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7"/>
  <workbookPr/>
  <mc:AlternateContent xmlns:mc="http://schemas.openxmlformats.org/markup-compatibility/2006">
    <mc:Choice Requires="x15">
      <x15ac:absPath xmlns:x15ac="http://schemas.microsoft.com/office/spreadsheetml/2010/11/ac" url="https://d.docs.live.net/178259f96168b61b/"/>
    </mc:Choice>
  </mc:AlternateContent>
  <xr:revisionPtr revIDLastSave="56133" documentId="8_{E91E77A4-C71F-4102-ADBB-8EA663CEB46A}" xr6:coauthVersionLast="47" xr6:coauthVersionMax="47" xr10:uidLastSave="{C427DD0A-A959-684C-8146-01AC81CC97FE}"/>
  <bookViews>
    <workbookView xWindow="-120" yWindow="-120" windowWidth="29040" windowHeight="15720" xr2:uid="{00000000-000D-0000-FFFF-FFFF00000000}"/>
  </bookViews>
  <sheets>
    <sheet name="福重" sheetId="1" r:id="rId1"/>
  </sheets>
  <definedNames>
    <definedName name="_xlnm._FilterDatabase" localSheetId="0" hidden="1">福重!$KB$73:$KN$134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rfriggjus1pDGF4Grs3sfODI8XHJh2XK5p5oL0a+bU="/>
    </ext>
  </extLst>
</workbook>
</file>

<file path=xl/calcChain.xml><?xml version="1.0" encoding="utf-8"?>
<calcChain xmlns="http://schemas.openxmlformats.org/spreadsheetml/2006/main">
  <c r="A60" i="1" l="1"/>
  <c r="Q4" i="1"/>
  <c r="N4" i="1"/>
  <c r="R4" i="1"/>
  <c r="Q5" i="1"/>
  <c r="N5" i="1"/>
  <c r="R5" i="1"/>
  <c r="Q6" i="1"/>
  <c r="N6" i="1"/>
  <c r="R6" i="1"/>
  <c r="Q7" i="1"/>
  <c r="N7" i="1"/>
  <c r="R7" i="1"/>
  <c r="Q8" i="1"/>
  <c r="N8" i="1"/>
  <c r="R8" i="1"/>
  <c r="Q9" i="1"/>
  <c r="N9" i="1"/>
  <c r="R9" i="1"/>
  <c r="Q10" i="1"/>
  <c r="N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N61" i="1"/>
  <c r="AS4" i="1"/>
  <c r="AP4" i="1"/>
  <c r="AT4" i="1"/>
  <c r="AS5" i="1"/>
  <c r="AP5" i="1"/>
  <c r="AT5" i="1"/>
  <c r="AS6" i="1"/>
  <c r="AP6" i="1"/>
  <c r="AT6" i="1"/>
  <c r="AS7" i="1"/>
  <c r="AP7" i="1"/>
  <c r="AT7" i="1"/>
  <c r="AS8" i="1"/>
  <c r="AP8" i="1"/>
  <c r="AT8" i="1"/>
  <c r="AS9" i="1"/>
  <c r="AP9" i="1"/>
  <c r="AT9" i="1"/>
  <c r="AS10" i="1"/>
  <c r="AP10" i="1"/>
  <c r="AT10" i="1"/>
  <c r="AS11" i="1"/>
  <c r="AT11" i="1"/>
  <c r="AS12" i="1"/>
  <c r="AT12" i="1"/>
  <c r="AS13" i="1"/>
  <c r="AT13" i="1"/>
  <c r="AS14" i="1"/>
  <c r="AT14" i="1"/>
  <c r="AS15" i="1"/>
  <c r="AT15" i="1"/>
  <c r="AS16" i="1"/>
  <c r="AT16" i="1"/>
  <c r="AS18" i="1"/>
  <c r="AT18" i="1"/>
  <c r="AS19" i="1"/>
  <c r="AT19" i="1"/>
  <c r="AS20" i="1"/>
  <c r="AT20" i="1"/>
  <c r="AS21" i="1"/>
  <c r="AT21" i="1"/>
  <c r="AS22" i="1"/>
  <c r="AT22" i="1"/>
  <c r="AS23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P61" i="1"/>
  <c r="FA4" i="1"/>
  <c r="EX4" i="1"/>
  <c r="FB4" i="1"/>
  <c r="FA5" i="1"/>
  <c r="EX5" i="1"/>
  <c r="FB5" i="1"/>
  <c r="FA6" i="1"/>
  <c r="EX6" i="1"/>
  <c r="FB6" i="1"/>
  <c r="FA7" i="1"/>
  <c r="EX7" i="1"/>
  <c r="FB7" i="1"/>
  <c r="FA8" i="1"/>
  <c r="EX8" i="1"/>
  <c r="FB8" i="1"/>
  <c r="FA9" i="1"/>
  <c r="EX9" i="1"/>
  <c r="FB9" i="1"/>
  <c r="FA10" i="1"/>
  <c r="EX10" i="1"/>
  <c r="FB10" i="1"/>
  <c r="FA11" i="1"/>
  <c r="FB11" i="1"/>
  <c r="FA12" i="1"/>
  <c r="FB12" i="1"/>
  <c r="FA13" i="1"/>
  <c r="FB13" i="1"/>
  <c r="FA14" i="1"/>
  <c r="FB14" i="1"/>
  <c r="FA15" i="1"/>
  <c r="FB15" i="1"/>
  <c r="FA16" i="1"/>
  <c r="FB16" i="1"/>
  <c r="FA18" i="1"/>
  <c r="FB18" i="1"/>
  <c r="FA19" i="1"/>
  <c r="FB19" i="1"/>
  <c r="FA20" i="1"/>
  <c r="FB20" i="1"/>
  <c r="FA21" i="1"/>
  <c r="FB21" i="1"/>
  <c r="FA22" i="1"/>
  <c r="FB22" i="1"/>
  <c r="FA23" i="1"/>
  <c r="FB23" i="1"/>
  <c r="FA24" i="1"/>
  <c r="FB24" i="1"/>
  <c r="FA25" i="1"/>
  <c r="FB25" i="1"/>
  <c r="FA26" i="1"/>
  <c r="FB26" i="1"/>
  <c r="FB27" i="1"/>
  <c r="FB28" i="1"/>
  <c r="FB29" i="1"/>
  <c r="FB30" i="1"/>
  <c r="FB31" i="1"/>
  <c r="FB32" i="1"/>
  <c r="FB33" i="1"/>
  <c r="FB34" i="1"/>
  <c r="FB35" i="1"/>
  <c r="FB36" i="1"/>
  <c r="FB37" i="1"/>
  <c r="FB38" i="1"/>
  <c r="FB39" i="1"/>
  <c r="FB40" i="1"/>
  <c r="FB41" i="1"/>
  <c r="FB42" i="1"/>
  <c r="FB43" i="1"/>
  <c r="FB44" i="1"/>
  <c r="FB45" i="1"/>
  <c r="FB46" i="1"/>
  <c r="FB47" i="1"/>
  <c r="FB48" i="1"/>
  <c r="FB49" i="1"/>
  <c r="FB50" i="1"/>
  <c r="FB51" i="1"/>
  <c r="FB52" i="1"/>
  <c r="FB53" i="1"/>
  <c r="FB54" i="1"/>
  <c r="EX61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9" i="1"/>
  <c r="AZ62" i="1"/>
  <c r="BG4" i="1"/>
  <c r="BD4" i="1"/>
  <c r="BH4" i="1"/>
  <c r="BG5" i="1"/>
  <c r="BD5" i="1"/>
  <c r="BH5" i="1"/>
  <c r="BG6" i="1"/>
  <c r="BD6" i="1"/>
  <c r="BH6" i="1"/>
  <c r="BG7" i="1"/>
  <c r="BD7" i="1"/>
  <c r="BH7" i="1"/>
  <c r="BG8" i="1"/>
  <c r="BH8" i="1"/>
  <c r="BG9" i="1"/>
  <c r="BD9" i="1"/>
  <c r="BH9" i="1"/>
  <c r="BG10" i="1"/>
  <c r="BD10" i="1"/>
  <c r="BH10" i="1"/>
  <c r="BG11" i="1"/>
  <c r="BH11" i="1"/>
  <c r="BG12" i="1"/>
  <c r="BH12" i="1"/>
  <c r="BG13" i="1"/>
  <c r="BH13" i="1"/>
  <c r="BG14" i="1"/>
  <c r="BH14" i="1"/>
  <c r="BG15" i="1"/>
  <c r="BH15" i="1"/>
  <c r="BG16" i="1"/>
  <c r="BH16" i="1"/>
  <c r="BG18" i="1"/>
  <c r="BH18" i="1"/>
  <c r="BG19" i="1"/>
  <c r="BH19" i="1"/>
  <c r="BG20" i="1"/>
  <c r="BH20" i="1"/>
  <c r="BG21" i="1"/>
  <c r="BH21" i="1"/>
  <c r="BG22" i="1"/>
  <c r="BH22" i="1"/>
  <c r="BG23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D61" i="1"/>
  <c r="BD62" i="1"/>
  <c r="CT7" i="1"/>
  <c r="CP7" i="1"/>
  <c r="CW7" i="1"/>
  <c r="CX7" i="1"/>
  <c r="CT8" i="1"/>
  <c r="CP8" i="1"/>
  <c r="CW8" i="1"/>
  <c r="CX8" i="1"/>
  <c r="CT9" i="1"/>
  <c r="CP9" i="1"/>
  <c r="CW9" i="1"/>
  <c r="CX9" i="1"/>
  <c r="CT10" i="1"/>
  <c r="CX10" i="1"/>
  <c r="CT11" i="1"/>
  <c r="CP11" i="1"/>
  <c r="CW11" i="1"/>
  <c r="CX11" i="1"/>
  <c r="CT12" i="1"/>
  <c r="CP12" i="1"/>
  <c r="CW12" i="1"/>
  <c r="CX12" i="1"/>
  <c r="CT13" i="1"/>
  <c r="CP13" i="1"/>
  <c r="CW13" i="1"/>
  <c r="CX13" i="1"/>
  <c r="CT14" i="1"/>
  <c r="CP14" i="1"/>
  <c r="CW14" i="1"/>
  <c r="CX14" i="1"/>
  <c r="CT15" i="1"/>
  <c r="CP15" i="1"/>
  <c r="CW15" i="1"/>
  <c r="CX15" i="1"/>
  <c r="CT16" i="1"/>
  <c r="CX16" i="1"/>
  <c r="CT17" i="1"/>
  <c r="CP17" i="1"/>
  <c r="CW17" i="1"/>
  <c r="CX17" i="1"/>
  <c r="CT18" i="1"/>
  <c r="CP18" i="1"/>
  <c r="CW18" i="1"/>
  <c r="CX18" i="1"/>
  <c r="CT19" i="1"/>
  <c r="CP19" i="1"/>
  <c r="CW19" i="1"/>
  <c r="CX19" i="1"/>
  <c r="CT20" i="1"/>
  <c r="CP20" i="1"/>
  <c r="CW20" i="1"/>
  <c r="CX20" i="1"/>
  <c r="CT21" i="1"/>
  <c r="CP21" i="1"/>
  <c r="CW21" i="1"/>
  <c r="CX21" i="1"/>
  <c r="CT22" i="1"/>
  <c r="CP22" i="1"/>
  <c r="CW22" i="1"/>
  <c r="CX22" i="1"/>
  <c r="CT23" i="1"/>
  <c r="CX23" i="1"/>
  <c r="CT24" i="1"/>
  <c r="CX24" i="1"/>
  <c r="CT25" i="1"/>
  <c r="CX25" i="1"/>
  <c r="CT26" i="1"/>
  <c r="CX26" i="1"/>
  <c r="CT27" i="1"/>
  <c r="CX27" i="1"/>
  <c r="CT28" i="1"/>
  <c r="CX28" i="1"/>
  <c r="CT29" i="1"/>
  <c r="CX29" i="1"/>
  <c r="CT30" i="1"/>
  <c r="CX30" i="1"/>
  <c r="CT31" i="1"/>
  <c r="CX31" i="1"/>
  <c r="CT32" i="1"/>
  <c r="CX32" i="1"/>
  <c r="CT33" i="1"/>
  <c r="CX33" i="1"/>
  <c r="CT34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9" i="1"/>
  <c r="CF7" i="1"/>
  <c r="CB7" i="1"/>
  <c r="CI7" i="1"/>
  <c r="CJ7" i="1"/>
  <c r="CF8" i="1"/>
  <c r="CB8" i="1"/>
  <c r="CI8" i="1"/>
  <c r="CJ8" i="1"/>
  <c r="CF9" i="1"/>
  <c r="CB9" i="1"/>
  <c r="CI9" i="1"/>
  <c r="CJ9" i="1"/>
  <c r="CF10" i="1"/>
  <c r="CB10" i="1"/>
  <c r="CI10" i="1"/>
  <c r="CJ10" i="1"/>
  <c r="CF11" i="1"/>
  <c r="CJ11" i="1"/>
  <c r="CF12" i="1"/>
  <c r="CB12" i="1"/>
  <c r="CI12" i="1"/>
  <c r="CJ12" i="1"/>
  <c r="CF13" i="1"/>
  <c r="CJ13" i="1"/>
  <c r="CF14" i="1"/>
  <c r="CB14" i="1"/>
  <c r="CI14" i="1"/>
  <c r="CJ14" i="1"/>
  <c r="CF15" i="1"/>
  <c r="CB15" i="1"/>
  <c r="CI15" i="1"/>
  <c r="CJ15" i="1"/>
  <c r="CF16" i="1"/>
  <c r="CB16" i="1"/>
  <c r="CI16" i="1"/>
  <c r="CJ16" i="1"/>
  <c r="CF17" i="1"/>
  <c r="CB17" i="1"/>
  <c r="CI17" i="1"/>
  <c r="CJ17" i="1"/>
  <c r="CF18" i="1"/>
  <c r="CB18" i="1"/>
  <c r="CI18" i="1"/>
  <c r="CJ18" i="1"/>
  <c r="CF19" i="1"/>
  <c r="CB19" i="1"/>
  <c r="CI19" i="1"/>
  <c r="CJ19" i="1"/>
  <c r="CF20" i="1"/>
  <c r="CB20" i="1"/>
  <c r="CI20" i="1"/>
  <c r="CJ20" i="1"/>
  <c r="CF21" i="1"/>
  <c r="CB21" i="1"/>
  <c r="CI21" i="1"/>
  <c r="CJ21" i="1"/>
  <c r="CF22" i="1"/>
  <c r="CB22" i="1"/>
  <c r="CI22" i="1"/>
  <c r="CJ22" i="1"/>
  <c r="CF23" i="1"/>
  <c r="CJ23" i="1"/>
  <c r="CF24" i="1"/>
  <c r="CI24" i="1"/>
  <c r="CJ24" i="1"/>
  <c r="CF25" i="1"/>
  <c r="CJ25" i="1"/>
  <c r="CF26" i="1"/>
  <c r="CJ26" i="1"/>
  <c r="CF27" i="1"/>
  <c r="CJ27" i="1"/>
  <c r="CF28" i="1"/>
  <c r="CI28" i="1"/>
  <c r="CJ28" i="1"/>
  <c r="CF29" i="1"/>
  <c r="CJ29" i="1"/>
  <c r="CF30" i="1"/>
  <c r="CJ30" i="1"/>
  <c r="CF31" i="1"/>
  <c r="CJ31" i="1"/>
  <c r="CF32" i="1"/>
  <c r="CJ32" i="1"/>
  <c r="CF33" i="1"/>
  <c r="CJ33" i="1"/>
  <c r="CF34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9" i="1"/>
  <c r="DV7" i="1"/>
  <c r="DR7" i="1"/>
  <c r="DY7" i="1"/>
  <c r="DZ7" i="1"/>
  <c r="DV8" i="1"/>
  <c r="DR8" i="1"/>
  <c r="DY8" i="1"/>
  <c r="DZ8" i="1"/>
  <c r="DV9" i="1"/>
  <c r="DR9" i="1"/>
  <c r="DY9" i="1"/>
  <c r="DZ9" i="1"/>
  <c r="DV10" i="1"/>
  <c r="DR10" i="1"/>
  <c r="DY10" i="1"/>
  <c r="DZ10" i="1"/>
  <c r="DV11" i="1"/>
  <c r="DR11" i="1"/>
  <c r="DY11" i="1"/>
  <c r="DZ11" i="1"/>
  <c r="DV12" i="1"/>
  <c r="DR12" i="1"/>
  <c r="DY12" i="1"/>
  <c r="DZ12" i="1"/>
  <c r="DV13" i="1"/>
  <c r="DR13" i="1"/>
  <c r="DY13" i="1"/>
  <c r="DZ13" i="1"/>
  <c r="DV14" i="1"/>
  <c r="DR14" i="1"/>
  <c r="DY14" i="1"/>
  <c r="DZ14" i="1"/>
  <c r="DV15" i="1"/>
  <c r="DR15" i="1"/>
  <c r="DY15" i="1"/>
  <c r="DZ15" i="1"/>
  <c r="DV16" i="1"/>
  <c r="DR16" i="1"/>
  <c r="DY16" i="1"/>
  <c r="DZ16" i="1"/>
  <c r="DV17" i="1"/>
  <c r="DR17" i="1"/>
  <c r="DY17" i="1"/>
  <c r="DZ17" i="1"/>
  <c r="DV18" i="1"/>
  <c r="DR18" i="1"/>
  <c r="DY18" i="1"/>
  <c r="DZ18" i="1"/>
  <c r="DV19" i="1"/>
  <c r="DR19" i="1"/>
  <c r="DY19" i="1"/>
  <c r="DZ19" i="1"/>
  <c r="DV20" i="1"/>
  <c r="DR20" i="1"/>
  <c r="DY20" i="1"/>
  <c r="DZ20" i="1"/>
  <c r="DV21" i="1"/>
  <c r="DR21" i="1"/>
  <c r="DY21" i="1"/>
  <c r="DZ21" i="1"/>
  <c r="DV22" i="1"/>
  <c r="DR22" i="1"/>
  <c r="DY22" i="1"/>
  <c r="DZ22" i="1"/>
  <c r="DV23" i="1"/>
  <c r="DR23" i="1"/>
  <c r="DY23" i="1"/>
  <c r="DZ23" i="1"/>
  <c r="DV24" i="1"/>
  <c r="DR24" i="1"/>
  <c r="DZ24" i="1"/>
  <c r="DV25" i="1"/>
  <c r="DZ25" i="1"/>
  <c r="DV26" i="1"/>
  <c r="DR26" i="1"/>
  <c r="DZ26" i="1"/>
  <c r="DV27" i="1"/>
  <c r="DZ27" i="1"/>
  <c r="DV28" i="1"/>
  <c r="DZ28" i="1"/>
  <c r="DV29" i="1"/>
  <c r="DZ29" i="1"/>
  <c r="DV30" i="1"/>
  <c r="DZ30" i="1"/>
  <c r="DV31" i="1"/>
  <c r="DR31" i="1"/>
  <c r="DY31" i="1"/>
  <c r="DZ31" i="1"/>
  <c r="DV32" i="1"/>
  <c r="DR32" i="1"/>
  <c r="DY32" i="1"/>
  <c r="DZ32" i="1"/>
  <c r="DV33" i="1"/>
  <c r="DR33" i="1"/>
  <c r="DY33" i="1"/>
  <c r="DZ33" i="1"/>
  <c r="DV34" i="1"/>
  <c r="DR34" i="1"/>
  <c r="DY34" i="1"/>
  <c r="DZ34" i="1"/>
  <c r="DZ35" i="1"/>
  <c r="DZ36" i="1"/>
  <c r="DZ37" i="1"/>
  <c r="DZ38" i="1"/>
  <c r="DZ39" i="1"/>
  <c r="DZ40" i="1"/>
  <c r="DZ41" i="1"/>
  <c r="DZ42" i="1"/>
  <c r="DZ43" i="1"/>
  <c r="DZ44" i="1"/>
  <c r="DZ45" i="1"/>
  <c r="DZ46" i="1"/>
  <c r="DZ47" i="1"/>
  <c r="DZ48" i="1"/>
  <c r="DZ49" i="1"/>
  <c r="DZ50" i="1"/>
  <c r="DZ51" i="1"/>
  <c r="DZ52" i="1"/>
  <c r="DZ53" i="1"/>
  <c r="DZ54" i="1"/>
  <c r="DZ55" i="1"/>
  <c r="DZ59" i="1"/>
  <c r="LJ6" i="1"/>
  <c r="LF6" i="1"/>
  <c r="LM6" i="1"/>
  <c r="LN6" i="1"/>
  <c r="LJ7" i="1"/>
  <c r="LM7" i="1"/>
  <c r="LN7" i="1"/>
  <c r="LJ8" i="1"/>
  <c r="LM8" i="1"/>
  <c r="LN8" i="1"/>
  <c r="LJ9" i="1"/>
  <c r="LF9" i="1"/>
  <c r="LM9" i="1"/>
  <c r="LN9" i="1"/>
  <c r="LJ10" i="1"/>
  <c r="LM10" i="1"/>
  <c r="LN10" i="1"/>
  <c r="LJ11" i="1"/>
  <c r="LM11" i="1"/>
  <c r="LN11" i="1"/>
  <c r="LJ12" i="1"/>
  <c r="LF12" i="1"/>
  <c r="LM12" i="1"/>
  <c r="LN12" i="1"/>
  <c r="LJ13" i="1"/>
  <c r="LM13" i="1"/>
  <c r="LN13" i="1"/>
  <c r="LJ14" i="1"/>
  <c r="LM14" i="1"/>
  <c r="LN14" i="1"/>
  <c r="LJ15" i="1"/>
  <c r="LF15" i="1"/>
  <c r="LM15" i="1"/>
  <c r="LN15" i="1"/>
  <c r="LJ16" i="1"/>
  <c r="LM16" i="1"/>
  <c r="LN16" i="1"/>
  <c r="LJ17" i="1"/>
  <c r="LM17" i="1"/>
  <c r="LN17" i="1"/>
  <c r="LJ18" i="1"/>
  <c r="LF18" i="1"/>
  <c r="LM18" i="1"/>
  <c r="LN18" i="1"/>
  <c r="LJ19" i="1"/>
  <c r="LM19" i="1"/>
  <c r="LN19" i="1"/>
  <c r="LJ20" i="1"/>
  <c r="LM20" i="1"/>
  <c r="LN20" i="1"/>
  <c r="LJ21" i="1"/>
  <c r="LN21" i="1"/>
  <c r="LJ22" i="1"/>
  <c r="LN22" i="1"/>
  <c r="LJ23" i="1"/>
  <c r="LN23" i="1"/>
  <c r="LJ24" i="1"/>
  <c r="LN24" i="1"/>
  <c r="LJ25" i="1"/>
  <c r="LN25" i="1"/>
  <c r="LJ26" i="1"/>
  <c r="LN26" i="1"/>
  <c r="LN27" i="1"/>
  <c r="LN28" i="1"/>
  <c r="LN29" i="1"/>
  <c r="LN30" i="1"/>
  <c r="LN31" i="1"/>
  <c r="LN32" i="1"/>
  <c r="LN33" i="1"/>
  <c r="LN34" i="1"/>
  <c r="LN35" i="1"/>
  <c r="LN36" i="1"/>
  <c r="LN37" i="1"/>
  <c r="LN38" i="1"/>
  <c r="LN39" i="1"/>
  <c r="LN40" i="1"/>
  <c r="LN41" i="1"/>
  <c r="LN42" i="1"/>
  <c r="LN43" i="1"/>
  <c r="LN44" i="1"/>
  <c r="LN45" i="1"/>
  <c r="LN46" i="1"/>
  <c r="LN47" i="1"/>
  <c r="LN48" i="1"/>
  <c r="LN49" i="1"/>
  <c r="LN50" i="1"/>
  <c r="LN60" i="1"/>
  <c r="LF24" i="1"/>
  <c r="LF27" i="1"/>
  <c r="LF60" i="1"/>
  <c r="LF62" i="1"/>
  <c r="LN61" i="1"/>
  <c r="LO61" i="1"/>
  <c r="EM4" i="1"/>
  <c r="EJ4" i="1"/>
  <c r="EN4" i="1"/>
  <c r="EM5" i="1"/>
  <c r="EJ5" i="1"/>
  <c r="EN5" i="1"/>
  <c r="EM6" i="1"/>
  <c r="EJ6" i="1"/>
  <c r="EN6" i="1"/>
  <c r="EM7" i="1"/>
  <c r="EJ7" i="1"/>
  <c r="EN7" i="1"/>
  <c r="EM8" i="1"/>
  <c r="EJ8" i="1"/>
  <c r="EN8" i="1"/>
  <c r="EM9" i="1"/>
  <c r="EJ9" i="1"/>
  <c r="EN9" i="1"/>
  <c r="EM10" i="1"/>
  <c r="EJ10" i="1"/>
  <c r="EN10" i="1"/>
  <c r="EM11" i="1"/>
  <c r="EN11" i="1"/>
  <c r="EM12" i="1"/>
  <c r="EN12" i="1"/>
  <c r="EM13" i="1"/>
  <c r="EN13" i="1"/>
  <c r="EM14" i="1"/>
  <c r="EN14" i="1"/>
  <c r="EM15" i="1"/>
  <c r="EN15" i="1"/>
  <c r="EM16" i="1"/>
  <c r="EN16" i="1"/>
  <c r="EM18" i="1"/>
  <c r="EN18" i="1"/>
  <c r="EM19" i="1"/>
  <c r="EN19" i="1"/>
  <c r="EM20" i="1"/>
  <c r="EN20" i="1"/>
  <c r="EM21" i="1"/>
  <c r="EN21" i="1"/>
  <c r="EM22" i="1"/>
  <c r="EN22" i="1"/>
  <c r="EM23" i="1"/>
  <c r="EN23" i="1"/>
  <c r="EM24" i="1"/>
  <c r="EN24" i="1"/>
  <c r="EM25" i="1"/>
  <c r="EN25" i="1"/>
  <c r="EM26" i="1"/>
  <c r="EN26" i="1"/>
  <c r="EN27" i="1"/>
  <c r="EN28" i="1"/>
  <c r="EN29" i="1"/>
  <c r="EN30" i="1"/>
  <c r="EN31" i="1"/>
  <c r="EN32" i="1"/>
  <c r="EN33" i="1"/>
  <c r="EN34" i="1"/>
  <c r="EN35" i="1"/>
  <c r="EN36" i="1"/>
  <c r="EN37" i="1"/>
  <c r="EN38" i="1"/>
  <c r="EN39" i="1"/>
  <c r="EN40" i="1"/>
  <c r="EN41" i="1"/>
  <c r="EN42" i="1"/>
  <c r="EN43" i="1"/>
  <c r="EN44" i="1"/>
  <c r="EN45" i="1"/>
  <c r="EN46" i="1"/>
  <c r="EN47" i="1"/>
  <c r="EN48" i="1"/>
  <c r="EN49" i="1"/>
  <c r="EN50" i="1"/>
  <c r="EN52" i="1"/>
  <c r="EN53" i="1"/>
  <c r="EN54" i="1"/>
  <c r="EN55" i="1"/>
  <c r="EJ61" i="1"/>
  <c r="MA4" i="1"/>
  <c r="LX4" i="1"/>
  <c r="MB4" i="1"/>
  <c r="MA5" i="1"/>
  <c r="LX5" i="1"/>
  <c r="MB5" i="1"/>
  <c r="MA6" i="1"/>
  <c r="LX6" i="1"/>
  <c r="MB6" i="1"/>
  <c r="MA7" i="1"/>
  <c r="LX7" i="1"/>
  <c r="MB7" i="1"/>
  <c r="MA8" i="1"/>
  <c r="LX8" i="1"/>
  <c r="MB8" i="1"/>
  <c r="MA9" i="1"/>
  <c r="LX9" i="1"/>
  <c r="MB9" i="1"/>
  <c r="MA10" i="1"/>
  <c r="LX10" i="1"/>
  <c r="MB10" i="1"/>
  <c r="MA11" i="1"/>
  <c r="MB11" i="1"/>
  <c r="MA12" i="1"/>
  <c r="MB12" i="1"/>
  <c r="MA13" i="1"/>
  <c r="MB13" i="1"/>
  <c r="MA14" i="1"/>
  <c r="MB14" i="1"/>
  <c r="MA15" i="1"/>
  <c r="MB15" i="1"/>
  <c r="MA16" i="1"/>
  <c r="MB16" i="1"/>
  <c r="MA18" i="1"/>
  <c r="MB18" i="1"/>
  <c r="MA19" i="1"/>
  <c r="MB19" i="1"/>
  <c r="MA20" i="1"/>
  <c r="MB20" i="1"/>
  <c r="MA21" i="1"/>
  <c r="MB21" i="1"/>
  <c r="MA22" i="1"/>
  <c r="MB22" i="1"/>
  <c r="MA23" i="1"/>
  <c r="MB23" i="1"/>
  <c r="MA24" i="1"/>
  <c r="MB24" i="1"/>
  <c r="MA25" i="1"/>
  <c r="MB25" i="1"/>
  <c r="MA26" i="1"/>
  <c r="MB26" i="1"/>
  <c r="MB27" i="1"/>
  <c r="MB28" i="1"/>
  <c r="MB29" i="1"/>
  <c r="MB30" i="1"/>
  <c r="MB31" i="1"/>
  <c r="MB32" i="1"/>
  <c r="MB33" i="1"/>
  <c r="MB34" i="1"/>
  <c r="MB35" i="1"/>
  <c r="MB36" i="1"/>
  <c r="MB37" i="1"/>
  <c r="MB38" i="1"/>
  <c r="MB39" i="1"/>
  <c r="MB40" i="1"/>
  <c r="MB41" i="1"/>
  <c r="MB42" i="1"/>
  <c r="MB43" i="1"/>
  <c r="MB44" i="1"/>
  <c r="MB45" i="1"/>
  <c r="MB46" i="1"/>
  <c r="MB47" i="1"/>
  <c r="MB48" i="1"/>
  <c r="MB49" i="1"/>
  <c r="MB50" i="1"/>
  <c r="MB52" i="1"/>
  <c r="MB53" i="1"/>
  <c r="MB54" i="1"/>
  <c r="MB55" i="1"/>
  <c r="LX61" i="1"/>
  <c r="BR7" i="1"/>
  <c r="BN7" i="1"/>
  <c r="BU7" i="1"/>
  <c r="BV7" i="1"/>
  <c r="BR8" i="1"/>
  <c r="BN8" i="1"/>
  <c r="BU8" i="1"/>
  <c r="BV8" i="1"/>
  <c r="BR9" i="1"/>
  <c r="BN9" i="1"/>
  <c r="BU9" i="1"/>
  <c r="BV9" i="1"/>
  <c r="BR10" i="1"/>
  <c r="BN10" i="1"/>
  <c r="BU10" i="1"/>
  <c r="BV10" i="1"/>
  <c r="BR11" i="1"/>
  <c r="BN11" i="1"/>
  <c r="BU11" i="1"/>
  <c r="BV11" i="1"/>
  <c r="BR12" i="1"/>
  <c r="BN12" i="1"/>
  <c r="BU12" i="1"/>
  <c r="BV12" i="1"/>
  <c r="BR13" i="1"/>
  <c r="BV13" i="1"/>
  <c r="BR14" i="1"/>
  <c r="BN14" i="1"/>
  <c r="BU14" i="1"/>
  <c r="BV14" i="1"/>
  <c r="BR15" i="1"/>
  <c r="BN15" i="1"/>
  <c r="BU15" i="1"/>
  <c r="BV15" i="1"/>
  <c r="BR16" i="1"/>
  <c r="BN16" i="1"/>
  <c r="BU16" i="1"/>
  <c r="BV16" i="1"/>
  <c r="BR17" i="1"/>
  <c r="BN17" i="1"/>
  <c r="BU17" i="1"/>
  <c r="BV17" i="1"/>
  <c r="BR18" i="1"/>
  <c r="BN18" i="1"/>
  <c r="BU18" i="1"/>
  <c r="BV18" i="1"/>
  <c r="BR19" i="1"/>
  <c r="BN19" i="1"/>
  <c r="BU19" i="1"/>
  <c r="BV19" i="1"/>
  <c r="BR20" i="1"/>
  <c r="BN20" i="1"/>
  <c r="BU20" i="1"/>
  <c r="BV20" i="1"/>
  <c r="BR21" i="1"/>
  <c r="BN21" i="1"/>
  <c r="BU21" i="1"/>
  <c r="BV21" i="1"/>
  <c r="BR22" i="1"/>
  <c r="BN22" i="1"/>
  <c r="BU22" i="1"/>
  <c r="BV22" i="1"/>
  <c r="BR23" i="1"/>
  <c r="BV23" i="1"/>
  <c r="BR24" i="1"/>
  <c r="BV24" i="1"/>
  <c r="BR25" i="1"/>
  <c r="BV25" i="1"/>
  <c r="BR26" i="1"/>
  <c r="BV26" i="1"/>
  <c r="BR27" i="1"/>
  <c r="BV27" i="1"/>
  <c r="BR28" i="1"/>
  <c r="BV28" i="1"/>
  <c r="BR29" i="1"/>
  <c r="BV29" i="1"/>
  <c r="BR30" i="1"/>
  <c r="BV30" i="1"/>
  <c r="BR31" i="1"/>
  <c r="BV31" i="1"/>
  <c r="BR32" i="1"/>
  <c r="BV32" i="1"/>
  <c r="BR33" i="1"/>
  <c r="BV33" i="1"/>
  <c r="BR34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9" i="1"/>
  <c r="DH7" i="1"/>
  <c r="DD7" i="1"/>
  <c r="DK7" i="1"/>
  <c r="DL7" i="1"/>
  <c r="DH8" i="1"/>
  <c r="DD8" i="1"/>
  <c r="DK8" i="1"/>
  <c r="DL8" i="1"/>
  <c r="DH9" i="1"/>
  <c r="DD9" i="1"/>
  <c r="DK9" i="1"/>
  <c r="DL9" i="1"/>
  <c r="DH10" i="1"/>
  <c r="DD10" i="1"/>
  <c r="DK10" i="1"/>
  <c r="DL10" i="1"/>
  <c r="DH11" i="1"/>
  <c r="DD11" i="1"/>
  <c r="DK11" i="1"/>
  <c r="DL11" i="1"/>
  <c r="DH12" i="1"/>
  <c r="DD12" i="1"/>
  <c r="DK12" i="1"/>
  <c r="DL12" i="1"/>
  <c r="DH13" i="1"/>
  <c r="DD13" i="1"/>
  <c r="DK13" i="1"/>
  <c r="DL13" i="1"/>
  <c r="DH14" i="1"/>
  <c r="DL14" i="1"/>
  <c r="DH15" i="1"/>
  <c r="DD15" i="1"/>
  <c r="DK15" i="1"/>
  <c r="DL15" i="1"/>
  <c r="DH16" i="1"/>
  <c r="DL16" i="1"/>
  <c r="DH17" i="1"/>
  <c r="DL17" i="1"/>
  <c r="DH18" i="1"/>
  <c r="DL18" i="1"/>
  <c r="DH19" i="1"/>
  <c r="DD19" i="1"/>
  <c r="DK19" i="1"/>
  <c r="DL19" i="1"/>
  <c r="DH20" i="1"/>
  <c r="DD20" i="1"/>
  <c r="DK20" i="1"/>
  <c r="DL20" i="1"/>
  <c r="DH21" i="1"/>
  <c r="DD21" i="1"/>
  <c r="DK21" i="1"/>
  <c r="DL21" i="1"/>
  <c r="DH22" i="1"/>
  <c r="DD22" i="1"/>
  <c r="DK22" i="1"/>
  <c r="DL22" i="1"/>
  <c r="DH23" i="1"/>
  <c r="DD23" i="1"/>
  <c r="DK23" i="1"/>
  <c r="DL23" i="1"/>
  <c r="DH24" i="1"/>
  <c r="DD24" i="1"/>
  <c r="DK24" i="1"/>
  <c r="DL24" i="1"/>
  <c r="DH25" i="1"/>
  <c r="DD25" i="1"/>
  <c r="DK25" i="1"/>
  <c r="DL25" i="1"/>
  <c r="DH26" i="1"/>
  <c r="DD26" i="1"/>
  <c r="DK26" i="1"/>
  <c r="DL26" i="1"/>
  <c r="DH27" i="1"/>
  <c r="DL27" i="1"/>
  <c r="DH28" i="1"/>
  <c r="DL28" i="1"/>
  <c r="DH29" i="1"/>
  <c r="DL29" i="1"/>
  <c r="DH30" i="1"/>
  <c r="DL30" i="1"/>
  <c r="DH31" i="1"/>
  <c r="DD31" i="1"/>
  <c r="DK31" i="1"/>
  <c r="DL31" i="1"/>
  <c r="DH32" i="1"/>
  <c r="DD32" i="1"/>
  <c r="DK32" i="1"/>
  <c r="DL32" i="1"/>
  <c r="DH33" i="1"/>
  <c r="DD33" i="1"/>
  <c r="DK33" i="1"/>
  <c r="DL33" i="1"/>
  <c r="DH34" i="1"/>
  <c r="DD34" i="1"/>
  <c r="DK34" i="1"/>
  <c r="DL34" i="1"/>
  <c r="DL35" i="1"/>
  <c r="DL36" i="1"/>
  <c r="DL37" i="1"/>
  <c r="DL38" i="1"/>
  <c r="DL39" i="1"/>
  <c r="DL40" i="1"/>
  <c r="DL41" i="1"/>
  <c r="DL42" i="1"/>
  <c r="DL43" i="1"/>
  <c r="DL44" i="1"/>
  <c r="DL45" i="1"/>
  <c r="DL46" i="1"/>
  <c r="DL47" i="1"/>
  <c r="DL48" i="1"/>
  <c r="DL49" i="1"/>
  <c r="DL50" i="1"/>
  <c r="DL51" i="1"/>
  <c r="DL52" i="1"/>
  <c r="DL53" i="1"/>
  <c r="DL54" i="1"/>
  <c r="DL55" i="1"/>
  <c r="DL59" i="1"/>
  <c r="JF7" i="1"/>
  <c r="JB7" i="1"/>
  <c r="JI7" i="1"/>
  <c r="JJ7" i="1"/>
  <c r="JF8" i="1"/>
  <c r="JB8" i="1"/>
  <c r="JI8" i="1"/>
  <c r="JJ8" i="1"/>
  <c r="JF9" i="1"/>
  <c r="JB9" i="1"/>
  <c r="JI9" i="1"/>
  <c r="JJ9" i="1"/>
  <c r="JF10" i="1"/>
  <c r="JB10" i="1"/>
  <c r="JI10" i="1"/>
  <c r="JJ10" i="1"/>
  <c r="JF11" i="1"/>
  <c r="JB11" i="1"/>
  <c r="JI11" i="1"/>
  <c r="JJ11" i="1"/>
  <c r="JF12" i="1"/>
  <c r="JB12" i="1"/>
  <c r="JI12" i="1"/>
  <c r="JJ12" i="1"/>
  <c r="JF13" i="1"/>
  <c r="JB13" i="1"/>
  <c r="JI13" i="1"/>
  <c r="JJ13" i="1"/>
  <c r="JF14" i="1"/>
  <c r="JB14" i="1"/>
  <c r="JI14" i="1"/>
  <c r="JJ14" i="1"/>
  <c r="JF15" i="1"/>
  <c r="JB15" i="1"/>
  <c r="JI15" i="1"/>
  <c r="JJ15" i="1"/>
  <c r="JF16" i="1"/>
  <c r="JB16" i="1"/>
  <c r="JI16" i="1"/>
  <c r="JJ16" i="1"/>
  <c r="JF17" i="1"/>
  <c r="JB17" i="1"/>
  <c r="JI17" i="1"/>
  <c r="JJ17" i="1"/>
  <c r="JF18" i="1"/>
  <c r="JJ18" i="1"/>
  <c r="JF19" i="1"/>
  <c r="JB19" i="1"/>
  <c r="JI19" i="1"/>
  <c r="JJ19" i="1"/>
  <c r="JF20" i="1"/>
  <c r="JB20" i="1"/>
  <c r="JI20" i="1"/>
  <c r="JJ20" i="1"/>
  <c r="JF21" i="1"/>
  <c r="JB21" i="1"/>
  <c r="JI21" i="1"/>
  <c r="JJ21" i="1"/>
  <c r="JF22" i="1"/>
  <c r="JB22" i="1"/>
  <c r="JI22" i="1"/>
  <c r="JJ22" i="1"/>
  <c r="JF23" i="1"/>
  <c r="JB23" i="1"/>
  <c r="JI23" i="1"/>
  <c r="JJ23" i="1"/>
  <c r="JF24" i="1"/>
  <c r="JB24" i="1"/>
  <c r="JI24" i="1"/>
  <c r="JJ24" i="1"/>
  <c r="JF25" i="1"/>
  <c r="JB25" i="1"/>
  <c r="JI25" i="1"/>
  <c r="JJ25" i="1"/>
  <c r="JF26" i="1"/>
  <c r="JB26" i="1"/>
  <c r="JI26" i="1"/>
  <c r="JJ26" i="1"/>
  <c r="JF27" i="1"/>
  <c r="JJ27" i="1"/>
  <c r="JF28" i="1"/>
  <c r="JJ28" i="1"/>
  <c r="JF29" i="1"/>
  <c r="JJ29" i="1"/>
  <c r="JF30" i="1"/>
  <c r="JJ30" i="1"/>
  <c r="JF31" i="1"/>
  <c r="JB31" i="1"/>
  <c r="JI31" i="1"/>
  <c r="JJ31" i="1"/>
  <c r="JF32" i="1"/>
  <c r="JB32" i="1"/>
  <c r="JI32" i="1"/>
  <c r="JJ32" i="1"/>
  <c r="JF33" i="1"/>
  <c r="JB33" i="1"/>
  <c r="JI33" i="1"/>
  <c r="JJ33" i="1"/>
  <c r="JF34" i="1"/>
  <c r="JB34" i="1"/>
  <c r="JI34" i="1"/>
  <c r="JJ34" i="1"/>
  <c r="JJ35" i="1"/>
  <c r="JJ36" i="1"/>
  <c r="JJ37" i="1"/>
  <c r="JJ38" i="1"/>
  <c r="JJ39" i="1"/>
  <c r="JJ40" i="1"/>
  <c r="JJ41" i="1"/>
  <c r="JJ42" i="1"/>
  <c r="JJ43" i="1"/>
  <c r="JJ44" i="1"/>
  <c r="JJ45" i="1"/>
  <c r="JJ46" i="1"/>
  <c r="JJ47" i="1"/>
  <c r="JJ48" i="1"/>
  <c r="JJ49" i="1"/>
  <c r="JJ50" i="1"/>
  <c r="JJ51" i="1"/>
  <c r="JJ52" i="1"/>
  <c r="JJ53" i="1"/>
  <c r="JJ54" i="1"/>
  <c r="JJ55" i="1"/>
  <c r="JJ59" i="1"/>
  <c r="JT7" i="1"/>
  <c r="JP7" i="1"/>
  <c r="JW7" i="1"/>
  <c r="JX7" i="1"/>
  <c r="JT8" i="1"/>
  <c r="JP8" i="1"/>
  <c r="JW8" i="1"/>
  <c r="JX8" i="1"/>
  <c r="JT9" i="1"/>
  <c r="JP9" i="1"/>
  <c r="JW9" i="1"/>
  <c r="JX9" i="1"/>
  <c r="JT10" i="1"/>
  <c r="JP10" i="1"/>
  <c r="JW10" i="1"/>
  <c r="JX10" i="1"/>
  <c r="JT11" i="1"/>
  <c r="JP11" i="1"/>
  <c r="JW11" i="1"/>
  <c r="JX11" i="1"/>
  <c r="JT12" i="1"/>
  <c r="JP12" i="1"/>
  <c r="JW12" i="1"/>
  <c r="JX12" i="1"/>
  <c r="JT13" i="1"/>
  <c r="JP13" i="1"/>
  <c r="JW13" i="1"/>
  <c r="JX13" i="1"/>
  <c r="JT14" i="1"/>
  <c r="JP14" i="1"/>
  <c r="JW14" i="1"/>
  <c r="JX14" i="1"/>
  <c r="JT15" i="1"/>
  <c r="JP15" i="1"/>
  <c r="JW15" i="1"/>
  <c r="JX15" i="1"/>
  <c r="JT16" i="1"/>
  <c r="JX16" i="1"/>
  <c r="JT17" i="1"/>
  <c r="JP17" i="1"/>
  <c r="JW17" i="1"/>
  <c r="JX17" i="1"/>
  <c r="JT18" i="1"/>
  <c r="JP18" i="1"/>
  <c r="JW18" i="1"/>
  <c r="JX18" i="1"/>
  <c r="JT19" i="1"/>
  <c r="JP19" i="1"/>
  <c r="JW19" i="1"/>
  <c r="JX19" i="1"/>
  <c r="JT20" i="1"/>
  <c r="JP20" i="1"/>
  <c r="JW20" i="1"/>
  <c r="JX20" i="1"/>
  <c r="JT21" i="1"/>
  <c r="JP21" i="1"/>
  <c r="JW21" i="1"/>
  <c r="JX21" i="1"/>
  <c r="JT22" i="1"/>
  <c r="JP22" i="1"/>
  <c r="JW22" i="1"/>
  <c r="JX22" i="1"/>
  <c r="JT23" i="1"/>
  <c r="JP23" i="1"/>
  <c r="JW23" i="1"/>
  <c r="JX23" i="1"/>
  <c r="JT24" i="1"/>
  <c r="JP24" i="1"/>
  <c r="JW24" i="1"/>
  <c r="JX24" i="1"/>
  <c r="JT25" i="1"/>
  <c r="JP25" i="1"/>
  <c r="JW25" i="1"/>
  <c r="JX25" i="1"/>
  <c r="JT26" i="1"/>
  <c r="JP26" i="1"/>
  <c r="JW26" i="1"/>
  <c r="JX26" i="1"/>
  <c r="JT27" i="1"/>
  <c r="JX27" i="1"/>
  <c r="JT28" i="1"/>
  <c r="JX28" i="1"/>
  <c r="JT29" i="1"/>
  <c r="JX29" i="1"/>
  <c r="JT30" i="1"/>
  <c r="JX30" i="1"/>
  <c r="JT31" i="1"/>
  <c r="JP31" i="1"/>
  <c r="JW31" i="1"/>
  <c r="JX31" i="1"/>
  <c r="JT32" i="1"/>
  <c r="JP32" i="1"/>
  <c r="JW32" i="1"/>
  <c r="JX32" i="1"/>
  <c r="JT33" i="1"/>
  <c r="JX33" i="1"/>
  <c r="JT34" i="1"/>
  <c r="JX34" i="1"/>
  <c r="JX35" i="1"/>
  <c r="JX36" i="1"/>
  <c r="JX37" i="1"/>
  <c r="JX38" i="1"/>
  <c r="JX39" i="1"/>
  <c r="JX40" i="1"/>
  <c r="JX41" i="1"/>
  <c r="JX42" i="1"/>
  <c r="JX43" i="1"/>
  <c r="JX44" i="1"/>
  <c r="JX45" i="1"/>
  <c r="JX46" i="1"/>
  <c r="JX47" i="1"/>
  <c r="JX48" i="1"/>
  <c r="JX49" i="1"/>
  <c r="JX50" i="1"/>
  <c r="JX51" i="1"/>
  <c r="JX52" i="1"/>
  <c r="JX53" i="1"/>
  <c r="JX54" i="1"/>
  <c r="JX55" i="1"/>
  <c r="JX59" i="1"/>
  <c r="KH7" i="1"/>
  <c r="KD7" i="1"/>
  <c r="KK7" i="1"/>
  <c r="KL7" i="1"/>
  <c r="KH8" i="1"/>
  <c r="KD8" i="1"/>
  <c r="KK8" i="1"/>
  <c r="KL8" i="1"/>
  <c r="KH9" i="1"/>
  <c r="KD9" i="1"/>
  <c r="KK9" i="1"/>
  <c r="KL9" i="1"/>
  <c r="KH10" i="1"/>
  <c r="KD10" i="1"/>
  <c r="KK10" i="1"/>
  <c r="KL10" i="1"/>
  <c r="KH11" i="1"/>
  <c r="KD11" i="1"/>
  <c r="KK11" i="1"/>
  <c r="KL11" i="1"/>
  <c r="KH12" i="1"/>
  <c r="KD12" i="1"/>
  <c r="KK12" i="1"/>
  <c r="KL12" i="1"/>
  <c r="KH13" i="1"/>
  <c r="KD13" i="1"/>
  <c r="KK13" i="1"/>
  <c r="KL13" i="1"/>
  <c r="KH14" i="1"/>
  <c r="KL14" i="1"/>
  <c r="KH15" i="1"/>
  <c r="KD15" i="1"/>
  <c r="KK15" i="1"/>
  <c r="KL15" i="1"/>
  <c r="KH16" i="1"/>
  <c r="KD16" i="1"/>
  <c r="KK16" i="1"/>
  <c r="KL16" i="1"/>
  <c r="KH17" i="1"/>
  <c r="KD17" i="1"/>
  <c r="KK17" i="1"/>
  <c r="KL17" i="1"/>
  <c r="KH18" i="1"/>
  <c r="KD18" i="1"/>
  <c r="KK18" i="1"/>
  <c r="KL18" i="1"/>
  <c r="KH19" i="1"/>
  <c r="KD19" i="1"/>
  <c r="KK19" i="1"/>
  <c r="KL19" i="1"/>
  <c r="KH20" i="1"/>
  <c r="KL20" i="1"/>
  <c r="KH21" i="1"/>
  <c r="KD21" i="1"/>
  <c r="KK21" i="1"/>
  <c r="KL21" i="1"/>
  <c r="KH22" i="1"/>
  <c r="KD22" i="1"/>
  <c r="KK22" i="1"/>
  <c r="KL22" i="1"/>
  <c r="KH23" i="1"/>
  <c r="KD23" i="1"/>
  <c r="KK23" i="1"/>
  <c r="KL23" i="1"/>
  <c r="KH24" i="1"/>
  <c r="KD24" i="1"/>
  <c r="KK24" i="1"/>
  <c r="KL24" i="1"/>
  <c r="KH25" i="1"/>
  <c r="KD25" i="1"/>
  <c r="KK25" i="1"/>
  <c r="KL25" i="1"/>
  <c r="KH26" i="1"/>
  <c r="KD26" i="1"/>
  <c r="KK26" i="1"/>
  <c r="KL26" i="1"/>
  <c r="KH27" i="1"/>
  <c r="KL27" i="1"/>
  <c r="KH28" i="1"/>
  <c r="KL28" i="1"/>
  <c r="KH29" i="1"/>
  <c r="KL29" i="1"/>
  <c r="KH30" i="1"/>
  <c r="KL30" i="1"/>
  <c r="KH31" i="1"/>
  <c r="KD31" i="1"/>
  <c r="KK31" i="1"/>
  <c r="KL31" i="1"/>
  <c r="KH32" i="1"/>
  <c r="KD32" i="1"/>
  <c r="KK32" i="1"/>
  <c r="KL32" i="1"/>
  <c r="KH33" i="1"/>
  <c r="KD33" i="1"/>
  <c r="KK33" i="1"/>
  <c r="KL33" i="1"/>
  <c r="KH34" i="1"/>
  <c r="KD34" i="1"/>
  <c r="KK34" i="1"/>
  <c r="KL34" i="1"/>
  <c r="KL35" i="1"/>
  <c r="KL36" i="1"/>
  <c r="KL37" i="1"/>
  <c r="KL38" i="1"/>
  <c r="KL39" i="1"/>
  <c r="KL40" i="1"/>
  <c r="KL41" i="1"/>
  <c r="KL42" i="1"/>
  <c r="KL43" i="1"/>
  <c r="KL44" i="1"/>
  <c r="KL45" i="1"/>
  <c r="KL46" i="1"/>
  <c r="KL47" i="1"/>
  <c r="KL48" i="1"/>
  <c r="KL49" i="1"/>
  <c r="KL50" i="1"/>
  <c r="KL51" i="1"/>
  <c r="KL52" i="1"/>
  <c r="KL53" i="1"/>
  <c r="KL54" i="1"/>
  <c r="KL55" i="1"/>
  <c r="KL59" i="1"/>
  <c r="KV7" i="1"/>
  <c r="KR7" i="1"/>
  <c r="KY7" i="1"/>
  <c r="KZ7" i="1"/>
  <c r="KV8" i="1"/>
  <c r="KR8" i="1"/>
  <c r="KY8" i="1"/>
  <c r="KZ8" i="1"/>
  <c r="KV9" i="1"/>
  <c r="KR9" i="1"/>
  <c r="KY9" i="1"/>
  <c r="KZ9" i="1"/>
  <c r="KV10" i="1"/>
  <c r="KR10" i="1"/>
  <c r="KY10" i="1"/>
  <c r="KZ10" i="1"/>
  <c r="KV11" i="1"/>
  <c r="KR11" i="1"/>
  <c r="KY11" i="1"/>
  <c r="KZ11" i="1"/>
  <c r="KV12" i="1"/>
  <c r="KR12" i="1"/>
  <c r="KY12" i="1"/>
  <c r="KZ12" i="1"/>
  <c r="KV13" i="1"/>
  <c r="KR13" i="1"/>
  <c r="KY13" i="1"/>
  <c r="KZ13" i="1"/>
  <c r="KV14" i="1"/>
  <c r="KR14" i="1"/>
  <c r="KY14" i="1"/>
  <c r="KZ14" i="1"/>
  <c r="KV15" i="1"/>
  <c r="KR15" i="1"/>
  <c r="KY15" i="1"/>
  <c r="KZ15" i="1"/>
  <c r="KV16" i="1"/>
  <c r="KR16" i="1"/>
  <c r="KY16" i="1"/>
  <c r="KZ16" i="1"/>
  <c r="KV17" i="1"/>
  <c r="KR17" i="1"/>
  <c r="KY17" i="1"/>
  <c r="KZ17" i="1"/>
  <c r="KV18" i="1"/>
  <c r="KR18" i="1"/>
  <c r="KY18" i="1"/>
  <c r="KZ18" i="1"/>
  <c r="KV19" i="1"/>
  <c r="KY19" i="1"/>
  <c r="KZ19" i="1"/>
  <c r="KV20" i="1"/>
  <c r="KR20" i="1"/>
  <c r="KY20" i="1"/>
  <c r="KZ20" i="1"/>
  <c r="KV21" i="1"/>
  <c r="KR21" i="1"/>
  <c r="KY21" i="1"/>
  <c r="KZ21" i="1"/>
  <c r="KV22" i="1"/>
  <c r="KR22" i="1"/>
  <c r="KY22" i="1"/>
  <c r="KZ22" i="1"/>
  <c r="KV23" i="1"/>
  <c r="KR23" i="1"/>
  <c r="KY23" i="1"/>
  <c r="KZ23" i="1"/>
  <c r="KV24" i="1"/>
  <c r="KR24" i="1"/>
  <c r="KY24" i="1"/>
  <c r="KZ24" i="1"/>
  <c r="KV25" i="1"/>
  <c r="KR25" i="1"/>
  <c r="KY25" i="1"/>
  <c r="KZ25" i="1"/>
  <c r="KV26" i="1"/>
  <c r="KR26" i="1"/>
  <c r="KY26" i="1"/>
  <c r="KZ26" i="1"/>
  <c r="KV27" i="1"/>
  <c r="KZ27" i="1"/>
  <c r="KV28" i="1"/>
  <c r="KZ28" i="1"/>
  <c r="KV29" i="1"/>
  <c r="KZ29" i="1"/>
  <c r="KV30" i="1"/>
  <c r="KZ30" i="1"/>
  <c r="KV31" i="1"/>
  <c r="KR31" i="1"/>
  <c r="KY31" i="1"/>
  <c r="KZ31" i="1"/>
  <c r="KV32" i="1"/>
  <c r="KR32" i="1"/>
  <c r="KY32" i="1"/>
  <c r="KZ32" i="1"/>
  <c r="KV33" i="1"/>
  <c r="KR33" i="1"/>
  <c r="KY33" i="1"/>
  <c r="KZ33" i="1"/>
  <c r="KV34" i="1"/>
  <c r="KR34" i="1"/>
  <c r="KY34" i="1"/>
  <c r="KZ34" i="1"/>
  <c r="KZ35" i="1"/>
  <c r="KZ36" i="1"/>
  <c r="KZ37" i="1"/>
  <c r="KZ38" i="1"/>
  <c r="KZ39" i="1"/>
  <c r="KZ40" i="1"/>
  <c r="KZ41" i="1"/>
  <c r="KZ42" i="1"/>
  <c r="KZ43" i="1"/>
  <c r="KZ44" i="1"/>
  <c r="KZ45" i="1"/>
  <c r="KZ46" i="1"/>
  <c r="KZ47" i="1"/>
  <c r="KZ48" i="1"/>
  <c r="KZ49" i="1"/>
  <c r="KZ50" i="1"/>
  <c r="KZ51" i="1"/>
  <c r="KZ52" i="1"/>
  <c r="KZ53" i="1"/>
  <c r="KZ54" i="1"/>
  <c r="KZ55" i="1"/>
  <c r="KZ59" i="1"/>
  <c r="NC4" i="1"/>
  <c r="MZ4" i="1"/>
  <c r="ND4" i="1"/>
  <c r="NC5" i="1"/>
  <c r="MZ5" i="1"/>
  <c r="ND5" i="1"/>
  <c r="NC6" i="1"/>
  <c r="MZ6" i="1"/>
  <c r="ND6" i="1"/>
  <c r="NC7" i="1"/>
  <c r="MZ7" i="1"/>
  <c r="ND7" i="1"/>
  <c r="NC8" i="1"/>
  <c r="MZ8" i="1"/>
  <c r="ND8" i="1"/>
  <c r="NC9" i="1"/>
  <c r="MZ9" i="1"/>
  <c r="ND9" i="1"/>
  <c r="NC10" i="1"/>
  <c r="MZ10" i="1"/>
  <c r="ND10" i="1"/>
  <c r="NC11" i="1"/>
  <c r="ND11" i="1"/>
  <c r="NC12" i="1"/>
  <c r="ND12" i="1"/>
  <c r="NC13" i="1"/>
  <c r="ND13" i="1"/>
  <c r="NC14" i="1"/>
  <c r="ND14" i="1"/>
  <c r="NC15" i="1"/>
  <c r="ND15" i="1"/>
  <c r="NC16" i="1"/>
  <c r="ND16" i="1"/>
  <c r="NC18" i="1"/>
  <c r="ND18" i="1"/>
  <c r="NC19" i="1"/>
  <c r="ND19" i="1"/>
  <c r="NC20" i="1"/>
  <c r="ND20" i="1"/>
  <c r="NC21" i="1"/>
  <c r="ND21" i="1"/>
  <c r="NC22" i="1"/>
  <c r="ND22" i="1"/>
  <c r="NC23" i="1"/>
  <c r="ND23" i="1"/>
  <c r="NC24" i="1"/>
  <c r="ND24" i="1"/>
  <c r="NC25" i="1"/>
  <c r="ND25" i="1"/>
  <c r="NC26" i="1"/>
  <c r="ND26" i="1"/>
  <c r="ND27" i="1"/>
  <c r="ND28" i="1"/>
  <c r="ND29" i="1"/>
  <c r="ND30" i="1"/>
  <c r="ND31" i="1"/>
  <c r="ND32" i="1"/>
  <c r="ND33" i="1"/>
  <c r="ND34" i="1"/>
  <c r="ND35" i="1"/>
  <c r="ND36" i="1"/>
  <c r="ND37" i="1"/>
  <c r="ND38" i="1"/>
  <c r="ND39" i="1"/>
  <c r="ND40" i="1"/>
  <c r="ND41" i="1"/>
  <c r="ND42" i="1"/>
  <c r="ND43" i="1"/>
  <c r="ND44" i="1"/>
  <c r="ND45" i="1"/>
  <c r="ND46" i="1"/>
  <c r="ND47" i="1"/>
  <c r="ND48" i="1"/>
  <c r="ND49" i="1"/>
  <c r="ND50" i="1"/>
  <c r="ND52" i="1"/>
  <c r="ND53" i="1"/>
  <c r="ND54" i="1"/>
  <c r="ND55" i="1"/>
  <c r="MZ61" i="1"/>
  <c r="MO4" i="1"/>
  <c r="ML4" i="1"/>
  <c r="MP4" i="1"/>
  <c r="MO5" i="1"/>
  <c r="ML5" i="1"/>
  <c r="MP5" i="1"/>
  <c r="MO6" i="1"/>
  <c r="ML6" i="1"/>
  <c r="MP6" i="1"/>
  <c r="MO7" i="1"/>
  <c r="ML7" i="1"/>
  <c r="MP7" i="1"/>
  <c r="MO8" i="1"/>
  <c r="ML8" i="1"/>
  <c r="MP8" i="1"/>
  <c r="MO9" i="1"/>
  <c r="MP9" i="1"/>
  <c r="MO10" i="1"/>
  <c r="ML10" i="1"/>
  <c r="MP10" i="1"/>
  <c r="MO11" i="1"/>
  <c r="MP11" i="1"/>
  <c r="MO12" i="1"/>
  <c r="MP12" i="1"/>
  <c r="MO13" i="1"/>
  <c r="MP13" i="1"/>
  <c r="MO14" i="1"/>
  <c r="MP14" i="1"/>
  <c r="MO15" i="1"/>
  <c r="MP15" i="1"/>
  <c r="MO16" i="1"/>
  <c r="MP16" i="1"/>
  <c r="MO18" i="1"/>
  <c r="MP18" i="1"/>
  <c r="MO19" i="1"/>
  <c r="MP19" i="1"/>
  <c r="MO20" i="1"/>
  <c r="MP20" i="1"/>
  <c r="MO21" i="1"/>
  <c r="MP21" i="1"/>
  <c r="MO22" i="1"/>
  <c r="MP22" i="1"/>
  <c r="MO23" i="1"/>
  <c r="MP23" i="1"/>
  <c r="MO24" i="1"/>
  <c r="MP24" i="1"/>
  <c r="MO25" i="1"/>
  <c r="MP25" i="1"/>
  <c r="MO26" i="1"/>
  <c r="MP26" i="1"/>
  <c r="MP27" i="1"/>
  <c r="MP28" i="1"/>
  <c r="MP29" i="1"/>
  <c r="MP30" i="1"/>
  <c r="MP31" i="1"/>
  <c r="MP32" i="1"/>
  <c r="MP33" i="1"/>
  <c r="MP34" i="1"/>
  <c r="MP35" i="1"/>
  <c r="MP36" i="1"/>
  <c r="MP37" i="1"/>
  <c r="MP38" i="1"/>
  <c r="MP39" i="1"/>
  <c r="MP40" i="1"/>
  <c r="MP41" i="1"/>
  <c r="MP42" i="1"/>
  <c r="MP43" i="1"/>
  <c r="MP44" i="1"/>
  <c r="MP45" i="1"/>
  <c r="MP46" i="1"/>
  <c r="MP47" i="1"/>
  <c r="MP48" i="1"/>
  <c r="MP49" i="1"/>
  <c r="MP50" i="1"/>
  <c r="MP52" i="1"/>
  <c r="MP53" i="1"/>
  <c r="MP54" i="1"/>
  <c r="MP55" i="1"/>
  <c r="ML61" i="1"/>
  <c r="AE4" i="1"/>
  <c r="AB4" i="1"/>
  <c r="AF4" i="1"/>
  <c r="AE5" i="1"/>
  <c r="AB5" i="1"/>
  <c r="AF5" i="1"/>
  <c r="AE6" i="1"/>
  <c r="AB6" i="1"/>
  <c r="AF6" i="1"/>
  <c r="AE7" i="1"/>
  <c r="AB7" i="1"/>
  <c r="AF7" i="1"/>
  <c r="AE8" i="1"/>
  <c r="AB8" i="1"/>
  <c r="AF8" i="1"/>
  <c r="AE9" i="1"/>
  <c r="AB9" i="1"/>
  <c r="AF9" i="1"/>
  <c r="AE10" i="1"/>
  <c r="AB10" i="1"/>
  <c r="AF10" i="1"/>
  <c r="AE11" i="1"/>
  <c r="AF11" i="1"/>
  <c r="AE12" i="1"/>
  <c r="AF12" i="1"/>
  <c r="AE13" i="1"/>
  <c r="AF13" i="1"/>
  <c r="AE14" i="1"/>
  <c r="AF14" i="1"/>
  <c r="AE15" i="1"/>
  <c r="AF15" i="1"/>
  <c r="AE16" i="1"/>
  <c r="AF16" i="1"/>
  <c r="AE18" i="1"/>
  <c r="AF18" i="1"/>
  <c r="AE19" i="1"/>
  <c r="AF19" i="1"/>
  <c r="AE20" i="1"/>
  <c r="AF20" i="1"/>
  <c r="AE21" i="1"/>
  <c r="AF21" i="1"/>
  <c r="AE22" i="1"/>
  <c r="AF22" i="1"/>
  <c r="AE23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2" i="1"/>
  <c r="AF53" i="1"/>
  <c r="AF54" i="1"/>
  <c r="AF55" i="1"/>
  <c r="AB61" i="1"/>
  <c r="NQ4" i="1"/>
  <c r="NN4" i="1"/>
  <c r="NR4" i="1"/>
  <c r="NQ5" i="1"/>
  <c r="NN5" i="1"/>
  <c r="NR5" i="1"/>
  <c r="NQ6" i="1"/>
  <c r="NN6" i="1"/>
  <c r="NR6" i="1"/>
  <c r="NQ7" i="1"/>
  <c r="NN7" i="1"/>
  <c r="NR7" i="1"/>
  <c r="NQ8" i="1"/>
  <c r="NN8" i="1"/>
  <c r="NR8" i="1"/>
  <c r="NQ9" i="1"/>
  <c r="NN9" i="1"/>
  <c r="NR9" i="1"/>
  <c r="NQ10" i="1"/>
  <c r="NN10" i="1"/>
  <c r="NR10" i="1"/>
  <c r="NQ11" i="1"/>
  <c r="NR11" i="1"/>
  <c r="NQ12" i="1"/>
  <c r="NR12" i="1"/>
  <c r="NQ13" i="1"/>
  <c r="NR13" i="1"/>
  <c r="NQ14" i="1"/>
  <c r="NR14" i="1"/>
  <c r="NQ15" i="1"/>
  <c r="NR15" i="1"/>
  <c r="NQ16" i="1"/>
  <c r="NR16" i="1"/>
  <c r="NQ18" i="1"/>
  <c r="NR18" i="1"/>
  <c r="NQ19" i="1"/>
  <c r="NR19" i="1"/>
  <c r="NQ20" i="1"/>
  <c r="NR20" i="1"/>
  <c r="NQ21" i="1"/>
  <c r="NR21" i="1"/>
  <c r="NQ22" i="1"/>
  <c r="NR22" i="1"/>
  <c r="NQ23" i="1"/>
  <c r="NR23" i="1"/>
  <c r="NQ24" i="1"/>
  <c r="NR24" i="1"/>
  <c r="NQ25" i="1"/>
  <c r="NR25" i="1"/>
  <c r="NQ26" i="1"/>
  <c r="NR26" i="1"/>
  <c r="NR27" i="1"/>
  <c r="NR28" i="1"/>
  <c r="NR29" i="1"/>
  <c r="NR30" i="1"/>
  <c r="NR31" i="1"/>
  <c r="NR32" i="1"/>
  <c r="NR33" i="1"/>
  <c r="NR34" i="1"/>
  <c r="NR35" i="1"/>
  <c r="NR36" i="1"/>
  <c r="NR37" i="1"/>
  <c r="NR38" i="1"/>
  <c r="NR39" i="1"/>
  <c r="NR40" i="1"/>
  <c r="NR41" i="1"/>
  <c r="NR42" i="1"/>
  <c r="NR43" i="1"/>
  <c r="NR44" i="1"/>
  <c r="NR45" i="1"/>
  <c r="NR46" i="1"/>
  <c r="NR47" i="1"/>
  <c r="NR48" i="1"/>
  <c r="NR49" i="1"/>
  <c r="NR50" i="1"/>
  <c r="NR52" i="1"/>
  <c r="NR53" i="1"/>
  <c r="NR54" i="1"/>
  <c r="NR55" i="1"/>
  <c r="NN61" i="1"/>
  <c r="FO4" i="1"/>
  <c r="FL4" i="1"/>
  <c r="FP4" i="1"/>
  <c r="FO5" i="1"/>
  <c r="FL5" i="1"/>
  <c r="FP5" i="1"/>
  <c r="FO6" i="1"/>
  <c r="FL6" i="1"/>
  <c r="FP6" i="1"/>
  <c r="FO7" i="1"/>
  <c r="FL7" i="1"/>
  <c r="FP7" i="1"/>
  <c r="FO8" i="1"/>
  <c r="FL8" i="1"/>
  <c r="FP8" i="1"/>
  <c r="FO9" i="1"/>
  <c r="FL9" i="1"/>
  <c r="FP9" i="1"/>
  <c r="FO10" i="1"/>
  <c r="FL10" i="1"/>
  <c r="FP10" i="1"/>
  <c r="FO11" i="1"/>
  <c r="FP11" i="1"/>
  <c r="FO12" i="1"/>
  <c r="FP12" i="1"/>
  <c r="FO13" i="1"/>
  <c r="FP13" i="1"/>
  <c r="FO14" i="1"/>
  <c r="FP14" i="1"/>
  <c r="FO15" i="1"/>
  <c r="FP15" i="1"/>
  <c r="FO16" i="1"/>
  <c r="FP16" i="1"/>
  <c r="FO18" i="1"/>
  <c r="FP18" i="1"/>
  <c r="FO19" i="1"/>
  <c r="FP19" i="1"/>
  <c r="FO20" i="1"/>
  <c r="FP20" i="1"/>
  <c r="FO21" i="1"/>
  <c r="FP21" i="1"/>
  <c r="FO22" i="1"/>
  <c r="FP22" i="1"/>
  <c r="FO23" i="1"/>
  <c r="FP23" i="1"/>
  <c r="FO24" i="1"/>
  <c r="FP24" i="1"/>
  <c r="FO25" i="1"/>
  <c r="FP25" i="1"/>
  <c r="FO26" i="1"/>
  <c r="FP26" i="1"/>
  <c r="FP27" i="1"/>
  <c r="FP28" i="1"/>
  <c r="FP29" i="1"/>
  <c r="FP30" i="1"/>
  <c r="FP31" i="1"/>
  <c r="FP32" i="1"/>
  <c r="FP33" i="1"/>
  <c r="FP34" i="1"/>
  <c r="FP35" i="1"/>
  <c r="FP36" i="1"/>
  <c r="FP37" i="1"/>
  <c r="FP38" i="1"/>
  <c r="FP39" i="1"/>
  <c r="FP40" i="1"/>
  <c r="FP41" i="1"/>
  <c r="FP42" i="1"/>
  <c r="FP43" i="1"/>
  <c r="FP44" i="1"/>
  <c r="FP45" i="1"/>
  <c r="FP46" i="1"/>
  <c r="FP47" i="1"/>
  <c r="FP48" i="1"/>
  <c r="FP49" i="1"/>
  <c r="FP50" i="1"/>
  <c r="FP52" i="1"/>
  <c r="FP53" i="1"/>
  <c r="FP54" i="1"/>
  <c r="FP55" i="1"/>
  <c r="FL61" i="1"/>
  <c r="GC4" i="1"/>
  <c r="FZ4" i="1"/>
  <c r="GD4" i="1"/>
  <c r="GC5" i="1"/>
  <c r="FZ5" i="1"/>
  <c r="GD5" i="1"/>
  <c r="GC6" i="1"/>
  <c r="FZ6" i="1"/>
  <c r="GD6" i="1"/>
  <c r="GC7" i="1"/>
  <c r="FZ7" i="1"/>
  <c r="GD7" i="1"/>
  <c r="GC8" i="1"/>
  <c r="FZ8" i="1"/>
  <c r="GD8" i="1"/>
  <c r="GC9" i="1"/>
  <c r="FZ9" i="1"/>
  <c r="GD9" i="1"/>
  <c r="GC10" i="1"/>
  <c r="FZ10" i="1"/>
  <c r="GD10" i="1"/>
  <c r="GC11" i="1"/>
  <c r="GD11" i="1"/>
  <c r="GC12" i="1"/>
  <c r="GD12" i="1"/>
  <c r="GC13" i="1"/>
  <c r="GD13" i="1"/>
  <c r="GC14" i="1"/>
  <c r="GD14" i="1"/>
  <c r="GC15" i="1"/>
  <c r="GD15" i="1"/>
  <c r="GC16" i="1"/>
  <c r="GD16" i="1"/>
  <c r="GC18" i="1"/>
  <c r="GD18" i="1"/>
  <c r="GC19" i="1"/>
  <c r="GD19" i="1"/>
  <c r="GC20" i="1"/>
  <c r="GD20" i="1"/>
  <c r="GC21" i="1"/>
  <c r="GD21" i="1"/>
  <c r="GC22" i="1"/>
  <c r="GD22" i="1"/>
  <c r="GC23" i="1"/>
  <c r="GD23" i="1"/>
  <c r="GC24" i="1"/>
  <c r="GD24" i="1"/>
  <c r="GC25" i="1"/>
  <c r="GD25" i="1"/>
  <c r="GC26" i="1"/>
  <c r="GD26" i="1"/>
  <c r="GD27" i="1"/>
  <c r="GD28" i="1"/>
  <c r="GD29" i="1"/>
  <c r="GD30" i="1"/>
  <c r="GD31" i="1"/>
  <c r="GD32" i="1"/>
  <c r="GD33" i="1"/>
  <c r="GD34" i="1"/>
  <c r="GD35" i="1"/>
  <c r="GD36" i="1"/>
  <c r="GD37" i="1"/>
  <c r="GD38" i="1"/>
  <c r="GD39" i="1"/>
  <c r="GD40" i="1"/>
  <c r="GD41" i="1"/>
  <c r="GD42" i="1"/>
  <c r="GD43" i="1"/>
  <c r="GD44" i="1"/>
  <c r="GD45" i="1"/>
  <c r="GD46" i="1"/>
  <c r="GD47" i="1"/>
  <c r="GD48" i="1"/>
  <c r="GD49" i="1"/>
  <c r="GD50" i="1"/>
  <c r="GD52" i="1"/>
  <c r="GD53" i="1"/>
  <c r="GD54" i="1"/>
  <c r="GD55" i="1"/>
  <c r="FZ61" i="1"/>
  <c r="GQ4" i="1"/>
  <c r="GN4" i="1"/>
  <c r="GR4" i="1"/>
  <c r="GQ5" i="1"/>
  <c r="GN5" i="1"/>
  <c r="GR5" i="1"/>
  <c r="GQ6" i="1"/>
  <c r="GN6" i="1"/>
  <c r="GR6" i="1"/>
  <c r="GQ7" i="1"/>
  <c r="GN7" i="1"/>
  <c r="GR7" i="1"/>
  <c r="GQ8" i="1"/>
  <c r="GN8" i="1"/>
  <c r="GR8" i="1"/>
  <c r="GQ9" i="1"/>
  <c r="GN9" i="1"/>
  <c r="GR9" i="1"/>
  <c r="GQ10" i="1"/>
  <c r="GN10" i="1"/>
  <c r="GR10" i="1"/>
  <c r="GQ11" i="1"/>
  <c r="GR11" i="1"/>
  <c r="GQ12" i="1"/>
  <c r="GR12" i="1"/>
  <c r="GQ13" i="1"/>
  <c r="GR13" i="1"/>
  <c r="GQ14" i="1"/>
  <c r="GR14" i="1"/>
  <c r="GQ15" i="1"/>
  <c r="GR15" i="1"/>
  <c r="GQ16" i="1"/>
  <c r="GR16" i="1"/>
  <c r="GQ18" i="1"/>
  <c r="GR18" i="1"/>
  <c r="GQ19" i="1"/>
  <c r="GR19" i="1"/>
  <c r="GQ20" i="1"/>
  <c r="GR20" i="1"/>
  <c r="GQ21" i="1"/>
  <c r="GR21" i="1"/>
  <c r="GQ22" i="1"/>
  <c r="GR22" i="1"/>
  <c r="GQ23" i="1"/>
  <c r="GR23" i="1"/>
  <c r="GQ24" i="1"/>
  <c r="GR24" i="1"/>
  <c r="GQ25" i="1"/>
  <c r="GR25" i="1"/>
  <c r="GQ26" i="1"/>
  <c r="GR26" i="1"/>
  <c r="GR27" i="1"/>
  <c r="GR28" i="1"/>
  <c r="GR29" i="1"/>
  <c r="GR30" i="1"/>
  <c r="GR31" i="1"/>
  <c r="GR32" i="1"/>
  <c r="GR33" i="1"/>
  <c r="GR34" i="1"/>
  <c r="GR35" i="1"/>
  <c r="GR36" i="1"/>
  <c r="GR37" i="1"/>
  <c r="GR38" i="1"/>
  <c r="GR39" i="1"/>
  <c r="GR40" i="1"/>
  <c r="GR41" i="1"/>
  <c r="GR42" i="1"/>
  <c r="GR43" i="1"/>
  <c r="GR44" i="1"/>
  <c r="GR45" i="1"/>
  <c r="GR46" i="1"/>
  <c r="GR47" i="1"/>
  <c r="GR48" i="1"/>
  <c r="GR49" i="1"/>
  <c r="GR50" i="1"/>
  <c r="GR52" i="1"/>
  <c r="GR53" i="1"/>
  <c r="GR54" i="1"/>
  <c r="GR55" i="1"/>
  <c r="GN61" i="1"/>
  <c r="HE4" i="1"/>
  <c r="HB4" i="1"/>
  <c r="HF4" i="1"/>
  <c r="HE5" i="1"/>
  <c r="HB5" i="1"/>
  <c r="HF5" i="1"/>
  <c r="HE6" i="1"/>
  <c r="HB6" i="1"/>
  <c r="HF6" i="1"/>
  <c r="HE7" i="1"/>
  <c r="HB7" i="1"/>
  <c r="HF7" i="1"/>
  <c r="HE8" i="1"/>
  <c r="HB8" i="1"/>
  <c r="HF8" i="1"/>
  <c r="HE9" i="1"/>
  <c r="HB9" i="1"/>
  <c r="HF9" i="1"/>
  <c r="HE10" i="1"/>
  <c r="HB10" i="1"/>
  <c r="HF10" i="1"/>
  <c r="HE11" i="1"/>
  <c r="HF11" i="1"/>
  <c r="HE12" i="1"/>
  <c r="HF12" i="1"/>
  <c r="HE13" i="1"/>
  <c r="HF13" i="1"/>
  <c r="HE14" i="1"/>
  <c r="HF14" i="1"/>
  <c r="HE15" i="1"/>
  <c r="HF15" i="1"/>
  <c r="HE16" i="1"/>
  <c r="HF16" i="1"/>
  <c r="HE18" i="1"/>
  <c r="HF18" i="1"/>
  <c r="HE19" i="1"/>
  <c r="HF19" i="1"/>
  <c r="HE20" i="1"/>
  <c r="HF20" i="1"/>
  <c r="HE21" i="1"/>
  <c r="HF21" i="1"/>
  <c r="HE22" i="1"/>
  <c r="HF22" i="1"/>
  <c r="HE23" i="1"/>
  <c r="HF23" i="1"/>
  <c r="HE24" i="1"/>
  <c r="HF24" i="1"/>
  <c r="HE25" i="1"/>
  <c r="HF25" i="1"/>
  <c r="HE26" i="1"/>
  <c r="HF26" i="1"/>
  <c r="HF27" i="1"/>
  <c r="HF28" i="1"/>
  <c r="HF29" i="1"/>
  <c r="HF30" i="1"/>
  <c r="HF31" i="1"/>
  <c r="HF32" i="1"/>
  <c r="HF33" i="1"/>
  <c r="HF34" i="1"/>
  <c r="HF35" i="1"/>
  <c r="HF36" i="1"/>
  <c r="HF37" i="1"/>
  <c r="HF38" i="1"/>
  <c r="HF39" i="1"/>
  <c r="HF40" i="1"/>
  <c r="HF41" i="1"/>
  <c r="HF42" i="1"/>
  <c r="HF43" i="1"/>
  <c r="HF44" i="1"/>
  <c r="HF45" i="1"/>
  <c r="HF46" i="1"/>
  <c r="HF47" i="1"/>
  <c r="HF48" i="1"/>
  <c r="HF49" i="1"/>
  <c r="HF50" i="1"/>
  <c r="HF52" i="1"/>
  <c r="HF53" i="1"/>
  <c r="HF54" i="1"/>
  <c r="HF55" i="1"/>
  <c r="HB61" i="1"/>
  <c r="HS4" i="1"/>
  <c r="HP4" i="1"/>
  <c r="HT4" i="1"/>
  <c r="HS5" i="1"/>
  <c r="HP5" i="1"/>
  <c r="HT5" i="1"/>
  <c r="HS6" i="1"/>
  <c r="HP6" i="1"/>
  <c r="HT6" i="1"/>
  <c r="HS7" i="1"/>
  <c r="HP7" i="1"/>
  <c r="HT7" i="1"/>
  <c r="HS8" i="1"/>
  <c r="HP8" i="1"/>
  <c r="HT8" i="1"/>
  <c r="HS9" i="1"/>
  <c r="HP9" i="1"/>
  <c r="HT9" i="1"/>
  <c r="HS10" i="1"/>
  <c r="HP10" i="1"/>
  <c r="HT10" i="1"/>
  <c r="HS11" i="1"/>
  <c r="HT11" i="1"/>
  <c r="HS12" i="1"/>
  <c r="HT12" i="1"/>
  <c r="HS13" i="1"/>
  <c r="HT13" i="1"/>
  <c r="HS14" i="1"/>
  <c r="HT14" i="1"/>
  <c r="HS15" i="1"/>
  <c r="HT15" i="1"/>
  <c r="HS16" i="1"/>
  <c r="HT16" i="1"/>
  <c r="HS18" i="1"/>
  <c r="HT18" i="1"/>
  <c r="HS19" i="1"/>
  <c r="HT19" i="1"/>
  <c r="HS20" i="1"/>
  <c r="HT20" i="1"/>
  <c r="HS21" i="1"/>
  <c r="HT21" i="1"/>
  <c r="HS22" i="1"/>
  <c r="HT22" i="1"/>
  <c r="HS23" i="1"/>
  <c r="HT23" i="1"/>
  <c r="HS24" i="1"/>
  <c r="HT24" i="1"/>
  <c r="HS25" i="1"/>
  <c r="HT25" i="1"/>
  <c r="HS26" i="1"/>
  <c r="HT26" i="1"/>
  <c r="HT27" i="1"/>
  <c r="HT28" i="1"/>
  <c r="HT29" i="1"/>
  <c r="HT30" i="1"/>
  <c r="HT31" i="1"/>
  <c r="HT32" i="1"/>
  <c r="HT33" i="1"/>
  <c r="HT34" i="1"/>
  <c r="HT35" i="1"/>
  <c r="HT36" i="1"/>
  <c r="HT37" i="1"/>
  <c r="HT38" i="1"/>
  <c r="HT39" i="1"/>
  <c r="HT40" i="1"/>
  <c r="HT41" i="1"/>
  <c r="HT42" i="1"/>
  <c r="HT43" i="1"/>
  <c r="HT44" i="1"/>
  <c r="HT45" i="1"/>
  <c r="HT46" i="1"/>
  <c r="HT47" i="1"/>
  <c r="HT48" i="1"/>
  <c r="HT49" i="1"/>
  <c r="HT50" i="1"/>
  <c r="HT52" i="1"/>
  <c r="HT53" i="1"/>
  <c r="HT54" i="1"/>
  <c r="HT55" i="1"/>
  <c r="HP61" i="1"/>
  <c r="ID7" i="1"/>
  <c r="IG7" i="1"/>
  <c r="IH7" i="1"/>
  <c r="ID8" i="1"/>
  <c r="IG8" i="1"/>
  <c r="IH8" i="1"/>
  <c r="ID9" i="1"/>
  <c r="IG9" i="1"/>
  <c r="IH9" i="1"/>
  <c r="ID10" i="1"/>
  <c r="IG10" i="1"/>
  <c r="IH10" i="1"/>
  <c r="ID11" i="1"/>
  <c r="IH11" i="1"/>
  <c r="ID12" i="1"/>
  <c r="IH12" i="1"/>
  <c r="ID13" i="1"/>
  <c r="IH13" i="1"/>
  <c r="ID14" i="1"/>
  <c r="IG14" i="1"/>
  <c r="IH14" i="1"/>
  <c r="ID15" i="1"/>
  <c r="HZ15" i="1"/>
  <c r="IG15" i="1"/>
  <c r="IH15" i="1"/>
  <c r="ID16" i="1"/>
  <c r="HZ16" i="1"/>
  <c r="IG16" i="1"/>
  <c r="IH16" i="1"/>
  <c r="ID17" i="1"/>
  <c r="HZ17" i="1"/>
  <c r="IG17" i="1"/>
  <c r="IH17" i="1"/>
  <c r="ID18" i="1"/>
  <c r="HZ18" i="1"/>
  <c r="IG18" i="1"/>
  <c r="IH18" i="1"/>
  <c r="ID19" i="1"/>
  <c r="HZ19" i="1"/>
  <c r="IG19" i="1"/>
  <c r="IH19" i="1"/>
  <c r="ID20" i="1"/>
  <c r="HZ20" i="1"/>
  <c r="IG20" i="1"/>
  <c r="IH20" i="1"/>
  <c r="ID21" i="1"/>
  <c r="HZ21" i="1"/>
  <c r="IG21" i="1"/>
  <c r="IH21" i="1"/>
  <c r="ID22" i="1"/>
  <c r="HZ22" i="1"/>
  <c r="IG22" i="1"/>
  <c r="IH22" i="1"/>
  <c r="ID23" i="1"/>
  <c r="IH23" i="1"/>
  <c r="ID24" i="1"/>
  <c r="IH24" i="1"/>
  <c r="ID25" i="1"/>
  <c r="IH25" i="1"/>
  <c r="ID26" i="1"/>
  <c r="IH26" i="1"/>
  <c r="ID27" i="1"/>
  <c r="IH27" i="1"/>
  <c r="ID28" i="1"/>
  <c r="IH28" i="1"/>
  <c r="ID29" i="1"/>
  <c r="HZ29" i="1"/>
  <c r="IG29" i="1"/>
  <c r="IH29" i="1"/>
  <c r="ID30" i="1"/>
  <c r="HZ30" i="1"/>
  <c r="IG30" i="1"/>
  <c r="IH30" i="1"/>
  <c r="ID31" i="1"/>
  <c r="HZ31" i="1"/>
  <c r="IG31" i="1"/>
  <c r="IH31" i="1"/>
  <c r="ID32" i="1"/>
  <c r="HZ32" i="1"/>
  <c r="IG32" i="1"/>
  <c r="IH32" i="1"/>
  <c r="ID33" i="1"/>
  <c r="HZ33" i="1"/>
  <c r="IG33" i="1"/>
  <c r="IH33" i="1"/>
  <c r="ID34" i="1"/>
  <c r="HZ34" i="1"/>
  <c r="IG34" i="1"/>
  <c r="IH34" i="1"/>
  <c r="IH35" i="1"/>
  <c r="IH36" i="1"/>
  <c r="IH37" i="1"/>
  <c r="IH38" i="1"/>
  <c r="IH39" i="1"/>
  <c r="IH40" i="1"/>
  <c r="IH41" i="1"/>
  <c r="IH42" i="1"/>
  <c r="IH43" i="1"/>
  <c r="IH44" i="1"/>
  <c r="IH45" i="1"/>
  <c r="IH46" i="1"/>
  <c r="IH47" i="1"/>
  <c r="IH48" i="1"/>
  <c r="IH49" i="1"/>
  <c r="IH50" i="1"/>
  <c r="IH51" i="1"/>
  <c r="IH52" i="1"/>
  <c r="IH53" i="1"/>
  <c r="IH54" i="1"/>
  <c r="IH55" i="1"/>
  <c r="IH59" i="1"/>
  <c r="IR7" i="1"/>
  <c r="IN7" i="1"/>
  <c r="IU7" i="1"/>
  <c r="IV7" i="1"/>
  <c r="IR8" i="1"/>
  <c r="IN8" i="1"/>
  <c r="IU8" i="1"/>
  <c r="IV8" i="1"/>
  <c r="IR9" i="1"/>
  <c r="IN9" i="1"/>
  <c r="IU9" i="1"/>
  <c r="IV9" i="1"/>
  <c r="IR10" i="1"/>
  <c r="IN10" i="1"/>
  <c r="IU10" i="1"/>
  <c r="IV10" i="1"/>
  <c r="IR11" i="1"/>
  <c r="IN11" i="1"/>
  <c r="IU11" i="1"/>
  <c r="IV11" i="1"/>
  <c r="IR12" i="1"/>
  <c r="IN12" i="1"/>
  <c r="IU12" i="1"/>
  <c r="IV12" i="1"/>
  <c r="IR13" i="1"/>
  <c r="IN13" i="1"/>
  <c r="IU13" i="1"/>
  <c r="IV13" i="1"/>
  <c r="IR14" i="1"/>
  <c r="IN14" i="1"/>
  <c r="IU14" i="1"/>
  <c r="IV14" i="1"/>
  <c r="IR15" i="1"/>
  <c r="IN15" i="1"/>
  <c r="IU15" i="1"/>
  <c r="IV15" i="1"/>
  <c r="IR16" i="1"/>
  <c r="IN16" i="1"/>
  <c r="IU16" i="1"/>
  <c r="IV16" i="1"/>
  <c r="IR17" i="1"/>
  <c r="IN17" i="1"/>
  <c r="IU17" i="1"/>
  <c r="IV17" i="1"/>
  <c r="IR18" i="1"/>
  <c r="IN18" i="1"/>
  <c r="IU18" i="1"/>
  <c r="IV18" i="1"/>
  <c r="IR19" i="1"/>
  <c r="IN19" i="1"/>
  <c r="IU19" i="1"/>
  <c r="IV19" i="1"/>
  <c r="IR20" i="1"/>
  <c r="IN20" i="1"/>
  <c r="IU20" i="1"/>
  <c r="IV20" i="1"/>
  <c r="IR21" i="1"/>
  <c r="IN21" i="1"/>
  <c r="IU21" i="1"/>
  <c r="IV21" i="1"/>
  <c r="IR22" i="1"/>
  <c r="IN22" i="1"/>
  <c r="IU22" i="1"/>
  <c r="IV22" i="1"/>
  <c r="IR23" i="1"/>
  <c r="IV23" i="1"/>
  <c r="IR24" i="1"/>
  <c r="IV24" i="1"/>
  <c r="IR25" i="1"/>
  <c r="IN25" i="1"/>
  <c r="IU25" i="1"/>
  <c r="IV25" i="1"/>
  <c r="IR26" i="1"/>
  <c r="IN26" i="1"/>
  <c r="IU26" i="1"/>
  <c r="IV26" i="1"/>
  <c r="IR27" i="1"/>
  <c r="IV27" i="1"/>
  <c r="IR28" i="1"/>
  <c r="IV28" i="1"/>
  <c r="IR29" i="1"/>
  <c r="IV29" i="1"/>
  <c r="IR30" i="1"/>
  <c r="IV30" i="1"/>
  <c r="IR31" i="1"/>
  <c r="IN31" i="1"/>
  <c r="IU31" i="1"/>
  <c r="IV31" i="1"/>
  <c r="IR32" i="1"/>
  <c r="IN32" i="1"/>
  <c r="IU32" i="1"/>
  <c r="IV32" i="1"/>
  <c r="IR33" i="1"/>
  <c r="IN33" i="1"/>
  <c r="IU33" i="1"/>
  <c r="IV33" i="1"/>
  <c r="IR34" i="1"/>
  <c r="IN34" i="1"/>
  <c r="IU34" i="1"/>
  <c r="IV34" i="1"/>
  <c r="IV35" i="1"/>
  <c r="IV36" i="1"/>
  <c r="IV37" i="1"/>
  <c r="IV38" i="1"/>
  <c r="IV39" i="1"/>
  <c r="IV40" i="1"/>
  <c r="IV41" i="1"/>
  <c r="IV42" i="1"/>
  <c r="IV43" i="1"/>
  <c r="IV44" i="1"/>
  <c r="IV45" i="1"/>
  <c r="IV46" i="1"/>
  <c r="IV47" i="1"/>
  <c r="IV48" i="1"/>
  <c r="IV49" i="1"/>
  <c r="IV50" i="1"/>
  <c r="IV51" i="1"/>
  <c r="IV52" i="1"/>
  <c r="IV53" i="1"/>
  <c r="IV54" i="1"/>
  <c r="IV55" i="1"/>
  <c r="IV59" i="1"/>
  <c r="NP4" i="1"/>
  <c r="NP5" i="1"/>
  <c r="NP6" i="1"/>
  <c r="NP7" i="1"/>
  <c r="NP8" i="1"/>
  <c r="NP9" i="1"/>
  <c r="NP10" i="1"/>
  <c r="NP11" i="1"/>
  <c r="NP12" i="1"/>
  <c r="NP13" i="1"/>
  <c r="NP14" i="1"/>
  <c r="NP15" i="1"/>
  <c r="NP16" i="1"/>
  <c r="NP17" i="1"/>
  <c r="NP18" i="1"/>
  <c r="NP19" i="1"/>
  <c r="NP20" i="1"/>
  <c r="NP21" i="1"/>
  <c r="NP22" i="1"/>
  <c r="NP23" i="1"/>
  <c r="NP24" i="1"/>
  <c r="NP25" i="1"/>
  <c r="NP26" i="1"/>
  <c r="NP27" i="1"/>
  <c r="NP28" i="1"/>
  <c r="NP29" i="1"/>
  <c r="NB4" i="1"/>
  <c r="NB5" i="1"/>
  <c r="NB6" i="1"/>
  <c r="NB7" i="1"/>
  <c r="NB8" i="1"/>
  <c r="NB9" i="1"/>
  <c r="NB10" i="1"/>
  <c r="NB11" i="1"/>
  <c r="NB12" i="1"/>
  <c r="NB13" i="1"/>
  <c r="NB14" i="1"/>
  <c r="NB15" i="1"/>
  <c r="NB16" i="1"/>
  <c r="NB17" i="1"/>
  <c r="NB18" i="1"/>
  <c r="NB19" i="1"/>
  <c r="NB20" i="1"/>
  <c r="NB21" i="1"/>
  <c r="NB22" i="1"/>
  <c r="NB23" i="1"/>
  <c r="NB24" i="1"/>
  <c r="NB25" i="1"/>
  <c r="NB26" i="1"/>
  <c r="NB27" i="1"/>
  <c r="NB28" i="1"/>
  <c r="NB29" i="1"/>
  <c r="MN4" i="1"/>
  <c r="MN5" i="1"/>
  <c r="MN6" i="1"/>
  <c r="MN7" i="1"/>
  <c r="MN8" i="1"/>
  <c r="MN9" i="1"/>
  <c r="MN10" i="1"/>
  <c r="MN11" i="1"/>
  <c r="MN12" i="1"/>
  <c r="MN13" i="1"/>
  <c r="MN14" i="1"/>
  <c r="MN15" i="1"/>
  <c r="MN16" i="1"/>
  <c r="MN17" i="1"/>
  <c r="MN18" i="1"/>
  <c r="MN19" i="1"/>
  <c r="MN20" i="1"/>
  <c r="MN21" i="1"/>
  <c r="MN22" i="1"/>
  <c r="MN23" i="1"/>
  <c r="MN24" i="1"/>
  <c r="MN25" i="1"/>
  <c r="MN26" i="1"/>
  <c r="MN27" i="1"/>
  <c r="MN28" i="1"/>
  <c r="MN29" i="1"/>
  <c r="LZ4" i="1"/>
  <c r="LZ5" i="1"/>
  <c r="LZ6" i="1"/>
  <c r="LZ7" i="1"/>
  <c r="LZ8" i="1"/>
  <c r="LZ9" i="1"/>
  <c r="LZ10" i="1"/>
  <c r="LZ11" i="1"/>
  <c r="LZ12" i="1"/>
  <c r="LZ13" i="1"/>
  <c r="LZ14" i="1"/>
  <c r="LZ15" i="1"/>
  <c r="LZ16" i="1"/>
  <c r="LZ17" i="1"/>
  <c r="LZ18" i="1"/>
  <c r="LZ19" i="1"/>
  <c r="LZ20" i="1"/>
  <c r="LZ21" i="1"/>
  <c r="LZ22" i="1"/>
  <c r="LZ23" i="1"/>
  <c r="LZ24" i="1"/>
  <c r="LZ25" i="1"/>
  <c r="LZ26" i="1"/>
  <c r="LZ27" i="1"/>
  <c r="LZ28" i="1"/>
  <c r="LZ29" i="1"/>
  <c r="HR4" i="1"/>
  <c r="HR5" i="1"/>
  <c r="HR6" i="1"/>
  <c r="HR7" i="1"/>
  <c r="HR8" i="1"/>
  <c r="HR9" i="1"/>
  <c r="HR10" i="1"/>
  <c r="HR11" i="1"/>
  <c r="HR12" i="1"/>
  <c r="HR13" i="1"/>
  <c r="HR14" i="1"/>
  <c r="HR15" i="1"/>
  <c r="HR16" i="1"/>
  <c r="HR17" i="1"/>
  <c r="HR18" i="1"/>
  <c r="HR19" i="1"/>
  <c r="HR20" i="1"/>
  <c r="HR21" i="1"/>
  <c r="HR22" i="1"/>
  <c r="HR23" i="1"/>
  <c r="HR24" i="1"/>
  <c r="HR25" i="1"/>
  <c r="HR26" i="1"/>
  <c r="HR27" i="1"/>
  <c r="HR28" i="1"/>
  <c r="HR29" i="1"/>
  <c r="HD4" i="1"/>
  <c r="HD5" i="1"/>
  <c r="HD6" i="1"/>
  <c r="HD7" i="1"/>
  <c r="HD8" i="1"/>
  <c r="HD9" i="1"/>
  <c r="HD10" i="1"/>
  <c r="HD11" i="1"/>
  <c r="HD12" i="1"/>
  <c r="HD13" i="1"/>
  <c r="HD14" i="1"/>
  <c r="HD15" i="1"/>
  <c r="HD16" i="1"/>
  <c r="HD17" i="1"/>
  <c r="HD18" i="1"/>
  <c r="HD19" i="1"/>
  <c r="HD20" i="1"/>
  <c r="HD21" i="1"/>
  <c r="HD22" i="1"/>
  <c r="HD23" i="1"/>
  <c r="HD24" i="1"/>
  <c r="HD25" i="1"/>
  <c r="HD26" i="1"/>
  <c r="HD27" i="1"/>
  <c r="HD28" i="1"/>
  <c r="HD29" i="1"/>
  <c r="GP4" i="1"/>
  <c r="GP5" i="1"/>
  <c r="GP6" i="1"/>
  <c r="GP7" i="1"/>
  <c r="GP8" i="1"/>
  <c r="GP9" i="1"/>
  <c r="GP10" i="1"/>
  <c r="GP11" i="1"/>
  <c r="GP12" i="1"/>
  <c r="GP13" i="1"/>
  <c r="GP14" i="1"/>
  <c r="GP15" i="1"/>
  <c r="GP16" i="1"/>
  <c r="GP17" i="1"/>
  <c r="GP18" i="1"/>
  <c r="GP19" i="1"/>
  <c r="GP20" i="1"/>
  <c r="GP21" i="1"/>
  <c r="GP22" i="1"/>
  <c r="GP23" i="1"/>
  <c r="GP24" i="1"/>
  <c r="GP25" i="1"/>
  <c r="GP26" i="1"/>
  <c r="GP27" i="1"/>
  <c r="GP28" i="1"/>
  <c r="GP29" i="1"/>
  <c r="GB4" i="1"/>
  <c r="GB5" i="1"/>
  <c r="GB6" i="1"/>
  <c r="GB7" i="1"/>
  <c r="GB8" i="1"/>
  <c r="GB9" i="1"/>
  <c r="GB10" i="1"/>
  <c r="GB11" i="1"/>
  <c r="GB12" i="1"/>
  <c r="GB13" i="1"/>
  <c r="GB14" i="1"/>
  <c r="GB15" i="1"/>
  <c r="GB16" i="1"/>
  <c r="GB17" i="1"/>
  <c r="GB18" i="1"/>
  <c r="GB19" i="1"/>
  <c r="GB20" i="1"/>
  <c r="GB21" i="1"/>
  <c r="GB22" i="1"/>
  <c r="GB23" i="1"/>
  <c r="GB24" i="1"/>
  <c r="GB25" i="1"/>
  <c r="GB26" i="1"/>
  <c r="GB27" i="1"/>
  <c r="GB28" i="1"/>
  <c r="GB29" i="1"/>
  <c r="FN4" i="1"/>
  <c r="FN5" i="1"/>
  <c r="FN6" i="1"/>
  <c r="FN7" i="1"/>
  <c r="FN8" i="1"/>
  <c r="FN9" i="1"/>
  <c r="FN10" i="1"/>
  <c r="FN11" i="1"/>
  <c r="FN12" i="1"/>
  <c r="FN13" i="1"/>
  <c r="FN14" i="1"/>
  <c r="FN15" i="1"/>
  <c r="FN16" i="1"/>
  <c r="FN17" i="1"/>
  <c r="FN18" i="1"/>
  <c r="FN19" i="1"/>
  <c r="FN20" i="1"/>
  <c r="FN21" i="1"/>
  <c r="FN22" i="1"/>
  <c r="FN23" i="1"/>
  <c r="FN24" i="1"/>
  <c r="FN25" i="1"/>
  <c r="FN26" i="1"/>
  <c r="FN27" i="1"/>
  <c r="FN28" i="1"/>
  <c r="FN29" i="1"/>
  <c r="EZ4" i="1"/>
  <c r="EZ5" i="1"/>
  <c r="EZ6" i="1"/>
  <c r="EZ7" i="1"/>
  <c r="EZ8" i="1"/>
  <c r="EZ9" i="1"/>
  <c r="EZ10" i="1"/>
  <c r="EZ11" i="1"/>
  <c r="EZ12" i="1"/>
  <c r="EZ13" i="1"/>
  <c r="EZ14" i="1"/>
  <c r="EZ15" i="1"/>
  <c r="EZ16" i="1"/>
  <c r="EZ17" i="1"/>
  <c r="EZ18" i="1"/>
  <c r="EZ19" i="1"/>
  <c r="EZ20" i="1"/>
  <c r="EZ21" i="1"/>
  <c r="EZ22" i="1"/>
  <c r="EZ23" i="1"/>
  <c r="EZ24" i="1"/>
  <c r="EZ25" i="1"/>
  <c r="EZ26" i="1"/>
  <c r="EZ27" i="1"/>
  <c r="EZ28" i="1"/>
  <c r="EZ29" i="1"/>
  <c r="EL4" i="1"/>
  <c r="EL5" i="1"/>
  <c r="EL6" i="1"/>
  <c r="EL7" i="1"/>
  <c r="EL8" i="1"/>
  <c r="EL9" i="1"/>
  <c r="EL10" i="1"/>
  <c r="EL11" i="1"/>
  <c r="EL12" i="1"/>
  <c r="EL13" i="1"/>
  <c r="EL14" i="1"/>
  <c r="EL15" i="1"/>
  <c r="EL16" i="1"/>
  <c r="EL17" i="1"/>
  <c r="EL18" i="1"/>
  <c r="EL19" i="1"/>
  <c r="EL20" i="1"/>
  <c r="EL21" i="1"/>
  <c r="EL22" i="1"/>
  <c r="EL23" i="1"/>
  <c r="EL24" i="1"/>
  <c r="EL25" i="1"/>
  <c r="EL26" i="1"/>
  <c r="EL27" i="1"/>
  <c r="EL28" i="1"/>
  <c r="EL29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B14" i="1"/>
  <c r="B12" i="1"/>
  <c r="BN31" i="1"/>
  <c r="BN32" i="1"/>
  <c r="BN33" i="1"/>
  <c r="BN34" i="1"/>
  <c r="CB31" i="1"/>
  <c r="CB32" i="1"/>
  <c r="CB33" i="1"/>
  <c r="CB34" i="1"/>
  <c r="CP31" i="1"/>
  <c r="CP32" i="1"/>
  <c r="CP33" i="1"/>
  <c r="CP34" i="1"/>
  <c r="J10" i="1"/>
  <c r="X10" i="1"/>
  <c r="AL10" i="1"/>
  <c r="ET10" i="1"/>
  <c r="EF10" i="1"/>
  <c r="FH10" i="1"/>
  <c r="FV10" i="1"/>
  <c r="GJ10" i="1"/>
  <c r="GX10" i="1"/>
  <c r="HL10" i="1"/>
  <c r="JP33" i="1"/>
  <c r="JP34" i="1"/>
  <c r="LT10" i="1"/>
  <c r="MV10" i="1"/>
  <c r="MH10" i="1"/>
  <c r="NJ10" i="1"/>
  <c r="B10" i="1"/>
  <c r="AL9" i="1"/>
  <c r="X9" i="1"/>
  <c r="J9" i="1"/>
  <c r="CP27" i="1"/>
  <c r="CP28" i="1"/>
  <c r="CP29" i="1"/>
  <c r="CP30" i="1"/>
  <c r="CB27" i="1"/>
  <c r="CB28" i="1"/>
  <c r="CB29" i="1"/>
  <c r="CB30" i="1"/>
  <c r="BN27" i="1"/>
  <c r="BN28" i="1"/>
  <c r="BN29" i="1"/>
  <c r="BN30" i="1"/>
  <c r="DD27" i="1"/>
  <c r="DD28" i="1"/>
  <c r="DD29" i="1"/>
  <c r="DD30" i="1"/>
  <c r="DR27" i="1"/>
  <c r="DR28" i="1"/>
  <c r="DR29" i="1"/>
  <c r="DR30" i="1"/>
  <c r="ET9" i="1"/>
  <c r="EF9" i="1"/>
  <c r="FH9" i="1"/>
  <c r="FV9" i="1"/>
  <c r="HZ27" i="1"/>
  <c r="HZ28" i="1"/>
  <c r="IN27" i="1"/>
  <c r="IN28" i="1"/>
  <c r="IN29" i="1"/>
  <c r="IN30" i="1"/>
  <c r="GJ9" i="1"/>
  <c r="GX9" i="1"/>
  <c r="HL9" i="1"/>
  <c r="LF21" i="1"/>
  <c r="LT9" i="1"/>
  <c r="MH9" i="1"/>
  <c r="MV9" i="1"/>
  <c r="NJ9" i="1"/>
  <c r="JB27" i="1"/>
  <c r="JB28" i="1"/>
  <c r="JB29" i="1"/>
  <c r="JB30" i="1"/>
  <c r="JP27" i="1"/>
  <c r="JP28" i="1"/>
  <c r="JP29" i="1"/>
  <c r="JP30" i="1"/>
  <c r="KD27" i="1"/>
  <c r="KD28" i="1"/>
  <c r="KD29" i="1"/>
  <c r="KD30" i="1"/>
  <c r="KR27" i="1"/>
  <c r="KR28" i="1"/>
  <c r="KR29" i="1"/>
  <c r="KR30" i="1"/>
  <c r="B9" i="1"/>
  <c r="J8" i="1"/>
  <c r="AL8" i="1"/>
  <c r="ET8" i="1"/>
  <c r="EF8" i="1"/>
  <c r="LT8" i="1"/>
  <c r="NJ8" i="1"/>
  <c r="MV8" i="1"/>
  <c r="MH8" i="1"/>
  <c r="X8" i="1"/>
  <c r="GJ8" i="1"/>
  <c r="HL8" i="1"/>
  <c r="GX8" i="1"/>
  <c r="FH8" i="1"/>
  <c r="FV8" i="1"/>
  <c r="HZ23" i="1"/>
  <c r="HZ24" i="1"/>
  <c r="HZ25" i="1"/>
  <c r="HZ26" i="1"/>
  <c r="IN23" i="1"/>
  <c r="IN24" i="1"/>
  <c r="DR25" i="1"/>
  <c r="CP23" i="1"/>
  <c r="CP24" i="1"/>
  <c r="CP25" i="1"/>
  <c r="CP26" i="1"/>
  <c r="CB23" i="1"/>
  <c r="CB24" i="1"/>
  <c r="CB25" i="1"/>
  <c r="CB26" i="1"/>
  <c r="BN23" i="1"/>
  <c r="BN24" i="1"/>
  <c r="BN25" i="1"/>
  <c r="BN26" i="1"/>
  <c r="B8" i="1"/>
  <c r="J7" i="1"/>
  <c r="AL7" i="1"/>
  <c r="ET7" i="1"/>
  <c r="EF7" i="1"/>
  <c r="LT7" i="1"/>
  <c r="NJ7" i="1"/>
  <c r="MV7" i="1"/>
  <c r="MH7" i="1"/>
  <c r="X7" i="1"/>
  <c r="GJ7" i="1"/>
  <c r="HL7" i="1"/>
  <c r="GX7" i="1"/>
  <c r="FH7" i="1"/>
  <c r="FV7" i="1"/>
  <c r="KD20" i="1"/>
  <c r="B7" i="1"/>
  <c r="J6" i="1"/>
  <c r="AL6" i="1"/>
  <c r="ET6" i="1"/>
  <c r="EF6" i="1"/>
  <c r="LT6" i="1"/>
  <c r="NJ6" i="1"/>
  <c r="MV6" i="1"/>
  <c r="MH6" i="1"/>
  <c r="X6" i="1"/>
  <c r="GJ6" i="1"/>
  <c r="GX6" i="1"/>
  <c r="HL6" i="1"/>
  <c r="FH6" i="1"/>
  <c r="FV6" i="1"/>
  <c r="CP16" i="1"/>
  <c r="DD16" i="1"/>
  <c r="DD17" i="1"/>
  <c r="DD18" i="1"/>
  <c r="JB18" i="1"/>
  <c r="JP16" i="1"/>
  <c r="B6" i="1"/>
  <c r="F6" i="1"/>
  <c r="FX6" i="1"/>
  <c r="GE6" i="1"/>
  <c r="FX7" i="1"/>
  <c r="GE7" i="1"/>
  <c r="FX8" i="1"/>
  <c r="GE8" i="1"/>
  <c r="FX9" i="1"/>
  <c r="GE9" i="1"/>
  <c r="FX10" i="1"/>
  <c r="GE10" i="1"/>
  <c r="FV11" i="1"/>
  <c r="FX11" i="1"/>
  <c r="FZ11" i="1"/>
  <c r="GE11" i="1"/>
  <c r="FV12" i="1"/>
  <c r="FX12" i="1"/>
  <c r="FZ12" i="1"/>
  <c r="GE12" i="1"/>
  <c r="FV13" i="1"/>
  <c r="FX13" i="1"/>
  <c r="FZ13" i="1"/>
  <c r="GE13" i="1"/>
  <c r="FJ6" i="1"/>
  <c r="FQ6" i="1"/>
  <c r="FJ7" i="1"/>
  <c r="FQ7" i="1"/>
  <c r="FJ8" i="1"/>
  <c r="FQ8" i="1"/>
  <c r="FJ9" i="1"/>
  <c r="FQ9" i="1"/>
  <c r="FJ10" i="1"/>
  <c r="FQ10" i="1"/>
  <c r="FH11" i="1"/>
  <c r="FJ11" i="1"/>
  <c r="FL11" i="1"/>
  <c r="FQ11" i="1"/>
  <c r="FH12" i="1"/>
  <c r="FJ12" i="1"/>
  <c r="FL12" i="1"/>
  <c r="FQ12" i="1"/>
  <c r="FH13" i="1"/>
  <c r="FJ13" i="1"/>
  <c r="FL13" i="1"/>
  <c r="FQ13" i="1"/>
  <c r="EV6" i="1"/>
  <c r="FC6" i="1"/>
  <c r="EV7" i="1"/>
  <c r="FC7" i="1"/>
  <c r="EV8" i="1"/>
  <c r="FC8" i="1"/>
  <c r="EV9" i="1"/>
  <c r="FC9" i="1"/>
  <c r="EV10" i="1"/>
  <c r="FC10" i="1"/>
  <c r="ET11" i="1"/>
  <c r="EV11" i="1"/>
  <c r="EX11" i="1"/>
  <c r="FC11" i="1"/>
  <c r="ET12" i="1"/>
  <c r="EV12" i="1"/>
  <c r="EX12" i="1"/>
  <c r="FC12" i="1"/>
  <c r="ET13" i="1"/>
  <c r="EV13" i="1"/>
  <c r="EX13" i="1"/>
  <c r="FC13" i="1"/>
  <c r="FV14" i="1"/>
  <c r="FX14" i="1"/>
  <c r="FZ14" i="1"/>
  <c r="GE14" i="1"/>
  <c r="FH14" i="1"/>
  <c r="FJ14" i="1"/>
  <c r="FL14" i="1"/>
  <c r="FQ14" i="1"/>
  <c r="ET14" i="1"/>
  <c r="EV14" i="1"/>
  <c r="EX14" i="1"/>
  <c r="FC14" i="1"/>
  <c r="EO7" i="1"/>
  <c r="J82" i="1"/>
  <c r="X82" i="1"/>
  <c r="AL82" i="1"/>
  <c r="AZ82" i="1"/>
  <c r="BN103" i="1"/>
  <c r="BN104" i="1"/>
  <c r="BN105" i="1"/>
  <c r="BN106" i="1"/>
  <c r="CB103" i="1"/>
  <c r="CB104" i="1"/>
  <c r="CB105" i="1"/>
  <c r="CB106" i="1"/>
  <c r="CP103" i="1"/>
  <c r="CP104" i="1"/>
  <c r="CP105" i="1"/>
  <c r="CP106" i="1"/>
  <c r="C82" i="1"/>
  <c r="J5" i="1"/>
  <c r="AL5" i="1"/>
  <c r="ET5" i="1"/>
  <c r="EF5" i="1"/>
  <c r="LT5" i="1"/>
  <c r="NJ5" i="1"/>
  <c r="MV5" i="1"/>
  <c r="MH5" i="1"/>
  <c r="X5" i="1"/>
  <c r="GJ5" i="1"/>
  <c r="GX5" i="1"/>
  <c r="HL5" i="1"/>
  <c r="FH5" i="1"/>
  <c r="FV5" i="1"/>
  <c r="HZ11" i="1"/>
  <c r="HZ12" i="1"/>
  <c r="HZ13" i="1"/>
  <c r="HZ14" i="1"/>
  <c r="CB11" i="1"/>
  <c r="CB13" i="1"/>
  <c r="BN13" i="1"/>
  <c r="DD14" i="1"/>
  <c r="KD14" i="1"/>
  <c r="B5" i="1"/>
  <c r="J4" i="1"/>
  <c r="AL4" i="1"/>
  <c r="ET4" i="1"/>
  <c r="EF4" i="1"/>
  <c r="LT4" i="1"/>
  <c r="NJ4" i="1"/>
  <c r="MV4" i="1"/>
  <c r="MH4" i="1"/>
  <c r="X4" i="1"/>
  <c r="GJ4" i="1"/>
  <c r="GX4" i="1"/>
  <c r="HL4" i="1"/>
  <c r="HZ7" i="1"/>
  <c r="HZ8" i="1"/>
  <c r="HZ9" i="1"/>
  <c r="HZ10" i="1"/>
  <c r="FH4" i="1"/>
  <c r="FV4" i="1"/>
  <c r="CP10" i="1"/>
  <c r="B4" i="1"/>
  <c r="F14" i="1"/>
  <c r="B13" i="1"/>
  <c r="F13" i="1"/>
  <c r="F12" i="1"/>
  <c r="B11" i="1"/>
  <c r="F11" i="1"/>
  <c r="F10" i="1"/>
  <c r="F9" i="1"/>
  <c r="F8" i="1"/>
  <c r="F7" i="1"/>
  <c r="F5" i="1"/>
  <c r="F4" i="1"/>
  <c r="HN6" i="1"/>
  <c r="HU6" i="1"/>
  <c r="HN7" i="1"/>
  <c r="HU7" i="1"/>
  <c r="HN8" i="1"/>
  <c r="HU8" i="1"/>
  <c r="HN9" i="1"/>
  <c r="HU9" i="1"/>
  <c r="HN10" i="1"/>
  <c r="HU10" i="1"/>
  <c r="HL11" i="1"/>
  <c r="HN11" i="1"/>
  <c r="HP11" i="1"/>
  <c r="HU11" i="1"/>
  <c r="HL12" i="1"/>
  <c r="HN12" i="1"/>
  <c r="HP12" i="1"/>
  <c r="HU12" i="1"/>
  <c r="HL13" i="1"/>
  <c r="HN13" i="1"/>
  <c r="HP13" i="1"/>
  <c r="HU13" i="1"/>
  <c r="GZ6" i="1"/>
  <c r="HG6" i="1"/>
  <c r="GZ7" i="1"/>
  <c r="HG7" i="1"/>
  <c r="GZ8" i="1"/>
  <c r="HG8" i="1"/>
  <c r="GZ9" i="1"/>
  <c r="HG9" i="1"/>
  <c r="GZ10" i="1"/>
  <c r="HG10" i="1"/>
  <c r="GX11" i="1"/>
  <c r="GZ11" i="1"/>
  <c r="HB11" i="1"/>
  <c r="HG11" i="1"/>
  <c r="GX12" i="1"/>
  <c r="GZ12" i="1"/>
  <c r="HB12" i="1"/>
  <c r="HG12" i="1"/>
  <c r="GX13" i="1"/>
  <c r="GZ13" i="1"/>
  <c r="HB13" i="1"/>
  <c r="HG13" i="1"/>
  <c r="NL6" i="1"/>
  <c r="NS6" i="1"/>
  <c r="NL7" i="1"/>
  <c r="NS7" i="1"/>
  <c r="NL8" i="1"/>
  <c r="NS8" i="1"/>
  <c r="NL9" i="1"/>
  <c r="NS9" i="1"/>
  <c r="NL10" i="1"/>
  <c r="NS10" i="1"/>
  <c r="NJ11" i="1"/>
  <c r="NL11" i="1"/>
  <c r="NN11" i="1"/>
  <c r="NS11" i="1"/>
  <c r="NJ12" i="1"/>
  <c r="NL12" i="1"/>
  <c r="NN12" i="1"/>
  <c r="NS12" i="1"/>
  <c r="NJ13" i="1"/>
  <c r="NL13" i="1"/>
  <c r="NN13" i="1"/>
  <c r="NS13" i="1"/>
  <c r="MX6" i="1"/>
  <c r="NE6" i="1"/>
  <c r="MX7" i="1"/>
  <c r="NE7" i="1"/>
  <c r="MX8" i="1"/>
  <c r="NE8" i="1"/>
  <c r="MX9" i="1"/>
  <c r="NE9" i="1"/>
  <c r="MX10" i="1"/>
  <c r="NE10" i="1"/>
  <c r="MV11" i="1"/>
  <c r="MX11" i="1"/>
  <c r="MZ11" i="1"/>
  <c r="NE11" i="1"/>
  <c r="MV12" i="1"/>
  <c r="MX12" i="1"/>
  <c r="MZ12" i="1"/>
  <c r="NE12" i="1"/>
  <c r="MV13" i="1"/>
  <c r="MX13" i="1"/>
  <c r="MZ13" i="1"/>
  <c r="NE13" i="1"/>
  <c r="MJ6" i="1"/>
  <c r="MQ6" i="1"/>
  <c r="MJ7" i="1"/>
  <c r="MQ7" i="1"/>
  <c r="MJ8" i="1"/>
  <c r="MQ8" i="1"/>
  <c r="MJ9" i="1"/>
  <c r="ML9" i="1"/>
  <c r="MQ9" i="1"/>
  <c r="MJ10" i="1"/>
  <c r="MQ10" i="1"/>
  <c r="MH11" i="1"/>
  <c r="MJ11" i="1"/>
  <c r="ML11" i="1"/>
  <c r="MQ11" i="1"/>
  <c r="MH12" i="1"/>
  <c r="MJ12" i="1"/>
  <c r="ML12" i="1"/>
  <c r="MQ12" i="1"/>
  <c r="MH13" i="1"/>
  <c r="MJ13" i="1"/>
  <c r="ML13" i="1"/>
  <c r="MQ13" i="1"/>
  <c r="LH35" i="1"/>
  <c r="KT15" i="1"/>
  <c r="KX7" i="1"/>
  <c r="KX11" i="1"/>
  <c r="KX15" i="1"/>
  <c r="LA15" i="1"/>
  <c r="KT16" i="1"/>
  <c r="KX8" i="1"/>
  <c r="KX12" i="1"/>
  <c r="KX16" i="1"/>
  <c r="LA16" i="1"/>
  <c r="KT17" i="1"/>
  <c r="KX9" i="1"/>
  <c r="KX13" i="1"/>
  <c r="KX17" i="1"/>
  <c r="LA17" i="1"/>
  <c r="KT18" i="1"/>
  <c r="KX10" i="1"/>
  <c r="KX14" i="1"/>
  <c r="KX18" i="1"/>
  <c r="LA18" i="1"/>
  <c r="KT19" i="1"/>
  <c r="KX19" i="1"/>
  <c r="LA19" i="1"/>
  <c r="KT20" i="1"/>
  <c r="KX20" i="1"/>
  <c r="LA20" i="1"/>
  <c r="KT21" i="1"/>
  <c r="KX21" i="1"/>
  <c r="LA21" i="1"/>
  <c r="KT22" i="1"/>
  <c r="KX22" i="1"/>
  <c r="LA22" i="1"/>
  <c r="KT23" i="1"/>
  <c r="KX23" i="1"/>
  <c r="LA23" i="1"/>
  <c r="KT24" i="1"/>
  <c r="KX24" i="1"/>
  <c r="LA24" i="1"/>
  <c r="KT25" i="1"/>
  <c r="KX25" i="1"/>
  <c r="LA25" i="1"/>
  <c r="KT26" i="1"/>
  <c r="KX26" i="1"/>
  <c r="LA26" i="1"/>
  <c r="KT27" i="1"/>
  <c r="KX27" i="1"/>
  <c r="KY27" i="1"/>
  <c r="LA27" i="1"/>
  <c r="KT28" i="1"/>
  <c r="KX28" i="1"/>
  <c r="KY28" i="1"/>
  <c r="LA28" i="1"/>
  <c r="KT29" i="1"/>
  <c r="KX29" i="1"/>
  <c r="KY29" i="1"/>
  <c r="LA29" i="1"/>
  <c r="KT30" i="1"/>
  <c r="KX30" i="1"/>
  <c r="KY30" i="1"/>
  <c r="LA30" i="1"/>
  <c r="KT31" i="1"/>
  <c r="KX31" i="1"/>
  <c r="LA31" i="1"/>
  <c r="KT32" i="1"/>
  <c r="KX32" i="1"/>
  <c r="LA32" i="1"/>
  <c r="KT33" i="1"/>
  <c r="KX33" i="1"/>
  <c r="LA33" i="1"/>
  <c r="KT34" i="1"/>
  <c r="KX34" i="1"/>
  <c r="LA34" i="1"/>
  <c r="KR35" i="1"/>
  <c r="KT35" i="1"/>
  <c r="KV35" i="1"/>
  <c r="KX35" i="1"/>
  <c r="KY35" i="1"/>
  <c r="LA35" i="1"/>
  <c r="KR36" i="1"/>
  <c r="KT36" i="1"/>
  <c r="KV36" i="1"/>
  <c r="KX36" i="1"/>
  <c r="KY36" i="1"/>
  <c r="LA36" i="1"/>
  <c r="KR37" i="1"/>
  <c r="KT37" i="1"/>
  <c r="KV37" i="1"/>
  <c r="KX37" i="1"/>
  <c r="KY37" i="1"/>
  <c r="LA37" i="1"/>
  <c r="KR38" i="1"/>
  <c r="KT38" i="1"/>
  <c r="KV38" i="1"/>
  <c r="KX38" i="1"/>
  <c r="KY38" i="1"/>
  <c r="LA38" i="1"/>
  <c r="KR39" i="1"/>
  <c r="KT39" i="1"/>
  <c r="KV39" i="1"/>
  <c r="KX39" i="1"/>
  <c r="KY39" i="1"/>
  <c r="LA39" i="1"/>
  <c r="KR40" i="1"/>
  <c r="KT40" i="1"/>
  <c r="KV40" i="1"/>
  <c r="KX40" i="1"/>
  <c r="KY40" i="1"/>
  <c r="LA40" i="1"/>
  <c r="KR41" i="1"/>
  <c r="KT41" i="1"/>
  <c r="KV41" i="1"/>
  <c r="KX41" i="1"/>
  <c r="KY41" i="1"/>
  <c r="LA41" i="1"/>
  <c r="KR42" i="1"/>
  <c r="KT42" i="1"/>
  <c r="KV42" i="1"/>
  <c r="KX42" i="1"/>
  <c r="KY42" i="1"/>
  <c r="LA42" i="1"/>
  <c r="KR43" i="1"/>
  <c r="KT43" i="1"/>
  <c r="KV43" i="1"/>
  <c r="KX43" i="1"/>
  <c r="KY43" i="1"/>
  <c r="LA43" i="1"/>
  <c r="KR44" i="1"/>
  <c r="KT44" i="1"/>
  <c r="KV44" i="1"/>
  <c r="KX44" i="1"/>
  <c r="KY44" i="1"/>
  <c r="LA44" i="1"/>
  <c r="KR45" i="1"/>
  <c r="KT45" i="1"/>
  <c r="KV45" i="1"/>
  <c r="KX45" i="1"/>
  <c r="KY45" i="1"/>
  <c r="LA45" i="1"/>
  <c r="KR46" i="1"/>
  <c r="KT46" i="1"/>
  <c r="KV46" i="1"/>
  <c r="KX46" i="1"/>
  <c r="KY46" i="1"/>
  <c r="LA46" i="1"/>
  <c r="KF15" i="1"/>
  <c r="KJ7" i="1"/>
  <c r="KJ11" i="1"/>
  <c r="KJ15" i="1"/>
  <c r="KM15" i="1"/>
  <c r="KF16" i="1"/>
  <c r="KJ8" i="1"/>
  <c r="KJ12" i="1"/>
  <c r="KJ16" i="1"/>
  <c r="KM16" i="1"/>
  <c r="KF17" i="1"/>
  <c r="KJ9" i="1"/>
  <c r="KJ13" i="1"/>
  <c r="KJ17" i="1"/>
  <c r="KM17" i="1"/>
  <c r="KF18" i="1"/>
  <c r="KJ18" i="1"/>
  <c r="KM18" i="1"/>
  <c r="KF19" i="1"/>
  <c r="KJ19" i="1"/>
  <c r="KM19" i="1"/>
  <c r="KF20" i="1"/>
  <c r="KM20" i="1"/>
  <c r="KF21" i="1"/>
  <c r="KJ21" i="1"/>
  <c r="KM21" i="1"/>
  <c r="KF22" i="1"/>
  <c r="KJ22" i="1"/>
  <c r="KM22" i="1"/>
  <c r="KF23" i="1"/>
  <c r="KJ23" i="1"/>
  <c r="KM23" i="1"/>
  <c r="KF24" i="1"/>
  <c r="KJ24" i="1"/>
  <c r="KM24" i="1"/>
  <c r="KF25" i="1"/>
  <c r="KJ25" i="1"/>
  <c r="KM25" i="1"/>
  <c r="KF26" i="1"/>
  <c r="KJ26" i="1"/>
  <c r="KM26" i="1"/>
  <c r="KF27" i="1"/>
  <c r="KJ27" i="1"/>
  <c r="KK27" i="1"/>
  <c r="KM27" i="1"/>
  <c r="KF28" i="1"/>
  <c r="KJ28" i="1"/>
  <c r="KK28" i="1"/>
  <c r="KM28" i="1"/>
  <c r="KF29" i="1"/>
  <c r="KJ29" i="1"/>
  <c r="KK29" i="1"/>
  <c r="KM29" i="1"/>
  <c r="KF30" i="1"/>
  <c r="KJ30" i="1"/>
  <c r="KK30" i="1"/>
  <c r="KM30" i="1"/>
  <c r="KF31" i="1"/>
  <c r="KJ31" i="1"/>
  <c r="KM31" i="1"/>
  <c r="KF32" i="1"/>
  <c r="KJ32" i="1"/>
  <c r="KM32" i="1"/>
  <c r="KF33" i="1"/>
  <c r="KJ33" i="1"/>
  <c r="KM33" i="1"/>
  <c r="KF34" i="1"/>
  <c r="KJ34" i="1"/>
  <c r="KM34" i="1"/>
  <c r="KD35" i="1"/>
  <c r="KF35" i="1"/>
  <c r="KH35" i="1"/>
  <c r="KJ35" i="1"/>
  <c r="KK35" i="1"/>
  <c r="KM35" i="1"/>
  <c r="KD36" i="1"/>
  <c r="KF36" i="1"/>
  <c r="KH36" i="1"/>
  <c r="KJ36" i="1"/>
  <c r="KK36" i="1"/>
  <c r="KM36" i="1"/>
  <c r="KD37" i="1"/>
  <c r="KF37" i="1"/>
  <c r="KH37" i="1"/>
  <c r="KJ37" i="1"/>
  <c r="KK37" i="1"/>
  <c r="KM37" i="1"/>
  <c r="KD38" i="1"/>
  <c r="KF38" i="1"/>
  <c r="KH38" i="1"/>
  <c r="KJ38" i="1"/>
  <c r="KK38" i="1"/>
  <c r="KM38" i="1"/>
  <c r="KD39" i="1"/>
  <c r="KF39" i="1"/>
  <c r="KH39" i="1"/>
  <c r="KJ39" i="1"/>
  <c r="KK39" i="1"/>
  <c r="KM39" i="1"/>
  <c r="KD40" i="1"/>
  <c r="KF40" i="1"/>
  <c r="KH40" i="1"/>
  <c r="KJ40" i="1"/>
  <c r="KK40" i="1"/>
  <c r="KM40" i="1"/>
  <c r="KD41" i="1"/>
  <c r="KF41" i="1"/>
  <c r="KH41" i="1"/>
  <c r="KJ41" i="1"/>
  <c r="KK41" i="1"/>
  <c r="KM41" i="1"/>
  <c r="KD42" i="1"/>
  <c r="KF42" i="1"/>
  <c r="KH42" i="1"/>
  <c r="KJ42" i="1"/>
  <c r="KK42" i="1"/>
  <c r="KM42" i="1"/>
  <c r="KD43" i="1"/>
  <c r="KF43" i="1"/>
  <c r="KH43" i="1"/>
  <c r="KJ43" i="1"/>
  <c r="KK43" i="1"/>
  <c r="KM43" i="1"/>
  <c r="KD44" i="1"/>
  <c r="KF44" i="1"/>
  <c r="KH44" i="1"/>
  <c r="KJ44" i="1"/>
  <c r="KK44" i="1"/>
  <c r="KM44" i="1"/>
  <c r="KD45" i="1"/>
  <c r="KF45" i="1"/>
  <c r="KH45" i="1"/>
  <c r="KJ45" i="1"/>
  <c r="KK45" i="1"/>
  <c r="KM45" i="1"/>
  <c r="KD46" i="1"/>
  <c r="KF46" i="1"/>
  <c r="KH46" i="1"/>
  <c r="KJ46" i="1"/>
  <c r="KK46" i="1"/>
  <c r="KM46" i="1"/>
  <c r="JR15" i="1"/>
  <c r="JV7" i="1"/>
  <c r="JV11" i="1"/>
  <c r="JV15" i="1"/>
  <c r="JY15" i="1"/>
  <c r="JR16" i="1"/>
  <c r="JY16" i="1"/>
  <c r="JR17" i="1"/>
  <c r="JV9" i="1"/>
  <c r="JV13" i="1"/>
  <c r="JV17" i="1"/>
  <c r="JY17" i="1"/>
  <c r="JR18" i="1"/>
  <c r="JV18" i="1"/>
  <c r="JY18" i="1"/>
  <c r="JR19" i="1"/>
  <c r="JV19" i="1"/>
  <c r="JY19" i="1"/>
  <c r="JR20" i="1"/>
  <c r="JV20" i="1"/>
  <c r="JY20" i="1"/>
  <c r="JR21" i="1"/>
  <c r="JV21" i="1"/>
  <c r="JY21" i="1"/>
  <c r="JR22" i="1"/>
  <c r="JV22" i="1"/>
  <c r="JY22" i="1"/>
  <c r="JR23" i="1"/>
  <c r="JV23" i="1"/>
  <c r="JY23" i="1"/>
  <c r="JR24" i="1"/>
  <c r="JV24" i="1"/>
  <c r="JY24" i="1"/>
  <c r="JR25" i="1"/>
  <c r="JV25" i="1"/>
  <c r="JY25" i="1"/>
  <c r="JR26" i="1"/>
  <c r="JV26" i="1"/>
  <c r="JY26" i="1"/>
  <c r="JR27" i="1"/>
  <c r="JV27" i="1"/>
  <c r="JW27" i="1"/>
  <c r="JY27" i="1"/>
  <c r="JR28" i="1"/>
  <c r="JV28" i="1"/>
  <c r="JW28" i="1"/>
  <c r="JY28" i="1"/>
  <c r="JR29" i="1"/>
  <c r="JV29" i="1"/>
  <c r="JW29" i="1"/>
  <c r="JY29" i="1"/>
  <c r="JR30" i="1"/>
  <c r="JV30" i="1"/>
  <c r="JW30" i="1"/>
  <c r="JY30" i="1"/>
  <c r="JR31" i="1"/>
  <c r="JV31" i="1"/>
  <c r="JY31" i="1"/>
  <c r="JR32" i="1"/>
  <c r="JV32" i="1"/>
  <c r="JY32" i="1"/>
  <c r="JR33" i="1"/>
  <c r="JV33" i="1"/>
  <c r="JW33" i="1"/>
  <c r="JY33" i="1"/>
  <c r="JR34" i="1"/>
  <c r="JV34" i="1"/>
  <c r="JW34" i="1"/>
  <c r="JY34" i="1"/>
  <c r="JP35" i="1"/>
  <c r="JR35" i="1"/>
  <c r="JT35" i="1"/>
  <c r="JV35" i="1"/>
  <c r="JW35" i="1"/>
  <c r="JY35" i="1"/>
  <c r="JP36" i="1"/>
  <c r="JR36" i="1"/>
  <c r="JT36" i="1"/>
  <c r="JV36" i="1"/>
  <c r="JW36" i="1"/>
  <c r="JY36" i="1"/>
  <c r="JP37" i="1"/>
  <c r="JR37" i="1"/>
  <c r="JT37" i="1"/>
  <c r="JV37" i="1"/>
  <c r="JW37" i="1"/>
  <c r="JY37" i="1"/>
  <c r="JP38" i="1"/>
  <c r="JR38" i="1"/>
  <c r="JT38" i="1"/>
  <c r="JV38" i="1"/>
  <c r="JW38" i="1"/>
  <c r="JY38" i="1"/>
  <c r="JP39" i="1"/>
  <c r="JR39" i="1"/>
  <c r="JT39" i="1"/>
  <c r="JV39" i="1"/>
  <c r="JW39" i="1"/>
  <c r="JY39" i="1"/>
  <c r="JP40" i="1"/>
  <c r="JR40" i="1"/>
  <c r="JT40" i="1"/>
  <c r="JV40" i="1"/>
  <c r="JW40" i="1"/>
  <c r="JY40" i="1"/>
  <c r="JP41" i="1"/>
  <c r="JR41" i="1"/>
  <c r="JT41" i="1"/>
  <c r="JV41" i="1"/>
  <c r="JW41" i="1"/>
  <c r="JY41" i="1"/>
  <c r="JP42" i="1"/>
  <c r="JR42" i="1"/>
  <c r="JT42" i="1"/>
  <c r="JV42" i="1"/>
  <c r="JW42" i="1"/>
  <c r="JY42" i="1"/>
  <c r="JP43" i="1"/>
  <c r="JR43" i="1"/>
  <c r="JT43" i="1"/>
  <c r="JV43" i="1"/>
  <c r="JW43" i="1"/>
  <c r="JY43" i="1"/>
  <c r="JP44" i="1"/>
  <c r="JR44" i="1"/>
  <c r="JT44" i="1"/>
  <c r="JV44" i="1"/>
  <c r="JW44" i="1"/>
  <c r="JY44" i="1"/>
  <c r="JP45" i="1"/>
  <c r="JR45" i="1"/>
  <c r="JT45" i="1"/>
  <c r="JV45" i="1"/>
  <c r="JW45" i="1"/>
  <c r="JY45" i="1"/>
  <c r="JP46" i="1"/>
  <c r="JR46" i="1"/>
  <c r="JT46" i="1"/>
  <c r="JV46" i="1"/>
  <c r="JW46" i="1"/>
  <c r="JY46" i="1"/>
  <c r="JD15" i="1"/>
  <c r="JH7" i="1"/>
  <c r="JH11" i="1"/>
  <c r="JH15" i="1"/>
  <c r="JK15" i="1"/>
  <c r="JD16" i="1"/>
  <c r="JH8" i="1"/>
  <c r="JH12" i="1"/>
  <c r="JH16" i="1"/>
  <c r="JK16" i="1"/>
  <c r="JD17" i="1"/>
  <c r="JH9" i="1"/>
  <c r="JH13" i="1"/>
  <c r="JH17" i="1"/>
  <c r="JK17" i="1"/>
  <c r="JD18" i="1"/>
  <c r="JK18" i="1"/>
  <c r="JD19" i="1"/>
  <c r="JH19" i="1"/>
  <c r="JK19" i="1"/>
  <c r="JD20" i="1"/>
  <c r="JH20" i="1"/>
  <c r="JK20" i="1"/>
  <c r="JD21" i="1"/>
  <c r="JH21" i="1"/>
  <c r="JK21" i="1"/>
  <c r="JD22" i="1"/>
  <c r="JH22" i="1"/>
  <c r="JK22" i="1"/>
  <c r="JD23" i="1"/>
  <c r="JH23" i="1"/>
  <c r="JK23" i="1"/>
  <c r="JD24" i="1"/>
  <c r="JH24" i="1"/>
  <c r="JK24" i="1"/>
  <c r="JD25" i="1"/>
  <c r="JH25" i="1"/>
  <c r="JK25" i="1"/>
  <c r="JD26" i="1"/>
  <c r="JH26" i="1"/>
  <c r="JK26" i="1"/>
  <c r="JD27" i="1"/>
  <c r="JH27" i="1"/>
  <c r="JI27" i="1"/>
  <c r="JK27" i="1"/>
  <c r="JD28" i="1"/>
  <c r="JH28" i="1"/>
  <c r="JI28" i="1"/>
  <c r="JK28" i="1"/>
  <c r="JD29" i="1"/>
  <c r="JH29" i="1"/>
  <c r="JI29" i="1"/>
  <c r="JK29" i="1"/>
  <c r="JD30" i="1"/>
  <c r="JH30" i="1"/>
  <c r="JI30" i="1"/>
  <c r="JK30" i="1"/>
  <c r="JD31" i="1"/>
  <c r="JH31" i="1"/>
  <c r="JK31" i="1"/>
  <c r="JD32" i="1"/>
  <c r="JH32" i="1"/>
  <c r="JK32" i="1"/>
  <c r="JD33" i="1"/>
  <c r="JH33" i="1"/>
  <c r="JK33" i="1"/>
  <c r="JD34" i="1"/>
  <c r="JH34" i="1"/>
  <c r="JK34" i="1"/>
  <c r="JB35" i="1"/>
  <c r="JD35" i="1"/>
  <c r="JF35" i="1"/>
  <c r="JH35" i="1"/>
  <c r="JI35" i="1"/>
  <c r="JK35" i="1"/>
  <c r="JB36" i="1"/>
  <c r="JD36" i="1"/>
  <c r="JF36" i="1"/>
  <c r="JH36" i="1"/>
  <c r="JI36" i="1"/>
  <c r="JK36" i="1"/>
  <c r="JB37" i="1"/>
  <c r="JD37" i="1"/>
  <c r="JF37" i="1"/>
  <c r="JH37" i="1"/>
  <c r="JI37" i="1"/>
  <c r="JK37" i="1"/>
  <c r="JB38" i="1"/>
  <c r="JD38" i="1"/>
  <c r="JF38" i="1"/>
  <c r="JH38" i="1"/>
  <c r="JI38" i="1"/>
  <c r="JK38" i="1"/>
  <c r="JB39" i="1"/>
  <c r="JD39" i="1"/>
  <c r="JF39" i="1"/>
  <c r="JH39" i="1"/>
  <c r="JI39" i="1"/>
  <c r="JK39" i="1"/>
  <c r="JB40" i="1"/>
  <c r="JD40" i="1"/>
  <c r="JF40" i="1"/>
  <c r="JH40" i="1"/>
  <c r="JI40" i="1"/>
  <c r="JK40" i="1"/>
  <c r="JB41" i="1"/>
  <c r="JD41" i="1"/>
  <c r="JF41" i="1"/>
  <c r="JH41" i="1"/>
  <c r="JI41" i="1"/>
  <c r="JK41" i="1"/>
  <c r="JB42" i="1"/>
  <c r="JD42" i="1"/>
  <c r="JF42" i="1"/>
  <c r="JH42" i="1"/>
  <c r="JI42" i="1"/>
  <c r="JK42" i="1"/>
  <c r="JB43" i="1"/>
  <c r="JD43" i="1"/>
  <c r="JF43" i="1"/>
  <c r="JH43" i="1"/>
  <c r="JI43" i="1"/>
  <c r="JK43" i="1"/>
  <c r="JB44" i="1"/>
  <c r="JD44" i="1"/>
  <c r="JF44" i="1"/>
  <c r="JH44" i="1"/>
  <c r="JI44" i="1"/>
  <c r="JK44" i="1"/>
  <c r="JB45" i="1"/>
  <c r="JD45" i="1"/>
  <c r="JF45" i="1"/>
  <c r="JH45" i="1"/>
  <c r="JI45" i="1"/>
  <c r="JK45" i="1"/>
  <c r="JB46" i="1"/>
  <c r="JD46" i="1"/>
  <c r="JF46" i="1"/>
  <c r="JH46" i="1"/>
  <c r="JI46" i="1"/>
  <c r="JK46" i="1"/>
  <c r="IP15" i="1"/>
  <c r="IT7" i="1"/>
  <c r="IT11" i="1"/>
  <c r="IT15" i="1"/>
  <c r="IW15" i="1"/>
  <c r="IP16" i="1"/>
  <c r="IT8" i="1"/>
  <c r="IT12" i="1"/>
  <c r="IT16" i="1"/>
  <c r="IW16" i="1"/>
  <c r="IP17" i="1"/>
  <c r="IT9" i="1"/>
  <c r="IT13" i="1"/>
  <c r="IT17" i="1"/>
  <c r="IW17" i="1"/>
  <c r="IP18" i="1"/>
  <c r="IT10" i="1"/>
  <c r="IT14" i="1"/>
  <c r="IT18" i="1"/>
  <c r="IW18" i="1"/>
  <c r="IP19" i="1"/>
  <c r="IT19" i="1"/>
  <c r="IW19" i="1"/>
  <c r="IP20" i="1"/>
  <c r="IT20" i="1"/>
  <c r="IW20" i="1"/>
  <c r="IP21" i="1"/>
  <c r="IT21" i="1"/>
  <c r="IW21" i="1"/>
  <c r="IP22" i="1"/>
  <c r="IT22" i="1"/>
  <c r="IW22" i="1"/>
  <c r="IP23" i="1"/>
  <c r="IT23" i="1"/>
  <c r="IU23" i="1"/>
  <c r="IW23" i="1"/>
  <c r="IP24" i="1"/>
  <c r="IT24" i="1"/>
  <c r="IU24" i="1"/>
  <c r="IW24" i="1"/>
  <c r="IP25" i="1"/>
  <c r="IT25" i="1"/>
  <c r="IW25" i="1"/>
  <c r="IP26" i="1"/>
  <c r="IT26" i="1"/>
  <c r="IW26" i="1"/>
  <c r="IP27" i="1"/>
  <c r="IT27" i="1"/>
  <c r="IU27" i="1"/>
  <c r="IW27" i="1"/>
  <c r="IP28" i="1"/>
  <c r="IT28" i="1"/>
  <c r="IU28" i="1"/>
  <c r="IW28" i="1"/>
  <c r="IP29" i="1"/>
  <c r="IT29" i="1"/>
  <c r="IU29" i="1"/>
  <c r="IW29" i="1"/>
  <c r="IP30" i="1"/>
  <c r="IT30" i="1"/>
  <c r="IU30" i="1"/>
  <c r="IW30" i="1"/>
  <c r="IP31" i="1"/>
  <c r="IT31" i="1"/>
  <c r="IW31" i="1"/>
  <c r="IP32" i="1"/>
  <c r="IT32" i="1"/>
  <c r="IW32" i="1"/>
  <c r="IP33" i="1"/>
  <c r="IT33" i="1"/>
  <c r="IW33" i="1"/>
  <c r="IP34" i="1"/>
  <c r="IT34" i="1"/>
  <c r="IW34" i="1"/>
  <c r="IN35" i="1"/>
  <c r="IP35" i="1"/>
  <c r="IR35" i="1"/>
  <c r="IT35" i="1"/>
  <c r="IU35" i="1"/>
  <c r="IW35" i="1"/>
  <c r="IN36" i="1"/>
  <c r="IP36" i="1"/>
  <c r="IR36" i="1"/>
  <c r="IT36" i="1"/>
  <c r="IU36" i="1"/>
  <c r="IW36" i="1"/>
  <c r="IN37" i="1"/>
  <c r="IP37" i="1"/>
  <c r="IR37" i="1"/>
  <c r="IT37" i="1"/>
  <c r="IU37" i="1"/>
  <c r="IW37" i="1"/>
  <c r="IN38" i="1"/>
  <c r="IP38" i="1"/>
  <c r="IR38" i="1"/>
  <c r="IT38" i="1"/>
  <c r="IU38" i="1"/>
  <c r="IW38" i="1"/>
  <c r="IN39" i="1"/>
  <c r="IP39" i="1"/>
  <c r="IR39" i="1"/>
  <c r="IT39" i="1"/>
  <c r="IU39" i="1"/>
  <c r="IW39" i="1"/>
  <c r="IN40" i="1"/>
  <c r="IP40" i="1"/>
  <c r="IR40" i="1"/>
  <c r="IT40" i="1"/>
  <c r="IU40" i="1"/>
  <c r="IW40" i="1"/>
  <c r="IN41" i="1"/>
  <c r="IP41" i="1"/>
  <c r="IR41" i="1"/>
  <c r="IT41" i="1"/>
  <c r="IU41" i="1"/>
  <c r="IW41" i="1"/>
  <c r="IN42" i="1"/>
  <c r="IP42" i="1"/>
  <c r="IR42" i="1"/>
  <c r="IT42" i="1"/>
  <c r="IU42" i="1"/>
  <c r="IW42" i="1"/>
  <c r="IN43" i="1"/>
  <c r="IP43" i="1"/>
  <c r="IR43" i="1"/>
  <c r="IT43" i="1"/>
  <c r="IU43" i="1"/>
  <c r="IW43" i="1"/>
  <c r="IN44" i="1"/>
  <c r="IP44" i="1"/>
  <c r="IR44" i="1"/>
  <c r="IT44" i="1"/>
  <c r="IU44" i="1"/>
  <c r="IW44" i="1"/>
  <c r="IN45" i="1"/>
  <c r="IP45" i="1"/>
  <c r="IR45" i="1"/>
  <c r="IT45" i="1"/>
  <c r="IU45" i="1"/>
  <c r="IW45" i="1"/>
  <c r="IN46" i="1"/>
  <c r="IP46" i="1"/>
  <c r="IR46" i="1"/>
  <c r="IT46" i="1"/>
  <c r="IU46" i="1"/>
  <c r="IW46" i="1"/>
  <c r="IB15" i="1"/>
  <c r="IF15" i="1"/>
  <c r="II15" i="1"/>
  <c r="IB16" i="1"/>
  <c r="IF16" i="1"/>
  <c r="II16" i="1"/>
  <c r="IB17" i="1"/>
  <c r="IF17" i="1"/>
  <c r="II17" i="1"/>
  <c r="IB18" i="1"/>
  <c r="IF10" i="1"/>
  <c r="IF14" i="1"/>
  <c r="IF18" i="1"/>
  <c r="II18" i="1"/>
  <c r="IB19" i="1"/>
  <c r="IF19" i="1"/>
  <c r="II19" i="1"/>
  <c r="IB20" i="1"/>
  <c r="IF20" i="1"/>
  <c r="II20" i="1"/>
  <c r="IB21" i="1"/>
  <c r="IF21" i="1"/>
  <c r="II21" i="1"/>
  <c r="IB22" i="1"/>
  <c r="IF22" i="1"/>
  <c r="II22" i="1"/>
  <c r="IB23" i="1"/>
  <c r="IF23" i="1"/>
  <c r="IG23" i="1"/>
  <c r="II23" i="1"/>
  <c r="IB24" i="1"/>
  <c r="IF24" i="1"/>
  <c r="IG24" i="1"/>
  <c r="II24" i="1"/>
  <c r="IB25" i="1"/>
  <c r="IF25" i="1"/>
  <c r="IG25" i="1"/>
  <c r="II25" i="1"/>
  <c r="IB26" i="1"/>
  <c r="IF26" i="1"/>
  <c r="IG26" i="1"/>
  <c r="II26" i="1"/>
  <c r="IB27" i="1"/>
  <c r="IF27" i="1"/>
  <c r="IG27" i="1"/>
  <c r="II27" i="1"/>
  <c r="IB28" i="1"/>
  <c r="IF28" i="1"/>
  <c r="IG28" i="1"/>
  <c r="II28" i="1"/>
  <c r="IB29" i="1"/>
  <c r="IF29" i="1"/>
  <c r="II29" i="1"/>
  <c r="IB30" i="1"/>
  <c r="IF30" i="1"/>
  <c r="II30" i="1"/>
  <c r="IB31" i="1"/>
  <c r="IF31" i="1"/>
  <c r="II31" i="1"/>
  <c r="IB32" i="1"/>
  <c r="IF32" i="1"/>
  <c r="II32" i="1"/>
  <c r="IB33" i="1"/>
  <c r="IF33" i="1"/>
  <c r="II33" i="1"/>
  <c r="IB34" i="1"/>
  <c r="IF34" i="1"/>
  <c r="II34" i="1"/>
  <c r="HZ35" i="1"/>
  <c r="IB35" i="1"/>
  <c r="ID35" i="1"/>
  <c r="IF35" i="1"/>
  <c r="IG35" i="1"/>
  <c r="II35" i="1"/>
  <c r="HZ36" i="1"/>
  <c r="IB36" i="1"/>
  <c r="ID36" i="1"/>
  <c r="IF36" i="1"/>
  <c r="IG36" i="1"/>
  <c r="II36" i="1"/>
  <c r="HZ37" i="1"/>
  <c r="IB37" i="1"/>
  <c r="ID37" i="1"/>
  <c r="IF37" i="1"/>
  <c r="IG37" i="1"/>
  <c r="II37" i="1"/>
  <c r="HZ38" i="1"/>
  <c r="IB38" i="1"/>
  <c r="ID38" i="1"/>
  <c r="IF38" i="1"/>
  <c r="IG38" i="1"/>
  <c r="II38" i="1"/>
  <c r="HZ39" i="1"/>
  <c r="IB39" i="1"/>
  <c r="ID39" i="1"/>
  <c r="IF39" i="1"/>
  <c r="IG39" i="1"/>
  <c r="II39" i="1"/>
  <c r="HZ40" i="1"/>
  <c r="IB40" i="1"/>
  <c r="ID40" i="1"/>
  <c r="IF40" i="1"/>
  <c r="IG40" i="1"/>
  <c r="II40" i="1"/>
  <c r="HZ41" i="1"/>
  <c r="IB41" i="1"/>
  <c r="ID41" i="1"/>
  <c r="IF41" i="1"/>
  <c r="IG41" i="1"/>
  <c r="II41" i="1"/>
  <c r="HZ42" i="1"/>
  <c r="IB42" i="1"/>
  <c r="ID42" i="1"/>
  <c r="IF42" i="1"/>
  <c r="IG42" i="1"/>
  <c r="II42" i="1"/>
  <c r="HZ43" i="1"/>
  <c r="IB43" i="1"/>
  <c r="ID43" i="1"/>
  <c r="IF43" i="1"/>
  <c r="IG43" i="1"/>
  <c r="II43" i="1"/>
  <c r="HZ44" i="1"/>
  <c r="IB44" i="1"/>
  <c r="ID44" i="1"/>
  <c r="IF44" i="1"/>
  <c r="IG44" i="1"/>
  <c r="II44" i="1"/>
  <c r="HZ45" i="1"/>
  <c r="IB45" i="1"/>
  <c r="ID45" i="1"/>
  <c r="IF45" i="1"/>
  <c r="IG45" i="1"/>
  <c r="II45" i="1"/>
  <c r="HZ46" i="1"/>
  <c r="IB46" i="1"/>
  <c r="ID46" i="1"/>
  <c r="IF46" i="1"/>
  <c r="IG46" i="1"/>
  <c r="II46" i="1"/>
  <c r="DT15" i="1"/>
  <c r="DX7" i="1"/>
  <c r="DX11" i="1"/>
  <c r="DX15" i="1"/>
  <c r="EA15" i="1"/>
  <c r="DT16" i="1"/>
  <c r="DX8" i="1"/>
  <c r="DX12" i="1"/>
  <c r="DX16" i="1"/>
  <c r="EA16" i="1"/>
  <c r="DT17" i="1"/>
  <c r="DX9" i="1"/>
  <c r="DX13" i="1"/>
  <c r="DX17" i="1"/>
  <c r="EA17" i="1"/>
  <c r="DT18" i="1"/>
  <c r="DX10" i="1"/>
  <c r="DX14" i="1"/>
  <c r="DX18" i="1"/>
  <c r="EA18" i="1"/>
  <c r="DT19" i="1"/>
  <c r="DX19" i="1"/>
  <c r="EA19" i="1"/>
  <c r="DT20" i="1"/>
  <c r="DX20" i="1"/>
  <c r="EA20" i="1"/>
  <c r="DT21" i="1"/>
  <c r="DX21" i="1"/>
  <c r="EA21" i="1"/>
  <c r="DT22" i="1"/>
  <c r="DX22" i="1"/>
  <c r="EA22" i="1"/>
  <c r="DT23" i="1"/>
  <c r="DX23" i="1"/>
  <c r="EA23" i="1"/>
  <c r="DT24" i="1"/>
  <c r="EA24" i="1"/>
  <c r="DT25" i="1"/>
  <c r="EA25" i="1"/>
  <c r="DT26" i="1"/>
  <c r="EA26" i="1"/>
  <c r="DT27" i="1"/>
  <c r="DX27" i="1"/>
  <c r="DY27" i="1"/>
  <c r="EA27" i="1"/>
  <c r="DT28" i="1"/>
  <c r="DX28" i="1"/>
  <c r="DY28" i="1"/>
  <c r="EA28" i="1"/>
  <c r="DT29" i="1"/>
  <c r="DX29" i="1"/>
  <c r="DY29" i="1"/>
  <c r="EA29" i="1"/>
  <c r="DT30" i="1"/>
  <c r="DX30" i="1"/>
  <c r="DY30" i="1"/>
  <c r="EA30" i="1"/>
  <c r="DT31" i="1"/>
  <c r="DX31" i="1"/>
  <c r="EA31" i="1"/>
  <c r="DT32" i="1"/>
  <c r="DX32" i="1"/>
  <c r="EA32" i="1"/>
  <c r="DT33" i="1"/>
  <c r="DX33" i="1"/>
  <c r="EA33" i="1"/>
  <c r="DT34" i="1"/>
  <c r="DX34" i="1"/>
  <c r="EA34" i="1"/>
  <c r="DR35" i="1"/>
  <c r="DT35" i="1"/>
  <c r="DV35" i="1"/>
  <c r="DX35" i="1"/>
  <c r="DY35" i="1"/>
  <c r="EA35" i="1"/>
  <c r="DR36" i="1"/>
  <c r="DT36" i="1"/>
  <c r="DV36" i="1"/>
  <c r="DX36" i="1"/>
  <c r="DY36" i="1"/>
  <c r="EA36" i="1"/>
  <c r="DR37" i="1"/>
  <c r="DT37" i="1"/>
  <c r="DV37" i="1"/>
  <c r="DX37" i="1"/>
  <c r="DY37" i="1"/>
  <c r="EA37" i="1"/>
  <c r="DR38" i="1"/>
  <c r="DT38" i="1"/>
  <c r="DV38" i="1"/>
  <c r="DX38" i="1"/>
  <c r="DY38" i="1"/>
  <c r="EA38" i="1"/>
  <c r="DR39" i="1"/>
  <c r="DT39" i="1"/>
  <c r="DV39" i="1"/>
  <c r="DX39" i="1"/>
  <c r="DY39" i="1"/>
  <c r="EA39" i="1"/>
  <c r="DR40" i="1"/>
  <c r="DT40" i="1"/>
  <c r="DV40" i="1"/>
  <c r="DX40" i="1"/>
  <c r="DY40" i="1"/>
  <c r="EA40" i="1"/>
  <c r="DR41" i="1"/>
  <c r="DT41" i="1"/>
  <c r="DV41" i="1"/>
  <c r="DX41" i="1"/>
  <c r="DY41" i="1"/>
  <c r="EA41" i="1"/>
  <c r="DR42" i="1"/>
  <c r="DT42" i="1"/>
  <c r="DV42" i="1"/>
  <c r="DX42" i="1"/>
  <c r="DY42" i="1"/>
  <c r="EA42" i="1"/>
  <c r="DR43" i="1"/>
  <c r="DT43" i="1"/>
  <c r="DV43" i="1"/>
  <c r="DX43" i="1"/>
  <c r="DY43" i="1"/>
  <c r="EA43" i="1"/>
  <c r="DR44" i="1"/>
  <c r="DT44" i="1"/>
  <c r="DV44" i="1"/>
  <c r="DX44" i="1"/>
  <c r="DY44" i="1"/>
  <c r="EA44" i="1"/>
  <c r="DR45" i="1"/>
  <c r="DT45" i="1"/>
  <c r="DV45" i="1"/>
  <c r="DX45" i="1"/>
  <c r="DY45" i="1"/>
  <c r="EA45" i="1"/>
  <c r="DR46" i="1"/>
  <c r="DT46" i="1"/>
  <c r="DV46" i="1"/>
  <c r="DX46" i="1"/>
  <c r="DY46" i="1"/>
  <c r="EA46" i="1"/>
  <c r="DF15" i="1"/>
  <c r="DJ7" i="1"/>
  <c r="DJ11" i="1"/>
  <c r="DJ15" i="1"/>
  <c r="DM15" i="1"/>
  <c r="DF16" i="1"/>
  <c r="DM16" i="1"/>
  <c r="DF17" i="1"/>
  <c r="DM17" i="1"/>
  <c r="DF18" i="1"/>
  <c r="DM18" i="1"/>
  <c r="DF19" i="1"/>
  <c r="DJ19" i="1"/>
  <c r="DM19" i="1"/>
  <c r="DF20" i="1"/>
  <c r="DJ20" i="1"/>
  <c r="DM20" i="1"/>
  <c r="DF21" i="1"/>
  <c r="DJ21" i="1"/>
  <c r="DM21" i="1"/>
  <c r="DF22" i="1"/>
  <c r="DJ22" i="1"/>
  <c r="DM22" i="1"/>
  <c r="DF23" i="1"/>
  <c r="DJ23" i="1"/>
  <c r="DM23" i="1"/>
  <c r="DF24" i="1"/>
  <c r="DJ24" i="1"/>
  <c r="DM24" i="1"/>
  <c r="DF25" i="1"/>
  <c r="DJ25" i="1"/>
  <c r="DM25" i="1"/>
  <c r="DF26" i="1"/>
  <c r="DJ26" i="1"/>
  <c r="DM26" i="1"/>
  <c r="DF27" i="1"/>
  <c r="DJ27" i="1"/>
  <c r="DK27" i="1"/>
  <c r="DM27" i="1"/>
  <c r="DF28" i="1"/>
  <c r="DJ28" i="1"/>
  <c r="DK28" i="1"/>
  <c r="DM28" i="1"/>
  <c r="DF29" i="1"/>
  <c r="DJ29" i="1"/>
  <c r="DK29" i="1"/>
  <c r="DM29" i="1"/>
  <c r="DF30" i="1"/>
  <c r="DJ30" i="1"/>
  <c r="DK30" i="1"/>
  <c r="DM30" i="1"/>
  <c r="DF31" i="1"/>
  <c r="DJ31" i="1"/>
  <c r="DM31" i="1"/>
  <c r="DF32" i="1"/>
  <c r="DJ32" i="1"/>
  <c r="DM32" i="1"/>
  <c r="DF33" i="1"/>
  <c r="DJ33" i="1"/>
  <c r="DM33" i="1"/>
  <c r="DF34" i="1"/>
  <c r="DJ34" i="1"/>
  <c r="DM34" i="1"/>
  <c r="DD35" i="1"/>
  <c r="DF35" i="1"/>
  <c r="DH35" i="1"/>
  <c r="DJ35" i="1"/>
  <c r="DK35" i="1"/>
  <c r="DM35" i="1"/>
  <c r="DD36" i="1"/>
  <c r="DF36" i="1"/>
  <c r="DH36" i="1"/>
  <c r="DJ36" i="1"/>
  <c r="DK36" i="1"/>
  <c r="DM36" i="1"/>
  <c r="DD37" i="1"/>
  <c r="DF37" i="1"/>
  <c r="DH37" i="1"/>
  <c r="DJ37" i="1"/>
  <c r="DK37" i="1"/>
  <c r="DM37" i="1"/>
  <c r="DD38" i="1"/>
  <c r="DF38" i="1"/>
  <c r="DH38" i="1"/>
  <c r="DJ38" i="1"/>
  <c r="DK38" i="1"/>
  <c r="DM38" i="1"/>
  <c r="DD39" i="1"/>
  <c r="DF39" i="1"/>
  <c r="DH39" i="1"/>
  <c r="DJ39" i="1"/>
  <c r="DK39" i="1"/>
  <c r="DM39" i="1"/>
  <c r="DD40" i="1"/>
  <c r="DF40" i="1"/>
  <c r="DH40" i="1"/>
  <c r="DJ40" i="1"/>
  <c r="DK40" i="1"/>
  <c r="DM40" i="1"/>
  <c r="DD41" i="1"/>
  <c r="DF41" i="1"/>
  <c r="DH41" i="1"/>
  <c r="DJ41" i="1"/>
  <c r="DK41" i="1"/>
  <c r="DM41" i="1"/>
  <c r="DD42" i="1"/>
  <c r="DF42" i="1"/>
  <c r="DH42" i="1"/>
  <c r="DJ42" i="1"/>
  <c r="DK42" i="1"/>
  <c r="DM42" i="1"/>
  <c r="DD43" i="1"/>
  <c r="DF43" i="1"/>
  <c r="DH43" i="1"/>
  <c r="DJ43" i="1"/>
  <c r="DK43" i="1"/>
  <c r="DM43" i="1"/>
  <c r="DD44" i="1"/>
  <c r="DF44" i="1"/>
  <c r="DH44" i="1"/>
  <c r="DJ44" i="1"/>
  <c r="DK44" i="1"/>
  <c r="DM44" i="1"/>
  <c r="DD45" i="1"/>
  <c r="DF45" i="1"/>
  <c r="DH45" i="1"/>
  <c r="DJ45" i="1"/>
  <c r="DK45" i="1"/>
  <c r="DM45" i="1"/>
  <c r="DD46" i="1"/>
  <c r="DF46" i="1"/>
  <c r="DH46" i="1"/>
  <c r="DJ46" i="1"/>
  <c r="DK46" i="1"/>
  <c r="DM46" i="1"/>
  <c r="CR15" i="1"/>
  <c r="CV7" i="1"/>
  <c r="CV11" i="1"/>
  <c r="CV15" i="1"/>
  <c r="CY15" i="1"/>
  <c r="CR16" i="1"/>
  <c r="CY16" i="1"/>
  <c r="CR17" i="1"/>
  <c r="CV9" i="1"/>
  <c r="CV13" i="1"/>
  <c r="CV17" i="1"/>
  <c r="CY17" i="1"/>
  <c r="CR18" i="1"/>
  <c r="CV14" i="1"/>
  <c r="CV18" i="1"/>
  <c r="CY18" i="1"/>
  <c r="CR19" i="1"/>
  <c r="CV19" i="1"/>
  <c r="CY19" i="1"/>
  <c r="CR20" i="1"/>
  <c r="CV20" i="1"/>
  <c r="CY20" i="1"/>
  <c r="CR21" i="1"/>
  <c r="CV21" i="1"/>
  <c r="CY21" i="1"/>
  <c r="CR22" i="1"/>
  <c r="CV22" i="1"/>
  <c r="CY22" i="1"/>
  <c r="CR23" i="1"/>
  <c r="CV23" i="1"/>
  <c r="CW23" i="1"/>
  <c r="CY23" i="1"/>
  <c r="CR24" i="1"/>
  <c r="CV24" i="1"/>
  <c r="CW24" i="1"/>
  <c r="CY24" i="1"/>
  <c r="CR25" i="1"/>
  <c r="CV25" i="1"/>
  <c r="CW25" i="1"/>
  <c r="CY25" i="1"/>
  <c r="CR26" i="1"/>
  <c r="CV26" i="1"/>
  <c r="CW26" i="1"/>
  <c r="CY26" i="1"/>
  <c r="CR27" i="1"/>
  <c r="CV27" i="1"/>
  <c r="CW27" i="1"/>
  <c r="CY27" i="1"/>
  <c r="CR28" i="1"/>
  <c r="CV28" i="1"/>
  <c r="CW28" i="1"/>
  <c r="CY28" i="1"/>
  <c r="CR29" i="1"/>
  <c r="CV29" i="1"/>
  <c r="CW29" i="1"/>
  <c r="CY29" i="1"/>
  <c r="CR30" i="1"/>
  <c r="CV30" i="1"/>
  <c r="CW30" i="1"/>
  <c r="CY30" i="1"/>
  <c r="CR31" i="1"/>
  <c r="CV31" i="1"/>
  <c r="CW31" i="1"/>
  <c r="CY31" i="1"/>
  <c r="CR32" i="1"/>
  <c r="CV32" i="1"/>
  <c r="CW32" i="1"/>
  <c r="CY32" i="1"/>
  <c r="CR33" i="1"/>
  <c r="CV33" i="1"/>
  <c r="CW33" i="1"/>
  <c r="CY33" i="1"/>
  <c r="CR34" i="1"/>
  <c r="CV34" i="1"/>
  <c r="CW34" i="1"/>
  <c r="CY34" i="1"/>
  <c r="CP35" i="1"/>
  <c r="CR35" i="1"/>
  <c r="CT35" i="1"/>
  <c r="CV35" i="1"/>
  <c r="CW35" i="1"/>
  <c r="CY35" i="1"/>
  <c r="CP36" i="1"/>
  <c r="CR36" i="1"/>
  <c r="CT36" i="1"/>
  <c r="CV36" i="1"/>
  <c r="CW36" i="1"/>
  <c r="CY36" i="1"/>
  <c r="CP37" i="1"/>
  <c r="CR37" i="1"/>
  <c r="CT37" i="1"/>
  <c r="CV37" i="1"/>
  <c r="CW37" i="1"/>
  <c r="CY37" i="1"/>
  <c r="CP38" i="1"/>
  <c r="CR38" i="1"/>
  <c r="CT38" i="1"/>
  <c r="CV38" i="1"/>
  <c r="CW38" i="1"/>
  <c r="CY38" i="1"/>
  <c r="CP39" i="1"/>
  <c r="CR39" i="1"/>
  <c r="CT39" i="1"/>
  <c r="CV39" i="1"/>
  <c r="CW39" i="1"/>
  <c r="CY39" i="1"/>
  <c r="CP40" i="1"/>
  <c r="CR40" i="1"/>
  <c r="CT40" i="1"/>
  <c r="CV40" i="1"/>
  <c r="CW40" i="1"/>
  <c r="CY40" i="1"/>
  <c r="CP41" i="1"/>
  <c r="CR41" i="1"/>
  <c r="CT41" i="1"/>
  <c r="CV41" i="1"/>
  <c r="CW41" i="1"/>
  <c r="CY41" i="1"/>
  <c r="CP42" i="1"/>
  <c r="CR42" i="1"/>
  <c r="CT42" i="1"/>
  <c r="CV42" i="1"/>
  <c r="CW42" i="1"/>
  <c r="CY42" i="1"/>
  <c r="CP43" i="1"/>
  <c r="CR43" i="1"/>
  <c r="CT43" i="1"/>
  <c r="CV43" i="1"/>
  <c r="CW43" i="1"/>
  <c r="CY43" i="1"/>
  <c r="CP44" i="1"/>
  <c r="CR44" i="1"/>
  <c r="CT44" i="1"/>
  <c r="CV44" i="1"/>
  <c r="CW44" i="1"/>
  <c r="CY44" i="1"/>
  <c r="CP45" i="1"/>
  <c r="CR45" i="1"/>
  <c r="CT45" i="1"/>
  <c r="CV45" i="1"/>
  <c r="CW45" i="1"/>
  <c r="CY45" i="1"/>
  <c r="CP46" i="1"/>
  <c r="CR46" i="1"/>
  <c r="CT46" i="1"/>
  <c r="CV46" i="1"/>
  <c r="CW46" i="1"/>
  <c r="CY46" i="1"/>
  <c r="CD15" i="1"/>
  <c r="CH15" i="1"/>
  <c r="CK15" i="1"/>
  <c r="CD16" i="1"/>
  <c r="CH8" i="1"/>
  <c r="CH12" i="1"/>
  <c r="CH16" i="1"/>
  <c r="CK16" i="1"/>
  <c r="CD17" i="1"/>
  <c r="CH17" i="1"/>
  <c r="CK17" i="1"/>
  <c r="CD18" i="1"/>
  <c r="CH10" i="1"/>
  <c r="CH14" i="1"/>
  <c r="CH18" i="1"/>
  <c r="CK18" i="1"/>
  <c r="CD19" i="1"/>
  <c r="CH19" i="1"/>
  <c r="CK19" i="1"/>
  <c r="CD20" i="1"/>
  <c r="CH20" i="1"/>
  <c r="CK20" i="1"/>
  <c r="CD21" i="1"/>
  <c r="CH21" i="1"/>
  <c r="CK21" i="1"/>
  <c r="CD22" i="1"/>
  <c r="CH22" i="1"/>
  <c r="CK22" i="1"/>
  <c r="CD23" i="1"/>
  <c r="CI23" i="1"/>
  <c r="CK23" i="1"/>
  <c r="CD24" i="1"/>
  <c r="CH24" i="1"/>
  <c r="CK24" i="1"/>
  <c r="CD25" i="1"/>
  <c r="CI25" i="1"/>
  <c r="CK25" i="1"/>
  <c r="CD26" i="1"/>
  <c r="CH26" i="1"/>
  <c r="CI26" i="1"/>
  <c r="CK26" i="1"/>
  <c r="CD27" i="1"/>
  <c r="CK27" i="1"/>
  <c r="CD28" i="1"/>
  <c r="CH28" i="1"/>
  <c r="CK28" i="1"/>
  <c r="CD29" i="1"/>
  <c r="CH29" i="1"/>
  <c r="CI29" i="1"/>
  <c r="CK29" i="1"/>
  <c r="CD30" i="1"/>
  <c r="CH30" i="1"/>
  <c r="CI30" i="1"/>
  <c r="CK30" i="1"/>
  <c r="CD31" i="1"/>
  <c r="CH31" i="1"/>
  <c r="CI31" i="1"/>
  <c r="CK31" i="1"/>
  <c r="CD32" i="1"/>
  <c r="CH32" i="1"/>
  <c r="CI32" i="1"/>
  <c r="CK32" i="1"/>
  <c r="CD33" i="1"/>
  <c r="CH33" i="1"/>
  <c r="CI33" i="1"/>
  <c r="CK33" i="1"/>
  <c r="CD34" i="1"/>
  <c r="CH34" i="1"/>
  <c r="CI34" i="1"/>
  <c r="CK34" i="1"/>
  <c r="CB35" i="1"/>
  <c r="CD35" i="1"/>
  <c r="CF35" i="1"/>
  <c r="CH35" i="1"/>
  <c r="CI35" i="1"/>
  <c r="CK35" i="1"/>
  <c r="CB36" i="1"/>
  <c r="CD36" i="1"/>
  <c r="CF36" i="1"/>
  <c r="CH36" i="1"/>
  <c r="CI36" i="1"/>
  <c r="CK36" i="1"/>
  <c r="CB37" i="1"/>
  <c r="CD37" i="1"/>
  <c r="CF37" i="1"/>
  <c r="CH37" i="1"/>
  <c r="CI37" i="1"/>
  <c r="CK37" i="1"/>
  <c r="CB38" i="1"/>
  <c r="CD38" i="1"/>
  <c r="CF38" i="1"/>
  <c r="CH38" i="1"/>
  <c r="CI38" i="1"/>
  <c r="CK38" i="1"/>
  <c r="CB39" i="1"/>
  <c r="CD39" i="1"/>
  <c r="CF39" i="1"/>
  <c r="CH39" i="1"/>
  <c r="CI39" i="1"/>
  <c r="CK39" i="1"/>
  <c r="CB40" i="1"/>
  <c r="CD40" i="1"/>
  <c r="CF40" i="1"/>
  <c r="CH40" i="1"/>
  <c r="CI40" i="1"/>
  <c r="CK40" i="1"/>
  <c r="CB41" i="1"/>
  <c r="CD41" i="1"/>
  <c r="CF41" i="1"/>
  <c r="CH41" i="1"/>
  <c r="CI41" i="1"/>
  <c r="CK41" i="1"/>
  <c r="CB42" i="1"/>
  <c r="CD42" i="1"/>
  <c r="CF42" i="1"/>
  <c r="CH42" i="1"/>
  <c r="CI42" i="1"/>
  <c r="CK42" i="1"/>
  <c r="CB43" i="1"/>
  <c r="CD43" i="1"/>
  <c r="CF43" i="1"/>
  <c r="CH43" i="1"/>
  <c r="CI43" i="1"/>
  <c r="CK43" i="1"/>
  <c r="CB44" i="1"/>
  <c r="CD44" i="1"/>
  <c r="CF44" i="1"/>
  <c r="CH44" i="1"/>
  <c r="CI44" i="1"/>
  <c r="CK44" i="1"/>
  <c r="CB45" i="1"/>
  <c r="CD45" i="1"/>
  <c r="CF45" i="1"/>
  <c r="CH45" i="1"/>
  <c r="CI45" i="1"/>
  <c r="CK45" i="1"/>
  <c r="CB46" i="1"/>
  <c r="CD46" i="1"/>
  <c r="CF46" i="1"/>
  <c r="CH46" i="1"/>
  <c r="CI46" i="1"/>
  <c r="CK46" i="1"/>
  <c r="BT43" i="1"/>
  <c r="BN43" i="1"/>
  <c r="BU43" i="1"/>
  <c r="BR43" i="1"/>
  <c r="BW43" i="1"/>
  <c r="BT44" i="1"/>
  <c r="BN44" i="1"/>
  <c r="BU44" i="1"/>
  <c r="BR44" i="1"/>
  <c r="BW44" i="1"/>
  <c r="BT45" i="1"/>
  <c r="BN45" i="1"/>
  <c r="BU45" i="1"/>
  <c r="BR45" i="1"/>
  <c r="BW45" i="1"/>
  <c r="BT46" i="1"/>
  <c r="BN46" i="1"/>
  <c r="BU46" i="1"/>
  <c r="BR46" i="1"/>
  <c r="BW46" i="1"/>
  <c r="BT47" i="1"/>
  <c r="BN47" i="1"/>
  <c r="BU47" i="1"/>
  <c r="BR47" i="1"/>
  <c r="BW47" i="1"/>
  <c r="BT48" i="1"/>
  <c r="BN48" i="1"/>
  <c r="BU48" i="1"/>
  <c r="BR48" i="1"/>
  <c r="BW48" i="1"/>
  <c r="BT49" i="1"/>
  <c r="BN49" i="1"/>
  <c r="BU49" i="1"/>
  <c r="BR49" i="1"/>
  <c r="BW49" i="1"/>
  <c r="BT50" i="1"/>
  <c r="BN50" i="1"/>
  <c r="BU50" i="1"/>
  <c r="BR50" i="1"/>
  <c r="BW50" i="1"/>
  <c r="BT35" i="1"/>
  <c r="BN35" i="1"/>
  <c r="BU35" i="1"/>
  <c r="BR35" i="1"/>
  <c r="BW35" i="1"/>
  <c r="BT36" i="1"/>
  <c r="BN36" i="1"/>
  <c r="BU36" i="1"/>
  <c r="BR36" i="1"/>
  <c r="BW36" i="1"/>
  <c r="BT37" i="1"/>
  <c r="BN37" i="1"/>
  <c r="BU37" i="1"/>
  <c r="BR37" i="1"/>
  <c r="BW37" i="1"/>
  <c r="BT38" i="1"/>
  <c r="BN38" i="1"/>
  <c r="BU38" i="1"/>
  <c r="BR38" i="1"/>
  <c r="BW38" i="1"/>
  <c r="BT39" i="1"/>
  <c r="BN39" i="1"/>
  <c r="BU39" i="1"/>
  <c r="BR39" i="1"/>
  <c r="BW39" i="1"/>
  <c r="BT40" i="1"/>
  <c r="BN40" i="1"/>
  <c r="BU40" i="1"/>
  <c r="BR40" i="1"/>
  <c r="BW40" i="1"/>
  <c r="BT41" i="1"/>
  <c r="BN41" i="1"/>
  <c r="BU41" i="1"/>
  <c r="BR41" i="1"/>
  <c r="BW41" i="1"/>
  <c r="BT42" i="1"/>
  <c r="BN42" i="1"/>
  <c r="BU42" i="1"/>
  <c r="BR42" i="1"/>
  <c r="BW42" i="1"/>
  <c r="BT27" i="1"/>
  <c r="BU27" i="1"/>
  <c r="BW27" i="1"/>
  <c r="BT28" i="1"/>
  <c r="BU28" i="1"/>
  <c r="BW28" i="1"/>
  <c r="BT29" i="1"/>
  <c r="BU29" i="1"/>
  <c r="BW29" i="1"/>
  <c r="BT30" i="1"/>
  <c r="BU30" i="1"/>
  <c r="BW30" i="1"/>
  <c r="BT31" i="1"/>
  <c r="BU31" i="1"/>
  <c r="BW31" i="1"/>
  <c r="BT32" i="1"/>
  <c r="BU32" i="1"/>
  <c r="BW32" i="1"/>
  <c r="BT33" i="1"/>
  <c r="BU33" i="1"/>
  <c r="BW33" i="1"/>
  <c r="BT34" i="1"/>
  <c r="BU34" i="1"/>
  <c r="BW34" i="1"/>
  <c r="BB6" i="1"/>
  <c r="BI6" i="1"/>
  <c r="BB7" i="1"/>
  <c r="BI7" i="1"/>
  <c r="BB8" i="1"/>
  <c r="BD8" i="1"/>
  <c r="BI8" i="1"/>
  <c r="BB9" i="1"/>
  <c r="BI9" i="1"/>
  <c r="BB10" i="1"/>
  <c r="BI10" i="1"/>
  <c r="BB11" i="1"/>
  <c r="BD11" i="1"/>
  <c r="BI11" i="1"/>
  <c r="BB12" i="1"/>
  <c r="BD12" i="1"/>
  <c r="BI12" i="1"/>
  <c r="BB13" i="1"/>
  <c r="BD13" i="1"/>
  <c r="BI13" i="1"/>
  <c r="AN6" i="1"/>
  <c r="AU6" i="1"/>
  <c r="AN7" i="1"/>
  <c r="AU7" i="1"/>
  <c r="AN8" i="1"/>
  <c r="AU8" i="1"/>
  <c r="AN9" i="1"/>
  <c r="AU9" i="1"/>
  <c r="AN10" i="1"/>
  <c r="AU10" i="1"/>
  <c r="AL11" i="1"/>
  <c r="AN11" i="1"/>
  <c r="AP11" i="1"/>
  <c r="AU11" i="1"/>
  <c r="AL12" i="1"/>
  <c r="AN12" i="1"/>
  <c r="AP12" i="1"/>
  <c r="AU12" i="1"/>
  <c r="AL13" i="1"/>
  <c r="AN13" i="1"/>
  <c r="AP13" i="1"/>
  <c r="AU13" i="1"/>
  <c r="Z6" i="1"/>
  <c r="AG6" i="1"/>
  <c r="Z7" i="1"/>
  <c r="AG7" i="1"/>
  <c r="Z8" i="1"/>
  <c r="AG8" i="1"/>
  <c r="Z9" i="1"/>
  <c r="AG9" i="1"/>
  <c r="Z10" i="1"/>
  <c r="AG10" i="1"/>
  <c r="X11" i="1"/>
  <c r="Z11" i="1"/>
  <c r="AB11" i="1"/>
  <c r="AG11" i="1"/>
  <c r="X12" i="1"/>
  <c r="Z12" i="1"/>
  <c r="AB12" i="1"/>
  <c r="AG12" i="1"/>
  <c r="X13" i="1"/>
  <c r="Z13" i="1"/>
  <c r="AB13" i="1"/>
  <c r="AG13" i="1"/>
  <c r="S7" i="1"/>
  <c r="LR4" i="1"/>
  <c r="LV4" i="1"/>
  <c r="MC4" i="1"/>
  <c r="MF4" i="1"/>
  <c r="MJ4" i="1"/>
  <c r="MQ4" i="1"/>
  <c r="MT4" i="1"/>
  <c r="MX4" i="1"/>
  <c r="NE4" i="1"/>
  <c r="NH4" i="1"/>
  <c r="NL4" i="1"/>
  <c r="NS4" i="1"/>
  <c r="LR5" i="1"/>
  <c r="LV5" i="1"/>
  <c r="MC5" i="1"/>
  <c r="MF5" i="1"/>
  <c r="MJ5" i="1"/>
  <c r="MQ5" i="1"/>
  <c r="MT5" i="1"/>
  <c r="MX5" i="1"/>
  <c r="NE5" i="1"/>
  <c r="NH5" i="1"/>
  <c r="NL5" i="1"/>
  <c r="NS5" i="1"/>
  <c r="LH6" i="1"/>
  <c r="LL6" i="1"/>
  <c r="LH7" i="1"/>
  <c r="LL7" i="1"/>
  <c r="LH8" i="1"/>
  <c r="LL8" i="1"/>
  <c r="LH9" i="1"/>
  <c r="LL9" i="1"/>
  <c r="LH10" i="1"/>
  <c r="LL10" i="1"/>
  <c r="LH11" i="1"/>
  <c r="LL11" i="1"/>
  <c r="KT7" i="1"/>
  <c r="LA7" i="1"/>
  <c r="KT8" i="1"/>
  <c r="LA8" i="1"/>
  <c r="KT9" i="1"/>
  <c r="LA9" i="1"/>
  <c r="KT10" i="1"/>
  <c r="LA10" i="1"/>
  <c r="KT11" i="1"/>
  <c r="LA11" i="1"/>
  <c r="KT12" i="1"/>
  <c r="LA12" i="1"/>
  <c r="KT13" i="1"/>
  <c r="LA13" i="1"/>
  <c r="KT14" i="1"/>
  <c r="LA14" i="1"/>
  <c r="KF7" i="1"/>
  <c r="KM7" i="1"/>
  <c r="KF8" i="1"/>
  <c r="KM8" i="1"/>
  <c r="KF9" i="1"/>
  <c r="KM9" i="1"/>
  <c r="KF10" i="1"/>
  <c r="KJ10" i="1"/>
  <c r="KM10" i="1"/>
  <c r="KF11" i="1"/>
  <c r="KM11" i="1"/>
  <c r="KF12" i="1"/>
  <c r="KM12" i="1"/>
  <c r="KF13" i="1"/>
  <c r="KM13" i="1"/>
  <c r="KF14" i="1"/>
  <c r="KM14" i="1"/>
  <c r="JR7" i="1"/>
  <c r="JY7" i="1"/>
  <c r="JR8" i="1"/>
  <c r="JY8" i="1"/>
  <c r="JR9" i="1"/>
  <c r="JY9" i="1"/>
  <c r="JR10" i="1"/>
  <c r="JV10" i="1"/>
  <c r="JY10" i="1"/>
  <c r="JR11" i="1"/>
  <c r="JY11" i="1"/>
  <c r="JR12" i="1"/>
  <c r="JV12" i="1"/>
  <c r="JY12" i="1"/>
  <c r="JR13" i="1"/>
  <c r="JY13" i="1"/>
  <c r="JR14" i="1"/>
  <c r="JY14" i="1"/>
  <c r="JD7" i="1"/>
  <c r="JK7" i="1"/>
  <c r="JD8" i="1"/>
  <c r="JK8" i="1"/>
  <c r="JD9" i="1"/>
  <c r="JK9" i="1"/>
  <c r="JD10" i="1"/>
  <c r="JH10" i="1"/>
  <c r="JK10" i="1"/>
  <c r="JD11" i="1"/>
  <c r="JK11" i="1"/>
  <c r="JD12" i="1"/>
  <c r="JK12" i="1"/>
  <c r="JD13" i="1"/>
  <c r="JK13" i="1"/>
  <c r="JD14" i="1"/>
  <c r="JH14" i="1"/>
  <c r="JK14" i="1"/>
  <c r="IP7" i="1"/>
  <c r="IW7" i="1"/>
  <c r="IP8" i="1"/>
  <c r="IW8" i="1"/>
  <c r="IP9" i="1"/>
  <c r="IW9" i="1"/>
  <c r="IP10" i="1"/>
  <c r="IW10" i="1"/>
  <c r="IP11" i="1"/>
  <c r="IW11" i="1"/>
  <c r="IP12" i="1"/>
  <c r="IW12" i="1"/>
  <c r="IP13" i="1"/>
  <c r="IW13" i="1"/>
  <c r="IP14" i="1"/>
  <c r="IW14" i="1"/>
  <c r="IB7" i="1"/>
  <c r="IF7" i="1"/>
  <c r="II7" i="1"/>
  <c r="IB8" i="1"/>
  <c r="IF8" i="1"/>
  <c r="II8" i="1"/>
  <c r="IB9" i="1"/>
  <c r="IF9" i="1"/>
  <c r="II9" i="1"/>
  <c r="IB10" i="1"/>
  <c r="II10" i="1"/>
  <c r="IB11" i="1"/>
  <c r="II11" i="1"/>
  <c r="IB12" i="1"/>
  <c r="II12" i="1"/>
  <c r="IB13" i="1"/>
  <c r="II13" i="1"/>
  <c r="IB14" i="1"/>
  <c r="II14" i="1"/>
  <c r="HX7" i="1"/>
  <c r="HX11" i="1"/>
  <c r="ER4" i="1"/>
  <c r="EV4" i="1"/>
  <c r="FC4" i="1"/>
  <c r="FF4" i="1"/>
  <c r="FJ4" i="1"/>
  <c r="FQ4" i="1"/>
  <c r="FT4" i="1"/>
  <c r="FX4" i="1"/>
  <c r="GE4" i="1"/>
  <c r="GH4" i="1"/>
  <c r="GL4" i="1"/>
  <c r="GS4" i="1"/>
  <c r="GV4" i="1"/>
  <c r="GZ4" i="1"/>
  <c r="HG4" i="1"/>
  <c r="HJ4" i="1"/>
  <c r="HN4" i="1"/>
  <c r="HU4" i="1"/>
  <c r="ER5" i="1"/>
  <c r="EV5" i="1"/>
  <c r="FC5" i="1"/>
  <c r="FF5" i="1"/>
  <c r="FJ5" i="1"/>
  <c r="FQ5" i="1"/>
  <c r="FT5" i="1"/>
  <c r="FX5" i="1"/>
  <c r="GE5" i="1"/>
  <c r="GH5" i="1"/>
  <c r="GL5" i="1"/>
  <c r="GS5" i="1"/>
  <c r="GV5" i="1"/>
  <c r="GZ5" i="1"/>
  <c r="HG5" i="1"/>
  <c r="HJ5" i="1"/>
  <c r="HN5" i="1"/>
  <c r="HU5" i="1"/>
  <c r="ED4" i="1"/>
  <c r="EH4" i="1"/>
  <c r="EO4" i="1"/>
  <c r="ED5" i="1"/>
  <c r="EH5" i="1"/>
  <c r="EO5" i="1"/>
  <c r="DT7" i="1"/>
  <c r="EA7" i="1"/>
  <c r="DT8" i="1"/>
  <c r="EA8" i="1"/>
  <c r="DT9" i="1"/>
  <c r="EA9" i="1"/>
  <c r="DT10" i="1"/>
  <c r="EA10" i="1"/>
  <c r="DT11" i="1"/>
  <c r="EA11" i="1"/>
  <c r="DT12" i="1"/>
  <c r="EA12" i="1"/>
  <c r="DT13" i="1"/>
  <c r="EA13" i="1"/>
  <c r="DT14" i="1"/>
  <c r="EA14" i="1"/>
  <c r="DF7" i="1"/>
  <c r="DM7" i="1"/>
  <c r="DF8" i="1"/>
  <c r="DJ8" i="1"/>
  <c r="DM8" i="1"/>
  <c r="DF9" i="1"/>
  <c r="DJ9" i="1"/>
  <c r="DM9" i="1"/>
  <c r="DF10" i="1"/>
  <c r="DJ10" i="1"/>
  <c r="DM10" i="1"/>
  <c r="DF11" i="1"/>
  <c r="DM11" i="1"/>
  <c r="DF12" i="1"/>
  <c r="DJ12" i="1"/>
  <c r="DM12" i="1"/>
  <c r="DF13" i="1"/>
  <c r="DJ13" i="1"/>
  <c r="DM13" i="1"/>
  <c r="DF14" i="1"/>
  <c r="DM14" i="1"/>
  <c r="CR7" i="1"/>
  <c r="CY7" i="1"/>
  <c r="CR8" i="1"/>
  <c r="CV8" i="1"/>
  <c r="CY8" i="1"/>
  <c r="CR9" i="1"/>
  <c r="CY9" i="1"/>
  <c r="CR10" i="1"/>
  <c r="CY10" i="1"/>
  <c r="CR11" i="1"/>
  <c r="CY11" i="1"/>
  <c r="CR12" i="1"/>
  <c r="CV12" i="1"/>
  <c r="CY12" i="1"/>
  <c r="CR13" i="1"/>
  <c r="CY13" i="1"/>
  <c r="CR14" i="1"/>
  <c r="CY14" i="1"/>
  <c r="CD7" i="1"/>
  <c r="CH7" i="1"/>
  <c r="CK7" i="1"/>
  <c r="CD8" i="1"/>
  <c r="CK8" i="1"/>
  <c r="CD9" i="1"/>
  <c r="CH9" i="1"/>
  <c r="CK9" i="1"/>
  <c r="CD10" i="1"/>
  <c r="CK10" i="1"/>
  <c r="CD11" i="1"/>
  <c r="CK11" i="1"/>
  <c r="CD12" i="1"/>
  <c r="CK12" i="1"/>
  <c r="CD13" i="1"/>
  <c r="CK13" i="1"/>
  <c r="CD14" i="1"/>
  <c r="CK14" i="1"/>
  <c r="BP7" i="1"/>
  <c r="BT7" i="1"/>
  <c r="BW7" i="1"/>
  <c r="BP8" i="1"/>
  <c r="BT8" i="1"/>
  <c r="BW8" i="1"/>
  <c r="BP9" i="1"/>
  <c r="BT9" i="1"/>
  <c r="BW9" i="1"/>
  <c r="BP10" i="1"/>
  <c r="BT10" i="1"/>
  <c r="BW10" i="1"/>
  <c r="BP11" i="1"/>
  <c r="BT11" i="1"/>
  <c r="BW11" i="1"/>
  <c r="BP12" i="1"/>
  <c r="BW12" i="1"/>
  <c r="BP13" i="1"/>
  <c r="BT13" i="1"/>
  <c r="BW13" i="1"/>
  <c r="BP14" i="1"/>
  <c r="BT14" i="1"/>
  <c r="BW14" i="1"/>
  <c r="BL7" i="1"/>
  <c r="BZ7" i="1"/>
  <c r="CN7" i="1"/>
  <c r="DB7" i="1"/>
  <c r="DP7" i="1"/>
  <c r="BL11" i="1"/>
  <c r="BZ11" i="1"/>
  <c r="CN11" i="1"/>
  <c r="DB11" i="1"/>
  <c r="DP11" i="1"/>
  <c r="L4" i="1"/>
  <c r="S4" i="1"/>
  <c r="V4" i="1"/>
  <c r="Z4" i="1"/>
  <c r="AG4" i="1"/>
  <c r="AJ4" i="1"/>
  <c r="AN4" i="1"/>
  <c r="AU4" i="1"/>
  <c r="AX4" i="1"/>
  <c r="BB4" i="1"/>
  <c r="BI4" i="1"/>
  <c r="L5" i="1"/>
  <c r="S5" i="1"/>
  <c r="V5" i="1"/>
  <c r="Z5" i="1"/>
  <c r="AG5" i="1"/>
  <c r="AJ5" i="1"/>
  <c r="AN5" i="1"/>
  <c r="AU5" i="1"/>
  <c r="AX5" i="1"/>
  <c r="BB5" i="1"/>
  <c r="BI5" i="1"/>
  <c r="C4" i="1"/>
  <c r="D4" i="1"/>
  <c r="E4" i="1"/>
  <c r="G4" i="1"/>
  <c r="C5" i="1"/>
  <c r="D5" i="1"/>
  <c r="E5" i="1"/>
  <c r="G5" i="1"/>
  <c r="C6" i="1"/>
  <c r="D6" i="1"/>
  <c r="E6" i="1"/>
  <c r="G6" i="1"/>
  <c r="L6" i="1"/>
  <c r="S6" i="1"/>
  <c r="V6" i="1"/>
  <c r="AJ6" i="1"/>
  <c r="AX6" i="1"/>
  <c r="ED6" i="1"/>
  <c r="EH6" i="1"/>
  <c r="EO6" i="1"/>
  <c r="ER6" i="1"/>
  <c r="FF6" i="1"/>
  <c r="FT6" i="1"/>
  <c r="GH6" i="1"/>
  <c r="GL6" i="1"/>
  <c r="GS6" i="1"/>
  <c r="GV6" i="1"/>
  <c r="HJ6" i="1"/>
  <c r="LD6" i="1"/>
  <c r="LR6" i="1"/>
  <c r="LV6" i="1"/>
  <c r="MC6" i="1"/>
  <c r="MF6" i="1"/>
  <c r="MT6" i="1"/>
  <c r="NH6" i="1"/>
  <c r="C7" i="1"/>
  <c r="D7" i="1"/>
  <c r="E7" i="1"/>
  <c r="G7" i="1"/>
  <c r="L7" i="1"/>
  <c r="V7" i="1"/>
  <c r="AJ7" i="1"/>
  <c r="AX7" i="1"/>
  <c r="ED7" i="1"/>
  <c r="EH7" i="1"/>
  <c r="ER7" i="1"/>
  <c r="FF7" i="1"/>
  <c r="FT7" i="1"/>
  <c r="GH7" i="1"/>
  <c r="GL7" i="1"/>
  <c r="GS7" i="1"/>
  <c r="GV7" i="1"/>
  <c r="HJ7" i="1"/>
  <c r="IL7" i="1"/>
  <c r="IZ7" i="1"/>
  <c r="JN7" i="1"/>
  <c r="KB7" i="1"/>
  <c r="KP7" i="1"/>
  <c r="LR7" i="1"/>
  <c r="LV7" i="1"/>
  <c r="MC7" i="1"/>
  <c r="MF7" i="1"/>
  <c r="MT7" i="1"/>
  <c r="NH7" i="1"/>
  <c r="C8" i="1"/>
  <c r="D8" i="1"/>
  <c r="E8" i="1"/>
  <c r="G8" i="1"/>
  <c r="L8" i="1"/>
  <c r="S8" i="1"/>
  <c r="V8" i="1"/>
  <c r="AJ8" i="1"/>
  <c r="AX8" i="1"/>
  <c r="ED8" i="1"/>
  <c r="EH8" i="1"/>
  <c r="EO8" i="1"/>
  <c r="ER8" i="1"/>
  <c r="FF8" i="1"/>
  <c r="FT8" i="1"/>
  <c r="GH8" i="1"/>
  <c r="GL8" i="1"/>
  <c r="GS8" i="1"/>
  <c r="GV8" i="1"/>
  <c r="HJ8" i="1"/>
  <c r="LR8" i="1"/>
  <c r="LV8" i="1"/>
  <c r="MC8" i="1"/>
  <c r="MF8" i="1"/>
  <c r="MT8" i="1"/>
  <c r="NH8" i="1"/>
  <c r="C9" i="1"/>
  <c r="D9" i="1"/>
  <c r="E9" i="1"/>
  <c r="G9" i="1"/>
  <c r="L9" i="1"/>
  <c r="S9" i="1"/>
  <c r="V9" i="1"/>
  <c r="AJ9" i="1"/>
  <c r="AX9" i="1"/>
  <c r="ED9" i="1"/>
  <c r="EH9" i="1"/>
  <c r="EO9" i="1"/>
  <c r="ER9" i="1"/>
  <c r="FF9" i="1"/>
  <c r="FT9" i="1"/>
  <c r="GH9" i="1"/>
  <c r="GL9" i="1"/>
  <c r="GS9" i="1"/>
  <c r="GV9" i="1"/>
  <c r="HJ9" i="1"/>
  <c r="LD9" i="1"/>
  <c r="LR9" i="1"/>
  <c r="LV9" i="1"/>
  <c r="MC9" i="1"/>
  <c r="MF9" i="1"/>
  <c r="MT9" i="1"/>
  <c r="NH9" i="1"/>
  <c r="C10" i="1"/>
  <c r="D10" i="1"/>
  <c r="E10" i="1"/>
  <c r="G10" i="1"/>
  <c r="L10" i="1"/>
  <c r="S10" i="1"/>
  <c r="V10" i="1"/>
  <c r="AJ10" i="1"/>
  <c r="AX10" i="1"/>
  <c r="ED10" i="1"/>
  <c r="EH10" i="1"/>
  <c r="EO10" i="1"/>
  <c r="ER10" i="1"/>
  <c r="FF10" i="1"/>
  <c r="FT10" i="1"/>
  <c r="GH10" i="1"/>
  <c r="GL10" i="1"/>
  <c r="GS10" i="1"/>
  <c r="GV10" i="1"/>
  <c r="HJ10" i="1"/>
  <c r="LR10" i="1"/>
  <c r="LV10" i="1"/>
  <c r="MC10" i="1"/>
  <c r="MF10" i="1"/>
  <c r="MT10" i="1"/>
  <c r="NH10" i="1"/>
  <c r="C11" i="1"/>
  <c r="D11" i="1"/>
  <c r="E11" i="1"/>
  <c r="G11" i="1"/>
  <c r="J11" i="1"/>
  <c r="L11" i="1"/>
  <c r="N11" i="1"/>
  <c r="S11" i="1"/>
  <c r="V11" i="1"/>
  <c r="AJ11" i="1"/>
  <c r="AX11" i="1"/>
  <c r="ED11" i="1"/>
  <c r="EF11" i="1"/>
  <c r="EH11" i="1"/>
  <c r="EJ11" i="1"/>
  <c r="EO11" i="1"/>
  <c r="ER11" i="1"/>
  <c r="FF11" i="1"/>
  <c r="FT11" i="1"/>
  <c r="GH11" i="1"/>
  <c r="GJ11" i="1"/>
  <c r="GL11" i="1"/>
  <c r="GN11" i="1"/>
  <c r="GS11" i="1"/>
  <c r="GV11" i="1"/>
  <c r="HJ11" i="1"/>
  <c r="IL11" i="1"/>
  <c r="IZ11" i="1"/>
  <c r="JN11" i="1"/>
  <c r="KB11" i="1"/>
  <c r="KP11" i="1"/>
  <c r="LR11" i="1"/>
  <c r="LT11" i="1"/>
  <c r="LV11" i="1"/>
  <c r="LX11" i="1"/>
  <c r="MC11" i="1"/>
  <c r="MF11" i="1"/>
  <c r="MT11" i="1"/>
  <c r="NH11" i="1"/>
  <c r="C12" i="1"/>
  <c r="D12" i="1"/>
  <c r="E12" i="1"/>
  <c r="G12" i="1"/>
  <c r="J12" i="1"/>
  <c r="L12" i="1"/>
  <c r="N12" i="1"/>
  <c r="S12" i="1"/>
  <c r="V12" i="1"/>
  <c r="AJ12" i="1"/>
  <c r="AX12" i="1"/>
  <c r="ED12" i="1"/>
  <c r="EF12" i="1"/>
  <c r="EH12" i="1"/>
  <c r="EJ12" i="1"/>
  <c r="EO12" i="1"/>
  <c r="ER12" i="1"/>
  <c r="FF12" i="1"/>
  <c r="FT12" i="1"/>
  <c r="GH12" i="1"/>
  <c r="GJ12" i="1"/>
  <c r="GL12" i="1"/>
  <c r="GN12" i="1"/>
  <c r="GS12" i="1"/>
  <c r="GV12" i="1"/>
  <c r="HJ12" i="1"/>
  <c r="LD12" i="1"/>
  <c r="LH12" i="1"/>
  <c r="LL12" i="1"/>
  <c r="LR12" i="1"/>
  <c r="LT12" i="1"/>
  <c r="LV12" i="1"/>
  <c r="LX12" i="1"/>
  <c r="MC12" i="1"/>
  <c r="MF12" i="1"/>
  <c r="MT12" i="1"/>
  <c r="NH12" i="1"/>
  <c r="C13" i="1"/>
  <c r="D13" i="1"/>
  <c r="E13" i="1"/>
  <c r="G13" i="1"/>
  <c r="J13" i="1"/>
  <c r="L13" i="1"/>
  <c r="N13" i="1"/>
  <c r="S13" i="1"/>
  <c r="V13" i="1"/>
  <c r="AJ13" i="1"/>
  <c r="AX13" i="1"/>
  <c r="ED13" i="1"/>
  <c r="EF13" i="1"/>
  <c r="EH13" i="1"/>
  <c r="EJ13" i="1"/>
  <c r="EO13" i="1"/>
  <c r="ER13" i="1"/>
  <c r="FF13" i="1"/>
  <c r="FT13" i="1"/>
  <c r="GH13" i="1"/>
  <c r="GJ13" i="1"/>
  <c r="GL13" i="1"/>
  <c r="GN13" i="1"/>
  <c r="GS13" i="1"/>
  <c r="GV13" i="1"/>
  <c r="HJ13" i="1"/>
  <c r="LH13" i="1"/>
  <c r="LL13" i="1"/>
  <c r="LR13" i="1"/>
  <c r="LT13" i="1"/>
  <c r="LV13" i="1"/>
  <c r="LX13" i="1"/>
  <c r="MC13" i="1"/>
  <c r="MF13" i="1"/>
  <c r="MT13" i="1"/>
  <c r="NH13" i="1"/>
  <c r="C14" i="1"/>
  <c r="D14" i="1"/>
  <c r="E14" i="1"/>
  <c r="G14" i="1"/>
  <c r="J14" i="1"/>
  <c r="L14" i="1"/>
  <c r="N14" i="1"/>
  <c r="S14" i="1"/>
  <c r="V14" i="1"/>
  <c r="X14" i="1"/>
  <c r="Z14" i="1"/>
  <c r="AB14" i="1"/>
  <c r="AG14" i="1"/>
  <c r="AJ14" i="1"/>
  <c r="AL14" i="1"/>
  <c r="AN14" i="1"/>
  <c r="AP14" i="1"/>
  <c r="AU14" i="1"/>
  <c r="AX14" i="1"/>
  <c r="BB14" i="1"/>
  <c r="BD14" i="1"/>
  <c r="BI14" i="1"/>
  <c r="ED14" i="1"/>
  <c r="EF14" i="1"/>
  <c r="EH14" i="1"/>
  <c r="EJ14" i="1"/>
  <c r="EO14" i="1"/>
  <c r="ER14" i="1"/>
  <c r="FF14" i="1"/>
  <c r="FT14" i="1"/>
  <c r="GH14" i="1"/>
  <c r="GJ14" i="1"/>
  <c r="GL14" i="1"/>
  <c r="GN14" i="1"/>
  <c r="GS14" i="1"/>
  <c r="GV14" i="1"/>
  <c r="GX14" i="1"/>
  <c r="GZ14" i="1"/>
  <c r="HB14" i="1"/>
  <c r="HG14" i="1"/>
  <c r="HJ14" i="1"/>
  <c r="HL14" i="1"/>
  <c r="HN14" i="1"/>
  <c r="HP14" i="1"/>
  <c r="HU14" i="1"/>
  <c r="LH14" i="1"/>
  <c r="LL14" i="1"/>
  <c r="LR14" i="1"/>
  <c r="LT14" i="1"/>
  <c r="LV14" i="1"/>
  <c r="LX14" i="1"/>
  <c r="MC14" i="1"/>
  <c r="MF14" i="1"/>
  <c r="MH14" i="1"/>
  <c r="MJ14" i="1"/>
  <c r="ML14" i="1"/>
  <c r="MQ14" i="1"/>
  <c r="MT14" i="1"/>
  <c r="MV14" i="1"/>
  <c r="MX14" i="1"/>
  <c r="MZ14" i="1"/>
  <c r="NE14" i="1"/>
  <c r="NH14" i="1"/>
  <c r="NJ14" i="1"/>
  <c r="NL14" i="1"/>
  <c r="NN14" i="1"/>
  <c r="NS14" i="1"/>
  <c r="B15" i="1"/>
  <c r="C15" i="1"/>
  <c r="D15" i="1"/>
  <c r="E15" i="1"/>
  <c r="J15" i="1"/>
  <c r="L15" i="1"/>
  <c r="N15" i="1"/>
  <c r="S15" i="1"/>
  <c r="V15" i="1"/>
  <c r="X15" i="1"/>
  <c r="Z15" i="1"/>
  <c r="AB15" i="1"/>
  <c r="AG15" i="1"/>
  <c r="AJ15" i="1"/>
  <c r="AL15" i="1"/>
  <c r="AN15" i="1"/>
  <c r="AP15" i="1"/>
  <c r="AU15" i="1"/>
  <c r="AX15" i="1"/>
  <c r="BB15" i="1"/>
  <c r="BD15" i="1"/>
  <c r="BI15" i="1"/>
  <c r="BL15" i="1"/>
  <c r="BP15" i="1"/>
  <c r="BT15" i="1"/>
  <c r="BW15" i="1"/>
  <c r="BZ15" i="1"/>
  <c r="CN15" i="1"/>
  <c r="DB15" i="1"/>
  <c r="DP15" i="1"/>
  <c r="ED15" i="1"/>
  <c r="EF15" i="1"/>
  <c r="EH15" i="1"/>
  <c r="EJ15" i="1"/>
  <c r="EO15" i="1"/>
  <c r="ER15" i="1"/>
  <c r="ET15" i="1"/>
  <c r="EV15" i="1"/>
  <c r="EX15" i="1"/>
  <c r="FC15" i="1"/>
  <c r="FF15" i="1"/>
  <c r="FH15" i="1"/>
  <c r="FJ15" i="1"/>
  <c r="FL15" i="1"/>
  <c r="FQ15" i="1"/>
  <c r="FT15" i="1"/>
  <c r="FV15" i="1"/>
  <c r="FX15" i="1"/>
  <c r="FZ15" i="1"/>
  <c r="GE15" i="1"/>
  <c r="GH15" i="1"/>
  <c r="GJ15" i="1"/>
  <c r="GL15" i="1"/>
  <c r="GN15" i="1"/>
  <c r="GS15" i="1"/>
  <c r="GV15" i="1"/>
  <c r="GX15" i="1"/>
  <c r="GZ15" i="1"/>
  <c r="HB15" i="1"/>
  <c r="HG15" i="1"/>
  <c r="HJ15" i="1"/>
  <c r="HL15" i="1"/>
  <c r="HN15" i="1"/>
  <c r="HP15" i="1"/>
  <c r="HU15" i="1"/>
  <c r="HX15" i="1"/>
  <c r="IL15" i="1"/>
  <c r="IZ15" i="1"/>
  <c r="JN15" i="1"/>
  <c r="KB15" i="1"/>
  <c r="KP15" i="1"/>
  <c r="LD15" i="1"/>
  <c r="LH15" i="1"/>
  <c r="LL15" i="1"/>
  <c r="LR15" i="1"/>
  <c r="LT15" i="1"/>
  <c r="LV15" i="1"/>
  <c r="LX15" i="1"/>
  <c r="MC15" i="1"/>
  <c r="MF15" i="1"/>
  <c r="MH15" i="1"/>
  <c r="MJ15" i="1"/>
  <c r="ML15" i="1"/>
  <c r="MQ15" i="1"/>
  <c r="MT15" i="1"/>
  <c r="MV15" i="1"/>
  <c r="MX15" i="1"/>
  <c r="MZ15" i="1"/>
  <c r="NE15" i="1"/>
  <c r="NH15" i="1"/>
  <c r="NJ15" i="1"/>
  <c r="NL15" i="1"/>
  <c r="NN15" i="1"/>
  <c r="NS15" i="1"/>
  <c r="B16" i="1"/>
  <c r="C16" i="1"/>
  <c r="D16" i="1"/>
  <c r="E16" i="1"/>
  <c r="J16" i="1"/>
  <c r="L16" i="1"/>
  <c r="N16" i="1"/>
  <c r="S16" i="1"/>
  <c r="V16" i="1"/>
  <c r="X16" i="1"/>
  <c r="Z16" i="1"/>
  <c r="AB16" i="1"/>
  <c r="AG16" i="1"/>
  <c r="AJ16" i="1"/>
  <c r="AL16" i="1"/>
  <c r="AN16" i="1"/>
  <c r="AP16" i="1"/>
  <c r="AU16" i="1"/>
  <c r="AX16" i="1"/>
  <c r="BB16" i="1"/>
  <c r="BD16" i="1"/>
  <c r="BI16" i="1"/>
  <c r="BP16" i="1"/>
  <c r="BT16" i="1"/>
  <c r="BW16" i="1"/>
  <c r="ED16" i="1"/>
  <c r="EF16" i="1"/>
  <c r="EH16" i="1"/>
  <c r="EJ16" i="1"/>
  <c r="EO16" i="1"/>
  <c r="ER16" i="1"/>
  <c r="ET16" i="1"/>
  <c r="EV16" i="1"/>
  <c r="EX16" i="1"/>
  <c r="FC16" i="1"/>
  <c r="FF16" i="1"/>
  <c r="FH16" i="1"/>
  <c r="FJ16" i="1"/>
  <c r="FL16" i="1"/>
  <c r="FQ16" i="1"/>
  <c r="FT16" i="1"/>
  <c r="FV16" i="1"/>
  <c r="FZ16" i="1"/>
  <c r="GE16" i="1"/>
  <c r="GH16" i="1"/>
  <c r="GJ16" i="1"/>
  <c r="GL16" i="1"/>
  <c r="GN16" i="1"/>
  <c r="GS16" i="1"/>
  <c r="GV16" i="1"/>
  <c r="GX16" i="1"/>
  <c r="GZ16" i="1"/>
  <c r="HB16" i="1"/>
  <c r="HG16" i="1"/>
  <c r="HJ16" i="1"/>
  <c r="HL16" i="1"/>
  <c r="HN16" i="1"/>
  <c r="HP16" i="1"/>
  <c r="HU16" i="1"/>
  <c r="LH16" i="1"/>
  <c r="LL16" i="1"/>
  <c r="LR16" i="1"/>
  <c r="LT16" i="1"/>
  <c r="LV16" i="1"/>
  <c r="LX16" i="1"/>
  <c r="MC16" i="1"/>
  <c r="MF16" i="1"/>
  <c r="MH16" i="1"/>
  <c r="MJ16" i="1"/>
  <c r="ML16" i="1"/>
  <c r="MQ16" i="1"/>
  <c r="MT16" i="1"/>
  <c r="MV16" i="1"/>
  <c r="MX16" i="1"/>
  <c r="MZ16" i="1"/>
  <c r="NE16" i="1"/>
  <c r="NH16" i="1"/>
  <c r="NJ16" i="1"/>
  <c r="NL16" i="1"/>
  <c r="NN16" i="1"/>
  <c r="NS16" i="1"/>
  <c r="V17" i="1"/>
  <c r="AJ17" i="1"/>
  <c r="AX17" i="1"/>
  <c r="BP17" i="1"/>
  <c r="BT17" i="1"/>
  <c r="BW17" i="1"/>
  <c r="ED17" i="1"/>
  <c r="ER17" i="1"/>
  <c r="FF17" i="1"/>
  <c r="FT17" i="1"/>
  <c r="GH17" i="1"/>
  <c r="GV17" i="1"/>
  <c r="HJ17" i="1"/>
  <c r="LH17" i="1"/>
  <c r="LL17" i="1"/>
  <c r="LR17" i="1"/>
  <c r="MF17" i="1"/>
  <c r="MT17" i="1"/>
  <c r="NH17" i="1"/>
  <c r="J18" i="1"/>
  <c r="L18" i="1"/>
  <c r="N18" i="1"/>
  <c r="S18" i="1"/>
  <c r="V18" i="1"/>
  <c r="X18" i="1"/>
  <c r="Z18" i="1"/>
  <c r="AB18" i="1"/>
  <c r="AG18" i="1"/>
  <c r="AJ18" i="1"/>
  <c r="AL18" i="1"/>
  <c r="AN18" i="1"/>
  <c r="AP18" i="1"/>
  <c r="AU18" i="1"/>
  <c r="AX18" i="1"/>
  <c r="BB18" i="1"/>
  <c r="BD18" i="1"/>
  <c r="BI18" i="1"/>
  <c r="BP18" i="1"/>
  <c r="BT18" i="1"/>
  <c r="BW18" i="1"/>
  <c r="ED18" i="1"/>
  <c r="EF18" i="1"/>
  <c r="EH18" i="1"/>
  <c r="EJ18" i="1"/>
  <c r="EO18" i="1"/>
  <c r="ER18" i="1"/>
  <c r="ET18" i="1"/>
  <c r="EV18" i="1"/>
  <c r="EX18" i="1"/>
  <c r="FC18" i="1"/>
  <c r="FF18" i="1"/>
  <c r="FH18" i="1"/>
  <c r="FJ18" i="1"/>
  <c r="FL18" i="1"/>
  <c r="FQ18" i="1"/>
  <c r="FT18" i="1"/>
  <c r="FV18" i="1"/>
  <c r="FX18" i="1"/>
  <c r="FZ18" i="1"/>
  <c r="GE18" i="1"/>
  <c r="GH18" i="1"/>
  <c r="GJ18" i="1"/>
  <c r="GL18" i="1"/>
  <c r="GN18" i="1"/>
  <c r="GS18" i="1"/>
  <c r="GV18" i="1"/>
  <c r="GX18" i="1"/>
  <c r="GZ18" i="1"/>
  <c r="HB18" i="1"/>
  <c r="HG18" i="1"/>
  <c r="HJ18" i="1"/>
  <c r="HL18" i="1"/>
  <c r="HN18" i="1"/>
  <c r="HP18" i="1"/>
  <c r="HU18" i="1"/>
  <c r="LD18" i="1"/>
  <c r="LH18" i="1"/>
  <c r="LL18" i="1"/>
  <c r="LR18" i="1"/>
  <c r="LT18" i="1"/>
  <c r="LV18" i="1"/>
  <c r="LX18" i="1"/>
  <c r="MC18" i="1"/>
  <c r="MF18" i="1"/>
  <c r="MH18" i="1"/>
  <c r="MJ18" i="1"/>
  <c r="ML18" i="1"/>
  <c r="MQ18" i="1"/>
  <c r="MT18" i="1"/>
  <c r="MV18" i="1"/>
  <c r="MX18" i="1"/>
  <c r="MZ18" i="1"/>
  <c r="NE18" i="1"/>
  <c r="NH18" i="1"/>
  <c r="NJ18" i="1"/>
  <c r="NL18" i="1"/>
  <c r="NN18" i="1"/>
  <c r="NS18" i="1"/>
  <c r="J19" i="1"/>
  <c r="L19" i="1"/>
  <c r="N19" i="1"/>
  <c r="S19" i="1"/>
  <c r="V19" i="1"/>
  <c r="X19" i="1"/>
  <c r="Z19" i="1"/>
  <c r="AB19" i="1"/>
  <c r="AG19" i="1"/>
  <c r="AJ19" i="1"/>
  <c r="AL19" i="1"/>
  <c r="AN19" i="1"/>
  <c r="AP19" i="1"/>
  <c r="AU19" i="1"/>
  <c r="AX19" i="1"/>
  <c r="BB19" i="1"/>
  <c r="BD19" i="1"/>
  <c r="BI19" i="1"/>
  <c r="BL19" i="1"/>
  <c r="BP19" i="1"/>
  <c r="BT19" i="1"/>
  <c r="BW19" i="1"/>
  <c r="BZ19" i="1"/>
  <c r="CN19" i="1"/>
  <c r="DB19" i="1"/>
  <c r="DP19" i="1"/>
  <c r="ED19" i="1"/>
  <c r="EF19" i="1"/>
  <c r="EH19" i="1"/>
  <c r="EJ19" i="1"/>
  <c r="EO19" i="1"/>
  <c r="ER19" i="1"/>
  <c r="ET19" i="1"/>
  <c r="EV19" i="1"/>
  <c r="EX19" i="1"/>
  <c r="FC19" i="1"/>
  <c r="FF19" i="1"/>
  <c r="FH19" i="1"/>
  <c r="FJ19" i="1"/>
  <c r="FL19" i="1"/>
  <c r="FQ19" i="1"/>
  <c r="FT19" i="1"/>
  <c r="FV19" i="1"/>
  <c r="FX19" i="1"/>
  <c r="FZ19" i="1"/>
  <c r="GE19" i="1"/>
  <c r="GH19" i="1"/>
  <c r="GJ19" i="1"/>
  <c r="GL19" i="1"/>
  <c r="GN19" i="1"/>
  <c r="GS19" i="1"/>
  <c r="GV19" i="1"/>
  <c r="GX19" i="1"/>
  <c r="GZ19" i="1"/>
  <c r="HB19" i="1"/>
  <c r="HG19" i="1"/>
  <c r="HJ19" i="1"/>
  <c r="HL19" i="1"/>
  <c r="HN19" i="1"/>
  <c r="HP19" i="1"/>
  <c r="HU19" i="1"/>
  <c r="HX19" i="1"/>
  <c r="IL19" i="1"/>
  <c r="IZ19" i="1"/>
  <c r="JN19" i="1"/>
  <c r="KB19" i="1"/>
  <c r="KP19" i="1"/>
  <c r="LH19" i="1"/>
  <c r="LL19" i="1"/>
  <c r="LR19" i="1"/>
  <c r="LT19" i="1"/>
  <c r="LV19" i="1"/>
  <c r="LX19" i="1"/>
  <c r="MC19" i="1"/>
  <c r="MF19" i="1"/>
  <c r="MH19" i="1"/>
  <c r="MJ19" i="1"/>
  <c r="ML19" i="1"/>
  <c r="MQ19" i="1"/>
  <c r="MT19" i="1"/>
  <c r="MV19" i="1"/>
  <c r="MX19" i="1"/>
  <c r="MZ19" i="1"/>
  <c r="NE19" i="1"/>
  <c r="NH19" i="1"/>
  <c r="NJ19" i="1"/>
  <c r="NL19" i="1"/>
  <c r="NN19" i="1"/>
  <c r="NS19" i="1"/>
  <c r="J20" i="1"/>
  <c r="L20" i="1"/>
  <c r="N20" i="1"/>
  <c r="S20" i="1"/>
  <c r="V20" i="1"/>
  <c r="X20" i="1"/>
  <c r="Z20" i="1"/>
  <c r="AB20" i="1"/>
  <c r="AG20" i="1"/>
  <c r="AJ20" i="1"/>
  <c r="AL20" i="1"/>
  <c r="AN20" i="1"/>
  <c r="AP20" i="1"/>
  <c r="AU20" i="1"/>
  <c r="AX20" i="1"/>
  <c r="BB20" i="1"/>
  <c r="BD20" i="1"/>
  <c r="BI20" i="1"/>
  <c r="BP20" i="1"/>
  <c r="BT20" i="1"/>
  <c r="BW20" i="1"/>
  <c r="ED20" i="1"/>
  <c r="EF20" i="1"/>
  <c r="EH20" i="1"/>
  <c r="EJ20" i="1"/>
  <c r="EO20" i="1"/>
  <c r="ER20" i="1"/>
  <c r="ET20" i="1"/>
  <c r="EV20" i="1"/>
  <c r="EX20" i="1"/>
  <c r="FC20" i="1"/>
  <c r="FF20" i="1"/>
  <c r="FH20" i="1"/>
  <c r="FJ20" i="1"/>
  <c r="FL20" i="1"/>
  <c r="FQ20" i="1"/>
  <c r="FT20" i="1"/>
  <c r="FV20" i="1"/>
  <c r="FX20" i="1"/>
  <c r="FZ20" i="1"/>
  <c r="GE20" i="1"/>
  <c r="GH20" i="1"/>
  <c r="GJ20" i="1"/>
  <c r="GL20" i="1"/>
  <c r="GN20" i="1"/>
  <c r="GS20" i="1"/>
  <c r="GV20" i="1"/>
  <c r="GX20" i="1"/>
  <c r="GZ20" i="1"/>
  <c r="HB20" i="1"/>
  <c r="HG20" i="1"/>
  <c r="HJ20" i="1"/>
  <c r="HL20" i="1"/>
  <c r="HN20" i="1"/>
  <c r="HP20" i="1"/>
  <c r="HU20" i="1"/>
  <c r="LH20" i="1"/>
  <c r="LL20" i="1"/>
  <c r="LR20" i="1"/>
  <c r="LT20" i="1"/>
  <c r="LV20" i="1"/>
  <c r="LX20" i="1"/>
  <c r="MC20" i="1"/>
  <c r="MF20" i="1"/>
  <c r="MH20" i="1"/>
  <c r="MJ20" i="1"/>
  <c r="ML20" i="1"/>
  <c r="MQ20" i="1"/>
  <c r="MT20" i="1"/>
  <c r="MV20" i="1"/>
  <c r="MX20" i="1"/>
  <c r="MZ20" i="1"/>
  <c r="NE20" i="1"/>
  <c r="NH20" i="1"/>
  <c r="NJ20" i="1"/>
  <c r="NL20" i="1"/>
  <c r="NN20" i="1"/>
  <c r="NS20" i="1"/>
  <c r="J21" i="1"/>
  <c r="L21" i="1"/>
  <c r="N21" i="1"/>
  <c r="S21" i="1"/>
  <c r="V21" i="1"/>
  <c r="X21" i="1"/>
  <c r="Z21" i="1"/>
  <c r="AB21" i="1"/>
  <c r="AG21" i="1"/>
  <c r="AJ21" i="1"/>
  <c r="AL21" i="1"/>
  <c r="AN21" i="1"/>
  <c r="AP21" i="1"/>
  <c r="AU21" i="1"/>
  <c r="AX21" i="1"/>
  <c r="BB21" i="1"/>
  <c r="BD21" i="1"/>
  <c r="BI21" i="1"/>
  <c r="BP21" i="1"/>
  <c r="BT21" i="1"/>
  <c r="BW21" i="1"/>
  <c r="ED21" i="1"/>
  <c r="EF21" i="1"/>
  <c r="EH21" i="1"/>
  <c r="EJ21" i="1"/>
  <c r="EO21" i="1"/>
  <c r="ER21" i="1"/>
  <c r="ET21" i="1"/>
  <c r="EV21" i="1"/>
  <c r="EX21" i="1"/>
  <c r="FC21" i="1"/>
  <c r="FF21" i="1"/>
  <c r="FH21" i="1"/>
  <c r="FJ21" i="1"/>
  <c r="FL21" i="1"/>
  <c r="FQ21" i="1"/>
  <c r="FT21" i="1"/>
  <c r="FV21" i="1"/>
  <c r="FX21" i="1"/>
  <c r="FZ21" i="1"/>
  <c r="GE21" i="1"/>
  <c r="GH21" i="1"/>
  <c r="GJ21" i="1"/>
  <c r="GL21" i="1"/>
  <c r="GN21" i="1"/>
  <c r="GS21" i="1"/>
  <c r="GV21" i="1"/>
  <c r="GX21" i="1"/>
  <c r="GZ21" i="1"/>
  <c r="HB21" i="1"/>
  <c r="HG21" i="1"/>
  <c r="HJ21" i="1"/>
  <c r="HL21" i="1"/>
  <c r="HN21" i="1"/>
  <c r="HP21" i="1"/>
  <c r="HU21" i="1"/>
  <c r="LD21" i="1"/>
  <c r="LH21" i="1"/>
  <c r="LL21" i="1"/>
  <c r="LM21" i="1"/>
  <c r="LR21" i="1"/>
  <c r="LT21" i="1"/>
  <c r="LV21" i="1"/>
  <c r="LX21" i="1"/>
  <c r="MC21" i="1"/>
  <c r="MF21" i="1"/>
  <c r="MH21" i="1"/>
  <c r="MJ21" i="1"/>
  <c r="ML21" i="1"/>
  <c r="MQ21" i="1"/>
  <c r="MT21" i="1"/>
  <c r="MV21" i="1"/>
  <c r="MX21" i="1"/>
  <c r="MZ21" i="1"/>
  <c r="NE21" i="1"/>
  <c r="NH21" i="1"/>
  <c r="NJ21" i="1"/>
  <c r="NL21" i="1"/>
  <c r="NN21" i="1"/>
  <c r="NS21" i="1"/>
  <c r="J22" i="1"/>
  <c r="L22" i="1"/>
  <c r="N22" i="1"/>
  <c r="S22" i="1"/>
  <c r="V22" i="1"/>
  <c r="X22" i="1"/>
  <c r="Z22" i="1"/>
  <c r="AB22" i="1"/>
  <c r="AG22" i="1"/>
  <c r="AJ22" i="1"/>
  <c r="AL22" i="1"/>
  <c r="AN22" i="1"/>
  <c r="AP22" i="1"/>
  <c r="AU22" i="1"/>
  <c r="AX22" i="1"/>
  <c r="BB22" i="1"/>
  <c r="BD22" i="1"/>
  <c r="BI22" i="1"/>
  <c r="BP22" i="1"/>
  <c r="BT22" i="1"/>
  <c r="BW22" i="1"/>
  <c r="ED22" i="1"/>
  <c r="EF22" i="1"/>
  <c r="EH22" i="1"/>
  <c r="EJ22" i="1"/>
  <c r="EO22" i="1"/>
  <c r="ER22" i="1"/>
  <c r="ET22" i="1"/>
  <c r="EV22" i="1"/>
  <c r="EX22" i="1"/>
  <c r="FC22" i="1"/>
  <c r="FF22" i="1"/>
  <c r="FH22" i="1"/>
  <c r="FJ22" i="1"/>
  <c r="FL22" i="1"/>
  <c r="FQ22" i="1"/>
  <c r="FT22" i="1"/>
  <c r="FV22" i="1"/>
  <c r="FX22" i="1"/>
  <c r="FZ22" i="1"/>
  <c r="GE22" i="1"/>
  <c r="GH22" i="1"/>
  <c r="GJ22" i="1"/>
  <c r="GL22" i="1"/>
  <c r="GN22" i="1"/>
  <c r="GS22" i="1"/>
  <c r="GV22" i="1"/>
  <c r="GX22" i="1"/>
  <c r="GZ22" i="1"/>
  <c r="HB22" i="1"/>
  <c r="HG22" i="1"/>
  <c r="HJ22" i="1"/>
  <c r="HL22" i="1"/>
  <c r="HN22" i="1"/>
  <c r="HP22" i="1"/>
  <c r="HU22" i="1"/>
  <c r="LH22" i="1"/>
  <c r="LL22" i="1"/>
  <c r="LM22" i="1"/>
  <c r="LR22" i="1"/>
  <c r="LT22" i="1"/>
  <c r="LV22" i="1"/>
  <c r="LX22" i="1"/>
  <c r="MC22" i="1"/>
  <c r="MF22" i="1"/>
  <c r="MH22" i="1"/>
  <c r="MJ22" i="1"/>
  <c r="ML22" i="1"/>
  <c r="MQ22" i="1"/>
  <c r="MT22" i="1"/>
  <c r="MV22" i="1"/>
  <c r="MX22" i="1"/>
  <c r="MZ22" i="1"/>
  <c r="NE22" i="1"/>
  <c r="NH22" i="1"/>
  <c r="NJ22" i="1"/>
  <c r="NL22" i="1"/>
  <c r="NN22" i="1"/>
  <c r="NS22" i="1"/>
  <c r="J23" i="1"/>
  <c r="L23" i="1"/>
  <c r="N23" i="1"/>
  <c r="S23" i="1"/>
  <c r="V23" i="1"/>
  <c r="X23" i="1"/>
  <c r="Z23" i="1"/>
  <c r="AB23" i="1"/>
  <c r="AG23" i="1"/>
  <c r="AJ23" i="1"/>
  <c r="AL23" i="1"/>
  <c r="AN23" i="1"/>
  <c r="AP23" i="1"/>
  <c r="AU23" i="1"/>
  <c r="AX23" i="1"/>
  <c r="BB23" i="1"/>
  <c r="BD23" i="1"/>
  <c r="BI23" i="1"/>
  <c r="BL23" i="1"/>
  <c r="BP23" i="1"/>
  <c r="BT23" i="1"/>
  <c r="BU23" i="1"/>
  <c r="BW23" i="1"/>
  <c r="BZ23" i="1"/>
  <c r="CN23" i="1"/>
  <c r="DB23" i="1"/>
  <c r="DP23" i="1"/>
  <c r="ED23" i="1"/>
  <c r="EF23" i="1"/>
  <c r="EH23" i="1"/>
  <c r="EJ23" i="1"/>
  <c r="EO23" i="1"/>
  <c r="ER23" i="1"/>
  <c r="ET23" i="1"/>
  <c r="EV23" i="1"/>
  <c r="EX23" i="1"/>
  <c r="FC23" i="1"/>
  <c r="FF23" i="1"/>
  <c r="FH23" i="1"/>
  <c r="FJ23" i="1"/>
  <c r="FL23" i="1"/>
  <c r="FQ23" i="1"/>
  <c r="FT23" i="1"/>
  <c r="FV23" i="1"/>
  <c r="FX23" i="1"/>
  <c r="FZ23" i="1"/>
  <c r="GE23" i="1"/>
  <c r="GH23" i="1"/>
  <c r="GJ23" i="1"/>
  <c r="GL23" i="1"/>
  <c r="GN23" i="1"/>
  <c r="GS23" i="1"/>
  <c r="GV23" i="1"/>
  <c r="GX23" i="1"/>
  <c r="GZ23" i="1"/>
  <c r="HB23" i="1"/>
  <c r="HG23" i="1"/>
  <c r="HJ23" i="1"/>
  <c r="HL23" i="1"/>
  <c r="HN23" i="1"/>
  <c r="HP23" i="1"/>
  <c r="HU23" i="1"/>
  <c r="HX23" i="1"/>
  <c r="IL23" i="1"/>
  <c r="IZ23" i="1"/>
  <c r="JN23" i="1"/>
  <c r="KB23" i="1"/>
  <c r="KP23" i="1"/>
  <c r="LH23" i="1"/>
  <c r="LL23" i="1"/>
  <c r="LM23" i="1"/>
  <c r="LR23" i="1"/>
  <c r="LT23" i="1"/>
  <c r="LV23" i="1"/>
  <c r="LX23" i="1"/>
  <c r="MC23" i="1"/>
  <c r="MF23" i="1"/>
  <c r="MH23" i="1"/>
  <c r="MJ23" i="1"/>
  <c r="ML23" i="1"/>
  <c r="MQ23" i="1"/>
  <c r="MT23" i="1"/>
  <c r="MV23" i="1"/>
  <c r="MX23" i="1"/>
  <c r="MZ23" i="1"/>
  <c r="NE23" i="1"/>
  <c r="NH23" i="1"/>
  <c r="NJ23" i="1"/>
  <c r="NL23" i="1"/>
  <c r="NN23" i="1"/>
  <c r="NS23" i="1"/>
  <c r="J24" i="1"/>
  <c r="L24" i="1"/>
  <c r="N24" i="1"/>
  <c r="S24" i="1"/>
  <c r="X24" i="1"/>
  <c r="Z24" i="1"/>
  <c r="AB24" i="1"/>
  <c r="AG24" i="1"/>
  <c r="AL24" i="1"/>
  <c r="AN24" i="1"/>
  <c r="AP24" i="1"/>
  <c r="AU24" i="1"/>
  <c r="BB24" i="1"/>
  <c r="BD24" i="1"/>
  <c r="BI24" i="1"/>
  <c r="BP24" i="1"/>
  <c r="BT24" i="1"/>
  <c r="BU24" i="1"/>
  <c r="BW24" i="1"/>
  <c r="EF24" i="1"/>
  <c r="EH24" i="1"/>
  <c r="EJ24" i="1"/>
  <c r="EO24" i="1"/>
  <c r="ET24" i="1"/>
  <c r="EV24" i="1"/>
  <c r="EX24" i="1"/>
  <c r="FC24" i="1"/>
  <c r="FH24" i="1"/>
  <c r="FJ24" i="1"/>
  <c r="FL24" i="1"/>
  <c r="FQ24" i="1"/>
  <c r="FV24" i="1"/>
  <c r="FX24" i="1"/>
  <c r="FZ24" i="1"/>
  <c r="GE24" i="1"/>
  <c r="GJ24" i="1"/>
  <c r="GL24" i="1"/>
  <c r="GN24" i="1"/>
  <c r="GS24" i="1"/>
  <c r="GX24" i="1"/>
  <c r="GZ24" i="1"/>
  <c r="HB24" i="1"/>
  <c r="HG24" i="1"/>
  <c r="HL24" i="1"/>
  <c r="HN24" i="1"/>
  <c r="HP24" i="1"/>
  <c r="HU24" i="1"/>
  <c r="LD24" i="1"/>
  <c r="LH24" i="1"/>
  <c r="LL24" i="1"/>
  <c r="LM24" i="1"/>
  <c r="LT24" i="1"/>
  <c r="LV24" i="1"/>
  <c r="LX24" i="1"/>
  <c r="MC24" i="1"/>
  <c r="MH24" i="1"/>
  <c r="MJ24" i="1"/>
  <c r="ML24" i="1"/>
  <c r="MQ24" i="1"/>
  <c r="MV24" i="1"/>
  <c r="MX24" i="1"/>
  <c r="MZ24" i="1"/>
  <c r="NE24" i="1"/>
  <c r="NJ24" i="1"/>
  <c r="NL24" i="1"/>
  <c r="NN24" i="1"/>
  <c r="NS24" i="1"/>
  <c r="J25" i="1"/>
  <c r="L25" i="1"/>
  <c r="N25" i="1"/>
  <c r="S25" i="1"/>
  <c r="X25" i="1"/>
  <c r="Z25" i="1"/>
  <c r="AB25" i="1"/>
  <c r="AG25" i="1"/>
  <c r="AL25" i="1"/>
  <c r="AN25" i="1"/>
  <c r="AP25" i="1"/>
  <c r="AU25" i="1"/>
  <c r="BB25" i="1"/>
  <c r="BD25" i="1"/>
  <c r="BI25" i="1"/>
  <c r="BP25" i="1"/>
  <c r="BT25" i="1"/>
  <c r="BU25" i="1"/>
  <c r="BW25" i="1"/>
  <c r="EF25" i="1"/>
  <c r="EH25" i="1"/>
  <c r="EJ25" i="1"/>
  <c r="EO25" i="1"/>
  <c r="ET25" i="1"/>
  <c r="EV25" i="1"/>
  <c r="EX25" i="1"/>
  <c r="FC25" i="1"/>
  <c r="FH25" i="1"/>
  <c r="FJ25" i="1"/>
  <c r="FL25" i="1"/>
  <c r="FQ25" i="1"/>
  <c r="FV25" i="1"/>
  <c r="FX25" i="1"/>
  <c r="FZ25" i="1"/>
  <c r="GE25" i="1"/>
  <c r="GJ25" i="1"/>
  <c r="GL25" i="1"/>
  <c r="GN25" i="1"/>
  <c r="GS25" i="1"/>
  <c r="GX25" i="1"/>
  <c r="GZ25" i="1"/>
  <c r="HB25" i="1"/>
  <c r="HG25" i="1"/>
  <c r="HL25" i="1"/>
  <c r="HN25" i="1"/>
  <c r="HP25" i="1"/>
  <c r="HU25" i="1"/>
  <c r="LH25" i="1"/>
  <c r="LL25" i="1"/>
  <c r="LM25" i="1"/>
  <c r="LT25" i="1"/>
  <c r="LV25" i="1"/>
  <c r="LX25" i="1"/>
  <c r="MC25" i="1"/>
  <c r="MH25" i="1"/>
  <c r="MJ25" i="1"/>
  <c r="ML25" i="1"/>
  <c r="MQ25" i="1"/>
  <c r="MV25" i="1"/>
  <c r="MX25" i="1"/>
  <c r="MZ25" i="1"/>
  <c r="NE25" i="1"/>
  <c r="NJ25" i="1"/>
  <c r="NL25" i="1"/>
  <c r="NN25" i="1"/>
  <c r="NS25" i="1"/>
  <c r="J26" i="1"/>
  <c r="N26" i="1"/>
  <c r="S26" i="1"/>
  <c r="X26" i="1"/>
  <c r="AB26" i="1"/>
  <c r="AG26" i="1"/>
  <c r="AL26" i="1"/>
  <c r="AN26" i="1"/>
  <c r="AP26" i="1"/>
  <c r="AU26" i="1"/>
  <c r="BB26" i="1"/>
  <c r="BD26" i="1"/>
  <c r="BI26" i="1"/>
  <c r="BP26" i="1"/>
  <c r="BT26" i="1"/>
  <c r="BU26" i="1"/>
  <c r="BW26" i="1"/>
  <c r="EF26" i="1"/>
  <c r="EJ26" i="1"/>
  <c r="EO26" i="1"/>
  <c r="ET26" i="1"/>
  <c r="EX26" i="1"/>
  <c r="FC26" i="1"/>
  <c r="FH26" i="1"/>
  <c r="FL26" i="1"/>
  <c r="FQ26" i="1"/>
  <c r="FV26" i="1"/>
  <c r="FZ26" i="1"/>
  <c r="GE26" i="1"/>
  <c r="GJ26" i="1"/>
  <c r="GN26" i="1"/>
  <c r="GS26" i="1"/>
  <c r="GX26" i="1"/>
  <c r="HB26" i="1"/>
  <c r="HG26" i="1"/>
  <c r="HL26" i="1"/>
  <c r="HP26" i="1"/>
  <c r="HU26" i="1"/>
  <c r="LH26" i="1"/>
  <c r="LL26" i="1"/>
  <c r="LM26" i="1"/>
  <c r="LT26" i="1"/>
  <c r="LX26" i="1"/>
  <c r="MC26" i="1"/>
  <c r="MH26" i="1"/>
  <c r="ML26" i="1"/>
  <c r="MQ26" i="1"/>
  <c r="MV26" i="1"/>
  <c r="MZ26" i="1"/>
  <c r="NE26" i="1"/>
  <c r="NJ26" i="1"/>
  <c r="NN26" i="1"/>
  <c r="NS26" i="1"/>
  <c r="J27" i="1"/>
  <c r="N27" i="1"/>
  <c r="S27" i="1"/>
  <c r="X27" i="1"/>
  <c r="AB27" i="1"/>
  <c r="AG27" i="1"/>
  <c r="AL27" i="1"/>
  <c r="AN27" i="1"/>
  <c r="AP27" i="1"/>
  <c r="AU27" i="1"/>
  <c r="BB27" i="1"/>
  <c r="BD27" i="1"/>
  <c r="BI27" i="1"/>
  <c r="BL27" i="1"/>
  <c r="BP27" i="1"/>
  <c r="BZ27" i="1"/>
  <c r="CN27" i="1"/>
  <c r="DB27" i="1"/>
  <c r="DP27" i="1"/>
  <c r="EF27" i="1"/>
  <c r="EH27" i="1"/>
  <c r="EJ27" i="1"/>
  <c r="EO27" i="1"/>
  <c r="ET27" i="1"/>
  <c r="EV27" i="1"/>
  <c r="EX27" i="1"/>
  <c r="FC27" i="1"/>
  <c r="FH27" i="1"/>
  <c r="FJ27" i="1"/>
  <c r="FL27" i="1"/>
  <c r="FQ27" i="1"/>
  <c r="FV27" i="1"/>
  <c r="FX27" i="1"/>
  <c r="FZ27" i="1"/>
  <c r="GE27" i="1"/>
  <c r="GJ27" i="1"/>
  <c r="GL27" i="1"/>
  <c r="GN27" i="1"/>
  <c r="GS27" i="1"/>
  <c r="GX27" i="1"/>
  <c r="GZ27" i="1"/>
  <c r="HB27" i="1"/>
  <c r="HG27" i="1"/>
  <c r="HL27" i="1"/>
  <c r="HN27" i="1"/>
  <c r="HP27" i="1"/>
  <c r="HU27" i="1"/>
  <c r="HX27" i="1"/>
  <c r="IL27" i="1"/>
  <c r="IZ27" i="1"/>
  <c r="JN27" i="1"/>
  <c r="KB27" i="1"/>
  <c r="KP27" i="1"/>
  <c r="LD27" i="1"/>
  <c r="LH27" i="1"/>
  <c r="LJ27" i="1"/>
  <c r="LL27" i="1"/>
  <c r="LM27" i="1"/>
  <c r="LT27" i="1"/>
  <c r="LV27" i="1"/>
  <c r="LX27" i="1"/>
  <c r="MC27" i="1"/>
  <c r="MH27" i="1"/>
  <c r="MJ27" i="1"/>
  <c r="ML27" i="1"/>
  <c r="MQ27" i="1"/>
  <c r="MV27" i="1"/>
  <c r="MX27" i="1"/>
  <c r="MZ27" i="1"/>
  <c r="NE27" i="1"/>
  <c r="NJ27" i="1"/>
  <c r="NL27" i="1"/>
  <c r="NN27" i="1"/>
  <c r="NS27" i="1"/>
  <c r="J28" i="1"/>
  <c r="N28" i="1"/>
  <c r="S28" i="1"/>
  <c r="X28" i="1"/>
  <c r="AB28" i="1"/>
  <c r="AG28" i="1"/>
  <c r="AL28" i="1"/>
  <c r="AN28" i="1"/>
  <c r="AP28" i="1"/>
  <c r="AU28" i="1"/>
  <c r="BB28" i="1"/>
  <c r="BD28" i="1"/>
  <c r="BI28" i="1"/>
  <c r="BP28" i="1"/>
  <c r="EF28" i="1"/>
  <c r="EH28" i="1"/>
  <c r="EJ28" i="1"/>
  <c r="EO28" i="1"/>
  <c r="ET28" i="1"/>
  <c r="EV28" i="1"/>
  <c r="EX28" i="1"/>
  <c r="FC28" i="1"/>
  <c r="FH28" i="1"/>
  <c r="FJ28" i="1"/>
  <c r="FL28" i="1"/>
  <c r="FQ28" i="1"/>
  <c r="FV28" i="1"/>
  <c r="FX28" i="1"/>
  <c r="FZ28" i="1"/>
  <c r="GE28" i="1"/>
  <c r="GJ28" i="1"/>
  <c r="GL28" i="1"/>
  <c r="GN28" i="1"/>
  <c r="GS28" i="1"/>
  <c r="GX28" i="1"/>
  <c r="GZ28" i="1"/>
  <c r="HB28" i="1"/>
  <c r="HG28" i="1"/>
  <c r="HL28" i="1"/>
  <c r="HN28" i="1"/>
  <c r="HP28" i="1"/>
  <c r="HU28" i="1"/>
  <c r="LH28" i="1"/>
  <c r="LJ28" i="1"/>
  <c r="LL28" i="1"/>
  <c r="LM28" i="1"/>
  <c r="LT28" i="1"/>
  <c r="LV28" i="1"/>
  <c r="LX28" i="1"/>
  <c r="MC28" i="1"/>
  <c r="MH28" i="1"/>
  <c r="MJ28" i="1"/>
  <c r="ML28" i="1"/>
  <c r="MQ28" i="1"/>
  <c r="MV28" i="1"/>
  <c r="MX28" i="1"/>
  <c r="MZ28" i="1"/>
  <c r="NE28" i="1"/>
  <c r="NJ28" i="1"/>
  <c r="NL28" i="1"/>
  <c r="NN28" i="1"/>
  <c r="NS28" i="1"/>
  <c r="J29" i="1"/>
  <c r="N29" i="1"/>
  <c r="S29" i="1"/>
  <c r="X29" i="1"/>
  <c r="AB29" i="1"/>
  <c r="AG29" i="1"/>
  <c r="AL29" i="1"/>
  <c r="AN29" i="1"/>
  <c r="AP29" i="1"/>
  <c r="AU29" i="1"/>
  <c r="BB29" i="1"/>
  <c r="BD29" i="1"/>
  <c r="BI29" i="1"/>
  <c r="BP29" i="1"/>
  <c r="EF29" i="1"/>
  <c r="EJ29" i="1"/>
  <c r="EO29" i="1"/>
  <c r="ET29" i="1"/>
  <c r="EV29" i="1"/>
  <c r="EX29" i="1"/>
  <c r="FC29" i="1"/>
  <c r="FH29" i="1"/>
  <c r="FL29" i="1"/>
  <c r="FQ29" i="1"/>
  <c r="FV29" i="1"/>
  <c r="FZ29" i="1"/>
  <c r="GE29" i="1"/>
  <c r="GJ29" i="1"/>
  <c r="GN29" i="1"/>
  <c r="GS29" i="1"/>
  <c r="GX29" i="1"/>
  <c r="HB29" i="1"/>
  <c r="HG29" i="1"/>
  <c r="HL29" i="1"/>
  <c r="HP29" i="1"/>
  <c r="HU29" i="1"/>
  <c r="LH29" i="1"/>
  <c r="LJ29" i="1"/>
  <c r="LL29" i="1"/>
  <c r="LM29" i="1"/>
  <c r="LT29" i="1"/>
  <c r="LX29" i="1"/>
  <c r="MC29" i="1"/>
  <c r="MH29" i="1"/>
  <c r="ML29" i="1"/>
  <c r="MQ29" i="1"/>
  <c r="MV29" i="1"/>
  <c r="MZ29" i="1"/>
  <c r="NE29" i="1"/>
  <c r="NJ29" i="1"/>
  <c r="NN29" i="1"/>
  <c r="NS29" i="1"/>
  <c r="J30" i="1"/>
  <c r="N30" i="1"/>
  <c r="S30" i="1"/>
  <c r="X30" i="1"/>
  <c r="AB30" i="1"/>
  <c r="AG30" i="1"/>
  <c r="AL30" i="1"/>
  <c r="AN30" i="1"/>
  <c r="AP30" i="1"/>
  <c r="AU30" i="1"/>
  <c r="BB30" i="1"/>
  <c r="BD30" i="1"/>
  <c r="BI30" i="1"/>
  <c r="BP30" i="1"/>
  <c r="EF30" i="1"/>
  <c r="EJ30" i="1"/>
  <c r="EO30" i="1"/>
  <c r="ET30" i="1"/>
  <c r="EV30" i="1"/>
  <c r="EX30" i="1"/>
  <c r="FC30" i="1"/>
  <c r="FH30" i="1"/>
  <c r="FL30" i="1"/>
  <c r="FQ30" i="1"/>
  <c r="FV30" i="1"/>
  <c r="FZ30" i="1"/>
  <c r="GE30" i="1"/>
  <c r="GJ30" i="1"/>
  <c r="GN30" i="1"/>
  <c r="GS30" i="1"/>
  <c r="GX30" i="1"/>
  <c r="HB30" i="1"/>
  <c r="HG30" i="1"/>
  <c r="HL30" i="1"/>
  <c r="HP30" i="1"/>
  <c r="HU30" i="1"/>
  <c r="LD30" i="1"/>
  <c r="LF30" i="1"/>
  <c r="LH30" i="1"/>
  <c r="LJ30" i="1"/>
  <c r="LL30" i="1"/>
  <c r="LM30" i="1"/>
  <c r="LT30" i="1"/>
  <c r="LX30" i="1"/>
  <c r="MC30" i="1"/>
  <c r="MH30" i="1"/>
  <c r="ML30" i="1"/>
  <c r="MQ30" i="1"/>
  <c r="MV30" i="1"/>
  <c r="MZ30" i="1"/>
  <c r="NE30" i="1"/>
  <c r="NJ30" i="1"/>
  <c r="NN30" i="1"/>
  <c r="NS30" i="1"/>
  <c r="J31" i="1"/>
  <c r="N31" i="1"/>
  <c r="S31" i="1"/>
  <c r="X31" i="1"/>
  <c r="AB31" i="1"/>
  <c r="AG31" i="1"/>
  <c r="AL31" i="1"/>
  <c r="AN31" i="1"/>
  <c r="AP31" i="1"/>
  <c r="AU31" i="1"/>
  <c r="BB31" i="1"/>
  <c r="BD31" i="1"/>
  <c r="BI31" i="1"/>
  <c r="BL31" i="1"/>
  <c r="BP31" i="1"/>
  <c r="BZ31" i="1"/>
  <c r="CN31" i="1"/>
  <c r="DB31" i="1"/>
  <c r="DP31" i="1"/>
  <c r="EF31" i="1"/>
  <c r="EJ31" i="1"/>
  <c r="EO31" i="1"/>
  <c r="ET31" i="1"/>
  <c r="EV31" i="1"/>
  <c r="EX31" i="1"/>
  <c r="FC31" i="1"/>
  <c r="FH31" i="1"/>
  <c r="FL31" i="1"/>
  <c r="FQ31" i="1"/>
  <c r="FV31" i="1"/>
  <c r="FZ31" i="1"/>
  <c r="GE31" i="1"/>
  <c r="GJ31" i="1"/>
  <c r="GN31" i="1"/>
  <c r="GS31" i="1"/>
  <c r="GX31" i="1"/>
  <c r="HB31" i="1"/>
  <c r="HG31" i="1"/>
  <c r="HL31" i="1"/>
  <c r="HP31" i="1"/>
  <c r="HU31" i="1"/>
  <c r="HX31" i="1"/>
  <c r="IL31" i="1"/>
  <c r="IZ31" i="1"/>
  <c r="JN31" i="1"/>
  <c r="KB31" i="1"/>
  <c r="KP31" i="1"/>
  <c r="LH31" i="1"/>
  <c r="LJ31" i="1"/>
  <c r="LL31" i="1"/>
  <c r="LM31" i="1"/>
  <c r="LT31" i="1"/>
  <c r="LX31" i="1"/>
  <c r="MC31" i="1"/>
  <c r="MH31" i="1"/>
  <c r="ML31" i="1"/>
  <c r="MQ31" i="1"/>
  <c r="MV31" i="1"/>
  <c r="MZ31" i="1"/>
  <c r="NE31" i="1"/>
  <c r="NJ31" i="1"/>
  <c r="NN31" i="1"/>
  <c r="NS31" i="1"/>
  <c r="J32" i="1"/>
  <c r="N32" i="1"/>
  <c r="S32" i="1"/>
  <c r="X32" i="1"/>
  <c r="AB32" i="1"/>
  <c r="AG32" i="1"/>
  <c r="AL32" i="1"/>
  <c r="AN32" i="1"/>
  <c r="AP32" i="1"/>
  <c r="AU32" i="1"/>
  <c r="BB32" i="1"/>
  <c r="BD32" i="1"/>
  <c r="BI32" i="1"/>
  <c r="BP32" i="1"/>
  <c r="EF32" i="1"/>
  <c r="EJ32" i="1"/>
  <c r="EO32" i="1"/>
  <c r="ET32" i="1"/>
  <c r="EV32" i="1"/>
  <c r="EX32" i="1"/>
  <c r="FC32" i="1"/>
  <c r="FH32" i="1"/>
  <c r="FL32" i="1"/>
  <c r="FQ32" i="1"/>
  <c r="FV32" i="1"/>
  <c r="FZ32" i="1"/>
  <c r="GE32" i="1"/>
  <c r="GJ32" i="1"/>
  <c r="GN32" i="1"/>
  <c r="GS32" i="1"/>
  <c r="GX32" i="1"/>
  <c r="HB32" i="1"/>
  <c r="HG32" i="1"/>
  <c r="HL32" i="1"/>
  <c r="HP32" i="1"/>
  <c r="HU32" i="1"/>
  <c r="LH32" i="1"/>
  <c r="LJ32" i="1"/>
  <c r="LL32" i="1"/>
  <c r="LM32" i="1"/>
  <c r="LT32" i="1"/>
  <c r="LX32" i="1"/>
  <c r="MC32" i="1"/>
  <c r="MH32" i="1"/>
  <c r="ML32" i="1"/>
  <c r="MQ32" i="1"/>
  <c r="MV32" i="1"/>
  <c r="MZ32" i="1"/>
  <c r="NE32" i="1"/>
  <c r="NJ32" i="1"/>
  <c r="NN32" i="1"/>
  <c r="NS32" i="1"/>
  <c r="J33" i="1"/>
  <c r="N33" i="1"/>
  <c r="S33" i="1"/>
  <c r="X33" i="1"/>
  <c r="AB33" i="1"/>
  <c r="AG33" i="1"/>
  <c r="AL33" i="1"/>
  <c r="AN33" i="1"/>
  <c r="AP33" i="1"/>
  <c r="AU33" i="1"/>
  <c r="BB33" i="1"/>
  <c r="BD33" i="1"/>
  <c r="BI33" i="1"/>
  <c r="BP33" i="1"/>
  <c r="EF33" i="1"/>
  <c r="EJ33" i="1"/>
  <c r="EO33" i="1"/>
  <c r="ET33" i="1"/>
  <c r="EV33" i="1"/>
  <c r="EX33" i="1"/>
  <c r="FC33" i="1"/>
  <c r="FH33" i="1"/>
  <c r="FL33" i="1"/>
  <c r="FQ33" i="1"/>
  <c r="FV33" i="1"/>
  <c r="FZ33" i="1"/>
  <c r="GE33" i="1"/>
  <c r="GJ33" i="1"/>
  <c r="GN33" i="1"/>
  <c r="GS33" i="1"/>
  <c r="GX33" i="1"/>
  <c r="HB33" i="1"/>
  <c r="HG33" i="1"/>
  <c r="HL33" i="1"/>
  <c r="HP33" i="1"/>
  <c r="HU33" i="1"/>
  <c r="LD33" i="1"/>
  <c r="LF33" i="1"/>
  <c r="LH33" i="1"/>
  <c r="LJ33" i="1"/>
  <c r="LL33" i="1"/>
  <c r="LM33" i="1"/>
  <c r="LT33" i="1"/>
  <c r="LX33" i="1"/>
  <c r="MC33" i="1"/>
  <c r="MH33" i="1"/>
  <c r="ML33" i="1"/>
  <c r="MQ33" i="1"/>
  <c r="MV33" i="1"/>
  <c r="MZ33" i="1"/>
  <c r="NE33" i="1"/>
  <c r="NJ33" i="1"/>
  <c r="NN33" i="1"/>
  <c r="NS33" i="1"/>
  <c r="J34" i="1"/>
  <c r="N34" i="1"/>
  <c r="S34" i="1"/>
  <c r="X34" i="1"/>
  <c r="AB34" i="1"/>
  <c r="AG34" i="1"/>
  <c r="AL34" i="1"/>
  <c r="AN34" i="1"/>
  <c r="AP34" i="1"/>
  <c r="AU34" i="1"/>
  <c r="BB34" i="1"/>
  <c r="BD34" i="1"/>
  <c r="BI34" i="1"/>
  <c r="BP34" i="1"/>
  <c r="EF34" i="1"/>
  <c r="EJ34" i="1"/>
  <c r="EO34" i="1"/>
  <c r="ET34" i="1"/>
  <c r="EV34" i="1"/>
  <c r="EX34" i="1"/>
  <c r="FC34" i="1"/>
  <c r="FH34" i="1"/>
  <c r="FL34" i="1"/>
  <c r="FQ34" i="1"/>
  <c r="FV34" i="1"/>
  <c r="FZ34" i="1"/>
  <c r="GE34" i="1"/>
  <c r="GJ34" i="1"/>
  <c r="GN34" i="1"/>
  <c r="GS34" i="1"/>
  <c r="GX34" i="1"/>
  <c r="HB34" i="1"/>
  <c r="HG34" i="1"/>
  <c r="HL34" i="1"/>
  <c r="HP34" i="1"/>
  <c r="HU34" i="1"/>
  <c r="LH34" i="1"/>
  <c r="LJ34" i="1"/>
  <c r="LL34" i="1"/>
  <c r="LM34" i="1"/>
  <c r="LT34" i="1"/>
  <c r="LX34" i="1"/>
  <c r="MC34" i="1"/>
  <c r="MH34" i="1"/>
  <c r="ML34" i="1"/>
  <c r="MQ34" i="1"/>
  <c r="MV34" i="1"/>
  <c r="MZ34" i="1"/>
  <c r="NE34" i="1"/>
  <c r="NJ34" i="1"/>
  <c r="NN34" i="1"/>
  <c r="NS34" i="1"/>
  <c r="J35" i="1"/>
  <c r="N35" i="1"/>
  <c r="S35" i="1"/>
  <c r="X35" i="1"/>
  <c r="AB35" i="1"/>
  <c r="AG35" i="1"/>
  <c r="AL35" i="1"/>
  <c r="AN35" i="1"/>
  <c r="AP35" i="1"/>
  <c r="AU35" i="1"/>
  <c r="BB35" i="1"/>
  <c r="BD35" i="1"/>
  <c r="BI35" i="1"/>
  <c r="BL35" i="1"/>
  <c r="BP35" i="1"/>
  <c r="BZ35" i="1"/>
  <c r="CN35" i="1"/>
  <c r="DB35" i="1"/>
  <c r="DP35" i="1"/>
  <c r="EF35" i="1"/>
  <c r="EJ35" i="1"/>
  <c r="EO35" i="1"/>
  <c r="ET35" i="1"/>
  <c r="EV35" i="1"/>
  <c r="EX35" i="1"/>
  <c r="FC35" i="1"/>
  <c r="FH35" i="1"/>
  <c r="FL35" i="1"/>
  <c r="FQ35" i="1"/>
  <c r="FV35" i="1"/>
  <c r="FZ35" i="1"/>
  <c r="GE35" i="1"/>
  <c r="GJ35" i="1"/>
  <c r="GN35" i="1"/>
  <c r="GS35" i="1"/>
  <c r="GX35" i="1"/>
  <c r="HB35" i="1"/>
  <c r="HG35" i="1"/>
  <c r="HL35" i="1"/>
  <c r="HP35" i="1"/>
  <c r="HU35" i="1"/>
  <c r="HX35" i="1"/>
  <c r="IL35" i="1"/>
  <c r="IZ35" i="1"/>
  <c r="JN35" i="1"/>
  <c r="KB35" i="1"/>
  <c r="KP35" i="1"/>
  <c r="LJ35" i="1"/>
  <c r="LL35" i="1"/>
  <c r="LM35" i="1"/>
  <c r="LT35" i="1"/>
  <c r="LX35" i="1"/>
  <c r="MC35" i="1"/>
  <c r="MH35" i="1"/>
  <c r="ML35" i="1"/>
  <c r="MQ35" i="1"/>
  <c r="MV35" i="1"/>
  <c r="MZ35" i="1"/>
  <c r="NE35" i="1"/>
  <c r="NJ35" i="1"/>
  <c r="NN35" i="1"/>
  <c r="NS35" i="1"/>
  <c r="J36" i="1"/>
  <c r="N36" i="1"/>
  <c r="S36" i="1"/>
  <c r="X36" i="1"/>
  <c r="AB36" i="1"/>
  <c r="AG36" i="1"/>
  <c r="AL36" i="1"/>
  <c r="AN36" i="1"/>
  <c r="AP36" i="1"/>
  <c r="AU36" i="1"/>
  <c r="BB36" i="1"/>
  <c r="BD36" i="1"/>
  <c r="BI36" i="1"/>
  <c r="BP36" i="1"/>
  <c r="EF36" i="1"/>
  <c r="EJ36" i="1"/>
  <c r="EO36" i="1"/>
  <c r="ET36" i="1"/>
  <c r="EV36" i="1"/>
  <c r="EX36" i="1"/>
  <c r="FC36" i="1"/>
  <c r="FH36" i="1"/>
  <c r="FL36" i="1"/>
  <c r="FQ36" i="1"/>
  <c r="FV36" i="1"/>
  <c r="FZ36" i="1"/>
  <c r="GE36" i="1"/>
  <c r="GJ36" i="1"/>
  <c r="GN36" i="1"/>
  <c r="GS36" i="1"/>
  <c r="GX36" i="1"/>
  <c r="HB36" i="1"/>
  <c r="HG36" i="1"/>
  <c r="HL36" i="1"/>
  <c r="HP36" i="1"/>
  <c r="HU36" i="1"/>
  <c r="LD36" i="1"/>
  <c r="LF36" i="1"/>
  <c r="LH36" i="1"/>
  <c r="LJ36" i="1"/>
  <c r="LL36" i="1"/>
  <c r="LM36" i="1"/>
  <c r="LT36" i="1"/>
  <c r="LX36" i="1"/>
  <c r="MC36" i="1"/>
  <c r="MH36" i="1"/>
  <c r="ML36" i="1"/>
  <c r="MQ36" i="1"/>
  <c r="MV36" i="1"/>
  <c r="MZ36" i="1"/>
  <c r="NE36" i="1"/>
  <c r="NJ36" i="1"/>
  <c r="NN36" i="1"/>
  <c r="NS36" i="1"/>
  <c r="J37" i="1"/>
  <c r="N37" i="1"/>
  <c r="S37" i="1"/>
  <c r="X37" i="1"/>
  <c r="AB37" i="1"/>
  <c r="AG37" i="1"/>
  <c r="AL37" i="1"/>
  <c r="AN37" i="1"/>
  <c r="AP37" i="1"/>
  <c r="AU37" i="1"/>
  <c r="BB37" i="1"/>
  <c r="BD37" i="1"/>
  <c r="BI37" i="1"/>
  <c r="BP37" i="1"/>
  <c r="EF37" i="1"/>
  <c r="EJ37" i="1"/>
  <c r="EO37" i="1"/>
  <c r="ET37" i="1"/>
  <c r="EV37" i="1"/>
  <c r="EX37" i="1"/>
  <c r="FC37" i="1"/>
  <c r="FH37" i="1"/>
  <c r="FL37" i="1"/>
  <c r="FQ37" i="1"/>
  <c r="FV37" i="1"/>
  <c r="FZ37" i="1"/>
  <c r="GE37" i="1"/>
  <c r="GJ37" i="1"/>
  <c r="GN37" i="1"/>
  <c r="GS37" i="1"/>
  <c r="GX37" i="1"/>
  <c r="HB37" i="1"/>
  <c r="HG37" i="1"/>
  <c r="HL37" i="1"/>
  <c r="HP37" i="1"/>
  <c r="HU37" i="1"/>
  <c r="LH37" i="1"/>
  <c r="LJ37" i="1"/>
  <c r="LL37" i="1"/>
  <c r="LM37" i="1"/>
  <c r="LT37" i="1"/>
  <c r="LX37" i="1"/>
  <c r="MC37" i="1"/>
  <c r="MH37" i="1"/>
  <c r="ML37" i="1"/>
  <c r="MQ37" i="1"/>
  <c r="MV37" i="1"/>
  <c r="MZ37" i="1"/>
  <c r="NE37" i="1"/>
  <c r="NJ37" i="1"/>
  <c r="NN37" i="1"/>
  <c r="NS37" i="1"/>
  <c r="J38" i="1"/>
  <c r="N38" i="1"/>
  <c r="S38" i="1"/>
  <c r="X38" i="1"/>
  <c r="AB38" i="1"/>
  <c r="AG38" i="1"/>
  <c r="AL38" i="1"/>
  <c r="AN38" i="1"/>
  <c r="AP38" i="1"/>
  <c r="AU38" i="1"/>
  <c r="BB38" i="1"/>
  <c r="BD38" i="1"/>
  <c r="BI38" i="1"/>
  <c r="BP38" i="1"/>
  <c r="EF38" i="1"/>
  <c r="EJ38" i="1"/>
  <c r="EO38" i="1"/>
  <c r="ET38" i="1"/>
  <c r="EV38" i="1"/>
  <c r="EX38" i="1"/>
  <c r="FC38" i="1"/>
  <c r="FH38" i="1"/>
  <c r="FL38" i="1"/>
  <c r="FQ38" i="1"/>
  <c r="FV38" i="1"/>
  <c r="FZ38" i="1"/>
  <c r="GE38" i="1"/>
  <c r="GJ38" i="1"/>
  <c r="GN38" i="1"/>
  <c r="GS38" i="1"/>
  <c r="GX38" i="1"/>
  <c r="HB38" i="1"/>
  <c r="HG38" i="1"/>
  <c r="HL38" i="1"/>
  <c r="HP38" i="1"/>
  <c r="HU38" i="1"/>
  <c r="LH38" i="1"/>
  <c r="LJ38" i="1"/>
  <c r="LL38" i="1"/>
  <c r="LM38" i="1"/>
  <c r="LT38" i="1"/>
  <c r="LX38" i="1"/>
  <c r="MC38" i="1"/>
  <c r="MH38" i="1"/>
  <c r="ML38" i="1"/>
  <c r="MQ38" i="1"/>
  <c r="MV38" i="1"/>
  <c r="MZ38" i="1"/>
  <c r="NE38" i="1"/>
  <c r="NJ38" i="1"/>
  <c r="NN38" i="1"/>
  <c r="NS38" i="1"/>
  <c r="J39" i="1"/>
  <c r="N39" i="1"/>
  <c r="S39" i="1"/>
  <c r="X39" i="1"/>
  <c r="AB39" i="1"/>
  <c r="AG39" i="1"/>
  <c r="AL39" i="1"/>
  <c r="AN39" i="1"/>
  <c r="AP39" i="1"/>
  <c r="AU39" i="1"/>
  <c r="BB39" i="1"/>
  <c r="BD39" i="1"/>
  <c r="BI39" i="1"/>
  <c r="BL39" i="1"/>
  <c r="BP39" i="1"/>
  <c r="BZ39" i="1"/>
  <c r="CN39" i="1"/>
  <c r="DB39" i="1"/>
  <c r="DP39" i="1"/>
  <c r="EF39" i="1"/>
  <c r="EJ39" i="1"/>
  <c r="EO39" i="1"/>
  <c r="ET39" i="1"/>
  <c r="EV39" i="1"/>
  <c r="EX39" i="1"/>
  <c r="FC39" i="1"/>
  <c r="FH39" i="1"/>
  <c r="FL39" i="1"/>
  <c r="FQ39" i="1"/>
  <c r="FV39" i="1"/>
  <c r="FZ39" i="1"/>
  <c r="GE39" i="1"/>
  <c r="GJ39" i="1"/>
  <c r="GN39" i="1"/>
  <c r="GS39" i="1"/>
  <c r="GX39" i="1"/>
  <c r="HB39" i="1"/>
  <c r="HG39" i="1"/>
  <c r="HL39" i="1"/>
  <c r="HP39" i="1"/>
  <c r="HU39" i="1"/>
  <c r="HX39" i="1"/>
  <c r="IL39" i="1"/>
  <c r="IZ39" i="1"/>
  <c r="JN39" i="1"/>
  <c r="KB39" i="1"/>
  <c r="KP39" i="1"/>
  <c r="LD39" i="1"/>
  <c r="LF39" i="1"/>
  <c r="LH39" i="1"/>
  <c r="LJ39" i="1"/>
  <c r="LL39" i="1"/>
  <c r="LM39" i="1"/>
  <c r="LT39" i="1"/>
  <c r="LX39" i="1"/>
  <c r="MC39" i="1"/>
  <c r="MH39" i="1"/>
  <c r="ML39" i="1"/>
  <c r="MQ39" i="1"/>
  <c r="MV39" i="1"/>
  <c r="MZ39" i="1"/>
  <c r="NE39" i="1"/>
  <c r="NJ39" i="1"/>
  <c r="NN39" i="1"/>
  <c r="NS39" i="1"/>
  <c r="J40" i="1"/>
  <c r="N40" i="1"/>
  <c r="S40" i="1"/>
  <c r="X40" i="1"/>
  <c r="AB40" i="1"/>
  <c r="AG40" i="1"/>
  <c r="AL40" i="1"/>
  <c r="AN40" i="1"/>
  <c r="AP40" i="1"/>
  <c r="AU40" i="1"/>
  <c r="BB40" i="1"/>
  <c r="BD40" i="1"/>
  <c r="BI40" i="1"/>
  <c r="BP40" i="1"/>
  <c r="EF40" i="1"/>
  <c r="EJ40" i="1"/>
  <c r="EO40" i="1"/>
  <c r="ET40" i="1"/>
  <c r="EV40" i="1"/>
  <c r="EX40" i="1"/>
  <c r="FC40" i="1"/>
  <c r="FH40" i="1"/>
  <c r="FL40" i="1"/>
  <c r="FQ40" i="1"/>
  <c r="FV40" i="1"/>
  <c r="FZ40" i="1"/>
  <c r="GE40" i="1"/>
  <c r="GJ40" i="1"/>
  <c r="GN40" i="1"/>
  <c r="GS40" i="1"/>
  <c r="GX40" i="1"/>
  <c r="HB40" i="1"/>
  <c r="HG40" i="1"/>
  <c r="HL40" i="1"/>
  <c r="HP40" i="1"/>
  <c r="HU40" i="1"/>
  <c r="LH40" i="1"/>
  <c r="LJ40" i="1"/>
  <c r="LL40" i="1"/>
  <c r="LM40" i="1"/>
  <c r="LT40" i="1"/>
  <c r="LX40" i="1"/>
  <c r="MC40" i="1"/>
  <c r="MH40" i="1"/>
  <c r="ML40" i="1"/>
  <c r="MQ40" i="1"/>
  <c r="MV40" i="1"/>
  <c r="MZ40" i="1"/>
  <c r="NE40" i="1"/>
  <c r="NJ40" i="1"/>
  <c r="NN40" i="1"/>
  <c r="NS40" i="1"/>
  <c r="J41" i="1"/>
  <c r="N41" i="1"/>
  <c r="S41" i="1"/>
  <c r="X41" i="1"/>
  <c r="AB41" i="1"/>
  <c r="AG41" i="1"/>
  <c r="AL41" i="1"/>
  <c r="AN41" i="1"/>
  <c r="AP41" i="1"/>
  <c r="AU41" i="1"/>
  <c r="BB41" i="1"/>
  <c r="BD41" i="1"/>
  <c r="BI41" i="1"/>
  <c r="BP41" i="1"/>
  <c r="EF41" i="1"/>
  <c r="EJ41" i="1"/>
  <c r="EO41" i="1"/>
  <c r="ET41" i="1"/>
  <c r="EV41" i="1"/>
  <c r="EX41" i="1"/>
  <c r="FC41" i="1"/>
  <c r="FH41" i="1"/>
  <c r="FL41" i="1"/>
  <c r="FQ41" i="1"/>
  <c r="FV41" i="1"/>
  <c r="FZ41" i="1"/>
  <c r="GE41" i="1"/>
  <c r="GJ41" i="1"/>
  <c r="GN41" i="1"/>
  <c r="GS41" i="1"/>
  <c r="GX41" i="1"/>
  <c r="HB41" i="1"/>
  <c r="HG41" i="1"/>
  <c r="HL41" i="1"/>
  <c r="HP41" i="1"/>
  <c r="HU41" i="1"/>
  <c r="LH41" i="1"/>
  <c r="LJ41" i="1"/>
  <c r="LL41" i="1"/>
  <c r="LM41" i="1"/>
  <c r="LT41" i="1"/>
  <c r="LX41" i="1"/>
  <c r="MC41" i="1"/>
  <c r="MH41" i="1"/>
  <c r="ML41" i="1"/>
  <c r="MQ41" i="1"/>
  <c r="MV41" i="1"/>
  <c r="MZ41" i="1"/>
  <c r="NE41" i="1"/>
  <c r="NJ41" i="1"/>
  <c r="NN41" i="1"/>
  <c r="NS41" i="1"/>
  <c r="J42" i="1"/>
  <c r="N42" i="1"/>
  <c r="S42" i="1"/>
  <c r="X42" i="1"/>
  <c r="AB42" i="1"/>
  <c r="AG42" i="1"/>
  <c r="AL42" i="1"/>
  <c r="AN42" i="1"/>
  <c r="AP42" i="1"/>
  <c r="AU42" i="1"/>
  <c r="BB42" i="1"/>
  <c r="BD42" i="1"/>
  <c r="BI42" i="1"/>
  <c r="BP42" i="1"/>
  <c r="EF42" i="1"/>
  <c r="EJ42" i="1"/>
  <c r="EO42" i="1"/>
  <c r="ET42" i="1"/>
  <c r="EV42" i="1"/>
  <c r="EX42" i="1"/>
  <c r="FC42" i="1"/>
  <c r="FH42" i="1"/>
  <c r="FL42" i="1"/>
  <c r="FQ42" i="1"/>
  <c r="FV42" i="1"/>
  <c r="FZ42" i="1"/>
  <c r="GE42" i="1"/>
  <c r="GJ42" i="1"/>
  <c r="GN42" i="1"/>
  <c r="GS42" i="1"/>
  <c r="GX42" i="1"/>
  <c r="HB42" i="1"/>
  <c r="HG42" i="1"/>
  <c r="HL42" i="1"/>
  <c r="HP42" i="1"/>
  <c r="HU42" i="1"/>
  <c r="LD42" i="1"/>
  <c r="LF42" i="1"/>
  <c r="LH42" i="1"/>
  <c r="LJ42" i="1"/>
  <c r="LL42" i="1"/>
  <c r="LM42" i="1"/>
  <c r="LT42" i="1"/>
  <c r="LX42" i="1"/>
  <c r="MC42" i="1"/>
  <c r="MH42" i="1"/>
  <c r="ML42" i="1"/>
  <c r="MQ42" i="1"/>
  <c r="MV42" i="1"/>
  <c r="MZ42" i="1"/>
  <c r="NE42" i="1"/>
  <c r="NJ42" i="1"/>
  <c r="NN42" i="1"/>
  <c r="NS42" i="1"/>
  <c r="J43" i="1"/>
  <c r="N43" i="1"/>
  <c r="S43" i="1"/>
  <c r="X43" i="1"/>
  <c r="AB43" i="1"/>
  <c r="AG43" i="1"/>
  <c r="AL43" i="1"/>
  <c r="AN43" i="1"/>
  <c r="AP43" i="1"/>
  <c r="AU43" i="1"/>
  <c r="BB43" i="1"/>
  <c r="BD43" i="1"/>
  <c r="BI43" i="1"/>
  <c r="BL43" i="1"/>
  <c r="BP43" i="1"/>
  <c r="BZ43" i="1"/>
  <c r="CN43" i="1"/>
  <c r="DB43" i="1"/>
  <c r="DP43" i="1"/>
  <c r="EF43" i="1"/>
  <c r="EJ43" i="1"/>
  <c r="EO43" i="1"/>
  <c r="ET43" i="1"/>
  <c r="EV43" i="1"/>
  <c r="EX43" i="1"/>
  <c r="FC43" i="1"/>
  <c r="FH43" i="1"/>
  <c r="FL43" i="1"/>
  <c r="FQ43" i="1"/>
  <c r="FV43" i="1"/>
  <c r="FZ43" i="1"/>
  <c r="GE43" i="1"/>
  <c r="GJ43" i="1"/>
  <c r="GN43" i="1"/>
  <c r="GS43" i="1"/>
  <c r="GX43" i="1"/>
  <c r="HB43" i="1"/>
  <c r="HG43" i="1"/>
  <c r="HL43" i="1"/>
  <c r="HP43" i="1"/>
  <c r="HU43" i="1"/>
  <c r="HX43" i="1"/>
  <c r="IL43" i="1"/>
  <c r="IZ43" i="1"/>
  <c r="JN43" i="1"/>
  <c r="KB43" i="1"/>
  <c r="KP43" i="1"/>
  <c r="LH43" i="1"/>
  <c r="LJ43" i="1"/>
  <c r="LL43" i="1"/>
  <c r="LM43" i="1"/>
  <c r="LT43" i="1"/>
  <c r="LX43" i="1"/>
  <c r="MC43" i="1"/>
  <c r="MH43" i="1"/>
  <c r="ML43" i="1"/>
  <c r="MQ43" i="1"/>
  <c r="MV43" i="1"/>
  <c r="MZ43" i="1"/>
  <c r="NE43" i="1"/>
  <c r="NJ43" i="1"/>
  <c r="NN43" i="1"/>
  <c r="NS43" i="1"/>
  <c r="J44" i="1"/>
  <c r="N44" i="1"/>
  <c r="S44" i="1"/>
  <c r="X44" i="1"/>
  <c r="AB44" i="1"/>
  <c r="AG44" i="1"/>
  <c r="AL44" i="1"/>
  <c r="AN44" i="1"/>
  <c r="AP44" i="1"/>
  <c r="AU44" i="1"/>
  <c r="BB44" i="1"/>
  <c r="BD44" i="1"/>
  <c r="BI44" i="1"/>
  <c r="BP44" i="1"/>
  <c r="EF44" i="1"/>
  <c r="EJ44" i="1"/>
  <c r="EO44" i="1"/>
  <c r="ET44" i="1"/>
  <c r="EV44" i="1"/>
  <c r="EX44" i="1"/>
  <c r="FC44" i="1"/>
  <c r="FH44" i="1"/>
  <c r="FL44" i="1"/>
  <c r="FQ44" i="1"/>
  <c r="FV44" i="1"/>
  <c r="FZ44" i="1"/>
  <c r="GE44" i="1"/>
  <c r="GJ44" i="1"/>
  <c r="GN44" i="1"/>
  <c r="GS44" i="1"/>
  <c r="GX44" i="1"/>
  <c r="HB44" i="1"/>
  <c r="HG44" i="1"/>
  <c r="HL44" i="1"/>
  <c r="HP44" i="1"/>
  <c r="HU44" i="1"/>
  <c r="LH44" i="1"/>
  <c r="LJ44" i="1"/>
  <c r="LL44" i="1"/>
  <c r="LM44" i="1"/>
  <c r="LT44" i="1"/>
  <c r="LX44" i="1"/>
  <c r="MC44" i="1"/>
  <c r="MH44" i="1"/>
  <c r="ML44" i="1"/>
  <c r="MQ44" i="1"/>
  <c r="MV44" i="1"/>
  <c r="MZ44" i="1"/>
  <c r="NE44" i="1"/>
  <c r="NJ44" i="1"/>
  <c r="NN44" i="1"/>
  <c r="NS44" i="1"/>
  <c r="J45" i="1"/>
  <c r="N45" i="1"/>
  <c r="S45" i="1"/>
  <c r="X45" i="1"/>
  <c r="AB45" i="1"/>
  <c r="AG45" i="1"/>
  <c r="AL45" i="1"/>
  <c r="AN45" i="1"/>
  <c r="AP45" i="1"/>
  <c r="AU45" i="1"/>
  <c r="BB45" i="1"/>
  <c r="BD45" i="1"/>
  <c r="BI45" i="1"/>
  <c r="BP45" i="1"/>
  <c r="EF45" i="1"/>
  <c r="EJ45" i="1"/>
  <c r="EO45" i="1"/>
  <c r="ET45" i="1"/>
  <c r="EV45" i="1"/>
  <c r="EX45" i="1"/>
  <c r="FC45" i="1"/>
  <c r="FH45" i="1"/>
  <c r="FL45" i="1"/>
  <c r="FQ45" i="1"/>
  <c r="FV45" i="1"/>
  <c r="FZ45" i="1"/>
  <c r="GE45" i="1"/>
  <c r="GJ45" i="1"/>
  <c r="GN45" i="1"/>
  <c r="GS45" i="1"/>
  <c r="GX45" i="1"/>
  <c r="HB45" i="1"/>
  <c r="HG45" i="1"/>
  <c r="HL45" i="1"/>
  <c r="HP45" i="1"/>
  <c r="HU45" i="1"/>
  <c r="LF45" i="1"/>
  <c r="LT45" i="1"/>
  <c r="LX45" i="1"/>
  <c r="MC45" i="1"/>
  <c r="MH45" i="1"/>
  <c r="ML45" i="1"/>
  <c r="MQ45" i="1"/>
  <c r="MV45" i="1"/>
  <c r="MZ45" i="1"/>
  <c r="NE45" i="1"/>
  <c r="NJ45" i="1"/>
  <c r="NN45" i="1"/>
  <c r="NS45" i="1"/>
  <c r="J46" i="1"/>
  <c r="N46" i="1"/>
  <c r="S46" i="1"/>
  <c r="X46" i="1"/>
  <c r="AB46" i="1"/>
  <c r="AG46" i="1"/>
  <c r="AL46" i="1"/>
  <c r="AN46" i="1"/>
  <c r="AP46" i="1"/>
  <c r="AU46" i="1"/>
  <c r="BB46" i="1"/>
  <c r="BD46" i="1"/>
  <c r="BI46" i="1"/>
  <c r="BP46" i="1"/>
  <c r="EF46" i="1"/>
  <c r="EJ46" i="1"/>
  <c r="EO46" i="1"/>
  <c r="ET46" i="1"/>
  <c r="EV46" i="1"/>
  <c r="EX46" i="1"/>
  <c r="FC46" i="1"/>
  <c r="FH46" i="1"/>
  <c r="FL46" i="1"/>
  <c r="FQ46" i="1"/>
  <c r="FV46" i="1"/>
  <c r="FZ46" i="1"/>
  <c r="GE46" i="1"/>
  <c r="GJ46" i="1"/>
  <c r="GN46" i="1"/>
  <c r="GS46" i="1"/>
  <c r="GX46" i="1"/>
  <c r="HB46" i="1"/>
  <c r="HG46" i="1"/>
  <c r="HL46" i="1"/>
  <c r="HP46" i="1"/>
  <c r="HU46" i="1"/>
  <c r="LT46" i="1"/>
  <c r="LX46" i="1"/>
  <c r="MC46" i="1"/>
  <c r="MH46" i="1"/>
  <c r="ML46" i="1"/>
  <c r="MQ46" i="1"/>
  <c r="MV46" i="1"/>
  <c r="MZ46" i="1"/>
  <c r="NE46" i="1"/>
  <c r="NJ46" i="1"/>
  <c r="NN46" i="1"/>
  <c r="NS46" i="1"/>
  <c r="J47" i="1"/>
  <c r="N47" i="1"/>
  <c r="S47" i="1"/>
  <c r="X47" i="1"/>
  <c r="AB47" i="1"/>
  <c r="AG47" i="1"/>
  <c r="AL47" i="1"/>
  <c r="AN47" i="1"/>
  <c r="AP47" i="1"/>
  <c r="AU47" i="1"/>
  <c r="BB47" i="1"/>
  <c r="BD47" i="1"/>
  <c r="BI47" i="1"/>
  <c r="BL47" i="1"/>
  <c r="BP47" i="1"/>
  <c r="BZ47" i="1"/>
  <c r="CB47" i="1"/>
  <c r="CD47" i="1"/>
  <c r="CF47" i="1"/>
  <c r="CH47" i="1"/>
  <c r="CI47" i="1"/>
  <c r="CK47" i="1"/>
  <c r="CN47" i="1"/>
  <c r="CP47" i="1"/>
  <c r="CR47" i="1"/>
  <c r="CT47" i="1"/>
  <c r="CV47" i="1"/>
  <c r="CW47" i="1"/>
  <c r="CY47" i="1"/>
  <c r="DB47" i="1"/>
  <c r="DD47" i="1"/>
  <c r="DF47" i="1"/>
  <c r="DH47" i="1"/>
  <c r="DJ47" i="1"/>
  <c r="DK47" i="1"/>
  <c r="DM47" i="1"/>
  <c r="DP47" i="1"/>
  <c r="DR47" i="1"/>
  <c r="DT47" i="1"/>
  <c r="DV47" i="1"/>
  <c r="DX47" i="1"/>
  <c r="DY47" i="1"/>
  <c r="EA47" i="1"/>
  <c r="EF47" i="1"/>
  <c r="EJ47" i="1"/>
  <c r="EO47" i="1"/>
  <c r="ET47" i="1"/>
  <c r="EV47" i="1"/>
  <c r="EX47" i="1"/>
  <c r="FC47" i="1"/>
  <c r="FH47" i="1"/>
  <c r="FL47" i="1"/>
  <c r="FQ47" i="1"/>
  <c r="FV47" i="1"/>
  <c r="FZ47" i="1"/>
  <c r="GE47" i="1"/>
  <c r="GJ47" i="1"/>
  <c r="GN47" i="1"/>
  <c r="GS47" i="1"/>
  <c r="GX47" i="1"/>
  <c r="HB47" i="1"/>
  <c r="HG47" i="1"/>
  <c r="HL47" i="1"/>
  <c r="HP47" i="1"/>
  <c r="HU47" i="1"/>
  <c r="HX47" i="1"/>
  <c r="HZ47" i="1"/>
  <c r="IB47" i="1"/>
  <c r="ID47" i="1"/>
  <c r="IF47" i="1"/>
  <c r="IG47" i="1"/>
  <c r="II47" i="1"/>
  <c r="IL47" i="1"/>
  <c r="IN47" i="1"/>
  <c r="IP47" i="1"/>
  <c r="IR47" i="1"/>
  <c r="IT47" i="1"/>
  <c r="IU47" i="1"/>
  <c r="IW47" i="1"/>
  <c r="IZ47" i="1"/>
  <c r="JB47" i="1"/>
  <c r="JD47" i="1"/>
  <c r="JF47" i="1"/>
  <c r="JH47" i="1"/>
  <c r="JI47" i="1"/>
  <c r="JK47" i="1"/>
  <c r="JN47" i="1"/>
  <c r="JP47" i="1"/>
  <c r="JR47" i="1"/>
  <c r="JT47" i="1"/>
  <c r="JW47" i="1"/>
  <c r="JY47" i="1"/>
  <c r="KB47" i="1"/>
  <c r="KD47" i="1"/>
  <c r="KF47" i="1"/>
  <c r="KH47" i="1"/>
  <c r="KJ47" i="1"/>
  <c r="KK47" i="1"/>
  <c r="KM47" i="1"/>
  <c r="KP47" i="1"/>
  <c r="KR47" i="1"/>
  <c r="KT47" i="1"/>
  <c r="KV47" i="1"/>
  <c r="KX47" i="1"/>
  <c r="KY47" i="1"/>
  <c r="LA47" i="1"/>
  <c r="LT47" i="1"/>
  <c r="LX47" i="1"/>
  <c r="MC47" i="1"/>
  <c r="MH47" i="1"/>
  <c r="ML47" i="1"/>
  <c r="MQ47" i="1"/>
  <c r="MV47" i="1"/>
  <c r="MZ47" i="1"/>
  <c r="NE47" i="1"/>
  <c r="NJ47" i="1"/>
  <c r="NN47" i="1"/>
  <c r="NS47" i="1"/>
  <c r="J48" i="1"/>
  <c r="N48" i="1"/>
  <c r="S48" i="1"/>
  <c r="X48" i="1"/>
  <c r="AB48" i="1"/>
  <c r="AG48" i="1"/>
  <c r="AL48" i="1"/>
  <c r="AN48" i="1"/>
  <c r="AP48" i="1"/>
  <c r="AU48" i="1"/>
  <c r="BB48" i="1"/>
  <c r="BD48" i="1"/>
  <c r="BI48" i="1"/>
  <c r="BP48" i="1"/>
  <c r="CB48" i="1"/>
  <c r="CD48" i="1"/>
  <c r="CF48" i="1"/>
  <c r="CH48" i="1"/>
  <c r="CI48" i="1"/>
  <c r="CK48" i="1"/>
  <c r="CP48" i="1"/>
  <c r="CR48" i="1"/>
  <c r="CT48" i="1"/>
  <c r="CV48" i="1"/>
  <c r="CW48" i="1"/>
  <c r="CY48" i="1"/>
  <c r="DD48" i="1"/>
  <c r="DF48" i="1"/>
  <c r="DH48" i="1"/>
  <c r="DJ48" i="1"/>
  <c r="DK48" i="1"/>
  <c r="DM48" i="1"/>
  <c r="DR48" i="1"/>
  <c r="DT48" i="1"/>
  <c r="DV48" i="1"/>
  <c r="DX48" i="1"/>
  <c r="DY48" i="1"/>
  <c r="EA48" i="1"/>
  <c r="EF48" i="1"/>
  <c r="EJ48" i="1"/>
  <c r="EO48" i="1"/>
  <c r="ET48" i="1"/>
  <c r="EV48" i="1"/>
  <c r="EX48" i="1"/>
  <c r="FC48" i="1"/>
  <c r="FH48" i="1"/>
  <c r="FL48" i="1"/>
  <c r="FQ48" i="1"/>
  <c r="FV48" i="1"/>
  <c r="FZ48" i="1"/>
  <c r="GE48" i="1"/>
  <c r="GJ48" i="1"/>
  <c r="GN48" i="1"/>
  <c r="GS48" i="1"/>
  <c r="GX48" i="1"/>
  <c r="HB48" i="1"/>
  <c r="HG48" i="1"/>
  <c r="HL48" i="1"/>
  <c r="HP48" i="1"/>
  <c r="HU48" i="1"/>
  <c r="HZ48" i="1"/>
  <c r="IB48" i="1"/>
  <c r="ID48" i="1"/>
  <c r="IF48" i="1"/>
  <c r="IG48" i="1"/>
  <c r="II48" i="1"/>
  <c r="IN48" i="1"/>
  <c r="IP48" i="1"/>
  <c r="IR48" i="1"/>
  <c r="IT48" i="1"/>
  <c r="IU48" i="1"/>
  <c r="IW48" i="1"/>
  <c r="JB48" i="1"/>
  <c r="JD48" i="1"/>
  <c r="JF48" i="1"/>
  <c r="JH48" i="1"/>
  <c r="JI48" i="1"/>
  <c r="JK48" i="1"/>
  <c r="JP48" i="1"/>
  <c r="JR48" i="1"/>
  <c r="JT48" i="1"/>
  <c r="JV48" i="1"/>
  <c r="JW48" i="1"/>
  <c r="JY48" i="1"/>
  <c r="KD48" i="1"/>
  <c r="KF48" i="1"/>
  <c r="KH48" i="1"/>
  <c r="KJ48" i="1"/>
  <c r="KK48" i="1"/>
  <c r="KM48" i="1"/>
  <c r="KR48" i="1"/>
  <c r="KT48" i="1"/>
  <c r="KV48" i="1"/>
  <c r="KX48" i="1"/>
  <c r="KY48" i="1"/>
  <c r="LA48" i="1"/>
  <c r="LF48" i="1"/>
  <c r="LT48" i="1"/>
  <c r="LX48" i="1"/>
  <c r="MC48" i="1"/>
  <c r="MH48" i="1"/>
  <c r="ML48" i="1"/>
  <c r="MQ48" i="1"/>
  <c r="MV48" i="1"/>
  <c r="MZ48" i="1"/>
  <c r="NE48" i="1"/>
  <c r="NJ48" i="1"/>
  <c r="NN48" i="1"/>
  <c r="NS48" i="1"/>
  <c r="J49" i="1"/>
  <c r="N49" i="1"/>
  <c r="S49" i="1"/>
  <c r="X49" i="1"/>
  <c r="AB49" i="1"/>
  <c r="AG49" i="1"/>
  <c r="AL49" i="1"/>
  <c r="AN49" i="1"/>
  <c r="AP49" i="1"/>
  <c r="AU49" i="1"/>
  <c r="BB49" i="1"/>
  <c r="BD49" i="1"/>
  <c r="BI49" i="1"/>
  <c r="BP49" i="1"/>
  <c r="CB49" i="1"/>
  <c r="CD49" i="1"/>
  <c r="CF49" i="1"/>
  <c r="CH49" i="1"/>
  <c r="CI49" i="1"/>
  <c r="CK49" i="1"/>
  <c r="CP49" i="1"/>
  <c r="CR49" i="1"/>
  <c r="CT49" i="1"/>
  <c r="CV49" i="1"/>
  <c r="CW49" i="1"/>
  <c r="CY49" i="1"/>
  <c r="DD49" i="1"/>
  <c r="DF49" i="1"/>
  <c r="DH49" i="1"/>
  <c r="DJ49" i="1"/>
  <c r="DK49" i="1"/>
  <c r="DM49" i="1"/>
  <c r="DR49" i="1"/>
  <c r="DT49" i="1"/>
  <c r="DV49" i="1"/>
  <c r="DX49" i="1"/>
  <c r="DY49" i="1"/>
  <c r="EA49" i="1"/>
  <c r="EF49" i="1"/>
  <c r="EJ49" i="1"/>
  <c r="EO49" i="1"/>
  <c r="ET49" i="1"/>
  <c r="EV49" i="1"/>
  <c r="EX49" i="1"/>
  <c r="FC49" i="1"/>
  <c r="FH49" i="1"/>
  <c r="FL49" i="1"/>
  <c r="FQ49" i="1"/>
  <c r="FV49" i="1"/>
  <c r="FZ49" i="1"/>
  <c r="GE49" i="1"/>
  <c r="GJ49" i="1"/>
  <c r="GN49" i="1"/>
  <c r="GS49" i="1"/>
  <c r="GX49" i="1"/>
  <c r="HB49" i="1"/>
  <c r="HG49" i="1"/>
  <c r="HL49" i="1"/>
  <c r="HP49" i="1"/>
  <c r="HU49" i="1"/>
  <c r="HZ49" i="1"/>
  <c r="IB49" i="1"/>
  <c r="ID49" i="1"/>
  <c r="IF49" i="1"/>
  <c r="IG49" i="1"/>
  <c r="II49" i="1"/>
  <c r="IN49" i="1"/>
  <c r="IP49" i="1"/>
  <c r="IR49" i="1"/>
  <c r="IT49" i="1"/>
  <c r="IU49" i="1"/>
  <c r="IW49" i="1"/>
  <c r="JB49" i="1"/>
  <c r="JD49" i="1"/>
  <c r="JF49" i="1"/>
  <c r="JH49" i="1"/>
  <c r="JI49" i="1"/>
  <c r="JK49" i="1"/>
  <c r="JP49" i="1"/>
  <c r="JR49" i="1"/>
  <c r="JT49" i="1"/>
  <c r="JV49" i="1"/>
  <c r="JW49" i="1"/>
  <c r="JY49" i="1"/>
  <c r="KD49" i="1"/>
  <c r="KF49" i="1"/>
  <c r="KH49" i="1"/>
  <c r="KJ49" i="1"/>
  <c r="KK49" i="1"/>
  <c r="KM49" i="1"/>
  <c r="KR49" i="1"/>
  <c r="KT49" i="1"/>
  <c r="KV49" i="1"/>
  <c r="KX49" i="1"/>
  <c r="KY49" i="1"/>
  <c r="LA49" i="1"/>
  <c r="LT49" i="1"/>
  <c r="LX49" i="1"/>
  <c r="MC49" i="1"/>
  <c r="MH49" i="1"/>
  <c r="ML49" i="1"/>
  <c r="MQ49" i="1"/>
  <c r="MV49" i="1"/>
  <c r="MZ49" i="1"/>
  <c r="NE49" i="1"/>
  <c r="NJ49" i="1"/>
  <c r="NN49" i="1"/>
  <c r="NS49" i="1"/>
  <c r="J50" i="1"/>
  <c r="N50" i="1"/>
  <c r="S50" i="1"/>
  <c r="X50" i="1"/>
  <c r="AB50" i="1"/>
  <c r="AG50" i="1"/>
  <c r="AL50" i="1"/>
  <c r="AN50" i="1"/>
  <c r="AP50" i="1"/>
  <c r="AU50" i="1"/>
  <c r="BB50" i="1"/>
  <c r="BD50" i="1"/>
  <c r="BI50" i="1"/>
  <c r="BP50" i="1"/>
  <c r="CB50" i="1"/>
  <c r="CD50" i="1"/>
  <c r="CF50" i="1"/>
  <c r="CH50" i="1"/>
  <c r="CI50" i="1"/>
  <c r="CK50" i="1"/>
  <c r="CP50" i="1"/>
  <c r="CR50" i="1"/>
  <c r="CT50" i="1"/>
  <c r="CV50" i="1"/>
  <c r="CW50" i="1"/>
  <c r="CY50" i="1"/>
  <c r="DD50" i="1"/>
  <c r="DF50" i="1"/>
  <c r="DH50" i="1"/>
  <c r="DJ50" i="1"/>
  <c r="DK50" i="1"/>
  <c r="DM50" i="1"/>
  <c r="DR50" i="1"/>
  <c r="DT50" i="1"/>
  <c r="DV50" i="1"/>
  <c r="DX50" i="1"/>
  <c r="DY50" i="1"/>
  <c r="EA50" i="1"/>
  <c r="EF50" i="1"/>
  <c r="EJ50" i="1"/>
  <c r="EO50" i="1"/>
  <c r="ET50" i="1"/>
  <c r="EV50" i="1"/>
  <c r="EX50" i="1"/>
  <c r="FC50" i="1"/>
  <c r="FH50" i="1"/>
  <c r="FL50" i="1"/>
  <c r="FQ50" i="1"/>
  <c r="FV50" i="1"/>
  <c r="FZ50" i="1"/>
  <c r="GE50" i="1"/>
  <c r="GJ50" i="1"/>
  <c r="GN50" i="1"/>
  <c r="GS50" i="1"/>
  <c r="GX50" i="1"/>
  <c r="HB50" i="1"/>
  <c r="HG50" i="1"/>
  <c r="HL50" i="1"/>
  <c r="HP50" i="1"/>
  <c r="HU50" i="1"/>
  <c r="HZ50" i="1"/>
  <c r="IB50" i="1"/>
  <c r="ID50" i="1"/>
  <c r="IF50" i="1"/>
  <c r="IG50" i="1"/>
  <c r="II50" i="1"/>
  <c r="IN50" i="1"/>
  <c r="IP50" i="1"/>
  <c r="IR50" i="1"/>
  <c r="IT50" i="1"/>
  <c r="IU50" i="1"/>
  <c r="IW50" i="1"/>
  <c r="JB50" i="1"/>
  <c r="JD50" i="1"/>
  <c r="JF50" i="1"/>
  <c r="JH50" i="1"/>
  <c r="JI50" i="1"/>
  <c r="JK50" i="1"/>
  <c r="JP50" i="1"/>
  <c r="JR50" i="1"/>
  <c r="JT50" i="1"/>
  <c r="JV50" i="1"/>
  <c r="JW50" i="1"/>
  <c r="JY50" i="1"/>
  <c r="KD50" i="1"/>
  <c r="KF50" i="1"/>
  <c r="KH50" i="1"/>
  <c r="KJ50" i="1"/>
  <c r="KK50" i="1"/>
  <c r="KM50" i="1"/>
  <c r="KR50" i="1"/>
  <c r="KT50" i="1"/>
  <c r="KV50" i="1"/>
  <c r="KX50" i="1"/>
  <c r="KY50" i="1"/>
  <c r="LA50" i="1"/>
  <c r="LT50" i="1"/>
  <c r="LX50" i="1"/>
  <c r="MC50" i="1"/>
  <c r="MH50" i="1"/>
  <c r="ML50" i="1"/>
  <c r="MQ50" i="1"/>
  <c r="MV50" i="1"/>
  <c r="MZ50" i="1"/>
  <c r="NE50" i="1"/>
  <c r="NJ50" i="1"/>
  <c r="NN50" i="1"/>
  <c r="NS50" i="1"/>
  <c r="J51" i="1"/>
  <c r="N51" i="1"/>
  <c r="S51" i="1"/>
  <c r="AL51" i="1"/>
  <c r="AN51" i="1"/>
  <c r="AP51" i="1"/>
  <c r="AU51" i="1"/>
  <c r="BB51" i="1"/>
  <c r="BD51" i="1"/>
  <c r="BI51" i="1"/>
  <c r="BL51" i="1"/>
  <c r="BN51" i="1"/>
  <c r="BP51" i="1"/>
  <c r="BR51" i="1"/>
  <c r="BT51" i="1"/>
  <c r="BU51" i="1"/>
  <c r="BW51" i="1"/>
  <c r="BZ51" i="1"/>
  <c r="CB51" i="1"/>
  <c r="CD51" i="1"/>
  <c r="CF51" i="1"/>
  <c r="CH51" i="1"/>
  <c r="CI51" i="1"/>
  <c r="CK51" i="1"/>
  <c r="CN51" i="1"/>
  <c r="CP51" i="1"/>
  <c r="CR51" i="1"/>
  <c r="CT51" i="1"/>
  <c r="CV51" i="1"/>
  <c r="CW51" i="1"/>
  <c r="CY51" i="1"/>
  <c r="DB51" i="1"/>
  <c r="DD51" i="1"/>
  <c r="DF51" i="1"/>
  <c r="DH51" i="1"/>
  <c r="DJ51" i="1"/>
  <c r="DK51" i="1"/>
  <c r="DM51" i="1"/>
  <c r="DP51" i="1"/>
  <c r="DR51" i="1"/>
  <c r="DT51" i="1"/>
  <c r="DV51" i="1"/>
  <c r="DX51" i="1"/>
  <c r="DY51" i="1"/>
  <c r="EA51" i="1"/>
  <c r="ET51" i="1"/>
  <c r="EV51" i="1"/>
  <c r="EX51" i="1"/>
  <c r="FC51" i="1"/>
  <c r="HX51" i="1"/>
  <c r="HZ51" i="1"/>
  <c r="IB51" i="1"/>
  <c r="ID51" i="1"/>
  <c r="IF51" i="1"/>
  <c r="IG51" i="1"/>
  <c r="II51" i="1"/>
  <c r="IL51" i="1"/>
  <c r="IN51" i="1"/>
  <c r="IP51" i="1"/>
  <c r="IR51" i="1"/>
  <c r="IT51" i="1"/>
  <c r="IU51" i="1"/>
  <c r="IW51" i="1"/>
  <c r="IZ51" i="1"/>
  <c r="JB51" i="1"/>
  <c r="JD51" i="1"/>
  <c r="JF51" i="1"/>
  <c r="JH51" i="1"/>
  <c r="JI51" i="1"/>
  <c r="JK51" i="1"/>
  <c r="JN51" i="1"/>
  <c r="JP51" i="1"/>
  <c r="JR51" i="1"/>
  <c r="JT51" i="1"/>
  <c r="JV51" i="1"/>
  <c r="JW51" i="1"/>
  <c r="JY51" i="1"/>
  <c r="KB51" i="1"/>
  <c r="KD51" i="1"/>
  <c r="KF51" i="1"/>
  <c r="KH51" i="1"/>
  <c r="KJ51" i="1"/>
  <c r="KK51" i="1"/>
  <c r="KM51" i="1"/>
  <c r="KP51" i="1"/>
  <c r="KR51" i="1"/>
  <c r="KT51" i="1"/>
  <c r="KV51" i="1"/>
  <c r="KX51" i="1"/>
  <c r="KY51" i="1"/>
  <c r="LA51" i="1"/>
  <c r="LJ51" i="1"/>
  <c r="J52" i="1"/>
  <c r="N52" i="1"/>
  <c r="S52" i="1"/>
  <c r="X52" i="1"/>
  <c r="AB52" i="1"/>
  <c r="AG52" i="1"/>
  <c r="AL52" i="1"/>
  <c r="AN52" i="1"/>
  <c r="AP52" i="1"/>
  <c r="AU52" i="1"/>
  <c r="BB52" i="1"/>
  <c r="BD52" i="1"/>
  <c r="BI52" i="1"/>
  <c r="BN52" i="1"/>
  <c r="BP52" i="1"/>
  <c r="BR52" i="1"/>
  <c r="BT52" i="1"/>
  <c r="BU52" i="1"/>
  <c r="BW52" i="1"/>
  <c r="CB52" i="1"/>
  <c r="CD52" i="1"/>
  <c r="CF52" i="1"/>
  <c r="CH52" i="1"/>
  <c r="CI52" i="1"/>
  <c r="CK52" i="1"/>
  <c r="CP52" i="1"/>
  <c r="CR52" i="1"/>
  <c r="CT52" i="1"/>
  <c r="CV52" i="1"/>
  <c r="CW52" i="1"/>
  <c r="CY52" i="1"/>
  <c r="DD52" i="1"/>
  <c r="DF52" i="1"/>
  <c r="DH52" i="1"/>
  <c r="DJ52" i="1"/>
  <c r="DK52" i="1"/>
  <c r="DM52" i="1"/>
  <c r="DR52" i="1"/>
  <c r="DT52" i="1"/>
  <c r="DV52" i="1"/>
  <c r="DX52" i="1"/>
  <c r="DY52" i="1"/>
  <c r="EA52" i="1"/>
  <c r="EF52" i="1"/>
  <c r="EJ52" i="1"/>
  <c r="EO52" i="1"/>
  <c r="ET52" i="1"/>
  <c r="EV52" i="1"/>
  <c r="EX52" i="1"/>
  <c r="FC52" i="1"/>
  <c r="FH52" i="1"/>
  <c r="FL52" i="1"/>
  <c r="FQ52" i="1"/>
  <c r="FV52" i="1"/>
  <c r="FZ52" i="1"/>
  <c r="GE52" i="1"/>
  <c r="GJ52" i="1"/>
  <c r="GN52" i="1"/>
  <c r="GS52" i="1"/>
  <c r="GX52" i="1"/>
  <c r="HB52" i="1"/>
  <c r="HG52" i="1"/>
  <c r="HL52" i="1"/>
  <c r="HP52" i="1"/>
  <c r="HU52" i="1"/>
  <c r="HZ52" i="1"/>
  <c r="IB52" i="1"/>
  <c r="ID52" i="1"/>
  <c r="IF52" i="1"/>
  <c r="IG52" i="1"/>
  <c r="II52" i="1"/>
  <c r="IN52" i="1"/>
  <c r="IP52" i="1"/>
  <c r="IR52" i="1"/>
  <c r="IT52" i="1"/>
  <c r="IU52" i="1"/>
  <c r="IW52" i="1"/>
  <c r="JB52" i="1"/>
  <c r="JD52" i="1"/>
  <c r="JF52" i="1"/>
  <c r="JH52" i="1"/>
  <c r="JI52" i="1"/>
  <c r="JK52" i="1"/>
  <c r="JP52" i="1"/>
  <c r="JR52" i="1"/>
  <c r="JT52" i="1"/>
  <c r="JV52" i="1"/>
  <c r="JW52" i="1"/>
  <c r="JY52" i="1"/>
  <c r="KD52" i="1"/>
  <c r="KF52" i="1"/>
  <c r="KH52" i="1"/>
  <c r="KJ52" i="1"/>
  <c r="KK52" i="1"/>
  <c r="KM52" i="1"/>
  <c r="KR52" i="1"/>
  <c r="KT52" i="1"/>
  <c r="KV52" i="1"/>
  <c r="KX52" i="1"/>
  <c r="KY52" i="1"/>
  <c r="LA52" i="1"/>
  <c r="LJ52" i="1"/>
  <c r="LT52" i="1"/>
  <c r="LX52" i="1"/>
  <c r="MC52" i="1"/>
  <c r="MH52" i="1"/>
  <c r="ML52" i="1"/>
  <c r="MQ52" i="1"/>
  <c r="MV52" i="1"/>
  <c r="MZ52" i="1"/>
  <c r="NE52" i="1"/>
  <c r="NJ52" i="1"/>
  <c r="NN52" i="1"/>
  <c r="NS52" i="1"/>
  <c r="J53" i="1"/>
  <c r="N53" i="1"/>
  <c r="S53" i="1"/>
  <c r="X53" i="1"/>
  <c r="AB53" i="1"/>
  <c r="AG53" i="1"/>
  <c r="AL53" i="1"/>
  <c r="AN53" i="1"/>
  <c r="AP53" i="1"/>
  <c r="AU53" i="1"/>
  <c r="BB53" i="1"/>
  <c r="BD53" i="1"/>
  <c r="BI53" i="1"/>
  <c r="BN53" i="1"/>
  <c r="BP53" i="1"/>
  <c r="BR53" i="1"/>
  <c r="BT53" i="1"/>
  <c r="BU53" i="1"/>
  <c r="BW53" i="1"/>
  <c r="CB53" i="1"/>
  <c r="CD53" i="1"/>
  <c r="CF53" i="1"/>
  <c r="CH53" i="1"/>
  <c r="CI53" i="1"/>
  <c r="CK53" i="1"/>
  <c r="CP53" i="1"/>
  <c r="CR53" i="1"/>
  <c r="CT53" i="1"/>
  <c r="CV53" i="1"/>
  <c r="CW53" i="1"/>
  <c r="CY53" i="1"/>
  <c r="DD53" i="1"/>
  <c r="DF53" i="1"/>
  <c r="DH53" i="1"/>
  <c r="DJ53" i="1"/>
  <c r="DK53" i="1"/>
  <c r="DM53" i="1"/>
  <c r="DR53" i="1"/>
  <c r="DT53" i="1"/>
  <c r="DV53" i="1"/>
  <c r="DX53" i="1"/>
  <c r="DY53" i="1"/>
  <c r="EA53" i="1"/>
  <c r="EF53" i="1"/>
  <c r="EJ53" i="1"/>
  <c r="EO53" i="1"/>
  <c r="ET53" i="1"/>
  <c r="EV53" i="1"/>
  <c r="EX53" i="1"/>
  <c r="FC53" i="1"/>
  <c r="FH53" i="1"/>
  <c r="FL53" i="1"/>
  <c r="FQ53" i="1"/>
  <c r="FV53" i="1"/>
  <c r="FZ53" i="1"/>
  <c r="GE53" i="1"/>
  <c r="GJ53" i="1"/>
  <c r="GN53" i="1"/>
  <c r="GS53" i="1"/>
  <c r="GX53" i="1"/>
  <c r="HB53" i="1"/>
  <c r="HG53" i="1"/>
  <c r="HL53" i="1"/>
  <c r="HP53" i="1"/>
  <c r="HU53" i="1"/>
  <c r="HZ53" i="1"/>
  <c r="IB53" i="1"/>
  <c r="ID53" i="1"/>
  <c r="IF53" i="1"/>
  <c r="IG53" i="1"/>
  <c r="II53" i="1"/>
  <c r="IN53" i="1"/>
  <c r="IP53" i="1"/>
  <c r="IR53" i="1"/>
  <c r="IT53" i="1"/>
  <c r="IU53" i="1"/>
  <c r="IW53" i="1"/>
  <c r="JB53" i="1"/>
  <c r="JD53" i="1"/>
  <c r="JF53" i="1"/>
  <c r="JH53" i="1"/>
  <c r="JI53" i="1"/>
  <c r="JK53" i="1"/>
  <c r="JP53" i="1"/>
  <c r="JR53" i="1"/>
  <c r="JT53" i="1"/>
  <c r="JV53" i="1"/>
  <c r="JW53" i="1"/>
  <c r="JY53" i="1"/>
  <c r="KD53" i="1"/>
  <c r="KF53" i="1"/>
  <c r="KH53" i="1"/>
  <c r="KJ53" i="1"/>
  <c r="KK53" i="1"/>
  <c r="KM53" i="1"/>
  <c r="KR53" i="1"/>
  <c r="KT53" i="1"/>
  <c r="KV53" i="1"/>
  <c r="KX53" i="1"/>
  <c r="KY53" i="1"/>
  <c r="LA53" i="1"/>
  <c r="LJ53" i="1"/>
  <c r="LT53" i="1"/>
  <c r="LX53" i="1"/>
  <c r="MC53" i="1"/>
  <c r="MH53" i="1"/>
  <c r="ML53" i="1"/>
  <c r="MQ53" i="1"/>
  <c r="MV53" i="1"/>
  <c r="MZ53" i="1"/>
  <c r="NE53" i="1"/>
  <c r="NJ53" i="1"/>
  <c r="NN53" i="1"/>
  <c r="NS53" i="1"/>
  <c r="J54" i="1"/>
  <c r="N54" i="1"/>
  <c r="S54" i="1"/>
  <c r="X54" i="1"/>
  <c r="AB54" i="1"/>
  <c r="AG54" i="1"/>
  <c r="AL54" i="1"/>
  <c r="AN54" i="1"/>
  <c r="AP54" i="1"/>
  <c r="AU54" i="1"/>
  <c r="BB54" i="1"/>
  <c r="BD54" i="1"/>
  <c r="BI54" i="1"/>
  <c r="BN54" i="1"/>
  <c r="BP54" i="1"/>
  <c r="BR54" i="1"/>
  <c r="BT54" i="1"/>
  <c r="BU54" i="1"/>
  <c r="BW54" i="1"/>
  <c r="CB54" i="1"/>
  <c r="CD54" i="1"/>
  <c r="CF54" i="1"/>
  <c r="CH54" i="1"/>
  <c r="CI54" i="1"/>
  <c r="CK54" i="1"/>
  <c r="CP54" i="1"/>
  <c r="CR54" i="1"/>
  <c r="CT54" i="1"/>
  <c r="CV54" i="1"/>
  <c r="CW54" i="1"/>
  <c r="CY54" i="1"/>
  <c r="DD54" i="1"/>
  <c r="DF54" i="1"/>
  <c r="DH54" i="1"/>
  <c r="DJ54" i="1"/>
  <c r="DK54" i="1"/>
  <c r="DM54" i="1"/>
  <c r="DR54" i="1"/>
  <c r="DT54" i="1"/>
  <c r="DV54" i="1"/>
  <c r="DX54" i="1"/>
  <c r="DY54" i="1"/>
  <c r="EA54" i="1"/>
  <c r="EF54" i="1"/>
  <c r="EJ54" i="1"/>
  <c r="EO54" i="1"/>
  <c r="ET54" i="1"/>
  <c r="EV54" i="1"/>
  <c r="EX54" i="1"/>
  <c r="FC54" i="1"/>
  <c r="FH54" i="1"/>
  <c r="FL54" i="1"/>
  <c r="FQ54" i="1"/>
  <c r="FV54" i="1"/>
  <c r="FZ54" i="1"/>
  <c r="GE54" i="1"/>
  <c r="GJ54" i="1"/>
  <c r="GN54" i="1"/>
  <c r="GS54" i="1"/>
  <c r="GX54" i="1"/>
  <c r="HB54" i="1"/>
  <c r="HG54" i="1"/>
  <c r="HL54" i="1"/>
  <c r="HP54" i="1"/>
  <c r="HU54" i="1"/>
  <c r="HZ54" i="1"/>
  <c r="IB54" i="1"/>
  <c r="ID54" i="1"/>
  <c r="IF54" i="1"/>
  <c r="IG54" i="1"/>
  <c r="II54" i="1"/>
  <c r="IN54" i="1"/>
  <c r="IP54" i="1"/>
  <c r="IR54" i="1"/>
  <c r="IT54" i="1"/>
  <c r="IU54" i="1"/>
  <c r="IW54" i="1"/>
  <c r="JB54" i="1"/>
  <c r="JD54" i="1"/>
  <c r="JF54" i="1"/>
  <c r="JH54" i="1"/>
  <c r="JI54" i="1"/>
  <c r="JK54" i="1"/>
  <c r="JP54" i="1"/>
  <c r="JR54" i="1"/>
  <c r="JT54" i="1"/>
  <c r="JV54" i="1"/>
  <c r="JW54" i="1"/>
  <c r="JY54" i="1"/>
  <c r="KD54" i="1"/>
  <c r="KF54" i="1"/>
  <c r="KH54" i="1"/>
  <c r="KJ54" i="1"/>
  <c r="KK54" i="1"/>
  <c r="KM54" i="1"/>
  <c r="KR54" i="1"/>
  <c r="KT54" i="1"/>
  <c r="KV54" i="1"/>
  <c r="KX54" i="1"/>
  <c r="KY54" i="1"/>
  <c r="LA54" i="1"/>
  <c r="LJ54" i="1"/>
  <c r="LT54" i="1"/>
  <c r="LX54" i="1"/>
  <c r="MC54" i="1"/>
  <c r="MH54" i="1"/>
  <c r="ML54" i="1"/>
  <c r="MQ54" i="1"/>
  <c r="MV54" i="1"/>
  <c r="MZ54" i="1"/>
  <c r="NE54" i="1"/>
  <c r="NJ54" i="1"/>
  <c r="NN54" i="1"/>
  <c r="NS54" i="1"/>
  <c r="N55" i="1"/>
  <c r="S55" i="1"/>
  <c r="AB55" i="1"/>
  <c r="AG55" i="1"/>
  <c r="AN55" i="1"/>
  <c r="AP55" i="1"/>
  <c r="AT55" i="1"/>
  <c r="AU55" i="1"/>
  <c r="BB55" i="1"/>
  <c r="BD55" i="1"/>
  <c r="BI55" i="1"/>
  <c r="BL55" i="1"/>
  <c r="BN55" i="1"/>
  <c r="BP55" i="1"/>
  <c r="BR55" i="1"/>
  <c r="BT55" i="1"/>
  <c r="BU55" i="1"/>
  <c r="BW55" i="1"/>
  <c r="BZ55" i="1"/>
  <c r="CB55" i="1"/>
  <c r="CD55" i="1"/>
  <c r="CF55" i="1"/>
  <c r="CH55" i="1"/>
  <c r="CI55" i="1"/>
  <c r="CK55" i="1"/>
  <c r="CN55" i="1"/>
  <c r="CP55" i="1"/>
  <c r="CR55" i="1"/>
  <c r="CT55" i="1"/>
  <c r="CV55" i="1"/>
  <c r="CW55" i="1"/>
  <c r="CY55" i="1"/>
  <c r="DB55" i="1"/>
  <c r="DD55" i="1"/>
  <c r="DF55" i="1"/>
  <c r="DH55" i="1"/>
  <c r="DJ55" i="1"/>
  <c r="DK55" i="1"/>
  <c r="DM55" i="1"/>
  <c r="DP55" i="1"/>
  <c r="DR55" i="1"/>
  <c r="DT55" i="1"/>
  <c r="DV55" i="1"/>
  <c r="DX55" i="1"/>
  <c r="DY55" i="1"/>
  <c r="EA55" i="1"/>
  <c r="EJ55" i="1"/>
  <c r="EO55" i="1"/>
  <c r="EV55" i="1"/>
  <c r="EX55" i="1"/>
  <c r="FB55" i="1"/>
  <c r="FC55" i="1"/>
  <c r="FL55" i="1"/>
  <c r="FQ55" i="1"/>
  <c r="FZ55" i="1"/>
  <c r="GE55" i="1"/>
  <c r="GN55" i="1"/>
  <c r="GS55" i="1"/>
  <c r="HB55" i="1"/>
  <c r="HG55" i="1"/>
  <c r="HP55" i="1"/>
  <c r="HU55" i="1"/>
  <c r="HX55" i="1"/>
  <c r="HZ55" i="1"/>
  <c r="IB55" i="1"/>
  <c r="ID55" i="1"/>
  <c r="IF55" i="1"/>
  <c r="IG55" i="1"/>
  <c r="II55" i="1"/>
  <c r="IL55" i="1"/>
  <c r="IN55" i="1"/>
  <c r="IP55" i="1"/>
  <c r="IR55" i="1"/>
  <c r="IT55" i="1"/>
  <c r="IU55" i="1"/>
  <c r="IW55" i="1"/>
  <c r="IZ55" i="1"/>
  <c r="JB55" i="1"/>
  <c r="JD55" i="1"/>
  <c r="JF55" i="1"/>
  <c r="JH55" i="1"/>
  <c r="JI55" i="1"/>
  <c r="JK55" i="1"/>
  <c r="JN55" i="1"/>
  <c r="JP55" i="1"/>
  <c r="JR55" i="1"/>
  <c r="JT55" i="1"/>
  <c r="JV55" i="1"/>
  <c r="JW55" i="1"/>
  <c r="JY55" i="1"/>
  <c r="KB55" i="1"/>
  <c r="KD55" i="1"/>
  <c r="KF55" i="1"/>
  <c r="KH55" i="1"/>
  <c r="KJ55" i="1"/>
  <c r="KK55" i="1"/>
  <c r="KM55" i="1"/>
  <c r="KP55" i="1"/>
  <c r="KR55" i="1"/>
  <c r="KT55" i="1"/>
  <c r="KV55" i="1"/>
  <c r="KX55" i="1"/>
  <c r="KY55" i="1"/>
  <c r="LA55" i="1"/>
  <c r="LX55" i="1"/>
  <c r="MC55" i="1"/>
  <c r="ML55" i="1"/>
  <c r="MQ55" i="1"/>
  <c r="MZ55" i="1"/>
  <c r="NE55" i="1"/>
  <c r="NN55" i="1"/>
  <c r="NS55" i="1"/>
  <c r="BN56" i="1"/>
  <c r="BP56" i="1"/>
  <c r="BR56" i="1"/>
  <c r="BT56" i="1"/>
  <c r="BU56" i="1"/>
  <c r="BV56" i="1"/>
  <c r="BW56" i="1"/>
  <c r="CB56" i="1"/>
  <c r="CD56" i="1"/>
  <c r="CF56" i="1"/>
  <c r="CH56" i="1"/>
  <c r="CI56" i="1"/>
  <c r="CJ56" i="1"/>
  <c r="CK56" i="1"/>
  <c r="CP56" i="1"/>
  <c r="CR56" i="1"/>
  <c r="CT56" i="1"/>
  <c r="CV56" i="1"/>
  <c r="CW56" i="1"/>
  <c r="CX56" i="1"/>
  <c r="CY56" i="1"/>
  <c r="DD56" i="1"/>
  <c r="DF56" i="1"/>
  <c r="DH56" i="1"/>
  <c r="DJ56" i="1"/>
  <c r="DK56" i="1"/>
  <c r="DL56" i="1"/>
  <c r="DM56" i="1"/>
  <c r="DR56" i="1"/>
  <c r="DT56" i="1"/>
  <c r="DV56" i="1"/>
  <c r="DX56" i="1"/>
  <c r="DY56" i="1"/>
  <c r="DZ56" i="1"/>
  <c r="EA56" i="1"/>
  <c r="HZ56" i="1"/>
  <c r="IB56" i="1"/>
  <c r="ID56" i="1"/>
  <c r="IF56" i="1"/>
  <c r="IG56" i="1"/>
  <c r="IH56" i="1"/>
  <c r="II56" i="1"/>
  <c r="IN56" i="1"/>
  <c r="IP56" i="1"/>
  <c r="IR56" i="1"/>
  <c r="IT56" i="1"/>
  <c r="IU56" i="1"/>
  <c r="IV56" i="1"/>
  <c r="IW56" i="1"/>
  <c r="JB56" i="1"/>
  <c r="JD56" i="1"/>
  <c r="JF56" i="1"/>
  <c r="JH56" i="1"/>
  <c r="JI56" i="1"/>
  <c r="JJ56" i="1"/>
  <c r="JK56" i="1"/>
  <c r="JP56" i="1"/>
  <c r="JR56" i="1"/>
  <c r="JT56" i="1"/>
  <c r="JV56" i="1"/>
  <c r="JW56" i="1"/>
  <c r="JX56" i="1"/>
  <c r="JY56" i="1"/>
  <c r="KD56" i="1"/>
  <c r="KF56" i="1"/>
  <c r="KH56" i="1"/>
  <c r="KJ56" i="1"/>
  <c r="KK56" i="1"/>
  <c r="KL56" i="1"/>
  <c r="KM56" i="1"/>
  <c r="KR56" i="1"/>
  <c r="KT56" i="1"/>
  <c r="KV56" i="1"/>
  <c r="KX56" i="1"/>
  <c r="KY56" i="1"/>
  <c r="KZ56" i="1"/>
  <c r="LA56" i="1"/>
  <c r="BN57" i="1"/>
  <c r="BP57" i="1"/>
  <c r="BR57" i="1"/>
  <c r="BT57" i="1"/>
  <c r="BU57" i="1"/>
  <c r="BV57" i="1"/>
  <c r="BW57" i="1"/>
  <c r="CB57" i="1"/>
  <c r="CD57" i="1"/>
  <c r="CF57" i="1"/>
  <c r="CH57" i="1"/>
  <c r="CI57" i="1"/>
  <c r="CJ57" i="1"/>
  <c r="CK57" i="1"/>
  <c r="CP57" i="1"/>
  <c r="CR57" i="1"/>
  <c r="CT57" i="1"/>
  <c r="CV57" i="1"/>
  <c r="CW57" i="1"/>
  <c r="CX57" i="1"/>
  <c r="CY57" i="1"/>
  <c r="DD57" i="1"/>
  <c r="DF57" i="1"/>
  <c r="DH57" i="1"/>
  <c r="DJ57" i="1"/>
  <c r="DK57" i="1"/>
  <c r="DL57" i="1"/>
  <c r="DM57" i="1"/>
  <c r="DR57" i="1"/>
  <c r="DT57" i="1"/>
  <c r="DV57" i="1"/>
  <c r="DX57" i="1"/>
  <c r="DY57" i="1"/>
  <c r="DZ57" i="1"/>
  <c r="EA57" i="1"/>
  <c r="HZ57" i="1"/>
  <c r="IB57" i="1"/>
  <c r="ID57" i="1"/>
  <c r="IF57" i="1"/>
  <c r="IG57" i="1"/>
  <c r="IH57" i="1"/>
  <c r="II57" i="1"/>
  <c r="IN57" i="1"/>
  <c r="IP57" i="1"/>
  <c r="IR57" i="1"/>
  <c r="IT57" i="1"/>
  <c r="IU57" i="1"/>
  <c r="IV57" i="1"/>
  <c r="IW57" i="1"/>
  <c r="JB57" i="1"/>
  <c r="JD57" i="1"/>
  <c r="JF57" i="1"/>
  <c r="JH57" i="1"/>
  <c r="JI57" i="1"/>
  <c r="JJ57" i="1"/>
  <c r="JK57" i="1"/>
  <c r="JP57" i="1"/>
  <c r="JR57" i="1"/>
  <c r="JT57" i="1"/>
  <c r="JV57" i="1"/>
  <c r="JW57" i="1"/>
  <c r="JX57" i="1"/>
  <c r="JY57" i="1"/>
  <c r="KD57" i="1"/>
  <c r="KF57" i="1"/>
  <c r="KH57" i="1"/>
  <c r="KJ57" i="1"/>
  <c r="KK57" i="1"/>
  <c r="KL57" i="1"/>
  <c r="KM57" i="1"/>
  <c r="KR57" i="1"/>
  <c r="KT57" i="1"/>
  <c r="KV57" i="1"/>
  <c r="KX57" i="1"/>
  <c r="KY57" i="1"/>
  <c r="KZ57" i="1"/>
  <c r="LA57" i="1"/>
  <c r="BN58" i="1"/>
  <c r="BP58" i="1"/>
  <c r="BR58" i="1"/>
  <c r="BT58" i="1"/>
  <c r="BU58" i="1"/>
  <c r="BV58" i="1"/>
  <c r="BW58" i="1"/>
  <c r="CB58" i="1"/>
  <c r="CD58" i="1"/>
  <c r="CF58" i="1"/>
  <c r="CH58" i="1"/>
  <c r="CI58" i="1"/>
  <c r="CJ58" i="1"/>
  <c r="CK58" i="1"/>
  <c r="CP58" i="1"/>
  <c r="CR58" i="1"/>
  <c r="CT58" i="1"/>
  <c r="CV58" i="1"/>
  <c r="CW58" i="1"/>
  <c r="CX58" i="1"/>
  <c r="CY58" i="1"/>
  <c r="DD58" i="1"/>
  <c r="DF58" i="1"/>
  <c r="DH58" i="1"/>
  <c r="DJ58" i="1"/>
  <c r="DK58" i="1"/>
  <c r="DL58" i="1"/>
  <c r="DM58" i="1"/>
  <c r="DR58" i="1"/>
  <c r="DT58" i="1"/>
  <c r="DV58" i="1"/>
  <c r="DX58" i="1"/>
  <c r="DY58" i="1"/>
  <c r="DZ58" i="1"/>
  <c r="EA58" i="1"/>
  <c r="HZ58" i="1"/>
  <c r="IF58" i="1"/>
  <c r="IG58" i="1"/>
  <c r="IH58" i="1"/>
  <c r="II58" i="1"/>
  <c r="IN58" i="1"/>
  <c r="IT58" i="1"/>
  <c r="IU58" i="1"/>
  <c r="IV58" i="1"/>
  <c r="IW58" i="1"/>
  <c r="JB58" i="1"/>
  <c r="JD58" i="1"/>
  <c r="JF58" i="1"/>
  <c r="JH58" i="1"/>
  <c r="JI58" i="1"/>
  <c r="JJ58" i="1"/>
  <c r="JK58" i="1"/>
  <c r="JP58" i="1"/>
  <c r="JR58" i="1"/>
  <c r="JT58" i="1"/>
  <c r="JV58" i="1"/>
  <c r="JW58" i="1"/>
  <c r="JX58" i="1"/>
  <c r="JY58" i="1"/>
  <c r="KD58" i="1"/>
  <c r="KF58" i="1"/>
  <c r="KH58" i="1"/>
  <c r="KJ58" i="1"/>
  <c r="KK58" i="1"/>
  <c r="KL58" i="1"/>
  <c r="KM58" i="1"/>
  <c r="KR58" i="1"/>
  <c r="KX58" i="1"/>
  <c r="KY58" i="1"/>
  <c r="KZ58" i="1"/>
  <c r="LA58" i="1"/>
  <c r="J59" i="1"/>
  <c r="X59" i="1"/>
  <c r="AL59" i="1"/>
  <c r="BN59" i="1"/>
  <c r="CB59" i="1"/>
  <c r="CP59" i="1"/>
  <c r="DD59" i="1"/>
  <c r="DR59" i="1"/>
  <c r="EF59" i="1"/>
  <c r="ET59" i="1"/>
  <c r="FH59" i="1"/>
  <c r="FJ59" i="1"/>
  <c r="FV59" i="1"/>
  <c r="FX59" i="1"/>
  <c r="GJ59" i="1"/>
  <c r="GL59" i="1"/>
  <c r="GX59" i="1"/>
  <c r="HL59" i="1"/>
  <c r="HN59" i="1"/>
  <c r="HZ59" i="1"/>
  <c r="IN59" i="1"/>
  <c r="JB59" i="1"/>
  <c r="JP59" i="1"/>
  <c r="KD59" i="1"/>
  <c r="KR59" i="1"/>
  <c r="LT59" i="1"/>
  <c r="MH59" i="1"/>
  <c r="MJ59" i="1"/>
  <c r="MV59" i="1"/>
  <c r="NJ59" i="1"/>
  <c r="J60" i="1"/>
  <c r="K60" i="1"/>
  <c r="X60" i="1"/>
  <c r="Y60" i="1"/>
  <c r="AL60" i="1"/>
  <c r="AM60" i="1"/>
  <c r="AZ60" i="1"/>
  <c r="BA60" i="1"/>
  <c r="BN60" i="1"/>
  <c r="BO60" i="1"/>
  <c r="BW60" i="1"/>
  <c r="CB60" i="1"/>
  <c r="CC60" i="1"/>
  <c r="CK60" i="1"/>
  <c r="CP60" i="1"/>
  <c r="CQ60" i="1"/>
  <c r="CY60" i="1"/>
  <c r="DD60" i="1"/>
  <c r="DE60" i="1"/>
  <c r="DM60" i="1"/>
  <c r="DR60" i="1"/>
  <c r="DS60" i="1"/>
  <c r="EA60" i="1"/>
  <c r="EF60" i="1"/>
  <c r="EG60" i="1"/>
  <c r="ET60" i="1"/>
  <c r="EU60" i="1"/>
  <c r="FH60" i="1"/>
  <c r="FI60" i="1"/>
  <c r="FV60" i="1"/>
  <c r="FW60" i="1"/>
  <c r="GJ60" i="1"/>
  <c r="GK60" i="1"/>
  <c r="GX60" i="1"/>
  <c r="GY60" i="1"/>
  <c r="HL60" i="1"/>
  <c r="HM60" i="1"/>
  <c r="HZ60" i="1"/>
  <c r="IA60" i="1"/>
  <c r="II60" i="1"/>
  <c r="IN60" i="1"/>
  <c r="IO60" i="1"/>
  <c r="IW60" i="1"/>
  <c r="JB60" i="1"/>
  <c r="JC60" i="1"/>
  <c r="JK60" i="1"/>
  <c r="JP60" i="1"/>
  <c r="JQ60" i="1"/>
  <c r="JY60" i="1"/>
  <c r="KD60" i="1"/>
  <c r="KE60" i="1"/>
  <c r="KM60" i="1"/>
  <c r="KR60" i="1"/>
  <c r="KS60" i="1"/>
  <c r="LA60" i="1"/>
  <c r="LT60" i="1"/>
  <c r="LU60" i="1"/>
  <c r="MH60" i="1"/>
  <c r="MI60" i="1"/>
  <c r="MV60" i="1"/>
  <c r="MW60" i="1"/>
  <c r="NJ60" i="1"/>
  <c r="NK60" i="1"/>
  <c r="J61" i="1"/>
  <c r="O61" i="1"/>
  <c r="X61" i="1"/>
  <c r="AC61" i="1"/>
  <c r="AL61" i="1"/>
  <c r="AQ61" i="1"/>
  <c r="BE61" i="1"/>
  <c r="BN61" i="1"/>
  <c r="BV61" i="1"/>
  <c r="BW61" i="1"/>
  <c r="CB61" i="1"/>
  <c r="CJ61" i="1"/>
  <c r="CK61" i="1"/>
  <c r="CP61" i="1"/>
  <c r="CX61" i="1"/>
  <c r="CY61" i="1"/>
  <c r="DD61" i="1"/>
  <c r="DL61" i="1"/>
  <c r="DM61" i="1"/>
  <c r="DR61" i="1"/>
  <c r="DZ61" i="1"/>
  <c r="EA61" i="1"/>
  <c r="EF61" i="1"/>
  <c r="EK61" i="1"/>
  <c r="ET61" i="1"/>
  <c r="EY61" i="1"/>
  <c r="FH61" i="1"/>
  <c r="FM61" i="1"/>
  <c r="FV61" i="1"/>
  <c r="GA61" i="1"/>
  <c r="GJ61" i="1"/>
  <c r="GO61" i="1"/>
  <c r="GX61" i="1"/>
  <c r="HC61" i="1"/>
  <c r="HL61" i="1"/>
  <c r="HQ61" i="1"/>
  <c r="HZ61" i="1"/>
  <c r="IH61" i="1"/>
  <c r="II61" i="1"/>
  <c r="IN61" i="1"/>
  <c r="IV61" i="1"/>
  <c r="IW61" i="1"/>
  <c r="JB61" i="1"/>
  <c r="JJ61" i="1"/>
  <c r="JK61" i="1"/>
  <c r="JP61" i="1"/>
  <c r="JX61" i="1"/>
  <c r="JY61" i="1"/>
  <c r="KD61" i="1"/>
  <c r="KL61" i="1"/>
  <c r="KM61" i="1"/>
  <c r="KR61" i="1"/>
  <c r="KZ61" i="1"/>
  <c r="LA61" i="1"/>
  <c r="LF61" i="1"/>
  <c r="LG61" i="1"/>
  <c r="LT61" i="1"/>
  <c r="LY61" i="1"/>
  <c r="MH61" i="1"/>
  <c r="MM61" i="1"/>
  <c r="MV61" i="1"/>
  <c r="NA61" i="1"/>
  <c r="NJ61" i="1"/>
  <c r="NO61" i="1"/>
  <c r="J76" i="1"/>
  <c r="J77" i="1"/>
  <c r="J78" i="1"/>
  <c r="J79" i="1"/>
  <c r="J80" i="1"/>
  <c r="J81" i="1"/>
  <c r="J86" i="1"/>
  <c r="J87" i="1"/>
  <c r="J88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31" i="1"/>
  <c r="J62" i="1"/>
  <c r="N62" i="1"/>
  <c r="O62" i="1"/>
  <c r="X76" i="1"/>
  <c r="X77" i="1"/>
  <c r="X78" i="1"/>
  <c r="X79" i="1"/>
  <c r="X80" i="1"/>
  <c r="X81" i="1"/>
  <c r="X86" i="1"/>
  <c r="X87" i="1"/>
  <c r="X88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4" i="1"/>
  <c r="X125" i="1"/>
  <c r="X126" i="1"/>
  <c r="X131" i="1"/>
  <c r="X62" i="1"/>
  <c r="AB62" i="1"/>
  <c r="AC62" i="1"/>
  <c r="AL76" i="1"/>
  <c r="AL77" i="1"/>
  <c r="AL78" i="1"/>
  <c r="AL79" i="1"/>
  <c r="AL80" i="1"/>
  <c r="AL81" i="1"/>
  <c r="AL86" i="1"/>
  <c r="AL87" i="1"/>
  <c r="AL88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31" i="1"/>
  <c r="AL62" i="1"/>
  <c r="AP62" i="1"/>
  <c r="AQ62" i="1"/>
  <c r="BE62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19" i="1"/>
  <c r="BN120" i="1"/>
  <c r="BN121" i="1"/>
  <c r="BN122" i="1"/>
  <c r="BN123" i="1"/>
  <c r="BN124" i="1"/>
  <c r="BN125" i="1"/>
  <c r="BN126" i="1"/>
  <c r="BN127" i="1"/>
  <c r="BN131" i="1"/>
  <c r="BN62" i="1"/>
  <c r="BV62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19" i="1"/>
  <c r="CB120" i="1"/>
  <c r="CB121" i="1"/>
  <c r="CB122" i="1"/>
  <c r="CB123" i="1"/>
  <c r="CB124" i="1"/>
  <c r="CB125" i="1"/>
  <c r="CB126" i="1"/>
  <c r="CB127" i="1"/>
  <c r="CB131" i="1"/>
  <c r="CB62" i="1"/>
  <c r="CJ62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19" i="1"/>
  <c r="CP120" i="1"/>
  <c r="CP121" i="1"/>
  <c r="CP122" i="1"/>
  <c r="CP123" i="1"/>
  <c r="CP124" i="1"/>
  <c r="CP125" i="1"/>
  <c r="CP126" i="1"/>
  <c r="CP127" i="1"/>
  <c r="CP131" i="1"/>
  <c r="CP62" i="1"/>
  <c r="CX62" i="1"/>
  <c r="DD79" i="1"/>
  <c r="DD80" i="1"/>
  <c r="DD81" i="1"/>
  <c r="DD82" i="1"/>
  <c r="DD83" i="1"/>
  <c r="DD84" i="1"/>
  <c r="DD85" i="1"/>
  <c r="DD86" i="1"/>
  <c r="DD87" i="1"/>
  <c r="DD88" i="1"/>
  <c r="DD89" i="1"/>
  <c r="DD90" i="1"/>
  <c r="DD91" i="1"/>
  <c r="DD92" i="1"/>
  <c r="DD93" i="1"/>
  <c r="DD94" i="1"/>
  <c r="DD95" i="1"/>
  <c r="DD96" i="1"/>
  <c r="DD97" i="1"/>
  <c r="DD98" i="1"/>
  <c r="DD99" i="1"/>
  <c r="DD100" i="1"/>
  <c r="DD101" i="1"/>
  <c r="DD102" i="1"/>
  <c r="DD103" i="1"/>
  <c r="DD104" i="1"/>
  <c r="DD105" i="1"/>
  <c r="DD106" i="1"/>
  <c r="DD119" i="1"/>
  <c r="DD120" i="1"/>
  <c r="DD121" i="1"/>
  <c r="DD122" i="1"/>
  <c r="DD123" i="1"/>
  <c r="DD124" i="1"/>
  <c r="DD125" i="1"/>
  <c r="DD126" i="1"/>
  <c r="DD127" i="1"/>
  <c r="DD131" i="1"/>
  <c r="DD62" i="1"/>
  <c r="DL62" i="1"/>
  <c r="DR79" i="1"/>
  <c r="DR80" i="1"/>
  <c r="DR81" i="1"/>
  <c r="DR82" i="1"/>
  <c r="DR83" i="1"/>
  <c r="DR84" i="1"/>
  <c r="DR85" i="1"/>
  <c r="DR86" i="1"/>
  <c r="DR87" i="1"/>
  <c r="DR88" i="1"/>
  <c r="DR89" i="1"/>
  <c r="DR90" i="1"/>
  <c r="DR91" i="1"/>
  <c r="DR92" i="1"/>
  <c r="DR93" i="1"/>
  <c r="DR94" i="1"/>
  <c r="DR95" i="1"/>
  <c r="DR96" i="1"/>
  <c r="DR97" i="1"/>
  <c r="DR98" i="1"/>
  <c r="DR99" i="1"/>
  <c r="DR100" i="1"/>
  <c r="DR101" i="1"/>
  <c r="DR102" i="1"/>
  <c r="DR103" i="1"/>
  <c r="DR104" i="1"/>
  <c r="DR105" i="1"/>
  <c r="DR106" i="1"/>
  <c r="DR119" i="1"/>
  <c r="DR120" i="1"/>
  <c r="DR121" i="1"/>
  <c r="DR122" i="1"/>
  <c r="DR123" i="1"/>
  <c r="DR124" i="1"/>
  <c r="DR125" i="1"/>
  <c r="DR126" i="1"/>
  <c r="DR127" i="1"/>
  <c r="DR131" i="1"/>
  <c r="DR62" i="1"/>
  <c r="DZ62" i="1"/>
  <c r="EF76" i="1"/>
  <c r="EF77" i="1"/>
  <c r="EF78" i="1"/>
  <c r="EF79" i="1"/>
  <c r="EF80" i="1"/>
  <c r="EF81" i="1"/>
  <c r="EF82" i="1"/>
  <c r="EF86" i="1"/>
  <c r="EF87" i="1"/>
  <c r="EF88" i="1"/>
  <c r="EF90" i="1"/>
  <c r="EF91" i="1"/>
  <c r="EF92" i="1"/>
  <c r="EF93" i="1"/>
  <c r="EF94" i="1"/>
  <c r="EF95" i="1"/>
  <c r="EF96" i="1"/>
  <c r="EF97" i="1"/>
  <c r="EF98" i="1"/>
  <c r="EF99" i="1"/>
  <c r="EF100" i="1"/>
  <c r="EF101" i="1"/>
  <c r="EF102" i="1"/>
  <c r="EF103" i="1"/>
  <c r="EF104" i="1"/>
  <c r="EF105" i="1"/>
  <c r="EF106" i="1"/>
  <c r="EF107" i="1"/>
  <c r="EF108" i="1"/>
  <c r="EF109" i="1"/>
  <c r="EF110" i="1"/>
  <c r="EF111" i="1"/>
  <c r="EF112" i="1"/>
  <c r="EF113" i="1"/>
  <c r="EF114" i="1"/>
  <c r="EF115" i="1"/>
  <c r="EF116" i="1"/>
  <c r="EF117" i="1"/>
  <c r="EF118" i="1"/>
  <c r="EF119" i="1"/>
  <c r="EF120" i="1"/>
  <c r="EF121" i="1"/>
  <c r="EF122" i="1"/>
  <c r="EF124" i="1"/>
  <c r="EF125" i="1"/>
  <c r="EF126" i="1"/>
  <c r="EF131" i="1"/>
  <c r="EF62" i="1"/>
  <c r="EJ62" i="1"/>
  <c r="EK62" i="1"/>
  <c r="ET76" i="1"/>
  <c r="ET77" i="1"/>
  <c r="ET78" i="1"/>
  <c r="ET79" i="1"/>
  <c r="ET80" i="1"/>
  <c r="ET81" i="1"/>
  <c r="ET82" i="1"/>
  <c r="ET86" i="1"/>
  <c r="ET87" i="1"/>
  <c r="ET88" i="1"/>
  <c r="ET90" i="1"/>
  <c r="ET91" i="1"/>
  <c r="ET92" i="1"/>
  <c r="ET93" i="1"/>
  <c r="ET94" i="1"/>
  <c r="ET95" i="1"/>
  <c r="ET96" i="1"/>
  <c r="ET97" i="1"/>
  <c r="ET98" i="1"/>
  <c r="ET99" i="1"/>
  <c r="ET100" i="1"/>
  <c r="ET101" i="1"/>
  <c r="ET102" i="1"/>
  <c r="ET103" i="1"/>
  <c r="ET104" i="1"/>
  <c r="ET105" i="1"/>
  <c r="ET106" i="1"/>
  <c r="ET107" i="1"/>
  <c r="ET108" i="1"/>
  <c r="ET109" i="1"/>
  <c r="ET110" i="1"/>
  <c r="ET111" i="1"/>
  <c r="ET112" i="1"/>
  <c r="ET113" i="1"/>
  <c r="ET114" i="1"/>
  <c r="ET115" i="1"/>
  <c r="ET116" i="1"/>
  <c r="ET117" i="1"/>
  <c r="ET118" i="1"/>
  <c r="ET119" i="1"/>
  <c r="ET120" i="1"/>
  <c r="ET121" i="1"/>
  <c r="ET122" i="1"/>
  <c r="ET123" i="1"/>
  <c r="ET124" i="1"/>
  <c r="ET125" i="1"/>
  <c r="ET126" i="1"/>
  <c r="ET131" i="1"/>
  <c r="ET62" i="1"/>
  <c r="EX62" i="1"/>
  <c r="EY62" i="1"/>
  <c r="FH62" i="1"/>
  <c r="FL62" i="1"/>
  <c r="FM62" i="1"/>
  <c r="HL76" i="1"/>
  <c r="HL77" i="1"/>
  <c r="HL78" i="1"/>
  <c r="HL79" i="1"/>
  <c r="HL80" i="1"/>
  <c r="HL81" i="1"/>
  <c r="HL82" i="1"/>
  <c r="HL86" i="1"/>
  <c r="HL87" i="1"/>
  <c r="HL88" i="1"/>
  <c r="HL90" i="1"/>
  <c r="HL91" i="1"/>
  <c r="HL92" i="1"/>
  <c r="HL93" i="1"/>
  <c r="HL94" i="1"/>
  <c r="HL95" i="1"/>
  <c r="HL96" i="1"/>
  <c r="HL97" i="1"/>
  <c r="HL98" i="1"/>
  <c r="HL99" i="1"/>
  <c r="HL100" i="1"/>
  <c r="HL101" i="1"/>
  <c r="HL102" i="1"/>
  <c r="HL103" i="1"/>
  <c r="HL104" i="1"/>
  <c r="HL105" i="1"/>
  <c r="HL106" i="1"/>
  <c r="HL107" i="1"/>
  <c r="HL108" i="1"/>
  <c r="HL109" i="1"/>
  <c r="HL110" i="1"/>
  <c r="HL111" i="1"/>
  <c r="HL112" i="1"/>
  <c r="HL113" i="1"/>
  <c r="HL114" i="1"/>
  <c r="HL115" i="1"/>
  <c r="HL116" i="1"/>
  <c r="HL117" i="1"/>
  <c r="HL118" i="1"/>
  <c r="HL119" i="1"/>
  <c r="HL120" i="1"/>
  <c r="HL121" i="1"/>
  <c r="HL122" i="1"/>
  <c r="HL124" i="1"/>
  <c r="HL125" i="1"/>
  <c r="HL126" i="1"/>
  <c r="HL131" i="1"/>
  <c r="FV62" i="1"/>
  <c r="FZ62" i="1"/>
  <c r="GA62" i="1"/>
  <c r="IN79" i="1"/>
  <c r="IN80" i="1"/>
  <c r="IN81" i="1"/>
  <c r="IN82" i="1"/>
  <c r="IN83" i="1"/>
  <c r="IN84" i="1"/>
  <c r="IN85" i="1"/>
  <c r="IN86" i="1"/>
  <c r="IN87" i="1"/>
  <c r="IN88" i="1"/>
  <c r="IN89" i="1"/>
  <c r="IN90" i="1"/>
  <c r="IN91" i="1"/>
  <c r="IN92" i="1"/>
  <c r="IN93" i="1"/>
  <c r="IN94" i="1"/>
  <c r="IN95" i="1"/>
  <c r="IN96" i="1"/>
  <c r="IN97" i="1"/>
  <c r="IN98" i="1"/>
  <c r="IN99" i="1"/>
  <c r="IN100" i="1"/>
  <c r="IN101" i="1"/>
  <c r="IN102" i="1"/>
  <c r="IN103" i="1"/>
  <c r="IN104" i="1"/>
  <c r="IN105" i="1"/>
  <c r="IN106" i="1"/>
  <c r="IN119" i="1"/>
  <c r="IN120" i="1"/>
  <c r="IN121" i="1"/>
  <c r="IN122" i="1"/>
  <c r="IN123" i="1"/>
  <c r="IN124" i="1"/>
  <c r="IN125" i="1"/>
  <c r="IN126" i="1"/>
  <c r="IN127" i="1"/>
  <c r="IN131" i="1"/>
  <c r="GJ62" i="1"/>
  <c r="GN62" i="1"/>
  <c r="GO62" i="1"/>
  <c r="GX62" i="1"/>
  <c r="HB62" i="1"/>
  <c r="HC62" i="1"/>
  <c r="HL62" i="1"/>
  <c r="HP62" i="1"/>
  <c r="HQ62" i="1"/>
  <c r="HZ79" i="1"/>
  <c r="HZ80" i="1"/>
  <c r="HZ81" i="1"/>
  <c r="HZ82" i="1"/>
  <c r="HZ83" i="1"/>
  <c r="HZ84" i="1"/>
  <c r="HZ85" i="1"/>
  <c r="HZ86" i="1"/>
  <c r="HZ91" i="1"/>
  <c r="HZ92" i="1"/>
  <c r="HZ93" i="1"/>
  <c r="HZ94" i="1"/>
  <c r="HZ95" i="1"/>
  <c r="HZ96" i="1"/>
  <c r="HZ97" i="1"/>
  <c r="HZ98" i="1"/>
  <c r="HZ99" i="1"/>
  <c r="HZ100" i="1"/>
  <c r="HZ101" i="1"/>
  <c r="HZ102" i="1"/>
  <c r="HZ103" i="1"/>
  <c r="HZ104" i="1"/>
  <c r="HZ105" i="1"/>
  <c r="HZ106" i="1"/>
  <c r="HZ119" i="1"/>
  <c r="HZ120" i="1"/>
  <c r="HZ121" i="1"/>
  <c r="HZ122" i="1"/>
  <c r="HZ123" i="1"/>
  <c r="HZ124" i="1"/>
  <c r="HZ125" i="1"/>
  <c r="HZ126" i="1"/>
  <c r="HZ127" i="1"/>
  <c r="HZ131" i="1"/>
  <c r="HZ62" i="1"/>
  <c r="IH62" i="1"/>
  <c r="IN62" i="1"/>
  <c r="IV62" i="1"/>
  <c r="JB79" i="1"/>
  <c r="JB80" i="1"/>
  <c r="JB81" i="1"/>
  <c r="JB82" i="1"/>
  <c r="JB83" i="1"/>
  <c r="JB84" i="1"/>
  <c r="JB85" i="1"/>
  <c r="JB86" i="1"/>
  <c r="JB87" i="1"/>
  <c r="JB88" i="1"/>
  <c r="JB89" i="1"/>
  <c r="JB90" i="1"/>
  <c r="JB91" i="1"/>
  <c r="JB92" i="1"/>
  <c r="JB93" i="1"/>
  <c r="JB94" i="1"/>
  <c r="JB95" i="1"/>
  <c r="JB96" i="1"/>
  <c r="JB97" i="1"/>
  <c r="JB98" i="1"/>
  <c r="JB99" i="1"/>
  <c r="JB100" i="1"/>
  <c r="JB101" i="1"/>
  <c r="JB102" i="1"/>
  <c r="JB103" i="1"/>
  <c r="JB104" i="1"/>
  <c r="JB105" i="1"/>
  <c r="JB106" i="1"/>
  <c r="JB119" i="1"/>
  <c r="JB120" i="1"/>
  <c r="JB121" i="1"/>
  <c r="JB122" i="1"/>
  <c r="JB123" i="1"/>
  <c r="JB124" i="1"/>
  <c r="JB125" i="1"/>
  <c r="JB126" i="1"/>
  <c r="JB127" i="1"/>
  <c r="JB131" i="1"/>
  <c r="JB62" i="1"/>
  <c r="JJ62" i="1"/>
  <c r="JP79" i="1"/>
  <c r="JP80" i="1"/>
  <c r="JP81" i="1"/>
  <c r="JP82" i="1"/>
  <c r="JP83" i="1"/>
  <c r="JP84" i="1"/>
  <c r="JP85" i="1"/>
  <c r="JP86" i="1"/>
  <c r="JP87" i="1"/>
  <c r="JP88" i="1"/>
  <c r="JP89" i="1"/>
  <c r="JP90" i="1"/>
  <c r="JP91" i="1"/>
  <c r="JP92" i="1"/>
  <c r="JP93" i="1"/>
  <c r="JP94" i="1"/>
  <c r="JP95" i="1"/>
  <c r="JP96" i="1"/>
  <c r="JP97" i="1"/>
  <c r="JP98" i="1"/>
  <c r="JP99" i="1"/>
  <c r="JP100" i="1"/>
  <c r="JP101" i="1"/>
  <c r="JP102" i="1"/>
  <c r="JP103" i="1"/>
  <c r="JP104" i="1"/>
  <c r="JP105" i="1"/>
  <c r="JP106" i="1"/>
  <c r="JP119" i="1"/>
  <c r="JP120" i="1"/>
  <c r="JP121" i="1"/>
  <c r="JP122" i="1"/>
  <c r="JP123" i="1"/>
  <c r="JP124" i="1"/>
  <c r="JP125" i="1"/>
  <c r="JP126" i="1"/>
  <c r="JP127" i="1"/>
  <c r="JP131" i="1"/>
  <c r="JP62" i="1"/>
  <c r="JX62" i="1"/>
  <c r="KD79" i="1"/>
  <c r="KD80" i="1"/>
  <c r="KD81" i="1"/>
  <c r="KD82" i="1"/>
  <c r="KD83" i="1"/>
  <c r="KD84" i="1"/>
  <c r="KD85" i="1"/>
  <c r="KD86" i="1"/>
  <c r="KD87" i="1"/>
  <c r="KD88" i="1"/>
  <c r="KD89" i="1"/>
  <c r="KD90" i="1"/>
  <c r="KD91" i="1"/>
  <c r="KD92" i="1"/>
  <c r="KD93" i="1"/>
  <c r="KD94" i="1"/>
  <c r="KD95" i="1"/>
  <c r="KD96" i="1"/>
  <c r="KD97" i="1"/>
  <c r="KD98" i="1"/>
  <c r="KD99" i="1"/>
  <c r="KD100" i="1"/>
  <c r="KD101" i="1"/>
  <c r="KD102" i="1"/>
  <c r="KD103" i="1"/>
  <c r="KD104" i="1"/>
  <c r="KD105" i="1"/>
  <c r="KD106" i="1"/>
  <c r="KD119" i="1"/>
  <c r="KD120" i="1"/>
  <c r="KD121" i="1"/>
  <c r="KD122" i="1"/>
  <c r="KD123" i="1"/>
  <c r="KD124" i="1"/>
  <c r="KD125" i="1"/>
  <c r="KD126" i="1"/>
  <c r="KD127" i="1"/>
  <c r="KD131" i="1"/>
  <c r="KD62" i="1"/>
  <c r="KL62" i="1"/>
  <c r="KR79" i="1"/>
  <c r="KR80" i="1"/>
  <c r="KR81" i="1"/>
  <c r="KR82" i="1"/>
  <c r="KR83" i="1"/>
  <c r="KR84" i="1"/>
  <c r="KR85" i="1"/>
  <c r="KR86" i="1"/>
  <c r="KR87" i="1"/>
  <c r="KR88" i="1"/>
  <c r="KR89" i="1"/>
  <c r="KR90" i="1"/>
  <c r="KR91" i="1"/>
  <c r="KR92" i="1"/>
  <c r="KR93" i="1"/>
  <c r="KR94" i="1"/>
  <c r="KR95" i="1"/>
  <c r="KR96" i="1"/>
  <c r="KR97" i="1"/>
  <c r="KR98" i="1"/>
  <c r="KR99" i="1"/>
  <c r="KR100" i="1"/>
  <c r="KR101" i="1"/>
  <c r="KR102" i="1"/>
  <c r="KR103" i="1"/>
  <c r="KR104" i="1"/>
  <c r="KR105" i="1"/>
  <c r="KR106" i="1"/>
  <c r="KR119" i="1"/>
  <c r="KR120" i="1"/>
  <c r="KR121" i="1"/>
  <c r="KR122" i="1"/>
  <c r="KR123" i="1"/>
  <c r="KR124" i="1"/>
  <c r="KR125" i="1"/>
  <c r="KR126" i="1"/>
  <c r="KR127" i="1"/>
  <c r="KR131" i="1"/>
  <c r="KR62" i="1"/>
  <c r="KZ62" i="1"/>
  <c r="LT76" i="1"/>
  <c r="LT77" i="1"/>
  <c r="LT78" i="1"/>
  <c r="LT79" i="1"/>
  <c r="LT80" i="1"/>
  <c r="LT81" i="1"/>
  <c r="LT82" i="1"/>
  <c r="LT86" i="1"/>
  <c r="LT87" i="1"/>
  <c r="LT88" i="1"/>
  <c r="LT90" i="1"/>
  <c r="LT91" i="1"/>
  <c r="LT92" i="1"/>
  <c r="LT93" i="1"/>
  <c r="LT94" i="1"/>
  <c r="LT95" i="1"/>
  <c r="LT96" i="1"/>
  <c r="LT97" i="1"/>
  <c r="LT98" i="1"/>
  <c r="LT99" i="1"/>
  <c r="LT100" i="1"/>
  <c r="LT101" i="1"/>
  <c r="LT102" i="1"/>
  <c r="LT103" i="1"/>
  <c r="LT104" i="1"/>
  <c r="LT105" i="1"/>
  <c r="LT106" i="1"/>
  <c r="LT107" i="1"/>
  <c r="LT108" i="1"/>
  <c r="LT109" i="1"/>
  <c r="LT110" i="1"/>
  <c r="LT111" i="1"/>
  <c r="LT112" i="1"/>
  <c r="LT113" i="1"/>
  <c r="LT114" i="1"/>
  <c r="LT115" i="1"/>
  <c r="LT116" i="1"/>
  <c r="LT117" i="1"/>
  <c r="LT118" i="1"/>
  <c r="LT119" i="1"/>
  <c r="LT120" i="1"/>
  <c r="LT121" i="1"/>
  <c r="LT122" i="1"/>
  <c r="LT124" i="1"/>
  <c r="LT125" i="1"/>
  <c r="LT126" i="1"/>
  <c r="LT131" i="1"/>
  <c r="LT62" i="1"/>
  <c r="LX62" i="1"/>
  <c r="LY62" i="1"/>
  <c r="MH76" i="1"/>
  <c r="MH77" i="1"/>
  <c r="MH78" i="1"/>
  <c r="MH79" i="1"/>
  <c r="MH80" i="1"/>
  <c r="MH81" i="1"/>
  <c r="MH82" i="1"/>
  <c r="MH86" i="1"/>
  <c r="MH87" i="1"/>
  <c r="MH88" i="1"/>
  <c r="MH90" i="1"/>
  <c r="MH91" i="1"/>
  <c r="MH92" i="1"/>
  <c r="MH93" i="1"/>
  <c r="MH94" i="1"/>
  <c r="MH95" i="1"/>
  <c r="MH96" i="1"/>
  <c r="MH97" i="1"/>
  <c r="MH98" i="1"/>
  <c r="MH99" i="1"/>
  <c r="MH100" i="1"/>
  <c r="MH101" i="1"/>
  <c r="MH102" i="1"/>
  <c r="MH103" i="1"/>
  <c r="MH104" i="1"/>
  <c r="MH105" i="1"/>
  <c r="MH106" i="1"/>
  <c r="MH107" i="1"/>
  <c r="MH108" i="1"/>
  <c r="MH109" i="1"/>
  <c r="MH110" i="1"/>
  <c r="MH111" i="1"/>
  <c r="MH112" i="1"/>
  <c r="MH113" i="1"/>
  <c r="MH114" i="1"/>
  <c r="MH115" i="1"/>
  <c r="MH116" i="1"/>
  <c r="MH117" i="1"/>
  <c r="MH118" i="1"/>
  <c r="MH119" i="1"/>
  <c r="MH120" i="1"/>
  <c r="MH121" i="1"/>
  <c r="MH122" i="1"/>
  <c r="MH124" i="1"/>
  <c r="MH125" i="1"/>
  <c r="MH126" i="1"/>
  <c r="MH131" i="1"/>
  <c r="MH62" i="1"/>
  <c r="ML62" i="1"/>
  <c r="MM62" i="1"/>
  <c r="MV76" i="1"/>
  <c r="MV77" i="1"/>
  <c r="MV78" i="1"/>
  <c r="MV79" i="1"/>
  <c r="MV80" i="1"/>
  <c r="MV81" i="1"/>
  <c r="MV82" i="1"/>
  <c r="MV86" i="1"/>
  <c r="MV87" i="1"/>
  <c r="MV88" i="1"/>
  <c r="MV90" i="1"/>
  <c r="MV91" i="1"/>
  <c r="MV92" i="1"/>
  <c r="MV93" i="1"/>
  <c r="MV94" i="1"/>
  <c r="MV95" i="1"/>
  <c r="MV96" i="1"/>
  <c r="MV97" i="1"/>
  <c r="MV98" i="1"/>
  <c r="MV99" i="1"/>
  <c r="MV100" i="1"/>
  <c r="MV101" i="1"/>
  <c r="MV102" i="1"/>
  <c r="MV103" i="1"/>
  <c r="MV104" i="1"/>
  <c r="MV105" i="1"/>
  <c r="MV106" i="1"/>
  <c r="MV107" i="1"/>
  <c r="MV108" i="1"/>
  <c r="MV109" i="1"/>
  <c r="MV110" i="1"/>
  <c r="MV111" i="1"/>
  <c r="MV112" i="1"/>
  <c r="MV113" i="1"/>
  <c r="MV114" i="1"/>
  <c r="MV115" i="1"/>
  <c r="MV116" i="1"/>
  <c r="MV117" i="1"/>
  <c r="MV118" i="1"/>
  <c r="MV119" i="1"/>
  <c r="MV120" i="1"/>
  <c r="MV121" i="1"/>
  <c r="MV122" i="1"/>
  <c r="MV124" i="1"/>
  <c r="MV125" i="1"/>
  <c r="MV126" i="1"/>
  <c r="MV131" i="1"/>
  <c r="MV62" i="1"/>
  <c r="MZ62" i="1"/>
  <c r="NA62" i="1"/>
  <c r="NJ76" i="1"/>
  <c r="NJ77" i="1"/>
  <c r="NJ78" i="1"/>
  <c r="NJ79" i="1"/>
  <c r="NJ80" i="1"/>
  <c r="NJ81" i="1"/>
  <c r="NJ82" i="1"/>
  <c r="NJ86" i="1"/>
  <c r="NJ87" i="1"/>
  <c r="NJ88" i="1"/>
  <c r="NJ90" i="1"/>
  <c r="NJ91" i="1"/>
  <c r="NJ92" i="1"/>
  <c r="NJ93" i="1"/>
  <c r="NJ94" i="1"/>
  <c r="NJ95" i="1"/>
  <c r="NJ96" i="1"/>
  <c r="NJ97" i="1"/>
  <c r="NJ98" i="1"/>
  <c r="NJ99" i="1"/>
  <c r="NJ100" i="1"/>
  <c r="NJ101" i="1"/>
  <c r="NJ102" i="1"/>
  <c r="NJ103" i="1"/>
  <c r="NJ104" i="1"/>
  <c r="NJ105" i="1"/>
  <c r="NJ106" i="1"/>
  <c r="NJ107" i="1"/>
  <c r="NJ108" i="1"/>
  <c r="NJ109" i="1"/>
  <c r="NJ110" i="1"/>
  <c r="NJ111" i="1"/>
  <c r="NJ112" i="1"/>
  <c r="NJ113" i="1"/>
  <c r="NJ114" i="1"/>
  <c r="NJ115" i="1"/>
  <c r="NJ116" i="1"/>
  <c r="NJ117" i="1"/>
  <c r="NJ118" i="1"/>
  <c r="NJ119" i="1"/>
  <c r="NJ120" i="1"/>
  <c r="NJ121" i="1"/>
  <c r="NJ122" i="1"/>
  <c r="NJ124" i="1"/>
  <c r="NJ125" i="1"/>
  <c r="NJ126" i="1"/>
  <c r="NJ131" i="1"/>
  <c r="NJ62" i="1"/>
  <c r="NN62" i="1"/>
  <c r="NO62" i="1"/>
  <c r="O63" i="1"/>
  <c r="AC63" i="1"/>
  <c r="AQ63" i="1"/>
  <c r="AZ76" i="1"/>
  <c r="AZ77" i="1"/>
  <c r="AZ78" i="1"/>
  <c r="AZ79" i="1"/>
  <c r="AZ80" i="1"/>
  <c r="AZ81" i="1"/>
  <c r="AZ86" i="1"/>
  <c r="AZ87" i="1"/>
  <c r="AZ88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31" i="1"/>
  <c r="AZ63" i="1"/>
  <c r="BE63" i="1"/>
  <c r="EK63" i="1"/>
  <c r="EY63" i="1"/>
  <c r="FM63" i="1"/>
  <c r="GA63" i="1"/>
  <c r="GO63" i="1"/>
  <c r="HC63" i="1"/>
  <c r="HQ63" i="1"/>
  <c r="LF78" i="1"/>
  <c r="LF81" i="1"/>
  <c r="LF84" i="1"/>
  <c r="LF87" i="1"/>
  <c r="LF90" i="1"/>
  <c r="LF93" i="1"/>
  <c r="LF96" i="1"/>
  <c r="LF108" i="1"/>
  <c r="LF111" i="1"/>
  <c r="LF114" i="1"/>
  <c r="LF117" i="1"/>
  <c r="LF120" i="1"/>
  <c r="LF132" i="1"/>
  <c r="LF63" i="1"/>
  <c r="LO63" i="1"/>
  <c r="LY63" i="1"/>
  <c r="MM63" i="1"/>
  <c r="NA63" i="1"/>
  <c r="NO63" i="1"/>
  <c r="BN65" i="1"/>
  <c r="BR65" i="1"/>
  <c r="BQ65" i="1"/>
  <c r="BT65" i="1"/>
  <c r="BU65" i="1"/>
  <c r="BV65" i="1"/>
  <c r="BW65" i="1"/>
  <c r="CB65" i="1"/>
  <c r="CF65" i="1"/>
  <c r="CE65" i="1"/>
  <c r="CH65" i="1"/>
  <c r="CI65" i="1"/>
  <c r="CJ65" i="1"/>
  <c r="CK65" i="1"/>
  <c r="CP65" i="1"/>
  <c r="CT65" i="1"/>
  <c r="CS65" i="1"/>
  <c r="CV65" i="1"/>
  <c r="CW65" i="1"/>
  <c r="CX65" i="1"/>
  <c r="CY65" i="1"/>
  <c r="DD65" i="1"/>
  <c r="DH65" i="1"/>
  <c r="DG65" i="1"/>
  <c r="DJ65" i="1"/>
  <c r="DK65" i="1"/>
  <c r="DL65" i="1"/>
  <c r="DM65" i="1"/>
  <c r="DR65" i="1"/>
  <c r="DV65" i="1"/>
  <c r="DU65" i="1"/>
  <c r="DX65" i="1"/>
  <c r="DY65" i="1"/>
  <c r="DZ65" i="1"/>
  <c r="EA65" i="1"/>
  <c r="HZ65" i="1"/>
  <c r="ID65" i="1"/>
  <c r="IC65" i="1"/>
  <c r="IF65" i="1"/>
  <c r="IG65" i="1"/>
  <c r="IH65" i="1"/>
  <c r="II65" i="1"/>
  <c r="IN65" i="1"/>
  <c r="IR65" i="1"/>
  <c r="IQ65" i="1"/>
  <c r="IT65" i="1"/>
  <c r="IU65" i="1"/>
  <c r="IV65" i="1"/>
  <c r="IW65" i="1"/>
  <c r="JB65" i="1"/>
  <c r="JF65" i="1"/>
  <c r="JE65" i="1"/>
  <c r="JH65" i="1"/>
  <c r="JI65" i="1"/>
  <c r="JJ65" i="1"/>
  <c r="JK65" i="1"/>
  <c r="JP65" i="1"/>
  <c r="JT65" i="1"/>
  <c r="JS65" i="1"/>
  <c r="JV65" i="1"/>
  <c r="JW65" i="1"/>
  <c r="JX65" i="1"/>
  <c r="JY65" i="1"/>
  <c r="KD65" i="1"/>
  <c r="KH65" i="1"/>
  <c r="KG65" i="1"/>
  <c r="KJ65" i="1"/>
  <c r="KK65" i="1"/>
  <c r="KL65" i="1"/>
  <c r="KM65" i="1"/>
  <c r="KR65" i="1"/>
  <c r="KV65" i="1"/>
  <c r="KU65" i="1"/>
  <c r="KX65" i="1"/>
  <c r="KY65" i="1"/>
  <c r="KZ65" i="1"/>
  <c r="LA65" i="1"/>
  <c r="BN66" i="1"/>
  <c r="BR66" i="1"/>
  <c r="BQ66" i="1"/>
  <c r="BT66" i="1"/>
  <c r="BU66" i="1"/>
  <c r="BV66" i="1"/>
  <c r="BW66" i="1"/>
  <c r="CB66" i="1"/>
  <c r="CF66" i="1"/>
  <c r="CE66" i="1"/>
  <c r="CH66" i="1"/>
  <c r="CI66" i="1"/>
  <c r="CJ66" i="1"/>
  <c r="CK66" i="1"/>
  <c r="CP66" i="1"/>
  <c r="CT66" i="1"/>
  <c r="CS66" i="1"/>
  <c r="CV66" i="1"/>
  <c r="CW66" i="1"/>
  <c r="CX66" i="1"/>
  <c r="CY66" i="1"/>
  <c r="DD66" i="1"/>
  <c r="DH66" i="1"/>
  <c r="DG66" i="1"/>
  <c r="DJ66" i="1"/>
  <c r="DK66" i="1"/>
  <c r="DL66" i="1"/>
  <c r="DM66" i="1"/>
  <c r="DR66" i="1"/>
  <c r="DV66" i="1"/>
  <c r="DU66" i="1"/>
  <c r="DX66" i="1"/>
  <c r="DY66" i="1"/>
  <c r="DZ66" i="1"/>
  <c r="EA66" i="1"/>
  <c r="HZ66" i="1"/>
  <c r="ID66" i="1"/>
  <c r="IC66" i="1"/>
  <c r="IF66" i="1"/>
  <c r="IG66" i="1"/>
  <c r="IH66" i="1"/>
  <c r="II66" i="1"/>
  <c r="IN66" i="1"/>
  <c r="IR66" i="1"/>
  <c r="IQ66" i="1"/>
  <c r="IT66" i="1"/>
  <c r="IU66" i="1"/>
  <c r="IV66" i="1"/>
  <c r="IW66" i="1"/>
  <c r="JB66" i="1"/>
  <c r="JF66" i="1"/>
  <c r="JE66" i="1"/>
  <c r="JH66" i="1"/>
  <c r="JI66" i="1"/>
  <c r="JJ66" i="1"/>
  <c r="JK66" i="1"/>
  <c r="JP66" i="1"/>
  <c r="JT66" i="1"/>
  <c r="JS66" i="1"/>
  <c r="JV66" i="1"/>
  <c r="JW66" i="1"/>
  <c r="JX66" i="1"/>
  <c r="JY66" i="1"/>
  <c r="KD66" i="1"/>
  <c r="KH66" i="1"/>
  <c r="KG66" i="1"/>
  <c r="KJ66" i="1"/>
  <c r="KK66" i="1"/>
  <c r="KL66" i="1"/>
  <c r="KM66" i="1"/>
  <c r="KR66" i="1"/>
  <c r="KV66" i="1"/>
  <c r="KU66" i="1"/>
  <c r="KX66" i="1"/>
  <c r="KY66" i="1"/>
  <c r="KZ66" i="1"/>
  <c r="LA66" i="1"/>
  <c r="B67" i="1"/>
  <c r="C67" i="1"/>
  <c r="D67" i="1"/>
  <c r="E67" i="1"/>
  <c r="F67" i="1"/>
  <c r="G67" i="1"/>
  <c r="I67" i="1"/>
  <c r="O67" i="1"/>
  <c r="BN67" i="1"/>
  <c r="BR67" i="1"/>
  <c r="BQ67" i="1"/>
  <c r="BT67" i="1"/>
  <c r="BU67" i="1"/>
  <c r="BV67" i="1"/>
  <c r="BW67" i="1"/>
  <c r="CB67" i="1"/>
  <c r="CF67" i="1"/>
  <c r="CE67" i="1"/>
  <c r="CH67" i="1"/>
  <c r="CI67" i="1"/>
  <c r="CJ67" i="1"/>
  <c r="CK67" i="1"/>
  <c r="CP67" i="1"/>
  <c r="CT67" i="1"/>
  <c r="CS67" i="1"/>
  <c r="CV67" i="1"/>
  <c r="CW67" i="1"/>
  <c r="CX67" i="1"/>
  <c r="CY67" i="1"/>
  <c r="DD67" i="1"/>
  <c r="DH67" i="1"/>
  <c r="DG67" i="1"/>
  <c r="DJ67" i="1"/>
  <c r="DK67" i="1"/>
  <c r="DL67" i="1"/>
  <c r="DM67" i="1"/>
  <c r="DR67" i="1"/>
  <c r="DV67" i="1"/>
  <c r="DU67" i="1"/>
  <c r="DX67" i="1"/>
  <c r="DY67" i="1"/>
  <c r="DZ67" i="1"/>
  <c r="EA67" i="1"/>
  <c r="HZ67" i="1"/>
  <c r="ID67" i="1"/>
  <c r="IC67" i="1"/>
  <c r="IF67" i="1"/>
  <c r="IG67" i="1"/>
  <c r="IH67" i="1"/>
  <c r="II67" i="1"/>
  <c r="IN67" i="1"/>
  <c r="IR67" i="1"/>
  <c r="IQ67" i="1"/>
  <c r="IT67" i="1"/>
  <c r="IU67" i="1"/>
  <c r="IV67" i="1"/>
  <c r="IW67" i="1"/>
  <c r="JB67" i="1"/>
  <c r="JF67" i="1"/>
  <c r="JE67" i="1"/>
  <c r="JH67" i="1"/>
  <c r="JI67" i="1"/>
  <c r="JJ67" i="1"/>
  <c r="JK67" i="1"/>
  <c r="JP67" i="1"/>
  <c r="JT67" i="1"/>
  <c r="JS67" i="1"/>
  <c r="JV67" i="1"/>
  <c r="JW67" i="1"/>
  <c r="JX67" i="1"/>
  <c r="JY67" i="1"/>
  <c r="KD67" i="1"/>
  <c r="KH67" i="1"/>
  <c r="KG67" i="1"/>
  <c r="KJ67" i="1"/>
  <c r="KK67" i="1"/>
  <c r="KL67" i="1"/>
  <c r="KM67" i="1"/>
  <c r="KR67" i="1"/>
  <c r="KV67" i="1"/>
  <c r="KU67" i="1"/>
  <c r="KX67" i="1"/>
  <c r="KY67" i="1"/>
  <c r="KZ67" i="1"/>
  <c r="LA67" i="1"/>
  <c r="B68" i="1"/>
  <c r="C68" i="1"/>
  <c r="D68" i="1"/>
  <c r="E68" i="1"/>
  <c r="E69" i="1"/>
  <c r="E71" i="1"/>
  <c r="F68" i="1"/>
  <c r="G68" i="1"/>
  <c r="I68" i="1"/>
  <c r="K68" i="1"/>
  <c r="BN68" i="1"/>
  <c r="BR68" i="1"/>
  <c r="BQ68" i="1"/>
  <c r="BT68" i="1"/>
  <c r="BU68" i="1"/>
  <c r="BV68" i="1"/>
  <c r="BW68" i="1"/>
  <c r="CB68" i="1"/>
  <c r="CF68" i="1"/>
  <c r="CE68" i="1"/>
  <c r="CH68" i="1"/>
  <c r="CI68" i="1"/>
  <c r="CJ68" i="1"/>
  <c r="CK68" i="1"/>
  <c r="CP68" i="1"/>
  <c r="CT68" i="1"/>
  <c r="CS68" i="1"/>
  <c r="CV68" i="1"/>
  <c r="CW68" i="1"/>
  <c r="CX68" i="1"/>
  <c r="CY68" i="1"/>
  <c r="DD68" i="1"/>
  <c r="DH68" i="1"/>
  <c r="DG68" i="1"/>
  <c r="DJ68" i="1"/>
  <c r="DK68" i="1"/>
  <c r="DL68" i="1"/>
  <c r="DM68" i="1"/>
  <c r="DR68" i="1"/>
  <c r="DV68" i="1"/>
  <c r="DU68" i="1"/>
  <c r="DX68" i="1"/>
  <c r="DY68" i="1"/>
  <c r="DZ68" i="1"/>
  <c r="EA68" i="1"/>
  <c r="HZ68" i="1"/>
  <c r="ID68" i="1"/>
  <c r="IC68" i="1"/>
  <c r="IF68" i="1"/>
  <c r="IG68" i="1"/>
  <c r="IH68" i="1"/>
  <c r="II68" i="1"/>
  <c r="IN68" i="1"/>
  <c r="IR68" i="1"/>
  <c r="IQ68" i="1"/>
  <c r="IT68" i="1"/>
  <c r="IU68" i="1"/>
  <c r="IV68" i="1"/>
  <c r="IW68" i="1"/>
  <c r="JB68" i="1"/>
  <c r="JF68" i="1"/>
  <c r="JE68" i="1"/>
  <c r="JH68" i="1"/>
  <c r="JI68" i="1"/>
  <c r="JJ68" i="1"/>
  <c r="JK68" i="1"/>
  <c r="JP68" i="1"/>
  <c r="JT68" i="1"/>
  <c r="JS68" i="1"/>
  <c r="JV68" i="1"/>
  <c r="JW68" i="1"/>
  <c r="JX68" i="1"/>
  <c r="JY68" i="1"/>
  <c r="KD68" i="1"/>
  <c r="KH68" i="1"/>
  <c r="KG68" i="1"/>
  <c r="KJ68" i="1"/>
  <c r="KK68" i="1"/>
  <c r="KL68" i="1"/>
  <c r="KM68" i="1"/>
  <c r="KR68" i="1"/>
  <c r="KV68" i="1"/>
  <c r="KU68" i="1"/>
  <c r="KX68" i="1"/>
  <c r="KY68" i="1"/>
  <c r="KZ68" i="1"/>
  <c r="LA68" i="1"/>
  <c r="B69" i="1"/>
  <c r="C69" i="1"/>
  <c r="D69" i="1"/>
  <c r="F69" i="1"/>
  <c r="G69" i="1"/>
  <c r="G71" i="1"/>
  <c r="I69" i="1"/>
  <c r="BN69" i="1"/>
  <c r="BR69" i="1"/>
  <c r="BV69" i="1"/>
  <c r="BW69" i="1"/>
  <c r="CB69" i="1"/>
  <c r="CF69" i="1"/>
  <c r="CJ69" i="1"/>
  <c r="CK69" i="1"/>
  <c r="CP69" i="1"/>
  <c r="CT69" i="1"/>
  <c r="CX69" i="1"/>
  <c r="CY69" i="1"/>
  <c r="DD69" i="1"/>
  <c r="DH69" i="1"/>
  <c r="DL69" i="1"/>
  <c r="DM69" i="1"/>
  <c r="DR69" i="1"/>
  <c r="DV69" i="1"/>
  <c r="DZ69" i="1"/>
  <c r="EA69" i="1"/>
  <c r="HZ69" i="1"/>
  <c r="ID69" i="1"/>
  <c r="IH69" i="1"/>
  <c r="II69" i="1"/>
  <c r="IN69" i="1"/>
  <c r="IR69" i="1"/>
  <c r="IV69" i="1"/>
  <c r="IW69" i="1"/>
  <c r="JB69" i="1"/>
  <c r="JF69" i="1"/>
  <c r="JJ69" i="1"/>
  <c r="JK69" i="1"/>
  <c r="JP69" i="1"/>
  <c r="JT69" i="1"/>
  <c r="JX69" i="1"/>
  <c r="JY69" i="1"/>
  <c r="KD69" i="1"/>
  <c r="KH69" i="1"/>
  <c r="KL69" i="1"/>
  <c r="KM69" i="1"/>
  <c r="KR69" i="1"/>
  <c r="KV69" i="1"/>
  <c r="KZ69" i="1"/>
  <c r="LA69" i="1"/>
  <c r="B70" i="1"/>
  <c r="B71" i="1"/>
  <c r="C71" i="1"/>
  <c r="D71" i="1"/>
  <c r="F71" i="1"/>
  <c r="A132" i="1"/>
  <c r="LH96" i="1"/>
  <c r="LJ96" i="1"/>
  <c r="LH97" i="1"/>
  <c r="LJ97" i="1"/>
  <c r="LH98" i="1"/>
  <c r="LJ98" i="1"/>
  <c r="B142" i="1"/>
  <c r="LH87" i="1"/>
  <c r="LJ87" i="1"/>
  <c r="LH88" i="1"/>
  <c r="LJ88" i="1"/>
  <c r="LH89" i="1"/>
  <c r="LJ89" i="1"/>
  <c r="LH84" i="1"/>
  <c r="LJ84" i="1"/>
  <c r="LH85" i="1"/>
  <c r="LJ85" i="1"/>
  <c r="LH86" i="1"/>
  <c r="LJ86" i="1"/>
  <c r="FL76" i="1"/>
  <c r="IF87" i="1"/>
  <c r="IF91" i="1"/>
  <c r="IF95" i="1"/>
  <c r="IG87" i="1"/>
  <c r="IG91" i="1"/>
  <c r="IG95" i="1"/>
  <c r="ID95" i="1"/>
  <c r="IH95" i="1"/>
  <c r="II95" i="1"/>
  <c r="IF88" i="1"/>
  <c r="IF92" i="1"/>
  <c r="IF96" i="1"/>
  <c r="IG88" i="1"/>
  <c r="IG92" i="1"/>
  <c r="IG96" i="1"/>
  <c r="ID96" i="1"/>
  <c r="IH96" i="1"/>
  <c r="II96" i="1"/>
  <c r="IF89" i="1"/>
  <c r="IF93" i="1"/>
  <c r="IF97" i="1"/>
  <c r="IG89" i="1"/>
  <c r="IG93" i="1"/>
  <c r="IG97" i="1"/>
  <c r="ID97" i="1"/>
  <c r="IH97" i="1"/>
  <c r="II97" i="1"/>
  <c r="IF82" i="1"/>
  <c r="IF86" i="1"/>
  <c r="IF90" i="1"/>
  <c r="IF94" i="1"/>
  <c r="IF98" i="1"/>
  <c r="IG82" i="1"/>
  <c r="IG86" i="1"/>
  <c r="IG90" i="1"/>
  <c r="IG94" i="1"/>
  <c r="IG98" i="1"/>
  <c r="ID98" i="1"/>
  <c r="IH98" i="1"/>
  <c r="II98" i="1"/>
  <c r="ID87" i="1"/>
  <c r="IH87" i="1"/>
  <c r="II87" i="1"/>
  <c r="ID88" i="1"/>
  <c r="IH88" i="1"/>
  <c r="II88" i="1"/>
  <c r="ID89" i="1"/>
  <c r="IH89" i="1"/>
  <c r="II89" i="1"/>
  <c r="ID90" i="1"/>
  <c r="IH90" i="1"/>
  <c r="II90" i="1"/>
  <c r="ID83" i="1"/>
  <c r="IH83" i="1"/>
  <c r="II83" i="1"/>
  <c r="ID84" i="1"/>
  <c r="IH84" i="1"/>
  <c r="II84" i="1"/>
  <c r="ID85" i="1"/>
  <c r="IH85" i="1"/>
  <c r="II85" i="1"/>
  <c r="ID86" i="1"/>
  <c r="IH86" i="1"/>
  <c r="II86" i="1"/>
  <c r="KT79" i="1"/>
  <c r="KV79" i="1"/>
  <c r="KX79" i="1"/>
  <c r="KY79" i="1"/>
  <c r="KZ79" i="1"/>
  <c r="LA79" i="1"/>
  <c r="KT80" i="1"/>
  <c r="KV80" i="1"/>
  <c r="KX80" i="1"/>
  <c r="KY80" i="1"/>
  <c r="KZ80" i="1"/>
  <c r="LA80" i="1"/>
  <c r="KT81" i="1"/>
  <c r="KV81" i="1"/>
  <c r="KY81" i="1"/>
  <c r="KZ81" i="1"/>
  <c r="LA81" i="1"/>
  <c r="KT82" i="1"/>
  <c r="KV82" i="1"/>
  <c r="KZ82" i="1"/>
  <c r="LA82" i="1"/>
  <c r="KT83" i="1"/>
  <c r="KV83" i="1"/>
  <c r="KX83" i="1"/>
  <c r="KY83" i="1"/>
  <c r="KZ83" i="1"/>
  <c r="LA83" i="1"/>
  <c r="KT84" i="1"/>
  <c r="KV84" i="1"/>
  <c r="KX84" i="1"/>
  <c r="KY84" i="1"/>
  <c r="KZ84" i="1"/>
  <c r="LA84" i="1"/>
  <c r="KT85" i="1"/>
  <c r="KV85" i="1"/>
  <c r="KX85" i="1"/>
  <c r="KY85" i="1"/>
  <c r="KZ85" i="1"/>
  <c r="LA85" i="1"/>
  <c r="KT86" i="1"/>
  <c r="KV86" i="1"/>
  <c r="KX86" i="1"/>
  <c r="KY86" i="1"/>
  <c r="KZ86" i="1"/>
  <c r="LA86" i="1"/>
  <c r="KT87" i="1"/>
  <c r="KV87" i="1"/>
  <c r="KX87" i="1"/>
  <c r="KY87" i="1"/>
  <c r="KZ87" i="1"/>
  <c r="LA87" i="1"/>
  <c r="KT88" i="1"/>
  <c r="KV88" i="1"/>
  <c r="KX88" i="1"/>
  <c r="KY88" i="1"/>
  <c r="KZ88" i="1"/>
  <c r="LA88" i="1"/>
  <c r="KT89" i="1"/>
  <c r="KV89" i="1"/>
  <c r="KX89" i="1"/>
  <c r="KY89" i="1"/>
  <c r="KZ89" i="1"/>
  <c r="LA89" i="1"/>
  <c r="KT90" i="1"/>
  <c r="KV90" i="1"/>
  <c r="KX90" i="1"/>
  <c r="KY90" i="1"/>
  <c r="KZ90" i="1"/>
  <c r="LA90" i="1"/>
  <c r="KT91" i="1"/>
  <c r="KV91" i="1"/>
  <c r="KX91" i="1"/>
  <c r="KY91" i="1"/>
  <c r="KZ91" i="1"/>
  <c r="LA91" i="1"/>
  <c r="KT92" i="1"/>
  <c r="KV92" i="1"/>
  <c r="KX92" i="1"/>
  <c r="KY92" i="1"/>
  <c r="KZ92" i="1"/>
  <c r="LA92" i="1"/>
  <c r="KT93" i="1"/>
  <c r="KV93" i="1"/>
  <c r="KX93" i="1"/>
  <c r="KY93" i="1"/>
  <c r="KZ93" i="1"/>
  <c r="LA93" i="1"/>
  <c r="KT94" i="1"/>
  <c r="KV94" i="1"/>
  <c r="KX94" i="1"/>
  <c r="KY94" i="1"/>
  <c r="KZ94" i="1"/>
  <c r="LA94" i="1"/>
  <c r="KT95" i="1"/>
  <c r="KV95" i="1"/>
  <c r="KX95" i="1"/>
  <c r="KY95" i="1"/>
  <c r="KZ95" i="1"/>
  <c r="LA95" i="1"/>
  <c r="KT96" i="1"/>
  <c r="KV96" i="1"/>
  <c r="KX96" i="1"/>
  <c r="KY96" i="1"/>
  <c r="KZ96" i="1"/>
  <c r="LA96" i="1"/>
  <c r="KT97" i="1"/>
  <c r="KV97" i="1"/>
  <c r="KX97" i="1"/>
  <c r="KY97" i="1"/>
  <c r="KZ97" i="1"/>
  <c r="LA97" i="1"/>
  <c r="KT98" i="1"/>
  <c r="KV98" i="1"/>
  <c r="KX98" i="1"/>
  <c r="KY98" i="1"/>
  <c r="KZ98" i="1"/>
  <c r="LA98" i="1"/>
  <c r="KT99" i="1"/>
  <c r="KV99" i="1"/>
  <c r="KX99" i="1"/>
  <c r="KY99" i="1"/>
  <c r="KZ99" i="1"/>
  <c r="LA99" i="1"/>
  <c r="KT100" i="1"/>
  <c r="KV100" i="1"/>
  <c r="KX100" i="1"/>
  <c r="KY100" i="1"/>
  <c r="KZ100" i="1"/>
  <c r="LA100" i="1"/>
  <c r="KT101" i="1"/>
  <c r="KV101" i="1"/>
  <c r="KZ101" i="1"/>
  <c r="LA101" i="1"/>
  <c r="KT102" i="1"/>
  <c r="KV102" i="1"/>
  <c r="KX102" i="1"/>
  <c r="KY102" i="1"/>
  <c r="KZ102" i="1"/>
  <c r="LA102" i="1"/>
  <c r="KF79" i="1"/>
  <c r="KH79" i="1"/>
  <c r="KJ79" i="1"/>
  <c r="KK79" i="1"/>
  <c r="KL79" i="1"/>
  <c r="KM79" i="1"/>
  <c r="KF80" i="1"/>
  <c r="KH80" i="1"/>
  <c r="KJ80" i="1"/>
  <c r="KK80" i="1"/>
  <c r="KL80" i="1"/>
  <c r="KM80" i="1"/>
  <c r="KF81" i="1"/>
  <c r="KH81" i="1"/>
  <c r="KJ81" i="1"/>
  <c r="KK81" i="1"/>
  <c r="KL81" i="1"/>
  <c r="KM81" i="1"/>
  <c r="KF82" i="1"/>
  <c r="KH82" i="1"/>
  <c r="KJ82" i="1"/>
  <c r="KK82" i="1"/>
  <c r="KL82" i="1"/>
  <c r="KM82" i="1"/>
  <c r="KF83" i="1"/>
  <c r="KH83" i="1"/>
  <c r="KJ83" i="1"/>
  <c r="KK83" i="1"/>
  <c r="KL83" i="1"/>
  <c r="KM83" i="1"/>
  <c r="KF84" i="1"/>
  <c r="KH84" i="1"/>
  <c r="KJ84" i="1"/>
  <c r="KK84" i="1"/>
  <c r="KL84" i="1"/>
  <c r="KM84" i="1"/>
  <c r="KF85" i="1"/>
  <c r="KH85" i="1"/>
  <c r="KL85" i="1"/>
  <c r="KM85" i="1"/>
  <c r="KF86" i="1"/>
  <c r="KH86" i="1"/>
  <c r="KJ86" i="1"/>
  <c r="KK86" i="1"/>
  <c r="KL86" i="1"/>
  <c r="KM86" i="1"/>
  <c r="KF87" i="1"/>
  <c r="KH87" i="1"/>
  <c r="KJ87" i="1"/>
  <c r="KK87" i="1"/>
  <c r="KL87" i="1"/>
  <c r="KM87" i="1"/>
  <c r="KF88" i="1"/>
  <c r="KH88" i="1"/>
  <c r="KJ88" i="1"/>
  <c r="KK88" i="1"/>
  <c r="KL88" i="1"/>
  <c r="KM88" i="1"/>
  <c r="KF89" i="1"/>
  <c r="KH89" i="1"/>
  <c r="KJ89" i="1"/>
  <c r="KK89" i="1"/>
  <c r="KL89" i="1"/>
  <c r="KM89" i="1"/>
  <c r="KF90" i="1"/>
  <c r="KH90" i="1"/>
  <c r="KJ90" i="1"/>
  <c r="KK90" i="1"/>
  <c r="KL90" i="1"/>
  <c r="KM90" i="1"/>
  <c r="KF91" i="1"/>
  <c r="KH91" i="1"/>
  <c r="KJ91" i="1"/>
  <c r="KK91" i="1"/>
  <c r="KL91" i="1"/>
  <c r="KM91" i="1"/>
  <c r="KF92" i="1"/>
  <c r="KH92" i="1"/>
  <c r="KJ92" i="1"/>
  <c r="KK92" i="1"/>
  <c r="KL92" i="1"/>
  <c r="KM92" i="1"/>
  <c r="KF93" i="1"/>
  <c r="KH93" i="1"/>
  <c r="KJ93" i="1"/>
  <c r="KK93" i="1"/>
  <c r="KL93" i="1"/>
  <c r="KM93" i="1"/>
  <c r="KF94" i="1"/>
  <c r="KH94" i="1"/>
  <c r="KJ94" i="1"/>
  <c r="KK94" i="1"/>
  <c r="KL94" i="1"/>
  <c r="KM94" i="1"/>
  <c r="KF95" i="1"/>
  <c r="KH95" i="1"/>
  <c r="KJ95" i="1"/>
  <c r="KK95" i="1"/>
  <c r="KL95" i="1"/>
  <c r="KM95" i="1"/>
  <c r="KF96" i="1"/>
  <c r="KH96" i="1"/>
  <c r="KJ96" i="1"/>
  <c r="KK96" i="1"/>
  <c r="KL96" i="1"/>
  <c r="KM96" i="1"/>
  <c r="KF97" i="1"/>
  <c r="KH97" i="1"/>
  <c r="KJ97" i="1"/>
  <c r="KK97" i="1"/>
  <c r="KL97" i="1"/>
  <c r="KM97" i="1"/>
  <c r="KF98" i="1"/>
  <c r="KH98" i="1"/>
  <c r="KJ98" i="1"/>
  <c r="KK98" i="1"/>
  <c r="KL98" i="1"/>
  <c r="KM98" i="1"/>
  <c r="KF99" i="1"/>
  <c r="KH99" i="1"/>
  <c r="KK99" i="1"/>
  <c r="KL99" i="1"/>
  <c r="KM99" i="1"/>
  <c r="KF100" i="1"/>
  <c r="KH100" i="1"/>
  <c r="KL100" i="1"/>
  <c r="KM100" i="1"/>
  <c r="KF101" i="1"/>
  <c r="KH101" i="1"/>
  <c r="KJ101" i="1"/>
  <c r="KK101" i="1"/>
  <c r="KL101" i="1"/>
  <c r="KM101" i="1"/>
  <c r="KF102" i="1"/>
  <c r="KH102" i="1"/>
  <c r="KJ102" i="1"/>
  <c r="KK102" i="1"/>
  <c r="KL102" i="1"/>
  <c r="KM102" i="1"/>
  <c r="JR79" i="1"/>
  <c r="JT79" i="1"/>
  <c r="JV79" i="1"/>
  <c r="JW79" i="1"/>
  <c r="JX79" i="1"/>
  <c r="JY79" i="1"/>
  <c r="JR80" i="1"/>
  <c r="JT80" i="1"/>
  <c r="JV80" i="1"/>
  <c r="JW80" i="1"/>
  <c r="JX80" i="1"/>
  <c r="JY80" i="1"/>
  <c r="JR81" i="1"/>
  <c r="JT81" i="1"/>
  <c r="JV81" i="1"/>
  <c r="JW81" i="1"/>
  <c r="JX81" i="1"/>
  <c r="JY81" i="1"/>
  <c r="JR82" i="1"/>
  <c r="JT82" i="1"/>
  <c r="JV82" i="1"/>
  <c r="JW82" i="1"/>
  <c r="JX82" i="1"/>
  <c r="JY82" i="1"/>
  <c r="JR83" i="1"/>
  <c r="JT83" i="1"/>
  <c r="JV83" i="1"/>
  <c r="JW83" i="1"/>
  <c r="JX83" i="1"/>
  <c r="JY83" i="1"/>
  <c r="JR84" i="1"/>
  <c r="JT84" i="1"/>
  <c r="JV84" i="1"/>
  <c r="JW84" i="1"/>
  <c r="JX84" i="1"/>
  <c r="JY84" i="1"/>
  <c r="JR85" i="1"/>
  <c r="JT85" i="1"/>
  <c r="JV85" i="1"/>
  <c r="JW85" i="1"/>
  <c r="JX85" i="1"/>
  <c r="JY85" i="1"/>
  <c r="JR86" i="1"/>
  <c r="JT86" i="1"/>
  <c r="JV86" i="1"/>
  <c r="JW86" i="1"/>
  <c r="JX86" i="1"/>
  <c r="JY86" i="1"/>
  <c r="JR87" i="1"/>
  <c r="JT87" i="1"/>
  <c r="JV87" i="1"/>
  <c r="JW87" i="1"/>
  <c r="JX87" i="1"/>
  <c r="JY87" i="1"/>
  <c r="JR88" i="1"/>
  <c r="JT88" i="1"/>
  <c r="JV88" i="1"/>
  <c r="JW88" i="1"/>
  <c r="JX88" i="1"/>
  <c r="JY88" i="1"/>
  <c r="JR89" i="1"/>
  <c r="JT89" i="1"/>
  <c r="JX89" i="1"/>
  <c r="JY89" i="1"/>
  <c r="JR90" i="1"/>
  <c r="JT90" i="1"/>
  <c r="JV90" i="1"/>
  <c r="JW90" i="1"/>
  <c r="JX90" i="1"/>
  <c r="JY90" i="1"/>
  <c r="JR91" i="1"/>
  <c r="JT91" i="1"/>
  <c r="JV91" i="1"/>
  <c r="JW91" i="1"/>
  <c r="JX91" i="1"/>
  <c r="JY91" i="1"/>
  <c r="JR92" i="1"/>
  <c r="JT92" i="1"/>
  <c r="JV92" i="1"/>
  <c r="JW92" i="1"/>
  <c r="JX92" i="1"/>
  <c r="JY92" i="1"/>
  <c r="JR93" i="1"/>
  <c r="JT93" i="1"/>
  <c r="JV93" i="1"/>
  <c r="JW93" i="1"/>
  <c r="JX93" i="1"/>
  <c r="JY93" i="1"/>
  <c r="JR94" i="1"/>
  <c r="JT94" i="1"/>
  <c r="JV94" i="1"/>
  <c r="JW94" i="1"/>
  <c r="JX94" i="1"/>
  <c r="JY94" i="1"/>
  <c r="JR95" i="1"/>
  <c r="JT95" i="1"/>
  <c r="JV95" i="1"/>
  <c r="JW95" i="1"/>
  <c r="JX95" i="1"/>
  <c r="JY95" i="1"/>
  <c r="JR96" i="1"/>
  <c r="JT96" i="1"/>
  <c r="JV96" i="1"/>
  <c r="JW96" i="1"/>
  <c r="JX96" i="1"/>
  <c r="JY96" i="1"/>
  <c r="JR97" i="1"/>
  <c r="JT97" i="1"/>
  <c r="JV97" i="1"/>
  <c r="JW97" i="1"/>
  <c r="JX97" i="1"/>
  <c r="JY97" i="1"/>
  <c r="JR98" i="1"/>
  <c r="JT98" i="1"/>
  <c r="JV98" i="1"/>
  <c r="JW98" i="1"/>
  <c r="JX98" i="1"/>
  <c r="JY98" i="1"/>
  <c r="JR99" i="1"/>
  <c r="JT99" i="1"/>
  <c r="JV99" i="1"/>
  <c r="JW99" i="1"/>
  <c r="JX99" i="1"/>
  <c r="JY99" i="1"/>
  <c r="JR100" i="1"/>
  <c r="JT100" i="1"/>
  <c r="JV100" i="1"/>
  <c r="JW100" i="1"/>
  <c r="JX100" i="1"/>
  <c r="JY100" i="1"/>
  <c r="JR101" i="1"/>
  <c r="JT101" i="1"/>
  <c r="JV101" i="1"/>
  <c r="JW101" i="1"/>
  <c r="JX101" i="1"/>
  <c r="JY101" i="1"/>
  <c r="JR102" i="1"/>
  <c r="JT102" i="1"/>
  <c r="JV102" i="1"/>
  <c r="JW102" i="1"/>
  <c r="JX102" i="1"/>
  <c r="JY102" i="1"/>
  <c r="JD79" i="1"/>
  <c r="JF79" i="1"/>
  <c r="JH79" i="1"/>
  <c r="JI79" i="1"/>
  <c r="JJ79" i="1"/>
  <c r="JK79" i="1"/>
  <c r="JD80" i="1"/>
  <c r="JF80" i="1"/>
  <c r="JH80" i="1"/>
  <c r="JI80" i="1"/>
  <c r="JJ80" i="1"/>
  <c r="JK80" i="1"/>
  <c r="JD81" i="1"/>
  <c r="JF81" i="1"/>
  <c r="JH81" i="1"/>
  <c r="JI81" i="1"/>
  <c r="JJ81" i="1"/>
  <c r="JK81" i="1"/>
  <c r="JD82" i="1"/>
  <c r="JF82" i="1"/>
  <c r="JH82" i="1"/>
  <c r="JI82" i="1"/>
  <c r="JJ82" i="1"/>
  <c r="JK82" i="1"/>
  <c r="JD83" i="1"/>
  <c r="JF83" i="1"/>
  <c r="JH83" i="1"/>
  <c r="JI83" i="1"/>
  <c r="JJ83" i="1"/>
  <c r="JK83" i="1"/>
  <c r="JD84" i="1"/>
  <c r="JF84" i="1"/>
  <c r="JH84" i="1"/>
  <c r="JI84" i="1"/>
  <c r="JJ84" i="1"/>
  <c r="JK84" i="1"/>
  <c r="JD85" i="1"/>
  <c r="JF85" i="1"/>
  <c r="JH85" i="1"/>
  <c r="JI85" i="1"/>
  <c r="JJ85" i="1"/>
  <c r="JK85" i="1"/>
  <c r="JD86" i="1"/>
  <c r="JF86" i="1"/>
  <c r="JH86" i="1"/>
  <c r="JI86" i="1"/>
  <c r="JJ86" i="1"/>
  <c r="JK86" i="1"/>
  <c r="JD87" i="1"/>
  <c r="JF87" i="1"/>
  <c r="JH87" i="1"/>
  <c r="JI87" i="1"/>
  <c r="JJ87" i="1"/>
  <c r="JK87" i="1"/>
  <c r="JD88" i="1"/>
  <c r="JF88" i="1"/>
  <c r="JH88" i="1"/>
  <c r="JI88" i="1"/>
  <c r="JJ88" i="1"/>
  <c r="JK88" i="1"/>
  <c r="JD89" i="1"/>
  <c r="JF89" i="1"/>
  <c r="JH89" i="1"/>
  <c r="JI89" i="1"/>
  <c r="JJ89" i="1"/>
  <c r="JK89" i="1"/>
  <c r="JD90" i="1"/>
  <c r="JF90" i="1"/>
  <c r="JH90" i="1"/>
  <c r="JI90" i="1"/>
  <c r="JJ90" i="1"/>
  <c r="JK90" i="1"/>
  <c r="JD91" i="1"/>
  <c r="JF91" i="1"/>
  <c r="JH91" i="1"/>
  <c r="JI91" i="1"/>
  <c r="JJ91" i="1"/>
  <c r="JK91" i="1"/>
  <c r="JD92" i="1"/>
  <c r="JF92" i="1"/>
  <c r="JH92" i="1"/>
  <c r="JI92" i="1"/>
  <c r="JJ92" i="1"/>
  <c r="JK92" i="1"/>
  <c r="JD93" i="1"/>
  <c r="JF93" i="1"/>
  <c r="JH93" i="1"/>
  <c r="JI93" i="1"/>
  <c r="JJ93" i="1"/>
  <c r="JK93" i="1"/>
  <c r="JD94" i="1"/>
  <c r="JF94" i="1"/>
  <c r="JH94" i="1"/>
  <c r="JI94" i="1"/>
  <c r="JJ94" i="1"/>
  <c r="JK94" i="1"/>
  <c r="JD95" i="1"/>
  <c r="JF95" i="1"/>
  <c r="JH95" i="1"/>
  <c r="JI95" i="1"/>
  <c r="JJ95" i="1"/>
  <c r="JK95" i="1"/>
  <c r="JD96" i="1"/>
  <c r="JF96" i="1"/>
  <c r="JH96" i="1"/>
  <c r="JI96" i="1"/>
  <c r="JJ96" i="1"/>
  <c r="JK96" i="1"/>
  <c r="JD97" i="1"/>
  <c r="JF97" i="1"/>
  <c r="JH97" i="1"/>
  <c r="JI97" i="1"/>
  <c r="JJ97" i="1"/>
  <c r="JK97" i="1"/>
  <c r="JD98" i="1"/>
  <c r="JF98" i="1"/>
  <c r="JH98" i="1"/>
  <c r="JI98" i="1"/>
  <c r="JJ98" i="1"/>
  <c r="JK98" i="1"/>
  <c r="JD99" i="1"/>
  <c r="JF99" i="1"/>
  <c r="JH99" i="1"/>
  <c r="JI99" i="1"/>
  <c r="JJ99" i="1"/>
  <c r="JK99" i="1"/>
  <c r="JD100" i="1"/>
  <c r="JF100" i="1"/>
  <c r="JH100" i="1"/>
  <c r="JI100" i="1"/>
  <c r="JJ100" i="1"/>
  <c r="JK100" i="1"/>
  <c r="JD101" i="1"/>
  <c r="JF101" i="1"/>
  <c r="JH101" i="1"/>
  <c r="JI101" i="1"/>
  <c r="JJ101" i="1"/>
  <c r="JK101" i="1"/>
  <c r="JD102" i="1"/>
  <c r="JF102" i="1"/>
  <c r="JH102" i="1"/>
  <c r="JI102" i="1"/>
  <c r="JJ102" i="1"/>
  <c r="JK102" i="1"/>
  <c r="IP79" i="1"/>
  <c r="IR79" i="1"/>
  <c r="IT79" i="1"/>
  <c r="IU79" i="1"/>
  <c r="IV79" i="1"/>
  <c r="IW79" i="1"/>
  <c r="IP80" i="1"/>
  <c r="IR80" i="1"/>
  <c r="IT80" i="1"/>
  <c r="IU80" i="1"/>
  <c r="IV80" i="1"/>
  <c r="IW80" i="1"/>
  <c r="IP81" i="1"/>
  <c r="IR81" i="1"/>
  <c r="IT81" i="1"/>
  <c r="IU81" i="1"/>
  <c r="IV81" i="1"/>
  <c r="IW81" i="1"/>
  <c r="IP82" i="1"/>
  <c r="IR82" i="1"/>
  <c r="IV82" i="1"/>
  <c r="IW82" i="1"/>
  <c r="IP83" i="1"/>
  <c r="IR83" i="1"/>
  <c r="IT83" i="1"/>
  <c r="IU83" i="1"/>
  <c r="IV83" i="1"/>
  <c r="IW83" i="1"/>
  <c r="IP84" i="1"/>
  <c r="IR84" i="1"/>
  <c r="IT84" i="1"/>
  <c r="IU84" i="1"/>
  <c r="IV84" i="1"/>
  <c r="IW84" i="1"/>
  <c r="IP85" i="1"/>
  <c r="IR85" i="1"/>
  <c r="IT85" i="1"/>
  <c r="IU85" i="1"/>
  <c r="IV85" i="1"/>
  <c r="IW85" i="1"/>
  <c r="IP86" i="1"/>
  <c r="IR86" i="1"/>
  <c r="IT86" i="1"/>
  <c r="IU86" i="1"/>
  <c r="IV86" i="1"/>
  <c r="IW86" i="1"/>
  <c r="IP87" i="1"/>
  <c r="IR87" i="1"/>
  <c r="IT87" i="1"/>
  <c r="IU87" i="1"/>
  <c r="IV87" i="1"/>
  <c r="IW87" i="1"/>
  <c r="IP88" i="1"/>
  <c r="IR88" i="1"/>
  <c r="IT88" i="1"/>
  <c r="IU88" i="1"/>
  <c r="IV88" i="1"/>
  <c r="IW88" i="1"/>
  <c r="IP89" i="1"/>
  <c r="IR89" i="1"/>
  <c r="IT89" i="1"/>
  <c r="IU89" i="1"/>
  <c r="IV89" i="1"/>
  <c r="IW89" i="1"/>
  <c r="IP90" i="1"/>
  <c r="IR90" i="1"/>
  <c r="IT90" i="1"/>
  <c r="IU90" i="1"/>
  <c r="IV90" i="1"/>
  <c r="IW90" i="1"/>
  <c r="IP91" i="1"/>
  <c r="IR91" i="1"/>
  <c r="IT91" i="1"/>
  <c r="IU91" i="1"/>
  <c r="IV91" i="1"/>
  <c r="IW91" i="1"/>
  <c r="IP92" i="1"/>
  <c r="IR92" i="1"/>
  <c r="IT92" i="1"/>
  <c r="IU92" i="1"/>
  <c r="IV92" i="1"/>
  <c r="IW92" i="1"/>
  <c r="IP93" i="1"/>
  <c r="IR93" i="1"/>
  <c r="IT93" i="1"/>
  <c r="IU93" i="1"/>
  <c r="IV93" i="1"/>
  <c r="IW93" i="1"/>
  <c r="IP94" i="1"/>
  <c r="IR94" i="1"/>
  <c r="IT94" i="1"/>
  <c r="IU94" i="1"/>
  <c r="IV94" i="1"/>
  <c r="IW94" i="1"/>
  <c r="IP95" i="1"/>
  <c r="IR95" i="1"/>
  <c r="IT95" i="1"/>
  <c r="IU95" i="1"/>
  <c r="IV95" i="1"/>
  <c r="IW95" i="1"/>
  <c r="IP96" i="1"/>
  <c r="IR96" i="1"/>
  <c r="IT96" i="1"/>
  <c r="IU96" i="1"/>
  <c r="IV96" i="1"/>
  <c r="IW96" i="1"/>
  <c r="IP97" i="1"/>
  <c r="IR97" i="1"/>
  <c r="IT97" i="1"/>
  <c r="IU97" i="1"/>
  <c r="IV97" i="1"/>
  <c r="IW97" i="1"/>
  <c r="IP98" i="1"/>
  <c r="IR98" i="1"/>
  <c r="IT98" i="1"/>
  <c r="IU98" i="1"/>
  <c r="IV98" i="1"/>
  <c r="IW98" i="1"/>
  <c r="IP99" i="1"/>
  <c r="IR99" i="1"/>
  <c r="IT99" i="1"/>
  <c r="IU99" i="1"/>
  <c r="IV99" i="1"/>
  <c r="IW99" i="1"/>
  <c r="IP100" i="1"/>
  <c r="IR100" i="1"/>
  <c r="IT100" i="1"/>
  <c r="IU100" i="1"/>
  <c r="IV100" i="1"/>
  <c r="IW100" i="1"/>
  <c r="IP101" i="1"/>
  <c r="IR101" i="1"/>
  <c r="IT101" i="1"/>
  <c r="IU101" i="1"/>
  <c r="IV101" i="1"/>
  <c r="IW101" i="1"/>
  <c r="IP102" i="1"/>
  <c r="IR102" i="1"/>
  <c r="IT102" i="1"/>
  <c r="IU102" i="1"/>
  <c r="IV102" i="1"/>
  <c r="IW102" i="1"/>
  <c r="DT79" i="1"/>
  <c r="DV79" i="1"/>
  <c r="DX79" i="1"/>
  <c r="DY79" i="1"/>
  <c r="DZ79" i="1"/>
  <c r="EA79" i="1"/>
  <c r="DT80" i="1"/>
  <c r="DV80" i="1"/>
  <c r="DX80" i="1"/>
  <c r="DY80" i="1"/>
  <c r="DZ80" i="1"/>
  <c r="EA80" i="1"/>
  <c r="DT81" i="1"/>
  <c r="DV81" i="1"/>
  <c r="DX81" i="1"/>
  <c r="DY81" i="1"/>
  <c r="DZ81" i="1"/>
  <c r="EA81" i="1"/>
  <c r="DT82" i="1"/>
  <c r="DV82" i="1"/>
  <c r="DX82" i="1"/>
  <c r="DY82" i="1"/>
  <c r="DZ82" i="1"/>
  <c r="EA82" i="1"/>
  <c r="DT83" i="1"/>
  <c r="DV83" i="1"/>
  <c r="DX83" i="1"/>
  <c r="DY83" i="1"/>
  <c r="DZ83" i="1"/>
  <c r="EA83" i="1"/>
  <c r="DT84" i="1"/>
  <c r="DV84" i="1"/>
  <c r="DX84" i="1"/>
  <c r="DY84" i="1"/>
  <c r="DZ84" i="1"/>
  <c r="EA84" i="1"/>
  <c r="DT85" i="1"/>
  <c r="DV85" i="1"/>
  <c r="DX85" i="1"/>
  <c r="DY85" i="1"/>
  <c r="DZ85" i="1"/>
  <c r="EA85" i="1"/>
  <c r="DT86" i="1"/>
  <c r="DV86" i="1"/>
  <c r="DX86" i="1"/>
  <c r="DY86" i="1"/>
  <c r="DZ86" i="1"/>
  <c r="EA86" i="1"/>
  <c r="DT87" i="1"/>
  <c r="DV87" i="1"/>
  <c r="DX87" i="1"/>
  <c r="DY87" i="1"/>
  <c r="DZ87" i="1"/>
  <c r="EA87" i="1"/>
  <c r="DT88" i="1"/>
  <c r="DV88" i="1"/>
  <c r="DX88" i="1"/>
  <c r="DY88" i="1"/>
  <c r="DZ88" i="1"/>
  <c r="EA88" i="1"/>
  <c r="DT89" i="1"/>
  <c r="DV89" i="1"/>
  <c r="DX89" i="1"/>
  <c r="DY89" i="1"/>
  <c r="DZ89" i="1"/>
  <c r="EA89" i="1"/>
  <c r="DT90" i="1"/>
  <c r="DV90" i="1"/>
  <c r="DX90" i="1"/>
  <c r="DY90" i="1"/>
  <c r="DZ90" i="1"/>
  <c r="EA90" i="1"/>
  <c r="DT91" i="1"/>
  <c r="DV91" i="1"/>
  <c r="DX91" i="1"/>
  <c r="DY91" i="1"/>
  <c r="DZ91" i="1"/>
  <c r="EA91" i="1"/>
  <c r="DT92" i="1"/>
  <c r="DV92" i="1"/>
  <c r="DX92" i="1"/>
  <c r="DY92" i="1"/>
  <c r="DZ92" i="1"/>
  <c r="EA92" i="1"/>
  <c r="DT93" i="1"/>
  <c r="DV93" i="1"/>
  <c r="DX93" i="1"/>
  <c r="DY93" i="1"/>
  <c r="DZ93" i="1"/>
  <c r="EA93" i="1"/>
  <c r="DT94" i="1"/>
  <c r="DV94" i="1"/>
  <c r="DX94" i="1"/>
  <c r="DY94" i="1"/>
  <c r="DZ94" i="1"/>
  <c r="EA94" i="1"/>
  <c r="DT95" i="1"/>
  <c r="DV95" i="1"/>
  <c r="DX95" i="1"/>
  <c r="DY95" i="1"/>
  <c r="DZ95" i="1"/>
  <c r="EA95" i="1"/>
  <c r="DT96" i="1"/>
  <c r="DV96" i="1"/>
  <c r="DX96" i="1"/>
  <c r="DY96" i="1"/>
  <c r="DZ96" i="1"/>
  <c r="EA96" i="1"/>
  <c r="DT97" i="1"/>
  <c r="DV97" i="1"/>
  <c r="DX97" i="1"/>
  <c r="DY97" i="1"/>
  <c r="DZ97" i="1"/>
  <c r="EA97" i="1"/>
  <c r="DT98" i="1"/>
  <c r="DV98" i="1"/>
  <c r="DX98" i="1"/>
  <c r="DY98" i="1"/>
  <c r="DZ98" i="1"/>
  <c r="EA98" i="1"/>
  <c r="DT99" i="1"/>
  <c r="DV99" i="1"/>
  <c r="DY99" i="1"/>
  <c r="DZ99" i="1"/>
  <c r="EA99" i="1"/>
  <c r="DT100" i="1"/>
  <c r="DV100" i="1"/>
  <c r="DY100" i="1"/>
  <c r="DZ100" i="1"/>
  <c r="EA100" i="1"/>
  <c r="DT101" i="1"/>
  <c r="DV101" i="1"/>
  <c r="DX101" i="1"/>
  <c r="DY101" i="1"/>
  <c r="DZ101" i="1"/>
  <c r="EA101" i="1"/>
  <c r="DT102" i="1"/>
  <c r="DV102" i="1"/>
  <c r="DZ102" i="1"/>
  <c r="EA102" i="1"/>
  <c r="DF79" i="1"/>
  <c r="DH79" i="1"/>
  <c r="DJ79" i="1"/>
  <c r="DK79" i="1"/>
  <c r="DL79" i="1"/>
  <c r="DM79" i="1"/>
  <c r="DF80" i="1"/>
  <c r="DH80" i="1"/>
  <c r="DJ80" i="1"/>
  <c r="DK80" i="1"/>
  <c r="DL80" i="1"/>
  <c r="DM80" i="1"/>
  <c r="DF81" i="1"/>
  <c r="DH81" i="1"/>
  <c r="DJ81" i="1"/>
  <c r="DK81" i="1"/>
  <c r="DL81" i="1"/>
  <c r="DM81" i="1"/>
  <c r="DF82" i="1"/>
  <c r="DH82" i="1"/>
  <c r="DJ82" i="1"/>
  <c r="DK82" i="1"/>
  <c r="DL82" i="1"/>
  <c r="DM82" i="1"/>
  <c r="DF83" i="1"/>
  <c r="DH83" i="1"/>
  <c r="DJ83" i="1"/>
  <c r="DK83" i="1"/>
  <c r="DL83" i="1"/>
  <c r="DM83" i="1"/>
  <c r="DF84" i="1"/>
  <c r="DH84" i="1"/>
  <c r="DJ84" i="1"/>
  <c r="DK84" i="1"/>
  <c r="DL84" i="1"/>
  <c r="DM84" i="1"/>
  <c r="DF85" i="1"/>
  <c r="DH85" i="1"/>
  <c r="DJ85" i="1"/>
  <c r="DK85" i="1"/>
  <c r="DL85" i="1"/>
  <c r="DM85" i="1"/>
  <c r="DF86" i="1"/>
  <c r="DH86" i="1"/>
  <c r="DJ86" i="1"/>
  <c r="DK86" i="1"/>
  <c r="DL86" i="1"/>
  <c r="DM86" i="1"/>
  <c r="DF87" i="1"/>
  <c r="DH87" i="1"/>
  <c r="DJ87" i="1"/>
  <c r="DK87" i="1"/>
  <c r="DL87" i="1"/>
  <c r="DM87" i="1"/>
  <c r="DF88" i="1"/>
  <c r="DH88" i="1"/>
  <c r="DJ88" i="1"/>
  <c r="DK88" i="1"/>
  <c r="DL88" i="1"/>
  <c r="DM88" i="1"/>
  <c r="DF89" i="1"/>
  <c r="DH89" i="1"/>
  <c r="DJ89" i="1"/>
  <c r="DK89" i="1"/>
  <c r="DL89" i="1"/>
  <c r="DM89" i="1"/>
  <c r="DF90" i="1"/>
  <c r="DH90" i="1"/>
  <c r="DJ90" i="1"/>
  <c r="DK90" i="1"/>
  <c r="DL90" i="1"/>
  <c r="DM90" i="1"/>
  <c r="DF91" i="1"/>
  <c r="DH91" i="1"/>
  <c r="DJ91" i="1"/>
  <c r="DK91" i="1"/>
  <c r="DL91" i="1"/>
  <c r="DM91" i="1"/>
  <c r="DF92" i="1"/>
  <c r="DH92" i="1"/>
  <c r="DJ92" i="1"/>
  <c r="DK92" i="1"/>
  <c r="DL92" i="1"/>
  <c r="DM92" i="1"/>
  <c r="DF93" i="1"/>
  <c r="DH93" i="1"/>
  <c r="DJ93" i="1"/>
  <c r="DK93" i="1"/>
  <c r="DL93" i="1"/>
  <c r="DM93" i="1"/>
  <c r="DF94" i="1"/>
  <c r="DH94" i="1"/>
  <c r="DJ94" i="1"/>
  <c r="DK94" i="1"/>
  <c r="DL94" i="1"/>
  <c r="DM94" i="1"/>
  <c r="DF95" i="1"/>
  <c r="DH95" i="1"/>
  <c r="DJ95" i="1"/>
  <c r="DK95" i="1"/>
  <c r="DL95" i="1"/>
  <c r="DM95" i="1"/>
  <c r="DF96" i="1"/>
  <c r="DH96" i="1"/>
  <c r="DJ96" i="1"/>
  <c r="DK96" i="1"/>
  <c r="DL96" i="1"/>
  <c r="DM96" i="1"/>
  <c r="DF97" i="1"/>
  <c r="DH97" i="1"/>
  <c r="DJ97" i="1"/>
  <c r="DK97" i="1"/>
  <c r="DL97" i="1"/>
  <c r="DM97" i="1"/>
  <c r="DF98" i="1"/>
  <c r="DH98" i="1"/>
  <c r="DL98" i="1"/>
  <c r="DM98" i="1"/>
  <c r="DF99" i="1"/>
  <c r="DH99" i="1"/>
  <c r="DJ99" i="1"/>
  <c r="DK99" i="1"/>
  <c r="DL99" i="1"/>
  <c r="DM99" i="1"/>
  <c r="DF100" i="1"/>
  <c r="DH100" i="1"/>
  <c r="DJ100" i="1"/>
  <c r="DK100" i="1"/>
  <c r="DL100" i="1"/>
  <c r="DM100" i="1"/>
  <c r="DF101" i="1"/>
  <c r="DH101" i="1"/>
  <c r="DJ101" i="1"/>
  <c r="DK101" i="1"/>
  <c r="DL101" i="1"/>
  <c r="DM101" i="1"/>
  <c r="DF102" i="1"/>
  <c r="DH102" i="1"/>
  <c r="DL102" i="1"/>
  <c r="DM102" i="1"/>
  <c r="CR79" i="1"/>
  <c r="CT79" i="1"/>
  <c r="CV79" i="1"/>
  <c r="CW79" i="1"/>
  <c r="CX79" i="1"/>
  <c r="CY79" i="1"/>
  <c r="CR80" i="1"/>
  <c r="CT80" i="1"/>
  <c r="CX80" i="1"/>
  <c r="CY80" i="1"/>
  <c r="CR81" i="1"/>
  <c r="CT81" i="1"/>
  <c r="CV81" i="1"/>
  <c r="CW81" i="1"/>
  <c r="CX81" i="1"/>
  <c r="CY81" i="1"/>
  <c r="CR82" i="1"/>
  <c r="CT82" i="1"/>
  <c r="CX82" i="1"/>
  <c r="CY82" i="1"/>
  <c r="CR83" i="1"/>
  <c r="CT83" i="1"/>
  <c r="CV83" i="1"/>
  <c r="CW83" i="1"/>
  <c r="CX83" i="1"/>
  <c r="CY83" i="1"/>
  <c r="CR84" i="1"/>
  <c r="CT84" i="1"/>
  <c r="CV84" i="1"/>
  <c r="CW84" i="1"/>
  <c r="CX84" i="1"/>
  <c r="CY84" i="1"/>
  <c r="CR85" i="1"/>
  <c r="CT85" i="1"/>
  <c r="CV85" i="1"/>
  <c r="CW85" i="1"/>
  <c r="CX85" i="1"/>
  <c r="CY85" i="1"/>
  <c r="CR86" i="1"/>
  <c r="CT86" i="1"/>
  <c r="CV86" i="1"/>
  <c r="CW86" i="1"/>
  <c r="CX86" i="1"/>
  <c r="CY86" i="1"/>
  <c r="CR87" i="1"/>
  <c r="CT87" i="1"/>
  <c r="CV87" i="1"/>
  <c r="CW87" i="1"/>
  <c r="CX87" i="1"/>
  <c r="CY87" i="1"/>
  <c r="CR88" i="1"/>
  <c r="CT88" i="1"/>
  <c r="CV88" i="1"/>
  <c r="CW88" i="1"/>
  <c r="CX88" i="1"/>
  <c r="CY88" i="1"/>
  <c r="CR89" i="1"/>
  <c r="CT89" i="1"/>
  <c r="CV89" i="1"/>
  <c r="CW89" i="1"/>
  <c r="CX89" i="1"/>
  <c r="CY89" i="1"/>
  <c r="CR90" i="1"/>
  <c r="CT90" i="1"/>
  <c r="CV90" i="1"/>
  <c r="CW90" i="1"/>
  <c r="CX90" i="1"/>
  <c r="CY90" i="1"/>
  <c r="CR91" i="1"/>
  <c r="CT91" i="1"/>
  <c r="CV91" i="1"/>
  <c r="CW91" i="1"/>
  <c r="CX91" i="1"/>
  <c r="CY91" i="1"/>
  <c r="CR92" i="1"/>
  <c r="CT92" i="1"/>
  <c r="CV92" i="1"/>
  <c r="CW92" i="1"/>
  <c r="CX92" i="1"/>
  <c r="CY92" i="1"/>
  <c r="CR93" i="1"/>
  <c r="CT93" i="1"/>
  <c r="CV93" i="1"/>
  <c r="CW93" i="1"/>
  <c r="CX93" i="1"/>
  <c r="CY93" i="1"/>
  <c r="CR94" i="1"/>
  <c r="CT94" i="1"/>
  <c r="CV94" i="1"/>
  <c r="CW94" i="1"/>
  <c r="CX94" i="1"/>
  <c r="CY94" i="1"/>
  <c r="CR95" i="1"/>
  <c r="CT95" i="1"/>
  <c r="CV95" i="1"/>
  <c r="CW95" i="1"/>
  <c r="CX95" i="1"/>
  <c r="CY95" i="1"/>
  <c r="CR96" i="1"/>
  <c r="CT96" i="1"/>
  <c r="CV96" i="1"/>
  <c r="CW96" i="1"/>
  <c r="CX96" i="1"/>
  <c r="CY96" i="1"/>
  <c r="CR97" i="1"/>
  <c r="CT97" i="1"/>
  <c r="CV97" i="1"/>
  <c r="CW97" i="1"/>
  <c r="CX97" i="1"/>
  <c r="CY97" i="1"/>
  <c r="CR98" i="1"/>
  <c r="CT98" i="1"/>
  <c r="CV98" i="1"/>
  <c r="CW98" i="1"/>
  <c r="CX98" i="1"/>
  <c r="CY98" i="1"/>
  <c r="CR99" i="1"/>
  <c r="CT99" i="1"/>
  <c r="CV99" i="1"/>
  <c r="CW99" i="1"/>
  <c r="CX99" i="1"/>
  <c r="CY99" i="1"/>
  <c r="CR100" i="1"/>
  <c r="CT100" i="1"/>
  <c r="CV100" i="1"/>
  <c r="CW100" i="1"/>
  <c r="CX100" i="1"/>
  <c r="CY100" i="1"/>
  <c r="CR101" i="1"/>
  <c r="CT101" i="1"/>
  <c r="CV101" i="1"/>
  <c r="CW101" i="1"/>
  <c r="CX101" i="1"/>
  <c r="CY101" i="1"/>
  <c r="CR102" i="1"/>
  <c r="CT102" i="1"/>
  <c r="CV102" i="1"/>
  <c r="CW102" i="1"/>
  <c r="CX102" i="1"/>
  <c r="CY102" i="1"/>
  <c r="CD79" i="1"/>
  <c r="CF79" i="1"/>
  <c r="CH79" i="1"/>
  <c r="CI79" i="1"/>
  <c r="CJ79" i="1"/>
  <c r="CK79" i="1"/>
  <c r="CD80" i="1"/>
  <c r="CF80" i="1"/>
  <c r="CH80" i="1"/>
  <c r="CI80" i="1"/>
  <c r="CJ80" i="1"/>
  <c r="CK80" i="1"/>
  <c r="CD81" i="1"/>
  <c r="CF81" i="1"/>
  <c r="CH81" i="1"/>
  <c r="CI81" i="1"/>
  <c r="CJ81" i="1"/>
  <c r="CK81" i="1"/>
  <c r="CD82" i="1"/>
  <c r="CF82" i="1"/>
  <c r="CH82" i="1"/>
  <c r="CI82" i="1"/>
  <c r="CJ82" i="1"/>
  <c r="CK82" i="1"/>
  <c r="CD83" i="1"/>
  <c r="CF83" i="1"/>
  <c r="CH83" i="1"/>
  <c r="CI83" i="1"/>
  <c r="CJ83" i="1"/>
  <c r="CK83" i="1"/>
  <c r="CD84" i="1"/>
  <c r="CF84" i="1"/>
  <c r="CI84" i="1"/>
  <c r="CJ84" i="1"/>
  <c r="CK84" i="1"/>
  <c r="CD85" i="1"/>
  <c r="CF85" i="1"/>
  <c r="CH85" i="1"/>
  <c r="CI85" i="1"/>
  <c r="CJ85" i="1"/>
  <c r="CK85" i="1"/>
  <c r="CD86" i="1"/>
  <c r="CF86" i="1"/>
  <c r="CH86" i="1"/>
  <c r="CI86" i="1"/>
  <c r="CJ86" i="1"/>
  <c r="CK86" i="1"/>
  <c r="CD87" i="1"/>
  <c r="CF87" i="1"/>
  <c r="CH87" i="1"/>
  <c r="CI87" i="1"/>
  <c r="CJ87" i="1"/>
  <c r="CK87" i="1"/>
  <c r="CD88" i="1"/>
  <c r="CF88" i="1"/>
  <c r="CH88" i="1"/>
  <c r="CI88" i="1"/>
  <c r="CJ88" i="1"/>
  <c r="CK88" i="1"/>
  <c r="CD89" i="1"/>
  <c r="CF89" i="1"/>
  <c r="CH89" i="1"/>
  <c r="CI89" i="1"/>
  <c r="CJ89" i="1"/>
  <c r="CK89" i="1"/>
  <c r="CD90" i="1"/>
  <c r="CF90" i="1"/>
  <c r="CH90" i="1"/>
  <c r="CI90" i="1"/>
  <c r="CJ90" i="1"/>
  <c r="CK90" i="1"/>
  <c r="CD91" i="1"/>
  <c r="CF91" i="1"/>
  <c r="CH91" i="1"/>
  <c r="CI91" i="1"/>
  <c r="CJ91" i="1"/>
  <c r="CK91" i="1"/>
  <c r="CD92" i="1"/>
  <c r="CF92" i="1"/>
  <c r="CH92" i="1"/>
  <c r="CI92" i="1"/>
  <c r="CJ92" i="1"/>
  <c r="CK92" i="1"/>
  <c r="CD93" i="1"/>
  <c r="CF93" i="1"/>
  <c r="CH93" i="1"/>
  <c r="CI93" i="1"/>
  <c r="CJ93" i="1"/>
  <c r="CK93" i="1"/>
  <c r="CD94" i="1"/>
  <c r="CF94" i="1"/>
  <c r="CH94" i="1"/>
  <c r="CI94" i="1"/>
  <c r="CJ94" i="1"/>
  <c r="CK94" i="1"/>
  <c r="CD95" i="1"/>
  <c r="CF95" i="1"/>
  <c r="CH95" i="1"/>
  <c r="CI95" i="1"/>
  <c r="CJ95" i="1"/>
  <c r="CK95" i="1"/>
  <c r="CD96" i="1"/>
  <c r="CF96" i="1"/>
  <c r="CH96" i="1"/>
  <c r="CI96" i="1"/>
  <c r="CJ96" i="1"/>
  <c r="CK96" i="1"/>
  <c r="CD97" i="1"/>
  <c r="CF97" i="1"/>
  <c r="CH97" i="1"/>
  <c r="CI97" i="1"/>
  <c r="CJ97" i="1"/>
  <c r="CK97" i="1"/>
  <c r="CD98" i="1"/>
  <c r="CF98" i="1"/>
  <c r="CH98" i="1"/>
  <c r="CI98" i="1"/>
  <c r="CJ98" i="1"/>
  <c r="CK98" i="1"/>
  <c r="CD99" i="1"/>
  <c r="CF99" i="1"/>
  <c r="CH99" i="1"/>
  <c r="CI99" i="1"/>
  <c r="CJ99" i="1"/>
  <c r="CK99" i="1"/>
  <c r="CD100" i="1"/>
  <c r="CF100" i="1"/>
  <c r="CH100" i="1"/>
  <c r="CI100" i="1"/>
  <c r="CJ100" i="1"/>
  <c r="CK100" i="1"/>
  <c r="CD101" i="1"/>
  <c r="CF101" i="1"/>
  <c r="CH101" i="1"/>
  <c r="CI101" i="1"/>
  <c r="CJ101" i="1"/>
  <c r="CK101" i="1"/>
  <c r="CD102" i="1"/>
  <c r="CF102" i="1"/>
  <c r="CH102" i="1"/>
  <c r="CI102" i="1"/>
  <c r="CJ102" i="1"/>
  <c r="CK102" i="1"/>
  <c r="NL76" i="1"/>
  <c r="NN76" i="1"/>
  <c r="NQ76" i="1"/>
  <c r="NR76" i="1"/>
  <c r="NS76" i="1"/>
  <c r="NL77" i="1"/>
  <c r="NN77" i="1"/>
  <c r="NQ77" i="1"/>
  <c r="NR77" i="1"/>
  <c r="NS77" i="1"/>
  <c r="NL78" i="1"/>
  <c r="NN78" i="1"/>
  <c r="NQ78" i="1"/>
  <c r="NR78" i="1"/>
  <c r="NS78" i="1"/>
  <c r="NL79" i="1"/>
  <c r="NN79" i="1"/>
  <c r="NQ79" i="1"/>
  <c r="NR79" i="1"/>
  <c r="NS79" i="1"/>
  <c r="NL80" i="1"/>
  <c r="NN80" i="1"/>
  <c r="NQ80" i="1"/>
  <c r="NR80" i="1"/>
  <c r="NS80" i="1"/>
  <c r="NL81" i="1"/>
  <c r="NN81" i="1"/>
  <c r="NQ81" i="1"/>
  <c r="NR81" i="1"/>
  <c r="NS81" i="1"/>
  <c r="NL82" i="1"/>
  <c r="NN82" i="1"/>
  <c r="NQ82" i="1"/>
  <c r="NR82" i="1"/>
  <c r="NS82" i="1"/>
  <c r="MX76" i="1"/>
  <c r="MZ76" i="1"/>
  <c r="NC76" i="1"/>
  <c r="ND76" i="1"/>
  <c r="NE76" i="1"/>
  <c r="MX77" i="1"/>
  <c r="MZ77" i="1"/>
  <c r="NC77" i="1"/>
  <c r="ND77" i="1"/>
  <c r="NE77" i="1"/>
  <c r="MX78" i="1"/>
  <c r="MZ78" i="1"/>
  <c r="NC78" i="1"/>
  <c r="ND78" i="1"/>
  <c r="NE78" i="1"/>
  <c r="MX79" i="1"/>
  <c r="MZ79" i="1"/>
  <c r="NC79" i="1"/>
  <c r="ND79" i="1"/>
  <c r="NE79" i="1"/>
  <c r="MX80" i="1"/>
  <c r="MZ80" i="1"/>
  <c r="NC80" i="1"/>
  <c r="ND80" i="1"/>
  <c r="NE80" i="1"/>
  <c r="MX81" i="1"/>
  <c r="MZ81" i="1"/>
  <c r="NC81" i="1"/>
  <c r="ND81" i="1"/>
  <c r="NE81" i="1"/>
  <c r="MX82" i="1"/>
  <c r="MZ82" i="1"/>
  <c r="NC82" i="1"/>
  <c r="ND82" i="1"/>
  <c r="NE82" i="1"/>
  <c r="MJ76" i="1"/>
  <c r="ML76" i="1"/>
  <c r="MO76" i="1"/>
  <c r="MP76" i="1"/>
  <c r="MQ76" i="1"/>
  <c r="MJ77" i="1"/>
  <c r="ML77" i="1"/>
  <c r="MO77" i="1"/>
  <c r="MP77" i="1"/>
  <c r="MQ77" i="1"/>
  <c r="MJ78" i="1"/>
  <c r="ML78" i="1"/>
  <c r="MO78" i="1"/>
  <c r="MP78" i="1"/>
  <c r="MQ78" i="1"/>
  <c r="MJ79" i="1"/>
  <c r="ML79" i="1"/>
  <c r="MO79" i="1"/>
  <c r="MP79" i="1"/>
  <c r="MQ79" i="1"/>
  <c r="MJ80" i="1"/>
  <c r="ML80" i="1"/>
  <c r="MO80" i="1"/>
  <c r="MP80" i="1"/>
  <c r="MQ80" i="1"/>
  <c r="MJ81" i="1"/>
  <c r="ML81" i="1"/>
  <c r="MO81" i="1"/>
  <c r="MP81" i="1"/>
  <c r="MQ81" i="1"/>
  <c r="MJ82" i="1"/>
  <c r="ML82" i="1"/>
  <c r="MO82" i="1"/>
  <c r="MP82" i="1"/>
  <c r="MQ82" i="1"/>
  <c r="LV76" i="1"/>
  <c r="LX76" i="1"/>
  <c r="MA76" i="1"/>
  <c r="MB76" i="1"/>
  <c r="MC76" i="1"/>
  <c r="LV77" i="1"/>
  <c r="LX77" i="1"/>
  <c r="MA77" i="1"/>
  <c r="MB77" i="1"/>
  <c r="MC77" i="1"/>
  <c r="LV78" i="1"/>
  <c r="LX78" i="1"/>
  <c r="MA78" i="1"/>
  <c r="MB78" i="1"/>
  <c r="MC78" i="1"/>
  <c r="LV79" i="1"/>
  <c r="LX79" i="1"/>
  <c r="MA79" i="1"/>
  <c r="MB79" i="1"/>
  <c r="MC79" i="1"/>
  <c r="LV80" i="1"/>
  <c r="LX80" i="1"/>
  <c r="MA80" i="1"/>
  <c r="MB80" i="1"/>
  <c r="MC80" i="1"/>
  <c r="LV81" i="1"/>
  <c r="LX81" i="1"/>
  <c r="MA81" i="1"/>
  <c r="MB81" i="1"/>
  <c r="MC81" i="1"/>
  <c r="LV82" i="1"/>
  <c r="LX82" i="1"/>
  <c r="MA82" i="1"/>
  <c r="MB82" i="1"/>
  <c r="MC82" i="1"/>
  <c r="HN76" i="1"/>
  <c r="HP76" i="1"/>
  <c r="HS76" i="1"/>
  <c r="HT76" i="1"/>
  <c r="HU76" i="1"/>
  <c r="HN77" i="1"/>
  <c r="HP77" i="1"/>
  <c r="HS77" i="1"/>
  <c r="HT77" i="1"/>
  <c r="HU77" i="1"/>
  <c r="HN78" i="1"/>
  <c r="HP78" i="1"/>
  <c r="HS78" i="1"/>
  <c r="HT78" i="1"/>
  <c r="HU78" i="1"/>
  <c r="HN79" i="1"/>
  <c r="HP79" i="1"/>
  <c r="HS79" i="1"/>
  <c r="HT79" i="1"/>
  <c r="HU79" i="1"/>
  <c r="HN80" i="1"/>
  <c r="HP80" i="1"/>
  <c r="HS80" i="1"/>
  <c r="HT80" i="1"/>
  <c r="HU80" i="1"/>
  <c r="HN81" i="1"/>
  <c r="HP81" i="1"/>
  <c r="HS81" i="1"/>
  <c r="HT81" i="1"/>
  <c r="HU81" i="1"/>
  <c r="HN82" i="1"/>
  <c r="HP82" i="1"/>
  <c r="HS82" i="1"/>
  <c r="HT82" i="1"/>
  <c r="HU82" i="1"/>
  <c r="GX76" i="1"/>
  <c r="GZ76" i="1"/>
  <c r="HB76" i="1"/>
  <c r="HE76" i="1"/>
  <c r="HF76" i="1"/>
  <c r="HG76" i="1"/>
  <c r="GX77" i="1"/>
  <c r="GZ77" i="1"/>
  <c r="HB77" i="1"/>
  <c r="HE77" i="1"/>
  <c r="HF77" i="1"/>
  <c r="HG77" i="1"/>
  <c r="GX78" i="1"/>
  <c r="GZ78" i="1"/>
  <c r="HB78" i="1"/>
  <c r="HE78" i="1"/>
  <c r="HF78" i="1"/>
  <c r="HG78" i="1"/>
  <c r="GX79" i="1"/>
  <c r="GZ79" i="1"/>
  <c r="HB79" i="1"/>
  <c r="HE79" i="1"/>
  <c r="HF79" i="1"/>
  <c r="HG79" i="1"/>
  <c r="GX80" i="1"/>
  <c r="GZ80" i="1"/>
  <c r="HB80" i="1"/>
  <c r="HE80" i="1"/>
  <c r="HF80" i="1"/>
  <c r="HG80" i="1"/>
  <c r="GX81" i="1"/>
  <c r="GZ81" i="1"/>
  <c r="HB81" i="1"/>
  <c r="HE81" i="1"/>
  <c r="HF81" i="1"/>
  <c r="HG81" i="1"/>
  <c r="GX82" i="1"/>
  <c r="GZ82" i="1"/>
  <c r="HB82" i="1"/>
  <c r="HE82" i="1"/>
  <c r="HF82" i="1"/>
  <c r="HG82" i="1"/>
  <c r="GJ76" i="1"/>
  <c r="GL76" i="1"/>
  <c r="GN76" i="1"/>
  <c r="GQ76" i="1"/>
  <c r="GR76" i="1"/>
  <c r="GS76" i="1"/>
  <c r="GJ77" i="1"/>
  <c r="GL77" i="1"/>
  <c r="GN77" i="1"/>
  <c r="GQ77" i="1"/>
  <c r="GR77" i="1"/>
  <c r="GS77" i="1"/>
  <c r="GJ78" i="1"/>
  <c r="GL78" i="1"/>
  <c r="GN78" i="1"/>
  <c r="GQ78" i="1"/>
  <c r="GR78" i="1"/>
  <c r="GS78" i="1"/>
  <c r="GJ79" i="1"/>
  <c r="GL79" i="1"/>
  <c r="GN79" i="1"/>
  <c r="GQ79" i="1"/>
  <c r="GR79" i="1"/>
  <c r="GS79" i="1"/>
  <c r="GJ80" i="1"/>
  <c r="GL80" i="1"/>
  <c r="GN80" i="1"/>
  <c r="GQ80" i="1"/>
  <c r="GR80" i="1"/>
  <c r="GS80" i="1"/>
  <c r="GJ81" i="1"/>
  <c r="GL81" i="1"/>
  <c r="GN81" i="1"/>
  <c r="GQ81" i="1"/>
  <c r="GR81" i="1"/>
  <c r="GS81" i="1"/>
  <c r="GJ82" i="1"/>
  <c r="GL82" i="1"/>
  <c r="GN82" i="1"/>
  <c r="GQ82" i="1"/>
  <c r="GR82" i="1"/>
  <c r="GS82" i="1"/>
  <c r="FV76" i="1"/>
  <c r="FX76" i="1"/>
  <c r="FZ76" i="1"/>
  <c r="GC76" i="1"/>
  <c r="GD76" i="1"/>
  <c r="GE76" i="1"/>
  <c r="FV77" i="1"/>
  <c r="FX77" i="1"/>
  <c r="FZ77" i="1"/>
  <c r="GC77" i="1"/>
  <c r="GD77" i="1"/>
  <c r="GE77" i="1"/>
  <c r="FV78" i="1"/>
  <c r="FX78" i="1"/>
  <c r="FZ78" i="1"/>
  <c r="GC78" i="1"/>
  <c r="GD78" i="1"/>
  <c r="GE78" i="1"/>
  <c r="FV79" i="1"/>
  <c r="FX79" i="1"/>
  <c r="FZ79" i="1"/>
  <c r="GC79" i="1"/>
  <c r="GD79" i="1"/>
  <c r="GE79" i="1"/>
  <c r="FV80" i="1"/>
  <c r="FX80" i="1"/>
  <c r="FZ80" i="1"/>
  <c r="GC80" i="1"/>
  <c r="GD80" i="1"/>
  <c r="GE80" i="1"/>
  <c r="FV81" i="1"/>
  <c r="FX81" i="1"/>
  <c r="FZ81" i="1"/>
  <c r="GC81" i="1"/>
  <c r="GD81" i="1"/>
  <c r="GE81" i="1"/>
  <c r="FV82" i="1"/>
  <c r="FX82" i="1"/>
  <c r="FZ82" i="1"/>
  <c r="GC82" i="1"/>
  <c r="GD82" i="1"/>
  <c r="GE82" i="1"/>
  <c r="FH76" i="1"/>
  <c r="FJ76" i="1"/>
  <c r="FO76" i="1"/>
  <c r="FP76" i="1"/>
  <c r="FQ76" i="1"/>
  <c r="FH77" i="1"/>
  <c r="FJ77" i="1"/>
  <c r="FL77" i="1"/>
  <c r="FO77" i="1"/>
  <c r="FP77" i="1"/>
  <c r="FQ77" i="1"/>
  <c r="FH78" i="1"/>
  <c r="FJ78" i="1"/>
  <c r="FL78" i="1"/>
  <c r="FO78" i="1"/>
  <c r="FP78" i="1"/>
  <c r="FQ78" i="1"/>
  <c r="FH79" i="1"/>
  <c r="FJ79" i="1"/>
  <c r="FL79" i="1"/>
  <c r="FO79" i="1"/>
  <c r="FP79" i="1"/>
  <c r="FQ79" i="1"/>
  <c r="FH80" i="1"/>
  <c r="FJ80" i="1"/>
  <c r="FL80" i="1"/>
  <c r="FO80" i="1"/>
  <c r="FP80" i="1"/>
  <c r="FQ80" i="1"/>
  <c r="FH81" i="1"/>
  <c r="FJ81" i="1"/>
  <c r="FL81" i="1"/>
  <c r="FO81" i="1"/>
  <c r="FP81" i="1"/>
  <c r="FQ81" i="1"/>
  <c r="FH82" i="1"/>
  <c r="FJ82" i="1"/>
  <c r="FL82" i="1"/>
  <c r="FO82" i="1"/>
  <c r="FP82" i="1"/>
  <c r="FQ82" i="1"/>
  <c r="EV76" i="1"/>
  <c r="EX76" i="1"/>
  <c r="FA76" i="1"/>
  <c r="FB76" i="1"/>
  <c r="FC76" i="1"/>
  <c r="EV77" i="1"/>
  <c r="EX77" i="1"/>
  <c r="FA77" i="1"/>
  <c r="FB77" i="1"/>
  <c r="FC77" i="1"/>
  <c r="EV78" i="1"/>
  <c r="EX78" i="1"/>
  <c r="FA78" i="1"/>
  <c r="FB78" i="1"/>
  <c r="FC78" i="1"/>
  <c r="EV79" i="1"/>
  <c r="EX79" i="1"/>
  <c r="FA79" i="1"/>
  <c r="FB79" i="1"/>
  <c r="FC79" i="1"/>
  <c r="EV80" i="1"/>
  <c r="EX80" i="1"/>
  <c r="FA80" i="1"/>
  <c r="FB80" i="1"/>
  <c r="FC80" i="1"/>
  <c r="EV81" i="1"/>
  <c r="EX81" i="1"/>
  <c r="FA81" i="1"/>
  <c r="FB81" i="1"/>
  <c r="FC81" i="1"/>
  <c r="EV82" i="1"/>
  <c r="EX82" i="1"/>
  <c r="FA82" i="1"/>
  <c r="FB82" i="1"/>
  <c r="FC82" i="1"/>
  <c r="EH76" i="1"/>
  <c r="EJ76" i="1"/>
  <c r="EM76" i="1"/>
  <c r="EN76" i="1"/>
  <c r="EO76" i="1"/>
  <c r="EH77" i="1"/>
  <c r="EJ77" i="1"/>
  <c r="EM77" i="1"/>
  <c r="EN77" i="1"/>
  <c r="EO77" i="1"/>
  <c r="EH78" i="1"/>
  <c r="EJ78" i="1"/>
  <c r="EM78" i="1"/>
  <c r="EN78" i="1"/>
  <c r="EO78" i="1"/>
  <c r="EH79" i="1"/>
  <c r="EJ79" i="1"/>
  <c r="EN79" i="1"/>
  <c r="EO79" i="1"/>
  <c r="EH80" i="1"/>
  <c r="EJ80" i="1"/>
  <c r="EM80" i="1"/>
  <c r="EN80" i="1"/>
  <c r="EO80" i="1"/>
  <c r="EH81" i="1"/>
  <c r="EJ81" i="1"/>
  <c r="EM81" i="1"/>
  <c r="EN81" i="1"/>
  <c r="EO81" i="1"/>
  <c r="EH82" i="1"/>
  <c r="EJ82" i="1"/>
  <c r="EM82" i="1"/>
  <c r="EN82" i="1"/>
  <c r="EO82" i="1"/>
  <c r="BB76" i="1"/>
  <c r="BD76" i="1"/>
  <c r="BG76" i="1"/>
  <c r="BH76" i="1"/>
  <c r="BI76" i="1"/>
  <c r="BB77" i="1"/>
  <c r="BD77" i="1"/>
  <c r="BG77" i="1"/>
  <c r="BH77" i="1"/>
  <c r="BI77" i="1"/>
  <c r="BB78" i="1"/>
  <c r="BD78" i="1"/>
  <c r="BG78" i="1"/>
  <c r="BH78" i="1"/>
  <c r="BI78" i="1"/>
  <c r="BB79" i="1"/>
  <c r="BD79" i="1"/>
  <c r="BG79" i="1"/>
  <c r="BH79" i="1"/>
  <c r="BI79" i="1"/>
  <c r="BB80" i="1"/>
  <c r="BD80" i="1"/>
  <c r="BG80" i="1"/>
  <c r="BH80" i="1"/>
  <c r="BI80" i="1"/>
  <c r="BB81" i="1"/>
  <c r="BD81" i="1"/>
  <c r="BG81" i="1"/>
  <c r="BH81" i="1"/>
  <c r="BI81" i="1"/>
  <c r="BB82" i="1"/>
  <c r="BD82" i="1"/>
  <c r="BG82" i="1"/>
  <c r="BH82" i="1"/>
  <c r="BI82" i="1"/>
  <c r="AN76" i="1"/>
  <c r="AP76" i="1"/>
  <c r="AS76" i="1"/>
  <c r="AT76" i="1"/>
  <c r="AU76" i="1"/>
  <c r="AN77" i="1"/>
  <c r="AP77" i="1"/>
  <c r="AS77" i="1"/>
  <c r="AT77" i="1"/>
  <c r="AU77" i="1"/>
  <c r="AN78" i="1"/>
  <c r="AP78" i="1"/>
  <c r="AS78" i="1"/>
  <c r="AT78" i="1"/>
  <c r="AU78" i="1"/>
  <c r="AN79" i="1"/>
  <c r="AP79" i="1"/>
  <c r="AS79" i="1"/>
  <c r="AT79" i="1"/>
  <c r="AU79" i="1"/>
  <c r="AN80" i="1"/>
  <c r="AP80" i="1"/>
  <c r="AS80" i="1"/>
  <c r="AT80" i="1"/>
  <c r="AU80" i="1"/>
  <c r="AN81" i="1"/>
  <c r="AP81" i="1"/>
  <c r="AS81" i="1"/>
  <c r="AT81" i="1"/>
  <c r="AU81" i="1"/>
  <c r="AN82" i="1"/>
  <c r="AP82" i="1"/>
  <c r="AS82" i="1"/>
  <c r="AT82" i="1"/>
  <c r="AU82" i="1"/>
  <c r="Z76" i="1"/>
  <c r="AB76" i="1"/>
  <c r="AE76" i="1"/>
  <c r="AF76" i="1"/>
  <c r="AG76" i="1"/>
  <c r="Z77" i="1"/>
  <c r="AB77" i="1"/>
  <c r="AE77" i="1"/>
  <c r="AF77" i="1"/>
  <c r="AG77" i="1"/>
  <c r="Z78" i="1"/>
  <c r="AB78" i="1"/>
  <c r="AE78" i="1"/>
  <c r="AF78" i="1"/>
  <c r="AG78" i="1"/>
  <c r="Z79" i="1"/>
  <c r="AB79" i="1"/>
  <c r="AE79" i="1"/>
  <c r="AF79" i="1"/>
  <c r="AG79" i="1"/>
  <c r="Z80" i="1"/>
  <c r="AB80" i="1"/>
  <c r="AE80" i="1"/>
  <c r="AF80" i="1"/>
  <c r="AG80" i="1"/>
  <c r="Z81" i="1"/>
  <c r="AB81" i="1"/>
  <c r="AE81" i="1"/>
  <c r="AF81" i="1"/>
  <c r="AG81" i="1"/>
  <c r="Z82" i="1"/>
  <c r="AB82" i="1"/>
  <c r="AE82" i="1"/>
  <c r="AF82" i="1"/>
  <c r="AG82" i="1"/>
  <c r="B76" i="1"/>
  <c r="C76" i="1"/>
  <c r="D76" i="1"/>
  <c r="E76" i="1"/>
  <c r="F76" i="1"/>
  <c r="G76" i="1"/>
  <c r="L76" i="1"/>
  <c r="N76" i="1"/>
  <c r="Q76" i="1"/>
  <c r="R76" i="1"/>
  <c r="S76" i="1"/>
  <c r="V76" i="1"/>
  <c r="AJ76" i="1"/>
  <c r="AX76" i="1"/>
  <c r="ED76" i="1"/>
  <c r="ER76" i="1"/>
  <c r="FF76" i="1"/>
  <c r="FT76" i="1"/>
  <c r="GH76" i="1"/>
  <c r="GV76" i="1"/>
  <c r="HJ76" i="1"/>
  <c r="LR76" i="1"/>
  <c r="MF76" i="1"/>
  <c r="MT76" i="1"/>
  <c r="NH76" i="1"/>
  <c r="B77" i="1"/>
  <c r="B78" i="1"/>
  <c r="B79" i="1"/>
  <c r="B80" i="1"/>
  <c r="B81" i="1"/>
  <c r="B82" i="1"/>
  <c r="B86" i="1"/>
  <c r="B87" i="1"/>
  <c r="B88" i="1"/>
  <c r="B139" i="1"/>
  <c r="B140" i="1"/>
  <c r="B141" i="1"/>
  <c r="B143" i="1"/>
  <c r="C77" i="1"/>
  <c r="D77" i="1"/>
  <c r="E77" i="1"/>
  <c r="G77" i="1"/>
  <c r="L77" i="1"/>
  <c r="N77" i="1"/>
  <c r="Q77" i="1"/>
  <c r="R77" i="1"/>
  <c r="S77" i="1"/>
  <c r="V77" i="1"/>
  <c r="AJ77" i="1"/>
  <c r="AX77" i="1"/>
  <c r="ED77" i="1"/>
  <c r="ER77" i="1"/>
  <c r="FF77" i="1"/>
  <c r="FT77" i="1"/>
  <c r="GH77" i="1"/>
  <c r="GV77" i="1"/>
  <c r="HJ77" i="1"/>
  <c r="LR77" i="1"/>
  <c r="MF77" i="1"/>
  <c r="MT77" i="1"/>
  <c r="NH77" i="1"/>
  <c r="C78" i="1"/>
  <c r="D78" i="1"/>
  <c r="E78" i="1"/>
  <c r="F78" i="1"/>
  <c r="G78" i="1"/>
  <c r="L78" i="1"/>
  <c r="N78" i="1"/>
  <c r="Q78" i="1"/>
  <c r="R78" i="1"/>
  <c r="S78" i="1"/>
  <c r="V78" i="1"/>
  <c r="AJ78" i="1"/>
  <c r="AX78" i="1"/>
  <c r="ED78" i="1"/>
  <c r="ER78" i="1"/>
  <c r="FF78" i="1"/>
  <c r="FT78" i="1"/>
  <c r="GH78" i="1"/>
  <c r="GV78" i="1"/>
  <c r="HJ78" i="1"/>
  <c r="LD78" i="1"/>
  <c r="LL78" i="1"/>
  <c r="LM78" i="1"/>
  <c r="LN78" i="1"/>
  <c r="LR78" i="1"/>
  <c r="MF78" i="1"/>
  <c r="MT78" i="1"/>
  <c r="NH78" i="1"/>
  <c r="C79" i="1"/>
  <c r="D79" i="1"/>
  <c r="E79" i="1"/>
  <c r="F79" i="1"/>
  <c r="G79" i="1"/>
  <c r="L79" i="1"/>
  <c r="N79" i="1"/>
  <c r="R79" i="1"/>
  <c r="S79" i="1"/>
  <c r="V79" i="1"/>
  <c r="AJ79" i="1"/>
  <c r="AX79" i="1"/>
  <c r="BL79" i="1"/>
  <c r="BP79" i="1"/>
  <c r="BR79" i="1"/>
  <c r="BT79" i="1"/>
  <c r="BU79" i="1"/>
  <c r="BV79" i="1"/>
  <c r="BW79" i="1"/>
  <c r="BZ79" i="1"/>
  <c r="CN79" i="1"/>
  <c r="DB79" i="1"/>
  <c r="DP79" i="1"/>
  <c r="ED79" i="1"/>
  <c r="ER79" i="1"/>
  <c r="FF79" i="1"/>
  <c r="FT79" i="1"/>
  <c r="GH79" i="1"/>
  <c r="GV79" i="1"/>
  <c r="HJ79" i="1"/>
  <c r="HX79" i="1"/>
  <c r="IB79" i="1"/>
  <c r="ID79" i="1"/>
  <c r="IH79" i="1"/>
  <c r="II79" i="1"/>
  <c r="IL79" i="1"/>
  <c r="IZ79" i="1"/>
  <c r="JN79" i="1"/>
  <c r="KB79" i="1"/>
  <c r="KP79" i="1"/>
  <c r="LL79" i="1"/>
  <c r="LM79" i="1"/>
  <c r="LN79" i="1"/>
  <c r="LR79" i="1"/>
  <c r="MF79" i="1"/>
  <c r="MT79" i="1"/>
  <c r="NH79" i="1"/>
  <c r="C80" i="1"/>
  <c r="D80" i="1"/>
  <c r="E80" i="1"/>
  <c r="F80" i="1"/>
  <c r="G80" i="1"/>
  <c r="L80" i="1"/>
  <c r="N80" i="1"/>
  <c r="Q80" i="1"/>
  <c r="R80" i="1"/>
  <c r="S80" i="1"/>
  <c r="V80" i="1"/>
  <c r="AJ80" i="1"/>
  <c r="AX80" i="1"/>
  <c r="BP80" i="1"/>
  <c r="BR80" i="1"/>
  <c r="BV80" i="1"/>
  <c r="BW80" i="1"/>
  <c r="ED80" i="1"/>
  <c r="ER80" i="1"/>
  <c r="FF80" i="1"/>
  <c r="FT80" i="1"/>
  <c r="GH80" i="1"/>
  <c r="GV80" i="1"/>
  <c r="HJ80" i="1"/>
  <c r="IB80" i="1"/>
  <c r="ID80" i="1"/>
  <c r="IF80" i="1"/>
  <c r="IG80" i="1"/>
  <c r="IH80" i="1"/>
  <c r="II80" i="1"/>
  <c r="LL80" i="1"/>
  <c r="LM80" i="1"/>
  <c r="LN80" i="1"/>
  <c r="LR80" i="1"/>
  <c r="MF80" i="1"/>
  <c r="MT80" i="1"/>
  <c r="NH80" i="1"/>
  <c r="C81" i="1"/>
  <c r="D81" i="1"/>
  <c r="E81" i="1"/>
  <c r="F81" i="1"/>
  <c r="G81" i="1"/>
  <c r="L81" i="1"/>
  <c r="N81" i="1"/>
  <c r="Q81" i="1"/>
  <c r="R81" i="1"/>
  <c r="S81" i="1"/>
  <c r="V81" i="1"/>
  <c r="AJ81" i="1"/>
  <c r="AX81" i="1"/>
  <c r="BP81" i="1"/>
  <c r="BR81" i="1"/>
  <c r="BT81" i="1"/>
  <c r="BU81" i="1"/>
  <c r="BV81" i="1"/>
  <c r="BW81" i="1"/>
  <c r="ED81" i="1"/>
  <c r="ER81" i="1"/>
  <c r="FF81" i="1"/>
  <c r="FT81" i="1"/>
  <c r="GH81" i="1"/>
  <c r="GV81" i="1"/>
  <c r="HJ81" i="1"/>
  <c r="IB81" i="1"/>
  <c r="ID81" i="1"/>
  <c r="IH81" i="1"/>
  <c r="II81" i="1"/>
  <c r="LD81" i="1"/>
  <c r="LH81" i="1"/>
  <c r="LJ81" i="1"/>
  <c r="LM81" i="1"/>
  <c r="LN81" i="1"/>
  <c r="LR81" i="1"/>
  <c r="MF81" i="1"/>
  <c r="MT81" i="1"/>
  <c r="NH81" i="1"/>
  <c r="D82" i="1"/>
  <c r="E82" i="1"/>
  <c r="F82" i="1"/>
  <c r="G82" i="1"/>
  <c r="L82" i="1"/>
  <c r="N82" i="1"/>
  <c r="Q82" i="1"/>
  <c r="R82" i="1"/>
  <c r="S82" i="1"/>
  <c r="V82" i="1"/>
  <c r="AJ82" i="1"/>
  <c r="AX82" i="1"/>
  <c r="BP82" i="1"/>
  <c r="BR82" i="1"/>
  <c r="BT82" i="1"/>
  <c r="BU82" i="1"/>
  <c r="BV82" i="1"/>
  <c r="BW82" i="1"/>
  <c r="ED82" i="1"/>
  <c r="ER82" i="1"/>
  <c r="FF82" i="1"/>
  <c r="FT82" i="1"/>
  <c r="GH82" i="1"/>
  <c r="GV82" i="1"/>
  <c r="HJ82" i="1"/>
  <c r="IB82" i="1"/>
  <c r="ID82" i="1"/>
  <c r="IH82" i="1"/>
  <c r="II82" i="1"/>
  <c r="LH82" i="1"/>
  <c r="LJ82" i="1"/>
  <c r="LL82" i="1"/>
  <c r="LM82" i="1"/>
  <c r="LN82" i="1"/>
  <c r="LR82" i="1"/>
  <c r="MF82" i="1"/>
  <c r="MT82" i="1"/>
  <c r="NH82" i="1"/>
  <c r="BL83" i="1"/>
  <c r="BP83" i="1"/>
  <c r="BR83" i="1"/>
  <c r="BT83" i="1"/>
  <c r="BU83" i="1"/>
  <c r="BV83" i="1"/>
  <c r="BW83" i="1"/>
  <c r="BZ83" i="1"/>
  <c r="CN83" i="1"/>
  <c r="DB83" i="1"/>
  <c r="DP83" i="1"/>
  <c r="ED83" i="1"/>
  <c r="HX83" i="1"/>
  <c r="IB83" i="1"/>
  <c r="IL83" i="1"/>
  <c r="IZ83" i="1"/>
  <c r="JN83" i="1"/>
  <c r="KB83" i="1"/>
  <c r="KP83" i="1"/>
  <c r="LH83" i="1"/>
  <c r="LJ83" i="1"/>
  <c r="LL83" i="1"/>
  <c r="LM83" i="1"/>
  <c r="LN83" i="1"/>
  <c r="LR83" i="1"/>
  <c r="BP84" i="1"/>
  <c r="BR84" i="1"/>
  <c r="BT84" i="1"/>
  <c r="BU84" i="1"/>
  <c r="BV84" i="1"/>
  <c r="BW84" i="1"/>
  <c r="ED84" i="1"/>
  <c r="IB84" i="1"/>
  <c r="LD84" i="1"/>
  <c r="LL84" i="1"/>
  <c r="LM84" i="1"/>
  <c r="LN84" i="1"/>
  <c r="LR84" i="1"/>
  <c r="BP85" i="1"/>
  <c r="BR85" i="1"/>
  <c r="BV85" i="1"/>
  <c r="BW85" i="1"/>
  <c r="ED85" i="1"/>
  <c r="IB85" i="1"/>
  <c r="LL85" i="1"/>
  <c r="LM85" i="1"/>
  <c r="LN85" i="1"/>
  <c r="LR85" i="1"/>
  <c r="C86" i="1"/>
  <c r="D86" i="1"/>
  <c r="E86" i="1"/>
  <c r="F86" i="1"/>
  <c r="G86" i="1"/>
  <c r="L86" i="1"/>
  <c r="N86" i="1"/>
  <c r="Q86" i="1"/>
  <c r="R86" i="1"/>
  <c r="S86" i="1"/>
  <c r="V86" i="1"/>
  <c r="Z86" i="1"/>
  <c r="AB86" i="1"/>
  <c r="AE86" i="1"/>
  <c r="AF86" i="1"/>
  <c r="AG86" i="1"/>
  <c r="AJ86" i="1"/>
  <c r="AN86" i="1"/>
  <c r="AP86" i="1"/>
  <c r="AS86" i="1"/>
  <c r="AT86" i="1"/>
  <c r="AU86" i="1"/>
  <c r="AX86" i="1"/>
  <c r="BB86" i="1"/>
  <c r="BD86" i="1"/>
  <c r="BG86" i="1"/>
  <c r="BH86" i="1"/>
  <c r="BI86" i="1"/>
  <c r="BP86" i="1"/>
  <c r="BR86" i="1"/>
  <c r="BT86" i="1"/>
  <c r="BU86" i="1"/>
  <c r="BV86" i="1"/>
  <c r="BW86" i="1"/>
  <c r="ED86" i="1"/>
  <c r="EH86" i="1"/>
  <c r="EJ86" i="1"/>
  <c r="EM86" i="1"/>
  <c r="EN86" i="1"/>
  <c r="EO86" i="1"/>
  <c r="ER86" i="1"/>
  <c r="EV86" i="1"/>
  <c r="EX86" i="1"/>
  <c r="FA86" i="1"/>
  <c r="FB86" i="1"/>
  <c r="FC86" i="1"/>
  <c r="FF86" i="1"/>
  <c r="FH86" i="1"/>
  <c r="FJ86" i="1"/>
  <c r="FL86" i="1"/>
  <c r="FO86" i="1"/>
  <c r="FP86" i="1"/>
  <c r="FQ86" i="1"/>
  <c r="FT86" i="1"/>
  <c r="FV86" i="1"/>
  <c r="FX86" i="1"/>
  <c r="FZ86" i="1"/>
  <c r="GC86" i="1"/>
  <c r="GD86" i="1"/>
  <c r="GE86" i="1"/>
  <c r="GH86" i="1"/>
  <c r="GJ86" i="1"/>
  <c r="GL86" i="1"/>
  <c r="GN86" i="1"/>
  <c r="GQ86" i="1"/>
  <c r="GR86" i="1"/>
  <c r="GS86" i="1"/>
  <c r="GV86" i="1"/>
  <c r="GX86" i="1"/>
  <c r="GZ86" i="1"/>
  <c r="HB86" i="1"/>
  <c r="HE86" i="1"/>
  <c r="HF86" i="1"/>
  <c r="HG86" i="1"/>
  <c r="HJ86" i="1"/>
  <c r="HN86" i="1"/>
  <c r="HP86" i="1"/>
  <c r="HS86" i="1"/>
  <c r="HT86" i="1"/>
  <c r="HU86" i="1"/>
  <c r="IB86" i="1"/>
  <c r="LL86" i="1"/>
  <c r="LM86" i="1"/>
  <c r="LN86" i="1"/>
  <c r="LR86" i="1"/>
  <c r="LV86" i="1"/>
  <c r="LX86" i="1"/>
  <c r="MA86" i="1"/>
  <c r="MB86" i="1"/>
  <c r="MC86" i="1"/>
  <c r="MF86" i="1"/>
  <c r="MJ86" i="1"/>
  <c r="ML86" i="1"/>
  <c r="MO86" i="1"/>
  <c r="MP86" i="1"/>
  <c r="MQ86" i="1"/>
  <c r="MT86" i="1"/>
  <c r="MX86" i="1"/>
  <c r="MZ86" i="1"/>
  <c r="NC86" i="1"/>
  <c r="ND86" i="1"/>
  <c r="NE86" i="1"/>
  <c r="NH86" i="1"/>
  <c r="NL86" i="1"/>
  <c r="NN86" i="1"/>
  <c r="NQ86" i="1"/>
  <c r="NR86" i="1"/>
  <c r="NS86" i="1"/>
  <c r="C87" i="1"/>
  <c r="D87" i="1"/>
  <c r="E87" i="1"/>
  <c r="L87" i="1"/>
  <c r="N87" i="1"/>
  <c r="Q87" i="1"/>
  <c r="R87" i="1"/>
  <c r="S87" i="1"/>
  <c r="V87" i="1"/>
  <c r="Z87" i="1"/>
  <c r="AB87" i="1"/>
  <c r="AE87" i="1"/>
  <c r="AF87" i="1"/>
  <c r="AG87" i="1"/>
  <c r="AJ87" i="1"/>
  <c r="AN87" i="1"/>
  <c r="AP87" i="1"/>
  <c r="AS87" i="1"/>
  <c r="AT87" i="1"/>
  <c r="AU87" i="1"/>
  <c r="AX87" i="1"/>
  <c r="BB87" i="1"/>
  <c r="BD87" i="1"/>
  <c r="BG87" i="1"/>
  <c r="BH87" i="1"/>
  <c r="BI87" i="1"/>
  <c r="BL87" i="1"/>
  <c r="BP87" i="1"/>
  <c r="BR87" i="1"/>
  <c r="BT87" i="1"/>
  <c r="BU87" i="1"/>
  <c r="BV87" i="1"/>
  <c r="BW87" i="1"/>
  <c r="BZ87" i="1"/>
  <c r="CN87" i="1"/>
  <c r="DB87" i="1"/>
  <c r="DP87" i="1"/>
  <c r="ED87" i="1"/>
  <c r="EH87" i="1"/>
  <c r="EJ87" i="1"/>
  <c r="EM87" i="1"/>
  <c r="EN87" i="1"/>
  <c r="EO87" i="1"/>
  <c r="ER87" i="1"/>
  <c r="EV87" i="1"/>
  <c r="EX87" i="1"/>
  <c r="FA87" i="1"/>
  <c r="FB87" i="1"/>
  <c r="FC87" i="1"/>
  <c r="FF87" i="1"/>
  <c r="FH87" i="1"/>
  <c r="FJ87" i="1"/>
  <c r="FL87" i="1"/>
  <c r="FO87" i="1"/>
  <c r="FP87" i="1"/>
  <c r="FQ87" i="1"/>
  <c r="FT87" i="1"/>
  <c r="FV87" i="1"/>
  <c r="FX87" i="1"/>
  <c r="FZ87" i="1"/>
  <c r="GC87" i="1"/>
  <c r="GD87" i="1"/>
  <c r="GE87" i="1"/>
  <c r="GH87" i="1"/>
  <c r="GJ87" i="1"/>
  <c r="GL87" i="1"/>
  <c r="GN87" i="1"/>
  <c r="GQ87" i="1"/>
  <c r="GR87" i="1"/>
  <c r="GS87" i="1"/>
  <c r="GV87" i="1"/>
  <c r="GX87" i="1"/>
  <c r="GZ87" i="1"/>
  <c r="HB87" i="1"/>
  <c r="HE87" i="1"/>
  <c r="HF87" i="1"/>
  <c r="HG87" i="1"/>
  <c r="HJ87" i="1"/>
  <c r="HN87" i="1"/>
  <c r="HP87" i="1"/>
  <c r="HS87" i="1"/>
  <c r="HT87" i="1"/>
  <c r="HU87" i="1"/>
  <c r="HX87" i="1"/>
  <c r="IL87" i="1"/>
  <c r="IZ87" i="1"/>
  <c r="JN87" i="1"/>
  <c r="KB87" i="1"/>
  <c r="KP87" i="1"/>
  <c r="LD87" i="1"/>
  <c r="LL87" i="1"/>
  <c r="LM87" i="1"/>
  <c r="LN87" i="1"/>
  <c r="LR87" i="1"/>
  <c r="LV87" i="1"/>
  <c r="LX87" i="1"/>
  <c r="MA87" i="1"/>
  <c r="MB87" i="1"/>
  <c r="MC87" i="1"/>
  <c r="MF87" i="1"/>
  <c r="MJ87" i="1"/>
  <c r="ML87" i="1"/>
  <c r="MO87" i="1"/>
  <c r="MP87" i="1"/>
  <c r="MQ87" i="1"/>
  <c r="MT87" i="1"/>
  <c r="MX87" i="1"/>
  <c r="MZ87" i="1"/>
  <c r="NC87" i="1"/>
  <c r="ND87" i="1"/>
  <c r="NE87" i="1"/>
  <c r="NH87" i="1"/>
  <c r="NL87" i="1"/>
  <c r="NN87" i="1"/>
  <c r="NQ87" i="1"/>
  <c r="NR87" i="1"/>
  <c r="NS87" i="1"/>
  <c r="C88" i="1"/>
  <c r="D88" i="1"/>
  <c r="E88" i="1"/>
  <c r="L88" i="1"/>
  <c r="N88" i="1"/>
  <c r="Q88" i="1"/>
  <c r="R88" i="1"/>
  <c r="S88" i="1"/>
  <c r="V88" i="1"/>
  <c r="Z88" i="1"/>
  <c r="AB88" i="1"/>
  <c r="AE88" i="1"/>
  <c r="AF88" i="1"/>
  <c r="AG88" i="1"/>
  <c r="AJ88" i="1"/>
  <c r="AN88" i="1"/>
  <c r="AP88" i="1"/>
  <c r="AS88" i="1"/>
  <c r="AT88" i="1"/>
  <c r="AU88" i="1"/>
  <c r="AX88" i="1"/>
  <c r="BB88" i="1"/>
  <c r="BD88" i="1"/>
  <c r="BG88" i="1"/>
  <c r="BH88" i="1"/>
  <c r="BI88" i="1"/>
  <c r="BP88" i="1"/>
  <c r="BR88" i="1"/>
  <c r="BT88" i="1"/>
  <c r="BU88" i="1"/>
  <c r="BV88" i="1"/>
  <c r="BW88" i="1"/>
  <c r="ED88" i="1"/>
  <c r="EH88" i="1"/>
  <c r="EJ88" i="1"/>
  <c r="EM88" i="1"/>
  <c r="EN88" i="1"/>
  <c r="EO88" i="1"/>
  <c r="ER88" i="1"/>
  <c r="EV88" i="1"/>
  <c r="EX88" i="1"/>
  <c r="FA88" i="1"/>
  <c r="FB88" i="1"/>
  <c r="FC88" i="1"/>
  <c r="FF88" i="1"/>
  <c r="FH88" i="1"/>
  <c r="FJ88" i="1"/>
  <c r="FL88" i="1"/>
  <c r="FO88" i="1"/>
  <c r="FP88" i="1"/>
  <c r="FQ88" i="1"/>
  <c r="FT88" i="1"/>
  <c r="FV88" i="1"/>
  <c r="FZ88" i="1"/>
  <c r="GC88" i="1"/>
  <c r="GD88" i="1"/>
  <c r="GE88" i="1"/>
  <c r="GH88" i="1"/>
  <c r="GJ88" i="1"/>
  <c r="GL88" i="1"/>
  <c r="GN88" i="1"/>
  <c r="GQ88" i="1"/>
  <c r="GR88" i="1"/>
  <c r="GS88" i="1"/>
  <c r="GV88" i="1"/>
  <c r="GX88" i="1"/>
  <c r="GZ88" i="1"/>
  <c r="HB88" i="1"/>
  <c r="HE88" i="1"/>
  <c r="HF88" i="1"/>
  <c r="HG88" i="1"/>
  <c r="HJ88" i="1"/>
  <c r="HN88" i="1"/>
  <c r="HP88" i="1"/>
  <c r="HS88" i="1"/>
  <c r="HT88" i="1"/>
  <c r="HU88" i="1"/>
  <c r="LL88" i="1"/>
  <c r="LM88" i="1"/>
  <c r="LN88" i="1"/>
  <c r="LR88" i="1"/>
  <c r="LV88" i="1"/>
  <c r="LX88" i="1"/>
  <c r="MA88" i="1"/>
  <c r="MB88" i="1"/>
  <c r="MC88" i="1"/>
  <c r="MF88" i="1"/>
  <c r="MJ88" i="1"/>
  <c r="ML88" i="1"/>
  <c r="MO88" i="1"/>
  <c r="MP88" i="1"/>
  <c r="MQ88" i="1"/>
  <c r="MT88" i="1"/>
  <c r="MX88" i="1"/>
  <c r="MZ88" i="1"/>
  <c r="NC88" i="1"/>
  <c r="ND88" i="1"/>
  <c r="NE88" i="1"/>
  <c r="NH88" i="1"/>
  <c r="NL88" i="1"/>
  <c r="NN88" i="1"/>
  <c r="NQ88" i="1"/>
  <c r="NR88" i="1"/>
  <c r="NS88" i="1"/>
  <c r="V89" i="1"/>
  <c r="AJ89" i="1"/>
  <c r="AX89" i="1"/>
  <c r="BP89" i="1"/>
  <c r="BR89" i="1"/>
  <c r="BT89" i="1"/>
  <c r="BU89" i="1"/>
  <c r="BV89" i="1"/>
  <c r="BW89" i="1"/>
  <c r="ED89" i="1"/>
  <c r="ER89" i="1"/>
  <c r="FF89" i="1"/>
  <c r="FT89" i="1"/>
  <c r="GH89" i="1"/>
  <c r="GV89" i="1"/>
  <c r="HJ89" i="1"/>
  <c r="LL89" i="1"/>
  <c r="LM89" i="1"/>
  <c r="LN89" i="1"/>
  <c r="LR89" i="1"/>
  <c r="MF89" i="1"/>
  <c r="MT89" i="1"/>
  <c r="NH89" i="1"/>
  <c r="L90" i="1"/>
  <c r="N90" i="1"/>
  <c r="Q90" i="1"/>
  <c r="R90" i="1"/>
  <c r="S90" i="1"/>
  <c r="V90" i="1"/>
  <c r="Z90" i="1"/>
  <c r="AB90" i="1"/>
  <c r="AE90" i="1"/>
  <c r="AF90" i="1"/>
  <c r="AG90" i="1"/>
  <c r="AJ90" i="1"/>
  <c r="AN90" i="1"/>
  <c r="AP90" i="1"/>
  <c r="AS90" i="1"/>
  <c r="AT90" i="1"/>
  <c r="AU90" i="1"/>
  <c r="AX90" i="1"/>
  <c r="BB90" i="1"/>
  <c r="BD90" i="1"/>
  <c r="BG90" i="1"/>
  <c r="BH90" i="1"/>
  <c r="BI90" i="1"/>
  <c r="BP90" i="1"/>
  <c r="BR90" i="1"/>
  <c r="BT90" i="1"/>
  <c r="BU90" i="1"/>
  <c r="BV90" i="1"/>
  <c r="BW90" i="1"/>
  <c r="ED90" i="1"/>
  <c r="EH90" i="1"/>
  <c r="EJ90" i="1"/>
  <c r="EM90" i="1"/>
  <c r="EN90" i="1"/>
  <c r="EO90" i="1"/>
  <c r="ER90" i="1"/>
  <c r="EV90" i="1"/>
  <c r="EX90" i="1"/>
  <c r="FA90" i="1"/>
  <c r="FB90" i="1"/>
  <c r="FC90" i="1"/>
  <c r="FF90" i="1"/>
  <c r="FH90" i="1"/>
  <c r="FJ90" i="1"/>
  <c r="FL90" i="1"/>
  <c r="FO90" i="1"/>
  <c r="FP90" i="1"/>
  <c r="FQ90" i="1"/>
  <c r="FT90" i="1"/>
  <c r="FV90" i="1"/>
  <c r="FX90" i="1"/>
  <c r="FZ90" i="1"/>
  <c r="GC90" i="1"/>
  <c r="GD90" i="1"/>
  <c r="GE90" i="1"/>
  <c r="GH90" i="1"/>
  <c r="GJ90" i="1"/>
  <c r="GL90" i="1"/>
  <c r="GN90" i="1"/>
  <c r="GQ90" i="1"/>
  <c r="GR90" i="1"/>
  <c r="GS90" i="1"/>
  <c r="GV90" i="1"/>
  <c r="GX90" i="1"/>
  <c r="GZ90" i="1"/>
  <c r="HB90" i="1"/>
  <c r="HE90" i="1"/>
  <c r="HF90" i="1"/>
  <c r="HG90" i="1"/>
  <c r="HJ90" i="1"/>
  <c r="HN90" i="1"/>
  <c r="HP90" i="1"/>
  <c r="HS90" i="1"/>
  <c r="HT90" i="1"/>
  <c r="HU90" i="1"/>
  <c r="LD90" i="1"/>
  <c r="LH90" i="1"/>
  <c r="LJ90" i="1"/>
  <c r="LL90" i="1"/>
  <c r="LM90" i="1"/>
  <c r="LN90" i="1"/>
  <c r="LR90" i="1"/>
  <c r="LV90" i="1"/>
  <c r="LX90" i="1"/>
  <c r="MA90" i="1"/>
  <c r="MB90" i="1"/>
  <c r="MC90" i="1"/>
  <c r="MF90" i="1"/>
  <c r="MJ90" i="1"/>
  <c r="ML90" i="1"/>
  <c r="MO90" i="1"/>
  <c r="MP90" i="1"/>
  <c r="MQ90" i="1"/>
  <c r="MT90" i="1"/>
  <c r="MX90" i="1"/>
  <c r="MZ90" i="1"/>
  <c r="NC90" i="1"/>
  <c r="ND90" i="1"/>
  <c r="NE90" i="1"/>
  <c r="NH90" i="1"/>
  <c r="NL90" i="1"/>
  <c r="NN90" i="1"/>
  <c r="NQ90" i="1"/>
  <c r="NR90" i="1"/>
  <c r="NS90" i="1"/>
  <c r="L91" i="1"/>
  <c r="N91" i="1"/>
  <c r="Q91" i="1"/>
  <c r="R91" i="1"/>
  <c r="S91" i="1"/>
  <c r="V91" i="1"/>
  <c r="Z91" i="1"/>
  <c r="AB91" i="1"/>
  <c r="AE91" i="1"/>
  <c r="AF91" i="1"/>
  <c r="AG91" i="1"/>
  <c r="AJ91" i="1"/>
  <c r="AN91" i="1"/>
  <c r="AP91" i="1"/>
  <c r="AS91" i="1"/>
  <c r="AT91" i="1"/>
  <c r="AU91" i="1"/>
  <c r="AX91" i="1"/>
  <c r="BB91" i="1"/>
  <c r="BD91" i="1"/>
  <c r="BG91" i="1"/>
  <c r="BH91" i="1"/>
  <c r="BI91" i="1"/>
  <c r="BL91" i="1"/>
  <c r="BP91" i="1"/>
  <c r="BR91" i="1"/>
  <c r="BT91" i="1"/>
  <c r="BU91" i="1"/>
  <c r="BV91" i="1"/>
  <c r="BW91" i="1"/>
  <c r="BZ91" i="1"/>
  <c r="CN91" i="1"/>
  <c r="DB91" i="1"/>
  <c r="DP91" i="1"/>
  <c r="ED91" i="1"/>
  <c r="EH91" i="1"/>
  <c r="EJ91" i="1"/>
  <c r="EM91" i="1"/>
  <c r="EN91" i="1"/>
  <c r="EO91" i="1"/>
  <c r="ER91" i="1"/>
  <c r="EV91" i="1"/>
  <c r="EX91" i="1"/>
  <c r="FA91" i="1"/>
  <c r="FB91" i="1"/>
  <c r="FC91" i="1"/>
  <c r="FF91" i="1"/>
  <c r="FH91" i="1"/>
  <c r="FJ91" i="1"/>
  <c r="FL91" i="1"/>
  <c r="FO91" i="1"/>
  <c r="FP91" i="1"/>
  <c r="FQ91" i="1"/>
  <c r="FT91" i="1"/>
  <c r="FV91" i="1"/>
  <c r="FX91" i="1"/>
  <c r="FZ91" i="1"/>
  <c r="GC91" i="1"/>
  <c r="GD91" i="1"/>
  <c r="GE91" i="1"/>
  <c r="GH91" i="1"/>
  <c r="GJ91" i="1"/>
  <c r="GL91" i="1"/>
  <c r="GN91" i="1"/>
  <c r="GQ91" i="1"/>
  <c r="GR91" i="1"/>
  <c r="GS91" i="1"/>
  <c r="GV91" i="1"/>
  <c r="GX91" i="1"/>
  <c r="GZ91" i="1"/>
  <c r="HB91" i="1"/>
  <c r="HE91" i="1"/>
  <c r="HF91" i="1"/>
  <c r="HG91" i="1"/>
  <c r="HJ91" i="1"/>
  <c r="HN91" i="1"/>
  <c r="HP91" i="1"/>
  <c r="HS91" i="1"/>
  <c r="HT91" i="1"/>
  <c r="HU91" i="1"/>
  <c r="HX91" i="1"/>
  <c r="IB91" i="1"/>
  <c r="ID91" i="1"/>
  <c r="IH91" i="1"/>
  <c r="II91" i="1"/>
  <c r="IL91" i="1"/>
  <c r="IZ91" i="1"/>
  <c r="JN91" i="1"/>
  <c r="KB91" i="1"/>
  <c r="KP91" i="1"/>
  <c r="LH91" i="1"/>
  <c r="LJ91" i="1"/>
  <c r="LL91" i="1"/>
  <c r="LM91" i="1"/>
  <c r="LN91" i="1"/>
  <c r="LR91" i="1"/>
  <c r="LV91" i="1"/>
  <c r="LX91" i="1"/>
  <c r="MA91" i="1"/>
  <c r="MB91" i="1"/>
  <c r="MC91" i="1"/>
  <c r="MF91" i="1"/>
  <c r="MJ91" i="1"/>
  <c r="ML91" i="1"/>
  <c r="MO91" i="1"/>
  <c r="MP91" i="1"/>
  <c r="MQ91" i="1"/>
  <c r="MT91" i="1"/>
  <c r="MX91" i="1"/>
  <c r="MZ91" i="1"/>
  <c r="NC91" i="1"/>
  <c r="ND91" i="1"/>
  <c r="NE91" i="1"/>
  <c r="NH91" i="1"/>
  <c r="NL91" i="1"/>
  <c r="NN91" i="1"/>
  <c r="NQ91" i="1"/>
  <c r="NR91" i="1"/>
  <c r="NS91" i="1"/>
  <c r="L92" i="1"/>
  <c r="N92" i="1"/>
  <c r="Q92" i="1"/>
  <c r="R92" i="1"/>
  <c r="S92" i="1"/>
  <c r="V92" i="1"/>
  <c r="Z92" i="1"/>
  <c r="AB92" i="1"/>
  <c r="AE92" i="1"/>
  <c r="AF92" i="1"/>
  <c r="AG92" i="1"/>
  <c r="AJ92" i="1"/>
  <c r="AN92" i="1"/>
  <c r="AP92" i="1"/>
  <c r="AS92" i="1"/>
  <c r="AT92" i="1"/>
  <c r="AU92" i="1"/>
  <c r="AX92" i="1"/>
  <c r="BB92" i="1"/>
  <c r="BD92" i="1"/>
  <c r="BG92" i="1"/>
  <c r="BH92" i="1"/>
  <c r="BI92" i="1"/>
  <c r="BP92" i="1"/>
  <c r="BR92" i="1"/>
  <c r="BT92" i="1"/>
  <c r="BU92" i="1"/>
  <c r="BV92" i="1"/>
  <c r="BW92" i="1"/>
  <c r="ED92" i="1"/>
  <c r="EH92" i="1"/>
  <c r="EJ92" i="1"/>
  <c r="EM92" i="1"/>
  <c r="EN92" i="1"/>
  <c r="EO92" i="1"/>
  <c r="ER92" i="1"/>
  <c r="EV92" i="1"/>
  <c r="EX92" i="1"/>
  <c r="FA92" i="1"/>
  <c r="FB92" i="1"/>
  <c r="FC92" i="1"/>
  <c r="FF92" i="1"/>
  <c r="FH92" i="1"/>
  <c r="FJ92" i="1"/>
  <c r="FL92" i="1"/>
  <c r="FO92" i="1"/>
  <c r="FP92" i="1"/>
  <c r="FQ92" i="1"/>
  <c r="FT92" i="1"/>
  <c r="FV92" i="1"/>
  <c r="FX92" i="1"/>
  <c r="FZ92" i="1"/>
  <c r="GC92" i="1"/>
  <c r="GD92" i="1"/>
  <c r="GE92" i="1"/>
  <c r="GH92" i="1"/>
  <c r="GJ92" i="1"/>
  <c r="GL92" i="1"/>
  <c r="GN92" i="1"/>
  <c r="GQ92" i="1"/>
  <c r="GR92" i="1"/>
  <c r="GS92" i="1"/>
  <c r="GV92" i="1"/>
  <c r="GX92" i="1"/>
  <c r="GZ92" i="1"/>
  <c r="HB92" i="1"/>
  <c r="HE92" i="1"/>
  <c r="HF92" i="1"/>
  <c r="HG92" i="1"/>
  <c r="HJ92" i="1"/>
  <c r="HN92" i="1"/>
  <c r="HP92" i="1"/>
  <c r="HS92" i="1"/>
  <c r="HT92" i="1"/>
  <c r="HU92" i="1"/>
  <c r="IB92" i="1"/>
  <c r="ID92" i="1"/>
  <c r="IH92" i="1"/>
  <c r="II92" i="1"/>
  <c r="LH92" i="1"/>
  <c r="LJ92" i="1"/>
  <c r="LL92" i="1"/>
  <c r="LM92" i="1"/>
  <c r="LN92" i="1"/>
  <c r="LR92" i="1"/>
  <c r="LV92" i="1"/>
  <c r="LX92" i="1"/>
  <c r="MA92" i="1"/>
  <c r="MB92" i="1"/>
  <c r="MC92" i="1"/>
  <c r="MF92" i="1"/>
  <c r="MJ92" i="1"/>
  <c r="ML92" i="1"/>
  <c r="MO92" i="1"/>
  <c r="MP92" i="1"/>
  <c r="MQ92" i="1"/>
  <c r="MT92" i="1"/>
  <c r="MX92" i="1"/>
  <c r="MZ92" i="1"/>
  <c r="NC92" i="1"/>
  <c r="ND92" i="1"/>
  <c r="NE92" i="1"/>
  <c r="NH92" i="1"/>
  <c r="NL92" i="1"/>
  <c r="NN92" i="1"/>
  <c r="NQ92" i="1"/>
  <c r="NR92" i="1"/>
  <c r="NS92" i="1"/>
  <c r="L93" i="1"/>
  <c r="N93" i="1"/>
  <c r="Q93" i="1"/>
  <c r="R93" i="1"/>
  <c r="S93" i="1"/>
  <c r="V93" i="1"/>
  <c r="Z93" i="1"/>
  <c r="AB93" i="1"/>
  <c r="AE93" i="1"/>
  <c r="AF93" i="1"/>
  <c r="AG93" i="1"/>
  <c r="AJ93" i="1"/>
  <c r="AN93" i="1"/>
  <c r="AP93" i="1"/>
  <c r="AS93" i="1"/>
  <c r="AT93" i="1"/>
  <c r="AU93" i="1"/>
  <c r="AX93" i="1"/>
  <c r="BB93" i="1"/>
  <c r="BD93" i="1"/>
  <c r="BG93" i="1"/>
  <c r="BH93" i="1"/>
  <c r="BI93" i="1"/>
  <c r="BP93" i="1"/>
  <c r="BR93" i="1"/>
  <c r="BT93" i="1"/>
  <c r="BU93" i="1"/>
  <c r="BV93" i="1"/>
  <c r="BW93" i="1"/>
  <c r="ED93" i="1"/>
  <c r="EH93" i="1"/>
  <c r="EJ93" i="1"/>
  <c r="EM93" i="1"/>
  <c r="EN93" i="1"/>
  <c r="EO93" i="1"/>
  <c r="ER93" i="1"/>
  <c r="EV93" i="1"/>
  <c r="EX93" i="1"/>
  <c r="FA93" i="1"/>
  <c r="FB93" i="1"/>
  <c r="FC93" i="1"/>
  <c r="FF93" i="1"/>
  <c r="FH93" i="1"/>
  <c r="FJ93" i="1"/>
  <c r="FL93" i="1"/>
  <c r="FO93" i="1"/>
  <c r="FP93" i="1"/>
  <c r="FQ93" i="1"/>
  <c r="FT93" i="1"/>
  <c r="FV93" i="1"/>
  <c r="FX93" i="1"/>
  <c r="FZ93" i="1"/>
  <c r="GC93" i="1"/>
  <c r="GD93" i="1"/>
  <c r="GE93" i="1"/>
  <c r="GH93" i="1"/>
  <c r="GJ93" i="1"/>
  <c r="GL93" i="1"/>
  <c r="GN93" i="1"/>
  <c r="GQ93" i="1"/>
  <c r="GR93" i="1"/>
  <c r="GS93" i="1"/>
  <c r="GV93" i="1"/>
  <c r="GX93" i="1"/>
  <c r="GZ93" i="1"/>
  <c r="HB93" i="1"/>
  <c r="HE93" i="1"/>
  <c r="HF93" i="1"/>
  <c r="HG93" i="1"/>
  <c r="HJ93" i="1"/>
  <c r="HN93" i="1"/>
  <c r="HP93" i="1"/>
  <c r="HS93" i="1"/>
  <c r="HT93" i="1"/>
  <c r="HU93" i="1"/>
  <c r="IB93" i="1"/>
  <c r="ID93" i="1"/>
  <c r="IH93" i="1"/>
  <c r="II93" i="1"/>
  <c r="LD93" i="1"/>
  <c r="LH93" i="1"/>
  <c r="LJ93" i="1"/>
  <c r="LL93" i="1"/>
  <c r="LM93" i="1"/>
  <c r="LN93" i="1"/>
  <c r="LR93" i="1"/>
  <c r="LV93" i="1"/>
  <c r="LX93" i="1"/>
  <c r="MA93" i="1"/>
  <c r="MB93" i="1"/>
  <c r="MC93" i="1"/>
  <c r="MF93" i="1"/>
  <c r="MJ93" i="1"/>
  <c r="ML93" i="1"/>
  <c r="MO93" i="1"/>
  <c r="MP93" i="1"/>
  <c r="MQ93" i="1"/>
  <c r="MT93" i="1"/>
  <c r="MX93" i="1"/>
  <c r="MZ93" i="1"/>
  <c r="NC93" i="1"/>
  <c r="ND93" i="1"/>
  <c r="NE93" i="1"/>
  <c r="NH93" i="1"/>
  <c r="NL93" i="1"/>
  <c r="NN93" i="1"/>
  <c r="NQ93" i="1"/>
  <c r="NR93" i="1"/>
  <c r="NS93" i="1"/>
  <c r="L94" i="1"/>
  <c r="N94" i="1"/>
  <c r="Q94" i="1"/>
  <c r="R94" i="1"/>
  <c r="S94" i="1"/>
  <c r="V94" i="1"/>
  <c r="Z94" i="1"/>
  <c r="AB94" i="1"/>
  <c r="AE94" i="1"/>
  <c r="AF94" i="1"/>
  <c r="AG94" i="1"/>
  <c r="AJ94" i="1"/>
  <c r="AN94" i="1"/>
  <c r="AP94" i="1"/>
  <c r="AS94" i="1"/>
  <c r="AT94" i="1"/>
  <c r="AU94" i="1"/>
  <c r="AX94" i="1"/>
  <c r="BB94" i="1"/>
  <c r="BD94" i="1"/>
  <c r="BG94" i="1"/>
  <c r="BH94" i="1"/>
  <c r="BI94" i="1"/>
  <c r="BP94" i="1"/>
  <c r="BR94" i="1"/>
  <c r="BT94" i="1"/>
  <c r="BU94" i="1"/>
  <c r="BV94" i="1"/>
  <c r="BW94" i="1"/>
  <c r="ED94" i="1"/>
  <c r="EH94" i="1"/>
  <c r="EJ94" i="1"/>
  <c r="EM94" i="1"/>
  <c r="EN94" i="1"/>
  <c r="EO94" i="1"/>
  <c r="ER94" i="1"/>
  <c r="EV94" i="1"/>
  <c r="EX94" i="1"/>
  <c r="FA94" i="1"/>
  <c r="FB94" i="1"/>
  <c r="FC94" i="1"/>
  <c r="FF94" i="1"/>
  <c r="FH94" i="1"/>
  <c r="FJ94" i="1"/>
  <c r="FL94" i="1"/>
  <c r="FO94" i="1"/>
  <c r="FP94" i="1"/>
  <c r="FQ94" i="1"/>
  <c r="FT94" i="1"/>
  <c r="FV94" i="1"/>
  <c r="FX94" i="1"/>
  <c r="FZ94" i="1"/>
  <c r="GC94" i="1"/>
  <c r="GD94" i="1"/>
  <c r="GE94" i="1"/>
  <c r="GH94" i="1"/>
  <c r="GJ94" i="1"/>
  <c r="GL94" i="1"/>
  <c r="GN94" i="1"/>
  <c r="GQ94" i="1"/>
  <c r="GR94" i="1"/>
  <c r="GS94" i="1"/>
  <c r="GV94" i="1"/>
  <c r="GX94" i="1"/>
  <c r="GZ94" i="1"/>
  <c r="HB94" i="1"/>
  <c r="HE94" i="1"/>
  <c r="HF94" i="1"/>
  <c r="HG94" i="1"/>
  <c r="HJ94" i="1"/>
  <c r="HN94" i="1"/>
  <c r="HP94" i="1"/>
  <c r="HS94" i="1"/>
  <c r="HT94" i="1"/>
  <c r="HU94" i="1"/>
  <c r="IB94" i="1"/>
  <c r="ID94" i="1"/>
  <c r="IH94" i="1"/>
  <c r="II94" i="1"/>
  <c r="LH94" i="1"/>
  <c r="LJ94" i="1"/>
  <c r="LL94" i="1"/>
  <c r="LM94" i="1"/>
  <c r="LN94" i="1"/>
  <c r="LR94" i="1"/>
  <c r="LV94" i="1"/>
  <c r="LX94" i="1"/>
  <c r="MA94" i="1"/>
  <c r="MB94" i="1"/>
  <c r="MC94" i="1"/>
  <c r="MF94" i="1"/>
  <c r="MJ94" i="1"/>
  <c r="ML94" i="1"/>
  <c r="MO94" i="1"/>
  <c r="MP94" i="1"/>
  <c r="MQ94" i="1"/>
  <c r="MT94" i="1"/>
  <c r="MX94" i="1"/>
  <c r="MZ94" i="1"/>
  <c r="NC94" i="1"/>
  <c r="ND94" i="1"/>
  <c r="NE94" i="1"/>
  <c r="NH94" i="1"/>
  <c r="NL94" i="1"/>
  <c r="NN94" i="1"/>
  <c r="NQ94" i="1"/>
  <c r="NR94" i="1"/>
  <c r="NS94" i="1"/>
  <c r="L95" i="1"/>
  <c r="N95" i="1"/>
  <c r="Q95" i="1"/>
  <c r="R95" i="1"/>
  <c r="S95" i="1"/>
  <c r="V95" i="1"/>
  <c r="Z95" i="1"/>
  <c r="AB95" i="1"/>
  <c r="AE95" i="1"/>
  <c r="AF95" i="1"/>
  <c r="AG95" i="1"/>
  <c r="AJ95" i="1"/>
  <c r="AN95" i="1"/>
  <c r="AP95" i="1"/>
  <c r="AS95" i="1"/>
  <c r="AT95" i="1"/>
  <c r="AU95" i="1"/>
  <c r="AX95" i="1"/>
  <c r="BB95" i="1"/>
  <c r="BD95" i="1"/>
  <c r="BG95" i="1"/>
  <c r="BH95" i="1"/>
  <c r="BI95" i="1"/>
  <c r="BL95" i="1"/>
  <c r="BP95" i="1"/>
  <c r="BR95" i="1"/>
  <c r="BT95" i="1"/>
  <c r="BU95" i="1"/>
  <c r="BV95" i="1"/>
  <c r="BW95" i="1"/>
  <c r="BZ95" i="1"/>
  <c r="CN95" i="1"/>
  <c r="DB95" i="1"/>
  <c r="DP95" i="1"/>
  <c r="ED95" i="1"/>
  <c r="EH95" i="1"/>
  <c r="EJ95" i="1"/>
  <c r="EM95" i="1"/>
  <c r="EN95" i="1"/>
  <c r="EO95" i="1"/>
  <c r="ER95" i="1"/>
  <c r="EV95" i="1"/>
  <c r="EX95" i="1"/>
  <c r="FA95" i="1"/>
  <c r="FB95" i="1"/>
  <c r="FC95" i="1"/>
  <c r="FF95" i="1"/>
  <c r="FH95" i="1"/>
  <c r="FJ95" i="1"/>
  <c r="FL95" i="1"/>
  <c r="FO95" i="1"/>
  <c r="FP95" i="1"/>
  <c r="FQ95" i="1"/>
  <c r="FT95" i="1"/>
  <c r="FV95" i="1"/>
  <c r="FX95" i="1"/>
  <c r="FZ95" i="1"/>
  <c r="GC95" i="1"/>
  <c r="GD95" i="1"/>
  <c r="GE95" i="1"/>
  <c r="GH95" i="1"/>
  <c r="GJ95" i="1"/>
  <c r="GL95" i="1"/>
  <c r="GN95" i="1"/>
  <c r="GQ95" i="1"/>
  <c r="GR95" i="1"/>
  <c r="GS95" i="1"/>
  <c r="GV95" i="1"/>
  <c r="GX95" i="1"/>
  <c r="GZ95" i="1"/>
  <c r="HB95" i="1"/>
  <c r="HE95" i="1"/>
  <c r="HF95" i="1"/>
  <c r="HG95" i="1"/>
  <c r="HJ95" i="1"/>
  <c r="HN95" i="1"/>
  <c r="HP95" i="1"/>
  <c r="HS95" i="1"/>
  <c r="HT95" i="1"/>
  <c r="HU95" i="1"/>
  <c r="HX95" i="1"/>
  <c r="IB95" i="1"/>
  <c r="IL95" i="1"/>
  <c r="IZ95" i="1"/>
  <c r="JN95" i="1"/>
  <c r="KB95" i="1"/>
  <c r="KP95" i="1"/>
  <c r="LH95" i="1"/>
  <c r="LJ95" i="1"/>
  <c r="LL95" i="1"/>
  <c r="LM95" i="1"/>
  <c r="LN95" i="1"/>
  <c r="LR95" i="1"/>
  <c r="LV95" i="1"/>
  <c r="LX95" i="1"/>
  <c r="MA95" i="1"/>
  <c r="MB95" i="1"/>
  <c r="MC95" i="1"/>
  <c r="MF95" i="1"/>
  <c r="MJ95" i="1"/>
  <c r="ML95" i="1"/>
  <c r="MO95" i="1"/>
  <c r="MP95" i="1"/>
  <c r="MQ95" i="1"/>
  <c r="MT95" i="1"/>
  <c r="MX95" i="1"/>
  <c r="MZ95" i="1"/>
  <c r="NC95" i="1"/>
  <c r="ND95" i="1"/>
  <c r="NE95" i="1"/>
  <c r="NH95" i="1"/>
  <c r="NL95" i="1"/>
  <c r="NN95" i="1"/>
  <c r="NQ95" i="1"/>
  <c r="NR95" i="1"/>
  <c r="NS95" i="1"/>
  <c r="L96" i="1"/>
  <c r="N96" i="1"/>
  <c r="Q96" i="1"/>
  <c r="R96" i="1"/>
  <c r="S96" i="1"/>
  <c r="Z96" i="1"/>
  <c r="AB96" i="1"/>
  <c r="AF96" i="1"/>
  <c r="AG96" i="1"/>
  <c r="AN96" i="1"/>
  <c r="AP96" i="1"/>
  <c r="AT96" i="1"/>
  <c r="AU96" i="1"/>
  <c r="BB96" i="1"/>
  <c r="BD96" i="1"/>
  <c r="BH96" i="1"/>
  <c r="BI96" i="1"/>
  <c r="BP96" i="1"/>
  <c r="BR96" i="1"/>
  <c r="BT96" i="1"/>
  <c r="BU96" i="1"/>
  <c r="BV96" i="1"/>
  <c r="BW96" i="1"/>
  <c r="EH96" i="1"/>
  <c r="EJ96" i="1"/>
  <c r="EM96" i="1"/>
  <c r="EN96" i="1"/>
  <c r="EO96" i="1"/>
  <c r="EV96" i="1"/>
  <c r="EX96" i="1"/>
  <c r="FA96" i="1"/>
  <c r="FB96" i="1"/>
  <c r="FC96" i="1"/>
  <c r="FH96" i="1"/>
  <c r="FJ96" i="1"/>
  <c r="FL96" i="1"/>
  <c r="FO96" i="1"/>
  <c r="FP96" i="1"/>
  <c r="FQ96" i="1"/>
  <c r="FV96" i="1"/>
  <c r="FX96" i="1"/>
  <c r="FZ96" i="1"/>
  <c r="GC96" i="1"/>
  <c r="GD96" i="1"/>
  <c r="GE96" i="1"/>
  <c r="GJ96" i="1"/>
  <c r="GL96" i="1"/>
  <c r="GN96" i="1"/>
  <c r="GQ96" i="1"/>
  <c r="GR96" i="1"/>
  <c r="GS96" i="1"/>
  <c r="GX96" i="1"/>
  <c r="GZ96" i="1"/>
  <c r="HB96" i="1"/>
  <c r="HE96" i="1"/>
  <c r="HF96" i="1"/>
  <c r="HG96" i="1"/>
  <c r="HN96" i="1"/>
  <c r="HP96" i="1"/>
  <c r="HS96" i="1"/>
  <c r="HT96" i="1"/>
  <c r="HU96" i="1"/>
  <c r="IB96" i="1"/>
  <c r="LD96" i="1"/>
  <c r="LL96" i="1"/>
  <c r="LM96" i="1"/>
  <c r="LN96" i="1"/>
  <c r="LV96" i="1"/>
  <c r="LX96" i="1"/>
  <c r="MA96" i="1"/>
  <c r="MB96" i="1"/>
  <c r="MC96" i="1"/>
  <c r="MJ96" i="1"/>
  <c r="ML96" i="1"/>
  <c r="MO96" i="1"/>
  <c r="MP96" i="1"/>
  <c r="MQ96" i="1"/>
  <c r="MX96" i="1"/>
  <c r="MZ96" i="1"/>
  <c r="NC96" i="1"/>
  <c r="ND96" i="1"/>
  <c r="NE96" i="1"/>
  <c r="NL96" i="1"/>
  <c r="NN96" i="1"/>
  <c r="NQ96" i="1"/>
  <c r="NR96" i="1"/>
  <c r="NS96" i="1"/>
  <c r="L97" i="1"/>
  <c r="N97" i="1"/>
  <c r="Q97" i="1"/>
  <c r="R97" i="1"/>
  <c r="S97" i="1"/>
  <c r="Z97" i="1"/>
  <c r="AB97" i="1"/>
  <c r="AF97" i="1"/>
  <c r="AG97" i="1"/>
  <c r="AN97" i="1"/>
  <c r="AP97" i="1"/>
  <c r="AT97" i="1"/>
  <c r="AU97" i="1"/>
  <c r="BB97" i="1"/>
  <c r="BD97" i="1"/>
  <c r="BH97" i="1"/>
  <c r="BI97" i="1"/>
  <c r="BP97" i="1"/>
  <c r="BR97" i="1"/>
  <c r="BT97" i="1"/>
  <c r="BU97" i="1"/>
  <c r="BV97" i="1"/>
  <c r="BW97" i="1"/>
  <c r="EH97" i="1"/>
  <c r="EJ97" i="1"/>
  <c r="EM97" i="1"/>
  <c r="EN97" i="1"/>
  <c r="EO97" i="1"/>
  <c r="EV97" i="1"/>
  <c r="EX97" i="1"/>
  <c r="FA97" i="1"/>
  <c r="FB97" i="1"/>
  <c r="FC97" i="1"/>
  <c r="FH97" i="1"/>
  <c r="FJ97" i="1"/>
  <c r="FL97" i="1"/>
  <c r="FO97" i="1"/>
  <c r="FP97" i="1"/>
  <c r="FQ97" i="1"/>
  <c r="FV97" i="1"/>
  <c r="FX97" i="1"/>
  <c r="FZ97" i="1"/>
  <c r="GC97" i="1"/>
  <c r="GD97" i="1"/>
  <c r="GE97" i="1"/>
  <c r="GJ97" i="1"/>
  <c r="GL97" i="1"/>
  <c r="GN97" i="1"/>
  <c r="GQ97" i="1"/>
  <c r="GR97" i="1"/>
  <c r="GS97" i="1"/>
  <c r="GX97" i="1"/>
  <c r="GZ97" i="1"/>
  <c r="HB97" i="1"/>
  <c r="HE97" i="1"/>
  <c r="HF97" i="1"/>
  <c r="HG97" i="1"/>
  <c r="HN97" i="1"/>
  <c r="HP97" i="1"/>
  <c r="HS97" i="1"/>
  <c r="HT97" i="1"/>
  <c r="HU97" i="1"/>
  <c r="IB97" i="1"/>
  <c r="LL97" i="1"/>
  <c r="LM97" i="1"/>
  <c r="LN97" i="1"/>
  <c r="LV97" i="1"/>
  <c r="LX97" i="1"/>
  <c r="MA97" i="1"/>
  <c r="MB97" i="1"/>
  <c r="MC97" i="1"/>
  <c r="MJ97" i="1"/>
  <c r="ML97" i="1"/>
  <c r="MO97" i="1"/>
  <c r="MP97" i="1"/>
  <c r="MQ97" i="1"/>
  <c r="MX97" i="1"/>
  <c r="MZ97" i="1"/>
  <c r="NC97" i="1"/>
  <c r="ND97" i="1"/>
  <c r="NE97" i="1"/>
  <c r="NL97" i="1"/>
  <c r="NN97" i="1"/>
  <c r="NQ97" i="1"/>
  <c r="NR97" i="1"/>
  <c r="NS97" i="1"/>
  <c r="N98" i="1"/>
  <c r="Q98" i="1"/>
  <c r="R98" i="1"/>
  <c r="S98" i="1"/>
  <c r="AB98" i="1"/>
  <c r="AF98" i="1"/>
  <c r="AG98" i="1"/>
  <c r="AN98" i="1"/>
  <c r="AP98" i="1"/>
  <c r="AT98" i="1"/>
  <c r="AU98" i="1"/>
  <c r="BB98" i="1"/>
  <c r="BD98" i="1"/>
  <c r="BH98" i="1"/>
  <c r="BI98" i="1"/>
  <c r="BP98" i="1"/>
  <c r="BR98" i="1"/>
  <c r="BT98" i="1"/>
  <c r="BU98" i="1"/>
  <c r="BV98" i="1"/>
  <c r="BW98" i="1"/>
  <c r="EJ98" i="1"/>
  <c r="EM98" i="1"/>
  <c r="EN98" i="1"/>
  <c r="EO98" i="1"/>
  <c r="EX98" i="1"/>
  <c r="FA98" i="1"/>
  <c r="FB98" i="1"/>
  <c r="FC98" i="1"/>
  <c r="FH98" i="1"/>
  <c r="FL98" i="1"/>
  <c r="FO98" i="1"/>
  <c r="FP98" i="1"/>
  <c r="FQ98" i="1"/>
  <c r="FV98" i="1"/>
  <c r="FZ98" i="1"/>
  <c r="GC98" i="1"/>
  <c r="GD98" i="1"/>
  <c r="GE98" i="1"/>
  <c r="GJ98" i="1"/>
  <c r="GN98" i="1"/>
  <c r="GQ98" i="1"/>
  <c r="GR98" i="1"/>
  <c r="GS98" i="1"/>
  <c r="GX98" i="1"/>
  <c r="HB98" i="1"/>
  <c r="HE98" i="1"/>
  <c r="HF98" i="1"/>
  <c r="HG98" i="1"/>
  <c r="HP98" i="1"/>
  <c r="HS98" i="1"/>
  <c r="HT98" i="1"/>
  <c r="HU98" i="1"/>
  <c r="IB98" i="1"/>
  <c r="LL98" i="1"/>
  <c r="LM98" i="1"/>
  <c r="LN98" i="1"/>
  <c r="LX98" i="1"/>
  <c r="MA98" i="1"/>
  <c r="MB98" i="1"/>
  <c r="MC98" i="1"/>
  <c r="ML98" i="1"/>
  <c r="MO98" i="1"/>
  <c r="MP98" i="1"/>
  <c r="MQ98" i="1"/>
  <c r="MZ98" i="1"/>
  <c r="NC98" i="1"/>
  <c r="ND98" i="1"/>
  <c r="NE98" i="1"/>
  <c r="NN98" i="1"/>
  <c r="NQ98" i="1"/>
  <c r="NR98" i="1"/>
  <c r="NS98" i="1"/>
  <c r="N99" i="1"/>
  <c r="Q99" i="1"/>
  <c r="R99" i="1"/>
  <c r="S99" i="1"/>
  <c r="AB99" i="1"/>
  <c r="AF99" i="1"/>
  <c r="AG99" i="1"/>
  <c r="AN99" i="1"/>
  <c r="AP99" i="1"/>
  <c r="AT99" i="1"/>
  <c r="AU99" i="1"/>
  <c r="BB99" i="1"/>
  <c r="BD99" i="1"/>
  <c r="BH99" i="1"/>
  <c r="BI99" i="1"/>
  <c r="BL99" i="1"/>
  <c r="BP99" i="1"/>
  <c r="BR99" i="1"/>
  <c r="BT99" i="1"/>
  <c r="BU99" i="1"/>
  <c r="BV99" i="1"/>
  <c r="BW99" i="1"/>
  <c r="BZ99" i="1"/>
  <c r="CN99" i="1"/>
  <c r="DB99" i="1"/>
  <c r="DP99" i="1"/>
  <c r="EH99" i="1"/>
  <c r="EJ99" i="1"/>
  <c r="EN99" i="1"/>
  <c r="EO99" i="1"/>
  <c r="EV99" i="1"/>
  <c r="EX99" i="1"/>
  <c r="FB99" i="1"/>
  <c r="FC99" i="1"/>
  <c r="FH99" i="1"/>
  <c r="FJ99" i="1"/>
  <c r="FL99" i="1"/>
  <c r="FP99" i="1"/>
  <c r="FQ99" i="1"/>
  <c r="FV99" i="1"/>
  <c r="FX99" i="1"/>
  <c r="FZ99" i="1"/>
  <c r="GD99" i="1"/>
  <c r="GE99" i="1"/>
  <c r="GJ99" i="1"/>
  <c r="GL99" i="1"/>
  <c r="GN99" i="1"/>
  <c r="GR99" i="1"/>
  <c r="GS99" i="1"/>
  <c r="GX99" i="1"/>
  <c r="GZ99" i="1"/>
  <c r="HB99" i="1"/>
  <c r="HF99" i="1"/>
  <c r="HG99" i="1"/>
  <c r="HN99" i="1"/>
  <c r="HP99" i="1"/>
  <c r="HT99" i="1"/>
  <c r="HU99" i="1"/>
  <c r="HX99" i="1"/>
  <c r="IB99" i="1"/>
  <c r="ID99" i="1"/>
  <c r="IH99" i="1"/>
  <c r="II99" i="1"/>
  <c r="IL99" i="1"/>
  <c r="IZ99" i="1"/>
  <c r="JN99" i="1"/>
  <c r="KB99" i="1"/>
  <c r="KP99" i="1"/>
  <c r="LD99" i="1"/>
  <c r="LV99" i="1"/>
  <c r="LX99" i="1"/>
  <c r="MB99" i="1"/>
  <c r="MC99" i="1"/>
  <c r="MJ99" i="1"/>
  <c r="ML99" i="1"/>
  <c r="MP99" i="1"/>
  <c r="MQ99" i="1"/>
  <c r="MX99" i="1"/>
  <c r="MZ99" i="1"/>
  <c r="ND99" i="1"/>
  <c r="NE99" i="1"/>
  <c r="NL99" i="1"/>
  <c r="NN99" i="1"/>
  <c r="NR99" i="1"/>
  <c r="NS99" i="1"/>
  <c r="N100" i="1"/>
  <c r="Q100" i="1"/>
  <c r="R100" i="1"/>
  <c r="S100" i="1"/>
  <c r="AB100" i="1"/>
  <c r="AF100" i="1"/>
  <c r="AG100" i="1"/>
  <c r="AN100" i="1"/>
  <c r="AP100" i="1"/>
  <c r="AT100" i="1"/>
  <c r="AU100" i="1"/>
  <c r="BB100" i="1"/>
  <c r="BD100" i="1"/>
  <c r="BH100" i="1"/>
  <c r="BI100" i="1"/>
  <c r="BP100" i="1"/>
  <c r="BR100" i="1"/>
  <c r="BV100" i="1"/>
  <c r="BW100" i="1"/>
  <c r="EH100" i="1"/>
  <c r="EJ100" i="1"/>
  <c r="EN100" i="1"/>
  <c r="EO100" i="1"/>
  <c r="EV100" i="1"/>
  <c r="EX100" i="1"/>
  <c r="FB100" i="1"/>
  <c r="FC100" i="1"/>
  <c r="FH100" i="1"/>
  <c r="FJ100" i="1"/>
  <c r="FL100" i="1"/>
  <c r="FP100" i="1"/>
  <c r="FQ100" i="1"/>
  <c r="FV100" i="1"/>
  <c r="FX100" i="1"/>
  <c r="FZ100" i="1"/>
  <c r="GD100" i="1"/>
  <c r="GE100" i="1"/>
  <c r="GJ100" i="1"/>
  <c r="GL100" i="1"/>
  <c r="GN100" i="1"/>
  <c r="GR100" i="1"/>
  <c r="GS100" i="1"/>
  <c r="GX100" i="1"/>
  <c r="GZ100" i="1"/>
  <c r="HB100" i="1"/>
  <c r="HF100" i="1"/>
  <c r="HG100" i="1"/>
  <c r="HN100" i="1"/>
  <c r="HP100" i="1"/>
  <c r="HT100" i="1"/>
  <c r="HU100" i="1"/>
  <c r="IB100" i="1"/>
  <c r="ID100" i="1"/>
  <c r="IH100" i="1"/>
  <c r="II100" i="1"/>
  <c r="LV100" i="1"/>
  <c r="LX100" i="1"/>
  <c r="MB100" i="1"/>
  <c r="MC100" i="1"/>
  <c r="MJ100" i="1"/>
  <c r="ML100" i="1"/>
  <c r="MP100" i="1"/>
  <c r="MQ100" i="1"/>
  <c r="MX100" i="1"/>
  <c r="MZ100" i="1"/>
  <c r="ND100" i="1"/>
  <c r="NE100" i="1"/>
  <c r="NL100" i="1"/>
  <c r="NN100" i="1"/>
  <c r="NR100" i="1"/>
  <c r="NS100" i="1"/>
  <c r="N101" i="1"/>
  <c r="R101" i="1"/>
  <c r="S101" i="1"/>
  <c r="AB101" i="1"/>
  <c r="AF101" i="1"/>
  <c r="AG101" i="1"/>
  <c r="AN101" i="1"/>
  <c r="AP101" i="1"/>
  <c r="AT101" i="1"/>
  <c r="AU101" i="1"/>
  <c r="BB101" i="1"/>
  <c r="BD101" i="1"/>
  <c r="BH101" i="1"/>
  <c r="BI101" i="1"/>
  <c r="BP101" i="1"/>
  <c r="BR101" i="1"/>
  <c r="BT101" i="1"/>
  <c r="BU101" i="1"/>
  <c r="BV101" i="1"/>
  <c r="BW101" i="1"/>
  <c r="EJ101" i="1"/>
  <c r="EN101" i="1"/>
  <c r="EO101" i="1"/>
  <c r="EV101" i="1"/>
  <c r="EX101" i="1"/>
  <c r="FB101" i="1"/>
  <c r="FC101" i="1"/>
  <c r="FH101" i="1"/>
  <c r="FL101" i="1"/>
  <c r="FP101" i="1"/>
  <c r="FQ101" i="1"/>
  <c r="FV101" i="1"/>
  <c r="FZ101" i="1"/>
  <c r="GD101" i="1"/>
  <c r="GE101" i="1"/>
  <c r="GJ101" i="1"/>
  <c r="GN101" i="1"/>
  <c r="GR101" i="1"/>
  <c r="GS101" i="1"/>
  <c r="GX101" i="1"/>
  <c r="HB101" i="1"/>
  <c r="HF101" i="1"/>
  <c r="HG101" i="1"/>
  <c r="HP101" i="1"/>
  <c r="HT101" i="1"/>
  <c r="HU101" i="1"/>
  <c r="IB101" i="1"/>
  <c r="ID101" i="1"/>
  <c r="IH101" i="1"/>
  <c r="II101" i="1"/>
  <c r="LX101" i="1"/>
  <c r="MB101" i="1"/>
  <c r="MC101" i="1"/>
  <c r="ML101" i="1"/>
  <c r="MP101" i="1"/>
  <c r="MQ101" i="1"/>
  <c r="MZ101" i="1"/>
  <c r="ND101" i="1"/>
  <c r="NE101" i="1"/>
  <c r="NN101" i="1"/>
  <c r="NR101" i="1"/>
  <c r="NS101" i="1"/>
  <c r="N102" i="1"/>
  <c r="R102" i="1"/>
  <c r="S102" i="1"/>
  <c r="AB102" i="1"/>
  <c r="AF102" i="1"/>
  <c r="AG102" i="1"/>
  <c r="AN102" i="1"/>
  <c r="AP102" i="1"/>
  <c r="AT102" i="1"/>
  <c r="AU102" i="1"/>
  <c r="BB102" i="1"/>
  <c r="BD102" i="1"/>
  <c r="BH102" i="1"/>
  <c r="BI102" i="1"/>
  <c r="BP102" i="1"/>
  <c r="BR102" i="1"/>
  <c r="BT102" i="1"/>
  <c r="BU102" i="1"/>
  <c r="BV102" i="1"/>
  <c r="BW102" i="1"/>
  <c r="EJ102" i="1"/>
  <c r="EN102" i="1"/>
  <c r="EO102" i="1"/>
  <c r="EV102" i="1"/>
  <c r="EX102" i="1"/>
  <c r="FB102" i="1"/>
  <c r="FC102" i="1"/>
  <c r="FH102" i="1"/>
  <c r="FL102" i="1"/>
  <c r="FP102" i="1"/>
  <c r="FQ102" i="1"/>
  <c r="FV102" i="1"/>
  <c r="FZ102" i="1"/>
  <c r="GD102" i="1"/>
  <c r="GE102" i="1"/>
  <c r="GJ102" i="1"/>
  <c r="GN102" i="1"/>
  <c r="GR102" i="1"/>
  <c r="GS102" i="1"/>
  <c r="GX102" i="1"/>
  <c r="HB102" i="1"/>
  <c r="HF102" i="1"/>
  <c r="HG102" i="1"/>
  <c r="HP102" i="1"/>
  <c r="HT102" i="1"/>
  <c r="HU102" i="1"/>
  <c r="IB102" i="1"/>
  <c r="ID102" i="1"/>
  <c r="IF102" i="1"/>
  <c r="IG102" i="1"/>
  <c r="IH102" i="1"/>
  <c r="II102" i="1"/>
  <c r="LD102" i="1"/>
  <c r="LX102" i="1"/>
  <c r="MB102" i="1"/>
  <c r="MC102" i="1"/>
  <c r="ML102" i="1"/>
  <c r="MP102" i="1"/>
  <c r="MQ102" i="1"/>
  <c r="MZ102" i="1"/>
  <c r="ND102" i="1"/>
  <c r="NE102" i="1"/>
  <c r="NN102" i="1"/>
  <c r="NR102" i="1"/>
  <c r="NS102" i="1"/>
  <c r="N103" i="1"/>
  <c r="R103" i="1"/>
  <c r="S103" i="1"/>
  <c r="AB103" i="1"/>
  <c r="AF103" i="1"/>
  <c r="AG103" i="1"/>
  <c r="AN103" i="1"/>
  <c r="AP103" i="1"/>
  <c r="AT103" i="1"/>
  <c r="AU103" i="1"/>
  <c r="BB103" i="1"/>
  <c r="BD103" i="1"/>
  <c r="BH103" i="1"/>
  <c r="BI103" i="1"/>
  <c r="BL103" i="1"/>
  <c r="BP103" i="1"/>
  <c r="BR103" i="1"/>
  <c r="BT103" i="1"/>
  <c r="BU103" i="1"/>
  <c r="BV103" i="1"/>
  <c r="BW103" i="1"/>
  <c r="BZ103" i="1"/>
  <c r="CD103" i="1"/>
  <c r="CF103" i="1"/>
  <c r="CH103" i="1"/>
  <c r="CI103" i="1"/>
  <c r="CJ103" i="1"/>
  <c r="CK103" i="1"/>
  <c r="CN103" i="1"/>
  <c r="CR103" i="1"/>
  <c r="CT103" i="1"/>
  <c r="CV103" i="1"/>
  <c r="CW103" i="1"/>
  <c r="CX103" i="1"/>
  <c r="CY103" i="1"/>
  <c r="DB103" i="1"/>
  <c r="DF103" i="1"/>
  <c r="DH103" i="1"/>
  <c r="DK103" i="1"/>
  <c r="DL103" i="1"/>
  <c r="DM103" i="1"/>
  <c r="DP103" i="1"/>
  <c r="DT103" i="1"/>
  <c r="DV103" i="1"/>
  <c r="DX103" i="1"/>
  <c r="DY103" i="1"/>
  <c r="DZ103" i="1"/>
  <c r="EA103" i="1"/>
  <c r="EJ103" i="1"/>
  <c r="EN103" i="1"/>
  <c r="EO103" i="1"/>
  <c r="EV103" i="1"/>
  <c r="EX103" i="1"/>
  <c r="FB103" i="1"/>
  <c r="FC103" i="1"/>
  <c r="FH103" i="1"/>
  <c r="FL103" i="1"/>
  <c r="FP103" i="1"/>
  <c r="FQ103" i="1"/>
  <c r="FV103" i="1"/>
  <c r="FZ103" i="1"/>
  <c r="GD103" i="1"/>
  <c r="GE103" i="1"/>
  <c r="GJ103" i="1"/>
  <c r="GN103" i="1"/>
  <c r="GR103" i="1"/>
  <c r="GS103" i="1"/>
  <c r="GX103" i="1"/>
  <c r="HB103" i="1"/>
  <c r="HF103" i="1"/>
  <c r="HG103" i="1"/>
  <c r="HP103" i="1"/>
  <c r="HT103" i="1"/>
  <c r="HU103" i="1"/>
  <c r="HX103" i="1"/>
  <c r="IB103" i="1"/>
  <c r="ID103" i="1"/>
  <c r="IF103" i="1"/>
  <c r="IG103" i="1"/>
  <c r="IH103" i="1"/>
  <c r="II103" i="1"/>
  <c r="IL103" i="1"/>
  <c r="IP103" i="1"/>
  <c r="IR103" i="1"/>
  <c r="IT103" i="1"/>
  <c r="IU103" i="1"/>
  <c r="IV103" i="1"/>
  <c r="IW103" i="1"/>
  <c r="IZ103" i="1"/>
  <c r="JD103" i="1"/>
  <c r="JF103" i="1"/>
  <c r="JH103" i="1"/>
  <c r="JI103" i="1"/>
  <c r="JJ103" i="1"/>
  <c r="JK103" i="1"/>
  <c r="JN103" i="1"/>
  <c r="JR103" i="1"/>
  <c r="JT103" i="1"/>
  <c r="JV103" i="1"/>
  <c r="JW103" i="1"/>
  <c r="JX103" i="1"/>
  <c r="JY103" i="1"/>
  <c r="KB103" i="1"/>
  <c r="KF103" i="1"/>
  <c r="KH103" i="1"/>
  <c r="KJ103" i="1"/>
  <c r="KK103" i="1"/>
  <c r="KL103" i="1"/>
  <c r="KM103" i="1"/>
  <c r="KP103" i="1"/>
  <c r="KT103" i="1"/>
  <c r="KV103" i="1"/>
  <c r="KX103" i="1"/>
  <c r="KY103" i="1"/>
  <c r="KZ103" i="1"/>
  <c r="LA103" i="1"/>
  <c r="LX103" i="1"/>
  <c r="MB103" i="1"/>
  <c r="MC103" i="1"/>
  <c r="ML103" i="1"/>
  <c r="MP103" i="1"/>
  <c r="MQ103" i="1"/>
  <c r="MZ103" i="1"/>
  <c r="ND103" i="1"/>
  <c r="NE103" i="1"/>
  <c r="NN103" i="1"/>
  <c r="NR103" i="1"/>
  <c r="NS103" i="1"/>
  <c r="N104" i="1"/>
  <c r="R104" i="1"/>
  <c r="S104" i="1"/>
  <c r="AB104" i="1"/>
  <c r="AF104" i="1"/>
  <c r="AG104" i="1"/>
  <c r="AN104" i="1"/>
  <c r="AP104" i="1"/>
  <c r="AT104" i="1"/>
  <c r="AU104" i="1"/>
  <c r="BB104" i="1"/>
  <c r="BD104" i="1"/>
  <c r="BH104" i="1"/>
  <c r="BI104" i="1"/>
  <c r="BP104" i="1"/>
  <c r="BR104" i="1"/>
  <c r="BT104" i="1"/>
  <c r="BV104" i="1"/>
  <c r="BW104" i="1"/>
  <c r="CD104" i="1"/>
  <c r="CF104" i="1"/>
  <c r="CH104" i="1"/>
  <c r="CI104" i="1"/>
  <c r="CJ104" i="1"/>
  <c r="CK104" i="1"/>
  <c r="CR104" i="1"/>
  <c r="CT104" i="1"/>
  <c r="CV104" i="1"/>
  <c r="CW104" i="1"/>
  <c r="CX104" i="1"/>
  <c r="CY104" i="1"/>
  <c r="DF104" i="1"/>
  <c r="DH104" i="1"/>
  <c r="DK104" i="1"/>
  <c r="DL104" i="1"/>
  <c r="DM104" i="1"/>
  <c r="DT104" i="1"/>
  <c r="DV104" i="1"/>
  <c r="DX104" i="1"/>
  <c r="DY104" i="1"/>
  <c r="DZ104" i="1"/>
  <c r="EA104" i="1"/>
  <c r="EJ104" i="1"/>
  <c r="EN104" i="1"/>
  <c r="EO104" i="1"/>
  <c r="EV104" i="1"/>
  <c r="EX104" i="1"/>
  <c r="FB104" i="1"/>
  <c r="FC104" i="1"/>
  <c r="FH104" i="1"/>
  <c r="FL104" i="1"/>
  <c r="FP104" i="1"/>
  <c r="FQ104" i="1"/>
  <c r="FV104" i="1"/>
  <c r="FZ104" i="1"/>
  <c r="GD104" i="1"/>
  <c r="GE104" i="1"/>
  <c r="GJ104" i="1"/>
  <c r="GN104" i="1"/>
  <c r="GR104" i="1"/>
  <c r="GS104" i="1"/>
  <c r="GX104" i="1"/>
  <c r="HB104" i="1"/>
  <c r="HF104" i="1"/>
  <c r="HG104" i="1"/>
  <c r="HP104" i="1"/>
  <c r="HT104" i="1"/>
  <c r="HU104" i="1"/>
  <c r="IB104" i="1"/>
  <c r="ID104" i="1"/>
  <c r="IF104" i="1"/>
  <c r="IG104" i="1"/>
  <c r="IH104" i="1"/>
  <c r="II104" i="1"/>
  <c r="IP104" i="1"/>
  <c r="IR104" i="1"/>
  <c r="IV104" i="1"/>
  <c r="IW104" i="1"/>
  <c r="JD104" i="1"/>
  <c r="JF104" i="1"/>
  <c r="JH104" i="1"/>
  <c r="JI104" i="1"/>
  <c r="JJ104" i="1"/>
  <c r="JK104" i="1"/>
  <c r="JR104" i="1"/>
  <c r="JT104" i="1"/>
  <c r="JX104" i="1"/>
  <c r="JY104" i="1"/>
  <c r="KF104" i="1"/>
  <c r="KH104" i="1"/>
  <c r="KJ104" i="1"/>
  <c r="KK104" i="1"/>
  <c r="KL104" i="1"/>
  <c r="KM104" i="1"/>
  <c r="KT104" i="1"/>
  <c r="KV104" i="1"/>
  <c r="KX104" i="1"/>
  <c r="KY104" i="1"/>
  <c r="KZ104" i="1"/>
  <c r="LA104" i="1"/>
  <c r="LX104" i="1"/>
  <c r="MB104" i="1"/>
  <c r="MC104" i="1"/>
  <c r="ML104" i="1"/>
  <c r="MP104" i="1"/>
  <c r="MQ104" i="1"/>
  <c r="MZ104" i="1"/>
  <c r="ND104" i="1"/>
  <c r="NE104" i="1"/>
  <c r="NN104" i="1"/>
  <c r="NR104" i="1"/>
  <c r="NS104" i="1"/>
  <c r="N105" i="1"/>
  <c r="R105" i="1"/>
  <c r="S105" i="1"/>
  <c r="AB105" i="1"/>
  <c r="AF105" i="1"/>
  <c r="AG105" i="1"/>
  <c r="AN105" i="1"/>
  <c r="AP105" i="1"/>
  <c r="AT105" i="1"/>
  <c r="AU105" i="1"/>
  <c r="BB105" i="1"/>
  <c r="BD105" i="1"/>
  <c r="BH105" i="1"/>
  <c r="BI105" i="1"/>
  <c r="BP105" i="1"/>
  <c r="BR105" i="1"/>
  <c r="BT105" i="1"/>
  <c r="BU105" i="1"/>
  <c r="BV105" i="1"/>
  <c r="BW105" i="1"/>
  <c r="CD105" i="1"/>
  <c r="CF105" i="1"/>
  <c r="CH105" i="1"/>
  <c r="CI105" i="1"/>
  <c r="CJ105" i="1"/>
  <c r="CK105" i="1"/>
  <c r="CR105" i="1"/>
  <c r="CT105" i="1"/>
  <c r="CV105" i="1"/>
  <c r="CW105" i="1"/>
  <c r="CX105" i="1"/>
  <c r="CY105" i="1"/>
  <c r="DF105" i="1"/>
  <c r="DH105" i="1"/>
  <c r="DJ105" i="1"/>
  <c r="DK105" i="1"/>
  <c r="DL105" i="1"/>
  <c r="DM105" i="1"/>
  <c r="DT105" i="1"/>
  <c r="DV105" i="1"/>
  <c r="DX105" i="1"/>
  <c r="DY105" i="1"/>
  <c r="DZ105" i="1"/>
  <c r="EA105" i="1"/>
  <c r="EJ105" i="1"/>
  <c r="EN105" i="1"/>
  <c r="EO105" i="1"/>
  <c r="EV105" i="1"/>
  <c r="EX105" i="1"/>
  <c r="FB105" i="1"/>
  <c r="FC105" i="1"/>
  <c r="FH105" i="1"/>
  <c r="FL105" i="1"/>
  <c r="FP105" i="1"/>
  <c r="FQ105" i="1"/>
  <c r="FV105" i="1"/>
  <c r="FZ105" i="1"/>
  <c r="GD105" i="1"/>
  <c r="GE105" i="1"/>
  <c r="GJ105" i="1"/>
  <c r="GN105" i="1"/>
  <c r="GR105" i="1"/>
  <c r="GS105" i="1"/>
  <c r="GX105" i="1"/>
  <c r="HB105" i="1"/>
  <c r="HF105" i="1"/>
  <c r="HG105" i="1"/>
  <c r="HP105" i="1"/>
  <c r="HT105" i="1"/>
  <c r="HU105" i="1"/>
  <c r="IB105" i="1"/>
  <c r="ID105" i="1"/>
  <c r="IF105" i="1"/>
  <c r="IG105" i="1"/>
  <c r="IH105" i="1"/>
  <c r="II105" i="1"/>
  <c r="IP105" i="1"/>
  <c r="IR105" i="1"/>
  <c r="IV105" i="1"/>
  <c r="IW105" i="1"/>
  <c r="JD105" i="1"/>
  <c r="JF105" i="1"/>
  <c r="JH105" i="1"/>
  <c r="JI105" i="1"/>
  <c r="JJ105" i="1"/>
  <c r="JK105" i="1"/>
  <c r="JR105" i="1"/>
  <c r="JT105" i="1"/>
  <c r="JV105" i="1"/>
  <c r="JW105" i="1"/>
  <c r="JX105" i="1"/>
  <c r="JY105" i="1"/>
  <c r="KF105" i="1"/>
  <c r="KH105" i="1"/>
  <c r="KJ105" i="1"/>
  <c r="KK105" i="1"/>
  <c r="KL105" i="1"/>
  <c r="KM105" i="1"/>
  <c r="KT105" i="1"/>
  <c r="KV105" i="1"/>
  <c r="KX105" i="1"/>
  <c r="KY105" i="1"/>
  <c r="KZ105" i="1"/>
  <c r="LA105" i="1"/>
  <c r="LD105" i="1"/>
  <c r="LX105" i="1"/>
  <c r="MB105" i="1"/>
  <c r="MC105" i="1"/>
  <c r="ML105" i="1"/>
  <c r="MP105" i="1"/>
  <c r="MQ105" i="1"/>
  <c r="MZ105" i="1"/>
  <c r="ND105" i="1"/>
  <c r="NE105" i="1"/>
  <c r="NN105" i="1"/>
  <c r="NR105" i="1"/>
  <c r="NS105" i="1"/>
  <c r="N106" i="1"/>
  <c r="R106" i="1"/>
  <c r="S106" i="1"/>
  <c r="AB106" i="1"/>
  <c r="AF106" i="1"/>
  <c r="AG106" i="1"/>
  <c r="AN106" i="1"/>
  <c r="AP106" i="1"/>
  <c r="AT106" i="1"/>
  <c r="AU106" i="1"/>
  <c r="BB106" i="1"/>
  <c r="BD106" i="1"/>
  <c r="BH106" i="1"/>
  <c r="BI106" i="1"/>
  <c r="BP106" i="1"/>
  <c r="BR106" i="1"/>
  <c r="BU106" i="1"/>
  <c r="BV106" i="1"/>
  <c r="BW106" i="1"/>
  <c r="CD106" i="1"/>
  <c r="CF106" i="1"/>
  <c r="CH106" i="1"/>
  <c r="CI106" i="1"/>
  <c r="CJ106" i="1"/>
  <c r="CK106" i="1"/>
  <c r="CR106" i="1"/>
  <c r="CT106" i="1"/>
  <c r="CV106" i="1"/>
  <c r="CW106" i="1"/>
  <c r="CX106" i="1"/>
  <c r="CY106" i="1"/>
  <c r="DF106" i="1"/>
  <c r="DH106" i="1"/>
  <c r="DJ106" i="1"/>
  <c r="DK106" i="1"/>
  <c r="DL106" i="1"/>
  <c r="DM106" i="1"/>
  <c r="DT106" i="1"/>
  <c r="DV106" i="1"/>
  <c r="DX106" i="1"/>
  <c r="DY106" i="1"/>
  <c r="DZ106" i="1"/>
  <c r="EA106" i="1"/>
  <c r="EJ106" i="1"/>
  <c r="EN106" i="1"/>
  <c r="EO106" i="1"/>
  <c r="EV106" i="1"/>
  <c r="EX106" i="1"/>
  <c r="FB106" i="1"/>
  <c r="FC106" i="1"/>
  <c r="FH106" i="1"/>
  <c r="FL106" i="1"/>
  <c r="FP106" i="1"/>
  <c r="FQ106" i="1"/>
  <c r="FV106" i="1"/>
  <c r="FZ106" i="1"/>
  <c r="GD106" i="1"/>
  <c r="GE106" i="1"/>
  <c r="GJ106" i="1"/>
  <c r="GN106" i="1"/>
  <c r="GR106" i="1"/>
  <c r="GS106" i="1"/>
  <c r="GX106" i="1"/>
  <c r="HB106" i="1"/>
  <c r="HF106" i="1"/>
  <c r="HG106" i="1"/>
  <c r="HP106" i="1"/>
  <c r="HT106" i="1"/>
  <c r="HU106" i="1"/>
  <c r="IB106" i="1"/>
  <c r="ID106" i="1"/>
  <c r="IF106" i="1"/>
  <c r="IG106" i="1"/>
  <c r="IH106" i="1"/>
  <c r="II106" i="1"/>
  <c r="IP106" i="1"/>
  <c r="IR106" i="1"/>
  <c r="IT106" i="1"/>
  <c r="IU106" i="1"/>
  <c r="IV106" i="1"/>
  <c r="IW106" i="1"/>
  <c r="JD106" i="1"/>
  <c r="JF106" i="1"/>
  <c r="JH106" i="1"/>
  <c r="JI106" i="1"/>
  <c r="JJ106" i="1"/>
  <c r="JK106" i="1"/>
  <c r="JR106" i="1"/>
  <c r="JT106" i="1"/>
  <c r="JV106" i="1"/>
  <c r="JW106" i="1"/>
  <c r="JX106" i="1"/>
  <c r="JY106" i="1"/>
  <c r="KF106" i="1"/>
  <c r="KH106" i="1"/>
  <c r="KJ106" i="1"/>
  <c r="KK106" i="1"/>
  <c r="KL106" i="1"/>
  <c r="KM106" i="1"/>
  <c r="KT106" i="1"/>
  <c r="KV106" i="1"/>
  <c r="KX106" i="1"/>
  <c r="KY106" i="1"/>
  <c r="KZ106" i="1"/>
  <c r="LA106" i="1"/>
  <c r="LX106" i="1"/>
  <c r="MB106" i="1"/>
  <c r="MC106" i="1"/>
  <c r="ML106" i="1"/>
  <c r="MP106" i="1"/>
  <c r="MQ106" i="1"/>
  <c r="MZ106" i="1"/>
  <c r="ND106" i="1"/>
  <c r="NE106" i="1"/>
  <c r="NN106" i="1"/>
  <c r="NR106" i="1"/>
  <c r="NS106" i="1"/>
  <c r="N107" i="1"/>
  <c r="R107" i="1"/>
  <c r="S107" i="1"/>
  <c r="AB107" i="1"/>
  <c r="AF107" i="1"/>
  <c r="AG107" i="1"/>
  <c r="AN107" i="1"/>
  <c r="AP107" i="1"/>
  <c r="AT107" i="1"/>
  <c r="AU107" i="1"/>
  <c r="BB107" i="1"/>
  <c r="BD107" i="1"/>
  <c r="BH107" i="1"/>
  <c r="BI107" i="1"/>
  <c r="BL107" i="1"/>
  <c r="EJ107" i="1"/>
  <c r="EN107" i="1"/>
  <c r="EO107" i="1"/>
  <c r="EV107" i="1"/>
  <c r="EX107" i="1"/>
  <c r="FB107" i="1"/>
  <c r="FC107" i="1"/>
  <c r="FH107" i="1"/>
  <c r="FL107" i="1"/>
  <c r="FP107" i="1"/>
  <c r="FQ107" i="1"/>
  <c r="FV107" i="1"/>
  <c r="FZ107" i="1"/>
  <c r="GD107" i="1"/>
  <c r="GE107" i="1"/>
  <c r="GJ107" i="1"/>
  <c r="GN107" i="1"/>
  <c r="GR107" i="1"/>
  <c r="GS107" i="1"/>
  <c r="GX107" i="1"/>
  <c r="HB107" i="1"/>
  <c r="HF107" i="1"/>
  <c r="HG107" i="1"/>
  <c r="HP107" i="1"/>
  <c r="HT107" i="1"/>
  <c r="HU107" i="1"/>
  <c r="HX107" i="1"/>
  <c r="LX107" i="1"/>
  <c r="MB107" i="1"/>
  <c r="MC107" i="1"/>
  <c r="ML107" i="1"/>
  <c r="MP107" i="1"/>
  <c r="MQ107" i="1"/>
  <c r="MZ107" i="1"/>
  <c r="ND107" i="1"/>
  <c r="NE107" i="1"/>
  <c r="NN107" i="1"/>
  <c r="NR107" i="1"/>
  <c r="NS107" i="1"/>
  <c r="N108" i="1"/>
  <c r="R108" i="1"/>
  <c r="S108" i="1"/>
  <c r="AB108" i="1"/>
  <c r="AF108" i="1"/>
  <c r="AG108" i="1"/>
  <c r="AN108" i="1"/>
  <c r="AP108" i="1"/>
  <c r="AT108" i="1"/>
  <c r="AU108" i="1"/>
  <c r="BB108" i="1"/>
  <c r="BD108" i="1"/>
  <c r="BH108" i="1"/>
  <c r="BI108" i="1"/>
  <c r="EJ108" i="1"/>
  <c r="EN108" i="1"/>
  <c r="EO108" i="1"/>
  <c r="EV108" i="1"/>
  <c r="EX108" i="1"/>
  <c r="FB108" i="1"/>
  <c r="FC108" i="1"/>
  <c r="FH108" i="1"/>
  <c r="FL108" i="1"/>
  <c r="FP108" i="1"/>
  <c r="FQ108" i="1"/>
  <c r="FV108" i="1"/>
  <c r="FZ108" i="1"/>
  <c r="GD108" i="1"/>
  <c r="GE108" i="1"/>
  <c r="GJ108" i="1"/>
  <c r="GN108" i="1"/>
  <c r="GR108" i="1"/>
  <c r="GS108" i="1"/>
  <c r="GX108" i="1"/>
  <c r="HB108" i="1"/>
  <c r="HF108" i="1"/>
  <c r="HG108" i="1"/>
  <c r="HP108" i="1"/>
  <c r="HT108" i="1"/>
  <c r="HU108" i="1"/>
  <c r="LD108" i="1"/>
  <c r="LH108" i="1"/>
  <c r="LJ108" i="1"/>
  <c r="LL108" i="1"/>
  <c r="LM108" i="1"/>
  <c r="LN108" i="1"/>
  <c r="LX108" i="1"/>
  <c r="MB108" i="1"/>
  <c r="MC108" i="1"/>
  <c r="ML108" i="1"/>
  <c r="MP108" i="1"/>
  <c r="MQ108" i="1"/>
  <c r="MZ108" i="1"/>
  <c r="ND108" i="1"/>
  <c r="NE108" i="1"/>
  <c r="NN108" i="1"/>
  <c r="NR108" i="1"/>
  <c r="NS108" i="1"/>
  <c r="N109" i="1"/>
  <c r="R109" i="1"/>
  <c r="S109" i="1"/>
  <c r="AB109" i="1"/>
  <c r="AF109" i="1"/>
  <c r="AG109" i="1"/>
  <c r="AN109" i="1"/>
  <c r="AP109" i="1"/>
  <c r="AT109" i="1"/>
  <c r="AU109" i="1"/>
  <c r="BB109" i="1"/>
  <c r="BD109" i="1"/>
  <c r="BH109" i="1"/>
  <c r="BI109" i="1"/>
  <c r="EJ109" i="1"/>
  <c r="EN109" i="1"/>
  <c r="EO109" i="1"/>
  <c r="EV109" i="1"/>
  <c r="EX109" i="1"/>
  <c r="FB109" i="1"/>
  <c r="FC109" i="1"/>
  <c r="FH109" i="1"/>
  <c r="FL109" i="1"/>
  <c r="FP109" i="1"/>
  <c r="FQ109" i="1"/>
  <c r="FV109" i="1"/>
  <c r="FZ109" i="1"/>
  <c r="GD109" i="1"/>
  <c r="GE109" i="1"/>
  <c r="GJ109" i="1"/>
  <c r="GN109" i="1"/>
  <c r="GR109" i="1"/>
  <c r="GS109" i="1"/>
  <c r="GX109" i="1"/>
  <c r="HB109" i="1"/>
  <c r="HF109" i="1"/>
  <c r="HG109" i="1"/>
  <c r="HP109" i="1"/>
  <c r="HT109" i="1"/>
  <c r="HU109" i="1"/>
  <c r="LH109" i="1"/>
  <c r="LJ109" i="1"/>
  <c r="LL109" i="1"/>
  <c r="LM109" i="1"/>
  <c r="LN109" i="1"/>
  <c r="LX109" i="1"/>
  <c r="MB109" i="1"/>
  <c r="MC109" i="1"/>
  <c r="ML109" i="1"/>
  <c r="MP109" i="1"/>
  <c r="MQ109" i="1"/>
  <c r="MZ109" i="1"/>
  <c r="ND109" i="1"/>
  <c r="NE109" i="1"/>
  <c r="NN109" i="1"/>
  <c r="NR109" i="1"/>
  <c r="NS109" i="1"/>
  <c r="N110" i="1"/>
  <c r="R110" i="1"/>
  <c r="S110" i="1"/>
  <c r="AB110" i="1"/>
  <c r="AF110" i="1"/>
  <c r="AG110" i="1"/>
  <c r="AN110" i="1"/>
  <c r="AP110" i="1"/>
  <c r="AT110" i="1"/>
  <c r="AU110" i="1"/>
  <c r="BB110" i="1"/>
  <c r="BD110" i="1"/>
  <c r="BH110" i="1"/>
  <c r="BI110" i="1"/>
  <c r="EJ110" i="1"/>
  <c r="EN110" i="1"/>
  <c r="EO110" i="1"/>
  <c r="EV110" i="1"/>
  <c r="EX110" i="1"/>
  <c r="FB110" i="1"/>
  <c r="FC110" i="1"/>
  <c r="FH110" i="1"/>
  <c r="FL110" i="1"/>
  <c r="FP110" i="1"/>
  <c r="FQ110" i="1"/>
  <c r="FV110" i="1"/>
  <c r="FZ110" i="1"/>
  <c r="GD110" i="1"/>
  <c r="GE110" i="1"/>
  <c r="GJ110" i="1"/>
  <c r="GN110" i="1"/>
  <c r="GR110" i="1"/>
  <c r="GS110" i="1"/>
  <c r="GX110" i="1"/>
  <c r="HB110" i="1"/>
  <c r="HF110" i="1"/>
  <c r="HG110" i="1"/>
  <c r="HP110" i="1"/>
  <c r="HT110" i="1"/>
  <c r="HU110" i="1"/>
  <c r="LH110" i="1"/>
  <c r="LJ110" i="1"/>
  <c r="LL110" i="1"/>
  <c r="LM110" i="1"/>
  <c r="LN110" i="1"/>
  <c r="LX110" i="1"/>
  <c r="MB110" i="1"/>
  <c r="MC110" i="1"/>
  <c r="ML110" i="1"/>
  <c r="MP110" i="1"/>
  <c r="MQ110" i="1"/>
  <c r="MZ110" i="1"/>
  <c r="ND110" i="1"/>
  <c r="NE110" i="1"/>
  <c r="NN110" i="1"/>
  <c r="NR110" i="1"/>
  <c r="NS110" i="1"/>
  <c r="N111" i="1"/>
  <c r="R111" i="1"/>
  <c r="S111" i="1"/>
  <c r="AB111" i="1"/>
  <c r="AF111" i="1"/>
  <c r="AG111" i="1"/>
  <c r="AN111" i="1"/>
  <c r="AP111" i="1"/>
  <c r="AT111" i="1"/>
  <c r="AU111" i="1"/>
  <c r="BB111" i="1"/>
  <c r="BD111" i="1"/>
  <c r="BH111" i="1"/>
  <c r="BI111" i="1"/>
  <c r="BL111" i="1"/>
  <c r="EJ111" i="1"/>
  <c r="EN111" i="1"/>
  <c r="EO111" i="1"/>
  <c r="EV111" i="1"/>
  <c r="EX111" i="1"/>
  <c r="FB111" i="1"/>
  <c r="FC111" i="1"/>
  <c r="FH111" i="1"/>
  <c r="FL111" i="1"/>
  <c r="FP111" i="1"/>
  <c r="FQ111" i="1"/>
  <c r="FV111" i="1"/>
  <c r="FZ111" i="1"/>
  <c r="GD111" i="1"/>
  <c r="GE111" i="1"/>
  <c r="GJ111" i="1"/>
  <c r="GN111" i="1"/>
  <c r="GR111" i="1"/>
  <c r="GS111" i="1"/>
  <c r="GX111" i="1"/>
  <c r="HB111" i="1"/>
  <c r="HF111" i="1"/>
  <c r="HG111" i="1"/>
  <c r="HP111" i="1"/>
  <c r="HT111" i="1"/>
  <c r="HU111" i="1"/>
  <c r="HX111" i="1"/>
  <c r="LD111" i="1"/>
  <c r="LH111" i="1"/>
  <c r="LJ111" i="1"/>
  <c r="LL111" i="1"/>
  <c r="LM111" i="1"/>
  <c r="LN111" i="1"/>
  <c r="LX111" i="1"/>
  <c r="MB111" i="1"/>
  <c r="MC111" i="1"/>
  <c r="ML111" i="1"/>
  <c r="MP111" i="1"/>
  <c r="MQ111" i="1"/>
  <c r="MZ111" i="1"/>
  <c r="ND111" i="1"/>
  <c r="NE111" i="1"/>
  <c r="NN111" i="1"/>
  <c r="NR111" i="1"/>
  <c r="NS111" i="1"/>
  <c r="N112" i="1"/>
  <c r="R112" i="1"/>
  <c r="S112" i="1"/>
  <c r="AB112" i="1"/>
  <c r="AF112" i="1"/>
  <c r="AG112" i="1"/>
  <c r="AN112" i="1"/>
  <c r="AP112" i="1"/>
  <c r="AT112" i="1"/>
  <c r="AU112" i="1"/>
  <c r="BB112" i="1"/>
  <c r="BD112" i="1"/>
  <c r="BH112" i="1"/>
  <c r="BI112" i="1"/>
  <c r="EJ112" i="1"/>
  <c r="EN112" i="1"/>
  <c r="EO112" i="1"/>
  <c r="EV112" i="1"/>
  <c r="EX112" i="1"/>
  <c r="FB112" i="1"/>
  <c r="FC112" i="1"/>
  <c r="FH112" i="1"/>
  <c r="FL112" i="1"/>
  <c r="FP112" i="1"/>
  <c r="FQ112" i="1"/>
  <c r="FV112" i="1"/>
  <c r="FZ112" i="1"/>
  <c r="GD112" i="1"/>
  <c r="GE112" i="1"/>
  <c r="GJ112" i="1"/>
  <c r="GN112" i="1"/>
  <c r="GR112" i="1"/>
  <c r="GS112" i="1"/>
  <c r="GX112" i="1"/>
  <c r="HB112" i="1"/>
  <c r="HF112" i="1"/>
  <c r="HG112" i="1"/>
  <c r="HP112" i="1"/>
  <c r="HT112" i="1"/>
  <c r="HU112" i="1"/>
  <c r="LH112" i="1"/>
  <c r="LJ112" i="1"/>
  <c r="LL112" i="1"/>
  <c r="LM112" i="1"/>
  <c r="LN112" i="1"/>
  <c r="LX112" i="1"/>
  <c r="MB112" i="1"/>
  <c r="MC112" i="1"/>
  <c r="ML112" i="1"/>
  <c r="MP112" i="1"/>
  <c r="MQ112" i="1"/>
  <c r="MZ112" i="1"/>
  <c r="ND112" i="1"/>
  <c r="NE112" i="1"/>
  <c r="NN112" i="1"/>
  <c r="NR112" i="1"/>
  <c r="NS112" i="1"/>
  <c r="N113" i="1"/>
  <c r="R113" i="1"/>
  <c r="S113" i="1"/>
  <c r="AB113" i="1"/>
  <c r="AF113" i="1"/>
  <c r="AG113" i="1"/>
  <c r="AN113" i="1"/>
  <c r="AP113" i="1"/>
  <c r="AT113" i="1"/>
  <c r="AU113" i="1"/>
  <c r="BB113" i="1"/>
  <c r="BD113" i="1"/>
  <c r="BH113" i="1"/>
  <c r="BI113" i="1"/>
  <c r="EJ113" i="1"/>
  <c r="EN113" i="1"/>
  <c r="EO113" i="1"/>
  <c r="EV113" i="1"/>
  <c r="EX113" i="1"/>
  <c r="FB113" i="1"/>
  <c r="FC113" i="1"/>
  <c r="FH113" i="1"/>
  <c r="FL113" i="1"/>
  <c r="FP113" i="1"/>
  <c r="FQ113" i="1"/>
  <c r="FV113" i="1"/>
  <c r="FZ113" i="1"/>
  <c r="GD113" i="1"/>
  <c r="GE113" i="1"/>
  <c r="GJ113" i="1"/>
  <c r="GN113" i="1"/>
  <c r="GR113" i="1"/>
  <c r="GS113" i="1"/>
  <c r="GX113" i="1"/>
  <c r="HB113" i="1"/>
  <c r="HF113" i="1"/>
  <c r="HG113" i="1"/>
  <c r="HP113" i="1"/>
  <c r="HT113" i="1"/>
  <c r="HU113" i="1"/>
  <c r="LH113" i="1"/>
  <c r="LJ113" i="1"/>
  <c r="LL113" i="1"/>
  <c r="LM113" i="1"/>
  <c r="LN113" i="1"/>
  <c r="LX113" i="1"/>
  <c r="MB113" i="1"/>
  <c r="MC113" i="1"/>
  <c r="ML113" i="1"/>
  <c r="MP113" i="1"/>
  <c r="MQ113" i="1"/>
  <c r="MZ113" i="1"/>
  <c r="ND113" i="1"/>
  <c r="NE113" i="1"/>
  <c r="NN113" i="1"/>
  <c r="NR113" i="1"/>
  <c r="NS113" i="1"/>
  <c r="N114" i="1"/>
  <c r="R114" i="1"/>
  <c r="S114" i="1"/>
  <c r="AB114" i="1"/>
  <c r="AF114" i="1"/>
  <c r="AG114" i="1"/>
  <c r="AN114" i="1"/>
  <c r="AP114" i="1"/>
  <c r="AT114" i="1"/>
  <c r="AU114" i="1"/>
  <c r="BB114" i="1"/>
  <c r="BD114" i="1"/>
  <c r="BH114" i="1"/>
  <c r="BI114" i="1"/>
  <c r="EJ114" i="1"/>
  <c r="EN114" i="1"/>
  <c r="EO114" i="1"/>
  <c r="EV114" i="1"/>
  <c r="EX114" i="1"/>
  <c r="FB114" i="1"/>
  <c r="FC114" i="1"/>
  <c r="FH114" i="1"/>
  <c r="FL114" i="1"/>
  <c r="FP114" i="1"/>
  <c r="FQ114" i="1"/>
  <c r="FV114" i="1"/>
  <c r="FZ114" i="1"/>
  <c r="GD114" i="1"/>
  <c r="GE114" i="1"/>
  <c r="GJ114" i="1"/>
  <c r="GN114" i="1"/>
  <c r="GR114" i="1"/>
  <c r="GS114" i="1"/>
  <c r="GX114" i="1"/>
  <c r="HB114" i="1"/>
  <c r="HF114" i="1"/>
  <c r="HG114" i="1"/>
  <c r="HP114" i="1"/>
  <c r="HT114" i="1"/>
  <c r="HU114" i="1"/>
  <c r="LD114" i="1"/>
  <c r="LH114" i="1"/>
  <c r="LJ114" i="1"/>
  <c r="LL114" i="1"/>
  <c r="LM114" i="1"/>
  <c r="LN114" i="1"/>
  <c r="LX114" i="1"/>
  <c r="MB114" i="1"/>
  <c r="MC114" i="1"/>
  <c r="ML114" i="1"/>
  <c r="MP114" i="1"/>
  <c r="MQ114" i="1"/>
  <c r="MZ114" i="1"/>
  <c r="ND114" i="1"/>
  <c r="NE114" i="1"/>
  <c r="NN114" i="1"/>
  <c r="NR114" i="1"/>
  <c r="NS114" i="1"/>
  <c r="N115" i="1"/>
  <c r="R115" i="1"/>
  <c r="S115" i="1"/>
  <c r="AB115" i="1"/>
  <c r="AF115" i="1"/>
  <c r="AG115" i="1"/>
  <c r="AN115" i="1"/>
  <c r="AP115" i="1"/>
  <c r="AT115" i="1"/>
  <c r="AU115" i="1"/>
  <c r="BB115" i="1"/>
  <c r="BD115" i="1"/>
  <c r="BH115" i="1"/>
  <c r="BI115" i="1"/>
  <c r="BL115" i="1"/>
  <c r="EJ115" i="1"/>
  <c r="EN115" i="1"/>
  <c r="EO115" i="1"/>
  <c r="EV115" i="1"/>
  <c r="EX115" i="1"/>
  <c r="FB115" i="1"/>
  <c r="FC115" i="1"/>
  <c r="FH115" i="1"/>
  <c r="FL115" i="1"/>
  <c r="FP115" i="1"/>
  <c r="FQ115" i="1"/>
  <c r="FV115" i="1"/>
  <c r="FZ115" i="1"/>
  <c r="GD115" i="1"/>
  <c r="GE115" i="1"/>
  <c r="GJ115" i="1"/>
  <c r="GN115" i="1"/>
  <c r="GR115" i="1"/>
  <c r="GS115" i="1"/>
  <c r="GX115" i="1"/>
  <c r="HB115" i="1"/>
  <c r="HF115" i="1"/>
  <c r="HG115" i="1"/>
  <c r="HP115" i="1"/>
  <c r="HT115" i="1"/>
  <c r="HU115" i="1"/>
  <c r="HX115" i="1"/>
  <c r="LH115" i="1"/>
  <c r="LJ115" i="1"/>
  <c r="LL115" i="1"/>
  <c r="LM115" i="1"/>
  <c r="LN115" i="1"/>
  <c r="LX115" i="1"/>
  <c r="MB115" i="1"/>
  <c r="MC115" i="1"/>
  <c r="ML115" i="1"/>
  <c r="MP115" i="1"/>
  <c r="MQ115" i="1"/>
  <c r="MZ115" i="1"/>
  <c r="ND115" i="1"/>
  <c r="NE115" i="1"/>
  <c r="NN115" i="1"/>
  <c r="NR115" i="1"/>
  <c r="NS115" i="1"/>
  <c r="N116" i="1"/>
  <c r="R116" i="1"/>
  <c r="S116" i="1"/>
  <c r="AB116" i="1"/>
  <c r="AF116" i="1"/>
  <c r="AG116" i="1"/>
  <c r="AN116" i="1"/>
  <c r="AP116" i="1"/>
  <c r="AT116" i="1"/>
  <c r="AU116" i="1"/>
  <c r="BB116" i="1"/>
  <c r="BD116" i="1"/>
  <c r="BH116" i="1"/>
  <c r="BI116" i="1"/>
  <c r="EJ116" i="1"/>
  <c r="EN116" i="1"/>
  <c r="EO116" i="1"/>
  <c r="EV116" i="1"/>
  <c r="EX116" i="1"/>
  <c r="FB116" i="1"/>
  <c r="FC116" i="1"/>
  <c r="FH116" i="1"/>
  <c r="FL116" i="1"/>
  <c r="FP116" i="1"/>
  <c r="FQ116" i="1"/>
  <c r="FV116" i="1"/>
  <c r="FZ116" i="1"/>
  <c r="GD116" i="1"/>
  <c r="GE116" i="1"/>
  <c r="GJ116" i="1"/>
  <c r="GN116" i="1"/>
  <c r="GR116" i="1"/>
  <c r="GS116" i="1"/>
  <c r="GX116" i="1"/>
  <c r="HB116" i="1"/>
  <c r="HF116" i="1"/>
  <c r="HG116" i="1"/>
  <c r="HP116" i="1"/>
  <c r="HT116" i="1"/>
  <c r="HU116" i="1"/>
  <c r="LH116" i="1"/>
  <c r="LJ116" i="1"/>
  <c r="LL116" i="1"/>
  <c r="LM116" i="1"/>
  <c r="LN116" i="1"/>
  <c r="LX116" i="1"/>
  <c r="MB116" i="1"/>
  <c r="MC116" i="1"/>
  <c r="ML116" i="1"/>
  <c r="MP116" i="1"/>
  <c r="MQ116" i="1"/>
  <c r="MZ116" i="1"/>
  <c r="ND116" i="1"/>
  <c r="NE116" i="1"/>
  <c r="NN116" i="1"/>
  <c r="NR116" i="1"/>
  <c r="NS116" i="1"/>
  <c r="N117" i="1"/>
  <c r="R117" i="1"/>
  <c r="S117" i="1"/>
  <c r="AB117" i="1"/>
  <c r="AF117" i="1"/>
  <c r="AG117" i="1"/>
  <c r="AN117" i="1"/>
  <c r="AP117" i="1"/>
  <c r="AT117" i="1"/>
  <c r="AU117" i="1"/>
  <c r="BB117" i="1"/>
  <c r="BD117" i="1"/>
  <c r="BH117" i="1"/>
  <c r="BI117" i="1"/>
  <c r="EJ117" i="1"/>
  <c r="EN117" i="1"/>
  <c r="EO117" i="1"/>
  <c r="EV117" i="1"/>
  <c r="EX117" i="1"/>
  <c r="FB117" i="1"/>
  <c r="FC117" i="1"/>
  <c r="FH117" i="1"/>
  <c r="FL117" i="1"/>
  <c r="FP117" i="1"/>
  <c r="FQ117" i="1"/>
  <c r="FV117" i="1"/>
  <c r="FZ117" i="1"/>
  <c r="GD117" i="1"/>
  <c r="GE117" i="1"/>
  <c r="GJ117" i="1"/>
  <c r="GN117" i="1"/>
  <c r="GR117" i="1"/>
  <c r="GS117" i="1"/>
  <c r="GX117" i="1"/>
  <c r="HB117" i="1"/>
  <c r="HF117" i="1"/>
  <c r="HG117" i="1"/>
  <c r="HP117" i="1"/>
  <c r="HT117" i="1"/>
  <c r="HU117" i="1"/>
  <c r="LN117" i="1"/>
  <c r="LX117" i="1"/>
  <c r="MB117" i="1"/>
  <c r="MC117" i="1"/>
  <c r="ML117" i="1"/>
  <c r="MP117" i="1"/>
  <c r="MQ117" i="1"/>
  <c r="MZ117" i="1"/>
  <c r="ND117" i="1"/>
  <c r="NE117" i="1"/>
  <c r="NN117" i="1"/>
  <c r="NR117" i="1"/>
  <c r="NS117" i="1"/>
  <c r="N118" i="1"/>
  <c r="R118" i="1"/>
  <c r="S118" i="1"/>
  <c r="AB118" i="1"/>
  <c r="AF118" i="1"/>
  <c r="AG118" i="1"/>
  <c r="AN118" i="1"/>
  <c r="AP118" i="1"/>
  <c r="AT118" i="1"/>
  <c r="AU118" i="1"/>
  <c r="BB118" i="1"/>
  <c r="BD118" i="1"/>
  <c r="BH118" i="1"/>
  <c r="BI118" i="1"/>
  <c r="EJ118" i="1"/>
  <c r="EN118" i="1"/>
  <c r="EO118" i="1"/>
  <c r="EV118" i="1"/>
  <c r="EX118" i="1"/>
  <c r="FB118" i="1"/>
  <c r="FC118" i="1"/>
  <c r="FH118" i="1"/>
  <c r="FL118" i="1"/>
  <c r="FP118" i="1"/>
  <c r="FQ118" i="1"/>
  <c r="FV118" i="1"/>
  <c r="FZ118" i="1"/>
  <c r="GD118" i="1"/>
  <c r="GE118" i="1"/>
  <c r="GJ118" i="1"/>
  <c r="GN118" i="1"/>
  <c r="GR118" i="1"/>
  <c r="GS118" i="1"/>
  <c r="GX118" i="1"/>
  <c r="HB118" i="1"/>
  <c r="HF118" i="1"/>
  <c r="HG118" i="1"/>
  <c r="HP118" i="1"/>
  <c r="HT118" i="1"/>
  <c r="HU118" i="1"/>
  <c r="LN118" i="1"/>
  <c r="LX118" i="1"/>
  <c r="MB118" i="1"/>
  <c r="MC118" i="1"/>
  <c r="ML118" i="1"/>
  <c r="MP118" i="1"/>
  <c r="MQ118" i="1"/>
  <c r="MZ118" i="1"/>
  <c r="ND118" i="1"/>
  <c r="NE118" i="1"/>
  <c r="NN118" i="1"/>
  <c r="NR118" i="1"/>
  <c r="NS118" i="1"/>
  <c r="N119" i="1"/>
  <c r="R119" i="1"/>
  <c r="S119" i="1"/>
  <c r="AB119" i="1"/>
  <c r="AF119" i="1"/>
  <c r="AG119" i="1"/>
  <c r="AN119" i="1"/>
  <c r="AP119" i="1"/>
  <c r="AT119" i="1"/>
  <c r="AU119" i="1"/>
  <c r="BB119" i="1"/>
  <c r="BD119" i="1"/>
  <c r="BH119" i="1"/>
  <c r="BI119" i="1"/>
  <c r="BL119" i="1"/>
  <c r="BP119" i="1"/>
  <c r="BR119" i="1"/>
  <c r="BT119" i="1"/>
  <c r="BU119" i="1"/>
  <c r="BV119" i="1"/>
  <c r="BW119" i="1"/>
  <c r="BZ119" i="1"/>
  <c r="CD119" i="1"/>
  <c r="CF119" i="1"/>
  <c r="CH119" i="1"/>
  <c r="CI119" i="1"/>
  <c r="CJ119" i="1"/>
  <c r="CK119" i="1"/>
  <c r="CN119" i="1"/>
  <c r="CR119" i="1"/>
  <c r="CT119" i="1"/>
  <c r="CV119" i="1"/>
  <c r="CW119" i="1"/>
  <c r="CX119" i="1"/>
  <c r="CY119" i="1"/>
  <c r="DB119" i="1"/>
  <c r="DF119" i="1"/>
  <c r="DH119" i="1"/>
  <c r="DJ119" i="1"/>
  <c r="DK119" i="1"/>
  <c r="DL119" i="1"/>
  <c r="DM119" i="1"/>
  <c r="DP119" i="1"/>
  <c r="DT119" i="1"/>
  <c r="DV119" i="1"/>
  <c r="DX119" i="1"/>
  <c r="DY119" i="1"/>
  <c r="DZ119" i="1"/>
  <c r="EA119" i="1"/>
  <c r="EJ119" i="1"/>
  <c r="EN119" i="1"/>
  <c r="EO119" i="1"/>
  <c r="EV119" i="1"/>
  <c r="EX119" i="1"/>
  <c r="FB119" i="1"/>
  <c r="FC119" i="1"/>
  <c r="FH119" i="1"/>
  <c r="FL119" i="1"/>
  <c r="FP119" i="1"/>
  <c r="FQ119" i="1"/>
  <c r="FV119" i="1"/>
  <c r="FZ119" i="1"/>
  <c r="GD119" i="1"/>
  <c r="GE119" i="1"/>
  <c r="GJ119" i="1"/>
  <c r="GN119" i="1"/>
  <c r="GR119" i="1"/>
  <c r="GS119" i="1"/>
  <c r="GX119" i="1"/>
  <c r="HB119" i="1"/>
  <c r="HF119" i="1"/>
  <c r="HG119" i="1"/>
  <c r="HP119" i="1"/>
  <c r="HT119" i="1"/>
  <c r="HU119" i="1"/>
  <c r="HX119" i="1"/>
  <c r="IB119" i="1"/>
  <c r="ID119" i="1"/>
  <c r="IF119" i="1"/>
  <c r="IG119" i="1"/>
  <c r="IH119" i="1"/>
  <c r="II119" i="1"/>
  <c r="IL119" i="1"/>
  <c r="IP119" i="1"/>
  <c r="IR119" i="1"/>
  <c r="IT119" i="1"/>
  <c r="IU119" i="1"/>
  <c r="IV119" i="1"/>
  <c r="IW119" i="1"/>
  <c r="IZ119" i="1"/>
  <c r="JD119" i="1"/>
  <c r="JF119" i="1"/>
  <c r="JH119" i="1"/>
  <c r="JI119" i="1"/>
  <c r="JJ119" i="1"/>
  <c r="JK119" i="1"/>
  <c r="JN119" i="1"/>
  <c r="JR119" i="1"/>
  <c r="JT119" i="1"/>
  <c r="JW119" i="1"/>
  <c r="JX119" i="1"/>
  <c r="JY119" i="1"/>
  <c r="KB119" i="1"/>
  <c r="KF119" i="1"/>
  <c r="KH119" i="1"/>
  <c r="KJ119" i="1"/>
  <c r="KK119" i="1"/>
  <c r="KL119" i="1"/>
  <c r="KM119" i="1"/>
  <c r="KP119" i="1"/>
  <c r="KT119" i="1"/>
  <c r="KV119" i="1"/>
  <c r="KX119" i="1"/>
  <c r="KY119" i="1"/>
  <c r="KZ119" i="1"/>
  <c r="LA119" i="1"/>
  <c r="LN119" i="1"/>
  <c r="LX119" i="1"/>
  <c r="MB119" i="1"/>
  <c r="MC119" i="1"/>
  <c r="ML119" i="1"/>
  <c r="MP119" i="1"/>
  <c r="MQ119" i="1"/>
  <c r="MZ119" i="1"/>
  <c r="ND119" i="1"/>
  <c r="NE119" i="1"/>
  <c r="NN119" i="1"/>
  <c r="NR119" i="1"/>
  <c r="NS119" i="1"/>
  <c r="N120" i="1"/>
  <c r="R120" i="1"/>
  <c r="S120" i="1"/>
  <c r="AB120" i="1"/>
  <c r="AF120" i="1"/>
  <c r="AG120" i="1"/>
  <c r="AN120" i="1"/>
  <c r="AP120" i="1"/>
  <c r="AT120" i="1"/>
  <c r="AU120" i="1"/>
  <c r="BB120" i="1"/>
  <c r="BD120" i="1"/>
  <c r="BH120" i="1"/>
  <c r="BI120" i="1"/>
  <c r="BP120" i="1"/>
  <c r="BR120" i="1"/>
  <c r="BT120" i="1"/>
  <c r="BU120" i="1"/>
  <c r="BV120" i="1"/>
  <c r="BW120" i="1"/>
  <c r="CD120" i="1"/>
  <c r="CF120" i="1"/>
  <c r="CH120" i="1"/>
  <c r="CI120" i="1"/>
  <c r="CJ120" i="1"/>
  <c r="CK120" i="1"/>
  <c r="CR120" i="1"/>
  <c r="CT120" i="1"/>
  <c r="CV120" i="1"/>
  <c r="CW120" i="1"/>
  <c r="CX120" i="1"/>
  <c r="CY120" i="1"/>
  <c r="DF120" i="1"/>
  <c r="DH120" i="1"/>
  <c r="DJ120" i="1"/>
  <c r="DK120" i="1"/>
  <c r="DL120" i="1"/>
  <c r="DM120" i="1"/>
  <c r="DT120" i="1"/>
  <c r="DV120" i="1"/>
  <c r="DX120" i="1"/>
  <c r="DY120" i="1"/>
  <c r="DZ120" i="1"/>
  <c r="EA120" i="1"/>
  <c r="EJ120" i="1"/>
  <c r="EN120" i="1"/>
  <c r="EO120" i="1"/>
  <c r="EV120" i="1"/>
  <c r="EX120" i="1"/>
  <c r="FB120" i="1"/>
  <c r="FC120" i="1"/>
  <c r="FH120" i="1"/>
  <c r="FL120" i="1"/>
  <c r="FP120" i="1"/>
  <c r="FQ120" i="1"/>
  <c r="FV120" i="1"/>
  <c r="FZ120" i="1"/>
  <c r="GD120" i="1"/>
  <c r="GE120" i="1"/>
  <c r="GJ120" i="1"/>
  <c r="GN120" i="1"/>
  <c r="GR120" i="1"/>
  <c r="GS120" i="1"/>
  <c r="GX120" i="1"/>
  <c r="HB120" i="1"/>
  <c r="HF120" i="1"/>
  <c r="HG120" i="1"/>
  <c r="HP120" i="1"/>
  <c r="HT120" i="1"/>
  <c r="HU120" i="1"/>
  <c r="IB120" i="1"/>
  <c r="ID120" i="1"/>
  <c r="IF120" i="1"/>
  <c r="IG120" i="1"/>
  <c r="IH120" i="1"/>
  <c r="II120" i="1"/>
  <c r="IP120" i="1"/>
  <c r="IR120" i="1"/>
  <c r="IT120" i="1"/>
  <c r="IU120" i="1"/>
  <c r="IV120" i="1"/>
  <c r="IW120" i="1"/>
  <c r="JD120" i="1"/>
  <c r="JF120" i="1"/>
  <c r="JH120" i="1"/>
  <c r="JI120" i="1"/>
  <c r="JJ120" i="1"/>
  <c r="JK120" i="1"/>
  <c r="JR120" i="1"/>
  <c r="JT120" i="1"/>
  <c r="JV120" i="1"/>
  <c r="JW120" i="1"/>
  <c r="JX120" i="1"/>
  <c r="JY120" i="1"/>
  <c r="KF120" i="1"/>
  <c r="KH120" i="1"/>
  <c r="KJ120" i="1"/>
  <c r="KK120" i="1"/>
  <c r="KL120" i="1"/>
  <c r="KM120" i="1"/>
  <c r="KT120" i="1"/>
  <c r="KV120" i="1"/>
  <c r="KX120" i="1"/>
  <c r="KY120" i="1"/>
  <c r="KZ120" i="1"/>
  <c r="LA120" i="1"/>
  <c r="LN120" i="1"/>
  <c r="LX120" i="1"/>
  <c r="MB120" i="1"/>
  <c r="MC120" i="1"/>
  <c r="ML120" i="1"/>
  <c r="MP120" i="1"/>
  <c r="MQ120" i="1"/>
  <c r="MZ120" i="1"/>
  <c r="ND120" i="1"/>
  <c r="NE120" i="1"/>
  <c r="NN120" i="1"/>
  <c r="NR120" i="1"/>
  <c r="NS120" i="1"/>
  <c r="N121" i="1"/>
  <c r="R121" i="1"/>
  <c r="S121" i="1"/>
  <c r="AB121" i="1"/>
  <c r="AF121" i="1"/>
  <c r="AG121" i="1"/>
  <c r="AN121" i="1"/>
  <c r="AP121" i="1"/>
  <c r="AT121" i="1"/>
  <c r="AU121" i="1"/>
  <c r="BB121" i="1"/>
  <c r="BD121" i="1"/>
  <c r="BH121" i="1"/>
  <c r="BI121" i="1"/>
  <c r="BP121" i="1"/>
  <c r="BR121" i="1"/>
  <c r="BT121" i="1"/>
  <c r="BU121" i="1"/>
  <c r="BV121" i="1"/>
  <c r="BW121" i="1"/>
  <c r="CD121" i="1"/>
  <c r="CF121" i="1"/>
  <c r="CH121" i="1"/>
  <c r="CI121" i="1"/>
  <c r="CJ121" i="1"/>
  <c r="CK121" i="1"/>
  <c r="CR121" i="1"/>
  <c r="CT121" i="1"/>
  <c r="CV121" i="1"/>
  <c r="CW121" i="1"/>
  <c r="CX121" i="1"/>
  <c r="CY121" i="1"/>
  <c r="DF121" i="1"/>
  <c r="DH121" i="1"/>
  <c r="DJ121" i="1"/>
  <c r="DK121" i="1"/>
  <c r="DL121" i="1"/>
  <c r="DM121" i="1"/>
  <c r="DT121" i="1"/>
  <c r="DV121" i="1"/>
  <c r="DX121" i="1"/>
  <c r="DY121" i="1"/>
  <c r="DZ121" i="1"/>
  <c r="EA121" i="1"/>
  <c r="EJ121" i="1"/>
  <c r="EN121" i="1"/>
  <c r="EO121" i="1"/>
  <c r="EV121" i="1"/>
  <c r="EX121" i="1"/>
  <c r="FB121" i="1"/>
  <c r="FC121" i="1"/>
  <c r="FH121" i="1"/>
  <c r="FL121" i="1"/>
  <c r="FP121" i="1"/>
  <c r="FQ121" i="1"/>
  <c r="FV121" i="1"/>
  <c r="FZ121" i="1"/>
  <c r="GD121" i="1"/>
  <c r="GE121" i="1"/>
  <c r="GJ121" i="1"/>
  <c r="GN121" i="1"/>
  <c r="GR121" i="1"/>
  <c r="GS121" i="1"/>
  <c r="GX121" i="1"/>
  <c r="HB121" i="1"/>
  <c r="HF121" i="1"/>
  <c r="HG121" i="1"/>
  <c r="HP121" i="1"/>
  <c r="HT121" i="1"/>
  <c r="HU121" i="1"/>
  <c r="IB121" i="1"/>
  <c r="ID121" i="1"/>
  <c r="IF121" i="1"/>
  <c r="IG121" i="1"/>
  <c r="IH121" i="1"/>
  <c r="II121" i="1"/>
  <c r="IP121" i="1"/>
  <c r="IR121" i="1"/>
  <c r="IT121" i="1"/>
  <c r="IU121" i="1"/>
  <c r="IV121" i="1"/>
  <c r="IW121" i="1"/>
  <c r="JD121" i="1"/>
  <c r="JF121" i="1"/>
  <c r="JH121" i="1"/>
  <c r="JI121" i="1"/>
  <c r="JJ121" i="1"/>
  <c r="JK121" i="1"/>
  <c r="JR121" i="1"/>
  <c r="JT121" i="1"/>
  <c r="JV121" i="1"/>
  <c r="JW121" i="1"/>
  <c r="JX121" i="1"/>
  <c r="JY121" i="1"/>
  <c r="KF121" i="1"/>
  <c r="KH121" i="1"/>
  <c r="KJ121" i="1"/>
  <c r="KK121" i="1"/>
  <c r="KL121" i="1"/>
  <c r="KM121" i="1"/>
  <c r="KT121" i="1"/>
  <c r="KV121" i="1"/>
  <c r="KX121" i="1"/>
  <c r="KY121" i="1"/>
  <c r="KZ121" i="1"/>
  <c r="LA121" i="1"/>
  <c r="LN121" i="1"/>
  <c r="LX121" i="1"/>
  <c r="MB121" i="1"/>
  <c r="MC121" i="1"/>
  <c r="ML121" i="1"/>
  <c r="MP121" i="1"/>
  <c r="MQ121" i="1"/>
  <c r="MZ121" i="1"/>
  <c r="ND121" i="1"/>
  <c r="NE121" i="1"/>
  <c r="NN121" i="1"/>
  <c r="NR121" i="1"/>
  <c r="NS121" i="1"/>
  <c r="N122" i="1"/>
  <c r="R122" i="1"/>
  <c r="S122" i="1"/>
  <c r="AB122" i="1"/>
  <c r="AF122" i="1"/>
  <c r="AG122" i="1"/>
  <c r="AN122" i="1"/>
  <c r="AP122" i="1"/>
  <c r="AT122" i="1"/>
  <c r="AU122" i="1"/>
  <c r="BB122" i="1"/>
  <c r="BD122" i="1"/>
  <c r="BH122" i="1"/>
  <c r="BI122" i="1"/>
  <c r="BP122" i="1"/>
  <c r="BR122" i="1"/>
  <c r="BT122" i="1"/>
  <c r="BU122" i="1"/>
  <c r="BV122" i="1"/>
  <c r="BW122" i="1"/>
  <c r="CD122" i="1"/>
  <c r="CF122" i="1"/>
  <c r="CH122" i="1"/>
  <c r="CI122" i="1"/>
  <c r="CJ122" i="1"/>
  <c r="CK122" i="1"/>
  <c r="CR122" i="1"/>
  <c r="CT122" i="1"/>
  <c r="CV122" i="1"/>
  <c r="CW122" i="1"/>
  <c r="CX122" i="1"/>
  <c r="CY122" i="1"/>
  <c r="DF122" i="1"/>
  <c r="DH122" i="1"/>
  <c r="DJ122" i="1"/>
  <c r="DK122" i="1"/>
  <c r="DL122" i="1"/>
  <c r="DM122" i="1"/>
  <c r="DT122" i="1"/>
  <c r="DV122" i="1"/>
  <c r="DX122" i="1"/>
  <c r="DY122" i="1"/>
  <c r="DZ122" i="1"/>
  <c r="EA122" i="1"/>
  <c r="EJ122" i="1"/>
  <c r="EN122" i="1"/>
  <c r="EO122" i="1"/>
  <c r="EV122" i="1"/>
  <c r="EX122" i="1"/>
  <c r="FB122" i="1"/>
  <c r="FC122" i="1"/>
  <c r="FH122" i="1"/>
  <c r="FL122" i="1"/>
  <c r="FP122" i="1"/>
  <c r="FQ122" i="1"/>
  <c r="FV122" i="1"/>
  <c r="FZ122" i="1"/>
  <c r="GD122" i="1"/>
  <c r="GE122" i="1"/>
  <c r="GJ122" i="1"/>
  <c r="GN122" i="1"/>
  <c r="GR122" i="1"/>
  <c r="GS122" i="1"/>
  <c r="GX122" i="1"/>
  <c r="HB122" i="1"/>
  <c r="HF122" i="1"/>
  <c r="HG122" i="1"/>
  <c r="HP122" i="1"/>
  <c r="HT122" i="1"/>
  <c r="HU122" i="1"/>
  <c r="IB122" i="1"/>
  <c r="ID122" i="1"/>
  <c r="IF122" i="1"/>
  <c r="IG122" i="1"/>
  <c r="IH122" i="1"/>
  <c r="II122" i="1"/>
  <c r="IP122" i="1"/>
  <c r="IR122" i="1"/>
  <c r="IT122" i="1"/>
  <c r="IU122" i="1"/>
  <c r="IV122" i="1"/>
  <c r="IW122" i="1"/>
  <c r="JD122" i="1"/>
  <c r="JF122" i="1"/>
  <c r="JH122" i="1"/>
  <c r="JI122" i="1"/>
  <c r="JJ122" i="1"/>
  <c r="JK122" i="1"/>
  <c r="JR122" i="1"/>
  <c r="JT122" i="1"/>
  <c r="JV122" i="1"/>
  <c r="JW122" i="1"/>
  <c r="JX122" i="1"/>
  <c r="JY122" i="1"/>
  <c r="KF122" i="1"/>
  <c r="KH122" i="1"/>
  <c r="KJ122" i="1"/>
  <c r="KK122" i="1"/>
  <c r="KL122" i="1"/>
  <c r="KM122" i="1"/>
  <c r="KT122" i="1"/>
  <c r="KV122" i="1"/>
  <c r="KX122" i="1"/>
  <c r="KY122" i="1"/>
  <c r="KZ122" i="1"/>
  <c r="LA122" i="1"/>
  <c r="LN122" i="1"/>
  <c r="LX122" i="1"/>
  <c r="MB122" i="1"/>
  <c r="MC122" i="1"/>
  <c r="ML122" i="1"/>
  <c r="MP122" i="1"/>
  <c r="MQ122" i="1"/>
  <c r="MZ122" i="1"/>
  <c r="ND122" i="1"/>
  <c r="NE122" i="1"/>
  <c r="NN122" i="1"/>
  <c r="NR122" i="1"/>
  <c r="NS122" i="1"/>
  <c r="N123" i="1"/>
  <c r="R123" i="1"/>
  <c r="S123" i="1"/>
  <c r="AN123" i="1"/>
  <c r="AP123" i="1"/>
  <c r="AT123" i="1"/>
  <c r="AU123" i="1"/>
  <c r="BB123" i="1"/>
  <c r="BD123" i="1"/>
  <c r="BH123" i="1"/>
  <c r="BI123" i="1"/>
  <c r="BL123" i="1"/>
  <c r="BP123" i="1"/>
  <c r="BR123" i="1"/>
  <c r="BT123" i="1"/>
  <c r="BU123" i="1"/>
  <c r="BV123" i="1"/>
  <c r="BW123" i="1"/>
  <c r="BZ123" i="1"/>
  <c r="CD123" i="1"/>
  <c r="CF123" i="1"/>
  <c r="CH123" i="1"/>
  <c r="CI123" i="1"/>
  <c r="CJ123" i="1"/>
  <c r="CK123" i="1"/>
  <c r="CN123" i="1"/>
  <c r="CR123" i="1"/>
  <c r="CT123" i="1"/>
  <c r="CV123" i="1"/>
  <c r="CW123" i="1"/>
  <c r="CX123" i="1"/>
  <c r="CY123" i="1"/>
  <c r="DB123" i="1"/>
  <c r="DF123" i="1"/>
  <c r="DH123" i="1"/>
  <c r="DJ123" i="1"/>
  <c r="DK123" i="1"/>
  <c r="DL123" i="1"/>
  <c r="DM123" i="1"/>
  <c r="DP123" i="1"/>
  <c r="DT123" i="1"/>
  <c r="DV123" i="1"/>
  <c r="DX123" i="1"/>
  <c r="DY123" i="1"/>
  <c r="DZ123" i="1"/>
  <c r="EA123" i="1"/>
  <c r="EV123" i="1"/>
  <c r="EX123" i="1"/>
  <c r="FB123" i="1"/>
  <c r="FC123" i="1"/>
  <c r="HX123" i="1"/>
  <c r="IB123" i="1"/>
  <c r="ID123" i="1"/>
  <c r="IF123" i="1"/>
  <c r="IG123" i="1"/>
  <c r="IH123" i="1"/>
  <c r="II123" i="1"/>
  <c r="IL123" i="1"/>
  <c r="IP123" i="1"/>
  <c r="IR123" i="1"/>
  <c r="IT123" i="1"/>
  <c r="IU123" i="1"/>
  <c r="IV123" i="1"/>
  <c r="IW123" i="1"/>
  <c r="IZ123" i="1"/>
  <c r="JD123" i="1"/>
  <c r="JF123" i="1"/>
  <c r="JH123" i="1"/>
  <c r="JI123" i="1"/>
  <c r="JJ123" i="1"/>
  <c r="JK123" i="1"/>
  <c r="JN123" i="1"/>
  <c r="JR123" i="1"/>
  <c r="JT123" i="1"/>
  <c r="JV123" i="1"/>
  <c r="JW123" i="1"/>
  <c r="JX123" i="1"/>
  <c r="JY123" i="1"/>
  <c r="KB123" i="1"/>
  <c r="KF123" i="1"/>
  <c r="KH123" i="1"/>
  <c r="KJ123" i="1"/>
  <c r="KK123" i="1"/>
  <c r="KL123" i="1"/>
  <c r="KM123" i="1"/>
  <c r="KP123" i="1"/>
  <c r="KT123" i="1"/>
  <c r="KV123" i="1"/>
  <c r="KX123" i="1"/>
  <c r="KY123" i="1"/>
  <c r="KZ123" i="1"/>
  <c r="LA123" i="1"/>
  <c r="LJ123" i="1"/>
  <c r="N124" i="1"/>
  <c r="R124" i="1"/>
  <c r="S124" i="1"/>
  <c r="AB124" i="1"/>
  <c r="AF124" i="1"/>
  <c r="AG124" i="1"/>
  <c r="AN124" i="1"/>
  <c r="AP124" i="1"/>
  <c r="AT124" i="1"/>
  <c r="AU124" i="1"/>
  <c r="BB124" i="1"/>
  <c r="BD124" i="1"/>
  <c r="BH124" i="1"/>
  <c r="BI124" i="1"/>
  <c r="BP124" i="1"/>
  <c r="BR124" i="1"/>
  <c r="BT124" i="1"/>
  <c r="BU124" i="1"/>
  <c r="BV124" i="1"/>
  <c r="BW124" i="1"/>
  <c r="CD124" i="1"/>
  <c r="CF124" i="1"/>
  <c r="CH124" i="1"/>
  <c r="CI124" i="1"/>
  <c r="CJ124" i="1"/>
  <c r="CK124" i="1"/>
  <c r="CR124" i="1"/>
  <c r="CT124" i="1"/>
  <c r="CV124" i="1"/>
  <c r="CW124" i="1"/>
  <c r="CX124" i="1"/>
  <c r="CY124" i="1"/>
  <c r="DF124" i="1"/>
  <c r="DH124" i="1"/>
  <c r="DJ124" i="1"/>
  <c r="DK124" i="1"/>
  <c r="DL124" i="1"/>
  <c r="DM124" i="1"/>
  <c r="DT124" i="1"/>
  <c r="DV124" i="1"/>
  <c r="DX124" i="1"/>
  <c r="DY124" i="1"/>
  <c r="DZ124" i="1"/>
  <c r="EA124" i="1"/>
  <c r="EJ124" i="1"/>
  <c r="EN124" i="1"/>
  <c r="EO124" i="1"/>
  <c r="EV124" i="1"/>
  <c r="EX124" i="1"/>
  <c r="FB124" i="1"/>
  <c r="FC124" i="1"/>
  <c r="FH124" i="1"/>
  <c r="FL124" i="1"/>
  <c r="FP124" i="1"/>
  <c r="FQ124" i="1"/>
  <c r="FV124" i="1"/>
  <c r="FZ124" i="1"/>
  <c r="GD124" i="1"/>
  <c r="GE124" i="1"/>
  <c r="GJ124" i="1"/>
  <c r="GN124" i="1"/>
  <c r="GR124" i="1"/>
  <c r="GS124" i="1"/>
  <c r="GX124" i="1"/>
  <c r="HB124" i="1"/>
  <c r="HF124" i="1"/>
  <c r="HG124" i="1"/>
  <c r="HP124" i="1"/>
  <c r="HT124" i="1"/>
  <c r="HU124" i="1"/>
  <c r="IB124" i="1"/>
  <c r="ID124" i="1"/>
  <c r="IF124" i="1"/>
  <c r="IG124" i="1"/>
  <c r="IH124" i="1"/>
  <c r="II124" i="1"/>
  <c r="IP124" i="1"/>
  <c r="IR124" i="1"/>
  <c r="IT124" i="1"/>
  <c r="IU124" i="1"/>
  <c r="IV124" i="1"/>
  <c r="IW124" i="1"/>
  <c r="JD124" i="1"/>
  <c r="JF124" i="1"/>
  <c r="JH124" i="1"/>
  <c r="JI124" i="1"/>
  <c r="JJ124" i="1"/>
  <c r="JK124" i="1"/>
  <c r="JR124" i="1"/>
  <c r="JT124" i="1"/>
  <c r="JV124" i="1"/>
  <c r="JW124" i="1"/>
  <c r="JX124" i="1"/>
  <c r="JY124" i="1"/>
  <c r="KF124" i="1"/>
  <c r="KH124" i="1"/>
  <c r="KJ124" i="1"/>
  <c r="KK124" i="1"/>
  <c r="KL124" i="1"/>
  <c r="KM124" i="1"/>
  <c r="KT124" i="1"/>
  <c r="KV124" i="1"/>
  <c r="KX124" i="1"/>
  <c r="KY124" i="1"/>
  <c r="KZ124" i="1"/>
  <c r="LA124" i="1"/>
  <c r="LJ124" i="1"/>
  <c r="LX124" i="1"/>
  <c r="MB124" i="1"/>
  <c r="MC124" i="1"/>
  <c r="ML124" i="1"/>
  <c r="MP124" i="1"/>
  <c r="MQ124" i="1"/>
  <c r="MZ124" i="1"/>
  <c r="ND124" i="1"/>
  <c r="NE124" i="1"/>
  <c r="NN124" i="1"/>
  <c r="NR124" i="1"/>
  <c r="NS124" i="1"/>
  <c r="N125" i="1"/>
  <c r="R125" i="1"/>
  <c r="S125" i="1"/>
  <c r="AB125" i="1"/>
  <c r="AF125" i="1"/>
  <c r="AG125" i="1"/>
  <c r="AN125" i="1"/>
  <c r="AP125" i="1"/>
  <c r="AT125" i="1"/>
  <c r="AU125" i="1"/>
  <c r="BB125" i="1"/>
  <c r="BD125" i="1"/>
  <c r="BH125" i="1"/>
  <c r="BI125" i="1"/>
  <c r="BP125" i="1"/>
  <c r="BR125" i="1"/>
  <c r="BT125" i="1"/>
  <c r="BU125" i="1"/>
  <c r="BV125" i="1"/>
  <c r="BW125" i="1"/>
  <c r="CD125" i="1"/>
  <c r="CF125" i="1"/>
  <c r="CH125" i="1"/>
  <c r="CI125" i="1"/>
  <c r="CJ125" i="1"/>
  <c r="CK125" i="1"/>
  <c r="CR125" i="1"/>
  <c r="CT125" i="1"/>
  <c r="CV125" i="1"/>
  <c r="CW125" i="1"/>
  <c r="CX125" i="1"/>
  <c r="CY125" i="1"/>
  <c r="DF125" i="1"/>
  <c r="DH125" i="1"/>
  <c r="DJ125" i="1"/>
  <c r="DK125" i="1"/>
  <c r="DL125" i="1"/>
  <c r="DM125" i="1"/>
  <c r="DT125" i="1"/>
  <c r="DV125" i="1"/>
  <c r="DX125" i="1"/>
  <c r="DY125" i="1"/>
  <c r="DZ125" i="1"/>
  <c r="EA125" i="1"/>
  <c r="EJ125" i="1"/>
  <c r="EN125" i="1"/>
  <c r="EO125" i="1"/>
  <c r="EV125" i="1"/>
  <c r="EX125" i="1"/>
  <c r="FB125" i="1"/>
  <c r="FC125" i="1"/>
  <c r="FH125" i="1"/>
  <c r="FL125" i="1"/>
  <c r="FP125" i="1"/>
  <c r="FQ125" i="1"/>
  <c r="FV125" i="1"/>
  <c r="FZ125" i="1"/>
  <c r="GD125" i="1"/>
  <c r="GE125" i="1"/>
  <c r="GJ125" i="1"/>
  <c r="GN125" i="1"/>
  <c r="GR125" i="1"/>
  <c r="GS125" i="1"/>
  <c r="GX125" i="1"/>
  <c r="HB125" i="1"/>
  <c r="HF125" i="1"/>
  <c r="HG125" i="1"/>
  <c r="HP125" i="1"/>
  <c r="HT125" i="1"/>
  <c r="HU125" i="1"/>
  <c r="IB125" i="1"/>
  <c r="ID125" i="1"/>
  <c r="IF125" i="1"/>
  <c r="IG125" i="1"/>
  <c r="IH125" i="1"/>
  <c r="II125" i="1"/>
  <c r="IP125" i="1"/>
  <c r="IR125" i="1"/>
  <c r="IT125" i="1"/>
  <c r="IU125" i="1"/>
  <c r="IV125" i="1"/>
  <c r="IW125" i="1"/>
  <c r="JD125" i="1"/>
  <c r="JF125" i="1"/>
  <c r="JH125" i="1"/>
  <c r="JI125" i="1"/>
  <c r="JJ125" i="1"/>
  <c r="JK125" i="1"/>
  <c r="JR125" i="1"/>
  <c r="JT125" i="1"/>
  <c r="JV125" i="1"/>
  <c r="JW125" i="1"/>
  <c r="JX125" i="1"/>
  <c r="JY125" i="1"/>
  <c r="KF125" i="1"/>
  <c r="KH125" i="1"/>
  <c r="KJ125" i="1"/>
  <c r="KK125" i="1"/>
  <c r="KL125" i="1"/>
  <c r="KM125" i="1"/>
  <c r="KT125" i="1"/>
  <c r="KV125" i="1"/>
  <c r="KX125" i="1"/>
  <c r="KY125" i="1"/>
  <c r="KZ125" i="1"/>
  <c r="LA125" i="1"/>
  <c r="LJ125" i="1"/>
  <c r="LX125" i="1"/>
  <c r="MB125" i="1"/>
  <c r="MC125" i="1"/>
  <c r="ML125" i="1"/>
  <c r="MP125" i="1"/>
  <c r="MQ125" i="1"/>
  <c r="MZ125" i="1"/>
  <c r="ND125" i="1"/>
  <c r="NE125" i="1"/>
  <c r="NN125" i="1"/>
  <c r="NR125" i="1"/>
  <c r="NS125" i="1"/>
  <c r="N126" i="1"/>
  <c r="R126" i="1"/>
  <c r="S126" i="1"/>
  <c r="AB126" i="1"/>
  <c r="AF126" i="1"/>
  <c r="AG126" i="1"/>
  <c r="AN126" i="1"/>
  <c r="AP126" i="1"/>
  <c r="AT126" i="1"/>
  <c r="AU126" i="1"/>
  <c r="BB126" i="1"/>
  <c r="BD126" i="1"/>
  <c r="BH126" i="1"/>
  <c r="BI126" i="1"/>
  <c r="BP126" i="1"/>
  <c r="BR126" i="1"/>
  <c r="BT126" i="1"/>
  <c r="BU126" i="1"/>
  <c r="BV126" i="1"/>
  <c r="BW126" i="1"/>
  <c r="CD126" i="1"/>
  <c r="CF126" i="1"/>
  <c r="CH126" i="1"/>
  <c r="CI126" i="1"/>
  <c r="CJ126" i="1"/>
  <c r="CK126" i="1"/>
  <c r="CR126" i="1"/>
  <c r="CT126" i="1"/>
  <c r="CV126" i="1"/>
  <c r="CW126" i="1"/>
  <c r="CX126" i="1"/>
  <c r="CY126" i="1"/>
  <c r="DF126" i="1"/>
  <c r="DH126" i="1"/>
  <c r="DJ126" i="1"/>
  <c r="DK126" i="1"/>
  <c r="DL126" i="1"/>
  <c r="DM126" i="1"/>
  <c r="DT126" i="1"/>
  <c r="DV126" i="1"/>
  <c r="DX126" i="1"/>
  <c r="DY126" i="1"/>
  <c r="DZ126" i="1"/>
  <c r="EA126" i="1"/>
  <c r="EJ126" i="1"/>
  <c r="EN126" i="1"/>
  <c r="EO126" i="1"/>
  <c r="EV126" i="1"/>
  <c r="EX126" i="1"/>
  <c r="FB126" i="1"/>
  <c r="FC126" i="1"/>
  <c r="FH126" i="1"/>
  <c r="FL126" i="1"/>
  <c r="FP126" i="1"/>
  <c r="FQ126" i="1"/>
  <c r="FV126" i="1"/>
  <c r="FZ126" i="1"/>
  <c r="GD126" i="1"/>
  <c r="GE126" i="1"/>
  <c r="GJ126" i="1"/>
  <c r="GN126" i="1"/>
  <c r="GR126" i="1"/>
  <c r="GS126" i="1"/>
  <c r="GX126" i="1"/>
  <c r="HB126" i="1"/>
  <c r="HF126" i="1"/>
  <c r="HG126" i="1"/>
  <c r="HP126" i="1"/>
  <c r="HT126" i="1"/>
  <c r="HU126" i="1"/>
  <c r="IB126" i="1"/>
  <c r="ID126" i="1"/>
  <c r="IF126" i="1"/>
  <c r="IG126" i="1"/>
  <c r="IH126" i="1"/>
  <c r="II126" i="1"/>
  <c r="IP126" i="1"/>
  <c r="IR126" i="1"/>
  <c r="IT126" i="1"/>
  <c r="IU126" i="1"/>
  <c r="IV126" i="1"/>
  <c r="IW126" i="1"/>
  <c r="JD126" i="1"/>
  <c r="JF126" i="1"/>
  <c r="JH126" i="1"/>
  <c r="JI126" i="1"/>
  <c r="JJ126" i="1"/>
  <c r="JK126" i="1"/>
  <c r="JR126" i="1"/>
  <c r="JT126" i="1"/>
  <c r="JV126" i="1"/>
  <c r="JW126" i="1"/>
  <c r="JX126" i="1"/>
  <c r="JY126" i="1"/>
  <c r="KF126" i="1"/>
  <c r="KH126" i="1"/>
  <c r="KJ126" i="1"/>
  <c r="KK126" i="1"/>
  <c r="KL126" i="1"/>
  <c r="KM126" i="1"/>
  <c r="KT126" i="1"/>
  <c r="KV126" i="1"/>
  <c r="KX126" i="1"/>
  <c r="KY126" i="1"/>
  <c r="KZ126" i="1"/>
  <c r="LA126" i="1"/>
  <c r="LJ126" i="1"/>
  <c r="LX126" i="1"/>
  <c r="MB126" i="1"/>
  <c r="MC126" i="1"/>
  <c r="ML126" i="1"/>
  <c r="MP126" i="1"/>
  <c r="MQ126" i="1"/>
  <c r="MZ126" i="1"/>
  <c r="ND126" i="1"/>
  <c r="NE126" i="1"/>
  <c r="NN126" i="1"/>
  <c r="NR126" i="1"/>
  <c r="NS126" i="1"/>
  <c r="N127" i="1"/>
  <c r="R127" i="1"/>
  <c r="S127" i="1"/>
  <c r="AB127" i="1"/>
  <c r="AF127" i="1"/>
  <c r="AG127" i="1"/>
  <c r="AN127" i="1"/>
  <c r="AP127" i="1"/>
  <c r="AT127" i="1"/>
  <c r="AU127" i="1"/>
  <c r="BB127" i="1"/>
  <c r="BD127" i="1"/>
  <c r="BH127" i="1"/>
  <c r="BI127" i="1"/>
  <c r="BL127" i="1"/>
  <c r="BP127" i="1"/>
  <c r="BR127" i="1"/>
  <c r="BT127" i="1"/>
  <c r="BU127" i="1"/>
  <c r="BV127" i="1"/>
  <c r="BW127" i="1"/>
  <c r="BZ127" i="1"/>
  <c r="CD127" i="1"/>
  <c r="CF127" i="1"/>
  <c r="CH127" i="1"/>
  <c r="CI127" i="1"/>
  <c r="CJ127" i="1"/>
  <c r="CK127" i="1"/>
  <c r="CN127" i="1"/>
  <c r="CR127" i="1"/>
  <c r="CT127" i="1"/>
  <c r="CV127" i="1"/>
  <c r="CW127" i="1"/>
  <c r="CX127" i="1"/>
  <c r="CY127" i="1"/>
  <c r="DB127" i="1"/>
  <c r="DF127" i="1"/>
  <c r="DH127" i="1"/>
  <c r="DJ127" i="1"/>
  <c r="DK127" i="1"/>
  <c r="DL127" i="1"/>
  <c r="DM127" i="1"/>
  <c r="DP127" i="1"/>
  <c r="DT127" i="1"/>
  <c r="DV127" i="1"/>
  <c r="DX127" i="1"/>
  <c r="DY127" i="1"/>
  <c r="DZ127" i="1"/>
  <c r="EA127" i="1"/>
  <c r="EJ127" i="1"/>
  <c r="EN127" i="1"/>
  <c r="EO127" i="1"/>
  <c r="EV127" i="1"/>
  <c r="EX127" i="1"/>
  <c r="FB127" i="1"/>
  <c r="FC127" i="1"/>
  <c r="FL127" i="1"/>
  <c r="FP127" i="1"/>
  <c r="FQ127" i="1"/>
  <c r="FZ127" i="1"/>
  <c r="GD127" i="1"/>
  <c r="GE127" i="1"/>
  <c r="GN127" i="1"/>
  <c r="GR127" i="1"/>
  <c r="GS127" i="1"/>
  <c r="HB127" i="1"/>
  <c r="HF127" i="1"/>
  <c r="HG127" i="1"/>
  <c r="HP127" i="1"/>
  <c r="HT127" i="1"/>
  <c r="HU127" i="1"/>
  <c r="HX127" i="1"/>
  <c r="IB127" i="1"/>
  <c r="ID127" i="1"/>
  <c r="IF127" i="1"/>
  <c r="IG127" i="1"/>
  <c r="IH127" i="1"/>
  <c r="II127" i="1"/>
  <c r="IL127" i="1"/>
  <c r="IP127" i="1"/>
  <c r="IR127" i="1"/>
  <c r="IT127" i="1"/>
  <c r="IU127" i="1"/>
  <c r="IV127" i="1"/>
  <c r="IW127" i="1"/>
  <c r="IZ127" i="1"/>
  <c r="JD127" i="1"/>
  <c r="JF127" i="1"/>
  <c r="JH127" i="1"/>
  <c r="JI127" i="1"/>
  <c r="JJ127" i="1"/>
  <c r="JK127" i="1"/>
  <c r="JN127" i="1"/>
  <c r="JR127" i="1"/>
  <c r="JT127" i="1"/>
  <c r="JV127" i="1"/>
  <c r="JW127" i="1"/>
  <c r="JX127" i="1"/>
  <c r="JY127" i="1"/>
  <c r="KB127" i="1"/>
  <c r="KF127" i="1"/>
  <c r="KH127" i="1"/>
  <c r="KJ127" i="1"/>
  <c r="KK127" i="1"/>
  <c r="KL127" i="1"/>
  <c r="KM127" i="1"/>
  <c r="KP127" i="1"/>
  <c r="KT127" i="1"/>
  <c r="KV127" i="1"/>
  <c r="KX127" i="1"/>
  <c r="KY127" i="1"/>
  <c r="KZ127" i="1"/>
  <c r="LA127" i="1"/>
  <c r="LX127" i="1"/>
  <c r="MB127" i="1"/>
  <c r="MC127" i="1"/>
  <c r="ML127" i="1"/>
  <c r="MP127" i="1"/>
  <c r="MQ127" i="1"/>
  <c r="MZ127" i="1"/>
  <c r="ND127" i="1"/>
  <c r="NE127" i="1"/>
  <c r="NN127" i="1"/>
  <c r="NR127" i="1"/>
  <c r="NS127" i="1"/>
  <c r="BN128" i="1"/>
  <c r="BP128" i="1"/>
  <c r="BR128" i="1"/>
  <c r="BT128" i="1"/>
  <c r="BU128" i="1"/>
  <c r="BV128" i="1"/>
  <c r="BW128" i="1"/>
  <c r="CB128" i="1"/>
  <c r="CD128" i="1"/>
  <c r="CF128" i="1"/>
  <c r="CH128" i="1"/>
  <c r="CI128" i="1"/>
  <c r="CJ128" i="1"/>
  <c r="CK128" i="1"/>
  <c r="CP128" i="1"/>
  <c r="CR128" i="1"/>
  <c r="CT128" i="1"/>
  <c r="CV128" i="1"/>
  <c r="CW128" i="1"/>
  <c r="CX128" i="1"/>
  <c r="CY128" i="1"/>
  <c r="DD128" i="1"/>
  <c r="DF128" i="1"/>
  <c r="DH128" i="1"/>
  <c r="DJ128" i="1"/>
  <c r="DK128" i="1"/>
  <c r="DL128" i="1"/>
  <c r="DM128" i="1"/>
  <c r="DR128" i="1"/>
  <c r="DT128" i="1"/>
  <c r="DV128" i="1"/>
  <c r="DX128" i="1"/>
  <c r="DY128" i="1"/>
  <c r="DZ128" i="1"/>
  <c r="EA128" i="1"/>
  <c r="HZ128" i="1"/>
  <c r="IB128" i="1"/>
  <c r="ID128" i="1"/>
  <c r="IF128" i="1"/>
  <c r="IG128" i="1"/>
  <c r="IH128" i="1"/>
  <c r="II128" i="1"/>
  <c r="IN128" i="1"/>
  <c r="IP128" i="1"/>
  <c r="IR128" i="1"/>
  <c r="IT128" i="1"/>
  <c r="IU128" i="1"/>
  <c r="IV128" i="1"/>
  <c r="IW128" i="1"/>
  <c r="JB128" i="1"/>
  <c r="JD128" i="1"/>
  <c r="JF128" i="1"/>
  <c r="JH128" i="1"/>
  <c r="JI128" i="1"/>
  <c r="JJ128" i="1"/>
  <c r="JK128" i="1"/>
  <c r="JP128" i="1"/>
  <c r="JR128" i="1"/>
  <c r="JT128" i="1"/>
  <c r="JV128" i="1"/>
  <c r="JW128" i="1"/>
  <c r="JX128" i="1"/>
  <c r="JY128" i="1"/>
  <c r="KD128" i="1"/>
  <c r="KF128" i="1"/>
  <c r="KH128" i="1"/>
  <c r="KJ128" i="1"/>
  <c r="KK128" i="1"/>
  <c r="KL128" i="1"/>
  <c r="KM128" i="1"/>
  <c r="KR128" i="1"/>
  <c r="KT128" i="1"/>
  <c r="KV128" i="1"/>
  <c r="KX128" i="1"/>
  <c r="KY128" i="1"/>
  <c r="KZ128" i="1"/>
  <c r="LA128" i="1"/>
  <c r="BN129" i="1"/>
  <c r="BP129" i="1"/>
  <c r="BR129" i="1"/>
  <c r="BT129" i="1"/>
  <c r="BU129" i="1"/>
  <c r="BV129" i="1"/>
  <c r="BW129" i="1"/>
  <c r="CB129" i="1"/>
  <c r="CD129" i="1"/>
  <c r="CF129" i="1"/>
  <c r="CH129" i="1"/>
  <c r="CI129" i="1"/>
  <c r="CJ129" i="1"/>
  <c r="CK129" i="1"/>
  <c r="CP129" i="1"/>
  <c r="CR129" i="1"/>
  <c r="CT129" i="1"/>
  <c r="CV129" i="1"/>
  <c r="CW129" i="1"/>
  <c r="CX129" i="1"/>
  <c r="CY129" i="1"/>
  <c r="DD129" i="1"/>
  <c r="DF129" i="1"/>
  <c r="DH129" i="1"/>
  <c r="DJ129" i="1"/>
  <c r="DK129" i="1"/>
  <c r="DL129" i="1"/>
  <c r="DM129" i="1"/>
  <c r="DR129" i="1"/>
  <c r="DT129" i="1"/>
  <c r="DV129" i="1"/>
  <c r="DX129" i="1"/>
  <c r="DY129" i="1"/>
  <c r="DZ129" i="1"/>
  <c r="EA129" i="1"/>
  <c r="HZ129" i="1"/>
  <c r="IB129" i="1"/>
  <c r="ID129" i="1"/>
  <c r="IF129" i="1"/>
  <c r="IG129" i="1"/>
  <c r="IH129" i="1"/>
  <c r="II129" i="1"/>
  <c r="IN129" i="1"/>
  <c r="IP129" i="1"/>
  <c r="IR129" i="1"/>
  <c r="IT129" i="1"/>
  <c r="IU129" i="1"/>
  <c r="IV129" i="1"/>
  <c r="IW129" i="1"/>
  <c r="JB129" i="1"/>
  <c r="JD129" i="1"/>
  <c r="JF129" i="1"/>
  <c r="JH129" i="1"/>
  <c r="JI129" i="1"/>
  <c r="JJ129" i="1"/>
  <c r="JK129" i="1"/>
  <c r="JP129" i="1"/>
  <c r="JR129" i="1"/>
  <c r="JT129" i="1"/>
  <c r="JV129" i="1"/>
  <c r="JW129" i="1"/>
  <c r="JX129" i="1"/>
  <c r="JY129" i="1"/>
  <c r="KD129" i="1"/>
  <c r="KF129" i="1"/>
  <c r="KH129" i="1"/>
  <c r="KJ129" i="1"/>
  <c r="KK129" i="1"/>
  <c r="KL129" i="1"/>
  <c r="KM129" i="1"/>
  <c r="KR129" i="1"/>
  <c r="KT129" i="1"/>
  <c r="KV129" i="1"/>
  <c r="KX129" i="1"/>
  <c r="KY129" i="1"/>
  <c r="KZ129" i="1"/>
  <c r="LA129" i="1"/>
  <c r="BN130" i="1"/>
  <c r="BP130" i="1"/>
  <c r="BR130" i="1"/>
  <c r="BT130" i="1"/>
  <c r="BU130" i="1"/>
  <c r="BV130" i="1"/>
  <c r="BW130" i="1"/>
  <c r="CB130" i="1"/>
  <c r="CD130" i="1"/>
  <c r="CF130" i="1"/>
  <c r="CH130" i="1"/>
  <c r="CI130" i="1"/>
  <c r="CJ130" i="1"/>
  <c r="CK130" i="1"/>
  <c r="CP130" i="1"/>
  <c r="CR130" i="1"/>
  <c r="CT130" i="1"/>
  <c r="CV130" i="1"/>
  <c r="CW130" i="1"/>
  <c r="CX130" i="1"/>
  <c r="CY130" i="1"/>
  <c r="DD130" i="1"/>
  <c r="DF130" i="1"/>
  <c r="DH130" i="1"/>
  <c r="DJ130" i="1"/>
  <c r="DK130" i="1"/>
  <c r="DL130" i="1"/>
  <c r="DM130" i="1"/>
  <c r="DR130" i="1"/>
  <c r="DT130" i="1"/>
  <c r="DV130" i="1"/>
  <c r="DX130" i="1"/>
  <c r="DY130" i="1"/>
  <c r="DZ130" i="1"/>
  <c r="EA130" i="1"/>
  <c r="HZ130" i="1"/>
  <c r="IF130" i="1"/>
  <c r="IG130" i="1"/>
  <c r="IH130" i="1"/>
  <c r="II130" i="1"/>
  <c r="IN130" i="1"/>
  <c r="IT130" i="1"/>
  <c r="IU130" i="1"/>
  <c r="IV130" i="1"/>
  <c r="IW130" i="1"/>
  <c r="JB130" i="1"/>
  <c r="JD130" i="1"/>
  <c r="JF130" i="1"/>
  <c r="JH130" i="1"/>
  <c r="JI130" i="1"/>
  <c r="JJ130" i="1"/>
  <c r="JK130" i="1"/>
  <c r="JP130" i="1"/>
  <c r="JR130" i="1"/>
  <c r="JT130" i="1"/>
  <c r="JV130" i="1"/>
  <c r="JW130" i="1"/>
  <c r="JX130" i="1"/>
  <c r="JY130" i="1"/>
  <c r="KD130" i="1"/>
  <c r="KF130" i="1"/>
  <c r="KH130" i="1"/>
  <c r="KJ130" i="1"/>
  <c r="KK130" i="1"/>
  <c r="KL130" i="1"/>
  <c r="KM130" i="1"/>
  <c r="KR130" i="1"/>
  <c r="KX130" i="1"/>
  <c r="KY130" i="1"/>
  <c r="KZ130" i="1"/>
  <c r="LA130" i="1"/>
  <c r="BV131" i="1"/>
  <c r="CJ131" i="1"/>
  <c r="CX131" i="1"/>
  <c r="DL131" i="1"/>
  <c r="DZ131" i="1"/>
  <c r="FH131" i="1"/>
  <c r="FJ131" i="1"/>
  <c r="FV131" i="1"/>
  <c r="FX131" i="1"/>
  <c r="GJ131" i="1"/>
  <c r="GL131" i="1"/>
  <c r="GX131" i="1"/>
  <c r="HN131" i="1"/>
  <c r="IH131" i="1"/>
  <c r="IV131" i="1"/>
  <c r="JJ131" i="1"/>
  <c r="JX131" i="1"/>
  <c r="KL131" i="1"/>
  <c r="KZ131" i="1"/>
  <c r="MJ131" i="1"/>
  <c r="J132" i="1"/>
  <c r="K132" i="1"/>
  <c r="X132" i="1"/>
  <c r="Y132" i="1"/>
  <c r="AL132" i="1"/>
  <c r="AM132" i="1"/>
  <c r="AZ132" i="1"/>
  <c r="BA132" i="1"/>
  <c r="BN132" i="1"/>
  <c r="BO132" i="1"/>
  <c r="BW132" i="1"/>
  <c r="CB132" i="1"/>
  <c r="CC132" i="1"/>
  <c r="CK132" i="1"/>
  <c r="CP132" i="1"/>
  <c r="CQ132" i="1"/>
  <c r="CY132" i="1"/>
  <c r="DD132" i="1"/>
  <c r="DE132" i="1"/>
  <c r="DM132" i="1"/>
  <c r="DR132" i="1"/>
  <c r="DS132" i="1"/>
  <c r="EA132" i="1"/>
  <c r="EF132" i="1"/>
  <c r="EG132" i="1"/>
  <c r="ET132" i="1"/>
  <c r="EU132" i="1"/>
  <c r="FH132" i="1"/>
  <c r="FI132" i="1"/>
  <c r="FV132" i="1"/>
  <c r="FW132" i="1"/>
  <c r="GJ132" i="1"/>
  <c r="GK132" i="1"/>
  <c r="GX132" i="1"/>
  <c r="GY132" i="1"/>
  <c r="HL132" i="1"/>
  <c r="HM132" i="1"/>
  <c r="HZ132" i="1"/>
  <c r="IA132" i="1"/>
  <c r="II132" i="1"/>
  <c r="IN132" i="1"/>
  <c r="IO132" i="1"/>
  <c r="IW132" i="1"/>
  <c r="JB132" i="1"/>
  <c r="JC132" i="1"/>
  <c r="JK132" i="1"/>
  <c r="JP132" i="1"/>
  <c r="JQ132" i="1"/>
  <c r="JY132" i="1"/>
  <c r="KD132" i="1"/>
  <c r="KE132" i="1"/>
  <c r="KM132" i="1"/>
  <c r="KR132" i="1"/>
  <c r="KS132" i="1"/>
  <c r="LA132" i="1"/>
  <c r="LN132" i="1"/>
  <c r="LO132" i="1"/>
  <c r="LT132" i="1"/>
  <c r="LU132" i="1"/>
  <c r="MH132" i="1"/>
  <c r="MI132" i="1"/>
  <c r="MV132" i="1"/>
  <c r="MW132" i="1"/>
  <c r="NJ132" i="1"/>
  <c r="NK132" i="1"/>
  <c r="J133" i="1"/>
  <c r="N133" i="1"/>
  <c r="O133" i="1"/>
  <c r="X133" i="1"/>
  <c r="AB133" i="1"/>
  <c r="AC133" i="1"/>
  <c r="AL133" i="1"/>
  <c r="AP133" i="1"/>
  <c r="AQ133" i="1"/>
  <c r="BD133" i="1"/>
  <c r="BE133" i="1"/>
  <c r="BN133" i="1"/>
  <c r="BV133" i="1"/>
  <c r="BW133" i="1"/>
  <c r="CB133" i="1"/>
  <c r="CJ133" i="1"/>
  <c r="CK133" i="1"/>
  <c r="CP133" i="1"/>
  <c r="CX133" i="1"/>
  <c r="CY133" i="1"/>
  <c r="DD133" i="1"/>
  <c r="DL133" i="1"/>
  <c r="DM133" i="1"/>
  <c r="DR133" i="1"/>
  <c r="DZ133" i="1"/>
  <c r="EA133" i="1"/>
  <c r="EF133" i="1"/>
  <c r="EJ133" i="1"/>
  <c r="EK133" i="1"/>
  <c r="ET133" i="1"/>
  <c r="EX133" i="1"/>
  <c r="EY133" i="1"/>
  <c r="FH133" i="1"/>
  <c r="FL133" i="1"/>
  <c r="FM133" i="1"/>
  <c r="FV133" i="1"/>
  <c r="FZ133" i="1"/>
  <c r="GA133" i="1"/>
  <c r="GJ133" i="1"/>
  <c r="GN133" i="1"/>
  <c r="GO133" i="1"/>
  <c r="GX133" i="1"/>
  <c r="HB133" i="1"/>
  <c r="HC133" i="1"/>
  <c r="HL133" i="1"/>
  <c r="HP133" i="1"/>
  <c r="HQ133" i="1"/>
  <c r="HZ133" i="1"/>
  <c r="IH133" i="1"/>
  <c r="II133" i="1"/>
  <c r="IN133" i="1"/>
  <c r="IV133" i="1"/>
  <c r="IW133" i="1"/>
  <c r="JB133" i="1"/>
  <c r="JJ133" i="1"/>
  <c r="JK133" i="1"/>
  <c r="JP133" i="1"/>
  <c r="JX133" i="1"/>
  <c r="JY133" i="1"/>
  <c r="KD133" i="1"/>
  <c r="KL133" i="1"/>
  <c r="KM133" i="1"/>
  <c r="KR133" i="1"/>
  <c r="KZ133" i="1"/>
  <c r="LA133" i="1"/>
  <c r="LF133" i="1"/>
  <c r="LG133" i="1"/>
  <c r="LF134" i="1"/>
  <c r="LN133" i="1"/>
  <c r="LO133" i="1"/>
  <c r="LT133" i="1"/>
  <c r="LX133" i="1"/>
  <c r="LY133" i="1"/>
  <c r="MH133" i="1"/>
  <c r="ML133" i="1"/>
  <c r="MM133" i="1"/>
  <c r="MV133" i="1"/>
  <c r="MZ133" i="1"/>
  <c r="NA133" i="1"/>
  <c r="NJ133" i="1"/>
  <c r="NN133" i="1"/>
  <c r="NO133" i="1"/>
  <c r="J148" i="1"/>
  <c r="J149" i="1"/>
  <c r="J150" i="1"/>
  <c r="J151" i="1"/>
  <c r="J152" i="1"/>
  <c r="J154" i="1"/>
  <c r="J155" i="1"/>
  <c r="J156" i="1"/>
  <c r="J157" i="1"/>
  <c r="J158" i="1"/>
  <c r="J159" i="1"/>
  <c r="J160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203" i="1"/>
  <c r="J134" i="1"/>
  <c r="N134" i="1"/>
  <c r="O134" i="1"/>
  <c r="X148" i="1"/>
  <c r="X149" i="1"/>
  <c r="X150" i="1"/>
  <c r="X151" i="1"/>
  <c r="X152" i="1"/>
  <c r="X154" i="1"/>
  <c r="X155" i="1"/>
  <c r="X156" i="1"/>
  <c r="X157" i="1"/>
  <c r="X158" i="1"/>
  <c r="X159" i="1"/>
  <c r="X160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6" i="1"/>
  <c r="X197" i="1"/>
  <c r="X198" i="1"/>
  <c r="X203" i="1"/>
  <c r="X134" i="1"/>
  <c r="AB134" i="1"/>
  <c r="AC134" i="1"/>
  <c r="AL148" i="1"/>
  <c r="AL149" i="1"/>
  <c r="AL150" i="1"/>
  <c r="AL151" i="1"/>
  <c r="AL152" i="1"/>
  <c r="AL154" i="1"/>
  <c r="AL155" i="1"/>
  <c r="AL156" i="1"/>
  <c r="AL157" i="1"/>
  <c r="AL158" i="1"/>
  <c r="AL159" i="1"/>
  <c r="AL160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203" i="1"/>
  <c r="AL134" i="1"/>
  <c r="AP134" i="1"/>
  <c r="AQ134" i="1"/>
  <c r="AZ134" i="1"/>
  <c r="BD134" i="1"/>
  <c r="BE134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5" i="1"/>
  <c r="BN176" i="1"/>
  <c r="BN177" i="1"/>
  <c r="BN178" i="1"/>
  <c r="BN179" i="1"/>
  <c r="BN180" i="1"/>
  <c r="BN181" i="1"/>
  <c r="BN182" i="1"/>
  <c r="BN183" i="1"/>
  <c r="BN184" i="1"/>
  <c r="BN185" i="1"/>
  <c r="BN186" i="1"/>
  <c r="BN187" i="1"/>
  <c r="BN188" i="1"/>
  <c r="BN189" i="1"/>
  <c r="BN190" i="1"/>
  <c r="BN191" i="1"/>
  <c r="BN192" i="1"/>
  <c r="BN193" i="1"/>
  <c r="BN194" i="1"/>
  <c r="BN195" i="1"/>
  <c r="BN196" i="1"/>
  <c r="BN197" i="1"/>
  <c r="BN198" i="1"/>
  <c r="BN199" i="1"/>
  <c r="BN203" i="1"/>
  <c r="BN134" i="1"/>
  <c r="BV134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3" i="1"/>
  <c r="CB134" i="1"/>
  <c r="CJ134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5" i="1"/>
  <c r="CP176" i="1"/>
  <c r="CP177" i="1"/>
  <c r="CP178" i="1"/>
  <c r="CP179" i="1"/>
  <c r="CP180" i="1"/>
  <c r="CP181" i="1"/>
  <c r="CP182" i="1"/>
  <c r="CP183" i="1"/>
  <c r="CP184" i="1"/>
  <c r="CP185" i="1"/>
  <c r="CP186" i="1"/>
  <c r="CP187" i="1"/>
  <c r="CP188" i="1"/>
  <c r="CP189" i="1"/>
  <c r="CP190" i="1"/>
  <c r="CP191" i="1"/>
  <c r="CP192" i="1"/>
  <c r="CP193" i="1"/>
  <c r="CP194" i="1"/>
  <c r="CP195" i="1"/>
  <c r="CP196" i="1"/>
  <c r="CP197" i="1"/>
  <c r="CP198" i="1"/>
  <c r="CP199" i="1"/>
  <c r="CP203" i="1"/>
  <c r="CP134" i="1"/>
  <c r="CX134" i="1"/>
  <c r="DD151" i="1"/>
  <c r="DD152" i="1"/>
  <c r="DD153" i="1"/>
  <c r="DD154" i="1"/>
  <c r="DD155" i="1"/>
  <c r="DD156" i="1"/>
  <c r="DD157" i="1"/>
  <c r="DD158" i="1"/>
  <c r="DD159" i="1"/>
  <c r="DD160" i="1"/>
  <c r="DD161" i="1"/>
  <c r="DD162" i="1"/>
  <c r="DD163" i="1"/>
  <c r="DD164" i="1"/>
  <c r="DD165" i="1"/>
  <c r="DD166" i="1"/>
  <c r="DD167" i="1"/>
  <c r="DD168" i="1"/>
  <c r="DD169" i="1"/>
  <c r="DD170" i="1"/>
  <c r="DD175" i="1"/>
  <c r="DD176" i="1"/>
  <c r="DD177" i="1"/>
  <c r="DD178" i="1"/>
  <c r="DD179" i="1"/>
  <c r="DD180" i="1"/>
  <c r="DD181" i="1"/>
  <c r="DD182" i="1"/>
  <c r="DD183" i="1"/>
  <c r="DD184" i="1"/>
  <c r="DD185" i="1"/>
  <c r="DD186" i="1"/>
  <c r="DD187" i="1"/>
  <c r="DD188" i="1"/>
  <c r="DD189" i="1"/>
  <c r="DD190" i="1"/>
  <c r="DD191" i="1"/>
  <c r="DD192" i="1"/>
  <c r="DD193" i="1"/>
  <c r="DD194" i="1"/>
  <c r="DD195" i="1"/>
  <c r="DD196" i="1"/>
  <c r="DD197" i="1"/>
  <c r="DD198" i="1"/>
  <c r="DD199" i="1"/>
  <c r="DD203" i="1"/>
  <c r="DD134" i="1"/>
  <c r="DL134" i="1"/>
  <c r="DR151" i="1"/>
  <c r="DR152" i="1"/>
  <c r="DR153" i="1"/>
  <c r="DR154" i="1"/>
  <c r="DR155" i="1"/>
  <c r="DR156" i="1"/>
  <c r="DR157" i="1"/>
  <c r="DR158" i="1"/>
  <c r="DR159" i="1"/>
  <c r="DR160" i="1"/>
  <c r="DR161" i="1"/>
  <c r="DR162" i="1"/>
  <c r="DR163" i="1"/>
  <c r="DR164" i="1"/>
  <c r="DR165" i="1"/>
  <c r="DR166" i="1"/>
  <c r="DR167" i="1"/>
  <c r="DR168" i="1"/>
  <c r="DR169" i="1"/>
  <c r="DR170" i="1"/>
  <c r="DR175" i="1"/>
  <c r="DR176" i="1"/>
  <c r="DR177" i="1"/>
  <c r="DR178" i="1"/>
  <c r="DR179" i="1"/>
  <c r="DR180" i="1"/>
  <c r="DR181" i="1"/>
  <c r="DR182" i="1"/>
  <c r="DR183" i="1"/>
  <c r="DR184" i="1"/>
  <c r="DR185" i="1"/>
  <c r="DR186" i="1"/>
  <c r="DR187" i="1"/>
  <c r="DR188" i="1"/>
  <c r="DR189" i="1"/>
  <c r="DR190" i="1"/>
  <c r="DR191" i="1"/>
  <c r="DR192" i="1"/>
  <c r="DR193" i="1"/>
  <c r="DR194" i="1"/>
  <c r="DR195" i="1"/>
  <c r="DR196" i="1"/>
  <c r="DR197" i="1"/>
  <c r="DR198" i="1"/>
  <c r="DR199" i="1"/>
  <c r="DR203" i="1"/>
  <c r="DR134" i="1"/>
  <c r="DZ134" i="1"/>
  <c r="EF148" i="1"/>
  <c r="EF149" i="1"/>
  <c r="EF150" i="1"/>
  <c r="EF151" i="1"/>
  <c r="EF152" i="1"/>
  <c r="EF154" i="1"/>
  <c r="EF155" i="1"/>
  <c r="EF156" i="1"/>
  <c r="EF157" i="1"/>
  <c r="EF158" i="1"/>
  <c r="EF159" i="1"/>
  <c r="EF160" i="1"/>
  <c r="EF162" i="1"/>
  <c r="EF163" i="1"/>
  <c r="EF164" i="1"/>
  <c r="EF165" i="1"/>
  <c r="EF166" i="1"/>
  <c r="EF167" i="1"/>
  <c r="EF168" i="1"/>
  <c r="EF169" i="1"/>
  <c r="EF170" i="1"/>
  <c r="EF171" i="1"/>
  <c r="EF172" i="1"/>
  <c r="EF173" i="1"/>
  <c r="EF174" i="1"/>
  <c r="EF175" i="1"/>
  <c r="EF176" i="1"/>
  <c r="EF177" i="1"/>
  <c r="EF178" i="1"/>
  <c r="EF179" i="1"/>
  <c r="EF180" i="1"/>
  <c r="EF181" i="1"/>
  <c r="EF182" i="1"/>
  <c r="EF183" i="1"/>
  <c r="EF184" i="1"/>
  <c r="EF185" i="1"/>
  <c r="EF186" i="1"/>
  <c r="EF187" i="1"/>
  <c r="EF188" i="1"/>
  <c r="EF189" i="1"/>
  <c r="EF190" i="1"/>
  <c r="EF191" i="1"/>
  <c r="EF192" i="1"/>
  <c r="EF193" i="1"/>
  <c r="EF194" i="1"/>
  <c r="EF196" i="1"/>
  <c r="EF197" i="1"/>
  <c r="EF198" i="1"/>
  <c r="EF203" i="1"/>
  <c r="EF134" i="1"/>
  <c r="EJ134" i="1"/>
  <c r="EK134" i="1"/>
  <c r="ET148" i="1"/>
  <c r="ET149" i="1"/>
  <c r="ET150" i="1"/>
  <c r="ET151" i="1"/>
  <c r="ET152" i="1"/>
  <c r="ET154" i="1"/>
  <c r="ET155" i="1"/>
  <c r="ET156" i="1"/>
  <c r="ET157" i="1"/>
  <c r="ET158" i="1"/>
  <c r="ET159" i="1"/>
  <c r="ET160" i="1"/>
  <c r="ET162" i="1"/>
  <c r="ET163" i="1"/>
  <c r="ET164" i="1"/>
  <c r="ET165" i="1"/>
  <c r="ET166" i="1"/>
  <c r="ET167" i="1"/>
  <c r="ET168" i="1"/>
  <c r="ET169" i="1"/>
  <c r="ET170" i="1"/>
  <c r="ET171" i="1"/>
  <c r="ET172" i="1"/>
  <c r="ET173" i="1"/>
  <c r="ET174" i="1"/>
  <c r="ET175" i="1"/>
  <c r="ET176" i="1"/>
  <c r="ET177" i="1"/>
  <c r="ET178" i="1"/>
  <c r="ET179" i="1"/>
  <c r="ET180" i="1"/>
  <c r="ET181" i="1"/>
  <c r="ET182" i="1"/>
  <c r="ET183" i="1"/>
  <c r="ET184" i="1"/>
  <c r="ET185" i="1"/>
  <c r="ET186" i="1"/>
  <c r="ET187" i="1"/>
  <c r="ET188" i="1"/>
  <c r="ET189" i="1"/>
  <c r="ET190" i="1"/>
  <c r="ET191" i="1"/>
  <c r="ET192" i="1"/>
  <c r="ET193" i="1"/>
  <c r="ET194" i="1"/>
  <c r="ET195" i="1"/>
  <c r="ET196" i="1"/>
  <c r="ET197" i="1"/>
  <c r="ET198" i="1"/>
  <c r="ET203" i="1"/>
  <c r="ET134" i="1"/>
  <c r="EX134" i="1"/>
  <c r="EY134" i="1"/>
  <c r="FH134" i="1"/>
  <c r="FL134" i="1"/>
  <c r="FM134" i="1"/>
  <c r="HL148" i="1"/>
  <c r="HL149" i="1"/>
  <c r="HL150" i="1"/>
  <c r="HL151" i="1"/>
  <c r="HL152" i="1"/>
  <c r="HL154" i="1"/>
  <c r="HL155" i="1"/>
  <c r="HL156" i="1"/>
  <c r="HL157" i="1"/>
  <c r="HL158" i="1"/>
  <c r="HL159" i="1"/>
  <c r="HL160" i="1"/>
  <c r="HL162" i="1"/>
  <c r="HL163" i="1"/>
  <c r="HL164" i="1"/>
  <c r="HL165" i="1"/>
  <c r="HL166" i="1"/>
  <c r="HL167" i="1"/>
  <c r="HL168" i="1"/>
  <c r="HL169" i="1"/>
  <c r="HL170" i="1"/>
  <c r="HL171" i="1"/>
  <c r="HL172" i="1"/>
  <c r="HL173" i="1"/>
  <c r="HL174" i="1"/>
  <c r="HL175" i="1"/>
  <c r="HL176" i="1"/>
  <c r="HL177" i="1"/>
  <c r="HL178" i="1"/>
  <c r="HL179" i="1"/>
  <c r="HL180" i="1"/>
  <c r="HL181" i="1"/>
  <c r="HL182" i="1"/>
  <c r="HL183" i="1"/>
  <c r="HL184" i="1"/>
  <c r="HL185" i="1"/>
  <c r="HL186" i="1"/>
  <c r="HL187" i="1"/>
  <c r="HL188" i="1"/>
  <c r="HL189" i="1"/>
  <c r="HL190" i="1"/>
  <c r="HL191" i="1"/>
  <c r="HL192" i="1"/>
  <c r="HL193" i="1"/>
  <c r="HL194" i="1"/>
  <c r="HL196" i="1"/>
  <c r="HL197" i="1"/>
  <c r="HL198" i="1"/>
  <c r="HL203" i="1"/>
  <c r="FV134" i="1"/>
  <c r="FZ134" i="1"/>
  <c r="GA134" i="1"/>
  <c r="IN151" i="1"/>
  <c r="IN152" i="1"/>
  <c r="IN153" i="1"/>
  <c r="IN154" i="1"/>
  <c r="IN155" i="1"/>
  <c r="IN156" i="1"/>
  <c r="IN157" i="1"/>
  <c r="IN158" i="1"/>
  <c r="IN159" i="1"/>
  <c r="IN160" i="1"/>
  <c r="IN161" i="1"/>
  <c r="IN162" i="1"/>
  <c r="IN163" i="1"/>
  <c r="IN164" i="1"/>
  <c r="IN165" i="1"/>
  <c r="IN166" i="1"/>
  <c r="IN167" i="1"/>
  <c r="IN168" i="1"/>
  <c r="IN169" i="1"/>
  <c r="IN170" i="1"/>
  <c r="IN175" i="1"/>
  <c r="IN176" i="1"/>
  <c r="IN177" i="1"/>
  <c r="IN178" i="1"/>
  <c r="IN179" i="1"/>
  <c r="IN180" i="1"/>
  <c r="IN181" i="1"/>
  <c r="IN182" i="1"/>
  <c r="IN183" i="1"/>
  <c r="IN184" i="1"/>
  <c r="IN185" i="1"/>
  <c r="IN186" i="1"/>
  <c r="IN187" i="1"/>
  <c r="IN188" i="1"/>
  <c r="IN189" i="1"/>
  <c r="IN190" i="1"/>
  <c r="IN191" i="1"/>
  <c r="IN192" i="1"/>
  <c r="IN193" i="1"/>
  <c r="IN194" i="1"/>
  <c r="IN195" i="1"/>
  <c r="IN196" i="1"/>
  <c r="IN197" i="1"/>
  <c r="IN198" i="1"/>
  <c r="IN199" i="1"/>
  <c r="IN203" i="1"/>
  <c r="GJ134" i="1"/>
  <c r="GN134" i="1"/>
  <c r="GO134" i="1"/>
  <c r="GX134" i="1"/>
  <c r="HB134" i="1"/>
  <c r="HC134" i="1"/>
  <c r="HL134" i="1"/>
  <c r="HP134" i="1"/>
  <c r="HQ134" i="1"/>
  <c r="HZ151" i="1"/>
  <c r="HZ152" i="1"/>
  <c r="HZ153" i="1"/>
  <c r="HZ154" i="1"/>
  <c r="HZ155" i="1"/>
  <c r="HZ156" i="1"/>
  <c r="HZ157" i="1"/>
  <c r="HZ158" i="1"/>
  <c r="HZ159" i="1"/>
  <c r="HZ160" i="1"/>
  <c r="HZ161" i="1"/>
  <c r="HZ162" i="1"/>
  <c r="HZ163" i="1"/>
  <c r="HZ164" i="1"/>
  <c r="HZ165" i="1"/>
  <c r="HZ166" i="1"/>
  <c r="HZ167" i="1"/>
  <c r="HZ168" i="1"/>
  <c r="HZ169" i="1"/>
  <c r="HZ170" i="1"/>
  <c r="HZ175" i="1"/>
  <c r="HZ176" i="1"/>
  <c r="HZ177" i="1"/>
  <c r="HZ178" i="1"/>
  <c r="HZ179" i="1"/>
  <c r="HZ180" i="1"/>
  <c r="HZ181" i="1"/>
  <c r="HZ182" i="1"/>
  <c r="HZ183" i="1"/>
  <c r="HZ184" i="1"/>
  <c r="HZ185" i="1"/>
  <c r="HZ186" i="1"/>
  <c r="HZ187" i="1"/>
  <c r="HZ188" i="1"/>
  <c r="HZ189" i="1"/>
  <c r="HZ190" i="1"/>
  <c r="HZ191" i="1"/>
  <c r="HZ192" i="1"/>
  <c r="HZ193" i="1"/>
  <c r="HZ194" i="1"/>
  <c r="HZ195" i="1"/>
  <c r="HZ196" i="1"/>
  <c r="HZ197" i="1"/>
  <c r="HZ198" i="1"/>
  <c r="HZ199" i="1"/>
  <c r="HZ203" i="1"/>
  <c r="HZ134" i="1"/>
  <c r="IH134" i="1"/>
  <c r="IN134" i="1"/>
  <c r="IV134" i="1"/>
  <c r="JB151" i="1"/>
  <c r="JB152" i="1"/>
  <c r="JB153" i="1"/>
  <c r="JB154" i="1"/>
  <c r="JB155" i="1"/>
  <c r="JB156" i="1"/>
  <c r="JB157" i="1"/>
  <c r="JB158" i="1"/>
  <c r="JB159" i="1"/>
  <c r="JB160" i="1"/>
  <c r="JB161" i="1"/>
  <c r="JB162" i="1"/>
  <c r="JB163" i="1"/>
  <c r="JB164" i="1"/>
  <c r="JB165" i="1"/>
  <c r="JB166" i="1"/>
  <c r="JB167" i="1"/>
  <c r="JB168" i="1"/>
  <c r="JB169" i="1"/>
  <c r="JB170" i="1"/>
  <c r="JB175" i="1"/>
  <c r="JB176" i="1"/>
  <c r="JB177" i="1"/>
  <c r="JB178" i="1"/>
  <c r="JB179" i="1"/>
  <c r="JB180" i="1"/>
  <c r="JB181" i="1"/>
  <c r="JB182" i="1"/>
  <c r="JB183" i="1"/>
  <c r="JB184" i="1"/>
  <c r="JB185" i="1"/>
  <c r="JB186" i="1"/>
  <c r="JB187" i="1"/>
  <c r="JB188" i="1"/>
  <c r="JB189" i="1"/>
  <c r="JB190" i="1"/>
  <c r="JB191" i="1"/>
  <c r="JB192" i="1"/>
  <c r="JB193" i="1"/>
  <c r="JB194" i="1"/>
  <c r="JB195" i="1"/>
  <c r="JB196" i="1"/>
  <c r="JB197" i="1"/>
  <c r="JB198" i="1"/>
  <c r="JB199" i="1"/>
  <c r="JB203" i="1"/>
  <c r="JB134" i="1"/>
  <c r="JJ134" i="1"/>
  <c r="JP151" i="1"/>
  <c r="JP152" i="1"/>
  <c r="JP153" i="1"/>
  <c r="JP154" i="1"/>
  <c r="JP155" i="1"/>
  <c r="JP156" i="1"/>
  <c r="JP157" i="1"/>
  <c r="JP158" i="1"/>
  <c r="JP159" i="1"/>
  <c r="JP160" i="1"/>
  <c r="JP161" i="1"/>
  <c r="JP162" i="1"/>
  <c r="JP163" i="1"/>
  <c r="JP164" i="1"/>
  <c r="JP165" i="1"/>
  <c r="JP166" i="1"/>
  <c r="JP167" i="1"/>
  <c r="JP168" i="1"/>
  <c r="JP169" i="1"/>
  <c r="JP170" i="1"/>
  <c r="JP175" i="1"/>
  <c r="JP176" i="1"/>
  <c r="JP177" i="1"/>
  <c r="JP178" i="1"/>
  <c r="JP179" i="1"/>
  <c r="JP180" i="1"/>
  <c r="JP181" i="1"/>
  <c r="JP182" i="1"/>
  <c r="JP183" i="1"/>
  <c r="JP184" i="1"/>
  <c r="JP185" i="1"/>
  <c r="JP186" i="1"/>
  <c r="JP187" i="1"/>
  <c r="JP188" i="1"/>
  <c r="JP189" i="1"/>
  <c r="JP190" i="1"/>
  <c r="JP191" i="1"/>
  <c r="JP192" i="1"/>
  <c r="JP193" i="1"/>
  <c r="JP194" i="1"/>
  <c r="JP195" i="1"/>
  <c r="JP196" i="1"/>
  <c r="JP197" i="1"/>
  <c r="JP198" i="1"/>
  <c r="JP199" i="1"/>
  <c r="JP203" i="1"/>
  <c r="JP134" i="1"/>
  <c r="JX134" i="1"/>
  <c r="KD151" i="1"/>
  <c r="KD152" i="1"/>
  <c r="KD153" i="1"/>
  <c r="KD154" i="1"/>
  <c r="KD155" i="1"/>
  <c r="KD156" i="1"/>
  <c r="KD157" i="1"/>
  <c r="KD158" i="1"/>
  <c r="KD159" i="1"/>
  <c r="KD160" i="1"/>
  <c r="KD161" i="1"/>
  <c r="KD162" i="1"/>
  <c r="KD163" i="1"/>
  <c r="KD164" i="1"/>
  <c r="KD165" i="1"/>
  <c r="KD166" i="1"/>
  <c r="KD167" i="1"/>
  <c r="KD168" i="1"/>
  <c r="KD169" i="1"/>
  <c r="KD170" i="1"/>
  <c r="KD175" i="1"/>
  <c r="KD176" i="1"/>
  <c r="KD177" i="1"/>
  <c r="KD178" i="1"/>
  <c r="KD179" i="1"/>
  <c r="KD180" i="1"/>
  <c r="KD181" i="1"/>
  <c r="KD182" i="1"/>
  <c r="KD183" i="1"/>
  <c r="KD184" i="1"/>
  <c r="KD185" i="1"/>
  <c r="KD186" i="1"/>
  <c r="KD187" i="1"/>
  <c r="KD188" i="1"/>
  <c r="KD189" i="1"/>
  <c r="KD190" i="1"/>
  <c r="KD191" i="1"/>
  <c r="KD192" i="1"/>
  <c r="KD193" i="1"/>
  <c r="KD194" i="1"/>
  <c r="KD195" i="1"/>
  <c r="KD196" i="1"/>
  <c r="KD197" i="1"/>
  <c r="KD198" i="1"/>
  <c r="KD199" i="1"/>
  <c r="KD203" i="1"/>
  <c r="KD134" i="1"/>
  <c r="KL134" i="1"/>
  <c r="KR151" i="1"/>
  <c r="KR152" i="1"/>
  <c r="KR153" i="1"/>
  <c r="KR154" i="1"/>
  <c r="KR155" i="1"/>
  <c r="KR156" i="1"/>
  <c r="KR157" i="1"/>
  <c r="KR158" i="1"/>
  <c r="KR159" i="1"/>
  <c r="KR160" i="1"/>
  <c r="KR161" i="1"/>
  <c r="KR162" i="1"/>
  <c r="KR163" i="1"/>
  <c r="KR164" i="1"/>
  <c r="KR165" i="1"/>
  <c r="KR166" i="1"/>
  <c r="KR167" i="1"/>
  <c r="KR168" i="1"/>
  <c r="KR169" i="1"/>
  <c r="KR170" i="1"/>
  <c r="KR175" i="1"/>
  <c r="KR176" i="1"/>
  <c r="KR177" i="1"/>
  <c r="KR178" i="1"/>
  <c r="KR179" i="1"/>
  <c r="KR180" i="1"/>
  <c r="KR181" i="1"/>
  <c r="KR182" i="1"/>
  <c r="KR183" i="1"/>
  <c r="KR184" i="1"/>
  <c r="KR185" i="1"/>
  <c r="KR186" i="1"/>
  <c r="KR187" i="1"/>
  <c r="KR188" i="1"/>
  <c r="KR189" i="1"/>
  <c r="KR190" i="1"/>
  <c r="KR191" i="1"/>
  <c r="KR192" i="1"/>
  <c r="KR193" i="1"/>
  <c r="KR194" i="1"/>
  <c r="KR195" i="1"/>
  <c r="KR196" i="1"/>
  <c r="KR197" i="1"/>
  <c r="KR198" i="1"/>
  <c r="KR199" i="1"/>
  <c r="KR203" i="1"/>
  <c r="KR134" i="1"/>
  <c r="KZ134" i="1"/>
  <c r="LO134" i="1"/>
  <c r="LT148" i="1"/>
  <c r="LT149" i="1"/>
  <c r="LT150" i="1"/>
  <c r="LT151" i="1"/>
  <c r="LT152" i="1"/>
  <c r="LT154" i="1"/>
  <c r="LT155" i="1"/>
  <c r="LT156" i="1"/>
  <c r="LT157" i="1"/>
  <c r="LT158" i="1"/>
  <c r="LT159" i="1"/>
  <c r="LT160" i="1"/>
  <c r="LT162" i="1"/>
  <c r="LT163" i="1"/>
  <c r="LT164" i="1"/>
  <c r="LT165" i="1"/>
  <c r="LT166" i="1"/>
  <c r="LT167" i="1"/>
  <c r="LT168" i="1"/>
  <c r="LT169" i="1"/>
  <c r="LT170" i="1"/>
  <c r="LT171" i="1"/>
  <c r="LT172" i="1"/>
  <c r="LT173" i="1"/>
  <c r="LT174" i="1"/>
  <c r="LT175" i="1"/>
  <c r="LT176" i="1"/>
  <c r="LT177" i="1"/>
  <c r="LT178" i="1"/>
  <c r="LT179" i="1"/>
  <c r="LT180" i="1"/>
  <c r="LT181" i="1"/>
  <c r="LT182" i="1"/>
  <c r="LT183" i="1"/>
  <c r="LT184" i="1"/>
  <c r="LT185" i="1"/>
  <c r="LT186" i="1"/>
  <c r="LT187" i="1"/>
  <c r="LT188" i="1"/>
  <c r="LT189" i="1"/>
  <c r="LT190" i="1"/>
  <c r="LT191" i="1"/>
  <c r="LT192" i="1"/>
  <c r="LT193" i="1"/>
  <c r="LT194" i="1"/>
  <c r="LT196" i="1"/>
  <c r="LT197" i="1"/>
  <c r="LT198" i="1"/>
  <c r="LT203" i="1"/>
  <c r="LT134" i="1"/>
  <c r="LX134" i="1"/>
  <c r="LY134" i="1"/>
  <c r="MH148" i="1"/>
  <c r="MH149" i="1"/>
  <c r="MH150" i="1"/>
  <c r="MH151" i="1"/>
  <c r="MH152" i="1"/>
  <c r="MH154" i="1"/>
  <c r="MH155" i="1"/>
  <c r="MH156" i="1"/>
  <c r="MH157" i="1"/>
  <c r="MH158" i="1"/>
  <c r="MH159" i="1"/>
  <c r="MH160" i="1"/>
  <c r="MH162" i="1"/>
  <c r="MH163" i="1"/>
  <c r="MH164" i="1"/>
  <c r="MH165" i="1"/>
  <c r="MH166" i="1"/>
  <c r="MH167" i="1"/>
  <c r="MH168" i="1"/>
  <c r="MH169" i="1"/>
  <c r="MH170" i="1"/>
  <c r="MH171" i="1"/>
  <c r="MH172" i="1"/>
  <c r="MH173" i="1"/>
  <c r="MH174" i="1"/>
  <c r="MH175" i="1"/>
  <c r="MH176" i="1"/>
  <c r="MH177" i="1"/>
  <c r="MH178" i="1"/>
  <c r="MH179" i="1"/>
  <c r="MH180" i="1"/>
  <c r="MH181" i="1"/>
  <c r="MH182" i="1"/>
  <c r="MH183" i="1"/>
  <c r="MH184" i="1"/>
  <c r="MH185" i="1"/>
  <c r="MH186" i="1"/>
  <c r="MH187" i="1"/>
  <c r="MH188" i="1"/>
  <c r="MH189" i="1"/>
  <c r="MH190" i="1"/>
  <c r="MH191" i="1"/>
  <c r="MH192" i="1"/>
  <c r="MH193" i="1"/>
  <c r="MH194" i="1"/>
  <c r="MH196" i="1"/>
  <c r="MH197" i="1"/>
  <c r="MH198" i="1"/>
  <c r="MH203" i="1"/>
  <c r="MH134" i="1"/>
  <c r="ML134" i="1"/>
  <c r="MM134" i="1"/>
  <c r="MV148" i="1"/>
  <c r="MV149" i="1"/>
  <c r="MV150" i="1"/>
  <c r="MV151" i="1"/>
  <c r="MV152" i="1"/>
  <c r="MV154" i="1"/>
  <c r="MV155" i="1"/>
  <c r="MV156" i="1"/>
  <c r="MV157" i="1"/>
  <c r="MV158" i="1"/>
  <c r="MV159" i="1"/>
  <c r="MV160" i="1"/>
  <c r="MV162" i="1"/>
  <c r="MV163" i="1"/>
  <c r="MV164" i="1"/>
  <c r="MV165" i="1"/>
  <c r="MV166" i="1"/>
  <c r="MV167" i="1"/>
  <c r="MV168" i="1"/>
  <c r="MV169" i="1"/>
  <c r="MV170" i="1"/>
  <c r="MV171" i="1"/>
  <c r="MV172" i="1"/>
  <c r="MV173" i="1"/>
  <c r="MV174" i="1"/>
  <c r="MV175" i="1"/>
  <c r="MV176" i="1"/>
  <c r="MV177" i="1"/>
  <c r="MV178" i="1"/>
  <c r="MV179" i="1"/>
  <c r="MV180" i="1"/>
  <c r="MV181" i="1"/>
  <c r="MV182" i="1"/>
  <c r="MV183" i="1"/>
  <c r="MV184" i="1"/>
  <c r="MV185" i="1"/>
  <c r="MV186" i="1"/>
  <c r="MV187" i="1"/>
  <c r="MV188" i="1"/>
  <c r="MV189" i="1"/>
  <c r="MV190" i="1"/>
  <c r="MV191" i="1"/>
  <c r="MV192" i="1"/>
  <c r="MV193" i="1"/>
  <c r="MV194" i="1"/>
  <c r="MV196" i="1"/>
  <c r="MV197" i="1"/>
  <c r="MV198" i="1"/>
  <c r="MV203" i="1"/>
  <c r="MV134" i="1"/>
  <c r="MZ134" i="1"/>
  <c r="NA134" i="1"/>
  <c r="NJ148" i="1"/>
  <c r="NJ149" i="1"/>
  <c r="NJ150" i="1"/>
  <c r="NJ151" i="1"/>
  <c r="NJ152" i="1"/>
  <c r="NJ154" i="1"/>
  <c r="NJ155" i="1"/>
  <c r="NJ156" i="1"/>
  <c r="NJ157" i="1"/>
  <c r="NJ158" i="1"/>
  <c r="NJ159" i="1"/>
  <c r="NJ160" i="1"/>
  <c r="NJ162" i="1"/>
  <c r="NJ163" i="1"/>
  <c r="NJ164" i="1"/>
  <c r="NJ165" i="1"/>
  <c r="NJ166" i="1"/>
  <c r="NJ167" i="1"/>
  <c r="NJ168" i="1"/>
  <c r="NJ169" i="1"/>
  <c r="NJ170" i="1"/>
  <c r="NJ171" i="1"/>
  <c r="NJ172" i="1"/>
  <c r="NJ173" i="1"/>
  <c r="NJ174" i="1"/>
  <c r="NJ175" i="1"/>
  <c r="NJ176" i="1"/>
  <c r="NJ177" i="1"/>
  <c r="NJ178" i="1"/>
  <c r="NJ179" i="1"/>
  <c r="NJ180" i="1"/>
  <c r="NJ181" i="1"/>
  <c r="NJ182" i="1"/>
  <c r="NJ183" i="1"/>
  <c r="NJ184" i="1"/>
  <c r="NJ185" i="1"/>
  <c r="NJ186" i="1"/>
  <c r="NJ187" i="1"/>
  <c r="NJ188" i="1"/>
  <c r="NJ189" i="1"/>
  <c r="NJ190" i="1"/>
  <c r="NJ191" i="1"/>
  <c r="NJ192" i="1"/>
  <c r="NJ193" i="1"/>
  <c r="NJ194" i="1"/>
  <c r="NJ196" i="1"/>
  <c r="NJ197" i="1"/>
  <c r="NJ198" i="1"/>
  <c r="NJ203" i="1"/>
  <c r="NJ134" i="1"/>
  <c r="NN134" i="1"/>
  <c r="NO134" i="1"/>
  <c r="O135" i="1"/>
  <c r="AC135" i="1"/>
  <c r="AQ135" i="1"/>
  <c r="AZ148" i="1"/>
  <c r="AZ149" i="1"/>
  <c r="AZ150" i="1"/>
  <c r="AZ151" i="1"/>
  <c r="AZ152" i="1"/>
  <c r="AZ154" i="1"/>
  <c r="AZ155" i="1"/>
  <c r="AZ156" i="1"/>
  <c r="AZ157" i="1"/>
  <c r="AZ158" i="1"/>
  <c r="AZ159" i="1"/>
  <c r="AZ160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203" i="1"/>
  <c r="AZ135" i="1"/>
  <c r="BE135" i="1"/>
  <c r="EK135" i="1"/>
  <c r="EY135" i="1"/>
  <c r="FM135" i="1"/>
  <c r="GA135" i="1"/>
  <c r="GO135" i="1"/>
  <c r="HC135" i="1"/>
  <c r="HQ135" i="1"/>
  <c r="LF150" i="1"/>
  <c r="LF153" i="1"/>
  <c r="LF156" i="1"/>
  <c r="LF159" i="1"/>
  <c r="LF162" i="1"/>
  <c r="LF168" i="1"/>
  <c r="LF171" i="1"/>
  <c r="LF174" i="1"/>
  <c r="LF177" i="1"/>
  <c r="LF180" i="1"/>
  <c r="LF183" i="1"/>
  <c r="LF186" i="1"/>
  <c r="LF189" i="1"/>
  <c r="LF192" i="1"/>
  <c r="LF204" i="1"/>
  <c r="LF135" i="1"/>
  <c r="LO135" i="1"/>
  <c r="LY135" i="1"/>
  <c r="MM135" i="1"/>
  <c r="NA135" i="1"/>
  <c r="NO135" i="1"/>
  <c r="BN137" i="1"/>
  <c r="BR137" i="1"/>
  <c r="BQ137" i="1"/>
  <c r="BT137" i="1"/>
  <c r="BU137" i="1"/>
  <c r="BV137" i="1"/>
  <c r="BW137" i="1"/>
  <c r="CB137" i="1"/>
  <c r="CF137" i="1"/>
  <c r="CE137" i="1"/>
  <c r="CH137" i="1"/>
  <c r="CI137" i="1"/>
  <c r="CJ137" i="1"/>
  <c r="CK137" i="1"/>
  <c r="CP137" i="1"/>
  <c r="CT137" i="1"/>
  <c r="CS137" i="1"/>
  <c r="CV137" i="1"/>
  <c r="CW137" i="1"/>
  <c r="CX137" i="1"/>
  <c r="CY137" i="1"/>
  <c r="DD137" i="1"/>
  <c r="DH137" i="1"/>
  <c r="DG137" i="1"/>
  <c r="DJ137" i="1"/>
  <c r="DK137" i="1"/>
  <c r="DL137" i="1"/>
  <c r="DM137" i="1"/>
  <c r="DR137" i="1"/>
  <c r="DV137" i="1"/>
  <c r="DU137" i="1"/>
  <c r="DX137" i="1"/>
  <c r="DY137" i="1"/>
  <c r="DZ137" i="1"/>
  <c r="EA137" i="1"/>
  <c r="HZ137" i="1"/>
  <c r="ID137" i="1"/>
  <c r="IC137" i="1"/>
  <c r="IF137" i="1"/>
  <c r="IG137" i="1"/>
  <c r="IH137" i="1"/>
  <c r="II137" i="1"/>
  <c r="IN137" i="1"/>
  <c r="IR137" i="1"/>
  <c r="IQ137" i="1"/>
  <c r="IT137" i="1"/>
  <c r="IU137" i="1"/>
  <c r="IV137" i="1"/>
  <c r="IW137" i="1"/>
  <c r="JB137" i="1"/>
  <c r="JF137" i="1"/>
  <c r="JE137" i="1"/>
  <c r="JH137" i="1"/>
  <c r="JI137" i="1"/>
  <c r="JJ137" i="1"/>
  <c r="JK137" i="1"/>
  <c r="JP137" i="1"/>
  <c r="JT137" i="1"/>
  <c r="JS137" i="1"/>
  <c r="JV137" i="1"/>
  <c r="JW137" i="1"/>
  <c r="JX137" i="1"/>
  <c r="JY137" i="1"/>
  <c r="KD137" i="1"/>
  <c r="KH137" i="1"/>
  <c r="KG137" i="1"/>
  <c r="KJ137" i="1"/>
  <c r="KK137" i="1"/>
  <c r="KL137" i="1"/>
  <c r="KM137" i="1"/>
  <c r="KR137" i="1"/>
  <c r="KV137" i="1"/>
  <c r="KU137" i="1"/>
  <c r="KX137" i="1"/>
  <c r="KY137" i="1"/>
  <c r="KZ137" i="1"/>
  <c r="LA137" i="1"/>
  <c r="BN138" i="1"/>
  <c r="BR138" i="1"/>
  <c r="BQ138" i="1"/>
  <c r="BT138" i="1"/>
  <c r="BU138" i="1"/>
  <c r="BV138" i="1"/>
  <c r="BW138" i="1"/>
  <c r="CB138" i="1"/>
  <c r="CF138" i="1"/>
  <c r="CE138" i="1"/>
  <c r="CH138" i="1"/>
  <c r="CI138" i="1"/>
  <c r="CJ138" i="1"/>
  <c r="CK138" i="1"/>
  <c r="CP138" i="1"/>
  <c r="CT138" i="1"/>
  <c r="CS138" i="1"/>
  <c r="CV138" i="1"/>
  <c r="CW138" i="1"/>
  <c r="CX138" i="1"/>
  <c r="CY138" i="1"/>
  <c r="DD138" i="1"/>
  <c r="DH138" i="1"/>
  <c r="DG138" i="1"/>
  <c r="DJ138" i="1"/>
  <c r="DK138" i="1"/>
  <c r="DL138" i="1"/>
  <c r="DM138" i="1"/>
  <c r="DR138" i="1"/>
  <c r="DV138" i="1"/>
  <c r="DU138" i="1"/>
  <c r="DX138" i="1"/>
  <c r="DY138" i="1"/>
  <c r="DZ138" i="1"/>
  <c r="EA138" i="1"/>
  <c r="HZ138" i="1"/>
  <c r="ID138" i="1"/>
  <c r="IC138" i="1"/>
  <c r="IF138" i="1"/>
  <c r="IG138" i="1"/>
  <c r="IH138" i="1"/>
  <c r="II138" i="1"/>
  <c r="IN138" i="1"/>
  <c r="IR138" i="1"/>
  <c r="IQ138" i="1"/>
  <c r="IT138" i="1"/>
  <c r="IU138" i="1"/>
  <c r="IV138" i="1"/>
  <c r="IW138" i="1"/>
  <c r="JB138" i="1"/>
  <c r="JF138" i="1"/>
  <c r="JE138" i="1"/>
  <c r="JH138" i="1"/>
  <c r="JI138" i="1"/>
  <c r="JJ138" i="1"/>
  <c r="JK138" i="1"/>
  <c r="JP138" i="1"/>
  <c r="JT138" i="1"/>
  <c r="JS138" i="1"/>
  <c r="JV138" i="1"/>
  <c r="JW138" i="1"/>
  <c r="JX138" i="1"/>
  <c r="JY138" i="1"/>
  <c r="KD138" i="1"/>
  <c r="KH138" i="1"/>
  <c r="KG138" i="1"/>
  <c r="KJ138" i="1"/>
  <c r="KK138" i="1"/>
  <c r="KL138" i="1"/>
  <c r="KM138" i="1"/>
  <c r="KR138" i="1"/>
  <c r="KV138" i="1"/>
  <c r="KU138" i="1"/>
  <c r="KX138" i="1"/>
  <c r="KY138" i="1"/>
  <c r="KZ138" i="1"/>
  <c r="LA138" i="1"/>
  <c r="C139" i="1"/>
  <c r="D139" i="1"/>
  <c r="E139" i="1"/>
  <c r="G139" i="1"/>
  <c r="I139" i="1"/>
  <c r="O139" i="1"/>
  <c r="BN139" i="1"/>
  <c r="BR139" i="1"/>
  <c r="BQ139" i="1"/>
  <c r="BT139" i="1"/>
  <c r="BU139" i="1"/>
  <c r="BV139" i="1"/>
  <c r="BW139" i="1"/>
  <c r="CB139" i="1"/>
  <c r="CF139" i="1"/>
  <c r="CE139" i="1"/>
  <c r="CH139" i="1"/>
  <c r="CI139" i="1"/>
  <c r="CJ139" i="1"/>
  <c r="CK139" i="1"/>
  <c r="CP139" i="1"/>
  <c r="CT139" i="1"/>
  <c r="CS139" i="1"/>
  <c r="CV139" i="1"/>
  <c r="CW139" i="1"/>
  <c r="CX139" i="1"/>
  <c r="CY139" i="1"/>
  <c r="DD139" i="1"/>
  <c r="DH139" i="1"/>
  <c r="DG139" i="1"/>
  <c r="DJ139" i="1"/>
  <c r="DK139" i="1"/>
  <c r="DL139" i="1"/>
  <c r="DM139" i="1"/>
  <c r="DR139" i="1"/>
  <c r="DV139" i="1"/>
  <c r="DU139" i="1"/>
  <c r="DX139" i="1"/>
  <c r="DY139" i="1"/>
  <c r="DZ139" i="1"/>
  <c r="EA139" i="1"/>
  <c r="HZ139" i="1"/>
  <c r="ID139" i="1"/>
  <c r="IC139" i="1"/>
  <c r="IF139" i="1"/>
  <c r="IG139" i="1"/>
  <c r="IH139" i="1"/>
  <c r="II139" i="1"/>
  <c r="IN139" i="1"/>
  <c r="IR139" i="1"/>
  <c r="IQ139" i="1"/>
  <c r="IT139" i="1"/>
  <c r="IU139" i="1"/>
  <c r="IV139" i="1"/>
  <c r="IW139" i="1"/>
  <c r="JB139" i="1"/>
  <c r="JF139" i="1"/>
  <c r="JE139" i="1"/>
  <c r="JH139" i="1"/>
  <c r="JI139" i="1"/>
  <c r="JJ139" i="1"/>
  <c r="JK139" i="1"/>
  <c r="JP139" i="1"/>
  <c r="JT139" i="1"/>
  <c r="JS139" i="1"/>
  <c r="JV139" i="1"/>
  <c r="JW139" i="1"/>
  <c r="JX139" i="1"/>
  <c r="JY139" i="1"/>
  <c r="KD139" i="1"/>
  <c r="KH139" i="1"/>
  <c r="KG139" i="1"/>
  <c r="KJ139" i="1"/>
  <c r="KK139" i="1"/>
  <c r="KL139" i="1"/>
  <c r="KM139" i="1"/>
  <c r="KR139" i="1"/>
  <c r="KV139" i="1"/>
  <c r="KU139" i="1"/>
  <c r="KX139" i="1"/>
  <c r="KY139" i="1"/>
  <c r="KZ139" i="1"/>
  <c r="LA139" i="1"/>
  <c r="C140" i="1"/>
  <c r="D140" i="1"/>
  <c r="E140" i="1"/>
  <c r="E141" i="1"/>
  <c r="E143" i="1"/>
  <c r="G140" i="1"/>
  <c r="G141" i="1"/>
  <c r="G143" i="1"/>
  <c r="I140" i="1"/>
  <c r="K140" i="1"/>
  <c r="N140" i="1"/>
  <c r="O140" i="1"/>
  <c r="BN140" i="1"/>
  <c r="BR140" i="1"/>
  <c r="BQ140" i="1"/>
  <c r="BT140" i="1"/>
  <c r="BU140" i="1"/>
  <c r="BV140" i="1"/>
  <c r="BW140" i="1"/>
  <c r="CB140" i="1"/>
  <c r="CF140" i="1"/>
  <c r="CE140" i="1"/>
  <c r="CH140" i="1"/>
  <c r="CI140" i="1"/>
  <c r="CJ140" i="1"/>
  <c r="CK140" i="1"/>
  <c r="CP140" i="1"/>
  <c r="CT140" i="1"/>
  <c r="CS140" i="1"/>
  <c r="CV140" i="1"/>
  <c r="CW140" i="1"/>
  <c r="CX140" i="1"/>
  <c r="CY140" i="1"/>
  <c r="DD140" i="1"/>
  <c r="DH140" i="1"/>
  <c r="DG140" i="1"/>
  <c r="DJ140" i="1"/>
  <c r="DK140" i="1"/>
  <c r="DL140" i="1"/>
  <c r="DM140" i="1"/>
  <c r="DR140" i="1"/>
  <c r="DV140" i="1"/>
  <c r="DU140" i="1"/>
  <c r="DX140" i="1"/>
  <c r="DY140" i="1"/>
  <c r="DZ140" i="1"/>
  <c r="EA140" i="1"/>
  <c r="HZ140" i="1"/>
  <c r="ID140" i="1"/>
  <c r="IC140" i="1"/>
  <c r="IF140" i="1"/>
  <c r="IG140" i="1"/>
  <c r="IH140" i="1"/>
  <c r="II140" i="1"/>
  <c r="IN140" i="1"/>
  <c r="IR140" i="1"/>
  <c r="IQ140" i="1"/>
  <c r="IT140" i="1"/>
  <c r="IU140" i="1"/>
  <c r="IV140" i="1"/>
  <c r="IW140" i="1"/>
  <c r="JB140" i="1"/>
  <c r="JF140" i="1"/>
  <c r="JE140" i="1"/>
  <c r="JH140" i="1"/>
  <c r="JI140" i="1"/>
  <c r="JJ140" i="1"/>
  <c r="JK140" i="1"/>
  <c r="JP140" i="1"/>
  <c r="JT140" i="1"/>
  <c r="JS140" i="1"/>
  <c r="JV140" i="1"/>
  <c r="JW140" i="1"/>
  <c r="JX140" i="1"/>
  <c r="JY140" i="1"/>
  <c r="KD140" i="1"/>
  <c r="KH140" i="1"/>
  <c r="KG140" i="1"/>
  <c r="KJ140" i="1"/>
  <c r="KK140" i="1"/>
  <c r="KL140" i="1"/>
  <c r="KM140" i="1"/>
  <c r="KR140" i="1"/>
  <c r="KV140" i="1"/>
  <c r="KU140" i="1"/>
  <c r="KX140" i="1"/>
  <c r="KY140" i="1"/>
  <c r="KZ140" i="1"/>
  <c r="LA140" i="1"/>
  <c r="C141" i="1"/>
  <c r="D141" i="1"/>
  <c r="D143" i="1"/>
  <c r="I141" i="1"/>
  <c r="N141" i="1"/>
  <c r="O141" i="1"/>
  <c r="BN141" i="1"/>
  <c r="BR141" i="1"/>
  <c r="BV141" i="1"/>
  <c r="BW141" i="1"/>
  <c r="CB141" i="1"/>
  <c r="CF141" i="1"/>
  <c r="CJ141" i="1"/>
  <c r="CK141" i="1"/>
  <c r="CP141" i="1"/>
  <c r="CT141" i="1"/>
  <c r="CX141" i="1"/>
  <c r="CY141" i="1"/>
  <c r="DD141" i="1"/>
  <c r="DH141" i="1"/>
  <c r="DL141" i="1"/>
  <c r="DM141" i="1"/>
  <c r="DR141" i="1"/>
  <c r="DV141" i="1"/>
  <c r="DZ141" i="1"/>
  <c r="EA141" i="1"/>
  <c r="HZ141" i="1"/>
  <c r="ID141" i="1"/>
  <c r="IH141" i="1"/>
  <c r="II141" i="1"/>
  <c r="IN141" i="1"/>
  <c r="IR141" i="1"/>
  <c r="IV141" i="1"/>
  <c r="IW141" i="1"/>
  <c r="JB141" i="1"/>
  <c r="JF141" i="1"/>
  <c r="JJ141" i="1"/>
  <c r="JK141" i="1"/>
  <c r="JP141" i="1"/>
  <c r="JT141" i="1"/>
  <c r="JX141" i="1"/>
  <c r="JY141" i="1"/>
  <c r="KD141" i="1"/>
  <c r="KH141" i="1"/>
  <c r="KL141" i="1"/>
  <c r="KM141" i="1"/>
  <c r="KR141" i="1"/>
  <c r="KV141" i="1"/>
  <c r="KZ141" i="1"/>
  <c r="LA141" i="1"/>
  <c r="C143" i="1"/>
  <c r="Q155" i="1"/>
  <c r="O207" i="1"/>
  <c r="LH162" i="1"/>
  <c r="LJ162" i="1"/>
  <c r="LH163" i="1"/>
  <c r="LJ163" i="1"/>
  <c r="LH164" i="1"/>
  <c r="LJ164" i="1"/>
  <c r="A204" i="1"/>
  <c r="NN169" i="1"/>
  <c r="JI152" i="1"/>
  <c r="JI156" i="1"/>
  <c r="JI160" i="1"/>
  <c r="JH152" i="1"/>
  <c r="JH156" i="1"/>
  <c r="JH160" i="1"/>
  <c r="LJ158" i="1"/>
  <c r="LH158" i="1"/>
  <c r="LJ157" i="1"/>
  <c r="LH157" i="1"/>
  <c r="LJ156" i="1"/>
  <c r="LH156" i="1"/>
  <c r="FL150" i="1"/>
  <c r="LJ155" i="1"/>
  <c r="LH155" i="1"/>
  <c r="LJ154" i="1"/>
  <c r="LH154" i="1"/>
  <c r="LJ153" i="1"/>
  <c r="LH153" i="1"/>
  <c r="IR154" i="1"/>
  <c r="IU154" i="1"/>
  <c r="IV154" i="1"/>
  <c r="LH150" i="1"/>
  <c r="LJ150" i="1"/>
  <c r="LH151" i="1"/>
  <c r="LJ151" i="1"/>
  <c r="LH152" i="1"/>
  <c r="LJ152" i="1"/>
  <c r="IF183" i="1"/>
  <c r="IG183" i="1"/>
  <c r="IH183" i="1"/>
  <c r="ID183" i="1"/>
  <c r="II183" i="1"/>
  <c r="IF184" i="1"/>
  <c r="IG184" i="1"/>
  <c r="IH184" i="1"/>
  <c r="ID184" i="1"/>
  <c r="II184" i="1"/>
  <c r="IF185" i="1"/>
  <c r="IG185" i="1"/>
  <c r="IH185" i="1"/>
  <c r="ID185" i="1"/>
  <c r="II185" i="1"/>
  <c r="IF186" i="1"/>
  <c r="IG186" i="1"/>
  <c r="IH186" i="1"/>
  <c r="ID186" i="1"/>
  <c r="II186" i="1"/>
  <c r="IF163" i="1"/>
  <c r="IG163" i="1"/>
  <c r="ID163" i="1"/>
  <c r="IH163" i="1"/>
  <c r="II163" i="1"/>
  <c r="IF160" i="1"/>
  <c r="IF164" i="1"/>
  <c r="IG160" i="1"/>
  <c r="IG164" i="1"/>
  <c r="ID164" i="1"/>
  <c r="IH164" i="1"/>
  <c r="II164" i="1"/>
  <c r="IF153" i="1"/>
  <c r="IF157" i="1"/>
  <c r="IF161" i="1"/>
  <c r="IF165" i="1"/>
  <c r="IG153" i="1"/>
  <c r="IG157" i="1"/>
  <c r="IG161" i="1"/>
  <c r="IG165" i="1"/>
  <c r="ID165" i="1"/>
  <c r="IH165" i="1"/>
  <c r="II165" i="1"/>
  <c r="IF154" i="1"/>
  <c r="IF158" i="1"/>
  <c r="IF162" i="1"/>
  <c r="IF166" i="1"/>
  <c r="IG154" i="1"/>
  <c r="IG158" i="1"/>
  <c r="IG162" i="1"/>
  <c r="IG166" i="1"/>
  <c r="ID166" i="1"/>
  <c r="IH166" i="1"/>
  <c r="II166" i="1"/>
  <c r="IP151" i="1"/>
  <c r="IR151" i="1"/>
  <c r="IT151" i="1"/>
  <c r="IU151" i="1"/>
  <c r="IV151" i="1"/>
  <c r="IW151" i="1"/>
  <c r="IP152" i="1"/>
  <c r="IR152" i="1"/>
  <c r="IT152" i="1"/>
  <c r="IU152" i="1"/>
  <c r="IV152" i="1"/>
  <c r="IW152" i="1"/>
  <c r="IP153" i="1"/>
  <c r="IR153" i="1"/>
  <c r="IT153" i="1"/>
  <c r="IU153" i="1"/>
  <c r="IV153" i="1"/>
  <c r="IW153" i="1"/>
  <c r="IP154" i="1"/>
  <c r="IT154" i="1"/>
  <c r="IW154" i="1"/>
  <c r="IP155" i="1"/>
  <c r="IR155" i="1"/>
  <c r="IT155" i="1"/>
  <c r="IU155" i="1"/>
  <c r="IV155" i="1"/>
  <c r="IW155" i="1"/>
  <c r="IP156" i="1"/>
  <c r="IR156" i="1"/>
  <c r="IT156" i="1"/>
  <c r="IU156" i="1"/>
  <c r="IV156" i="1"/>
  <c r="IW156" i="1"/>
  <c r="IP157" i="1"/>
  <c r="IR157" i="1"/>
  <c r="IT157" i="1"/>
  <c r="IU157" i="1"/>
  <c r="IV157" i="1"/>
  <c r="IW157" i="1"/>
  <c r="IP158" i="1"/>
  <c r="IR158" i="1"/>
  <c r="IT158" i="1"/>
  <c r="IU158" i="1"/>
  <c r="IV158" i="1"/>
  <c r="IW158" i="1"/>
  <c r="IP159" i="1"/>
  <c r="IR159" i="1"/>
  <c r="IT159" i="1"/>
  <c r="IU159" i="1"/>
  <c r="IV159" i="1"/>
  <c r="IW159" i="1"/>
  <c r="IP160" i="1"/>
  <c r="IR160" i="1"/>
  <c r="IV160" i="1"/>
  <c r="IW160" i="1"/>
  <c r="IP161" i="1"/>
  <c r="IR161" i="1"/>
  <c r="IT161" i="1"/>
  <c r="IU161" i="1"/>
  <c r="IV161" i="1"/>
  <c r="IW161" i="1"/>
  <c r="IP162" i="1"/>
  <c r="IR162" i="1"/>
  <c r="IV162" i="1"/>
  <c r="IW162" i="1"/>
  <c r="IP163" i="1"/>
  <c r="IR163" i="1"/>
  <c r="IT163" i="1"/>
  <c r="IU163" i="1"/>
  <c r="IV163" i="1"/>
  <c r="IW163" i="1"/>
  <c r="IP164" i="1"/>
  <c r="IR164" i="1"/>
  <c r="IT164" i="1"/>
  <c r="IU164" i="1"/>
  <c r="IV164" i="1"/>
  <c r="IW164" i="1"/>
  <c r="IP165" i="1"/>
  <c r="IR165" i="1"/>
  <c r="IT165" i="1"/>
  <c r="IU165" i="1"/>
  <c r="IV165" i="1"/>
  <c r="IW165" i="1"/>
  <c r="IP166" i="1"/>
  <c r="IR166" i="1"/>
  <c r="IT166" i="1"/>
  <c r="IU166" i="1"/>
  <c r="IV166" i="1"/>
  <c r="IW166" i="1"/>
  <c r="IP167" i="1"/>
  <c r="IR167" i="1"/>
  <c r="IT167" i="1"/>
  <c r="IU167" i="1"/>
  <c r="IV167" i="1"/>
  <c r="IW167" i="1"/>
  <c r="IP168" i="1"/>
  <c r="IR168" i="1"/>
  <c r="IT168" i="1"/>
  <c r="IU168" i="1"/>
  <c r="IV168" i="1"/>
  <c r="IW168" i="1"/>
  <c r="IP169" i="1"/>
  <c r="IR169" i="1"/>
  <c r="IT169" i="1"/>
  <c r="IU169" i="1"/>
  <c r="IV169" i="1"/>
  <c r="IW169" i="1"/>
  <c r="IP170" i="1"/>
  <c r="IR170" i="1"/>
  <c r="IT170" i="1"/>
  <c r="IU170" i="1"/>
  <c r="IV170" i="1"/>
  <c r="IW170" i="1"/>
  <c r="IP175" i="1"/>
  <c r="IR175" i="1"/>
  <c r="IT175" i="1"/>
  <c r="IU175" i="1"/>
  <c r="IV175" i="1"/>
  <c r="IW175" i="1"/>
  <c r="IP176" i="1"/>
  <c r="IR176" i="1"/>
  <c r="IT176" i="1"/>
  <c r="IU176" i="1"/>
  <c r="IV176" i="1"/>
  <c r="IW176" i="1"/>
  <c r="IP177" i="1"/>
  <c r="IR177" i="1"/>
  <c r="IT177" i="1"/>
  <c r="IU177" i="1"/>
  <c r="IV177" i="1"/>
  <c r="IW177" i="1"/>
  <c r="IP178" i="1"/>
  <c r="IR178" i="1"/>
  <c r="IT178" i="1"/>
  <c r="IU178" i="1"/>
  <c r="IV178" i="1"/>
  <c r="IW178" i="1"/>
  <c r="IP179" i="1"/>
  <c r="IR179" i="1"/>
  <c r="IT179" i="1"/>
  <c r="IU179" i="1"/>
  <c r="IV179" i="1"/>
  <c r="IW179" i="1"/>
  <c r="IP180" i="1"/>
  <c r="IR180" i="1"/>
  <c r="IT180" i="1"/>
  <c r="IU180" i="1"/>
  <c r="IV180" i="1"/>
  <c r="IW180" i="1"/>
  <c r="IP181" i="1"/>
  <c r="IR181" i="1"/>
  <c r="IT181" i="1"/>
  <c r="IU181" i="1"/>
  <c r="IV181" i="1"/>
  <c r="IW181" i="1"/>
  <c r="IP182" i="1"/>
  <c r="IR182" i="1"/>
  <c r="IT182" i="1"/>
  <c r="IU182" i="1"/>
  <c r="IV182" i="1"/>
  <c r="IW182" i="1"/>
  <c r="IP183" i="1"/>
  <c r="IR183" i="1"/>
  <c r="IT183" i="1"/>
  <c r="IU183" i="1"/>
  <c r="IV183" i="1"/>
  <c r="IW183" i="1"/>
  <c r="IP184" i="1"/>
  <c r="IR184" i="1"/>
  <c r="IT184" i="1"/>
  <c r="IU184" i="1"/>
  <c r="IV184" i="1"/>
  <c r="IW184" i="1"/>
  <c r="IP185" i="1"/>
  <c r="IR185" i="1"/>
  <c r="IT185" i="1"/>
  <c r="IU185" i="1"/>
  <c r="IV185" i="1"/>
  <c r="IW185" i="1"/>
  <c r="IP186" i="1"/>
  <c r="IR186" i="1"/>
  <c r="IT186" i="1"/>
  <c r="IU186" i="1"/>
  <c r="IV186" i="1"/>
  <c r="IW186" i="1"/>
  <c r="IP187" i="1"/>
  <c r="IR187" i="1"/>
  <c r="IT187" i="1"/>
  <c r="IU187" i="1"/>
  <c r="IV187" i="1"/>
  <c r="IW187" i="1"/>
  <c r="IP188" i="1"/>
  <c r="IR188" i="1"/>
  <c r="IT188" i="1"/>
  <c r="IU188" i="1"/>
  <c r="IV188" i="1"/>
  <c r="IW188" i="1"/>
  <c r="IP189" i="1"/>
  <c r="IR189" i="1"/>
  <c r="IT189" i="1"/>
  <c r="IU189" i="1"/>
  <c r="IV189" i="1"/>
  <c r="IW189" i="1"/>
  <c r="IP190" i="1"/>
  <c r="IR190" i="1"/>
  <c r="IT190" i="1"/>
  <c r="IU190" i="1"/>
  <c r="IV190" i="1"/>
  <c r="IW190" i="1"/>
  <c r="IP191" i="1"/>
  <c r="IR191" i="1"/>
  <c r="IT191" i="1"/>
  <c r="IU191" i="1"/>
  <c r="IV191" i="1"/>
  <c r="IW191" i="1"/>
  <c r="IP192" i="1"/>
  <c r="IR192" i="1"/>
  <c r="IT192" i="1"/>
  <c r="IU192" i="1"/>
  <c r="IV192" i="1"/>
  <c r="IW192" i="1"/>
  <c r="IP193" i="1"/>
  <c r="IR193" i="1"/>
  <c r="IT193" i="1"/>
  <c r="IU193" i="1"/>
  <c r="IV193" i="1"/>
  <c r="IW193" i="1"/>
  <c r="IP194" i="1"/>
  <c r="IR194" i="1"/>
  <c r="IT194" i="1"/>
  <c r="IU194" i="1"/>
  <c r="IV194" i="1"/>
  <c r="IW194" i="1"/>
  <c r="KT151" i="1"/>
  <c r="KV151" i="1"/>
  <c r="KX151" i="1"/>
  <c r="KY151" i="1"/>
  <c r="KZ151" i="1"/>
  <c r="LA151" i="1"/>
  <c r="KT152" i="1"/>
  <c r="KV152" i="1"/>
  <c r="KX152" i="1"/>
  <c r="KY152" i="1"/>
  <c r="KZ152" i="1"/>
  <c r="LA152" i="1"/>
  <c r="KT153" i="1"/>
  <c r="KV153" i="1"/>
  <c r="KX153" i="1"/>
  <c r="KY153" i="1"/>
  <c r="KZ153" i="1"/>
  <c r="LA153" i="1"/>
  <c r="KT154" i="1"/>
  <c r="KV154" i="1"/>
  <c r="KX154" i="1"/>
  <c r="KY154" i="1"/>
  <c r="KZ154" i="1"/>
  <c r="LA154" i="1"/>
  <c r="KT155" i="1"/>
  <c r="KV155" i="1"/>
  <c r="KX155" i="1"/>
  <c r="KY155" i="1"/>
  <c r="KZ155" i="1"/>
  <c r="LA155" i="1"/>
  <c r="KT156" i="1"/>
  <c r="KV156" i="1"/>
  <c r="KX156" i="1"/>
  <c r="KY156" i="1"/>
  <c r="KZ156" i="1"/>
  <c r="LA156" i="1"/>
  <c r="KT157" i="1"/>
  <c r="KV157" i="1"/>
  <c r="KX157" i="1"/>
  <c r="KY157" i="1"/>
  <c r="KZ157" i="1"/>
  <c r="LA157" i="1"/>
  <c r="KT158" i="1"/>
  <c r="KV158" i="1"/>
  <c r="KX158" i="1"/>
  <c r="KY158" i="1"/>
  <c r="KZ158" i="1"/>
  <c r="LA158" i="1"/>
  <c r="KT159" i="1"/>
  <c r="KV159" i="1"/>
  <c r="KX159" i="1"/>
  <c r="KY159" i="1"/>
  <c r="KZ159" i="1"/>
  <c r="LA159" i="1"/>
  <c r="KT160" i="1"/>
  <c r="KV160" i="1"/>
  <c r="KX160" i="1"/>
  <c r="KY160" i="1"/>
  <c r="KZ160" i="1"/>
  <c r="LA160" i="1"/>
  <c r="KT161" i="1"/>
  <c r="KV161" i="1"/>
  <c r="KX161" i="1"/>
  <c r="KY161" i="1"/>
  <c r="KZ161" i="1"/>
  <c r="LA161" i="1"/>
  <c r="KT162" i="1"/>
  <c r="KV162" i="1"/>
  <c r="KX162" i="1"/>
  <c r="KY162" i="1"/>
  <c r="KZ162" i="1"/>
  <c r="LA162" i="1"/>
  <c r="KT163" i="1"/>
  <c r="KV163" i="1"/>
  <c r="KX163" i="1"/>
  <c r="KY163" i="1"/>
  <c r="KZ163" i="1"/>
  <c r="LA163" i="1"/>
  <c r="KT164" i="1"/>
  <c r="KV164" i="1"/>
  <c r="KX164" i="1"/>
  <c r="KY164" i="1"/>
  <c r="KZ164" i="1"/>
  <c r="LA164" i="1"/>
  <c r="KT165" i="1"/>
  <c r="KV165" i="1"/>
  <c r="KX165" i="1"/>
  <c r="KY165" i="1"/>
  <c r="KZ165" i="1"/>
  <c r="LA165" i="1"/>
  <c r="KT166" i="1"/>
  <c r="KV166" i="1"/>
  <c r="KX166" i="1"/>
  <c r="KY166" i="1"/>
  <c r="KZ166" i="1"/>
  <c r="LA166" i="1"/>
  <c r="KT167" i="1"/>
  <c r="KV167" i="1"/>
  <c r="KX167" i="1"/>
  <c r="KY167" i="1"/>
  <c r="KZ167" i="1"/>
  <c r="LA167" i="1"/>
  <c r="KT168" i="1"/>
  <c r="KV168" i="1"/>
  <c r="KX168" i="1"/>
  <c r="KY168" i="1"/>
  <c r="KZ168" i="1"/>
  <c r="LA168" i="1"/>
  <c r="KT169" i="1"/>
  <c r="KV169" i="1"/>
  <c r="KX169" i="1"/>
  <c r="KY169" i="1"/>
  <c r="KZ169" i="1"/>
  <c r="LA169" i="1"/>
  <c r="KT170" i="1"/>
  <c r="KV170" i="1"/>
  <c r="KX170" i="1"/>
  <c r="KY170" i="1"/>
  <c r="KZ170" i="1"/>
  <c r="LA170" i="1"/>
  <c r="KT175" i="1"/>
  <c r="KV175" i="1"/>
  <c r="KX175" i="1"/>
  <c r="KY175" i="1"/>
  <c r="KZ175" i="1"/>
  <c r="LA175" i="1"/>
  <c r="KT176" i="1"/>
  <c r="KV176" i="1"/>
  <c r="KX176" i="1"/>
  <c r="KY176" i="1"/>
  <c r="KZ176" i="1"/>
  <c r="LA176" i="1"/>
  <c r="KT177" i="1"/>
  <c r="KV177" i="1"/>
  <c r="KX177" i="1"/>
  <c r="KY177" i="1"/>
  <c r="KZ177" i="1"/>
  <c r="LA177" i="1"/>
  <c r="KT178" i="1"/>
  <c r="KV178" i="1"/>
  <c r="KX178" i="1"/>
  <c r="KY178" i="1"/>
  <c r="KZ178" i="1"/>
  <c r="LA178" i="1"/>
  <c r="KT179" i="1"/>
  <c r="KV179" i="1"/>
  <c r="KX179" i="1"/>
  <c r="KY179" i="1"/>
  <c r="KZ179" i="1"/>
  <c r="LA179" i="1"/>
  <c r="KT180" i="1"/>
  <c r="KV180" i="1"/>
  <c r="KX180" i="1"/>
  <c r="KY180" i="1"/>
  <c r="KZ180" i="1"/>
  <c r="LA180" i="1"/>
  <c r="KT181" i="1"/>
  <c r="KV181" i="1"/>
  <c r="KX181" i="1"/>
  <c r="KY181" i="1"/>
  <c r="KZ181" i="1"/>
  <c r="LA181" i="1"/>
  <c r="KT182" i="1"/>
  <c r="KV182" i="1"/>
  <c r="KX182" i="1"/>
  <c r="KY182" i="1"/>
  <c r="KZ182" i="1"/>
  <c r="LA182" i="1"/>
  <c r="KT183" i="1"/>
  <c r="KV183" i="1"/>
  <c r="KX183" i="1"/>
  <c r="KY183" i="1"/>
  <c r="KZ183" i="1"/>
  <c r="LA183" i="1"/>
  <c r="KT184" i="1"/>
  <c r="KV184" i="1"/>
  <c r="KX184" i="1"/>
  <c r="KY184" i="1"/>
  <c r="KZ184" i="1"/>
  <c r="LA184" i="1"/>
  <c r="KT185" i="1"/>
  <c r="KV185" i="1"/>
  <c r="KX185" i="1"/>
  <c r="KY185" i="1"/>
  <c r="KZ185" i="1"/>
  <c r="LA185" i="1"/>
  <c r="KT186" i="1"/>
  <c r="KV186" i="1"/>
  <c r="KX186" i="1"/>
  <c r="KY186" i="1"/>
  <c r="KZ186" i="1"/>
  <c r="LA186" i="1"/>
  <c r="KT187" i="1"/>
  <c r="KV187" i="1"/>
  <c r="KX187" i="1"/>
  <c r="KY187" i="1"/>
  <c r="KZ187" i="1"/>
  <c r="LA187" i="1"/>
  <c r="KT188" i="1"/>
  <c r="KV188" i="1"/>
  <c r="KX188" i="1"/>
  <c r="KY188" i="1"/>
  <c r="KZ188" i="1"/>
  <c r="LA188" i="1"/>
  <c r="KT189" i="1"/>
  <c r="KV189" i="1"/>
  <c r="KX189" i="1"/>
  <c r="KY189" i="1"/>
  <c r="KZ189" i="1"/>
  <c r="LA189" i="1"/>
  <c r="KT190" i="1"/>
  <c r="KV190" i="1"/>
  <c r="KX190" i="1"/>
  <c r="KY190" i="1"/>
  <c r="KZ190" i="1"/>
  <c r="LA190" i="1"/>
  <c r="KT191" i="1"/>
  <c r="KV191" i="1"/>
  <c r="KX191" i="1"/>
  <c r="KY191" i="1"/>
  <c r="KZ191" i="1"/>
  <c r="LA191" i="1"/>
  <c r="KT192" i="1"/>
  <c r="KV192" i="1"/>
  <c r="KX192" i="1"/>
  <c r="KY192" i="1"/>
  <c r="KZ192" i="1"/>
  <c r="LA192" i="1"/>
  <c r="KT193" i="1"/>
  <c r="KV193" i="1"/>
  <c r="KX193" i="1"/>
  <c r="KY193" i="1"/>
  <c r="KZ193" i="1"/>
  <c r="LA193" i="1"/>
  <c r="KT194" i="1"/>
  <c r="KV194" i="1"/>
  <c r="KX194" i="1"/>
  <c r="KY194" i="1"/>
  <c r="KZ194" i="1"/>
  <c r="LA194" i="1"/>
  <c r="KF151" i="1"/>
  <c r="KH151" i="1"/>
  <c r="KJ151" i="1"/>
  <c r="KK151" i="1"/>
  <c r="KL151" i="1"/>
  <c r="KM151" i="1"/>
  <c r="KF152" i="1"/>
  <c r="KH152" i="1"/>
  <c r="KJ152" i="1"/>
  <c r="KK152" i="1"/>
  <c r="KL152" i="1"/>
  <c r="KM152" i="1"/>
  <c r="KF153" i="1"/>
  <c r="KH153" i="1"/>
  <c r="KJ153" i="1"/>
  <c r="KK153" i="1"/>
  <c r="KL153" i="1"/>
  <c r="KM153" i="1"/>
  <c r="KF154" i="1"/>
  <c r="KH154" i="1"/>
  <c r="KJ154" i="1"/>
  <c r="KK154" i="1"/>
  <c r="KL154" i="1"/>
  <c r="KM154" i="1"/>
  <c r="KF155" i="1"/>
  <c r="KH155" i="1"/>
  <c r="KJ155" i="1"/>
  <c r="KK155" i="1"/>
  <c r="KL155" i="1"/>
  <c r="KM155" i="1"/>
  <c r="KF156" i="1"/>
  <c r="KH156" i="1"/>
  <c r="KJ156" i="1"/>
  <c r="KK156" i="1"/>
  <c r="KL156" i="1"/>
  <c r="KM156" i="1"/>
  <c r="KF157" i="1"/>
  <c r="KH157" i="1"/>
  <c r="KJ157" i="1"/>
  <c r="KK157" i="1"/>
  <c r="KL157" i="1"/>
  <c r="KM157" i="1"/>
  <c r="KF158" i="1"/>
  <c r="KH158" i="1"/>
  <c r="KJ158" i="1"/>
  <c r="KK158" i="1"/>
  <c r="KL158" i="1"/>
  <c r="KM158" i="1"/>
  <c r="KF159" i="1"/>
  <c r="KH159" i="1"/>
  <c r="KJ159" i="1"/>
  <c r="KK159" i="1"/>
  <c r="KL159" i="1"/>
  <c r="KM159" i="1"/>
  <c r="KF160" i="1"/>
  <c r="KH160" i="1"/>
  <c r="KJ160" i="1"/>
  <c r="KK160" i="1"/>
  <c r="KL160" i="1"/>
  <c r="KM160" i="1"/>
  <c r="KF161" i="1"/>
  <c r="KH161" i="1"/>
  <c r="KJ161" i="1"/>
  <c r="KK161" i="1"/>
  <c r="KL161" i="1"/>
  <c r="KM161" i="1"/>
  <c r="KF162" i="1"/>
  <c r="KH162" i="1"/>
  <c r="KJ162" i="1"/>
  <c r="KK162" i="1"/>
  <c r="KL162" i="1"/>
  <c r="KM162" i="1"/>
  <c r="KF163" i="1"/>
  <c r="KH163" i="1"/>
  <c r="KJ163" i="1"/>
  <c r="KK163" i="1"/>
  <c r="KL163" i="1"/>
  <c r="KM163" i="1"/>
  <c r="KF164" i="1"/>
  <c r="KH164" i="1"/>
  <c r="KJ164" i="1"/>
  <c r="KK164" i="1"/>
  <c r="KL164" i="1"/>
  <c r="KM164" i="1"/>
  <c r="KF165" i="1"/>
  <c r="KH165" i="1"/>
  <c r="KJ165" i="1"/>
  <c r="KK165" i="1"/>
  <c r="KL165" i="1"/>
  <c r="KM165" i="1"/>
  <c r="KF166" i="1"/>
  <c r="KH166" i="1"/>
  <c r="KJ166" i="1"/>
  <c r="KK166" i="1"/>
  <c r="KL166" i="1"/>
  <c r="KM166" i="1"/>
  <c r="KF167" i="1"/>
  <c r="KH167" i="1"/>
  <c r="KJ167" i="1"/>
  <c r="KK167" i="1"/>
  <c r="KL167" i="1"/>
  <c r="KM167" i="1"/>
  <c r="KF168" i="1"/>
  <c r="KH168" i="1"/>
  <c r="KJ168" i="1"/>
  <c r="KK168" i="1"/>
  <c r="KL168" i="1"/>
  <c r="KM168" i="1"/>
  <c r="KF169" i="1"/>
  <c r="KH169" i="1"/>
  <c r="KJ169" i="1"/>
  <c r="KK169" i="1"/>
  <c r="KL169" i="1"/>
  <c r="KM169" i="1"/>
  <c r="KF170" i="1"/>
  <c r="KH170" i="1"/>
  <c r="KJ170" i="1"/>
  <c r="KK170" i="1"/>
  <c r="KL170" i="1"/>
  <c r="KM170" i="1"/>
  <c r="KF175" i="1"/>
  <c r="KH175" i="1"/>
  <c r="KJ175" i="1"/>
  <c r="KK175" i="1"/>
  <c r="KL175" i="1"/>
  <c r="KM175" i="1"/>
  <c r="KF176" i="1"/>
  <c r="KH176" i="1"/>
  <c r="KJ176" i="1"/>
  <c r="KK176" i="1"/>
  <c r="KL176" i="1"/>
  <c r="KM176" i="1"/>
  <c r="KF177" i="1"/>
  <c r="KH177" i="1"/>
  <c r="KJ177" i="1"/>
  <c r="KK177" i="1"/>
  <c r="KL177" i="1"/>
  <c r="KM177" i="1"/>
  <c r="KF178" i="1"/>
  <c r="KH178" i="1"/>
  <c r="KJ178" i="1"/>
  <c r="KK178" i="1"/>
  <c r="KL178" i="1"/>
  <c r="KM178" i="1"/>
  <c r="KF179" i="1"/>
  <c r="KH179" i="1"/>
  <c r="KJ179" i="1"/>
  <c r="KK179" i="1"/>
  <c r="KL179" i="1"/>
  <c r="KM179" i="1"/>
  <c r="KF180" i="1"/>
  <c r="KH180" i="1"/>
  <c r="KJ180" i="1"/>
  <c r="KK180" i="1"/>
  <c r="KL180" i="1"/>
  <c r="KM180" i="1"/>
  <c r="KF181" i="1"/>
  <c r="KH181" i="1"/>
  <c r="KJ181" i="1"/>
  <c r="KK181" i="1"/>
  <c r="KL181" i="1"/>
  <c r="KM181" i="1"/>
  <c r="KF182" i="1"/>
  <c r="KH182" i="1"/>
  <c r="KJ182" i="1"/>
  <c r="KK182" i="1"/>
  <c r="KL182" i="1"/>
  <c r="KM182" i="1"/>
  <c r="KF183" i="1"/>
  <c r="KH183" i="1"/>
  <c r="KJ183" i="1"/>
  <c r="KK183" i="1"/>
  <c r="KL183" i="1"/>
  <c r="KM183" i="1"/>
  <c r="KF184" i="1"/>
  <c r="KH184" i="1"/>
  <c r="KJ184" i="1"/>
  <c r="KK184" i="1"/>
  <c r="KL184" i="1"/>
  <c r="KM184" i="1"/>
  <c r="KF185" i="1"/>
  <c r="KH185" i="1"/>
  <c r="KJ185" i="1"/>
  <c r="KK185" i="1"/>
  <c r="KL185" i="1"/>
  <c r="KM185" i="1"/>
  <c r="KF186" i="1"/>
  <c r="KH186" i="1"/>
  <c r="KJ186" i="1"/>
  <c r="KK186" i="1"/>
  <c r="KL186" i="1"/>
  <c r="KM186" i="1"/>
  <c r="KF187" i="1"/>
  <c r="KH187" i="1"/>
  <c r="KJ187" i="1"/>
  <c r="KK187" i="1"/>
  <c r="KL187" i="1"/>
  <c r="KM187" i="1"/>
  <c r="KF188" i="1"/>
  <c r="KH188" i="1"/>
  <c r="KJ188" i="1"/>
  <c r="KK188" i="1"/>
  <c r="KL188" i="1"/>
  <c r="KM188" i="1"/>
  <c r="KF189" i="1"/>
  <c r="KH189" i="1"/>
  <c r="KJ189" i="1"/>
  <c r="KK189" i="1"/>
  <c r="KL189" i="1"/>
  <c r="KM189" i="1"/>
  <c r="KF190" i="1"/>
  <c r="KH190" i="1"/>
  <c r="KJ190" i="1"/>
  <c r="KK190" i="1"/>
  <c r="KL190" i="1"/>
  <c r="KM190" i="1"/>
  <c r="KF191" i="1"/>
  <c r="KH191" i="1"/>
  <c r="KJ191" i="1"/>
  <c r="KK191" i="1"/>
  <c r="KL191" i="1"/>
  <c r="KM191" i="1"/>
  <c r="KF192" i="1"/>
  <c r="KH192" i="1"/>
  <c r="KJ192" i="1"/>
  <c r="KK192" i="1"/>
  <c r="KL192" i="1"/>
  <c r="KM192" i="1"/>
  <c r="KF193" i="1"/>
  <c r="KH193" i="1"/>
  <c r="KJ193" i="1"/>
  <c r="KK193" i="1"/>
  <c r="KL193" i="1"/>
  <c r="KM193" i="1"/>
  <c r="KF194" i="1"/>
  <c r="KH194" i="1"/>
  <c r="KJ194" i="1"/>
  <c r="KK194" i="1"/>
  <c r="KL194" i="1"/>
  <c r="KM194" i="1"/>
  <c r="JR151" i="1"/>
  <c r="JT151" i="1"/>
  <c r="JV151" i="1"/>
  <c r="JW151" i="1"/>
  <c r="JX151" i="1"/>
  <c r="JY151" i="1"/>
  <c r="JR152" i="1"/>
  <c r="JT152" i="1"/>
  <c r="JV152" i="1"/>
  <c r="JW152" i="1"/>
  <c r="JX152" i="1"/>
  <c r="JY152" i="1"/>
  <c r="JR153" i="1"/>
  <c r="JT153" i="1"/>
  <c r="JV153" i="1"/>
  <c r="JW153" i="1"/>
  <c r="JX153" i="1"/>
  <c r="JY153" i="1"/>
  <c r="JR154" i="1"/>
  <c r="JT154" i="1"/>
  <c r="JV154" i="1"/>
  <c r="JW154" i="1"/>
  <c r="JX154" i="1"/>
  <c r="JY154" i="1"/>
  <c r="JR155" i="1"/>
  <c r="JT155" i="1"/>
  <c r="JW155" i="1"/>
  <c r="JX155" i="1"/>
  <c r="JY155" i="1"/>
  <c r="JR156" i="1"/>
  <c r="JT156" i="1"/>
  <c r="JV156" i="1"/>
  <c r="JW156" i="1"/>
  <c r="JX156" i="1"/>
  <c r="JY156" i="1"/>
  <c r="JR157" i="1"/>
  <c r="JT157" i="1"/>
  <c r="JV157" i="1"/>
  <c r="JW157" i="1"/>
  <c r="JX157" i="1"/>
  <c r="JY157" i="1"/>
  <c r="JR158" i="1"/>
  <c r="JT158" i="1"/>
  <c r="JX158" i="1"/>
  <c r="JY158" i="1"/>
  <c r="JR159" i="1"/>
  <c r="JT159" i="1"/>
  <c r="JW159" i="1"/>
  <c r="JX159" i="1"/>
  <c r="JY159" i="1"/>
  <c r="JR160" i="1"/>
  <c r="JT160" i="1"/>
  <c r="JV160" i="1"/>
  <c r="JW160" i="1"/>
  <c r="JX160" i="1"/>
  <c r="JY160" i="1"/>
  <c r="JR161" i="1"/>
  <c r="JT161" i="1"/>
  <c r="JV161" i="1"/>
  <c r="JW161" i="1"/>
  <c r="JX161" i="1"/>
  <c r="JY161" i="1"/>
  <c r="JR162" i="1"/>
  <c r="JT162" i="1"/>
  <c r="JV162" i="1"/>
  <c r="JW162" i="1"/>
  <c r="JX162" i="1"/>
  <c r="JY162" i="1"/>
  <c r="JR163" i="1"/>
  <c r="JT163" i="1"/>
  <c r="JV163" i="1"/>
  <c r="JW163" i="1"/>
  <c r="JX163" i="1"/>
  <c r="JY163" i="1"/>
  <c r="JR164" i="1"/>
  <c r="JT164" i="1"/>
  <c r="JV164" i="1"/>
  <c r="JW164" i="1"/>
  <c r="JX164" i="1"/>
  <c r="JY164" i="1"/>
  <c r="JR165" i="1"/>
  <c r="JT165" i="1"/>
  <c r="JV165" i="1"/>
  <c r="JW165" i="1"/>
  <c r="JX165" i="1"/>
  <c r="JY165" i="1"/>
  <c r="JR166" i="1"/>
  <c r="JT166" i="1"/>
  <c r="JV166" i="1"/>
  <c r="JW166" i="1"/>
  <c r="JX166" i="1"/>
  <c r="JY166" i="1"/>
  <c r="JR167" i="1"/>
  <c r="JT167" i="1"/>
  <c r="JV167" i="1"/>
  <c r="JW167" i="1"/>
  <c r="JX167" i="1"/>
  <c r="JY167" i="1"/>
  <c r="JR168" i="1"/>
  <c r="JT168" i="1"/>
  <c r="JV168" i="1"/>
  <c r="JW168" i="1"/>
  <c r="JX168" i="1"/>
  <c r="JY168" i="1"/>
  <c r="JR169" i="1"/>
  <c r="JT169" i="1"/>
  <c r="JV169" i="1"/>
  <c r="JW169" i="1"/>
  <c r="JX169" i="1"/>
  <c r="JY169" i="1"/>
  <c r="JR170" i="1"/>
  <c r="JT170" i="1"/>
  <c r="JV170" i="1"/>
  <c r="JW170" i="1"/>
  <c r="JX170" i="1"/>
  <c r="JY170" i="1"/>
  <c r="JR175" i="1"/>
  <c r="JT175" i="1"/>
  <c r="JV175" i="1"/>
  <c r="JW175" i="1"/>
  <c r="JX175" i="1"/>
  <c r="JY175" i="1"/>
  <c r="JR176" i="1"/>
  <c r="JT176" i="1"/>
  <c r="JV176" i="1"/>
  <c r="JW176" i="1"/>
  <c r="JX176" i="1"/>
  <c r="JY176" i="1"/>
  <c r="JR177" i="1"/>
  <c r="JT177" i="1"/>
  <c r="JV177" i="1"/>
  <c r="JW177" i="1"/>
  <c r="JX177" i="1"/>
  <c r="JY177" i="1"/>
  <c r="JR178" i="1"/>
  <c r="JT178" i="1"/>
  <c r="JV178" i="1"/>
  <c r="JW178" i="1"/>
  <c r="JX178" i="1"/>
  <c r="JY178" i="1"/>
  <c r="JR179" i="1"/>
  <c r="JT179" i="1"/>
  <c r="JV179" i="1"/>
  <c r="JW179" i="1"/>
  <c r="JX179" i="1"/>
  <c r="JY179" i="1"/>
  <c r="JR180" i="1"/>
  <c r="JT180" i="1"/>
  <c r="JV180" i="1"/>
  <c r="JW180" i="1"/>
  <c r="JX180" i="1"/>
  <c r="JY180" i="1"/>
  <c r="JR181" i="1"/>
  <c r="JT181" i="1"/>
  <c r="JV181" i="1"/>
  <c r="JW181" i="1"/>
  <c r="JX181" i="1"/>
  <c r="JY181" i="1"/>
  <c r="JR182" i="1"/>
  <c r="JT182" i="1"/>
  <c r="JV182" i="1"/>
  <c r="JW182" i="1"/>
  <c r="JX182" i="1"/>
  <c r="JY182" i="1"/>
  <c r="JR183" i="1"/>
  <c r="JT183" i="1"/>
  <c r="JV183" i="1"/>
  <c r="JW183" i="1"/>
  <c r="JX183" i="1"/>
  <c r="JY183" i="1"/>
  <c r="JR184" i="1"/>
  <c r="JT184" i="1"/>
  <c r="JV184" i="1"/>
  <c r="JW184" i="1"/>
  <c r="JX184" i="1"/>
  <c r="JY184" i="1"/>
  <c r="JR185" i="1"/>
  <c r="JT185" i="1"/>
  <c r="JV185" i="1"/>
  <c r="JW185" i="1"/>
  <c r="JX185" i="1"/>
  <c r="JY185" i="1"/>
  <c r="JR186" i="1"/>
  <c r="JT186" i="1"/>
  <c r="JV186" i="1"/>
  <c r="JW186" i="1"/>
  <c r="JX186" i="1"/>
  <c r="JY186" i="1"/>
  <c r="JR187" i="1"/>
  <c r="JT187" i="1"/>
  <c r="JV187" i="1"/>
  <c r="JW187" i="1"/>
  <c r="JX187" i="1"/>
  <c r="JY187" i="1"/>
  <c r="JR188" i="1"/>
  <c r="JT188" i="1"/>
  <c r="JV188" i="1"/>
  <c r="JW188" i="1"/>
  <c r="JX188" i="1"/>
  <c r="JY188" i="1"/>
  <c r="JR189" i="1"/>
  <c r="JT189" i="1"/>
  <c r="JV189" i="1"/>
  <c r="JW189" i="1"/>
  <c r="JX189" i="1"/>
  <c r="JY189" i="1"/>
  <c r="JR190" i="1"/>
  <c r="JT190" i="1"/>
  <c r="JV190" i="1"/>
  <c r="JW190" i="1"/>
  <c r="JX190" i="1"/>
  <c r="JY190" i="1"/>
  <c r="JR191" i="1"/>
  <c r="JT191" i="1"/>
  <c r="JV191" i="1"/>
  <c r="JW191" i="1"/>
  <c r="JX191" i="1"/>
  <c r="JY191" i="1"/>
  <c r="JR192" i="1"/>
  <c r="JT192" i="1"/>
  <c r="JV192" i="1"/>
  <c r="JW192" i="1"/>
  <c r="JX192" i="1"/>
  <c r="JY192" i="1"/>
  <c r="JR193" i="1"/>
  <c r="JT193" i="1"/>
  <c r="JV193" i="1"/>
  <c r="JW193" i="1"/>
  <c r="JX193" i="1"/>
  <c r="JY193" i="1"/>
  <c r="JR194" i="1"/>
  <c r="JT194" i="1"/>
  <c r="JV194" i="1"/>
  <c r="JW194" i="1"/>
  <c r="JX194" i="1"/>
  <c r="JY194" i="1"/>
  <c r="JD151" i="1"/>
  <c r="JF151" i="1"/>
  <c r="JH151" i="1"/>
  <c r="JI151" i="1"/>
  <c r="JJ151" i="1"/>
  <c r="JK151" i="1"/>
  <c r="JD152" i="1"/>
  <c r="JF152" i="1"/>
  <c r="JJ152" i="1"/>
  <c r="JK152" i="1"/>
  <c r="JD153" i="1"/>
  <c r="JF153" i="1"/>
  <c r="JH153" i="1"/>
  <c r="JI153" i="1"/>
  <c r="JJ153" i="1"/>
  <c r="JK153" i="1"/>
  <c r="JD154" i="1"/>
  <c r="JF154" i="1"/>
  <c r="JH154" i="1"/>
  <c r="JI154" i="1"/>
  <c r="JJ154" i="1"/>
  <c r="JK154" i="1"/>
  <c r="JD155" i="1"/>
  <c r="JF155" i="1"/>
  <c r="JH155" i="1"/>
  <c r="JI155" i="1"/>
  <c r="JJ155" i="1"/>
  <c r="JK155" i="1"/>
  <c r="JD156" i="1"/>
  <c r="JF156" i="1"/>
  <c r="JJ156" i="1"/>
  <c r="JK156" i="1"/>
  <c r="JD157" i="1"/>
  <c r="JF157" i="1"/>
  <c r="JH157" i="1"/>
  <c r="JI157" i="1"/>
  <c r="JJ157" i="1"/>
  <c r="JK157" i="1"/>
  <c r="JD158" i="1"/>
  <c r="JF158" i="1"/>
  <c r="JH158" i="1"/>
  <c r="JI158" i="1"/>
  <c r="JJ158" i="1"/>
  <c r="JK158" i="1"/>
  <c r="JD159" i="1"/>
  <c r="JF159" i="1"/>
  <c r="JJ159" i="1"/>
  <c r="JK159" i="1"/>
  <c r="JD160" i="1"/>
  <c r="JF160" i="1"/>
  <c r="JJ160" i="1"/>
  <c r="JK160" i="1"/>
  <c r="JD161" i="1"/>
  <c r="JF161" i="1"/>
  <c r="JJ161" i="1"/>
  <c r="JK161" i="1"/>
  <c r="JD162" i="1"/>
  <c r="JF162" i="1"/>
  <c r="JH162" i="1"/>
  <c r="JI162" i="1"/>
  <c r="JJ162" i="1"/>
  <c r="JK162" i="1"/>
  <c r="JD163" i="1"/>
  <c r="JF163" i="1"/>
  <c r="JH163" i="1"/>
  <c r="JI163" i="1"/>
  <c r="JJ163" i="1"/>
  <c r="JK163" i="1"/>
  <c r="JD164" i="1"/>
  <c r="JF164" i="1"/>
  <c r="JH164" i="1"/>
  <c r="JI164" i="1"/>
  <c r="JJ164" i="1"/>
  <c r="JK164" i="1"/>
  <c r="JD165" i="1"/>
  <c r="JF165" i="1"/>
  <c r="JH165" i="1"/>
  <c r="JI165" i="1"/>
  <c r="JJ165" i="1"/>
  <c r="JK165" i="1"/>
  <c r="JD166" i="1"/>
  <c r="JF166" i="1"/>
  <c r="JH166" i="1"/>
  <c r="JI166" i="1"/>
  <c r="JJ166" i="1"/>
  <c r="JK166" i="1"/>
  <c r="JD167" i="1"/>
  <c r="JF167" i="1"/>
  <c r="JH167" i="1"/>
  <c r="JI167" i="1"/>
  <c r="JJ167" i="1"/>
  <c r="JK167" i="1"/>
  <c r="JD168" i="1"/>
  <c r="JF168" i="1"/>
  <c r="JH168" i="1"/>
  <c r="JI168" i="1"/>
  <c r="JJ168" i="1"/>
  <c r="JK168" i="1"/>
  <c r="JD169" i="1"/>
  <c r="JF169" i="1"/>
  <c r="JH169" i="1"/>
  <c r="JI169" i="1"/>
  <c r="JJ169" i="1"/>
  <c r="JK169" i="1"/>
  <c r="JD170" i="1"/>
  <c r="JF170" i="1"/>
  <c r="JH170" i="1"/>
  <c r="JI170" i="1"/>
  <c r="JJ170" i="1"/>
  <c r="JK170" i="1"/>
  <c r="JD175" i="1"/>
  <c r="JF175" i="1"/>
  <c r="JH175" i="1"/>
  <c r="JI175" i="1"/>
  <c r="JJ175" i="1"/>
  <c r="JK175" i="1"/>
  <c r="JD176" i="1"/>
  <c r="JF176" i="1"/>
  <c r="JH176" i="1"/>
  <c r="JI176" i="1"/>
  <c r="JJ176" i="1"/>
  <c r="JK176" i="1"/>
  <c r="JD177" i="1"/>
  <c r="JF177" i="1"/>
  <c r="JH177" i="1"/>
  <c r="JI177" i="1"/>
  <c r="JJ177" i="1"/>
  <c r="JK177" i="1"/>
  <c r="JD178" i="1"/>
  <c r="JF178" i="1"/>
  <c r="JH178" i="1"/>
  <c r="JI178" i="1"/>
  <c r="JJ178" i="1"/>
  <c r="JK178" i="1"/>
  <c r="JD179" i="1"/>
  <c r="JF179" i="1"/>
  <c r="JH179" i="1"/>
  <c r="JI179" i="1"/>
  <c r="JJ179" i="1"/>
  <c r="JK179" i="1"/>
  <c r="JD180" i="1"/>
  <c r="JF180" i="1"/>
  <c r="JH180" i="1"/>
  <c r="JI180" i="1"/>
  <c r="JJ180" i="1"/>
  <c r="JK180" i="1"/>
  <c r="JD181" i="1"/>
  <c r="JF181" i="1"/>
  <c r="JH181" i="1"/>
  <c r="JI181" i="1"/>
  <c r="JJ181" i="1"/>
  <c r="JK181" i="1"/>
  <c r="JD182" i="1"/>
  <c r="JF182" i="1"/>
  <c r="JH182" i="1"/>
  <c r="JI182" i="1"/>
  <c r="JJ182" i="1"/>
  <c r="JK182" i="1"/>
  <c r="JD183" i="1"/>
  <c r="JF183" i="1"/>
  <c r="JH183" i="1"/>
  <c r="JI183" i="1"/>
  <c r="JJ183" i="1"/>
  <c r="JK183" i="1"/>
  <c r="JD184" i="1"/>
  <c r="JF184" i="1"/>
  <c r="JH184" i="1"/>
  <c r="JI184" i="1"/>
  <c r="JJ184" i="1"/>
  <c r="JK184" i="1"/>
  <c r="JD185" i="1"/>
  <c r="JF185" i="1"/>
  <c r="JH185" i="1"/>
  <c r="JI185" i="1"/>
  <c r="JJ185" i="1"/>
  <c r="JK185" i="1"/>
  <c r="JD186" i="1"/>
  <c r="JF186" i="1"/>
  <c r="JH186" i="1"/>
  <c r="JI186" i="1"/>
  <c r="JJ186" i="1"/>
  <c r="JK186" i="1"/>
  <c r="JD187" i="1"/>
  <c r="JF187" i="1"/>
  <c r="JH187" i="1"/>
  <c r="JI187" i="1"/>
  <c r="JJ187" i="1"/>
  <c r="JK187" i="1"/>
  <c r="JD188" i="1"/>
  <c r="JF188" i="1"/>
  <c r="JH188" i="1"/>
  <c r="JI188" i="1"/>
  <c r="JJ188" i="1"/>
  <c r="JK188" i="1"/>
  <c r="JD189" i="1"/>
  <c r="JF189" i="1"/>
  <c r="JH189" i="1"/>
  <c r="JI189" i="1"/>
  <c r="JJ189" i="1"/>
  <c r="JK189" i="1"/>
  <c r="JD190" i="1"/>
  <c r="JF190" i="1"/>
  <c r="JH190" i="1"/>
  <c r="JI190" i="1"/>
  <c r="JJ190" i="1"/>
  <c r="JK190" i="1"/>
  <c r="JD191" i="1"/>
  <c r="JF191" i="1"/>
  <c r="JH191" i="1"/>
  <c r="JI191" i="1"/>
  <c r="JJ191" i="1"/>
  <c r="JK191" i="1"/>
  <c r="JD192" i="1"/>
  <c r="JF192" i="1"/>
  <c r="JH192" i="1"/>
  <c r="JI192" i="1"/>
  <c r="JJ192" i="1"/>
  <c r="JK192" i="1"/>
  <c r="JD193" i="1"/>
  <c r="JF193" i="1"/>
  <c r="JH193" i="1"/>
  <c r="JI193" i="1"/>
  <c r="JJ193" i="1"/>
  <c r="JK193" i="1"/>
  <c r="JD194" i="1"/>
  <c r="JF194" i="1"/>
  <c r="JH194" i="1"/>
  <c r="JI194" i="1"/>
  <c r="JJ194" i="1"/>
  <c r="JK194" i="1"/>
  <c r="DT151" i="1"/>
  <c r="DV151" i="1"/>
  <c r="DX151" i="1"/>
  <c r="DY151" i="1"/>
  <c r="DZ151" i="1"/>
  <c r="EA151" i="1"/>
  <c r="DT152" i="1"/>
  <c r="DV152" i="1"/>
  <c r="DX152" i="1"/>
  <c r="DY152" i="1"/>
  <c r="DZ152" i="1"/>
  <c r="EA152" i="1"/>
  <c r="DT153" i="1"/>
  <c r="DV153" i="1"/>
  <c r="DX153" i="1"/>
  <c r="DY153" i="1"/>
  <c r="DZ153" i="1"/>
  <c r="EA153" i="1"/>
  <c r="DT154" i="1"/>
  <c r="DV154" i="1"/>
  <c r="DX154" i="1"/>
  <c r="DY154" i="1"/>
  <c r="DZ154" i="1"/>
  <c r="EA154" i="1"/>
  <c r="DT155" i="1"/>
  <c r="DV155" i="1"/>
  <c r="DX155" i="1"/>
  <c r="DY155" i="1"/>
  <c r="DZ155" i="1"/>
  <c r="EA155" i="1"/>
  <c r="DT156" i="1"/>
  <c r="DV156" i="1"/>
  <c r="DX156" i="1"/>
  <c r="DY156" i="1"/>
  <c r="DZ156" i="1"/>
  <c r="EA156" i="1"/>
  <c r="DT157" i="1"/>
  <c r="DV157" i="1"/>
  <c r="DX157" i="1"/>
  <c r="DY157" i="1"/>
  <c r="DZ157" i="1"/>
  <c r="EA157" i="1"/>
  <c r="DT158" i="1"/>
  <c r="DV158" i="1"/>
  <c r="DX158" i="1"/>
  <c r="DY158" i="1"/>
  <c r="DZ158" i="1"/>
  <c r="EA158" i="1"/>
  <c r="DT159" i="1"/>
  <c r="DV159" i="1"/>
  <c r="DX159" i="1"/>
  <c r="DY159" i="1"/>
  <c r="DZ159" i="1"/>
  <c r="EA159" i="1"/>
  <c r="DT160" i="1"/>
  <c r="DV160" i="1"/>
  <c r="DX160" i="1"/>
  <c r="DY160" i="1"/>
  <c r="DZ160" i="1"/>
  <c r="EA160" i="1"/>
  <c r="DT161" i="1"/>
  <c r="DV161" i="1"/>
  <c r="DX161" i="1"/>
  <c r="DY161" i="1"/>
  <c r="DZ161" i="1"/>
  <c r="EA161" i="1"/>
  <c r="DT162" i="1"/>
  <c r="DV162" i="1"/>
  <c r="DX162" i="1"/>
  <c r="DY162" i="1"/>
  <c r="DZ162" i="1"/>
  <c r="EA162" i="1"/>
  <c r="DT163" i="1"/>
  <c r="DV163" i="1"/>
  <c r="DX163" i="1"/>
  <c r="DY163" i="1"/>
  <c r="DZ163" i="1"/>
  <c r="EA163" i="1"/>
  <c r="DT164" i="1"/>
  <c r="DV164" i="1"/>
  <c r="DY164" i="1"/>
  <c r="DZ164" i="1"/>
  <c r="EA164" i="1"/>
  <c r="DT165" i="1"/>
  <c r="DV165" i="1"/>
  <c r="DX165" i="1"/>
  <c r="DY165" i="1"/>
  <c r="DZ165" i="1"/>
  <c r="EA165" i="1"/>
  <c r="DT166" i="1"/>
  <c r="DV166" i="1"/>
  <c r="DX166" i="1"/>
  <c r="DY166" i="1"/>
  <c r="DZ166" i="1"/>
  <c r="EA166" i="1"/>
  <c r="DT167" i="1"/>
  <c r="DV167" i="1"/>
  <c r="DX167" i="1"/>
  <c r="DY167" i="1"/>
  <c r="DZ167" i="1"/>
  <c r="EA167" i="1"/>
  <c r="DT168" i="1"/>
  <c r="DV168" i="1"/>
  <c r="DX168" i="1"/>
  <c r="DY168" i="1"/>
  <c r="DZ168" i="1"/>
  <c r="EA168" i="1"/>
  <c r="DT169" i="1"/>
  <c r="DV169" i="1"/>
  <c r="DX169" i="1"/>
  <c r="DY169" i="1"/>
  <c r="DZ169" i="1"/>
  <c r="EA169" i="1"/>
  <c r="DT170" i="1"/>
  <c r="DV170" i="1"/>
  <c r="DX170" i="1"/>
  <c r="DY170" i="1"/>
  <c r="DZ170" i="1"/>
  <c r="EA170" i="1"/>
  <c r="DT175" i="1"/>
  <c r="DV175" i="1"/>
  <c r="DX175" i="1"/>
  <c r="DY175" i="1"/>
  <c r="DZ175" i="1"/>
  <c r="EA175" i="1"/>
  <c r="DT176" i="1"/>
  <c r="DV176" i="1"/>
  <c r="DX176" i="1"/>
  <c r="DY176" i="1"/>
  <c r="DZ176" i="1"/>
  <c r="EA176" i="1"/>
  <c r="DT177" i="1"/>
  <c r="DV177" i="1"/>
  <c r="DX177" i="1"/>
  <c r="DY177" i="1"/>
  <c r="DZ177" i="1"/>
  <c r="EA177" i="1"/>
  <c r="DT178" i="1"/>
  <c r="DV178" i="1"/>
  <c r="DX178" i="1"/>
  <c r="DY178" i="1"/>
  <c r="DZ178" i="1"/>
  <c r="EA178" i="1"/>
  <c r="DT179" i="1"/>
  <c r="DV179" i="1"/>
  <c r="DX179" i="1"/>
  <c r="DY179" i="1"/>
  <c r="DZ179" i="1"/>
  <c r="EA179" i="1"/>
  <c r="DT180" i="1"/>
  <c r="DV180" i="1"/>
  <c r="DX180" i="1"/>
  <c r="DY180" i="1"/>
  <c r="DZ180" i="1"/>
  <c r="EA180" i="1"/>
  <c r="DT181" i="1"/>
  <c r="DV181" i="1"/>
  <c r="DX181" i="1"/>
  <c r="DY181" i="1"/>
  <c r="DZ181" i="1"/>
  <c r="EA181" i="1"/>
  <c r="DT182" i="1"/>
  <c r="DV182" i="1"/>
  <c r="DX182" i="1"/>
  <c r="DY182" i="1"/>
  <c r="DZ182" i="1"/>
  <c r="EA182" i="1"/>
  <c r="DT183" i="1"/>
  <c r="DV183" i="1"/>
  <c r="DX183" i="1"/>
  <c r="DY183" i="1"/>
  <c r="DZ183" i="1"/>
  <c r="EA183" i="1"/>
  <c r="DT184" i="1"/>
  <c r="DV184" i="1"/>
  <c r="DX184" i="1"/>
  <c r="DY184" i="1"/>
  <c r="DZ184" i="1"/>
  <c r="EA184" i="1"/>
  <c r="DT185" i="1"/>
  <c r="DV185" i="1"/>
  <c r="DX185" i="1"/>
  <c r="DY185" i="1"/>
  <c r="DZ185" i="1"/>
  <c r="EA185" i="1"/>
  <c r="DT186" i="1"/>
  <c r="DV186" i="1"/>
  <c r="DX186" i="1"/>
  <c r="DY186" i="1"/>
  <c r="DZ186" i="1"/>
  <c r="EA186" i="1"/>
  <c r="DT187" i="1"/>
  <c r="DV187" i="1"/>
  <c r="DX187" i="1"/>
  <c r="DY187" i="1"/>
  <c r="DZ187" i="1"/>
  <c r="EA187" i="1"/>
  <c r="DT188" i="1"/>
  <c r="DV188" i="1"/>
  <c r="DX188" i="1"/>
  <c r="DY188" i="1"/>
  <c r="DZ188" i="1"/>
  <c r="EA188" i="1"/>
  <c r="DT189" i="1"/>
  <c r="DV189" i="1"/>
  <c r="DX189" i="1"/>
  <c r="DY189" i="1"/>
  <c r="DZ189" i="1"/>
  <c r="EA189" i="1"/>
  <c r="DT190" i="1"/>
  <c r="DV190" i="1"/>
  <c r="DX190" i="1"/>
  <c r="DY190" i="1"/>
  <c r="DZ190" i="1"/>
  <c r="EA190" i="1"/>
  <c r="DT191" i="1"/>
  <c r="DV191" i="1"/>
  <c r="DX191" i="1"/>
  <c r="DY191" i="1"/>
  <c r="DZ191" i="1"/>
  <c r="EA191" i="1"/>
  <c r="DT192" i="1"/>
  <c r="DV192" i="1"/>
  <c r="DX192" i="1"/>
  <c r="DY192" i="1"/>
  <c r="DZ192" i="1"/>
  <c r="EA192" i="1"/>
  <c r="DT193" i="1"/>
  <c r="DV193" i="1"/>
  <c r="DX193" i="1"/>
  <c r="DY193" i="1"/>
  <c r="DZ193" i="1"/>
  <c r="EA193" i="1"/>
  <c r="DT194" i="1"/>
  <c r="DV194" i="1"/>
  <c r="DX194" i="1"/>
  <c r="DY194" i="1"/>
  <c r="DZ194" i="1"/>
  <c r="EA194" i="1"/>
  <c r="DF151" i="1"/>
  <c r="DH151" i="1"/>
  <c r="DJ151" i="1"/>
  <c r="DK151" i="1"/>
  <c r="DL151" i="1"/>
  <c r="DM151" i="1"/>
  <c r="DF152" i="1"/>
  <c r="DH152" i="1"/>
  <c r="DJ152" i="1"/>
  <c r="DK152" i="1"/>
  <c r="DL152" i="1"/>
  <c r="DM152" i="1"/>
  <c r="DF153" i="1"/>
  <c r="DH153" i="1"/>
  <c r="DJ153" i="1"/>
  <c r="DK153" i="1"/>
  <c r="DL153" i="1"/>
  <c r="DM153" i="1"/>
  <c r="DF154" i="1"/>
  <c r="DH154" i="1"/>
  <c r="DJ154" i="1"/>
  <c r="DK154" i="1"/>
  <c r="DL154" i="1"/>
  <c r="DM154" i="1"/>
  <c r="DF155" i="1"/>
  <c r="DH155" i="1"/>
  <c r="DJ155" i="1"/>
  <c r="DK155" i="1"/>
  <c r="DL155" i="1"/>
  <c r="DM155" i="1"/>
  <c r="DF156" i="1"/>
  <c r="DH156" i="1"/>
  <c r="DJ156" i="1"/>
  <c r="DK156" i="1"/>
  <c r="DL156" i="1"/>
  <c r="DM156" i="1"/>
  <c r="DF157" i="1"/>
  <c r="DH157" i="1"/>
  <c r="DJ157" i="1"/>
  <c r="DK157" i="1"/>
  <c r="DL157" i="1"/>
  <c r="DM157" i="1"/>
  <c r="DF158" i="1"/>
  <c r="DH158" i="1"/>
  <c r="DJ158" i="1"/>
  <c r="DK158" i="1"/>
  <c r="DL158" i="1"/>
  <c r="DM158" i="1"/>
  <c r="DF159" i="1"/>
  <c r="DH159" i="1"/>
  <c r="DJ159" i="1"/>
  <c r="DK159" i="1"/>
  <c r="DL159" i="1"/>
  <c r="DM159" i="1"/>
  <c r="DF160" i="1"/>
  <c r="DH160" i="1"/>
  <c r="DJ160" i="1"/>
  <c r="DK160" i="1"/>
  <c r="DL160" i="1"/>
  <c r="DM160" i="1"/>
  <c r="DF161" i="1"/>
  <c r="DH161" i="1"/>
  <c r="DJ161" i="1"/>
  <c r="DK161" i="1"/>
  <c r="DL161" i="1"/>
  <c r="DM161" i="1"/>
  <c r="DF162" i="1"/>
  <c r="DH162" i="1"/>
  <c r="DJ162" i="1"/>
  <c r="DK162" i="1"/>
  <c r="DL162" i="1"/>
  <c r="DM162" i="1"/>
  <c r="DF163" i="1"/>
  <c r="DH163" i="1"/>
  <c r="DJ163" i="1"/>
  <c r="DK163" i="1"/>
  <c r="DL163" i="1"/>
  <c r="DM163" i="1"/>
  <c r="DF164" i="1"/>
  <c r="DH164" i="1"/>
  <c r="DJ164" i="1"/>
  <c r="DK164" i="1"/>
  <c r="DL164" i="1"/>
  <c r="DM164" i="1"/>
  <c r="DF165" i="1"/>
  <c r="DH165" i="1"/>
  <c r="DJ165" i="1"/>
  <c r="DK165" i="1"/>
  <c r="DL165" i="1"/>
  <c r="DM165" i="1"/>
  <c r="DF166" i="1"/>
  <c r="DH166" i="1"/>
  <c r="DK166" i="1"/>
  <c r="DL166" i="1"/>
  <c r="DM166" i="1"/>
  <c r="DF167" i="1"/>
  <c r="DH167" i="1"/>
  <c r="DJ167" i="1"/>
  <c r="DK167" i="1"/>
  <c r="DL167" i="1"/>
  <c r="DM167" i="1"/>
  <c r="DF168" i="1"/>
  <c r="DH168" i="1"/>
  <c r="DJ168" i="1"/>
  <c r="DK168" i="1"/>
  <c r="DL168" i="1"/>
  <c r="DM168" i="1"/>
  <c r="DF169" i="1"/>
  <c r="DH169" i="1"/>
  <c r="DJ169" i="1"/>
  <c r="DK169" i="1"/>
  <c r="DL169" i="1"/>
  <c r="DM169" i="1"/>
  <c r="DF170" i="1"/>
  <c r="DH170" i="1"/>
  <c r="DJ170" i="1"/>
  <c r="DK170" i="1"/>
  <c r="DL170" i="1"/>
  <c r="DM170" i="1"/>
  <c r="DF175" i="1"/>
  <c r="DH175" i="1"/>
  <c r="DJ175" i="1"/>
  <c r="DK175" i="1"/>
  <c r="DL175" i="1"/>
  <c r="DM175" i="1"/>
  <c r="DF176" i="1"/>
  <c r="DH176" i="1"/>
  <c r="DJ176" i="1"/>
  <c r="DK176" i="1"/>
  <c r="DL176" i="1"/>
  <c r="DM176" i="1"/>
  <c r="DF177" i="1"/>
  <c r="DH177" i="1"/>
  <c r="DJ177" i="1"/>
  <c r="DK177" i="1"/>
  <c r="DL177" i="1"/>
  <c r="DM177" i="1"/>
  <c r="DF178" i="1"/>
  <c r="DH178" i="1"/>
  <c r="DJ178" i="1"/>
  <c r="DK178" i="1"/>
  <c r="DL178" i="1"/>
  <c r="DM178" i="1"/>
  <c r="DF179" i="1"/>
  <c r="DH179" i="1"/>
  <c r="DJ179" i="1"/>
  <c r="DK179" i="1"/>
  <c r="DL179" i="1"/>
  <c r="DM179" i="1"/>
  <c r="DF180" i="1"/>
  <c r="DH180" i="1"/>
  <c r="DJ180" i="1"/>
  <c r="DK180" i="1"/>
  <c r="DL180" i="1"/>
  <c r="DM180" i="1"/>
  <c r="DF181" i="1"/>
  <c r="DH181" i="1"/>
  <c r="DJ181" i="1"/>
  <c r="DK181" i="1"/>
  <c r="DL181" i="1"/>
  <c r="DM181" i="1"/>
  <c r="DF182" i="1"/>
  <c r="DH182" i="1"/>
  <c r="DJ182" i="1"/>
  <c r="DK182" i="1"/>
  <c r="DL182" i="1"/>
  <c r="DM182" i="1"/>
  <c r="DF183" i="1"/>
  <c r="DH183" i="1"/>
  <c r="DJ183" i="1"/>
  <c r="DK183" i="1"/>
  <c r="DL183" i="1"/>
  <c r="DM183" i="1"/>
  <c r="DF184" i="1"/>
  <c r="DH184" i="1"/>
  <c r="DJ184" i="1"/>
  <c r="DK184" i="1"/>
  <c r="DL184" i="1"/>
  <c r="DM184" i="1"/>
  <c r="DF185" i="1"/>
  <c r="DH185" i="1"/>
  <c r="DJ185" i="1"/>
  <c r="DK185" i="1"/>
  <c r="DL185" i="1"/>
  <c r="DM185" i="1"/>
  <c r="DF186" i="1"/>
  <c r="DH186" i="1"/>
  <c r="DJ186" i="1"/>
  <c r="DK186" i="1"/>
  <c r="DL186" i="1"/>
  <c r="DM186" i="1"/>
  <c r="DF187" i="1"/>
  <c r="DH187" i="1"/>
  <c r="DJ187" i="1"/>
  <c r="DK187" i="1"/>
  <c r="DL187" i="1"/>
  <c r="DM187" i="1"/>
  <c r="DF188" i="1"/>
  <c r="DH188" i="1"/>
  <c r="DJ188" i="1"/>
  <c r="DK188" i="1"/>
  <c r="DL188" i="1"/>
  <c r="DM188" i="1"/>
  <c r="DF189" i="1"/>
  <c r="DH189" i="1"/>
  <c r="DJ189" i="1"/>
  <c r="DK189" i="1"/>
  <c r="DL189" i="1"/>
  <c r="DM189" i="1"/>
  <c r="DF190" i="1"/>
  <c r="DH190" i="1"/>
  <c r="DJ190" i="1"/>
  <c r="DK190" i="1"/>
  <c r="DL190" i="1"/>
  <c r="DM190" i="1"/>
  <c r="DF191" i="1"/>
  <c r="DH191" i="1"/>
  <c r="DJ191" i="1"/>
  <c r="DK191" i="1"/>
  <c r="DL191" i="1"/>
  <c r="DM191" i="1"/>
  <c r="DF192" i="1"/>
  <c r="DH192" i="1"/>
  <c r="DJ192" i="1"/>
  <c r="DK192" i="1"/>
  <c r="DL192" i="1"/>
  <c r="DM192" i="1"/>
  <c r="DF193" i="1"/>
  <c r="DH193" i="1"/>
  <c r="DJ193" i="1"/>
  <c r="DK193" i="1"/>
  <c r="DL193" i="1"/>
  <c r="DM193" i="1"/>
  <c r="DF194" i="1"/>
  <c r="DH194" i="1"/>
  <c r="DJ194" i="1"/>
  <c r="DK194" i="1"/>
  <c r="DL194" i="1"/>
  <c r="DM194" i="1"/>
  <c r="CR151" i="1"/>
  <c r="CT151" i="1"/>
  <c r="CV151" i="1"/>
  <c r="CW151" i="1"/>
  <c r="CX151" i="1"/>
  <c r="CY151" i="1"/>
  <c r="CR152" i="1"/>
  <c r="CT152" i="1"/>
  <c r="CV152" i="1"/>
  <c r="CW152" i="1"/>
  <c r="CX152" i="1"/>
  <c r="CY152" i="1"/>
  <c r="CR153" i="1"/>
  <c r="CT153" i="1"/>
  <c r="CV153" i="1"/>
  <c r="CW153" i="1"/>
  <c r="CX153" i="1"/>
  <c r="CY153" i="1"/>
  <c r="CR154" i="1"/>
  <c r="CT154" i="1"/>
  <c r="CV154" i="1"/>
  <c r="CW154" i="1"/>
  <c r="CX154" i="1"/>
  <c r="CY154" i="1"/>
  <c r="CR155" i="1"/>
  <c r="CT155" i="1"/>
  <c r="CV155" i="1"/>
  <c r="CW155" i="1"/>
  <c r="CX155" i="1"/>
  <c r="CY155" i="1"/>
  <c r="CR156" i="1"/>
  <c r="CT156" i="1"/>
  <c r="CV156" i="1"/>
  <c r="CW156" i="1"/>
  <c r="CX156" i="1"/>
  <c r="CY156" i="1"/>
  <c r="CR157" i="1"/>
  <c r="CT157" i="1"/>
  <c r="CV157" i="1"/>
  <c r="CW157" i="1"/>
  <c r="CX157" i="1"/>
  <c r="CY157" i="1"/>
  <c r="CR158" i="1"/>
  <c r="CT158" i="1"/>
  <c r="CV158" i="1"/>
  <c r="CW158" i="1"/>
  <c r="CX158" i="1"/>
  <c r="CY158" i="1"/>
  <c r="CR159" i="1"/>
  <c r="CT159" i="1"/>
  <c r="CV159" i="1"/>
  <c r="CW159" i="1"/>
  <c r="CX159" i="1"/>
  <c r="CY159" i="1"/>
  <c r="CR160" i="1"/>
  <c r="CT160" i="1"/>
  <c r="CX160" i="1"/>
  <c r="CY160" i="1"/>
  <c r="CR161" i="1"/>
  <c r="CT161" i="1"/>
  <c r="CV161" i="1"/>
  <c r="CW161" i="1"/>
  <c r="CX161" i="1"/>
  <c r="CY161" i="1"/>
  <c r="CR162" i="1"/>
  <c r="CT162" i="1"/>
  <c r="CV162" i="1"/>
  <c r="CW162" i="1"/>
  <c r="CX162" i="1"/>
  <c r="CY162" i="1"/>
  <c r="CR163" i="1"/>
  <c r="CT163" i="1"/>
  <c r="CV163" i="1"/>
  <c r="CW163" i="1"/>
  <c r="CX163" i="1"/>
  <c r="CY163" i="1"/>
  <c r="CR164" i="1"/>
  <c r="CT164" i="1"/>
  <c r="CV164" i="1"/>
  <c r="CW164" i="1"/>
  <c r="CX164" i="1"/>
  <c r="CY164" i="1"/>
  <c r="CR165" i="1"/>
  <c r="CT165" i="1"/>
  <c r="CV165" i="1"/>
  <c r="CW165" i="1"/>
  <c r="CX165" i="1"/>
  <c r="CY165" i="1"/>
  <c r="CR166" i="1"/>
  <c r="CT166" i="1"/>
  <c r="CV166" i="1"/>
  <c r="CW166" i="1"/>
  <c r="CX166" i="1"/>
  <c r="CY166" i="1"/>
  <c r="CR167" i="1"/>
  <c r="CT167" i="1"/>
  <c r="CV167" i="1"/>
  <c r="CW167" i="1"/>
  <c r="CX167" i="1"/>
  <c r="CY167" i="1"/>
  <c r="CR168" i="1"/>
  <c r="CT168" i="1"/>
  <c r="CV168" i="1"/>
  <c r="CW168" i="1"/>
  <c r="CX168" i="1"/>
  <c r="CY168" i="1"/>
  <c r="CR169" i="1"/>
  <c r="CT169" i="1"/>
  <c r="CV169" i="1"/>
  <c r="CW169" i="1"/>
  <c r="CX169" i="1"/>
  <c r="CY169" i="1"/>
  <c r="CR170" i="1"/>
  <c r="CT170" i="1"/>
  <c r="CV170" i="1"/>
  <c r="CW170" i="1"/>
  <c r="CX170" i="1"/>
  <c r="CY170" i="1"/>
  <c r="CR175" i="1"/>
  <c r="CT175" i="1"/>
  <c r="CV175" i="1"/>
  <c r="CW175" i="1"/>
  <c r="CX175" i="1"/>
  <c r="CY175" i="1"/>
  <c r="CR176" i="1"/>
  <c r="CT176" i="1"/>
  <c r="CV176" i="1"/>
  <c r="CW176" i="1"/>
  <c r="CX176" i="1"/>
  <c r="CY176" i="1"/>
  <c r="CR177" i="1"/>
  <c r="CT177" i="1"/>
  <c r="CV177" i="1"/>
  <c r="CW177" i="1"/>
  <c r="CX177" i="1"/>
  <c r="CY177" i="1"/>
  <c r="CR178" i="1"/>
  <c r="CT178" i="1"/>
  <c r="CV178" i="1"/>
  <c r="CW178" i="1"/>
  <c r="CX178" i="1"/>
  <c r="CY178" i="1"/>
  <c r="CR179" i="1"/>
  <c r="CT179" i="1"/>
  <c r="CV179" i="1"/>
  <c r="CW179" i="1"/>
  <c r="CX179" i="1"/>
  <c r="CY179" i="1"/>
  <c r="CR180" i="1"/>
  <c r="CT180" i="1"/>
  <c r="CV180" i="1"/>
  <c r="CW180" i="1"/>
  <c r="CX180" i="1"/>
  <c r="CY180" i="1"/>
  <c r="CR181" i="1"/>
  <c r="CT181" i="1"/>
  <c r="CV181" i="1"/>
  <c r="CW181" i="1"/>
  <c r="CX181" i="1"/>
  <c r="CY181" i="1"/>
  <c r="CR182" i="1"/>
  <c r="CT182" i="1"/>
  <c r="CV182" i="1"/>
  <c r="CW182" i="1"/>
  <c r="CX182" i="1"/>
  <c r="CY182" i="1"/>
  <c r="CR183" i="1"/>
  <c r="CT183" i="1"/>
  <c r="CV183" i="1"/>
  <c r="CW183" i="1"/>
  <c r="CX183" i="1"/>
  <c r="CY183" i="1"/>
  <c r="CR184" i="1"/>
  <c r="CT184" i="1"/>
  <c r="CV184" i="1"/>
  <c r="CW184" i="1"/>
  <c r="CX184" i="1"/>
  <c r="CY184" i="1"/>
  <c r="CR185" i="1"/>
  <c r="CT185" i="1"/>
  <c r="CV185" i="1"/>
  <c r="CW185" i="1"/>
  <c r="CX185" i="1"/>
  <c r="CY185" i="1"/>
  <c r="CR186" i="1"/>
  <c r="CT186" i="1"/>
  <c r="CV186" i="1"/>
  <c r="CW186" i="1"/>
  <c r="CX186" i="1"/>
  <c r="CY186" i="1"/>
  <c r="CR187" i="1"/>
  <c r="CT187" i="1"/>
  <c r="CV187" i="1"/>
  <c r="CW187" i="1"/>
  <c r="CX187" i="1"/>
  <c r="CY187" i="1"/>
  <c r="CR188" i="1"/>
  <c r="CT188" i="1"/>
  <c r="CV188" i="1"/>
  <c r="CW188" i="1"/>
  <c r="CX188" i="1"/>
  <c r="CY188" i="1"/>
  <c r="CR189" i="1"/>
  <c r="CT189" i="1"/>
  <c r="CV189" i="1"/>
  <c r="CW189" i="1"/>
  <c r="CX189" i="1"/>
  <c r="CY189" i="1"/>
  <c r="CR190" i="1"/>
  <c r="CT190" i="1"/>
  <c r="CV190" i="1"/>
  <c r="CW190" i="1"/>
  <c r="CX190" i="1"/>
  <c r="CY190" i="1"/>
  <c r="CR191" i="1"/>
  <c r="CT191" i="1"/>
  <c r="CV191" i="1"/>
  <c r="CW191" i="1"/>
  <c r="CX191" i="1"/>
  <c r="CY191" i="1"/>
  <c r="CR192" i="1"/>
  <c r="CT192" i="1"/>
  <c r="CV192" i="1"/>
  <c r="CW192" i="1"/>
  <c r="CX192" i="1"/>
  <c r="CY192" i="1"/>
  <c r="CR193" i="1"/>
  <c r="CT193" i="1"/>
  <c r="CV193" i="1"/>
  <c r="CW193" i="1"/>
  <c r="CX193" i="1"/>
  <c r="CY193" i="1"/>
  <c r="CR194" i="1"/>
  <c r="CT194" i="1"/>
  <c r="CV194" i="1"/>
  <c r="CW194" i="1"/>
  <c r="CX194" i="1"/>
  <c r="CY194" i="1"/>
  <c r="CD151" i="1"/>
  <c r="CF151" i="1"/>
  <c r="CH151" i="1"/>
  <c r="CI151" i="1"/>
  <c r="CJ151" i="1"/>
  <c r="CK151" i="1"/>
  <c r="CD152" i="1"/>
  <c r="CF152" i="1"/>
  <c r="CH152" i="1"/>
  <c r="CI152" i="1"/>
  <c r="CJ152" i="1"/>
  <c r="CK152" i="1"/>
  <c r="CD153" i="1"/>
  <c r="CF153" i="1"/>
  <c r="CH153" i="1"/>
  <c r="CI153" i="1"/>
  <c r="CJ153" i="1"/>
  <c r="CK153" i="1"/>
  <c r="CD154" i="1"/>
  <c r="CF154" i="1"/>
  <c r="CH154" i="1"/>
  <c r="CI154" i="1"/>
  <c r="CJ154" i="1"/>
  <c r="CK154" i="1"/>
  <c r="CD155" i="1"/>
  <c r="CF155" i="1"/>
  <c r="CH155" i="1"/>
  <c r="CI155" i="1"/>
  <c r="CJ155" i="1"/>
  <c r="CK155" i="1"/>
  <c r="CD156" i="1"/>
  <c r="CF156" i="1"/>
  <c r="CH156" i="1"/>
  <c r="CI156" i="1"/>
  <c r="CJ156" i="1"/>
  <c r="CK156" i="1"/>
  <c r="CD157" i="1"/>
  <c r="CF157" i="1"/>
  <c r="CH157" i="1"/>
  <c r="CI157" i="1"/>
  <c r="CJ157" i="1"/>
  <c r="CK157" i="1"/>
  <c r="CD158" i="1"/>
  <c r="CF158" i="1"/>
  <c r="CH158" i="1"/>
  <c r="CI158" i="1"/>
  <c r="CJ158" i="1"/>
  <c r="CK158" i="1"/>
  <c r="CD159" i="1"/>
  <c r="CF159" i="1"/>
  <c r="CH159" i="1"/>
  <c r="CI159" i="1"/>
  <c r="CJ159" i="1"/>
  <c r="CK159" i="1"/>
  <c r="CD160" i="1"/>
  <c r="CF160" i="1"/>
  <c r="CH160" i="1"/>
  <c r="CI160" i="1"/>
  <c r="CJ160" i="1"/>
  <c r="CK160" i="1"/>
  <c r="CD161" i="1"/>
  <c r="CF161" i="1"/>
  <c r="CH161" i="1"/>
  <c r="CI161" i="1"/>
  <c r="CJ161" i="1"/>
  <c r="CK161" i="1"/>
  <c r="CD162" i="1"/>
  <c r="CF162" i="1"/>
  <c r="CJ162" i="1"/>
  <c r="CK162" i="1"/>
  <c r="CD163" i="1"/>
  <c r="CF163" i="1"/>
  <c r="CH163" i="1"/>
  <c r="CI163" i="1"/>
  <c r="CJ163" i="1"/>
  <c r="CK163" i="1"/>
  <c r="CD164" i="1"/>
  <c r="CF164" i="1"/>
  <c r="CH164" i="1"/>
  <c r="CI164" i="1"/>
  <c r="CJ164" i="1"/>
  <c r="CK164" i="1"/>
  <c r="CD165" i="1"/>
  <c r="CF165" i="1"/>
  <c r="CH165" i="1"/>
  <c r="CI165" i="1"/>
  <c r="CJ165" i="1"/>
  <c r="CK165" i="1"/>
  <c r="CD166" i="1"/>
  <c r="CF166" i="1"/>
  <c r="CH166" i="1"/>
  <c r="CI166" i="1"/>
  <c r="CJ166" i="1"/>
  <c r="CK166" i="1"/>
  <c r="CD167" i="1"/>
  <c r="CF167" i="1"/>
  <c r="CH167" i="1"/>
  <c r="CI167" i="1"/>
  <c r="CJ167" i="1"/>
  <c r="CK167" i="1"/>
  <c r="CD168" i="1"/>
  <c r="CF168" i="1"/>
  <c r="CH168" i="1"/>
  <c r="CI168" i="1"/>
  <c r="CJ168" i="1"/>
  <c r="CK168" i="1"/>
  <c r="CD169" i="1"/>
  <c r="CF169" i="1"/>
  <c r="CH169" i="1"/>
  <c r="CI169" i="1"/>
  <c r="CJ169" i="1"/>
  <c r="CK169" i="1"/>
  <c r="CD170" i="1"/>
  <c r="CF170" i="1"/>
  <c r="CH170" i="1"/>
  <c r="CI170" i="1"/>
  <c r="CJ170" i="1"/>
  <c r="CK170" i="1"/>
  <c r="CD175" i="1"/>
  <c r="CF175" i="1"/>
  <c r="CH175" i="1"/>
  <c r="CI175" i="1"/>
  <c r="CJ175" i="1"/>
  <c r="CK175" i="1"/>
  <c r="CD176" i="1"/>
  <c r="CF176" i="1"/>
  <c r="CH176" i="1"/>
  <c r="CI176" i="1"/>
  <c r="CJ176" i="1"/>
  <c r="CK176" i="1"/>
  <c r="CD177" i="1"/>
  <c r="CF177" i="1"/>
  <c r="CH177" i="1"/>
  <c r="CI177" i="1"/>
  <c r="CJ177" i="1"/>
  <c r="CK177" i="1"/>
  <c r="CD178" i="1"/>
  <c r="CF178" i="1"/>
  <c r="CH178" i="1"/>
  <c r="CI178" i="1"/>
  <c r="CJ178" i="1"/>
  <c r="CK178" i="1"/>
  <c r="CD179" i="1"/>
  <c r="CF179" i="1"/>
  <c r="CH179" i="1"/>
  <c r="CI179" i="1"/>
  <c r="CJ179" i="1"/>
  <c r="CK179" i="1"/>
  <c r="CD180" i="1"/>
  <c r="CF180" i="1"/>
  <c r="CH180" i="1"/>
  <c r="CI180" i="1"/>
  <c r="CJ180" i="1"/>
  <c r="CK180" i="1"/>
  <c r="CD181" i="1"/>
  <c r="CF181" i="1"/>
  <c r="CH181" i="1"/>
  <c r="CI181" i="1"/>
  <c r="CJ181" i="1"/>
  <c r="CK181" i="1"/>
  <c r="CD182" i="1"/>
  <c r="CF182" i="1"/>
  <c r="CH182" i="1"/>
  <c r="CI182" i="1"/>
  <c r="CJ182" i="1"/>
  <c r="CK182" i="1"/>
  <c r="CD183" i="1"/>
  <c r="CF183" i="1"/>
  <c r="CH183" i="1"/>
  <c r="CI183" i="1"/>
  <c r="CJ183" i="1"/>
  <c r="CK183" i="1"/>
  <c r="CD184" i="1"/>
  <c r="CF184" i="1"/>
  <c r="CH184" i="1"/>
  <c r="CI184" i="1"/>
  <c r="CJ184" i="1"/>
  <c r="CK184" i="1"/>
  <c r="CD185" i="1"/>
  <c r="CF185" i="1"/>
  <c r="CH185" i="1"/>
  <c r="CI185" i="1"/>
  <c r="CJ185" i="1"/>
  <c r="CK185" i="1"/>
  <c r="CD186" i="1"/>
  <c r="CF186" i="1"/>
  <c r="CH186" i="1"/>
  <c r="CI186" i="1"/>
  <c r="CJ186" i="1"/>
  <c r="CK186" i="1"/>
  <c r="CD187" i="1"/>
  <c r="CF187" i="1"/>
  <c r="CH187" i="1"/>
  <c r="CI187" i="1"/>
  <c r="CJ187" i="1"/>
  <c r="CK187" i="1"/>
  <c r="CD188" i="1"/>
  <c r="CF188" i="1"/>
  <c r="CH188" i="1"/>
  <c r="CI188" i="1"/>
  <c r="CJ188" i="1"/>
  <c r="CK188" i="1"/>
  <c r="CD189" i="1"/>
  <c r="CF189" i="1"/>
  <c r="CH189" i="1"/>
  <c r="CI189" i="1"/>
  <c r="CJ189" i="1"/>
  <c r="CK189" i="1"/>
  <c r="CD190" i="1"/>
  <c r="CF190" i="1"/>
  <c r="CH190" i="1"/>
  <c r="CI190" i="1"/>
  <c r="CJ190" i="1"/>
  <c r="CK190" i="1"/>
  <c r="CD191" i="1"/>
  <c r="CF191" i="1"/>
  <c r="CH191" i="1"/>
  <c r="CI191" i="1"/>
  <c r="CJ191" i="1"/>
  <c r="CK191" i="1"/>
  <c r="CD192" i="1"/>
  <c r="CF192" i="1"/>
  <c r="CH192" i="1"/>
  <c r="CI192" i="1"/>
  <c r="CJ192" i="1"/>
  <c r="CK192" i="1"/>
  <c r="CD193" i="1"/>
  <c r="CF193" i="1"/>
  <c r="CH193" i="1"/>
  <c r="CI193" i="1"/>
  <c r="CJ193" i="1"/>
  <c r="CK193" i="1"/>
  <c r="CD194" i="1"/>
  <c r="CF194" i="1"/>
  <c r="CH194" i="1"/>
  <c r="CI194" i="1"/>
  <c r="CJ194" i="1"/>
  <c r="CK194" i="1"/>
  <c r="BT187" i="1"/>
  <c r="BU187" i="1"/>
  <c r="BV187" i="1"/>
  <c r="BR187" i="1"/>
  <c r="BW187" i="1"/>
  <c r="BT188" i="1"/>
  <c r="BU188" i="1"/>
  <c r="BV188" i="1"/>
  <c r="BR188" i="1"/>
  <c r="BW188" i="1"/>
  <c r="BT189" i="1"/>
  <c r="BU189" i="1"/>
  <c r="BV189" i="1"/>
  <c r="BR189" i="1"/>
  <c r="BW189" i="1"/>
  <c r="BT190" i="1"/>
  <c r="BU190" i="1"/>
  <c r="BV190" i="1"/>
  <c r="BR190" i="1"/>
  <c r="BW190" i="1"/>
  <c r="BT191" i="1"/>
  <c r="BU191" i="1"/>
  <c r="BV191" i="1"/>
  <c r="BR191" i="1"/>
  <c r="BW191" i="1"/>
  <c r="BT192" i="1"/>
  <c r="BU192" i="1"/>
  <c r="BV192" i="1"/>
  <c r="BR192" i="1"/>
  <c r="BW192" i="1"/>
  <c r="BT193" i="1"/>
  <c r="BU193" i="1"/>
  <c r="BV193" i="1"/>
  <c r="BR193" i="1"/>
  <c r="BW193" i="1"/>
  <c r="BT194" i="1"/>
  <c r="BU194" i="1"/>
  <c r="BV194" i="1"/>
  <c r="BR194" i="1"/>
  <c r="BW194" i="1"/>
  <c r="BT175" i="1"/>
  <c r="BU175" i="1"/>
  <c r="BV175" i="1"/>
  <c r="BR175" i="1"/>
  <c r="BW175" i="1"/>
  <c r="BT176" i="1"/>
  <c r="BU176" i="1"/>
  <c r="BV176" i="1"/>
  <c r="BR176" i="1"/>
  <c r="BW176" i="1"/>
  <c r="BT177" i="1"/>
  <c r="BU177" i="1"/>
  <c r="BV177" i="1"/>
  <c r="BR177" i="1"/>
  <c r="BW177" i="1"/>
  <c r="BT178" i="1"/>
  <c r="BU178" i="1"/>
  <c r="BV178" i="1"/>
  <c r="BR178" i="1"/>
  <c r="BW178" i="1"/>
  <c r="BT151" i="1"/>
  <c r="BT155" i="1"/>
  <c r="BT159" i="1"/>
  <c r="BT163" i="1"/>
  <c r="BU151" i="1"/>
  <c r="BU155" i="1"/>
  <c r="BU159" i="1"/>
  <c r="BU163" i="1"/>
  <c r="BR163" i="1"/>
  <c r="BV163" i="1"/>
  <c r="BW163" i="1"/>
  <c r="BT152" i="1"/>
  <c r="BT156" i="1"/>
  <c r="BT160" i="1"/>
  <c r="BT164" i="1"/>
  <c r="BU152" i="1"/>
  <c r="BU156" i="1"/>
  <c r="BU160" i="1"/>
  <c r="BU164" i="1"/>
  <c r="BR164" i="1"/>
  <c r="BV164" i="1"/>
  <c r="BW164" i="1"/>
  <c r="BT153" i="1"/>
  <c r="BT157" i="1"/>
  <c r="BT161" i="1"/>
  <c r="BT165" i="1"/>
  <c r="BU153" i="1"/>
  <c r="BU157" i="1"/>
  <c r="BU161" i="1"/>
  <c r="BU165" i="1"/>
  <c r="BR165" i="1"/>
  <c r="BV165" i="1"/>
  <c r="BW165" i="1"/>
  <c r="BT154" i="1"/>
  <c r="BT158" i="1"/>
  <c r="BT162" i="1"/>
  <c r="BT166" i="1"/>
  <c r="BU154" i="1"/>
  <c r="BU158" i="1"/>
  <c r="BU162" i="1"/>
  <c r="BU166" i="1"/>
  <c r="BR166" i="1"/>
  <c r="BV166" i="1"/>
  <c r="BW166" i="1"/>
  <c r="BT167" i="1"/>
  <c r="BU167" i="1"/>
  <c r="BR167" i="1"/>
  <c r="BV167" i="1"/>
  <c r="BW167" i="1"/>
  <c r="BT168" i="1"/>
  <c r="BU168" i="1"/>
  <c r="BR168" i="1"/>
  <c r="BV168" i="1"/>
  <c r="BW168" i="1"/>
  <c r="BT169" i="1"/>
  <c r="BU169" i="1"/>
  <c r="BR169" i="1"/>
  <c r="BV169" i="1"/>
  <c r="BW169" i="1"/>
  <c r="BT170" i="1"/>
  <c r="BU170" i="1"/>
  <c r="BR170" i="1"/>
  <c r="BV170" i="1"/>
  <c r="BW170" i="1"/>
  <c r="BR155" i="1"/>
  <c r="BV155" i="1"/>
  <c r="BW155" i="1"/>
  <c r="BR156" i="1"/>
  <c r="BV156" i="1"/>
  <c r="BW156" i="1"/>
  <c r="BR157" i="1"/>
  <c r="BV157" i="1"/>
  <c r="BW157" i="1"/>
  <c r="BR158" i="1"/>
  <c r="BV158" i="1"/>
  <c r="BW158" i="1"/>
  <c r="BR159" i="1"/>
  <c r="BV159" i="1"/>
  <c r="BW159" i="1"/>
  <c r="BR160" i="1"/>
  <c r="BV160" i="1"/>
  <c r="BW160" i="1"/>
  <c r="BR161" i="1"/>
  <c r="BV161" i="1"/>
  <c r="BW161" i="1"/>
  <c r="BR162" i="1"/>
  <c r="BV162" i="1"/>
  <c r="BW162" i="1"/>
  <c r="FV148" i="1"/>
  <c r="FX148" i="1"/>
  <c r="FZ148" i="1"/>
  <c r="GC148" i="1"/>
  <c r="GD148" i="1"/>
  <c r="GE148" i="1"/>
  <c r="FV149" i="1"/>
  <c r="FX149" i="1"/>
  <c r="FZ149" i="1"/>
  <c r="GC149" i="1"/>
  <c r="GD149" i="1"/>
  <c r="GE149" i="1"/>
  <c r="FV150" i="1"/>
  <c r="FX150" i="1"/>
  <c r="FZ150" i="1"/>
  <c r="GC150" i="1"/>
  <c r="GD150" i="1"/>
  <c r="GE150" i="1"/>
  <c r="FV151" i="1"/>
  <c r="FX151" i="1"/>
  <c r="FZ151" i="1"/>
  <c r="GC151" i="1"/>
  <c r="GD151" i="1"/>
  <c r="GE151" i="1"/>
  <c r="FV152" i="1"/>
  <c r="FX152" i="1"/>
  <c r="FZ152" i="1"/>
  <c r="GC152" i="1"/>
  <c r="GD152" i="1"/>
  <c r="GE152" i="1"/>
  <c r="FV154" i="1"/>
  <c r="FX154" i="1"/>
  <c r="FZ154" i="1"/>
  <c r="GC154" i="1"/>
  <c r="GD154" i="1"/>
  <c r="GE154" i="1"/>
  <c r="FV155" i="1"/>
  <c r="FX155" i="1"/>
  <c r="FZ155" i="1"/>
  <c r="GC155" i="1"/>
  <c r="GD155" i="1"/>
  <c r="GE155" i="1"/>
  <c r="FV156" i="1"/>
  <c r="FX156" i="1"/>
  <c r="FZ156" i="1"/>
  <c r="GC156" i="1"/>
  <c r="GD156" i="1"/>
  <c r="GE156" i="1"/>
  <c r="FV157" i="1"/>
  <c r="FX157" i="1"/>
  <c r="FZ157" i="1"/>
  <c r="GC157" i="1"/>
  <c r="GD157" i="1"/>
  <c r="GE157" i="1"/>
  <c r="FV158" i="1"/>
  <c r="FX158" i="1"/>
  <c r="FZ158" i="1"/>
  <c r="GC158" i="1"/>
  <c r="GD158" i="1"/>
  <c r="GE158" i="1"/>
  <c r="FH148" i="1"/>
  <c r="FJ148" i="1"/>
  <c r="FL148" i="1"/>
  <c r="FO148" i="1"/>
  <c r="FP148" i="1"/>
  <c r="FQ148" i="1"/>
  <c r="FH149" i="1"/>
  <c r="FJ149" i="1"/>
  <c r="FL149" i="1"/>
  <c r="FO149" i="1"/>
  <c r="FP149" i="1"/>
  <c r="FQ149" i="1"/>
  <c r="FH150" i="1"/>
  <c r="FJ150" i="1"/>
  <c r="FO150" i="1"/>
  <c r="FP150" i="1"/>
  <c r="FQ150" i="1"/>
  <c r="FH151" i="1"/>
  <c r="FJ151" i="1"/>
  <c r="FL151" i="1"/>
  <c r="FO151" i="1"/>
  <c r="FP151" i="1"/>
  <c r="FQ151" i="1"/>
  <c r="FH152" i="1"/>
  <c r="FJ152" i="1"/>
  <c r="FL152" i="1"/>
  <c r="FO152" i="1"/>
  <c r="FP152" i="1"/>
  <c r="FQ152" i="1"/>
  <c r="FH154" i="1"/>
  <c r="FJ154" i="1"/>
  <c r="FL154" i="1"/>
  <c r="FO154" i="1"/>
  <c r="FP154" i="1"/>
  <c r="FQ154" i="1"/>
  <c r="FH155" i="1"/>
  <c r="FJ155" i="1"/>
  <c r="FL155" i="1"/>
  <c r="FO155" i="1"/>
  <c r="FP155" i="1"/>
  <c r="FQ155" i="1"/>
  <c r="FH156" i="1"/>
  <c r="FJ156" i="1"/>
  <c r="FL156" i="1"/>
  <c r="FO156" i="1"/>
  <c r="FP156" i="1"/>
  <c r="FQ156" i="1"/>
  <c r="FH157" i="1"/>
  <c r="FJ157" i="1"/>
  <c r="FL157" i="1"/>
  <c r="FO157" i="1"/>
  <c r="FP157" i="1"/>
  <c r="FQ157" i="1"/>
  <c r="FH158" i="1"/>
  <c r="FJ158" i="1"/>
  <c r="FL158" i="1"/>
  <c r="FO158" i="1"/>
  <c r="FP158" i="1"/>
  <c r="FQ158" i="1"/>
  <c r="HN148" i="1"/>
  <c r="HP148" i="1"/>
  <c r="HS148" i="1"/>
  <c r="HT148" i="1"/>
  <c r="HU148" i="1"/>
  <c r="HN149" i="1"/>
  <c r="HP149" i="1"/>
  <c r="HS149" i="1"/>
  <c r="HT149" i="1"/>
  <c r="HU149" i="1"/>
  <c r="HN150" i="1"/>
  <c r="HP150" i="1"/>
  <c r="HS150" i="1"/>
  <c r="HT150" i="1"/>
  <c r="HU150" i="1"/>
  <c r="HN151" i="1"/>
  <c r="HP151" i="1"/>
  <c r="HS151" i="1"/>
  <c r="HT151" i="1"/>
  <c r="HU151" i="1"/>
  <c r="HN152" i="1"/>
  <c r="HP152" i="1"/>
  <c r="HS152" i="1"/>
  <c r="HT152" i="1"/>
  <c r="HU152" i="1"/>
  <c r="HN154" i="1"/>
  <c r="HP154" i="1"/>
  <c r="HS154" i="1"/>
  <c r="HT154" i="1"/>
  <c r="HU154" i="1"/>
  <c r="HN155" i="1"/>
  <c r="HP155" i="1"/>
  <c r="HS155" i="1"/>
  <c r="HT155" i="1"/>
  <c r="HU155" i="1"/>
  <c r="HN156" i="1"/>
  <c r="HP156" i="1"/>
  <c r="HS156" i="1"/>
  <c r="HT156" i="1"/>
  <c r="HU156" i="1"/>
  <c r="HN157" i="1"/>
  <c r="HP157" i="1"/>
  <c r="HS157" i="1"/>
  <c r="HT157" i="1"/>
  <c r="HU157" i="1"/>
  <c r="HN158" i="1"/>
  <c r="HP158" i="1"/>
  <c r="HS158" i="1"/>
  <c r="HT158" i="1"/>
  <c r="HU158" i="1"/>
  <c r="GX148" i="1"/>
  <c r="GZ148" i="1"/>
  <c r="HB148" i="1"/>
  <c r="HE148" i="1"/>
  <c r="HF148" i="1"/>
  <c r="HG148" i="1"/>
  <c r="GX149" i="1"/>
  <c r="GZ149" i="1"/>
  <c r="HB149" i="1"/>
  <c r="HE149" i="1"/>
  <c r="HF149" i="1"/>
  <c r="HG149" i="1"/>
  <c r="GX150" i="1"/>
  <c r="GZ150" i="1"/>
  <c r="HB150" i="1"/>
  <c r="HE150" i="1"/>
  <c r="HF150" i="1"/>
  <c r="HG150" i="1"/>
  <c r="GX151" i="1"/>
  <c r="GZ151" i="1"/>
  <c r="HB151" i="1"/>
  <c r="HE151" i="1"/>
  <c r="HF151" i="1"/>
  <c r="HG151" i="1"/>
  <c r="GX152" i="1"/>
  <c r="GZ152" i="1"/>
  <c r="HB152" i="1"/>
  <c r="HE152" i="1"/>
  <c r="HF152" i="1"/>
  <c r="HG152" i="1"/>
  <c r="GX154" i="1"/>
  <c r="GZ154" i="1"/>
  <c r="HB154" i="1"/>
  <c r="HE154" i="1"/>
  <c r="HF154" i="1"/>
  <c r="HG154" i="1"/>
  <c r="GX155" i="1"/>
  <c r="GZ155" i="1"/>
  <c r="HB155" i="1"/>
  <c r="HE155" i="1"/>
  <c r="HF155" i="1"/>
  <c r="HG155" i="1"/>
  <c r="GX156" i="1"/>
  <c r="GZ156" i="1"/>
  <c r="HB156" i="1"/>
  <c r="HE156" i="1"/>
  <c r="HF156" i="1"/>
  <c r="HG156" i="1"/>
  <c r="GX157" i="1"/>
  <c r="GZ157" i="1"/>
  <c r="HB157" i="1"/>
  <c r="HE157" i="1"/>
  <c r="HF157" i="1"/>
  <c r="HG157" i="1"/>
  <c r="GX158" i="1"/>
  <c r="GZ158" i="1"/>
  <c r="HB158" i="1"/>
  <c r="HE158" i="1"/>
  <c r="HF158" i="1"/>
  <c r="HG158" i="1"/>
  <c r="GJ148" i="1"/>
  <c r="GL148" i="1"/>
  <c r="GN148" i="1"/>
  <c r="GQ148" i="1"/>
  <c r="GR148" i="1"/>
  <c r="GS148" i="1"/>
  <c r="GJ149" i="1"/>
  <c r="GL149" i="1"/>
  <c r="GN149" i="1"/>
  <c r="GQ149" i="1"/>
  <c r="GR149" i="1"/>
  <c r="GS149" i="1"/>
  <c r="GJ150" i="1"/>
  <c r="GL150" i="1"/>
  <c r="GN150" i="1"/>
  <c r="GQ150" i="1"/>
  <c r="GR150" i="1"/>
  <c r="GS150" i="1"/>
  <c r="GJ151" i="1"/>
  <c r="GL151" i="1"/>
  <c r="GN151" i="1"/>
  <c r="GQ151" i="1"/>
  <c r="GR151" i="1"/>
  <c r="GS151" i="1"/>
  <c r="GJ152" i="1"/>
  <c r="GL152" i="1"/>
  <c r="GN152" i="1"/>
  <c r="GQ152" i="1"/>
  <c r="GR152" i="1"/>
  <c r="GS152" i="1"/>
  <c r="GJ154" i="1"/>
  <c r="GL154" i="1"/>
  <c r="GN154" i="1"/>
  <c r="GQ154" i="1"/>
  <c r="GR154" i="1"/>
  <c r="GS154" i="1"/>
  <c r="GJ155" i="1"/>
  <c r="GL155" i="1"/>
  <c r="GN155" i="1"/>
  <c r="GQ155" i="1"/>
  <c r="GR155" i="1"/>
  <c r="GS155" i="1"/>
  <c r="GJ156" i="1"/>
  <c r="GL156" i="1"/>
  <c r="GN156" i="1"/>
  <c r="GQ156" i="1"/>
  <c r="GR156" i="1"/>
  <c r="GS156" i="1"/>
  <c r="GJ157" i="1"/>
  <c r="GL157" i="1"/>
  <c r="GN157" i="1"/>
  <c r="GQ157" i="1"/>
  <c r="GR157" i="1"/>
  <c r="GS157" i="1"/>
  <c r="GJ158" i="1"/>
  <c r="GL158" i="1"/>
  <c r="GN158" i="1"/>
  <c r="GQ158" i="1"/>
  <c r="GR158" i="1"/>
  <c r="GS158" i="1"/>
  <c r="LV148" i="1"/>
  <c r="LX148" i="1"/>
  <c r="MA148" i="1"/>
  <c r="MB148" i="1"/>
  <c r="MC148" i="1"/>
  <c r="LV149" i="1"/>
  <c r="LX149" i="1"/>
  <c r="MA149" i="1"/>
  <c r="MB149" i="1"/>
  <c r="MC149" i="1"/>
  <c r="LV150" i="1"/>
  <c r="LX150" i="1"/>
  <c r="MA150" i="1"/>
  <c r="MB150" i="1"/>
  <c r="MC150" i="1"/>
  <c r="LV151" i="1"/>
  <c r="LX151" i="1"/>
  <c r="MA151" i="1"/>
  <c r="MB151" i="1"/>
  <c r="MC151" i="1"/>
  <c r="LV152" i="1"/>
  <c r="LX152" i="1"/>
  <c r="MA152" i="1"/>
  <c r="MB152" i="1"/>
  <c r="MC152" i="1"/>
  <c r="LV154" i="1"/>
  <c r="LX154" i="1"/>
  <c r="MA154" i="1"/>
  <c r="MB154" i="1"/>
  <c r="MC154" i="1"/>
  <c r="LV155" i="1"/>
  <c r="LX155" i="1"/>
  <c r="MA155" i="1"/>
  <c r="MB155" i="1"/>
  <c r="MC155" i="1"/>
  <c r="LV156" i="1"/>
  <c r="LX156" i="1"/>
  <c r="MA156" i="1"/>
  <c r="MB156" i="1"/>
  <c r="MC156" i="1"/>
  <c r="LV157" i="1"/>
  <c r="LX157" i="1"/>
  <c r="MA157" i="1"/>
  <c r="MB157" i="1"/>
  <c r="MC157" i="1"/>
  <c r="LV158" i="1"/>
  <c r="LX158" i="1"/>
  <c r="MA158" i="1"/>
  <c r="MB158" i="1"/>
  <c r="MC158" i="1"/>
  <c r="MJ148" i="1"/>
  <c r="ML148" i="1"/>
  <c r="MO148" i="1"/>
  <c r="MP148" i="1"/>
  <c r="MQ148" i="1"/>
  <c r="MJ149" i="1"/>
  <c r="ML149" i="1"/>
  <c r="MO149" i="1"/>
  <c r="MP149" i="1"/>
  <c r="MQ149" i="1"/>
  <c r="MJ150" i="1"/>
  <c r="ML150" i="1"/>
  <c r="MO150" i="1"/>
  <c r="MP150" i="1"/>
  <c r="MQ150" i="1"/>
  <c r="MJ151" i="1"/>
  <c r="ML151" i="1"/>
  <c r="MO151" i="1"/>
  <c r="MP151" i="1"/>
  <c r="MQ151" i="1"/>
  <c r="MJ152" i="1"/>
  <c r="ML152" i="1"/>
  <c r="MO152" i="1"/>
  <c r="MP152" i="1"/>
  <c r="MQ152" i="1"/>
  <c r="MJ154" i="1"/>
  <c r="ML154" i="1"/>
  <c r="MO154" i="1"/>
  <c r="MP154" i="1"/>
  <c r="MQ154" i="1"/>
  <c r="MJ155" i="1"/>
  <c r="ML155" i="1"/>
  <c r="MO155" i="1"/>
  <c r="MP155" i="1"/>
  <c r="MQ155" i="1"/>
  <c r="MJ156" i="1"/>
  <c r="ML156" i="1"/>
  <c r="MO156" i="1"/>
  <c r="MP156" i="1"/>
  <c r="MQ156" i="1"/>
  <c r="MJ157" i="1"/>
  <c r="ML157" i="1"/>
  <c r="MO157" i="1"/>
  <c r="MP157" i="1"/>
  <c r="MQ157" i="1"/>
  <c r="MJ158" i="1"/>
  <c r="ML158" i="1"/>
  <c r="MO158" i="1"/>
  <c r="MP158" i="1"/>
  <c r="MQ158" i="1"/>
  <c r="MX148" i="1"/>
  <c r="MZ148" i="1"/>
  <c r="NC148" i="1"/>
  <c r="ND148" i="1"/>
  <c r="NE148" i="1"/>
  <c r="MX149" i="1"/>
  <c r="MZ149" i="1"/>
  <c r="NC149" i="1"/>
  <c r="ND149" i="1"/>
  <c r="NE149" i="1"/>
  <c r="MX150" i="1"/>
  <c r="MZ150" i="1"/>
  <c r="NC150" i="1"/>
  <c r="ND150" i="1"/>
  <c r="NE150" i="1"/>
  <c r="MX151" i="1"/>
  <c r="MZ151" i="1"/>
  <c r="ND151" i="1"/>
  <c r="NE151" i="1"/>
  <c r="MX152" i="1"/>
  <c r="MZ152" i="1"/>
  <c r="NC152" i="1"/>
  <c r="ND152" i="1"/>
  <c r="NE152" i="1"/>
  <c r="MX154" i="1"/>
  <c r="MZ154" i="1"/>
  <c r="NC154" i="1"/>
  <c r="ND154" i="1"/>
  <c r="NE154" i="1"/>
  <c r="MX155" i="1"/>
  <c r="MZ155" i="1"/>
  <c r="NC155" i="1"/>
  <c r="ND155" i="1"/>
  <c r="NE155" i="1"/>
  <c r="MX156" i="1"/>
  <c r="MZ156" i="1"/>
  <c r="NC156" i="1"/>
  <c r="ND156" i="1"/>
  <c r="NE156" i="1"/>
  <c r="MX157" i="1"/>
  <c r="MZ157" i="1"/>
  <c r="NC157" i="1"/>
  <c r="ND157" i="1"/>
  <c r="NE157" i="1"/>
  <c r="MX158" i="1"/>
  <c r="MZ158" i="1"/>
  <c r="NC158" i="1"/>
  <c r="ND158" i="1"/>
  <c r="NE158" i="1"/>
  <c r="NL148" i="1"/>
  <c r="NN148" i="1"/>
  <c r="NQ148" i="1"/>
  <c r="NR148" i="1"/>
  <c r="NS148" i="1"/>
  <c r="NL149" i="1"/>
  <c r="NN149" i="1"/>
  <c r="NQ149" i="1"/>
  <c r="NR149" i="1"/>
  <c r="NS149" i="1"/>
  <c r="NL150" i="1"/>
  <c r="NN150" i="1"/>
  <c r="NQ150" i="1"/>
  <c r="NR150" i="1"/>
  <c r="NS150" i="1"/>
  <c r="NL151" i="1"/>
  <c r="NN151" i="1"/>
  <c r="NQ151" i="1"/>
  <c r="NR151" i="1"/>
  <c r="NS151" i="1"/>
  <c r="NL152" i="1"/>
  <c r="NN152" i="1"/>
  <c r="NQ152" i="1"/>
  <c r="NR152" i="1"/>
  <c r="NS152" i="1"/>
  <c r="NL154" i="1"/>
  <c r="NN154" i="1"/>
  <c r="NQ154" i="1"/>
  <c r="NR154" i="1"/>
  <c r="NS154" i="1"/>
  <c r="NL155" i="1"/>
  <c r="NN155" i="1"/>
  <c r="NQ155" i="1"/>
  <c r="NR155" i="1"/>
  <c r="NS155" i="1"/>
  <c r="NL156" i="1"/>
  <c r="NN156" i="1"/>
  <c r="NQ156" i="1"/>
  <c r="NR156" i="1"/>
  <c r="NS156" i="1"/>
  <c r="NL157" i="1"/>
  <c r="NN157" i="1"/>
  <c r="NQ157" i="1"/>
  <c r="NR157" i="1"/>
  <c r="NS157" i="1"/>
  <c r="NL158" i="1"/>
  <c r="NN158" i="1"/>
  <c r="NQ158" i="1"/>
  <c r="NR158" i="1"/>
  <c r="NS158" i="1"/>
  <c r="EV148" i="1"/>
  <c r="EX148" i="1"/>
  <c r="FA148" i="1"/>
  <c r="FB148" i="1"/>
  <c r="FC148" i="1"/>
  <c r="EV149" i="1"/>
  <c r="EX149" i="1"/>
  <c r="FA149" i="1"/>
  <c r="FB149" i="1"/>
  <c r="FC149" i="1"/>
  <c r="EV150" i="1"/>
  <c r="EX150" i="1"/>
  <c r="FA150" i="1"/>
  <c r="FB150" i="1"/>
  <c r="FC150" i="1"/>
  <c r="EV151" i="1"/>
  <c r="EX151" i="1"/>
  <c r="FA151" i="1"/>
  <c r="FB151" i="1"/>
  <c r="FC151" i="1"/>
  <c r="EV152" i="1"/>
  <c r="EX152" i="1"/>
  <c r="FA152" i="1"/>
  <c r="FB152" i="1"/>
  <c r="FC152" i="1"/>
  <c r="EV154" i="1"/>
  <c r="EX154" i="1"/>
  <c r="FA154" i="1"/>
  <c r="FB154" i="1"/>
  <c r="FC154" i="1"/>
  <c r="EV155" i="1"/>
  <c r="EX155" i="1"/>
  <c r="FA155" i="1"/>
  <c r="FB155" i="1"/>
  <c r="FC155" i="1"/>
  <c r="EV156" i="1"/>
  <c r="EX156" i="1"/>
  <c r="FA156" i="1"/>
  <c r="FB156" i="1"/>
  <c r="FC156" i="1"/>
  <c r="EV157" i="1"/>
  <c r="EX157" i="1"/>
  <c r="FA157" i="1"/>
  <c r="FB157" i="1"/>
  <c r="FC157" i="1"/>
  <c r="EV158" i="1"/>
  <c r="EX158" i="1"/>
  <c r="FA158" i="1"/>
  <c r="FB158" i="1"/>
  <c r="FC158" i="1"/>
  <c r="EH148" i="1"/>
  <c r="EJ148" i="1"/>
  <c r="EM148" i="1"/>
  <c r="EN148" i="1"/>
  <c r="EO148" i="1"/>
  <c r="EH149" i="1"/>
  <c r="EJ149" i="1"/>
  <c r="EM149" i="1"/>
  <c r="EN149" i="1"/>
  <c r="EO149" i="1"/>
  <c r="EH150" i="1"/>
  <c r="EJ150" i="1"/>
  <c r="EM150" i="1"/>
  <c r="EN150" i="1"/>
  <c r="EO150" i="1"/>
  <c r="EH151" i="1"/>
  <c r="EJ151" i="1"/>
  <c r="EM151" i="1"/>
  <c r="EN151" i="1"/>
  <c r="EO151" i="1"/>
  <c r="EH152" i="1"/>
  <c r="EJ152" i="1"/>
  <c r="EM152" i="1"/>
  <c r="EN152" i="1"/>
  <c r="EO152" i="1"/>
  <c r="EH154" i="1"/>
  <c r="EJ154" i="1"/>
  <c r="EM154" i="1"/>
  <c r="EN154" i="1"/>
  <c r="EO154" i="1"/>
  <c r="EH155" i="1"/>
  <c r="EJ155" i="1"/>
  <c r="EM155" i="1"/>
  <c r="EN155" i="1"/>
  <c r="EO155" i="1"/>
  <c r="EH156" i="1"/>
  <c r="EJ156" i="1"/>
  <c r="EM156" i="1"/>
  <c r="EN156" i="1"/>
  <c r="EO156" i="1"/>
  <c r="EH157" i="1"/>
  <c r="EJ157" i="1"/>
  <c r="EM157" i="1"/>
  <c r="EN157" i="1"/>
  <c r="EO157" i="1"/>
  <c r="EH158" i="1"/>
  <c r="EJ158" i="1"/>
  <c r="EM158" i="1"/>
  <c r="EN158" i="1"/>
  <c r="EO158" i="1"/>
  <c r="BB148" i="1"/>
  <c r="BD148" i="1"/>
  <c r="BG148" i="1"/>
  <c r="BH148" i="1"/>
  <c r="BI148" i="1"/>
  <c r="BB149" i="1"/>
  <c r="BD149" i="1"/>
  <c r="BG149" i="1"/>
  <c r="BH149" i="1"/>
  <c r="BI149" i="1"/>
  <c r="BB150" i="1"/>
  <c r="BD150" i="1"/>
  <c r="BG150" i="1"/>
  <c r="BH150" i="1"/>
  <c r="BI150" i="1"/>
  <c r="BB151" i="1"/>
  <c r="BD151" i="1"/>
  <c r="BG151" i="1"/>
  <c r="BH151" i="1"/>
  <c r="BI151" i="1"/>
  <c r="BB152" i="1"/>
  <c r="BD152" i="1"/>
  <c r="BG152" i="1"/>
  <c r="BH152" i="1"/>
  <c r="BI152" i="1"/>
  <c r="BB154" i="1"/>
  <c r="BD154" i="1"/>
  <c r="BG154" i="1"/>
  <c r="BH154" i="1"/>
  <c r="BI154" i="1"/>
  <c r="BB155" i="1"/>
  <c r="BD155" i="1"/>
  <c r="BG155" i="1"/>
  <c r="BH155" i="1"/>
  <c r="BI155" i="1"/>
  <c r="BB156" i="1"/>
  <c r="BD156" i="1"/>
  <c r="BG156" i="1"/>
  <c r="BH156" i="1"/>
  <c r="BI156" i="1"/>
  <c r="BB157" i="1"/>
  <c r="BD157" i="1"/>
  <c r="BG157" i="1"/>
  <c r="BH157" i="1"/>
  <c r="BI157" i="1"/>
  <c r="BB158" i="1"/>
  <c r="BD158" i="1"/>
  <c r="BG158" i="1"/>
  <c r="BH158" i="1"/>
  <c r="BI158" i="1"/>
  <c r="AN148" i="1"/>
  <c r="AP148" i="1"/>
  <c r="AS148" i="1"/>
  <c r="AT148" i="1"/>
  <c r="AU148" i="1"/>
  <c r="AN149" i="1"/>
  <c r="AP149" i="1"/>
  <c r="AS149" i="1"/>
  <c r="AT149" i="1"/>
  <c r="AU149" i="1"/>
  <c r="AN150" i="1"/>
  <c r="AP150" i="1"/>
  <c r="AS150" i="1"/>
  <c r="AT150" i="1"/>
  <c r="AU150" i="1"/>
  <c r="AN151" i="1"/>
  <c r="AP151" i="1"/>
  <c r="AS151" i="1"/>
  <c r="AT151" i="1"/>
  <c r="AU151" i="1"/>
  <c r="AN152" i="1"/>
  <c r="AP152" i="1"/>
  <c r="AS152" i="1"/>
  <c r="AT152" i="1"/>
  <c r="AU152" i="1"/>
  <c r="AN154" i="1"/>
  <c r="AP154" i="1"/>
  <c r="AS154" i="1"/>
  <c r="AT154" i="1"/>
  <c r="AU154" i="1"/>
  <c r="AN155" i="1"/>
  <c r="AP155" i="1"/>
  <c r="AS155" i="1"/>
  <c r="AT155" i="1"/>
  <c r="AU155" i="1"/>
  <c r="AN156" i="1"/>
  <c r="AP156" i="1"/>
  <c r="AS156" i="1"/>
  <c r="AT156" i="1"/>
  <c r="AU156" i="1"/>
  <c r="AN157" i="1"/>
  <c r="AP157" i="1"/>
  <c r="AS157" i="1"/>
  <c r="AT157" i="1"/>
  <c r="AU157" i="1"/>
  <c r="AN158" i="1"/>
  <c r="AP158" i="1"/>
  <c r="AS158" i="1"/>
  <c r="AT158" i="1"/>
  <c r="AU158" i="1"/>
  <c r="Z148" i="1"/>
  <c r="AB148" i="1"/>
  <c r="AE148" i="1"/>
  <c r="AF148" i="1"/>
  <c r="AG148" i="1"/>
  <c r="Z149" i="1"/>
  <c r="AB149" i="1"/>
  <c r="AE149" i="1"/>
  <c r="AF149" i="1"/>
  <c r="AG149" i="1"/>
  <c r="Z150" i="1"/>
  <c r="AB150" i="1"/>
  <c r="AE150" i="1"/>
  <c r="AF150" i="1"/>
  <c r="AG150" i="1"/>
  <c r="Z151" i="1"/>
  <c r="AB151" i="1"/>
  <c r="AE151" i="1"/>
  <c r="AF151" i="1"/>
  <c r="AG151" i="1"/>
  <c r="Z152" i="1"/>
  <c r="AB152" i="1"/>
  <c r="AE152" i="1"/>
  <c r="AF152" i="1"/>
  <c r="AG152" i="1"/>
  <c r="Z154" i="1"/>
  <c r="AB154" i="1"/>
  <c r="AE154" i="1"/>
  <c r="AF154" i="1"/>
  <c r="AG154" i="1"/>
  <c r="Z155" i="1"/>
  <c r="AB155" i="1"/>
  <c r="AE155" i="1"/>
  <c r="AF155" i="1"/>
  <c r="AG155" i="1"/>
  <c r="Z156" i="1"/>
  <c r="AB156" i="1"/>
  <c r="AE156" i="1"/>
  <c r="AF156" i="1"/>
  <c r="AG156" i="1"/>
  <c r="Z157" i="1"/>
  <c r="AB157" i="1"/>
  <c r="AE157" i="1"/>
  <c r="AF157" i="1"/>
  <c r="AG157" i="1"/>
  <c r="Z158" i="1"/>
  <c r="AB158" i="1"/>
  <c r="AE158" i="1"/>
  <c r="AF158" i="1"/>
  <c r="AG158" i="1"/>
  <c r="ID193" i="1"/>
  <c r="II193" i="1"/>
  <c r="ID194" i="1"/>
  <c r="II194" i="1"/>
  <c r="B148" i="1"/>
  <c r="C148" i="1"/>
  <c r="D148" i="1"/>
  <c r="E148" i="1"/>
  <c r="F148" i="1"/>
  <c r="G148" i="1"/>
  <c r="L148" i="1"/>
  <c r="N148" i="1"/>
  <c r="Q148" i="1"/>
  <c r="R148" i="1"/>
  <c r="S148" i="1"/>
  <c r="V148" i="1"/>
  <c r="AJ148" i="1"/>
  <c r="AX148" i="1"/>
  <c r="ED148" i="1"/>
  <c r="ER148" i="1"/>
  <c r="NH148" i="1"/>
  <c r="MT148" i="1"/>
  <c r="MF148" i="1"/>
  <c r="LR148" i="1"/>
  <c r="GH148" i="1"/>
  <c r="GV148" i="1"/>
  <c r="HJ148" i="1"/>
  <c r="FF148" i="1"/>
  <c r="FT148" i="1"/>
  <c r="B149" i="1"/>
  <c r="C149" i="1"/>
  <c r="D149" i="1"/>
  <c r="E149" i="1"/>
  <c r="F149" i="1"/>
  <c r="G149" i="1"/>
  <c r="L149" i="1"/>
  <c r="N149" i="1"/>
  <c r="Q149" i="1"/>
  <c r="R149" i="1"/>
  <c r="S149" i="1"/>
  <c r="V149" i="1"/>
  <c r="AJ149" i="1"/>
  <c r="AX149" i="1"/>
  <c r="ED149" i="1"/>
  <c r="ER149" i="1"/>
  <c r="NH149" i="1"/>
  <c r="MT149" i="1"/>
  <c r="MF149" i="1"/>
  <c r="LR149" i="1"/>
  <c r="GH149" i="1"/>
  <c r="GV149" i="1"/>
  <c r="HJ149" i="1"/>
  <c r="FF149" i="1"/>
  <c r="FT149" i="1"/>
  <c r="B150" i="1"/>
  <c r="C150" i="1"/>
  <c r="D150" i="1"/>
  <c r="E150" i="1"/>
  <c r="F150" i="1"/>
  <c r="G150" i="1"/>
  <c r="L150" i="1"/>
  <c r="N150" i="1"/>
  <c r="Q150" i="1"/>
  <c r="R150" i="1"/>
  <c r="S150" i="1"/>
  <c r="V150" i="1"/>
  <c r="AJ150" i="1"/>
  <c r="AX150" i="1"/>
  <c r="ED150" i="1"/>
  <c r="ER150" i="1"/>
  <c r="NH150" i="1"/>
  <c r="MT150" i="1"/>
  <c r="MF150" i="1"/>
  <c r="LR150" i="1"/>
  <c r="LD150" i="1"/>
  <c r="LL150" i="1"/>
  <c r="LM150" i="1"/>
  <c r="LN150" i="1"/>
  <c r="GH150" i="1"/>
  <c r="GV150" i="1"/>
  <c r="HJ150" i="1"/>
  <c r="FF150" i="1"/>
  <c r="FT150" i="1"/>
  <c r="B151" i="1"/>
  <c r="C151" i="1"/>
  <c r="D151" i="1"/>
  <c r="E151" i="1"/>
  <c r="F151" i="1"/>
  <c r="G151" i="1"/>
  <c r="L151" i="1"/>
  <c r="N151" i="1"/>
  <c r="Q151" i="1"/>
  <c r="R151" i="1"/>
  <c r="S151" i="1"/>
  <c r="V151" i="1"/>
  <c r="AJ151" i="1"/>
  <c r="AX151" i="1"/>
  <c r="BL151" i="1"/>
  <c r="BP151" i="1"/>
  <c r="BR151" i="1"/>
  <c r="BV151" i="1"/>
  <c r="BW151" i="1"/>
  <c r="BZ151" i="1"/>
  <c r="CN151" i="1"/>
  <c r="DB151" i="1"/>
  <c r="DP151" i="1"/>
  <c r="ED151" i="1"/>
  <c r="ER151" i="1"/>
  <c r="IZ151" i="1"/>
  <c r="JN151" i="1"/>
  <c r="KB151" i="1"/>
  <c r="KP151" i="1"/>
  <c r="NH151" i="1"/>
  <c r="MT151" i="1"/>
  <c r="MF151" i="1"/>
  <c r="LR151" i="1"/>
  <c r="LL151" i="1"/>
  <c r="LM151" i="1"/>
  <c r="LN151" i="1"/>
  <c r="GH151" i="1"/>
  <c r="GV151" i="1"/>
  <c r="HJ151" i="1"/>
  <c r="HX151" i="1"/>
  <c r="IB151" i="1"/>
  <c r="ID151" i="1"/>
  <c r="IF151" i="1"/>
  <c r="IG151" i="1"/>
  <c r="IH151" i="1"/>
  <c r="II151" i="1"/>
  <c r="IL151" i="1"/>
  <c r="FF151" i="1"/>
  <c r="FT151" i="1"/>
  <c r="B152" i="1"/>
  <c r="C152" i="1"/>
  <c r="D152" i="1"/>
  <c r="E152" i="1"/>
  <c r="F152" i="1"/>
  <c r="G152" i="1"/>
  <c r="L152" i="1"/>
  <c r="N152" i="1"/>
  <c r="Q152" i="1"/>
  <c r="R152" i="1"/>
  <c r="S152" i="1"/>
  <c r="V152" i="1"/>
  <c r="AJ152" i="1"/>
  <c r="AX152" i="1"/>
  <c r="BP152" i="1"/>
  <c r="BR152" i="1"/>
  <c r="BV152" i="1"/>
  <c r="BW152" i="1"/>
  <c r="ED152" i="1"/>
  <c r="ER152" i="1"/>
  <c r="NH152" i="1"/>
  <c r="MT152" i="1"/>
  <c r="MF152" i="1"/>
  <c r="LR152" i="1"/>
  <c r="LL152" i="1"/>
  <c r="LM152" i="1"/>
  <c r="LN152" i="1"/>
  <c r="GH152" i="1"/>
  <c r="GV152" i="1"/>
  <c r="HJ152" i="1"/>
  <c r="IB152" i="1"/>
  <c r="ID152" i="1"/>
  <c r="IF152" i="1"/>
  <c r="IG152" i="1"/>
  <c r="IH152" i="1"/>
  <c r="II152" i="1"/>
  <c r="FF152" i="1"/>
  <c r="FT152" i="1"/>
  <c r="BP153" i="1"/>
  <c r="BR153" i="1"/>
  <c r="BV153" i="1"/>
  <c r="BW153" i="1"/>
  <c r="ED153" i="1"/>
  <c r="LR153" i="1"/>
  <c r="LD153" i="1"/>
  <c r="LL153" i="1"/>
  <c r="LM153" i="1"/>
  <c r="LN153" i="1"/>
  <c r="IB153" i="1"/>
  <c r="ID153" i="1"/>
  <c r="IH153" i="1"/>
  <c r="II153" i="1"/>
  <c r="B154" i="1"/>
  <c r="C154" i="1"/>
  <c r="D154" i="1"/>
  <c r="E154" i="1"/>
  <c r="F154" i="1"/>
  <c r="G154" i="1"/>
  <c r="L154" i="1"/>
  <c r="N154" i="1"/>
  <c r="Q154" i="1"/>
  <c r="R154" i="1"/>
  <c r="S154" i="1"/>
  <c r="V154" i="1"/>
  <c r="AJ154" i="1"/>
  <c r="AX154" i="1"/>
  <c r="BP154" i="1"/>
  <c r="BR154" i="1"/>
  <c r="BV154" i="1"/>
  <c r="BW154" i="1"/>
  <c r="ED154" i="1"/>
  <c r="ER154" i="1"/>
  <c r="NH154" i="1"/>
  <c r="MT154" i="1"/>
  <c r="MF154" i="1"/>
  <c r="LR154" i="1"/>
  <c r="LL154" i="1"/>
  <c r="LM154" i="1"/>
  <c r="LN154" i="1"/>
  <c r="GH154" i="1"/>
  <c r="GV154" i="1"/>
  <c r="HJ154" i="1"/>
  <c r="IB154" i="1"/>
  <c r="ID154" i="1"/>
  <c r="IH154" i="1"/>
  <c r="II154" i="1"/>
  <c r="FF154" i="1"/>
  <c r="FT154" i="1"/>
  <c r="B155" i="1"/>
  <c r="C155" i="1"/>
  <c r="D155" i="1"/>
  <c r="E155" i="1"/>
  <c r="F155" i="1"/>
  <c r="G155" i="1"/>
  <c r="L155" i="1"/>
  <c r="N155" i="1"/>
  <c r="R155" i="1"/>
  <c r="S155" i="1"/>
  <c r="V155" i="1"/>
  <c r="AJ155" i="1"/>
  <c r="AX155" i="1"/>
  <c r="BL155" i="1"/>
  <c r="BP155" i="1"/>
  <c r="BZ155" i="1"/>
  <c r="CN155" i="1"/>
  <c r="DB155" i="1"/>
  <c r="DP155" i="1"/>
  <c r="ED155" i="1"/>
  <c r="ER155" i="1"/>
  <c r="IZ155" i="1"/>
  <c r="JN155" i="1"/>
  <c r="KB155" i="1"/>
  <c r="KP155" i="1"/>
  <c r="NH155" i="1"/>
  <c r="MT155" i="1"/>
  <c r="MF155" i="1"/>
  <c r="LR155" i="1"/>
  <c r="LL155" i="1"/>
  <c r="LM155" i="1"/>
  <c r="LN155" i="1"/>
  <c r="GH155" i="1"/>
  <c r="GV155" i="1"/>
  <c r="HJ155" i="1"/>
  <c r="HX155" i="1"/>
  <c r="IB155" i="1"/>
  <c r="ID155" i="1"/>
  <c r="IF155" i="1"/>
  <c r="IG155" i="1"/>
  <c r="IH155" i="1"/>
  <c r="II155" i="1"/>
  <c r="IL155" i="1"/>
  <c r="FF155" i="1"/>
  <c r="FT155" i="1"/>
  <c r="B156" i="1"/>
  <c r="C156" i="1"/>
  <c r="D156" i="1"/>
  <c r="E156" i="1"/>
  <c r="F156" i="1"/>
  <c r="G156" i="1"/>
  <c r="L156" i="1"/>
  <c r="N156" i="1"/>
  <c r="Q156" i="1"/>
  <c r="R156" i="1"/>
  <c r="S156" i="1"/>
  <c r="V156" i="1"/>
  <c r="AJ156" i="1"/>
  <c r="AX156" i="1"/>
  <c r="BP156" i="1"/>
  <c r="ED156" i="1"/>
  <c r="ER156" i="1"/>
  <c r="NH156" i="1"/>
  <c r="MT156" i="1"/>
  <c r="MF156" i="1"/>
  <c r="LR156" i="1"/>
  <c r="LD156" i="1"/>
  <c r="LL156" i="1"/>
  <c r="LM156" i="1"/>
  <c r="LN156" i="1"/>
  <c r="GH156" i="1"/>
  <c r="GV156" i="1"/>
  <c r="HJ156" i="1"/>
  <c r="IB156" i="1"/>
  <c r="ID156" i="1"/>
  <c r="IH156" i="1"/>
  <c r="II156" i="1"/>
  <c r="FF156" i="1"/>
  <c r="FT156" i="1"/>
  <c r="B157" i="1"/>
  <c r="C157" i="1"/>
  <c r="D157" i="1"/>
  <c r="E157" i="1"/>
  <c r="F157" i="1"/>
  <c r="G157" i="1"/>
  <c r="L157" i="1"/>
  <c r="N157" i="1"/>
  <c r="Q157" i="1"/>
  <c r="R157" i="1"/>
  <c r="S157" i="1"/>
  <c r="V157" i="1"/>
  <c r="AJ157" i="1"/>
  <c r="AX157" i="1"/>
  <c r="BP157" i="1"/>
  <c r="ED157" i="1"/>
  <c r="ER157" i="1"/>
  <c r="NH157" i="1"/>
  <c r="MT157" i="1"/>
  <c r="MF157" i="1"/>
  <c r="LR157" i="1"/>
  <c r="LL157" i="1"/>
  <c r="LM157" i="1"/>
  <c r="LN157" i="1"/>
  <c r="GH157" i="1"/>
  <c r="GV157" i="1"/>
  <c r="HJ157" i="1"/>
  <c r="IB157" i="1"/>
  <c r="ID157" i="1"/>
  <c r="IH157" i="1"/>
  <c r="II157" i="1"/>
  <c r="FF157" i="1"/>
  <c r="FT157" i="1"/>
  <c r="B158" i="1"/>
  <c r="C158" i="1"/>
  <c r="D158" i="1"/>
  <c r="E158" i="1"/>
  <c r="F158" i="1"/>
  <c r="G158" i="1"/>
  <c r="L158" i="1"/>
  <c r="N158" i="1"/>
  <c r="Q158" i="1"/>
  <c r="R158" i="1"/>
  <c r="S158" i="1"/>
  <c r="V158" i="1"/>
  <c r="AJ158" i="1"/>
  <c r="AX158" i="1"/>
  <c r="BP158" i="1"/>
  <c r="ED158" i="1"/>
  <c r="ER158" i="1"/>
  <c r="NH158" i="1"/>
  <c r="MT158" i="1"/>
  <c r="MF158" i="1"/>
  <c r="LR158" i="1"/>
  <c r="LL158" i="1"/>
  <c r="LM158" i="1"/>
  <c r="LN158" i="1"/>
  <c r="GH158" i="1"/>
  <c r="GV158" i="1"/>
  <c r="HJ158" i="1"/>
  <c r="IB158" i="1"/>
  <c r="ID158" i="1"/>
  <c r="IH158" i="1"/>
  <c r="II158" i="1"/>
  <c r="FF158" i="1"/>
  <c r="FT158" i="1"/>
  <c r="B159" i="1"/>
  <c r="C159" i="1"/>
  <c r="D159" i="1"/>
  <c r="E159" i="1"/>
  <c r="L159" i="1"/>
  <c r="N159" i="1"/>
  <c r="Q159" i="1"/>
  <c r="R159" i="1"/>
  <c r="S159" i="1"/>
  <c r="V159" i="1"/>
  <c r="Z159" i="1"/>
  <c r="AB159" i="1"/>
  <c r="AE159" i="1"/>
  <c r="AF159" i="1"/>
  <c r="AG159" i="1"/>
  <c r="AJ159" i="1"/>
  <c r="AN159" i="1"/>
  <c r="AP159" i="1"/>
  <c r="AS159" i="1"/>
  <c r="AT159" i="1"/>
  <c r="AU159" i="1"/>
  <c r="AX159" i="1"/>
  <c r="BB159" i="1"/>
  <c r="BD159" i="1"/>
  <c r="BG159" i="1"/>
  <c r="BH159" i="1"/>
  <c r="BI159" i="1"/>
  <c r="BL159" i="1"/>
  <c r="BP159" i="1"/>
  <c r="BZ159" i="1"/>
  <c r="CN159" i="1"/>
  <c r="DB159" i="1"/>
  <c r="DP159" i="1"/>
  <c r="ED159" i="1"/>
  <c r="EH159" i="1"/>
  <c r="EJ159" i="1"/>
  <c r="EM159" i="1"/>
  <c r="EN159" i="1"/>
  <c r="EO159" i="1"/>
  <c r="ER159" i="1"/>
  <c r="EV159" i="1"/>
  <c r="EX159" i="1"/>
  <c r="FA159" i="1"/>
  <c r="FB159" i="1"/>
  <c r="FC159" i="1"/>
  <c r="IZ159" i="1"/>
  <c r="JN159" i="1"/>
  <c r="KB159" i="1"/>
  <c r="KP159" i="1"/>
  <c r="NH159" i="1"/>
  <c r="NL159" i="1"/>
  <c r="NN159" i="1"/>
  <c r="NQ159" i="1"/>
  <c r="NR159" i="1"/>
  <c r="NS159" i="1"/>
  <c r="MT159" i="1"/>
  <c r="MX159" i="1"/>
  <c r="MZ159" i="1"/>
  <c r="NC159" i="1"/>
  <c r="ND159" i="1"/>
  <c r="NE159" i="1"/>
  <c r="MF159" i="1"/>
  <c r="MJ159" i="1"/>
  <c r="ML159" i="1"/>
  <c r="MO159" i="1"/>
  <c r="MP159" i="1"/>
  <c r="MQ159" i="1"/>
  <c r="LR159" i="1"/>
  <c r="LV159" i="1"/>
  <c r="LX159" i="1"/>
  <c r="MA159" i="1"/>
  <c r="MB159" i="1"/>
  <c r="MC159" i="1"/>
  <c r="LD159" i="1"/>
  <c r="LH159" i="1"/>
  <c r="LJ159" i="1"/>
  <c r="LL159" i="1"/>
  <c r="LM159" i="1"/>
  <c r="LN159" i="1"/>
  <c r="GH159" i="1"/>
  <c r="GJ159" i="1"/>
  <c r="GL159" i="1"/>
  <c r="GN159" i="1"/>
  <c r="GQ159" i="1"/>
  <c r="GR159" i="1"/>
  <c r="GS159" i="1"/>
  <c r="GV159" i="1"/>
  <c r="GX159" i="1"/>
  <c r="GZ159" i="1"/>
  <c r="HB159" i="1"/>
  <c r="HE159" i="1"/>
  <c r="HF159" i="1"/>
  <c r="HG159" i="1"/>
  <c r="HJ159" i="1"/>
  <c r="HN159" i="1"/>
  <c r="HP159" i="1"/>
  <c r="HS159" i="1"/>
  <c r="HT159" i="1"/>
  <c r="HU159" i="1"/>
  <c r="HX159" i="1"/>
  <c r="IB159" i="1"/>
  <c r="ID159" i="1"/>
  <c r="IH159" i="1"/>
  <c r="II159" i="1"/>
  <c r="IL159" i="1"/>
  <c r="FF159" i="1"/>
  <c r="FH159" i="1"/>
  <c r="FJ159" i="1"/>
  <c r="FL159" i="1"/>
  <c r="FO159" i="1"/>
  <c r="FP159" i="1"/>
  <c r="FQ159" i="1"/>
  <c r="FT159" i="1"/>
  <c r="FV159" i="1"/>
  <c r="FX159" i="1"/>
  <c r="FZ159" i="1"/>
  <c r="GC159" i="1"/>
  <c r="GD159" i="1"/>
  <c r="GE159" i="1"/>
  <c r="B160" i="1"/>
  <c r="C160" i="1"/>
  <c r="D160" i="1"/>
  <c r="E160" i="1"/>
  <c r="L160" i="1"/>
  <c r="N160" i="1"/>
  <c r="Q160" i="1"/>
  <c r="R160" i="1"/>
  <c r="S160" i="1"/>
  <c r="V160" i="1"/>
  <c r="Z160" i="1"/>
  <c r="AB160" i="1"/>
  <c r="AE160" i="1"/>
  <c r="AF160" i="1"/>
  <c r="AG160" i="1"/>
  <c r="AJ160" i="1"/>
  <c r="AN160" i="1"/>
  <c r="AP160" i="1"/>
  <c r="AS160" i="1"/>
  <c r="AT160" i="1"/>
  <c r="AU160" i="1"/>
  <c r="AX160" i="1"/>
  <c r="BB160" i="1"/>
  <c r="BD160" i="1"/>
  <c r="BG160" i="1"/>
  <c r="BH160" i="1"/>
  <c r="BI160" i="1"/>
  <c r="BP160" i="1"/>
  <c r="ED160" i="1"/>
  <c r="EH160" i="1"/>
  <c r="EJ160" i="1"/>
  <c r="EM160" i="1"/>
  <c r="EN160" i="1"/>
  <c r="EO160" i="1"/>
  <c r="ER160" i="1"/>
  <c r="EV160" i="1"/>
  <c r="EX160" i="1"/>
  <c r="FA160" i="1"/>
  <c r="FB160" i="1"/>
  <c r="FC160" i="1"/>
  <c r="NH160" i="1"/>
  <c r="NL160" i="1"/>
  <c r="NN160" i="1"/>
  <c r="NQ160" i="1"/>
  <c r="NR160" i="1"/>
  <c r="NS160" i="1"/>
  <c r="MT160" i="1"/>
  <c r="MX160" i="1"/>
  <c r="MZ160" i="1"/>
  <c r="NC160" i="1"/>
  <c r="ND160" i="1"/>
  <c r="NE160" i="1"/>
  <c r="MF160" i="1"/>
  <c r="MJ160" i="1"/>
  <c r="ML160" i="1"/>
  <c r="MO160" i="1"/>
  <c r="MP160" i="1"/>
  <c r="MQ160" i="1"/>
  <c r="LR160" i="1"/>
  <c r="LV160" i="1"/>
  <c r="LX160" i="1"/>
  <c r="MA160" i="1"/>
  <c r="MB160" i="1"/>
  <c r="MC160" i="1"/>
  <c r="LH160" i="1"/>
  <c r="LJ160" i="1"/>
  <c r="LL160" i="1"/>
  <c r="LM160" i="1"/>
  <c r="LN160" i="1"/>
  <c r="GH160" i="1"/>
  <c r="GJ160" i="1"/>
  <c r="GL160" i="1"/>
  <c r="GN160" i="1"/>
  <c r="GQ160" i="1"/>
  <c r="GR160" i="1"/>
  <c r="GS160" i="1"/>
  <c r="GV160" i="1"/>
  <c r="GX160" i="1"/>
  <c r="GZ160" i="1"/>
  <c r="HB160" i="1"/>
  <c r="HE160" i="1"/>
  <c r="HF160" i="1"/>
  <c r="HG160" i="1"/>
  <c r="HJ160" i="1"/>
  <c r="HN160" i="1"/>
  <c r="HP160" i="1"/>
  <c r="HS160" i="1"/>
  <c r="HT160" i="1"/>
  <c r="HU160" i="1"/>
  <c r="IB160" i="1"/>
  <c r="ID160" i="1"/>
  <c r="IH160" i="1"/>
  <c r="II160" i="1"/>
  <c r="FF160" i="1"/>
  <c r="FH160" i="1"/>
  <c r="FJ160" i="1"/>
  <c r="FL160" i="1"/>
  <c r="FO160" i="1"/>
  <c r="FP160" i="1"/>
  <c r="FQ160" i="1"/>
  <c r="FT160" i="1"/>
  <c r="FV160" i="1"/>
  <c r="FX160" i="1"/>
  <c r="FZ160" i="1"/>
  <c r="GC160" i="1"/>
  <c r="GD160" i="1"/>
  <c r="GE160" i="1"/>
  <c r="V161" i="1"/>
  <c r="AJ161" i="1"/>
  <c r="AX161" i="1"/>
  <c r="BP161" i="1"/>
  <c r="ED161" i="1"/>
  <c r="ER161" i="1"/>
  <c r="NH161" i="1"/>
  <c r="MT161" i="1"/>
  <c r="MF161" i="1"/>
  <c r="LR161" i="1"/>
  <c r="LH161" i="1"/>
  <c r="LJ161" i="1"/>
  <c r="LL161" i="1"/>
  <c r="LM161" i="1"/>
  <c r="LN161" i="1"/>
  <c r="GH161" i="1"/>
  <c r="GV161" i="1"/>
  <c r="HJ161" i="1"/>
  <c r="IB161" i="1"/>
  <c r="ID161" i="1"/>
  <c r="IH161" i="1"/>
  <c r="II161" i="1"/>
  <c r="FF161" i="1"/>
  <c r="FT161" i="1"/>
  <c r="L162" i="1"/>
  <c r="N162" i="1"/>
  <c r="Q162" i="1"/>
  <c r="R162" i="1"/>
  <c r="S162" i="1"/>
  <c r="V162" i="1"/>
  <c r="Z162" i="1"/>
  <c r="AB162" i="1"/>
  <c r="AE162" i="1"/>
  <c r="AF162" i="1"/>
  <c r="AG162" i="1"/>
  <c r="AJ162" i="1"/>
  <c r="AN162" i="1"/>
  <c r="AP162" i="1"/>
  <c r="AS162" i="1"/>
  <c r="AT162" i="1"/>
  <c r="AU162" i="1"/>
  <c r="AX162" i="1"/>
  <c r="BB162" i="1"/>
  <c r="BD162" i="1"/>
  <c r="BG162" i="1"/>
  <c r="BH162" i="1"/>
  <c r="BI162" i="1"/>
  <c r="BP162" i="1"/>
  <c r="ED162" i="1"/>
  <c r="EH162" i="1"/>
  <c r="EJ162" i="1"/>
  <c r="EM162" i="1"/>
  <c r="EN162" i="1"/>
  <c r="EO162" i="1"/>
  <c r="ER162" i="1"/>
  <c r="EV162" i="1"/>
  <c r="EX162" i="1"/>
  <c r="FA162" i="1"/>
  <c r="FB162" i="1"/>
  <c r="FC162" i="1"/>
  <c r="NH162" i="1"/>
  <c r="NL162" i="1"/>
  <c r="NN162" i="1"/>
  <c r="NQ162" i="1"/>
  <c r="NR162" i="1"/>
  <c r="NS162" i="1"/>
  <c r="MT162" i="1"/>
  <c r="MX162" i="1"/>
  <c r="MZ162" i="1"/>
  <c r="NC162" i="1"/>
  <c r="ND162" i="1"/>
  <c r="NE162" i="1"/>
  <c r="MF162" i="1"/>
  <c r="MJ162" i="1"/>
  <c r="ML162" i="1"/>
  <c r="MO162" i="1"/>
  <c r="MP162" i="1"/>
  <c r="MQ162" i="1"/>
  <c r="LR162" i="1"/>
  <c r="LV162" i="1"/>
  <c r="LX162" i="1"/>
  <c r="MA162" i="1"/>
  <c r="MB162" i="1"/>
  <c r="MC162" i="1"/>
  <c r="LD162" i="1"/>
  <c r="LL162" i="1"/>
  <c r="LM162" i="1"/>
  <c r="LN162" i="1"/>
  <c r="GH162" i="1"/>
  <c r="GJ162" i="1"/>
  <c r="GL162" i="1"/>
  <c r="GN162" i="1"/>
  <c r="GQ162" i="1"/>
  <c r="GR162" i="1"/>
  <c r="GS162" i="1"/>
  <c r="GV162" i="1"/>
  <c r="GX162" i="1"/>
  <c r="GZ162" i="1"/>
  <c r="HB162" i="1"/>
  <c r="HE162" i="1"/>
  <c r="HF162" i="1"/>
  <c r="HG162" i="1"/>
  <c r="HJ162" i="1"/>
  <c r="HN162" i="1"/>
  <c r="HP162" i="1"/>
  <c r="HS162" i="1"/>
  <c r="HT162" i="1"/>
  <c r="HU162" i="1"/>
  <c r="IB162" i="1"/>
  <c r="ID162" i="1"/>
  <c r="IH162" i="1"/>
  <c r="II162" i="1"/>
  <c r="FF162" i="1"/>
  <c r="FH162" i="1"/>
  <c r="FJ162" i="1"/>
  <c r="FL162" i="1"/>
  <c r="FO162" i="1"/>
  <c r="FP162" i="1"/>
  <c r="FQ162" i="1"/>
  <c r="FT162" i="1"/>
  <c r="FV162" i="1"/>
  <c r="FX162" i="1"/>
  <c r="FZ162" i="1"/>
  <c r="GC162" i="1"/>
  <c r="GD162" i="1"/>
  <c r="GE162" i="1"/>
  <c r="L163" i="1"/>
  <c r="N163" i="1"/>
  <c r="Q163" i="1"/>
  <c r="R163" i="1"/>
  <c r="S163" i="1"/>
  <c r="V163" i="1"/>
  <c r="Z163" i="1"/>
  <c r="AB163" i="1"/>
  <c r="AE163" i="1"/>
  <c r="AF163" i="1"/>
  <c r="AG163" i="1"/>
  <c r="AJ163" i="1"/>
  <c r="AN163" i="1"/>
  <c r="AP163" i="1"/>
  <c r="AS163" i="1"/>
  <c r="AT163" i="1"/>
  <c r="AU163" i="1"/>
  <c r="AX163" i="1"/>
  <c r="BB163" i="1"/>
  <c r="BD163" i="1"/>
  <c r="BG163" i="1"/>
  <c r="BH163" i="1"/>
  <c r="BI163" i="1"/>
  <c r="BL163" i="1"/>
  <c r="BP163" i="1"/>
  <c r="BZ163" i="1"/>
  <c r="CN163" i="1"/>
  <c r="DB163" i="1"/>
  <c r="DP163" i="1"/>
  <c r="ED163" i="1"/>
  <c r="EH163" i="1"/>
  <c r="EJ163" i="1"/>
  <c r="EM163" i="1"/>
  <c r="EN163" i="1"/>
  <c r="EO163" i="1"/>
  <c r="ER163" i="1"/>
  <c r="EV163" i="1"/>
  <c r="EX163" i="1"/>
  <c r="FA163" i="1"/>
  <c r="FB163" i="1"/>
  <c r="FC163" i="1"/>
  <c r="IZ163" i="1"/>
  <c r="JN163" i="1"/>
  <c r="KB163" i="1"/>
  <c r="KP163" i="1"/>
  <c r="NH163" i="1"/>
  <c r="NL163" i="1"/>
  <c r="NN163" i="1"/>
  <c r="NQ163" i="1"/>
  <c r="NR163" i="1"/>
  <c r="NS163" i="1"/>
  <c r="MT163" i="1"/>
  <c r="MX163" i="1"/>
  <c r="MZ163" i="1"/>
  <c r="NC163" i="1"/>
  <c r="ND163" i="1"/>
  <c r="NE163" i="1"/>
  <c r="MF163" i="1"/>
  <c r="MJ163" i="1"/>
  <c r="ML163" i="1"/>
  <c r="MO163" i="1"/>
  <c r="MP163" i="1"/>
  <c r="MQ163" i="1"/>
  <c r="LR163" i="1"/>
  <c r="LV163" i="1"/>
  <c r="LX163" i="1"/>
  <c r="MA163" i="1"/>
  <c r="MB163" i="1"/>
  <c r="MC163" i="1"/>
  <c r="LL163" i="1"/>
  <c r="LM163" i="1"/>
  <c r="LN163" i="1"/>
  <c r="GH163" i="1"/>
  <c r="GJ163" i="1"/>
  <c r="GL163" i="1"/>
  <c r="GN163" i="1"/>
  <c r="GQ163" i="1"/>
  <c r="GR163" i="1"/>
  <c r="GS163" i="1"/>
  <c r="GV163" i="1"/>
  <c r="GX163" i="1"/>
  <c r="GZ163" i="1"/>
  <c r="HB163" i="1"/>
  <c r="HE163" i="1"/>
  <c r="HF163" i="1"/>
  <c r="HG163" i="1"/>
  <c r="HJ163" i="1"/>
  <c r="HN163" i="1"/>
  <c r="HP163" i="1"/>
  <c r="HS163" i="1"/>
  <c r="HT163" i="1"/>
  <c r="HU163" i="1"/>
  <c r="HX163" i="1"/>
  <c r="IB163" i="1"/>
  <c r="IL163" i="1"/>
  <c r="FF163" i="1"/>
  <c r="FH163" i="1"/>
  <c r="FJ163" i="1"/>
  <c r="FL163" i="1"/>
  <c r="FO163" i="1"/>
  <c r="FP163" i="1"/>
  <c r="FQ163" i="1"/>
  <c r="FT163" i="1"/>
  <c r="FV163" i="1"/>
  <c r="FX163" i="1"/>
  <c r="FZ163" i="1"/>
  <c r="GC163" i="1"/>
  <c r="GD163" i="1"/>
  <c r="GE163" i="1"/>
  <c r="L164" i="1"/>
  <c r="N164" i="1"/>
  <c r="Q164" i="1"/>
  <c r="R164" i="1"/>
  <c r="S164" i="1"/>
  <c r="V164" i="1"/>
  <c r="Z164" i="1"/>
  <c r="AB164" i="1"/>
  <c r="AE164" i="1"/>
  <c r="AF164" i="1"/>
  <c r="AG164" i="1"/>
  <c r="AJ164" i="1"/>
  <c r="AN164" i="1"/>
  <c r="AP164" i="1"/>
  <c r="AS164" i="1"/>
  <c r="AT164" i="1"/>
  <c r="AU164" i="1"/>
  <c r="AX164" i="1"/>
  <c r="BB164" i="1"/>
  <c r="BD164" i="1"/>
  <c r="BG164" i="1"/>
  <c r="BH164" i="1"/>
  <c r="BI164" i="1"/>
  <c r="BP164" i="1"/>
  <c r="ED164" i="1"/>
  <c r="EH164" i="1"/>
  <c r="EJ164" i="1"/>
  <c r="EM164" i="1"/>
  <c r="EN164" i="1"/>
  <c r="EO164" i="1"/>
  <c r="ER164" i="1"/>
  <c r="EV164" i="1"/>
  <c r="EX164" i="1"/>
  <c r="FA164" i="1"/>
  <c r="FB164" i="1"/>
  <c r="FC164" i="1"/>
  <c r="NH164" i="1"/>
  <c r="NL164" i="1"/>
  <c r="NN164" i="1"/>
  <c r="NQ164" i="1"/>
  <c r="NR164" i="1"/>
  <c r="NS164" i="1"/>
  <c r="MT164" i="1"/>
  <c r="MX164" i="1"/>
  <c r="MZ164" i="1"/>
  <c r="NC164" i="1"/>
  <c r="ND164" i="1"/>
  <c r="NE164" i="1"/>
  <c r="MF164" i="1"/>
  <c r="MJ164" i="1"/>
  <c r="ML164" i="1"/>
  <c r="MO164" i="1"/>
  <c r="MP164" i="1"/>
  <c r="MQ164" i="1"/>
  <c r="LR164" i="1"/>
  <c r="LV164" i="1"/>
  <c r="LX164" i="1"/>
  <c r="MA164" i="1"/>
  <c r="MB164" i="1"/>
  <c r="MC164" i="1"/>
  <c r="LL164" i="1"/>
  <c r="LM164" i="1"/>
  <c r="LN164" i="1"/>
  <c r="GH164" i="1"/>
  <c r="GJ164" i="1"/>
  <c r="GL164" i="1"/>
  <c r="GN164" i="1"/>
  <c r="GQ164" i="1"/>
  <c r="GR164" i="1"/>
  <c r="GS164" i="1"/>
  <c r="GV164" i="1"/>
  <c r="GX164" i="1"/>
  <c r="GZ164" i="1"/>
  <c r="HB164" i="1"/>
  <c r="HE164" i="1"/>
  <c r="HF164" i="1"/>
  <c r="HG164" i="1"/>
  <c r="HJ164" i="1"/>
  <c r="HN164" i="1"/>
  <c r="HP164" i="1"/>
  <c r="HS164" i="1"/>
  <c r="HT164" i="1"/>
  <c r="HU164" i="1"/>
  <c r="IB164" i="1"/>
  <c r="FF164" i="1"/>
  <c r="FH164" i="1"/>
  <c r="FJ164" i="1"/>
  <c r="FL164" i="1"/>
  <c r="FO164" i="1"/>
  <c r="FP164" i="1"/>
  <c r="FQ164" i="1"/>
  <c r="FT164" i="1"/>
  <c r="FV164" i="1"/>
  <c r="FX164" i="1"/>
  <c r="FZ164" i="1"/>
  <c r="GC164" i="1"/>
  <c r="GD164" i="1"/>
  <c r="GE164" i="1"/>
  <c r="L165" i="1"/>
  <c r="N165" i="1"/>
  <c r="Q165" i="1"/>
  <c r="R165" i="1"/>
  <c r="S165" i="1"/>
  <c r="V165" i="1"/>
  <c r="Z165" i="1"/>
  <c r="AB165" i="1"/>
  <c r="AE165" i="1"/>
  <c r="AF165" i="1"/>
  <c r="AG165" i="1"/>
  <c r="AJ165" i="1"/>
  <c r="AN165" i="1"/>
  <c r="AP165" i="1"/>
  <c r="AS165" i="1"/>
  <c r="AT165" i="1"/>
  <c r="AU165" i="1"/>
  <c r="AX165" i="1"/>
  <c r="BB165" i="1"/>
  <c r="BD165" i="1"/>
  <c r="BG165" i="1"/>
  <c r="BH165" i="1"/>
  <c r="BI165" i="1"/>
  <c r="BP165" i="1"/>
  <c r="ED165" i="1"/>
  <c r="EH165" i="1"/>
  <c r="EJ165" i="1"/>
  <c r="EM165" i="1"/>
  <c r="EN165" i="1"/>
  <c r="EO165" i="1"/>
  <c r="ER165" i="1"/>
  <c r="EV165" i="1"/>
  <c r="EX165" i="1"/>
  <c r="FA165" i="1"/>
  <c r="FB165" i="1"/>
  <c r="FC165" i="1"/>
  <c r="NH165" i="1"/>
  <c r="NL165" i="1"/>
  <c r="NN165" i="1"/>
  <c r="NQ165" i="1"/>
  <c r="NR165" i="1"/>
  <c r="NS165" i="1"/>
  <c r="MT165" i="1"/>
  <c r="MX165" i="1"/>
  <c r="MZ165" i="1"/>
  <c r="NC165" i="1"/>
  <c r="ND165" i="1"/>
  <c r="NE165" i="1"/>
  <c r="MF165" i="1"/>
  <c r="MJ165" i="1"/>
  <c r="ML165" i="1"/>
  <c r="MO165" i="1"/>
  <c r="MP165" i="1"/>
  <c r="MQ165" i="1"/>
  <c r="LR165" i="1"/>
  <c r="LV165" i="1"/>
  <c r="LX165" i="1"/>
  <c r="MA165" i="1"/>
  <c r="MB165" i="1"/>
  <c r="MC165" i="1"/>
  <c r="LD165" i="1"/>
  <c r="GH165" i="1"/>
  <c r="GJ165" i="1"/>
  <c r="GL165" i="1"/>
  <c r="GN165" i="1"/>
  <c r="GQ165" i="1"/>
  <c r="GR165" i="1"/>
  <c r="GS165" i="1"/>
  <c r="GV165" i="1"/>
  <c r="GX165" i="1"/>
  <c r="GZ165" i="1"/>
  <c r="HB165" i="1"/>
  <c r="HE165" i="1"/>
  <c r="HF165" i="1"/>
  <c r="HG165" i="1"/>
  <c r="HJ165" i="1"/>
  <c r="HN165" i="1"/>
  <c r="HP165" i="1"/>
  <c r="HS165" i="1"/>
  <c r="HT165" i="1"/>
  <c r="HU165" i="1"/>
  <c r="IB165" i="1"/>
  <c r="FF165" i="1"/>
  <c r="FH165" i="1"/>
  <c r="FJ165" i="1"/>
  <c r="FL165" i="1"/>
  <c r="FO165" i="1"/>
  <c r="FP165" i="1"/>
  <c r="FQ165" i="1"/>
  <c r="FT165" i="1"/>
  <c r="FV165" i="1"/>
  <c r="FX165" i="1"/>
  <c r="FZ165" i="1"/>
  <c r="GC165" i="1"/>
  <c r="GD165" i="1"/>
  <c r="GE165" i="1"/>
  <c r="L166" i="1"/>
  <c r="N166" i="1"/>
  <c r="Q166" i="1"/>
  <c r="R166" i="1"/>
  <c r="S166" i="1"/>
  <c r="V166" i="1"/>
  <c r="Z166" i="1"/>
  <c r="AB166" i="1"/>
  <c r="AE166" i="1"/>
  <c r="AF166" i="1"/>
  <c r="AG166" i="1"/>
  <c r="AJ166" i="1"/>
  <c r="AN166" i="1"/>
  <c r="AP166" i="1"/>
  <c r="AS166" i="1"/>
  <c r="AT166" i="1"/>
  <c r="AU166" i="1"/>
  <c r="AX166" i="1"/>
  <c r="BB166" i="1"/>
  <c r="BD166" i="1"/>
  <c r="BG166" i="1"/>
  <c r="BH166" i="1"/>
  <c r="BI166" i="1"/>
  <c r="BP166" i="1"/>
  <c r="ED166" i="1"/>
  <c r="EH166" i="1"/>
  <c r="EJ166" i="1"/>
  <c r="EM166" i="1"/>
  <c r="EN166" i="1"/>
  <c r="EO166" i="1"/>
  <c r="ER166" i="1"/>
  <c r="EV166" i="1"/>
  <c r="EX166" i="1"/>
  <c r="FA166" i="1"/>
  <c r="FB166" i="1"/>
  <c r="FC166" i="1"/>
  <c r="NH166" i="1"/>
  <c r="NL166" i="1"/>
  <c r="NN166" i="1"/>
  <c r="NQ166" i="1"/>
  <c r="NR166" i="1"/>
  <c r="NS166" i="1"/>
  <c r="MT166" i="1"/>
  <c r="MX166" i="1"/>
  <c r="MZ166" i="1"/>
  <c r="NC166" i="1"/>
  <c r="ND166" i="1"/>
  <c r="NE166" i="1"/>
  <c r="MF166" i="1"/>
  <c r="MJ166" i="1"/>
  <c r="ML166" i="1"/>
  <c r="MO166" i="1"/>
  <c r="MP166" i="1"/>
  <c r="MQ166" i="1"/>
  <c r="LR166" i="1"/>
  <c r="LV166" i="1"/>
  <c r="LX166" i="1"/>
  <c r="MA166" i="1"/>
  <c r="MB166" i="1"/>
  <c r="MC166" i="1"/>
  <c r="GH166" i="1"/>
  <c r="GJ166" i="1"/>
  <c r="GL166" i="1"/>
  <c r="GN166" i="1"/>
  <c r="GQ166" i="1"/>
  <c r="GR166" i="1"/>
  <c r="GS166" i="1"/>
  <c r="GV166" i="1"/>
  <c r="GX166" i="1"/>
  <c r="GZ166" i="1"/>
  <c r="HB166" i="1"/>
  <c r="HE166" i="1"/>
  <c r="HF166" i="1"/>
  <c r="HG166" i="1"/>
  <c r="HJ166" i="1"/>
  <c r="HN166" i="1"/>
  <c r="HP166" i="1"/>
  <c r="HS166" i="1"/>
  <c r="HT166" i="1"/>
  <c r="HU166" i="1"/>
  <c r="IB166" i="1"/>
  <c r="FF166" i="1"/>
  <c r="FH166" i="1"/>
  <c r="FJ166" i="1"/>
  <c r="FL166" i="1"/>
  <c r="FO166" i="1"/>
  <c r="FP166" i="1"/>
  <c r="FQ166" i="1"/>
  <c r="FT166" i="1"/>
  <c r="FV166" i="1"/>
  <c r="FX166" i="1"/>
  <c r="FZ166" i="1"/>
  <c r="GC166" i="1"/>
  <c r="GD166" i="1"/>
  <c r="GE166" i="1"/>
  <c r="L167" i="1"/>
  <c r="N167" i="1"/>
  <c r="Q167" i="1"/>
  <c r="R167" i="1"/>
  <c r="S167" i="1"/>
  <c r="V167" i="1"/>
  <c r="Z167" i="1"/>
  <c r="AB167" i="1"/>
  <c r="AE167" i="1"/>
  <c r="AF167" i="1"/>
  <c r="AG167" i="1"/>
  <c r="AJ167" i="1"/>
  <c r="AN167" i="1"/>
  <c r="AP167" i="1"/>
  <c r="AS167" i="1"/>
  <c r="AT167" i="1"/>
  <c r="AU167" i="1"/>
  <c r="AX167" i="1"/>
  <c r="BB167" i="1"/>
  <c r="BD167" i="1"/>
  <c r="BG167" i="1"/>
  <c r="BH167" i="1"/>
  <c r="BI167" i="1"/>
  <c r="BL167" i="1"/>
  <c r="BP167" i="1"/>
  <c r="BZ167" i="1"/>
  <c r="CN167" i="1"/>
  <c r="DB167" i="1"/>
  <c r="DP167" i="1"/>
  <c r="ED167" i="1"/>
  <c r="EH167" i="1"/>
  <c r="EJ167" i="1"/>
  <c r="EM167" i="1"/>
  <c r="EN167" i="1"/>
  <c r="EO167" i="1"/>
  <c r="ER167" i="1"/>
  <c r="EV167" i="1"/>
  <c r="EX167" i="1"/>
  <c r="FA167" i="1"/>
  <c r="FB167" i="1"/>
  <c r="FC167" i="1"/>
  <c r="IZ167" i="1"/>
  <c r="JN167" i="1"/>
  <c r="KB167" i="1"/>
  <c r="KP167" i="1"/>
  <c r="NH167" i="1"/>
  <c r="NL167" i="1"/>
  <c r="NN167" i="1"/>
  <c r="NQ167" i="1"/>
  <c r="NR167" i="1"/>
  <c r="NS167" i="1"/>
  <c r="MT167" i="1"/>
  <c r="MX167" i="1"/>
  <c r="MZ167" i="1"/>
  <c r="NC167" i="1"/>
  <c r="ND167" i="1"/>
  <c r="NE167" i="1"/>
  <c r="MF167" i="1"/>
  <c r="MJ167" i="1"/>
  <c r="ML167" i="1"/>
  <c r="MO167" i="1"/>
  <c r="MP167" i="1"/>
  <c r="MQ167" i="1"/>
  <c r="LR167" i="1"/>
  <c r="LV167" i="1"/>
  <c r="LX167" i="1"/>
  <c r="MA167" i="1"/>
  <c r="MB167" i="1"/>
  <c r="MC167" i="1"/>
  <c r="GH167" i="1"/>
  <c r="GJ167" i="1"/>
  <c r="GL167" i="1"/>
  <c r="GN167" i="1"/>
  <c r="GQ167" i="1"/>
  <c r="GR167" i="1"/>
  <c r="GS167" i="1"/>
  <c r="GV167" i="1"/>
  <c r="GX167" i="1"/>
  <c r="GZ167" i="1"/>
  <c r="HB167" i="1"/>
  <c r="HE167" i="1"/>
  <c r="HF167" i="1"/>
  <c r="HG167" i="1"/>
  <c r="HJ167" i="1"/>
  <c r="HN167" i="1"/>
  <c r="HP167" i="1"/>
  <c r="HS167" i="1"/>
  <c r="HT167" i="1"/>
  <c r="HU167" i="1"/>
  <c r="HX167" i="1"/>
  <c r="IB167" i="1"/>
  <c r="ID167" i="1"/>
  <c r="IF167" i="1"/>
  <c r="IG167" i="1"/>
  <c r="IH167" i="1"/>
  <c r="II167" i="1"/>
  <c r="IL167" i="1"/>
  <c r="FF167" i="1"/>
  <c r="FH167" i="1"/>
  <c r="FJ167" i="1"/>
  <c r="FL167" i="1"/>
  <c r="FO167" i="1"/>
  <c r="FP167" i="1"/>
  <c r="FQ167" i="1"/>
  <c r="FT167" i="1"/>
  <c r="FV167" i="1"/>
  <c r="FX167" i="1"/>
  <c r="FZ167" i="1"/>
  <c r="GC167" i="1"/>
  <c r="GD167" i="1"/>
  <c r="GE167" i="1"/>
  <c r="L168" i="1"/>
  <c r="N168" i="1"/>
  <c r="Q168" i="1"/>
  <c r="R168" i="1"/>
  <c r="S168" i="1"/>
  <c r="Z168" i="1"/>
  <c r="AB168" i="1"/>
  <c r="AF168" i="1"/>
  <c r="AG168" i="1"/>
  <c r="AN168" i="1"/>
  <c r="AP168" i="1"/>
  <c r="AT168" i="1"/>
  <c r="AU168" i="1"/>
  <c r="BB168" i="1"/>
  <c r="BD168" i="1"/>
  <c r="BH168" i="1"/>
  <c r="BI168" i="1"/>
  <c r="BP168" i="1"/>
  <c r="EH168" i="1"/>
  <c r="EJ168" i="1"/>
  <c r="EM168" i="1"/>
  <c r="EN168" i="1"/>
  <c r="EO168" i="1"/>
  <c r="EV168" i="1"/>
  <c r="EX168" i="1"/>
  <c r="FA168" i="1"/>
  <c r="FB168" i="1"/>
  <c r="FC168" i="1"/>
  <c r="NL168" i="1"/>
  <c r="NN168" i="1"/>
  <c r="NQ168" i="1"/>
  <c r="NR168" i="1"/>
  <c r="NS168" i="1"/>
  <c r="MX168" i="1"/>
  <c r="MZ168" i="1"/>
  <c r="NC168" i="1"/>
  <c r="ND168" i="1"/>
  <c r="NE168" i="1"/>
  <c r="MJ168" i="1"/>
  <c r="ML168" i="1"/>
  <c r="MO168" i="1"/>
  <c r="MP168" i="1"/>
  <c r="MQ168" i="1"/>
  <c r="LV168" i="1"/>
  <c r="LX168" i="1"/>
  <c r="MA168" i="1"/>
  <c r="MB168" i="1"/>
  <c r="MC168" i="1"/>
  <c r="LD168" i="1"/>
  <c r="LH168" i="1"/>
  <c r="LJ168" i="1"/>
  <c r="LL168" i="1"/>
  <c r="LM168" i="1"/>
  <c r="LN168" i="1"/>
  <c r="GJ168" i="1"/>
  <c r="GL168" i="1"/>
  <c r="GN168" i="1"/>
  <c r="GQ168" i="1"/>
  <c r="GR168" i="1"/>
  <c r="GS168" i="1"/>
  <c r="GX168" i="1"/>
  <c r="GZ168" i="1"/>
  <c r="HB168" i="1"/>
  <c r="HE168" i="1"/>
  <c r="HF168" i="1"/>
  <c r="HG168" i="1"/>
  <c r="HN168" i="1"/>
  <c r="HP168" i="1"/>
  <c r="HS168" i="1"/>
  <c r="HT168" i="1"/>
  <c r="HU168" i="1"/>
  <c r="IB168" i="1"/>
  <c r="ID168" i="1"/>
  <c r="IH168" i="1"/>
  <c r="II168" i="1"/>
  <c r="FH168" i="1"/>
  <c r="FJ168" i="1"/>
  <c r="FL168" i="1"/>
  <c r="FO168" i="1"/>
  <c r="FP168" i="1"/>
  <c r="FQ168" i="1"/>
  <c r="FV168" i="1"/>
  <c r="FX168" i="1"/>
  <c r="FZ168" i="1"/>
  <c r="GC168" i="1"/>
  <c r="GD168" i="1"/>
  <c r="GE168" i="1"/>
  <c r="L169" i="1"/>
  <c r="N169" i="1"/>
  <c r="Q169" i="1"/>
  <c r="R169" i="1"/>
  <c r="S169" i="1"/>
  <c r="Z169" i="1"/>
  <c r="AB169" i="1"/>
  <c r="AF169" i="1"/>
  <c r="AG169" i="1"/>
  <c r="AN169" i="1"/>
  <c r="AP169" i="1"/>
  <c r="AT169" i="1"/>
  <c r="AU169" i="1"/>
  <c r="BB169" i="1"/>
  <c r="BD169" i="1"/>
  <c r="BH169" i="1"/>
  <c r="BI169" i="1"/>
  <c r="BP169" i="1"/>
  <c r="EH169" i="1"/>
  <c r="EJ169" i="1"/>
  <c r="EM169" i="1"/>
  <c r="EN169" i="1"/>
  <c r="EO169" i="1"/>
  <c r="EV169" i="1"/>
  <c r="EX169" i="1"/>
  <c r="FA169" i="1"/>
  <c r="FB169" i="1"/>
  <c r="FC169" i="1"/>
  <c r="NL169" i="1"/>
  <c r="NQ169" i="1"/>
  <c r="NR169" i="1"/>
  <c r="NS169" i="1"/>
  <c r="MX169" i="1"/>
  <c r="MZ169" i="1"/>
  <c r="NC169" i="1"/>
  <c r="ND169" i="1"/>
  <c r="NE169" i="1"/>
  <c r="MJ169" i="1"/>
  <c r="ML169" i="1"/>
  <c r="MO169" i="1"/>
  <c r="MP169" i="1"/>
  <c r="MQ169" i="1"/>
  <c r="LV169" i="1"/>
  <c r="LX169" i="1"/>
  <c r="MA169" i="1"/>
  <c r="MB169" i="1"/>
  <c r="MC169" i="1"/>
  <c r="LH169" i="1"/>
  <c r="LJ169" i="1"/>
  <c r="LL169" i="1"/>
  <c r="LM169" i="1"/>
  <c r="LN169" i="1"/>
  <c r="GJ169" i="1"/>
  <c r="GL169" i="1"/>
  <c r="GN169" i="1"/>
  <c r="GQ169" i="1"/>
  <c r="GR169" i="1"/>
  <c r="GS169" i="1"/>
  <c r="GX169" i="1"/>
  <c r="GZ169" i="1"/>
  <c r="HB169" i="1"/>
  <c r="HE169" i="1"/>
  <c r="HF169" i="1"/>
  <c r="HG169" i="1"/>
  <c r="HN169" i="1"/>
  <c r="HP169" i="1"/>
  <c r="HS169" i="1"/>
  <c r="HT169" i="1"/>
  <c r="HU169" i="1"/>
  <c r="IB169" i="1"/>
  <c r="ID169" i="1"/>
  <c r="IF169" i="1"/>
  <c r="IG169" i="1"/>
  <c r="IH169" i="1"/>
  <c r="II169" i="1"/>
  <c r="FH169" i="1"/>
  <c r="FJ169" i="1"/>
  <c r="FL169" i="1"/>
  <c r="FO169" i="1"/>
  <c r="FP169" i="1"/>
  <c r="FQ169" i="1"/>
  <c r="FV169" i="1"/>
  <c r="FX169" i="1"/>
  <c r="FZ169" i="1"/>
  <c r="GC169" i="1"/>
  <c r="GD169" i="1"/>
  <c r="GE169" i="1"/>
  <c r="N170" i="1"/>
  <c r="Q170" i="1"/>
  <c r="R170" i="1"/>
  <c r="S170" i="1"/>
  <c r="AB170" i="1"/>
  <c r="AF170" i="1"/>
  <c r="AG170" i="1"/>
  <c r="AN170" i="1"/>
  <c r="AP170" i="1"/>
  <c r="AT170" i="1"/>
  <c r="AU170" i="1"/>
  <c r="BB170" i="1"/>
  <c r="BD170" i="1"/>
  <c r="BH170" i="1"/>
  <c r="BI170" i="1"/>
  <c r="BP170" i="1"/>
  <c r="EJ170" i="1"/>
  <c r="EM170" i="1"/>
  <c r="EN170" i="1"/>
  <c r="EO170" i="1"/>
  <c r="EX170" i="1"/>
  <c r="FA170" i="1"/>
  <c r="FB170" i="1"/>
  <c r="FC170" i="1"/>
  <c r="NN170" i="1"/>
  <c r="NQ170" i="1"/>
  <c r="NR170" i="1"/>
  <c r="NS170" i="1"/>
  <c r="MZ170" i="1"/>
  <c r="NC170" i="1"/>
  <c r="ND170" i="1"/>
  <c r="NE170" i="1"/>
  <c r="ML170" i="1"/>
  <c r="MO170" i="1"/>
  <c r="MP170" i="1"/>
  <c r="MQ170" i="1"/>
  <c r="LX170" i="1"/>
  <c r="MA170" i="1"/>
  <c r="MB170" i="1"/>
  <c r="MC170" i="1"/>
  <c r="LH170" i="1"/>
  <c r="LJ170" i="1"/>
  <c r="LL170" i="1"/>
  <c r="LM170" i="1"/>
  <c r="LN170" i="1"/>
  <c r="GJ170" i="1"/>
  <c r="GN170" i="1"/>
  <c r="GQ170" i="1"/>
  <c r="GR170" i="1"/>
  <c r="GS170" i="1"/>
  <c r="GX170" i="1"/>
  <c r="HB170" i="1"/>
  <c r="HE170" i="1"/>
  <c r="HF170" i="1"/>
  <c r="HG170" i="1"/>
  <c r="HP170" i="1"/>
  <c r="HS170" i="1"/>
  <c r="HT170" i="1"/>
  <c r="HU170" i="1"/>
  <c r="IB170" i="1"/>
  <c r="ID170" i="1"/>
  <c r="IF170" i="1"/>
  <c r="IG170" i="1"/>
  <c r="IH170" i="1"/>
  <c r="II170" i="1"/>
  <c r="FH170" i="1"/>
  <c r="FL170" i="1"/>
  <c r="FO170" i="1"/>
  <c r="FP170" i="1"/>
  <c r="FQ170" i="1"/>
  <c r="FV170" i="1"/>
  <c r="FZ170" i="1"/>
  <c r="GC170" i="1"/>
  <c r="GD170" i="1"/>
  <c r="GE170" i="1"/>
  <c r="N171" i="1"/>
  <c r="Q171" i="1"/>
  <c r="R171" i="1"/>
  <c r="S171" i="1"/>
  <c r="AB171" i="1"/>
  <c r="AF171" i="1"/>
  <c r="AG171" i="1"/>
  <c r="AN171" i="1"/>
  <c r="AP171" i="1"/>
  <c r="AT171" i="1"/>
  <c r="AU171" i="1"/>
  <c r="BB171" i="1"/>
  <c r="BD171" i="1"/>
  <c r="BH171" i="1"/>
  <c r="BI171" i="1"/>
  <c r="BL171" i="1"/>
  <c r="DB171" i="1"/>
  <c r="EH171" i="1"/>
  <c r="EJ171" i="1"/>
  <c r="EN171" i="1"/>
  <c r="EO171" i="1"/>
  <c r="EV171" i="1"/>
  <c r="EX171" i="1"/>
  <c r="FB171" i="1"/>
  <c r="FC171" i="1"/>
  <c r="NL171" i="1"/>
  <c r="NN171" i="1"/>
  <c r="NR171" i="1"/>
  <c r="NS171" i="1"/>
  <c r="MX171" i="1"/>
  <c r="MZ171" i="1"/>
  <c r="ND171" i="1"/>
  <c r="NE171" i="1"/>
  <c r="MJ171" i="1"/>
  <c r="ML171" i="1"/>
  <c r="MP171" i="1"/>
  <c r="MQ171" i="1"/>
  <c r="LV171" i="1"/>
  <c r="LX171" i="1"/>
  <c r="MB171" i="1"/>
  <c r="MC171" i="1"/>
  <c r="LD171" i="1"/>
  <c r="LH171" i="1"/>
  <c r="LJ171" i="1"/>
  <c r="LL171" i="1"/>
  <c r="LM171" i="1"/>
  <c r="LN171" i="1"/>
  <c r="GJ171" i="1"/>
  <c r="GL171" i="1"/>
  <c r="GN171" i="1"/>
  <c r="GR171" i="1"/>
  <c r="GS171" i="1"/>
  <c r="GX171" i="1"/>
  <c r="GZ171" i="1"/>
  <c r="HB171" i="1"/>
  <c r="HF171" i="1"/>
  <c r="HG171" i="1"/>
  <c r="HN171" i="1"/>
  <c r="HP171" i="1"/>
  <c r="HT171" i="1"/>
  <c r="HU171" i="1"/>
  <c r="HX171" i="1"/>
  <c r="FH171" i="1"/>
  <c r="FJ171" i="1"/>
  <c r="FL171" i="1"/>
  <c r="FP171" i="1"/>
  <c r="FQ171" i="1"/>
  <c r="FV171" i="1"/>
  <c r="FX171" i="1"/>
  <c r="FZ171" i="1"/>
  <c r="GD171" i="1"/>
  <c r="GE171" i="1"/>
  <c r="N172" i="1"/>
  <c r="Q172" i="1"/>
  <c r="R172" i="1"/>
  <c r="S172" i="1"/>
  <c r="AB172" i="1"/>
  <c r="AF172" i="1"/>
  <c r="AG172" i="1"/>
  <c r="AN172" i="1"/>
  <c r="AP172" i="1"/>
  <c r="AT172" i="1"/>
  <c r="AU172" i="1"/>
  <c r="BB172" i="1"/>
  <c r="BD172" i="1"/>
  <c r="BH172" i="1"/>
  <c r="BI172" i="1"/>
  <c r="EH172" i="1"/>
  <c r="EJ172" i="1"/>
  <c r="EN172" i="1"/>
  <c r="EO172" i="1"/>
  <c r="EV172" i="1"/>
  <c r="EX172" i="1"/>
  <c r="FB172" i="1"/>
  <c r="FC172" i="1"/>
  <c r="NL172" i="1"/>
  <c r="NN172" i="1"/>
  <c r="NR172" i="1"/>
  <c r="NS172" i="1"/>
  <c r="MX172" i="1"/>
  <c r="MZ172" i="1"/>
  <c r="ND172" i="1"/>
  <c r="NE172" i="1"/>
  <c r="MJ172" i="1"/>
  <c r="ML172" i="1"/>
  <c r="MP172" i="1"/>
  <c r="MQ172" i="1"/>
  <c r="LV172" i="1"/>
  <c r="LX172" i="1"/>
  <c r="MB172" i="1"/>
  <c r="MC172" i="1"/>
  <c r="LH172" i="1"/>
  <c r="LJ172" i="1"/>
  <c r="LL172" i="1"/>
  <c r="LM172" i="1"/>
  <c r="LN172" i="1"/>
  <c r="GJ172" i="1"/>
  <c r="GL172" i="1"/>
  <c r="GN172" i="1"/>
  <c r="GR172" i="1"/>
  <c r="GS172" i="1"/>
  <c r="GX172" i="1"/>
  <c r="GZ172" i="1"/>
  <c r="HB172" i="1"/>
  <c r="HF172" i="1"/>
  <c r="HG172" i="1"/>
  <c r="HN172" i="1"/>
  <c r="HP172" i="1"/>
  <c r="HT172" i="1"/>
  <c r="HU172" i="1"/>
  <c r="FH172" i="1"/>
  <c r="FJ172" i="1"/>
  <c r="FL172" i="1"/>
  <c r="FP172" i="1"/>
  <c r="FQ172" i="1"/>
  <c r="FV172" i="1"/>
  <c r="FX172" i="1"/>
  <c r="FZ172" i="1"/>
  <c r="GD172" i="1"/>
  <c r="GE172" i="1"/>
  <c r="N173" i="1"/>
  <c r="R173" i="1"/>
  <c r="S173" i="1"/>
  <c r="AB173" i="1"/>
  <c r="AF173" i="1"/>
  <c r="AG173" i="1"/>
  <c r="AN173" i="1"/>
  <c r="AP173" i="1"/>
  <c r="AT173" i="1"/>
  <c r="AU173" i="1"/>
  <c r="BB173" i="1"/>
  <c r="BD173" i="1"/>
  <c r="BH173" i="1"/>
  <c r="BI173" i="1"/>
  <c r="EJ173" i="1"/>
  <c r="EN173" i="1"/>
  <c r="EO173" i="1"/>
  <c r="EV173" i="1"/>
  <c r="EX173" i="1"/>
  <c r="FB173" i="1"/>
  <c r="FC173" i="1"/>
  <c r="NN173" i="1"/>
  <c r="NR173" i="1"/>
  <c r="NS173" i="1"/>
  <c r="MZ173" i="1"/>
  <c r="ND173" i="1"/>
  <c r="NE173" i="1"/>
  <c r="ML173" i="1"/>
  <c r="MP173" i="1"/>
  <c r="MQ173" i="1"/>
  <c r="LX173" i="1"/>
  <c r="MB173" i="1"/>
  <c r="MC173" i="1"/>
  <c r="LH173" i="1"/>
  <c r="LJ173" i="1"/>
  <c r="LL173" i="1"/>
  <c r="LM173" i="1"/>
  <c r="LN173" i="1"/>
  <c r="GJ173" i="1"/>
  <c r="GN173" i="1"/>
  <c r="GR173" i="1"/>
  <c r="GS173" i="1"/>
  <c r="GX173" i="1"/>
  <c r="HB173" i="1"/>
  <c r="HF173" i="1"/>
  <c r="HG173" i="1"/>
  <c r="HP173" i="1"/>
  <c r="HT173" i="1"/>
  <c r="HU173" i="1"/>
  <c r="FH173" i="1"/>
  <c r="FL173" i="1"/>
  <c r="FP173" i="1"/>
  <c r="FQ173" i="1"/>
  <c r="FV173" i="1"/>
  <c r="FZ173" i="1"/>
  <c r="GD173" i="1"/>
  <c r="GE173" i="1"/>
  <c r="N174" i="1"/>
  <c r="R174" i="1"/>
  <c r="S174" i="1"/>
  <c r="AB174" i="1"/>
  <c r="AF174" i="1"/>
  <c r="AG174" i="1"/>
  <c r="AN174" i="1"/>
  <c r="AP174" i="1"/>
  <c r="AT174" i="1"/>
  <c r="AU174" i="1"/>
  <c r="BB174" i="1"/>
  <c r="BD174" i="1"/>
  <c r="BH174" i="1"/>
  <c r="BI174" i="1"/>
  <c r="EJ174" i="1"/>
  <c r="EN174" i="1"/>
  <c r="EO174" i="1"/>
  <c r="EV174" i="1"/>
  <c r="EX174" i="1"/>
  <c r="FB174" i="1"/>
  <c r="FC174" i="1"/>
  <c r="NN174" i="1"/>
  <c r="NR174" i="1"/>
  <c r="NS174" i="1"/>
  <c r="MZ174" i="1"/>
  <c r="ND174" i="1"/>
  <c r="NE174" i="1"/>
  <c r="ML174" i="1"/>
  <c r="MP174" i="1"/>
  <c r="MQ174" i="1"/>
  <c r="LX174" i="1"/>
  <c r="MB174" i="1"/>
  <c r="MC174" i="1"/>
  <c r="LD174" i="1"/>
  <c r="LH174" i="1"/>
  <c r="LJ174" i="1"/>
  <c r="LL174" i="1"/>
  <c r="LM174" i="1"/>
  <c r="LN174" i="1"/>
  <c r="GJ174" i="1"/>
  <c r="GN174" i="1"/>
  <c r="GR174" i="1"/>
  <c r="GS174" i="1"/>
  <c r="GX174" i="1"/>
  <c r="HB174" i="1"/>
  <c r="HF174" i="1"/>
  <c r="HG174" i="1"/>
  <c r="HP174" i="1"/>
  <c r="HT174" i="1"/>
  <c r="HU174" i="1"/>
  <c r="FH174" i="1"/>
  <c r="FL174" i="1"/>
  <c r="FP174" i="1"/>
  <c r="FQ174" i="1"/>
  <c r="FV174" i="1"/>
  <c r="FZ174" i="1"/>
  <c r="GD174" i="1"/>
  <c r="GE174" i="1"/>
  <c r="N175" i="1"/>
  <c r="R175" i="1"/>
  <c r="S175" i="1"/>
  <c r="AB175" i="1"/>
  <c r="AF175" i="1"/>
  <c r="AG175" i="1"/>
  <c r="AN175" i="1"/>
  <c r="AP175" i="1"/>
  <c r="AT175" i="1"/>
  <c r="AU175" i="1"/>
  <c r="BB175" i="1"/>
  <c r="BD175" i="1"/>
  <c r="BH175" i="1"/>
  <c r="BI175" i="1"/>
  <c r="BL175" i="1"/>
  <c r="BP175" i="1"/>
  <c r="BZ175" i="1"/>
  <c r="CN175" i="1"/>
  <c r="DB175" i="1"/>
  <c r="DP175" i="1"/>
  <c r="EJ175" i="1"/>
  <c r="EN175" i="1"/>
  <c r="EO175" i="1"/>
  <c r="EV175" i="1"/>
  <c r="EX175" i="1"/>
  <c r="FB175" i="1"/>
  <c r="FC175" i="1"/>
  <c r="IZ175" i="1"/>
  <c r="JN175" i="1"/>
  <c r="KB175" i="1"/>
  <c r="KP175" i="1"/>
  <c r="NN175" i="1"/>
  <c r="NR175" i="1"/>
  <c r="NS175" i="1"/>
  <c r="MZ175" i="1"/>
  <c r="ND175" i="1"/>
  <c r="NE175" i="1"/>
  <c r="ML175" i="1"/>
  <c r="MP175" i="1"/>
  <c r="MQ175" i="1"/>
  <c r="LX175" i="1"/>
  <c r="MB175" i="1"/>
  <c r="MC175" i="1"/>
  <c r="LH175" i="1"/>
  <c r="LJ175" i="1"/>
  <c r="LL175" i="1"/>
  <c r="LM175" i="1"/>
  <c r="LN175" i="1"/>
  <c r="GJ175" i="1"/>
  <c r="GN175" i="1"/>
  <c r="GR175" i="1"/>
  <c r="GS175" i="1"/>
  <c r="GX175" i="1"/>
  <c r="HB175" i="1"/>
  <c r="HF175" i="1"/>
  <c r="HG175" i="1"/>
  <c r="HP175" i="1"/>
  <c r="HT175" i="1"/>
  <c r="HU175" i="1"/>
  <c r="HX175" i="1"/>
  <c r="IB175" i="1"/>
  <c r="ID175" i="1"/>
  <c r="IF175" i="1"/>
  <c r="IG175" i="1"/>
  <c r="IH175" i="1"/>
  <c r="II175" i="1"/>
  <c r="IL175" i="1"/>
  <c r="FH175" i="1"/>
  <c r="FL175" i="1"/>
  <c r="FP175" i="1"/>
  <c r="FQ175" i="1"/>
  <c r="FV175" i="1"/>
  <c r="FZ175" i="1"/>
  <c r="GD175" i="1"/>
  <c r="GE175" i="1"/>
  <c r="N176" i="1"/>
  <c r="R176" i="1"/>
  <c r="S176" i="1"/>
  <c r="AB176" i="1"/>
  <c r="AF176" i="1"/>
  <c r="AG176" i="1"/>
  <c r="AN176" i="1"/>
  <c r="AP176" i="1"/>
  <c r="AT176" i="1"/>
  <c r="AU176" i="1"/>
  <c r="BB176" i="1"/>
  <c r="BD176" i="1"/>
  <c r="BH176" i="1"/>
  <c r="BI176" i="1"/>
  <c r="BP176" i="1"/>
  <c r="EJ176" i="1"/>
  <c r="EN176" i="1"/>
  <c r="EO176" i="1"/>
  <c r="EV176" i="1"/>
  <c r="EX176" i="1"/>
  <c r="FB176" i="1"/>
  <c r="FC176" i="1"/>
  <c r="NN176" i="1"/>
  <c r="NR176" i="1"/>
  <c r="NS176" i="1"/>
  <c r="MZ176" i="1"/>
  <c r="ND176" i="1"/>
  <c r="NE176" i="1"/>
  <c r="ML176" i="1"/>
  <c r="MP176" i="1"/>
  <c r="MQ176" i="1"/>
  <c r="LX176" i="1"/>
  <c r="MB176" i="1"/>
  <c r="MC176" i="1"/>
  <c r="LH176" i="1"/>
  <c r="LJ176" i="1"/>
  <c r="LL176" i="1"/>
  <c r="LM176" i="1"/>
  <c r="LN176" i="1"/>
  <c r="GJ176" i="1"/>
  <c r="GN176" i="1"/>
  <c r="GR176" i="1"/>
  <c r="GS176" i="1"/>
  <c r="GX176" i="1"/>
  <c r="HB176" i="1"/>
  <c r="HF176" i="1"/>
  <c r="HG176" i="1"/>
  <c r="HP176" i="1"/>
  <c r="HT176" i="1"/>
  <c r="HU176" i="1"/>
  <c r="IB176" i="1"/>
  <c r="ID176" i="1"/>
  <c r="IF176" i="1"/>
  <c r="IG176" i="1"/>
  <c r="IH176" i="1"/>
  <c r="II176" i="1"/>
  <c r="FH176" i="1"/>
  <c r="FL176" i="1"/>
  <c r="FP176" i="1"/>
  <c r="FQ176" i="1"/>
  <c r="FV176" i="1"/>
  <c r="FZ176" i="1"/>
  <c r="GD176" i="1"/>
  <c r="GE176" i="1"/>
  <c r="N177" i="1"/>
  <c r="R177" i="1"/>
  <c r="S177" i="1"/>
  <c r="AB177" i="1"/>
  <c r="AF177" i="1"/>
  <c r="AG177" i="1"/>
  <c r="AN177" i="1"/>
  <c r="AP177" i="1"/>
  <c r="AT177" i="1"/>
  <c r="AU177" i="1"/>
  <c r="BB177" i="1"/>
  <c r="BD177" i="1"/>
  <c r="BH177" i="1"/>
  <c r="BI177" i="1"/>
  <c r="BP177" i="1"/>
  <c r="EJ177" i="1"/>
  <c r="EN177" i="1"/>
  <c r="EO177" i="1"/>
  <c r="EV177" i="1"/>
  <c r="EX177" i="1"/>
  <c r="FB177" i="1"/>
  <c r="FC177" i="1"/>
  <c r="NN177" i="1"/>
  <c r="NR177" i="1"/>
  <c r="NS177" i="1"/>
  <c r="MZ177" i="1"/>
  <c r="ND177" i="1"/>
  <c r="NE177" i="1"/>
  <c r="ML177" i="1"/>
  <c r="MP177" i="1"/>
  <c r="MQ177" i="1"/>
  <c r="LX177" i="1"/>
  <c r="MB177" i="1"/>
  <c r="MC177" i="1"/>
  <c r="LD177" i="1"/>
  <c r="LH177" i="1"/>
  <c r="LJ177" i="1"/>
  <c r="LL177" i="1"/>
  <c r="LM177" i="1"/>
  <c r="LN177" i="1"/>
  <c r="GJ177" i="1"/>
  <c r="GN177" i="1"/>
  <c r="GR177" i="1"/>
  <c r="GS177" i="1"/>
  <c r="GX177" i="1"/>
  <c r="HB177" i="1"/>
  <c r="HF177" i="1"/>
  <c r="HG177" i="1"/>
  <c r="HP177" i="1"/>
  <c r="HT177" i="1"/>
  <c r="HU177" i="1"/>
  <c r="IB177" i="1"/>
  <c r="ID177" i="1"/>
  <c r="IF177" i="1"/>
  <c r="IG177" i="1"/>
  <c r="IH177" i="1"/>
  <c r="II177" i="1"/>
  <c r="FH177" i="1"/>
  <c r="FL177" i="1"/>
  <c r="FP177" i="1"/>
  <c r="FQ177" i="1"/>
  <c r="FV177" i="1"/>
  <c r="FZ177" i="1"/>
  <c r="GD177" i="1"/>
  <c r="GE177" i="1"/>
  <c r="N178" i="1"/>
  <c r="R178" i="1"/>
  <c r="S178" i="1"/>
  <c r="AB178" i="1"/>
  <c r="AF178" i="1"/>
  <c r="AG178" i="1"/>
  <c r="AN178" i="1"/>
  <c r="AP178" i="1"/>
  <c r="AT178" i="1"/>
  <c r="AU178" i="1"/>
  <c r="BB178" i="1"/>
  <c r="BD178" i="1"/>
  <c r="BH178" i="1"/>
  <c r="BI178" i="1"/>
  <c r="BP178" i="1"/>
  <c r="EJ178" i="1"/>
  <c r="EN178" i="1"/>
  <c r="EO178" i="1"/>
  <c r="EV178" i="1"/>
  <c r="EX178" i="1"/>
  <c r="FB178" i="1"/>
  <c r="FC178" i="1"/>
  <c r="NN178" i="1"/>
  <c r="NR178" i="1"/>
  <c r="NS178" i="1"/>
  <c r="MZ178" i="1"/>
  <c r="ND178" i="1"/>
  <c r="NE178" i="1"/>
  <c r="ML178" i="1"/>
  <c r="MP178" i="1"/>
  <c r="MQ178" i="1"/>
  <c r="LX178" i="1"/>
  <c r="MB178" i="1"/>
  <c r="MC178" i="1"/>
  <c r="LH178" i="1"/>
  <c r="LJ178" i="1"/>
  <c r="LL178" i="1"/>
  <c r="LM178" i="1"/>
  <c r="LN178" i="1"/>
  <c r="GJ178" i="1"/>
  <c r="GN178" i="1"/>
  <c r="GR178" i="1"/>
  <c r="GS178" i="1"/>
  <c r="GX178" i="1"/>
  <c r="HB178" i="1"/>
  <c r="HF178" i="1"/>
  <c r="HG178" i="1"/>
  <c r="HP178" i="1"/>
  <c r="HT178" i="1"/>
  <c r="HU178" i="1"/>
  <c r="IB178" i="1"/>
  <c r="ID178" i="1"/>
  <c r="IF178" i="1"/>
  <c r="IG178" i="1"/>
  <c r="IH178" i="1"/>
  <c r="II178" i="1"/>
  <c r="FH178" i="1"/>
  <c r="FL178" i="1"/>
  <c r="FP178" i="1"/>
  <c r="FQ178" i="1"/>
  <c r="FV178" i="1"/>
  <c r="FZ178" i="1"/>
  <c r="GD178" i="1"/>
  <c r="GE178" i="1"/>
  <c r="N179" i="1"/>
  <c r="R179" i="1"/>
  <c r="S179" i="1"/>
  <c r="AB179" i="1"/>
  <c r="AF179" i="1"/>
  <c r="AG179" i="1"/>
  <c r="AN179" i="1"/>
  <c r="AP179" i="1"/>
  <c r="AT179" i="1"/>
  <c r="AU179" i="1"/>
  <c r="BB179" i="1"/>
  <c r="BD179" i="1"/>
  <c r="BH179" i="1"/>
  <c r="BI179" i="1"/>
  <c r="BL179" i="1"/>
  <c r="BP179" i="1"/>
  <c r="BR179" i="1"/>
  <c r="BT179" i="1"/>
  <c r="BU179" i="1"/>
  <c r="BV179" i="1"/>
  <c r="BW179" i="1"/>
  <c r="BZ179" i="1"/>
  <c r="CN179" i="1"/>
  <c r="DB179" i="1"/>
  <c r="DP179" i="1"/>
  <c r="EJ179" i="1"/>
  <c r="EN179" i="1"/>
  <c r="EO179" i="1"/>
  <c r="EV179" i="1"/>
  <c r="EX179" i="1"/>
  <c r="FB179" i="1"/>
  <c r="FC179" i="1"/>
  <c r="IZ179" i="1"/>
  <c r="JN179" i="1"/>
  <c r="KB179" i="1"/>
  <c r="KP179" i="1"/>
  <c r="NN179" i="1"/>
  <c r="NR179" i="1"/>
  <c r="NS179" i="1"/>
  <c r="MZ179" i="1"/>
  <c r="ND179" i="1"/>
  <c r="NE179" i="1"/>
  <c r="ML179" i="1"/>
  <c r="MP179" i="1"/>
  <c r="MQ179" i="1"/>
  <c r="LX179" i="1"/>
  <c r="MB179" i="1"/>
  <c r="MC179" i="1"/>
  <c r="LH179" i="1"/>
  <c r="LJ179" i="1"/>
  <c r="LL179" i="1"/>
  <c r="LM179" i="1"/>
  <c r="LN179" i="1"/>
  <c r="GJ179" i="1"/>
  <c r="GN179" i="1"/>
  <c r="GR179" i="1"/>
  <c r="GS179" i="1"/>
  <c r="GX179" i="1"/>
  <c r="HB179" i="1"/>
  <c r="HF179" i="1"/>
  <c r="HG179" i="1"/>
  <c r="HP179" i="1"/>
  <c r="HT179" i="1"/>
  <c r="HU179" i="1"/>
  <c r="HX179" i="1"/>
  <c r="IB179" i="1"/>
  <c r="ID179" i="1"/>
  <c r="IF179" i="1"/>
  <c r="IG179" i="1"/>
  <c r="IH179" i="1"/>
  <c r="II179" i="1"/>
  <c r="IL179" i="1"/>
  <c r="FH179" i="1"/>
  <c r="FL179" i="1"/>
  <c r="FP179" i="1"/>
  <c r="FQ179" i="1"/>
  <c r="FV179" i="1"/>
  <c r="FZ179" i="1"/>
  <c r="GD179" i="1"/>
  <c r="GE179" i="1"/>
  <c r="N180" i="1"/>
  <c r="R180" i="1"/>
  <c r="S180" i="1"/>
  <c r="AB180" i="1"/>
  <c r="AF180" i="1"/>
  <c r="AG180" i="1"/>
  <c r="AN180" i="1"/>
  <c r="AP180" i="1"/>
  <c r="AT180" i="1"/>
  <c r="AU180" i="1"/>
  <c r="BB180" i="1"/>
  <c r="BD180" i="1"/>
  <c r="BH180" i="1"/>
  <c r="BI180" i="1"/>
  <c r="BP180" i="1"/>
  <c r="BR180" i="1"/>
  <c r="BT180" i="1"/>
  <c r="BU180" i="1"/>
  <c r="BV180" i="1"/>
  <c r="BW180" i="1"/>
  <c r="EJ180" i="1"/>
  <c r="EN180" i="1"/>
  <c r="EO180" i="1"/>
  <c r="EV180" i="1"/>
  <c r="EX180" i="1"/>
  <c r="FB180" i="1"/>
  <c r="FC180" i="1"/>
  <c r="NN180" i="1"/>
  <c r="NR180" i="1"/>
  <c r="NS180" i="1"/>
  <c r="MZ180" i="1"/>
  <c r="ND180" i="1"/>
  <c r="NE180" i="1"/>
  <c r="ML180" i="1"/>
  <c r="MP180" i="1"/>
  <c r="MQ180" i="1"/>
  <c r="LX180" i="1"/>
  <c r="MB180" i="1"/>
  <c r="MC180" i="1"/>
  <c r="LD180" i="1"/>
  <c r="LH180" i="1"/>
  <c r="LJ180" i="1"/>
  <c r="LL180" i="1"/>
  <c r="LM180" i="1"/>
  <c r="LN180" i="1"/>
  <c r="GJ180" i="1"/>
  <c r="GN180" i="1"/>
  <c r="GR180" i="1"/>
  <c r="GS180" i="1"/>
  <c r="GX180" i="1"/>
  <c r="HB180" i="1"/>
  <c r="HF180" i="1"/>
  <c r="HG180" i="1"/>
  <c r="HP180" i="1"/>
  <c r="HT180" i="1"/>
  <c r="HU180" i="1"/>
  <c r="IB180" i="1"/>
  <c r="ID180" i="1"/>
  <c r="IF180" i="1"/>
  <c r="IG180" i="1"/>
  <c r="IH180" i="1"/>
  <c r="II180" i="1"/>
  <c r="FH180" i="1"/>
  <c r="FL180" i="1"/>
  <c r="FP180" i="1"/>
  <c r="FQ180" i="1"/>
  <c r="FV180" i="1"/>
  <c r="FZ180" i="1"/>
  <c r="GD180" i="1"/>
  <c r="GE180" i="1"/>
  <c r="N181" i="1"/>
  <c r="R181" i="1"/>
  <c r="S181" i="1"/>
  <c r="AB181" i="1"/>
  <c r="AF181" i="1"/>
  <c r="AG181" i="1"/>
  <c r="AN181" i="1"/>
  <c r="AP181" i="1"/>
  <c r="AT181" i="1"/>
  <c r="AU181" i="1"/>
  <c r="BB181" i="1"/>
  <c r="BD181" i="1"/>
  <c r="BH181" i="1"/>
  <c r="BI181" i="1"/>
  <c r="BP181" i="1"/>
  <c r="BR181" i="1"/>
  <c r="BT181" i="1"/>
  <c r="BU181" i="1"/>
  <c r="BV181" i="1"/>
  <c r="BW181" i="1"/>
  <c r="EJ181" i="1"/>
  <c r="EN181" i="1"/>
  <c r="EO181" i="1"/>
  <c r="EV181" i="1"/>
  <c r="EX181" i="1"/>
  <c r="FB181" i="1"/>
  <c r="FC181" i="1"/>
  <c r="NN181" i="1"/>
  <c r="NR181" i="1"/>
  <c r="NS181" i="1"/>
  <c r="MZ181" i="1"/>
  <c r="ND181" i="1"/>
  <c r="NE181" i="1"/>
  <c r="ML181" i="1"/>
  <c r="MP181" i="1"/>
  <c r="MQ181" i="1"/>
  <c r="LX181" i="1"/>
  <c r="MB181" i="1"/>
  <c r="MC181" i="1"/>
  <c r="LH181" i="1"/>
  <c r="LJ181" i="1"/>
  <c r="LL181" i="1"/>
  <c r="LM181" i="1"/>
  <c r="LN181" i="1"/>
  <c r="GJ181" i="1"/>
  <c r="GN181" i="1"/>
  <c r="GR181" i="1"/>
  <c r="GS181" i="1"/>
  <c r="GX181" i="1"/>
  <c r="HB181" i="1"/>
  <c r="HF181" i="1"/>
  <c r="HG181" i="1"/>
  <c r="HP181" i="1"/>
  <c r="HT181" i="1"/>
  <c r="HU181" i="1"/>
  <c r="IB181" i="1"/>
  <c r="ID181" i="1"/>
  <c r="IF181" i="1"/>
  <c r="IG181" i="1"/>
  <c r="IH181" i="1"/>
  <c r="II181" i="1"/>
  <c r="FH181" i="1"/>
  <c r="FL181" i="1"/>
  <c r="FP181" i="1"/>
  <c r="FQ181" i="1"/>
  <c r="FV181" i="1"/>
  <c r="FZ181" i="1"/>
  <c r="GD181" i="1"/>
  <c r="GE181" i="1"/>
  <c r="N182" i="1"/>
  <c r="R182" i="1"/>
  <c r="S182" i="1"/>
  <c r="AB182" i="1"/>
  <c r="AF182" i="1"/>
  <c r="AG182" i="1"/>
  <c r="AN182" i="1"/>
  <c r="AP182" i="1"/>
  <c r="AT182" i="1"/>
  <c r="AU182" i="1"/>
  <c r="BB182" i="1"/>
  <c r="BD182" i="1"/>
  <c r="BH182" i="1"/>
  <c r="BI182" i="1"/>
  <c r="BP182" i="1"/>
  <c r="BR182" i="1"/>
  <c r="BT182" i="1"/>
  <c r="BU182" i="1"/>
  <c r="BV182" i="1"/>
  <c r="BW182" i="1"/>
  <c r="EJ182" i="1"/>
  <c r="EN182" i="1"/>
  <c r="EO182" i="1"/>
  <c r="EV182" i="1"/>
  <c r="EX182" i="1"/>
  <c r="FB182" i="1"/>
  <c r="FC182" i="1"/>
  <c r="NN182" i="1"/>
  <c r="NR182" i="1"/>
  <c r="NS182" i="1"/>
  <c r="MZ182" i="1"/>
  <c r="ND182" i="1"/>
  <c r="NE182" i="1"/>
  <c r="ML182" i="1"/>
  <c r="MP182" i="1"/>
  <c r="MQ182" i="1"/>
  <c r="LX182" i="1"/>
  <c r="MB182" i="1"/>
  <c r="MC182" i="1"/>
  <c r="LH182" i="1"/>
  <c r="LJ182" i="1"/>
  <c r="LL182" i="1"/>
  <c r="LM182" i="1"/>
  <c r="LN182" i="1"/>
  <c r="GJ182" i="1"/>
  <c r="GN182" i="1"/>
  <c r="GR182" i="1"/>
  <c r="GS182" i="1"/>
  <c r="GX182" i="1"/>
  <c r="HB182" i="1"/>
  <c r="HF182" i="1"/>
  <c r="HG182" i="1"/>
  <c r="HP182" i="1"/>
  <c r="HT182" i="1"/>
  <c r="HU182" i="1"/>
  <c r="IB182" i="1"/>
  <c r="ID182" i="1"/>
  <c r="IF182" i="1"/>
  <c r="IG182" i="1"/>
  <c r="IH182" i="1"/>
  <c r="II182" i="1"/>
  <c r="FH182" i="1"/>
  <c r="FL182" i="1"/>
  <c r="FP182" i="1"/>
  <c r="FQ182" i="1"/>
  <c r="FV182" i="1"/>
  <c r="FZ182" i="1"/>
  <c r="GD182" i="1"/>
  <c r="GE182" i="1"/>
  <c r="N183" i="1"/>
  <c r="R183" i="1"/>
  <c r="S183" i="1"/>
  <c r="AB183" i="1"/>
  <c r="AF183" i="1"/>
  <c r="AG183" i="1"/>
  <c r="AN183" i="1"/>
  <c r="AP183" i="1"/>
  <c r="AT183" i="1"/>
  <c r="AU183" i="1"/>
  <c r="BB183" i="1"/>
  <c r="BD183" i="1"/>
  <c r="BH183" i="1"/>
  <c r="BI183" i="1"/>
  <c r="BL183" i="1"/>
  <c r="BP183" i="1"/>
  <c r="BR183" i="1"/>
  <c r="BT183" i="1"/>
  <c r="BU183" i="1"/>
  <c r="BV183" i="1"/>
  <c r="BW183" i="1"/>
  <c r="BZ183" i="1"/>
  <c r="CN183" i="1"/>
  <c r="DB183" i="1"/>
  <c r="DP183" i="1"/>
  <c r="EJ183" i="1"/>
  <c r="EN183" i="1"/>
  <c r="EO183" i="1"/>
  <c r="EV183" i="1"/>
  <c r="EX183" i="1"/>
  <c r="FB183" i="1"/>
  <c r="FC183" i="1"/>
  <c r="IZ183" i="1"/>
  <c r="JN183" i="1"/>
  <c r="KB183" i="1"/>
  <c r="KP183" i="1"/>
  <c r="NN183" i="1"/>
  <c r="NR183" i="1"/>
  <c r="NS183" i="1"/>
  <c r="MZ183" i="1"/>
  <c r="ND183" i="1"/>
  <c r="NE183" i="1"/>
  <c r="ML183" i="1"/>
  <c r="MP183" i="1"/>
  <c r="MQ183" i="1"/>
  <c r="LX183" i="1"/>
  <c r="MB183" i="1"/>
  <c r="MC183" i="1"/>
  <c r="LD183" i="1"/>
  <c r="LH183" i="1"/>
  <c r="LJ183" i="1"/>
  <c r="LL183" i="1"/>
  <c r="LM183" i="1"/>
  <c r="LN183" i="1"/>
  <c r="GJ183" i="1"/>
  <c r="GN183" i="1"/>
  <c r="GR183" i="1"/>
  <c r="GS183" i="1"/>
  <c r="GX183" i="1"/>
  <c r="HB183" i="1"/>
  <c r="HF183" i="1"/>
  <c r="HG183" i="1"/>
  <c r="HP183" i="1"/>
  <c r="HT183" i="1"/>
  <c r="HU183" i="1"/>
  <c r="HX183" i="1"/>
  <c r="IB183" i="1"/>
  <c r="IL183" i="1"/>
  <c r="FH183" i="1"/>
  <c r="FL183" i="1"/>
  <c r="FP183" i="1"/>
  <c r="FQ183" i="1"/>
  <c r="FV183" i="1"/>
  <c r="FZ183" i="1"/>
  <c r="GD183" i="1"/>
  <c r="GE183" i="1"/>
  <c r="N184" i="1"/>
  <c r="R184" i="1"/>
  <c r="S184" i="1"/>
  <c r="AB184" i="1"/>
  <c r="AF184" i="1"/>
  <c r="AG184" i="1"/>
  <c r="AN184" i="1"/>
  <c r="AP184" i="1"/>
  <c r="AT184" i="1"/>
  <c r="AU184" i="1"/>
  <c r="BB184" i="1"/>
  <c r="BD184" i="1"/>
  <c r="BH184" i="1"/>
  <c r="BI184" i="1"/>
  <c r="BP184" i="1"/>
  <c r="BR184" i="1"/>
  <c r="BT184" i="1"/>
  <c r="BU184" i="1"/>
  <c r="BV184" i="1"/>
  <c r="BW184" i="1"/>
  <c r="EJ184" i="1"/>
  <c r="EN184" i="1"/>
  <c r="EO184" i="1"/>
  <c r="EV184" i="1"/>
  <c r="EX184" i="1"/>
  <c r="FB184" i="1"/>
  <c r="FC184" i="1"/>
  <c r="NN184" i="1"/>
  <c r="NR184" i="1"/>
  <c r="NS184" i="1"/>
  <c r="MZ184" i="1"/>
  <c r="ND184" i="1"/>
  <c r="NE184" i="1"/>
  <c r="ML184" i="1"/>
  <c r="MP184" i="1"/>
  <c r="MQ184" i="1"/>
  <c r="LX184" i="1"/>
  <c r="MB184" i="1"/>
  <c r="MC184" i="1"/>
  <c r="LH184" i="1"/>
  <c r="LJ184" i="1"/>
  <c r="LL184" i="1"/>
  <c r="LM184" i="1"/>
  <c r="LN184" i="1"/>
  <c r="GJ184" i="1"/>
  <c r="GN184" i="1"/>
  <c r="GR184" i="1"/>
  <c r="GS184" i="1"/>
  <c r="GX184" i="1"/>
  <c r="HB184" i="1"/>
  <c r="HF184" i="1"/>
  <c r="HG184" i="1"/>
  <c r="HP184" i="1"/>
  <c r="HT184" i="1"/>
  <c r="HU184" i="1"/>
  <c r="IB184" i="1"/>
  <c r="FH184" i="1"/>
  <c r="FL184" i="1"/>
  <c r="FP184" i="1"/>
  <c r="FQ184" i="1"/>
  <c r="FV184" i="1"/>
  <c r="FZ184" i="1"/>
  <c r="GD184" i="1"/>
  <c r="GE184" i="1"/>
  <c r="N185" i="1"/>
  <c r="R185" i="1"/>
  <c r="S185" i="1"/>
  <c r="AB185" i="1"/>
  <c r="AF185" i="1"/>
  <c r="AG185" i="1"/>
  <c r="AN185" i="1"/>
  <c r="AP185" i="1"/>
  <c r="AT185" i="1"/>
  <c r="AU185" i="1"/>
  <c r="BB185" i="1"/>
  <c r="BD185" i="1"/>
  <c r="BH185" i="1"/>
  <c r="BI185" i="1"/>
  <c r="BP185" i="1"/>
  <c r="BR185" i="1"/>
  <c r="BT185" i="1"/>
  <c r="BU185" i="1"/>
  <c r="BV185" i="1"/>
  <c r="BW185" i="1"/>
  <c r="EJ185" i="1"/>
  <c r="EN185" i="1"/>
  <c r="EO185" i="1"/>
  <c r="EV185" i="1"/>
  <c r="EX185" i="1"/>
  <c r="FB185" i="1"/>
  <c r="FC185" i="1"/>
  <c r="NN185" i="1"/>
  <c r="NR185" i="1"/>
  <c r="NS185" i="1"/>
  <c r="MZ185" i="1"/>
  <c r="ND185" i="1"/>
  <c r="NE185" i="1"/>
  <c r="ML185" i="1"/>
  <c r="MP185" i="1"/>
  <c r="MQ185" i="1"/>
  <c r="LX185" i="1"/>
  <c r="MB185" i="1"/>
  <c r="MC185" i="1"/>
  <c r="LH185" i="1"/>
  <c r="LJ185" i="1"/>
  <c r="LL185" i="1"/>
  <c r="LM185" i="1"/>
  <c r="LN185" i="1"/>
  <c r="GJ185" i="1"/>
  <c r="GN185" i="1"/>
  <c r="GR185" i="1"/>
  <c r="GS185" i="1"/>
  <c r="GX185" i="1"/>
  <c r="HB185" i="1"/>
  <c r="HF185" i="1"/>
  <c r="HG185" i="1"/>
  <c r="HP185" i="1"/>
  <c r="HT185" i="1"/>
  <c r="HU185" i="1"/>
  <c r="IB185" i="1"/>
  <c r="FH185" i="1"/>
  <c r="FL185" i="1"/>
  <c r="FP185" i="1"/>
  <c r="FQ185" i="1"/>
  <c r="FV185" i="1"/>
  <c r="FZ185" i="1"/>
  <c r="GD185" i="1"/>
  <c r="GE185" i="1"/>
  <c r="N186" i="1"/>
  <c r="R186" i="1"/>
  <c r="S186" i="1"/>
  <c r="AB186" i="1"/>
  <c r="AF186" i="1"/>
  <c r="AG186" i="1"/>
  <c r="AN186" i="1"/>
  <c r="AP186" i="1"/>
  <c r="AT186" i="1"/>
  <c r="AU186" i="1"/>
  <c r="BB186" i="1"/>
  <c r="BD186" i="1"/>
  <c r="BH186" i="1"/>
  <c r="BI186" i="1"/>
  <c r="BP186" i="1"/>
  <c r="BR186" i="1"/>
  <c r="BT186" i="1"/>
  <c r="BU186" i="1"/>
  <c r="BV186" i="1"/>
  <c r="BW186" i="1"/>
  <c r="EJ186" i="1"/>
  <c r="EN186" i="1"/>
  <c r="EO186" i="1"/>
  <c r="EV186" i="1"/>
  <c r="EX186" i="1"/>
  <c r="FB186" i="1"/>
  <c r="FC186" i="1"/>
  <c r="NN186" i="1"/>
  <c r="NR186" i="1"/>
  <c r="NS186" i="1"/>
  <c r="MZ186" i="1"/>
  <c r="ND186" i="1"/>
  <c r="NE186" i="1"/>
  <c r="ML186" i="1"/>
  <c r="MP186" i="1"/>
  <c r="MQ186" i="1"/>
  <c r="LX186" i="1"/>
  <c r="MB186" i="1"/>
  <c r="MC186" i="1"/>
  <c r="LD186" i="1"/>
  <c r="LH186" i="1"/>
  <c r="LJ186" i="1"/>
  <c r="LL186" i="1"/>
  <c r="LM186" i="1"/>
  <c r="LN186" i="1"/>
  <c r="GJ186" i="1"/>
  <c r="GN186" i="1"/>
  <c r="GR186" i="1"/>
  <c r="GS186" i="1"/>
  <c r="GX186" i="1"/>
  <c r="HB186" i="1"/>
  <c r="HF186" i="1"/>
  <c r="HG186" i="1"/>
  <c r="HP186" i="1"/>
  <c r="HT186" i="1"/>
  <c r="HU186" i="1"/>
  <c r="IB186" i="1"/>
  <c r="FH186" i="1"/>
  <c r="FL186" i="1"/>
  <c r="FP186" i="1"/>
  <c r="FQ186" i="1"/>
  <c r="FV186" i="1"/>
  <c r="FZ186" i="1"/>
  <c r="GD186" i="1"/>
  <c r="GE186" i="1"/>
  <c r="N187" i="1"/>
  <c r="R187" i="1"/>
  <c r="S187" i="1"/>
  <c r="AB187" i="1"/>
  <c r="AF187" i="1"/>
  <c r="AG187" i="1"/>
  <c r="AN187" i="1"/>
  <c r="AP187" i="1"/>
  <c r="AT187" i="1"/>
  <c r="AU187" i="1"/>
  <c r="BB187" i="1"/>
  <c r="BD187" i="1"/>
  <c r="BH187" i="1"/>
  <c r="BI187" i="1"/>
  <c r="BL187" i="1"/>
  <c r="BP187" i="1"/>
  <c r="BZ187" i="1"/>
  <c r="CN187" i="1"/>
  <c r="DB187" i="1"/>
  <c r="DP187" i="1"/>
  <c r="EJ187" i="1"/>
  <c r="EN187" i="1"/>
  <c r="EO187" i="1"/>
  <c r="EV187" i="1"/>
  <c r="EX187" i="1"/>
  <c r="FB187" i="1"/>
  <c r="FC187" i="1"/>
  <c r="IZ187" i="1"/>
  <c r="JN187" i="1"/>
  <c r="KB187" i="1"/>
  <c r="KP187" i="1"/>
  <c r="NN187" i="1"/>
  <c r="NR187" i="1"/>
  <c r="NS187" i="1"/>
  <c r="MZ187" i="1"/>
  <c r="ND187" i="1"/>
  <c r="NE187" i="1"/>
  <c r="ML187" i="1"/>
  <c r="MP187" i="1"/>
  <c r="MQ187" i="1"/>
  <c r="LX187" i="1"/>
  <c r="MB187" i="1"/>
  <c r="MC187" i="1"/>
  <c r="LH187" i="1"/>
  <c r="LJ187" i="1"/>
  <c r="LL187" i="1"/>
  <c r="LM187" i="1"/>
  <c r="LN187" i="1"/>
  <c r="GJ187" i="1"/>
  <c r="GN187" i="1"/>
  <c r="GR187" i="1"/>
  <c r="GS187" i="1"/>
  <c r="GX187" i="1"/>
  <c r="HB187" i="1"/>
  <c r="HF187" i="1"/>
  <c r="HG187" i="1"/>
  <c r="HP187" i="1"/>
  <c r="HT187" i="1"/>
  <c r="HU187" i="1"/>
  <c r="HX187" i="1"/>
  <c r="IB187" i="1"/>
  <c r="ID187" i="1"/>
  <c r="IF187" i="1"/>
  <c r="IG187" i="1"/>
  <c r="IH187" i="1"/>
  <c r="II187" i="1"/>
  <c r="IL187" i="1"/>
  <c r="FH187" i="1"/>
  <c r="FL187" i="1"/>
  <c r="FP187" i="1"/>
  <c r="FQ187" i="1"/>
  <c r="FV187" i="1"/>
  <c r="FZ187" i="1"/>
  <c r="GD187" i="1"/>
  <c r="GE187" i="1"/>
  <c r="N188" i="1"/>
  <c r="R188" i="1"/>
  <c r="S188" i="1"/>
  <c r="AB188" i="1"/>
  <c r="AF188" i="1"/>
  <c r="AG188" i="1"/>
  <c r="AN188" i="1"/>
  <c r="AP188" i="1"/>
  <c r="AT188" i="1"/>
  <c r="AU188" i="1"/>
  <c r="BB188" i="1"/>
  <c r="BD188" i="1"/>
  <c r="BH188" i="1"/>
  <c r="BI188" i="1"/>
  <c r="BP188" i="1"/>
  <c r="EJ188" i="1"/>
  <c r="EN188" i="1"/>
  <c r="EO188" i="1"/>
  <c r="EV188" i="1"/>
  <c r="EX188" i="1"/>
  <c r="FB188" i="1"/>
  <c r="FC188" i="1"/>
  <c r="NN188" i="1"/>
  <c r="NR188" i="1"/>
  <c r="NS188" i="1"/>
  <c r="MZ188" i="1"/>
  <c r="ND188" i="1"/>
  <c r="NE188" i="1"/>
  <c r="ML188" i="1"/>
  <c r="MP188" i="1"/>
  <c r="MQ188" i="1"/>
  <c r="LX188" i="1"/>
  <c r="MB188" i="1"/>
  <c r="MC188" i="1"/>
  <c r="LH188" i="1"/>
  <c r="LJ188" i="1"/>
  <c r="LL188" i="1"/>
  <c r="LM188" i="1"/>
  <c r="LN188" i="1"/>
  <c r="GJ188" i="1"/>
  <c r="GN188" i="1"/>
  <c r="GR188" i="1"/>
  <c r="GS188" i="1"/>
  <c r="GX188" i="1"/>
  <c r="HB188" i="1"/>
  <c r="HF188" i="1"/>
  <c r="HG188" i="1"/>
  <c r="HP188" i="1"/>
  <c r="HT188" i="1"/>
  <c r="HU188" i="1"/>
  <c r="IB188" i="1"/>
  <c r="ID188" i="1"/>
  <c r="IF188" i="1"/>
  <c r="IG188" i="1"/>
  <c r="IH188" i="1"/>
  <c r="II188" i="1"/>
  <c r="FH188" i="1"/>
  <c r="FL188" i="1"/>
  <c r="FP188" i="1"/>
  <c r="FQ188" i="1"/>
  <c r="FV188" i="1"/>
  <c r="FZ188" i="1"/>
  <c r="GD188" i="1"/>
  <c r="GE188" i="1"/>
  <c r="N189" i="1"/>
  <c r="R189" i="1"/>
  <c r="S189" i="1"/>
  <c r="AB189" i="1"/>
  <c r="AF189" i="1"/>
  <c r="AG189" i="1"/>
  <c r="AN189" i="1"/>
  <c r="AP189" i="1"/>
  <c r="AT189" i="1"/>
  <c r="AU189" i="1"/>
  <c r="BB189" i="1"/>
  <c r="BD189" i="1"/>
  <c r="BH189" i="1"/>
  <c r="BI189" i="1"/>
  <c r="BP189" i="1"/>
  <c r="EJ189" i="1"/>
  <c r="EN189" i="1"/>
  <c r="EO189" i="1"/>
  <c r="EV189" i="1"/>
  <c r="EX189" i="1"/>
  <c r="FB189" i="1"/>
  <c r="FC189" i="1"/>
  <c r="NN189" i="1"/>
  <c r="NR189" i="1"/>
  <c r="NS189" i="1"/>
  <c r="MZ189" i="1"/>
  <c r="ND189" i="1"/>
  <c r="NE189" i="1"/>
  <c r="ML189" i="1"/>
  <c r="MP189" i="1"/>
  <c r="MQ189" i="1"/>
  <c r="LX189" i="1"/>
  <c r="MB189" i="1"/>
  <c r="MC189" i="1"/>
  <c r="LN189" i="1"/>
  <c r="GJ189" i="1"/>
  <c r="GN189" i="1"/>
  <c r="GR189" i="1"/>
  <c r="GS189" i="1"/>
  <c r="GX189" i="1"/>
  <c r="HB189" i="1"/>
  <c r="HF189" i="1"/>
  <c r="HG189" i="1"/>
  <c r="HP189" i="1"/>
  <c r="HT189" i="1"/>
  <c r="HU189" i="1"/>
  <c r="IB189" i="1"/>
  <c r="ID189" i="1"/>
  <c r="IF189" i="1"/>
  <c r="IG189" i="1"/>
  <c r="IH189" i="1"/>
  <c r="II189" i="1"/>
  <c r="FH189" i="1"/>
  <c r="FL189" i="1"/>
  <c r="FP189" i="1"/>
  <c r="FQ189" i="1"/>
  <c r="FV189" i="1"/>
  <c r="FZ189" i="1"/>
  <c r="GD189" i="1"/>
  <c r="GE189" i="1"/>
  <c r="N190" i="1"/>
  <c r="R190" i="1"/>
  <c r="S190" i="1"/>
  <c r="AB190" i="1"/>
  <c r="AF190" i="1"/>
  <c r="AG190" i="1"/>
  <c r="AN190" i="1"/>
  <c r="AP190" i="1"/>
  <c r="AT190" i="1"/>
  <c r="AU190" i="1"/>
  <c r="BB190" i="1"/>
  <c r="BD190" i="1"/>
  <c r="BH190" i="1"/>
  <c r="BI190" i="1"/>
  <c r="BP190" i="1"/>
  <c r="EJ190" i="1"/>
  <c r="EN190" i="1"/>
  <c r="EO190" i="1"/>
  <c r="EV190" i="1"/>
  <c r="EX190" i="1"/>
  <c r="FB190" i="1"/>
  <c r="FC190" i="1"/>
  <c r="NN190" i="1"/>
  <c r="NR190" i="1"/>
  <c r="NS190" i="1"/>
  <c r="MZ190" i="1"/>
  <c r="ND190" i="1"/>
  <c r="NE190" i="1"/>
  <c r="ML190" i="1"/>
  <c r="MP190" i="1"/>
  <c r="MQ190" i="1"/>
  <c r="LX190" i="1"/>
  <c r="MB190" i="1"/>
  <c r="MC190" i="1"/>
  <c r="LN190" i="1"/>
  <c r="GJ190" i="1"/>
  <c r="GN190" i="1"/>
  <c r="GR190" i="1"/>
  <c r="GS190" i="1"/>
  <c r="GX190" i="1"/>
  <c r="HB190" i="1"/>
  <c r="HF190" i="1"/>
  <c r="HG190" i="1"/>
  <c r="HP190" i="1"/>
  <c r="HT190" i="1"/>
  <c r="HU190" i="1"/>
  <c r="IB190" i="1"/>
  <c r="ID190" i="1"/>
  <c r="IF190" i="1"/>
  <c r="IG190" i="1"/>
  <c r="IH190" i="1"/>
  <c r="II190" i="1"/>
  <c r="FH190" i="1"/>
  <c r="FL190" i="1"/>
  <c r="FP190" i="1"/>
  <c r="FQ190" i="1"/>
  <c r="FV190" i="1"/>
  <c r="FZ190" i="1"/>
  <c r="GD190" i="1"/>
  <c r="GE190" i="1"/>
  <c r="N191" i="1"/>
  <c r="R191" i="1"/>
  <c r="S191" i="1"/>
  <c r="AB191" i="1"/>
  <c r="AF191" i="1"/>
  <c r="AG191" i="1"/>
  <c r="AN191" i="1"/>
  <c r="AP191" i="1"/>
  <c r="AT191" i="1"/>
  <c r="AU191" i="1"/>
  <c r="BB191" i="1"/>
  <c r="BD191" i="1"/>
  <c r="BH191" i="1"/>
  <c r="BI191" i="1"/>
  <c r="BL191" i="1"/>
  <c r="BP191" i="1"/>
  <c r="BZ191" i="1"/>
  <c r="CN191" i="1"/>
  <c r="DB191" i="1"/>
  <c r="DP191" i="1"/>
  <c r="EJ191" i="1"/>
  <c r="EN191" i="1"/>
  <c r="EO191" i="1"/>
  <c r="EV191" i="1"/>
  <c r="EX191" i="1"/>
  <c r="FB191" i="1"/>
  <c r="FC191" i="1"/>
  <c r="IZ191" i="1"/>
  <c r="JN191" i="1"/>
  <c r="KB191" i="1"/>
  <c r="KP191" i="1"/>
  <c r="NN191" i="1"/>
  <c r="NR191" i="1"/>
  <c r="NS191" i="1"/>
  <c r="MZ191" i="1"/>
  <c r="ND191" i="1"/>
  <c r="NE191" i="1"/>
  <c r="ML191" i="1"/>
  <c r="MP191" i="1"/>
  <c r="MQ191" i="1"/>
  <c r="LX191" i="1"/>
  <c r="MB191" i="1"/>
  <c r="MC191" i="1"/>
  <c r="LN191" i="1"/>
  <c r="GJ191" i="1"/>
  <c r="GN191" i="1"/>
  <c r="GR191" i="1"/>
  <c r="GS191" i="1"/>
  <c r="GX191" i="1"/>
  <c r="HB191" i="1"/>
  <c r="HF191" i="1"/>
  <c r="HG191" i="1"/>
  <c r="HP191" i="1"/>
  <c r="HT191" i="1"/>
  <c r="HU191" i="1"/>
  <c r="HX191" i="1"/>
  <c r="IB191" i="1"/>
  <c r="ID191" i="1"/>
  <c r="IF191" i="1"/>
  <c r="IG191" i="1"/>
  <c r="IH191" i="1"/>
  <c r="II191" i="1"/>
  <c r="IL191" i="1"/>
  <c r="FH191" i="1"/>
  <c r="FL191" i="1"/>
  <c r="FP191" i="1"/>
  <c r="FQ191" i="1"/>
  <c r="FV191" i="1"/>
  <c r="FZ191" i="1"/>
  <c r="GD191" i="1"/>
  <c r="GE191" i="1"/>
  <c r="N192" i="1"/>
  <c r="R192" i="1"/>
  <c r="S192" i="1"/>
  <c r="AB192" i="1"/>
  <c r="AF192" i="1"/>
  <c r="AG192" i="1"/>
  <c r="AN192" i="1"/>
  <c r="AP192" i="1"/>
  <c r="AT192" i="1"/>
  <c r="AU192" i="1"/>
  <c r="BB192" i="1"/>
  <c r="BD192" i="1"/>
  <c r="BH192" i="1"/>
  <c r="BI192" i="1"/>
  <c r="BP192" i="1"/>
  <c r="EJ192" i="1"/>
  <c r="EN192" i="1"/>
  <c r="EO192" i="1"/>
  <c r="EV192" i="1"/>
  <c r="EX192" i="1"/>
  <c r="FB192" i="1"/>
  <c r="FC192" i="1"/>
  <c r="NN192" i="1"/>
  <c r="NR192" i="1"/>
  <c r="NS192" i="1"/>
  <c r="MZ192" i="1"/>
  <c r="ND192" i="1"/>
  <c r="NE192" i="1"/>
  <c r="ML192" i="1"/>
  <c r="MP192" i="1"/>
  <c r="MQ192" i="1"/>
  <c r="LX192" i="1"/>
  <c r="MB192" i="1"/>
  <c r="MC192" i="1"/>
  <c r="LN192" i="1"/>
  <c r="GJ192" i="1"/>
  <c r="GN192" i="1"/>
  <c r="GR192" i="1"/>
  <c r="GS192" i="1"/>
  <c r="GX192" i="1"/>
  <c r="HB192" i="1"/>
  <c r="HF192" i="1"/>
  <c r="HG192" i="1"/>
  <c r="HP192" i="1"/>
  <c r="HT192" i="1"/>
  <c r="HU192" i="1"/>
  <c r="IB192" i="1"/>
  <c r="ID192" i="1"/>
  <c r="IF192" i="1"/>
  <c r="IG192" i="1"/>
  <c r="IH192" i="1"/>
  <c r="II192" i="1"/>
  <c r="FH192" i="1"/>
  <c r="FL192" i="1"/>
  <c r="FP192" i="1"/>
  <c r="FQ192" i="1"/>
  <c r="FV192" i="1"/>
  <c r="FZ192" i="1"/>
  <c r="GD192" i="1"/>
  <c r="GE192" i="1"/>
  <c r="N193" i="1"/>
  <c r="R193" i="1"/>
  <c r="S193" i="1"/>
  <c r="AB193" i="1"/>
  <c r="AF193" i="1"/>
  <c r="AG193" i="1"/>
  <c r="AN193" i="1"/>
  <c r="AP193" i="1"/>
  <c r="AT193" i="1"/>
  <c r="AU193" i="1"/>
  <c r="BB193" i="1"/>
  <c r="BD193" i="1"/>
  <c r="BH193" i="1"/>
  <c r="BI193" i="1"/>
  <c r="BP193" i="1"/>
  <c r="EJ193" i="1"/>
  <c r="EN193" i="1"/>
  <c r="EO193" i="1"/>
  <c r="EV193" i="1"/>
  <c r="EX193" i="1"/>
  <c r="FB193" i="1"/>
  <c r="FC193" i="1"/>
  <c r="NN193" i="1"/>
  <c r="NR193" i="1"/>
  <c r="NS193" i="1"/>
  <c r="MZ193" i="1"/>
  <c r="ND193" i="1"/>
  <c r="NE193" i="1"/>
  <c r="ML193" i="1"/>
  <c r="MP193" i="1"/>
  <c r="MQ193" i="1"/>
  <c r="LX193" i="1"/>
  <c r="MB193" i="1"/>
  <c r="MC193" i="1"/>
  <c r="LN193" i="1"/>
  <c r="GJ193" i="1"/>
  <c r="GN193" i="1"/>
  <c r="GR193" i="1"/>
  <c r="GS193" i="1"/>
  <c r="GX193" i="1"/>
  <c r="HB193" i="1"/>
  <c r="HF193" i="1"/>
  <c r="HG193" i="1"/>
  <c r="HP193" i="1"/>
  <c r="HT193" i="1"/>
  <c r="HU193" i="1"/>
  <c r="IB193" i="1"/>
  <c r="IF193" i="1"/>
  <c r="IG193" i="1"/>
  <c r="IH193" i="1"/>
  <c r="FH193" i="1"/>
  <c r="FL193" i="1"/>
  <c r="FP193" i="1"/>
  <c r="FQ193" i="1"/>
  <c r="FV193" i="1"/>
  <c r="FZ193" i="1"/>
  <c r="GD193" i="1"/>
  <c r="GE193" i="1"/>
  <c r="N194" i="1"/>
  <c r="R194" i="1"/>
  <c r="S194" i="1"/>
  <c r="AB194" i="1"/>
  <c r="AF194" i="1"/>
  <c r="AG194" i="1"/>
  <c r="AN194" i="1"/>
  <c r="AP194" i="1"/>
  <c r="AT194" i="1"/>
  <c r="AU194" i="1"/>
  <c r="BB194" i="1"/>
  <c r="BD194" i="1"/>
  <c r="BH194" i="1"/>
  <c r="BI194" i="1"/>
  <c r="BP194" i="1"/>
  <c r="EJ194" i="1"/>
  <c r="EN194" i="1"/>
  <c r="EO194" i="1"/>
  <c r="EV194" i="1"/>
  <c r="EX194" i="1"/>
  <c r="FB194" i="1"/>
  <c r="FC194" i="1"/>
  <c r="NN194" i="1"/>
  <c r="NR194" i="1"/>
  <c r="NS194" i="1"/>
  <c r="MZ194" i="1"/>
  <c r="ND194" i="1"/>
  <c r="NE194" i="1"/>
  <c r="ML194" i="1"/>
  <c r="MP194" i="1"/>
  <c r="MQ194" i="1"/>
  <c r="LX194" i="1"/>
  <c r="MB194" i="1"/>
  <c r="MC194" i="1"/>
  <c r="LN194" i="1"/>
  <c r="GJ194" i="1"/>
  <c r="GN194" i="1"/>
  <c r="GR194" i="1"/>
  <c r="GS194" i="1"/>
  <c r="GX194" i="1"/>
  <c r="HB194" i="1"/>
  <c r="HF194" i="1"/>
  <c r="HG194" i="1"/>
  <c r="HP194" i="1"/>
  <c r="HT194" i="1"/>
  <c r="HU194" i="1"/>
  <c r="IB194" i="1"/>
  <c r="IF194" i="1"/>
  <c r="IG194" i="1"/>
  <c r="IH194" i="1"/>
  <c r="FH194" i="1"/>
  <c r="FL194" i="1"/>
  <c r="FP194" i="1"/>
  <c r="FQ194" i="1"/>
  <c r="FV194" i="1"/>
  <c r="FZ194" i="1"/>
  <c r="GD194" i="1"/>
  <c r="GE194" i="1"/>
  <c r="N195" i="1"/>
  <c r="R195" i="1"/>
  <c r="S195" i="1"/>
  <c r="AN195" i="1"/>
  <c r="AP195" i="1"/>
  <c r="AT195" i="1"/>
  <c r="AU195" i="1"/>
  <c r="BB195" i="1"/>
  <c r="BD195" i="1"/>
  <c r="BH195" i="1"/>
  <c r="BI195" i="1"/>
  <c r="BL195" i="1"/>
  <c r="BP195" i="1"/>
  <c r="BR195" i="1"/>
  <c r="BT195" i="1"/>
  <c r="BU195" i="1"/>
  <c r="BV195" i="1"/>
  <c r="BW195" i="1"/>
  <c r="BZ195" i="1"/>
  <c r="CD195" i="1"/>
  <c r="CF195" i="1"/>
  <c r="CH195" i="1"/>
  <c r="CI195" i="1"/>
  <c r="CJ195" i="1"/>
  <c r="CK195" i="1"/>
  <c r="CN195" i="1"/>
  <c r="CR195" i="1"/>
  <c r="CT195" i="1"/>
  <c r="CV195" i="1"/>
  <c r="CW195" i="1"/>
  <c r="CX195" i="1"/>
  <c r="CY195" i="1"/>
  <c r="DB195" i="1"/>
  <c r="DF195" i="1"/>
  <c r="DH195" i="1"/>
  <c r="DJ195" i="1"/>
  <c r="DK195" i="1"/>
  <c r="DL195" i="1"/>
  <c r="DM195" i="1"/>
  <c r="DP195" i="1"/>
  <c r="DT195" i="1"/>
  <c r="DV195" i="1"/>
  <c r="DX195" i="1"/>
  <c r="DY195" i="1"/>
  <c r="DZ195" i="1"/>
  <c r="EA195" i="1"/>
  <c r="EV195" i="1"/>
  <c r="EX195" i="1"/>
  <c r="FB195" i="1"/>
  <c r="FC195" i="1"/>
  <c r="IZ195" i="1"/>
  <c r="JD195" i="1"/>
  <c r="JF195" i="1"/>
  <c r="JH195" i="1"/>
  <c r="JI195" i="1"/>
  <c r="JJ195" i="1"/>
  <c r="JK195" i="1"/>
  <c r="JN195" i="1"/>
  <c r="JR195" i="1"/>
  <c r="JT195" i="1"/>
  <c r="JV195" i="1"/>
  <c r="JW195" i="1"/>
  <c r="JX195" i="1"/>
  <c r="JY195" i="1"/>
  <c r="KB195" i="1"/>
  <c r="KF195" i="1"/>
  <c r="KH195" i="1"/>
  <c r="KJ195" i="1"/>
  <c r="KK195" i="1"/>
  <c r="KL195" i="1"/>
  <c r="KM195" i="1"/>
  <c r="KP195" i="1"/>
  <c r="KT195" i="1"/>
  <c r="KV195" i="1"/>
  <c r="KX195" i="1"/>
  <c r="KY195" i="1"/>
  <c r="KZ195" i="1"/>
  <c r="LA195" i="1"/>
  <c r="LJ195" i="1"/>
  <c r="HX195" i="1"/>
  <c r="IB195" i="1"/>
  <c r="ID195" i="1"/>
  <c r="IF195" i="1"/>
  <c r="IG195" i="1"/>
  <c r="IH195" i="1"/>
  <c r="II195" i="1"/>
  <c r="IL195" i="1"/>
  <c r="IP195" i="1"/>
  <c r="IR195" i="1"/>
  <c r="IT195" i="1"/>
  <c r="IU195" i="1"/>
  <c r="IV195" i="1"/>
  <c r="IW195" i="1"/>
  <c r="N196" i="1"/>
  <c r="R196" i="1"/>
  <c r="S196" i="1"/>
  <c r="AB196" i="1"/>
  <c r="AF196" i="1"/>
  <c r="AG196" i="1"/>
  <c r="AN196" i="1"/>
  <c r="AP196" i="1"/>
  <c r="AT196" i="1"/>
  <c r="AU196" i="1"/>
  <c r="BB196" i="1"/>
  <c r="BD196" i="1"/>
  <c r="BH196" i="1"/>
  <c r="BI196" i="1"/>
  <c r="BP196" i="1"/>
  <c r="BR196" i="1"/>
  <c r="BT196" i="1"/>
  <c r="BU196" i="1"/>
  <c r="BV196" i="1"/>
  <c r="BW196" i="1"/>
  <c r="CD196" i="1"/>
  <c r="CF196" i="1"/>
  <c r="CH196" i="1"/>
  <c r="CI196" i="1"/>
  <c r="CJ196" i="1"/>
  <c r="CK196" i="1"/>
  <c r="CR196" i="1"/>
  <c r="CT196" i="1"/>
  <c r="CV196" i="1"/>
  <c r="CW196" i="1"/>
  <c r="CX196" i="1"/>
  <c r="CY196" i="1"/>
  <c r="DF196" i="1"/>
  <c r="DH196" i="1"/>
  <c r="DJ196" i="1"/>
  <c r="DK196" i="1"/>
  <c r="DL196" i="1"/>
  <c r="DM196" i="1"/>
  <c r="DT196" i="1"/>
  <c r="DV196" i="1"/>
  <c r="DX196" i="1"/>
  <c r="DY196" i="1"/>
  <c r="DZ196" i="1"/>
  <c r="EA196" i="1"/>
  <c r="EJ196" i="1"/>
  <c r="EN196" i="1"/>
  <c r="EO196" i="1"/>
  <c r="EV196" i="1"/>
  <c r="EX196" i="1"/>
  <c r="FB196" i="1"/>
  <c r="FC196" i="1"/>
  <c r="JD196" i="1"/>
  <c r="JF196" i="1"/>
  <c r="JH196" i="1"/>
  <c r="JI196" i="1"/>
  <c r="JJ196" i="1"/>
  <c r="JK196" i="1"/>
  <c r="JR196" i="1"/>
  <c r="JT196" i="1"/>
  <c r="JV196" i="1"/>
  <c r="JW196" i="1"/>
  <c r="JX196" i="1"/>
  <c r="JY196" i="1"/>
  <c r="KF196" i="1"/>
  <c r="KH196" i="1"/>
  <c r="KJ196" i="1"/>
  <c r="KK196" i="1"/>
  <c r="KL196" i="1"/>
  <c r="KM196" i="1"/>
  <c r="KT196" i="1"/>
  <c r="KV196" i="1"/>
  <c r="KX196" i="1"/>
  <c r="KY196" i="1"/>
  <c r="KZ196" i="1"/>
  <c r="LA196" i="1"/>
  <c r="NN196" i="1"/>
  <c r="NR196" i="1"/>
  <c r="NS196" i="1"/>
  <c r="MZ196" i="1"/>
  <c r="ND196" i="1"/>
  <c r="NE196" i="1"/>
  <c r="ML196" i="1"/>
  <c r="MP196" i="1"/>
  <c r="MQ196" i="1"/>
  <c r="LX196" i="1"/>
  <c r="MB196" i="1"/>
  <c r="MC196" i="1"/>
  <c r="LJ196" i="1"/>
  <c r="GJ196" i="1"/>
  <c r="GN196" i="1"/>
  <c r="GR196" i="1"/>
  <c r="GS196" i="1"/>
  <c r="GX196" i="1"/>
  <c r="HB196" i="1"/>
  <c r="HF196" i="1"/>
  <c r="HG196" i="1"/>
  <c r="HP196" i="1"/>
  <c r="HT196" i="1"/>
  <c r="HU196" i="1"/>
  <c r="IB196" i="1"/>
  <c r="ID196" i="1"/>
  <c r="IF196" i="1"/>
  <c r="IG196" i="1"/>
  <c r="IH196" i="1"/>
  <c r="II196" i="1"/>
  <c r="IP196" i="1"/>
  <c r="IR196" i="1"/>
  <c r="IT196" i="1"/>
  <c r="IU196" i="1"/>
  <c r="IV196" i="1"/>
  <c r="IW196" i="1"/>
  <c r="FH196" i="1"/>
  <c r="FL196" i="1"/>
  <c r="FP196" i="1"/>
  <c r="FQ196" i="1"/>
  <c r="FV196" i="1"/>
  <c r="FZ196" i="1"/>
  <c r="GD196" i="1"/>
  <c r="GE196" i="1"/>
  <c r="N197" i="1"/>
  <c r="R197" i="1"/>
  <c r="S197" i="1"/>
  <c r="AB197" i="1"/>
  <c r="AF197" i="1"/>
  <c r="AG197" i="1"/>
  <c r="AN197" i="1"/>
  <c r="AP197" i="1"/>
  <c r="AT197" i="1"/>
  <c r="AU197" i="1"/>
  <c r="BB197" i="1"/>
  <c r="BD197" i="1"/>
  <c r="BH197" i="1"/>
  <c r="BI197" i="1"/>
  <c r="BP197" i="1"/>
  <c r="BR197" i="1"/>
  <c r="BT197" i="1"/>
  <c r="BU197" i="1"/>
  <c r="BV197" i="1"/>
  <c r="BW197" i="1"/>
  <c r="CD197" i="1"/>
  <c r="CF197" i="1"/>
  <c r="CH197" i="1"/>
  <c r="CI197" i="1"/>
  <c r="CJ197" i="1"/>
  <c r="CK197" i="1"/>
  <c r="CR197" i="1"/>
  <c r="CT197" i="1"/>
  <c r="CV197" i="1"/>
  <c r="CW197" i="1"/>
  <c r="CX197" i="1"/>
  <c r="CY197" i="1"/>
  <c r="DF197" i="1"/>
  <c r="DH197" i="1"/>
  <c r="DJ197" i="1"/>
  <c r="DK197" i="1"/>
  <c r="DL197" i="1"/>
  <c r="DM197" i="1"/>
  <c r="DT197" i="1"/>
  <c r="DV197" i="1"/>
  <c r="DX197" i="1"/>
  <c r="DY197" i="1"/>
  <c r="DZ197" i="1"/>
  <c r="EA197" i="1"/>
  <c r="EJ197" i="1"/>
  <c r="EN197" i="1"/>
  <c r="EO197" i="1"/>
  <c r="EV197" i="1"/>
  <c r="EX197" i="1"/>
  <c r="FB197" i="1"/>
  <c r="FC197" i="1"/>
  <c r="JD197" i="1"/>
  <c r="JF197" i="1"/>
  <c r="JH197" i="1"/>
  <c r="JI197" i="1"/>
  <c r="JJ197" i="1"/>
  <c r="JK197" i="1"/>
  <c r="JR197" i="1"/>
  <c r="JT197" i="1"/>
  <c r="JV197" i="1"/>
  <c r="JW197" i="1"/>
  <c r="JX197" i="1"/>
  <c r="JY197" i="1"/>
  <c r="KF197" i="1"/>
  <c r="KH197" i="1"/>
  <c r="KJ197" i="1"/>
  <c r="KK197" i="1"/>
  <c r="KL197" i="1"/>
  <c r="KM197" i="1"/>
  <c r="KT197" i="1"/>
  <c r="KV197" i="1"/>
  <c r="KX197" i="1"/>
  <c r="KY197" i="1"/>
  <c r="KZ197" i="1"/>
  <c r="LA197" i="1"/>
  <c r="NN197" i="1"/>
  <c r="NR197" i="1"/>
  <c r="NS197" i="1"/>
  <c r="MZ197" i="1"/>
  <c r="ND197" i="1"/>
  <c r="NE197" i="1"/>
  <c r="ML197" i="1"/>
  <c r="MP197" i="1"/>
  <c r="MQ197" i="1"/>
  <c r="LX197" i="1"/>
  <c r="MB197" i="1"/>
  <c r="MC197" i="1"/>
  <c r="LJ197" i="1"/>
  <c r="GJ197" i="1"/>
  <c r="GN197" i="1"/>
  <c r="GR197" i="1"/>
  <c r="GS197" i="1"/>
  <c r="GX197" i="1"/>
  <c r="HB197" i="1"/>
  <c r="HF197" i="1"/>
  <c r="HG197" i="1"/>
  <c r="HP197" i="1"/>
  <c r="HT197" i="1"/>
  <c r="HU197" i="1"/>
  <c r="IB197" i="1"/>
  <c r="ID197" i="1"/>
  <c r="IF197" i="1"/>
  <c r="IG197" i="1"/>
  <c r="IH197" i="1"/>
  <c r="II197" i="1"/>
  <c r="IP197" i="1"/>
  <c r="IR197" i="1"/>
  <c r="IT197" i="1"/>
  <c r="IU197" i="1"/>
  <c r="IV197" i="1"/>
  <c r="IW197" i="1"/>
  <c r="FH197" i="1"/>
  <c r="FL197" i="1"/>
  <c r="FP197" i="1"/>
  <c r="FQ197" i="1"/>
  <c r="FV197" i="1"/>
  <c r="FZ197" i="1"/>
  <c r="GD197" i="1"/>
  <c r="GE197" i="1"/>
  <c r="N198" i="1"/>
  <c r="R198" i="1"/>
  <c r="S198" i="1"/>
  <c r="AB198" i="1"/>
  <c r="AF198" i="1"/>
  <c r="AG198" i="1"/>
  <c r="AN198" i="1"/>
  <c r="AP198" i="1"/>
  <c r="AT198" i="1"/>
  <c r="AU198" i="1"/>
  <c r="BB198" i="1"/>
  <c r="BD198" i="1"/>
  <c r="BH198" i="1"/>
  <c r="BI198" i="1"/>
  <c r="BP198" i="1"/>
  <c r="BR198" i="1"/>
  <c r="BT198" i="1"/>
  <c r="BU198" i="1"/>
  <c r="BV198" i="1"/>
  <c r="BW198" i="1"/>
  <c r="CD198" i="1"/>
  <c r="CF198" i="1"/>
  <c r="CH198" i="1"/>
  <c r="CI198" i="1"/>
  <c r="CJ198" i="1"/>
  <c r="CK198" i="1"/>
  <c r="CR198" i="1"/>
  <c r="CT198" i="1"/>
  <c r="CV198" i="1"/>
  <c r="CW198" i="1"/>
  <c r="CX198" i="1"/>
  <c r="CY198" i="1"/>
  <c r="DF198" i="1"/>
  <c r="DH198" i="1"/>
  <c r="DJ198" i="1"/>
  <c r="DK198" i="1"/>
  <c r="DL198" i="1"/>
  <c r="DM198" i="1"/>
  <c r="DT198" i="1"/>
  <c r="DV198" i="1"/>
  <c r="DX198" i="1"/>
  <c r="DY198" i="1"/>
  <c r="DZ198" i="1"/>
  <c r="EA198" i="1"/>
  <c r="EJ198" i="1"/>
  <c r="EN198" i="1"/>
  <c r="EO198" i="1"/>
  <c r="EV198" i="1"/>
  <c r="EX198" i="1"/>
  <c r="FB198" i="1"/>
  <c r="FC198" i="1"/>
  <c r="JD198" i="1"/>
  <c r="JF198" i="1"/>
  <c r="JH198" i="1"/>
  <c r="JI198" i="1"/>
  <c r="JJ198" i="1"/>
  <c r="JK198" i="1"/>
  <c r="JR198" i="1"/>
  <c r="JT198" i="1"/>
  <c r="JV198" i="1"/>
  <c r="JW198" i="1"/>
  <c r="JX198" i="1"/>
  <c r="JY198" i="1"/>
  <c r="KF198" i="1"/>
  <c r="KH198" i="1"/>
  <c r="KJ198" i="1"/>
  <c r="KK198" i="1"/>
  <c r="KL198" i="1"/>
  <c r="KM198" i="1"/>
  <c r="KT198" i="1"/>
  <c r="KV198" i="1"/>
  <c r="KX198" i="1"/>
  <c r="KY198" i="1"/>
  <c r="KZ198" i="1"/>
  <c r="LA198" i="1"/>
  <c r="NN198" i="1"/>
  <c r="NR198" i="1"/>
  <c r="NS198" i="1"/>
  <c r="MZ198" i="1"/>
  <c r="ND198" i="1"/>
  <c r="NE198" i="1"/>
  <c r="ML198" i="1"/>
  <c r="MP198" i="1"/>
  <c r="MQ198" i="1"/>
  <c r="LX198" i="1"/>
  <c r="MB198" i="1"/>
  <c r="MC198" i="1"/>
  <c r="LJ198" i="1"/>
  <c r="GJ198" i="1"/>
  <c r="GN198" i="1"/>
  <c r="GR198" i="1"/>
  <c r="GS198" i="1"/>
  <c r="GX198" i="1"/>
  <c r="HB198" i="1"/>
  <c r="HF198" i="1"/>
  <c r="HG198" i="1"/>
  <c r="HP198" i="1"/>
  <c r="HT198" i="1"/>
  <c r="HU198" i="1"/>
  <c r="IB198" i="1"/>
  <c r="ID198" i="1"/>
  <c r="IF198" i="1"/>
  <c r="IG198" i="1"/>
  <c r="IH198" i="1"/>
  <c r="II198" i="1"/>
  <c r="IP198" i="1"/>
  <c r="IR198" i="1"/>
  <c r="IT198" i="1"/>
  <c r="IU198" i="1"/>
  <c r="IV198" i="1"/>
  <c r="IW198" i="1"/>
  <c r="FH198" i="1"/>
  <c r="FL198" i="1"/>
  <c r="FP198" i="1"/>
  <c r="FQ198" i="1"/>
  <c r="FV198" i="1"/>
  <c r="FZ198" i="1"/>
  <c r="GD198" i="1"/>
  <c r="GE198" i="1"/>
  <c r="N199" i="1"/>
  <c r="R199" i="1"/>
  <c r="S199" i="1"/>
  <c r="AB199" i="1"/>
  <c r="AF199" i="1"/>
  <c r="AG199" i="1"/>
  <c r="AN199" i="1"/>
  <c r="AP199" i="1"/>
  <c r="AT199" i="1"/>
  <c r="AU199" i="1"/>
  <c r="BB199" i="1"/>
  <c r="BD199" i="1"/>
  <c r="BH199" i="1"/>
  <c r="BI199" i="1"/>
  <c r="BL199" i="1"/>
  <c r="BP199" i="1"/>
  <c r="BR199" i="1"/>
  <c r="BT199" i="1"/>
  <c r="BU199" i="1"/>
  <c r="BV199" i="1"/>
  <c r="BW199" i="1"/>
  <c r="BZ199" i="1"/>
  <c r="CD199" i="1"/>
  <c r="CF199" i="1"/>
  <c r="CH199" i="1"/>
  <c r="CI199" i="1"/>
  <c r="CJ199" i="1"/>
  <c r="CK199" i="1"/>
  <c r="CN199" i="1"/>
  <c r="CR199" i="1"/>
  <c r="CT199" i="1"/>
  <c r="CV199" i="1"/>
  <c r="CW199" i="1"/>
  <c r="CX199" i="1"/>
  <c r="CY199" i="1"/>
  <c r="DB199" i="1"/>
  <c r="DF199" i="1"/>
  <c r="DH199" i="1"/>
  <c r="DJ199" i="1"/>
  <c r="DK199" i="1"/>
  <c r="DL199" i="1"/>
  <c r="DM199" i="1"/>
  <c r="DP199" i="1"/>
  <c r="DT199" i="1"/>
  <c r="DV199" i="1"/>
  <c r="DX199" i="1"/>
  <c r="DY199" i="1"/>
  <c r="DZ199" i="1"/>
  <c r="EA199" i="1"/>
  <c r="EJ199" i="1"/>
  <c r="EN199" i="1"/>
  <c r="EO199" i="1"/>
  <c r="EV199" i="1"/>
  <c r="EX199" i="1"/>
  <c r="FB199" i="1"/>
  <c r="FC199" i="1"/>
  <c r="IZ199" i="1"/>
  <c r="JD199" i="1"/>
  <c r="JF199" i="1"/>
  <c r="JH199" i="1"/>
  <c r="JI199" i="1"/>
  <c r="JJ199" i="1"/>
  <c r="JK199" i="1"/>
  <c r="JN199" i="1"/>
  <c r="JR199" i="1"/>
  <c r="JT199" i="1"/>
  <c r="JV199" i="1"/>
  <c r="JW199" i="1"/>
  <c r="JX199" i="1"/>
  <c r="JY199" i="1"/>
  <c r="KB199" i="1"/>
  <c r="KF199" i="1"/>
  <c r="KH199" i="1"/>
  <c r="KJ199" i="1"/>
  <c r="KK199" i="1"/>
  <c r="KL199" i="1"/>
  <c r="KM199" i="1"/>
  <c r="KP199" i="1"/>
  <c r="KT199" i="1"/>
  <c r="KV199" i="1"/>
  <c r="KX199" i="1"/>
  <c r="KY199" i="1"/>
  <c r="KZ199" i="1"/>
  <c r="LA199" i="1"/>
  <c r="NN199" i="1"/>
  <c r="NR199" i="1"/>
  <c r="NS199" i="1"/>
  <c r="MZ199" i="1"/>
  <c r="ND199" i="1"/>
  <c r="NE199" i="1"/>
  <c r="ML199" i="1"/>
  <c r="MP199" i="1"/>
  <c r="MQ199" i="1"/>
  <c r="LX199" i="1"/>
  <c r="MB199" i="1"/>
  <c r="MC199" i="1"/>
  <c r="GN199" i="1"/>
  <c r="GR199" i="1"/>
  <c r="GS199" i="1"/>
  <c r="HB199" i="1"/>
  <c r="HF199" i="1"/>
  <c r="HG199" i="1"/>
  <c r="HP199" i="1"/>
  <c r="HT199" i="1"/>
  <c r="HU199" i="1"/>
  <c r="HX199" i="1"/>
  <c r="IB199" i="1"/>
  <c r="ID199" i="1"/>
  <c r="IF199" i="1"/>
  <c r="IG199" i="1"/>
  <c r="IH199" i="1"/>
  <c r="II199" i="1"/>
  <c r="IL199" i="1"/>
  <c r="IP199" i="1"/>
  <c r="IR199" i="1"/>
  <c r="IT199" i="1"/>
  <c r="IU199" i="1"/>
  <c r="IV199" i="1"/>
  <c r="IW199" i="1"/>
  <c r="FL199" i="1"/>
  <c r="FP199" i="1"/>
  <c r="FQ199" i="1"/>
  <c r="FZ199" i="1"/>
  <c r="GD199" i="1"/>
  <c r="GE199" i="1"/>
  <c r="BN200" i="1"/>
  <c r="BP200" i="1"/>
  <c r="BR200" i="1"/>
  <c r="BT200" i="1"/>
  <c r="BU200" i="1"/>
  <c r="BV200" i="1"/>
  <c r="BW200" i="1"/>
  <c r="CB200" i="1"/>
  <c r="CD200" i="1"/>
  <c r="CF200" i="1"/>
  <c r="CH200" i="1"/>
  <c r="CI200" i="1"/>
  <c r="CJ200" i="1"/>
  <c r="CK200" i="1"/>
  <c r="CP200" i="1"/>
  <c r="CR200" i="1"/>
  <c r="CT200" i="1"/>
  <c r="CV200" i="1"/>
  <c r="CW200" i="1"/>
  <c r="CX200" i="1"/>
  <c r="CY200" i="1"/>
  <c r="DD200" i="1"/>
  <c r="DF200" i="1"/>
  <c r="DH200" i="1"/>
  <c r="DJ200" i="1"/>
  <c r="DK200" i="1"/>
  <c r="DL200" i="1"/>
  <c r="DM200" i="1"/>
  <c r="DR200" i="1"/>
  <c r="DT200" i="1"/>
  <c r="DV200" i="1"/>
  <c r="DX200" i="1"/>
  <c r="DY200" i="1"/>
  <c r="DZ200" i="1"/>
  <c r="EA200" i="1"/>
  <c r="JB200" i="1"/>
  <c r="JD200" i="1"/>
  <c r="JF200" i="1"/>
  <c r="JH200" i="1"/>
  <c r="JI200" i="1"/>
  <c r="JJ200" i="1"/>
  <c r="JK200" i="1"/>
  <c r="JP200" i="1"/>
  <c r="JR200" i="1"/>
  <c r="JT200" i="1"/>
  <c r="JV200" i="1"/>
  <c r="JW200" i="1"/>
  <c r="JX200" i="1"/>
  <c r="JY200" i="1"/>
  <c r="KD200" i="1"/>
  <c r="KF200" i="1"/>
  <c r="KH200" i="1"/>
  <c r="KJ200" i="1"/>
  <c r="KK200" i="1"/>
  <c r="KL200" i="1"/>
  <c r="KM200" i="1"/>
  <c r="KR200" i="1"/>
  <c r="KT200" i="1"/>
  <c r="KV200" i="1"/>
  <c r="KX200" i="1"/>
  <c r="KY200" i="1"/>
  <c r="KZ200" i="1"/>
  <c r="LA200" i="1"/>
  <c r="HZ200" i="1"/>
  <c r="IB200" i="1"/>
  <c r="ID200" i="1"/>
  <c r="IF200" i="1"/>
  <c r="IG200" i="1"/>
  <c r="IH200" i="1"/>
  <c r="II200" i="1"/>
  <c r="IN200" i="1"/>
  <c r="IP200" i="1"/>
  <c r="IR200" i="1"/>
  <c r="IT200" i="1"/>
  <c r="IU200" i="1"/>
  <c r="IV200" i="1"/>
  <c r="IW200" i="1"/>
  <c r="BN201" i="1"/>
  <c r="BP201" i="1"/>
  <c r="BR201" i="1"/>
  <c r="BT201" i="1"/>
  <c r="BU201" i="1"/>
  <c r="BV201" i="1"/>
  <c r="BW201" i="1"/>
  <c r="CB201" i="1"/>
  <c r="CD201" i="1"/>
  <c r="CF201" i="1"/>
  <c r="CH201" i="1"/>
  <c r="CI201" i="1"/>
  <c r="CJ201" i="1"/>
  <c r="CK201" i="1"/>
  <c r="CP201" i="1"/>
  <c r="CR201" i="1"/>
  <c r="CT201" i="1"/>
  <c r="CV201" i="1"/>
  <c r="CW201" i="1"/>
  <c r="CX201" i="1"/>
  <c r="CY201" i="1"/>
  <c r="DD201" i="1"/>
  <c r="DF201" i="1"/>
  <c r="DH201" i="1"/>
  <c r="DJ201" i="1"/>
  <c r="DK201" i="1"/>
  <c r="DL201" i="1"/>
  <c r="DM201" i="1"/>
  <c r="DR201" i="1"/>
  <c r="DT201" i="1"/>
  <c r="DV201" i="1"/>
  <c r="DX201" i="1"/>
  <c r="DY201" i="1"/>
  <c r="DZ201" i="1"/>
  <c r="EA201" i="1"/>
  <c r="JB201" i="1"/>
  <c r="JD201" i="1"/>
  <c r="JF201" i="1"/>
  <c r="JH201" i="1"/>
  <c r="JI201" i="1"/>
  <c r="JJ201" i="1"/>
  <c r="JK201" i="1"/>
  <c r="JP201" i="1"/>
  <c r="JR201" i="1"/>
  <c r="JT201" i="1"/>
  <c r="JV201" i="1"/>
  <c r="JW201" i="1"/>
  <c r="JX201" i="1"/>
  <c r="JY201" i="1"/>
  <c r="KD201" i="1"/>
  <c r="KF201" i="1"/>
  <c r="KH201" i="1"/>
  <c r="KJ201" i="1"/>
  <c r="KK201" i="1"/>
  <c r="KL201" i="1"/>
  <c r="KM201" i="1"/>
  <c r="KR201" i="1"/>
  <c r="KT201" i="1"/>
  <c r="KV201" i="1"/>
  <c r="KX201" i="1"/>
  <c r="KY201" i="1"/>
  <c r="KZ201" i="1"/>
  <c r="LA201" i="1"/>
  <c r="HZ201" i="1"/>
  <c r="IB201" i="1"/>
  <c r="ID201" i="1"/>
  <c r="IF201" i="1"/>
  <c r="IG201" i="1"/>
  <c r="IH201" i="1"/>
  <c r="II201" i="1"/>
  <c r="IN201" i="1"/>
  <c r="IP201" i="1"/>
  <c r="IR201" i="1"/>
  <c r="IT201" i="1"/>
  <c r="IU201" i="1"/>
  <c r="IV201" i="1"/>
  <c r="IW201" i="1"/>
  <c r="BN202" i="1"/>
  <c r="BP202" i="1"/>
  <c r="BR202" i="1"/>
  <c r="BT202" i="1"/>
  <c r="BU202" i="1"/>
  <c r="BV202" i="1"/>
  <c r="BW202" i="1"/>
  <c r="CB202" i="1"/>
  <c r="CD202" i="1"/>
  <c r="CF202" i="1"/>
  <c r="CH202" i="1"/>
  <c r="CI202" i="1"/>
  <c r="CJ202" i="1"/>
  <c r="CK202" i="1"/>
  <c r="CP202" i="1"/>
  <c r="CR202" i="1"/>
  <c r="CT202" i="1"/>
  <c r="CV202" i="1"/>
  <c r="CW202" i="1"/>
  <c r="CX202" i="1"/>
  <c r="CY202" i="1"/>
  <c r="DD202" i="1"/>
  <c r="DF202" i="1"/>
  <c r="DH202" i="1"/>
  <c r="DJ202" i="1"/>
  <c r="DK202" i="1"/>
  <c r="DL202" i="1"/>
  <c r="DM202" i="1"/>
  <c r="DR202" i="1"/>
  <c r="DT202" i="1"/>
  <c r="DV202" i="1"/>
  <c r="DX202" i="1"/>
  <c r="DY202" i="1"/>
  <c r="DZ202" i="1"/>
  <c r="EA202" i="1"/>
  <c r="JB202" i="1"/>
  <c r="JD202" i="1"/>
  <c r="JF202" i="1"/>
  <c r="JH202" i="1"/>
  <c r="JI202" i="1"/>
  <c r="JJ202" i="1"/>
  <c r="JK202" i="1"/>
  <c r="JP202" i="1"/>
  <c r="JR202" i="1"/>
  <c r="JT202" i="1"/>
  <c r="JV202" i="1"/>
  <c r="JW202" i="1"/>
  <c r="JX202" i="1"/>
  <c r="JY202" i="1"/>
  <c r="KD202" i="1"/>
  <c r="KF202" i="1"/>
  <c r="KH202" i="1"/>
  <c r="KJ202" i="1"/>
  <c r="KK202" i="1"/>
  <c r="KL202" i="1"/>
  <c r="KM202" i="1"/>
  <c r="KR202" i="1"/>
  <c r="KX202" i="1"/>
  <c r="KY202" i="1"/>
  <c r="KZ202" i="1"/>
  <c r="LA202" i="1"/>
  <c r="HZ202" i="1"/>
  <c r="IF202" i="1"/>
  <c r="IG202" i="1"/>
  <c r="IH202" i="1"/>
  <c r="II202" i="1"/>
  <c r="IN202" i="1"/>
  <c r="IT202" i="1"/>
  <c r="IU202" i="1"/>
  <c r="IV202" i="1"/>
  <c r="IW202" i="1"/>
  <c r="BV203" i="1"/>
  <c r="CJ203" i="1"/>
  <c r="CX203" i="1"/>
  <c r="DL203" i="1"/>
  <c r="DZ203" i="1"/>
  <c r="JJ203" i="1"/>
  <c r="JX203" i="1"/>
  <c r="KL203" i="1"/>
  <c r="KZ203" i="1"/>
  <c r="MJ203" i="1"/>
  <c r="GJ203" i="1"/>
  <c r="GL203" i="1"/>
  <c r="GX203" i="1"/>
  <c r="HN203" i="1"/>
  <c r="IH203" i="1"/>
  <c r="IV203" i="1"/>
  <c r="FH203" i="1"/>
  <c r="FJ203" i="1"/>
  <c r="FV203" i="1"/>
  <c r="FX203" i="1"/>
  <c r="J204" i="1"/>
  <c r="K204" i="1"/>
  <c r="X204" i="1"/>
  <c r="Y204" i="1"/>
  <c r="AL204" i="1"/>
  <c r="AM204" i="1"/>
  <c r="AZ204" i="1"/>
  <c r="BA204" i="1"/>
  <c r="BN204" i="1"/>
  <c r="BO204" i="1"/>
  <c r="BW204" i="1"/>
  <c r="CB204" i="1"/>
  <c r="CC204" i="1"/>
  <c r="CK204" i="1"/>
  <c r="CP204" i="1"/>
  <c r="CQ204" i="1"/>
  <c r="CY204" i="1"/>
  <c r="DD204" i="1"/>
  <c r="DE204" i="1"/>
  <c r="DM204" i="1"/>
  <c r="DR204" i="1"/>
  <c r="DS204" i="1"/>
  <c r="EA204" i="1"/>
  <c r="EF204" i="1"/>
  <c r="EG204" i="1"/>
  <c r="ET204" i="1"/>
  <c r="EU204" i="1"/>
  <c r="JB204" i="1"/>
  <c r="JC204" i="1"/>
  <c r="JK204" i="1"/>
  <c r="JP204" i="1"/>
  <c r="JQ204" i="1"/>
  <c r="JY204" i="1"/>
  <c r="KD204" i="1"/>
  <c r="KE204" i="1"/>
  <c r="KM204" i="1"/>
  <c r="KR204" i="1"/>
  <c r="KS204" i="1"/>
  <c r="LA204" i="1"/>
  <c r="NJ204" i="1"/>
  <c r="NK204" i="1"/>
  <c r="MV204" i="1"/>
  <c r="MW204" i="1"/>
  <c r="MH204" i="1"/>
  <c r="MI204" i="1"/>
  <c r="LT204" i="1"/>
  <c r="LU204" i="1"/>
  <c r="LN204" i="1"/>
  <c r="LO204" i="1"/>
  <c r="GJ204" i="1"/>
  <c r="GK204" i="1"/>
  <c r="GX204" i="1"/>
  <c r="GY204" i="1"/>
  <c r="HL204" i="1"/>
  <c r="HM204" i="1"/>
  <c r="HZ204" i="1"/>
  <c r="IA204" i="1"/>
  <c r="II204" i="1"/>
  <c r="IN204" i="1"/>
  <c r="IO204" i="1"/>
  <c r="IW204" i="1"/>
  <c r="FH204" i="1"/>
  <c r="FI204" i="1"/>
  <c r="FV204" i="1"/>
  <c r="FW204" i="1"/>
  <c r="J205" i="1"/>
  <c r="N205" i="1"/>
  <c r="O205" i="1"/>
  <c r="X205" i="1"/>
  <c r="AB205" i="1"/>
  <c r="AC205" i="1"/>
  <c r="AL205" i="1"/>
  <c r="AP205" i="1"/>
  <c r="AQ205" i="1"/>
  <c r="BD205" i="1"/>
  <c r="BE205" i="1"/>
  <c r="BN205" i="1"/>
  <c r="BV205" i="1"/>
  <c r="BW205" i="1"/>
  <c r="CB205" i="1"/>
  <c r="CJ205" i="1"/>
  <c r="CK205" i="1"/>
  <c r="CP205" i="1"/>
  <c r="CX205" i="1"/>
  <c r="CY205" i="1"/>
  <c r="DD205" i="1"/>
  <c r="DL205" i="1"/>
  <c r="DM205" i="1"/>
  <c r="DR205" i="1"/>
  <c r="DZ205" i="1"/>
  <c r="EA205" i="1"/>
  <c r="EF205" i="1"/>
  <c r="EJ205" i="1"/>
  <c r="EK205" i="1"/>
  <c r="ET205" i="1"/>
  <c r="EX205" i="1"/>
  <c r="EY205" i="1"/>
  <c r="JB205" i="1"/>
  <c r="JJ205" i="1"/>
  <c r="JK205" i="1"/>
  <c r="JP205" i="1"/>
  <c r="JX205" i="1"/>
  <c r="JY205" i="1"/>
  <c r="KD205" i="1"/>
  <c r="KL205" i="1"/>
  <c r="KM205" i="1"/>
  <c r="KR205" i="1"/>
  <c r="KZ205" i="1"/>
  <c r="LA205" i="1"/>
  <c r="NJ205" i="1"/>
  <c r="NN205" i="1"/>
  <c r="NO205" i="1"/>
  <c r="MV205" i="1"/>
  <c r="MZ205" i="1"/>
  <c r="NA205" i="1"/>
  <c r="MH205" i="1"/>
  <c r="ML205" i="1"/>
  <c r="MM205" i="1"/>
  <c r="LT205" i="1"/>
  <c r="LX205" i="1"/>
  <c r="LY205" i="1"/>
  <c r="LF205" i="1"/>
  <c r="LG205" i="1"/>
  <c r="LF206" i="1"/>
  <c r="LN205" i="1"/>
  <c r="LO205" i="1"/>
  <c r="GJ205" i="1"/>
  <c r="GN205" i="1"/>
  <c r="GO205" i="1"/>
  <c r="GX205" i="1"/>
  <c r="HB205" i="1"/>
  <c r="HC205" i="1"/>
  <c r="HL205" i="1"/>
  <c r="HP205" i="1"/>
  <c r="HQ205" i="1"/>
  <c r="HZ205" i="1"/>
  <c r="IH205" i="1"/>
  <c r="II205" i="1"/>
  <c r="IN205" i="1"/>
  <c r="IV205" i="1"/>
  <c r="IW205" i="1"/>
  <c r="FH205" i="1"/>
  <c r="FL205" i="1"/>
  <c r="FM205" i="1"/>
  <c r="FV205" i="1"/>
  <c r="FZ205" i="1"/>
  <c r="GA205" i="1"/>
  <c r="J220" i="1"/>
  <c r="J221" i="1"/>
  <c r="J222" i="1"/>
  <c r="J223" i="1"/>
  <c r="J224" i="1"/>
  <c r="J225" i="1"/>
  <c r="J226" i="1"/>
  <c r="J227" i="1"/>
  <c r="J228" i="1"/>
  <c r="J229" i="1"/>
  <c r="J231" i="1"/>
  <c r="J232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5" i="1"/>
  <c r="J206" i="1"/>
  <c r="N206" i="1"/>
  <c r="O206" i="1"/>
  <c r="X220" i="1"/>
  <c r="X221" i="1"/>
  <c r="X222" i="1"/>
  <c r="X223" i="1"/>
  <c r="X224" i="1"/>
  <c r="X225" i="1"/>
  <c r="X226" i="1"/>
  <c r="X227" i="1"/>
  <c r="X228" i="1"/>
  <c r="X229" i="1"/>
  <c r="X231" i="1"/>
  <c r="X232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8" i="1"/>
  <c r="X269" i="1"/>
  <c r="X270" i="1"/>
  <c r="X275" i="1"/>
  <c r="X206" i="1"/>
  <c r="AB206" i="1"/>
  <c r="AC206" i="1"/>
  <c r="AL220" i="1"/>
  <c r="AL221" i="1"/>
  <c r="AL222" i="1"/>
  <c r="AL223" i="1"/>
  <c r="AL224" i="1"/>
  <c r="AL225" i="1"/>
  <c r="AL226" i="1"/>
  <c r="AL227" i="1"/>
  <c r="AL228" i="1"/>
  <c r="AL229" i="1"/>
  <c r="AL231" i="1"/>
  <c r="AL232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5" i="1"/>
  <c r="AL206" i="1"/>
  <c r="AP206" i="1"/>
  <c r="AQ206" i="1"/>
  <c r="AZ206" i="1"/>
  <c r="BD206" i="1"/>
  <c r="BE206" i="1"/>
  <c r="BN223" i="1"/>
  <c r="BN224" i="1"/>
  <c r="BN225" i="1"/>
  <c r="BN226" i="1"/>
  <c r="BN227" i="1"/>
  <c r="BN228" i="1"/>
  <c r="BN229" i="1"/>
  <c r="BN230" i="1"/>
  <c r="BN231" i="1"/>
  <c r="BN232" i="1"/>
  <c r="BN233" i="1"/>
  <c r="BN234" i="1"/>
  <c r="BN235" i="1"/>
  <c r="BN236" i="1"/>
  <c r="BN237" i="1"/>
  <c r="BN238" i="1"/>
  <c r="BN239" i="1"/>
  <c r="BN240" i="1"/>
  <c r="BN241" i="1"/>
  <c r="BN242" i="1"/>
  <c r="BN243" i="1"/>
  <c r="BN244" i="1"/>
  <c r="BN245" i="1"/>
  <c r="BN246" i="1"/>
  <c r="BN247" i="1"/>
  <c r="BN248" i="1"/>
  <c r="BN249" i="1"/>
  <c r="BN250" i="1"/>
  <c r="BN251" i="1"/>
  <c r="BN252" i="1"/>
  <c r="BN253" i="1"/>
  <c r="BN254" i="1"/>
  <c r="BN255" i="1"/>
  <c r="BN256" i="1"/>
  <c r="BN257" i="1"/>
  <c r="BN258" i="1"/>
  <c r="BN259" i="1"/>
  <c r="BN260" i="1"/>
  <c r="BN261" i="1"/>
  <c r="BN262" i="1"/>
  <c r="BN267" i="1"/>
  <c r="BN268" i="1"/>
  <c r="BN269" i="1"/>
  <c r="BN270" i="1"/>
  <c r="BN271" i="1"/>
  <c r="BN275" i="1"/>
  <c r="BN206" i="1"/>
  <c r="BV206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7" i="1"/>
  <c r="CB268" i="1"/>
  <c r="CB269" i="1"/>
  <c r="CB270" i="1"/>
  <c r="CB271" i="1"/>
  <c r="CB275" i="1"/>
  <c r="CB206" i="1"/>
  <c r="CJ206" i="1"/>
  <c r="CP223" i="1"/>
  <c r="CP224" i="1"/>
  <c r="CP225" i="1"/>
  <c r="CP226" i="1"/>
  <c r="CP227" i="1"/>
  <c r="CP228" i="1"/>
  <c r="CP229" i="1"/>
  <c r="CP230" i="1"/>
  <c r="CP231" i="1"/>
  <c r="CP232" i="1"/>
  <c r="CP233" i="1"/>
  <c r="CP234" i="1"/>
  <c r="CP235" i="1"/>
  <c r="CP236" i="1"/>
  <c r="CP237" i="1"/>
  <c r="CP238" i="1"/>
  <c r="CP239" i="1"/>
  <c r="CP240" i="1"/>
  <c r="CP241" i="1"/>
  <c r="CP242" i="1"/>
  <c r="CP243" i="1"/>
  <c r="CP244" i="1"/>
  <c r="CP245" i="1"/>
  <c r="CP246" i="1"/>
  <c r="CP247" i="1"/>
  <c r="CP248" i="1"/>
  <c r="CP249" i="1"/>
  <c r="CP250" i="1"/>
  <c r="CP251" i="1"/>
  <c r="CP252" i="1"/>
  <c r="CP253" i="1"/>
  <c r="CP254" i="1"/>
  <c r="CP255" i="1"/>
  <c r="CP256" i="1"/>
  <c r="CP257" i="1"/>
  <c r="CP258" i="1"/>
  <c r="CP259" i="1"/>
  <c r="CP260" i="1"/>
  <c r="CP261" i="1"/>
  <c r="CP262" i="1"/>
  <c r="CP267" i="1"/>
  <c r="CP268" i="1"/>
  <c r="CP269" i="1"/>
  <c r="CP270" i="1"/>
  <c r="CP271" i="1"/>
  <c r="CP275" i="1"/>
  <c r="CP206" i="1"/>
  <c r="CX206" i="1"/>
  <c r="DD223" i="1"/>
  <c r="DD224" i="1"/>
  <c r="DD225" i="1"/>
  <c r="DD226" i="1"/>
  <c r="DD227" i="1"/>
  <c r="DD228" i="1"/>
  <c r="DD229" i="1"/>
  <c r="DD230" i="1"/>
  <c r="DD231" i="1"/>
  <c r="DD232" i="1"/>
  <c r="DD233" i="1"/>
  <c r="DD234" i="1"/>
  <c r="DD235" i="1"/>
  <c r="DD236" i="1"/>
  <c r="DD237" i="1"/>
  <c r="DD238" i="1"/>
  <c r="DD239" i="1"/>
  <c r="DD240" i="1"/>
  <c r="DD241" i="1"/>
  <c r="DD242" i="1"/>
  <c r="DD243" i="1"/>
  <c r="DD244" i="1"/>
  <c r="DD245" i="1"/>
  <c r="DD246" i="1"/>
  <c r="DD247" i="1"/>
  <c r="DD248" i="1"/>
  <c r="DD249" i="1"/>
  <c r="DD250" i="1"/>
  <c r="DD251" i="1"/>
  <c r="DD252" i="1"/>
  <c r="DD253" i="1"/>
  <c r="DD254" i="1"/>
  <c r="DD255" i="1"/>
  <c r="DD256" i="1"/>
  <c r="DD257" i="1"/>
  <c r="DD258" i="1"/>
  <c r="DD259" i="1"/>
  <c r="DD260" i="1"/>
  <c r="DD261" i="1"/>
  <c r="DD262" i="1"/>
  <c r="DD267" i="1"/>
  <c r="DD268" i="1"/>
  <c r="DD269" i="1"/>
  <c r="DD270" i="1"/>
  <c r="DD271" i="1"/>
  <c r="DD275" i="1"/>
  <c r="DD206" i="1"/>
  <c r="DL206" i="1"/>
  <c r="DR223" i="1"/>
  <c r="DR224" i="1"/>
  <c r="DR225" i="1"/>
  <c r="DR226" i="1"/>
  <c r="DR227" i="1"/>
  <c r="DR228" i="1"/>
  <c r="DR229" i="1"/>
  <c r="DR230" i="1"/>
  <c r="DR231" i="1"/>
  <c r="DR232" i="1"/>
  <c r="DR233" i="1"/>
  <c r="DR234" i="1"/>
  <c r="DR235" i="1"/>
  <c r="DR236" i="1"/>
  <c r="DR237" i="1"/>
  <c r="DR238" i="1"/>
  <c r="DR239" i="1"/>
  <c r="DR240" i="1"/>
  <c r="DR241" i="1"/>
  <c r="DR242" i="1"/>
  <c r="DR243" i="1"/>
  <c r="DR244" i="1"/>
  <c r="DR245" i="1"/>
  <c r="DR246" i="1"/>
  <c r="DR247" i="1"/>
  <c r="DR248" i="1"/>
  <c r="DR249" i="1"/>
  <c r="DR250" i="1"/>
  <c r="DR251" i="1"/>
  <c r="DR252" i="1"/>
  <c r="DR253" i="1"/>
  <c r="DR254" i="1"/>
  <c r="DR255" i="1"/>
  <c r="DR256" i="1"/>
  <c r="DR257" i="1"/>
  <c r="DR258" i="1"/>
  <c r="DR259" i="1"/>
  <c r="DR260" i="1"/>
  <c r="DR261" i="1"/>
  <c r="DR262" i="1"/>
  <c r="DR267" i="1"/>
  <c r="DR268" i="1"/>
  <c r="DR269" i="1"/>
  <c r="DR270" i="1"/>
  <c r="DR271" i="1"/>
  <c r="DR275" i="1"/>
  <c r="DR206" i="1"/>
  <c r="DZ206" i="1"/>
  <c r="EF220" i="1"/>
  <c r="EF221" i="1"/>
  <c r="EF222" i="1"/>
  <c r="EF223" i="1"/>
  <c r="EF224" i="1"/>
  <c r="EF225" i="1"/>
  <c r="EF226" i="1"/>
  <c r="EF227" i="1"/>
  <c r="EF228" i="1"/>
  <c r="EF229" i="1"/>
  <c r="EF231" i="1"/>
  <c r="EF232" i="1"/>
  <c r="EF234" i="1"/>
  <c r="EF235" i="1"/>
  <c r="EF236" i="1"/>
  <c r="EF237" i="1"/>
  <c r="EF238" i="1"/>
  <c r="EF239" i="1"/>
  <c r="EF240" i="1"/>
  <c r="EF241" i="1"/>
  <c r="EF242" i="1"/>
  <c r="EF243" i="1"/>
  <c r="EF244" i="1"/>
  <c r="EF245" i="1"/>
  <c r="EF246" i="1"/>
  <c r="EF247" i="1"/>
  <c r="EF248" i="1"/>
  <c r="EF249" i="1"/>
  <c r="EF250" i="1"/>
  <c r="EF251" i="1"/>
  <c r="EF252" i="1"/>
  <c r="EF253" i="1"/>
  <c r="EF254" i="1"/>
  <c r="EF255" i="1"/>
  <c r="EF256" i="1"/>
  <c r="EF257" i="1"/>
  <c r="EF258" i="1"/>
  <c r="EF259" i="1"/>
  <c r="EF260" i="1"/>
  <c r="EF261" i="1"/>
  <c r="EF262" i="1"/>
  <c r="EF263" i="1"/>
  <c r="EF264" i="1"/>
  <c r="EF265" i="1"/>
  <c r="EF266" i="1"/>
  <c r="EF268" i="1"/>
  <c r="EF269" i="1"/>
  <c r="EF270" i="1"/>
  <c r="EF275" i="1"/>
  <c r="EF206" i="1"/>
  <c r="EJ206" i="1"/>
  <c r="EK206" i="1"/>
  <c r="ET220" i="1"/>
  <c r="ET221" i="1"/>
  <c r="ET222" i="1"/>
  <c r="ET223" i="1"/>
  <c r="ET224" i="1"/>
  <c r="ET225" i="1"/>
  <c r="ET226" i="1"/>
  <c r="ET227" i="1"/>
  <c r="ET228" i="1"/>
  <c r="ET229" i="1"/>
  <c r="ET231" i="1"/>
  <c r="ET232" i="1"/>
  <c r="ET234" i="1"/>
  <c r="ET235" i="1"/>
  <c r="ET236" i="1"/>
  <c r="ET237" i="1"/>
  <c r="ET238" i="1"/>
  <c r="ET239" i="1"/>
  <c r="ET240" i="1"/>
  <c r="ET241" i="1"/>
  <c r="ET242" i="1"/>
  <c r="ET243" i="1"/>
  <c r="ET244" i="1"/>
  <c r="ET245" i="1"/>
  <c r="ET246" i="1"/>
  <c r="ET247" i="1"/>
  <c r="ET248" i="1"/>
  <c r="ET249" i="1"/>
  <c r="ET250" i="1"/>
  <c r="ET251" i="1"/>
  <c r="ET252" i="1"/>
  <c r="ET253" i="1"/>
  <c r="ET254" i="1"/>
  <c r="ET255" i="1"/>
  <c r="ET256" i="1"/>
  <c r="ET257" i="1"/>
  <c r="ET258" i="1"/>
  <c r="ET259" i="1"/>
  <c r="ET260" i="1"/>
  <c r="ET261" i="1"/>
  <c r="ET262" i="1"/>
  <c r="ET263" i="1"/>
  <c r="ET264" i="1"/>
  <c r="ET265" i="1"/>
  <c r="ET266" i="1"/>
  <c r="ET267" i="1"/>
  <c r="ET268" i="1"/>
  <c r="ET269" i="1"/>
  <c r="ET270" i="1"/>
  <c r="ET275" i="1"/>
  <c r="ET206" i="1"/>
  <c r="EX206" i="1"/>
  <c r="EY206" i="1"/>
  <c r="JB223" i="1"/>
  <c r="JB224" i="1"/>
  <c r="JB225" i="1"/>
  <c r="JB226" i="1"/>
  <c r="JB227" i="1"/>
  <c r="JB228" i="1"/>
  <c r="JB229" i="1"/>
  <c r="JB230" i="1"/>
  <c r="JB231" i="1"/>
  <c r="JB232" i="1"/>
  <c r="JB233" i="1"/>
  <c r="JB234" i="1"/>
  <c r="JB235" i="1"/>
  <c r="JB236" i="1"/>
  <c r="JB237" i="1"/>
  <c r="JB238" i="1"/>
  <c r="JB239" i="1"/>
  <c r="JB240" i="1"/>
  <c r="JB241" i="1"/>
  <c r="JB242" i="1"/>
  <c r="JB243" i="1"/>
  <c r="JB244" i="1"/>
  <c r="JB245" i="1"/>
  <c r="JB246" i="1"/>
  <c r="JB247" i="1"/>
  <c r="JB248" i="1"/>
  <c r="JB249" i="1"/>
  <c r="JB250" i="1"/>
  <c r="JB251" i="1"/>
  <c r="JB252" i="1"/>
  <c r="JB253" i="1"/>
  <c r="JB254" i="1"/>
  <c r="JB255" i="1"/>
  <c r="JB256" i="1"/>
  <c r="JB257" i="1"/>
  <c r="JB258" i="1"/>
  <c r="JB259" i="1"/>
  <c r="JB260" i="1"/>
  <c r="JB261" i="1"/>
  <c r="JB262" i="1"/>
  <c r="JB267" i="1"/>
  <c r="JB268" i="1"/>
  <c r="JB269" i="1"/>
  <c r="JB270" i="1"/>
  <c r="JB271" i="1"/>
  <c r="JB275" i="1"/>
  <c r="JB206" i="1"/>
  <c r="JJ206" i="1"/>
  <c r="JP223" i="1"/>
  <c r="JP224" i="1"/>
  <c r="JP225" i="1"/>
  <c r="JP226" i="1"/>
  <c r="JP227" i="1"/>
  <c r="JP228" i="1"/>
  <c r="JP229" i="1"/>
  <c r="JP230" i="1"/>
  <c r="JP231" i="1"/>
  <c r="JP232" i="1"/>
  <c r="JP233" i="1"/>
  <c r="JP234" i="1"/>
  <c r="JP235" i="1"/>
  <c r="JP236" i="1"/>
  <c r="JP237" i="1"/>
  <c r="JP238" i="1"/>
  <c r="JP239" i="1"/>
  <c r="JP240" i="1"/>
  <c r="JP241" i="1"/>
  <c r="JP242" i="1"/>
  <c r="JP243" i="1"/>
  <c r="JP244" i="1"/>
  <c r="JP245" i="1"/>
  <c r="JP246" i="1"/>
  <c r="JP247" i="1"/>
  <c r="JP248" i="1"/>
  <c r="JP249" i="1"/>
  <c r="JP250" i="1"/>
  <c r="JP251" i="1"/>
  <c r="JP252" i="1"/>
  <c r="JP253" i="1"/>
  <c r="JP254" i="1"/>
  <c r="JP255" i="1"/>
  <c r="JP256" i="1"/>
  <c r="JP257" i="1"/>
  <c r="JP258" i="1"/>
  <c r="JP259" i="1"/>
  <c r="JP260" i="1"/>
  <c r="JP261" i="1"/>
  <c r="JP262" i="1"/>
  <c r="JP267" i="1"/>
  <c r="JP268" i="1"/>
  <c r="JP269" i="1"/>
  <c r="JP270" i="1"/>
  <c r="JP271" i="1"/>
  <c r="JP275" i="1"/>
  <c r="JP206" i="1"/>
  <c r="JX206" i="1"/>
  <c r="KD223" i="1"/>
  <c r="KD224" i="1"/>
  <c r="KD225" i="1"/>
  <c r="KD226" i="1"/>
  <c r="KD227" i="1"/>
  <c r="KD228" i="1"/>
  <c r="KD229" i="1"/>
  <c r="KD230" i="1"/>
  <c r="KD231" i="1"/>
  <c r="KD232" i="1"/>
  <c r="KD233" i="1"/>
  <c r="KD234" i="1"/>
  <c r="KD235" i="1"/>
  <c r="KD236" i="1"/>
  <c r="KD237" i="1"/>
  <c r="KD238" i="1"/>
  <c r="KD239" i="1"/>
  <c r="KD240" i="1"/>
  <c r="KD241" i="1"/>
  <c r="KD242" i="1"/>
  <c r="KD243" i="1"/>
  <c r="KD244" i="1"/>
  <c r="KD245" i="1"/>
  <c r="KD246" i="1"/>
  <c r="KD247" i="1"/>
  <c r="KD248" i="1"/>
  <c r="KD249" i="1"/>
  <c r="KD250" i="1"/>
  <c r="KD251" i="1"/>
  <c r="KD252" i="1"/>
  <c r="KD253" i="1"/>
  <c r="KD254" i="1"/>
  <c r="KD255" i="1"/>
  <c r="KD256" i="1"/>
  <c r="KD257" i="1"/>
  <c r="KD258" i="1"/>
  <c r="KD259" i="1"/>
  <c r="KD260" i="1"/>
  <c r="KD261" i="1"/>
  <c r="KD262" i="1"/>
  <c r="KD267" i="1"/>
  <c r="KD268" i="1"/>
  <c r="KD269" i="1"/>
  <c r="KD270" i="1"/>
  <c r="KD271" i="1"/>
  <c r="KD275" i="1"/>
  <c r="KD206" i="1"/>
  <c r="KL206" i="1"/>
  <c r="KR223" i="1"/>
  <c r="KR224" i="1"/>
  <c r="KR225" i="1"/>
  <c r="KR226" i="1"/>
  <c r="KR227" i="1"/>
  <c r="KR228" i="1"/>
  <c r="KR229" i="1"/>
  <c r="KR230" i="1"/>
  <c r="KR231" i="1"/>
  <c r="KR232" i="1"/>
  <c r="KR233" i="1"/>
  <c r="KR234" i="1"/>
  <c r="KR235" i="1"/>
  <c r="KR236" i="1"/>
  <c r="KR237" i="1"/>
  <c r="KR238" i="1"/>
  <c r="KR239" i="1"/>
  <c r="KR240" i="1"/>
  <c r="KR241" i="1"/>
  <c r="KR242" i="1"/>
  <c r="KR243" i="1"/>
  <c r="KR244" i="1"/>
  <c r="KR245" i="1"/>
  <c r="KR246" i="1"/>
  <c r="KR247" i="1"/>
  <c r="KR248" i="1"/>
  <c r="KR249" i="1"/>
  <c r="KR250" i="1"/>
  <c r="KR251" i="1"/>
  <c r="KR252" i="1"/>
  <c r="KR253" i="1"/>
  <c r="KR254" i="1"/>
  <c r="KR255" i="1"/>
  <c r="KR256" i="1"/>
  <c r="KR257" i="1"/>
  <c r="KR258" i="1"/>
  <c r="KR259" i="1"/>
  <c r="KR260" i="1"/>
  <c r="KR261" i="1"/>
  <c r="KR262" i="1"/>
  <c r="KR267" i="1"/>
  <c r="KR268" i="1"/>
  <c r="KR269" i="1"/>
  <c r="KR270" i="1"/>
  <c r="KR271" i="1"/>
  <c r="KR275" i="1"/>
  <c r="KR206" i="1"/>
  <c r="KZ206" i="1"/>
  <c r="NJ220" i="1"/>
  <c r="NJ221" i="1"/>
  <c r="NJ222" i="1"/>
  <c r="NJ223" i="1"/>
  <c r="NJ224" i="1"/>
  <c r="NJ225" i="1"/>
  <c r="NJ226" i="1"/>
  <c r="NJ227" i="1"/>
  <c r="NJ228" i="1"/>
  <c r="NJ229" i="1"/>
  <c r="NJ231" i="1"/>
  <c r="NJ232" i="1"/>
  <c r="NJ234" i="1"/>
  <c r="NJ235" i="1"/>
  <c r="NJ236" i="1"/>
  <c r="NJ237" i="1"/>
  <c r="NJ238" i="1"/>
  <c r="NJ239" i="1"/>
  <c r="NJ240" i="1"/>
  <c r="NJ241" i="1"/>
  <c r="NJ242" i="1"/>
  <c r="NJ243" i="1"/>
  <c r="NJ244" i="1"/>
  <c r="NJ245" i="1"/>
  <c r="NJ246" i="1"/>
  <c r="NJ247" i="1"/>
  <c r="NJ248" i="1"/>
  <c r="NJ249" i="1"/>
  <c r="NJ250" i="1"/>
  <c r="NJ251" i="1"/>
  <c r="NJ252" i="1"/>
  <c r="NJ253" i="1"/>
  <c r="NJ254" i="1"/>
  <c r="NJ255" i="1"/>
  <c r="NJ256" i="1"/>
  <c r="NJ257" i="1"/>
  <c r="NJ258" i="1"/>
  <c r="NJ259" i="1"/>
  <c r="NJ260" i="1"/>
  <c r="NJ261" i="1"/>
  <c r="NJ262" i="1"/>
  <c r="NJ263" i="1"/>
  <c r="NJ264" i="1"/>
  <c r="NJ265" i="1"/>
  <c r="NJ266" i="1"/>
  <c r="NJ268" i="1"/>
  <c r="NJ269" i="1"/>
  <c r="NJ270" i="1"/>
  <c r="NJ275" i="1"/>
  <c r="NJ206" i="1"/>
  <c r="NN206" i="1"/>
  <c r="NO206" i="1"/>
  <c r="MV220" i="1"/>
  <c r="MV221" i="1"/>
  <c r="MV222" i="1"/>
  <c r="MV223" i="1"/>
  <c r="MV224" i="1"/>
  <c r="MV225" i="1"/>
  <c r="MV226" i="1"/>
  <c r="MV227" i="1"/>
  <c r="MV228" i="1"/>
  <c r="MV229" i="1"/>
  <c r="MV231" i="1"/>
  <c r="MV232" i="1"/>
  <c r="MV234" i="1"/>
  <c r="MV235" i="1"/>
  <c r="MV236" i="1"/>
  <c r="MV237" i="1"/>
  <c r="MV238" i="1"/>
  <c r="MV239" i="1"/>
  <c r="MV240" i="1"/>
  <c r="MV241" i="1"/>
  <c r="MV242" i="1"/>
  <c r="MV243" i="1"/>
  <c r="MV244" i="1"/>
  <c r="MV245" i="1"/>
  <c r="MV246" i="1"/>
  <c r="MV247" i="1"/>
  <c r="MV248" i="1"/>
  <c r="MV249" i="1"/>
  <c r="MV250" i="1"/>
  <c r="MV251" i="1"/>
  <c r="MV252" i="1"/>
  <c r="MV253" i="1"/>
  <c r="MV254" i="1"/>
  <c r="MV255" i="1"/>
  <c r="MV256" i="1"/>
  <c r="MV257" i="1"/>
  <c r="MV258" i="1"/>
  <c r="MV259" i="1"/>
  <c r="MV260" i="1"/>
  <c r="MV261" i="1"/>
  <c r="MV262" i="1"/>
  <c r="MV263" i="1"/>
  <c r="MV264" i="1"/>
  <c r="MV265" i="1"/>
  <c r="MV266" i="1"/>
  <c r="MV268" i="1"/>
  <c r="MV269" i="1"/>
  <c r="MV270" i="1"/>
  <c r="MV275" i="1"/>
  <c r="MV206" i="1"/>
  <c r="MZ206" i="1"/>
  <c r="NA206" i="1"/>
  <c r="MH220" i="1"/>
  <c r="MH221" i="1"/>
  <c r="MH222" i="1"/>
  <c r="MH223" i="1"/>
  <c r="MH224" i="1"/>
  <c r="MH225" i="1"/>
  <c r="MH226" i="1"/>
  <c r="MH227" i="1"/>
  <c r="MH228" i="1"/>
  <c r="MH229" i="1"/>
  <c r="MH231" i="1"/>
  <c r="MH232" i="1"/>
  <c r="MH234" i="1"/>
  <c r="MH235" i="1"/>
  <c r="MH236" i="1"/>
  <c r="MH237" i="1"/>
  <c r="MH238" i="1"/>
  <c r="MH239" i="1"/>
  <c r="MH240" i="1"/>
  <c r="MH241" i="1"/>
  <c r="MH242" i="1"/>
  <c r="MH243" i="1"/>
  <c r="MH244" i="1"/>
  <c r="MH245" i="1"/>
  <c r="MH246" i="1"/>
  <c r="MH247" i="1"/>
  <c r="MH248" i="1"/>
  <c r="MH249" i="1"/>
  <c r="MH250" i="1"/>
  <c r="MH251" i="1"/>
  <c r="MH252" i="1"/>
  <c r="MH253" i="1"/>
  <c r="MH254" i="1"/>
  <c r="MH255" i="1"/>
  <c r="MH256" i="1"/>
  <c r="MH257" i="1"/>
  <c r="MH258" i="1"/>
  <c r="MH259" i="1"/>
  <c r="MH260" i="1"/>
  <c r="MH261" i="1"/>
  <c r="MH262" i="1"/>
  <c r="MH263" i="1"/>
  <c r="MH264" i="1"/>
  <c r="MH265" i="1"/>
  <c r="MH266" i="1"/>
  <c r="MH268" i="1"/>
  <c r="MH269" i="1"/>
  <c r="MH270" i="1"/>
  <c r="MH275" i="1"/>
  <c r="MH206" i="1"/>
  <c r="ML206" i="1"/>
  <c r="MM206" i="1"/>
  <c r="LT220" i="1"/>
  <c r="LT221" i="1"/>
  <c r="LT222" i="1"/>
  <c r="LT223" i="1"/>
  <c r="LT224" i="1"/>
  <c r="LT225" i="1"/>
  <c r="LT226" i="1"/>
  <c r="LT227" i="1"/>
  <c r="LT228" i="1"/>
  <c r="LT229" i="1"/>
  <c r="LT231" i="1"/>
  <c r="LT232" i="1"/>
  <c r="LT234" i="1"/>
  <c r="LT235" i="1"/>
  <c r="LT236" i="1"/>
  <c r="LT237" i="1"/>
  <c r="LT238" i="1"/>
  <c r="LT239" i="1"/>
  <c r="LT240" i="1"/>
  <c r="LT241" i="1"/>
  <c r="LT242" i="1"/>
  <c r="LT243" i="1"/>
  <c r="LT244" i="1"/>
  <c r="LT245" i="1"/>
  <c r="LT246" i="1"/>
  <c r="LT247" i="1"/>
  <c r="LT248" i="1"/>
  <c r="LT249" i="1"/>
  <c r="LT250" i="1"/>
  <c r="LT251" i="1"/>
  <c r="LT252" i="1"/>
  <c r="LT253" i="1"/>
  <c r="LT254" i="1"/>
  <c r="LT255" i="1"/>
  <c r="LT256" i="1"/>
  <c r="LT257" i="1"/>
  <c r="LT258" i="1"/>
  <c r="LT259" i="1"/>
  <c r="LT260" i="1"/>
  <c r="LT261" i="1"/>
  <c r="LT262" i="1"/>
  <c r="LT263" i="1"/>
  <c r="LT264" i="1"/>
  <c r="LT265" i="1"/>
  <c r="LT266" i="1"/>
  <c r="LT268" i="1"/>
  <c r="LT269" i="1"/>
  <c r="LT270" i="1"/>
  <c r="LT275" i="1"/>
  <c r="LT206" i="1"/>
  <c r="LX206" i="1"/>
  <c r="LY206" i="1"/>
  <c r="LO206" i="1"/>
  <c r="IN223" i="1"/>
  <c r="IN224" i="1"/>
  <c r="IN225" i="1"/>
  <c r="IN226" i="1"/>
  <c r="IN227" i="1"/>
  <c r="IN228" i="1"/>
  <c r="IN229" i="1"/>
  <c r="IN230" i="1"/>
  <c r="IN231" i="1"/>
  <c r="IN232" i="1"/>
  <c r="IN233" i="1"/>
  <c r="IN234" i="1"/>
  <c r="IN235" i="1"/>
  <c r="IN236" i="1"/>
  <c r="IN237" i="1"/>
  <c r="IN238" i="1"/>
  <c r="IN239" i="1"/>
  <c r="IN240" i="1"/>
  <c r="IN241" i="1"/>
  <c r="IN242" i="1"/>
  <c r="IN243" i="1"/>
  <c r="IN244" i="1"/>
  <c r="IN245" i="1"/>
  <c r="IN246" i="1"/>
  <c r="IN247" i="1"/>
  <c r="IN248" i="1"/>
  <c r="IN249" i="1"/>
  <c r="IN250" i="1"/>
  <c r="IN251" i="1"/>
  <c r="IN252" i="1"/>
  <c r="IN253" i="1"/>
  <c r="IN254" i="1"/>
  <c r="IN255" i="1"/>
  <c r="IN256" i="1"/>
  <c r="IN257" i="1"/>
  <c r="IN258" i="1"/>
  <c r="IN259" i="1"/>
  <c r="IN260" i="1"/>
  <c r="IN261" i="1"/>
  <c r="IN262" i="1"/>
  <c r="IN268" i="1"/>
  <c r="IN269" i="1"/>
  <c r="IN270" i="1"/>
  <c r="IN271" i="1"/>
  <c r="IN275" i="1"/>
  <c r="GJ206" i="1"/>
  <c r="GN206" i="1"/>
  <c r="GO206" i="1"/>
  <c r="GX206" i="1"/>
  <c r="HB206" i="1"/>
  <c r="HC206" i="1"/>
  <c r="HL206" i="1"/>
  <c r="HP206" i="1"/>
  <c r="HQ206" i="1"/>
  <c r="HZ223" i="1"/>
  <c r="HZ224" i="1"/>
  <c r="HZ225" i="1"/>
  <c r="HZ226" i="1"/>
  <c r="HZ227" i="1"/>
  <c r="HZ228" i="1"/>
  <c r="HZ229" i="1"/>
  <c r="HZ230" i="1"/>
  <c r="HZ231" i="1"/>
  <c r="HZ232" i="1"/>
  <c r="HZ233" i="1"/>
  <c r="HZ234" i="1"/>
  <c r="HZ235" i="1"/>
  <c r="HZ236" i="1"/>
  <c r="HZ237" i="1"/>
  <c r="HZ238" i="1"/>
  <c r="HZ239" i="1"/>
  <c r="HZ240" i="1"/>
  <c r="HZ241" i="1"/>
  <c r="HZ242" i="1"/>
  <c r="HZ243" i="1"/>
  <c r="HZ244" i="1"/>
  <c r="HZ245" i="1"/>
  <c r="HZ246" i="1"/>
  <c r="HZ247" i="1"/>
  <c r="HZ248" i="1"/>
  <c r="HZ249" i="1"/>
  <c r="HZ250" i="1"/>
  <c r="HZ251" i="1"/>
  <c r="HZ252" i="1"/>
  <c r="HZ253" i="1"/>
  <c r="HZ254" i="1"/>
  <c r="HZ255" i="1"/>
  <c r="HZ256" i="1"/>
  <c r="HZ257" i="1"/>
  <c r="HZ258" i="1"/>
  <c r="HZ259" i="1"/>
  <c r="HZ260" i="1"/>
  <c r="HZ261" i="1"/>
  <c r="HZ262" i="1"/>
  <c r="HZ268" i="1"/>
  <c r="HZ269" i="1"/>
  <c r="HZ270" i="1"/>
  <c r="HZ271" i="1"/>
  <c r="HZ275" i="1"/>
  <c r="HZ206" i="1"/>
  <c r="IH206" i="1"/>
  <c r="IN206" i="1"/>
  <c r="IV206" i="1"/>
  <c r="FH206" i="1"/>
  <c r="FL206" i="1"/>
  <c r="FM206" i="1"/>
  <c r="HL220" i="1"/>
  <c r="HL221" i="1"/>
  <c r="HL222" i="1"/>
  <c r="HL223" i="1"/>
  <c r="HL224" i="1"/>
  <c r="HL225" i="1"/>
  <c r="HL226" i="1"/>
  <c r="HL227" i="1"/>
  <c r="HL228" i="1"/>
  <c r="HL229" i="1"/>
  <c r="HL231" i="1"/>
  <c r="HL232" i="1"/>
  <c r="HL234" i="1"/>
  <c r="HL235" i="1"/>
  <c r="HL236" i="1"/>
  <c r="HL237" i="1"/>
  <c r="HL238" i="1"/>
  <c r="HL239" i="1"/>
  <c r="HL240" i="1"/>
  <c r="HL241" i="1"/>
  <c r="HL242" i="1"/>
  <c r="HL243" i="1"/>
  <c r="HL244" i="1"/>
  <c r="HL245" i="1"/>
  <c r="HL246" i="1"/>
  <c r="HL247" i="1"/>
  <c r="HL248" i="1"/>
  <c r="HL249" i="1"/>
  <c r="HL250" i="1"/>
  <c r="HL251" i="1"/>
  <c r="HL252" i="1"/>
  <c r="HL253" i="1"/>
  <c r="HL254" i="1"/>
  <c r="HL255" i="1"/>
  <c r="HL256" i="1"/>
  <c r="HL257" i="1"/>
  <c r="HL258" i="1"/>
  <c r="HL259" i="1"/>
  <c r="HL260" i="1"/>
  <c r="HL261" i="1"/>
  <c r="HL262" i="1"/>
  <c r="HL263" i="1"/>
  <c r="HL264" i="1"/>
  <c r="HL265" i="1"/>
  <c r="HL266" i="1"/>
  <c r="HL268" i="1"/>
  <c r="HL269" i="1"/>
  <c r="HL270" i="1"/>
  <c r="HL275" i="1"/>
  <c r="FV206" i="1"/>
  <c r="FZ206" i="1"/>
  <c r="GA206" i="1"/>
  <c r="AC207" i="1"/>
  <c r="AQ207" i="1"/>
  <c r="AZ220" i="1"/>
  <c r="AZ221" i="1"/>
  <c r="AZ222" i="1"/>
  <c r="AZ223" i="1"/>
  <c r="AZ224" i="1"/>
  <c r="AZ225" i="1"/>
  <c r="AZ226" i="1"/>
  <c r="AZ227" i="1"/>
  <c r="AZ228" i="1"/>
  <c r="AZ229" i="1"/>
  <c r="AZ231" i="1"/>
  <c r="AZ232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5" i="1"/>
  <c r="AZ207" i="1"/>
  <c r="BE207" i="1"/>
  <c r="EK207" i="1"/>
  <c r="EY207" i="1"/>
  <c r="NO207" i="1"/>
  <c r="NA207" i="1"/>
  <c r="MM207" i="1"/>
  <c r="LY207" i="1"/>
  <c r="LF222" i="1"/>
  <c r="LF225" i="1"/>
  <c r="LF228" i="1"/>
  <c r="LF231" i="1"/>
  <c r="LF234" i="1"/>
  <c r="LF237" i="1"/>
  <c r="LF240" i="1"/>
  <c r="LF243" i="1"/>
  <c r="LF246" i="1"/>
  <c r="LF249" i="1"/>
  <c r="LF255" i="1"/>
  <c r="LF258" i="1"/>
  <c r="LF261" i="1"/>
  <c r="LF264" i="1"/>
  <c r="LF276" i="1"/>
  <c r="LF207" i="1"/>
  <c r="LO207" i="1"/>
  <c r="GO207" i="1"/>
  <c r="HC207" i="1"/>
  <c r="HQ207" i="1"/>
  <c r="FM207" i="1"/>
  <c r="GA207" i="1"/>
  <c r="BN209" i="1"/>
  <c r="BR209" i="1"/>
  <c r="BQ209" i="1"/>
  <c r="BT209" i="1"/>
  <c r="BU209" i="1"/>
  <c r="BV209" i="1"/>
  <c r="BW209" i="1"/>
  <c r="CB209" i="1"/>
  <c r="CF209" i="1"/>
  <c r="CE209" i="1"/>
  <c r="CH209" i="1"/>
  <c r="CI209" i="1"/>
  <c r="CJ209" i="1"/>
  <c r="CK209" i="1"/>
  <c r="CP209" i="1"/>
  <c r="CT209" i="1"/>
  <c r="CS209" i="1"/>
  <c r="CV209" i="1"/>
  <c r="CW209" i="1"/>
  <c r="CX209" i="1"/>
  <c r="CY209" i="1"/>
  <c r="DD209" i="1"/>
  <c r="DH209" i="1"/>
  <c r="DG209" i="1"/>
  <c r="DJ209" i="1"/>
  <c r="DK209" i="1"/>
  <c r="DL209" i="1"/>
  <c r="DM209" i="1"/>
  <c r="DR209" i="1"/>
  <c r="DV209" i="1"/>
  <c r="DU209" i="1"/>
  <c r="DX209" i="1"/>
  <c r="DY209" i="1"/>
  <c r="DZ209" i="1"/>
  <c r="EA209" i="1"/>
  <c r="JB209" i="1"/>
  <c r="JF209" i="1"/>
  <c r="JE209" i="1"/>
  <c r="JH209" i="1"/>
  <c r="JI209" i="1"/>
  <c r="JJ209" i="1"/>
  <c r="JK209" i="1"/>
  <c r="JP209" i="1"/>
  <c r="JT209" i="1"/>
  <c r="JS209" i="1"/>
  <c r="JV209" i="1"/>
  <c r="JW209" i="1"/>
  <c r="JX209" i="1"/>
  <c r="JY209" i="1"/>
  <c r="KD209" i="1"/>
  <c r="KH209" i="1"/>
  <c r="KG209" i="1"/>
  <c r="KJ209" i="1"/>
  <c r="KK209" i="1"/>
  <c r="KL209" i="1"/>
  <c r="KM209" i="1"/>
  <c r="KR209" i="1"/>
  <c r="KV209" i="1"/>
  <c r="KU209" i="1"/>
  <c r="KX209" i="1"/>
  <c r="KY209" i="1"/>
  <c r="KZ209" i="1"/>
  <c r="LA209" i="1"/>
  <c r="HZ209" i="1"/>
  <c r="ID209" i="1"/>
  <c r="IC209" i="1"/>
  <c r="IF209" i="1"/>
  <c r="IG209" i="1"/>
  <c r="IH209" i="1"/>
  <c r="II209" i="1"/>
  <c r="IN209" i="1"/>
  <c r="IR209" i="1"/>
  <c r="IQ209" i="1"/>
  <c r="IT209" i="1"/>
  <c r="IU209" i="1"/>
  <c r="IV209" i="1"/>
  <c r="IW209" i="1"/>
  <c r="BN210" i="1"/>
  <c r="BR210" i="1"/>
  <c r="BQ210" i="1"/>
  <c r="BT210" i="1"/>
  <c r="BU210" i="1"/>
  <c r="BV210" i="1"/>
  <c r="BW210" i="1"/>
  <c r="CB210" i="1"/>
  <c r="CF210" i="1"/>
  <c r="CE210" i="1"/>
  <c r="CH210" i="1"/>
  <c r="CI210" i="1"/>
  <c r="CJ210" i="1"/>
  <c r="CK210" i="1"/>
  <c r="CP210" i="1"/>
  <c r="CT210" i="1"/>
  <c r="CS210" i="1"/>
  <c r="CV210" i="1"/>
  <c r="CW210" i="1"/>
  <c r="CX210" i="1"/>
  <c r="CY210" i="1"/>
  <c r="DD210" i="1"/>
  <c r="DH210" i="1"/>
  <c r="DG210" i="1"/>
  <c r="DJ210" i="1"/>
  <c r="DK210" i="1"/>
  <c r="DL210" i="1"/>
  <c r="DM210" i="1"/>
  <c r="DR210" i="1"/>
  <c r="DV210" i="1"/>
  <c r="DU210" i="1"/>
  <c r="DX210" i="1"/>
  <c r="DY210" i="1"/>
  <c r="DZ210" i="1"/>
  <c r="EA210" i="1"/>
  <c r="JB210" i="1"/>
  <c r="JF210" i="1"/>
  <c r="JE210" i="1"/>
  <c r="JH210" i="1"/>
  <c r="JI210" i="1"/>
  <c r="JJ210" i="1"/>
  <c r="JK210" i="1"/>
  <c r="JP210" i="1"/>
  <c r="JT210" i="1"/>
  <c r="JS210" i="1"/>
  <c r="JV210" i="1"/>
  <c r="JW210" i="1"/>
  <c r="JX210" i="1"/>
  <c r="JY210" i="1"/>
  <c r="KD210" i="1"/>
  <c r="KH210" i="1"/>
  <c r="KG210" i="1"/>
  <c r="KJ210" i="1"/>
  <c r="KK210" i="1"/>
  <c r="KL210" i="1"/>
  <c r="KM210" i="1"/>
  <c r="KR210" i="1"/>
  <c r="KV210" i="1"/>
  <c r="KU210" i="1"/>
  <c r="KX210" i="1"/>
  <c r="KY210" i="1"/>
  <c r="KZ210" i="1"/>
  <c r="LA210" i="1"/>
  <c r="HZ210" i="1"/>
  <c r="ID210" i="1"/>
  <c r="IC210" i="1"/>
  <c r="IF210" i="1"/>
  <c r="IG210" i="1"/>
  <c r="IH210" i="1"/>
  <c r="II210" i="1"/>
  <c r="IN210" i="1"/>
  <c r="IR210" i="1"/>
  <c r="IQ210" i="1"/>
  <c r="IT210" i="1"/>
  <c r="IU210" i="1"/>
  <c r="IV210" i="1"/>
  <c r="IW210" i="1"/>
  <c r="B211" i="1"/>
  <c r="C211" i="1"/>
  <c r="D211" i="1"/>
  <c r="E211" i="1"/>
  <c r="F211" i="1"/>
  <c r="G211" i="1"/>
  <c r="I211" i="1"/>
  <c r="O211" i="1"/>
  <c r="BN211" i="1"/>
  <c r="BR211" i="1"/>
  <c r="BQ211" i="1"/>
  <c r="BT211" i="1"/>
  <c r="BU211" i="1"/>
  <c r="BV211" i="1"/>
  <c r="BW211" i="1"/>
  <c r="CB211" i="1"/>
  <c r="CF211" i="1"/>
  <c r="CE211" i="1"/>
  <c r="CH211" i="1"/>
  <c r="CI211" i="1"/>
  <c r="CJ211" i="1"/>
  <c r="CK211" i="1"/>
  <c r="CP211" i="1"/>
  <c r="CT211" i="1"/>
  <c r="CS211" i="1"/>
  <c r="CV211" i="1"/>
  <c r="CW211" i="1"/>
  <c r="CX211" i="1"/>
  <c r="CY211" i="1"/>
  <c r="DD211" i="1"/>
  <c r="DH211" i="1"/>
  <c r="DG211" i="1"/>
  <c r="DJ211" i="1"/>
  <c r="DK211" i="1"/>
  <c r="DL211" i="1"/>
  <c r="DM211" i="1"/>
  <c r="DR211" i="1"/>
  <c r="DV211" i="1"/>
  <c r="DU211" i="1"/>
  <c r="DX211" i="1"/>
  <c r="DY211" i="1"/>
  <c r="DZ211" i="1"/>
  <c r="EA211" i="1"/>
  <c r="JB211" i="1"/>
  <c r="JF211" i="1"/>
  <c r="JE211" i="1"/>
  <c r="JH211" i="1"/>
  <c r="JI211" i="1"/>
  <c r="JJ211" i="1"/>
  <c r="JK211" i="1"/>
  <c r="JP211" i="1"/>
  <c r="JT211" i="1"/>
  <c r="JS211" i="1"/>
  <c r="JV211" i="1"/>
  <c r="JW211" i="1"/>
  <c r="JX211" i="1"/>
  <c r="JY211" i="1"/>
  <c r="KD211" i="1"/>
  <c r="KH211" i="1"/>
  <c r="KG211" i="1"/>
  <c r="KJ211" i="1"/>
  <c r="KK211" i="1"/>
  <c r="KL211" i="1"/>
  <c r="KM211" i="1"/>
  <c r="KR211" i="1"/>
  <c r="KV211" i="1"/>
  <c r="KU211" i="1"/>
  <c r="KX211" i="1"/>
  <c r="KY211" i="1"/>
  <c r="KZ211" i="1"/>
  <c r="LA211" i="1"/>
  <c r="HZ211" i="1"/>
  <c r="ID211" i="1"/>
  <c r="IC211" i="1"/>
  <c r="IF211" i="1"/>
  <c r="IG211" i="1"/>
  <c r="IH211" i="1"/>
  <c r="II211" i="1"/>
  <c r="IN211" i="1"/>
  <c r="IR211" i="1"/>
  <c r="IQ211" i="1"/>
  <c r="IT211" i="1"/>
  <c r="IU211" i="1"/>
  <c r="IV211" i="1"/>
  <c r="IW211" i="1"/>
  <c r="B212" i="1"/>
  <c r="C212" i="1"/>
  <c r="D212" i="1"/>
  <c r="E212" i="1"/>
  <c r="F212" i="1"/>
  <c r="G212" i="1"/>
  <c r="I212" i="1"/>
  <c r="K212" i="1"/>
  <c r="N212" i="1"/>
  <c r="O212" i="1"/>
  <c r="BN212" i="1"/>
  <c r="BR212" i="1"/>
  <c r="BQ212" i="1"/>
  <c r="BT212" i="1"/>
  <c r="BU212" i="1"/>
  <c r="BV212" i="1"/>
  <c r="BW212" i="1"/>
  <c r="CB212" i="1"/>
  <c r="CF212" i="1"/>
  <c r="CE212" i="1"/>
  <c r="CH212" i="1"/>
  <c r="CI212" i="1"/>
  <c r="CJ212" i="1"/>
  <c r="CK212" i="1"/>
  <c r="CP212" i="1"/>
  <c r="CT212" i="1"/>
  <c r="CS212" i="1"/>
  <c r="CV212" i="1"/>
  <c r="CW212" i="1"/>
  <c r="CX212" i="1"/>
  <c r="CY212" i="1"/>
  <c r="DD212" i="1"/>
  <c r="DH212" i="1"/>
  <c r="DG212" i="1"/>
  <c r="DJ212" i="1"/>
  <c r="DK212" i="1"/>
  <c r="DL212" i="1"/>
  <c r="DM212" i="1"/>
  <c r="DR212" i="1"/>
  <c r="DV212" i="1"/>
  <c r="DU212" i="1"/>
  <c r="DX212" i="1"/>
  <c r="DY212" i="1"/>
  <c r="DZ212" i="1"/>
  <c r="EA212" i="1"/>
  <c r="JB212" i="1"/>
  <c r="JF212" i="1"/>
  <c r="JE212" i="1"/>
  <c r="JH212" i="1"/>
  <c r="JI212" i="1"/>
  <c r="JJ212" i="1"/>
  <c r="JK212" i="1"/>
  <c r="JP212" i="1"/>
  <c r="JT212" i="1"/>
  <c r="JS212" i="1"/>
  <c r="JV212" i="1"/>
  <c r="JW212" i="1"/>
  <c r="JX212" i="1"/>
  <c r="JY212" i="1"/>
  <c r="KD212" i="1"/>
  <c r="KH212" i="1"/>
  <c r="KG212" i="1"/>
  <c r="KJ212" i="1"/>
  <c r="KK212" i="1"/>
  <c r="KL212" i="1"/>
  <c r="KM212" i="1"/>
  <c r="KR212" i="1"/>
  <c r="KV212" i="1"/>
  <c r="KU212" i="1"/>
  <c r="KX212" i="1"/>
  <c r="KY212" i="1"/>
  <c r="KZ212" i="1"/>
  <c r="LA212" i="1"/>
  <c r="HZ212" i="1"/>
  <c r="ID212" i="1"/>
  <c r="IC212" i="1"/>
  <c r="IF212" i="1"/>
  <c r="IG212" i="1"/>
  <c r="IH212" i="1"/>
  <c r="II212" i="1"/>
  <c r="IN212" i="1"/>
  <c r="IR212" i="1"/>
  <c r="IQ212" i="1"/>
  <c r="IT212" i="1"/>
  <c r="IU212" i="1"/>
  <c r="IV212" i="1"/>
  <c r="IW212" i="1"/>
  <c r="B213" i="1"/>
  <c r="C213" i="1"/>
  <c r="D213" i="1"/>
  <c r="E213" i="1"/>
  <c r="F213" i="1"/>
  <c r="G213" i="1"/>
  <c r="I213" i="1"/>
  <c r="N213" i="1"/>
  <c r="O213" i="1"/>
  <c r="BN213" i="1"/>
  <c r="BR213" i="1"/>
  <c r="BV213" i="1"/>
  <c r="BW213" i="1"/>
  <c r="CB213" i="1"/>
  <c r="CF213" i="1"/>
  <c r="CJ213" i="1"/>
  <c r="CK213" i="1"/>
  <c r="CP213" i="1"/>
  <c r="CT213" i="1"/>
  <c r="CX213" i="1"/>
  <c r="CY213" i="1"/>
  <c r="DD213" i="1"/>
  <c r="DH213" i="1"/>
  <c r="DL213" i="1"/>
  <c r="DM213" i="1"/>
  <c r="DR213" i="1"/>
  <c r="DV213" i="1"/>
  <c r="DZ213" i="1"/>
  <c r="EA213" i="1"/>
  <c r="JB213" i="1"/>
  <c r="JF213" i="1"/>
  <c r="JJ213" i="1"/>
  <c r="JK213" i="1"/>
  <c r="JP213" i="1"/>
  <c r="JT213" i="1"/>
  <c r="JX213" i="1"/>
  <c r="JY213" i="1"/>
  <c r="KD213" i="1"/>
  <c r="KH213" i="1"/>
  <c r="KL213" i="1"/>
  <c r="KM213" i="1"/>
  <c r="KR213" i="1"/>
  <c r="KV213" i="1"/>
  <c r="KZ213" i="1"/>
  <c r="LA213" i="1"/>
  <c r="HZ213" i="1"/>
  <c r="ID213" i="1"/>
  <c r="IH213" i="1"/>
  <c r="II213" i="1"/>
  <c r="IN213" i="1"/>
  <c r="IR213" i="1"/>
  <c r="IV213" i="1"/>
  <c r="IW213" i="1"/>
  <c r="B214" i="1"/>
  <c r="B215" i="1"/>
  <c r="C215" i="1"/>
  <c r="D215" i="1"/>
  <c r="E215" i="1"/>
  <c r="F215" i="1"/>
  <c r="G215" i="1"/>
  <c r="ID261" i="1"/>
  <c r="IG225" i="1"/>
  <c r="IG229" i="1"/>
  <c r="IG233" i="1"/>
  <c r="IG237" i="1"/>
  <c r="IG241" i="1"/>
  <c r="IG245" i="1"/>
  <c r="IG249" i="1"/>
  <c r="IG253" i="1"/>
  <c r="IG257" i="1"/>
  <c r="IG261" i="1"/>
  <c r="IH261" i="1"/>
  <c r="IH269" i="1"/>
  <c r="ID225" i="1"/>
  <c r="IH225" i="1"/>
  <c r="ID229" i="1"/>
  <c r="IH229" i="1"/>
  <c r="ID233" i="1"/>
  <c r="IH233" i="1"/>
  <c r="ID237" i="1"/>
  <c r="IH237" i="1"/>
  <c r="ID241" i="1"/>
  <c r="IH241" i="1"/>
  <c r="ID245" i="1"/>
  <c r="IH245" i="1"/>
  <c r="ID249" i="1"/>
  <c r="IH249" i="1"/>
  <c r="ID253" i="1"/>
  <c r="IH253" i="1"/>
  <c r="ID257" i="1"/>
  <c r="IH257" i="1"/>
  <c r="IH283" i="1"/>
  <c r="HZ283" i="1"/>
  <c r="II283" i="1"/>
  <c r="II221" i="1"/>
  <c r="IH222" i="1"/>
  <c r="II222" i="1"/>
  <c r="ID259" i="1"/>
  <c r="IG239" i="1"/>
  <c r="IG243" i="1"/>
  <c r="IG247" i="1"/>
  <c r="IG251" i="1"/>
  <c r="IG255" i="1"/>
  <c r="IG259" i="1"/>
  <c r="IH259" i="1"/>
  <c r="ID260" i="1"/>
  <c r="IG224" i="1"/>
  <c r="IG228" i="1"/>
  <c r="IG232" i="1"/>
  <c r="IG236" i="1"/>
  <c r="IG240" i="1"/>
  <c r="IG244" i="1"/>
  <c r="IG248" i="1"/>
  <c r="IG252" i="1"/>
  <c r="IG256" i="1"/>
  <c r="IG260" i="1"/>
  <c r="IH260" i="1"/>
  <c r="ID262" i="1"/>
  <c r="IG226" i="1"/>
  <c r="IG230" i="1"/>
  <c r="IG234" i="1"/>
  <c r="IG238" i="1"/>
  <c r="IG242" i="1"/>
  <c r="IG246" i="1"/>
  <c r="IG250" i="1"/>
  <c r="IG254" i="1"/>
  <c r="IG258" i="1"/>
  <c r="IG262" i="1"/>
  <c r="IH262" i="1"/>
  <c r="IH268" i="1"/>
  <c r="IH270" i="1"/>
  <c r="IH271" i="1"/>
  <c r="ID223" i="1"/>
  <c r="IG223" i="1"/>
  <c r="IH223" i="1"/>
  <c r="ID224" i="1"/>
  <c r="IH224" i="1"/>
  <c r="ID226" i="1"/>
  <c r="IH226" i="1"/>
  <c r="ID227" i="1"/>
  <c r="IG227" i="1"/>
  <c r="IH227" i="1"/>
  <c r="ID228" i="1"/>
  <c r="IH228" i="1"/>
  <c r="ID230" i="1"/>
  <c r="IH230" i="1"/>
  <c r="ID231" i="1"/>
  <c r="IG231" i="1"/>
  <c r="IH231" i="1"/>
  <c r="ID232" i="1"/>
  <c r="IH232" i="1"/>
  <c r="ID234" i="1"/>
  <c r="IH234" i="1"/>
  <c r="ID235" i="1"/>
  <c r="IH235" i="1"/>
  <c r="ID236" i="1"/>
  <c r="IH236" i="1"/>
  <c r="ID238" i="1"/>
  <c r="IH238" i="1"/>
  <c r="ID239" i="1"/>
  <c r="IH239" i="1"/>
  <c r="ID240" i="1"/>
  <c r="IH240" i="1"/>
  <c r="ID242" i="1"/>
  <c r="IH242" i="1"/>
  <c r="ID243" i="1"/>
  <c r="IH243" i="1"/>
  <c r="ID244" i="1"/>
  <c r="IH244" i="1"/>
  <c r="ID246" i="1"/>
  <c r="IH246" i="1"/>
  <c r="ID247" i="1"/>
  <c r="IH247" i="1"/>
  <c r="ID248" i="1"/>
  <c r="IH248" i="1"/>
  <c r="ID250" i="1"/>
  <c r="IH250" i="1"/>
  <c r="ID251" i="1"/>
  <c r="IH251" i="1"/>
  <c r="ID252" i="1"/>
  <c r="IH252" i="1"/>
  <c r="ID254" i="1"/>
  <c r="IH254" i="1"/>
  <c r="ID255" i="1"/>
  <c r="IH255" i="1"/>
  <c r="ID256" i="1"/>
  <c r="IH256" i="1"/>
  <c r="ID258" i="1"/>
  <c r="IH258" i="1"/>
  <c r="IH275" i="1"/>
  <c r="LH246" i="1"/>
  <c r="LJ246" i="1"/>
  <c r="LH247" i="1"/>
  <c r="LJ247" i="1"/>
  <c r="LH248" i="1"/>
  <c r="LJ248" i="1"/>
  <c r="A276" i="1"/>
  <c r="FH228" i="1"/>
  <c r="FV228" i="1"/>
  <c r="GX228" i="1"/>
  <c r="GJ228" i="1"/>
  <c r="B228" i="1"/>
  <c r="IU225" i="1"/>
  <c r="IU229" i="1"/>
  <c r="IU233" i="1"/>
  <c r="IU237" i="1"/>
  <c r="IU241" i="1"/>
  <c r="IU245" i="1"/>
  <c r="JW225" i="1"/>
  <c r="JW229" i="1"/>
  <c r="JW233" i="1"/>
  <c r="JW237" i="1"/>
  <c r="JW241" i="1"/>
  <c r="JW245" i="1"/>
  <c r="KK225" i="1"/>
  <c r="KK229" i="1"/>
  <c r="KK233" i="1"/>
  <c r="KK237" i="1"/>
  <c r="KK241" i="1"/>
  <c r="KK245" i="1"/>
  <c r="LJ239" i="1"/>
  <c r="LJ238" i="1"/>
  <c r="LJ237" i="1"/>
  <c r="GJ224" i="1"/>
  <c r="GJ225" i="1"/>
  <c r="GJ226" i="1"/>
  <c r="GJ220" i="1"/>
  <c r="GJ221" i="1"/>
  <c r="GJ222" i="1"/>
  <c r="GJ223" i="1"/>
  <c r="GJ227" i="1"/>
  <c r="GJ229" i="1"/>
  <c r="GJ231" i="1"/>
  <c r="GJ232" i="1"/>
  <c r="GJ234" i="1"/>
  <c r="GJ235" i="1"/>
  <c r="GJ236" i="1"/>
  <c r="GJ237" i="1"/>
  <c r="GJ238" i="1"/>
  <c r="GJ239" i="1"/>
  <c r="GJ240" i="1"/>
  <c r="GJ241" i="1"/>
  <c r="GJ242" i="1"/>
  <c r="GJ243" i="1"/>
  <c r="GJ244" i="1"/>
  <c r="GJ245" i="1"/>
  <c r="GJ246" i="1"/>
  <c r="GJ247" i="1"/>
  <c r="GJ248" i="1"/>
  <c r="GJ249" i="1"/>
  <c r="GJ250" i="1"/>
  <c r="GJ251" i="1"/>
  <c r="GJ252" i="1"/>
  <c r="GJ253" i="1"/>
  <c r="GJ254" i="1"/>
  <c r="GJ255" i="1"/>
  <c r="GJ256" i="1"/>
  <c r="GJ257" i="1"/>
  <c r="GJ258" i="1"/>
  <c r="GJ259" i="1"/>
  <c r="GJ260" i="1"/>
  <c r="GJ261" i="1"/>
  <c r="GJ262" i="1"/>
  <c r="GJ263" i="1"/>
  <c r="GJ264" i="1"/>
  <c r="GJ265" i="1"/>
  <c r="GJ266" i="1"/>
  <c r="GJ268" i="1"/>
  <c r="GJ269" i="1"/>
  <c r="GJ270" i="1"/>
  <c r="GJ275" i="1"/>
  <c r="GX224" i="1"/>
  <c r="GX225" i="1"/>
  <c r="GX226" i="1"/>
  <c r="GX220" i="1"/>
  <c r="GX221" i="1"/>
  <c r="GX222" i="1"/>
  <c r="GX223" i="1"/>
  <c r="GX227" i="1"/>
  <c r="GX229" i="1"/>
  <c r="GX231" i="1"/>
  <c r="GX232" i="1"/>
  <c r="GX234" i="1"/>
  <c r="GX235" i="1"/>
  <c r="GX236" i="1"/>
  <c r="GX237" i="1"/>
  <c r="GX238" i="1"/>
  <c r="GX239" i="1"/>
  <c r="GX240" i="1"/>
  <c r="GX241" i="1"/>
  <c r="GX242" i="1"/>
  <c r="GX243" i="1"/>
  <c r="GX244" i="1"/>
  <c r="GX245" i="1"/>
  <c r="GX246" i="1"/>
  <c r="GX247" i="1"/>
  <c r="GX248" i="1"/>
  <c r="GX249" i="1"/>
  <c r="GX250" i="1"/>
  <c r="GX251" i="1"/>
  <c r="GX252" i="1"/>
  <c r="GX253" i="1"/>
  <c r="GX254" i="1"/>
  <c r="GX255" i="1"/>
  <c r="GX256" i="1"/>
  <c r="GX257" i="1"/>
  <c r="GX258" i="1"/>
  <c r="GX259" i="1"/>
  <c r="GX260" i="1"/>
  <c r="GX261" i="1"/>
  <c r="GX262" i="1"/>
  <c r="GX263" i="1"/>
  <c r="GX264" i="1"/>
  <c r="GX265" i="1"/>
  <c r="GX266" i="1"/>
  <c r="GX268" i="1"/>
  <c r="GX269" i="1"/>
  <c r="GX270" i="1"/>
  <c r="GX275" i="1"/>
  <c r="FH224" i="1"/>
  <c r="FH225" i="1"/>
  <c r="FH226" i="1"/>
  <c r="FH220" i="1"/>
  <c r="FH221" i="1"/>
  <c r="FH222" i="1"/>
  <c r="FH223" i="1"/>
  <c r="FH227" i="1"/>
  <c r="FH229" i="1"/>
  <c r="FH231" i="1"/>
  <c r="FH232" i="1"/>
  <c r="FH234" i="1"/>
  <c r="FH235" i="1"/>
  <c r="FH236" i="1"/>
  <c r="FH237" i="1"/>
  <c r="FH238" i="1"/>
  <c r="FH239" i="1"/>
  <c r="FH240" i="1"/>
  <c r="FH241" i="1"/>
  <c r="FH242" i="1"/>
  <c r="FH243" i="1"/>
  <c r="FH244" i="1"/>
  <c r="FH245" i="1"/>
  <c r="FH246" i="1"/>
  <c r="FH247" i="1"/>
  <c r="FH248" i="1"/>
  <c r="FH249" i="1"/>
  <c r="FH250" i="1"/>
  <c r="FH251" i="1"/>
  <c r="FH252" i="1"/>
  <c r="FH253" i="1"/>
  <c r="FH254" i="1"/>
  <c r="FH255" i="1"/>
  <c r="FH256" i="1"/>
  <c r="FH257" i="1"/>
  <c r="FH258" i="1"/>
  <c r="FH259" i="1"/>
  <c r="FH260" i="1"/>
  <c r="FH261" i="1"/>
  <c r="FH262" i="1"/>
  <c r="FH263" i="1"/>
  <c r="FH264" i="1"/>
  <c r="FH265" i="1"/>
  <c r="FH266" i="1"/>
  <c r="FH268" i="1"/>
  <c r="FH269" i="1"/>
  <c r="FH270" i="1"/>
  <c r="FH275" i="1"/>
  <c r="FV224" i="1"/>
  <c r="FV225" i="1"/>
  <c r="FV226" i="1"/>
  <c r="FV220" i="1"/>
  <c r="FV221" i="1"/>
  <c r="FV222" i="1"/>
  <c r="FV223" i="1"/>
  <c r="FV227" i="1"/>
  <c r="FV229" i="1"/>
  <c r="FV231" i="1"/>
  <c r="FV232" i="1"/>
  <c r="FV234" i="1"/>
  <c r="FV235" i="1"/>
  <c r="FV236" i="1"/>
  <c r="FV237" i="1"/>
  <c r="FV238" i="1"/>
  <c r="FV239" i="1"/>
  <c r="FV240" i="1"/>
  <c r="FV241" i="1"/>
  <c r="FV242" i="1"/>
  <c r="FV243" i="1"/>
  <c r="FV244" i="1"/>
  <c r="FV245" i="1"/>
  <c r="FV246" i="1"/>
  <c r="FV247" i="1"/>
  <c r="FV248" i="1"/>
  <c r="FV249" i="1"/>
  <c r="FV250" i="1"/>
  <c r="FV251" i="1"/>
  <c r="FV252" i="1"/>
  <c r="FV253" i="1"/>
  <c r="FV254" i="1"/>
  <c r="FV255" i="1"/>
  <c r="FV256" i="1"/>
  <c r="FV257" i="1"/>
  <c r="FV258" i="1"/>
  <c r="FV259" i="1"/>
  <c r="FV260" i="1"/>
  <c r="FV261" i="1"/>
  <c r="FV262" i="1"/>
  <c r="FV263" i="1"/>
  <c r="FV264" i="1"/>
  <c r="FV265" i="1"/>
  <c r="FV266" i="1"/>
  <c r="FV268" i="1"/>
  <c r="FV269" i="1"/>
  <c r="FV270" i="1"/>
  <c r="FV275" i="1"/>
  <c r="I283" i="1"/>
  <c r="I284" i="1"/>
  <c r="K284" i="1"/>
  <c r="I285" i="1"/>
  <c r="B227" i="1"/>
  <c r="B226" i="1"/>
  <c r="B225" i="1"/>
  <c r="F225" i="1"/>
  <c r="B224" i="1"/>
  <c r="B220" i="1"/>
  <c r="B221" i="1"/>
  <c r="B222" i="1"/>
  <c r="B223" i="1"/>
  <c r="IT226" i="1"/>
  <c r="IT230" i="1"/>
  <c r="G223" i="1"/>
  <c r="G227" i="1"/>
  <c r="G228" i="1"/>
  <c r="G224" i="1"/>
  <c r="G225" i="1"/>
  <c r="G226" i="1"/>
  <c r="G220" i="1"/>
  <c r="G221" i="1"/>
  <c r="G222" i="1"/>
  <c r="G229" i="1"/>
  <c r="G283" i="1"/>
  <c r="G284" i="1"/>
  <c r="G285" i="1"/>
  <c r="G287" i="1"/>
  <c r="KX226" i="1"/>
  <c r="KX230" i="1"/>
  <c r="LJ230" i="1"/>
  <c r="LH230" i="1"/>
  <c r="LJ229" i="1"/>
  <c r="LH229" i="1"/>
  <c r="LJ228" i="1"/>
  <c r="LH228" i="1"/>
  <c r="E220" i="1"/>
  <c r="FH276" i="1"/>
  <c r="FI276" i="1"/>
  <c r="FV276" i="1"/>
  <c r="FW276" i="1"/>
  <c r="JB281" i="1"/>
  <c r="JP283" i="1"/>
  <c r="JW226" i="1"/>
  <c r="JT226" i="1"/>
  <c r="JX226" i="1"/>
  <c r="KD281" i="1"/>
  <c r="KY223" i="1"/>
  <c r="KV223" i="1"/>
  <c r="KZ223" i="1"/>
  <c r="IF239" i="1"/>
  <c r="IF243" i="1"/>
  <c r="IF247" i="1"/>
  <c r="IF251" i="1"/>
  <c r="IF255" i="1"/>
  <c r="II255" i="1"/>
  <c r="II256" i="1"/>
  <c r="IF225" i="1"/>
  <c r="IF229" i="1"/>
  <c r="IF233" i="1"/>
  <c r="IF237" i="1"/>
  <c r="IF241" i="1"/>
  <c r="IF245" i="1"/>
  <c r="IF249" i="1"/>
  <c r="IF253" i="1"/>
  <c r="IF257" i="1"/>
  <c r="II257" i="1"/>
  <c r="IF226" i="1"/>
  <c r="IF230" i="1"/>
  <c r="IF234" i="1"/>
  <c r="IF238" i="1"/>
  <c r="IF242" i="1"/>
  <c r="IF246" i="1"/>
  <c r="IF250" i="1"/>
  <c r="IF254" i="1"/>
  <c r="IF258" i="1"/>
  <c r="II258" i="1"/>
  <c r="IF259" i="1"/>
  <c r="II259" i="1"/>
  <c r="IF260" i="1"/>
  <c r="II260" i="1"/>
  <c r="IF261" i="1"/>
  <c r="II261" i="1"/>
  <c r="IF262" i="1"/>
  <c r="II262" i="1"/>
  <c r="II247" i="1"/>
  <c r="IF224" i="1"/>
  <c r="IF228" i="1"/>
  <c r="IF232" i="1"/>
  <c r="IF236" i="1"/>
  <c r="IF240" i="1"/>
  <c r="IF244" i="1"/>
  <c r="IF248" i="1"/>
  <c r="II248" i="1"/>
  <c r="II249" i="1"/>
  <c r="II250" i="1"/>
  <c r="II251" i="1"/>
  <c r="IF252" i="1"/>
  <c r="II252" i="1"/>
  <c r="II253" i="1"/>
  <c r="II254" i="1"/>
  <c r="II239" i="1"/>
  <c r="II240" i="1"/>
  <c r="II241" i="1"/>
  <c r="II242" i="1"/>
  <c r="II243" i="1"/>
  <c r="II244" i="1"/>
  <c r="II245" i="1"/>
  <c r="II246" i="1"/>
  <c r="IF223" i="1"/>
  <c r="IF227" i="1"/>
  <c r="IF231" i="1"/>
  <c r="II231" i="1"/>
  <c r="II232" i="1"/>
  <c r="II233" i="1"/>
  <c r="II234" i="1"/>
  <c r="II235" i="1"/>
  <c r="II236" i="1"/>
  <c r="II237" i="1"/>
  <c r="II238" i="1"/>
  <c r="II227" i="1"/>
  <c r="II228" i="1"/>
  <c r="II229" i="1"/>
  <c r="II230" i="1"/>
  <c r="II226" i="1"/>
  <c r="II225" i="1"/>
  <c r="IP223" i="1"/>
  <c r="IR223" i="1"/>
  <c r="IT223" i="1"/>
  <c r="IU223" i="1"/>
  <c r="IV223" i="1"/>
  <c r="IW223" i="1"/>
  <c r="IP224" i="1"/>
  <c r="IR224" i="1"/>
  <c r="IT224" i="1"/>
  <c r="IU224" i="1"/>
  <c r="IV224" i="1"/>
  <c r="IW224" i="1"/>
  <c r="IP225" i="1"/>
  <c r="IR225" i="1"/>
  <c r="IT225" i="1"/>
  <c r="IV225" i="1"/>
  <c r="IW225" i="1"/>
  <c r="IP226" i="1"/>
  <c r="IR226" i="1"/>
  <c r="IU226" i="1"/>
  <c r="IV226" i="1"/>
  <c r="IW226" i="1"/>
  <c r="IP227" i="1"/>
  <c r="IR227" i="1"/>
  <c r="IT227" i="1"/>
  <c r="IU227" i="1"/>
  <c r="IV227" i="1"/>
  <c r="IW227" i="1"/>
  <c r="IP228" i="1"/>
  <c r="IR228" i="1"/>
  <c r="IT228" i="1"/>
  <c r="IU228" i="1"/>
  <c r="IV228" i="1"/>
  <c r="IW228" i="1"/>
  <c r="IP229" i="1"/>
  <c r="IR229" i="1"/>
  <c r="IT229" i="1"/>
  <c r="IV229" i="1"/>
  <c r="IW229" i="1"/>
  <c r="IP230" i="1"/>
  <c r="IR230" i="1"/>
  <c r="IU230" i="1"/>
  <c r="IV230" i="1"/>
  <c r="IW230" i="1"/>
  <c r="IP231" i="1"/>
  <c r="IR231" i="1"/>
  <c r="IV231" i="1"/>
  <c r="IW231" i="1"/>
  <c r="IP232" i="1"/>
  <c r="IR232" i="1"/>
  <c r="IT232" i="1"/>
  <c r="IU232" i="1"/>
  <c r="IV232" i="1"/>
  <c r="IW232" i="1"/>
  <c r="IP233" i="1"/>
  <c r="IR233" i="1"/>
  <c r="IT233" i="1"/>
  <c r="IV233" i="1"/>
  <c r="IW233" i="1"/>
  <c r="IP234" i="1"/>
  <c r="IR234" i="1"/>
  <c r="IU234" i="1"/>
  <c r="IV234" i="1"/>
  <c r="IW234" i="1"/>
  <c r="IP235" i="1"/>
  <c r="IR235" i="1"/>
  <c r="IT235" i="1"/>
  <c r="IU235" i="1"/>
  <c r="IV235" i="1"/>
  <c r="IW235" i="1"/>
  <c r="IP236" i="1"/>
  <c r="IR236" i="1"/>
  <c r="IT236" i="1"/>
  <c r="IU236" i="1"/>
  <c r="IV236" i="1"/>
  <c r="IW236" i="1"/>
  <c r="IP237" i="1"/>
  <c r="IR237" i="1"/>
  <c r="IT237" i="1"/>
  <c r="IV237" i="1"/>
  <c r="IW237" i="1"/>
  <c r="IP238" i="1"/>
  <c r="IR238" i="1"/>
  <c r="IT238" i="1"/>
  <c r="IU238" i="1"/>
  <c r="IV238" i="1"/>
  <c r="IW238" i="1"/>
  <c r="IP239" i="1"/>
  <c r="IR239" i="1"/>
  <c r="IT239" i="1"/>
  <c r="IU239" i="1"/>
  <c r="IV239" i="1"/>
  <c r="IW239" i="1"/>
  <c r="IP240" i="1"/>
  <c r="IR240" i="1"/>
  <c r="IT240" i="1"/>
  <c r="IU240" i="1"/>
  <c r="IV240" i="1"/>
  <c r="IW240" i="1"/>
  <c r="IP241" i="1"/>
  <c r="IR241" i="1"/>
  <c r="IT241" i="1"/>
  <c r="IV241" i="1"/>
  <c r="IW241" i="1"/>
  <c r="IP242" i="1"/>
  <c r="IR242" i="1"/>
  <c r="IT242" i="1"/>
  <c r="IU242" i="1"/>
  <c r="IV242" i="1"/>
  <c r="IW242" i="1"/>
  <c r="IP243" i="1"/>
  <c r="IR243" i="1"/>
  <c r="IT243" i="1"/>
  <c r="IU243" i="1"/>
  <c r="IV243" i="1"/>
  <c r="IW243" i="1"/>
  <c r="IP244" i="1"/>
  <c r="IR244" i="1"/>
  <c r="IT244" i="1"/>
  <c r="IU244" i="1"/>
  <c r="IV244" i="1"/>
  <c r="IW244" i="1"/>
  <c r="IP245" i="1"/>
  <c r="IR245" i="1"/>
  <c r="IT245" i="1"/>
  <c r="IV245" i="1"/>
  <c r="IW245" i="1"/>
  <c r="IP246" i="1"/>
  <c r="IR246" i="1"/>
  <c r="IV246" i="1"/>
  <c r="IW246" i="1"/>
  <c r="IP247" i="1"/>
  <c r="IR247" i="1"/>
  <c r="IT247" i="1"/>
  <c r="IU247" i="1"/>
  <c r="IV247" i="1"/>
  <c r="IW247" i="1"/>
  <c r="IP248" i="1"/>
  <c r="IR248" i="1"/>
  <c r="IT248" i="1"/>
  <c r="IU248" i="1"/>
  <c r="IV248" i="1"/>
  <c r="IW248" i="1"/>
  <c r="IP249" i="1"/>
  <c r="IR249" i="1"/>
  <c r="IT249" i="1"/>
  <c r="IU249" i="1"/>
  <c r="IV249" i="1"/>
  <c r="IW249" i="1"/>
  <c r="IP250" i="1"/>
  <c r="IR250" i="1"/>
  <c r="IT250" i="1"/>
  <c r="IU250" i="1"/>
  <c r="IV250" i="1"/>
  <c r="IW250" i="1"/>
  <c r="IP251" i="1"/>
  <c r="IR251" i="1"/>
  <c r="IT251" i="1"/>
  <c r="IU251" i="1"/>
  <c r="IV251" i="1"/>
  <c r="IW251" i="1"/>
  <c r="IP252" i="1"/>
  <c r="IR252" i="1"/>
  <c r="IT252" i="1"/>
  <c r="IU252" i="1"/>
  <c r="IV252" i="1"/>
  <c r="IW252" i="1"/>
  <c r="IP253" i="1"/>
  <c r="IR253" i="1"/>
  <c r="IT253" i="1"/>
  <c r="IU253" i="1"/>
  <c r="IV253" i="1"/>
  <c r="IW253" i="1"/>
  <c r="IP254" i="1"/>
  <c r="IR254" i="1"/>
  <c r="IT254" i="1"/>
  <c r="IU254" i="1"/>
  <c r="IV254" i="1"/>
  <c r="IW254" i="1"/>
  <c r="IP255" i="1"/>
  <c r="IR255" i="1"/>
  <c r="IT255" i="1"/>
  <c r="IU255" i="1"/>
  <c r="IV255" i="1"/>
  <c r="IW255" i="1"/>
  <c r="IP256" i="1"/>
  <c r="IR256" i="1"/>
  <c r="IT256" i="1"/>
  <c r="IU256" i="1"/>
  <c r="IV256" i="1"/>
  <c r="IW256" i="1"/>
  <c r="IP257" i="1"/>
  <c r="IR257" i="1"/>
  <c r="IT257" i="1"/>
  <c r="IU257" i="1"/>
  <c r="IV257" i="1"/>
  <c r="IW257" i="1"/>
  <c r="IP258" i="1"/>
  <c r="IR258" i="1"/>
  <c r="IT258" i="1"/>
  <c r="IU258" i="1"/>
  <c r="IV258" i="1"/>
  <c r="IW258" i="1"/>
  <c r="IP259" i="1"/>
  <c r="IR259" i="1"/>
  <c r="IT259" i="1"/>
  <c r="IU259" i="1"/>
  <c r="IV259" i="1"/>
  <c r="IW259" i="1"/>
  <c r="IP260" i="1"/>
  <c r="IR260" i="1"/>
  <c r="IU260" i="1"/>
  <c r="IV260" i="1"/>
  <c r="IW260" i="1"/>
  <c r="IP261" i="1"/>
  <c r="IR261" i="1"/>
  <c r="IT261" i="1"/>
  <c r="IU261" i="1"/>
  <c r="IV261" i="1"/>
  <c r="IW261" i="1"/>
  <c r="IP262" i="1"/>
  <c r="IR262" i="1"/>
  <c r="IT262" i="1"/>
  <c r="IU262" i="1"/>
  <c r="IV262" i="1"/>
  <c r="IW262" i="1"/>
  <c r="KT223" i="1"/>
  <c r="KX223" i="1"/>
  <c r="KT224" i="1"/>
  <c r="KV224" i="1"/>
  <c r="KX224" i="1"/>
  <c r="KY224" i="1"/>
  <c r="KZ224" i="1"/>
  <c r="LA224" i="1"/>
  <c r="KT225" i="1"/>
  <c r="KV225" i="1"/>
  <c r="KY225" i="1"/>
  <c r="KZ225" i="1"/>
  <c r="LA225" i="1"/>
  <c r="KX225" i="1"/>
  <c r="KT226" i="1"/>
  <c r="KV226" i="1"/>
  <c r="KY226" i="1"/>
  <c r="KZ226" i="1"/>
  <c r="KV230" i="1"/>
  <c r="KY230" i="1"/>
  <c r="KZ230" i="1"/>
  <c r="KV234" i="1"/>
  <c r="KY234" i="1"/>
  <c r="KZ234" i="1"/>
  <c r="KV238" i="1"/>
  <c r="KY238" i="1"/>
  <c r="KZ238" i="1"/>
  <c r="KV242" i="1"/>
  <c r="KY242" i="1"/>
  <c r="KZ242" i="1"/>
  <c r="KV246" i="1"/>
  <c r="KY246" i="1"/>
  <c r="KZ246" i="1"/>
  <c r="KV250" i="1"/>
  <c r="KZ250" i="1"/>
  <c r="KV254" i="1"/>
  <c r="KY254" i="1"/>
  <c r="KZ254" i="1"/>
  <c r="KV258" i="1"/>
  <c r="KY258" i="1"/>
  <c r="KZ258" i="1"/>
  <c r="KV262" i="1"/>
  <c r="KY262" i="1"/>
  <c r="KZ262" i="1"/>
  <c r="KZ270" i="1"/>
  <c r="KZ284" i="1"/>
  <c r="KR284" i="1"/>
  <c r="LA284" i="1"/>
  <c r="LA226" i="1"/>
  <c r="KT227" i="1"/>
  <c r="KV227" i="1"/>
  <c r="KX227" i="1"/>
  <c r="KY227" i="1"/>
  <c r="KZ227" i="1"/>
  <c r="LA227" i="1"/>
  <c r="KT228" i="1"/>
  <c r="KV228" i="1"/>
  <c r="KX228" i="1"/>
  <c r="KY228" i="1"/>
  <c r="KZ228" i="1"/>
  <c r="LA228" i="1"/>
  <c r="KT229" i="1"/>
  <c r="KV229" i="1"/>
  <c r="KX229" i="1"/>
  <c r="KY229" i="1"/>
  <c r="KZ229" i="1"/>
  <c r="LA229" i="1"/>
  <c r="KT230" i="1"/>
  <c r="LA230" i="1"/>
  <c r="KT231" i="1"/>
  <c r="KV231" i="1"/>
  <c r="KY231" i="1"/>
  <c r="KZ231" i="1"/>
  <c r="LA231" i="1"/>
  <c r="KT232" i="1"/>
  <c r="KV232" i="1"/>
  <c r="KX232" i="1"/>
  <c r="KY232" i="1"/>
  <c r="KZ232" i="1"/>
  <c r="LA232" i="1"/>
  <c r="KT233" i="1"/>
  <c r="KV233" i="1"/>
  <c r="KX233" i="1"/>
  <c r="KY233" i="1"/>
  <c r="KZ233" i="1"/>
  <c r="LA233" i="1"/>
  <c r="KT234" i="1"/>
  <c r="KX234" i="1"/>
  <c r="LA234" i="1"/>
  <c r="KT235" i="1"/>
  <c r="KV235" i="1"/>
  <c r="KZ235" i="1"/>
  <c r="LA235" i="1"/>
  <c r="KT236" i="1"/>
  <c r="KV236" i="1"/>
  <c r="KX236" i="1"/>
  <c r="KY236" i="1"/>
  <c r="KZ236" i="1"/>
  <c r="LA236" i="1"/>
  <c r="KT237" i="1"/>
  <c r="KV237" i="1"/>
  <c r="KX237" i="1"/>
  <c r="KY237" i="1"/>
  <c r="KZ237" i="1"/>
  <c r="LA237" i="1"/>
  <c r="KT238" i="1"/>
  <c r="KX238" i="1"/>
  <c r="LA238" i="1"/>
  <c r="KT239" i="1"/>
  <c r="KV239" i="1"/>
  <c r="KX239" i="1"/>
  <c r="KY239" i="1"/>
  <c r="KZ239" i="1"/>
  <c r="LA239" i="1"/>
  <c r="KT240" i="1"/>
  <c r="KV240" i="1"/>
  <c r="KX240" i="1"/>
  <c r="KY240" i="1"/>
  <c r="KZ240" i="1"/>
  <c r="LA240" i="1"/>
  <c r="KT241" i="1"/>
  <c r="KV241" i="1"/>
  <c r="KX241" i="1"/>
  <c r="KY241" i="1"/>
  <c r="KZ241" i="1"/>
  <c r="LA241" i="1"/>
  <c r="KT242" i="1"/>
  <c r="KX242" i="1"/>
  <c r="LA242" i="1"/>
  <c r="KT243" i="1"/>
  <c r="KV243" i="1"/>
  <c r="KX243" i="1"/>
  <c r="KY243" i="1"/>
  <c r="KZ243" i="1"/>
  <c r="LA243" i="1"/>
  <c r="KT244" i="1"/>
  <c r="KV244" i="1"/>
  <c r="KX244" i="1"/>
  <c r="KY244" i="1"/>
  <c r="KZ244" i="1"/>
  <c r="LA244" i="1"/>
  <c r="KT245" i="1"/>
  <c r="KV245" i="1"/>
  <c r="KX245" i="1"/>
  <c r="KZ245" i="1"/>
  <c r="LA245" i="1"/>
  <c r="KT246" i="1"/>
  <c r="KX246" i="1"/>
  <c r="LA246" i="1"/>
  <c r="KT247" i="1"/>
  <c r="KV247" i="1"/>
  <c r="KX247" i="1"/>
  <c r="KY247" i="1"/>
  <c r="KZ247" i="1"/>
  <c r="LA247" i="1"/>
  <c r="KT248" i="1"/>
  <c r="KV248" i="1"/>
  <c r="KX248" i="1"/>
  <c r="KY248" i="1"/>
  <c r="KZ248" i="1"/>
  <c r="LA248" i="1"/>
  <c r="KT249" i="1"/>
  <c r="KV249" i="1"/>
  <c r="KX249" i="1"/>
  <c r="KY249" i="1"/>
  <c r="KZ249" i="1"/>
  <c r="LA249" i="1"/>
  <c r="KT250" i="1"/>
  <c r="LA250" i="1"/>
  <c r="KT251" i="1"/>
  <c r="KV251" i="1"/>
  <c r="KX251" i="1"/>
  <c r="KY251" i="1"/>
  <c r="KZ251" i="1"/>
  <c r="LA251" i="1"/>
  <c r="KT252" i="1"/>
  <c r="KV252" i="1"/>
  <c r="KX252" i="1"/>
  <c r="KY252" i="1"/>
  <c r="KZ252" i="1"/>
  <c r="LA252" i="1"/>
  <c r="KT253" i="1"/>
  <c r="KV253" i="1"/>
  <c r="KX253" i="1"/>
  <c r="KY253" i="1"/>
  <c r="KZ253" i="1"/>
  <c r="LA253" i="1"/>
  <c r="KT254" i="1"/>
  <c r="KX254" i="1"/>
  <c r="KZ278" i="1"/>
  <c r="LA254" i="1"/>
  <c r="KT255" i="1"/>
  <c r="KV255" i="1"/>
  <c r="KX255" i="1"/>
  <c r="KY255" i="1"/>
  <c r="KZ255" i="1"/>
  <c r="LA255" i="1"/>
  <c r="KT256" i="1"/>
  <c r="KV256" i="1"/>
  <c r="KX256" i="1"/>
  <c r="KY256" i="1"/>
  <c r="KZ256" i="1"/>
  <c r="LA256" i="1"/>
  <c r="KT257" i="1"/>
  <c r="KV257" i="1"/>
  <c r="KX257" i="1"/>
  <c r="KY257" i="1"/>
  <c r="KZ257" i="1"/>
  <c r="LA257" i="1"/>
  <c r="KT258" i="1"/>
  <c r="KX258" i="1"/>
  <c r="LA258" i="1"/>
  <c r="KT259" i="1"/>
  <c r="KV259" i="1"/>
  <c r="KX259" i="1"/>
  <c r="KY259" i="1"/>
  <c r="KZ259" i="1"/>
  <c r="LA259" i="1"/>
  <c r="KT260" i="1"/>
  <c r="KV260" i="1"/>
  <c r="KX260" i="1"/>
  <c r="KY260" i="1"/>
  <c r="KZ260" i="1"/>
  <c r="LA260" i="1"/>
  <c r="KT261" i="1"/>
  <c r="KV261" i="1"/>
  <c r="KX261" i="1"/>
  <c r="KY261" i="1"/>
  <c r="KZ261" i="1"/>
  <c r="LA261" i="1"/>
  <c r="KT262" i="1"/>
  <c r="KX262" i="1"/>
  <c r="LA262" i="1"/>
  <c r="KF223" i="1"/>
  <c r="KH223" i="1"/>
  <c r="KH227" i="1"/>
  <c r="KH231" i="1"/>
  <c r="KH236" i="1"/>
  <c r="KH239" i="1"/>
  <c r="KH244" i="1"/>
  <c r="KH247" i="1"/>
  <c r="KH251" i="1"/>
  <c r="KH255" i="1"/>
  <c r="KH259" i="1"/>
  <c r="KH267" i="1"/>
  <c r="KH281" i="1"/>
  <c r="KJ223" i="1"/>
  <c r="KF224" i="1"/>
  <c r="KH224" i="1"/>
  <c r="KJ224" i="1"/>
  <c r="KK224" i="1"/>
  <c r="KL224" i="1"/>
  <c r="KF225" i="1"/>
  <c r="KH225" i="1"/>
  <c r="KH229" i="1"/>
  <c r="KH233" i="1"/>
  <c r="KH237" i="1"/>
  <c r="KH241" i="1"/>
  <c r="KH245" i="1"/>
  <c r="KH249" i="1"/>
  <c r="KH253" i="1"/>
  <c r="KH257" i="1"/>
  <c r="KH261" i="1"/>
  <c r="KH269" i="1"/>
  <c r="KH283" i="1"/>
  <c r="KJ225" i="1"/>
  <c r="KF226" i="1"/>
  <c r="KH226" i="1"/>
  <c r="KJ226" i="1"/>
  <c r="KK226" i="1"/>
  <c r="KL226" i="1"/>
  <c r="KF227" i="1"/>
  <c r="KJ227" i="1"/>
  <c r="KK223" i="1"/>
  <c r="KK227" i="1"/>
  <c r="KL227" i="1"/>
  <c r="KM227" i="1"/>
  <c r="KF228" i="1"/>
  <c r="KH228" i="1"/>
  <c r="KJ228" i="1"/>
  <c r="KK228" i="1"/>
  <c r="KL228" i="1"/>
  <c r="KM228" i="1"/>
  <c r="KF229" i="1"/>
  <c r="KJ229" i="1"/>
  <c r="KL229" i="1"/>
  <c r="KM229" i="1"/>
  <c r="KF230" i="1"/>
  <c r="KH230" i="1"/>
  <c r="KJ230" i="1"/>
  <c r="KK230" i="1"/>
  <c r="KL230" i="1"/>
  <c r="KM230" i="1"/>
  <c r="KF231" i="1"/>
  <c r="KJ231" i="1"/>
  <c r="KK231" i="1"/>
  <c r="KL231" i="1"/>
  <c r="KM231" i="1"/>
  <c r="KF232" i="1"/>
  <c r="KH232" i="1"/>
  <c r="KJ232" i="1"/>
  <c r="KK232" i="1"/>
  <c r="KL232" i="1"/>
  <c r="KM232" i="1"/>
  <c r="KF233" i="1"/>
  <c r="KJ233" i="1"/>
  <c r="KL233" i="1"/>
  <c r="KM233" i="1"/>
  <c r="KF234" i="1"/>
  <c r="KH234" i="1"/>
  <c r="KJ234" i="1"/>
  <c r="KK234" i="1"/>
  <c r="KL234" i="1"/>
  <c r="KM234" i="1"/>
  <c r="KF235" i="1"/>
  <c r="KH235" i="1"/>
  <c r="KJ235" i="1"/>
  <c r="KK235" i="1"/>
  <c r="KL235" i="1"/>
  <c r="KM235" i="1"/>
  <c r="KF236" i="1"/>
  <c r="KJ236" i="1"/>
  <c r="KK236" i="1"/>
  <c r="KL236" i="1"/>
  <c r="KM236" i="1"/>
  <c r="KF237" i="1"/>
  <c r="KJ237" i="1"/>
  <c r="KL237" i="1"/>
  <c r="KM237" i="1"/>
  <c r="KF238" i="1"/>
  <c r="KH238" i="1"/>
  <c r="KJ238" i="1"/>
  <c r="KK238" i="1"/>
  <c r="KL238" i="1"/>
  <c r="KM238" i="1"/>
  <c r="KF239" i="1"/>
  <c r="KJ239" i="1"/>
  <c r="KK239" i="1"/>
  <c r="KL239" i="1"/>
  <c r="KM239" i="1"/>
  <c r="KF240" i="1"/>
  <c r="KH240" i="1"/>
  <c r="KJ240" i="1"/>
  <c r="KK240" i="1"/>
  <c r="KL240" i="1"/>
  <c r="KM240" i="1"/>
  <c r="KF241" i="1"/>
  <c r="KJ241" i="1"/>
  <c r="KL241" i="1"/>
  <c r="KM241" i="1"/>
  <c r="KF242" i="1"/>
  <c r="KH242" i="1"/>
  <c r="KJ242" i="1"/>
  <c r="KK242" i="1"/>
  <c r="KL242" i="1"/>
  <c r="KM242" i="1"/>
  <c r="KF243" i="1"/>
  <c r="KH243" i="1"/>
  <c r="KJ243" i="1"/>
  <c r="KK243" i="1"/>
  <c r="KL243" i="1"/>
  <c r="KM243" i="1"/>
  <c r="KF244" i="1"/>
  <c r="KL244" i="1"/>
  <c r="KM244" i="1"/>
  <c r="KF245" i="1"/>
  <c r="KJ245" i="1"/>
  <c r="KL245" i="1"/>
  <c r="KM245" i="1"/>
  <c r="KF246" i="1"/>
  <c r="KH246" i="1"/>
  <c r="KJ246" i="1"/>
  <c r="KK246" i="1"/>
  <c r="KL246" i="1"/>
  <c r="KM246" i="1"/>
  <c r="KF247" i="1"/>
  <c r="KJ247" i="1"/>
  <c r="KK247" i="1"/>
  <c r="KL247" i="1"/>
  <c r="KM247" i="1"/>
  <c r="KF248" i="1"/>
  <c r="KH248" i="1"/>
  <c r="KJ248" i="1"/>
  <c r="KK248" i="1"/>
  <c r="KL248" i="1"/>
  <c r="KM248" i="1"/>
  <c r="KF249" i="1"/>
  <c r="KJ249" i="1"/>
  <c r="KK249" i="1"/>
  <c r="KL249" i="1"/>
  <c r="KM249" i="1"/>
  <c r="KF250" i="1"/>
  <c r="KH250" i="1"/>
  <c r="KJ250" i="1"/>
  <c r="KK250" i="1"/>
  <c r="KL250" i="1"/>
  <c r="KM250" i="1"/>
  <c r="KF251" i="1"/>
  <c r="KJ251" i="1"/>
  <c r="KK251" i="1"/>
  <c r="KL251" i="1"/>
  <c r="KM251" i="1"/>
  <c r="KF252" i="1"/>
  <c r="KH252" i="1"/>
  <c r="KJ252" i="1"/>
  <c r="KK252" i="1"/>
  <c r="KL252" i="1"/>
  <c r="KM252" i="1"/>
  <c r="KF253" i="1"/>
  <c r="KJ253" i="1"/>
  <c r="KK253" i="1"/>
  <c r="KL253" i="1"/>
  <c r="KM253" i="1"/>
  <c r="KF254" i="1"/>
  <c r="KH254" i="1"/>
  <c r="KJ254" i="1"/>
  <c r="KK254" i="1"/>
  <c r="KL254" i="1"/>
  <c r="KM254" i="1"/>
  <c r="KF255" i="1"/>
  <c r="KJ255" i="1"/>
  <c r="KK255" i="1"/>
  <c r="KL255" i="1"/>
  <c r="KM255" i="1"/>
  <c r="KF256" i="1"/>
  <c r="KH256" i="1"/>
  <c r="KJ256" i="1"/>
  <c r="KK256" i="1"/>
  <c r="KL256" i="1"/>
  <c r="KM256" i="1"/>
  <c r="KF257" i="1"/>
  <c r="KJ257" i="1"/>
  <c r="KK257" i="1"/>
  <c r="KL257" i="1"/>
  <c r="KM257" i="1"/>
  <c r="KF258" i="1"/>
  <c r="KH258" i="1"/>
  <c r="KJ258" i="1"/>
  <c r="KK258" i="1"/>
  <c r="KL258" i="1"/>
  <c r="KM258" i="1"/>
  <c r="KF259" i="1"/>
  <c r="KK259" i="1"/>
  <c r="KL259" i="1"/>
  <c r="KM259" i="1"/>
  <c r="KF260" i="1"/>
  <c r="KH260" i="1"/>
  <c r="KL260" i="1"/>
  <c r="KM260" i="1"/>
  <c r="KF261" i="1"/>
  <c r="KJ261" i="1"/>
  <c r="KK261" i="1"/>
  <c r="KL261" i="1"/>
  <c r="KM261" i="1"/>
  <c r="KF262" i="1"/>
  <c r="KH262" i="1"/>
  <c r="KJ262" i="1"/>
  <c r="KK262" i="1"/>
  <c r="KL262" i="1"/>
  <c r="KM262" i="1"/>
  <c r="JR223" i="1"/>
  <c r="JT223" i="1"/>
  <c r="JW223" i="1"/>
  <c r="JX223" i="1"/>
  <c r="JV223" i="1"/>
  <c r="JR224" i="1"/>
  <c r="JT224" i="1"/>
  <c r="JV224" i="1"/>
  <c r="JW224" i="1"/>
  <c r="JX224" i="1"/>
  <c r="JY224" i="1"/>
  <c r="JR225" i="1"/>
  <c r="JT225" i="1"/>
  <c r="JT229" i="1"/>
  <c r="JT233" i="1"/>
  <c r="JT237" i="1"/>
  <c r="JT241" i="1"/>
  <c r="JT245" i="1"/>
  <c r="JT249" i="1"/>
  <c r="JT253" i="1"/>
  <c r="JT257" i="1"/>
  <c r="JT261" i="1"/>
  <c r="JT269" i="1"/>
  <c r="JT283" i="1"/>
  <c r="JV225" i="1"/>
  <c r="JR226" i="1"/>
  <c r="JV226" i="1"/>
  <c r="JR227" i="1"/>
  <c r="JT227" i="1"/>
  <c r="JV227" i="1"/>
  <c r="JW227" i="1"/>
  <c r="JX227" i="1"/>
  <c r="JY227" i="1"/>
  <c r="JR228" i="1"/>
  <c r="JT228" i="1"/>
  <c r="JV228" i="1"/>
  <c r="JW228" i="1"/>
  <c r="JX228" i="1"/>
  <c r="JY228" i="1"/>
  <c r="JR229" i="1"/>
  <c r="JV229" i="1"/>
  <c r="JX229" i="1"/>
  <c r="JY229" i="1"/>
  <c r="JR230" i="1"/>
  <c r="JT230" i="1"/>
  <c r="JV230" i="1"/>
  <c r="JW230" i="1"/>
  <c r="JX230" i="1"/>
  <c r="JY230" i="1"/>
  <c r="JR231" i="1"/>
  <c r="JT231" i="1"/>
  <c r="JV231" i="1"/>
  <c r="JW231" i="1"/>
  <c r="JX231" i="1"/>
  <c r="JY231" i="1"/>
  <c r="JR232" i="1"/>
  <c r="JT232" i="1"/>
  <c r="JV232" i="1"/>
  <c r="JW232" i="1"/>
  <c r="JX232" i="1"/>
  <c r="JY232" i="1"/>
  <c r="JR233" i="1"/>
  <c r="JV233" i="1"/>
  <c r="JX233" i="1"/>
  <c r="JY233" i="1"/>
  <c r="JR234" i="1"/>
  <c r="JT234" i="1"/>
  <c r="JV234" i="1"/>
  <c r="JW234" i="1"/>
  <c r="JX234" i="1"/>
  <c r="JY234" i="1"/>
  <c r="JR235" i="1"/>
  <c r="JT235" i="1"/>
  <c r="JV235" i="1"/>
  <c r="JW235" i="1"/>
  <c r="JX235" i="1"/>
  <c r="JY235" i="1"/>
  <c r="JR236" i="1"/>
  <c r="JT236" i="1"/>
  <c r="JV236" i="1"/>
  <c r="JW236" i="1"/>
  <c r="JX236" i="1"/>
  <c r="JY236" i="1"/>
  <c r="JR237" i="1"/>
  <c r="JV237" i="1"/>
  <c r="JX237" i="1"/>
  <c r="JY237" i="1"/>
  <c r="JR238" i="1"/>
  <c r="JT238" i="1"/>
  <c r="JW238" i="1"/>
  <c r="JX238" i="1"/>
  <c r="JY238" i="1"/>
  <c r="JR239" i="1"/>
  <c r="JT239" i="1"/>
  <c r="JV239" i="1"/>
  <c r="JW239" i="1"/>
  <c r="JX239" i="1"/>
  <c r="JY239" i="1"/>
  <c r="JR240" i="1"/>
  <c r="JT240" i="1"/>
  <c r="JV240" i="1"/>
  <c r="JW240" i="1"/>
  <c r="JX240" i="1"/>
  <c r="JY240" i="1"/>
  <c r="JR241" i="1"/>
  <c r="JV241" i="1"/>
  <c r="JX241" i="1"/>
  <c r="JY241" i="1"/>
  <c r="JR242" i="1"/>
  <c r="JT242" i="1"/>
  <c r="JV242" i="1"/>
  <c r="JW242" i="1"/>
  <c r="JX242" i="1"/>
  <c r="JY242" i="1"/>
  <c r="JR243" i="1"/>
  <c r="JT243" i="1"/>
  <c r="JV243" i="1"/>
  <c r="JW243" i="1"/>
  <c r="JX243" i="1"/>
  <c r="JY243" i="1"/>
  <c r="JR244" i="1"/>
  <c r="JT244" i="1"/>
  <c r="JV244" i="1"/>
  <c r="JW244" i="1"/>
  <c r="JX244" i="1"/>
  <c r="JY244" i="1"/>
  <c r="JR245" i="1"/>
  <c r="JV245" i="1"/>
  <c r="JX245" i="1"/>
  <c r="JY245" i="1"/>
  <c r="JR246" i="1"/>
  <c r="JT246" i="1"/>
  <c r="JX246" i="1"/>
  <c r="JY246" i="1"/>
  <c r="JR247" i="1"/>
  <c r="JT247" i="1"/>
  <c r="JV247" i="1"/>
  <c r="JW247" i="1"/>
  <c r="JX247" i="1"/>
  <c r="JY247" i="1"/>
  <c r="JR248" i="1"/>
  <c r="JT248" i="1"/>
  <c r="JV248" i="1"/>
  <c r="JW248" i="1"/>
  <c r="JX248" i="1"/>
  <c r="JY248" i="1"/>
  <c r="JR249" i="1"/>
  <c r="JV249" i="1"/>
  <c r="JW249" i="1"/>
  <c r="JX249" i="1"/>
  <c r="JY249" i="1"/>
  <c r="JR250" i="1"/>
  <c r="JT250" i="1"/>
  <c r="JV250" i="1"/>
  <c r="JW250" i="1"/>
  <c r="JX250" i="1"/>
  <c r="JY250" i="1"/>
  <c r="JR251" i="1"/>
  <c r="JT251" i="1"/>
  <c r="JV251" i="1"/>
  <c r="JW251" i="1"/>
  <c r="JX251" i="1"/>
  <c r="JY251" i="1"/>
  <c r="JR252" i="1"/>
  <c r="JT252" i="1"/>
  <c r="JV252" i="1"/>
  <c r="JW252" i="1"/>
  <c r="JX252" i="1"/>
  <c r="JY252" i="1"/>
  <c r="JR253" i="1"/>
  <c r="JV253" i="1"/>
  <c r="JW253" i="1"/>
  <c r="JX253" i="1"/>
  <c r="JY253" i="1"/>
  <c r="JR254" i="1"/>
  <c r="JT254" i="1"/>
  <c r="JV254" i="1"/>
  <c r="JW254" i="1"/>
  <c r="JX254" i="1"/>
  <c r="JY254" i="1"/>
  <c r="JR255" i="1"/>
  <c r="JT255" i="1"/>
  <c r="JV255" i="1"/>
  <c r="JW255" i="1"/>
  <c r="JX255" i="1"/>
  <c r="JY255" i="1"/>
  <c r="JR256" i="1"/>
  <c r="JT256" i="1"/>
  <c r="JV256" i="1"/>
  <c r="JW256" i="1"/>
  <c r="JX256" i="1"/>
  <c r="JY256" i="1"/>
  <c r="JR257" i="1"/>
  <c r="JV257" i="1"/>
  <c r="JW257" i="1"/>
  <c r="JX257" i="1"/>
  <c r="JY257" i="1"/>
  <c r="JR258" i="1"/>
  <c r="JT258" i="1"/>
  <c r="JV258" i="1"/>
  <c r="JW258" i="1"/>
  <c r="JX258" i="1"/>
  <c r="JY258" i="1"/>
  <c r="JR259" i="1"/>
  <c r="JT259" i="1"/>
  <c r="JV259" i="1"/>
  <c r="JW259" i="1"/>
  <c r="JX259" i="1"/>
  <c r="JY259" i="1"/>
  <c r="JR260" i="1"/>
  <c r="JT260" i="1"/>
  <c r="JV260" i="1"/>
  <c r="JW260" i="1"/>
  <c r="JX260" i="1"/>
  <c r="JY260" i="1"/>
  <c r="JR261" i="1"/>
  <c r="JV261" i="1"/>
  <c r="JW261" i="1"/>
  <c r="JX261" i="1"/>
  <c r="JY261" i="1"/>
  <c r="JR262" i="1"/>
  <c r="JT262" i="1"/>
  <c r="JV262" i="1"/>
  <c r="JW262" i="1"/>
  <c r="JX262" i="1"/>
  <c r="JY262" i="1"/>
  <c r="JD223" i="1"/>
  <c r="JF223" i="1"/>
  <c r="JF227" i="1"/>
  <c r="JF231" i="1"/>
  <c r="JF236" i="1"/>
  <c r="JF239" i="1"/>
  <c r="JF244" i="1"/>
  <c r="JF247" i="1"/>
  <c r="JF251" i="1"/>
  <c r="JF255" i="1"/>
  <c r="JF259" i="1"/>
  <c r="JF267" i="1"/>
  <c r="JF281" i="1"/>
  <c r="JH223" i="1"/>
  <c r="JI223" i="1"/>
  <c r="JD224" i="1"/>
  <c r="JF224" i="1"/>
  <c r="JI224" i="1"/>
  <c r="JJ224" i="1"/>
  <c r="JH224" i="1"/>
  <c r="JD225" i="1"/>
  <c r="JF225" i="1"/>
  <c r="JI225" i="1"/>
  <c r="JJ225" i="1"/>
  <c r="JF229" i="1"/>
  <c r="JI229" i="1"/>
  <c r="JJ229" i="1"/>
  <c r="JF233" i="1"/>
  <c r="JI233" i="1"/>
  <c r="JJ233" i="1"/>
  <c r="JF237" i="1"/>
  <c r="JI237" i="1"/>
  <c r="JJ237" i="1"/>
  <c r="JF241" i="1"/>
  <c r="JI241" i="1"/>
  <c r="JJ241" i="1"/>
  <c r="JF245" i="1"/>
  <c r="JJ245" i="1"/>
  <c r="JF249" i="1"/>
  <c r="JI249" i="1"/>
  <c r="JJ249" i="1"/>
  <c r="JF253" i="1"/>
  <c r="JI253" i="1"/>
  <c r="JJ253" i="1"/>
  <c r="JF257" i="1"/>
  <c r="JI257" i="1"/>
  <c r="JJ257" i="1"/>
  <c r="JF261" i="1"/>
  <c r="JI261" i="1"/>
  <c r="JJ261" i="1"/>
  <c r="JJ269" i="1"/>
  <c r="JJ283" i="1"/>
  <c r="JB283" i="1"/>
  <c r="JK283" i="1"/>
  <c r="JH225" i="1"/>
  <c r="JD226" i="1"/>
  <c r="JF226" i="1"/>
  <c r="JJ226" i="1"/>
  <c r="JF230" i="1"/>
  <c r="JI230" i="1"/>
  <c r="JJ230" i="1"/>
  <c r="JF234" i="1"/>
  <c r="JI234" i="1"/>
  <c r="JJ234" i="1"/>
  <c r="JF238" i="1"/>
  <c r="JI238" i="1"/>
  <c r="JJ238" i="1"/>
  <c r="JF242" i="1"/>
  <c r="JI242" i="1"/>
  <c r="JJ242" i="1"/>
  <c r="JF246" i="1"/>
  <c r="JI246" i="1"/>
  <c r="JJ246" i="1"/>
  <c r="JF250" i="1"/>
  <c r="JI250" i="1"/>
  <c r="JJ250" i="1"/>
  <c r="JF254" i="1"/>
  <c r="JI254" i="1"/>
  <c r="JJ254" i="1"/>
  <c r="JF258" i="1"/>
  <c r="JI258" i="1"/>
  <c r="JJ258" i="1"/>
  <c r="JF262" i="1"/>
  <c r="JI262" i="1"/>
  <c r="JJ262" i="1"/>
  <c r="JJ270" i="1"/>
  <c r="JJ284" i="1"/>
  <c r="JB284" i="1"/>
  <c r="JK284" i="1"/>
  <c r="JD227" i="1"/>
  <c r="JH227" i="1"/>
  <c r="JI227" i="1"/>
  <c r="JJ227" i="1"/>
  <c r="JK227" i="1"/>
  <c r="JD228" i="1"/>
  <c r="JF228" i="1"/>
  <c r="JH228" i="1"/>
  <c r="JI228" i="1"/>
  <c r="JJ228" i="1"/>
  <c r="JK228" i="1"/>
  <c r="JD229" i="1"/>
  <c r="JH229" i="1"/>
  <c r="JK229" i="1"/>
  <c r="JD230" i="1"/>
  <c r="JH230" i="1"/>
  <c r="JK230" i="1"/>
  <c r="JD231" i="1"/>
  <c r="JH231" i="1"/>
  <c r="JI231" i="1"/>
  <c r="JJ231" i="1"/>
  <c r="JK231" i="1"/>
  <c r="JD232" i="1"/>
  <c r="JF232" i="1"/>
  <c r="JH232" i="1"/>
  <c r="JI232" i="1"/>
  <c r="JJ232" i="1"/>
  <c r="JK232" i="1"/>
  <c r="JD233" i="1"/>
  <c r="JH233" i="1"/>
  <c r="JK233" i="1"/>
  <c r="JD234" i="1"/>
  <c r="JH234" i="1"/>
  <c r="JK234" i="1"/>
  <c r="JD235" i="1"/>
  <c r="JF235" i="1"/>
  <c r="JH235" i="1"/>
  <c r="JI235" i="1"/>
  <c r="JJ235" i="1"/>
  <c r="JK235" i="1"/>
  <c r="JD236" i="1"/>
  <c r="JH236" i="1"/>
  <c r="JI236" i="1"/>
  <c r="JJ236" i="1"/>
  <c r="JK236" i="1"/>
  <c r="JD237" i="1"/>
  <c r="JH237" i="1"/>
  <c r="JK237" i="1"/>
  <c r="JD238" i="1"/>
  <c r="JH238" i="1"/>
  <c r="JK238" i="1"/>
  <c r="JD239" i="1"/>
  <c r="JH239" i="1"/>
  <c r="JI239" i="1"/>
  <c r="JJ239" i="1"/>
  <c r="JK239" i="1"/>
  <c r="JD240" i="1"/>
  <c r="JF240" i="1"/>
  <c r="JH240" i="1"/>
  <c r="JI240" i="1"/>
  <c r="JJ240" i="1"/>
  <c r="JK240" i="1"/>
  <c r="JD241" i="1"/>
  <c r="JH241" i="1"/>
  <c r="JK241" i="1"/>
  <c r="JD242" i="1"/>
  <c r="JH242" i="1"/>
  <c r="JK242" i="1"/>
  <c r="JD243" i="1"/>
  <c r="JF243" i="1"/>
  <c r="JH243" i="1"/>
  <c r="JI243" i="1"/>
  <c r="JJ243" i="1"/>
  <c r="JK243" i="1"/>
  <c r="JD244" i="1"/>
  <c r="JH244" i="1"/>
  <c r="JI244" i="1"/>
  <c r="JJ244" i="1"/>
  <c r="JK244" i="1"/>
  <c r="JD245" i="1"/>
  <c r="JH245" i="1"/>
  <c r="JK245" i="1"/>
  <c r="JD246" i="1"/>
  <c r="JH246" i="1"/>
  <c r="JK246" i="1"/>
  <c r="JD247" i="1"/>
  <c r="JH247" i="1"/>
  <c r="JI247" i="1"/>
  <c r="JJ247" i="1"/>
  <c r="JK247" i="1"/>
  <c r="JD248" i="1"/>
  <c r="JF248" i="1"/>
  <c r="JH248" i="1"/>
  <c r="JI248" i="1"/>
  <c r="JJ248" i="1"/>
  <c r="JK248" i="1"/>
  <c r="JD249" i="1"/>
  <c r="JH249" i="1"/>
  <c r="JK249" i="1"/>
  <c r="JD250" i="1"/>
  <c r="JH250" i="1"/>
  <c r="JK250" i="1"/>
  <c r="JD251" i="1"/>
  <c r="JH251" i="1"/>
  <c r="JI251" i="1"/>
  <c r="JJ251" i="1"/>
  <c r="JK251" i="1"/>
  <c r="JD252" i="1"/>
  <c r="JF252" i="1"/>
  <c r="JH252" i="1"/>
  <c r="JI252" i="1"/>
  <c r="JJ252" i="1"/>
  <c r="JK252" i="1"/>
  <c r="JD253" i="1"/>
  <c r="JH253" i="1"/>
  <c r="JK253" i="1"/>
  <c r="JD254" i="1"/>
  <c r="JH254" i="1"/>
  <c r="JK254" i="1"/>
  <c r="JD255" i="1"/>
  <c r="JH255" i="1"/>
  <c r="JI255" i="1"/>
  <c r="JJ255" i="1"/>
  <c r="JK255" i="1"/>
  <c r="JD256" i="1"/>
  <c r="JF256" i="1"/>
  <c r="JH256" i="1"/>
  <c r="JI256" i="1"/>
  <c r="JJ256" i="1"/>
  <c r="JK256" i="1"/>
  <c r="JD257" i="1"/>
  <c r="JH257" i="1"/>
  <c r="JK257" i="1"/>
  <c r="JD258" i="1"/>
  <c r="JH258" i="1"/>
  <c r="JK258" i="1"/>
  <c r="JD259" i="1"/>
  <c r="JH259" i="1"/>
  <c r="JI259" i="1"/>
  <c r="JJ259" i="1"/>
  <c r="JK259" i="1"/>
  <c r="JD260" i="1"/>
  <c r="JF260" i="1"/>
  <c r="JI260" i="1"/>
  <c r="JJ260" i="1"/>
  <c r="JK260" i="1"/>
  <c r="JD261" i="1"/>
  <c r="JH261" i="1"/>
  <c r="JK261" i="1"/>
  <c r="JD262" i="1"/>
  <c r="JH262" i="1"/>
  <c r="JK262" i="1"/>
  <c r="DT223" i="1"/>
  <c r="DV223" i="1"/>
  <c r="DX223" i="1"/>
  <c r="DY223" i="1"/>
  <c r="DZ223" i="1"/>
  <c r="EA223" i="1"/>
  <c r="DT224" i="1"/>
  <c r="DV224" i="1"/>
  <c r="DX224" i="1"/>
  <c r="DY224" i="1"/>
  <c r="DZ224" i="1"/>
  <c r="EA224" i="1"/>
  <c r="DT225" i="1"/>
  <c r="DV225" i="1"/>
  <c r="DX225" i="1"/>
  <c r="DY225" i="1"/>
  <c r="DZ225" i="1"/>
  <c r="EA225" i="1"/>
  <c r="DT226" i="1"/>
  <c r="DV226" i="1"/>
  <c r="DX226" i="1"/>
  <c r="DY226" i="1"/>
  <c r="DZ226" i="1"/>
  <c r="EA226" i="1"/>
  <c r="DT227" i="1"/>
  <c r="DV227" i="1"/>
  <c r="DX227" i="1"/>
  <c r="DY227" i="1"/>
  <c r="DZ227" i="1"/>
  <c r="EA227" i="1"/>
  <c r="DT228" i="1"/>
  <c r="DV228" i="1"/>
  <c r="DY228" i="1"/>
  <c r="DZ228" i="1"/>
  <c r="EA228" i="1"/>
  <c r="DT229" i="1"/>
  <c r="DV229" i="1"/>
  <c r="DX229" i="1"/>
  <c r="DY229" i="1"/>
  <c r="DZ229" i="1"/>
  <c r="EA229" i="1"/>
  <c r="DT230" i="1"/>
  <c r="DV230" i="1"/>
  <c r="DX230" i="1"/>
  <c r="DY230" i="1"/>
  <c r="DZ230" i="1"/>
  <c r="EA230" i="1"/>
  <c r="DT231" i="1"/>
  <c r="DV231" i="1"/>
  <c r="DX231" i="1"/>
  <c r="DY231" i="1"/>
  <c r="DZ231" i="1"/>
  <c r="EA231" i="1"/>
  <c r="DT232" i="1"/>
  <c r="DV232" i="1"/>
  <c r="DX232" i="1"/>
  <c r="DY232" i="1"/>
  <c r="DZ232" i="1"/>
  <c r="EA232" i="1"/>
  <c r="DT233" i="1"/>
  <c r="DV233" i="1"/>
  <c r="DX233" i="1"/>
  <c r="DY233" i="1"/>
  <c r="DZ233" i="1"/>
  <c r="EA233" i="1"/>
  <c r="DT234" i="1"/>
  <c r="DV234" i="1"/>
  <c r="DX234" i="1"/>
  <c r="DY234" i="1"/>
  <c r="DZ234" i="1"/>
  <c r="EA234" i="1"/>
  <c r="DT235" i="1"/>
  <c r="DV235" i="1"/>
  <c r="DX235" i="1"/>
  <c r="DY235" i="1"/>
  <c r="DZ235" i="1"/>
  <c r="EA235" i="1"/>
  <c r="DT236" i="1"/>
  <c r="DV236" i="1"/>
  <c r="DX236" i="1"/>
  <c r="DY236" i="1"/>
  <c r="DZ236" i="1"/>
  <c r="EA236" i="1"/>
  <c r="DT237" i="1"/>
  <c r="DV237" i="1"/>
  <c r="DX237" i="1"/>
  <c r="DY237" i="1"/>
  <c r="DZ237" i="1"/>
  <c r="EA237" i="1"/>
  <c r="DT238" i="1"/>
  <c r="DV238" i="1"/>
  <c r="DX238" i="1"/>
  <c r="DY238" i="1"/>
  <c r="DZ238" i="1"/>
  <c r="EA238" i="1"/>
  <c r="DT239" i="1"/>
  <c r="DV239" i="1"/>
  <c r="DX239" i="1"/>
  <c r="DY239" i="1"/>
  <c r="DZ239" i="1"/>
  <c r="EA239" i="1"/>
  <c r="DT240" i="1"/>
  <c r="DV240" i="1"/>
  <c r="DX240" i="1"/>
  <c r="DY240" i="1"/>
  <c r="DZ240" i="1"/>
  <c r="EA240" i="1"/>
  <c r="DT241" i="1"/>
  <c r="DV241" i="1"/>
  <c r="DX241" i="1"/>
  <c r="DY241" i="1"/>
  <c r="DZ241" i="1"/>
  <c r="EA241" i="1"/>
  <c r="DT242" i="1"/>
  <c r="DV242" i="1"/>
  <c r="DX242" i="1"/>
  <c r="DY242" i="1"/>
  <c r="DZ242" i="1"/>
  <c r="EA242" i="1"/>
  <c r="DT243" i="1"/>
  <c r="DV243" i="1"/>
  <c r="DX243" i="1"/>
  <c r="DY243" i="1"/>
  <c r="DZ243" i="1"/>
  <c r="EA243" i="1"/>
  <c r="DT244" i="1"/>
  <c r="DV244" i="1"/>
  <c r="DX244" i="1"/>
  <c r="DY244" i="1"/>
  <c r="DZ244" i="1"/>
  <c r="EA244" i="1"/>
  <c r="DT245" i="1"/>
  <c r="DV245" i="1"/>
  <c r="DZ245" i="1"/>
  <c r="EA245" i="1"/>
  <c r="DT246" i="1"/>
  <c r="DV246" i="1"/>
  <c r="DX246" i="1"/>
  <c r="DY246" i="1"/>
  <c r="DZ246" i="1"/>
  <c r="EA246" i="1"/>
  <c r="DT247" i="1"/>
  <c r="DV247" i="1"/>
  <c r="DX247" i="1"/>
  <c r="DY247" i="1"/>
  <c r="DZ247" i="1"/>
  <c r="EA247" i="1"/>
  <c r="DT248" i="1"/>
  <c r="DV248" i="1"/>
  <c r="DX248" i="1"/>
  <c r="DY248" i="1"/>
  <c r="DZ248" i="1"/>
  <c r="EA248" i="1"/>
  <c r="DT249" i="1"/>
  <c r="DV249" i="1"/>
  <c r="DX249" i="1"/>
  <c r="DY249" i="1"/>
  <c r="DZ249" i="1"/>
  <c r="EA249" i="1"/>
  <c r="DT250" i="1"/>
  <c r="DV250" i="1"/>
  <c r="DX250" i="1"/>
  <c r="DY250" i="1"/>
  <c r="DZ250" i="1"/>
  <c r="EA250" i="1"/>
  <c r="DT251" i="1"/>
  <c r="DV251" i="1"/>
  <c r="DX251" i="1"/>
  <c r="DY251" i="1"/>
  <c r="DZ251" i="1"/>
  <c r="EA251" i="1"/>
  <c r="DT252" i="1"/>
  <c r="DV252" i="1"/>
  <c r="DX252" i="1"/>
  <c r="DY252" i="1"/>
  <c r="DZ252" i="1"/>
  <c r="EA252" i="1"/>
  <c r="DT253" i="1"/>
  <c r="DV253" i="1"/>
  <c r="DX253" i="1"/>
  <c r="DY253" i="1"/>
  <c r="DZ253" i="1"/>
  <c r="EA253" i="1"/>
  <c r="DT254" i="1"/>
  <c r="DV254" i="1"/>
  <c r="DX254" i="1"/>
  <c r="DY254" i="1"/>
  <c r="DZ254" i="1"/>
  <c r="EA254" i="1"/>
  <c r="DT255" i="1"/>
  <c r="DV255" i="1"/>
  <c r="DX255" i="1"/>
  <c r="DY255" i="1"/>
  <c r="DZ255" i="1"/>
  <c r="EA255" i="1"/>
  <c r="DT256" i="1"/>
  <c r="DV256" i="1"/>
  <c r="DX256" i="1"/>
  <c r="DY256" i="1"/>
  <c r="DZ256" i="1"/>
  <c r="EA256" i="1"/>
  <c r="DT257" i="1"/>
  <c r="DV257" i="1"/>
  <c r="DX257" i="1"/>
  <c r="DY257" i="1"/>
  <c r="DZ257" i="1"/>
  <c r="EA257" i="1"/>
  <c r="DT258" i="1"/>
  <c r="DV258" i="1"/>
  <c r="DX258" i="1"/>
  <c r="DY258" i="1"/>
  <c r="DZ258" i="1"/>
  <c r="EA258" i="1"/>
  <c r="DT259" i="1"/>
  <c r="DV259" i="1"/>
  <c r="DX259" i="1"/>
  <c r="DY259" i="1"/>
  <c r="DZ259" i="1"/>
  <c r="EA259" i="1"/>
  <c r="DT260" i="1"/>
  <c r="DV260" i="1"/>
  <c r="DX260" i="1"/>
  <c r="DY260" i="1"/>
  <c r="DZ260" i="1"/>
  <c r="EA260" i="1"/>
  <c r="DT261" i="1"/>
  <c r="DV261" i="1"/>
  <c r="DX261" i="1"/>
  <c r="DY261" i="1"/>
  <c r="DZ261" i="1"/>
  <c r="EA261" i="1"/>
  <c r="DT262" i="1"/>
  <c r="DV262" i="1"/>
  <c r="DX262" i="1"/>
  <c r="DY262" i="1"/>
  <c r="DZ262" i="1"/>
  <c r="EA262" i="1"/>
  <c r="DF223" i="1"/>
  <c r="DH223" i="1"/>
  <c r="DJ223" i="1"/>
  <c r="DK223" i="1"/>
  <c r="DL223" i="1"/>
  <c r="DM223" i="1"/>
  <c r="DF224" i="1"/>
  <c r="DH224" i="1"/>
  <c r="DL224" i="1"/>
  <c r="DM224" i="1"/>
  <c r="DF225" i="1"/>
  <c r="DH225" i="1"/>
  <c r="DJ225" i="1"/>
  <c r="DK225" i="1"/>
  <c r="DL225" i="1"/>
  <c r="DM225" i="1"/>
  <c r="DF226" i="1"/>
  <c r="DH226" i="1"/>
  <c r="DJ226" i="1"/>
  <c r="DK226" i="1"/>
  <c r="DL226" i="1"/>
  <c r="DM226" i="1"/>
  <c r="DF227" i="1"/>
  <c r="DH227" i="1"/>
  <c r="DJ227" i="1"/>
  <c r="DK227" i="1"/>
  <c r="DL227" i="1"/>
  <c r="DM227" i="1"/>
  <c r="DF228" i="1"/>
  <c r="DH228" i="1"/>
  <c r="DJ228" i="1"/>
  <c r="DK228" i="1"/>
  <c r="DL228" i="1"/>
  <c r="DM228" i="1"/>
  <c r="DF229" i="1"/>
  <c r="DH229" i="1"/>
  <c r="DJ229" i="1"/>
  <c r="DK229" i="1"/>
  <c r="DL229" i="1"/>
  <c r="DM229" i="1"/>
  <c r="DF230" i="1"/>
  <c r="DH230" i="1"/>
  <c r="DJ230" i="1"/>
  <c r="DK230" i="1"/>
  <c r="DL230" i="1"/>
  <c r="DM230" i="1"/>
  <c r="DF231" i="1"/>
  <c r="DH231" i="1"/>
  <c r="DJ231" i="1"/>
  <c r="DK231" i="1"/>
  <c r="DL231" i="1"/>
  <c r="DM231" i="1"/>
  <c r="DF232" i="1"/>
  <c r="DH232" i="1"/>
  <c r="DJ232" i="1"/>
  <c r="DK232" i="1"/>
  <c r="DL232" i="1"/>
  <c r="DM232" i="1"/>
  <c r="DF233" i="1"/>
  <c r="DH233" i="1"/>
  <c r="DJ233" i="1"/>
  <c r="DK233" i="1"/>
  <c r="DL233" i="1"/>
  <c r="DM233" i="1"/>
  <c r="DF234" i="1"/>
  <c r="DH234" i="1"/>
  <c r="DJ234" i="1"/>
  <c r="DK234" i="1"/>
  <c r="DL234" i="1"/>
  <c r="DM234" i="1"/>
  <c r="DF235" i="1"/>
  <c r="DH235" i="1"/>
  <c r="DJ235" i="1"/>
  <c r="DK235" i="1"/>
  <c r="DL235" i="1"/>
  <c r="DM235" i="1"/>
  <c r="DF236" i="1"/>
  <c r="DH236" i="1"/>
  <c r="DJ236" i="1"/>
  <c r="DK236" i="1"/>
  <c r="DL236" i="1"/>
  <c r="DM236" i="1"/>
  <c r="DF237" i="1"/>
  <c r="DH237" i="1"/>
  <c r="DJ237" i="1"/>
  <c r="DK237" i="1"/>
  <c r="DL237" i="1"/>
  <c r="DM237" i="1"/>
  <c r="DF238" i="1"/>
  <c r="DH238" i="1"/>
  <c r="DJ238" i="1"/>
  <c r="DK238" i="1"/>
  <c r="DL238" i="1"/>
  <c r="DM238" i="1"/>
  <c r="DF239" i="1"/>
  <c r="DH239" i="1"/>
  <c r="DJ239" i="1"/>
  <c r="DK239" i="1"/>
  <c r="DL239" i="1"/>
  <c r="DM239" i="1"/>
  <c r="DF240" i="1"/>
  <c r="DH240" i="1"/>
  <c r="DJ240" i="1"/>
  <c r="DK240" i="1"/>
  <c r="DL240" i="1"/>
  <c r="DM240" i="1"/>
  <c r="DF241" i="1"/>
  <c r="DH241" i="1"/>
  <c r="DJ241" i="1"/>
  <c r="DK241" i="1"/>
  <c r="DL241" i="1"/>
  <c r="DM241" i="1"/>
  <c r="DF242" i="1"/>
  <c r="DH242" i="1"/>
  <c r="DJ242" i="1"/>
  <c r="DK242" i="1"/>
  <c r="DL242" i="1"/>
  <c r="DM242" i="1"/>
  <c r="DF243" i="1"/>
  <c r="DH243" i="1"/>
  <c r="DJ243" i="1"/>
  <c r="DK243" i="1"/>
  <c r="DL243" i="1"/>
  <c r="DM243" i="1"/>
  <c r="DF244" i="1"/>
  <c r="DH244" i="1"/>
  <c r="DJ244" i="1"/>
  <c r="DK244" i="1"/>
  <c r="DL244" i="1"/>
  <c r="DM244" i="1"/>
  <c r="DF245" i="1"/>
  <c r="DH245" i="1"/>
  <c r="DJ245" i="1"/>
  <c r="DL245" i="1"/>
  <c r="DM245" i="1"/>
  <c r="DF246" i="1"/>
  <c r="DH246" i="1"/>
  <c r="DJ246" i="1"/>
  <c r="DK246" i="1"/>
  <c r="DL246" i="1"/>
  <c r="DM246" i="1"/>
  <c r="DF247" i="1"/>
  <c r="DH247" i="1"/>
  <c r="DJ247" i="1"/>
  <c r="DK247" i="1"/>
  <c r="DL247" i="1"/>
  <c r="DM247" i="1"/>
  <c r="DF248" i="1"/>
  <c r="DH248" i="1"/>
  <c r="DJ248" i="1"/>
  <c r="DK248" i="1"/>
  <c r="DL248" i="1"/>
  <c r="DM248" i="1"/>
  <c r="DF249" i="1"/>
  <c r="DH249" i="1"/>
  <c r="DJ249" i="1"/>
  <c r="DK249" i="1"/>
  <c r="DL249" i="1"/>
  <c r="DM249" i="1"/>
  <c r="DF250" i="1"/>
  <c r="DH250" i="1"/>
  <c r="DJ250" i="1"/>
  <c r="DK250" i="1"/>
  <c r="DL250" i="1"/>
  <c r="DM250" i="1"/>
  <c r="DF251" i="1"/>
  <c r="DH251" i="1"/>
  <c r="DJ251" i="1"/>
  <c r="DK251" i="1"/>
  <c r="DL251" i="1"/>
  <c r="DM251" i="1"/>
  <c r="DF252" i="1"/>
  <c r="DH252" i="1"/>
  <c r="DJ252" i="1"/>
  <c r="DK252" i="1"/>
  <c r="DL252" i="1"/>
  <c r="DM252" i="1"/>
  <c r="DF253" i="1"/>
  <c r="DH253" i="1"/>
  <c r="DJ253" i="1"/>
  <c r="DK253" i="1"/>
  <c r="DL253" i="1"/>
  <c r="DM253" i="1"/>
  <c r="DF254" i="1"/>
  <c r="DH254" i="1"/>
  <c r="DJ254" i="1"/>
  <c r="DK254" i="1"/>
  <c r="DL254" i="1"/>
  <c r="DM254" i="1"/>
  <c r="DF255" i="1"/>
  <c r="DH255" i="1"/>
  <c r="DJ255" i="1"/>
  <c r="DK255" i="1"/>
  <c r="DL255" i="1"/>
  <c r="DM255" i="1"/>
  <c r="DF256" i="1"/>
  <c r="DH256" i="1"/>
  <c r="DJ256" i="1"/>
  <c r="DK256" i="1"/>
  <c r="DL256" i="1"/>
  <c r="DM256" i="1"/>
  <c r="DF257" i="1"/>
  <c r="DH257" i="1"/>
  <c r="DJ257" i="1"/>
  <c r="DK257" i="1"/>
  <c r="DL257" i="1"/>
  <c r="DM257" i="1"/>
  <c r="DF258" i="1"/>
  <c r="DH258" i="1"/>
  <c r="DJ258" i="1"/>
  <c r="DK258" i="1"/>
  <c r="DL258" i="1"/>
  <c r="DM258" i="1"/>
  <c r="DF259" i="1"/>
  <c r="DH259" i="1"/>
  <c r="DJ259" i="1"/>
  <c r="DK259" i="1"/>
  <c r="DL259" i="1"/>
  <c r="DM259" i="1"/>
  <c r="DF260" i="1"/>
  <c r="DH260" i="1"/>
  <c r="DJ260" i="1"/>
  <c r="DK260" i="1"/>
  <c r="DL260" i="1"/>
  <c r="DM260" i="1"/>
  <c r="DF261" i="1"/>
  <c r="DH261" i="1"/>
  <c r="DJ261" i="1"/>
  <c r="DK261" i="1"/>
  <c r="DL261" i="1"/>
  <c r="DM261" i="1"/>
  <c r="DF262" i="1"/>
  <c r="DH262" i="1"/>
  <c r="DJ262" i="1"/>
  <c r="DK262" i="1"/>
  <c r="DL262" i="1"/>
  <c r="DM262" i="1"/>
  <c r="CR223" i="1"/>
  <c r="CT223" i="1"/>
  <c r="CV223" i="1"/>
  <c r="CW223" i="1"/>
  <c r="CX223" i="1"/>
  <c r="CY223" i="1"/>
  <c r="CR224" i="1"/>
  <c r="CT224" i="1"/>
  <c r="CV224" i="1"/>
  <c r="CW224" i="1"/>
  <c r="CX224" i="1"/>
  <c r="CY224" i="1"/>
  <c r="CR225" i="1"/>
  <c r="CT225" i="1"/>
  <c r="CV225" i="1"/>
  <c r="CW225" i="1"/>
  <c r="CX225" i="1"/>
  <c r="CY225" i="1"/>
  <c r="CR226" i="1"/>
  <c r="CT226" i="1"/>
  <c r="CV226" i="1"/>
  <c r="CW226" i="1"/>
  <c r="CX226" i="1"/>
  <c r="CY226" i="1"/>
  <c r="CR227" i="1"/>
  <c r="CT227" i="1"/>
  <c r="CV227" i="1"/>
  <c r="CW227" i="1"/>
  <c r="CX227" i="1"/>
  <c r="CY227" i="1"/>
  <c r="CR228" i="1"/>
  <c r="CT228" i="1"/>
  <c r="CV228" i="1"/>
  <c r="CW228" i="1"/>
  <c r="CX228" i="1"/>
  <c r="CY228" i="1"/>
  <c r="CR229" i="1"/>
  <c r="CT229" i="1"/>
  <c r="CV229" i="1"/>
  <c r="CW229" i="1"/>
  <c r="CX229" i="1"/>
  <c r="CY229" i="1"/>
  <c r="CR230" i="1"/>
  <c r="CT230" i="1"/>
  <c r="CV230" i="1"/>
  <c r="CW230" i="1"/>
  <c r="CX230" i="1"/>
  <c r="CY230" i="1"/>
  <c r="CR231" i="1"/>
  <c r="CT231" i="1"/>
  <c r="CV231" i="1"/>
  <c r="CW231" i="1"/>
  <c r="CX231" i="1"/>
  <c r="CY231" i="1"/>
  <c r="CR232" i="1"/>
  <c r="CT232" i="1"/>
  <c r="CV232" i="1"/>
  <c r="CW232" i="1"/>
  <c r="CX232" i="1"/>
  <c r="CY232" i="1"/>
  <c r="CR233" i="1"/>
  <c r="CT233" i="1"/>
  <c r="CV233" i="1"/>
  <c r="CW233" i="1"/>
  <c r="CX233" i="1"/>
  <c r="CY233" i="1"/>
  <c r="CR234" i="1"/>
  <c r="CT234" i="1"/>
  <c r="CV234" i="1"/>
  <c r="CW234" i="1"/>
  <c r="CX234" i="1"/>
  <c r="CY234" i="1"/>
  <c r="CR235" i="1"/>
  <c r="CT235" i="1"/>
  <c r="CX235" i="1"/>
  <c r="CY235" i="1"/>
  <c r="CR236" i="1"/>
  <c r="CT236" i="1"/>
  <c r="CV236" i="1"/>
  <c r="CW236" i="1"/>
  <c r="CX236" i="1"/>
  <c r="CY236" i="1"/>
  <c r="CR237" i="1"/>
  <c r="CT237" i="1"/>
  <c r="CV237" i="1"/>
  <c r="CW237" i="1"/>
  <c r="CX237" i="1"/>
  <c r="CY237" i="1"/>
  <c r="CR238" i="1"/>
  <c r="CT238" i="1"/>
  <c r="CV238" i="1"/>
  <c r="CW238" i="1"/>
  <c r="CX238" i="1"/>
  <c r="CY238" i="1"/>
  <c r="CR239" i="1"/>
  <c r="CT239" i="1"/>
  <c r="CV239" i="1"/>
  <c r="CW239" i="1"/>
  <c r="CX239" i="1"/>
  <c r="CY239" i="1"/>
  <c r="CR240" i="1"/>
  <c r="CT240" i="1"/>
  <c r="CV240" i="1"/>
  <c r="CW240" i="1"/>
  <c r="CX240" i="1"/>
  <c r="CY240" i="1"/>
  <c r="CR241" i="1"/>
  <c r="CT241" i="1"/>
  <c r="CX241" i="1"/>
  <c r="CY241" i="1"/>
  <c r="CR242" i="1"/>
  <c r="CT242" i="1"/>
  <c r="CV242" i="1"/>
  <c r="CW242" i="1"/>
  <c r="CX242" i="1"/>
  <c r="CY242" i="1"/>
  <c r="CR243" i="1"/>
  <c r="CT243" i="1"/>
  <c r="CV243" i="1"/>
  <c r="CW243" i="1"/>
  <c r="CX243" i="1"/>
  <c r="CY243" i="1"/>
  <c r="CR244" i="1"/>
  <c r="CT244" i="1"/>
  <c r="CV244" i="1"/>
  <c r="CW244" i="1"/>
  <c r="CX244" i="1"/>
  <c r="CY244" i="1"/>
  <c r="CR245" i="1"/>
  <c r="CT245" i="1"/>
  <c r="CV245" i="1"/>
  <c r="CX245" i="1"/>
  <c r="CY245" i="1"/>
  <c r="CR246" i="1"/>
  <c r="CT246" i="1"/>
  <c r="CV246" i="1"/>
  <c r="CW246" i="1"/>
  <c r="CX246" i="1"/>
  <c r="CY246" i="1"/>
  <c r="CR247" i="1"/>
  <c r="CT247" i="1"/>
  <c r="CV247" i="1"/>
  <c r="CW247" i="1"/>
  <c r="CX247" i="1"/>
  <c r="CY247" i="1"/>
  <c r="CR248" i="1"/>
  <c r="CT248" i="1"/>
  <c r="CV248" i="1"/>
  <c r="CW248" i="1"/>
  <c r="CX248" i="1"/>
  <c r="CY248" i="1"/>
  <c r="CR249" i="1"/>
  <c r="CT249" i="1"/>
  <c r="CV249" i="1"/>
  <c r="CW249" i="1"/>
  <c r="CX249" i="1"/>
  <c r="CY249" i="1"/>
  <c r="CR250" i="1"/>
  <c r="CT250" i="1"/>
  <c r="CV250" i="1"/>
  <c r="CW250" i="1"/>
  <c r="CX250" i="1"/>
  <c r="CY250" i="1"/>
  <c r="CR251" i="1"/>
  <c r="CT251" i="1"/>
  <c r="CV251" i="1"/>
  <c r="CW251" i="1"/>
  <c r="CX251" i="1"/>
  <c r="CY251" i="1"/>
  <c r="CR252" i="1"/>
  <c r="CT252" i="1"/>
  <c r="CV252" i="1"/>
  <c r="CW252" i="1"/>
  <c r="CX252" i="1"/>
  <c r="CY252" i="1"/>
  <c r="CR253" i="1"/>
  <c r="CT253" i="1"/>
  <c r="CV253" i="1"/>
  <c r="CW253" i="1"/>
  <c r="CX253" i="1"/>
  <c r="CY253" i="1"/>
  <c r="CR254" i="1"/>
  <c r="CT254" i="1"/>
  <c r="CV254" i="1"/>
  <c r="CW254" i="1"/>
  <c r="CX254" i="1"/>
  <c r="CY254" i="1"/>
  <c r="CR255" i="1"/>
  <c r="CT255" i="1"/>
  <c r="CV255" i="1"/>
  <c r="CW255" i="1"/>
  <c r="CX255" i="1"/>
  <c r="CY255" i="1"/>
  <c r="CR256" i="1"/>
  <c r="CT256" i="1"/>
  <c r="CX256" i="1"/>
  <c r="CY256" i="1"/>
  <c r="CR257" i="1"/>
  <c r="CT257" i="1"/>
  <c r="CV257" i="1"/>
  <c r="CW257" i="1"/>
  <c r="CX257" i="1"/>
  <c r="CY257" i="1"/>
  <c r="CR258" i="1"/>
  <c r="CT258" i="1"/>
  <c r="CX258" i="1"/>
  <c r="CY258" i="1"/>
  <c r="CR259" i="1"/>
  <c r="CT259" i="1"/>
  <c r="CV259" i="1"/>
  <c r="CW259" i="1"/>
  <c r="CX259" i="1"/>
  <c r="CY259" i="1"/>
  <c r="CR260" i="1"/>
  <c r="CT260" i="1"/>
  <c r="CV260" i="1"/>
  <c r="CW260" i="1"/>
  <c r="CX260" i="1"/>
  <c r="CY260" i="1"/>
  <c r="CR261" i="1"/>
  <c r="CT261" i="1"/>
  <c r="CV261" i="1"/>
  <c r="CW261" i="1"/>
  <c r="CX261" i="1"/>
  <c r="CY261" i="1"/>
  <c r="CR262" i="1"/>
  <c r="CT262" i="1"/>
  <c r="CV262" i="1"/>
  <c r="CW262" i="1"/>
  <c r="CX262" i="1"/>
  <c r="CY262" i="1"/>
  <c r="CD223" i="1"/>
  <c r="CF223" i="1"/>
  <c r="CH223" i="1"/>
  <c r="CI223" i="1"/>
  <c r="CJ223" i="1"/>
  <c r="CK223" i="1"/>
  <c r="CD224" i="1"/>
  <c r="CF224" i="1"/>
  <c r="CH224" i="1"/>
  <c r="CI224" i="1"/>
  <c r="CJ224" i="1"/>
  <c r="CK224" i="1"/>
  <c r="CD225" i="1"/>
  <c r="CF225" i="1"/>
  <c r="CH225" i="1"/>
  <c r="CI225" i="1"/>
  <c r="CJ225" i="1"/>
  <c r="CK225" i="1"/>
  <c r="CD226" i="1"/>
  <c r="CF226" i="1"/>
  <c r="CH226" i="1"/>
  <c r="CI226" i="1"/>
  <c r="CJ226" i="1"/>
  <c r="CK226" i="1"/>
  <c r="CD227" i="1"/>
  <c r="CF227" i="1"/>
  <c r="CH227" i="1"/>
  <c r="CI227" i="1"/>
  <c r="CJ227" i="1"/>
  <c r="CK227" i="1"/>
  <c r="CD228" i="1"/>
  <c r="CF228" i="1"/>
  <c r="CH228" i="1"/>
  <c r="CI228" i="1"/>
  <c r="CJ228" i="1"/>
  <c r="CK228" i="1"/>
  <c r="CD229" i="1"/>
  <c r="CF229" i="1"/>
  <c r="CH229" i="1"/>
  <c r="CI229" i="1"/>
  <c r="CJ229" i="1"/>
  <c r="CK229" i="1"/>
  <c r="CD230" i="1"/>
  <c r="CF230" i="1"/>
  <c r="CH230" i="1"/>
  <c r="CI230" i="1"/>
  <c r="CJ230" i="1"/>
  <c r="CK230" i="1"/>
  <c r="CD231" i="1"/>
  <c r="CF231" i="1"/>
  <c r="CJ231" i="1"/>
  <c r="CK231" i="1"/>
  <c r="CD232" i="1"/>
  <c r="CF232" i="1"/>
  <c r="CH232" i="1"/>
  <c r="CI232" i="1"/>
  <c r="CJ232" i="1"/>
  <c r="CK232" i="1"/>
  <c r="CD233" i="1"/>
  <c r="CF233" i="1"/>
  <c r="CH233" i="1"/>
  <c r="CI233" i="1"/>
  <c r="CJ233" i="1"/>
  <c r="CK233" i="1"/>
  <c r="CD234" i="1"/>
  <c r="CF234" i="1"/>
  <c r="CH234" i="1"/>
  <c r="CI234" i="1"/>
  <c r="CJ234" i="1"/>
  <c r="CK234" i="1"/>
  <c r="CD235" i="1"/>
  <c r="CF235" i="1"/>
  <c r="CH235" i="1"/>
  <c r="CI235" i="1"/>
  <c r="CJ235" i="1"/>
  <c r="CK235" i="1"/>
  <c r="CD236" i="1"/>
  <c r="CF236" i="1"/>
  <c r="CH236" i="1"/>
  <c r="CI236" i="1"/>
  <c r="CJ236" i="1"/>
  <c r="CK236" i="1"/>
  <c r="CD237" i="1"/>
  <c r="CF237" i="1"/>
  <c r="CH237" i="1"/>
  <c r="CI237" i="1"/>
  <c r="CJ237" i="1"/>
  <c r="CK237" i="1"/>
  <c r="CD238" i="1"/>
  <c r="CF238" i="1"/>
  <c r="CH238" i="1"/>
  <c r="CI238" i="1"/>
  <c r="CJ238" i="1"/>
  <c r="CK238" i="1"/>
  <c r="CD239" i="1"/>
  <c r="CF239" i="1"/>
  <c r="CH239" i="1"/>
  <c r="CI239" i="1"/>
  <c r="CJ239" i="1"/>
  <c r="CK239" i="1"/>
  <c r="CD240" i="1"/>
  <c r="CF240" i="1"/>
  <c r="CH240" i="1"/>
  <c r="CI240" i="1"/>
  <c r="CJ240" i="1"/>
  <c r="CK240" i="1"/>
  <c r="CD241" i="1"/>
  <c r="CF241" i="1"/>
  <c r="CH241" i="1"/>
  <c r="CI241" i="1"/>
  <c r="CJ241" i="1"/>
  <c r="CK241" i="1"/>
  <c r="CD242" i="1"/>
  <c r="CF242" i="1"/>
  <c r="CH242" i="1"/>
  <c r="CI242" i="1"/>
  <c r="CJ242" i="1"/>
  <c r="CK242" i="1"/>
  <c r="CD243" i="1"/>
  <c r="CF243" i="1"/>
  <c r="CH243" i="1"/>
  <c r="CI243" i="1"/>
  <c r="CJ243" i="1"/>
  <c r="CK243" i="1"/>
  <c r="CD244" i="1"/>
  <c r="CF244" i="1"/>
  <c r="CJ244" i="1"/>
  <c r="CK244" i="1"/>
  <c r="CD245" i="1"/>
  <c r="CF245" i="1"/>
  <c r="CH245" i="1"/>
  <c r="CJ245" i="1"/>
  <c r="CK245" i="1"/>
  <c r="CD246" i="1"/>
  <c r="CF246" i="1"/>
  <c r="CH246" i="1"/>
  <c r="CI246" i="1"/>
  <c r="CJ246" i="1"/>
  <c r="CK246" i="1"/>
  <c r="CD247" i="1"/>
  <c r="CF247" i="1"/>
  <c r="CH247" i="1"/>
  <c r="CI247" i="1"/>
  <c r="CJ247" i="1"/>
  <c r="CK247" i="1"/>
  <c r="CD248" i="1"/>
  <c r="CF248" i="1"/>
  <c r="CH248" i="1"/>
  <c r="CI248" i="1"/>
  <c r="CJ248" i="1"/>
  <c r="CK248" i="1"/>
  <c r="CD249" i="1"/>
  <c r="CF249" i="1"/>
  <c r="CH249" i="1"/>
  <c r="CI249" i="1"/>
  <c r="CJ249" i="1"/>
  <c r="CK249" i="1"/>
  <c r="CD250" i="1"/>
  <c r="CF250" i="1"/>
  <c r="CH250" i="1"/>
  <c r="CI250" i="1"/>
  <c r="CJ250" i="1"/>
  <c r="CK250" i="1"/>
  <c r="CD251" i="1"/>
  <c r="CF251" i="1"/>
  <c r="CH251" i="1"/>
  <c r="CI251" i="1"/>
  <c r="CJ251" i="1"/>
  <c r="CK251" i="1"/>
  <c r="CD252" i="1"/>
  <c r="CF252" i="1"/>
  <c r="CH252" i="1"/>
  <c r="CI252" i="1"/>
  <c r="CJ252" i="1"/>
  <c r="CK252" i="1"/>
  <c r="CD253" i="1"/>
  <c r="CF253" i="1"/>
  <c r="CH253" i="1"/>
  <c r="CI253" i="1"/>
  <c r="CJ253" i="1"/>
  <c r="CK253" i="1"/>
  <c r="CD254" i="1"/>
  <c r="CF254" i="1"/>
  <c r="CH254" i="1"/>
  <c r="CI254" i="1"/>
  <c r="CJ254" i="1"/>
  <c r="CK254" i="1"/>
  <c r="CD255" i="1"/>
  <c r="CF255" i="1"/>
  <c r="CH255" i="1"/>
  <c r="CI255" i="1"/>
  <c r="CJ255" i="1"/>
  <c r="CK255" i="1"/>
  <c r="CD256" i="1"/>
  <c r="CF256" i="1"/>
  <c r="CH256" i="1"/>
  <c r="CI256" i="1"/>
  <c r="CJ256" i="1"/>
  <c r="CK256" i="1"/>
  <c r="CD257" i="1"/>
  <c r="CF257" i="1"/>
  <c r="CH257" i="1"/>
  <c r="CI257" i="1"/>
  <c r="CJ257" i="1"/>
  <c r="CK257" i="1"/>
  <c r="CD258" i="1"/>
  <c r="CF258" i="1"/>
  <c r="CH258" i="1"/>
  <c r="CI258" i="1"/>
  <c r="CJ258" i="1"/>
  <c r="CK258" i="1"/>
  <c r="CD259" i="1"/>
  <c r="CF259" i="1"/>
  <c r="CH259" i="1"/>
  <c r="CI259" i="1"/>
  <c r="CJ259" i="1"/>
  <c r="CK259" i="1"/>
  <c r="CD260" i="1"/>
  <c r="CF260" i="1"/>
  <c r="CH260" i="1"/>
  <c r="CI260" i="1"/>
  <c r="CJ260" i="1"/>
  <c r="CK260" i="1"/>
  <c r="CD261" i="1"/>
  <c r="CF261" i="1"/>
  <c r="CH261" i="1"/>
  <c r="CI261" i="1"/>
  <c r="CJ261" i="1"/>
  <c r="CK261" i="1"/>
  <c r="CD262" i="1"/>
  <c r="CF262" i="1"/>
  <c r="CI262" i="1"/>
  <c r="CJ262" i="1"/>
  <c r="CK262" i="1"/>
  <c r="BT223" i="1"/>
  <c r="BT227" i="1"/>
  <c r="BT231" i="1"/>
  <c r="BT235" i="1"/>
  <c r="BT239" i="1"/>
  <c r="BT232" i="1"/>
  <c r="BT236" i="1"/>
  <c r="BT240" i="1"/>
  <c r="BT241" i="1"/>
  <c r="BT226" i="1"/>
  <c r="BT230" i="1"/>
  <c r="BT234" i="1"/>
  <c r="BT238" i="1"/>
  <c r="BT242" i="1"/>
  <c r="BT243" i="1"/>
  <c r="BT244" i="1"/>
  <c r="BT246" i="1"/>
  <c r="FX220" i="1"/>
  <c r="FZ220" i="1"/>
  <c r="GC220" i="1"/>
  <c r="GD220" i="1"/>
  <c r="GE220" i="1"/>
  <c r="FX221" i="1"/>
  <c r="FZ221" i="1"/>
  <c r="GC221" i="1"/>
  <c r="GD221" i="1"/>
  <c r="GE221" i="1"/>
  <c r="FX222" i="1"/>
  <c r="FZ222" i="1"/>
  <c r="GC222" i="1"/>
  <c r="GD222" i="1"/>
  <c r="GE222" i="1"/>
  <c r="FX223" i="1"/>
  <c r="FZ223" i="1"/>
  <c r="GC223" i="1"/>
  <c r="GD223" i="1"/>
  <c r="GE223" i="1"/>
  <c r="FX224" i="1"/>
  <c r="FZ224" i="1"/>
  <c r="GC224" i="1"/>
  <c r="GD224" i="1"/>
  <c r="GE224" i="1"/>
  <c r="FX225" i="1"/>
  <c r="FZ225" i="1"/>
  <c r="GC225" i="1"/>
  <c r="GD225" i="1"/>
  <c r="GE225" i="1"/>
  <c r="FX226" i="1"/>
  <c r="FZ226" i="1"/>
  <c r="GC226" i="1"/>
  <c r="GD226" i="1"/>
  <c r="GE226" i="1"/>
  <c r="FX227" i="1"/>
  <c r="FZ227" i="1"/>
  <c r="GC227" i="1"/>
  <c r="GD227" i="1"/>
  <c r="GE227" i="1"/>
  <c r="FX228" i="1"/>
  <c r="FZ228" i="1"/>
  <c r="GC228" i="1"/>
  <c r="GD228" i="1"/>
  <c r="GE228" i="1"/>
  <c r="FX229" i="1"/>
  <c r="FZ229" i="1"/>
  <c r="GC229" i="1"/>
  <c r="GD229" i="1"/>
  <c r="GE229" i="1"/>
  <c r="FJ220" i="1"/>
  <c r="FL220" i="1"/>
  <c r="FO220" i="1"/>
  <c r="FP220" i="1"/>
  <c r="FQ220" i="1"/>
  <c r="FJ221" i="1"/>
  <c r="FL221" i="1"/>
  <c r="FO221" i="1"/>
  <c r="FP221" i="1"/>
  <c r="FQ221" i="1"/>
  <c r="FJ222" i="1"/>
  <c r="FL222" i="1"/>
  <c r="FO222" i="1"/>
  <c r="FP222" i="1"/>
  <c r="FQ222" i="1"/>
  <c r="FJ223" i="1"/>
  <c r="FL223" i="1"/>
  <c r="FO223" i="1"/>
  <c r="FP223" i="1"/>
  <c r="FQ223" i="1"/>
  <c r="FJ224" i="1"/>
  <c r="FL224" i="1"/>
  <c r="FO224" i="1"/>
  <c r="FP224" i="1"/>
  <c r="FQ224" i="1"/>
  <c r="FJ225" i="1"/>
  <c r="FL225" i="1"/>
  <c r="FO225" i="1"/>
  <c r="FP225" i="1"/>
  <c r="FQ225" i="1"/>
  <c r="FJ226" i="1"/>
  <c r="FL226" i="1"/>
  <c r="FO226" i="1"/>
  <c r="FP226" i="1"/>
  <c r="FQ226" i="1"/>
  <c r="FJ227" i="1"/>
  <c r="FL227" i="1"/>
  <c r="FO227" i="1"/>
  <c r="FP227" i="1"/>
  <c r="FQ227" i="1"/>
  <c r="FJ228" i="1"/>
  <c r="FL228" i="1"/>
  <c r="FO228" i="1"/>
  <c r="FP228" i="1"/>
  <c r="FQ228" i="1"/>
  <c r="FJ229" i="1"/>
  <c r="FL229" i="1"/>
  <c r="FO229" i="1"/>
  <c r="FP229" i="1"/>
  <c r="FQ229" i="1"/>
  <c r="HN220" i="1"/>
  <c r="HP220" i="1"/>
  <c r="HS220" i="1"/>
  <c r="HT220" i="1"/>
  <c r="HU220" i="1"/>
  <c r="HN221" i="1"/>
  <c r="HP221" i="1"/>
  <c r="HS221" i="1"/>
  <c r="HT221" i="1"/>
  <c r="HU221" i="1"/>
  <c r="HN222" i="1"/>
  <c r="HP222" i="1"/>
  <c r="HS222" i="1"/>
  <c r="HT222" i="1"/>
  <c r="HU222" i="1"/>
  <c r="HN223" i="1"/>
  <c r="HP223" i="1"/>
  <c r="HS223" i="1"/>
  <c r="HT223" i="1"/>
  <c r="HU223" i="1"/>
  <c r="HN224" i="1"/>
  <c r="HP224" i="1"/>
  <c r="HS224" i="1"/>
  <c r="HT224" i="1"/>
  <c r="HU224" i="1"/>
  <c r="HN225" i="1"/>
  <c r="HP225" i="1"/>
  <c r="HS225" i="1"/>
  <c r="HT225" i="1"/>
  <c r="HU225" i="1"/>
  <c r="HN226" i="1"/>
  <c r="HP226" i="1"/>
  <c r="HS226" i="1"/>
  <c r="HT226" i="1"/>
  <c r="HU226" i="1"/>
  <c r="HN227" i="1"/>
  <c r="HP227" i="1"/>
  <c r="HS227" i="1"/>
  <c r="HT227" i="1"/>
  <c r="HU227" i="1"/>
  <c r="HN228" i="1"/>
  <c r="HP228" i="1"/>
  <c r="HS228" i="1"/>
  <c r="HT228" i="1"/>
  <c r="HU228" i="1"/>
  <c r="HN229" i="1"/>
  <c r="HP229" i="1"/>
  <c r="HS229" i="1"/>
  <c r="HT229" i="1"/>
  <c r="HU229" i="1"/>
  <c r="GZ220" i="1"/>
  <c r="HB220" i="1"/>
  <c r="HE220" i="1"/>
  <c r="HF220" i="1"/>
  <c r="HG220" i="1"/>
  <c r="GZ221" i="1"/>
  <c r="HB221" i="1"/>
  <c r="HE221" i="1"/>
  <c r="HF221" i="1"/>
  <c r="HG221" i="1"/>
  <c r="GZ222" i="1"/>
  <c r="HB222" i="1"/>
  <c r="HE222" i="1"/>
  <c r="HF222" i="1"/>
  <c r="HG222" i="1"/>
  <c r="GZ223" i="1"/>
  <c r="HB223" i="1"/>
  <c r="HE223" i="1"/>
  <c r="HF223" i="1"/>
  <c r="HG223" i="1"/>
  <c r="GZ224" i="1"/>
  <c r="HB224" i="1"/>
  <c r="HE224" i="1"/>
  <c r="HF224" i="1"/>
  <c r="HG224" i="1"/>
  <c r="GZ225" i="1"/>
  <c r="HB225" i="1"/>
  <c r="HE225" i="1"/>
  <c r="HF225" i="1"/>
  <c r="HG225" i="1"/>
  <c r="GZ226" i="1"/>
  <c r="HB226" i="1"/>
  <c r="HE226" i="1"/>
  <c r="HF226" i="1"/>
  <c r="HG226" i="1"/>
  <c r="GZ227" i="1"/>
  <c r="HB227" i="1"/>
  <c r="HE227" i="1"/>
  <c r="HF227" i="1"/>
  <c r="HG227" i="1"/>
  <c r="GZ228" i="1"/>
  <c r="HB228" i="1"/>
  <c r="HE228" i="1"/>
  <c r="HF228" i="1"/>
  <c r="HG228" i="1"/>
  <c r="GZ229" i="1"/>
  <c r="HB229" i="1"/>
  <c r="HE229" i="1"/>
  <c r="HF229" i="1"/>
  <c r="HG229" i="1"/>
  <c r="GL220" i="1"/>
  <c r="GN220" i="1"/>
  <c r="GQ220" i="1"/>
  <c r="GR220" i="1"/>
  <c r="GS220" i="1"/>
  <c r="GL221" i="1"/>
  <c r="GN221" i="1"/>
  <c r="GQ221" i="1"/>
  <c r="GR221" i="1"/>
  <c r="GS221" i="1"/>
  <c r="GL222" i="1"/>
  <c r="GN222" i="1"/>
  <c r="GQ222" i="1"/>
  <c r="GR222" i="1"/>
  <c r="GS222" i="1"/>
  <c r="GL223" i="1"/>
  <c r="GN223" i="1"/>
  <c r="GQ223" i="1"/>
  <c r="GR223" i="1"/>
  <c r="GS223" i="1"/>
  <c r="GL224" i="1"/>
  <c r="GN224" i="1"/>
  <c r="GQ224" i="1"/>
  <c r="GR224" i="1"/>
  <c r="GS224" i="1"/>
  <c r="GL225" i="1"/>
  <c r="GN225" i="1"/>
  <c r="GQ225" i="1"/>
  <c r="GR225" i="1"/>
  <c r="GS225" i="1"/>
  <c r="GL226" i="1"/>
  <c r="GN226" i="1"/>
  <c r="GQ226" i="1"/>
  <c r="GR226" i="1"/>
  <c r="GS226" i="1"/>
  <c r="GL227" i="1"/>
  <c r="GN227" i="1"/>
  <c r="GQ227" i="1"/>
  <c r="GR227" i="1"/>
  <c r="GS227" i="1"/>
  <c r="GL228" i="1"/>
  <c r="GN228" i="1"/>
  <c r="GQ228" i="1"/>
  <c r="GR228" i="1"/>
  <c r="GS228" i="1"/>
  <c r="GL229" i="1"/>
  <c r="GN229" i="1"/>
  <c r="GQ229" i="1"/>
  <c r="GR229" i="1"/>
  <c r="GS229" i="1"/>
  <c r="LV220" i="1"/>
  <c r="LX220" i="1"/>
  <c r="MA220" i="1"/>
  <c r="MB220" i="1"/>
  <c r="MC220" i="1"/>
  <c r="LV221" i="1"/>
  <c r="LX221" i="1"/>
  <c r="MA221" i="1"/>
  <c r="MB221" i="1"/>
  <c r="MC221" i="1"/>
  <c r="LV222" i="1"/>
  <c r="LX222" i="1"/>
  <c r="MA222" i="1"/>
  <c r="MB222" i="1"/>
  <c r="MC222" i="1"/>
  <c r="LV223" i="1"/>
  <c r="LX223" i="1"/>
  <c r="MA223" i="1"/>
  <c r="MB223" i="1"/>
  <c r="MC223" i="1"/>
  <c r="LV224" i="1"/>
  <c r="LX224" i="1"/>
  <c r="MA224" i="1"/>
  <c r="MB224" i="1"/>
  <c r="MC224" i="1"/>
  <c r="LV225" i="1"/>
  <c r="LX225" i="1"/>
  <c r="MA225" i="1"/>
  <c r="MB225" i="1"/>
  <c r="MC225" i="1"/>
  <c r="LV226" i="1"/>
  <c r="LX226" i="1"/>
  <c r="MA226" i="1"/>
  <c r="MB226" i="1"/>
  <c r="MC226" i="1"/>
  <c r="LV227" i="1"/>
  <c r="LX227" i="1"/>
  <c r="MA227" i="1"/>
  <c r="MB227" i="1"/>
  <c r="MC227" i="1"/>
  <c r="LV228" i="1"/>
  <c r="LX228" i="1"/>
  <c r="MA228" i="1"/>
  <c r="MB228" i="1"/>
  <c r="MC228" i="1"/>
  <c r="LV229" i="1"/>
  <c r="LX229" i="1"/>
  <c r="MA229" i="1"/>
  <c r="MB229" i="1"/>
  <c r="MC229" i="1"/>
  <c r="MJ220" i="1"/>
  <c r="ML220" i="1"/>
  <c r="MO220" i="1"/>
  <c r="MP220" i="1"/>
  <c r="MQ220" i="1"/>
  <c r="MJ221" i="1"/>
  <c r="ML221" i="1"/>
  <c r="MO221" i="1"/>
  <c r="MP221" i="1"/>
  <c r="MQ221" i="1"/>
  <c r="MJ222" i="1"/>
  <c r="ML222" i="1"/>
  <c r="MO222" i="1"/>
  <c r="MP222" i="1"/>
  <c r="MQ222" i="1"/>
  <c r="MJ223" i="1"/>
  <c r="ML223" i="1"/>
  <c r="MO223" i="1"/>
  <c r="MP223" i="1"/>
  <c r="MQ223" i="1"/>
  <c r="MJ224" i="1"/>
  <c r="ML224" i="1"/>
  <c r="MO224" i="1"/>
  <c r="MP224" i="1"/>
  <c r="MQ224" i="1"/>
  <c r="MJ225" i="1"/>
  <c r="ML225" i="1"/>
  <c r="MO225" i="1"/>
  <c r="MP225" i="1"/>
  <c r="MQ225" i="1"/>
  <c r="MJ226" i="1"/>
  <c r="ML226" i="1"/>
  <c r="MO226" i="1"/>
  <c r="MP226" i="1"/>
  <c r="MQ226" i="1"/>
  <c r="MJ227" i="1"/>
  <c r="ML227" i="1"/>
  <c r="MO227" i="1"/>
  <c r="MP227" i="1"/>
  <c r="MQ227" i="1"/>
  <c r="MJ228" i="1"/>
  <c r="ML228" i="1"/>
  <c r="MO228" i="1"/>
  <c r="MP228" i="1"/>
  <c r="MQ228" i="1"/>
  <c r="MJ229" i="1"/>
  <c r="ML229" i="1"/>
  <c r="MO229" i="1"/>
  <c r="MP229" i="1"/>
  <c r="MQ229" i="1"/>
  <c r="MX220" i="1"/>
  <c r="MZ220" i="1"/>
  <c r="NC220" i="1"/>
  <c r="ND220" i="1"/>
  <c r="NE220" i="1"/>
  <c r="MX221" i="1"/>
  <c r="MZ221" i="1"/>
  <c r="NC221" i="1"/>
  <c r="ND221" i="1"/>
  <c r="NE221" i="1"/>
  <c r="MX222" i="1"/>
  <c r="MZ222" i="1"/>
  <c r="NC222" i="1"/>
  <c r="ND222" i="1"/>
  <c r="NE222" i="1"/>
  <c r="MX223" i="1"/>
  <c r="MZ223" i="1"/>
  <c r="NC223" i="1"/>
  <c r="ND223" i="1"/>
  <c r="NE223" i="1"/>
  <c r="MX224" i="1"/>
  <c r="MZ224" i="1"/>
  <c r="NC224" i="1"/>
  <c r="ND224" i="1"/>
  <c r="NE224" i="1"/>
  <c r="MX225" i="1"/>
  <c r="MZ225" i="1"/>
  <c r="NC225" i="1"/>
  <c r="ND225" i="1"/>
  <c r="NE225" i="1"/>
  <c r="MX226" i="1"/>
  <c r="MZ226" i="1"/>
  <c r="NC226" i="1"/>
  <c r="ND226" i="1"/>
  <c r="NE226" i="1"/>
  <c r="MX227" i="1"/>
  <c r="MZ227" i="1"/>
  <c r="NC227" i="1"/>
  <c r="ND227" i="1"/>
  <c r="NE227" i="1"/>
  <c r="MX228" i="1"/>
  <c r="MZ228" i="1"/>
  <c r="NC228" i="1"/>
  <c r="ND228" i="1"/>
  <c r="NE228" i="1"/>
  <c r="MX229" i="1"/>
  <c r="MZ229" i="1"/>
  <c r="NC229" i="1"/>
  <c r="ND229" i="1"/>
  <c r="NE229" i="1"/>
  <c r="NL220" i="1"/>
  <c r="NN220" i="1"/>
  <c r="NQ220" i="1"/>
  <c r="NR220" i="1"/>
  <c r="NS220" i="1"/>
  <c r="NL221" i="1"/>
  <c r="NN221" i="1"/>
  <c r="NQ221" i="1"/>
  <c r="NR221" i="1"/>
  <c r="NS221" i="1"/>
  <c r="NL222" i="1"/>
  <c r="NN222" i="1"/>
  <c r="NQ222" i="1"/>
  <c r="NR222" i="1"/>
  <c r="NS222" i="1"/>
  <c r="NL223" i="1"/>
  <c r="NN223" i="1"/>
  <c r="NQ223" i="1"/>
  <c r="NR223" i="1"/>
  <c r="NS223" i="1"/>
  <c r="NL224" i="1"/>
  <c r="NN224" i="1"/>
  <c r="NQ224" i="1"/>
  <c r="NR224" i="1"/>
  <c r="NS224" i="1"/>
  <c r="NL225" i="1"/>
  <c r="NN225" i="1"/>
  <c r="NQ225" i="1"/>
  <c r="NR225" i="1"/>
  <c r="NS225" i="1"/>
  <c r="NL226" i="1"/>
  <c r="NN226" i="1"/>
  <c r="NQ226" i="1"/>
  <c r="NR226" i="1"/>
  <c r="NS226" i="1"/>
  <c r="NL227" i="1"/>
  <c r="NN227" i="1"/>
  <c r="NQ227" i="1"/>
  <c r="NR227" i="1"/>
  <c r="NS227" i="1"/>
  <c r="NL228" i="1"/>
  <c r="NN228" i="1"/>
  <c r="NQ228" i="1"/>
  <c r="NR228" i="1"/>
  <c r="NS228" i="1"/>
  <c r="NL229" i="1"/>
  <c r="NN229" i="1"/>
  <c r="NQ229" i="1"/>
  <c r="NR229" i="1"/>
  <c r="NS229" i="1"/>
  <c r="EV220" i="1"/>
  <c r="EX220" i="1"/>
  <c r="FA220" i="1"/>
  <c r="FB220" i="1"/>
  <c r="FC220" i="1"/>
  <c r="EV221" i="1"/>
  <c r="EX221" i="1"/>
  <c r="FA221" i="1"/>
  <c r="FB221" i="1"/>
  <c r="FC221" i="1"/>
  <c r="EV222" i="1"/>
  <c r="EX222" i="1"/>
  <c r="FA222" i="1"/>
  <c r="FB222" i="1"/>
  <c r="FC222" i="1"/>
  <c r="EV223" i="1"/>
  <c r="EX223" i="1"/>
  <c r="FA223" i="1"/>
  <c r="FB223" i="1"/>
  <c r="FC223" i="1"/>
  <c r="EV224" i="1"/>
  <c r="EX224" i="1"/>
  <c r="FA224" i="1"/>
  <c r="FB224" i="1"/>
  <c r="FC224" i="1"/>
  <c r="EV225" i="1"/>
  <c r="EX225" i="1"/>
  <c r="FA225" i="1"/>
  <c r="FB225" i="1"/>
  <c r="FC225" i="1"/>
  <c r="EV226" i="1"/>
  <c r="EX226" i="1"/>
  <c r="FA226" i="1"/>
  <c r="FB226" i="1"/>
  <c r="FC226" i="1"/>
  <c r="EV227" i="1"/>
  <c r="EX227" i="1"/>
  <c r="FA227" i="1"/>
  <c r="FB227" i="1"/>
  <c r="FC227" i="1"/>
  <c r="EV228" i="1"/>
  <c r="EX228" i="1"/>
  <c r="FA228" i="1"/>
  <c r="FB228" i="1"/>
  <c r="FC228" i="1"/>
  <c r="EV229" i="1"/>
  <c r="EX229" i="1"/>
  <c r="FA229" i="1"/>
  <c r="FB229" i="1"/>
  <c r="FC229" i="1"/>
  <c r="EH220" i="1"/>
  <c r="EJ220" i="1"/>
  <c r="EM220" i="1"/>
  <c r="EN220" i="1"/>
  <c r="EO220" i="1"/>
  <c r="EH221" i="1"/>
  <c r="EJ221" i="1"/>
  <c r="EM221" i="1"/>
  <c r="EN221" i="1"/>
  <c r="EO221" i="1"/>
  <c r="EH222" i="1"/>
  <c r="EJ222" i="1"/>
  <c r="EM222" i="1"/>
  <c r="EN222" i="1"/>
  <c r="EO222" i="1"/>
  <c r="EH223" i="1"/>
  <c r="EJ223" i="1"/>
  <c r="EM223" i="1"/>
  <c r="EN223" i="1"/>
  <c r="EO223" i="1"/>
  <c r="EH224" i="1"/>
  <c r="EJ224" i="1"/>
  <c r="EM224" i="1"/>
  <c r="EN224" i="1"/>
  <c r="EO224" i="1"/>
  <c r="EH225" i="1"/>
  <c r="EJ225" i="1"/>
  <c r="EM225" i="1"/>
  <c r="EN225" i="1"/>
  <c r="EO225" i="1"/>
  <c r="EH226" i="1"/>
  <c r="EJ226" i="1"/>
  <c r="EM226" i="1"/>
  <c r="EN226" i="1"/>
  <c r="EO226" i="1"/>
  <c r="EH227" i="1"/>
  <c r="EJ227" i="1"/>
  <c r="EM227" i="1"/>
  <c r="EN227" i="1"/>
  <c r="EO227" i="1"/>
  <c r="EH228" i="1"/>
  <c r="EJ228" i="1"/>
  <c r="EM228" i="1"/>
  <c r="EN228" i="1"/>
  <c r="EO228" i="1"/>
  <c r="EH229" i="1"/>
  <c r="EJ229" i="1"/>
  <c r="EM229" i="1"/>
  <c r="EN229" i="1"/>
  <c r="EO229" i="1"/>
  <c r="BB220" i="1"/>
  <c r="BD220" i="1"/>
  <c r="BG220" i="1"/>
  <c r="BH220" i="1"/>
  <c r="BI220" i="1"/>
  <c r="BB221" i="1"/>
  <c r="BD221" i="1"/>
  <c r="BG221" i="1"/>
  <c r="BH221" i="1"/>
  <c r="BI221" i="1"/>
  <c r="BB222" i="1"/>
  <c r="BD222" i="1"/>
  <c r="BG222" i="1"/>
  <c r="BH222" i="1"/>
  <c r="BI222" i="1"/>
  <c r="BB223" i="1"/>
  <c r="BD223" i="1"/>
  <c r="BG223" i="1"/>
  <c r="BH223" i="1"/>
  <c r="BI223" i="1"/>
  <c r="BB224" i="1"/>
  <c r="BD224" i="1"/>
  <c r="BH224" i="1"/>
  <c r="BI224" i="1"/>
  <c r="BB225" i="1"/>
  <c r="BD225" i="1"/>
  <c r="BG225" i="1"/>
  <c r="BH225" i="1"/>
  <c r="BI225" i="1"/>
  <c r="BB226" i="1"/>
  <c r="BD226" i="1"/>
  <c r="BG226" i="1"/>
  <c r="BH226" i="1"/>
  <c r="BI226" i="1"/>
  <c r="BB227" i="1"/>
  <c r="BD227" i="1"/>
  <c r="BG227" i="1"/>
  <c r="BH227" i="1"/>
  <c r="BI227" i="1"/>
  <c r="BB228" i="1"/>
  <c r="BD228" i="1"/>
  <c r="BG228" i="1"/>
  <c r="BH228" i="1"/>
  <c r="BI228" i="1"/>
  <c r="BB229" i="1"/>
  <c r="BD229" i="1"/>
  <c r="BG229" i="1"/>
  <c r="BH229" i="1"/>
  <c r="BI229" i="1"/>
  <c r="AN220" i="1"/>
  <c r="AP220" i="1"/>
  <c r="AS220" i="1"/>
  <c r="AT220" i="1"/>
  <c r="AU220" i="1"/>
  <c r="AN221" i="1"/>
  <c r="AP221" i="1"/>
  <c r="AS221" i="1"/>
  <c r="AT221" i="1"/>
  <c r="AU221" i="1"/>
  <c r="AN222" i="1"/>
  <c r="AP222" i="1"/>
  <c r="AS222" i="1"/>
  <c r="AT222" i="1"/>
  <c r="AU222" i="1"/>
  <c r="AN223" i="1"/>
  <c r="AP223" i="1"/>
  <c r="AS223" i="1"/>
  <c r="AT223" i="1"/>
  <c r="AU223" i="1"/>
  <c r="AN224" i="1"/>
  <c r="AP224" i="1"/>
  <c r="AS224" i="1"/>
  <c r="AT224" i="1"/>
  <c r="AU224" i="1"/>
  <c r="AN225" i="1"/>
  <c r="AP225" i="1"/>
  <c r="AS225" i="1"/>
  <c r="AT225" i="1"/>
  <c r="AU225" i="1"/>
  <c r="AN226" i="1"/>
  <c r="AP226" i="1"/>
  <c r="AS226" i="1"/>
  <c r="AT226" i="1"/>
  <c r="AU226" i="1"/>
  <c r="AN227" i="1"/>
  <c r="AP227" i="1"/>
  <c r="AS227" i="1"/>
  <c r="AT227" i="1"/>
  <c r="AU227" i="1"/>
  <c r="AN228" i="1"/>
  <c r="AP228" i="1"/>
  <c r="AS228" i="1"/>
  <c r="AT228" i="1"/>
  <c r="AU228" i="1"/>
  <c r="AN229" i="1"/>
  <c r="AP229" i="1"/>
  <c r="AS229" i="1"/>
  <c r="AT229" i="1"/>
  <c r="AU229" i="1"/>
  <c r="Z220" i="1"/>
  <c r="AB220" i="1"/>
  <c r="AE220" i="1"/>
  <c r="AF220" i="1"/>
  <c r="AG220" i="1"/>
  <c r="Z221" i="1"/>
  <c r="AB221" i="1"/>
  <c r="AE221" i="1"/>
  <c r="AF221" i="1"/>
  <c r="AG221" i="1"/>
  <c r="Z222" i="1"/>
  <c r="AB222" i="1"/>
  <c r="AE222" i="1"/>
  <c r="AF222" i="1"/>
  <c r="AG222" i="1"/>
  <c r="Z223" i="1"/>
  <c r="AB223" i="1"/>
  <c r="AE223" i="1"/>
  <c r="AF223" i="1"/>
  <c r="AG223" i="1"/>
  <c r="Z224" i="1"/>
  <c r="AB224" i="1"/>
  <c r="AE224" i="1"/>
  <c r="AF224" i="1"/>
  <c r="AG224" i="1"/>
  <c r="Z225" i="1"/>
  <c r="AB225" i="1"/>
  <c r="AE225" i="1"/>
  <c r="AF225" i="1"/>
  <c r="AG225" i="1"/>
  <c r="Z226" i="1"/>
  <c r="AB226" i="1"/>
  <c r="AE226" i="1"/>
  <c r="AF226" i="1"/>
  <c r="AG226" i="1"/>
  <c r="Z227" i="1"/>
  <c r="AB227" i="1"/>
  <c r="AE227" i="1"/>
  <c r="AF227" i="1"/>
  <c r="AG227" i="1"/>
  <c r="Z228" i="1"/>
  <c r="AB228" i="1"/>
  <c r="AE228" i="1"/>
  <c r="AF228" i="1"/>
  <c r="AG228" i="1"/>
  <c r="Z229" i="1"/>
  <c r="AB229" i="1"/>
  <c r="AE229" i="1"/>
  <c r="AF229" i="1"/>
  <c r="AG229" i="1"/>
  <c r="Q220" i="1"/>
  <c r="N220" i="1"/>
  <c r="R220" i="1"/>
  <c r="S220" i="1"/>
  <c r="L220" i="1"/>
  <c r="C220" i="1"/>
  <c r="D220" i="1"/>
  <c r="V220" i="1"/>
  <c r="AJ220" i="1"/>
  <c r="AX220" i="1"/>
  <c r="ED220" i="1"/>
  <c r="ER220" i="1"/>
  <c r="NH220" i="1"/>
  <c r="MT220" i="1"/>
  <c r="MF220" i="1"/>
  <c r="LR220" i="1"/>
  <c r="GH220" i="1"/>
  <c r="GV220" i="1"/>
  <c r="HJ220" i="1"/>
  <c r="FF220" i="1"/>
  <c r="FT220" i="1"/>
  <c r="F221" i="1"/>
  <c r="F222" i="1"/>
  <c r="F223" i="1"/>
  <c r="F224" i="1"/>
  <c r="F227" i="1"/>
  <c r="F228" i="1"/>
  <c r="C221" i="1"/>
  <c r="C222" i="1"/>
  <c r="C223" i="1"/>
  <c r="C224" i="1"/>
  <c r="C227" i="1"/>
  <c r="C228" i="1"/>
  <c r="C225" i="1"/>
  <c r="C226" i="1"/>
  <c r="C229" i="1"/>
  <c r="C231" i="1"/>
  <c r="C232" i="1"/>
  <c r="C283" i="1"/>
  <c r="C284" i="1"/>
  <c r="C285" i="1"/>
  <c r="C287" i="1"/>
  <c r="D221" i="1"/>
  <c r="D222" i="1"/>
  <c r="D223" i="1"/>
  <c r="D227" i="1"/>
  <c r="D228" i="1"/>
  <c r="D224" i="1"/>
  <c r="D225" i="1"/>
  <c r="D226" i="1"/>
  <c r="D229" i="1"/>
  <c r="D231" i="1"/>
  <c r="D232" i="1"/>
  <c r="D283" i="1"/>
  <c r="D284" i="1"/>
  <c r="D285" i="1"/>
  <c r="D287" i="1"/>
  <c r="E221" i="1"/>
  <c r="E222" i="1"/>
  <c r="E223" i="1"/>
  <c r="E227" i="1"/>
  <c r="E228" i="1"/>
  <c r="E224" i="1"/>
  <c r="E225" i="1"/>
  <c r="E226" i="1"/>
  <c r="E229" i="1"/>
  <c r="E231" i="1"/>
  <c r="E232" i="1"/>
  <c r="E283" i="1"/>
  <c r="E284" i="1"/>
  <c r="E285" i="1"/>
  <c r="E287" i="1"/>
  <c r="L221" i="1"/>
  <c r="N221" i="1"/>
  <c r="Q221" i="1"/>
  <c r="R221" i="1"/>
  <c r="S221" i="1"/>
  <c r="V221" i="1"/>
  <c r="AJ221" i="1"/>
  <c r="AX221" i="1"/>
  <c r="ED221" i="1"/>
  <c r="ER221" i="1"/>
  <c r="NH221" i="1"/>
  <c r="MT221" i="1"/>
  <c r="MF221" i="1"/>
  <c r="LR221" i="1"/>
  <c r="GH221" i="1"/>
  <c r="GV221" i="1"/>
  <c r="HJ221" i="1"/>
  <c r="FF221" i="1"/>
  <c r="FT221" i="1"/>
  <c r="L222" i="1"/>
  <c r="N222" i="1"/>
  <c r="Q222" i="1"/>
  <c r="R222" i="1"/>
  <c r="S222" i="1"/>
  <c r="V222" i="1"/>
  <c r="AJ222" i="1"/>
  <c r="AX222" i="1"/>
  <c r="ED222" i="1"/>
  <c r="ER222" i="1"/>
  <c r="NH222" i="1"/>
  <c r="MT222" i="1"/>
  <c r="MF222" i="1"/>
  <c r="LR222" i="1"/>
  <c r="LD222" i="1"/>
  <c r="LL222" i="1"/>
  <c r="LM222" i="1"/>
  <c r="LN222" i="1"/>
  <c r="GH222" i="1"/>
  <c r="GV222" i="1"/>
  <c r="HJ222" i="1"/>
  <c r="FF222" i="1"/>
  <c r="FT222" i="1"/>
  <c r="L223" i="1"/>
  <c r="N223" i="1"/>
  <c r="Q223" i="1"/>
  <c r="R223" i="1"/>
  <c r="S223" i="1"/>
  <c r="V223" i="1"/>
  <c r="AJ223" i="1"/>
  <c r="AX223" i="1"/>
  <c r="BL223" i="1"/>
  <c r="BP223" i="1"/>
  <c r="BR223" i="1"/>
  <c r="BU223" i="1"/>
  <c r="BV223" i="1"/>
  <c r="BW223" i="1"/>
  <c r="BZ223" i="1"/>
  <c r="CN223" i="1"/>
  <c r="DB223" i="1"/>
  <c r="DP223" i="1"/>
  <c r="ED223" i="1"/>
  <c r="ER223" i="1"/>
  <c r="IZ223" i="1"/>
  <c r="JN223" i="1"/>
  <c r="KB223" i="1"/>
  <c r="KP223" i="1"/>
  <c r="NH223" i="1"/>
  <c r="MT223" i="1"/>
  <c r="MF223" i="1"/>
  <c r="LR223" i="1"/>
  <c r="LL223" i="1"/>
  <c r="LM223" i="1"/>
  <c r="LN223" i="1"/>
  <c r="GH223" i="1"/>
  <c r="GV223" i="1"/>
  <c r="HJ223" i="1"/>
  <c r="HX223" i="1"/>
  <c r="IB223" i="1"/>
  <c r="II223" i="1"/>
  <c r="IL223" i="1"/>
  <c r="FF223" i="1"/>
  <c r="FT223" i="1"/>
  <c r="L224" i="1"/>
  <c r="N224" i="1"/>
  <c r="Q224" i="1"/>
  <c r="R224" i="1"/>
  <c r="S224" i="1"/>
  <c r="V224" i="1"/>
  <c r="AJ224" i="1"/>
  <c r="AX224" i="1"/>
  <c r="BP224" i="1"/>
  <c r="BR224" i="1"/>
  <c r="BT224" i="1"/>
  <c r="BU224" i="1"/>
  <c r="BV224" i="1"/>
  <c r="BW224" i="1"/>
  <c r="ED224" i="1"/>
  <c r="ER224" i="1"/>
  <c r="NH224" i="1"/>
  <c r="MT224" i="1"/>
  <c r="MF224" i="1"/>
  <c r="LR224" i="1"/>
  <c r="LL224" i="1"/>
  <c r="LM224" i="1"/>
  <c r="LN224" i="1"/>
  <c r="GH224" i="1"/>
  <c r="GV224" i="1"/>
  <c r="HJ224" i="1"/>
  <c r="IB224" i="1"/>
  <c r="II224" i="1"/>
  <c r="FF224" i="1"/>
  <c r="FT224" i="1"/>
  <c r="L225" i="1"/>
  <c r="N225" i="1"/>
  <c r="Q225" i="1"/>
  <c r="R225" i="1"/>
  <c r="S225" i="1"/>
  <c r="V225" i="1"/>
  <c r="AJ225" i="1"/>
  <c r="AX225" i="1"/>
  <c r="BP225" i="1"/>
  <c r="BR225" i="1"/>
  <c r="BT225" i="1"/>
  <c r="BU225" i="1"/>
  <c r="BV225" i="1"/>
  <c r="BW225" i="1"/>
  <c r="ED225" i="1"/>
  <c r="ER225" i="1"/>
  <c r="NH225" i="1"/>
  <c r="MT225" i="1"/>
  <c r="MF225" i="1"/>
  <c r="LR225" i="1"/>
  <c r="LD225" i="1"/>
  <c r="LH225" i="1"/>
  <c r="LJ225" i="1"/>
  <c r="LL225" i="1"/>
  <c r="LM225" i="1"/>
  <c r="LN225" i="1"/>
  <c r="GH225" i="1"/>
  <c r="GV225" i="1"/>
  <c r="HJ225" i="1"/>
  <c r="IB225" i="1"/>
  <c r="FF225" i="1"/>
  <c r="FT225" i="1"/>
  <c r="F226" i="1"/>
  <c r="L226" i="1"/>
  <c r="N226" i="1"/>
  <c r="Q226" i="1"/>
  <c r="R226" i="1"/>
  <c r="S226" i="1"/>
  <c r="V226" i="1"/>
  <c r="AJ226" i="1"/>
  <c r="AX226" i="1"/>
  <c r="BP226" i="1"/>
  <c r="BR226" i="1"/>
  <c r="BU226" i="1"/>
  <c r="BV226" i="1"/>
  <c r="BW226" i="1"/>
  <c r="ED226" i="1"/>
  <c r="ER226" i="1"/>
  <c r="NH226" i="1"/>
  <c r="MT226" i="1"/>
  <c r="MF226" i="1"/>
  <c r="LR226" i="1"/>
  <c r="LH226" i="1"/>
  <c r="LJ226" i="1"/>
  <c r="LL226" i="1"/>
  <c r="LM226" i="1"/>
  <c r="LN226" i="1"/>
  <c r="GH226" i="1"/>
  <c r="GV226" i="1"/>
  <c r="HJ226" i="1"/>
  <c r="IB226" i="1"/>
  <c r="FF226" i="1"/>
  <c r="FT226" i="1"/>
  <c r="L227" i="1"/>
  <c r="N227" i="1"/>
  <c r="Q227" i="1"/>
  <c r="R227" i="1"/>
  <c r="S227" i="1"/>
  <c r="V227" i="1"/>
  <c r="AJ227" i="1"/>
  <c r="AX227" i="1"/>
  <c r="BL227" i="1"/>
  <c r="BP227" i="1"/>
  <c r="BR227" i="1"/>
  <c r="BU227" i="1"/>
  <c r="BV227" i="1"/>
  <c r="BW227" i="1"/>
  <c r="BZ227" i="1"/>
  <c r="CN227" i="1"/>
  <c r="DB227" i="1"/>
  <c r="DP227" i="1"/>
  <c r="ED227" i="1"/>
  <c r="ER227" i="1"/>
  <c r="IZ227" i="1"/>
  <c r="JN227" i="1"/>
  <c r="KB227" i="1"/>
  <c r="KP227" i="1"/>
  <c r="NH227" i="1"/>
  <c r="MT227" i="1"/>
  <c r="MF227" i="1"/>
  <c r="LR227" i="1"/>
  <c r="LH227" i="1"/>
  <c r="LJ227" i="1"/>
  <c r="LL227" i="1"/>
  <c r="LM227" i="1"/>
  <c r="LN227" i="1"/>
  <c r="GH227" i="1"/>
  <c r="GV227" i="1"/>
  <c r="HJ227" i="1"/>
  <c r="HX227" i="1"/>
  <c r="IB227" i="1"/>
  <c r="IL227" i="1"/>
  <c r="FF227" i="1"/>
  <c r="FT227" i="1"/>
  <c r="L228" i="1"/>
  <c r="N228" i="1"/>
  <c r="Q228" i="1"/>
  <c r="R228" i="1"/>
  <c r="S228" i="1"/>
  <c r="V228" i="1"/>
  <c r="AJ228" i="1"/>
  <c r="AX228" i="1"/>
  <c r="BP228" i="1"/>
  <c r="BR228" i="1"/>
  <c r="BV228" i="1"/>
  <c r="BW228" i="1"/>
  <c r="ED228" i="1"/>
  <c r="ER228" i="1"/>
  <c r="NH228" i="1"/>
  <c r="MT228" i="1"/>
  <c r="MF228" i="1"/>
  <c r="LR228" i="1"/>
  <c r="LD228" i="1"/>
  <c r="LL228" i="1"/>
  <c r="LM228" i="1"/>
  <c r="LN228" i="1"/>
  <c r="GH228" i="1"/>
  <c r="GV228" i="1"/>
  <c r="HJ228" i="1"/>
  <c r="IB228" i="1"/>
  <c r="FF228" i="1"/>
  <c r="FT228" i="1"/>
  <c r="B229" i="1"/>
  <c r="F229" i="1"/>
  <c r="L229" i="1"/>
  <c r="N229" i="1"/>
  <c r="Q229" i="1"/>
  <c r="R229" i="1"/>
  <c r="S229" i="1"/>
  <c r="V229" i="1"/>
  <c r="AJ229" i="1"/>
  <c r="AX229" i="1"/>
  <c r="BP229" i="1"/>
  <c r="BR229" i="1"/>
  <c r="BT229" i="1"/>
  <c r="BU229" i="1"/>
  <c r="BV229" i="1"/>
  <c r="BW229" i="1"/>
  <c r="ED229" i="1"/>
  <c r="ER229" i="1"/>
  <c r="NH229" i="1"/>
  <c r="MT229" i="1"/>
  <c r="MF229" i="1"/>
  <c r="LR229" i="1"/>
  <c r="LL229" i="1"/>
  <c r="LM229" i="1"/>
  <c r="LN229" i="1"/>
  <c r="GH229" i="1"/>
  <c r="GV229" i="1"/>
  <c r="HJ229" i="1"/>
  <c r="IB229" i="1"/>
  <c r="FF229" i="1"/>
  <c r="FT229" i="1"/>
  <c r="BP230" i="1"/>
  <c r="BR230" i="1"/>
  <c r="BU230" i="1"/>
  <c r="BV230" i="1"/>
  <c r="BW230" i="1"/>
  <c r="LL230" i="1"/>
  <c r="LM230" i="1"/>
  <c r="LN230" i="1"/>
  <c r="IB230" i="1"/>
  <c r="B231" i="1"/>
  <c r="L231" i="1"/>
  <c r="N231" i="1"/>
  <c r="Q231" i="1"/>
  <c r="R231" i="1"/>
  <c r="S231" i="1"/>
  <c r="V231" i="1"/>
  <c r="Z231" i="1"/>
  <c r="AB231" i="1"/>
  <c r="AE231" i="1"/>
  <c r="AF231" i="1"/>
  <c r="AG231" i="1"/>
  <c r="AJ231" i="1"/>
  <c r="AN231" i="1"/>
  <c r="AP231" i="1"/>
  <c r="AS231" i="1"/>
  <c r="AT231" i="1"/>
  <c r="AU231" i="1"/>
  <c r="AX231" i="1"/>
  <c r="BB231" i="1"/>
  <c r="BD231" i="1"/>
  <c r="BG231" i="1"/>
  <c r="BH231" i="1"/>
  <c r="BI231" i="1"/>
  <c r="BL231" i="1"/>
  <c r="BP231" i="1"/>
  <c r="BR231" i="1"/>
  <c r="BU231" i="1"/>
  <c r="BV231" i="1"/>
  <c r="BW231" i="1"/>
  <c r="BZ231" i="1"/>
  <c r="CN231" i="1"/>
  <c r="DB231" i="1"/>
  <c r="DP231" i="1"/>
  <c r="ED231" i="1"/>
  <c r="EH231" i="1"/>
  <c r="EJ231" i="1"/>
  <c r="EM231" i="1"/>
  <c r="EN231" i="1"/>
  <c r="EO231" i="1"/>
  <c r="ER231" i="1"/>
  <c r="EV231" i="1"/>
  <c r="EX231" i="1"/>
  <c r="FA231" i="1"/>
  <c r="FB231" i="1"/>
  <c r="FC231" i="1"/>
  <c r="IZ231" i="1"/>
  <c r="JN231" i="1"/>
  <c r="KB231" i="1"/>
  <c r="KP231" i="1"/>
  <c r="NH231" i="1"/>
  <c r="NL231" i="1"/>
  <c r="NN231" i="1"/>
  <c r="NQ231" i="1"/>
  <c r="NR231" i="1"/>
  <c r="NS231" i="1"/>
  <c r="MT231" i="1"/>
  <c r="MX231" i="1"/>
  <c r="MZ231" i="1"/>
  <c r="NC231" i="1"/>
  <c r="ND231" i="1"/>
  <c r="NE231" i="1"/>
  <c r="MF231" i="1"/>
  <c r="MJ231" i="1"/>
  <c r="ML231" i="1"/>
  <c r="MO231" i="1"/>
  <c r="MP231" i="1"/>
  <c r="MQ231" i="1"/>
  <c r="LR231" i="1"/>
  <c r="LV231" i="1"/>
  <c r="LX231" i="1"/>
  <c r="MA231" i="1"/>
  <c r="MB231" i="1"/>
  <c r="MC231" i="1"/>
  <c r="LD231" i="1"/>
  <c r="LH231" i="1"/>
  <c r="LJ231" i="1"/>
  <c r="LL231" i="1"/>
  <c r="LM231" i="1"/>
  <c r="LN231" i="1"/>
  <c r="GH231" i="1"/>
  <c r="GL231" i="1"/>
  <c r="GN231" i="1"/>
  <c r="GQ231" i="1"/>
  <c r="GR231" i="1"/>
  <c r="GS231" i="1"/>
  <c r="GV231" i="1"/>
  <c r="GZ231" i="1"/>
  <c r="HB231" i="1"/>
  <c r="HE231" i="1"/>
  <c r="HF231" i="1"/>
  <c r="HG231" i="1"/>
  <c r="HJ231" i="1"/>
  <c r="HN231" i="1"/>
  <c r="HP231" i="1"/>
  <c r="HS231" i="1"/>
  <c r="HT231" i="1"/>
  <c r="HU231" i="1"/>
  <c r="HX231" i="1"/>
  <c r="IB231" i="1"/>
  <c r="IL231" i="1"/>
  <c r="FF231" i="1"/>
  <c r="FJ231" i="1"/>
  <c r="FL231" i="1"/>
  <c r="FO231" i="1"/>
  <c r="FP231" i="1"/>
  <c r="FQ231" i="1"/>
  <c r="FT231" i="1"/>
  <c r="FX231" i="1"/>
  <c r="FZ231" i="1"/>
  <c r="GC231" i="1"/>
  <c r="GD231" i="1"/>
  <c r="GE231" i="1"/>
  <c r="B232" i="1"/>
  <c r="L232" i="1"/>
  <c r="N232" i="1"/>
  <c r="Q232" i="1"/>
  <c r="R232" i="1"/>
  <c r="S232" i="1"/>
  <c r="V232" i="1"/>
  <c r="Z232" i="1"/>
  <c r="AB232" i="1"/>
  <c r="AE232" i="1"/>
  <c r="AF232" i="1"/>
  <c r="AG232" i="1"/>
  <c r="AJ232" i="1"/>
  <c r="AN232" i="1"/>
  <c r="AP232" i="1"/>
  <c r="AS232" i="1"/>
  <c r="AT232" i="1"/>
  <c r="AU232" i="1"/>
  <c r="AX232" i="1"/>
  <c r="BB232" i="1"/>
  <c r="BD232" i="1"/>
  <c r="BG232" i="1"/>
  <c r="BH232" i="1"/>
  <c r="BI232" i="1"/>
  <c r="BP232" i="1"/>
  <c r="BR232" i="1"/>
  <c r="BU232" i="1"/>
  <c r="BV232" i="1"/>
  <c r="BW232" i="1"/>
  <c r="ED232" i="1"/>
  <c r="EH232" i="1"/>
  <c r="EJ232" i="1"/>
  <c r="EM232" i="1"/>
  <c r="EN232" i="1"/>
  <c r="EO232" i="1"/>
  <c r="ER232" i="1"/>
  <c r="EV232" i="1"/>
  <c r="EX232" i="1"/>
  <c r="FA232" i="1"/>
  <c r="FB232" i="1"/>
  <c r="FC232" i="1"/>
  <c r="NH232" i="1"/>
  <c r="NL232" i="1"/>
  <c r="NN232" i="1"/>
  <c r="NQ232" i="1"/>
  <c r="NR232" i="1"/>
  <c r="NS232" i="1"/>
  <c r="MT232" i="1"/>
  <c r="MX232" i="1"/>
  <c r="MZ232" i="1"/>
  <c r="NC232" i="1"/>
  <c r="ND232" i="1"/>
  <c r="NE232" i="1"/>
  <c r="MF232" i="1"/>
  <c r="MJ232" i="1"/>
  <c r="ML232" i="1"/>
  <c r="MO232" i="1"/>
  <c r="MP232" i="1"/>
  <c r="MQ232" i="1"/>
  <c r="LR232" i="1"/>
  <c r="LV232" i="1"/>
  <c r="LX232" i="1"/>
  <c r="MA232" i="1"/>
  <c r="MB232" i="1"/>
  <c r="MC232" i="1"/>
  <c r="LH232" i="1"/>
  <c r="LJ232" i="1"/>
  <c r="LL232" i="1"/>
  <c r="LM232" i="1"/>
  <c r="LN232" i="1"/>
  <c r="GH232" i="1"/>
  <c r="GL232" i="1"/>
  <c r="GN232" i="1"/>
  <c r="GQ232" i="1"/>
  <c r="GR232" i="1"/>
  <c r="GS232" i="1"/>
  <c r="GV232" i="1"/>
  <c r="GZ232" i="1"/>
  <c r="HB232" i="1"/>
  <c r="HE232" i="1"/>
  <c r="HF232" i="1"/>
  <c r="HG232" i="1"/>
  <c r="HJ232" i="1"/>
  <c r="HN232" i="1"/>
  <c r="HP232" i="1"/>
  <c r="HS232" i="1"/>
  <c r="HT232" i="1"/>
  <c r="HU232" i="1"/>
  <c r="IB232" i="1"/>
  <c r="FF232" i="1"/>
  <c r="FJ232" i="1"/>
  <c r="FL232" i="1"/>
  <c r="FO232" i="1"/>
  <c r="FP232" i="1"/>
  <c r="FQ232" i="1"/>
  <c r="FT232" i="1"/>
  <c r="FX232" i="1"/>
  <c r="FZ232" i="1"/>
  <c r="GC232" i="1"/>
  <c r="GD232" i="1"/>
  <c r="GE232" i="1"/>
  <c r="V233" i="1"/>
  <c r="AJ233" i="1"/>
  <c r="AX233" i="1"/>
  <c r="BP233" i="1"/>
  <c r="BR233" i="1"/>
  <c r="BT233" i="1"/>
  <c r="BU233" i="1"/>
  <c r="BV233" i="1"/>
  <c r="BW233" i="1"/>
  <c r="ED233" i="1"/>
  <c r="ER233" i="1"/>
  <c r="NH233" i="1"/>
  <c r="MT233" i="1"/>
  <c r="MF233" i="1"/>
  <c r="LR233" i="1"/>
  <c r="LH233" i="1"/>
  <c r="LJ233" i="1"/>
  <c r="LL233" i="1"/>
  <c r="LM233" i="1"/>
  <c r="LN233" i="1"/>
  <c r="GH233" i="1"/>
  <c r="GV233" i="1"/>
  <c r="HJ233" i="1"/>
  <c r="IB233" i="1"/>
  <c r="FF233" i="1"/>
  <c r="FT233" i="1"/>
  <c r="L234" i="1"/>
  <c r="N234" i="1"/>
  <c r="Q234" i="1"/>
  <c r="R234" i="1"/>
  <c r="S234" i="1"/>
  <c r="V234" i="1"/>
  <c r="Z234" i="1"/>
  <c r="AB234" i="1"/>
  <c r="AE234" i="1"/>
  <c r="AF234" i="1"/>
  <c r="AG234" i="1"/>
  <c r="AJ234" i="1"/>
  <c r="AN234" i="1"/>
  <c r="AP234" i="1"/>
  <c r="AS234" i="1"/>
  <c r="AT234" i="1"/>
  <c r="AU234" i="1"/>
  <c r="AX234" i="1"/>
  <c r="BB234" i="1"/>
  <c r="BD234" i="1"/>
  <c r="BG234" i="1"/>
  <c r="BH234" i="1"/>
  <c r="BI234" i="1"/>
  <c r="BP234" i="1"/>
  <c r="BR234" i="1"/>
  <c r="BU234" i="1"/>
  <c r="BV234" i="1"/>
  <c r="BW234" i="1"/>
  <c r="ED234" i="1"/>
  <c r="EH234" i="1"/>
  <c r="EJ234" i="1"/>
  <c r="EM234" i="1"/>
  <c r="EN234" i="1"/>
  <c r="EO234" i="1"/>
  <c r="ER234" i="1"/>
  <c r="EV234" i="1"/>
  <c r="EX234" i="1"/>
  <c r="FA234" i="1"/>
  <c r="FB234" i="1"/>
  <c r="FC234" i="1"/>
  <c r="NH234" i="1"/>
  <c r="NL234" i="1"/>
  <c r="NN234" i="1"/>
  <c r="NQ234" i="1"/>
  <c r="NR234" i="1"/>
  <c r="NS234" i="1"/>
  <c r="MT234" i="1"/>
  <c r="MX234" i="1"/>
  <c r="MZ234" i="1"/>
  <c r="NC234" i="1"/>
  <c r="ND234" i="1"/>
  <c r="NE234" i="1"/>
  <c r="MF234" i="1"/>
  <c r="MJ234" i="1"/>
  <c r="ML234" i="1"/>
  <c r="MO234" i="1"/>
  <c r="MP234" i="1"/>
  <c r="MQ234" i="1"/>
  <c r="LR234" i="1"/>
  <c r="LV234" i="1"/>
  <c r="LX234" i="1"/>
  <c r="MA234" i="1"/>
  <c r="MB234" i="1"/>
  <c r="MC234" i="1"/>
  <c r="LD234" i="1"/>
  <c r="LH234" i="1"/>
  <c r="LJ234" i="1"/>
  <c r="LL234" i="1"/>
  <c r="LM234" i="1"/>
  <c r="LN234" i="1"/>
  <c r="GH234" i="1"/>
  <c r="GL234" i="1"/>
  <c r="GN234" i="1"/>
  <c r="GQ234" i="1"/>
  <c r="GR234" i="1"/>
  <c r="GS234" i="1"/>
  <c r="GV234" i="1"/>
  <c r="GZ234" i="1"/>
  <c r="HB234" i="1"/>
  <c r="HE234" i="1"/>
  <c r="HF234" i="1"/>
  <c r="HG234" i="1"/>
  <c r="HJ234" i="1"/>
  <c r="HN234" i="1"/>
  <c r="HP234" i="1"/>
  <c r="HS234" i="1"/>
  <c r="HT234" i="1"/>
  <c r="HU234" i="1"/>
  <c r="IB234" i="1"/>
  <c r="FF234" i="1"/>
  <c r="FJ234" i="1"/>
  <c r="FL234" i="1"/>
  <c r="FO234" i="1"/>
  <c r="FP234" i="1"/>
  <c r="FQ234" i="1"/>
  <c r="FT234" i="1"/>
  <c r="FX234" i="1"/>
  <c r="FZ234" i="1"/>
  <c r="GC234" i="1"/>
  <c r="GD234" i="1"/>
  <c r="GE234" i="1"/>
  <c r="L235" i="1"/>
  <c r="N235" i="1"/>
  <c r="Q235" i="1"/>
  <c r="R235" i="1"/>
  <c r="S235" i="1"/>
  <c r="V235" i="1"/>
  <c r="Z235" i="1"/>
  <c r="AB235" i="1"/>
  <c r="AE235" i="1"/>
  <c r="AF235" i="1"/>
  <c r="AG235" i="1"/>
  <c r="AJ235" i="1"/>
  <c r="AN235" i="1"/>
  <c r="AP235" i="1"/>
  <c r="AS235" i="1"/>
  <c r="AT235" i="1"/>
  <c r="AU235" i="1"/>
  <c r="AX235" i="1"/>
  <c r="BB235" i="1"/>
  <c r="BD235" i="1"/>
  <c r="BG235" i="1"/>
  <c r="BH235" i="1"/>
  <c r="BI235" i="1"/>
  <c r="BL235" i="1"/>
  <c r="BP235" i="1"/>
  <c r="BR235" i="1"/>
  <c r="BU235" i="1"/>
  <c r="BV235" i="1"/>
  <c r="BW235" i="1"/>
  <c r="BZ235" i="1"/>
  <c r="CN235" i="1"/>
  <c r="DB235" i="1"/>
  <c r="DP235" i="1"/>
  <c r="ED235" i="1"/>
  <c r="EH235" i="1"/>
  <c r="EJ235" i="1"/>
  <c r="EM235" i="1"/>
  <c r="EN235" i="1"/>
  <c r="EO235" i="1"/>
  <c r="ER235" i="1"/>
  <c r="EV235" i="1"/>
  <c r="EX235" i="1"/>
  <c r="FA235" i="1"/>
  <c r="FB235" i="1"/>
  <c r="FC235" i="1"/>
  <c r="IZ235" i="1"/>
  <c r="JN235" i="1"/>
  <c r="KB235" i="1"/>
  <c r="KP235" i="1"/>
  <c r="NH235" i="1"/>
  <c r="NL235" i="1"/>
  <c r="NN235" i="1"/>
  <c r="NQ235" i="1"/>
  <c r="NR235" i="1"/>
  <c r="NS235" i="1"/>
  <c r="MT235" i="1"/>
  <c r="MX235" i="1"/>
  <c r="MZ235" i="1"/>
  <c r="NC235" i="1"/>
  <c r="ND235" i="1"/>
  <c r="NE235" i="1"/>
  <c r="MF235" i="1"/>
  <c r="MJ235" i="1"/>
  <c r="ML235" i="1"/>
  <c r="MO235" i="1"/>
  <c r="MP235" i="1"/>
  <c r="MQ235" i="1"/>
  <c r="LR235" i="1"/>
  <c r="LV235" i="1"/>
  <c r="LX235" i="1"/>
  <c r="MA235" i="1"/>
  <c r="MB235" i="1"/>
  <c r="MC235" i="1"/>
  <c r="LH235" i="1"/>
  <c r="LJ235" i="1"/>
  <c r="LL235" i="1"/>
  <c r="LM235" i="1"/>
  <c r="LN235" i="1"/>
  <c r="GH235" i="1"/>
  <c r="GL235" i="1"/>
  <c r="GN235" i="1"/>
  <c r="GQ235" i="1"/>
  <c r="GR235" i="1"/>
  <c r="GS235" i="1"/>
  <c r="GV235" i="1"/>
  <c r="GZ235" i="1"/>
  <c r="HB235" i="1"/>
  <c r="HE235" i="1"/>
  <c r="HF235" i="1"/>
  <c r="HG235" i="1"/>
  <c r="HJ235" i="1"/>
  <c r="HN235" i="1"/>
  <c r="HP235" i="1"/>
  <c r="HS235" i="1"/>
  <c r="HT235" i="1"/>
  <c r="HU235" i="1"/>
  <c r="HX235" i="1"/>
  <c r="IB235" i="1"/>
  <c r="IL235" i="1"/>
  <c r="FF235" i="1"/>
  <c r="FJ235" i="1"/>
  <c r="FL235" i="1"/>
  <c r="FO235" i="1"/>
  <c r="FP235" i="1"/>
  <c r="FQ235" i="1"/>
  <c r="FT235" i="1"/>
  <c r="FX235" i="1"/>
  <c r="FZ235" i="1"/>
  <c r="GC235" i="1"/>
  <c r="GD235" i="1"/>
  <c r="GE235" i="1"/>
  <c r="L236" i="1"/>
  <c r="N236" i="1"/>
  <c r="Q236" i="1"/>
  <c r="R236" i="1"/>
  <c r="S236" i="1"/>
  <c r="V236" i="1"/>
  <c r="Z236" i="1"/>
  <c r="AB236" i="1"/>
  <c r="AE236" i="1"/>
  <c r="AF236" i="1"/>
  <c r="AG236" i="1"/>
  <c r="AJ236" i="1"/>
  <c r="AN236" i="1"/>
  <c r="AP236" i="1"/>
  <c r="AS236" i="1"/>
  <c r="AT236" i="1"/>
  <c r="AU236" i="1"/>
  <c r="AX236" i="1"/>
  <c r="BB236" i="1"/>
  <c r="BD236" i="1"/>
  <c r="BG236" i="1"/>
  <c r="BH236" i="1"/>
  <c r="BI236" i="1"/>
  <c r="BP236" i="1"/>
  <c r="BR236" i="1"/>
  <c r="BU236" i="1"/>
  <c r="BV236" i="1"/>
  <c r="BW236" i="1"/>
  <c r="ED236" i="1"/>
  <c r="EH236" i="1"/>
  <c r="EJ236" i="1"/>
  <c r="EM236" i="1"/>
  <c r="EN236" i="1"/>
  <c r="EO236" i="1"/>
  <c r="ER236" i="1"/>
  <c r="EV236" i="1"/>
  <c r="EX236" i="1"/>
  <c r="FA236" i="1"/>
  <c r="FB236" i="1"/>
  <c r="FC236" i="1"/>
  <c r="NH236" i="1"/>
  <c r="NL236" i="1"/>
  <c r="NN236" i="1"/>
  <c r="NQ236" i="1"/>
  <c r="NR236" i="1"/>
  <c r="NS236" i="1"/>
  <c r="MT236" i="1"/>
  <c r="MX236" i="1"/>
  <c r="MZ236" i="1"/>
  <c r="NC236" i="1"/>
  <c r="ND236" i="1"/>
  <c r="NE236" i="1"/>
  <c r="MF236" i="1"/>
  <c r="MJ236" i="1"/>
  <c r="ML236" i="1"/>
  <c r="MO236" i="1"/>
  <c r="MP236" i="1"/>
  <c r="MQ236" i="1"/>
  <c r="LR236" i="1"/>
  <c r="LV236" i="1"/>
  <c r="LX236" i="1"/>
  <c r="MA236" i="1"/>
  <c r="MB236" i="1"/>
  <c r="MC236" i="1"/>
  <c r="LH236" i="1"/>
  <c r="LJ236" i="1"/>
  <c r="LL236" i="1"/>
  <c r="LM236" i="1"/>
  <c r="LN236" i="1"/>
  <c r="GH236" i="1"/>
  <c r="GL236" i="1"/>
  <c r="GN236" i="1"/>
  <c r="GQ236" i="1"/>
  <c r="GR236" i="1"/>
  <c r="GS236" i="1"/>
  <c r="GV236" i="1"/>
  <c r="GZ236" i="1"/>
  <c r="HB236" i="1"/>
  <c r="HE236" i="1"/>
  <c r="HF236" i="1"/>
  <c r="HG236" i="1"/>
  <c r="HJ236" i="1"/>
  <c r="HN236" i="1"/>
  <c r="HP236" i="1"/>
  <c r="HS236" i="1"/>
  <c r="HT236" i="1"/>
  <c r="HU236" i="1"/>
  <c r="IB236" i="1"/>
  <c r="FF236" i="1"/>
  <c r="FJ236" i="1"/>
  <c r="FL236" i="1"/>
  <c r="FO236" i="1"/>
  <c r="FP236" i="1"/>
  <c r="FQ236" i="1"/>
  <c r="FT236" i="1"/>
  <c r="FX236" i="1"/>
  <c r="FZ236" i="1"/>
  <c r="GC236" i="1"/>
  <c r="GD236" i="1"/>
  <c r="GE236" i="1"/>
  <c r="L237" i="1"/>
  <c r="N237" i="1"/>
  <c r="Q237" i="1"/>
  <c r="R237" i="1"/>
  <c r="S237" i="1"/>
  <c r="V237" i="1"/>
  <c r="Z237" i="1"/>
  <c r="AB237" i="1"/>
  <c r="AE237" i="1"/>
  <c r="AF237" i="1"/>
  <c r="AG237" i="1"/>
  <c r="AJ237" i="1"/>
  <c r="AN237" i="1"/>
  <c r="AP237" i="1"/>
  <c r="AS237" i="1"/>
  <c r="AT237" i="1"/>
  <c r="AU237" i="1"/>
  <c r="AX237" i="1"/>
  <c r="BB237" i="1"/>
  <c r="BD237" i="1"/>
  <c r="BG237" i="1"/>
  <c r="BH237" i="1"/>
  <c r="BI237" i="1"/>
  <c r="BP237" i="1"/>
  <c r="BR237" i="1"/>
  <c r="BU237" i="1"/>
  <c r="BV237" i="1"/>
  <c r="BW237" i="1"/>
  <c r="ED237" i="1"/>
  <c r="EH237" i="1"/>
  <c r="EJ237" i="1"/>
  <c r="EM237" i="1"/>
  <c r="EN237" i="1"/>
  <c r="EO237" i="1"/>
  <c r="ER237" i="1"/>
  <c r="EV237" i="1"/>
  <c r="EX237" i="1"/>
  <c r="FA237" i="1"/>
  <c r="FB237" i="1"/>
  <c r="FC237" i="1"/>
  <c r="NH237" i="1"/>
  <c r="NL237" i="1"/>
  <c r="NN237" i="1"/>
  <c r="NQ237" i="1"/>
  <c r="NR237" i="1"/>
  <c r="NS237" i="1"/>
  <c r="MT237" i="1"/>
  <c r="MX237" i="1"/>
  <c r="MZ237" i="1"/>
  <c r="NC237" i="1"/>
  <c r="ND237" i="1"/>
  <c r="NE237" i="1"/>
  <c r="MF237" i="1"/>
  <c r="MJ237" i="1"/>
  <c r="ML237" i="1"/>
  <c r="MO237" i="1"/>
  <c r="MP237" i="1"/>
  <c r="MQ237" i="1"/>
  <c r="LR237" i="1"/>
  <c r="LV237" i="1"/>
  <c r="LX237" i="1"/>
  <c r="MA237" i="1"/>
  <c r="MB237" i="1"/>
  <c r="MC237" i="1"/>
  <c r="LD237" i="1"/>
  <c r="LH237" i="1"/>
  <c r="LL237" i="1"/>
  <c r="LM237" i="1"/>
  <c r="LN237" i="1"/>
  <c r="GH237" i="1"/>
  <c r="GL237" i="1"/>
  <c r="GN237" i="1"/>
  <c r="GQ237" i="1"/>
  <c r="GR237" i="1"/>
  <c r="GS237" i="1"/>
  <c r="GV237" i="1"/>
  <c r="GZ237" i="1"/>
  <c r="HB237" i="1"/>
  <c r="HE237" i="1"/>
  <c r="HF237" i="1"/>
  <c r="HG237" i="1"/>
  <c r="HJ237" i="1"/>
  <c r="HN237" i="1"/>
  <c r="HP237" i="1"/>
  <c r="HS237" i="1"/>
  <c r="HT237" i="1"/>
  <c r="HU237" i="1"/>
  <c r="IB237" i="1"/>
  <c r="FF237" i="1"/>
  <c r="FJ237" i="1"/>
  <c r="FL237" i="1"/>
  <c r="FO237" i="1"/>
  <c r="FP237" i="1"/>
  <c r="FQ237" i="1"/>
  <c r="FT237" i="1"/>
  <c r="FX237" i="1"/>
  <c r="FZ237" i="1"/>
  <c r="GC237" i="1"/>
  <c r="GD237" i="1"/>
  <c r="GE237" i="1"/>
  <c r="L238" i="1"/>
  <c r="N238" i="1"/>
  <c r="Q238" i="1"/>
  <c r="R238" i="1"/>
  <c r="S238" i="1"/>
  <c r="V238" i="1"/>
  <c r="Z238" i="1"/>
  <c r="AB238" i="1"/>
  <c r="AE238" i="1"/>
  <c r="AF238" i="1"/>
  <c r="AG238" i="1"/>
  <c r="AJ238" i="1"/>
  <c r="AN238" i="1"/>
  <c r="AP238" i="1"/>
  <c r="AS238" i="1"/>
  <c r="AT238" i="1"/>
  <c r="AU238" i="1"/>
  <c r="AX238" i="1"/>
  <c r="BB238" i="1"/>
  <c r="BD238" i="1"/>
  <c r="BG238" i="1"/>
  <c r="BH238" i="1"/>
  <c r="BI238" i="1"/>
  <c r="BP238" i="1"/>
  <c r="BR238" i="1"/>
  <c r="BU238" i="1"/>
  <c r="BV238" i="1"/>
  <c r="BW238" i="1"/>
  <c r="ED238" i="1"/>
  <c r="EH238" i="1"/>
  <c r="EJ238" i="1"/>
  <c r="EM238" i="1"/>
  <c r="EN238" i="1"/>
  <c r="EO238" i="1"/>
  <c r="ER238" i="1"/>
  <c r="EV238" i="1"/>
  <c r="EX238" i="1"/>
  <c r="FA238" i="1"/>
  <c r="FB238" i="1"/>
  <c r="FC238" i="1"/>
  <c r="NH238" i="1"/>
  <c r="NL238" i="1"/>
  <c r="NN238" i="1"/>
  <c r="NQ238" i="1"/>
  <c r="NR238" i="1"/>
  <c r="NS238" i="1"/>
  <c r="MT238" i="1"/>
  <c r="MX238" i="1"/>
  <c r="MZ238" i="1"/>
  <c r="NC238" i="1"/>
  <c r="ND238" i="1"/>
  <c r="NE238" i="1"/>
  <c r="MF238" i="1"/>
  <c r="MJ238" i="1"/>
  <c r="ML238" i="1"/>
  <c r="MO238" i="1"/>
  <c r="MP238" i="1"/>
  <c r="MQ238" i="1"/>
  <c r="LR238" i="1"/>
  <c r="LV238" i="1"/>
  <c r="LX238" i="1"/>
  <c r="MA238" i="1"/>
  <c r="MB238" i="1"/>
  <c r="MC238" i="1"/>
  <c r="LH238" i="1"/>
  <c r="LL238" i="1"/>
  <c r="LM238" i="1"/>
  <c r="LN238" i="1"/>
  <c r="GH238" i="1"/>
  <c r="GL238" i="1"/>
  <c r="GN238" i="1"/>
  <c r="GQ238" i="1"/>
  <c r="GR238" i="1"/>
  <c r="GS238" i="1"/>
  <c r="GV238" i="1"/>
  <c r="GZ238" i="1"/>
  <c r="HB238" i="1"/>
  <c r="HE238" i="1"/>
  <c r="HF238" i="1"/>
  <c r="HG238" i="1"/>
  <c r="HJ238" i="1"/>
  <c r="HN238" i="1"/>
  <c r="HP238" i="1"/>
  <c r="HS238" i="1"/>
  <c r="HT238" i="1"/>
  <c r="HU238" i="1"/>
  <c r="IB238" i="1"/>
  <c r="FF238" i="1"/>
  <c r="FJ238" i="1"/>
  <c r="FL238" i="1"/>
  <c r="FO238" i="1"/>
  <c r="FP238" i="1"/>
  <c r="FQ238" i="1"/>
  <c r="FT238" i="1"/>
  <c r="FX238" i="1"/>
  <c r="FZ238" i="1"/>
  <c r="GC238" i="1"/>
  <c r="GD238" i="1"/>
  <c r="GE238" i="1"/>
  <c r="L239" i="1"/>
  <c r="N239" i="1"/>
  <c r="Q239" i="1"/>
  <c r="R239" i="1"/>
  <c r="S239" i="1"/>
  <c r="V239" i="1"/>
  <c r="Z239" i="1"/>
  <c r="AB239" i="1"/>
  <c r="AE239" i="1"/>
  <c r="AF239" i="1"/>
  <c r="AG239" i="1"/>
  <c r="AJ239" i="1"/>
  <c r="AN239" i="1"/>
  <c r="AP239" i="1"/>
  <c r="AS239" i="1"/>
  <c r="AT239" i="1"/>
  <c r="AU239" i="1"/>
  <c r="AX239" i="1"/>
  <c r="BB239" i="1"/>
  <c r="BD239" i="1"/>
  <c r="BG239" i="1"/>
  <c r="BH239" i="1"/>
  <c r="BI239" i="1"/>
  <c r="BL239" i="1"/>
  <c r="BP239" i="1"/>
  <c r="BR239" i="1"/>
  <c r="BU239" i="1"/>
  <c r="BV239" i="1"/>
  <c r="BW239" i="1"/>
  <c r="BZ239" i="1"/>
  <c r="CN239" i="1"/>
  <c r="DB239" i="1"/>
  <c r="DP239" i="1"/>
  <c r="ED239" i="1"/>
  <c r="EH239" i="1"/>
  <c r="EJ239" i="1"/>
  <c r="EM239" i="1"/>
  <c r="EN239" i="1"/>
  <c r="EO239" i="1"/>
  <c r="ER239" i="1"/>
  <c r="EV239" i="1"/>
  <c r="EX239" i="1"/>
  <c r="FA239" i="1"/>
  <c r="FB239" i="1"/>
  <c r="FC239" i="1"/>
  <c r="IZ239" i="1"/>
  <c r="JN239" i="1"/>
  <c r="KB239" i="1"/>
  <c r="KP239" i="1"/>
  <c r="NH239" i="1"/>
  <c r="NL239" i="1"/>
  <c r="NN239" i="1"/>
  <c r="NQ239" i="1"/>
  <c r="NR239" i="1"/>
  <c r="NS239" i="1"/>
  <c r="MT239" i="1"/>
  <c r="MX239" i="1"/>
  <c r="MZ239" i="1"/>
  <c r="NC239" i="1"/>
  <c r="ND239" i="1"/>
  <c r="NE239" i="1"/>
  <c r="MF239" i="1"/>
  <c r="MJ239" i="1"/>
  <c r="ML239" i="1"/>
  <c r="MO239" i="1"/>
  <c r="MP239" i="1"/>
  <c r="MQ239" i="1"/>
  <c r="LR239" i="1"/>
  <c r="LV239" i="1"/>
  <c r="LX239" i="1"/>
  <c r="MA239" i="1"/>
  <c r="MB239" i="1"/>
  <c r="MC239" i="1"/>
  <c r="LH239" i="1"/>
  <c r="LL239" i="1"/>
  <c r="LM239" i="1"/>
  <c r="LN239" i="1"/>
  <c r="GH239" i="1"/>
  <c r="GL239" i="1"/>
  <c r="GN239" i="1"/>
  <c r="GQ239" i="1"/>
  <c r="GR239" i="1"/>
  <c r="GS239" i="1"/>
  <c r="GV239" i="1"/>
  <c r="GZ239" i="1"/>
  <c r="HB239" i="1"/>
  <c r="HE239" i="1"/>
  <c r="HF239" i="1"/>
  <c r="HG239" i="1"/>
  <c r="HJ239" i="1"/>
  <c r="HN239" i="1"/>
  <c r="HP239" i="1"/>
  <c r="HS239" i="1"/>
  <c r="HT239" i="1"/>
  <c r="HU239" i="1"/>
  <c r="HX239" i="1"/>
  <c r="IB239" i="1"/>
  <c r="IL239" i="1"/>
  <c r="FF239" i="1"/>
  <c r="FJ239" i="1"/>
  <c r="FL239" i="1"/>
  <c r="FO239" i="1"/>
  <c r="FP239" i="1"/>
  <c r="FQ239" i="1"/>
  <c r="FT239" i="1"/>
  <c r="FX239" i="1"/>
  <c r="FZ239" i="1"/>
  <c r="GC239" i="1"/>
  <c r="GD239" i="1"/>
  <c r="GE239" i="1"/>
  <c r="L240" i="1"/>
  <c r="N240" i="1"/>
  <c r="Q240" i="1"/>
  <c r="R240" i="1"/>
  <c r="S240" i="1"/>
  <c r="Z240" i="1"/>
  <c r="AB240" i="1"/>
  <c r="AF240" i="1"/>
  <c r="AG240" i="1"/>
  <c r="AN240" i="1"/>
  <c r="AP240" i="1"/>
  <c r="AT240" i="1"/>
  <c r="AU240" i="1"/>
  <c r="BB240" i="1"/>
  <c r="BD240" i="1"/>
  <c r="BH240" i="1"/>
  <c r="BI240" i="1"/>
  <c r="BP240" i="1"/>
  <c r="BR240" i="1"/>
  <c r="BU240" i="1"/>
  <c r="BV240" i="1"/>
  <c r="BW240" i="1"/>
  <c r="EH240" i="1"/>
  <c r="EJ240" i="1"/>
  <c r="EM240" i="1"/>
  <c r="EN240" i="1"/>
  <c r="EO240" i="1"/>
  <c r="EV240" i="1"/>
  <c r="EX240" i="1"/>
  <c r="FA240" i="1"/>
  <c r="FB240" i="1"/>
  <c r="FC240" i="1"/>
  <c r="NL240" i="1"/>
  <c r="NN240" i="1"/>
  <c r="NQ240" i="1"/>
  <c r="NR240" i="1"/>
  <c r="NS240" i="1"/>
  <c r="MX240" i="1"/>
  <c r="MZ240" i="1"/>
  <c r="NC240" i="1"/>
  <c r="ND240" i="1"/>
  <c r="NE240" i="1"/>
  <c r="MJ240" i="1"/>
  <c r="ML240" i="1"/>
  <c r="MO240" i="1"/>
  <c r="MP240" i="1"/>
  <c r="MQ240" i="1"/>
  <c r="LV240" i="1"/>
  <c r="LX240" i="1"/>
  <c r="MA240" i="1"/>
  <c r="MB240" i="1"/>
  <c r="MC240" i="1"/>
  <c r="LD240" i="1"/>
  <c r="LH240" i="1"/>
  <c r="LJ240" i="1"/>
  <c r="LL240" i="1"/>
  <c r="LM240" i="1"/>
  <c r="LN240" i="1"/>
  <c r="GL240" i="1"/>
  <c r="GN240" i="1"/>
  <c r="GQ240" i="1"/>
  <c r="GR240" i="1"/>
  <c r="GS240" i="1"/>
  <c r="GZ240" i="1"/>
  <c r="HB240" i="1"/>
  <c r="HE240" i="1"/>
  <c r="HF240" i="1"/>
  <c r="HG240" i="1"/>
  <c r="HN240" i="1"/>
  <c r="HP240" i="1"/>
  <c r="HS240" i="1"/>
  <c r="HT240" i="1"/>
  <c r="HU240" i="1"/>
  <c r="IB240" i="1"/>
  <c r="FJ240" i="1"/>
  <c r="FL240" i="1"/>
  <c r="FO240" i="1"/>
  <c r="FP240" i="1"/>
  <c r="FQ240" i="1"/>
  <c r="FX240" i="1"/>
  <c r="FZ240" i="1"/>
  <c r="GC240" i="1"/>
  <c r="GD240" i="1"/>
  <c r="GE240" i="1"/>
  <c r="L241" i="1"/>
  <c r="N241" i="1"/>
  <c r="Q241" i="1"/>
  <c r="R241" i="1"/>
  <c r="S241" i="1"/>
  <c r="Z241" i="1"/>
  <c r="AB241" i="1"/>
  <c r="AF241" i="1"/>
  <c r="AG241" i="1"/>
  <c r="AN241" i="1"/>
  <c r="AP241" i="1"/>
  <c r="AT241" i="1"/>
  <c r="AU241" i="1"/>
  <c r="BB241" i="1"/>
  <c r="BD241" i="1"/>
  <c r="BH241" i="1"/>
  <c r="BI241" i="1"/>
  <c r="BP241" i="1"/>
  <c r="BR241" i="1"/>
  <c r="BU241" i="1"/>
  <c r="BV241" i="1"/>
  <c r="BW241" i="1"/>
  <c r="EH241" i="1"/>
  <c r="EJ241" i="1"/>
  <c r="EM241" i="1"/>
  <c r="EN241" i="1"/>
  <c r="EO241" i="1"/>
  <c r="EV241" i="1"/>
  <c r="EX241" i="1"/>
  <c r="FA241" i="1"/>
  <c r="FB241" i="1"/>
  <c r="FC241" i="1"/>
  <c r="NL241" i="1"/>
  <c r="NN241" i="1"/>
  <c r="NQ241" i="1"/>
  <c r="NR241" i="1"/>
  <c r="NS241" i="1"/>
  <c r="MX241" i="1"/>
  <c r="MZ241" i="1"/>
  <c r="NC241" i="1"/>
  <c r="ND241" i="1"/>
  <c r="NE241" i="1"/>
  <c r="MJ241" i="1"/>
  <c r="ML241" i="1"/>
  <c r="MO241" i="1"/>
  <c r="MP241" i="1"/>
  <c r="MQ241" i="1"/>
  <c r="LV241" i="1"/>
  <c r="LX241" i="1"/>
  <c r="MA241" i="1"/>
  <c r="MB241" i="1"/>
  <c r="MC241" i="1"/>
  <c r="LH241" i="1"/>
  <c r="LJ241" i="1"/>
  <c r="LL241" i="1"/>
  <c r="LM241" i="1"/>
  <c r="LN241" i="1"/>
  <c r="GL241" i="1"/>
  <c r="GN241" i="1"/>
  <c r="GQ241" i="1"/>
  <c r="GR241" i="1"/>
  <c r="GS241" i="1"/>
  <c r="GZ241" i="1"/>
  <c r="HB241" i="1"/>
  <c r="HE241" i="1"/>
  <c r="HF241" i="1"/>
  <c r="HG241" i="1"/>
  <c r="HN241" i="1"/>
  <c r="HP241" i="1"/>
  <c r="HS241" i="1"/>
  <c r="HT241" i="1"/>
  <c r="HU241" i="1"/>
  <c r="IB241" i="1"/>
  <c r="FJ241" i="1"/>
  <c r="FL241" i="1"/>
  <c r="FO241" i="1"/>
  <c r="FP241" i="1"/>
  <c r="FQ241" i="1"/>
  <c r="FX241" i="1"/>
  <c r="FZ241" i="1"/>
  <c r="GC241" i="1"/>
  <c r="GD241" i="1"/>
  <c r="GE241" i="1"/>
  <c r="N242" i="1"/>
  <c r="Q242" i="1"/>
  <c r="R242" i="1"/>
  <c r="S242" i="1"/>
  <c r="AB242" i="1"/>
  <c r="AF242" i="1"/>
  <c r="AG242" i="1"/>
  <c r="AN242" i="1"/>
  <c r="AP242" i="1"/>
  <c r="AT242" i="1"/>
  <c r="AU242" i="1"/>
  <c r="BB242" i="1"/>
  <c r="BD242" i="1"/>
  <c r="BH242" i="1"/>
  <c r="BI242" i="1"/>
  <c r="BP242" i="1"/>
  <c r="BR242" i="1"/>
  <c r="BU242" i="1"/>
  <c r="BV242" i="1"/>
  <c r="BW242" i="1"/>
  <c r="EJ242" i="1"/>
  <c r="EM242" i="1"/>
  <c r="EN242" i="1"/>
  <c r="EO242" i="1"/>
  <c r="EX242" i="1"/>
  <c r="FA242" i="1"/>
  <c r="FB242" i="1"/>
  <c r="FC242" i="1"/>
  <c r="NN242" i="1"/>
  <c r="NQ242" i="1"/>
  <c r="NR242" i="1"/>
  <c r="NS242" i="1"/>
  <c r="MZ242" i="1"/>
  <c r="NC242" i="1"/>
  <c r="ND242" i="1"/>
  <c r="NE242" i="1"/>
  <c r="ML242" i="1"/>
  <c r="MO242" i="1"/>
  <c r="MP242" i="1"/>
  <c r="MQ242" i="1"/>
  <c r="LX242" i="1"/>
  <c r="MA242" i="1"/>
  <c r="MB242" i="1"/>
  <c r="MC242" i="1"/>
  <c r="LH242" i="1"/>
  <c r="LJ242" i="1"/>
  <c r="LL242" i="1"/>
  <c r="LM242" i="1"/>
  <c r="LN242" i="1"/>
  <c r="GN242" i="1"/>
  <c r="GQ242" i="1"/>
  <c r="GR242" i="1"/>
  <c r="GS242" i="1"/>
  <c r="HB242" i="1"/>
  <c r="HE242" i="1"/>
  <c r="HF242" i="1"/>
  <c r="HG242" i="1"/>
  <c r="HP242" i="1"/>
  <c r="HS242" i="1"/>
  <c r="HT242" i="1"/>
  <c r="HU242" i="1"/>
  <c r="IB242" i="1"/>
  <c r="FL242" i="1"/>
  <c r="FO242" i="1"/>
  <c r="FP242" i="1"/>
  <c r="FQ242" i="1"/>
  <c r="FZ242" i="1"/>
  <c r="GC242" i="1"/>
  <c r="GD242" i="1"/>
  <c r="GE242" i="1"/>
  <c r="N243" i="1"/>
  <c r="Q243" i="1"/>
  <c r="R243" i="1"/>
  <c r="S243" i="1"/>
  <c r="AB243" i="1"/>
  <c r="AF243" i="1"/>
  <c r="AG243" i="1"/>
  <c r="AN243" i="1"/>
  <c r="AP243" i="1"/>
  <c r="AT243" i="1"/>
  <c r="AU243" i="1"/>
  <c r="BB243" i="1"/>
  <c r="BD243" i="1"/>
  <c r="BH243" i="1"/>
  <c r="BI243" i="1"/>
  <c r="BL243" i="1"/>
  <c r="BP243" i="1"/>
  <c r="BR243" i="1"/>
  <c r="BU243" i="1"/>
  <c r="BV243" i="1"/>
  <c r="BW243" i="1"/>
  <c r="BZ243" i="1"/>
  <c r="CN243" i="1"/>
  <c r="DB243" i="1"/>
  <c r="DP243" i="1"/>
  <c r="EH243" i="1"/>
  <c r="EJ243" i="1"/>
  <c r="EN243" i="1"/>
  <c r="EO243" i="1"/>
  <c r="EV243" i="1"/>
  <c r="EX243" i="1"/>
  <c r="FB243" i="1"/>
  <c r="FC243" i="1"/>
  <c r="IZ243" i="1"/>
  <c r="JN243" i="1"/>
  <c r="KB243" i="1"/>
  <c r="KP243" i="1"/>
  <c r="NL243" i="1"/>
  <c r="NN243" i="1"/>
  <c r="NR243" i="1"/>
  <c r="NS243" i="1"/>
  <c r="MX243" i="1"/>
  <c r="MZ243" i="1"/>
  <c r="ND243" i="1"/>
  <c r="NE243" i="1"/>
  <c r="MJ243" i="1"/>
  <c r="ML243" i="1"/>
  <c r="MP243" i="1"/>
  <c r="MQ243" i="1"/>
  <c r="LV243" i="1"/>
  <c r="LX243" i="1"/>
  <c r="MB243" i="1"/>
  <c r="MC243" i="1"/>
  <c r="LD243" i="1"/>
  <c r="LH243" i="1"/>
  <c r="LJ243" i="1"/>
  <c r="LL243" i="1"/>
  <c r="LM243" i="1"/>
  <c r="LN243" i="1"/>
  <c r="GL243" i="1"/>
  <c r="GN243" i="1"/>
  <c r="GR243" i="1"/>
  <c r="GS243" i="1"/>
  <c r="GZ243" i="1"/>
  <c r="HB243" i="1"/>
  <c r="HF243" i="1"/>
  <c r="HG243" i="1"/>
  <c r="HN243" i="1"/>
  <c r="HP243" i="1"/>
  <c r="HT243" i="1"/>
  <c r="HU243" i="1"/>
  <c r="HX243" i="1"/>
  <c r="IB243" i="1"/>
  <c r="IL243" i="1"/>
  <c r="FJ243" i="1"/>
  <c r="FL243" i="1"/>
  <c r="FP243" i="1"/>
  <c r="FQ243" i="1"/>
  <c r="FX243" i="1"/>
  <c r="FZ243" i="1"/>
  <c r="GD243" i="1"/>
  <c r="GE243" i="1"/>
  <c r="N244" i="1"/>
  <c r="Q244" i="1"/>
  <c r="R244" i="1"/>
  <c r="S244" i="1"/>
  <c r="AB244" i="1"/>
  <c r="AF244" i="1"/>
  <c r="AG244" i="1"/>
  <c r="AN244" i="1"/>
  <c r="AP244" i="1"/>
  <c r="AT244" i="1"/>
  <c r="AU244" i="1"/>
  <c r="BB244" i="1"/>
  <c r="BD244" i="1"/>
  <c r="BH244" i="1"/>
  <c r="BI244" i="1"/>
  <c r="BP244" i="1"/>
  <c r="BR244" i="1"/>
  <c r="BU244" i="1"/>
  <c r="BV244" i="1"/>
  <c r="BW244" i="1"/>
  <c r="EH244" i="1"/>
  <c r="EJ244" i="1"/>
  <c r="EN244" i="1"/>
  <c r="EO244" i="1"/>
  <c r="EV244" i="1"/>
  <c r="EX244" i="1"/>
  <c r="FB244" i="1"/>
  <c r="FC244" i="1"/>
  <c r="NL244" i="1"/>
  <c r="NN244" i="1"/>
  <c r="NR244" i="1"/>
  <c r="NS244" i="1"/>
  <c r="MX244" i="1"/>
  <c r="MZ244" i="1"/>
  <c r="ND244" i="1"/>
  <c r="NE244" i="1"/>
  <c r="MJ244" i="1"/>
  <c r="ML244" i="1"/>
  <c r="MP244" i="1"/>
  <c r="MQ244" i="1"/>
  <c r="LV244" i="1"/>
  <c r="LX244" i="1"/>
  <c r="MB244" i="1"/>
  <c r="MC244" i="1"/>
  <c r="LH244" i="1"/>
  <c r="LJ244" i="1"/>
  <c r="LL244" i="1"/>
  <c r="LM244" i="1"/>
  <c r="LN244" i="1"/>
  <c r="GL244" i="1"/>
  <c r="GN244" i="1"/>
  <c r="GR244" i="1"/>
  <c r="GS244" i="1"/>
  <c r="GZ244" i="1"/>
  <c r="HB244" i="1"/>
  <c r="HF244" i="1"/>
  <c r="HG244" i="1"/>
  <c r="HN244" i="1"/>
  <c r="HP244" i="1"/>
  <c r="HT244" i="1"/>
  <c r="HU244" i="1"/>
  <c r="IB244" i="1"/>
  <c r="FJ244" i="1"/>
  <c r="FL244" i="1"/>
  <c r="FP244" i="1"/>
  <c r="FQ244" i="1"/>
  <c r="FX244" i="1"/>
  <c r="FZ244" i="1"/>
  <c r="GD244" i="1"/>
  <c r="GE244" i="1"/>
  <c r="N245" i="1"/>
  <c r="R245" i="1"/>
  <c r="S245" i="1"/>
  <c r="AB245" i="1"/>
  <c r="AF245" i="1"/>
  <c r="AG245" i="1"/>
  <c r="AN245" i="1"/>
  <c r="AP245" i="1"/>
  <c r="AT245" i="1"/>
  <c r="AU245" i="1"/>
  <c r="BB245" i="1"/>
  <c r="BD245" i="1"/>
  <c r="BH245" i="1"/>
  <c r="BI245" i="1"/>
  <c r="BP245" i="1"/>
  <c r="BR245" i="1"/>
  <c r="BV245" i="1"/>
  <c r="BW245" i="1"/>
  <c r="EJ245" i="1"/>
  <c r="EN245" i="1"/>
  <c r="EO245" i="1"/>
  <c r="EV245" i="1"/>
  <c r="EX245" i="1"/>
  <c r="FB245" i="1"/>
  <c r="FC245" i="1"/>
  <c r="NN245" i="1"/>
  <c r="NR245" i="1"/>
  <c r="NS245" i="1"/>
  <c r="MZ245" i="1"/>
  <c r="ND245" i="1"/>
  <c r="NE245" i="1"/>
  <c r="ML245" i="1"/>
  <c r="MP245" i="1"/>
  <c r="MQ245" i="1"/>
  <c r="LX245" i="1"/>
  <c r="MB245" i="1"/>
  <c r="MC245" i="1"/>
  <c r="LH245" i="1"/>
  <c r="LJ245" i="1"/>
  <c r="LL245" i="1"/>
  <c r="LM245" i="1"/>
  <c r="LN245" i="1"/>
  <c r="GN245" i="1"/>
  <c r="GR245" i="1"/>
  <c r="GS245" i="1"/>
  <c r="HB245" i="1"/>
  <c r="HF245" i="1"/>
  <c r="HG245" i="1"/>
  <c r="HP245" i="1"/>
  <c r="HT245" i="1"/>
  <c r="HU245" i="1"/>
  <c r="IB245" i="1"/>
  <c r="FL245" i="1"/>
  <c r="FP245" i="1"/>
  <c r="FQ245" i="1"/>
  <c r="FZ245" i="1"/>
  <c r="GD245" i="1"/>
  <c r="GE245" i="1"/>
  <c r="N246" i="1"/>
  <c r="R246" i="1"/>
  <c r="S246" i="1"/>
  <c r="AB246" i="1"/>
  <c r="AF246" i="1"/>
  <c r="AG246" i="1"/>
  <c r="AN246" i="1"/>
  <c r="AP246" i="1"/>
  <c r="AT246" i="1"/>
  <c r="AU246" i="1"/>
  <c r="BB246" i="1"/>
  <c r="BD246" i="1"/>
  <c r="BH246" i="1"/>
  <c r="BI246" i="1"/>
  <c r="BP246" i="1"/>
  <c r="BR246" i="1"/>
  <c r="BU246" i="1"/>
  <c r="BV246" i="1"/>
  <c r="BW246" i="1"/>
  <c r="EJ246" i="1"/>
  <c r="EN246" i="1"/>
  <c r="EO246" i="1"/>
  <c r="EV246" i="1"/>
  <c r="EX246" i="1"/>
  <c r="FB246" i="1"/>
  <c r="FC246" i="1"/>
  <c r="NN246" i="1"/>
  <c r="NR246" i="1"/>
  <c r="NS246" i="1"/>
  <c r="MZ246" i="1"/>
  <c r="ND246" i="1"/>
  <c r="NE246" i="1"/>
  <c r="ML246" i="1"/>
  <c r="MP246" i="1"/>
  <c r="MQ246" i="1"/>
  <c r="LX246" i="1"/>
  <c r="MB246" i="1"/>
  <c r="MC246" i="1"/>
  <c r="LD246" i="1"/>
  <c r="LL246" i="1"/>
  <c r="LM246" i="1"/>
  <c r="LN246" i="1"/>
  <c r="GN246" i="1"/>
  <c r="GR246" i="1"/>
  <c r="GS246" i="1"/>
  <c r="HB246" i="1"/>
  <c r="HF246" i="1"/>
  <c r="HG246" i="1"/>
  <c r="HP246" i="1"/>
  <c r="HT246" i="1"/>
  <c r="HU246" i="1"/>
  <c r="IB246" i="1"/>
  <c r="FL246" i="1"/>
  <c r="FP246" i="1"/>
  <c r="FQ246" i="1"/>
  <c r="FZ246" i="1"/>
  <c r="GD246" i="1"/>
  <c r="GE246" i="1"/>
  <c r="N247" i="1"/>
  <c r="R247" i="1"/>
  <c r="S247" i="1"/>
  <c r="AB247" i="1"/>
  <c r="AF247" i="1"/>
  <c r="AG247" i="1"/>
  <c r="AN247" i="1"/>
  <c r="AP247" i="1"/>
  <c r="AT247" i="1"/>
  <c r="AU247" i="1"/>
  <c r="BB247" i="1"/>
  <c r="BD247" i="1"/>
  <c r="BH247" i="1"/>
  <c r="BI247" i="1"/>
  <c r="BL247" i="1"/>
  <c r="BP247" i="1"/>
  <c r="BR247" i="1"/>
  <c r="BU247" i="1"/>
  <c r="BV247" i="1"/>
  <c r="BW247" i="1"/>
  <c r="BZ247" i="1"/>
  <c r="CN247" i="1"/>
  <c r="DB247" i="1"/>
  <c r="DP247" i="1"/>
  <c r="EJ247" i="1"/>
  <c r="EN247" i="1"/>
  <c r="EO247" i="1"/>
  <c r="EV247" i="1"/>
  <c r="EX247" i="1"/>
  <c r="FB247" i="1"/>
  <c r="FC247" i="1"/>
  <c r="IZ247" i="1"/>
  <c r="JN247" i="1"/>
  <c r="KB247" i="1"/>
  <c r="KP247" i="1"/>
  <c r="NN247" i="1"/>
  <c r="NR247" i="1"/>
  <c r="NS247" i="1"/>
  <c r="MZ247" i="1"/>
  <c r="ND247" i="1"/>
  <c r="NE247" i="1"/>
  <c r="ML247" i="1"/>
  <c r="MP247" i="1"/>
  <c r="MQ247" i="1"/>
  <c r="LX247" i="1"/>
  <c r="MB247" i="1"/>
  <c r="MC247" i="1"/>
  <c r="LL247" i="1"/>
  <c r="LM247" i="1"/>
  <c r="LN247" i="1"/>
  <c r="GN247" i="1"/>
  <c r="GR247" i="1"/>
  <c r="GS247" i="1"/>
  <c r="HB247" i="1"/>
  <c r="HF247" i="1"/>
  <c r="HG247" i="1"/>
  <c r="HP247" i="1"/>
  <c r="HT247" i="1"/>
  <c r="HU247" i="1"/>
  <c r="HX247" i="1"/>
  <c r="IB247" i="1"/>
  <c r="IL247" i="1"/>
  <c r="FL247" i="1"/>
  <c r="FP247" i="1"/>
  <c r="FQ247" i="1"/>
  <c r="FZ247" i="1"/>
  <c r="GD247" i="1"/>
  <c r="GE247" i="1"/>
  <c r="N248" i="1"/>
  <c r="R248" i="1"/>
  <c r="S248" i="1"/>
  <c r="AB248" i="1"/>
  <c r="AF248" i="1"/>
  <c r="AG248" i="1"/>
  <c r="AN248" i="1"/>
  <c r="AP248" i="1"/>
  <c r="AT248" i="1"/>
  <c r="AU248" i="1"/>
  <c r="BB248" i="1"/>
  <c r="BD248" i="1"/>
  <c r="BH248" i="1"/>
  <c r="BI248" i="1"/>
  <c r="BP248" i="1"/>
  <c r="BR248" i="1"/>
  <c r="BT248" i="1"/>
  <c r="BU248" i="1"/>
  <c r="BV248" i="1"/>
  <c r="BW248" i="1"/>
  <c r="EJ248" i="1"/>
  <c r="EN248" i="1"/>
  <c r="EO248" i="1"/>
  <c r="EV248" i="1"/>
  <c r="EX248" i="1"/>
  <c r="FB248" i="1"/>
  <c r="FC248" i="1"/>
  <c r="NN248" i="1"/>
  <c r="NR248" i="1"/>
  <c r="NS248" i="1"/>
  <c r="MZ248" i="1"/>
  <c r="ND248" i="1"/>
  <c r="NE248" i="1"/>
  <c r="ML248" i="1"/>
  <c r="MP248" i="1"/>
  <c r="MQ248" i="1"/>
  <c r="LX248" i="1"/>
  <c r="MB248" i="1"/>
  <c r="MC248" i="1"/>
  <c r="LL248" i="1"/>
  <c r="LM248" i="1"/>
  <c r="LN248" i="1"/>
  <c r="GN248" i="1"/>
  <c r="GR248" i="1"/>
  <c r="GS248" i="1"/>
  <c r="HB248" i="1"/>
  <c r="HF248" i="1"/>
  <c r="HG248" i="1"/>
  <c r="HP248" i="1"/>
  <c r="HT248" i="1"/>
  <c r="HU248" i="1"/>
  <c r="IB248" i="1"/>
  <c r="FL248" i="1"/>
  <c r="FP248" i="1"/>
  <c r="FQ248" i="1"/>
  <c r="FZ248" i="1"/>
  <c r="GD248" i="1"/>
  <c r="GE248" i="1"/>
  <c r="N249" i="1"/>
  <c r="R249" i="1"/>
  <c r="S249" i="1"/>
  <c r="AB249" i="1"/>
  <c r="AF249" i="1"/>
  <c r="AG249" i="1"/>
  <c r="AN249" i="1"/>
  <c r="AP249" i="1"/>
  <c r="AT249" i="1"/>
  <c r="AU249" i="1"/>
  <c r="BB249" i="1"/>
  <c r="BD249" i="1"/>
  <c r="BH249" i="1"/>
  <c r="BI249" i="1"/>
  <c r="BP249" i="1"/>
  <c r="BR249" i="1"/>
  <c r="BT249" i="1"/>
  <c r="BU249" i="1"/>
  <c r="BV249" i="1"/>
  <c r="BW249" i="1"/>
  <c r="EJ249" i="1"/>
  <c r="EN249" i="1"/>
  <c r="EO249" i="1"/>
  <c r="EV249" i="1"/>
  <c r="EX249" i="1"/>
  <c r="FB249" i="1"/>
  <c r="FC249" i="1"/>
  <c r="NN249" i="1"/>
  <c r="NR249" i="1"/>
  <c r="NS249" i="1"/>
  <c r="MZ249" i="1"/>
  <c r="ND249" i="1"/>
  <c r="NE249" i="1"/>
  <c r="ML249" i="1"/>
  <c r="MP249" i="1"/>
  <c r="MQ249" i="1"/>
  <c r="LX249" i="1"/>
  <c r="MB249" i="1"/>
  <c r="MC249" i="1"/>
  <c r="LD249" i="1"/>
  <c r="LH249" i="1"/>
  <c r="LJ249" i="1"/>
  <c r="LL249" i="1"/>
  <c r="LM249" i="1"/>
  <c r="LN249" i="1"/>
  <c r="GN249" i="1"/>
  <c r="GR249" i="1"/>
  <c r="GS249" i="1"/>
  <c r="HB249" i="1"/>
  <c r="HF249" i="1"/>
  <c r="HG249" i="1"/>
  <c r="HP249" i="1"/>
  <c r="HT249" i="1"/>
  <c r="HU249" i="1"/>
  <c r="IB249" i="1"/>
  <c r="FL249" i="1"/>
  <c r="FP249" i="1"/>
  <c r="FQ249" i="1"/>
  <c r="FZ249" i="1"/>
  <c r="GD249" i="1"/>
  <c r="GE249" i="1"/>
  <c r="N250" i="1"/>
  <c r="R250" i="1"/>
  <c r="S250" i="1"/>
  <c r="AB250" i="1"/>
  <c r="AF250" i="1"/>
  <c r="AG250" i="1"/>
  <c r="AN250" i="1"/>
  <c r="AP250" i="1"/>
  <c r="AT250" i="1"/>
  <c r="AU250" i="1"/>
  <c r="BB250" i="1"/>
  <c r="BD250" i="1"/>
  <c r="BH250" i="1"/>
  <c r="BI250" i="1"/>
  <c r="BP250" i="1"/>
  <c r="BR250" i="1"/>
  <c r="BT250" i="1"/>
  <c r="BU250" i="1"/>
  <c r="BV250" i="1"/>
  <c r="BW250" i="1"/>
  <c r="EJ250" i="1"/>
  <c r="EN250" i="1"/>
  <c r="EO250" i="1"/>
  <c r="EV250" i="1"/>
  <c r="EX250" i="1"/>
  <c r="FB250" i="1"/>
  <c r="FC250" i="1"/>
  <c r="NN250" i="1"/>
  <c r="NR250" i="1"/>
  <c r="NS250" i="1"/>
  <c r="MZ250" i="1"/>
  <c r="ND250" i="1"/>
  <c r="NE250" i="1"/>
  <c r="ML250" i="1"/>
  <c r="MP250" i="1"/>
  <c r="MQ250" i="1"/>
  <c r="LX250" i="1"/>
  <c r="MB250" i="1"/>
  <c r="MC250" i="1"/>
  <c r="LH250" i="1"/>
  <c r="LJ250" i="1"/>
  <c r="LL250" i="1"/>
  <c r="LM250" i="1"/>
  <c r="LN250" i="1"/>
  <c r="GN250" i="1"/>
  <c r="GR250" i="1"/>
  <c r="GS250" i="1"/>
  <c r="HB250" i="1"/>
  <c r="HF250" i="1"/>
  <c r="HG250" i="1"/>
  <c r="HP250" i="1"/>
  <c r="HT250" i="1"/>
  <c r="HU250" i="1"/>
  <c r="IB250" i="1"/>
  <c r="FL250" i="1"/>
  <c r="FP250" i="1"/>
  <c r="FQ250" i="1"/>
  <c r="FZ250" i="1"/>
  <c r="GD250" i="1"/>
  <c r="GE250" i="1"/>
  <c r="N251" i="1"/>
  <c r="R251" i="1"/>
  <c r="S251" i="1"/>
  <c r="AB251" i="1"/>
  <c r="AF251" i="1"/>
  <c r="AG251" i="1"/>
  <c r="AN251" i="1"/>
  <c r="AP251" i="1"/>
  <c r="AT251" i="1"/>
  <c r="AU251" i="1"/>
  <c r="BB251" i="1"/>
  <c r="BD251" i="1"/>
  <c r="BH251" i="1"/>
  <c r="BI251" i="1"/>
  <c r="BL251" i="1"/>
  <c r="BP251" i="1"/>
  <c r="BR251" i="1"/>
  <c r="BT251" i="1"/>
  <c r="BU251" i="1"/>
  <c r="BV251" i="1"/>
  <c r="BW251" i="1"/>
  <c r="BZ251" i="1"/>
  <c r="CN251" i="1"/>
  <c r="DB251" i="1"/>
  <c r="DP251" i="1"/>
  <c r="EJ251" i="1"/>
  <c r="EN251" i="1"/>
  <c r="EO251" i="1"/>
  <c r="EV251" i="1"/>
  <c r="EX251" i="1"/>
  <c r="FB251" i="1"/>
  <c r="FC251" i="1"/>
  <c r="IZ251" i="1"/>
  <c r="JN251" i="1"/>
  <c r="KB251" i="1"/>
  <c r="KP251" i="1"/>
  <c r="NN251" i="1"/>
  <c r="NR251" i="1"/>
  <c r="NS251" i="1"/>
  <c r="MZ251" i="1"/>
  <c r="ND251" i="1"/>
  <c r="NE251" i="1"/>
  <c r="ML251" i="1"/>
  <c r="MP251" i="1"/>
  <c r="MQ251" i="1"/>
  <c r="LX251" i="1"/>
  <c r="MB251" i="1"/>
  <c r="MC251" i="1"/>
  <c r="LH251" i="1"/>
  <c r="LJ251" i="1"/>
  <c r="LL251" i="1"/>
  <c r="LM251" i="1"/>
  <c r="LN251" i="1"/>
  <c r="GN251" i="1"/>
  <c r="GR251" i="1"/>
  <c r="GS251" i="1"/>
  <c r="HB251" i="1"/>
  <c r="HF251" i="1"/>
  <c r="HG251" i="1"/>
  <c r="HP251" i="1"/>
  <c r="HT251" i="1"/>
  <c r="HU251" i="1"/>
  <c r="HX251" i="1"/>
  <c r="IB251" i="1"/>
  <c r="IL251" i="1"/>
  <c r="FL251" i="1"/>
  <c r="FP251" i="1"/>
  <c r="FQ251" i="1"/>
  <c r="FZ251" i="1"/>
  <c r="GD251" i="1"/>
  <c r="GE251" i="1"/>
  <c r="N252" i="1"/>
  <c r="R252" i="1"/>
  <c r="S252" i="1"/>
  <c r="AB252" i="1"/>
  <c r="AF252" i="1"/>
  <c r="AG252" i="1"/>
  <c r="AN252" i="1"/>
  <c r="AP252" i="1"/>
  <c r="AT252" i="1"/>
  <c r="AU252" i="1"/>
  <c r="BB252" i="1"/>
  <c r="BD252" i="1"/>
  <c r="BH252" i="1"/>
  <c r="BI252" i="1"/>
  <c r="BP252" i="1"/>
  <c r="BR252" i="1"/>
  <c r="BT252" i="1"/>
  <c r="BU252" i="1"/>
  <c r="BV252" i="1"/>
  <c r="BW252" i="1"/>
  <c r="EJ252" i="1"/>
  <c r="EN252" i="1"/>
  <c r="EO252" i="1"/>
  <c r="EV252" i="1"/>
  <c r="EX252" i="1"/>
  <c r="FB252" i="1"/>
  <c r="FC252" i="1"/>
  <c r="NN252" i="1"/>
  <c r="NR252" i="1"/>
  <c r="NS252" i="1"/>
  <c r="MZ252" i="1"/>
  <c r="ND252" i="1"/>
  <c r="NE252" i="1"/>
  <c r="ML252" i="1"/>
  <c r="MP252" i="1"/>
  <c r="MQ252" i="1"/>
  <c r="LX252" i="1"/>
  <c r="MB252" i="1"/>
  <c r="MC252" i="1"/>
  <c r="GN252" i="1"/>
  <c r="GR252" i="1"/>
  <c r="GS252" i="1"/>
  <c r="HB252" i="1"/>
  <c r="HF252" i="1"/>
  <c r="HG252" i="1"/>
  <c r="HP252" i="1"/>
  <c r="HT252" i="1"/>
  <c r="HU252" i="1"/>
  <c r="IB252" i="1"/>
  <c r="FL252" i="1"/>
  <c r="FP252" i="1"/>
  <c r="FQ252" i="1"/>
  <c r="FZ252" i="1"/>
  <c r="GD252" i="1"/>
  <c r="GE252" i="1"/>
  <c r="N253" i="1"/>
  <c r="R253" i="1"/>
  <c r="S253" i="1"/>
  <c r="AB253" i="1"/>
  <c r="AF253" i="1"/>
  <c r="AG253" i="1"/>
  <c r="AN253" i="1"/>
  <c r="AP253" i="1"/>
  <c r="AT253" i="1"/>
  <c r="AU253" i="1"/>
  <c r="BB253" i="1"/>
  <c r="BD253" i="1"/>
  <c r="BH253" i="1"/>
  <c r="BI253" i="1"/>
  <c r="BP253" i="1"/>
  <c r="BR253" i="1"/>
  <c r="BT253" i="1"/>
  <c r="BU253" i="1"/>
  <c r="BV253" i="1"/>
  <c r="BW253" i="1"/>
  <c r="EJ253" i="1"/>
  <c r="EN253" i="1"/>
  <c r="EO253" i="1"/>
  <c r="EV253" i="1"/>
  <c r="EX253" i="1"/>
  <c r="FB253" i="1"/>
  <c r="FC253" i="1"/>
  <c r="NN253" i="1"/>
  <c r="NR253" i="1"/>
  <c r="NS253" i="1"/>
  <c r="MZ253" i="1"/>
  <c r="ND253" i="1"/>
  <c r="NE253" i="1"/>
  <c r="ML253" i="1"/>
  <c r="MP253" i="1"/>
  <c r="MQ253" i="1"/>
  <c r="LX253" i="1"/>
  <c r="MB253" i="1"/>
  <c r="MC253" i="1"/>
  <c r="GN253" i="1"/>
  <c r="GR253" i="1"/>
  <c r="GS253" i="1"/>
  <c r="HB253" i="1"/>
  <c r="HF253" i="1"/>
  <c r="HG253" i="1"/>
  <c r="HP253" i="1"/>
  <c r="HT253" i="1"/>
  <c r="HU253" i="1"/>
  <c r="IB253" i="1"/>
  <c r="FL253" i="1"/>
  <c r="FP253" i="1"/>
  <c r="FQ253" i="1"/>
  <c r="FZ253" i="1"/>
  <c r="GD253" i="1"/>
  <c r="GE253" i="1"/>
  <c r="N254" i="1"/>
  <c r="R254" i="1"/>
  <c r="S254" i="1"/>
  <c r="AB254" i="1"/>
  <c r="AF254" i="1"/>
  <c r="AG254" i="1"/>
  <c r="AN254" i="1"/>
  <c r="AP254" i="1"/>
  <c r="AT254" i="1"/>
  <c r="AU254" i="1"/>
  <c r="BB254" i="1"/>
  <c r="BD254" i="1"/>
  <c r="BH254" i="1"/>
  <c r="BI254" i="1"/>
  <c r="BP254" i="1"/>
  <c r="BR254" i="1"/>
  <c r="BT254" i="1"/>
  <c r="BU254" i="1"/>
  <c r="BV254" i="1"/>
  <c r="BW254" i="1"/>
  <c r="EJ254" i="1"/>
  <c r="EN254" i="1"/>
  <c r="EO254" i="1"/>
  <c r="EV254" i="1"/>
  <c r="EX254" i="1"/>
  <c r="FB254" i="1"/>
  <c r="FC254" i="1"/>
  <c r="NN254" i="1"/>
  <c r="NR254" i="1"/>
  <c r="NS254" i="1"/>
  <c r="MZ254" i="1"/>
  <c r="ND254" i="1"/>
  <c r="NE254" i="1"/>
  <c r="ML254" i="1"/>
  <c r="MP254" i="1"/>
  <c r="MQ254" i="1"/>
  <c r="LX254" i="1"/>
  <c r="MB254" i="1"/>
  <c r="MC254" i="1"/>
  <c r="GN254" i="1"/>
  <c r="GR254" i="1"/>
  <c r="GS254" i="1"/>
  <c r="HB254" i="1"/>
  <c r="HF254" i="1"/>
  <c r="HG254" i="1"/>
  <c r="HP254" i="1"/>
  <c r="HT254" i="1"/>
  <c r="HU254" i="1"/>
  <c r="IB254" i="1"/>
  <c r="FL254" i="1"/>
  <c r="FP254" i="1"/>
  <c r="FQ254" i="1"/>
  <c r="FZ254" i="1"/>
  <c r="GD254" i="1"/>
  <c r="GE254" i="1"/>
  <c r="N255" i="1"/>
  <c r="R255" i="1"/>
  <c r="S255" i="1"/>
  <c r="AB255" i="1"/>
  <c r="AF255" i="1"/>
  <c r="AG255" i="1"/>
  <c r="AN255" i="1"/>
  <c r="AP255" i="1"/>
  <c r="AT255" i="1"/>
  <c r="AU255" i="1"/>
  <c r="BB255" i="1"/>
  <c r="BD255" i="1"/>
  <c r="BH255" i="1"/>
  <c r="BI255" i="1"/>
  <c r="BL255" i="1"/>
  <c r="BP255" i="1"/>
  <c r="BR255" i="1"/>
  <c r="BT255" i="1"/>
  <c r="BU255" i="1"/>
  <c r="BV255" i="1"/>
  <c r="BW255" i="1"/>
  <c r="BZ255" i="1"/>
  <c r="CN255" i="1"/>
  <c r="DB255" i="1"/>
  <c r="DP255" i="1"/>
  <c r="EJ255" i="1"/>
  <c r="EN255" i="1"/>
  <c r="EO255" i="1"/>
  <c r="EV255" i="1"/>
  <c r="EX255" i="1"/>
  <c r="FB255" i="1"/>
  <c r="FC255" i="1"/>
  <c r="IZ255" i="1"/>
  <c r="JN255" i="1"/>
  <c r="KB255" i="1"/>
  <c r="KP255" i="1"/>
  <c r="NN255" i="1"/>
  <c r="NR255" i="1"/>
  <c r="NS255" i="1"/>
  <c r="MZ255" i="1"/>
  <c r="ND255" i="1"/>
  <c r="NE255" i="1"/>
  <c r="ML255" i="1"/>
  <c r="MP255" i="1"/>
  <c r="MQ255" i="1"/>
  <c r="LX255" i="1"/>
  <c r="MB255" i="1"/>
  <c r="MC255" i="1"/>
  <c r="LD255" i="1"/>
  <c r="LH255" i="1"/>
  <c r="LJ255" i="1"/>
  <c r="LL255" i="1"/>
  <c r="LM255" i="1"/>
  <c r="LN255" i="1"/>
  <c r="GN255" i="1"/>
  <c r="GR255" i="1"/>
  <c r="GS255" i="1"/>
  <c r="HB255" i="1"/>
  <c r="HF255" i="1"/>
  <c r="HG255" i="1"/>
  <c r="HP255" i="1"/>
  <c r="HT255" i="1"/>
  <c r="HU255" i="1"/>
  <c r="HX255" i="1"/>
  <c r="IB255" i="1"/>
  <c r="IL255" i="1"/>
  <c r="FL255" i="1"/>
  <c r="FP255" i="1"/>
  <c r="FQ255" i="1"/>
  <c r="FZ255" i="1"/>
  <c r="GD255" i="1"/>
  <c r="GE255" i="1"/>
  <c r="N256" i="1"/>
  <c r="R256" i="1"/>
  <c r="S256" i="1"/>
  <c r="AB256" i="1"/>
  <c r="AF256" i="1"/>
  <c r="AG256" i="1"/>
  <c r="AN256" i="1"/>
  <c r="AP256" i="1"/>
  <c r="AT256" i="1"/>
  <c r="AU256" i="1"/>
  <c r="BB256" i="1"/>
  <c r="BD256" i="1"/>
  <c r="BH256" i="1"/>
  <c r="BI256" i="1"/>
  <c r="BP256" i="1"/>
  <c r="BR256" i="1"/>
  <c r="BT256" i="1"/>
  <c r="BU256" i="1"/>
  <c r="BV256" i="1"/>
  <c r="BW256" i="1"/>
  <c r="EJ256" i="1"/>
  <c r="EN256" i="1"/>
  <c r="EO256" i="1"/>
  <c r="EV256" i="1"/>
  <c r="EX256" i="1"/>
  <c r="FB256" i="1"/>
  <c r="FC256" i="1"/>
  <c r="NN256" i="1"/>
  <c r="NR256" i="1"/>
  <c r="NS256" i="1"/>
  <c r="MZ256" i="1"/>
  <c r="ND256" i="1"/>
  <c r="NE256" i="1"/>
  <c r="ML256" i="1"/>
  <c r="MP256" i="1"/>
  <c r="MQ256" i="1"/>
  <c r="LX256" i="1"/>
  <c r="MB256" i="1"/>
  <c r="MC256" i="1"/>
  <c r="LH256" i="1"/>
  <c r="LJ256" i="1"/>
  <c r="LL256" i="1"/>
  <c r="LM256" i="1"/>
  <c r="LN256" i="1"/>
  <c r="GN256" i="1"/>
  <c r="GR256" i="1"/>
  <c r="GS256" i="1"/>
  <c r="HB256" i="1"/>
  <c r="HF256" i="1"/>
  <c r="HG256" i="1"/>
  <c r="HP256" i="1"/>
  <c r="HT256" i="1"/>
  <c r="HU256" i="1"/>
  <c r="IB256" i="1"/>
  <c r="FL256" i="1"/>
  <c r="FP256" i="1"/>
  <c r="FQ256" i="1"/>
  <c r="FZ256" i="1"/>
  <c r="GD256" i="1"/>
  <c r="GE256" i="1"/>
  <c r="N257" i="1"/>
  <c r="R257" i="1"/>
  <c r="S257" i="1"/>
  <c r="AB257" i="1"/>
  <c r="AF257" i="1"/>
  <c r="AG257" i="1"/>
  <c r="AN257" i="1"/>
  <c r="AP257" i="1"/>
  <c r="AT257" i="1"/>
  <c r="AU257" i="1"/>
  <c r="BB257" i="1"/>
  <c r="BD257" i="1"/>
  <c r="BH257" i="1"/>
  <c r="BI257" i="1"/>
  <c r="BP257" i="1"/>
  <c r="BR257" i="1"/>
  <c r="BT257" i="1"/>
  <c r="BU257" i="1"/>
  <c r="BV257" i="1"/>
  <c r="BW257" i="1"/>
  <c r="EJ257" i="1"/>
  <c r="EN257" i="1"/>
  <c r="EO257" i="1"/>
  <c r="EV257" i="1"/>
  <c r="EX257" i="1"/>
  <c r="FB257" i="1"/>
  <c r="FC257" i="1"/>
  <c r="NN257" i="1"/>
  <c r="NR257" i="1"/>
  <c r="NS257" i="1"/>
  <c r="MZ257" i="1"/>
  <c r="ND257" i="1"/>
  <c r="NE257" i="1"/>
  <c r="ML257" i="1"/>
  <c r="MP257" i="1"/>
  <c r="MQ257" i="1"/>
  <c r="LX257" i="1"/>
  <c r="MB257" i="1"/>
  <c r="MC257" i="1"/>
  <c r="LH257" i="1"/>
  <c r="LJ257" i="1"/>
  <c r="LL257" i="1"/>
  <c r="LM257" i="1"/>
  <c r="LN257" i="1"/>
  <c r="GN257" i="1"/>
  <c r="GR257" i="1"/>
  <c r="GS257" i="1"/>
  <c r="HB257" i="1"/>
  <c r="HF257" i="1"/>
  <c r="HG257" i="1"/>
  <c r="HP257" i="1"/>
  <c r="HT257" i="1"/>
  <c r="HU257" i="1"/>
  <c r="IB257" i="1"/>
  <c r="FL257" i="1"/>
  <c r="FP257" i="1"/>
  <c r="FQ257" i="1"/>
  <c r="FZ257" i="1"/>
  <c r="GD257" i="1"/>
  <c r="GE257" i="1"/>
  <c r="N258" i="1"/>
  <c r="R258" i="1"/>
  <c r="S258" i="1"/>
  <c r="AB258" i="1"/>
  <c r="AF258" i="1"/>
  <c r="AG258" i="1"/>
  <c r="AN258" i="1"/>
  <c r="AP258" i="1"/>
  <c r="AT258" i="1"/>
  <c r="AU258" i="1"/>
  <c r="BB258" i="1"/>
  <c r="BD258" i="1"/>
  <c r="BH258" i="1"/>
  <c r="BI258" i="1"/>
  <c r="BP258" i="1"/>
  <c r="BR258" i="1"/>
  <c r="BT258" i="1"/>
  <c r="BU258" i="1"/>
  <c r="BV258" i="1"/>
  <c r="BW258" i="1"/>
  <c r="EJ258" i="1"/>
  <c r="EN258" i="1"/>
  <c r="EO258" i="1"/>
  <c r="EV258" i="1"/>
  <c r="EX258" i="1"/>
  <c r="FB258" i="1"/>
  <c r="FC258" i="1"/>
  <c r="NN258" i="1"/>
  <c r="NR258" i="1"/>
  <c r="NS258" i="1"/>
  <c r="MZ258" i="1"/>
  <c r="ND258" i="1"/>
  <c r="NE258" i="1"/>
  <c r="ML258" i="1"/>
  <c r="MP258" i="1"/>
  <c r="MQ258" i="1"/>
  <c r="LX258" i="1"/>
  <c r="MB258" i="1"/>
  <c r="MC258" i="1"/>
  <c r="LD258" i="1"/>
  <c r="LH258" i="1"/>
  <c r="LJ258" i="1"/>
  <c r="LL258" i="1"/>
  <c r="LM258" i="1"/>
  <c r="LN258" i="1"/>
  <c r="GN258" i="1"/>
  <c r="GR258" i="1"/>
  <c r="GS258" i="1"/>
  <c r="HB258" i="1"/>
  <c r="HF258" i="1"/>
  <c r="HG258" i="1"/>
  <c r="HP258" i="1"/>
  <c r="HT258" i="1"/>
  <c r="HU258" i="1"/>
  <c r="IB258" i="1"/>
  <c r="FL258" i="1"/>
  <c r="FP258" i="1"/>
  <c r="FQ258" i="1"/>
  <c r="FZ258" i="1"/>
  <c r="GD258" i="1"/>
  <c r="GE258" i="1"/>
  <c r="N259" i="1"/>
  <c r="R259" i="1"/>
  <c r="S259" i="1"/>
  <c r="AB259" i="1"/>
  <c r="AF259" i="1"/>
  <c r="AG259" i="1"/>
  <c r="AN259" i="1"/>
  <c r="AP259" i="1"/>
  <c r="AT259" i="1"/>
  <c r="AU259" i="1"/>
  <c r="BB259" i="1"/>
  <c r="BD259" i="1"/>
  <c r="BH259" i="1"/>
  <c r="BI259" i="1"/>
  <c r="BL259" i="1"/>
  <c r="BP259" i="1"/>
  <c r="BR259" i="1"/>
  <c r="BV259" i="1"/>
  <c r="BW259" i="1"/>
  <c r="BZ259" i="1"/>
  <c r="CN259" i="1"/>
  <c r="DB259" i="1"/>
  <c r="DP259" i="1"/>
  <c r="EJ259" i="1"/>
  <c r="EN259" i="1"/>
  <c r="EO259" i="1"/>
  <c r="EV259" i="1"/>
  <c r="EX259" i="1"/>
  <c r="FB259" i="1"/>
  <c r="FC259" i="1"/>
  <c r="IZ259" i="1"/>
  <c r="JN259" i="1"/>
  <c r="KB259" i="1"/>
  <c r="KP259" i="1"/>
  <c r="NN259" i="1"/>
  <c r="NR259" i="1"/>
  <c r="NS259" i="1"/>
  <c r="MZ259" i="1"/>
  <c r="ND259" i="1"/>
  <c r="NE259" i="1"/>
  <c r="ML259" i="1"/>
  <c r="MP259" i="1"/>
  <c r="MQ259" i="1"/>
  <c r="LX259" i="1"/>
  <c r="MB259" i="1"/>
  <c r="MC259" i="1"/>
  <c r="LH259" i="1"/>
  <c r="LJ259" i="1"/>
  <c r="LL259" i="1"/>
  <c r="LM259" i="1"/>
  <c r="LN259" i="1"/>
  <c r="GN259" i="1"/>
  <c r="GR259" i="1"/>
  <c r="GS259" i="1"/>
  <c r="HB259" i="1"/>
  <c r="HF259" i="1"/>
  <c r="HG259" i="1"/>
  <c r="HP259" i="1"/>
  <c r="HT259" i="1"/>
  <c r="HU259" i="1"/>
  <c r="HX259" i="1"/>
  <c r="IB259" i="1"/>
  <c r="IL259" i="1"/>
  <c r="FL259" i="1"/>
  <c r="FP259" i="1"/>
  <c r="FQ259" i="1"/>
  <c r="FZ259" i="1"/>
  <c r="GD259" i="1"/>
  <c r="GE259" i="1"/>
  <c r="N260" i="1"/>
  <c r="R260" i="1"/>
  <c r="S260" i="1"/>
  <c r="AB260" i="1"/>
  <c r="AF260" i="1"/>
  <c r="AG260" i="1"/>
  <c r="AN260" i="1"/>
  <c r="AP260" i="1"/>
  <c r="AT260" i="1"/>
  <c r="AU260" i="1"/>
  <c r="BB260" i="1"/>
  <c r="BD260" i="1"/>
  <c r="BH260" i="1"/>
  <c r="BI260" i="1"/>
  <c r="BP260" i="1"/>
  <c r="BR260" i="1"/>
  <c r="BT260" i="1"/>
  <c r="BU260" i="1"/>
  <c r="BV260" i="1"/>
  <c r="BW260" i="1"/>
  <c r="EJ260" i="1"/>
  <c r="EN260" i="1"/>
  <c r="EO260" i="1"/>
  <c r="EV260" i="1"/>
  <c r="EX260" i="1"/>
  <c r="FB260" i="1"/>
  <c r="FC260" i="1"/>
  <c r="NN260" i="1"/>
  <c r="NR260" i="1"/>
  <c r="NS260" i="1"/>
  <c r="MZ260" i="1"/>
  <c r="ND260" i="1"/>
  <c r="NE260" i="1"/>
  <c r="ML260" i="1"/>
  <c r="MP260" i="1"/>
  <c r="MQ260" i="1"/>
  <c r="LX260" i="1"/>
  <c r="MB260" i="1"/>
  <c r="MC260" i="1"/>
  <c r="LH260" i="1"/>
  <c r="LJ260" i="1"/>
  <c r="LL260" i="1"/>
  <c r="LM260" i="1"/>
  <c r="LN260" i="1"/>
  <c r="GN260" i="1"/>
  <c r="GR260" i="1"/>
  <c r="GS260" i="1"/>
  <c r="HB260" i="1"/>
  <c r="HF260" i="1"/>
  <c r="HG260" i="1"/>
  <c r="HP260" i="1"/>
  <c r="HT260" i="1"/>
  <c r="HU260" i="1"/>
  <c r="IB260" i="1"/>
  <c r="FL260" i="1"/>
  <c r="FP260" i="1"/>
  <c r="FQ260" i="1"/>
  <c r="FZ260" i="1"/>
  <c r="GD260" i="1"/>
  <c r="GE260" i="1"/>
  <c r="N261" i="1"/>
  <c r="R261" i="1"/>
  <c r="S261" i="1"/>
  <c r="AB261" i="1"/>
  <c r="AF261" i="1"/>
  <c r="AG261" i="1"/>
  <c r="AN261" i="1"/>
  <c r="AP261" i="1"/>
  <c r="AT261" i="1"/>
  <c r="AU261" i="1"/>
  <c r="BB261" i="1"/>
  <c r="BD261" i="1"/>
  <c r="BH261" i="1"/>
  <c r="BI261" i="1"/>
  <c r="BP261" i="1"/>
  <c r="BR261" i="1"/>
  <c r="BT261" i="1"/>
  <c r="BU261" i="1"/>
  <c r="BV261" i="1"/>
  <c r="BW261" i="1"/>
  <c r="EJ261" i="1"/>
  <c r="EN261" i="1"/>
  <c r="EO261" i="1"/>
  <c r="EV261" i="1"/>
  <c r="EX261" i="1"/>
  <c r="FB261" i="1"/>
  <c r="FC261" i="1"/>
  <c r="NN261" i="1"/>
  <c r="NR261" i="1"/>
  <c r="NS261" i="1"/>
  <c r="MZ261" i="1"/>
  <c r="ND261" i="1"/>
  <c r="NE261" i="1"/>
  <c r="ML261" i="1"/>
  <c r="MP261" i="1"/>
  <c r="MQ261" i="1"/>
  <c r="LX261" i="1"/>
  <c r="MB261" i="1"/>
  <c r="MC261" i="1"/>
  <c r="LN261" i="1"/>
  <c r="GN261" i="1"/>
  <c r="GR261" i="1"/>
  <c r="GS261" i="1"/>
  <c r="HB261" i="1"/>
  <c r="HF261" i="1"/>
  <c r="HG261" i="1"/>
  <c r="HP261" i="1"/>
  <c r="HT261" i="1"/>
  <c r="HU261" i="1"/>
  <c r="IB261" i="1"/>
  <c r="FL261" i="1"/>
  <c r="FP261" i="1"/>
  <c r="FQ261" i="1"/>
  <c r="FZ261" i="1"/>
  <c r="GD261" i="1"/>
  <c r="GE261" i="1"/>
  <c r="N262" i="1"/>
  <c r="R262" i="1"/>
  <c r="S262" i="1"/>
  <c r="AB262" i="1"/>
  <c r="AF262" i="1"/>
  <c r="AG262" i="1"/>
  <c r="AN262" i="1"/>
  <c r="AP262" i="1"/>
  <c r="AT262" i="1"/>
  <c r="AU262" i="1"/>
  <c r="BB262" i="1"/>
  <c r="BD262" i="1"/>
  <c r="BH262" i="1"/>
  <c r="BI262" i="1"/>
  <c r="BP262" i="1"/>
  <c r="BR262" i="1"/>
  <c r="BT262" i="1"/>
  <c r="BU262" i="1"/>
  <c r="BV262" i="1"/>
  <c r="BW262" i="1"/>
  <c r="EJ262" i="1"/>
  <c r="EN262" i="1"/>
  <c r="EO262" i="1"/>
  <c r="EV262" i="1"/>
  <c r="EX262" i="1"/>
  <c r="FB262" i="1"/>
  <c r="FC262" i="1"/>
  <c r="NN262" i="1"/>
  <c r="NR262" i="1"/>
  <c r="NS262" i="1"/>
  <c r="MZ262" i="1"/>
  <c r="ND262" i="1"/>
  <c r="NE262" i="1"/>
  <c r="ML262" i="1"/>
  <c r="MP262" i="1"/>
  <c r="MQ262" i="1"/>
  <c r="LX262" i="1"/>
  <c r="MB262" i="1"/>
  <c r="MC262" i="1"/>
  <c r="LN262" i="1"/>
  <c r="GN262" i="1"/>
  <c r="GR262" i="1"/>
  <c r="GS262" i="1"/>
  <c r="HB262" i="1"/>
  <c r="HF262" i="1"/>
  <c r="HG262" i="1"/>
  <c r="HP262" i="1"/>
  <c r="HT262" i="1"/>
  <c r="HU262" i="1"/>
  <c r="IB262" i="1"/>
  <c r="FL262" i="1"/>
  <c r="FP262" i="1"/>
  <c r="FQ262" i="1"/>
  <c r="FZ262" i="1"/>
  <c r="GD262" i="1"/>
  <c r="GE262" i="1"/>
  <c r="N263" i="1"/>
  <c r="R263" i="1"/>
  <c r="S263" i="1"/>
  <c r="AB263" i="1"/>
  <c r="AF263" i="1"/>
  <c r="AG263" i="1"/>
  <c r="AN263" i="1"/>
  <c r="AP263" i="1"/>
  <c r="AT263" i="1"/>
  <c r="AU263" i="1"/>
  <c r="BB263" i="1"/>
  <c r="BD263" i="1"/>
  <c r="BH263" i="1"/>
  <c r="BI263" i="1"/>
  <c r="EJ263" i="1"/>
  <c r="EN263" i="1"/>
  <c r="EO263" i="1"/>
  <c r="EV263" i="1"/>
  <c r="EX263" i="1"/>
  <c r="FB263" i="1"/>
  <c r="FC263" i="1"/>
  <c r="NN263" i="1"/>
  <c r="NR263" i="1"/>
  <c r="NS263" i="1"/>
  <c r="MZ263" i="1"/>
  <c r="ND263" i="1"/>
  <c r="NE263" i="1"/>
  <c r="ML263" i="1"/>
  <c r="MP263" i="1"/>
  <c r="MQ263" i="1"/>
  <c r="LX263" i="1"/>
  <c r="MB263" i="1"/>
  <c r="MC263" i="1"/>
  <c r="LN263" i="1"/>
  <c r="GN263" i="1"/>
  <c r="GR263" i="1"/>
  <c r="GS263" i="1"/>
  <c r="HB263" i="1"/>
  <c r="HF263" i="1"/>
  <c r="HG263" i="1"/>
  <c r="HP263" i="1"/>
  <c r="HT263" i="1"/>
  <c r="HU263" i="1"/>
  <c r="FL263" i="1"/>
  <c r="FP263" i="1"/>
  <c r="FQ263" i="1"/>
  <c r="FZ263" i="1"/>
  <c r="GD263" i="1"/>
  <c r="GE263" i="1"/>
  <c r="N264" i="1"/>
  <c r="R264" i="1"/>
  <c r="S264" i="1"/>
  <c r="AB264" i="1"/>
  <c r="AF264" i="1"/>
  <c r="AG264" i="1"/>
  <c r="AN264" i="1"/>
  <c r="AP264" i="1"/>
  <c r="AT264" i="1"/>
  <c r="AU264" i="1"/>
  <c r="BB264" i="1"/>
  <c r="BD264" i="1"/>
  <c r="BH264" i="1"/>
  <c r="BI264" i="1"/>
  <c r="EJ264" i="1"/>
  <c r="EN264" i="1"/>
  <c r="EO264" i="1"/>
  <c r="EV264" i="1"/>
  <c r="EX264" i="1"/>
  <c r="FB264" i="1"/>
  <c r="FC264" i="1"/>
  <c r="JX268" i="1"/>
  <c r="JX282" i="1"/>
  <c r="JP282" i="1"/>
  <c r="JY282" i="1"/>
  <c r="NN264" i="1"/>
  <c r="NR264" i="1"/>
  <c r="NS264" i="1"/>
  <c r="MZ264" i="1"/>
  <c r="ND264" i="1"/>
  <c r="NE264" i="1"/>
  <c r="ML264" i="1"/>
  <c r="MP264" i="1"/>
  <c r="MQ264" i="1"/>
  <c r="LX264" i="1"/>
  <c r="MB264" i="1"/>
  <c r="MC264" i="1"/>
  <c r="LN264" i="1"/>
  <c r="GN264" i="1"/>
  <c r="GR264" i="1"/>
  <c r="GS264" i="1"/>
  <c r="HB264" i="1"/>
  <c r="HF264" i="1"/>
  <c r="HG264" i="1"/>
  <c r="HP264" i="1"/>
  <c r="HT264" i="1"/>
  <c r="HU264" i="1"/>
  <c r="FL264" i="1"/>
  <c r="FP264" i="1"/>
  <c r="FQ264" i="1"/>
  <c r="FZ264" i="1"/>
  <c r="GD264" i="1"/>
  <c r="GE264" i="1"/>
  <c r="N265" i="1"/>
  <c r="R265" i="1"/>
  <c r="S265" i="1"/>
  <c r="AB265" i="1"/>
  <c r="AF265" i="1"/>
  <c r="AG265" i="1"/>
  <c r="AN265" i="1"/>
  <c r="AP265" i="1"/>
  <c r="AT265" i="1"/>
  <c r="AU265" i="1"/>
  <c r="BB265" i="1"/>
  <c r="BD265" i="1"/>
  <c r="BH265" i="1"/>
  <c r="BI265" i="1"/>
  <c r="EJ265" i="1"/>
  <c r="EN265" i="1"/>
  <c r="EO265" i="1"/>
  <c r="EV265" i="1"/>
  <c r="EX265" i="1"/>
  <c r="FB265" i="1"/>
  <c r="FC265" i="1"/>
  <c r="NN265" i="1"/>
  <c r="NR265" i="1"/>
  <c r="NS265" i="1"/>
  <c r="MZ265" i="1"/>
  <c r="ND265" i="1"/>
  <c r="NE265" i="1"/>
  <c r="ML265" i="1"/>
  <c r="MP265" i="1"/>
  <c r="MQ265" i="1"/>
  <c r="LX265" i="1"/>
  <c r="MB265" i="1"/>
  <c r="MC265" i="1"/>
  <c r="LN265" i="1"/>
  <c r="GN265" i="1"/>
  <c r="GR265" i="1"/>
  <c r="GS265" i="1"/>
  <c r="HB265" i="1"/>
  <c r="HF265" i="1"/>
  <c r="HG265" i="1"/>
  <c r="HP265" i="1"/>
  <c r="HT265" i="1"/>
  <c r="HU265" i="1"/>
  <c r="FL265" i="1"/>
  <c r="FP265" i="1"/>
  <c r="FQ265" i="1"/>
  <c r="FZ265" i="1"/>
  <c r="GD265" i="1"/>
  <c r="GE265" i="1"/>
  <c r="N266" i="1"/>
  <c r="R266" i="1"/>
  <c r="S266" i="1"/>
  <c r="AB266" i="1"/>
  <c r="AF266" i="1"/>
  <c r="AG266" i="1"/>
  <c r="AN266" i="1"/>
  <c r="AP266" i="1"/>
  <c r="AT266" i="1"/>
  <c r="AU266" i="1"/>
  <c r="BB266" i="1"/>
  <c r="BD266" i="1"/>
  <c r="BH266" i="1"/>
  <c r="BI266" i="1"/>
  <c r="EJ266" i="1"/>
  <c r="EN266" i="1"/>
  <c r="EO266" i="1"/>
  <c r="EV266" i="1"/>
  <c r="EX266" i="1"/>
  <c r="FB266" i="1"/>
  <c r="FC266" i="1"/>
  <c r="NN266" i="1"/>
  <c r="NR266" i="1"/>
  <c r="NS266" i="1"/>
  <c r="MZ266" i="1"/>
  <c r="ND266" i="1"/>
  <c r="NE266" i="1"/>
  <c r="ML266" i="1"/>
  <c r="MP266" i="1"/>
  <c r="MQ266" i="1"/>
  <c r="LX266" i="1"/>
  <c r="MB266" i="1"/>
  <c r="MC266" i="1"/>
  <c r="LN266" i="1"/>
  <c r="GN266" i="1"/>
  <c r="GR266" i="1"/>
  <c r="GS266" i="1"/>
  <c r="HB266" i="1"/>
  <c r="HF266" i="1"/>
  <c r="HG266" i="1"/>
  <c r="HP266" i="1"/>
  <c r="HT266" i="1"/>
  <c r="HU266" i="1"/>
  <c r="FL266" i="1"/>
  <c r="FP266" i="1"/>
  <c r="FQ266" i="1"/>
  <c r="FZ266" i="1"/>
  <c r="GD266" i="1"/>
  <c r="GE266" i="1"/>
  <c r="N267" i="1"/>
  <c r="R267" i="1"/>
  <c r="S267" i="1"/>
  <c r="AN267" i="1"/>
  <c r="AP267" i="1"/>
  <c r="AT267" i="1"/>
  <c r="AU267" i="1"/>
  <c r="BB267" i="1"/>
  <c r="BD267" i="1"/>
  <c r="BH267" i="1"/>
  <c r="BI267" i="1"/>
  <c r="BL267" i="1"/>
  <c r="BP267" i="1"/>
  <c r="BR267" i="1"/>
  <c r="BT267" i="1"/>
  <c r="BU267" i="1"/>
  <c r="BV267" i="1"/>
  <c r="BW267" i="1"/>
  <c r="BZ267" i="1"/>
  <c r="CD267" i="1"/>
  <c r="CF267" i="1"/>
  <c r="CH267" i="1"/>
  <c r="CI267" i="1"/>
  <c r="CJ267" i="1"/>
  <c r="CK267" i="1"/>
  <c r="CN267" i="1"/>
  <c r="CR267" i="1"/>
  <c r="CT267" i="1"/>
  <c r="CV267" i="1"/>
  <c r="CW267" i="1"/>
  <c r="CX267" i="1"/>
  <c r="CY267" i="1"/>
  <c r="DB267" i="1"/>
  <c r="DF267" i="1"/>
  <c r="DH267" i="1"/>
  <c r="DJ267" i="1"/>
  <c r="DK267" i="1"/>
  <c r="DL267" i="1"/>
  <c r="DM267" i="1"/>
  <c r="DP267" i="1"/>
  <c r="DT267" i="1"/>
  <c r="DV267" i="1"/>
  <c r="DX267" i="1"/>
  <c r="DY267" i="1"/>
  <c r="DZ267" i="1"/>
  <c r="EA267" i="1"/>
  <c r="EV267" i="1"/>
  <c r="EX267" i="1"/>
  <c r="FB267" i="1"/>
  <c r="FC267" i="1"/>
  <c r="IZ267" i="1"/>
  <c r="JD267" i="1"/>
  <c r="JH267" i="1"/>
  <c r="JI267" i="1"/>
  <c r="JJ267" i="1"/>
  <c r="JK267" i="1"/>
  <c r="JN267" i="1"/>
  <c r="JR267" i="1"/>
  <c r="JT267" i="1"/>
  <c r="JV267" i="1"/>
  <c r="JW267" i="1"/>
  <c r="JX267" i="1"/>
  <c r="JY267" i="1"/>
  <c r="KB267" i="1"/>
  <c r="KF267" i="1"/>
  <c r="KJ267" i="1"/>
  <c r="KK267" i="1"/>
  <c r="KL267" i="1"/>
  <c r="KM267" i="1"/>
  <c r="KP267" i="1"/>
  <c r="KT267" i="1"/>
  <c r="KV267" i="1"/>
  <c r="KX267" i="1"/>
  <c r="KY267" i="1"/>
  <c r="KZ267" i="1"/>
  <c r="LA267" i="1"/>
  <c r="LJ267" i="1"/>
  <c r="N268" i="1"/>
  <c r="R268" i="1"/>
  <c r="S268" i="1"/>
  <c r="AB268" i="1"/>
  <c r="AF268" i="1"/>
  <c r="AG268" i="1"/>
  <c r="AN268" i="1"/>
  <c r="AP268" i="1"/>
  <c r="AT268" i="1"/>
  <c r="AU268" i="1"/>
  <c r="BB268" i="1"/>
  <c r="BD268" i="1"/>
  <c r="BH268" i="1"/>
  <c r="BI268" i="1"/>
  <c r="BP268" i="1"/>
  <c r="BR268" i="1"/>
  <c r="BT268" i="1"/>
  <c r="BU268" i="1"/>
  <c r="BV268" i="1"/>
  <c r="BW268" i="1"/>
  <c r="CD268" i="1"/>
  <c r="CF268" i="1"/>
  <c r="CH268" i="1"/>
  <c r="CI268" i="1"/>
  <c r="CJ268" i="1"/>
  <c r="CK268" i="1"/>
  <c r="CR268" i="1"/>
  <c r="CT268" i="1"/>
  <c r="CV268" i="1"/>
  <c r="CW268" i="1"/>
  <c r="CX268" i="1"/>
  <c r="CY268" i="1"/>
  <c r="DF268" i="1"/>
  <c r="DH268" i="1"/>
  <c r="DJ268" i="1"/>
  <c r="DK268" i="1"/>
  <c r="DL268" i="1"/>
  <c r="DM268" i="1"/>
  <c r="DT268" i="1"/>
  <c r="DV268" i="1"/>
  <c r="DX268" i="1"/>
  <c r="DY268" i="1"/>
  <c r="DZ268" i="1"/>
  <c r="EA268" i="1"/>
  <c r="EJ268" i="1"/>
  <c r="EN268" i="1"/>
  <c r="EO268" i="1"/>
  <c r="EV268" i="1"/>
  <c r="EX268" i="1"/>
  <c r="FB268" i="1"/>
  <c r="FC268" i="1"/>
  <c r="JD268" i="1"/>
  <c r="JF268" i="1"/>
  <c r="JH268" i="1"/>
  <c r="JI268" i="1"/>
  <c r="JJ268" i="1"/>
  <c r="JK268" i="1"/>
  <c r="JR268" i="1"/>
  <c r="JT268" i="1"/>
  <c r="JV268" i="1"/>
  <c r="JW268" i="1"/>
  <c r="JY268" i="1"/>
  <c r="KF268" i="1"/>
  <c r="KH268" i="1"/>
  <c r="KJ268" i="1"/>
  <c r="KK268" i="1"/>
  <c r="KL268" i="1"/>
  <c r="KM268" i="1"/>
  <c r="KT268" i="1"/>
  <c r="KV268" i="1"/>
  <c r="KX268" i="1"/>
  <c r="KY268" i="1"/>
  <c r="KZ268" i="1"/>
  <c r="LA268" i="1"/>
  <c r="NN268" i="1"/>
  <c r="NR268" i="1"/>
  <c r="NS268" i="1"/>
  <c r="MZ268" i="1"/>
  <c r="ND268" i="1"/>
  <c r="NE268" i="1"/>
  <c r="ML268" i="1"/>
  <c r="MP268" i="1"/>
  <c r="MQ268" i="1"/>
  <c r="LX268" i="1"/>
  <c r="MB268" i="1"/>
  <c r="MC268" i="1"/>
  <c r="LJ268" i="1"/>
  <c r="GN268" i="1"/>
  <c r="GR268" i="1"/>
  <c r="GS268" i="1"/>
  <c r="HB268" i="1"/>
  <c r="HF268" i="1"/>
  <c r="HG268" i="1"/>
  <c r="HP268" i="1"/>
  <c r="HT268" i="1"/>
  <c r="HU268" i="1"/>
  <c r="IB268" i="1"/>
  <c r="ID268" i="1"/>
  <c r="IF268" i="1"/>
  <c r="IG268" i="1"/>
  <c r="II268" i="1"/>
  <c r="IP268" i="1"/>
  <c r="IR268" i="1"/>
  <c r="IT268" i="1"/>
  <c r="IU268" i="1"/>
  <c r="IV268" i="1"/>
  <c r="IW268" i="1"/>
  <c r="FL268" i="1"/>
  <c r="FP268" i="1"/>
  <c r="FQ268" i="1"/>
  <c r="FZ268" i="1"/>
  <c r="GD268" i="1"/>
  <c r="GE268" i="1"/>
  <c r="N269" i="1"/>
  <c r="R269" i="1"/>
  <c r="S269" i="1"/>
  <c r="AB269" i="1"/>
  <c r="AF269" i="1"/>
  <c r="AG269" i="1"/>
  <c r="AN269" i="1"/>
  <c r="AP269" i="1"/>
  <c r="AT269" i="1"/>
  <c r="AU269" i="1"/>
  <c r="BB269" i="1"/>
  <c r="BD269" i="1"/>
  <c r="BH269" i="1"/>
  <c r="BI269" i="1"/>
  <c r="BP269" i="1"/>
  <c r="BR269" i="1"/>
  <c r="BT269" i="1"/>
  <c r="BU269" i="1"/>
  <c r="BV269" i="1"/>
  <c r="BW269" i="1"/>
  <c r="CD269" i="1"/>
  <c r="CF269" i="1"/>
  <c r="CH269" i="1"/>
  <c r="CI269" i="1"/>
  <c r="CJ269" i="1"/>
  <c r="CK269" i="1"/>
  <c r="CR269" i="1"/>
  <c r="CT269" i="1"/>
  <c r="CV269" i="1"/>
  <c r="CW269" i="1"/>
  <c r="CX269" i="1"/>
  <c r="CY269" i="1"/>
  <c r="DF269" i="1"/>
  <c r="DH269" i="1"/>
  <c r="DJ269" i="1"/>
  <c r="DK269" i="1"/>
  <c r="DL269" i="1"/>
  <c r="DM269" i="1"/>
  <c r="DT269" i="1"/>
  <c r="DV269" i="1"/>
  <c r="DX269" i="1"/>
  <c r="DY269" i="1"/>
  <c r="DZ269" i="1"/>
  <c r="EA269" i="1"/>
  <c r="EJ269" i="1"/>
  <c r="EN269" i="1"/>
  <c r="EO269" i="1"/>
  <c r="EV269" i="1"/>
  <c r="EX269" i="1"/>
  <c r="FB269" i="1"/>
  <c r="FC269" i="1"/>
  <c r="JD269" i="1"/>
  <c r="JF269" i="1"/>
  <c r="JH269" i="1"/>
  <c r="JI269" i="1"/>
  <c r="JK269" i="1"/>
  <c r="JR269" i="1"/>
  <c r="JV269" i="1"/>
  <c r="JW269" i="1"/>
  <c r="JX269" i="1"/>
  <c r="JY269" i="1"/>
  <c r="KF269" i="1"/>
  <c r="KJ269" i="1"/>
  <c r="KK269" i="1"/>
  <c r="KL269" i="1"/>
  <c r="KM269" i="1"/>
  <c r="KT269" i="1"/>
  <c r="KV269" i="1"/>
  <c r="KX269" i="1"/>
  <c r="KY269" i="1"/>
  <c r="KZ269" i="1"/>
  <c r="LA269" i="1"/>
  <c r="NN269" i="1"/>
  <c r="NR269" i="1"/>
  <c r="NS269" i="1"/>
  <c r="MZ269" i="1"/>
  <c r="ND269" i="1"/>
  <c r="NE269" i="1"/>
  <c r="ML269" i="1"/>
  <c r="MP269" i="1"/>
  <c r="MQ269" i="1"/>
  <c r="LX269" i="1"/>
  <c r="MB269" i="1"/>
  <c r="MC269" i="1"/>
  <c r="LJ269" i="1"/>
  <c r="GN269" i="1"/>
  <c r="GR269" i="1"/>
  <c r="GS269" i="1"/>
  <c r="HB269" i="1"/>
  <c r="HF269" i="1"/>
  <c r="HG269" i="1"/>
  <c r="HP269" i="1"/>
  <c r="HT269" i="1"/>
  <c r="HU269" i="1"/>
  <c r="IB269" i="1"/>
  <c r="ID269" i="1"/>
  <c r="IF269" i="1"/>
  <c r="IG269" i="1"/>
  <c r="II269" i="1"/>
  <c r="IP269" i="1"/>
  <c r="IR269" i="1"/>
  <c r="IT269" i="1"/>
  <c r="IU269" i="1"/>
  <c r="IV269" i="1"/>
  <c r="IW269" i="1"/>
  <c r="FL269" i="1"/>
  <c r="FP269" i="1"/>
  <c r="FQ269" i="1"/>
  <c r="FZ269" i="1"/>
  <c r="GD269" i="1"/>
  <c r="GE269" i="1"/>
  <c r="N270" i="1"/>
  <c r="R270" i="1"/>
  <c r="S270" i="1"/>
  <c r="AB270" i="1"/>
  <c r="AF270" i="1"/>
  <c r="AG270" i="1"/>
  <c r="AN270" i="1"/>
  <c r="AP270" i="1"/>
  <c r="AT270" i="1"/>
  <c r="AU270" i="1"/>
  <c r="BB270" i="1"/>
  <c r="BD270" i="1"/>
  <c r="BH270" i="1"/>
  <c r="BI270" i="1"/>
  <c r="BP270" i="1"/>
  <c r="BR270" i="1"/>
  <c r="BT270" i="1"/>
  <c r="BU270" i="1"/>
  <c r="BV270" i="1"/>
  <c r="BW270" i="1"/>
  <c r="CD270" i="1"/>
  <c r="CF270" i="1"/>
  <c r="CH270" i="1"/>
  <c r="CI270" i="1"/>
  <c r="CJ270" i="1"/>
  <c r="CK270" i="1"/>
  <c r="CR270" i="1"/>
  <c r="CT270" i="1"/>
  <c r="CV270" i="1"/>
  <c r="CW270" i="1"/>
  <c r="CX270" i="1"/>
  <c r="CY270" i="1"/>
  <c r="DF270" i="1"/>
  <c r="DH270" i="1"/>
  <c r="DJ270" i="1"/>
  <c r="DK270" i="1"/>
  <c r="DL270" i="1"/>
  <c r="DM270" i="1"/>
  <c r="DT270" i="1"/>
  <c r="DV270" i="1"/>
  <c r="DX270" i="1"/>
  <c r="DY270" i="1"/>
  <c r="DZ270" i="1"/>
  <c r="EA270" i="1"/>
  <c r="EJ270" i="1"/>
  <c r="EN270" i="1"/>
  <c r="EO270" i="1"/>
  <c r="EV270" i="1"/>
  <c r="EX270" i="1"/>
  <c r="FB270" i="1"/>
  <c r="FC270" i="1"/>
  <c r="JD270" i="1"/>
  <c r="JF270" i="1"/>
  <c r="JH270" i="1"/>
  <c r="JI270" i="1"/>
  <c r="JK270" i="1"/>
  <c r="JR270" i="1"/>
  <c r="JT270" i="1"/>
  <c r="JV270" i="1"/>
  <c r="JW270" i="1"/>
  <c r="JX270" i="1"/>
  <c r="JY270" i="1"/>
  <c r="KF270" i="1"/>
  <c r="KH270" i="1"/>
  <c r="KJ270" i="1"/>
  <c r="KK270" i="1"/>
  <c r="KL270" i="1"/>
  <c r="KM270" i="1"/>
  <c r="KT270" i="1"/>
  <c r="KV270" i="1"/>
  <c r="KX270" i="1"/>
  <c r="KY270" i="1"/>
  <c r="LA270" i="1"/>
  <c r="NN270" i="1"/>
  <c r="NR270" i="1"/>
  <c r="NS270" i="1"/>
  <c r="MZ270" i="1"/>
  <c r="ND270" i="1"/>
  <c r="NE270" i="1"/>
  <c r="ML270" i="1"/>
  <c r="MP270" i="1"/>
  <c r="MQ270" i="1"/>
  <c r="LX270" i="1"/>
  <c r="MB270" i="1"/>
  <c r="MC270" i="1"/>
  <c r="LJ270" i="1"/>
  <c r="GN270" i="1"/>
  <c r="GR270" i="1"/>
  <c r="GS270" i="1"/>
  <c r="HB270" i="1"/>
  <c r="HF270" i="1"/>
  <c r="HG270" i="1"/>
  <c r="HP270" i="1"/>
  <c r="HT270" i="1"/>
  <c r="HU270" i="1"/>
  <c r="IB270" i="1"/>
  <c r="ID270" i="1"/>
  <c r="IF270" i="1"/>
  <c r="IG270" i="1"/>
  <c r="II270" i="1"/>
  <c r="IP270" i="1"/>
  <c r="IR270" i="1"/>
  <c r="IT270" i="1"/>
  <c r="IU270" i="1"/>
  <c r="IV270" i="1"/>
  <c r="IW270" i="1"/>
  <c r="FL270" i="1"/>
  <c r="FP270" i="1"/>
  <c r="FQ270" i="1"/>
  <c r="FZ270" i="1"/>
  <c r="GD270" i="1"/>
  <c r="GE270" i="1"/>
  <c r="N271" i="1"/>
  <c r="R271" i="1"/>
  <c r="S271" i="1"/>
  <c r="AB271" i="1"/>
  <c r="AF271" i="1"/>
  <c r="AG271" i="1"/>
  <c r="AN271" i="1"/>
  <c r="AP271" i="1"/>
  <c r="AT271" i="1"/>
  <c r="AU271" i="1"/>
  <c r="BB271" i="1"/>
  <c r="BD271" i="1"/>
  <c r="BH271" i="1"/>
  <c r="BI271" i="1"/>
  <c r="BL271" i="1"/>
  <c r="BP271" i="1"/>
  <c r="BR271" i="1"/>
  <c r="BT271" i="1"/>
  <c r="BU271" i="1"/>
  <c r="BV271" i="1"/>
  <c r="BW271" i="1"/>
  <c r="BZ271" i="1"/>
  <c r="CD271" i="1"/>
  <c r="CF271" i="1"/>
  <c r="CH271" i="1"/>
  <c r="CI271" i="1"/>
  <c r="CJ271" i="1"/>
  <c r="CK271" i="1"/>
  <c r="CN271" i="1"/>
  <c r="CR271" i="1"/>
  <c r="CT271" i="1"/>
  <c r="CV271" i="1"/>
  <c r="CW271" i="1"/>
  <c r="CX271" i="1"/>
  <c r="CY271" i="1"/>
  <c r="DB271" i="1"/>
  <c r="DF271" i="1"/>
  <c r="DH271" i="1"/>
  <c r="DJ271" i="1"/>
  <c r="DK271" i="1"/>
  <c r="DL271" i="1"/>
  <c r="DM271" i="1"/>
  <c r="DP271" i="1"/>
  <c r="DT271" i="1"/>
  <c r="DV271" i="1"/>
  <c r="DX271" i="1"/>
  <c r="DY271" i="1"/>
  <c r="DZ271" i="1"/>
  <c r="EA271" i="1"/>
  <c r="EJ271" i="1"/>
  <c r="EN271" i="1"/>
  <c r="EO271" i="1"/>
  <c r="EV271" i="1"/>
  <c r="EX271" i="1"/>
  <c r="FB271" i="1"/>
  <c r="FC271" i="1"/>
  <c r="IZ271" i="1"/>
  <c r="JD271" i="1"/>
  <c r="JF271" i="1"/>
  <c r="JH271" i="1"/>
  <c r="JI271" i="1"/>
  <c r="JJ271" i="1"/>
  <c r="JK271" i="1"/>
  <c r="JN271" i="1"/>
  <c r="JR271" i="1"/>
  <c r="JT271" i="1"/>
  <c r="JV271" i="1"/>
  <c r="JW271" i="1"/>
  <c r="JX271" i="1"/>
  <c r="JY271" i="1"/>
  <c r="KB271" i="1"/>
  <c r="KF271" i="1"/>
  <c r="KH271" i="1"/>
  <c r="KJ271" i="1"/>
  <c r="KK271" i="1"/>
  <c r="KL271" i="1"/>
  <c r="KM271" i="1"/>
  <c r="KP271" i="1"/>
  <c r="KT271" i="1"/>
  <c r="KV271" i="1"/>
  <c r="KX271" i="1"/>
  <c r="KY271" i="1"/>
  <c r="KZ271" i="1"/>
  <c r="LA271" i="1"/>
  <c r="NN271" i="1"/>
  <c r="NR271" i="1"/>
  <c r="NS271" i="1"/>
  <c r="MZ271" i="1"/>
  <c r="ND271" i="1"/>
  <c r="NE271" i="1"/>
  <c r="ML271" i="1"/>
  <c r="MP271" i="1"/>
  <c r="MQ271" i="1"/>
  <c r="LX271" i="1"/>
  <c r="MB271" i="1"/>
  <c r="MC271" i="1"/>
  <c r="GN271" i="1"/>
  <c r="GR271" i="1"/>
  <c r="GS271" i="1"/>
  <c r="HB271" i="1"/>
  <c r="HF271" i="1"/>
  <c r="HG271" i="1"/>
  <c r="HP271" i="1"/>
  <c r="HT271" i="1"/>
  <c r="HU271" i="1"/>
  <c r="HX271" i="1"/>
  <c r="IB271" i="1"/>
  <c r="ID271" i="1"/>
  <c r="IF271" i="1"/>
  <c r="IG271" i="1"/>
  <c r="II271" i="1"/>
  <c r="IL271" i="1"/>
  <c r="IP271" i="1"/>
  <c r="IR271" i="1"/>
  <c r="IT271" i="1"/>
  <c r="IU271" i="1"/>
  <c r="IV271" i="1"/>
  <c r="IW271" i="1"/>
  <c r="FL271" i="1"/>
  <c r="FP271" i="1"/>
  <c r="FQ271" i="1"/>
  <c r="FZ271" i="1"/>
  <c r="GD271" i="1"/>
  <c r="GE271" i="1"/>
  <c r="BN272" i="1"/>
  <c r="BP272" i="1"/>
  <c r="BR272" i="1"/>
  <c r="BT272" i="1"/>
  <c r="BU272" i="1"/>
  <c r="BV272" i="1"/>
  <c r="BW272" i="1"/>
  <c r="CB272" i="1"/>
  <c r="CD272" i="1"/>
  <c r="CF272" i="1"/>
  <c r="CH272" i="1"/>
  <c r="CI272" i="1"/>
  <c r="CJ272" i="1"/>
  <c r="CK272" i="1"/>
  <c r="CP272" i="1"/>
  <c r="CR272" i="1"/>
  <c r="CT272" i="1"/>
  <c r="CV272" i="1"/>
  <c r="CW272" i="1"/>
  <c r="CX272" i="1"/>
  <c r="CY272" i="1"/>
  <c r="DD272" i="1"/>
  <c r="DF272" i="1"/>
  <c r="DH272" i="1"/>
  <c r="DJ272" i="1"/>
  <c r="DK272" i="1"/>
  <c r="DL272" i="1"/>
  <c r="DM272" i="1"/>
  <c r="DR272" i="1"/>
  <c r="DT272" i="1"/>
  <c r="DV272" i="1"/>
  <c r="DX272" i="1"/>
  <c r="DY272" i="1"/>
  <c r="DZ272" i="1"/>
  <c r="EA272" i="1"/>
  <c r="JB272" i="1"/>
  <c r="JD272" i="1"/>
  <c r="JF272" i="1"/>
  <c r="JH272" i="1"/>
  <c r="JI272" i="1"/>
  <c r="JJ272" i="1"/>
  <c r="JK272" i="1"/>
  <c r="JP272" i="1"/>
  <c r="JR272" i="1"/>
  <c r="JT272" i="1"/>
  <c r="JV272" i="1"/>
  <c r="JW272" i="1"/>
  <c r="JX272" i="1"/>
  <c r="JY272" i="1"/>
  <c r="KD272" i="1"/>
  <c r="KF272" i="1"/>
  <c r="KH272" i="1"/>
  <c r="KJ272" i="1"/>
  <c r="KK272" i="1"/>
  <c r="KL272" i="1"/>
  <c r="KM272" i="1"/>
  <c r="KR272" i="1"/>
  <c r="KT272" i="1"/>
  <c r="KV272" i="1"/>
  <c r="KX272" i="1"/>
  <c r="KY272" i="1"/>
  <c r="KZ272" i="1"/>
  <c r="LA272" i="1"/>
  <c r="HZ272" i="1"/>
  <c r="IB272" i="1"/>
  <c r="ID272" i="1"/>
  <c r="IF272" i="1"/>
  <c r="IG272" i="1"/>
  <c r="IH272" i="1"/>
  <c r="II272" i="1"/>
  <c r="IN272" i="1"/>
  <c r="IP272" i="1"/>
  <c r="IR272" i="1"/>
  <c r="IT272" i="1"/>
  <c r="IU272" i="1"/>
  <c r="IV272" i="1"/>
  <c r="IW272" i="1"/>
  <c r="BN273" i="1"/>
  <c r="BP273" i="1"/>
  <c r="BR273" i="1"/>
  <c r="BT273" i="1"/>
  <c r="BU273" i="1"/>
  <c r="BV273" i="1"/>
  <c r="BW273" i="1"/>
  <c r="CB273" i="1"/>
  <c r="CD273" i="1"/>
  <c r="CF273" i="1"/>
  <c r="CH273" i="1"/>
  <c r="CI273" i="1"/>
  <c r="CJ273" i="1"/>
  <c r="CK273" i="1"/>
  <c r="CP273" i="1"/>
  <c r="CR273" i="1"/>
  <c r="CT273" i="1"/>
  <c r="CV273" i="1"/>
  <c r="CW273" i="1"/>
  <c r="CX273" i="1"/>
  <c r="CY273" i="1"/>
  <c r="DD273" i="1"/>
  <c r="DF273" i="1"/>
  <c r="DH273" i="1"/>
  <c r="DJ273" i="1"/>
  <c r="DK273" i="1"/>
  <c r="DL273" i="1"/>
  <c r="DM273" i="1"/>
  <c r="DR273" i="1"/>
  <c r="DT273" i="1"/>
  <c r="DV273" i="1"/>
  <c r="DX273" i="1"/>
  <c r="DY273" i="1"/>
  <c r="DZ273" i="1"/>
  <c r="EA273" i="1"/>
  <c r="JB273" i="1"/>
  <c r="JD273" i="1"/>
  <c r="JF273" i="1"/>
  <c r="JH273" i="1"/>
  <c r="JI273" i="1"/>
  <c r="JJ273" i="1"/>
  <c r="JK273" i="1"/>
  <c r="JP273" i="1"/>
  <c r="JR273" i="1"/>
  <c r="JT273" i="1"/>
  <c r="JV273" i="1"/>
  <c r="JW273" i="1"/>
  <c r="JX273" i="1"/>
  <c r="JY273" i="1"/>
  <c r="KD273" i="1"/>
  <c r="KF273" i="1"/>
  <c r="KH273" i="1"/>
  <c r="KJ273" i="1"/>
  <c r="KK273" i="1"/>
  <c r="KL273" i="1"/>
  <c r="KM273" i="1"/>
  <c r="KR273" i="1"/>
  <c r="KT273" i="1"/>
  <c r="KV273" i="1"/>
  <c r="KX273" i="1"/>
  <c r="KY273" i="1"/>
  <c r="KZ273" i="1"/>
  <c r="LA273" i="1"/>
  <c r="HZ273" i="1"/>
  <c r="IB273" i="1"/>
  <c r="ID273" i="1"/>
  <c r="IF273" i="1"/>
  <c r="IG273" i="1"/>
  <c r="IH273" i="1"/>
  <c r="II273" i="1"/>
  <c r="IN273" i="1"/>
  <c r="IP273" i="1"/>
  <c r="IR273" i="1"/>
  <c r="IT273" i="1"/>
  <c r="IU273" i="1"/>
  <c r="IV273" i="1"/>
  <c r="IW273" i="1"/>
  <c r="BN274" i="1"/>
  <c r="BP274" i="1"/>
  <c r="BR274" i="1"/>
  <c r="BT274" i="1"/>
  <c r="BU274" i="1"/>
  <c r="BV274" i="1"/>
  <c r="BW274" i="1"/>
  <c r="CB274" i="1"/>
  <c r="CD274" i="1"/>
  <c r="CF274" i="1"/>
  <c r="CH274" i="1"/>
  <c r="CI274" i="1"/>
  <c r="CJ274" i="1"/>
  <c r="CK274" i="1"/>
  <c r="CP274" i="1"/>
  <c r="CR274" i="1"/>
  <c r="CT274" i="1"/>
  <c r="CV274" i="1"/>
  <c r="CW274" i="1"/>
  <c r="CX274" i="1"/>
  <c r="CY274" i="1"/>
  <c r="DD274" i="1"/>
  <c r="DF274" i="1"/>
  <c r="DH274" i="1"/>
  <c r="DJ274" i="1"/>
  <c r="DK274" i="1"/>
  <c r="DL274" i="1"/>
  <c r="DM274" i="1"/>
  <c r="DR274" i="1"/>
  <c r="DT274" i="1"/>
  <c r="DV274" i="1"/>
  <c r="DX274" i="1"/>
  <c r="DY274" i="1"/>
  <c r="DZ274" i="1"/>
  <c r="EA274" i="1"/>
  <c r="JB274" i="1"/>
  <c r="JD274" i="1"/>
  <c r="JF274" i="1"/>
  <c r="JH274" i="1"/>
  <c r="JI274" i="1"/>
  <c r="JJ274" i="1"/>
  <c r="JK274" i="1"/>
  <c r="JP274" i="1"/>
  <c r="JR274" i="1"/>
  <c r="JT274" i="1"/>
  <c r="JV274" i="1"/>
  <c r="JW274" i="1"/>
  <c r="JX274" i="1"/>
  <c r="JY274" i="1"/>
  <c r="KD274" i="1"/>
  <c r="KF274" i="1"/>
  <c r="KH274" i="1"/>
  <c r="KJ274" i="1"/>
  <c r="KK274" i="1"/>
  <c r="KL274" i="1"/>
  <c r="KM274" i="1"/>
  <c r="KR274" i="1"/>
  <c r="KX274" i="1"/>
  <c r="KY274" i="1"/>
  <c r="KZ274" i="1"/>
  <c r="LA274" i="1"/>
  <c r="HZ274" i="1"/>
  <c r="IF274" i="1"/>
  <c r="IG274" i="1"/>
  <c r="IH274" i="1"/>
  <c r="II274" i="1"/>
  <c r="IN274" i="1"/>
  <c r="IT274" i="1"/>
  <c r="IU274" i="1"/>
  <c r="IV274" i="1"/>
  <c r="IW274" i="1"/>
  <c r="BV275" i="1"/>
  <c r="CJ275" i="1"/>
  <c r="CX275" i="1"/>
  <c r="DL275" i="1"/>
  <c r="DZ275" i="1"/>
  <c r="JP276" i="1"/>
  <c r="JQ276" i="1"/>
  <c r="KR277" i="1"/>
  <c r="MJ275" i="1"/>
  <c r="GL275" i="1"/>
  <c r="HN275" i="1"/>
  <c r="IV275" i="1"/>
  <c r="FJ275" i="1"/>
  <c r="FX275" i="1"/>
  <c r="J276" i="1"/>
  <c r="K276" i="1"/>
  <c r="X276" i="1"/>
  <c r="Y276" i="1"/>
  <c r="AL276" i="1"/>
  <c r="AM276" i="1"/>
  <c r="AZ276" i="1"/>
  <c r="BA276" i="1"/>
  <c r="BN276" i="1"/>
  <c r="BO276" i="1"/>
  <c r="BW276" i="1"/>
  <c r="CB276" i="1"/>
  <c r="CC276" i="1"/>
  <c r="CK276" i="1"/>
  <c r="CP276" i="1"/>
  <c r="CQ276" i="1"/>
  <c r="CY276" i="1"/>
  <c r="DD276" i="1"/>
  <c r="DE276" i="1"/>
  <c r="DM276" i="1"/>
  <c r="DR276" i="1"/>
  <c r="DS276" i="1"/>
  <c r="EA276" i="1"/>
  <c r="EF276" i="1"/>
  <c r="EG276" i="1"/>
  <c r="ET276" i="1"/>
  <c r="EU276" i="1"/>
  <c r="NJ276" i="1"/>
  <c r="NK276" i="1"/>
  <c r="MV276" i="1"/>
  <c r="MW276" i="1"/>
  <c r="MH276" i="1"/>
  <c r="MI276" i="1"/>
  <c r="LT276" i="1"/>
  <c r="LU276" i="1"/>
  <c r="LN276" i="1"/>
  <c r="LO276" i="1"/>
  <c r="GJ276" i="1"/>
  <c r="GK276" i="1"/>
  <c r="GX276" i="1"/>
  <c r="GY276" i="1"/>
  <c r="HL276" i="1"/>
  <c r="HM276" i="1"/>
  <c r="HZ276" i="1"/>
  <c r="IA276" i="1"/>
  <c r="II276" i="1"/>
  <c r="IN276" i="1"/>
  <c r="IO276" i="1"/>
  <c r="IW276" i="1"/>
  <c r="J277" i="1"/>
  <c r="N277" i="1"/>
  <c r="O277" i="1"/>
  <c r="X277" i="1"/>
  <c r="AB277" i="1"/>
  <c r="AC277" i="1"/>
  <c r="AL277" i="1"/>
  <c r="AP277" i="1"/>
  <c r="AQ277" i="1"/>
  <c r="BD277" i="1"/>
  <c r="BE277" i="1"/>
  <c r="BN277" i="1"/>
  <c r="BV277" i="1"/>
  <c r="BW277" i="1"/>
  <c r="CB277" i="1"/>
  <c r="CJ277" i="1"/>
  <c r="CK277" i="1"/>
  <c r="CP277" i="1"/>
  <c r="CX277" i="1"/>
  <c r="CY277" i="1"/>
  <c r="DD277" i="1"/>
  <c r="DL277" i="1"/>
  <c r="DM277" i="1"/>
  <c r="DR277" i="1"/>
  <c r="DZ277" i="1"/>
  <c r="EA277" i="1"/>
  <c r="EF277" i="1"/>
  <c r="EJ277" i="1"/>
  <c r="EK277" i="1"/>
  <c r="ET277" i="1"/>
  <c r="EX277" i="1"/>
  <c r="EY277" i="1"/>
  <c r="JP277" i="1"/>
  <c r="NJ277" i="1"/>
  <c r="NN277" i="1"/>
  <c r="NO277" i="1"/>
  <c r="MV277" i="1"/>
  <c r="MZ277" i="1"/>
  <c r="NA277" i="1"/>
  <c r="MH277" i="1"/>
  <c r="ML277" i="1"/>
  <c r="MM277" i="1"/>
  <c r="LT277" i="1"/>
  <c r="LX277" i="1"/>
  <c r="LY277" i="1"/>
  <c r="LF277" i="1"/>
  <c r="LG277" i="1"/>
  <c r="LF278" i="1"/>
  <c r="LN277" i="1"/>
  <c r="LO277" i="1"/>
  <c r="GJ277" i="1"/>
  <c r="GN277" i="1"/>
  <c r="GO277" i="1"/>
  <c r="GX277" i="1"/>
  <c r="HB277" i="1"/>
  <c r="HC277" i="1"/>
  <c r="HL277" i="1"/>
  <c r="HP277" i="1"/>
  <c r="HQ277" i="1"/>
  <c r="HZ277" i="1"/>
  <c r="IH277" i="1"/>
  <c r="II277" i="1"/>
  <c r="IN277" i="1"/>
  <c r="IV277" i="1"/>
  <c r="IW277" i="1"/>
  <c r="FH277" i="1"/>
  <c r="FL277" i="1"/>
  <c r="FM277" i="1"/>
  <c r="FV277" i="1"/>
  <c r="FZ277" i="1"/>
  <c r="GA277" i="1"/>
  <c r="J293" i="1"/>
  <c r="J294" i="1"/>
  <c r="J295" i="1"/>
  <c r="J296" i="1"/>
  <c r="J297" i="1"/>
  <c r="J298" i="1"/>
  <c r="J299" i="1"/>
  <c r="J300" i="1"/>
  <c r="J302" i="1"/>
  <c r="J303" i="1"/>
  <c r="J304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7" i="1"/>
  <c r="J278" i="1"/>
  <c r="N278" i="1"/>
  <c r="O278" i="1"/>
  <c r="X292" i="1"/>
  <c r="X293" i="1"/>
  <c r="X294" i="1"/>
  <c r="X295" i="1"/>
  <c r="X296" i="1"/>
  <c r="X297" i="1"/>
  <c r="X298" i="1"/>
  <c r="X299" i="1"/>
  <c r="X300" i="1"/>
  <c r="X302" i="1"/>
  <c r="X303" i="1"/>
  <c r="X304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40" i="1"/>
  <c r="X341" i="1"/>
  <c r="X342" i="1"/>
  <c r="X347" i="1"/>
  <c r="X278" i="1"/>
  <c r="AB278" i="1"/>
  <c r="AC278" i="1"/>
  <c r="AL292" i="1"/>
  <c r="AL293" i="1"/>
  <c r="AL294" i="1"/>
  <c r="AL295" i="1"/>
  <c r="AL296" i="1"/>
  <c r="AL297" i="1"/>
  <c r="AL298" i="1"/>
  <c r="AL299" i="1"/>
  <c r="AL300" i="1"/>
  <c r="AL302" i="1"/>
  <c r="AL303" i="1"/>
  <c r="AL304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7" i="1"/>
  <c r="AL278" i="1"/>
  <c r="AP278" i="1"/>
  <c r="AQ278" i="1"/>
  <c r="AZ278" i="1"/>
  <c r="BD278" i="1"/>
  <c r="BE278" i="1"/>
  <c r="BN295" i="1"/>
  <c r="BN296" i="1"/>
  <c r="BN297" i="1"/>
  <c r="BN298" i="1"/>
  <c r="BN299" i="1"/>
  <c r="BN300" i="1"/>
  <c r="BN301" i="1"/>
  <c r="BN302" i="1"/>
  <c r="BN303" i="1"/>
  <c r="BN304" i="1"/>
  <c r="BN305" i="1"/>
  <c r="BN306" i="1"/>
  <c r="BN307" i="1"/>
  <c r="BN308" i="1"/>
  <c r="BN309" i="1"/>
  <c r="BN310" i="1"/>
  <c r="BN311" i="1"/>
  <c r="BN312" i="1"/>
  <c r="BN313" i="1"/>
  <c r="BN314" i="1"/>
  <c r="BN315" i="1"/>
  <c r="BN316" i="1"/>
  <c r="BN317" i="1"/>
  <c r="BN318" i="1"/>
  <c r="BN319" i="1"/>
  <c r="BN320" i="1"/>
  <c r="BN321" i="1"/>
  <c r="BN322" i="1"/>
  <c r="BN323" i="1"/>
  <c r="BN324" i="1"/>
  <c r="BN325" i="1"/>
  <c r="BN326" i="1"/>
  <c r="BN327" i="1"/>
  <c r="BN328" i="1"/>
  <c r="BN329" i="1"/>
  <c r="BN330" i="1"/>
  <c r="BN335" i="1"/>
  <c r="BN336" i="1"/>
  <c r="BN337" i="1"/>
  <c r="BN338" i="1"/>
  <c r="BN339" i="1"/>
  <c r="BN340" i="1"/>
  <c r="BN341" i="1"/>
  <c r="BN342" i="1"/>
  <c r="BN343" i="1"/>
  <c r="BN347" i="1"/>
  <c r="BN278" i="1"/>
  <c r="BV278" i="1"/>
  <c r="CB295" i="1"/>
  <c r="CB296" i="1"/>
  <c r="CB297" i="1"/>
  <c r="CB298" i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5" i="1"/>
  <c r="CB316" i="1"/>
  <c r="CB317" i="1"/>
  <c r="CB318" i="1"/>
  <c r="CB319" i="1"/>
  <c r="CB320" i="1"/>
  <c r="CB321" i="1"/>
  <c r="CB322" i="1"/>
  <c r="CB323" i="1"/>
  <c r="CB324" i="1"/>
  <c r="CB325" i="1"/>
  <c r="CB326" i="1"/>
  <c r="CB327" i="1"/>
  <c r="CB328" i="1"/>
  <c r="CB329" i="1"/>
  <c r="CB330" i="1"/>
  <c r="CB335" i="1"/>
  <c r="CB336" i="1"/>
  <c r="CB337" i="1"/>
  <c r="CB338" i="1"/>
  <c r="CB339" i="1"/>
  <c r="CB340" i="1"/>
  <c r="CB341" i="1"/>
  <c r="CB342" i="1"/>
  <c r="CB343" i="1"/>
  <c r="CB347" i="1"/>
  <c r="CB278" i="1"/>
  <c r="CJ278" i="1"/>
  <c r="CP295" i="1"/>
  <c r="CP296" i="1"/>
  <c r="CP297" i="1"/>
  <c r="CP298" i="1"/>
  <c r="CP299" i="1"/>
  <c r="CP300" i="1"/>
  <c r="CP301" i="1"/>
  <c r="CP302" i="1"/>
  <c r="CP303" i="1"/>
  <c r="CP304" i="1"/>
  <c r="CP305" i="1"/>
  <c r="CP306" i="1"/>
  <c r="CP307" i="1"/>
  <c r="CP308" i="1"/>
  <c r="CP309" i="1"/>
  <c r="CP310" i="1"/>
  <c r="CP311" i="1"/>
  <c r="CP312" i="1"/>
  <c r="CP313" i="1"/>
  <c r="CP314" i="1"/>
  <c r="CP315" i="1"/>
  <c r="CP316" i="1"/>
  <c r="CP317" i="1"/>
  <c r="CP318" i="1"/>
  <c r="CP319" i="1"/>
  <c r="CP320" i="1"/>
  <c r="CP321" i="1"/>
  <c r="CP322" i="1"/>
  <c r="CP323" i="1"/>
  <c r="CP324" i="1"/>
  <c r="CP325" i="1"/>
  <c r="CP326" i="1"/>
  <c r="CP327" i="1"/>
  <c r="CP328" i="1"/>
  <c r="CP329" i="1"/>
  <c r="CP330" i="1"/>
  <c r="CP335" i="1"/>
  <c r="CP336" i="1"/>
  <c r="CP337" i="1"/>
  <c r="CP338" i="1"/>
  <c r="CP339" i="1"/>
  <c r="CP340" i="1"/>
  <c r="CP341" i="1"/>
  <c r="CP342" i="1"/>
  <c r="CP343" i="1"/>
  <c r="CP347" i="1"/>
  <c r="CP278" i="1"/>
  <c r="CX278" i="1"/>
  <c r="DD295" i="1"/>
  <c r="DD296" i="1"/>
  <c r="DD297" i="1"/>
  <c r="DD298" i="1"/>
  <c r="DD299" i="1"/>
  <c r="DD300" i="1"/>
  <c r="DD301" i="1"/>
  <c r="DD302" i="1"/>
  <c r="DD303" i="1"/>
  <c r="DD304" i="1"/>
  <c r="DD305" i="1"/>
  <c r="DD306" i="1"/>
  <c r="DD307" i="1"/>
  <c r="DD308" i="1"/>
  <c r="DD309" i="1"/>
  <c r="DD310" i="1"/>
  <c r="DD311" i="1"/>
  <c r="DD312" i="1"/>
  <c r="DD313" i="1"/>
  <c r="DD314" i="1"/>
  <c r="DD315" i="1"/>
  <c r="DD316" i="1"/>
  <c r="DD317" i="1"/>
  <c r="DD318" i="1"/>
  <c r="DD319" i="1"/>
  <c r="DD320" i="1"/>
  <c r="DD321" i="1"/>
  <c r="DD322" i="1"/>
  <c r="DD323" i="1"/>
  <c r="DD324" i="1"/>
  <c r="DD325" i="1"/>
  <c r="DD326" i="1"/>
  <c r="DD327" i="1"/>
  <c r="DD328" i="1"/>
  <c r="DD329" i="1"/>
  <c r="DD330" i="1"/>
  <c r="DD335" i="1"/>
  <c r="DD336" i="1"/>
  <c r="DD337" i="1"/>
  <c r="DD338" i="1"/>
  <c r="DD339" i="1"/>
  <c r="DD340" i="1"/>
  <c r="DD341" i="1"/>
  <c r="DD342" i="1"/>
  <c r="DD343" i="1"/>
  <c r="DD347" i="1"/>
  <c r="DD278" i="1"/>
  <c r="DL278" i="1"/>
  <c r="DR295" i="1"/>
  <c r="DR296" i="1"/>
  <c r="DR297" i="1"/>
  <c r="DR298" i="1"/>
  <c r="DR299" i="1"/>
  <c r="DR300" i="1"/>
  <c r="DR301" i="1"/>
  <c r="DR302" i="1"/>
  <c r="DR303" i="1"/>
  <c r="DR304" i="1"/>
  <c r="DR305" i="1"/>
  <c r="DR306" i="1"/>
  <c r="DR307" i="1"/>
  <c r="DR308" i="1"/>
  <c r="DR309" i="1"/>
  <c r="DR310" i="1"/>
  <c r="DR311" i="1"/>
  <c r="DR312" i="1"/>
  <c r="DR313" i="1"/>
  <c r="DR314" i="1"/>
  <c r="DR315" i="1"/>
  <c r="DR316" i="1"/>
  <c r="DR317" i="1"/>
  <c r="DR318" i="1"/>
  <c r="DR319" i="1"/>
  <c r="DR320" i="1"/>
  <c r="DR321" i="1"/>
  <c r="DR322" i="1"/>
  <c r="DR323" i="1"/>
  <c r="DR324" i="1"/>
  <c r="DR325" i="1"/>
  <c r="DR326" i="1"/>
  <c r="DR327" i="1"/>
  <c r="DR328" i="1"/>
  <c r="DR329" i="1"/>
  <c r="DR330" i="1"/>
  <c r="DR335" i="1"/>
  <c r="DR336" i="1"/>
  <c r="DR337" i="1"/>
  <c r="DR338" i="1"/>
  <c r="DR339" i="1"/>
  <c r="DR340" i="1"/>
  <c r="DR341" i="1"/>
  <c r="DR342" i="1"/>
  <c r="DR343" i="1"/>
  <c r="DR347" i="1"/>
  <c r="DR278" i="1"/>
  <c r="DZ278" i="1"/>
  <c r="EF292" i="1"/>
  <c r="EF293" i="1"/>
  <c r="EF294" i="1"/>
  <c r="EF295" i="1"/>
  <c r="EF296" i="1"/>
  <c r="EF297" i="1"/>
  <c r="EF298" i="1"/>
  <c r="EF299" i="1"/>
  <c r="EF300" i="1"/>
  <c r="EF302" i="1"/>
  <c r="EF303" i="1"/>
  <c r="EF304" i="1"/>
  <c r="EF306" i="1"/>
  <c r="EF307" i="1"/>
  <c r="EF308" i="1"/>
  <c r="EF309" i="1"/>
  <c r="EF310" i="1"/>
  <c r="EF311" i="1"/>
  <c r="EF312" i="1"/>
  <c r="EF313" i="1"/>
  <c r="EF314" i="1"/>
  <c r="EF315" i="1"/>
  <c r="EF316" i="1"/>
  <c r="EF317" i="1"/>
  <c r="EF318" i="1"/>
  <c r="EF319" i="1"/>
  <c r="EF320" i="1"/>
  <c r="EF321" i="1"/>
  <c r="EF322" i="1"/>
  <c r="EF323" i="1"/>
  <c r="EF324" i="1"/>
  <c r="EF325" i="1"/>
  <c r="EF326" i="1"/>
  <c r="EF327" i="1"/>
  <c r="EF328" i="1"/>
  <c r="EF329" i="1"/>
  <c r="EF330" i="1"/>
  <c r="EF331" i="1"/>
  <c r="EF332" i="1"/>
  <c r="EF333" i="1"/>
  <c r="EF334" i="1"/>
  <c r="EF335" i="1"/>
  <c r="EF336" i="1"/>
  <c r="EF337" i="1"/>
  <c r="EF338" i="1"/>
  <c r="EF340" i="1"/>
  <c r="EF341" i="1"/>
  <c r="EF342" i="1"/>
  <c r="EF347" i="1"/>
  <c r="EF278" i="1"/>
  <c r="EJ278" i="1"/>
  <c r="EK278" i="1"/>
  <c r="ET292" i="1"/>
  <c r="ET293" i="1"/>
  <c r="ET294" i="1"/>
  <c r="ET295" i="1"/>
  <c r="ET296" i="1"/>
  <c r="ET297" i="1"/>
  <c r="ET298" i="1"/>
  <c r="ET299" i="1"/>
  <c r="ET300" i="1"/>
  <c r="ET302" i="1"/>
  <c r="ET303" i="1"/>
  <c r="ET304" i="1"/>
  <c r="ET306" i="1"/>
  <c r="ET307" i="1"/>
  <c r="ET308" i="1"/>
  <c r="ET309" i="1"/>
  <c r="ET310" i="1"/>
  <c r="ET311" i="1"/>
  <c r="ET312" i="1"/>
  <c r="ET313" i="1"/>
  <c r="ET314" i="1"/>
  <c r="ET315" i="1"/>
  <c r="ET316" i="1"/>
  <c r="ET317" i="1"/>
  <c r="ET318" i="1"/>
  <c r="ET319" i="1"/>
  <c r="ET320" i="1"/>
  <c r="ET321" i="1"/>
  <c r="ET322" i="1"/>
  <c r="ET323" i="1"/>
  <c r="ET324" i="1"/>
  <c r="ET325" i="1"/>
  <c r="ET326" i="1"/>
  <c r="ET327" i="1"/>
  <c r="ET328" i="1"/>
  <c r="ET329" i="1"/>
  <c r="ET330" i="1"/>
  <c r="ET331" i="1"/>
  <c r="ET332" i="1"/>
  <c r="ET333" i="1"/>
  <c r="ET334" i="1"/>
  <c r="ET335" i="1"/>
  <c r="ET336" i="1"/>
  <c r="ET337" i="1"/>
  <c r="ET338" i="1"/>
  <c r="ET339" i="1"/>
  <c r="ET340" i="1"/>
  <c r="ET341" i="1"/>
  <c r="ET342" i="1"/>
  <c r="ET347" i="1"/>
  <c r="ET278" i="1"/>
  <c r="EX278" i="1"/>
  <c r="EY278" i="1"/>
  <c r="JB295" i="1"/>
  <c r="JB296" i="1"/>
  <c r="JB297" i="1"/>
  <c r="JB298" i="1"/>
  <c r="JB299" i="1"/>
  <c r="JB300" i="1"/>
  <c r="JB301" i="1"/>
  <c r="JB302" i="1"/>
  <c r="JB303" i="1"/>
  <c r="JB304" i="1"/>
  <c r="JB305" i="1"/>
  <c r="JB306" i="1"/>
  <c r="JB307" i="1"/>
  <c r="JB308" i="1"/>
  <c r="JB309" i="1"/>
  <c r="JB310" i="1"/>
  <c r="JB311" i="1"/>
  <c r="JB312" i="1"/>
  <c r="JB313" i="1"/>
  <c r="JB314" i="1"/>
  <c r="JB315" i="1"/>
  <c r="JB316" i="1"/>
  <c r="JB317" i="1"/>
  <c r="JB318" i="1"/>
  <c r="JB319" i="1"/>
  <c r="JB320" i="1"/>
  <c r="JB321" i="1"/>
  <c r="JB322" i="1"/>
  <c r="JB323" i="1"/>
  <c r="JB324" i="1"/>
  <c r="JB325" i="1"/>
  <c r="JB326" i="1"/>
  <c r="JB327" i="1"/>
  <c r="JB328" i="1"/>
  <c r="JB329" i="1"/>
  <c r="JB330" i="1"/>
  <c r="JB335" i="1"/>
  <c r="JB336" i="1"/>
  <c r="JB337" i="1"/>
  <c r="JB338" i="1"/>
  <c r="JB339" i="1"/>
  <c r="JB340" i="1"/>
  <c r="JB341" i="1"/>
  <c r="JB342" i="1"/>
  <c r="JB343" i="1"/>
  <c r="JB347" i="1"/>
  <c r="JB278" i="1"/>
  <c r="JJ278" i="1"/>
  <c r="O279" i="1"/>
  <c r="AC279" i="1"/>
  <c r="AQ279" i="1"/>
  <c r="BE279" i="1"/>
  <c r="EK279" i="1"/>
  <c r="EY279" i="1"/>
  <c r="JX278" i="1"/>
  <c r="KL278" i="1"/>
  <c r="NO279" i="1"/>
  <c r="NA279" i="1"/>
  <c r="MM279" i="1"/>
  <c r="LY279" i="1"/>
  <c r="LO279" i="1"/>
  <c r="O283" i="1"/>
  <c r="JP295" i="1"/>
  <c r="JP296" i="1"/>
  <c r="JP297" i="1"/>
  <c r="JP298" i="1"/>
  <c r="JP299" i="1"/>
  <c r="JP300" i="1"/>
  <c r="JP301" i="1"/>
  <c r="JP302" i="1"/>
  <c r="JP303" i="1"/>
  <c r="JP304" i="1"/>
  <c r="JP305" i="1"/>
  <c r="JP306" i="1"/>
  <c r="JP307" i="1"/>
  <c r="JP308" i="1"/>
  <c r="JP309" i="1"/>
  <c r="JP310" i="1"/>
  <c r="JP311" i="1"/>
  <c r="JP312" i="1"/>
  <c r="JP313" i="1"/>
  <c r="JP314" i="1"/>
  <c r="JP315" i="1"/>
  <c r="JP316" i="1"/>
  <c r="JP317" i="1"/>
  <c r="JP318" i="1"/>
  <c r="JP319" i="1"/>
  <c r="JP320" i="1"/>
  <c r="JP321" i="1"/>
  <c r="JP322" i="1"/>
  <c r="JP323" i="1"/>
  <c r="JP324" i="1"/>
  <c r="JP325" i="1"/>
  <c r="JP326" i="1"/>
  <c r="JP327" i="1"/>
  <c r="JP328" i="1"/>
  <c r="JP329" i="1"/>
  <c r="JP330" i="1"/>
  <c r="JP335" i="1"/>
  <c r="JP336" i="1"/>
  <c r="JP337" i="1"/>
  <c r="JP338" i="1"/>
  <c r="JP339" i="1"/>
  <c r="JP340" i="1"/>
  <c r="JP341" i="1"/>
  <c r="JP342" i="1"/>
  <c r="JP343" i="1"/>
  <c r="JP347" i="1"/>
  <c r="JP278" i="1"/>
  <c r="KD295" i="1"/>
  <c r="KD296" i="1"/>
  <c r="KD297" i="1"/>
  <c r="KD298" i="1"/>
  <c r="KD299" i="1"/>
  <c r="KD300" i="1"/>
  <c r="KD301" i="1"/>
  <c r="KD302" i="1"/>
  <c r="KD303" i="1"/>
  <c r="KD304" i="1"/>
  <c r="KD305" i="1"/>
  <c r="KD306" i="1"/>
  <c r="KD307" i="1"/>
  <c r="KD308" i="1"/>
  <c r="KD309" i="1"/>
  <c r="KD310" i="1"/>
  <c r="KD311" i="1"/>
  <c r="KD312" i="1"/>
  <c r="KD313" i="1"/>
  <c r="KD314" i="1"/>
  <c r="KD315" i="1"/>
  <c r="KD316" i="1"/>
  <c r="KD317" i="1"/>
  <c r="KD318" i="1"/>
  <c r="KD319" i="1"/>
  <c r="KD320" i="1"/>
  <c r="KD321" i="1"/>
  <c r="KD322" i="1"/>
  <c r="KD323" i="1"/>
  <c r="KD324" i="1"/>
  <c r="KD325" i="1"/>
  <c r="KD326" i="1"/>
  <c r="KD327" i="1"/>
  <c r="KD328" i="1"/>
  <c r="KD329" i="1"/>
  <c r="KD335" i="1"/>
  <c r="KD336" i="1"/>
  <c r="KD337" i="1"/>
  <c r="KD338" i="1"/>
  <c r="KD339" i="1"/>
  <c r="KD340" i="1"/>
  <c r="KD341" i="1"/>
  <c r="KD342" i="1"/>
  <c r="KD343" i="1"/>
  <c r="KD347" i="1"/>
  <c r="KD278" i="1"/>
  <c r="KR295" i="1"/>
  <c r="KR296" i="1"/>
  <c r="KR297" i="1"/>
  <c r="KR298" i="1"/>
  <c r="KR299" i="1"/>
  <c r="KR300" i="1"/>
  <c r="KR301" i="1"/>
  <c r="KR302" i="1"/>
  <c r="KR303" i="1"/>
  <c r="KR304" i="1"/>
  <c r="KR305" i="1"/>
  <c r="KR306" i="1"/>
  <c r="KR307" i="1"/>
  <c r="KR308" i="1"/>
  <c r="KR309" i="1"/>
  <c r="KR310" i="1"/>
  <c r="KR311" i="1"/>
  <c r="KR312" i="1"/>
  <c r="KR313" i="1"/>
  <c r="KR314" i="1"/>
  <c r="KR315" i="1"/>
  <c r="KR316" i="1"/>
  <c r="KR317" i="1"/>
  <c r="KR318" i="1"/>
  <c r="KR319" i="1"/>
  <c r="KR320" i="1"/>
  <c r="KR321" i="1"/>
  <c r="KR322" i="1"/>
  <c r="KR323" i="1"/>
  <c r="KR324" i="1"/>
  <c r="KR325" i="1"/>
  <c r="KR326" i="1"/>
  <c r="KR327" i="1"/>
  <c r="KR328" i="1"/>
  <c r="KR329" i="1"/>
  <c r="KR330" i="1"/>
  <c r="KR335" i="1"/>
  <c r="KR336" i="1"/>
  <c r="KR337" i="1"/>
  <c r="KR338" i="1"/>
  <c r="KR339" i="1"/>
  <c r="KR340" i="1"/>
  <c r="KR341" i="1"/>
  <c r="KR342" i="1"/>
  <c r="KR343" i="1"/>
  <c r="KR347" i="1"/>
  <c r="KR278" i="1"/>
  <c r="NJ292" i="1"/>
  <c r="NJ293" i="1"/>
  <c r="NJ294" i="1"/>
  <c r="NJ295" i="1"/>
  <c r="NJ296" i="1"/>
  <c r="NJ297" i="1"/>
  <c r="NJ298" i="1"/>
  <c r="NJ299" i="1"/>
  <c r="NJ300" i="1"/>
  <c r="NJ302" i="1"/>
  <c r="NJ303" i="1"/>
  <c r="NJ304" i="1"/>
  <c r="NJ306" i="1"/>
  <c r="NJ307" i="1"/>
  <c r="NJ308" i="1"/>
  <c r="NJ309" i="1"/>
  <c r="NJ310" i="1"/>
  <c r="NJ311" i="1"/>
  <c r="NJ312" i="1"/>
  <c r="NJ313" i="1"/>
  <c r="NJ314" i="1"/>
  <c r="NJ315" i="1"/>
  <c r="NJ316" i="1"/>
  <c r="NJ317" i="1"/>
  <c r="NJ318" i="1"/>
  <c r="NJ319" i="1"/>
  <c r="NJ320" i="1"/>
  <c r="NJ321" i="1"/>
  <c r="NJ322" i="1"/>
  <c r="NJ323" i="1"/>
  <c r="NJ324" i="1"/>
  <c r="NJ325" i="1"/>
  <c r="NJ326" i="1"/>
  <c r="NJ327" i="1"/>
  <c r="NJ328" i="1"/>
  <c r="NJ329" i="1"/>
  <c r="NJ330" i="1"/>
  <c r="NJ331" i="1"/>
  <c r="NJ332" i="1"/>
  <c r="NJ333" i="1"/>
  <c r="NJ334" i="1"/>
  <c r="NJ335" i="1"/>
  <c r="NJ336" i="1"/>
  <c r="NJ337" i="1"/>
  <c r="NJ338" i="1"/>
  <c r="NJ340" i="1"/>
  <c r="NJ341" i="1"/>
  <c r="NJ342" i="1"/>
  <c r="NJ347" i="1"/>
  <c r="NJ278" i="1"/>
  <c r="NN278" i="1"/>
  <c r="NO278" i="1"/>
  <c r="MV292" i="1"/>
  <c r="MV293" i="1"/>
  <c r="MV294" i="1"/>
  <c r="MV295" i="1"/>
  <c r="MV296" i="1"/>
  <c r="MV297" i="1"/>
  <c r="MV298" i="1"/>
  <c r="MV299" i="1"/>
  <c r="MV300" i="1"/>
  <c r="MV302" i="1"/>
  <c r="MV303" i="1"/>
  <c r="MV304" i="1"/>
  <c r="MV306" i="1"/>
  <c r="MV307" i="1"/>
  <c r="MV308" i="1"/>
  <c r="MV309" i="1"/>
  <c r="MV310" i="1"/>
  <c r="MV311" i="1"/>
  <c r="MV312" i="1"/>
  <c r="MV313" i="1"/>
  <c r="MV314" i="1"/>
  <c r="MV315" i="1"/>
  <c r="MV316" i="1"/>
  <c r="MV317" i="1"/>
  <c r="MV318" i="1"/>
  <c r="MV319" i="1"/>
  <c r="MV320" i="1"/>
  <c r="MV321" i="1"/>
  <c r="MV322" i="1"/>
  <c r="MV323" i="1"/>
  <c r="MV324" i="1"/>
  <c r="MV325" i="1"/>
  <c r="MV326" i="1"/>
  <c r="MV327" i="1"/>
  <c r="MV328" i="1"/>
  <c r="MV329" i="1"/>
  <c r="MV330" i="1"/>
  <c r="MV331" i="1"/>
  <c r="MV332" i="1"/>
  <c r="MV333" i="1"/>
  <c r="MV334" i="1"/>
  <c r="MV335" i="1"/>
  <c r="MV336" i="1"/>
  <c r="MV337" i="1"/>
  <c r="MV338" i="1"/>
  <c r="MV340" i="1"/>
  <c r="MV341" i="1"/>
  <c r="MV342" i="1"/>
  <c r="MV347" i="1"/>
  <c r="MV278" i="1"/>
  <c r="MZ278" i="1"/>
  <c r="NA278" i="1"/>
  <c r="MH292" i="1"/>
  <c r="MH293" i="1"/>
  <c r="MH294" i="1"/>
  <c r="MH295" i="1"/>
  <c r="MH296" i="1"/>
  <c r="MH297" i="1"/>
  <c r="MH298" i="1"/>
  <c r="MH299" i="1"/>
  <c r="MH300" i="1"/>
  <c r="MH302" i="1"/>
  <c r="MH303" i="1"/>
  <c r="MH304" i="1"/>
  <c r="MH306" i="1"/>
  <c r="MH307" i="1"/>
  <c r="MH308" i="1"/>
  <c r="MH309" i="1"/>
  <c r="MH310" i="1"/>
  <c r="MH311" i="1"/>
  <c r="MH312" i="1"/>
  <c r="MH313" i="1"/>
  <c r="MH314" i="1"/>
  <c r="MH315" i="1"/>
  <c r="MH316" i="1"/>
  <c r="MH317" i="1"/>
  <c r="MH318" i="1"/>
  <c r="MH319" i="1"/>
  <c r="MH320" i="1"/>
  <c r="MH321" i="1"/>
  <c r="MH322" i="1"/>
  <c r="MH323" i="1"/>
  <c r="MH324" i="1"/>
  <c r="MH325" i="1"/>
  <c r="MH326" i="1"/>
  <c r="MH327" i="1"/>
  <c r="MH328" i="1"/>
  <c r="MH329" i="1"/>
  <c r="MH330" i="1"/>
  <c r="MH331" i="1"/>
  <c r="MH332" i="1"/>
  <c r="MH333" i="1"/>
  <c r="MH334" i="1"/>
  <c r="MH335" i="1"/>
  <c r="MH336" i="1"/>
  <c r="MH337" i="1"/>
  <c r="MH338" i="1"/>
  <c r="MH340" i="1"/>
  <c r="MH341" i="1"/>
  <c r="MH342" i="1"/>
  <c r="MH347" i="1"/>
  <c r="MH278" i="1"/>
  <c r="ML278" i="1"/>
  <c r="MM278" i="1"/>
  <c r="LT292" i="1"/>
  <c r="LT293" i="1"/>
  <c r="LT294" i="1"/>
  <c r="LT295" i="1"/>
  <c r="LT296" i="1"/>
  <c r="LT297" i="1"/>
  <c r="LT298" i="1"/>
  <c r="LT299" i="1"/>
  <c r="LT300" i="1"/>
  <c r="LT302" i="1"/>
  <c r="LT303" i="1"/>
  <c r="LT304" i="1"/>
  <c r="LT306" i="1"/>
  <c r="LT307" i="1"/>
  <c r="LT308" i="1"/>
  <c r="LT309" i="1"/>
  <c r="LT310" i="1"/>
  <c r="LT311" i="1"/>
  <c r="LT312" i="1"/>
  <c r="LT313" i="1"/>
  <c r="LT314" i="1"/>
  <c r="LT315" i="1"/>
  <c r="LT316" i="1"/>
  <c r="LT317" i="1"/>
  <c r="LT318" i="1"/>
  <c r="LT319" i="1"/>
  <c r="LT320" i="1"/>
  <c r="LT321" i="1"/>
  <c r="LT322" i="1"/>
  <c r="LT323" i="1"/>
  <c r="LT324" i="1"/>
  <c r="LT325" i="1"/>
  <c r="LT326" i="1"/>
  <c r="LT327" i="1"/>
  <c r="LT328" i="1"/>
  <c r="LT329" i="1"/>
  <c r="LT330" i="1"/>
  <c r="LT331" i="1"/>
  <c r="LT332" i="1"/>
  <c r="LT333" i="1"/>
  <c r="LT334" i="1"/>
  <c r="LT335" i="1"/>
  <c r="LT336" i="1"/>
  <c r="LT337" i="1"/>
  <c r="LT338" i="1"/>
  <c r="LT340" i="1"/>
  <c r="LT341" i="1"/>
  <c r="LT342" i="1"/>
  <c r="LT347" i="1"/>
  <c r="LT278" i="1"/>
  <c r="LX278" i="1"/>
  <c r="LY278" i="1"/>
  <c r="LO278" i="1"/>
  <c r="IN295" i="1"/>
  <c r="IN296" i="1"/>
  <c r="IN297" i="1"/>
  <c r="IN298" i="1"/>
  <c r="IN299" i="1"/>
  <c r="IN300" i="1"/>
  <c r="IN301" i="1"/>
  <c r="IN302" i="1"/>
  <c r="IN303" i="1"/>
  <c r="IN304" i="1"/>
  <c r="IN305" i="1"/>
  <c r="IN306" i="1"/>
  <c r="IN307" i="1"/>
  <c r="IN308" i="1"/>
  <c r="IN309" i="1"/>
  <c r="IN310" i="1"/>
  <c r="IN311" i="1"/>
  <c r="IN312" i="1"/>
  <c r="IN313" i="1"/>
  <c r="IN314" i="1"/>
  <c r="IN315" i="1"/>
  <c r="IN316" i="1"/>
  <c r="IN317" i="1"/>
  <c r="IN318" i="1"/>
  <c r="IN319" i="1"/>
  <c r="IN320" i="1"/>
  <c r="IN321" i="1"/>
  <c r="IN322" i="1"/>
  <c r="IN323" i="1"/>
  <c r="IN324" i="1"/>
  <c r="IN325" i="1"/>
  <c r="IN326" i="1"/>
  <c r="IN327" i="1"/>
  <c r="IN328" i="1"/>
  <c r="IN329" i="1"/>
  <c r="IN330" i="1"/>
  <c r="IN335" i="1"/>
  <c r="IN336" i="1"/>
  <c r="IN337" i="1"/>
  <c r="IN338" i="1"/>
  <c r="IN339" i="1"/>
  <c r="IN340" i="1"/>
  <c r="IN341" i="1"/>
  <c r="IN342" i="1"/>
  <c r="IN343" i="1"/>
  <c r="IN347" i="1"/>
  <c r="GJ278" i="1"/>
  <c r="GN278" i="1"/>
  <c r="GO278" i="1"/>
  <c r="GX278" i="1"/>
  <c r="HB278" i="1"/>
  <c r="HC278" i="1"/>
  <c r="HL278" i="1"/>
  <c r="HP278" i="1"/>
  <c r="HQ278" i="1"/>
  <c r="HZ295" i="1"/>
  <c r="HZ296" i="1"/>
  <c r="HZ297" i="1"/>
  <c r="HZ298" i="1"/>
  <c r="HZ299" i="1"/>
  <c r="HZ300" i="1"/>
  <c r="HZ301" i="1"/>
  <c r="HZ302" i="1"/>
  <c r="HZ303" i="1"/>
  <c r="HZ304" i="1"/>
  <c r="HZ305" i="1"/>
  <c r="HZ306" i="1"/>
  <c r="HZ307" i="1"/>
  <c r="HZ308" i="1"/>
  <c r="HZ309" i="1"/>
  <c r="HZ310" i="1"/>
  <c r="HZ311" i="1"/>
  <c r="HZ312" i="1"/>
  <c r="HZ313" i="1"/>
  <c r="HZ314" i="1"/>
  <c r="HZ315" i="1"/>
  <c r="HZ316" i="1"/>
  <c r="HZ317" i="1"/>
  <c r="HZ318" i="1"/>
  <c r="HZ319" i="1"/>
  <c r="HZ320" i="1"/>
  <c r="HZ321" i="1"/>
  <c r="HZ322" i="1"/>
  <c r="HZ323" i="1"/>
  <c r="HZ324" i="1"/>
  <c r="HZ325" i="1"/>
  <c r="HZ326" i="1"/>
  <c r="HZ327" i="1"/>
  <c r="HZ328" i="1"/>
  <c r="HZ329" i="1"/>
  <c r="HZ330" i="1"/>
  <c r="HZ335" i="1"/>
  <c r="HZ336" i="1"/>
  <c r="HZ337" i="1"/>
  <c r="HZ338" i="1"/>
  <c r="HZ339" i="1"/>
  <c r="HZ340" i="1"/>
  <c r="HZ341" i="1"/>
  <c r="HZ342" i="1"/>
  <c r="HZ343" i="1"/>
  <c r="HZ347" i="1"/>
  <c r="HZ278" i="1"/>
  <c r="IH278" i="1"/>
  <c r="IN278" i="1"/>
  <c r="IV278" i="1"/>
  <c r="FH278" i="1"/>
  <c r="FL278" i="1"/>
  <c r="FM278" i="1"/>
  <c r="HL292" i="1"/>
  <c r="HL293" i="1"/>
  <c r="HL294" i="1"/>
  <c r="HL295" i="1"/>
  <c r="HL296" i="1"/>
  <c r="HL298" i="1"/>
  <c r="HL299" i="1"/>
  <c r="HL300" i="1"/>
  <c r="HL302" i="1"/>
  <c r="HL303" i="1"/>
  <c r="HL304" i="1"/>
  <c r="HL306" i="1"/>
  <c r="HL307" i="1"/>
  <c r="HL308" i="1"/>
  <c r="HL309" i="1"/>
  <c r="HL310" i="1"/>
  <c r="HL311" i="1"/>
  <c r="HL312" i="1"/>
  <c r="HL313" i="1"/>
  <c r="HL314" i="1"/>
  <c r="HL315" i="1"/>
  <c r="HL316" i="1"/>
  <c r="HL317" i="1"/>
  <c r="HL318" i="1"/>
  <c r="HL319" i="1"/>
  <c r="HL320" i="1"/>
  <c r="HL321" i="1"/>
  <c r="HL322" i="1"/>
  <c r="HL323" i="1"/>
  <c r="HL324" i="1"/>
  <c r="HL325" i="1"/>
  <c r="HL326" i="1"/>
  <c r="HL327" i="1"/>
  <c r="HL328" i="1"/>
  <c r="HL329" i="1"/>
  <c r="HL330" i="1"/>
  <c r="HL331" i="1"/>
  <c r="HL332" i="1"/>
  <c r="HL333" i="1"/>
  <c r="HL334" i="1"/>
  <c r="HL335" i="1"/>
  <c r="HL336" i="1"/>
  <c r="HL337" i="1"/>
  <c r="HL338" i="1"/>
  <c r="HL340" i="1"/>
  <c r="HL341" i="1"/>
  <c r="HL342" i="1"/>
  <c r="HL347" i="1"/>
  <c r="FV278" i="1"/>
  <c r="FZ278" i="1"/>
  <c r="GA278" i="1"/>
  <c r="AZ292" i="1"/>
  <c r="AZ293" i="1"/>
  <c r="AZ294" i="1"/>
  <c r="AZ295" i="1"/>
  <c r="AZ296" i="1"/>
  <c r="AZ297" i="1"/>
  <c r="AZ298" i="1"/>
  <c r="AZ299" i="1"/>
  <c r="AZ300" i="1"/>
  <c r="AZ302" i="1"/>
  <c r="AZ303" i="1"/>
  <c r="AZ304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7" i="1"/>
  <c r="AZ279" i="1"/>
  <c r="LF294" i="1"/>
  <c r="LF297" i="1"/>
  <c r="LF300" i="1"/>
  <c r="LF303" i="1"/>
  <c r="LF306" i="1"/>
  <c r="LF309" i="1"/>
  <c r="LF312" i="1"/>
  <c r="LF315" i="1"/>
  <c r="LF318" i="1"/>
  <c r="LF324" i="1"/>
  <c r="LF327" i="1"/>
  <c r="LF330" i="1"/>
  <c r="LF333" i="1"/>
  <c r="LF336" i="1"/>
  <c r="LF348" i="1"/>
  <c r="LF279" i="1"/>
  <c r="GO279" i="1"/>
  <c r="HC279" i="1"/>
  <c r="HQ279" i="1"/>
  <c r="FM279" i="1"/>
  <c r="GA279" i="1"/>
  <c r="BN281" i="1"/>
  <c r="BR281" i="1"/>
  <c r="BQ281" i="1"/>
  <c r="BT281" i="1"/>
  <c r="BU281" i="1"/>
  <c r="BV281" i="1"/>
  <c r="BW281" i="1"/>
  <c r="CB281" i="1"/>
  <c r="CF281" i="1"/>
  <c r="CE281" i="1"/>
  <c r="CH281" i="1"/>
  <c r="CI281" i="1"/>
  <c r="CJ281" i="1"/>
  <c r="CK281" i="1"/>
  <c r="CP281" i="1"/>
  <c r="CT281" i="1"/>
  <c r="CS281" i="1"/>
  <c r="CV281" i="1"/>
  <c r="CW281" i="1"/>
  <c r="CX281" i="1"/>
  <c r="CY281" i="1"/>
  <c r="DD281" i="1"/>
  <c r="DH281" i="1"/>
  <c r="DG281" i="1"/>
  <c r="DJ281" i="1"/>
  <c r="DK281" i="1"/>
  <c r="DL281" i="1"/>
  <c r="DM281" i="1"/>
  <c r="DR281" i="1"/>
  <c r="DV281" i="1"/>
  <c r="DU281" i="1"/>
  <c r="DX281" i="1"/>
  <c r="DY281" i="1"/>
  <c r="DZ281" i="1"/>
  <c r="EA281" i="1"/>
  <c r="JH281" i="1"/>
  <c r="JI281" i="1"/>
  <c r="JP281" i="1"/>
  <c r="JV281" i="1"/>
  <c r="JW281" i="1"/>
  <c r="KJ281" i="1"/>
  <c r="KK281" i="1"/>
  <c r="KV281" i="1"/>
  <c r="KV283" i="1"/>
  <c r="KV284" i="1"/>
  <c r="KV282" i="1"/>
  <c r="KV285" i="1"/>
  <c r="KX281" i="1"/>
  <c r="KY281" i="1"/>
  <c r="HZ281" i="1"/>
  <c r="ID281" i="1"/>
  <c r="IC281" i="1"/>
  <c r="IF281" i="1"/>
  <c r="IG281" i="1"/>
  <c r="IH281" i="1"/>
  <c r="II281" i="1"/>
  <c r="IN281" i="1"/>
  <c r="IR281" i="1"/>
  <c r="IQ281" i="1"/>
  <c r="IT281" i="1"/>
  <c r="IU281" i="1"/>
  <c r="IV281" i="1"/>
  <c r="IW281" i="1"/>
  <c r="BN282" i="1"/>
  <c r="BR282" i="1"/>
  <c r="BQ282" i="1"/>
  <c r="BT282" i="1"/>
  <c r="BU282" i="1"/>
  <c r="BV282" i="1"/>
  <c r="BW282" i="1"/>
  <c r="CB282" i="1"/>
  <c r="CF282" i="1"/>
  <c r="CE282" i="1"/>
  <c r="CH282" i="1"/>
  <c r="CI282" i="1"/>
  <c r="CJ282" i="1"/>
  <c r="CK282" i="1"/>
  <c r="CP282" i="1"/>
  <c r="CT282" i="1"/>
  <c r="CS282" i="1"/>
  <c r="CV282" i="1"/>
  <c r="CW282" i="1"/>
  <c r="CX282" i="1"/>
  <c r="CY282" i="1"/>
  <c r="DD282" i="1"/>
  <c r="DH282" i="1"/>
  <c r="DG282" i="1"/>
  <c r="DJ282" i="1"/>
  <c r="DK282" i="1"/>
  <c r="DL282" i="1"/>
  <c r="DM282" i="1"/>
  <c r="DR282" i="1"/>
  <c r="DV282" i="1"/>
  <c r="DU282" i="1"/>
  <c r="DX282" i="1"/>
  <c r="DY282" i="1"/>
  <c r="DZ282" i="1"/>
  <c r="EA282" i="1"/>
  <c r="JB282" i="1"/>
  <c r="JF282" i="1"/>
  <c r="JE282" i="1"/>
  <c r="JH282" i="1"/>
  <c r="JI282" i="1"/>
  <c r="JT282" i="1"/>
  <c r="JS282" i="1"/>
  <c r="JV282" i="1"/>
  <c r="JW282" i="1"/>
  <c r="KD282" i="1"/>
  <c r="KH282" i="1"/>
  <c r="KG282" i="1"/>
  <c r="KJ282" i="1"/>
  <c r="KK282" i="1"/>
  <c r="KR282" i="1"/>
  <c r="KU282" i="1"/>
  <c r="KX282" i="1"/>
  <c r="KY282" i="1"/>
  <c r="KZ282" i="1"/>
  <c r="LA282" i="1"/>
  <c r="HZ282" i="1"/>
  <c r="ID282" i="1"/>
  <c r="IC282" i="1"/>
  <c r="IF282" i="1"/>
  <c r="IG282" i="1"/>
  <c r="IH282" i="1"/>
  <c r="II282" i="1"/>
  <c r="IN282" i="1"/>
  <c r="IR282" i="1"/>
  <c r="IQ282" i="1"/>
  <c r="IT282" i="1"/>
  <c r="IU282" i="1"/>
  <c r="IV282" i="1"/>
  <c r="IW282" i="1"/>
  <c r="BN283" i="1"/>
  <c r="BR283" i="1"/>
  <c r="BQ283" i="1"/>
  <c r="BT283" i="1"/>
  <c r="BU283" i="1"/>
  <c r="BV283" i="1"/>
  <c r="BW283" i="1"/>
  <c r="CB283" i="1"/>
  <c r="CF283" i="1"/>
  <c r="CE283" i="1"/>
  <c r="CH283" i="1"/>
  <c r="CI283" i="1"/>
  <c r="CJ283" i="1"/>
  <c r="CK283" i="1"/>
  <c r="CP283" i="1"/>
  <c r="CT283" i="1"/>
  <c r="CS283" i="1"/>
  <c r="CV283" i="1"/>
  <c r="CW283" i="1"/>
  <c r="CX283" i="1"/>
  <c r="CY283" i="1"/>
  <c r="DD283" i="1"/>
  <c r="DH283" i="1"/>
  <c r="DG283" i="1"/>
  <c r="DJ283" i="1"/>
  <c r="DK283" i="1"/>
  <c r="DL283" i="1"/>
  <c r="DM283" i="1"/>
  <c r="DR283" i="1"/>
  <c r="DV283" i="1"/>
  <c r="DU283" i="1"/>
  <c r="DX283" i="1"/>
  <c r="DY283" i="1"/>
  <c r="DZ283" i="1"/>
  <c r="EA283" i="1"/>
  <c r="JF283" i="1"/>
  <c r="JE283" i="1"/>
  <c r="JH283" i="1"/>
  <c r="JI283" i="1"/>
  <c r="JV283" i="1"/>
  <c r="JW283" i="1"/>
  <c r="KD283" i="1"/>
  <c r="KJ283" i="1"/>
  <c r="KK283" i="1"/>
  <c r="KR283" i="1"/>
  <c r="KX283" i="1"/>
  <c r="KY283" i="1"/>
  <c r="KZ283" i="1"/>
  <c r="LA283" i="1"/>
  <c r="ID283" i="1"/>
  <c r="IC283" i="1"/>
  <c r="IF283" i="1"/>
  <c r="IG283" i="1"/>
  <c r="IN283" i="1"/>
  <c r="IR283" i="1"/>
  <c r="IQ283" i="1"/>
  <c r="IT283" i="1"/>
  <c r="IU283" i="1"/>
  <c r="IV283" i="1"/>
  <c r="IW283" i="1"/>
  <c r="BN284" i="1"/>
  <c r="BR284" i="1"/>
  <c r="BQ284" i="1"/>
  <c r="BT284" i="1"/>
  <c r="BU284" i="1"/>
  <c r="BV284" i="1"/>
  <c r="BW284" i="1"/>
  <c r="CB284" i="1"/>
  <c r="CF284" i="1"/>
  <c r="CE284" i="1"/>
  <c r="CH284" i="1"/>
  <c r="CI284" i="1"/>
  <c r="CJ284" i="1"/>
  <c r="CK284" i="1"/>
  <c r="CP284" i="1"/>
  <c r="CT284" i="1"/>
  <c r="CS284" i="1"/>
  <c r="CV284" i="1"/>
  <c r="CW284" i="1"/>
  <c r="CX284" i="1"/>
  <c r="CY284" i="1"/>
  <c r="DD284" i="1"/>
  <c r="DH284" i="1"/>
  <c r="DG284" i="1"/>
  <c r="DJ284" i="1"/>
  <c r="DK284" i="1"/>
  <c r="DL284" i="1"/>
  <c r="DM284" i="1"/>
  <c r="DR284" i="1"/>
  <c r="DV284" i="1"/>
  <c r="DU284" i="1"/>
  <c r="DX284" i="1"/>
  <c r="DY284" i="1"/>
  <c r="DZ284" i="1"/>
  <c r="EA284" i="1"/>
  <c r="JH284" i="1"/>
  <c r="JI284" i="1"/>
  <c r="JP284" i="1"/>
  <c r="JT284" i="1"/>
  <c r="JS284" i="1"/>
  <c r="JV284" i="1"/>
  <c r="JW284" i="1"/>
  <c r="KD284" i="1"/>
  <c r="KH284" i="1"/>
  <c r="KG284" i="1"/>
  <c r="KJ284" i="1"/>
  <c r="KK284" i="1"/>
  <c r="KU284" i="1"/>
  <c r="KX284" i="1"/>
  <c r="KY284" i="1"/>
  <c r="HZ284" i="1"/>
  <c r="ID284" i="1"/>
  <c r="IC284" i="1"/>
  <c r="IF284" i="1"/>
  <c r="IG284" i="1"/>
  <c r="IH284" i="1"/>
  <c r="II284" i="1"/>
  <c r="IN284" i="1"/>
  <c r="IR284" i="1"/>
  <c r="IQ284" i="1"/>
  <c r="IT284" i="1"/>
  <c r="IU284" i="1"/>
  <c r="IV284" i="1"/>
  <c r="IW284" i="1"/>
  <c r="BN285" i="1"/>
  <c r="BR285" i="1"/>
  <c r="BV285" i="1"/>
  <c r="BW285" i="1"/>
  <c r="CB285" i="1"/>
  <c r="CF285" i="1"/>
  <c r="CJ285" i="1"/>
  <c r="CK285" i="1"/>
  <c r="CP285" i="1"/>
  <c r="CT285" i="1"/>
  <c r="CX285" i="1"/>
  <c r="CY285" i="1"/>
  <c r="DD285" i="1"/>
  <c r="DH285" i="1"/>
  <c r="DL285" i="1"/>
  <c r="DM285" i="1"/>
  <c r="DR285" i="1"/>
  <c r="DV285" i="1"/>
  <c r="DZ285" i="1"/>
  <c r="EA285" i="1"/>
  <c r="HZ285" i="1"/>
  <c r="ID285" i="1"/>
  <c r="IH285" i="1"/>
  <c r="II285" i="1"/>
  <c r="IN285" i="1"/>
  <c r="IR285" i="1"/>
  <c r="IV285" i="1"/>
  <c r="IW285" i="1"/>
  <c r="B286" i="1"/>
  <c r="GJ292" i="1"/>
  <c r="GJ293" i="1"/>
  <c r="GJ294" i="1"/>
  <c r="GJ295" i="1"/>
  <c r="GJ296" i="1"/>
  <c r="GJ297" i="1"/>
  <c r="GJ298" i="1"/>
  <c r="GJ299" i="1"/>
  <c r="GJ300" i="1"/>
  <c r="GJ302" i="1"/>
  <c r="GJ303" i="1"/>
  <c r="GJ304" i="1"/>
  <c r="GJ306" i="1"/>
  <c r="GJ307" i="1"/>
  <c r="GJ308" i="1"/>
  <c r="GJ309" i="1"/>
  <c r="GJ310" i="1"/>
  <c r="GJ311" i="1"/>
  <c r="GJ312" i="1"/>
  <c r="GJ313" i="1"/>
  <c r="GJ314" i="1"/>
  <c r="GJ315" i="1"/>
  <c r="GJ316" i="1"/>
  <c r="GJ317" i="1"/>
  <c r="GJ318" i="1"/>
  <c r="GJ319" i="1"/>
  <c r="GJ320" i="1"/>
  <c r="GJ321" i="1"/>
  <c r="GJ322" i="1"/>
  <c r="GJ323" i="1"/>
  <c r="GJ324" i="1"/>
  <c r="GJ325" i="1"/>
  <c r="GJ326" i="1"/>
  <c r="GJ327" i="1"/>
  <c r="GJ328" i="1"/>
  <c r="GJ329" i="1"/>
  <c r="GJ330" i="1"/>
  <c r="GJ331" i="1"/>
  <c r="GJ332" i="1"/>
  <c r="GJ333" i="1"/>
  <c r="GJ334" i="1"/>
  <c r="GJ335" i="1"/>
  <c r="GJ336" i="1"/>
  <c r="GJ337" i="1"/>
  <c r="GJ338" i="1"/>
  <c r="GJ340" i="1"/>
  <c r="GJ341" i="1"/>
  <c r="GJ342" i="1"/>
  <c r="GJ347" i="1"/>
  <c r="GX292" i="1"/>
  <c r="GX293" i="1"/>
  <c r="GX294" i="1"/>
  <c r="GX295" i="1"/>
  <c r="GX296" i="1"/>
  <c r="GX297" i="1"/>
  <c r="GX298" i="1"/>
  <c r="GX299" i="1"/>
  <c r="GX300" i="1"/>
  <c r="GX302" i="1"/>
  <c r="GX303" i="1"/>
  <c r="GX304" i="1"/>
  <c r="GX306" i="1"/>
  <c r="GX307" i="1"/>
  <c r="GX308" i="1"/>
  <c r="GX309" i="1"/>
  <c r="GX310" i="1"/>
  <c r="GX311" i="1"/>
  <c r="GX312" i="1"/>
  <c r="GX313" i="1"/>
  <c r="GX314" i="1"/>
  <c r="GX315" i="1"/>
  <c r="GX316" i="1"/>
  <c r="GX317" i="1"/>
  <c r="GX318" i="1"/>
  <c r="GX319" i="1"/>
  <c r="GX320" i="1"/>
  <c r="GX321" i="1"/>
  <c r="GX322" i="1"/>
  <c r="GX323" i="1"/>
  <c r="GX324" i="1"/>
  <c r="GX325" i="1"/>
  <c r="GX326" i="1"/>
  <c r="GX327" i="1"/>
  <c r="GX328" i="1"/>
  <c r="GX329" i="1"/>
  <c r="GX330" i="1"/>
  <c r="GX331" i="1"/>
  <c r="GX332" i="1"/>
  <c r="GX333" i="1"/>
  <c r="GX334" i="1"/>
  <c r="GX335" i="1"/>
  <c r="GX336" i="1"/>
  <c r="GX337" i="1"/>
  <c r="GX338" i="1"/>
  <c r="GX340" i="1"/>
  <c r="GX341" i="1"/>
  <c r="GX342" i="1"/>
  <c r="GX347" i="1"/>
  <c r="FH292" i="1"/>
  <c r="FH293" i="1"/>
  <c r="FH294" i="1"/>
  <c r="FH295" i="1"/>
  <c r="FH296" i="1"/>
  <c r="FH297" i="1"/>
  <c r="FH298" i="1"/>
  <c r="FH299" i="1"/>
  <c r="FH300" i="1"/>
  <c r="FH302" i="1"/>
  <c r="FH303" i="1"/>
  <c r="FH304" i="1"/>
  <c r="FH306" i="1"/>
  <c r="FH307" i="1"/>
  <c r="FH308" i="1"/>
  <c r="FH309" i="1"/>
  <c r="FH310" i="1"/>
  <c r="FH311" i="1"/>
  <c r="FH312" i="1"/>
  <c r="FH313" i="1"/>
  <c r="FH314" i="1"/>
  <c r="FH315" i="1"/>
  <c r="FH316" i="1"/>
  <c r="FH317" i="1"/>
  <c r="FH318" i="1"/>
  <c r="FH319" i="1"/>
  <c r="FH320" i="1"/>
  <c r="FH321" i="1"/>
  <c r="FH322" i="1"/>
  <c r="FH323" i="1"/>
  <c r="FH324" i="1"/>
  <c r="FH325" i="1"/>
  <c r="FH326" i="1"/>
  <c r="FH327" i="1"/>
  <c r="FH328" i="1"/>
  <c r="FH329" i="1"/>
  <c r="FH330" i="1"/>
  <c r="FH331" i="1"/>
  <c r="FH332" i="1"/>
  <c r="FH333" i="1"/>
  <c r="FH334" i="1"/>
  <c r="FH335" i="1"/>
  <c r="FH336" i="1"/>
  <c r="FH337" i="1"/>
  <c r="FH338" i="1"/>
  <c r="FH340" i="1"/>
  <c r="FH341" i="1"/>
  <c r="FH342" i="1"/>
  <c r="FH347" i="1"/>
  <c r="FV292" i="1"/>
  <c r="FV293" i="1"/>
  <c r="FV294" i="1"/>
  <c r="FV295" i="1"/>
  <c r="FV296" i="1"/>
  <c r="FV297" i="1"/>
  <c r="FV298" i="1"/>
  <c r="FV299" i="1"/>
  <c r="FV300" i="1"/>
  <c r="FV302" i="1"/>
  <c r="FV303" i="1"/>
  <c r="FV304" i="1"/>
  <c r="FV306" i="1"/>
  <c r="FV307" i="1"/>
  <c r="FV308" i="1"/>
  <c r="FV309" i="1"/>
  <c r="FV310" i="1"/>
  <c r="FV311" i="1"/>
  <c r="FV312" i="1"/>
  <c r="FV313" i="1"/>
  <c r="FV314" i="1"/>
  <c r="FV315" i="1"/>
  <c r="FV316" i="1"/>
  <c r="FV317" i="1"/>
  <c r="FV318" i="1"/>
  <c r="FV319" i="1"/>
  <c r="FV320" i="1"/>
  <c r="FV321" i="1"/>
  <c r="FV322" i="1"/>
  <c r="FV323" i="1"/>
  <c r="FV324" i="1"/>
  <c r="FV325" i="1"/>
  <c r="FV326" i="1"/>
  <c r="FV327" i="1"/>
  <c r="FV328" i="1"/>
  <c r="FV329" i="1"/>
  <c r="FV330" i="1"/>
  <c r="FV331" i="1"/>
  <c r="FV332" i="1"/>
  <c r="FV333" i="1"/>
  <c r="FV334" i="1"/>
  <c r="FV335" i="1"/>
  <c r="FV336" i="1"/>
  <c r="FV337" i="1"/>
  <c r="FV338" i="1"/>
  <c r="FV340" i="1"/>
  <c r="FV341" i="1"/>
  <c r="FV342" i="1"/>
  <c r="FV347" i="1"/>
  <c r="I355" i="1"/>
  <c r="B300" i="1"/>
  <c r="G300" i="1"/>
  <c r="A348" i="1"/>
  <c r="LJ320" i="1"/>
  <c r="LH320" i="1"/>
  <c r="LJ319" i="1"/>
  <c r="LH319" i="1"/>
  <c r="LJ318" i="1"/>
  <c r="LH318" i="1"/>
  <c r="DK297" i="1"/>
  <c r="DK301" i="1"/>
  <c r="DK305" i="1"/>
  <c r="DK309" i="1"/>
  <c r="DK313" i="1"/>
  <c r="DK317" i="1"/>
  <c r="G299" i="1"/>
  <c r="HS292" i="1"/>
  <c r="HS293" i="1"/>
  <c r="HS294" i="1"/>
  <c r="HS295" i="1"/>
  <c r="HS296" i="1"/>
  <c r="HS297" i="1"/>
  <c r="HS298" i="1"/>
  <c r="B298" i="1"/>
  <c r="G298" i="1"/>
  <c r="F298" i="1"/>
  <c r="FX292" i="1"/>
  <c r="FZ292" i="1"/>
  <c r="GC292" i="1"/>
  <c r="GD292" i="1"/>
  <c r="GE292" i="1"/>
  <c r="FX293" i="1"/>
  <c r="FZ293" i="1"/>
  <c r="GC293" i="1"/>
  <c r="GD293" i="1"/>
  <c r="GE293" i="1"/>
  <c r="FX294" i="1"/>
  <c r="FZ294" i="1"/>
  <c r="GC294" i="1"/>
  <c r="GD294" i="1"/>
  <c r="GE294" i="1"/>
  <c r="FX295" i="1"/>
  <c r="FZ295" i="1"/>
  <c r="GC295" i="1"/>
  <c r="GD295" i="1"/>
  <c r="GE295" i="1"/>
  <c r="FX296" i="1"/>
  <c r="FZ296" i="1"/>
  <c r="GC296" i="1"/>
  <c r="GD296" i="1"/>
  <c r="GE296" i="1"/>
  <c r="FX297" i="1"/>
  <c r="FZ297" i="1"/>
  <c r="GC297" i="1"/>
  <c r="GD297" i="1"/>
  <c r="GE297" i="1"/>
  <c r="FV439" i="1"/>
  <c r="FV440" i="1"/>
  <c r="FV441" i="1"/>
  <c r="FV442" i="1"/>
  <c r="FV443" i="1"/>
  <c r="FV444" i="1"/>
  <c r="FV445" i="1"/>
  <c r="FV447" i="1"/>
  <c r="FV448" i="1"/>
  <c r="FV449" i="1"/>
  <c r="FV450" i="1"/>
  <c r="FV452" i="1"/>
  <c r="FV453" i="1"/>
  <c r="FV454" i="1"/>
  <c r="FV455" i="1"/>
  <c r="FV456" i="1"/>
  <c r="FV457" i="1"/>
  <c r="FV458" i="1"/>
  <c r="FV459" i="1"/>
  <c r="FV460" i="1"/>
  <c r="FV461" i="1"/>
  <c r="FV462" i="1"/>
  <c r="FV463" i="1"/>
  <c r="FV464" i="1"/>
  <c r="FV465" i="1"/>
  <c r="FV466" i="1"/>
  <c r="FV467" i="1"/>
  <c r="FV468" i="1"/>
  <c r="FV469" i="1"/>
  <c r="FV470" i="1"/>
  <c r="FV471" i="1"/>
  <c r="FV472" i="1"/>
  <c r="FV477" i="1"/>
  <c r="FV478" i="1"/>
  <c r="FV479" i="1"/>
  <c r="FV480" i="1"/>
  <c r="FV481" i="1"/>
  <c r="FV482" i="1"/>
  <c r="FV483" i="1"/>
  <c r="FV484" i="1"/>
  <c r="FV486" i="1"/>
  <c r="FV487" i="1"/>
  <c r="FV488" i="1"/>
  <c r="FV493" i="1"/>
  <c r="FX439" i="1"/>
  <c r="FX440" i="1"/>
  <c r="FX441" i="1"/>
  <c r="FX442" i="1"/>
  <c r="FX443" i="1"/>
  <c r="FX444" i="1"/>
  <c r="FX445" i="1"/>
  <c r="FX447" i="1"/>
  <c r="FX448" i="1"/>
  <c r="FX449" i="1"/>
  <c r="FX450" i="1"/>
  <c r="FX452" i="1"/>
  <c r="FX453" i="1"/>
  <c r="FX454" i="1"/>
  <c r="FX455" i="1"/>
  <c r="FX456" i="1"/>
  <c r="FX457" i="1"/>
  <c r="FX458" i="1"/>
  <c r="FX459" i="1"/>
  <c r="FX461" i="1"/>
  <c r="FX462" i="1"/>
  <c r="FX493" i="1"/>
  <c r="FV494" i="1"/>
  <c r="FW494" i="1"/>
  <c r="FV495" i="1"/>
  <c r="GD438" i="1"/>
  <c r="GC440" i="1"/>
  <c r="FZ440" i="1"/>
  <c r="GD440" i="1"/>
  <c r="GC441" i="1"/>
  <c r="FZ441" i="1"/>
  <c r="GD441" i="1"/>
  <c r="GC442" i="1"/>
  <c r="FZ442" i="1"/>
  <c r="GD442" i="1"/>
  <c r="GC443" i="1"/>
  <c r="FZ443" i="1"/>
  <c r="GD443" i="1"/>
  <c r="GC444" i="1"/>
  <c r="FZ444" i="1"/>
  <c r="GD444" i="1"/>
  <c r="GC445" i="1"/>
  <c r="FZ445" i="1"/>
  <c r="GD445" i="1"/>
  <c r="GC447" i="1"/>
  <c r="GD447" i="1"/>
  <c r="GC448" i="1"/>
  <c r="GD448" i="1"/>
  <c r="GC449" i="1"/>
  <c r="GD449" i="1"/>
  <c r="GC450" i="1"/>
  <c r="GD450" i="1"/>
  <c r="GC452" i="1"/>
  <c r="GD452" i="1"/>
  <c r="GC453" i="1"/>
  <c r="GD453" i="1"/>
  <c r="GC454" i="1"/>
  <c r="GD454" i="1"/>
  <c r="GC455" i="1"/>
  <c r="GD455" i="1"/>
  <c r="GC456" i="1"/>
  <c r="GD456" i="1"/>
  <c r="GC457" i="1"/>
  <c r="GD457" i="1"/>
  <c r="GC458" i="1"/>
  <c r="GD458" i="1"/>
  <c r="GC459" i="1"/>
  <c r="GD459" i="1"/>
  <c r="GC460" i="1"/>
  <c r="GD460" i="1"/>
  <c r="GD461" i="1"/>
  <c r="GD462" i="1"/>
  <c r="GD463" i="1"/>
  <c r="GD464" i="1"/>
  <c r="GD465" i="1"/>
  <c r="GD466" i="1"/>
  <c r="GD467" i="1"/>
  <c r="GD468" i="1"/>
  <c r="GD469" i="1"/>
  <c r="GD470" i="1"/>
  <c r="GD471" i="1"/>
  <c r="GD472" i="1"/>
  <c r="GD477" i="1"/>
  <c r="GD478" i="1"/>
  <c r="GD479" i="1"/>
  <c r="GD480" i="1"/>
  <c r="GD481" i="1"/>
  <c r="GD482" i="1"/>
  <c r="GD483" i="1"/>
  <c r="GD484" i="1"/>
  <c r="GD486" i="1"/>
  <c r="GD487" i="1"/>
  <c r="GD488" i="1"/>
  <c r="GD489" i="1"/>
  <c r="FZ495" i="1"/>
  <c r="GA495" i="1"/>
  <c r="FV496" i="1"/>
  <c r="FZ496" i="1"/>
  <c r="GA496" i="1"/>
  <c r="GA497" i="1"/>
  <c r="FZ486" i="1"/>
  <c r="GE486" i="1"/>
  <c r="FZ487" i="1"/>
  <c r="GE487" i="1"/>
  <c r="FZ488" i="1"/>
  <c r="GE488" i="1"/>
  <c r="FZ489" i="1"/>
  <c r="GE489" i="1"/>
  <c r="FZ477" i="1"/>
  <c r="GE477" i="1"/>
  <c r="FZ478" i="1"/>
  <c r="GE478" i="1"/>
  <c r="FZ479" i="1"/>
  <c r="GE479" i="1"/>
  <c r="FZ480" i="1"/>
  <c r="GE480" i="1"/>
  <c r="FZ481" i="1"/>
  <c r="GE481" i="1"/>
  <c r="FZ482" i="1"/>
  <c r="GE482" i="1"/>
  <c r="FZ483" i="1"/>
  <c r="GE483" i="1"/>
  <c r="FZ484" i="1"/>
  <c r="GE484" i="1"/>
  <c r="FT438" i="1"/>
  <c r="FZ438" i="1"/>
  <c r="GE438" i="1"/>
  <c r="FT439" i="1"/>
  <c r="FZ439" i="1"/>
  <c r="FT440" i="1"/>
  <c r="GE440" i="1"/>
  <c r="FT441" i="1"/>
  <c r="GE441" i="1"/>
  <c r="FT442" i="1"/>
  <c r="GE442" i="1"/>
  <c r="FT443" i="1"/>
  <c r="GE443" i="1"/>
  <c r="FT444" i="1"/>
  <c r="GE444" i="1"/>
  <c r="FT445" i="1"/>
  <c r="GE445" i="1"/>
  <c r="FT446" i="1"/>
  <c r="FT447" i="1"/>
  <c r="FZ447" i="1"/>
  <c r="GE447" i="1"/>
  <c r="FT448" i="1"/>
  <c r="FZ448" i="1"/>
  <c r="GE448" i="1"/>
  <c r="FT449" i="1"/>
  <c r="FZ449" i="1"/>
  <c r="GE449" i="1"/>
  <c r="FT450" i="1"/>
  <c r="FZ450" i="1"/>
  <c r="GE450" i="1"/>
  <c r="FT451" i="1"/>
  <c r="FT452" i="1"/>
  <c r="FZ452" i="1"/>
  <c r="GE452" i="1"/>
  <c r="FT453" i="1"/>
  <c r="FZ453" i="1"/>
  <c r="GE453" i="1"/>
  <c r="FT454" i="1"/>
  <c r="FZ454" i="1"/>
  <c r="GE454" i="1"/>
  <c r="FT455" i="1"/>
  <c r="FZ455" i="1"/>
  <c r="GE455" i="1"/>
  <c r="FT456" i="1"/>
  <c r="FZ456" i="1"/>
  <c r="GE456" i="1"/>
  <c r="FT457" i="1"/>
  <c r="FZ457" i="1"/>
  <c r="GE457" i="1"/>
  <c r="FZ458" i="1"/>
  <c r="GE458" i="1"/>
  <c r="FZ459" i="1"/>
  <c r="GE459" i="1"/>
  <c r="FZ460" i="1"/>
  <c r="GE460" i="1"/>
  <c r="FZ461" i="1"/>
  <c r="GE461" i="1"/>
  <c r="FZ462" i="1"/>
  <c r="GE462" i="1"/>
  <c r="FZ463" i="1"/>
  <c r="GE463" i="1"/>
  <c r="FZ464" i="1"/>
  <c r="GE464" i="1"/>
  <c r="FZ465" i="1"/>
  <c r="GE465" i="1"/>
  <c r="FZ466" i="1"/>
  <c r="GE466" i="1"/>
  <c r="FZ467" i="1"/>
  <c r="GE467" i="1"/>
  <c r="FZ468" i="1"/>
  <c r="GE468" i="1"/>
  <c r="FZ469" i="1"/>
  <c r="GE469" i="1"/>
  <c r="FZ470" i="1"/>
  <c r="GE470" i="1"/>
  <c r="FZ471" i="1"/>
  <c r="GE471" i="1"/>
  <c r="FZ472" i="1"/>
  <c r="GE472" i="1"/>
  <c r="FV364" i="1"/>
  <c r="FV365" i="1"/>
  <c r="FV366" i="1"/>
  <c r="FV367" i="1"/>
  <c r="FV368" i="1"/>
  <c r="FV369" i="1"/>
  <c r="FV370" i="1"/>
  <c r="FV373" i="1"/>
  <c r="FV374" i="1"/>
  <c r="FV375" i="1"/>
  <c r="FV376" i="1"/>
  <c r="FV378" i="1"/>
  <c r="FV379" i="1"/>
  <c r="FV380" i="1"/>
  <c r="FV381" i="1"/>
  <c r="FV382" i="1"/>
  <c r="FV383" i="1"/>
  <c r="FV384" i="1"/>
  <c r="FV385" i="1"/>
  <c r="FV386" i="1"/>
  <c r="FV387" i="1"/>
  <c r="FV388" i="1"/>
  <c r="FV389" i="1"/>
  <c r="FV390" i="1"/>
  <c r="FV391" i="1"/>
  <c r="FV392" i="1"/>
  <c r="FV393" i="1"/>
  <c r="FV394" i="1"/>
  <c r="FV395" i="1"/>
  <c r="FV396" i="1"/>
  <c r="FV397" i="1"/>
  <c r="FV398" i="1"/>
  <c r="FV399" i="1"/>
  <c r="FV400" i="1"/>
  <c r="FV401" i="1"/>
  <c r="FV402" i="1"/>
  <c r="FV403" i="1"/>
  <c r="FV404" i="1"/>
  <c r="FV405" i="1"/>
  <c r="FV406" i="1"/>
  <c r="FV407" i="1"/>
  <c r="FV408" i="1"/>
  <c r="FV409" i="1"/>
  <c r="FV410" i="1"/>
  <c r="FV412" i="1"/>
  <c r="FV413" i="1"/>
  <c r="FV414" i="1"/>
  <c r="FV419" i="1"/>
  <c r="FX364" i="1"/>
  <c r="FX365" i="1"/>
  <c r="FX366" i="1"/>
  <c r="FX367" i="1"/>
  <c r="FX368" i="1"/>
  <c r="FX369" i="1"/>
  <c r="FX370" i="1"/>
  <c r="FX373" i="1"/>
  <c r="FX374" i="1"/>
  <c r="FX375" i="1"/>
  <c r="FX376" i="1"/>
  <c r="FX378" i="1"/>
  <c r="FX379" i="1"/>
  <c r="FX380" i="1"/>
  <c r="FX381" i="1"/>
  <c r="FX382" i="1"/>
  <c r="FX383" i="1"/>
  <c r="FX384" i="1"/>
  <c r="FX385" i="1"/>
  <c r="FX387" i="1"/>
  <c r="FX388" i="1"/>
  <c r="FX419" i="1"/>
  <c r="FV420" i="1"/>
  <c r="FW420" i="1"/>
  <c r="FV421" i="1"/>
  <c r="GC364" i="1"/>
  <c r="FZ364" i="1"/>
  <c r="GD364" i="1"/>
  <c r="GC365" i="1"/>
  <c r="FZ365" i="1"/>
  <c r="GD365" i="1"/>
  <c r="GC366" i="1"/>
  <c r="FZ366" i="1"/>
  <c r="GD366" i="1"/>
  <c r="GC367" i="1"/>
  <c r="FZ367" i="1"/>
  <c r="GD367" i="1"/>
  <c r="GC368" i="1"/>
  <c r="FZ368" i="1"/>
  <c r="GD368" i="1"/>
  <c r="GC369" i="1"/>
  <c r="FZ369" i="1"/>
  <c r="GD369" i="1"/>
  <c r="GC370" i="1"/>
  <c r="FZ370" i="1"/>
  <c r="GD370" i="1"/>
  <c r="GC373" i="1"/>
  <c r="GD373" i="1"/>
  <c r="GC374" i="1"/>
  <c r="GD374" i="1"/>
  <c r="GC375" i="1"/>
  <c r="GD375" i="1"/>
  <c r="GC376" i="1"/>
  <c r="GD376" i="1"/>
  <c r="GC378" i="1"/>
  <c r="GD378" i="1"/>
  <c r="GC379" i="1"/>
  <c r="GD379" i="1"/>
  <c r="GC380" i="1"/>
  <c r="GD380" i="1"/>
  <c r="GC381" i="1"/>
  <c r="GD381" i="1"/>
  <c r="GC382" i="1"/>
  <c r="GD382" i="1"/>
  <c r="GC383" i="1"/>
  <c r="GD383" i="1"/>
  <c r="GC384" i="1"/>
  <c r="GD384" i="1"/>
  <c r="GC385" i="1"/>
  <c r="GD385" i="1"/>
  <c r="GC386" i="1"/>
  <c r="GD386" i="1"/>
  <c r="GD387" i="1"/>
  <c r="GD388" i="1"/>
  <c r="GD389" i="1"/>
  <c r="GD390" i="1"/>
  <c r="GD391" i="1"/>
  <c r="GD392" i="1"/>
  <c r="GD393" i="1"/>
  <c r="GD394" i="1"/>
  <c r="GD395" i="1"/>
  <c r="GD396" i="1"/>
  <c r="GD397" i="1"/>
  <c r="GD398" i="1"/>
  <c r="GD399" i="1"/>
  <c r="GD400" i="1"/>
  <c r="GD401" i="1"/>
  <c r="GD402" i="1"/>
  <c r="GD403" i="1"/>
  <c r="GD404" i="1"/>
  <c r="GD405" i="1"/>
  <c r="GD406" i="1"/>
  <c r="GD407" i="1"/>
  <c r="GD408" i="1"/>
  <c r="GD409" i="1"/>
  <c r="GD410" i="1"/>
  <c r="GD412" i="1"/>
  <c r="GD413" i="1"/>
  <c r="GD414" i="1"/>
  <c r="GD415" i="1"/>
  <c r="FZ421" i="1"/>
  <c r="GA421" i="1"/>
  <c r="HL439" i="1"/>
  <c r="HL440" i="1"/>
  <c r="HL441" i="1"/>
  <c r="HL442" i="1"/>
  <c r="HL443" i="1"/>
  <c r="HL444" i="1"/>
  <c r="HL445" i="1"/>
  <c r="HL447" i="1"/>
  <c r="HL448" i="1"/>
  <c r="HL449" i="1"/>
  <c r="HL450" i="1"/>
  <c r="HL452" i="1"/>
  <c r="HL453" i="1"/>
  <c r="HL454" i="1"/>
  <c r="HL456" i="1"/>
  <c r="HL457" i="1"/>
  <c r="HL458" i="1"/>
  <c r="HL459" i="1"/>
  <c r="HL460" i="1"/>
  <c r="HL461" i="1"/>
  <c r="HL462" i="1"/>
  <c r="HL463" i="1"/>
  <c r="HL464" i="1"/>
  <c r="HL465" i="1"/>
  <c r="HL466" i="1"/>
  <c r="HL469" i="1"/>
  <c r="HL470" i="1"/>
  <c r="HL471" i="1"/>
  <c r="HL472" i="1"/>
  <c r="HL477" i="1"/>
  <c r="HL478" i="1"/>
  <c r="HL479" i="1"/>
  <c r="HL480" i="1"/>
  <c r="HL481" i="1"/>
  <c r="HL482" i="1"/>
  <c r="HL483" i="1"/>
  <c r="HL484" i="1"/>
  <c r="HL486" i="1"/>
  <c r="HL487" i="1"/>
  <c r="HL488" i="1"/>
  <c r="HL455" i="1"/>
  <c r="HL467" i="1"/>
  <c r="HL468" i="1"/>
  <c r="HL493" i="1"/>
  <c r="FV422" i="1"/>
  <c r="FZ422" i="1"/>
  <c r="GA422" i="1"/>
  <c r="GA423" i="1"/>
  <c r="FZ412" i="1"/>
  <c r="GE412" i="1"/>
  <c r="FZ413" i="1"/>
  <c r="GE413" i="1"/>
  <c r="FZ414" i="1"/>
  <c r="GE414" i="1"/>
  <c r="FZ415" i="1"/>
  <c r="GE415" i="1"/>
  <c r="FT364" i="1"/>
  <c r="GE364" i="1"/>
  <c r="FT365" i="1"/>
  <c r="GE365" i="1"/>
  <c r="FT366" i="1"/>
  <c r="GE366" i="1"/>
  <c r="FT367" i="1"/>
  <c r="GE367" i="1"/>
  <c r="FT368" i="1"/>
  <c r="GE368" i="1"/>
  <c r="FT369" i="1"/>
  <c r="GE369" i="1"/>
  <c r="FT370" i="1"/>
  <c r="GE370" i="1"/>
  <c r="FT371" i="1"/>
  <c r="FT372" i="1"/>
  <c r="FT373" i="1"/>
  <c r="FZ373" i="1"/>
  <c r="GE373" i="1"/>
  <c r="FT374" i="1"/>
  <c r="FZ374" i="1"/>
  <c r="GE374" i="1"/>
  <c r="FT375" i="1"/>
  <c r="FZ375" i="1"/>
  <c r="GE375" i="1"/>
  <c r="FT376" i="1"/>
  <c r="FZ376" i="1"/>
  <c r="GE376" i="1"/>
  <c r="FT377" i="1"/>
  <c r="FT378" i="1"/>
  <c r="FZ378" i="1"/>
  <c r="GE378" i="1"/>
  <c r="FT379" i="1"/>
  <c r="FZ379" i="1"/>
  <c r="GE379" i="1"/>
  <c r="FT380" i="1"/>
  <c r="FZ380" i="1"/>
  <c r="GE380" i="1"/>
  <c r="FT381" i="1"/>
  <c r="FZ381" i="1"/>
  <c r="GE381" i="1"/>
  <c r="FT382" i="1"/>
  <c r="FZ382" i="1"/>
  <c r="GE382" i="1"/>
  <c r="FT383" i="1"/>
  <c r="FZ383" i="1"/>
  <c r="GE383" i="1"/>
  <c r="FZ384" i="1"/>
  <c r="GE384" i="1"/>
  <c r="FZ385" i="1"/>
  <c r="GE385" i="1"/>
  <c r="FZ386" i="1"/>
  <c r="GE386" i="1"/>
  <c r="FZ387" i="1"/>
  <c r="GE387" i="1"/>
  <c r="FZ388" i="1"/>
  <c r="GE388" i="1"/>
  <c r="FZ389" i="1"/>
  <c r="GE389" i="1"/>
  <c r="FZ390" i="1"/>
  <c r="GE390" i="1"/>
  <c r="FZ391" i="1"/>
  <c r="GE391" i="1"/>
  <c r="FZ392" i="1"/>
  <c r="GE392" i="1"/>
  <c r="FZ393" i="1"/>
  <c r="GE393" i="1"/>
  <c r="FZ394" i="1"/>
  <c r="GE394" i="1"/>
  <c r="FZ395" i="1"/>
  <c r="GE395" i="1"/>
  <c r="FZ396" i="1"/>
  <c r="GE396" i="1"/>
  <c r="FZ397" i="1"/>
  <c r="GE397" i="1"/>
  <c r="FZ398" i="1"/>
  <c r="GE398" i="1"/>
  <c r="FZ399" i="1"/>
  <c r="GE399" i="1"/>
  <c r="FZ400" i="1"/>
  <c r="GE400" i="1"/>
  <c r="FZ401" i="1"/>
  <c r="GE401" i="1"/>
  <c r="FZ402" i="1"/>
  <c r="GE402" i="1"/>
  <c r="FZ403" i="1"/>
  <c r="GE403" i="1"/>
  <c r="FZ404" i="1"/>
  <c r="GE404" i="1"/>
  <c r="FZ405" i="1"/>
  <c r="GE405" i="1"/>
  <c r="FZ406" i="1"/>
  <c r="GE406" i="1"/>
  <c r="FZ407" i="1"/>
  <c r="GE407" i="1"/>
  <c r="FZ408" i="1"/>
  <c r="GE408" i="1"/>
  <c r="FZ409" i="1"/>
  <c r="GE409" i="1"/>
  <c r="FZ410" i="1"/>
  <c r="GE410" i="1"/>
  <c r="FX298" i="1"/>
  <c r="FX299" i="1"/>
  <c r="FX300" i="1"/>
  <c r="FX302" i="1"/>
  <c r="FX303" i="1"/>
  <c r="FX304" i="1"/>
  <c r="FX306" i="1"/>
  <c r="FX307" i="1"/>
  <c r="FX308" i="1"/>
  <c r="FX309" i="1"/>
  <c r="FX310" i="1"/>
  <c r="FX311" i="1"/>
  <c r="FX312" i="1"/>
  <c r="FX313" i="1"/>
  <c r="FX315" i="1"/>
  <c r="FX316" i="1"/>
  <c r="FX347" i="1"/>
  <c r="FV348" i="1"/>
  <c r="FW348" i="1"/>
  <c r="FV349" i="1"/>
  <c r="GC298" i="1"/>
  <c r="FZ298" i="1"/>
  <c r="GD298" i="1"/>
  <c r="GC299" i="1"/>
  <c r="FZ299" i="1"/>
  <c r="GD299" i="1"/>
  <c r="GC300" i="1"/>
  <c r="FZ300" i="1"/>
  <c r="GD300" i="1"/>
  <c r="GC302" i="1"/>
  <c r="GD302" i="1"/>
  <c r="GC303" i="1"/>
  <c r="GD303" i="1"/>
  <c r="GC304" i="1"/>
  <c r="GD304" i="1"/>
  <c r="GC306" i="1"/>
  <c r="GD306" i="1"/>
  <c r="GC307" i="1"/>
  <c r="GD307" i="1"/>
  <c r="GC308" i="1"/>
  <c r="GD308" i="1"/>
  <c r="GC309" i="1"/>
  <c r="GD309" i="1"/>
  <c r="GC310" i="1"/>
  <c r="GD310" i="1"/>
  <c r="GC311" i="1"/>
  <c r="GD311" i="1"/>
  <c r="GC312" i="1"/>
  <c r="GD312" i="1"/>
  <c r="GC313" i="1"/>
  <c r="GD313" i="1"/>
  <c r="GC314" i="1"/>
  <c r="GD314" i="1"/>
  <c r="GD315" i="1"/>
  <c r="GD316" i="1"/>
  <c r="GD317" i="1"/>
  <c r="GD318" i="1"/>
  <c r="GD319" i="1"/>
  <c r="GD320" i="1"/>
  <c r="GD321" i="1"/>
  <c r="GD322" i="1"/>
  <c r="GD323" i="1"/>
  <c r="GD324" i="1"/>
  <c r="GD325" i="1"/>
  <c r="GD326" i="1"/>
  <c r="GD327" i="1"/>
  <c r="GD328" i="1"/>
  <c r="GD329" i="1"/>
  <c r="GD330" i="1"/>
  <c r="GD331" i="1"/>
  <c r="GD332" i="1"/>
  <c r="GD333" i="1"/>
  <c r="GD334" i="1"/>
  <c r="GD335" i="1"/>
  <c r="GD336" i="1"/>
  <c r="GD337" i="1"/>
  <c r="GD338" i="1"/>
  <c r="GD340" i="1"/>
  <c r="GD341" i="1"/>
  <c r="GD342" i="1"/>
  <c r="GD343" i="1"/>
  <c r="FZ349" i="1"/>
  <c r="GA349" i="1"/>
  <c r="HL364" i="1"/>
  <c r="HL365" i="1"/>
  <c r="HL366" i="1"/>
  <c r="HL367" i="1"/>
  <c r="HL368" i="1"/>
  <c r="HL369" i="1"/>
  <c r="HL370" i="1"/>
  <c r="HL373" i="1"/>
  <c r="HL374" i="1"/>
  <c r="HL375" i="1"/>
  <c r="HL378" i="1"/>
  <c r="HL379" i="1"/>
  <c r="HL380" i="1"/>
  <c r="HL381" i="1"/>
  <c r="HL382" i="1"/>
  <c r="HL383" i="1"/>
  <c r="HL384" i="1"/>
  <c r="HL385" i="1"/>
  <c r="HL386" i="1"/>
  <c r="HL387" i="1"/>
  <c r="HL388" i="1"/>
  <c r="HL389" i="1"/>
  <c r="HL390" i="1"/>
  <c r="HL391" i="1"/>
  <c r="HL392" i="1"/>
  <c r="HL393" i="1"/>
  <c r="HL394" i="1"/>
  <c r="HL395" i="1"/>
  <c r="HL376" i="1"/>
  <c r="HL396" i="1"/>
  <c r="HL397" i="1"/>
  <c r="HL398" i="1"/>
  <c r="HL399" i="1"/>
  <c r="HL400" i="1"/>
  <c r="HL401" i="1"/>
  <c r="HL402" i="1"/>
  <c r="HL403" i="1"/>
  <c r="HL404" i="1"/>
  <c r="HL405" i="1"/>
  <c r="HL406" i="1"/>
  <c r="HL407" i="1"/>
  <c r="HL408" i="1"/>
  <c r="HL409" i="1"/>
  <c r="HL410" i="1"/>
  <c r="HL412" i="1"/>
  <c r="HL413" i="1"/>
  <c r="HL414" i="1"/>
  <c r="HL419" i="1"/>
  <c r="FV350" i="1"/>
  <c r="FZ350" i="1"/>
  <c r="GA350" i="1"/>
  <c r="GA351" i="1"/>
  <c r="FZ340" i="1"/>
  <c r="GE340" i="1"/>
  <c r="FZ341" i="1"/>
  <c r="GE341" i="1"/>
  <c r="FZ342" i="1"/>
  <c r="GE342" i="1"/>
  <c r="FZ343" i="1"/>
  <c r="GE343" i="1"/>
  <c r="FT292" i="1"/>
  <c r="FT293" i="1"/>
  <c r="FT294" i="1"/>
  <c r="FT295" i="1"/>
  <c r="FT296" i="1"/>
  <c r="FT297" i="1"/>
  <c r="FT298" i="1"/>
  <c r="GE298" i="1"/>
  <c r="FT299" i="1"/>
  <c r="GE299" i="1"/>
  <c r="FT300" i="1"/>
  <c r="GE300" i="1"/>
  <c r="FT302" i="1"/>
  <c r="FZ302" i="1"/>
  <c r="GE302" i="1"/>
  <c r="FT303" i="1"/>
  <c r="FZ303" i="1"/>
  <c r="GE303" i="1"/>
  <c r="FT304" i="1"/>
  <c r="FZ304" i="1"/>
  <c r="GE304" i="1"/>
  <c r="FT305" i="1"/>
  <c r="FT306" i="1"/>
  <c r="FZ306" i="1"/>
  <c r="GE306" i="1"/>
  <c r="FT307" i="1"/>
  <c r="FZ307" i="1"/>
  <c r="GE307" i="1"/>
  <c r="FT308" i="1"/>
  <c r="FZ308" i="1"/>
  <c r="GE308" i="1"/>
  <c r="FT309" i="1"/>
  <c r="FZ309" i="1"/>
  <c r="GE309" i="1"/>
  <c r="FT310" i="1"/>
  <c r="FZ310" i="1"/>
  <c r="GE310" i="1"/>
  <c r="FT311" i="1"/>
  <c r="FZ311" i="1"/>
  <c r="GE311" i="1"/>
  <c r="FZ312" i="1"/>
  <c r="GE312" i="1"/>
  <c r="FZ313" i="1"/>
  <c r="GE313" i="1"/>
  <c r="FZ314" i="1"/>
  <c r="GE314" i="1"/>
  <c r="FZ315" i="1"/>
  <c r="GE315" i="1"/>
  <c r="FZ316" i="1"/>
  <c r="GE316" i="1"/>
  <c r="FZ317" i="1"/>
  <c r="GE317" i="1"/>
  <c r="FZ318" i="1"/>
  <c r="GE318" i="1"/>
  <c r="FZ319" i="1"/>
  <c r="GE319" i="1"/>
  <c r="FZ320" i="1"/>
  <c r="GE320" i="1"/>
  <c r="FZ321" i="1"/>
  <c r="GE321" i="1"/>
  <c r="FZ322" i="1"/>
  <c r="GE322" i="1"/>
  <c r="FZ323" i="1"/>
  <c r="GE323" i="1"/>
  <c r="FZ324" i="1"/>
  <c r="GE324" i="1"/>
  <c r="FZ325" i="1"/>
  <c r="GE325" i="1"/>
  <c r="FZ326" i="1"/>
  <c r="GE326" i="1"/>
  <c r="FZ327" i="1"/>
  <c r="GE327" i="1"/>
  <c r="FZ328" i="1"/>
  <c r="GE328" i="1"/>
  <c r="FZ329" i="1"/>
  <c r="GE329" i="1"/>
  <c r="FZ330" i="1"/>
  <c r="GE330" i="1"/>
  <c r="FZ331" i="1"/>
  <c r="GE331" i="1"/>
  <c r="FZ332" i="1"/>
  <c r="GE332" i="1"/>
  <c r="FZ333" i="1"/>
  <c r="GE333" i="1"/>
  <c r="FZ334" i="1"/>
  <c r="GE334" i="1"/>
  <c r="FZ335" i="1"/>
  <c r="GE335" i="1"/>
  <c r="FZ336" i="1"/>
  <c r="GE336" i="1"/>
  <c r="FZ337" i="1"/>
  <c r="GE337" i="1"/>
  <c r="FZ338" i="1"/>
  <c r="GE338" i="1"/>
  <c r="FH439" i="1"/>
  <c r="FH440" i="1"/>
  <c r="FH441" i="1"/>
  <c r="FH442" i="1"/>
  <c r="FH443" i="1"/>
  <c r="FH444" i="1"/>
  <c r="FH445" i="1"/>
  <c r="FH447" i="1"/>
  <c r="FH448" i="1"/>
  <c r="FH449" i="1"/>
  <c r="FH450" i="1"/>
  <c r="FH452" i="1"/>
  <c r="FH453" i="1"/>
  <c r="FH454" i="1"/>
  <c r="FH455" i="1"/>
  <c r="FH456" i="1"/>
  <c r="FH457" i="1"/>
  <c r="FH458" i="1"/>
  <c r="FH459" i="1"/>
  <c r="FH460" i="1"/>
  <c r="FH461" i="1"/>
  <c r="FH462" i="1"/>
  <c r="FH463" i="1"/>
  <c r="FH464" i="1"/>
  <c r="FH465" i="1"/>
  <c r="FH466" i="1"/>
  <c r="FH467" i="1"/>
  <c r="FH468" i="1"/>
  <c r="FH469" i="1"/>
  <c r="FH470" i="1"/>
  <c r="FH471" i="1"/>
  <c r="FH472" i="1"/>
  <c r="FH477" i="1"/>
  <c r="FH478" i="1"/>
  <c r="FH479" i="1"/>
  <c r="FH480" i="1"/>
  <c r="FH481" i="1"/>
  <c r="FH482" i="1"/>
  <c r="FH483" i="1"/>
  <c r="FH484" i="1"/>
  <c r="FH486" i="1"/>
  <c r="FH487" i="1"/>
  <c r="FH488" i="1"/>
  <c r="FH493" i="1"/>
  <c r="FJ439" i="1"/>
  <c r="FJ440" i="1"/>
  <c r="FJ441" i="1"/>
  <c r="FJ442" i="1"/>
  <c r="FJ443" i="1"/>
  <c r="FJ444" i="1"/>
  <c r="FJ445" i="1"/>
  <c r="FJ447" i="1"/>
  <c r="FJ448" i="1"/>
  <c r="FJ449" i="1"/>
  <c r="FJ450" i="1"/>
  <c r="FJ452" i="1"/>
  <c r="FJ453" i="1"/>
  <c r="FJ454" i="1"/>
  <c r="FJ455" i="1"/>
  <c r="FJ456" i="1"/>
  <c r="FJ457" i="1"/>
  <c r="FJ458" i="1"/>
  <c r="FJ459" i="1"/>
  <c r="FJ461" i="1"/>
  <c r="FJ462" i="1"/>
  <c r="FJ493" i="1"/>
  <c r="FH494" i="1"/>
  <c r="FI494" i="1"/>
  <c r="FH495" i="1"/>
  <c r="FP438" i="1"/>
  <c r="FO440" i="1"/>
  <c r="FL440" i="1"/>
  <c r="FP440" i="1"/>
  <c r="FO441" i="1"/>
  <c r="FL441" i="1"/>
  <c r="FP441" i="1"/>
  <c r="FO442" i="1"/>
  <c r="FL442" i="1"/>
  <c r="FP442" i="1"/>
  <c r="FO443" i="1"/>
  <c r="FL443" i="1"/>
  <c r="FP443" i="1"/>
  <c r="FO444" i="1"/>
  <c r="FL444" i="1"/>
  <c r="FP444" i="1"/>
  <c r="FO445" i="1"/>
  <c r="FL445" i="1"/>
  <c r="FP445" i="1"/>
  <c r="FO447" i="1"/>
  <c r="FP447" i="1"/>
  <c r="FO448" i="1"/>
  <c r="FP448" i="1"/>
  <c r="FO449" i="1"/>
  <c r="FP449" i="1"/>
  <c r="FO450" i="1"/>
  <c r="FP450" i="1"/>
  <c r="FO452" i="1"/>
  <c r="FP452" i="1"/>
  <c r="FO453" i="1"/>
  <c r="FP453" i="1"/>
  <c r="FO454" i="1"/>
  <c r="FP454" i="1"/>
  <c r="FO455" i="1"/>
  <c r="FP455" i="1"/>
  <c r="FO456" i="1"/>
  <c r="FP456" i="1"/>
  <c r="FO457" i="1"/>
  <c r="FP457" i="1"/>
  <c r="FO458" i="1"/>
  <c r="FP458" i="1"/>
  <c r="FO459" i="1"/>
  <c r="FP459" i="1"/>
  <c r="FO460" i="1"/>
  <c r="FP460" i="1"/>
  <c r="FP461" i="1"/>
  <c r="FP462" i="1"/>
  <c r="FP463" i="1"/>
  <c r="FP464" i="1"/>
  <c r="FP465" i="1"/>
  <c r="FP466" i="1"/>
  <c r="FP467" i="1"/>
  <c r="FP468" i="1"/>
  <c r="FP469" i="1"/>
  <c r="FP470" i="1"/>
  <c r="FP471" i="1"/>
  <c r="FP472" i="1"/>
  <c r="FP477" i="1"/>
  <c r="FP478" i="1"/>
  <c r="FP479" i="1"/>
  <c r="FP480" i="1"/>
  <c r="FP481" i="1"/>
  <c r="FP482" i="1"/>
  <c r="FP483" i="1"/>
  <c r="FP484" i="1"/>
  <c r="FP486" i="1"/>
  <c r="FP487" i="1"/>
  <c r="FP488" i="1"/>
  <c r="FP489" i="1"/>
  <c r="FL495" i="1"/>
  <c r="FM495" i="1"/>
  <c r="FH496" i="1"/>
  <c r="FL496" i="1"/>
  <c r="FM496" i="1"/>
  <c r="FM497" i="1"/>
  <c r="FL486" i="1"/>
  <c r="FQ486" i="1"/>
  <c r="FL487" i="1"/>
  <c r="FQ487" i="1"/>
  <c r="FL488" i="1"/>
  <c r="FQ488" i="1"/>
  <c r="FL489" i="1"/>
  <c r="FQ489" i="1"/>
  <c r="FL477" i="1"/>
  <c r="FQ477" i="1"/>
  <c r="FL478" i="1"/>
  <c r="FQ478" i="1"/>
  <c r="FL479" i="1"/>
  <c r="FQ479" i="1"/>
  <c r="FL480" i="1"/>
  <c r="FQ480" i="1"/>
  <c r="FL481" i="1"/>
  <c r="FQ481" i="1"/>
  <c r="FL482" i="1"/>
  <c r="FQ482" i="1"/>
  <c r="FL483" i="1"/>
  <c r="FQ483" i="1"/>
  <c r="FL484" i="1"/>
  <c r="FQ484" i="1"/>
  <c r="FF438" i="1"/>
  <c r="FL438" i="1"/>
  <c r="FQ438" i="1"/>
  <c r="FF439" i="1"/>
  <c r="FL439" i="1"/>
  <c r="FF440" i="1"/>
  <c r="FQ440" i="1"/>
  <c r="FF441" i="1"/>
  <c r="FQ441" i="1"/>
  <c r="FF442" i="1"/>
  <c r="FQ442" i="1"/>
  <c r="FF443" i="1"/>
  <c r="FQ443" i="1"/>
  <c r="FF444" i="1"/>
  <c r="FQ444" i="1"/>
  <c r="FF445" i="1"/>
  <c r="FQ445" i="1"/>
  <c r="FF446" i="1"/>
  <c r="FF447" i="1"/>
  <c r="FL447" i="1"/>
  <c r="FQ447" i="1"/>
  <c r="FF448" i="1"/>
  <c r="FL448" i="1"/>
  <c r="FQ448" i="1"/>
  <c r="FF449" i="1"/>
  <c r="FL449" i="1"/>
  <c r="FQ449" i="1"/>
  <c r="FF450" i="1"/>
  <c r="FL450" i="1"/>
  <c r="FQ450" i="1"/>
  <c r="FF451" i="1"/>
  <c r="FF452" i="1"/>
  <c r="FL452" i="1"/>
  <c r="FQ452" i="1"/>
  <c r="FF453" i="1"/>
  <c r="FL453" i="1"/>
  <c r="FQ453" i="1"/>
  <c r="FF454" i="1"/>
  <c r="FL454" i="1"/>
  <c r="FQ454" i="1"/>
  <c r="FF455" i="1"/>
  <c r="FL455" i="1"/>
  <c r="FQ455" i="1"/>
  <c r="FF456" i="1"/>
  <c r="FL456" i="1"/>
  <c r="FQ456" i="1"/>
  <c r="FF457" i="1"/>
  <c r="FL457" i="1"/>
  <c r="FQ457" i="1"/>
  <c r="FL458" i="1"/>
  <c r="FQ458" i="1"/>
  <c r="FL459" i="1"/>
  <c r="FQ459" i="1"/>
  <c r="FL460" i="1"/>
  <c r="FQ460" i="1"/>
  <c r="FL461" i="1"/>
  <c r="FQ461" i="1"/>
  <c r="FL462" i="1"/>
  <c r="FQ462" i="1"/>
  <c r="FL463" i="1"/>
  <c r="FQ463" i="1"/>
  <c r="FL464" i="1"/>
  <c r="FQ464" i="1"/>
  <c r="FL465" i="1"/>
  <c r="FQ465" i="1"/>
  <c r="FL466" i="1"/>
  <c r="FQ466" i="1"/>
  <c r="FL467" i="1"/>
  <c r="FQ467" i="1"/>
  <c r="FL468" i="1"/>
  <c r="FQ468" i="1"/>
  <c r="FL469" i="1"/>
  <c r="FQ469" i="1"/>
  <c r="FL470" i="1"/>
  <c r="FQ470" i="1"/>
  <c r="FL471" i="1"/>
  <c r="FQ471" i="1"/>
  <c r="FL472" i="1"/>
  <c r="FQ472" i="1"/>
  <c r="FH364" i="1"/>
  <c r="FH365" i="1"/>
  <c r="FH366" i="1"/>
  <c r="FH367" i="1"/>
  <c r="FH368" i="1"/>
  <c r="FH369" i="1"/>
  <c r="FH370" i="1"/>
  <c r="FH373" i="1"/>
  <c r="FH374" i="1"/>
  <c r="FH375" i="1"/>
  <c r="FH376" i="1"/>
  <c r="FH378" i="1"/>
  <c r="FH379" i="1"/>
  <c r="FH380" i="1"/>
  <c r="FH381" i="1"/>
  <c r="FH382" i="1"/>
  <c r="FH383" i="1"/>
  <c r="FH384" i="1"/>
  <c r="FH385" i="1"/>
  <c r="FH386" i="1"/>
  <c r="FH387" i="1"/>
  <c r="FH388" i="1"/>
  <c r="FH389" i="1"/>
  <c r="FH390" i="1"/>
  <c r="FH391" i="1"/>
  <c r="FH392" i="1"/>
  <c r="FH393" i="1"/>
  <c r="FH394" i="1"/>
  <c r="FH395" i="1"/>
  <c r="FH396" i="1"/>
  <c r="FH397" i="1"/>
  <c r="FH398" i="1"/>
  <c r="FH399" i="1"/>
  <c r="FH400" i="1"/>
  <c r="FH401" i="1"/>
  <c r="FH402" i="1"/>
  <c r="FH403" i="1"/>
  <c r="FH404" i="1"/>
  <c r="FH405" i="1"/>
  <c r="FH406" i="1"/>
  <c r="FH407" i="1"/>
  <c r="FH408" i="1"/>
  <c r="FH409" i="1"/>
  <c r="FH410" i="1"/>
  <c r="FH412" i="1"/>
  <c r="FH413" i="1"/>
  <c r="FH414" i="1"/>
  <c r="FH419" i="1"/>
  <c r="FJ364" i="1"/>
  <c r="FJ365" i="1"/>
  <c r="FJ366" i="1"/>
  <c r="FJ367" i="1"/>
  <c r="FJ368" i="1"/>
  <c r="FJ369" i="1"/>
  <c r="FJ370" i="1"/>
  <c r="FJ373" i="1"/>
  <c r="FJ374" i="1"/>
  <c r="FJ375" i="1"/>
  <c r="FJ376" i="1"/>
  <c r="FJ378" i="1"/>
  <c r="FJ379" i="1"/>
  <c r="FJ380" i="1"/>
  <c r="FJ381" i="1"/>
  <c r="FJ382" i="1"/>
  <c r="FJ383" i="1"/>
  <c r="FJ384" i="1"/>
  <c r="FJ385" i="1"/>
  <c r="FJ387" i="1"/>
  <c r="FJ388" i="1"/>
  <c r="FJ419" i="1"/>
  <c r="FH420" i="1"/>
  <c r="FI420" i="1"/>
  <c r="FH421" i="1"/>
  <c r="FO364" i="1"/>
  <c r="FL364" i="1"/>
  <c r="FP364" i="1"/>
  <c r="FO365" i="1"/>
  <c r="FL365" i="1"/>
  <c r="FP365" i="1"/>
  <c r="FO366" i="1"/>
  <c r="FL366" i="1"/>
  <c r="FP366" i="1"/>
  <c r="FO367" i="1"/>
  <c r="FL367" i="1"/>
  <c r="FP367" i="1"/>
  <c r="FO368" i="1"/>
  <c r="FL368" i="1"/>
  <c r="FP368" i="1"/>
  <c r="FO369" i="1"/>
  <c r="FL369" i="1"/>
  <c r="FP369" i="1"/>
  <c r="FO370" i="1"/>
  <c r="FL370" i="1"/>
  <c r="FP370" i="1"/>
  <c r="FO373" i="1"/>
  <c r="FP373" i="1"/>
  <c r="FO374" i="1"/>
  <c r="FP374" i="1"/>
  <c r="FO375" i="1"/>
  <c r="FP375" i="1"/>
  <c r="FO376" i="1"/>
  <c r="FP376" i="1"/>
  <c r="FO378" i="1"/>
  <c r="FP378" i="1"/>
  <c r="FO379" i="1"/>
  <c r="FP379" i="1"/>
  <c r="FO380" i="1"/>
  <c r="FP380" i="1"/>
  <c r="FO381" i="1"/>
  <c r="FP381" i="1"/>
  <c r="FO382" i="1"/>
  <c r="FP382" i="1"/>
  <c r="FO383" i="1"/>
  <c r="FP383" i="1"/>
  <c r="FO384" i="1"/>
  <c r="FP384" i="1"/>
  <c r="FO385" i="1"/>
  <c r="FP385" i="1"/>
  <c r="FO386" i="1"/>
  <c r="FP386" i="1"/>
  <c r="FP387" i="1"/>
  <c r="FP388" i="1"/>
  <c r="FP389" i="1"/>
  <c r="FP390" i="1"/>
  <c r="FP391" i="1"/>
  <c r="FP392" i="1"/>
  <c r="FP393" i="1"/>
  <c r="FP394" i="1"/>
  <c r="FP395" i="1"/>
  <c r="FP396" i="1"/>
  <c r="FP397" i="1"/>
  <c r="FP398" i="1"/>
  <c r="FP399" i="1"/>
  <c r="FP400" i="1"/>
  <c r="FP401" i="1"/>
  <c r="FP402" i="1"/>
  <c r="FP403" i="1"/>
  <c r="FP404" i="1"/>
  <c r="FP405" i="1"/>
  <c r="FP406" i="1"/>
  <c r="FP407" i="1"/>
  <c r="FP408" i="1"/>
  <c r="FP409" i="1"/>
  <c r="FP410" i="1"/>
  <c r="FP412" i="1"/>
  <c r="FP413" i="1"/>
  <c r="FP414" i="1"/>
  <c r="FP415" i="1"/>
  <c r="FL421" i="1"/>
  <c r="FM421" i="1"/>
  <c r="FH422" i="1"/>
  <c r="FL422" i="1"/>
  <c r="FM422" i="1"/>
  <c r="FM423" i="1"/>
  <c r="FL412" i="1"/>
  <c r="FQ412" i="1"/>
  <c r="FL413" i="1"/>
  <c r="FQ413" i="1"/>
  <c r="FL414" i="1"/>
  <c r="FQ414" i="1"/>
  <c r="FL415" i="1"/>
  <c r="FQ415" i="1"/>
  <c r="FF364" i="1"/>
  <c r="FQ364" i="1"/>
  <c r="FF365" i="1"/>
  <c r="FQ365" i="1"/>
  <c r="FF366" i="1"/>
  <c r="FQ366" i="1"/>
  <c r="FF367" i="1"/>
  <c r="FQ367" i="1"/>
  <c r="FF368" i="1"/>
  <c r="FQ368" i="1"/>
  <c r="FF369" i="1"/>
  <c r="FQ369" i="1"/>
  <c r="FF370" i="1"/>
  <c r="FQ370" i="1"/>
  <c r="FF371" i="1"/>
  <c r="FF372" i="1"/>
  <c r="FF373" i="1"/>
  <c r="FL373" i="1"/>
  <c r="FQ373" i="1"/>
  <c r="FF374" i="1"/>
  <c r="FL374" i="1"/>
  <c r="FQ374" i="1"/>
  <c r="FF375" i="1"/>
  <c r="FL375" i="1"/>
  <c r="FQ375" i="1"/>
  <c r="FF376" i="1"/>
  <c r="FL376" i="1"/>
  <c r="FQ376" i="1"/>
  <c r="FF377" i="1"/>
  <c r="FF378" i="1"/>
  <c r="FL378" i="1"/>
  <c r="FQ378" i="1"/>
  <c r="FF379" i="1"/>
  <c r="FL379" i="1"/>
  <c r="FQ379" i="1"/>
  <c r="FF380" i="1"/>
  <c r="FL380" i="1"/>
  <c r="FQ380" i="1"/>
  <c r="FF381" i="1"/>
  <c r="FL381" i="1"/>
  <c r="FQ381" i="1"/>
  <c r="FF382" i="1"/>
  <c r="FL382" i="1"/>
  <c r="FQ382" i="1"/>
  <c r="FF383" i="1"/>
  <c r="FL383" i="1"/>
  <c r="FQ383" i="1"/>
  <c r="FL384" i="1"/>
  <c r="FQ384" i="1"/>
  <c r="FL385" i="1"/>
  <c r="FQ385" i="1"/>
  <c r="FL386" i="1"/>
  <c r="FQ386" i="1"/>
  <c r="FL387" i="1"/>
  <c r="FQ387" i="1"/>
  <c r="FL388" i="1"/>
  <c r="FQ388" i="1"/>
  <c r="FL389" i="1"/>
  <c r="FQ389" i="1"/>
  <c r="FL390" i="1"/>
  <c r="FQ390" i="1"/>
  <c r="FL391" i="1"/>
  <c r="FQ391" i="1"/>
  <c r="FL392" i="1"/>
  <c r="FQ392" i="1"/>
  <c r="FL393" i="1"/>
  <c r="FQ393" i="1"/>
  <c r="FL394" i="1"/>
  <c r="FQ394" i="1"/>
  <c r="FL395" i="1"/>
  <c r="FQ395" i="1"/>
  <c r="FL396" i="1"/>
  <c r="FQ396" i="1"/>
  <c r="FL397" i="1"/>
  <c r="FQ397" i="1"/>
  <c r="FL398" i="1"/>
  <c r="FQ398" i="1"/>
  <c r="FL399" i="1"/>
  <c r="FQ399" i="1"/>
  <c r="FL400" i="1"/>
  <c r="FQ400" i="1"/>
  <c r="FL401" i="1"/>
  <c r="FQ401" i="1"/>
  <c r="FL402" i="1"/>
  <c r="FQ402" i="1"/>
  <c r="FL403" i="1"/>
  <c r="FQ403" i="1"/>
  <c r="FL404" i="1"/>
  <c r="FQ404" i="1"/>
  <c r="FL405" i="1"/>
  <c r="FQ405" i="1"/>
  <c r="FL406" i="1"/>
  <c r="FQ406" i="1"/>
  <c r="FL407" i="1"/>
  <c r="FQ407" i="1"/>
  <c r="FL408" i="1"/>
  <c r="FQ408" i="1"/>
  <c r="FL409" i="1"/>
  <c r="FQ409" i="1"/>
  <c r="FL410" i="1"/>
  <c r="FQ410" i="1"/>
  <c r="FJ292" i="1"/>
  <c r="FJ293" i="1"/>
  <c r="FJ294" i="1"/>
  <c r="FJ295" i="1"/>
  <c r="FJ296" i="1"/>
  <c r="FJ297" i="1"/>
  <c r="FJ298" i="1"/>
  <c r="FJ299" i="1"/>
  <c r="FJ300" i="1"/>
  <c r="FJ302" i="1"/>
  <c r="FJ303" i="1"/>
  <c r="FJ304" i="1"/>
  <c r="FJ306" i="1"/>
  <c r="FJ307" i="1"/>
  <c r="FJ308" i="1"/>
  <c r="FJ309" i="1"/>
  <c r="FJ310" i="1"/>
  <c r="FJ311" i="1"/>
  <c r="FJ312" i="1"/>
  <c r="FJ313" i="1"/>
  <c r="FJ315" i="1"/>
  <c r="FJ316" i="1"/>
  <c r="FJ347" i="1"/>
  <c r="FH348" i="1"/>
  <c r="FI348" i="1"/>
  <c r="FH349" i="1"/>
  <c r="FO292" i="1"/>
  <c r="FL292" i="1"/>
  <c r="FP292" i="1"/>
  <c r="FO293" i="1"/>
  <c r="FL293" i="1"/>
  <c r="FP293" i="1"/>
  <c r="FO294" i="1"/>
  <c r="FL294" i="1"/>
  <c r="FP294" i="1"/>
  <c r="FO295" i="1"/>
  <c r="FL295" i="1"/>
  <c r="FP295" i="1"/>
  <c r="FO296" i="1"/>
  <c r="FL296" i="1"/>
  <c r="FP296" i="1"/>
  <c r="FO297" i="1"/>
  <c r="FL297" i="1"/>
  <c r="FP297" i="1"/>
  <c r="FO298" i="1"/>
  <c r="FL298" i="1"/>
  <c r="FP298" i="1"/>
  <c r="FO299" i="1"/>
  <c r="FL299" i="1"/>
  <c r="FP299" i="1"/>
  <c r="FO300" i="1"/>
  <c r="FL300" i="1"/>
  <c r="FP300" i="1"/>
  <c r="FO302" i="1"/>
  <c r="FP302" i="1"/>
  <c r="FO303" i="1"/>
  <c r="FP303" i="1"/>
  <c r="FO304" i="1"/>
  <c r="FP304" i="1"/>
  <c r="FO306" i="1"/>
  <c r="FP306" i="1"/>
  <c r="FO307" i="1"/>
  <c r="FP307" i="1"/>
  <c r="FO308" i="1"/>
  <c r="FP308" i="1"/>
  <c r="FO309" i="1"/>
  <c r="FP309" i="1"/>
  <c r="FO310" i="1"/>
  <c r="FP310" i="1"/>
  <c r="FO311" i="1"/>
  <c r="FP311" i="1"/>
  <c r="FO312" i="1"/>
  <c r="FP312" i="1"/>
  <c r="FO313" i="1"/>
  <c r="FP313" i="1"/>
  <c r="FO314" i="1"/>
  <c r="FP314" i="1"/>
  <c r="FP315" i="1"/>
  <c r="FP316" i="1"/>
  <c r="FP317" i="1"/>
  <c r="FP318" i="1"/>
  <c r="FP319" i="1"/>
  <c r="FP320" i="1"/>
  <c r="FP321" i="1"/>
  <c r="FP322" i="1"/>
  <c r="FP323" i="1"/>
  <c r="FP324" i="1"/>
  <c r="FP325" i="1"/>
  <c r="FP326" i="1"/>
  <c r="FP327" i="1"/>
  <c r="FP328" i="1"/>
  <c r="FP329" i="1"/>
  <c r="FP330" i="1"/>
  <c r="FP331" i="1"/>
  <c r="FP332" i="1"/>
  <c r="FP333" i="1"/>
  <c r="FP334" i="1"/>
  <c r="FP335" i="1"/>
  <c r="FP336" i="1"/>
  <c r="FP337" i="1"/>
  <c r="FP338" i="1"/>
  <c r="FP340" i="1"/>
  <c r="FP341" i="1"/>
  <c r="FP342" i="1"/>
  <c r="FP343" i="1"/>
  <c r="FL349" i="1"/>
  <c r="FM349" i="1"/>
  <c r="FH350" i="1"/>
  <c r="FL350" i="1"/>
  <c r="FM350" i="1"/>
  <c r="FM351" i="1"/>
  <c r="FL340" i="1"/>
  <c r="FQ340" i="1"/>
  <c r="FL341" i="1"/>
  <c r="FQ341" i="1"/>
  <c r="FL342" i="1"/>
  <c r="FQ342" i="1"/>
  <c r="FL343" i="1"/>
  <c r="FQ343" i="1"/>
  <c r="FF292" i="1"/>
  <c r="FQ292" i="1"/>
  <c r="FF293" i="1"/>
  <c r="FQ293" i="1"/>
  <c r="FF294" i="1"/>
  <c r="FQ294" i="1"/>
  <c r="FF295" i="1"/>
  <c r="FQ295" i="1"/>
  <c r="FF296" i="1"/>
  <c r="FQ296" i="1"/>
  <c r="FF297" i="1"/>
  <c r="FQ297" i="1"/>
  <c r="FF298" i="1"/>
  <c r="FQ298" i="1"/>
  <c r="FF299" i="1"/>
  <c r="FQ299" i="1"/>
  <c r="FF300" i="1"/>
  <c r="FQ300" i="1"/>
  <c r="FF301" i="1"/>
  <c r="FF302" i="1"/>
  <c r="FL302" i="1"/>
  <c r="FQ302" i="1"/>
  <c r="FF303" i="1"/>
  <c r="FL303" i="1"/>
  <c r="FQ303" i="1"/>
  <c r="FF304" i="1"/>
  <c r="FL304" i="1"/>
  <c r="FQ304" i="1"/>
  <c r="FF305" i="1"/>
  <c r="FF306" i="1"/>
  <c r="FL306" i="1"/>
  <c r="FQ306" i="1"/>
  <c r="FF307" i="1"/>
  <c r="FL307" i="1"/>
  <c r="FQ307" i="1"/>
  <c r="FF308" i="1"/>
  <c r="FL308" i="1"/>
  <c r="FQ308" i="1"/>
  <c r="FF309" i="1"/>
  <c r="FL309" i="1"/>
  <c r="FQ309" i="1"/>
  <c r="FF310" i="1"/>
  <c r="FL310" i="1"/>
  <c r="FQ310" i="1"/>
  <c r="FF311" i="1"/>
  <c r="FL311" i="1"/>
  <c r="FQ311" i="1"/>
  <c r="FL312" i="1"/>
  <c r="FQ312" i="1"/>
  <c r="FL313" i="1"/>
  <c r="FQ313" i="1"/>
  <c r="FL314" i="1"/>
  <c r="FQ314" i="1"/>
  <c r="FL315" i="1"/>
  <c r="FQ315" i="1"/>
  <c r="FL316" i="1"/>
  <c r="FQ316" i="1"/>
  <c r="FL317" i="1"/>
  <c r="FQ317" i="1"/>
  <c r="FL318" i="1"/>
  <c r="FQ318" i="1"/>
  <c r="FL319" i="1"/>
  <c r="FQ319" i="1"/>
  <c r="FL320" i="1"/>
  <c r="FQ320" i="1"/>
  <c r="FL321" i="1"/>
  <c r="FQ321" i="1"/>
  <c r="FL322" i="1"/>
  <c r="FQ322" i="1"/>
  <c r="FL323" i="1"/>
  <c r="FQ323" i="1"/>
  <c r="FL324" i="1"/>
  <c r="FQ324" i="1"/>
  <c r="FL325" i="1"/>
  <c r="FQ325" i="1"/>
  <c r="FL326" i="1"/>
  <c r="FQ326" i="1"/>
  <c r="FL327" i="1"/>
  <c r="FQ327" i="1"/>
  <c r="FL328" i="1"/>
  <c r="FQ328" i="1"/>
  <c r="FL329" i="1"/>
  <c r="FQ329" i="1"/>
  <c r="FL330" i="1"/>
  <c r="FQ330" i="1"/>
  <c r="FL331" i="1"/>
  <c r="FQ331" i="1"/>
  <c r="FL332" i="1"/>
  <c r="FQ332" i="1"/>
  <c r="FL333" i="1"/>
  <c r="FQ333" i="1"/>
  <c r="FL334" i="1"/>
  <c r="FQ334" i="1"/>
  <c r="FL335" i="1"/>
  <c r="FQ335" i="1"/>
  <c r="FL336" i="1"/>
  <c r="FQ336" i="1"/>
  <c r="FL337" i="1"/>
  <c r="FQ337" i="1"/>
  <c r="FL338" i="1"/>
  <c r="FQ338" i="1"/>
  <c r="DY297" i="1"/>
  <c r="DY301" i="1"/>
  <c r="DY305" i="1"/>
  <c r="DY309" i="1"/>
  <c r="DY313" i="1"/>
  <c r="DY317" i="1"/>
  <c r="IF295" i="1"/>
  <c r="IF299" i="1"/>
  <c r="I356" i="1"/>
  <c r="K356" i="1"/>
  <c r="ID302" i="1"/>
  <c r="ID301" i="1"/>
  <c r="ID300" i="1"/>
  <c r="ID299" i="1"/>
  <c r="LH297" i="1"/>
  <c r="LJ297" i="1"/>
  <c r="LH298" i="1"/>
  <c r="LJ298" i="1"/>
  <c r="LH299" i="1"/>
  <c r="LJ299" i="1"/>
  <c r="J364" i="1"/>
  <c r="LF366" i="1"/>
  <c r="AL364" i="1"/>
  <c r="ET364" i="1"/>
  <c r="AZ364" i="1"/>
  <c r="EF364" i="1"/>
  <c r="LT364" i="1"/>
  <c r="NJ364" i="1"/>
  <c r="MV364" i="1"/>
  <c r="MH364" i="1"/>
  <c r="X364" i="1"/>
  <c r="GJ364" i="1"/>
  <c r="GX364" i="1"/>
  <c r="HZ367" i="1"/>
  <c r="HZ368" i="1"/>
  <c r="IN367" i="1"/>
  <c r="IN368" i="1"/>
  <c r="IN369" i="1"/>
  <c r="IN370" i="1"/>
  <c r="DR367" i="1"/>
  <c r="DR368" i="1"/>
  <c r="DR369" i="1"/>
  <c r="DR370" i="1"/>
  <c r="CP367" i="1"/>
  <c r="CP368" i="1"/>
  <c r="CP369" i="1"/>
  <c r="CP370" i="1"/>
  <c r="CB367" i="1"/>
  <c r="CB368" i="1"/>
  <c r="CB369" i="1"/>
  <c r="CB370" i="1"/>
  <c r="BN367" i="1"/>
  <c r="BN368" i="1"/>
  <c r="BN369" i="1"/>
  <c r="BN370" i="1"/>
  <c r="DD367" i="1"/>
  <c r="DD368" i="1"/>
  <c r="DD369" i="1"/>
  <c r="DD370" i="1"/>
  <c r="JB367" i="1"/>
  <c r="JB368" i="1"/>
  <c r="JB369" i="1"/>
  <c r="JB370" i="1"/>
  <c r="JP367" i="1"/>
  <c r="JP368" i="1"/>
  <c r="JP369" i="1"/>
  <c r="JP370" i="1"/>
  <c r="KD367" i="1"/>
  <c r="KD368" i="1"/>
  <c r="KD369" i="1"/>
  <c r="KD370" i="1"/>
  <c r="KR367" i="1"/>
  <c r="KR368" i="1"/>
  <c r="KR369" i="1"/>
  <c r="KR370" i="1"/>
  <c r="B364" i="1"/>
  <c r="F364" i="1"/>
  <c r="E364" i="1"/>
  <c r="D364" i="1"/>
  <c r="C364" i="1"/>
  <c r="J367" i="1"/>
  <c r="X367" i="1"/>
  <c r="AL367" i="1"/>
  <c r="AZ367" i="1"/>
  <c r="BN379" i="1"/>
  <c r="BN380" i="1"/>
  <c r="BN381" i="1"/>
  <c r="BN382" i="1"/>
  <c r="CB379" i="1"/>
  <c r="CB380" i="1"/>
  <c r="CB381" i="1"/>
  <c r="CB382" i="1"/>
  <c r="CP379" i="1"/>
  <c r="CP380" i="1"/>
  <c r="CP381" i="1"/>
  <c r="CP382" i="1"/>
  <c r="C367" i="1"/>
  <c r="EF367" i="1"/>
  <c r="ET367" i="1"/>
  <c r="DD379" i="1"/>
  <c r="DD380" i="1"/>
  <c r="DD381" i="1"/>
  <c r="DD382" i="1"/>
  <c r="DR379" i="1"/>
  <c r="DR380" i="1"/>
  <c r="DR381" i="1"/>
  <c r="DR382" i="1"/>
  <c r="D367" i="1"/>
  <c r="NJ367" i="1"/>
  <c r="MV367" i="1"/>
  <c r="MH367" i="1"/>
  <c r="LF375" i="1"/>
  <c r="LT367" i="1"/>
  <c r="JB379" i="1"/>
  <c r="JB380" i="1"/>
  <c r="JB381" i="1"/>
  <c r="JB382" i="1"/>
  <c r="JP379" i="1"/>
  <c r="JP380" i="1"/>
  <c r="JP381" i="1"/>
  <c r="JP382" i="1"/>
  <c r="KD379" i="1"/>
  <c r="KD380" i="1"/>
  <c r="KD381" i="1"/>
  <c r="KD382" i="1"/>
  <c r="KR379" i="1"/>
  <c r="KR380" i="1"/>
  <c r="KR381" i="1"/>
  <c r="KR382" i="1"/>
  <c r="E367" i="1"/>
  <c r="GJ367" i="1"/>
  <c r="GX367" i="1"/>
  <c r="HZ379" i="1"/>
  <c r="HZ380" i="1"/>
  <c r="IN379" i="1"/>
  <c r="IN380" i="1"/>
  <c r="IN381" i="1"/>
  <c r="IN382" i="1"/>
  <c r="B367" i="1"/>
  <c r="F367" i="1"/>
  <c r="LD294" i="1"/>
  <c r="HN293" i="1"/>
  <c r="HP293" i="1"/>
  <c r="HT293" i="1"/>
  <c r="HU293" i="1"/>
  <c r="HN294" i="1"/>
  <c r="HP294" i="1"/>
  <c r="HT294" i="1"/>
  <c r="HU294" i="1"/>
  <c r="HN295" i="1"/>
  <c r="HP295" i="1"/>
  <c r="HT295" i="1"/>
  <c r="HU295" i="1"/>
  <c r="HN296" i="1"/>
  <c r="HP296" i="1"/>
  <c r="HT296" i="1"/>
  <c r="HU296" i="1"/>
  <c r="HP297" i="1"/>
  <c r="HT297" i="1"/>
  <c r="HU297" i="1"/>
  <c r="HN298" i="1"/>
  <c r="HP298" i="1"/>
  <c r="HT298" i="1"/>
  <c r="HU298" i="1"/>
  <c r="HN299" i="1"/>
  <c r="HP299" i="1"/>
  <c r="HS299" i="1"/>
  <c r="HT299" i="1"/>
  <c r="HU299" i="1"/>
  <c r="HN300" i="1"/>
  <c r="HP300" i="1"/>
  <c r="HS300" i="1"/>
  <c r="HT300" i="1"/>
  <c r="HU300" i="1"/>
  <c r="GZ293" i="1"/>
  <c r="HB293" i="1"/>
  <c r="HE292" i="1"/>
  <c r="HE293" i="1"/>
  <c r="HF293" i="1"/>
  <c r="HG293" i="1"/>
  <c r="GZ294" i="1"/>
  <c r="HB294" i="1"/>
  <c r="HE294" i="1"/>
  <c r="HF294" i="1"/>
  <c r="HG294" i="1"/>
  <c r="GZ295" i="1"/>
  <c r="HB295" i="1"/>
  <c r="HE295" i="1"/>
  <c r="HF295" i="1"/>
  <c r="HG295" i="1"/>
  <c r="GZ296" i="1"/>
  <c r="HB296" i="1"/>
  <c r="HE296" i="1"/>
  <c r="HF296" i="1"/>
  <c r="HG296" i="1"/>
  <c r="GZ297" i="1"/>
  <c r="HB297" i="1"/>
  <c r="HE297" i="1"/>
  <c r="HF297" i="1"/>
  <c r="HG297" i="1"/>
  <c r="GZ298" i="1"/>
  <c r="HB298" i="1"/>
  <c r="HE298" i="1"/>
  <c r="HF298" i="1"/>
  <c r="HG298" i="1"/>
  <c r="GZ299" i="1"/>
  <c r="HB299" i="1"/>
  <c r="HE299" i="1"/>
  <c r="HF299" i="1"/>
  <c r="HG299" i="1"/>
  <c r="GZ300" i="1"/>
  <c r="HB300" i="1"/>
  <c r="HE300" i="1"/>
  <c r="HF300" i="1"/>
  <c r="HG300" i="1"/>
  <c r="GL293" i="1"/>
  <c r="GN293" i="1"/>
  <c r="GQ292" i="1"/>
  <c r="GQ293" i="1"/>
  <c r="GR293" i="1"/>
  <c r="GS293" i="1"/>
  <c r="GL294" i="1"/>
  <c r="GN294" i="1"/>
  <c r="GQ294" i="1"/>
  <c r="GR294" i="1"/>
  <c r="GS294" i="1"/>
  <c r="GL295" i="1"/>
  <c r="GN295" i="1"/>
  <c r="GQ295" i="1"/>
  <c r="GR295" i="1"/>
  <c r="GS295" i="1"/>
  <c r="GL296" i="1"/>
  <c r="GN296" i="1"/>
  <c r="GR296" i="1"/>
  <c r="GS296" i="1"/>
  <c r="GL297" i="1"/>
  <c r="GN297" i="1"/>
  <c r="GQ297" i="1"/>
  <c r="GR297" i="1"/>
  <c r="GS297" i="1"/>
  <c r="GL298" i="1"/>
  <c r="GN298" i="1"/>
  <c r="GQ298" i="1"/>
  <c r="GR298" i="1"/>
  <c r="GS298" i="1"/>
  <c r="GL299" i="1"/>
  <c r="GN299" i="1"/>
  <c r="GQ299" i="1"/>
  <c r="GR299" i="1"/>
  <c r="GS299" i="1"/>
  <c r="GL300" i="1"/>
  <c r="GN300" i="1"/>
  <c r="GQ300" i="1"/>
  <c r="GR300" i="1"/>
  <c r="GS300" i="1"/>
  <c r="LV293" i="1"/>
  <c r="LX293" i="1"/>
  <c r="MA292" i="1"/>
  <c r="MA293" i="1"/>
  <c r="MB293" i="1"/>
  <c r="MC293" i="1"/>
  <c r="LV294" i="1"/>
  <c r="LX294" i="1"/>
  <c r="MB294" i="1"/>
  <c r="MC294" i="1"/>
  <c r="LV295" i="1"/>
  <c r="LX295" i="1"/>
  <c r="MA295" i="1"/>
  <c r="MB295" i="1"/>
  <c r="MC295" i="1"/>
  <c r="LV296" i="1"/>
  <c r="LX296" i="1"/>
  <c r="MA296" i="1"/>
  <c r="MB296" i="1"/>
  <c r="MC296" i="1"/>
  <c r="LV297" i="1"/>
  <c r="LX297" i="1"/>
  <c r="MA297" i="1"/>
  <c r="MB297" i="1"/>
  <c r="MC297" i="1"/>
  <c r="LV298" i="1"/>
  <c r="LX298" i="1"/>
  <c r="MA298" i="1"/>
  <c r="MB298" i="1"/>
  <c r="MC298" i="1"/>
  <c r="LV299" i="1"/>
  <c r="LX299" i="1"/>
  <c r="MA299" i="1"/>
  <c r="MB299" i="1"/>
  <c r="MC299" i="1"/>
  <c r="LV300" i="1"/>
  <c r="LX300" i="1"/>
  <c r="MA300" i="1"/>
  <c r="MB300" i="1"/>
  <c r="MC300" i="1"/>
  <c r="MJ293" i="1"/>
  <c r="ML293" i="1"/>
  <c r="MO292" i="1"/>
  <c r="MO293" i="1"/>
  <c r="MP293" i="1"/>
  <c r="MQ293" i="1"/>
  <c r="MJ294" i="1"/>
  <c r="ML294" i="1"/>
  <c r="MO294" i="1"/>
  <c r="MP294" i="1"/>
  <c r="MQ294" i="1"/>
  <c r="MJ295" i="1"/>
  <c r="ML295" i="1"/>
  <c r="MO295" i="1"/>
  <c r="MP295" i="1"/>
  <c r="MQ295" i="1"/>
  <c r="MJ296" i="1"/>
  <c r="ML296" i="1"/>
  <c r="MO296" i="1"/>
  <c r="MP296" i="1"/>
  <c r="MQ296" i="1"/>
  <c r="MJ297" i="1"/>
  <c r="ML297" i="1"/>
  <c r="MO297" i="1"/>
  <c r="MP297" i="1"/>
  <c r="MQ297" i="1"/>
  <c r="MJ298" i="1"/>
  <c r="ML298" i="1"/>
  <c r="MO298" i="1"/>
  <c r="MP298" i="1"/>
  <c r="MQ298" i="1"/>
  <c r="MJ299" i="1"/>
  <c r="ML299" i="1"/>
  <c r="MO299" i="1"/>
  <c r="MP299" i="1"/>
  <c r="MQ299" i="1"/>
  <c r="MJ300" i="1"/>
  <c r="ML300" i="1"/>
  <c r="MO300" i="1"/>
  <c r="MP300" i="1"/>
  <c r="MQ300" i="1"/>
  <c r="MX293" i="1"/>
  <c r="MZ293" i="1"/>
  <c r="NC292" i="1"/>
  <c r="NC293" i="1"/>
  <c r="ND293" i="1"/>
  <c r="NE293" i="1"/>
  <c r="MX294" i="1"/>
  <c r="MZ294" i="1"/>
  <c r="NC294" i="1"/>
  <c r="ND294" i="1"/>
  <c r="NE294" i="1"/>
  <c r="MX295" i="1"/>
  <c r="MZ295" i="1"/>
  <c r="NC295" i="1"/>
  <c r="ND295" i="1"/>
  <c r="NE295" i="1"/>
  <c r="MX296" i="1"/>
  <c r="MZ296" i="1"/>
  <c r="NC296" i="1"/>
  <c r="ND296" i="1"/>
  <c r="NE296" i="1"/>
  <c r="MX297" i="1"/>
  <c r="MZ297" i="1"/>
  <c r="NC297" i="1"/>
  <c r="ND297" i="1"/>
  <c r="NE297" i="1"/>
  <c r="MX298" i="1"/>
  <c r="MZ298" i="1"/>
  <c r="NC298" i="1"/>
  <c r="ND298" i="1"/>
  <c r="NE298" i="1"/>
  <c r="MX299" i="1"/>
  <c r="MZ299" i="1"/>
  <c r="NC299" i="1"/>
  <c r="ND299" i="1"/>
  <c r="NE299" i="1"/>
  <c r="MX300" i="1"/>
  <c r="MZ300" i="1"/>
  <c r="NC300" i="1"/>
  <c r="ND300" i="1"/>
  <c r="NE300" i="1"/>
  <c r="NL293" i="1"/>
  <c r="NN293" i="1"/>
  <c r="NQ292" i="1"/>
  <c r="NQ293" i="1"/>
  <c r="NR293" i="1"/>
  <c r="NS293" i="1"/>
  <c r="NL294" i="1"/>
  <c r="NN294" i="1"/>
  <c r="NQ294" i="1"/>
  <c r="NR294" i="1"/>
  <c r="NS294" i="1"/>
  <c r="NL295" i="1"/>
  <c r="NN295" i="1"/>
  <c r="NQ295" i="1"/>
  <c r="NR295" i="1"/>
  <c r="NS295" i="1"/>
  <c r="NL296" i="1"/>
  <c r="NN296" i="1"/>
  <c r="NQ296" i="1"/>
  <c r="NR296" i="1"/>
  <c r="NS296" i="1"/>
  <c r="NL297" i="1"/>
  <c r="NN297" i="1"/>
  <c r="NQ297" i="1"/>
  <c r="NR297" i="1"/>
  <c r="NS297" i="1"/>
  <c r="NL298" i="1"/>
  <c r="NN298" i="1"/>
  <c r="NQ298" i="1"/>
  <c r="NR298" i="1"/>
  <c r="NS298" i="1"/>
  <c r="NL299" i="1"/>
  <c r="NN299" i="1"/>
  <c r="NQ299" i="1"/>
  <c r="NR299" i="1"/>
  <c r="NS299" i="1"/>
  <c r="NL300" i="1"/>
  <c r="NN300" i="1"/>
  <c r="NQ300" i="1"/>
  <c r="NR300" i="1"/>
  <c r="NS300" i="1"/>
  <c r="EV293" i="1"/>
  <c r="EX293" i="1"/>
  <c r="FA292" i="1"/>
  <c r="FA293" i="1"/>
  <c r="FB293" i="1"/>
  <c r="FC293" i="1"/>
  <c r="EV294" i="1"/>
  <c r="EX294" i="1"/>
  <c r="FA294" i="1"/>
  <c r="FB294" i="1"/>
  <c r="FC294" i="1"/>
  <c r="EV295" i="1"/>
  <c r="EX295" i="1"/>
  <c r="FA295" i="1"/>
  <c r="FB295" i="1"/>
  <c r="FC295" i="1"/>
  <c r="EV296" i="1"/>
  <c r="EX296" i="1"/>
  <c r="FA296" i="1"/>
  <c r="FB296" i="1"/>
  <c r="FC296" i="1"/>
  <c r="EV297" i="1"/>
  <c r="EX297" i="1"/>
  <c r="FA297" i="1"/>
  <c r="FB297" i="1"/>
  <c r="FC297" i="1"/>
  <c r="EV298" i="1"/>
  <c r="EX298" i="1"/>
  <c r="FA298" i="1"/>
  <c r="FB298" i="1"/>
  <c r="FC298" i="1"/>
  <c r="EV299" i="1"/>
  <c r="EX299" i="1"/>
  <c r="FA299" i="1"/>
  <c r="FB299" i="1"/>
  <c r="FC299" i="1"/>
  <c r="EV300" i="1"/>
  <c r="EX300" i="1"/>
  <c r="FA300" i="1"/>
  <c r="FB300" i="1"/>
  <c r="FC300" i="1"/>
  <c r="IL295" i="1"/>
  <c r="HX295" i="1"/>
  <c r="KP295" i="1"/>
  <c r="KB295" i="1"/>
  <c r="JN295" i="1"/>
  <c r="IZ295" i="1"/>
  <c r="IP299" i="1"/>
  <c r="IR299" i="1"/>
  <c r="IU295" i="1"/>
  <c r="IU299" i="1"/>
  <c r="IV299" i="1"/>
  <c r="IW299" i="1"/>
  <c r="IP300" i="1"/>
  <c r="IR300" i="1"/>
  <c r="IT296" i="1"/>
  <c r="IT300" i="1"/>
  <c r="IU296" i="1"/>
  <c r="IU300" i="1"/>
  <c r="IV300" i="1"/>
  <c r="IW300" i="1"/>
  <c r="IP301" i="1"/>
  <c r="IR301" i="1"/>
  <c r="IT297" i="1"/>
  <c r="IT301" i="1"/>
  <c r="IU297" i="1"/>
  <c r="IU301" i="1"/>
  <c r="IV301" i="1"/>
  <c r="IW301" i="1"/>
  <c r="IP302" i="1"/>
  <c r="IR302" i="1"/>
  <c r="IT298" i="1"/>
  <c r="IT302" i="1"/>
  <c r="IU298" i="1"/>
  <c r="IU302" i="1"/>
  <c r="IV302" i="1"/>
  <c r="IW302" i="1"/>
  <c r="IP303" i="1"/>
  <c r="IR303" i="1"/>
  <c r="IT303" i="1"/>
  <c r="IU303" i="1"/>
  <c r="IV303" i="1"/>
  <c r="IW303" i="1"/>
  <c r="IP304" i="1"/>
  <c r="IR304" i="1"/>
  <c r="IT304" i="1"/>
  <c r="IU304" i="1"/>
  <c r="IV304" i="1"/>
  <c r="IW304" i="1"/>
  <c r="IP305" i="1"/>
  <c r="IR305" i="1"/>
  <c r="IT305" i="1"/>
  <c r="IU305" i="1"/>
  <c r="IV305" i="1"/>
  <c r="IW305" i="1"/>
  <c r="IP306" i="1"/>
  <c r="IR306" i="1"/>
  <c r="IT306" i="1"/>
  <c r="IU306" i="1"/>
  <c r="IV306" i="1"/>
  <c r="IW306" i="1"/>
  <c r="IP307" i="1"/>
  <c r="IR307" i="1"/>
  <c r="IT307" i="1"/>
  <c r="IU307" i="1"/>
  <c r="IV307" i="1"/>
  <c r="IW307" i="1"/>
  <c r="IP308" i="1"/>
  <c r="IR308" i="1"/>
  <c r="IT308" i="1"/>
  <c r="IU308" i="1"/>
  <c r="IV308" i="1"/>
  <c r="IW308" i="1"/>
  <c r="IP309" i="1"/>
  <c r="IR309" i="1"/>
  <c r="IT309" i="1"/>
  <c r="IU309" i="1"/>
  <c r="IV309" i="1"/>
  <c r="IW309" i="1"/>
  <c r="IP310" i="1"/>
  <c r="IR310" i="1"/>
  <c r="IT310" i="1"/>
  <c r="IU310" i="1"/>
  <c r="IV310" i="1"/>
  <c r="IW310" i="1"/>
  <c r="IP311" i="1"/>
  <c r="IR311" i="1"/>
  <c r="IT311" i="1"/>
  <c r="IU311" i="1"/>
  <c r="IV311" i="1"/>
  <c r="IW311" i="1"/>
  <c r="IP312" i="1"/>
  <c r="IR312" i="1"/>
  <c r="IT312" i="1"/>
  <c r="IU312" i="1"/>
  <c r="IV312" i="1"/>
  <c r="IW312" i="1"/>
  <c r="IP313" i="1"/>
  <c r="IR313" i="1"/>
  <c r="IT313" i="1"/>
  <c r="IU313" i="1"/>
  <c r="IV313" i="1"/>
  <c r="IW313" i="1"/>
  <c r="IP314" i="1"/>
  <c r="IR314" i="1"/>
  <c r="IT314" i="1"/>
  <c r="IU314" i="1"/>
  <c r="IV314" i="1"/>
  <c r="IW314" i="1"/>
  <c r="IP315" i="1"/>
  <c r="IR315" i="1"/>
  <c r="IT315" i="1"/>
  <c r="IU315" i="1"/>
  <c r="IV315" i="1"/>
  <c r="IW315" i="1"/>
  <c r="IP316" i="1"/>
  <c r="IR316" i="1"/>
  <c r="IT316" i="1"/>
  <c r="IU316" i="1"/>
  <c r="IV316" i="1"/>
  <c r="IW316" i="1"/>
  <c r="IP317" i="1"/>
  <c r="IR317" i="1"/>
  <c r="IT317" i="1"/>
  <c r="IV317" i="1"/>
  <c r="IW317" i="1"/>
  <c r="IP318" i="1"/>
  <c r="IR318" i="1"/>
  <c r="IT318" i="1"/>
  <c r="IU318" i="1"/>
  <c r="IV318" i="1"/>
  <c r="IW318" i="1"/>
  <c r="IP319" i="1"/>
  <c r="IR319" i="1"/>
  <c r="IT319" i="1"/>
  <c r="IU319" i="1"/>
  <c r="IV319" i="1"/>
  <c r="IW319" i="1"/>
  <c r="IP320" i="1"/>
  <c r="IR320" i="1"/>
  <c r="IT320" i="1"/>
  <c r="IU320" i="1"/>
  <c r="IV320" i="1"/>
  <c r="IW320" i="1"/>
  <c r="IP321" i="1"/>
  <c r="IR321" i="1"/>
  <c r="IT321" i="1"/>
  <c r="IU321" i="1"/>
  <c r="IV321" i="1"/>
  <c r="IW321" i="1"/>
  <c r="IP322" i="1"/>
  <c r="IR322" i="1"/>
  <c r="IT322" i="1"/>
  <c r="IU322" i="1"/>
  <c r="IV322" i="1"/>
  <c r="IW322" i="1"/>
  <c r="IP323" i="1"/>
  <c r="IR323" i="1"/>
  <c r="IT323" i="1"/>
  <c r="IU323" i="1"/>
  <c r="IV323" i="1"/>
  <c r="IW323" i="1"/>
  <c r="IP324" i="1"/>
  <c r="IR324" i="1"/>
  <c r="IT324" i="1"/>
  <c r="IU324" i="1"/>
  <c r="IV324" i="1"/>
  <c r="IW324" i="1"/>
  <c r="IP325" i="1"/>
  <c r="IR325" i="1"/>
  <c r="IT325" i="1"/>
  <c r="IU325" i="1"/>
  <c r="IV325" i="1"/>
  <c r="IW325" i="1"/>
  <c r="IP326" i="1"/>
  <c r="IR326" i="1"/>
  <c r="IT326" i="1"/>
  <c r="IU326" i="1"/>
  <c r="IV326" i="1"/>
  <c r="IW326" i="1"/>
  <c r="IP327" i="1"/>
  <c r="IR327" i="1"/>
  <c r="IT327" i="1"/>
  <c r="IU327" i="1"/>
  <c r="IV327" i="1"/>
  <c r="IW327" i="1"/>
  <c r="IP328" i="1"/>
  <c r="IR328" i="1"/>
  <c r="IT328" i="1"/>
  <c r="IU328" i="1"/>
  <c r="IV328" i="1"/>
  <c r="IW328" i="1"/>
  <c r="IP329" i="1"/>
  <c r="IR329" i="1"/>
  <c r="IT329" i="1"/>
  <c r="IU329" i="1"/>
  <c r="IV329" i="1"/>
  <c r="IW329" i="1"/>
  <c r="IP330" i="1"/>
  <c r="IR330" i="1"/>
  <c r="IT330" i="1"/>
  <c r="IU330" i="1"/>
  <c r="IV330" i="1"/>
  <c r="IW330" i="1"/>
  <c r="IB299" i="1"/>
  <c r="IG295" i="1"/>
  <c r="IG299" i="1"/>
  <c r="IH299" i="1"/>
  <c r="II299" i="1"/>
  <c r="IB300" i="1"/>
  <c r="IG296" i="1"/>
  <c r="IG300" i="1"/>
  <c r="IH300" i="1"/>
  <c r="II300" i="1"/>
  <c r="IB301" i="1"/>
  <c r="IG301" i="1"/>
  <c r="IH301" i="1"/>
  <c r="II301" i="1"/>
  <c r="IB302" i="1"/>
  <c r="IG302" i="1"/>
  <c r="IH302" i="1"/>
  <c r="II302" i="1"/>
  <c r="IB303" i="1"/>
  <c r="ID303" i="1"/>
  <c r="IF303" i="1"/>
  <c r="IG303" i="1"/>
  <c r="IH303" i="1"/>
  <c r="II303" i="1"/>
  <c r="IB304" i="1"/>
  <c r="ID304" i="1"/>
  <c r="IF304" i="1"/>
  <c r="IG304" i="1"/>
  <c r="IH304" i="1"/>
  <c r="II304" i="1"/>
  <c r="IB305" i="1"/>
  <c r="ID305" i="1"/>
  <c r="IF305" i="1"/>
  <c r="IG305" i="1"/>
  <c r="IH305" i="1"/>
  <c r="II305" i="1"/>
  <c r="IB306" i="1"/>
  <c r="ID306" i="1"/>
  <c r="IF306" i="1"/>
  <c r="IG306" i="1"/>
  <c r="IH306" i="1"/>
  <c r="II306" i="1"/>
  <c r="IB307" i="1"/>
  <c r="ID307" i="1"/>
  <c r="IF307" i="1"/>
  <c r="IG307" i="1"/>
  <c r="IH307" i="1"/>
  <c r="II307" i="1"/>
  <c r="IB308" i="1"/>
  <c r="ID308" i="1"/>
  <c r="IG308" i="1"/>
  <c r="IH308" i="1"/>
  <c r="II308" i="1"/>
  <c r="IB309" i="1"/>
  <c r="ID309" i="1"/>
  <c r="IH309" i="1"/>
  <c r="II309" i="1"/>
  <c r="IB310" i="1"/>
  <c r="ID310" i="1"/>
  <c r="IH310" i="1"/>
  <c r="II310" i="1"/>
  <c r="IB311" i="1"/>
  <c r="ID311" i="1"/>
  <c r="IF311" i="1"/>
  <c r="IG311" i="1"/>
  <c r="IH311" i="1"/>
  <c r="II311" i="1"/>
  <c r="IB312" i="1"/>
  <c r="ID312" i="1"/>
  <c r="IF312" i="1"/>
  <c r="IG312" i="1"/>
  <c r="IH312" i="1"/>
  <c r="II312" i="1"/>
  <c r="IB313" i="1"/>
  <c r="ID313" i="1"/>
  <c r="IG313" i="1"/>
  <c r="IH313" i="1"/>
  <c r="II313" i="1"/>
  <c r="IB314" i="1"/>
  <c r="ID314" i="1"/>
  <c r="IG314" i="1"/>
  <c r="IH314" i="1"/>
  <c r="II314" i="1"/>
  <c r="IB315" i="1"/>
  <c r="ID315" i="1"/>
  <c r="IF315" i="1"/>
  <c r="IG315" i="1"/>
  <c r="IH315" i="1"/>
  <c r="II315" i="1"/>
  <c r="IB316" i="1"/>
  <c r="ID316" i="1"/>
  <c r="IF316" i="1"/>
  <c r="IG316" i="1"/>
  <c r="IH316" i="1"/>
  <c r="II316" i="1"/>
  <c r="IB317" i="1"/>
  <c r="ID317" i="1"/>
  <c r="IF317" i="1"/>
  <c r="IH317" i="1"/>
  <c r="II317" i="1"/>
  <c r="IB318" i="1"/>
  <c r="ID318" i="1"/>
  <c r="IF318" i="1"/>
  <c r="IG318" i="1"/>
  <c r="IH318" i="1"/>
  <c r="II318" i="1"/>
  <c r="IB319" i="1"/>
  <c r="ID319" i="1"/>
  <c r="IF319" i="1"/>
  <c r="IG319" i="1"/>
  <c r="IH319" i="1"/>
  <c r="II319" i="1"/>
  <c r="IB320" i="1"/>
  <c r="ID320" i="1"/>
  <c r="IF320" i="1"/>
  <c r="IG320" i="1"/>
  <c r="IH320" i="1"/>
  <c r="II320" i="1"/>
  <c r="IB321" i="1"/>
  <c r="ID321" i="1"/>
  <c r="IF321" i="1"/>
  <c r="IG321" i="1"/>
  <c r="IH321" i="1"/>
  <c r="II321" i="1"/>
  <c r="IB322" i="1"/>
  <c r="ID322" i="1"/>
  <c r="IF322" i="1"/>
  <c r="IG322" i="1"/>
  <c r="IH322" i="1"/>
  <c r="II322" i="1"/>
  <c r="IB323" i="1"/>
  <c r="ID323" i="1"/>
  <c r="IF323" i="1"/>
  <c r="IG323" i="1"/>
  <c r="IH323" i="1"/>
  <c r="II323" i="1"/>
  <c r="IB324" i="1"/>
  <c r="ID324" i="1"/>
  <c r="IF324" i="1"/>
  <c r="IG324" i="1"/>
  <c r="IH324" i="1"/>
  <c r="II324" i="1"/>
  <c r="IB325" i="1"/>
  <c r="ID325" i="1"/>
  <c r="IF325" i="1"/>
  <c r="IG325" i="1"/>
  <c r="IH325" i="1"/>
  <c r="II325" i="1"/>
  <c r="IB326" i="1"/>
  <c r="ID326" i="1"/>
  <c r="IF326" i="1"/>
  <c r="IG326" i="1"/>
  <c r="IH326" i="1"/>
  <c r="II326" i="1"/>
  <c r="IB327" i="1"/>
  <c r="ID327" i="1"/>
  <c r="IF327" i="1"/>
  <c r="IG327" i="1"/>
  <c r="IH327" i="1"/>
  <c r="II327" i="1"/>
  <c r="IB328" i="1"/>
  <c r="ID328" i="1"/>
  <c r="IF328" i="1"/>
  <c r="IG328" i="1"/>
  <c r="IH328" i="1"/>
  <c r="II328" i="1"/>
  <c r="IB329" i="1"/>
  <c r="ID329" i="1"/>
  <c r="IF329" i="1"/>
  <c r="IG329" i="1"/>
  <c r="IH329" i="1"/>
  <c r="II329" i="1"/>
  <c r="IB330" i="1"/>
  <c r="ID330" i="1"/>
  <c r="IF330" i="1"/>
  <c r="IG330" i="1"/>
  <c r="IH330" i="1"/>
  <c r="II330" i="1"/>
  <c r="KT299" i="1"/>
  <c r="KV299" i="1"/>
  <c r="KX295" i="1"/>
  <c r="KX299" i="1"/>
  <c r="KY295" i="1"/>
  <c r="KY299" i="1"/>
  <c r="KZ299" i="1"/>
  <c r="LA299" i="1"/>
  <c r="KT300" i="1"/>
  <c r="KV300" i="1"/>
  <c r="KX296" i="1"/>
  <c r="KX300" i="1"/>
  <c r="KY296" i="1"/>
  <c r="KY300" i="1"/>
  <c r="KZ300" i="1"/>
  <c r="LA300" i="1"/>
  <c r="KT301" i="1"/>
  <c r="KV301" i="1"/>
  <c r="KX297" i="1"/>
  <c r="KX301" i="1"/>
  <c r="KY297" i="1"/>
  <c r="KY301" i="1"/>
  <c r="KZ301" i="1"/>
  <c r="LA301" i="1"/>
  <c r="KT302" i="1"/>
  <c r="KV302" i="1"/>
  <c r="KX298" i="1"/>
  <c r="KX302" i="1"/>
  <c r="KY298" i="1"/>
  <c r="KY302" i="1"/>
  <c r="KZ302" i="1"/>
  <c r="LA302" i="1"/>
  <c r="KT303" i="1"/>
  <c r="KV303" i="1"/>
  <c r="KX303" i="1"/>
  <c r="KY303" i="1"/>
  <c r="KZ303" i="1"/>
  <c r="LA303" i="1"/>
  <c r="KT304" i="1"/>
  <c r="KV304" i="1"/>
  <c r="KX304" i="1"/>
  <c r="KY304" i="1"/>
  <c r="KZ304" i="1"/>
  <c r="LA304" i="1"/>
  <c r="KT305" i="1"/>
  <c r="KV305" i="1"/>
  <c r="KX305" i="1"/>
  <c r="KY305" i="1"/>
  <c r="KZ305" i="1"/>
  <c r="LA305" i="1"/>
  <c r="KT306" i="1"/>
  <c r="KV306" i="1"/>
  <c r="KX306" i="1"/>
  <c r="KY306" i="1"/>
  <c r="KZ306" i="1"/>
  <c r="LA306" i="1"/>
  <c r="KT307" i="1"/>
  <c r="KV307" i="1"/>
  <c r="KX307" i="1"/>
  <c r="KY307" i="1"/>
  <c r="KZ307" i="1"/>
  <c r="LA307" i="1"/>
  <c r="KT308" i="1"/>
  <c r="KV308" i="1"/>
  <c r="KX308" i="1"/>
  <c r="KY308" i="1"/>
  <c r="KZ308" i="1"/>
  <c r="LA308" i="1"/>
  <c r="KT309" i="1"/>
  <c r="KV309" i="1"/>
  <c r="KX309" i="1"/>
  <c r="KY309" i="1"/>
  <c r="KZ309" i="1"/>
  <c r="LA309" i="1"/>
  <c r="KT310" i="1"/>
  <c r="KV310" i="1"/>
  <c r="KX310" i="1"/>
  <c r="KY310" i="1"/>
  <c r="KZ310" i="1"/>
  <c r="LA310" i="1"/>
  <c r="KT311" i="1"/>
  <c r="KV311" i="1"/>
  <c r="KZ311" i="1"/>
  <c r="LA311" i="1"/>
  <c r="KT312" i="1"/>
  <c r="KV312" i="1"/>
  <c r="KX312" i="1"/>
  <c r="KY312" i="1"/>
  <c r="KZ312" i="1"/>
  <c r="LA312" i="1"/>
  <c r="KT313" i="1"/>
  <c r="KV313" i="1"/>
  <c r="KZ313" i="1"/>
  <c r="LA313" i="1"/>
  <c r="KT314" i="1"/>
  <c r="KV314" i="1"/>
  <c r="KX314" i="1"/>
  <c r="KY314" i="1"/>
  <c r="KZ314" i="1"/>
  <c r="LA314" i="1"/>
  <c r="KT315" i="1"/>
  <c r="KV315" i="1"/>
  <c r="KY315" i="1"/>
  <c r="KZ315" i="1"/>
  <c r="LA315" i="1"/>
  <c r="KT316" i="1"/>
  <c r="KV316" i="1"/>
  <c r="KX316" i="1"/>
  <c r="KY316" i="1"/>
  <c r="KZ316" i="1"/>
  <c r="LA316" i="1"/>
  <c r="KT317" i="1"/>
  <c r="KV317" i="1"/>
  <c r="KX317" i="1"/>
  <c r="KZ317" i="1"/>
  <c r="LA317" i="1"/>
  <c r="KT318" i="1"/>
  <c r="KV318" i="1"/>
  <c r="KZ318" i="1"/>
  <c r="LA318" i="1"/>
  <c r="KT319" i="1"/>
  <c r="KV319" i="1"/>
  <c r="KX319" i="1"/>
  <c r="KY319" i="1"/>
  <c r="KZ319" i="1"/>
  <c r="LA319" i="1"/>
  <c r="KT320" i="1"/>
  <c r="KV320" i="1"/>
  <c r="KX320" i="1"/>
  <c r="KY320" i="1"/>
  <c r="KZ320" i="1"/>
  <c r="LA320" i="1"/>
  <c r="KT321" i="1"/>
  <c r="KV321" i="1"/>
  <c r="KX321" i="1"/>
  <c r="KY321" i="1"/>
  <c r="KZ321" i="1"/>
  <c r="LA321" i="1"/>
  <c r="KT322" i="1"/>
  <c r="KV322" i="1"/>
  <c r="KX322" i="1"/>
  <c r="KY322" i="1"/>
  <c r="KZ322" i="1"/>
  <c r="LA322" i="1"/>
  <c r="KT323" i="1"/>
  <c r="KV323" i="1"/>
  <c r="KX323" i="1"/>
  <c r="KY323" i="1"/>
  <c r="KZ323" i="1"/>
  <c r="LA323" i="1"/>
  <c r="KT324" i="1"/>
  <c r="KV324" i="1"/>
  <c r="KX324" i="1"/>
  <c r="KY324" i="1"/>
  <c r="KZ324" i="1"/>
  <c r="LA324" i="1"/>
  <c r="KT325" i="1"/>
  <c r="KV325" i="1"/>
  <c r="KX325" i="1"/>
  <c r="KY325" i="1"/>
  <c r="KZ325" i="1"/>
  <c r="LA325" i="1"/>
  <c r="KT326" i="1"/>
  <c r="KV326" i="1"/>
  <c r="KX326" i="1"/>
  <c r="KY326" i="1"/>
  <c r="KZ326" i="1"/>
  <c r="LA326" i="1"/>
  <c r="KT327" i="1"/>
  <c r="KV327" i="1"/>
  <c r="KX327" i="1"/>
  <c r="KY327" i="1"/>
  <c r="KZ327" i="1"/>
  <c r="LA327" i="1"/>
  <c r="KT328" i="1"/>
  <c r="KV328" i="1"/>
  <c r="KX328" i="1"/>
  <c r="KY328" i="1"/>
  <c r="KZ328" i="1"/>
  <c r="LA328" i="1"/>
  <c r="KT329" i="1"/>
  <c r="KV329" i="1"/>
  <c r="KX329" i="1"/>
  <c r="KY329" i="1"/>
  <c r="KZ329" i="1"/>
  <c r="LA329" i="1"/>
  <c r="KT330" i="1"/>
  <c r="KV330" i="1"/>
  <c r="KX330" i="1"/>
  <c r="KY330" i="1"/>
  <c r="KZ330" i="1"/>
  <c r="LA330" i="1"/>
  <c r="KF299" i="1"/>
  <c r="KH299" i="1"/>
  <c r="KJ295" i="1"/>
  <c r="KJ299" i="1"/>
  <c r="KK295" i="1"/>
  <c r="KK299" i="1"/>
  <c r="KL299" i="1"/>
  <c r="KM299" i="1"/>
  <c r="KF300" i="1"/>
  <c r="KH300" i="1"/>
  <c r="KJ296" i="1"/>
  <c r="KJ300" i="1"/>
  <c r="KK296" i="1"/>
  <c r="KK300" i="1"/>
  <c r="KL300" i="1"/>
  <c r="KM300" i="1"/>
  <c r="KF301" i="1"/>
  <c r="KH301" i="1"/>
  <c r="KJ297" i="1"/>
  <c r="KJ301" i="1"/>
  <c r="KK297" i="1"/>
  <c r="KK301" i="1"/>
  <c r="KL301" i="1"/>
  <c r="KM301" i="1"/>
  <c r="KF302" i="1"/>
  <c r="KH302" i="1"/>
  <c r="KJ298" i="1"/>
  <c r="KJ302" i="1"/>
  <c r="KK298" i="1"/>
  <c r="KK302" i="1"/>
  <c r="KL302" i="1"/>
  <c r="KM302" i="1"/>
  <c r="KF303" i="1"/>
  <c r="KH303" i="1"/>
  <c r="KJ303" i="1"/>
  <c r="KK303" i="1"/>
  <c r="KL303" i="1"/>
  <c r="KM303" i="1"/>
  <c r="KF304" i="1"/>
  <c r="KH304" i="1"/>
  <c r="KJ304" i="1"/>
  <c r="KK304" i="1"/>
  <c r="KL304" i="1"/>
  <c r="KM304" i="1"/>
  <c r="KF305" i="1"/>
  <c r="KH305" i="1"/>
  <c r="KJ305" i="1"/>
  <c r="KK305" i="1"/>
  <c r="KL305" i="1"/>
  <c r="KM305" i="1"/>
  <c r="KF306" i="1"/>
  <c r="KH306" i="1"/>
  <c r="KL306" i="1"/>
  <c r="KM306" i="1"/>
  <c r="KF307" i="1"/>
  <c r="KH307" i="1"/>
  <c r="KJ307" i="1"/>
  <c r="KK307" i="1"/>
  <c r="KL307" i="1"/>
  <c r="KM307" i="1"/>
  <c r="KF308" i="1"/>
  <c r="KH308" i="1"/>
  <c r="KJ308" i="1"/>
  <c r="KK308" i="1"/>
  <c r="KL308" i="1"/>
  <c r="KM308" i="1"/>
  <c r="KF309" i="1"/>
  <c r="KH309" i="1"/>
  <c r="KJ309" i="1"/>
  <c r="KK309" i="1"/>
  <c r="KL309" i="1"/>
  <c r="KM309" i="1"/>
  <c r="KF310" i="1"/>
  <c r="KH310" i="1"/>
  <c r="KJ310" i="1"/>
  <c r="KK310" i="1"/>
  <c r="KL310" i="1"/>
  <c r="KM310" i="1"/>
  <c r="KF311" i="1"/>
  <c r="KH311" i="1"/>
  <c r="KJ311" i="1"/>
  <c r="KK311" i="1"/>
  <c r="KL311" i="1"/>
  <c r="KM311" i="1"/>
  <c r="KF312" i="1"/>
  <c r="KH312" i="1"/>
  <c r="KJ312" i="1"/>
  <c r="KK312" i="1"/>
  <c r="KL312" i="1"/>
  <c r="KM312" i="1"/>
  <c r="KF313" i="1"/>
  <c r="KH313" i="1"/>
  <c r="KJ313" i="1"/>
  <c r="KK313" i="1"/>
  <c r="KL313" i="1"/>
  <c r="KM313" i="1"/>
  <c r="KF314" i="1"/>
  <c r="KH314" i="1"/>
  <c r="KL314" i="1"/>
  <c r="KM314" i="1"/>
  <c r="KF315" i="1"/>
  <c r="KH315" i="1"/>
  <c r="KL315" i="1"/>
  <c r="KM315" i="1"/>
  <c r="KF316" i="1"/>
  <c r="KH316" i="1"/>
  <c r="KJ316" i="1"/>
  <c r="KK316" i="1"/>
  <c r="KL316" i="1"/>
  <c r="KM316" i="1"/>
  <c r="KF317" i="1"/>
  <c r="KH317" i="1"/>
  <c r="KJ317" i="1"/>
  <c r="KL317" i="1"/>
  <c r="KM317" i="1"/>
  <c r="KF318" i="1"/>
  <c r="KH318" i="1"/>
  <c r="KJ318" i="1"/>
  <c r="KK318" i="1"/>
  <c r="KL318" i="1"/>
  <c r="KM318" i="1"/>
  <c r="KF319" i="1"/>
  <c r="KH319" i="1"/>
  <c r="KJ319" i="1"/>
  <c r="KK319" i="1"/>
  <c r="KL319" i="1"/>
  <c r="KM319" i="1"/>
  <c r="KF320" i="1"/>
  <c r="KH320" i="1"/>
  <c r="KJ320" i="1"/>
  <c r="KK320" i="1"/>
  <c r="KL320" i="1"/>
  <c r="KM320" i="1"/>
  <c r="KF321" i="1"/>
  <c r="KH321" i="1"/>
  <c r="KJ321" i="1"/>
  <c r="KK321" i="1"/>
  <c r="KL321" i="1"/>
  <c r="KM321" i="1"/>
  <c r="KF322" i="1"/>
  <c r="KH322" i="1"/>
  <c r="KJ322" i="1"/>
  <c r="KK322" i="1"/>
  <c r="KL322" i="1"/>
  <c r="KM322" i="1"/>
  <c r="KF323" i="1"/>
  <c r="KH323" i="1"/>
  <c r="KJ323" i="1"/>
  <c r="KK323" i="1"/>
  <c r="KL323" i="1"/>
  <c r="KM323" i="1"/>
  <c r="KF324" i="1"/>
  <c r="KH324" i="1"/>
  <c r="KJ324" i="1"/>
  <c r="KK324" i="1"/>
  <c r="KL324" i="1"/>
  <c r="KM324" i="1"/>
  <c r="KF325" i="1"/>
  <c r="KH325" i="1"/>
  <c r="KJ325" i="1"/>
  <c r="KK325" i="1"/>
  <c r="KL325" i="1"/>
  <c r="KM325" i="1"/>
  <c r="KF326" i="1"/>
  <c r="KH326" i="1"/>
  <c r="KJ326" i="1"/>
  <c r="KK326" i="1"/>
  <c r="KL326" i="1"/>
  <c r="KM326" i="1"/>
  <c r="KF327" i="1"/>
  <c r="KH327" i="1"/>
  <c r="KJ327" i="1"/>
  <c r="KK327" i="1"/>
  <c r="KL327" i="1"/>
  <c r="KM327" i="1"/>
  <c r="KF328" i="1"/>
  <c r="KH328" i="1"/>
  <c r="KK328" i="1"/>
  <c r="KL328" i="1"/>
  <c r="KM328" i="1"/>
  <c r="KF329" i="1"/>
  <c r="KH329" i="1"/>
  <c r="KJ329" i="1"/>
  <c r="KK329" i="1"/>
  <c r="KL329" i="1"/>
  <c r="KM329" i="1"/>
  <c r="KF330" i="1"/>
  <c r="KH330" i="1"/>
  <c r="KJ330" i="1"/>
  <c r="KK330" i="1"/>
  <c r="KL330" i="1"/>
  <c r="KM330" i="1"/>
  <c r="JR299" i="1"/>
  <c r="JT299" i="1"/>
  <c r="JV295" i="1"/>
  <c r="JV299" i="1"/>
  <c r="JW295" i="1"/>
  <c r="JW299" i="1"/>
  <c r="JX299" i="1"/>
  <c r="JY299" i="1"/>
  <c r="JR300" i="1"/>
  <c r="JT300" i="1"/>
  <c r="JV300" i="1"/>
  <c r="JW300" i="1"/>
  <c r="JX300" i="1"/>
  <c r="JY300" i="1"/>
  <c r="JR301" i="1"/>
  <c r="JT301" i="1"/>
  <c r="JV297" i="1"/>
  <c r="JV301" i="1"/>
  <c r="JW297" i="1"/>
  <c r="JW301" i="1"/>
  <c r="JX301" i="1"/>
  <c r="JY301" i="1"/>
  <c r="JR302" i="1"/>
  <c r="JT302" i="1"/>
  <c r="JV298" i="1"/>
  <c r="JV302" i="1"/>
  <c r="JW298" i="1"/>
  <c r="JW302" i="1"/>
  <c r="JX302" i="1"/>
  <c r="JY302" i="1"/>
  <c r="JR303" i="1"/>
  <c r="JT303" i="1"/>
  <c r="JV303" i="1"/>
  <c r="JW303" i="1"/>
  <c r="JX303" i="1"/>
  <c r="JY303" i="1"/>
  <c r="JR304" i="1"/>
  <c r="JT304" i="1"/>
  <c r="JV304" i="1"/>
  <c r="JW304" i="1"/>
  <c r="JX304" i="1"/>
  <c r="JY304" i="1"/>
  <c r="JR305" i="1"/>
  <c r="JT305" i="1"/>
  <c r="JV305" i="1"/>
  <c r="JW305" i="1"/>
  <c r="JX305" i="1"/>
  <c r="JY305" i="1"/>
  <c r="JR306" i="1"/>
  <c r="JT306" i="1"/>
  <c r="JV306" i="1"/>
  <c r="JW306" i="1"/>
  <c r="JX306" i="1"/>
  <c r="JY306" i="1"/>
  <c r="JR307" i="1"/>
  <c r="JT307" i="1"/>
  <c r="JV307" i="1"/>
  <c r="JW307" i="1"/>
  <c r="JX307" i="1"/>
  <c r="JY307" i="1"/>
  <c r="JR308" i="1"/>
  <c r="JT308" i="1"/>
  <c r="JV308" i="1"/>
  <c r="JW308" i="1"/>
  <c r="JX308" i="1"/>
  <c r="JY308" i="1"/>
  <c r="JR309" i="1"/>
  <c r="JT309" i="1"/>
  <c r="JV309" i="1"/>
  <c r="JW309" i="1"/>
  <c r="JX309" i="1"/>
  <c r="JY309" i="1"/>
  <c r="JR310" i="1"/>
  <c r="JT310" i="1"/>
  <c r="JV310" i="1"/>
  <c r="JW310" i="1"/>
  <c r="JX310" i="1"/>
  <c r="JY310" i="1"/>
  <c r="JR311" i="1"/>
  <c r="JT311" i="1"/>
  <c r="JV311" i="1"/>
  <c r="JW311" i="1"/>
  <c r="JX311" i="1"/>
  <c r="JY311" i="1"/>
  <c r="JR312" i="1"/>
  <c r="JT312" i="1"/>
  <c r="JV312" i="1"/>
  <c r="JW312" i="1"/>
  <c r="JX312" i="1"/>
  <c r="JY312" i="1"/>
  <c r="JR313" i="1"/>
  <c r="JT313" i="1"/>
  <c r="JV313" i="1"/>
  <c r="JW313" i="1"/>
  <c r="JX313" i="1"/>
  <c r="JY313" i="1"/>
  <c r="JR314" i="1"/>
  <c r="JT314" i="1"/>
  <c r="JV314" i="1"/>
  <c r="JW314" i="1"/>
  <c r="JX314" i="1"/>
  <c r="JY314" i="1"/>
  <c r="JR315" i="1"/>
  <c r="JT315" i="1"/>
  <c r="JV315" i="1"/>
  <c r="JW315" i="1"/>
  <c r="JX315" i="1"/>
  <c r="JY315" i="1"/>
  <c r="JR316" i="1"/>
  <c r="JT316" i="1"/>
  <c r="JV316" i="1"/>
  <c r="JW316" i="1"/>
  <c r="JX316" i="1"/>
  <c r="JY316" i="1"/>
  <c r="JR317" i="1"/>
  <c r="JT317" i="1"/>
  <c r="JV317" i="1"/>
  <c r="JX317" i="1"/>
  <c r="JY317" i="1"/>
  <c r="JR318" i="1"/>
  <c r="JT318" i="1"/>
  <c r="JX318" i="1"/>
  <c r="JY318" i="1"/>
  <c r="JR319" i="1"/>
  <c r="JT319" i="1"/>
  <c r="JV319" i="1"/>
  <c r="JW319" i="1"/>
  <c r="JX319" i="1"/>
  <c r="JY319" i="1"/>
  <c r="JR320" i="1"/>
  <c r="JT320" i="1"/>
  <c r="JV320" i="1"/>
  <c r="JW320" i="1"/>
  <c r="JX320" i="1"/>
  <c r="JY320" i="1"/>
  <c r="JR321" i="1"/>
  <c r="JT321" i="1"/>
  <c r="JV321" i="1"/>
  <c r="JW321" i="1"/>
  <c r="JX321" i="1"/>
  <c r="JY321" i="1"/>
  <c r="JR322" i="1"/>
  <c r="JT322" i="1"/>
  <c r="JV322" i="1"/>
  <c r="JW322" i="1"/>
  <c r="JX322" i="1"/>
  <c r="JY322" i="1"/>
  <c r="JR323" i="1"/>
  <c r="JT323" i="1"/>
  <c r="JX323" i="1"/>
  <c r="JY323" i="1"/>
  <c r="JR324" i="1"/>
  <c r="JT324" i="1"/>
  <c r="JV324" i="1"/>
  <c r="JW324" i="1"/>
  <c r="JX324" i="1"/>
  <c r="JY324" i="1"/>
  <c r="JR325" i="1"/>
  <c r="JT325" i="1"/>
  <c r="JV325" i="1"/>
  <c r="JW325" i="1"/>
  <c r="JX325" i="1"/>
  <c r="JY325" i="1"/>
  <c r="JR326" i="1"/>
  <c r="JT326" i="1"/>
  <c r="JV326" i="1"/>
  <c r="JW326" i="1"/>
  <c r="JX326" i="1"/>
  <c r="JY326" i="1"/>
  <c r="JR327" i="1"/>
  <c r="JT327" i="1"/>
  <c r="JV327" i="1"/>
  <c r="JW327" i="1"/>
  <c r="JX327" i="1"/>
  <c r="JY327" i="1"/>
  <c r="JR328" i="1"/>
  <c r="JT328" i="1"/>
  <c r="JV328" i="1"/>
  <c r="JW328" i="1"/>
  <c r="JX328" i="1"/>
  <c r="JY328" i="1"/>
  <c r="JR329" i="1"/>
  <c r="JT329" i="1"/>
  <c r="JV329" i="1"/>
  <c r="JW329" i="1"/>
  <c r="JX329" i="1"/>
  <c r="JY329" i="1"/>
  <c r="JR330" i="1"/>
  <c r="JT330" i="1"/>
  <c r="JV330" i="1"/>
  <c r="JW330" i="1"/>
  <c r="JX330" i="1"/>
  <c r="JY330" i="1"/>
  <c r="JD299" i="1"/>
  <c r="JF299" i="1"/>
  <c r="JH295" i="1"/>
  <c r="JH299" i="1"/>
  <c r="JI295" i="1"/>
  <c r="JI299" i="1"/>
  <c r="JJ299" i="1"/>
  <c r="JK299" i="1"/>
  <c r="JD300" i="1"/>
  <c r="JF300" i="1"/>
  <c r="JH296" i="1"/>
  <c r="JH300" i="1"/>
  <c r="JI296" i="1"/>
  <c r="JI300" i="1"/>
  <c r="JJ300" i="1"/>
  <c r="JK300" i="1"/>
  <c r="JD301" i="1"/>
  <c r="JF301" i="1"/>
  <c r="JH297" i="1"/>
  <c r="JH301" i="1"/>
  <c r="JI297" i="1"/>
  <c r="JI301" i="1"/>
  <c r="JJ301" i="1"/>
  <c r="JK301" i="1"/>
  <c r="JD302" i="1"/>
  <c r="JF302" i="1"/>
  <c r="JH302" i="1"/>
  <c r="JI302" i="1"/>
  <c r="JJ302" i="1"/>
  <c r="JK302" i="1"/>
  <c r="JD303" i="1"/>
  <c r="JF303" i="1"/>
  <c r="JH303" i="1"/>
  <c r="JI303" i="1"/>
  <c r="JJ303" i="1"/>
  <c r="JK303" i="1"/>
  <c r="JD304" i="1"/>
  <c r="JF304" i="1"/>
  <c r="JH304" i="1"/>
  <c r="JI304" i="1"/>
  <c r="JJ304" i="1"/>
  <c r="JK304" i="1"/>
  <c r="JD305" i="1"/>
  <c r="JF305" i="1"/>
  <c r="JH305" i="1"/>
  <c r="JI305" i="1"/>
  <c r="JJ305" i="1"/>
  <c r="JK305" i="1"/>
  <c r="JD306" i="1"/>
  <c r="JF306" i="1"/>
  <c r="JH306" i="1"/>
  <c r="JI306" i="1"/>
  <c r="JJ306" i="1"/>
  <c r="JK306" i="1"/>
  <c r="JD307" i="1"/>
  <c r="JF307" i="1"/>
  <c r="JH307" i="1"/>
  <c r="JI307" i="1"/>
  <c r="JJ307" i="1"/>
  <c r="JK307" i="1"/>
  <c r="JD308" i="1"/>
  <c r="JF308" i="1"/>
  <c r="JH308" i="1"/>
  <c r="JI308" i="1"/>
  <c r="JJ308" i="1"/>
  <c r="JK308" i="1"/>
  <c r="JD309" i="1"/>
  <c r="JF309" i="1"/>
  <c r="JH309" i="1"/>
  <c r="JI309" i="1"/>
  <c r="JJ309" i="1"/>
  <c r="JK309" i="1"/>
  <c r="JD310" i="1"/>
  <c r="JF310" i="1"/>
  <c r="JH310" i="1"/>
  <c r="JI310" i="1"/>
  <c r="JJ310" i="1"/>
  <c r="JK310" i="1"/>
  <c r="JD311" i="1"/>
  <c r="JF311" i="1"/>
  <c r="JH311" i="1"/>
  <c r="JI311" i="1"/>
  <c r="JJ311" i="1"/>
  <c r="JK311" i="1"/>
  <c r="JD312" i="1"/>
  <c r="JF312" i="1"/>
  <c r="JH312" i="1"/>
  <c r="JI312" i="1"/>
  <c r="JJ312" i="1"/>
  <c r="JK312" i="1"/>
  <c r="JD313" i="1"/>
  <c r="JF313" i="1"/>
  <c r="JH313" i="1"/>
  <c r="JI313" i="1"/>
  <c r="JJ313" i="1"/>
  <c r="JK313" i="1"/>
  <c r="JD314" i="1"/>
  <c r="JF314" i="1"/>
  <c r="JJ314" i="1"/>
  <c r="JK314" i="1"/>
  <c r="JD315" i="1"/>
  <c r="JF315" i="1"/>
  <c r="JH315" i="1"/>
  <c r="JI315" i="1"/>
  <c r="JJ315" i="1"/>
  <c r="JK315" i="1"/>
  <c r="JD316" i="1"/>
  <c r="JF316" i="1"/>
  <c r="JJ316" i="1"/>
  <c r="JK316" i="1"/>
  <c r="JD317" i="1"/>
  <c r="JF317" i="1"/>
  <c r="JH317" i="1"/>
  <c r="JJ317" i="1"/>
  <c r="JK317" i="1"/>
  <c r="JD318" i="1"/>
  <c r="JF318" i="1"/>
  <c r="JH318" i="1"/>
  <c r="JI318" i="1"/>
  <c r="JJ318" i="1"/>
  <c r="JK318" i="1"/>
  <c r="JD319" i="1"/>
  <c r="JF319" i="1"/>
  <c r="JH319" i="1"/>
  <c r="JI319" i="1"/>
  <c r="JJ319" i="1"/>
  <c r="JK319" i="1"/>
  <c r="JD320" i="1"/>
  <c r="JF320" i="1"/>
  <c r="JH320" i="1"/>
  <c r="JI320" i="1"/>
  <c r="JJ320" i="1"/>
  <c r="JK320" i="1"/>
  <c r="JD321" i="1"/>
  <c r="JF321" i="1"/>
  <c r="JH321" i="1"/>
  <c r="JI321" i="1"/>
  <c r="JJ321" i="1"/>
  <c r="JK321" i="1"/>
  <c r="JD322" i="1"/>
  <c r="JF322" i="1"/>
  <c r="JH322" i="1"/>
  <c r="JI322" i="1"/>
  <c r="JJ322" i="1"/>
  <c r="JK322" i="1"/>
  <c r="JD323" i="1"/>
  <c r="JF323" i="1"/>
  <c r="JH323" i="1"/>
  <c r="JI323" i="1"/>
  <c r="JJ323" i="1"/>
  <c r="JK323" i="1"/>
  <c r="JD324" i="1"/>
  <c r="JF324" i="1"/>
  <c r="JH324" i="1"/>
  <c r="JI324" i="1"/>
  <c r="JJ324" i="1"/>
  <c r="JK324" i="1"/>
  <c r="JD325" i="1"/>
  <c r="JF325" i="1"/>
  <c r="JH325" i="1"/>
  <c r="JI325" i="1"/>
  <c r="JJ325" i="1"/>
  <c r="JK325" i="1"/>
  <c r="JD326" i="1"/>
  <c r="JF326" i="1"/>
  <c r="JH326" i="1"/>
  <c r="JI326" i="1"/>
  <c r="JJ326" i="1"/>
  <c r="JK326" i="1"/>
  <c r="JD327" i="1"/>
  <c r="JF327" i="1"/>
  <c r="JH327" i="1"/>
  <c r="JI327" i="1"/>
  <c r="JJ327" i="1"/>
  <c r="JK327" i="1"/>
  <c r="JD328" i="1"/>
  <c r="JF328" i="1"/>
  <c r="JH328" i="1"/>
  <c r="JI328" i="1"/>
  <c r="JJ328" i="1"/>
  <c r="JK328" i="1"/>
  <c r="JD329" i="1"/>
  <c r="JF329" i="1"/>
  <c r="JH329" i="1"/>
  <c r="JI329" i="1"/>
  <c r="JJ329" i="1"/>
  <c r="JK329" i="1"/>
  <c r="JD330" i="1"/>
  <c r="JF330" i="1"/>
  <c r="JH330" i="1"/>
  <c r="JI330" i="1"/>
  <c r="JJ330" i="1"/>
  <c r="JK330" i="1"/>
  <c r="DT299" i="1"/>
  <c r="DV299" i="1"/>
  <c r="DX299" i="1"/>
  <c r="DY299" i="1"/>
  <c r="DZ299" i="1"/>
  <c r="EA299" i="1"/>
  <c r="DT300" i="1"/>
  <c r="DV300" i="1"/>
  <c r="DX296" i="1"/>
  <c r="DX300" i="1"/>
  <c r="DY296" i="1"/>
  <c r="DY300" i="1"/>
  <c r="DZ300" i="1"/>
  <c r="EA300" i="1"/>
  <c r="DT301" i="1"/>
  <c r="DV301" i="1"/>
  <c r="DX297" i="1"/>
  <c r="DX301" i="1"/>
  <c r="DZ301" i="1"/>
  <c r="EA301" i="1"/>
  <c r="DT302" i="1"/>
  <c r="DV302" i="1"/>
  <c r="DX298" i="1"/>
  <c r="DX302" i="1"/>
  <c r="DY298" i="1"/>
  <c r="DY302" i="1"/>
  <c r="DZ302" i="1"/>
  <c r="EA302" i="1"/>
  <c r="DT303" i="1"/>
  <c r="DV303" i="1"/>
  <c r="DX303" i="1"/>
  <c r="DY303" i="1"/>
  <c r="DZ303" i="1"/>
  <c r="EA303" i="1"/>
  <c r="DT304" i="1"/>
  <c r="DV304" i="1"/>
  <c r="DZ304" i="1"/>
  <c r="EA304" i="1"/>
  <c r="DT305" i="1"/>
  <c r="DV305" i="1"/>
  <c r="DX305" i="1"/>
  <c r="DZ305" i="1"/>
  <c r="EA305" i="1"/>
  <c r="DT306" i="1"/>
  <c r="DV306" i="1"/>
  <c r="DX306" i="1"/>
  <c r="DY306" i="1"/>
  <c r="DZ306" i="1"/>
  <c r="EA306" i="1"/>
  <c r="DT307" i="1"/>
  <c r="DV307" i="1"/>
  <c r="DX307" i="1"/>
  <c r="DY307" i="1"/>
  <c r="DZ307" i="1"/>
  <c r="EA307" i="1"/>
  <c r="DT308" i="1"/>
  <c r="DV308" i="1"/>
  <c r="DX308" i="1"/>
  <c r="DY308" i="1"/>
  <c r="DZ308" i="1"/>
  <c r="EA308" i="1"/>
  <c r="DT309" i="1"/>
  <c r="DV309" i="1"/>
  <c r="DX309" i="1"/>
  <c r="DZ309" i="1"/>
  <c r="EA309" i="1"/>
  <c r="DT310" i="1"/>
  <c r="DV310" i="1"/>
  <c r="DX310" i="1"/>
  <c r="DY310" i="1"/>
  <c r="DZ310" i="1"/>
  <c r="EA310" i="1"/>
  <c r="DT311" i="1"/>
  <c r="DV311" i="1"/>
  <c r="DX311" i="1"/>
  <c r="DY311" i="1"/>
  <c r="DZ311" i="1"/>
  <c r="EA311" i="1"/>
  <c r="DT312" i="1"/>
  <c r="DV312" i="1"/>
  <c r="DX312" i="1"/>
  <c r="DY312" i="1"/>
  <c r="DZ312" i="1"/>
  <c r="EA312" i="1"/>
  <c r="DT313" i="1"/>
  <c r="DV313" i="1"/>
  <c r="DX313" i="1"/>
  <c r="DZ313" i="1"/>
  <c r="EA313" i="1"/>
  <c r="DT314" i="1"/>
  <c r="DV314" i="1"/>
  <c r="DX314" i="1"/>
  <c r="DY314" i="1"/>
  <c r="DZ314" i="1"/>
  <c r="EA314" i="1"/>
  <c r="DT315" i="1"/>
  <c r="DV315" i="1"/>
  <c r="DX315" i="1"/>
  <c r="DY315" i="1"/>
  <c r="DZ315" i="1"/>
  <c r="EA315" i="1"/>
  <c r="DT316" i="1"/>
  <c r="DV316" i="1"/>
  <c r="DX316" i="1"/>
  <c r="DY316" i="1"/>
  <c r="DZ316" i="1"/>
  <c r="EA316" i="1"/>
  <c r="DT317" i="1"/>
  <c r="DV317" i="1"/>
  <c r="DX317" i="1"/>
  <c r="DZ317" i="1"/>
  <c r="EA317" i="1"/>
  <c r="DT318" i="1"/>
  <c r="DV318" i="1"/>
  <c r="DX318" i="1"/>
  <c r="DY318" i="1"/>
  <c r="DZ318" i="1"/>
  <c r="EA318" i="1"/>
  <c r="DT319" i="1"/>
  <c r="DV319" i="1"/>
  <c r="DX319" i="1"/>
  <c r="DY319" i="1"/>
  <c r="DZ319" i="1"/>
  <c r="EA319" i="1"/>
  <c r="DT320" i="1"/>
  <c r="DV320" i="1"/>
  <c r="DX320" i="1"/>
  <c r="DY320" i="1"/>
  <c r="DZ320" i="1"/>
  <c r="EA320" i="1"/>
  <c r="DT321" i="1"/>
  <c r="DV321" i="1"/>
  <c r="DX321" i="1"/>
  <c r="DY321" i="1"/>
  <c r="DZ321" i="1"/>
  <c r="EA321" i="1"/>
  <c r="DT322" i="1"/>
  <c r="DV322" i="1"/>
  <c r="DX322" i="1"/>
  <c r="DY322" i="1"/>
  <c r="DZ322" i="1"/>
  <c r="EA322" i="1"/>
  <c r="DT323" i="1"/>
  <c r="DV323" i="1"/>
  <c r="DX323" i="1"/>
  <c r="DY323" i="1"/>
  <c r="DZ323" i="1"/>
  <c r="EA323" i="1"/>
  <c r="DT324" i="1"/>
  <c r="DV324" i="1"/>
  <c r="DX324" i="1"/>
  <c r="DY324" i="1"/>
  <c r="DZ324" i="1"/>
  <c r="EA324" i="1"/>
  <c r="DT325" i="1"/>
  <c r="DV325" i="1"/>
  <c r="DX325" i="1"/>
  <c r="DY325" i="1"/>
  <c r="DZ325" i="1"/>
  <c r="EA325" i="1"/>
  <c r="DT326" i="1"/>
  <c r="DV326" i="1"/>
  <c r="DX326" i="1"/>
  <c r="DY326" i="1"/>
  <c r="DZ326" i="1"/>
  <c r="EA326" i="1"/>
  <c r="DT327" i="1"/>
  <c r="DV327" i="1"/>
  <c r="DX327" i="1"/>
  <c r="DY327" i="1"/>
  <c r="DZ327" i="1"/>
  <c r="EA327" i="1"/>
  <c r="DT328" i="1"/>
  <c r="DV328" i="1"/>
  <c r="DX328" i="1"/>
  <c r="DY328" i="1"/>
  <c r="DZ328" i="1"/>
  <c r="EA328" i="1"/>
  <c r="DT329" i="1"/>
  <c r="DV329" i="1"/>
  <c r="DX329" i="1"/>
  <c r="DY329" i="1"/>
  <c r="DZ329" i="1"/>
  <c r="EA329" i="1"/>
  <c r="DT330" i="1"/>
  <c r="DV330" i="1"/>
  <c r="DX330" i="1"/>
  <c r="DY330" i="1"/>
  <c r="DZ330" i="1"/>
  <c r="EA330" i="1"/>
  <c r="DF299" i="1"/>
  <c r="DH299" i="1"/>
  <c r="DJ295" i="1"/>
  <c r="DJ299" i="1"/>
  <c r="DK295" i="1"/>
  <c r="DK299" i="1"/>
  <c r="DL299" i="1"/>
  <c r="DM299" i="1"/>
  <c r="DF300" i="1"/>
  <c r="DH300" i="1"/>
  <c r="DJ296" i="1"/>
  <c r="DJ300" i="1"/>
  <c r="DK296" i="1"/>
  <c r="DK300" i="1"/>
  <c r="DL300" i="1"/>
  <c r="DM300" i="1"/>
  <c r="DF301" i="1"/>
  <c r="DH301" i="1"/>
  <c r="DJ297" i="1"/>
  <c r="DJ301" i="1"/>
  <c r="DL301" i="1"/>
  <c r="DM301" i="1"/>
  <c r="DF302" i="1"/>
  <c r="DH302" i="1"/>
  <c r="DJ298" i="1"/>
  <c r="DJ302" i="1"/>
  <c r="DK298" i="1"/>
  <c r="DK302" i="1"/>
  <c r="DL302" i="1"/>
  <c r="DM302" i="1"/>
  <c r="DF303" i="1"/>
  <c r="DH303" i="1"/>
  <c r="DJ303" i="1"/>
  <c r="DK303" i="1"/>
  <c r="DL303" i="1"/>
  <c r="DM303" i="1"/>
  <c r="DF304" i="1"/>
  <c r="DH304" i="1"/>
  <c r="DJ304" i="1"/>
  <c r="DK304" i="1"/>
  <c r="DL304" i="1"/>
  <c r="DM304" i="1"/>
  <c r="DF305" i="1"/>
  <c r="DH305" i="1"/>
  <c r="DJ305" i="1"/>
  <c r="DL305" i="1"/>
  <c r="DM305" i="1"/>
  <c r="DF306" i="1"/>
  <c r="DH306" i="1"/>
  <c r="DJ306" i="1"/>
  <c r="DK306" i="1"/>
  <c r="DL306" i="1"/>
  <c r="DM306" i="1"/>
  <c r="DF307" i="1"/>
  <c r="DH307" i="1"/>
  <c r="DJ307" i="1"/>
  <c r="DK307" i="1"/>
  <c r="DL307" i="1"/>
  <c r="DM307" i="1"/>
  <c r="DF308" i="1"/>
  <c r="DH308" i="1"/>
  <c r="DJ308" i="1"/>
  <c r="DK308" i="1"/>
  <c r="DL308" i="1"/>
  <c r="DM308" i="1"/>
  <c r="DF309" i="1"/>
  <c r="DH309" i="1"/>
  <c r="DJ309" i="1"/>
  <c r="DL309" i="1"/>
  <c r="DM309" i="1"/>
  <c r="DF310" i="1"/>
  <c r="DH310" i="1"/>
  <c r="DJ310" i="1"/>
  <c r="DK310" i="1"/>
  <c r="DL310" i="1"/>
  <c r="DM310" i="1"/>
  <c r="DF311" i="1"/>
  <c r="DH311" i="1"/>
  <c r="DJ311" i="1"/>
  <c r="DK311" i="1"/>
  <c r="DL311" i="1"/>
  <c r="DM311" i="1"/>
  <c r="DF312" i="1"/>
  <c r="DH312" i="1"/>
  <c r="DJ312" i="1"/>
  <c r="DK312" i="1"/>
  <c r="DL312" i="1"/>
  <c r="DM312" i="1"/>
  <c r="DF313" i="1"/>
  <c r="DH313" i="1"/>
  <c r="DJ313" i="1"/>
  <c r="DL313" i="1"/>
  <c r="DM313" i="1"/>
  <c r="DF314" i="1"/>
  <c r="DH314" i="1"/>
  <c r="DJ314" i="1"/>
  <c r="DK314" i="1"/>
  <c r="DL314" i="1"/>
  <c r="DM314" i="1"/>
  <c r="DF315" i="1"/>
  <c r="DH315" i="1"/>
  <c r="DJ315" i="1"/>
  <c r="DK315" i="1"/>
  <c r="DL315" i="1"/>
  <c r="DM315" i="1"/>
  <c r="DF316" i="1"/>
  <c r="DH316" i="1"/>
  <c r="DJ316" i="1"/>
  <c r="DK316" i="1"/>
  <c r="DL316" i="1"/>
  <c r="DM316" i="1"/>
  <c r="DF317" i="1"/>
  <c r="DH317" i="1"/>
  <c r="DJ317" i="1"/>
  <c r="DL317" i="1"/>
  <c r="DM317" i="1"/>
  <c r="DF318" i="1"/>
  <c r="DH318" i="1"/>
  <c r="DJ318" i="1"/>
  <c r="DK318" i="1"/>
  <c r="DL318" i="1"/>
  <c r="DM318" i="1"/>
  <c r="DF319" i="1"/>
  <c r="DH319" i="1"/>
  <c r="DJ319" i="1"/>
  <c r="DK319" i="1"/>
  <c r="DL319" i="1"/>
  <c r="DM319" i="1"/>
  <c r="DF320" i="1"/>
  <c r="DH320" i="1"/>
  <c r="DJ320" i="1"/>
  <c r="DK320" i="1"/>
  <c r="DL320" i="1"/>
  <c r="DM320" i="1"/>
  <c r="DF321" i="1"/>
  <c r="DH321" i="1"/>
  <c r="DJ321" i="1"/>
  <c r="DK321" i="1"/>
  <c r="DL321" i="1"/>
  <c r="DM321" i="1"/>
  <c r="DF322" i="1"/>
  <c r="DH322" i="1"/>
  <c r="DJ322" i="1"/>
  <c r="DK322" i="1"/>
  <c r="DL322" i="1"/>
  <c r="DM322" i="1"/>
  <c r="DF323" i="1"/>
  <c r="DH323" i="1"/>
  <c r="DJ323" i="1"/>
  <c r="DK323" i="1"/>
  <c r="DL323" i="1"/>
  <c r="DM323" i="1"/>
  <c r="DF324" i="1"/>
  <c r="DH324" i="1"/>
  <c r="DJ324" i="1"/>
  <c r="DK324" i="1"/>
  <c r="DL324" i="1"/>
  <c r="DM324" i="1"/>
  <c r="DF325" i="1"/>
  <c r="DH325" i="1"/>
  <c r="DJ325" i="1"/>
  <c r="DK325" i="1"/>
  <c r="DL325" i="1"/>
  <c r="DM325" i="1"/>
  <c r="DF326" i="1"/>
  <c r="DH326" i="1"/>
  <c r="DJ326" i="1"/>
  <c r="DK326" i="1"/>
  <c r="DL326" i="1"/>
  <c r="DM326" i="1"/>
  <c r="DF327" i="1"/>
  <c r="DH327" i="1"/>
  <c r="DJ327" i="1"/>
  <c r="DK327" i="1"/>
  <c r="DL327" i="1"/>
  <c r="DM327" i="1"/>
  <c r="DF328" i="1"/>
  <c r="DH328" i="1"/>
  <c r="DJ328" i="1"/>
  <c r="DK328" i="1"/>
  <c r="DL328" i="1"/>
  <c r="DM328" i="1"/>
  <c r="DF329" i="1"/>
  <c r="DH329" i="1"/>
  <c r="DJ329" i="1"/>
  <c r="DK329" i="1"/>
  <c r="DL329" i="1"/>
  <c r="DM329" i="1"/>
  <c r="DF330" i="1"/>
  <c r="DH330" i="1"/>
  <c r="DJ330" i="1"/>
  <c r="DK330" i="1"/>
  <c r="DL330" i="1"/>
  <c r="DM330" i="1"/>
  <c r="CR299" i="1"/>
  <c r="CT299" i="1"/>
  <c r="CV295" i="1"/>
  <c r="CV299" i="1"/>
  <c r="CW295" i="1"/>
  <c r="CW299" i="1"/>
  <c r="CX299" i="1"/>
  <c r="CY299" i="1"/>
  <c r="CR300" i="1"/>
  <c r="CT300" i="1"/>
  <c r="CV296" i="1"/>
  <c r="CV300" i="1"/>
  <c r="CW296" i="1"/>
  <c r="CW300" i="1"/>
  <c r="CX300" i="1"/>
  <c r="CY300" i="1"/>
  <c r="CR301" i="1"/>
  <c r="CT301" i="1"/>
  <c r="CV297" i="1"/>
  <c r="CV301" i="1"/>
  <c r="CW297" i="1"/>
  <c r="CW301" i="1"/>
  <c r="CX301" i="1"/>
  <c r="CY301" i="1"/>
  <c r="CR302" i="1"/>
  <c r="CT302" i="1"/>
  <c r="CV298" i="1"/>
  <c r="CV302" i="1"/>
  <c r="CW298" i="1"/>
  <c r="CW302" i="1"/>
  <c r="CX302" i="1"/>
  <c r="CY302" i="1"/>
  <c r="CR303" i="1"/>
  <c r="CT303" i="1"/>
  <c r="CV303" i="1"/>
  <c r="CW303" i="1"/>
  <c r="CX303" i="1"/>
  <c r="CY303" i="1"/>
  <c r="CR304" i="1"/>
  <c r="CT304" i="1"/>
  <c r="CV304" i="1"/>
  <c r="CW304" i="1"/>
  <c r="CX304" i="1"/>
  <c r="CY304" i="1"/>
  <c r="CR305" i="1"/>
  <c r="CT305" i="1"/>
  <c r="CV305" i="1"/>
  <c r="CW305" i="1"/>
  <c r="CX305" i="1"/>
  <c r="CY305" i="1"/>
  <c r="CR306" i="1"/>
  <c r="CT306" i="1"/>
  <c r="CV306" i="1"/>
  <c r="CW306" i="1"/>
  <c r="CX306" i="1"/>
  <c r="CY306" i="1"/>
  <c r="CR307" i="1"/>
  <c r="CT307" i="1"/>
  <c r="CV307" i="1"/>
  <c r="CW307" i="1"/>
  <c r="CX307" i="1"/>
  <c r="CY307" i="1"/>
  <c r="CR308" i="1"/>
  <c r="CT308" i="1"/>
  <c r="CV308" i="1"/>
  <c r="CW308" i="1"/>
  <c r="CX308" i="1"/>
  <c r="CY308" i="1"/>
  <c r="CR309" i="1"/>
  <c r="CT309" i="1"/>
  <c r="CV309" i="1"/>
  <c r="CW309" i="1"/>
  <c r="CX309" i="1"/>
  <c r="CY309" i="1"/>
  <c r="CR310" i="1"/>
  <c r="CT310" i="1"/>
  <c r="CV310" i="1"/>
  <c r="CW310" i="1"/>
  <c r="CX310" i="1"/>
  <c r="CY310" i="1"/>
  <c r="CR311" i="1"/>
  <c r="CT311" i="1"/>
  <c r="CV311" i="1"/>
  <c r="CW311" i="1"/>
  <c r="CX311" i="1"/>
  <c r="CY311" i="1"/>
  <c r="CR312" i="1"/>
  <c r="CT312" i="1"/>
  <c r="CV312" i="1"/>
  <c r="CW312" i="1"/>
  <c r="CX312" i="1"/>
  <c r="CY312" i="1"/>
  <c r="CR313" i="1"/>
  <c r="CT313" i="1"/>
  <c r="CV313" i="1"/>
  <c r="CW313" i="1"/>
  <c r="CX313" i="1"/>
  <c r="CY313" i="1"/>
  <c r="CR314" i="1"/>
  <c r="CT314" i="1"/>
  <c r="CV314" i="1"/>
  <c r="CW314" i="1"/>
  <c r="CX314" i="1"/>
  <c r="CY314" i="1"/>
  <c r="CR315" i="1"/>
  <c r="CT315" i="1"/>
  <c r="CV315" i="1"/>
  <c r="CW315" i="1"/>
  <c r="CX315" i="1"/>
  <c r="CY315" i="1"/>
  <c r="CR316" i="1"/>
  <c r="CT316" i="1"/>
  <c r="CV316" i="1"/>
  <c r="CW316" i="1"/>
  <c r="CX316" i="1"/>
  <c r="CY316" i="1"/>
  <c r="CR317" i="1"/>
  <c r="CT317" i="1"/>
  <c r="CV317" i="1"/>
  <c r="CX317" i="1"/>
  <c r="CY317" i="1"/>
  <c r="CR318" i="1"/>
  <c r="CT318" i="1"/>
  <c r="CV318" i="1"/>
  <c r="CW318" i="1"/>
  <c r="CX318" i="1"/>
  <c r="CY318" i="1"/>
  <c r="CR319" i="1"/>
  <c r="CT319" i="1"/>
  <c r="CV319" i="1"/>
  <c r="CW319" i="1"/>
  <c r="CX319" i="1"/>
  <c r="CY319" i="1"/>
  <c r="CR320" i="1"/>
  <c r="CT320" i="1"/>
  <c r="CV320" i="1"/>
  <c r="CW320" i="1"/>
  <c r="CX320" i="1"/>
  <c r="CY320" i="1"/>
  <c r="CR321" i="1"/>
  <c r="CT321" i="1"/>
  <c r="CV321" i="1"/>
  <c r="CW321" i="1"/>
  <c r="CX321" i="1"/>
  <c r="CY321" i="1"/>
  <c r="CR322" i="1"/>
  <c r="CT322" i="1"/>
  <c r="CV322" i="1"/>
  <c r="CW322" i="1"/>
  <c r="CX322" i="1"/>
  <c r="CY322" i="1"/>
  <c r="CR323" i="1"/>
  <c r="CT323" i="1"/>
  <c r="CV323" i="1"/>
  <c r="CW323" i="1"/>
  <c r="CX323" i="1"/>
  <c r="CY323" i="1"/>
  <c r="CR324" i="1"/>
  <c r="CT324" i="1"/>
  <c r="CV324" i="1"/>
  <c r="CW324" i="1"/>
  <c r="CX324" i="1"/>
  <c r="CY324" i="1"/>
  <c r="CR325" i="1"/>
  <c r="CT325" i="1"/>
  <c r="CV325" i="1"/>
  <c r="CW325" i="1"/>
  <c r="CX325" i="1"/>
  <c r="CY325" i="1"/>
  <c r="CR326" i="1"/>
  <c r="CT326" i="1"/>
  <c r="CV326" i="1"/>
  <c r="CW326" i="1"/>
  <c r="CX326" i="1"/>
  <c r="CY326" i="1"/>
  <c r="CR327" i="1"/>
  <c r="CT327" i="1"/>
  <c r="CW327" i="1"/>
  <c r="CX327" i="1"/>
  <c r="CY327" i="1"/>
  <c r="CR328" i="1"/>
  <c r="CT328" i="1"/>
  <c r="CV328" i="1"/>
  <c r="CW328" i="1"/>
  <c r="CX328" i="1"/>
  <c r="CY328" i="1"/>
  <c r="CR329" i="1"/>
  <c r="CT329" i="1"/>
  <c r="CV329" i="1"/>
  <c r="CW329" i="1"/>
  <c r="CX329" i="1"/>
  <c r="CY329" i="1"/>
  <c r="CR330" i="1"/>
  <c r="CT330" i="1"/>
  <c r="CV330" i="1"/>
  <c r="CW330" i="1"/>
  <c r="CX330" i="1"/>
  <c r="CY330" i="1"/>
  <c r="CD299" i="1"/>
  <c r="CF299" i="1"/>
  <c r="CJ299" i="1"/>
  <c r="CK299" i="1"/>
  <c r="CD300" i="1"/>
  <c r="CF300" i="1"/>
  <c r="CH296" i="1"/>
  <c r="CH300" i="1"/>
  <c r="CI296" i="1"/>
  <c r="CI300" i="1"/>
  <c r="CJ300" i="1"/>
  <c r="CK300" i="1"/>
  <c r="CD301" i="1"/>
  <c r="CF301" i="1"/>
  <c r="CH297" i="1"/>
  <c r="CH301" i="1"/>
  <c r="CI297" i="1"/>
  <c r="CI301" i="1"/>
  <c r="CJ301" i="1"/>
  <c r="CK301" i="1"/>
  <c r="CD302" i="1"/>
  <c r="CF302" i="1"/>
  <c r="CH298" i="1"/>
  <c r="CH302" i="1"/>
  <c r="CI298" i="1"/>
  <c r="CI302" i="1"/>
  <c r="CJ302" i="1"/>
  <c r="CK302" i="1"/>
  <c r="CD303" i="1"/>
  <c r="CF303" i="1"/>
  <c r="CH303" i="1"/>
  <c r="CI303" i="1"/>
  <c r="CJ303" i="1"/>
  <c r="CK303" i="1"/>
  <c r="CD304" i="1"/>
  <c r="CF304" i="1"/>
  <c r="CH304" i="1"/>
  <c r="CI304" i="1"/>
  <c r="CJ304" i="1"/>
  <c r="CK304" i="1"/>
  <c r="CD305" i="1"/>
  <c r="CF305" i="1"/>
  <c r="CH305" i="1"/>
  <c r="CI305" i="1"/>
  <c r="CJ305" i="1"/>
  <c r="CK305" i="1"/>
  <c r="CD306" i="1"/>
  <c r="CF306" i="1"/>
  <c r="CH306" i="1"/>
  <c r="CI306" i="1"/>
  <c r="CJ306" i="1"/>
  <c r="CK306" i="1"/>
  <c r="CD307" i="1"/>
  <c r="CF307" i="1"/>
  <c r="CH307" i="1"/>
  <c r="CI307" i="1"/>
  <c r="CJ307" i="1"/>
  <c r="CK307" i="1"/>
  <c r="CD308" i="1"/>
  <c r="CF308" i="1"/>
  <c r="CH308" i="1"/>
  <c r="CI308" i="1"/>
  <c r="CJ308" i="1"/>
  <c r="CK308" i="1"/>
  <c r="CD309" i="1"/>
  <c r="CF309" i="1"/>
  <c r="CH309" i="1"/>
  <c r="CI309" i="1"/>
  <c r="CJ309" i="1"/>
  <c r="CK309" i="1"/>
  <c r="CD310" i="1"/>
  <c r="CF310" i="1"/>
  <c r="CH310" i="1"/>
  <c r="CI310" i="1"/>
  <c r="CJ310" i="1"/>
  <c r="CK310" i="1"/>
  <c r="CD311" i="1"/>
  <c r="CF311" i="1"/>
  <c r="CH311" i="1"/>
  <c r="CI311" i="1"/>
  <c r="CJ311" i="1"/>
  <c r="CK311" i="1"/>
  <c r="CD312" i="1"/>
  <c r="CF312" i="1"/>
  <c r="CH312" i="1"/>
  <c r="CI312" i="1"/>
  <c r="CJ312" i="1"/>
  <c r="CK312" i="1"/>
  <c r="CD313" i="1"/>
  <c r="CF313" i="1"/>
  <c r="CH313" i="1"/>
  <c r="CI313" i="1"/>
  <c r="CJ313" i="1"/>
  <c r="CK313" i="1"/>
  <c r="CD314" i="1"/>
  <c r="CF314" i="1"/>
  <c r="CH314" i="1"/>
  <c r="CI314" i="1"/>
  <c r="CJ314" i="1"/>
  <c r="CK314" i="1"/>
  <c r="CD315" i="1"/>
  <c r="CF315" i="1"/>
  <c r="CH315" i="1"/>
  <c r="CI315" i="1"/>
  <c r="CJ315" i="1"/>
  <c r="CK315" i="1"/>
  <c r="CD316" i="1"/>
  <c r="CF316" i="1"/>
  <c r="CH316" i="1"/>
  <c r="CI316" i="1"/>
  <c r="CJ316" i="1"/>
  <c r="CK316" i="1"/>
  <c r="CD317" i="1"/>
  <c r="CF317" i="1"/>
  <c r="CH317" i="1"/>
  <c r="CJ317" i="1"/>
  <c r="CK317" i="1"/>
  <c r="CD318" i="1"/>
  <c r="CF318" i="1"/>
  <c r="CH318" i="1"/>
  <c r="CI318" i="1"/>
  <c r="CJ318" i="1"/>
  <c r="CK318" i="1"/>
  <c r="CD319" i="1"/>
  <c r="CF319" i="1"/>
  <c r="CH319" i="1"/>
  <c r="CI319" i="1"/>
  <c r="CJ319" i="1"/>
  <c r="CK319" i="1"/>
  <c r="CD320" i="1"/>
  <c r="CF320" i="1"/>
  <c r="CH320" i="1"/>
  <c r="CI320" i="1"/>
  <c r="CJ320" i="1"/>
  <c r="CK320" i="1"/>
  <c r="CD321" i="1"/>
  <c r="CF321" i="1"/>
  <c r="CH321" i="1"/>
  <c r="CI321" i="1"/>
  <c r="CJ321" i="1"/>
  <c r="CK321" i="1"/>
  <c r="CD322" i="1"/>
  <c r="CF322" i="1"/>
  <c r="CH322" i="1"/>
  <c r="CI322" i="1"/>
  <c r="CJ322" i="1"/>
  <c r="CK322" i="1"/>
  <c r="CD323" i="1"/>
  <c r="CF323" i="1"/>
  <c r="CH323" i="1"/>
  <c r="CI323" i="1"/>
  <c r="CJ323" i="1"/>
  <c r="CK323" i="1"/>
  <c r="CD324" i="1"/>
  <c r="CF324" i="1"/>
  <c r="CH324" i="1"/>
  <c r="CI324" i="1"/>
  <c r="CJ324" i="1"/>
  <c r="CK324" i="1"/>
  <c r="CD325" i="1"/>
  <c r="CF325" i="1"/>
  <c r="CH325" i="1"/>
  <c r="CI325" i="1"/>
  <c r="CJ325" i="1"/>
  <c r="CK325" i="1"/>
  <c r="CD326" i="1"/>
  <c r="CF326" i="1"/>
  <c r="CH326" i="1"/>
  <c r="CI326" i="1"/>
  <c r="CJ326" i="1"/>
  <c r="CK326" i="1"/>
  <c r="CD327" i="1"/>
  <c r="CF327" i="1"/>
  <c r="CH327" i="1"/>
  <c r="CI327" i="1"/>
  <c r="CJ327" i="1"/>
  <c r="CK327" i="1"/>
  <c r="CD328" i="1"/>
  <c r="CF328" i="1"/>
  <c r="CH328" i="1"/>
  <c r="CI328" i="1"/>
  <c r="CJ328" i="1"/>
  <c r="CK328" i="1"/>
  <c r="CD329" i="1"/>
  <c r="CF329" i="1"/>
  <c r="CJ329" i="1"/>
  <c r="CK329" i="1"/>
  <c r="CD330" i="1"/>
  <c r="CF330" i="1"/>
  <c r="CH330" i="1"/>
  <c r="CI330" i="1"/>
  <c r="CJ330" i="1"/>
  <c r="CK330" i="1"/>
  <c r="BT297" i="1"/>
  <c r="BT301" i="1"/>
  <c r="BT305" i="1"/>
  <c r="BT309" i="1"/>
  <c r="BT313" i="1"/>
  <c r="BT317" i="1"/>
  <c r="BT321" i="1"/>
  <c r="BT325" i="1"/>
  <c r="BL295" i="1"/>
  <c r="BZ295" i="1"/>
  <c r="CN295" i="1"/>
  <c r="DB295" i="1"/>
  <c r="DP295" i="1"/>
  <c r="BB293" i="1"/>
  <c r="BD293" i="1"/>
  <c r="BG292" i="1"/>
  <c r="BG293" i="1"/>
  <c r="BH293" i="1"/>
  <c r="BI293" i="1"/>
  <c r="BB294" i="1"/>
  <c r="BD294" i="1"/>
  <c r="BG294" i="1"/>
  <c r="BH294" i="1"/>
  <c r="BI294" i="1"/>
  <c r="BB295" i="1"/>
  <c r="BD295" i="1"/>
  <c r="BG295" i="1"/>
  <c r="BH295" i="1"/>
  <c r="BI295" i="1"/>
  <c r="BB296" i="1"/>
  <c r="BD296" i="1"/>
  <c r="BG296" i="1"/>
  <c r="BH296" i="1"/>
  <c r="BI296" i="1"/>
  <c r="BB297" i="1"/>
  <c r="BD297" i="1"/>
  <c r="BG297" i="1"/>
  <c r="BH297" i="1"/>
  <c r="BI297" i="1"/>
  <c r="BB298" i="1"/>
  <c r="BD298" i="1"/>
  <c r="BG298" i="1"/>
  <c r="BH298" i="1"/>
  <c r="BI298" i="1"/>
  <c r="BB299" i="1"/>
  <c r="BD299" i="1"/>
  <c r="BG299" i="1"/>
  <c r="BH299" i="1"/>
  <c r="BI299" i="1"/>
  <c r="BB300" i="1"/>
  <c r="BD300" i="1"/>
  <c r="BG300" i="1"/>
  <c r="BH300" i="1"/>
  <c r="BI300" i="1"/>
  <c r="AN293" i="1"/>
  <c r="AP293" i="1"/>
  <c r="AS292" i="1"/>
  <c r="AS293" i="1"/>
  <c r="AT293" i="1"/>
  <c r="AU293" i="1"/>
  <c r="AN294" i="1"/>
  <c r="AP294" i="1"/>
  <c r="AS294" i="1"/>
  <c r="AT294" i="1"/>
  <c r="AU294" i="1"/>
  <c r="AN295" i="1"/>
  <c r="AP295" i="1"/>
  <c r="AS295" i="1"/>
  <c r="AT295" i="1"/>
  <c r="AU295" i="1"/>
  <c r="AN296" i="1"/>
  <c r="AP296" i="1"/>
  <c r="AS296" i="1"/>
  <c r="AT296" i="1"/>
  <c r="AU296" i="1"/>
  <c r="AN297" i="1"/>
  <c r="AP297" i="1"/>
  <c r="AS297" i="1"/>
  <c r="AT297" i="1"/>
  <c r="AU297" i="1"/>
  <c r="AN298" i="1"/>
  <c r="AP298" i="1"/>
  <c r="AS298" i="1"/>
  <c r="AT298" i="1"/>
  <c r="AU298" i="1"/>
  <c r="AN299" i="1"/>
  <c r="AP299" i="1"/>
  <c r="AS299" i="1"/>
  <c r="AT299" i="1"/>
  <c r="AU299" i="1"/>
  <c r="AN300" i="1"/>
  <c r="AP300" i="1"/>
  <c r="AS300" i="1"/>
  <c r="AT300" i="1"/>
  <c r="AU300" i="1"/>
  <c r="Z293" i="1"/>
  <c r="AB293" i="1"/>
  <c r="AE292" i="1"/>
  <c r="AE293" i="1"/>
  <c r="AF293" i="1"/>
  <c r="AG293" i="1"/>
  <c r="Z294" i="1"/>
  <c r="AB294" i="1"/>
  <c r="AE294" i="1"/>
  <c r="AF294" i="1"/>
  <c r="AG294" i="1"/>
  <c r="Z295" i="1"/>
  <c r="AB295" i="1"/>
  <c r="AE295" i="1"/>
  <c r="AF295" i="1"/>
  <c r="AG295" i="1"/>
  <c r="Z296" i="1"/>
  <c r="AB296" i="1"/>
  <c r="AE296" i="1"/>
  <c r="AF296" i="1"/>
  <c r="AG296" i="1"/>
  <c r="Z297" i="1"/>
  <c r="AB297" i="1"/>
  <c r="AE297" i="1"/>
  <c r="AF297" i="1"/>
  <c r="AG297" i="1"/>
  <c r="Z298" i="1"/>
  <c r="AB298" i="1"/>
  <c r="AE298" i="1"/>
  <c r="AF298" i="1"/>
  <c r="AG298" i="1"/>
  <c r="Z299" i="1"/>
  <c r="AB299" i="1"/>
  <c r="AE299" i="1"/>
  <c r="AF299" i="1"/>
  <c r="AG299" i="1"/>
  <c r="Z300" i="1"/>
  <c r="AB300" i="1"/>
  <c r="AE300" i="1"/>
  <c r="AF300" i="1"/>
  <c r="AG300" i="1"/>
  <c r="Q293" i="1"/>
  <c r="Q294" i="1"/>
  <c r="Q295" i="1"/>
  <c r="Q296" i="1"/>
  <c r="Q297" i="1"/>
  <c r="Q298" i="1"/>
  <c r="Q299" i="1"/>
  <c r="Q300" i="1"/>
  <c r="HJ292" i="1"/>
  <c r="HN292" i="1"/>
  <c r="HP292" i="1"/>
  <c r="HT292" i="1"/>
  <c r="HU292" i="1"/>
  <c r="HJ300" i="1"/>
  <c r="HJ304" i="1"/>
  <c r="IB295" i="1"/>
  <c r="ID295" i="1"/>
  <c r="IH295" i="1"/>
  <c r="II295" i="1"/>
  <c r="IP295" i="1"/>
  <c r="IR295" i="1"/>
  <c r="IT295" i="1"/>
  <c r="IV295" i="1"/>
  <c r="IW295" i="1"/>
  <c r="IB296" i="1"/>
  <c r="ID296" i="1"/>
  <c r="IH296" i="1"/>
  <c r="II296" i="1"/>
  <c r="IP296" i="1"/>
  <c r="IR296" i="1"/>
  <c r="IV296" i="1"/>
  <c r="IW296" i="1"/>
  <c r="IB297" i="1"/>
  <c r="ID297" i="1"/>
  <c r="IG297" i="1"/>
  <c r="IH297" i="1"/>
  <c r="II297" i="1"/>
  <c r="IP297" i="1"/>
  <c r="IR297" i="1"/>
  <c r="IV297" i="1"/>
  <c r="IW297" i="1"/>
  <c r="IB298" i="1"/>
  <c r="ID298" i="1"/>
  <c r="IG298" i="1"/>
  <c r="IH298" i="1"/>
  <c r="II298" i="1"/>
  <c r="IP298" i="1"/>
  <c r="IR298" i="1"/>
  <c r="IV298" i="1"/>
  <c r="IW298" i="1"/>
  <c r="GV292" i="1"/>
  <c r="GZ292" i="1"/>
  <c r="HB292" i="1"/>
  <c r="HF292" i="1"/>
  <c r="HG292" i="1"/>
  <c r="GH292" i="1"/>
  <c r="GL292" i="1"/>
  <c r="GN292" i="1"/>
  <c r="GR292" i="1"/>
  <c r="GS292" i="1"/>
  <c r="LH294" i="1"/>
  <c r="LJ294" i="1"/>
  <c r="LL294" i="1"/>
  <c r="LM294" i="1"/>
  <c r="LN294" i="1"/>
  <c r="LH295" i="1"/>
  <c r="LJ295" i="1"/>
  <c r="LL295" i="1"/>
  <c r="LM295" i="1"/>
  <c r="LN295" i="1"/>
  <c r="LH296" i="1"/>
  <c r="LJ296" i="1"/>
  <c r="LL296" i="1"/>
  <c r="LM296" i="1"/>
  <c r="LN296" i="1"/>
  <c r="LR292" i="1"/>
  <c r="LV292" i="1"/>
  <c r="LX292" i="1"/>
  <c r="MB292" i="1"/>
  <c r="MC292" i="1"/>
  <c r="MF292" i="1"/>
  <c r="MJ292" i="1"/>
  <c r="ML292" i="1"/>
  <c r="MP292" i="1"/>
  <c r="MQ292" i="1"/>
  <c r="MT292" i="1"/>
  <c r="MX292" i="1"/>
  <c r="MZ292" i="1"/>
  <c r="ND292" i="1"/>
  <c r="NE292" i="1"/>
  <c r="NH292" i="1"/>
  <c r="NL292" i="1"/>
  <c r="NN292" i="1"/>
  <c r="NR292" i="1"/>
  <c r="NS292" i="1"/>
  <c r="JD295" i="1"/>
  <c r="JF295" i="1"/>
  <c r="JJ295" i="1"/>
  <c r="JK295" i="1"/>
  <c r="JR295" i="1"/>
  <c r="JT295" i="1"/>
  <c r="JX295" i="1"/>
  <c r="JY295" i="1"/>
  <c r="KF295" i="1"/>
  <c r="KH295" i="1"/>
  <c r="KL295" i="1"/>
  <c r="KM295" i="1"/>
  <c r="KT295" i="1"/>
  <c r="KV295" i="1"/>
  <c r="KZ295" i="1"/>
  <c r="LA295" i="1"/>
  <c r="JD296" i="1"/>
  <c r="JF296" i="1"/>
  <c r="JJ296" i="1"/>
  <c r="JK296" i="1"/>
  <c r="JR296" i="1"/>
  <c r="JT296" i="1"/>
  <c r="JX296" i="1"/>
  <c r="JY296" i="1"/>
  <c r="KF296" i="1"/>
  <c r="KH296" i="1"/>
  <c r="KL296" i="1"/>
  <c r="KM296" i="1"/>
  <c r="KT296" i="1"/>
  <c r="KV296" i="1"/>
  <c r="KZ296" i="1"/>
  <c r="LA296" i="1"/>
  <c r="JD297" i="1"/>
  <c r="JF297" i="1"/>
  <c r="JJ297" i="1"/>
  <c r="JK297" i="1"/>
  <c r="JR297" i="1"/>
  <c r="JT297" i="1"/>
  <c r="JX297" i="1"/>
  <c r="JY297" i="1"/>
  <c r="KF297" i="1"/>
  <c r="KH297" i="1"/>
  <c r="KL297" i="1"/>
  <c r="KM297" i="1"/>
  <c r="KT297" i="1"/>
  <c r="KV297" i="1"/>
  <c r="KZ297" i="1"/>
  <c r="LA297" i="1"/>
  <c r="JD298" i="1"/>
  <c r="JF298" i="1"/>
  <c r="JJ298" i="1"/>
  <c r="JK298" i="1"/>
  <c r="JR298" i="1"/>
  <c r="JT298" i="1"/>
  <c r="JX298" i="1"/>
  <c r="JY298" i="1"/>
  <c r="KF298" i="1"/>
  <c r="KH298" i="1"/>
  <c r="KL298" i="1"/>
  <c r="KM298" i="1"/>
  <c r="KT298" i="1"/>
  <c r="KV298" i="1"/>
  <c r="KZ298" i="1"/>
  <c r="LA298" i="1"/>
  <c r="ER292" i="1"/>
  <c r="EV292" i="1"/>
  <c r="EX292" i="1"/>
  <c r="FB292" i="1"/>
  <c r="FC292" i="1"/>
  <c r="ED292" i="1"/>
  <c r="EH292" i="1"/>
  <c r="EJ292" i="1"/>
  <c r="EM292" i="1"/>
  <c r="EN292" i="1"/>
  <c r="EO292" i="1"/>
  <c r="BP295" i="1"/>
  <c r="BR295" i="1"/>
  <c r="BT295" i="1"/>
  <c r="BU295" i="1"/>
  <c r="BV295" i="1"/>
  <c r="BW295" i="1"/>
  <c r="CD295" i="1"/>
  <c r="CF295" i="1"/>
  <c r="CH295" i="1"/>
  <c r="CI295" i="1"/>
  <c r="CJ295" i="1"/>
  <c r="CK295" i="1"/>
  <c r="CR295" i="1"/>
  <c r="CT295" i="1"/>
  <c r="CX295" i="1"/>
  <c r="CY295" i="1"/>
  <c r="DF295" i="1"/>
  <c r="DH295" i="1"/>
  <c r="DL295" i="1"/>
  <c r="DM295" i="1"/>
  <c r="DT295" i="1"/>
  <c r="DV295" i="1"/>
  <c r="DZ295" i="1"/>
  <c r="EA295" i="1"/>
  <c r="BP296" i="1"/>
  <c r="BR296" i="1"/>
  <c r="BT296" i="1"/>
  <c r="BU296" i="1"/>
  <c r="BV296" i="1"/>
  <c r="BW296" i="1"/>
  <c r="CD296" i="1"/>
  <c r="CF296" i="1"/>
  <c r="CJ296" i="1"/>
  <c r="CK296" i="1"/>
  <c r="CR296" i="1"/>
  <c r="CT296" i="1"/>
  <c r="CX296" i="1"/>
  <c r="CY296" i="1"/>
  <c r="DF296" i="1"/>
  <c r="DH296" i="1"/>
  <c r="DL296" i="1"/>
  <c r="DM296" i="1"/>
  <c r="DT296" i="1"/>
  <c r="DV296" i="1"/>
  <c r="DZ296" i="1"/>
  <c r="EA296" i="1"/>
  <c r="BP297" i="1"/>
  <c r="BR297" i="1"/>
  <c r="BU297" i="1"/>
  <c r="BV297" i="1"/>
  <c r="BW297" i="1"/>
  <c r="CD297" i="1"/>
  <c r="CF297" i="1"/>
  <c r="CJ297" i="1"/>
  <c r="CK297" i="1"/>
  <c r="CR297" i="1"/>
  <c r="CT297" i="1"/>
  <c r="CX297" i="1"/>
  <c r="CY297" i="1"/>
  <c r="DF297" i="1"/>
  <c r="DH297" i="1"/>
  <c r="DL297" i="1"/>
  <c r="DM297" i="1"/>
  <c r="DT297" i="1"/>
  <c r="DV297" i="1"/>
  <c r="DZ297" i="1"/>
  <c r="EA297" i="1"/>
  <c r="BP298" i="1"/>
  <c r="BR298" i="1"/>
  <c r="BT298" i="1"/>
  <c r="BU298" i="1"/>
  <c r="BV298" i="1"/>
  <c r="BW298" i="1"/>
  <c r="CD298" i="1"/>
  <c r="CF298" i="1"/>
  <c r="CJ298" i="1"/>
  <c r="CK298" i="1"/>
  <c r="CR298" i="1"/>
  <c r="CT298" i="1"/>
  <c r="CX298" i="1"/>
  <c r="CY298" i="1"/>
  <c r="DF298" i="1"/>
  <c r="DH298" i="1"/>
  <c r="DL298" i="1"/>
  <c r="DM298" i="1"/>
  <c r="DT298" i="1"/>
  <c r="DV298" i="1"/>
  <c r="DZ298" i="1"/>
  <c r="EA298" i="1"/>
  <c r="AX292" i="1"/>
  <c r="BB292" i="1"/>
  <c r="BD292" i="1"/>
  <c r="BH292" i="1"/>
  <c r="BI292" i="1"/>
  <c r="AJ292" i="1"/>
  <c r="AN292" i="1"/>
  <c r="AP292" i="1"/>
  <c r="AT292" i="1"/>
  <c r="AU292" i="1"/>
  <c r="AB292" i="1"/>
  <c r="AF292" i="1"/>
  <c r="AG292" i="1"/>
  <c r="V292" i="1"/>
  <c r="Z292" i="1"/>
  <c r="B292" i="1"/>
  <c r="C292" i="1"/>
  <c r="D292" i="1"/>
  <c r="E292" i="1"/>
  <c r="F292" i="1"/>
  <c r="B293" i="1"/>
  <c r="C293" i="1"/>
  <c r="D293" i="1"/>
  <c r="E293" i="1"/>
  <c r="F293" i="1"/>
  <c r="L293" i="1"/>
  <c r="N293" i="1"/>
  <c r="R293" i="1"/>
  <c r="S293" i="1"/>
  <c r="V293" i="1"/>
  <c r="AJ293" i="1"/>
  <c r="AX293" i="1"/>
  <c r="ED293" i="1"/>
  <c r="EH293" i="1"/>
  <c r="EJ293" i="1"/>
  <c r="EM293" i="1"/>
  <c r="EN293" i="1"/>
  <c r="EO293" i="1"/>
  <c r="ER293" i="1"/>
  <c r="NH293" i="1"/>
  <c r="MT293" i="1"/>
  <c r="MF293" i="1"/>
  <c r="LR293" i="1"/>
  <c r="GH293" i="1"/>
  <c r="GV293" i="1"/>
  <c r="HJ293" i="1"/>
  <c r="B294" i="1"/>
  <c r="C294" i="1"/>
  <c r="D294" i="1"/>
  <c r="E294" i="1"/>
  <c r="F294" i="1"/>
  <c r="L294" i="1"/>
  <c r="N294" i="1"/>
  <c r="R294" i="1"/>
  <c r="S294" i="1"/>
  <c r="V294" i="1"/>
  <c r="AJ294" i="1"/>
  <c r="AX294" i="1"/>
  <c r="ED294" i="1"/>
  <c r="EH294" i="1"/>
  <c r="EJ294" i="1"/>
  <c r="EM294" i="1"/>
  <c r="EN294" i="1"/>
  <c r="EO294" i="1"/>
  <c r="ER294" i="1"/>
  <c r="NH294" i="1"/>
  <c r="MT294" i="1"/>
  <c r="MF294" i="1"/>
  <c r="LR294" i="1"/>
  <c r="GH294" i="1"/>
  <c r="GV294" i="1"/>
  <c r="HJ294" i="1"/>
  <c r="B295" i="1"/>
  <c r="C295" i="1"/>
  <c r="D295" i="1"/>
  <c r="E295" i="1"/>
  <c r="F295" i="1"/>
  <c r="L295" i="1"/>
  <c r="N295" i="1"/>
  <c r="R295" i="1"/>
  <c r="S295" i="1"/>
  <c r="V295" i="1"/>
  <c r="AJ295" i="1"/>
  <c r="AX295" i="1"/>
  <c r="ED295" i="1"/>
  <c r="EH295" i="1"/>
  <c r="EJ295" i="1"/>
  <c r="EM295" i="1"/>
  <c r="EN295" i="1"/>
  <c r="EO295" i="1"/>
  <c r="ER295" i="1"/>
  <c r="NH295" i="1"/>
  <c r="MT295" i="1"/>
  <c r="MF295" i="1"/>
  <c r="LR295" i="1"/>
  <c r="GH295" i="1"/>
  <c r="GV295" i="1"/>
  <c r="HJ295" i="1"/>
  <c r="B296" i="1"/>
  <c r="C296" i="1"/>
  <c r="D296" i="1"/>
  <c r="E296" i="1"/>
  <c r="F296" i="1"/>
  <c r="L296" i="1"/>
  <c r="N296" i="1"/>
  <c r="R296" i="1"/>
  <c r="S296" i="1"/>
  <c r="V296" i="1"/>
  <c r="AJ296" i="1"/>
  <c r="AX296" i="1"/>
  <c r="ED296" i="1"/>
  <c r="EH296" i="1"/>
  <c r="EJ296" i="1"/>
  <c r="EM296" i="1"/>
  <c r="EN296" i="1"/>
  <c r="EO296" i="1"/>
  <c r="ER296" i="1"/>
  <c r="NH296" i="1"/>
  <c r="MT296" i="1"/>
  <c r="MF296" i="1"/>
  <c r="LR296" i="1"/>
  <c r="GH296" i="1"/>
  <c r="GV296" i="1"/>
  <c r="HJ296" i="1"/>
  <c r="B297" i="1"/>
  <c r="C297" i="1"/>
  <c r="D297" i="1"/>
  <c r="E297" i="1"/>
  <c r="F297" i="1"/>
  <c r="L297" i="1"/>
  <c r="N297" i="1"/>
  <c r="R297" i="1"/>
  <c r="S297" i="1"/>
  <c r="V297" i="1"/>
  <c r="AJ297" i="1"/>
  <c r="AX297" i="1"/>
  <c r="ED297" i="1"/>
  <c r="EH297" i="1"/>
  <c r="EJ297" i="1"/>
  <c r="EM297" i="1"/>
  <c r="EN297" i="1"/>
  <c r="EO297" i="1"/>
  <c r="ER297" i="1"/>
  <c r="NH297" i="1"/>
  <c r="MT297" i="1"/>
  <c r="MF297" i="1"/>
  <c r="LR297" i="1"/>
  <c r="LD297" i="1"/>
  <c r="LL297" i="1"/>
  <c r="LM297" i="1"/>
  <c r="LN297" i="1"/>
  <c r="GH297" i="1"/>
  <c r="GV297" i="1"/>
  <c r="HJ297" i="1"/>
  <c r="C298" i="1"/>
  <c r="D298" i="1"/>
  <c r="E298" i="1"/>
  <c r="L298" i="1"/>
  <c r="N298" i="1"/>
  <c r="R298" i="1"/>
  <c r="S298" i="1"/>
  <c r="V298" i="1"/>
  <c r="AJ298" i="1"/>
  <c r="AX298" i="1"/>
  <c r="ED298" i="1"/>
  <c r="EH298" i="1"/>
  <c r="EJ298" i="1"/>
  <c r="EM298" i="1"/>
  <c r="EN298" i="1"/>
  <c r="EO298" i="1"/>
  <c r="ER298" i="1"/>
  <c r="NH298" i="1"/>
  <c r="MT298" i="1"/>
  <c r="MF298" i="1"/>
  <c r="LR298" i="1"/>
  <c r="LL298" i="1"/>
  <c r="LM298" i="1"/>
  <c r="LN298" i="1"/>
  <c r="GH298" i="1"/>
  <c r="GV298" i="1"/>
  <c r="HJ298" i="1"/>
  <c r="B299" i="1"/>
  <c r="C299" i="1"/>
  <c r="D299" i="1"/>
  <c r="E299" i="1"/>
  <c r="F299" i="1"/>
  <c r="L299" i="1"/>
  <c r="N299" i="1"/>
  <c r="R299" i="1"/>
  <c r="S299" i="1"/>
  <c r="V299" i="1"/>
  <c r="AJ299" i="1"/>
  <c r="AX299" i="1"/>
  <c r="BL299" i="1"/>
  <c r="BP299" i="1"/>
  <c r="BR299" i="1"/>
  <c r="BT299" i="1"/>
  <c r="BU299" i="1"/>
  <c r="BV299" i="1"/>
  <c r="BW299" i="1"/>
  <c r="BZ299" i="1"/>
  <c r="CN299" i="1"/>
  <c r="DB299" i="1"/>
  <c r="DP299" i="1"/>
  <c r="ED299" i="1"/>
  <c r="EH299" i="1"/>
  <c r="EJ299" i="1"/>
  <c r="EM299" i="1"/>
  <c r="EN299" i="1"/>
  <c r="EO299" i="1"/>
  <c r="ER299" i="1"/>
  <c r="IZ299" i="1"/>
  <c r="JN299" i="1"/>
  <c r="KB299" i="1"/>
  <c r="KP299" i="1"/>
  <c r="NH299" i="1"/>
  <c r="MT299" i="1"/>
  <c r="MF299" i="1"/>
  <c r="LR299" i="1"/>
  <c r="LL299" i="1"/>
  <c r="LM299" i="1"/>
  <c r="LN299" i="1"/>
  <c r="GH299" i="1"/>
  <c r="GV299" i="1"/>
  <c r="HX299" i="1"/>
  <c r="IL299" i="1"/>
  <c r="HJ299" i="1"/>
  <c r="C300" i="1"/>
  <c r="D300" i="1"/>
  <c r="E300" i="1"/>
  <c r="F300" i="1"/>
  <c r="L300" i="1"/>
  <c r="N300" i="1"/>
  <c r="R300" i="1"/>
  <c r="S300" i="1"/>
  <c r="V300" i="1"/>
  <c r="AJ300" i="1"/>
  <c r="AX300" i="1"/>
  <c r="BP300" i="1"/>
  <c r="BR300" i="1"/>
  <c r="BT300" i="1"/>
  <c r="BU300" i="1"/>
  <c r="BV300" i="1"/>
  <c r="BW300" i="1"/>
  <c r="ED300" i="1"/>
  <c r="EH300" i="1"/>
  <c r="EJ300" i="1"/>
  <c r="EM300" i="1"/>
  <c r="EN300" i="1"/>
  <c r="EO300" i="1"/>
  <c r="ER300" i="1"/>
  <c r="NH300" i="1"/>
  <c r="MT300" i="1"/>
  <c r="MF300" i="1"/>
  <c r="LR300" i="1"/>
  <c r="LD300" i="1"/>
  <c r="LH300" i="1"/>
  <c r="LJ300" i="1"/>
  <c r="LL300" i="1"/>
  <c r="LM300" i="1"/>
  <c r="LN300" i="1"/>
  <c r="GH300" i="1"/>
  <c r="GV300" i="1"/>
  <c r="BP301" i="1"/>
  <c r="BR301" i="1"/>
  <c r="BU301" i="1"/>
  <c r="BV301" i="1"/>
  <c r="BW301" i="1"/>
  <c r="ED301" i="1"/>
  <c r="NH301" i="1"/>
  <c r="LH301" i="1"/>
  <c r="LJ301" i="1"/>
  <c r="LL301" i="1"/>
  <c r="LM301" i="1"/>
  <c r="LN301" i="1"/>
  <c r="GH301" i="1"/>
  <c r="B302" i="1"/>
  <c r="C302" i="1"/>
  <c r="D302" i="1"/>
  <c r="E302" i="1"/>
  <c r="L302" i="1"/>
  <c r="N302" i="1"/>
  <c r="Q302" i="1"/>
  <c r="R302" i="1"/>
  <c r="S302" i="1"/>
  <c r="V302" i="1"/>
  <c r="Z302" i="1"/>
  <c r="AB302" i="1"/>
  <c r="AE302" i="1"/>
  <c r="AF302" i="1"/>
  <c r="AG302" i="1"/>
  <c r="AJ302" i="1"/>
  <c r="AN302" i="1"/>
  <c r="AP302" i="1"/>
  <c r="AS302" i="1"/>
  <c r="AT302" i="1"/>
  <c r="AU302" i="1"/>
  <c r="AX302" i="1"/>
  <c r="BB302" i="1"/>
  <c r="BD302" i="1"/>
  <c r="BG302" i="1"/>
  <c r="BH302" i="1"/>
  <c r="BI302" i="1"/>
  <c r="BP302" i="1"/>
  <c r="BR302" i="1"/>
  <c r="BT302" i="1"/>
  <c r="BU302" i="1"/>
  <c r="BV302" i="1"/>
  <c r="BW302" i="1"/>
  <c r="ED302" i="1"/>
  <c r="EH302" i="1"/>
  <c r="EJ302" i="1"/>
  <c r="EM302" i="1"/>
  <c r="EN302" i="1"/>
  <c r="EO302" i="1"/>
  <c r="ER302" i="1"/>
  <c r="EV302" i="1"/>
  <c r="EX302" i="1"/>
  <c r="FA302" i="1"/>
  <c r="FB302" i="1"/>
  <c r="FC302" i="1"/>
  <c r="NH302" i="1"/>
  <c r="NL302" i="1"/>
  <c r="NN302" i="1"/>
  <c r="NQ302" i="1"/>
  <c r="NR302" i="1"/>
  <c r="NS302" i="1"/>
  <c r="MT302" i="1"/>
  <c r="MX302" i="1"/>
  <c r="MZ302" i="1"/>
  <c r="NC302" i="1"/>
  <c r="ND302" i="1"/>
  <c r="NE302" i="1"/>
  <c r="MF302" i="1"/>
  <c r="MJ302" i="1"/>
  <c r="ML302" i="1"/>
  <c r="MO302" i="1"/>
  <c r="MP302" i="1"/>
  <c r="MQ302" i="1"/>
  <c r="LR302" i="1"/>
  <c r="LV302" i="1"/>
  <c r="LX302" i="1"/>
  <c r="MA302" i="1"/>
  <c r="MB302" i="1"/>
  <c r="MC302" i="1"/>
  <c r="LH302" i="1"/>
  <c r="LJ302" i="1"/>
  <c r="LL302" i="1"/>
  <c r="LM302" i="1"/>
  <c r="LN302" i="1"/>
  <c r="GH302" i="1"/>
  <c r="GL302" i="1"/>
  <c r="GN302" i="1"/>
  <c r="GQ302" i="1"/>
  <c r="GR302" i="1"/>
  <c r="GS302" i="1"/>
  <c r="GV302" i="1"/>
  <c r="GZ302" i="1"/>
  <c r="HB302" i="1"/>
  <c r="HE302" i="1"/>
  <c r="HF302" i="1"/>
  <c r="HG302" i="1"/>
  <c r="HJ302" i="1"/>
  <c r="HN302" i="1"/>
  <c r="HP302" i="1"/>
  <c r="HS302" i="1"/>
  <c r="HT302" i="1"/>
  <c r="HU302" i="1"/>
  <c r="B303" i="1"/>
  <c r="C303" i="1"/>
  <c r="D303" i="1"/>
  <c r="E303" i="1"/>
  <c r="L303" i="1"/>
  <c r="N303" i="1"/>
  <c r="Q303" i="1"/>
  <c r="R303" i="1"/>
  <c r="S303" i="1"/>
  <c r="V303" i="1"/>
  <c r="Z303" i="1"/>
  <c r="AB303" i="1"/>
  <c r="AE303" i="1"/>
  <c r="AF303" i="1"/>
  <c r="AG303" i="1"/>
  <c r="AJ303" i="1"/>
  <c r="AN303" i="1"/>
  <c r="AP303" i="1"/>
  <c r="AS303" i="1"/>
  <c r="AT303" i="1"/>
  <c r="AU303" i="1"/>
  <c r="AX303" i="1"/>
  <c r="BB303" i="1"/>
  <c r="BD303" i="1"/>
  <c r="BG303" i="1"/>
  <c r="BH303" i="1"/>
  <c r="BI303" i="1"/>
  <c r="BL303" i="1"/>
  <c r="BP303" i="1"/>
  <c r="BR303" i="1"/>
  <c r="BT303" i="1"/>
  <c r="BU303" i="1"/>
  <c r="BV303" i="1"/>
  <c r="BW303" i="1"/>
  <c r="BZ303" i="1"/>
  <c r="CN303" i="1"/>
  <c r="DB303" i="1"/>
  <c r="DP303" i="1"/>
  <c r="ED303" i="1"/>
  <c r="EH303" i="1"/>
  <c r="EJ303" i="1"/>
  <c r="EM303" i="1"/>
  <c r="EN303" i="1"/>
  <c r="EO303" i="1"/>
  <c r="ER303" i="1"/>
  <c r="EV303" i="1"/>
  <c r="EX303" i="1"/>
  <c r="FA303" i="1"/>
  <c r="FB303" i="1"/>
  <c r="FC303" i="1"/>
  <c r="IZ303" i="1"/>
  <c r="JN303" i="1"/>
  <c r="KB303" i="1"/>
  <c r="KP303" i="1"/>
  <c r="NH303" i="1"/>
  <c r="NL303" i="1"/>
  <c r="NN303" i="1"/>
  <c r="NQ303" i="1"/>
  <c r="NR303" i="1"/>
  <c r="NS303" i="1"/>
  <c r="MT303" i="1"/>
  <c r="MX303" i="1"/>
  <c r="MZ303" i="1"/>
  <c r="NC303" i="1"/>
  <c r="ND303" i="1"/>
  <c r="NE303" i="1"/>
  <c r="MF303" i="1"/>
  <c r="MJ303" i="1"/>
  <c r="ML303" i="1"/>
  <c r="MO303" i="1"/>
  <c r="MP303" i="1"/>
  <c r="MQ303" i="1"/>
  <c r="LR303" i="1"/>
  <c r="LV303" i="1"/>
  <c r="LX303" i="1"/>
  <c r="MA303" i="1"/>
  <c r="MB303" i="1"/>
  <c r="MC303" i="1"/>
  <c r="LD303" i="1"/>
  <c r="LH303" i="1"/>
  <c r="LJ303" i="1"/>
  <c r="LL303" i="1"/>
  <c r="LM303" i="1"/>
  <c r="LN303" i="1"/>
  <c r="GH303" i="1"/>
  <c r="GL303" i="1"/>
  <c r="GN303" i="1"/>
  <c r="GQ303" i="1"/>
  <c r="GR303" i="1"/>
  <c r="GS303" i="1"/>
  <c r="GV303" i="1"/>
  <c r="GZ303" i="1"/>
  <c r="HB303" i="1"/>
  <c r="HE303" i="1"/>
  <c r="HF303" i="1"/>
  <c r="HG303" i="1"/>
  <c r="HX303" i="1"/>
  <c r="IL303" i="1"/>
  <c r="HJ303" i="1"/>
  <c r="HN303" i="1"/>
  <c r="HP303" i="1"/>
  <c r="HS303" i="1"/>
  <c r="HT303" i="1"/>
  <c r="HU303" i="1"/>
  <c r="B304" i="1"/>
  <c r="C304" i="1"/>
  <c r="D304" i="1"/>
  <c r="E304" i="1"/>
  <c r="L304" i="1"/>
  <c r="N304" i="1"/>
  <c r="Q304" i="1"/>
  <c r="R304" i="1"/>
  <c r="S304" i="1"/>
  <c r="V304" i="1"/>
  <c r="Z304" i="1"/>
  <c r="AB304" i="1"/>
  <c r="AE304" i="1"/>
  <c r="AF304" i="1"/>
  <c r="AG304" i="1"/>
  <c r="AJ304" i="1"/>
  <c r="AN304" i="1"/>
  <c r="AP304" i="1"/>
  <c r="AS304" i="1"/>
  <c r="AT304" i="1"/>
  <c r="AU304" i="1"/>
  <c r="AX304" i="1"/>
  <c r="BB304" i="1"/>
  <c r="BD304" i="1"/>
  <c r="BG304" i="1"/>
  <c r="BH304" i="1"/>
  <c r="BI304" i="1"/>
  <c r="BP304" i="1"/>
  <c r="BR304" i="1"/>
  <c r="BT304" i="1"/>
  <c r="BU304" i="1"/>
  <c r="BV304" i="1"/>
  <c r="BW304" i="1"/>
  <c r="ED304" i="1"/>
  <c r="EH304" i="1"/>
  <c r="EJ304" i="1"/>
  <c r="EM304" i="1"/>
  <c r="EN304" i="1"/>
  <c r="EO304" i="1"/>
  <c r="ER304" i="1"/>
  <c r="EV304" i="1"/>
  <c r="EX304" i="1"/>
  <c r="FA304" i="1"/>
  <c r="FB304" i="1"/>
  <c r="FC304" i="1"/>
  <c r="NH304" i="1"/>
  <c r="NL304" i="1"/>
  <c r="NN304" i="1"/>
  <c r="NQ304" i="1"/>
  <c r="NR304" i="1"/>
  <c r="NS304" i="1"/>
  <c r="MT304" i="1"/>
  <c r="MX304" i="1"/>
  <c r="MZ304" i="1"/>
  <c r="NC304" i="1"/>
  <c r="ND304" i="1"/>
  <c r="NE304" i="1"/>
  <c r="MF304" i="1"/>
  <c r="MJ304" i="1"/>
  <c r="ML304" i="1"/>
  <c r="MO304" i="1"/>
  <c r="MP304" i="1"/>
  <c r="MQ304" i="1"/>
  <c r="LR304" i="1"/>
  <c r="LV304" i="1"/>
  <c r="LX304" i="1"/>
  <c r="MA304" i="1"/>
  <c r="MB304" i="1"/>
  <c r="MC304" i="1"/>
  <c r="LH304" i="1"/>
  <c r="LJ304" i="1"/>
  <c r="LL304" i="1"/>
  <c r="LM304" i="1"/>
  <c r="LN304" i="1"/>
  <c r="GH304" i="1"/>
  <c r="GL304" i="1"/>
  <c r="GN304" i="1"/>
  <c r="GQ304" i="1"/>
  <c r="GR304" i="1"/>
  <c r="GS304" i="1"/>
  <c r="GV304" i="1"/>
  <c r="GZ304" i="1"/>
  <c r="HB304" i="1"/>
  <c r="HE304" i="1"/>
  <c r="HF304" i="1"/>
  <c r="HG304" i="1"/>
  <c r="HN304" i="1"/>
  <c r="HP304" i="1"/>
  <c r="HS304" i="1"/>
  <c r="HT304" i="1"/>
  <c r="HU304" i="1"/>
  <c r="V305" i="1"/>
  <c r="AJ305" i="1"/>
  <c r="AX305" i="1"/>
  <c r="BP305" i="1"/>
  <c r="BR305" i="1"/>
  <c r="BU305" i="1"/>
  <c r="BV305" i="1"/>
  <c r="BW305" i="1"/>
  <c r="ED305" i="1"/>
  <c r="ER305" i="1"/>
  <c r="NH305" i="1"/>
  <c r="MT305" i="1"/>
  <c r="MF305" i="1"/>
  <c r="LR305" i="1"/>
  <c r="LH305" i="1"/>
  <c r="LJ305" i="1"/>
  <c r="LL305" i="1"/>
  <c r="LM305" i="1"/>
  <c r="LN305" i="1"/>
  <c r="GH305" i="1"/>
  <c r="GV305" i="1"/>
  <c r="HJ305" i="1"/>
  <c r="L306" i="1"/>
  <c r="N306" i="1"/>
  <c r="Q306" i="1"/>
  <c r="R306" i="1"/>
  <c r="S306" i="1"/>
  <c r="V306" i="1"/>
  <c r="Z306" i="1"/>
  <c r="AB306" i="1"/>
  <c r="AE306" i="1"/>
  <c r="AF306" i="1"/>
  <c r="AG306" i="1"/>
  <c r="AJ306" i="1"/>
  <c r="AN306" i="1"/>
  <c r="AP306" i="1"/>
  <c r="AS306" i="1"/>
  <c r="AT306" i="1"/>
  <c r="AU306" i="1"/>
  <c r="AX306" i="1"/>
  <c r="BB306" i="1"/>
  <c r="BD306" i="1"/>
  <c r="BG306" i="1"/>
  <c r="BH306" i="1"/>
  <c r="BI306" i="1"/>
  <c r="BP306" i="1"/>
  <c r="BR306" i="1"/>
  <c r="BT306" i="1"/>
  <c r="BU306" i="1"/>
  <c r="BV306" i="1"/>
  <c r="BW306" i="1"/>
  <c r="ED306" i="1"/>
  <c r="EH306" i="1"/>
  <c r="EJ306" i="1"/>
  <c r="EM306" i="1"/>
  <c r="EN306" i="1"/>
  <c r="EO306" i="1"/>
  <c r="ER306" i="1"/>
  <c r="EV306" i="1"/>
  <c r="EX306" i="1"/>
  <c r="FA306" i="1"/>
  <c r="FB306" i="1"/>
  <c r="FC306" i="1"/>
  <c r="NH306" i="1"/>
  <c r="NL306" i="1"/>
  <c r="NN306" i="1"/>
  <c r="NQ306" i="1"/>
  <c r="NR306" i="1"/>
  <c r="NS306" i="1"/>
  <c r="MT306" i="1"/>
  <c r="MX306" i="1"/>
  <c r="MZ306" i="1"/>
  <c r="NC306" i="1"/>
  <c r="ND306" i="1"/>
  <c r="NE306" i="1"/>
  <c r="MF306" i="1"/>
  <c r="MJ306" i="1"/>
  <c r="ML306" i="1"/>
  <c r="MO306" i="1"/>
  <c r="MP306" i="1"/>
  <c r="MQ306" i="1"/>
  <c r="LR306" i="1"/>
  <c r="LV306" i="1"/>
  <c r="LX306" i="1"/>
  <c r="MA306" i="1"/>
  <c r="MB306" i="1"/>
  <c r="MC306" i="1"/>
  <c r="LD306" i="1"/>
  <c r="LH306" i="1"/>
  <c r="LJ306" i="1"/>
  <c r="LL306" i="1"/>
  <c r="LM306" i="1"/>
  <c r="LN306" i="1"/>
  <c r="GH306" i="1"/>
  <c r="GL306" i="1"/>
  <c r="GN306" i="1"/>
  <c r="GQ306" i="1"/>
  <c r="GR306" i="1"/>
  <c r="GS306" i="1"/>
  <c r="GV306" i="1"/>
  <c r="GZ306" i="1"/>
  <c r="HB306" i="1"/>
  <c r="HE306" i="1"/>
  <c r="HF306" i="1"/>
  <c r="HG306" i="1"/>
  <c r="HJ306" i="1"/>
  <c r="HN306" i="1"/>
  <c r="HP306" i="1"/>
  <c r="HS306" i="1"/>
  <c r="HT306" i="1"/>
  <c r="HU306" i="1"/>
  <c r="L307" i="1"/>
  <c r="N307" i="1"/>
  <c r="Q307" i="1"/>
  <c r="R307" i="1"/>
  <c r="S307" i="1"/>
  <c r="V307" i="1"/>
  <c r="Z307" i="1"/>
  <c r="AB307" i="1"/>
  <c r="AE307" i="1"/>
  <c r="AF307" i="1"/>
  <c r="AG307" i="1"/>
  <c r="AJ307" i="1"/>
  <c r="AN307" i="1"/>
  <c r="AP307" i="1"/>
  <c r="AS307" i="1"/>
  <c r="AT307" i="1"/>
  <c r="AU307" i="1"/>
  <c r="AX307" i="1"/>
  <c r="BB307" i="1"/>
  <c r="BD307" i="1"/>
  <c r="BG307" i="1"/>
  <c r="BH307" i="1"/>
  <c r="BI307" i="1"/>
  <c r="BL307" i="1"/>
  <c r="BP307" i="1"/>
  <c r="BR307" i="1"/>
  <c r="BT307" i="1"/>
  <c r="BU307" i="1"/>
  <c r="BV307" i="1"/>
  <c r="BW307" i="1"/>
  <c r="BZ307" i="1"/>
  <c r="CN307" i="1"/>
  <c r="DB307" i="1"/>
  <c r="DP307" i="1"/>
  <c r="ED307" i="1"/>
  <c r="EH307" i="1"/>
  <c r="EJ307" i="1"/>
  <c r="EM307" i="1"/>
  <c r="EN307" i="1"/>
  <c r="EO307" i="1"/>
  <c r="ER307" i="1"/>
  <c r="EV307" i="1"/>
  <c r="EX307" i="1"/>
  <c r="FA307" i="1"/>
  <c r="FB307" i="1"/>
  <c r="FC307" i="1"/>
  <c r="IZ307" i="1"/>
  <c r="JN307" i="1"/>
  <c r="KB307" i="1"/>
  <c r="KP307" i="1"/>
  <c r="NH307" i="1"/>
  <c r="NL307" i="1"/>
  <c r="NN307" i="1"/>
  <c r="NQ307" i="1"/>
  <c r="NR307" i="1"/>
  <c r="NS307" i="1"/>
  <c r="MT307" i="1"/>
  <c r="MX307" i="1"/>
  <c r="MZ307" i="1"/>
  <c r="NC307" i="1"/>
  <c r="ND307" i="1"/>
  <c r="NE307" i="1"/>
  <c r="MF307" i="1"/>
  <c r="MJ307" i="1"/>
  <c r="ML307" i="1"/>
  <c r="MO307" i="1"/>
  <c r="MP307" i="1"/>
  <c r="MQ307" i="1"/>
  <c r="LR307" i="1"/>
  <c r="LV307" i="1"/>
  <c r="LX307" i="1"/>
  <c r="MA307" i="1"/>
  <c r="MB307" i="1"/>
  <c r="MC307" i="1"/>
  <c r="LH307" i="1"/>
  <c r="LJ307" i="1"/>
  <c r="LL307" i="1"/>
  <c r="LM307" i="1"/>
  <c r="LN307" i="1"/>
  <c r="GH307" i="1"/>
  <c r="GL307" i="1"/>
  <c r="GN307" i="1"/>
  <c r="GQ307" i="1"/>
  <c r="GR307" i="1"/>
  <c r="GS307" i="1"/>
  <c r="GV307" i="1"/>
  <c r="GZ307" i="1"/>
  <c r="HB307" i="1"/>
  <c r="HE307" i="1"/>
  <c r="HF307" i="1"/>
  <c r="HG307" i="1"/>
  <c r="HX307" i="1"/>
  <c r="IL307" i="1"/>
  <c r="HJ307" i="1"/>
  <c r="HN307" i="1"/>
  <c r="HP307" i="1"/>
  <c r="HS307" i="1"/>
  <c r="HT307" i="1"/>
  <c r="HU307" i="1"/>
  <c r="L308" i="1"/>
  <c r="N308" i="1"/>
  <c r="Q308" i="1"/>
  <c r="R308" i="1"/>
  <c r="S308" i="1"/>
  <c r="V308" i="1"/>
  <c r="Z308" i="1"/>
  <c r="AB308" i="1"/>
  <c r="AE308" i="1"/>
  <c r="AF308" i="1"/>
  <c r="AG308" i="1"/>
  <c r="AJ308" i="1"/>
  <c r="AN308" i="1"/>
  <c r="AP308" i="1"/>
  <c r="AS308" i="1"/>
  <c r="AT308" i="1"/>
  <c r="AU308" i="1"/>
  <c r="AX308" i="1"/>
  <c r="BB308" i="1"/>
  <c r="BD308" i="1"/>
  <c r="BG308" i="1"/>
  <c r="BH308" i="1"/>
  <c r="BI308" i="1"/>
  <c r="BP308" i="1"/>
  <c r="BR308" i="1"/>
  <c r="BT308" i="1"/>
  <c r="BU308" i="1"/>
  <c r="BV308" i="1"/>
  <c r="BW308" i="1"/>
  <c r="ED308" i="1"/>
  <c r="EH308" i="1"/>
  <c r="EJ308" i="1"/>
  <c r="EM308" i="1"/>
  <c r="EN308" i="1"/>
  <c r="EO308" i="1"/>
  <c r="ER308" i="1"/>
  <c r="EV308" i="1"/>
  <c r="EX308" i="1"/>
  <c r="FA308" i="1"/>
  <c r="FB308" i="1"/>
  <c r="FC308" i="1"/>
  <c r="NH308" i="1"/>
  <c r="NL308" i="1"/>
  <c r="NN308" i="1"/>
  <c r="NQ308" i="1"/>
  <c r="NR308" i="1"/>
  <c r="NS308" i="1"/>
  <c r="MT308" i="1"/>
  <c r="MX308" i="1"/>
  <c r="MZ308" i="1"/>
  <c r="NC308" i="1"/>
  <c r="ND308" i="1"/>
  <c r="NE308" i="1"/>
  <c r="MF308" i="1"/>
  <c r="MJ308" i="1"/>
  <c r="ML308" i="1"/>
  <c r="MO308" i="1"/>
  <c r="MP308" i="1"/>
  <c r="MQ308" i="1"/>
  <c r="LR308" i="1"/>
  <c r="LV308" i="1"/>
  <c r="LX308" i="1"/>
  <c r="MA308" i="1"/>
  <c r="MB308" i="1"/>
  <c r="MC308" i="1"/>
  <c r="LH308" i="1"/>
  <c r="LJ308" i="1"/>
  <c r="LL308" i="1"/>
  <c r="LM308" i="1"/>
  <c r="LN308" i="1"/>
  <c r="GH308" i="1"/>
  <c r="GL308" i="1"/>
  <c r="GN308" i="1"/>
  <c r="GQ308" i="1"/>
  <c r="GR308" i="1"/>
  <c r="GS308" i="1"/>
  <c r="GV308" i="1"/>
  <c r="GZ308" i="1"/>
  <c r="HB308" i="1"/>
  <c r="HE308" i="1"/>
  <c r="HF308" i="1"/>
  <c r="HG308" i="1"/>
  <c r="HJ308" i="1"/>
  <c r="HN308" i="1"/>
  <c r="HP308" i="1"/>
  <c r="HS308" i="1"/>
  <c r="HT308" i="1"/>
  <c r="HU308" i="1"/>
  <c r="L309" i="1"/>
  <c r="N309" i="1"/>
  <c r="Q309" i="1"/>
  <c r="R309" i="1"/>
  <c r="S309" i="1"/>
  <c r="V309" i="1"/>
  <c r="Z309" i="1"/>
  <c r="AB309" i="1"/>
  <c r="AE309" i="1"/>
  <c r="AF309" i="1"/>
  <c r="AG309" i="1"/>
  <c r="AJ309" i="1"/>
  <c r="AN309" i="1"/>
  <c r="AP309" i="1"/>
  <c r="AS309" i="1"/>
  <c r="AT309" i="1"/>
  <c r="AU309" i="1"/>
  <c r="AX309" i="1"/>
  <c r="BB309" i="1"/>
  <c r="BD309" i="1"/>
  <c r="BG309" i="1"/>
  <c r="BH309" i="1"/>
  <c r="BI309" i="1"/>
  <c r="BP309" i="1"/>
  <c r="BR309" i="1"/>
  <c r="BU309" i="1"/>
  <c r="BV309" i="1"/>
  <c r="BW309" i="1"/>
  <c r="ED309" i="1"/>
  <c r="EH309" i="1"/>
  <c r="EJ309" i="1"/>
  <c r="EM309" i="1"/>
  <c r="EN309" i="1"/>
  <c r="EO309" i="1"/>
  <c r="ER309" i="1"/>
  <c r="EV309" i="1"/>
  <c r="EX309" i="1"/>
  <c r="FA309" i="1"/>
  <c r="FB309" i="1"/>
  <c r="FC309" i="1"/>
  <c r="NH309" i="1"/>
  <c r="NL309" i="1"/>
  <c r="NN309" i="1"/>
  <c r="NQ309" i="1"/>
  <c r="NR309" i="1"/>
  <c r="NS309" i="1"/>
  <c r="MT309" i="1"/>
  <c r="MX309" i="1"/>
  <c r="MZ309" i="1"/>
  <c r="NC309" i="1"/>
  <c r="ND309" i="1"/>
  <c r="NE309" i="1"/>
  <c r="MF309" i="1"/>
  <c r="MJ309" i="1"/>
  <c r="ML309" i="1"/>
  <c r="MO309" i="1"/>
  <c r="MP309" i="1"/>
  <c r="MQ309" i="1"/>
  <c r="LR309" i="1"/>
  <c r="LV309" i="1"/>
  <c r="LX309" i="1"/>
  <c r="MA309" i="1"/>
  <c r="MB309" i="1"/>
  <c r="MC309" i="1"/>
  <c r="LD309" i="1"/>
  <c r="LH309" i="1"/>
  <c r="LJ309" i="1"/>
  <c r="LL309" i="1"/>
  <c r="LM309" i="1"/>
  <c r="LN309" i="1"/>
  <c r="GH309" i="1"/>
  <c r="GL309" i="1"/>
  <c r="GN309" i="1"/>
  <c r="GQ309" i="1"/>
  <c r="GR309" i="1"/>
  <c r="GS309" i="1"/>
  <c r="GV309" i="1"/>
  <c r="GZ309" i="1"/>
  <c r="HB309" i="1"/>
  <c r="HE309" i="1"/>
  <c r="HF309" i="1"/>
  <c r="HG309" i="1"/>
  <c r="HJ309" i="1"/>
  <c r="HN309" i="1"/>
  <c r="HP309" i="1"/>
  <c r="HS309" i="1"/>
  <c r="HT309" i="1"/>
  <c r="HU309" i="1"/>
  <c r="L310" i="1"/>
  <c r="N310" i="1"/>
  <c r="Q310" i="1"/>
  <c r="R310" i="1"/>
  <c r="S310" i="1"/>
  <c r="V310" i="1"/>
  <c r="Z310" i="1"/>
  <c r="AB310" i="1"/>
  <c r="AE310" i="1"/>
  <c r="AF310" i="1"/>
  <c r="AG310" i="1"/>
  <c r="AJ310" i="1"/>
  <c r="AN310" i="1"/>
  <c r="AP310" i="1"/>
  <c r="AS310" i="1"/>
  <c r="AT310" i="1"/>
  <c r="AU310" i="1"/>
  <c r="AX310" i="1"/>
  <c r="BB310" i="1"/>
  <c r="BD310" i="1"/>
  <c r="BG310" i="1"/>
  <c r="BH310" i="1"/>
  <c r="BI310" i="1"/>
  <c r="BP310" i="1"/>
  <c r="BR310" i="1"/>
  <c r="BT310" i="1"/>
  <c r="BU310" i="1"/>
  <c r="BV310" i="1"/>
  <c r="BW310" i="1"/>
  <c r="ED310" i="1"/>
  <c r="EH310" i="1"/>
  <c r="EJ310" i="1"/>
  <c r="EM310" i="1"/>
  <c r="EN310" i="1"/>
  <c r="EO310" i="1"/>
  <c r="ER310" i="1"/>
  <c r="EV310" i="1"/>
  <c r="EX310" i="1"/>
  <c r="FA310" i="1"/>
  <c r="FB310" i="1"/>
  <c r="FC310" i="1"/>
  <c r="NH310" i="1"/>
  <c r="NL310" i="1"/>
  <c r="NN310" i="1"/>
  <c r="NQ310" i="1"/>
  <c r="NR310" i="1"/>
  <c r="NS310" i="1"/>
  <c r="MT310" i="1"/>
  <c r="MX310" i="1"/>
  <c r="MZ310" i="1"/>
  <c r="NC310" i="1"/>
  <c r="ND310" i="1"/>
  <c r="NE310" i="1"/>
  <c r="MF310" i="1"/>
  <c r="MJ310" i="1"/>
  <c r="ML310" i="1"/>
  <c r="MO310" i="1"/>
  <c r="MP310" i="1"/>
  <c r="MQ310" i="1"/>
  <c r="LR310" i="1"/>
  <c r="LV310" i="1"/>
  <c r="LX310" i="1"/>
  <c r="MA310" i="1"/>
  <c r="MB310" i="1"/>
  <c r="MC310" i="1"/>
  <c r="LH310" i="1"/>
  <c r="LJ310" i="1"/>
  <c r="LL310" i="1"/>
  <c r="LM310" i="1"/>
  <c r="LN310" i="1"/>
  <c r="GH310" i="1"/>
  <c r="GL310" i="1"/>
  <c r="GN310" i="1"/>
  <c r="GQ310" i="1"/>
  <c r="GR310" i="1"/>
  <c r="GS310" i="1"/>
  <c r="GV310" i="1"/>
  <c r="GZ310" i="1"/>
  <c r="HB310" i="1"/>
  <c r="HE310" i="1"/>
  <c r="HF310" i="1"/>
  <c r="HG310" i="1"/>
  <c r="HJ310" i="1"/>
  <c r="HN310" i="1"/>
  <c r="HP310" i="1"/>
  <c r="HS310" i="1"/>
  <c r="HT310" i="1"/>
  <c r="HU310" i="1"/>
  <c r="L311" i="1"/>
  <c r="N311" i="1"/>
  <c r="Q311" i="1"/>
  <c r="R311" i="1"/>
  <c r="S311" i="1"/>
  <c r="V311" i="1"/>
  <c r="Z311" i="1"/>
  <c r="AB311" i="1"/>
  <c r="AE311" i="1"/>
  <c r="AF311" i="1"/>
  <c r="AG311" i="1"/>
  <c r="AJ311" i="1"/>
  <c r="AN311" i="1"/>
  <c r="AP311" i="1"/>
  <c r="AS311" i="1"/>
  <c r="AT311" i="1"/>
  <c r="AU311" i="1"/>
  <c r="AX311" i="1"/>
  <c r="BB311" i="1"/>
  <c r="BD311" i="1"/>
  <c r="BG311" i="1"/>
  <c r="BH311" i="1"/>
  <c r="BI311" i="1"/>
  <c r="BL311" i="1"/>
  <c r="BP311" i="1"/>
  <c r="BR311" i="1"/>
  <c r="BU311" i="1"/>
  <c r="BV311" i="1"/>
  <c r="BW311" i="1"/>
  <c r="BZ311" i="1"/>
  <c r="CN311" i="1"/>
  <c r="DB311" i="1"/>
  <c r="DP311" i="1"/>
  <c r="ED311" i="1"/>
  <c r="EH311" i="1"/>
  <c r="EJ311" i="1"/>
  <c r="EM311" i="1"/>
  <c r="EN311" i="1"/>
  <c r="EO311" i="1"/>
  <c r="ER311" i="1"/>
  <c r="EV311" i="1"/>
  <c r="EX311" i="1"/>
  <c r="FA311" i="1"/>
  <c r="FB311" i="1"/>
  <c r="FC311" i="1"/>
  <c r="IZ311" i="1"/>
  <c r="JN311" i="1"/>
  <c r="KB311" i="1"/>
  <c r="KP311" i="1"/>
  <c r="NH311" i="1"/>
  <c r="NL311" i="1"/>
  <c r="NN311" i="1"/>
  <c r="NQ311" i="1"/>
  <c r="NR311" i="1"/>
  <c r="NS311" i="1"/>
  <c r="MT311" i="1"/>
  <c r="MX311" i="1"/>
  <c r="MZ311" i="1"/>
  <c r="NC311" i="1"/>
  <c r="ND311" i="1"/>
  <c r="NE311" i="1"/>
  <c r="MF311" i="1"/>
  <c r="MJ311" i="1"/>
  <c r="ML311" i="1"/>
  <c r="MO311" i="1"/>
  <c r="MP311" i="1"/>
  <c r="MQ311" i="1"/>
  <c r="LR311" i="1"/>
  <c r="LV311" i="1"/>
  <c r="LX311" i="1"/>
  <c r="MA311" i="1"/>
  <c r="MB311" i="1"/>
  <c r="MC311" i="1"/>
  <c r="LH311" i="1"/>
  <c r="LJ311" i="1"/>
  <c r="LL311" i="1"/>
  <c r="LM311" i="1"/>
  <c r="LN311" i="1"/>
  <c r="GH311" i="1"/>
  <c r="GL311" i="1"/>
  <c r="GN311" i="1"/>
  <c r="GQ311" i="1"/>
  <c r="GR311" i="1"/>
  <c r="GS311" i="1"/>
  <c r="GV311" i="1"/>
  <c r="GZ311" i="1"/>
  <c r="HB311" i="1"/>
  <c r="HE311" i="1"/>
  <c r="HF311" i="1"/>
  <c r="HG311" i="1"/>
  <c r="HX311" i="1"/>
  <c r="IL311" i="1"/>
  <c r="HJ311" i="1"/>
  <c r="HN311" i="1"/>
  <c r="HP311" i="1"/>
  <c r="HS311" i="1"/>
  <c r="HT311" i="1"/>
  <c r="HU311" i="1"/>
  <c r="L312" i="1"/>
  <c r="N312" i="1"/>
  <c r="Q312" i="1"/>
  <c r="R312" i="1"/>
  <c r="S312" i="1"/>
  <c r="Z312" i="1"/>
  <c r="AB312" i="1"/>
  <c r="AF312" i="1"/>
  <c r="AG312" i="1"/>
  <c r="AN312" i="1"/>
  <c r="AP312" i="1"/>
  <c r="AT312" i="1"/>
  <c r="AU312" i="1"/>
  <c r="BB312" i="1"/>
  <c r="BD312" i="1"/>
  <c r="BH312" i="1"/>
  <c r="BI312" i="1"/>
  <c r="BP312" i="1"/>
  <c r="BR312" i="1"/>
  <c r="BT312" i="1"/>
  <c r="BU312" i="1"/>
  <c r="BV312" i="1"/>
  <c r="BW312" i="1"/>
  <c r="EH312" i="1"/>
  <c r="EJ312" i="1"/>
  <c r="EM312" i="1"/>
  <c r="EN312" i="1"/>
  <c r="EO312" i="1"/>
  <c r="EV312" i="1"/>
  <c r="EX312" i="1"/>
  <c r="FA312" i="1"/>
  <c r="FB312" i="1"/>
  <c r="FC312" i="1"/>
  <c r="NL312" i="1"/>
  <c r="NN312" i="1"/>
  <c r="NQ312" i="1"/>
  <c r="NR312" i="1"/>
  <c r="NS312" i="1"/>
  <c r="MX312" i="1"/>
  <c r="MZ312" i="1"/>
  <c r="NC312" i="1"/>
  <c r="ND312" i="1"/>
  <c r="NE312" i="1"/>
  <c r="MJ312" i="1"/>
  <c r="ML312" i="1"/>
  <c r="MO312" i="1"/>
  <c r="MP312" i="1"/>
  <c r="MQ312" i="1"/>
  <c r="LV312" i="1"/>
  <c r="LX312" i="1"/>
  <c r="MA312" i="1"/>
  <c r="MB312" i="1"/>
  <c r="MC312" i="1"/>
  <c r="LD312" i="1"/>
  <c r="LH312" i="1"/>
  <c r="LJ312" i="1"/>
  <c r="LL312" i="1"/>
  <c r="LM312" i="1"/>
  <c r="LN312" i="1"/>
  <c r="GL312" i="1"/>
  <c r="GN312" i="1"/>
  <c r="GQ312" i="1"/>
  <c r="GR312" i="1"/>
  <c r="GS312" i="1"/>
  <c r="GZ312" i="1"/>
  <c r="HB312" i="1"/>
  <c r="HE312" i="1"/>
  <c r="HF312" i="1"/>
  <c r="HG312" i="1"/>
  <c r="HN312" i="1"/>
  <c r="HP312" i="1"/>
  <c r="HS312" i="1"/>
  <c r="HT312" i="1"/>
  <c r="HU312" i="1"/>
  <c r="L313" i="1"/>
  <c r="N313" i="1"/>
  <c r="Q313" i="1"/>
  <c r="R313" i="1"/>
  <c r="S313" i="1"/>
  <c r="Z313" i="1"/>
  <c r="AB313" i="1"/>
  <c r="AF313" i="1"/>
  <c r="AG313" i="1"/>
  <c r="AN313" i="1"/>
  <c r="AP313" i="1"/>
  <c r="AT313" i="1"/>
  <c r="AU313" i="1"/>
  <c r="BB313" i="1"/>
  <c r="BD313" i="1"/>
  <c r="BH313" i="1"/>
  <c r="BI313" i="1"/>
  <c r="BP313" i="1"/>
  <c r="BR313" i="1"/>
  <c r="BU313" i="1"/>
  <c r="BV313" i="1"/>
  <c r="BW313" i="1"/>
  <c r="EH313" i="1"/>
  <c r="EJ313" i="1"/>
  <c r="EM313" i="1"/>
  <c r="EN313" i="1"/>
  <c r="EO313" i="1"/>
  <c r="EV313" i="1"/>
  <c r="EX313" i="1"/>
  <c r="FA313" i="1"/>
  <c r="FB313" i="1"/>
  <c r="FC313" i="1"/>
  <c r="NL313" i="1"/>
  <c r="NN313" i="1"/>
  <c r="NQ313" i="1"/>
  <c r="NR313" i="1"/>
  <c r="NS313" i="1"/>
  <c r="MX313" i="1"/>
  <c r="MZ313" i="1"/>
  <c r="NC313" i="1"/>
  <c r="ND313" i="1"/>
  <c r="NE313" i="1"/>
  <c r="MJ313" i="1"/>
  <c r="ML313" i="1"/>
  <c r="MO313" i="1"/>
  <c r="MP313" i="1"/>
  <c r="MQ313" i="1"/>
  <c r="LV313" i="1"/>
  <c r="LX313" i="1"/>
  <c r="MA313" i="1"/>
  <c r="MB313" i="1"/>
  <c r="MC313" i="1"/>
  <c r="LH313" i="1"/>
  <c r="LJ313" i="1"/>
  <c r="LL313" i="1"/>
  <c r="LM313" i="1"/>
  <c r="LN313" i="1"/>
  <c r="GL313" i="1"/>
  <c r="GN313" i="1"/>
  <c r="GQ313" i="1"/>
  <c r="GR313" i="1"/>
  <c r="GS313" i="1"/>
  <c r="GZ313" i="1"/>
  <c r="HB313" i="1"/>
  <c r="HE313" i="1"/>
  <c r="HF313" i="1"/>
  <c r="HG313" i="1"/>
  <c r="HN313" i="1"/>
  <c r="HP313" i="1"/>
  <c r="HS313" i="1"/>
  <c r="HT313" i="1"/>
  <c r="HU313" i="1"/>
  <c r="N314" i="1"/>
  <c r="Q314" i="1"/>
  <c r="R314" i="1"/>
  <c r="S314" i="1"/>
  <c r="AB314" i="1"/>
  <c r="AF314" i="1"/>
  <c r="AG314" i="1"/>
  <c r="AN314" i="1"/>
  <c r="AP314" i="1"/>
  <c r="AT314" i="1"/>
  <c r="AU314" i="1"/>
  <c r="BB314" i="1"/>
  <c r="BD314" i="1"/>
  <c r="BH314" i="1"/>
  <c r="BI314" i="1"/>
  <c r="BP314" i="1"/>
  <c r="BR314" i="1"/>
  <c r="BT314" i="1"/>
  <c r="BU314" i="1"/>
  <c r="BV314" i="1"/>
  <c r="BW314" i="1"/>
  <c r="EJ314" i="1"/>
  <c r="EM314" i="1"/>
  <c r="EN314" i="1"/>
  <c r="EO314" i="1"/>
  <c r="EX314" i="1"/>
  <c r="FA314" i="1"/>
  <c r="FB314" i="1"/>
  <c r="FC314" i="1"/>
  <c r="NN314" i="1"/>
  <c r="NQ314" i="1"/>
  <c r="NR314" i="1"/>
  <c r="NS314" i="1"/>
  <c r="MZ314" i="1"/>
  <c r="NC314" i="1"/>
  <c r="ND314" i="1"/>
  <c r="NE314" i="1"/>
  <c r="ML314" i="1"/>
  <c r="MO314" i="1"/>
  <c r="MP314" i="1"/>
  <c r="MQ314" i="1"/>
  <c r="LX314" i="1"/>
  <c r="MA314" i="1"/>
  <c r="MB314" i="1"/>
  <c r="MC314" i="1"/>
  <c r="LH314" i="1"/>
  <c r="LJ314" i="1"/>
  <c r="LL314" i="1"/>
  <c r="LM314" i="1"/>
  <c r="LN314" i="1"/>
  <c r="GN314" i="1"/>
  <c r="GQ314" i="1"/>
  <c r="GR314" i="1"/>
  <c r="GS314" i="1"/>
  <c r="HB314" i="1"/>
  <c r="HE314" i="1"/>
  <c r="HF314" i="1"/>
  <c r="HG314" i="1"/>
  <c r="HP314" i="1"/>
  <c r="HS314" i="1"/>
  <c r="HT314" i="1"/>
  <c r="HU314" i="1"/>
  <c r="N315" i="1"/>
  <c r="Q315" i="1"/>
  <c r="R315" i="1"/>
  <c r="S315" i="1"/>
  <c r="AB315" i="1"/>
  <c r="AF315" i="1"/>
  <c r="AG315" i="1"/>
  <c r="AN315" i="1"/>
  <c r="AP315" i="1"/>
  <c r="AT315" i="1"/>
  <c r="AU315" i="1"/>
  <c r="BB315" i="1"/>
  <c r="BD315" i="1"/>
  <c r="BH315" i="1"/>
  <c r="BI315" i="1"/>
  <c r="BL315" i="1"/>
  <c r="BP315" i="1"/>
  <c r="BR315" i="1"/>
  <c r="BT315" i="1"/>
  <c r="BU315" i="1"/>
  <c r="BV315" i="1"/>
  <c r="BW315" i="1"/>
  <c r="BZ315" i="1"/>
  <c r="CN315" i="1"/>
  <c r="DB315" i="1"/>
  <c r="DP315" i="1"/>
  <c r="EH315" i="1"/>
  <c r="EJ315" i="1"/>
  <c r="EN315" i="1"/>
  <c r="EO315" i="1"/>
  <c r="EV315" i="1"/>
  <c r="EX315" i="1"/>
  <c r="FB315" i="1"/>
  <c r="FC315" i="1"/>
  <c r="IZ315" i="1"/>
  <c r="JN315" i="1"/>
  <c r="KB315" i="1"/>
  <c r="KP315" i="1"/>
  <c r="NL315" i="1"/>
  <c r="NN315" i="1"/>
  <c r="NR315" i="1"/>
  <c r="NS315" i="1"/>
  <c r="MX315" i="1"/>
  <c r="MZ315" i="1"/>
  <c r="ND315" i="1"/>
  <c r="NE315" i="1"/>
  <c r="MJ315" i="1"/>
  <c r="ML315" i="1"/>
  <c r="MP315" i="1"/>
  <c r="MQ315" i="1"/>
  <c r="LV315" i="1"/>
  <c r="LX315" i="1"/>
  <c r="MB315" i="1"/>
  <c r="MC315" i="1"/>
  <c r="LD315" i="1"/>
  <c r="LH315" i="1"/>
  <c r="LJ315" i="1"/>
  <c r="LL315" i="1"/>
  <c r="LM315" i="1"/>
  <c r="LN315" i="1"/>
  <c r="GL315" i="1"/>
  <c r="GN315" i="1"/>
  <c r="GR315" i="1"/>
  <c r="GS315" i="1"/>
  <c r="GZ315" i="1"/>
  <c r="HB315" i="1"/>
  <c r="HF315" i="1"/>
  <c r="HG315" i="1"/>
  <c r="HX315" i="1"/>
  <c r="IL315" i="1"/>
  <c r="HN315" i="1"/>
  <c r="HP315" i="1"/>
  <c r="HT315" i="1"/>
  <c r="HU315" i="1"/>
  <c r="N316" i="1"/>
  <c r="Q316" i="1"/>
  <c r="R316" i="1"/>
  <c r="S316" i="1"/>
  <c r="AB316" i="1"/>
  <c r="AF316" i="1"/>
  <c r="AG316" i="1"/>
  <c r="AN316" i="1"/>
  <c r="AP316" i="1"/>
  <c r="AT316" i="1"/>
  <c r="AU316" i="1"/>
  <c r="BB316" i="1"/>
  <c r="BD316" i="1"/>
  <c r="BH316" i="1"/>
  <c r="BI316" i="1"/>
  <c r="BP316" i="1"/>
  <c r="BR316" i="1"/>
  <c r="BU316" i="1"/>
  <c r="BV316" i="1"/>
  <c r="BW316" i="1"/>
  <c r="EH316" i="1"/>
  <c r="EJ316" i="1"/>
  <c r="EN316" i="1"/>
  <c r="EO316" i="1"/>
  <c r="EV316" i="1"/>
  <c r="EX316" i="1"/>
  <c r="FB316" i="1"/>
  <c r="FC316" i="1"/>
  <c r="NL316" i="1"/>
  <c r="NN316" i="1"/>
  <c r="NR316" i="1"/>
  <c r="NS316" i="1"/>
  <c r="MX316" i="1"/>
  <c r="MZ316" i="1"/>
  <c r="ND316" i="1"/>
  <c r="NE316" i="1"/>
  <c r="MJ316" i="1"/>
  <c r="ML316" i="1"/>
  <c r="MP316" i="1"/>
  <c r="MQ316" i="1"/>
  <c r="LV316" i="1"/>
  <c r="LX316" i="1"/>
  <c r="MB316" i="1"/>
  <c r="MC316" i="1"/>
  <c r="LH316" i="1"/>
  <c r="LJ316" i="1"/>
  <c r="LL316" i="1"/>
  <c r="LM316" i="1"/>
  <c r="LN316" i="1"/>
  <c r="GL316" i="1"/>
  <c r="GN316" i="1"/>
  <c r="GR316" i="1"/>
  <c r="GS316" i="1"/>
  <c r="GZ316" i="1"/>
  <c r="HB316" i="1"/>
  <c r="HF316" i="1"/>
  <c r="HG316" i="1"/>
  <c r="HN316" i="1"/>
  <c r="HP316" i="1"/>
  <c r="HT316" i="1"/>
  <c r="HU316" i="1"/>
  <c r="N317" i="1"/>
  <c r="R317" i="1"/>
  <c r="S317" i="1"/>
  <c r="AB317" i="1"/>
  <c r="AF317" i="1"/>
  <c r="AG317" i="1"/>
  <c r="AN317" i="1"/>
  <c r="AP317" i="1"/>
  <c r="AT317" i="1"/>
  <c r="AU317" i="1"/>
  <c r="BB317" i="1"/>
  <c r="BD317" i="1"/>
  <c r="BH317" i="1"/>
  <c r="BI317" i="1"/>
  <c r="BP317" i="1"/>
  <c r="BR317" i="1"/>
  <c r="BV317" i="1"/>
  <c r="BW317" i="1"/>
  <c r="EJ317" i="1"/>
  <c r="EN317" i="1"/>
  <c r="EO317" i="1"/>
  <c r="EV317" i="1"/>
  <c r="EX317" i="1"/>
  <c r="FB317" i="1"/>
  <c r="FC317" i="1"/>
  <c r="NN317" i="1"/>
  <c r="NR317" i="1"/>
  <c r="NS317" i="1"/>
  <c r="MZ317" i="1"/>
  <c r="ND317" i="1"/>
  <c r="NE317" i="1"/>
  <c r="ML317" i="1"/>
  <c r="MP317" i="1"/>
  <c r="MQ317" i="1"/>
  <c r="LX317" i="1"/>
  <c r="MB317" i="1"/>
  <c r="MC317" i="1"/>
  <c r="LH317" i="1"/>
  <c r="LJ317" i="1"/>
  <c r="LL317" i="1"/>
  <c r="LM317" i="1"/>
  <c r="LN317" i="1"/>
  <c r="GN317" i="1"/>
  <c r="GR317" i="1"/>
  <c r="GS317" i="1"/>
  <c r="HB317" i="1"/>
  <c r="HF317" i="1"/>
  <c r="HG317" i="1"/>
  <c r="HP317" i="1"/>
  <c r="HT317" i="1"/>
  <c r="HU317" i="1"/>
  <c r="N318" i="1"/>
  <c r="R318" i="1"/>
  <c r="S318" i="1"/>
  <c r="AB318" i="1"/>
  <c r="AF318" i="1"/>
  <c r="AG318" i="1"/>
  <c r="AN318" i="1"/>
  <c r="AP318" i="1"/>
  <c r="AT318" i="1"/>
  <c r="AU318" i="1"/>
  <c r="BB318" i="1"/>
  <c r="BD318" i="1"/>
  <c r="BH318" i="1"/>
  <c r="BI318" i="1"/>
  <c r="BP318" i="1"/>
  <c r="BR318" i="1"/>
  <c r="BT318" i="1"/>
  <c r="BU318" i="1"/>
  <c r="BV318" i="1"/>
  <c r="BW318" i="1"/>
  <c r="EJ318" i="1"/>
  <c r="EN318" i="1"/>
  <c r="EO318" i="1"/>
  <c r="EV318" i="1"/>
  <c r="EX318" i="1"/>
  <c r="FB318" i="1"/>
  <c r="FC318" i="1"/>
  <c r="NN318" i="1"/>
  <c r="NR318" i="1"/>
  <c r="NS318" i="1"/>
  <c r="MZ318" i="1"/>
  <c r="ND318" i="1"/>
  <c r="NE318" i="1"/>
  <c r="ML318" i="1"/>
  <c r="MP318" i="1"/>
  <c r="MQ318" i="1"/>
  <c r="LX318" i="1"/>
  <c r="MB318" i="1"/>
  <c r="MC318" i="1"/>
  <c r="LD318" i="1"/>
  <c r="LL318" i="1"/>
  <c r="LM318" i="1"/>
  <c r="LN318" i="1"/>
  <c r="GN318" i="1"/>
  <c r="GR318" i="1"/>
  <c r="GS318" i="1"/>
  <c r="HB318" i="1"/>
  <c r="HF318" i="1"/>
  <c r="HG318" i="1"/>
  <c r="HP318" i="1"/>
  <c r="HT318" i="1"/>
  <c r="HU318" i="1"/>
  <c r="N319" i="1"/>
  <c r="R319" i="1"/>
  <c r="S319" i="1"/>
  <c r="AB319" i="1"/>
  <c r="AF319" i="1"/>
  <c r="AG319" i="1"/>
  <c r="AN319" i="1"/>
  <c r="AP319" i="1"/>
  <c r="AT319" i="1"/>
  <c r="AU319" i="1"/>
  <c r="BB319" i="1"/>
  <c r="BD319" i="1"/>
  <c r="BH319" i="1"/>
  <c r="BI319" i="1"/>
  <c r="BL319" i="1"/>
  <c r="BP319" i="1"/>
  <c r="BR319" i="1"/>
  <c r="BT319" i="1"/>
  <c r="BU319" i="1"/>
  <c r="BV319" i="1"/>
  <c r="BW319" i="1"/>
  <c r="BZ319" i="1"/>
  <c r="CN319" i="1"/>
  <c r="DB319" i="1"/>
  <c r="DP319" i="1"/>
  <c r="EJ319" i="1"/>
  <c r="EN319" i="1"/>
  <c r="EO319" i="1"/>
  <c r="EV319" i="1"/>
  <c r="EX319" i="1"/>
  <c r="FB319" i="1"/>
  <c r="FC319" i="1"/>
  <c r="IZ319" i="1"/>
  <c r="JN319" i="1"/>
  <c r="KB319" i="1"/>
  <c r="KP319" i="1"/>
  <c r="NN319" i="1"/>
  <c r="NR319" i="1"/>
  <c r="NS319" i="1"/>
  <c r="MZ319" i="1"/>
  <c r="ND319" i="1"/>
  <c r="NE319" i="1"/>
  <c r="ML319" i="1"/>
  <c r="MP319" i="1"/>
  <c r="MQ319" i="1"/>
  <c r="LX319" i="1"/>
  <c r="MB319" i="1"/>
  <c r="MC319" i="1"/>
  <c r="LL319" i="1"/>
  <c r="LM319" i="1"/>
  <c r="LN319" i="1"/>
  <c r="GN319" i="1"/>
  <c r="GR319" i="1"/>
  <c r="GS319" i="1"/>
  <c r="HB319" i="1"/>
  <c r="HF319" i="1"/>
  <c r="HG319" i="1"/>
  <c r="HX319" i="1"/>
  <c r="IL319" i="1"/>
  <c r="HP319" i="1"/>
  <c r="HT319" i="1"/>
  <c r="HU319" i="1"/>
  <c r="N320" i="1"/>
  <c r="R320" i="1"/>
  <c r="S320" i="1"/>
  <c r="AB320" i="1"/>
  <c r="AF320" i="1"/>
  <c r="AG320" i="1"/>
  <c r="AN320" i="1"/>
  <c r="AP320" i="1"/>
  <c r="AT320" i="1"/>
  <c r="AU320" i="1"/>
  <c r="BB320" i="1"/>
  <c r="BD320" i="1"/>
  <c r="BH320" i="1"/>
  <c r="BI320" i="1"/>
  <c r="BP320" i="1"/>
  <c r="BR320" i="1"/>
  <c r="BT320" i="1"/>
  <c r="BU320" i="1"/>
  <c r="BV320" i="1"/>
  <c r="BW320" i="1"/>
  <c r="EJ320" i="1"/>
  <c r="EN320" i="1"/>
  <c r="EO320" i="1"/>
  <c r="EV320" i="1"/>
  <c r="EX320" i="1"/>
  <c r="FB320" i="1"/>
  <c r="FC320" i="1"/>
  <c r="NN320" i="1"/>
  <c r="NR320" i="1"/>
  <c r="NS320" i="1"/>
  <c r="MZ320" i="1"/>
  <c r="ND320" i="1"/>
  <c r="NE320" i="1"/>
  <c r="ML320" i="1"/>
  <c r="MP320" i="1"/>
  <c r="MQ320" i="1"/>
  <c r="LX320" i="1"/>
  <c r="MB320" i="1"/>
  <c r="MC320" i="1"/>
  <c r="LL320" i="1"/>
  <c r="LM320" i="1"/>
  <c r="LN320" i="1"/>
  <c r="GN320" i="1"/>
  <c r="GR320" i="1"/>
  <c r="GS320" i="1"/>
  <c r="HB320" i="1"/>
  <c r="HF320" i="1"/>
  <c r="HG320" i="1"/>
  <c r="HP320" i="1"/>
  <c r="HT320" i="1"/>
  <c r="HU320" i="1"/>
  <c r="N321" i="1"/>
  <c r="R321" i="1"/>
  <c r="S321" i="1"/>
  <c r="AB321" i="1"/>
  <c r="AF321" i="1"/>
  <c r="AG321" i="1"/>
  <c r="AN321" i="1"/>
  <c r="AP321" i="1"/>
  <c r="AT321" i="1"/>
  <c r="AU321" i="1"/>
  <c r="BB321" i="1"/>
  <c r="BD321" i="1"/>
  <c r="BH321" i="1"/>
  <c r="BI321" i="1"/>
  <c r="BP321" i="1"/>
  <c r="BR321" i="1"/>
  <c r="BU321" i="1"/>
  <c r="BV321" i="1"/>
  <c r="BW321" i="1"/>
  <c r="EJ321" i="1"/>
  <c r="EN321" i="1"/>
  <c r="EO321" i="1"/>
  <c r="EV321" i="1"/>
  <c r="EX321" i="1"/>
  <c r="FB321" i="1"/>
  <c r="FC321" i="1"/>
  <c r="NN321" i="1"/>
  <c r="NR321" i="1"/>
  <c r="NS321" i="1"/>
  <c r="MZ321" i="1"/>
  <c r="ND321" i="1"/>
  <c r="NE321" i="1"/>
  <c r="ML321" i="1"/>
  <c r="MP321" i="1"/>
  <c r="MQ321" i="1"/>
  <c r="LX321" i="1"/>
  <c r="MB321" i="1"/>
  <c r="MC321" i="1"/>
  <c r="LD321" i="1"/>
  <c r="GN321" i="1"/>
  <c r="GR321" i="1"/>
  <c r="GS321" i="1"/>
  <c r="HB321" i="1"/>
  <c r="HF321" i="1"/>
  <c r="HG321" i="1"/>
  <c r="HP321" i="1"/>
  <c r="HT321" i="1"/>
  <c r="HU321" i="1"/>
  <c r="N322" i="1"/>
  <c r="R322" i="1"/>
  <c r="S322" i="1"/>
  <c r="AB322" i="1"/>
  <c r="AF322" i="1"/>
  <c r="AG322" i="1"/>
  <c r="AN322" i="1"/>
  <c r="AP322" i="1"/>
  <c r="AT322" i="1"/>
  <c r="AU322" i="1"/>
  <c r="BB322" i="1"/>
  <c r="BD322" i="1"/>
  <c r="BH322" i="1"/>
  <c r="BI322" i="1"/>
  <c r="BP322" i="1"/>
  <c r="BR322" i="1"/>
  <c r="BT322" i="1"/>
  <c r="BU322" i="1"/>
  <c r="BV322" i="1"/>
  <c r="BW322" i="1"/>
  <c r="EJ322" i="1"/>
  <c r="EN322" i="1"/>
  <c r="EO322" i="1"/>
  <c r="EV322" i="1"/>
  <c r="EX322" i="1"/>
  <c r="FB322" i="1"/>
  <c r="FC322" i="1"/>
  <c r="NN322" i="1"/>
  <c r="NR322" i="1"/>
  <c r="NS322" i="1"/>
  <c r="MZ322" i="1"/>
  <c r="ND322" i="1"/>
  <c r="NE322" i="1"/>
  <c r="ML322" i="1"/>
  <c r="MP322" i="1"/>
  <c r="MQ322" i="1"/>
  <c r="LX322" i="1"/>
  <c r="MB322" i="1"/>
  <c r="MC322" i="1"/>
  <c r="GN322" i="1"/>
  <c r="GR322" i="1"/>
  <c r="GS322" i="1"/>
  <c r="HB322" i="1"/>
  <c r="HF322" i="1"/>
  <c r="HG322" i="1"/>
  <c r="HP322" i="1"/>
  <c r="HT322" i="1"/>
  <c r="HU322" i="1"/>
  <c r="N323" i="1"/>
  <c r="R323" i="1"/>
  <c r="S323" i="1"/>
  <c r="AB323" i="1"/>
  <c r="AF323" i="1"/>
  <c r="AG323" i="1"/>
  <c r="AN323" i="1"/>
  <c r="AP323" i="1"/>
  <c r="AT323" i="1"/>
  <c r="AU323" i="1"/>
  <c r="BB323" i="1"/>
  <c r="BD323" i="1"/>
  <c r="BH323" i="1"/>
  <c r="BI323" i="1"/>
  <c r="BL323" i="1"/>
  <c r="BP323" i="1"/>
  <c r="BR323" i="1"/>
  <c r="BT323" i="1"/>
  <c r="BU323" i="1"/>
  <c r="BV323" i="1"/>
  <c r="BW323" i="1"/>
  <c r="BZ323" i="1"/>
  <c r="CN323" i="1"/>
  <c r="DB323" i="1"/>
  <c r="DP323" i="1"/>
  <c r="EJ323" i="1"/>
  <c r="EN323" i="1"/>
  <c r="EO323" i="1"/>
  <c r="EV323" i="1"/>
  <c r="EX323" i="1"/>
  <c r="FB323" i="1"/>
  <c r="FC323" i="1"/>
  <c r="IZ323" i="1"/>
  <c r="JN323" i="1"/>
  <c r="KB323" i="1"/>
  <c r="KP323" i="1"/>
  <c r="NN323" i="1"/>
  <c r="NR323" i="1"/>
  <c r="NS323" i="1"/>
  <c r="MZ323" i="1"/>
  <c r="ND323" i="1"/>
  <c r="NE323" i="1"/>
  <c r="ML323" i="1"/>
  <c r="MP323" i="1"/>
  <c r="MQ323" i="1"/>
  <c r="LX323" i="1"/>
  <c r="MB323" i="1"/>
  <c r="MC323" i="1"/>
  <c r="GN323" i="1"/>
  <c r="GR323" i="1"/>
  <c r="GS323" i="1"/>
  <c r="HB323" i="1"/>
  <c r="HF323" i="1"/>
  <c r="HG323" i="1"/>
  <c r="HX323" i="1"/>
  <c r="IL323" i="1"/>
  <c r="HP323" i="1"/>
  <c r="HT323" i="1"/>
  <c r="HU323" i="1"/>
  <c r="N324" i="1"/>
  <c r="R324" i="1"/>
  <c r="S324" i="1"/>
  <c r="AB324" i="1"/>
  <c r="AF324" i="1"/>
  <c r="AG324" i="1"/>
  <c r="AN324" i="1"/>
  <c r="AP324" i="1"/>
  <c r="AT324" i="1"/>
  <c r="AU324" i="1"/>
  <c r="BB324" i="1"/>
  <c r="BD324" i="1"/>
  <c r="BH324" i="1"/>
  <c r="BI324" i="1"/>
  <c r="BP324" i="1"/>
  <c r="BR324" i="1"/>
  <c r="BT324" i="1"/>
  <c r="BU324" i="1"/>
  <c r="BV324" i="1"/>
  <c r="BW324" i="1"/>
  <c r="EJ324" i="1"/>
  <c r="EN324" i="1"/>
  <c r="EO324" i="1"/>
  <c r="EV324" i="1"/>
  <c r="EX324" i="1"/>
  <c r="FB324" i="1"/>
  <c r="FC324" i="1"/>
  <c r="NN324" i="1"/>
  <c r="NR324" i="1"/>
  <c r="NS324" i="1"/>
  <c r="MZ324" i="1"/>
  <c r="ND324" i="1"/>
  <c r="NE324" i="1"/>
  <c r="ML324" i="1"/>
  <c r="MP324" i="1"/>
  <c r="MQ324" i="1"/>
  <c r="LX324" i="1"/>
  <c r="MB324" i="1"/>
  <c r="MC324" i="1"/>
  <c r="LD324" i="1"/>
  <c r="LH324" i="1"/>
  <c r="LJ324" i="1"/>
  <c r="LL324" i="1"/>
  <c r="LM324" i="1"/>
  <c r="LN324" i="1"/>
  <c r="GN324" i="1"/>
  <c r="GR324" i="1"/>
  <c r="GS324" i="1"/>
  <c r="HB324" i="1"/>
  <c r="HF324" i="1"/>
  <c r="HG324" i="1"/>
  <c r="HP324" i="1"/>
  <c r="HT324" i="1"/>
  <c r="HU324" i="1"/>
  <c r="N325" i="1"/>
  <c r="R325" i="1"/>
  <c r="S325" i="1"/>
  <c r="AB325" i="1"/>
  <c r="AF325" i="1"/>
  <c r="AG325" i="1"/>
  <c r="AN325" i="1"/>
  <c r="AP325" i="1"/>
  <c r="AT325" i="1"/>
  <c r="AU325" i="1"/>
  <c r="BB325" i="1"/>
  <c r="BD325" i="1"/>
  <c r="BH325" i="1"/>
  <c r="BI325" i="1"/>
  <c r="BP325" i="1"/>
  <c r="BR325" i="1"/>
  <c r="BU325" i="1"/>
  <c r="BV325" i="1"/>
  <c r="BW325" i="1"/>
  <c r="EJ325" i="1"/>
  <c r="EN325" i="1"/>
  <c r="EO325" i="1"/>
  <c r="EV325" i="1"/>
  <c r="EX325" i="1"/>
  <c r="FB325" i="1"/>
  <c r="FC325" i="1"/>
  <c r="NN325" i="1"/>
  <c r="NR325" i="1"/>
  <c r="NS325" i="1"/>
  <c r="MZ325" i="1"/>
  <c r="ND325" i="1"/>
  <c r="NE325" i="1"/>
  <c r="ML325" i="1"/>
  <c r="MP325" i="1"/>
  <c r="MQ325" i="1"/>
  <c r="LX325" i="1"/>
  <c r="MB325" i="1"/>
  <c r="MC325" i="1"/>
  <c r="LH325" i="1"/>
  <c r="LJ325" i="1"/>
  <c r="LL325" i="1"/>
  <c r="LM325" i="1"/>
  <c r="LN325" i="1"/>
  <c r="GN325" i="1"/>
  <c r="GR325" i="1"/>
  <c r="GS325" i="1"/>
  <c r="HB325" i="1"/>
  <c r="HF325" i="1"/>
  <c r="HG325" i="1"/>
  <c r="HP325" i="1"/>
  <c r="HT325" i="1"/>
  <c r="HU325" i="1"/>
  <c r="N326" i="1"/>
  <c r="R326" i="1"/>
  <c r="S326" i="1"/>
  <c r="AB326" i="1"/>
  <c r="AF326" i="1"/>
  <c r="AG326" i="1"/>
  <c r="AN326" i="1"/>
  <c r="AP326" i="1"/>
  <c r="AT326" i="1"/>
  <c r="AU326" i="1"/>
  <c r="BB326" i="1"/>
  <c r="BD326" i="1"/>
  <c r="BH326" i="1"/>
  <c r="BI326" i="1"/>
  <c r="BP326" i="1"/>
  <c r="BR326" i="1"/>
  <c r="BT326" i="1"/>
  <c r="BU326" i="1"/>
  <c r="BV326" i="1"/>
  <c r="BW326" i="1"/>
  <c r="EJ326" i="1"/>
  <c r="EN326" i="1"/>
  <c r="EO326" i="1"/>
  <c r="EV326" i="1"/>
  <c r="EX326" i="1"/>
  <c r="FB326" i="1"/>
  <c r="FC326" i="1"/>
  <c r="NN326" i="1"/>
  <c r="NR326" i="1"/>
  <c r="NS326" i="1"/>
  <c r="MZ326" i="1"/>
  <c r="ND326" i="1"/>
  <c r="NE326" i="1"/>
  <c r="ML326" i="1"/>
  <c r="MP326" i="1"/>
  <c r="MQ326" i="1"/>
  <c r="LX326" i="1"/>
  <c r="MB326" i="1"/>
  <c r="MC326" i="1"/>
  <c r="LH326" i="1"/>
  <c r="LJ326" i="1"/>
  <c r="LL326" i="1"/>
  <c r="LM326" i="1"/>
  <c r="LN326" i="1"/>
  <c r="GN326" i="1"/>
  <c r="GR326" i="1"/>
  <c r="GS326" i="1"/>
  <c r="HB326" i="1"/>
  <c r="HF326" i="1"/>
  <c r="HG326" i="1"/>
  <c r="HP326" i="1"/>
  <c r="HT326" i="1"/>
  <c r="HU326" i="1"/>
  <c r="N327" i="1"/>
  <c r="R327" i="1"/>
  <c r="S327" i="1"/>
  <c r="AB327" i="1"/>
  <c r="AF327" i="1"/>
  <c r="AG327" i="1"/>
  <c r="AN327" i="1"/>
  <c r="AP327" i="1"/>
  <c r="AT327" i="1"/>
  <c r="AU327" i="1"/>
  <c r="BB327" i="1"/>
  <c r="BD327" i="1"/>
  <c r="BH327" i="1"/>
  <c r="BI327" i="1"/>
  <c r="BL327" i="1"/>
  <c r="BP327" i="1"/>
  <c r="BR327" i="1"/>
  <c r="BT327" i="1"/>
  <c r="BU327" i="1"/>
  <c r="BV327" i="1"/>
  <c r="BW327" i="1"/>
  <c r="BZ327" i="1"/>
  <c r="CN327" i="1"/>
  <c r="DB327" i="1"/>
  <c r="DP327" i="1"/>
  <c r="EJ327" i="1"/>
  <c r="EN327" i="1"/>
  <c r="EO327" i="1"/>
  <c r="EV327" i="1"/>
  <c r="EX327" i="1"/>
  <c r="FB327" i="1"/>
  <c r="FC327" i="1"/>
  <c r="IZ327" i="1"/>
  <c r="JN327" i="1"/>
  <c r="KB327" i="1"/>
  <c r="KP327" i="1"/>
  <c r="NN327" i="1"/>
  <c r="NR327" i="1"/>
  <c r="NS327" i="1"/>
  <c r="MZ327" i="1"/>
  <c r="ND327" i="1"/>
  <c r="NE327" i="1"/>
  <c r="ML327" i="1"/>
  <c r="MP327" i="1"/>
  <c r="MQ327" i="1"/>
  <c r="LX327" i="1"/>
  <c r="MB327" i="1"/>
  <c r="MC327" i="1"/>
  <c r="LD327" i="1"/>
  <c r="LH327" i="1"/>
  <c r="LJ327" i="1"/>
  <c r="LL327" i="1"/>
  <c r="LM327" i="1"/>
  <c r="LN327" i="1"/>
  <c r="GN327" i="1"/>
  <c r="GR327" i="1"/>
  <c r="GS327" i="1"/>
  <c r="HB327" i="1"/>
  <c r="HF327" i="1"/>
  <c r="HG327" i="1"/>
  <c r="HX327" i="1"/>
  <c r="IL327" i="1"/>
  <c r="HP327" i="1"/>
  <c r="HT327" i="1"/>
  <c r="HU327" i="1"/>
  <c r="N328" i="1"/>
  <c r="R328" i="1"/>
  <c r="S328" i="1"/>
  <c r="AB328" i="1"/>
  <c r="AF328" i="1"/>
  <c r="AG328" i="1"/>
  <c r="AN328" i="1"/>
  <c r="AP328" i="1"/>
  <c r="AT328" i="1"/>
  <c r="AU328" i="1"/>
  <c r="BB328" i="1"/>
  <c r="BD328" i="1"/>
  <c r="BH328" i="1"/>
  <c r="BI328" i="1"/>
  <c r="BP328" i="1"/>
  <c r="BR328" i="1"/>
  <c r="BT328" i="1"/>
  <c r="BU328" i="1"/>
  <c r="BV328" i="1"/>
  <c r="BW328" i="1"/>
  <c r="EJ328" i="1"/>
  <c r="EN328" i="1"/>
  <c r="EO328" i="1"/>
  <c r="EV328" i="1"/>
  <c r="EX328" i="1"/>
  <c r="FB328" i="1"/>
  <c r="FC328" i="1"/>
  <c r="NN328" i="1"/>
  <c r="NR328" i="1"/>
  <c r="NS328" i="1"/>
  <c r="MZ328" i="1"/>
  <c r="ND328" i="1"/>
  <c r="NE328" i="1"/>
  <c r="ML328" i="1"/>
  <c r="MP328" i="1"/>
  <c r="MQ328" i="1"/>
  <c r="LX328" i="1"/>
  <c r="MB328" i="1"/>
  <c r="MC328" i="1"/>
  <c r="LH328" i="1"/>
  <c r="LJ328" i="1"/>
  <c r="LL328" i="1"/>
  <c r="LM328" i="1"/>
  <c r="LN328" i="1"/>
  <c r="GN328" i="1"/>
  <c r="GR328" i="1"/>
  <c r="GS328" i="1"/>
  <c r="HB328" i="1"/>
  <c r="HF328" i="1"/>
  <c r="HG328" i="1"/>
  <c r="HP328" i="1"/>
  <c r="HT328" i="1"/>
  <c r="HU328" i="1"/>
  <c r="N329" i="1"/>
  <c r="R329" i="1"/>
  <c r="S329" i="1"/>
  <c r="AB329" i="1"/>
  <c r="AF329" i="1"/>
  <c r="AG329" i="1"/>
  <c r="AN329" i="1"/>
  <c r="AP329" i="1"/>
  <c r="AT329" i="1"/>
  <c r="AU329" i="1"/>
  <c r="BB329" i="1"/>
  <c r="BD329" i="1"/>
  <c r="BH329" i="1"/>
  <c r="BI329" i="1"/>
  <c r="BP329" i="1"/>
  <c r="BR329" i="1"/>
  <c r="BT329" i="1"/>
  <c r="BU329" i="1"/>
  <c r="BV329" i="1"/>
  <c r="BW329" i="1"/>
  <c r="EJ329" i="1"/>
  <c r="EN329" i="1"/>
  <c r="EO329" i="1"/>
  <c r="EV329" i="1"/>
  <c r="EX329" i="1"/>
  <c r="FB329" i="1"/>
  <c r="FC329" i="1"/>
  <c r="NN329" i="1"/>
  <c r="NR329" i="1"/>
  <c r="NS329" i="1"/>
  <c r="MZ329" i="1"/>
  <c r="ND329" i="1"/>
  <c r="NE329" i="1"/>
  <c r="ML329" i="1"/>
  <c r="MP329" i="1"/>
  <c r="MQ329" i="1"/>
  <c r="LX329" i="1"/>
  <c r="MB329" i="1"/>
  <c r="MC329" i="1"/>
  <c r="LH329" i="1"/>
  <c r="LJ329" i="1"/>
  <c r="LL329" i="1"/>
  <c r="LM329" i="1"/>
  <c r="LN329" i="1"/>
  <c r="GN329" i="1"/>
  <c r="GR329" i="1"/>
  <c r="GS329" i="1"/>
  <c r="HB329" i="1"/>
  <c r="HF329" i="1"/>
  <c r="HG329" i="1"/>
  <c r="HP329" i="1"/>
  <c r="HT329" i="1"/>
  <c r="HU329" i="1"/>
  <c r="N330" i="1"/>
  <c r="R330" i="1"/>
  <c r="S330" i="1"/>
  <c r="AB330" i="1"/>
  <c r="AF330" i="1"/>
  <c r="AG330" i="1"/>
  <c r="AN330" i="1"/>
  <c r="AP330" i="1"/>
  <c r="AT330" i="1"/>
  <c r="AU330" i="1"/>
  <c r="BB330" i="1"/>
  <c r="BD330" i="1"/>
  <c r="BH330" i="1"/>
  <c r="BI330" i="1"/>
  <c r="BP330" i="1"/>
  <c r="BR330" i="1"/>
  <c r="BT330" i="1"/>
  <c r="BU330" i="1"/>
  <c r="BV330" i="1"/>
  <c r="BW330" i="1"/>
  <c r="EJ330" i="1"/>
  <c r="EN330" i="1"/>
  <c r="EO330" i="1"/>
  <c r="EV330" i="1"/>
  <c r="EX330" i="1"/>
  <c r="FB330" i="1"/>
  <c r="FC330" i="1"/>
  <c r="NN330" i="1"/>
  <c r="NR330" i="1"/>
  <c r="NS330" i="1"/>
  <c r="MZ330" i="1"/>
  <c r="ND330" i="1"/>
  <c r="NE330" i="1"/>
  <c r="ML330" i="1"/>
  <c r="MP330" i="1"/>
  <c r="MQ330" i="1"/>
  <c r="LX330" i="1"/>
  <c r="MB330" i="1"/>
  <c r="MC330" i="1"/>
  <c r="LD330" i="1"/>
  <c r="LH330" i="1"/>
  <c r="LJ330" i="1"/>
  <c r="LL330" i="1"/>
  <c r="LM330" i="1"/>
  <c r="LN330" i="1"/>
  <c r="GN330" i="1"/>
  <c r="GR330" i="1"/>
  <c r="GS330" i="1"/>
  <c r="HB330" i="1"/>
  <c r="HF330" i="1"/>
  <c r="HG330" i="1"/>
  <c r="HP330" i="1"/>
  <c r="HT330" i="1"/>
  <c r="HU330" i="1"/>
  <c r="N331" i="1"/>
  <c r="R331" i="1"/>
  <c r="S331" i="1"/>
  <c r="AB331" i="1"/>
  <c r="AF331" i="1"/>
  <c r="AG331" i="1"/>
  <c r="AN331" i="1"/>
  <c r="AP331" i="1"/>
  <c r="AT331" i="1"/>
  <c r="AU331" i="1"/>
  <c r="BB331" i="1"/>
  <c r="BD331" i="1"/>
  <c r="BH331" i="1"/>
  <c r="BI331" i="1"/>
  <c r="BL331" i="1"/>
  <c r="EJ331" i="1"/>
  <c r="EN331" i="1"/>
  <c r="EO331" i="1"/>
  <c r="EV331" i="1"/>
  <c r="EX331" i="1"/>
  <c r="FB331" i="1"/>
  <c r="FC331" i="1"/>
  <c r="IZ331" i="1"/>
  <c r="NN331" i="1"/>
  <c r="NR331" i="1"/>
  <c r="NS331" i="1"/>
  <c r="MZ331" i="1"/>
  <c r="ND331" i="1"/>
  <c r="NE331" i="1"/>
  <c r="ML331" i="1"/>
  <c r="MP331" i="1"/>
  <c r="MQ331" i="1"/>
  <c r="LX331" i="1"/>
  <c r="MB331" i="1"/>
  <c r="MC331" i="1"/>
  <c r="LH331" i="1"/>
  <c r="LJ331" i="1"/>
  <c r="LL331" i="1"/>
  <c r="LM331" i="1"/>
  <c r="LN331" i="1"/>
  <c r="GN331" i="1"/>
  <c r="GR331" i="1"/>
  <c r="GS331" i="1"/>
  <c r="HB331" i="1"/>
  <c r="HF331" i="1"/>
  <c r="HG331" i="1"/>
  <c r="HX331" i="1"/>
  <c r="HP331" i="1"/>
  <c r="HT331" i="1"/>
  <c r="HU331" i="1"/>
  <c r="N332" i="1"/>
  <c r="R332" i="1"/>
  <c r="S332" i="1"/>
  <c r="AB332" i="1"/>
  <c r="AF332" i="1"/>
  <c r="AG332" i="1"/>
  <c r="AN332" i="1"/>
  <c r="AP332" i="1"/>
  <c r="AT332" i="1"/>
  <c r="AU332" i="1"/>
  <c r="BB332" i="1"/>
  <c r="BD332" i="1"/>
  <c r="BH332" i="1"/>
  <c r="BI332" i="1"/>
  <c r="EJ332" i="1"/>
  <c r="EN332" i="1"/>
  <c r="EO332" i="1"/>
  <c r="EV332" i="1"/>
  <c r="EX332" i="1"/>
  <c r="FB332" i="1"/>
  <c r="FC332" i="1"/>
  <c r="NN332" i="1"/>
  <c r="NR332" i="1"/>
  <c r="NS332" i="1"/>
  <c r="MZ332" i="1"/>
  <c r="ND332" i="1"/>
  <c r="NE332" i="1"/>
  <c r="ML332" i="1"/>
  <c r="MP332" i="1"/>
  <c r="MQ332" i="1"/>
  <c r="LX332" i="1"/>
  <c r="MB332" i="1"/>
  <c r="MC332" i="1"/>
  <c r="LH332" i="1"/>
  <c r="LJ332" i="1"/>
  <c r="LL332" i="1"/>
  <c r="LM332" i="1"/>
  <c r="LN332" i="1"/>
  <c r="GN332" i="1"/>
  <c r="GR332" i="1"/>
  <c r="GS332" i="1"/>
  <c r="HB332" i="1"/>
  <c r="HF332" i="1"/>
  <c r="HG332" i="1"/>
  <c r="HP332" i="1"/>
  <c r="HT332" i="1"/>
  <c r="HU332" i="1"/>
  <c r="N333" i="1"/>
  <c r="R333" i="1"/>
  <c r="S333" i="1"/>
  <c r="AB333" i="1"/>
  <c r="AF333" i="1"/>
  <c r="AG333" i="1"/>
  <c r="AN333" i="1"/>
  <c r="AP333" i="1"/>
  <c r="AT333" i="1"/>
  <c r="AU333" i="1"/>
  <c r="BB333" i="1"/>
  <c r="BD333" i="1"/>
  <c r="BH333" i="1"/>
  <c r="BI333" i="1"/>
  <c r="EJ333" i="1"/>
  <c r="EN333" i="1"/>
  <c r="EO333" i="1"/>
  <c r="EV333" i="1"/>
  <c r="EX333" i="1"/>
  <c r="FB333" i="1"/>
  <c r="FC333" i="1"/>
  <c r="NN333" i="1"/>
  <c r="NR333" i="1"/>
  <c r="NS333" i="1"/>
  <c r="MZ333" i="1"/>
  <c r="ND333" i="1"/>
  <c r="NE333" i="1"/>
  <c r="ML333" i="1"/>
  <c r="MP333" i="1"/>
  <c r="MQ333" i="1"/>
  <c r="LX333" i="1"/>
  <c r="MB333" i="1"/>
  <c r="MC333" i="1"/>
  <c r="LN333" i="1"/>
  <c r="GN333" i="1"/>
  <c r="GR333" i="1"/>
  <c r="GS333" i="1"/>
  <c r="HB333" i="1"/>
  <c r="HF333" i="1"/>
  <c r="HG333" i="1"/>
  <c r="HP333" i="1"/>
  <c r="HT333" i="1"/>
  <c r="HU333" i="1"/>
  <c r="N334" i="1"/>
  <c r="R334" i="1"/>
  <c r="S334" i="1"/>
  <c r="AB334" i="1"/>
  <c r="AF334" i="1"/>
  <c r="AG334" i="1"/>
  <c r="AN334" i="1"/>
  <c r="AP334" i="1"/>
  <c r="AT334" i="1"/>
  <c r="AU334" i="1"/>
  <c r="BB334" i="1"/>
  <c r="BD334" i="1"/>
  <c r="BH334" i="1"/>
  <c r="BI334" i="1"/>
  <c r="EJ334" i="1"/>
  <c r="EN334" i="1"/>
  <c r="EO334" i="1"/>
  <c r="EV334" i="1"/>
  <c r="EX334" i="1"/>
  <c r="FB334" i="1"/>
  <c r="FC334" i="1"/>
  <c r="NN334" i="1"/>
  <c r="NR334" i="1"/>
  <c r="NS334" i="1"/>
  <c r="MZ334" i="1"/>
  <c r="ND334" i="1"/>
  <c r="NE334" i="1"/>
  <c r="ML334" i="1"/>
  <c r="MP334" i="1"/>
  <c r="MQ334" i="1"/>
  <c r="LX334" i="1"/>
  <c r="MB334" i="1"/>
  <c r="MC334" i="1"/>
  <c r="LN334" i="1"/>
  <c r="GN334" i="1"/>
  <c r="GR334" i="1"/>
  <c r="GS334" i="1"/>
  <c r="HB334" i="1"/>
  <c r="HF334" i="1"/>
  <c r="HG334" i="1"/>
  <c r="HP334" i="1"/>
  <c r="HT334" i="1"/>
  <c r="HU334" i="1"/>
  <c r="N335" i="1"/>
  <c r="R335" i="1"/>
  <c r="S335" i="1"/>
  <c r="AB335" i="1"/>
  <c r="AF335" i="1"/>
  <c r="AG335" i="1"/>
  <c r="AN335" i="1"/>
  <c r="AP335" i="1"/>
  <c r="AT335" i="1"/>
  <c r="AU335" i="1"/>
  <c r="BB335" i="1"/>
  <c r="BD335" i="1"/>
  <c r="BH335" i="1"/>
  <c r="BI335" i="1"/>
  <c r="BL335" i="1"/>
  <c r="BP335" i="1"/>
  <c r="BR335" i="1"/>
  <c r="BT335" i="1"/>
  <c r="BU335" i="1"/>
  <c r="BV335" i="1"/>
  <c r="BW335" i="1"/>
  <c r="BZ335" i="1"/>
  <c r="CD335" i="1"/>
  <c r="CF335" i="1"/>
  <c r="CH335" i="1"/>
  <c r="CI335" i="1"/>
  <c r="CJ335" i="1"/>
  <c r="CK335" i="1"/>
  <c r="CN335" i="1"/>
  <c r="CR335" i="1"/>
  <c r="CT335" i="1"/>
  <c r="CV335" i="1"/>
  <c r="CW335" i="1"/>
  <c r="CX335" i="1"/>
  <c r="CY335" i="1"/>
  <c r="DB335" i="1"/>
  <c r="DF335" i="1"/>
  <c r="DH335" i="1"/>
  <c r="DJ335" i="1"/>
  <c r="DK335" i="1"/>
  <c r="DL335" i="1"/>
  <c r="DM335" i="1"/>
  <c r="DP335" i="1"/>
  <c r="DT335" i="1"/>
  <c r="DV335" i="1"/>
  <c r="DX335" i="1"/>
  <c r="DY335" i="1"/>
  <c r="DZ335" i="1"/>
  <c r="EA335" i="1"/>
  <c r="EJ335" i="1"/>
  <c r="EN335" i="1"/>
  <c r="EO335" i="1"/>
  <c r="EV335" i="1"/>
  <c r="EX335" i="1"/>
  <c r="FB335" i="1"/>
  <c r="FC335" i="1"/>
  <c r="IZ335" i="1"/>
  <c r="JD335" i="1"/>
  <c r="JF335" i="1"/>
  <c r="JH335" i="1"/>
  <c r="JI335" i="1"/>
  <c r="JJ335" i="1"/>
  <c r="JK335" i="1"/>
  <c r="JN335" i="1"/>
  <c r="JR335" i="1"/>
  <c r="JT335" i="1"/>
  <c r="JV335" i="1"/>
  <c r="JW335" i="1"/>
  <c r="JX335" i="1"/>
  <c r="JY335" i="1"/>
  <c r="KB335" i="1"/>
  <c r="KF335" i="1"/>
  <c r="KH335" i="1"/>
  <c r="KJ335" i="1"/>
  <c r="KK335" i="1"/>
  <c r="KL335" i="1"/>
  <c r="KM335" i="1"/>
  <c r="KP335" i="1"/>
  <c r="KT335" i="1"/>
  <c r="KV335" i="1"/>
  <c r="KX335" i="1"/>
  <c r="KY335" i="1"/>
  <c r="KZ335" i="1"/>
  <c r="LA335" i="1"/>
  <c r="NN335" i="1"/>
  <c r="NR335" i="1"/>
  <c r="NS335" i="1"/>
  <c r="MZ335" i="1"/>
  <c r="ND335" i="1"/>
  <c r="NE335" i="1"/>
  <c r="ML335" i="1"/>
  <c r="MP335" i="1"/>
  <c r="MQ335" i="1"/>
  <c r="LX335" i="1"/>
  <c r="MB335" i="1"/>
  <c r="MC335" i="1"/>
  <c r="LN335" i="1"/>
  <c r="GN335" i="1"/>
  <c r="GR335" i="1"/>
  <c r="GS335" i="1"/>
  <c r="HB335" i="1"/>
  <c r="HF335" i="1"/>
  <c r="HG335" i="1"/>
  <c r="HX335" i="1"/>
  <c r="IB335" i="1"/>
  <c r="ID335" i="1"/>
  <c r="IF335" i="1"/>
  <c r="IG335" i="1"/>
  <c r="IH335" i="1"/>
  <c r="II335" i="1"/>
  <c r="IL335" i="1"/>
  <c r="IP335" i="1"/>
  <c r="IR335" i="1"/>
  <c r="IT335" i="1"/>
  <c r="IU335" i="1"/>
  <c r="IV335" i="1"/>
  <c r="IW335" i="1"/>
  <c r="HP335" i="1"/>
  <c r="HT335" i="1"/>
  <c r="HU335" i="1"/>
  <c r="N336" i="1"/>
  <c r="R336" i="1"/>
  <c r="S336" i="1"/>
  <c r="AB336" i="1"/>
  <c r="AF336" i="1"/>
  <c r="AG336" i="1"/>
  <c r="AN336" i="1"/>
  <c r="AP336" i="1"/>
  <c r="AT336" i="1"/>
  <c r="AU336" i="1"/>
  <c r="BB336" i="1"/>
  <c r="BD336" i="1"/>
  <c r="BH336" i="1"/>
  <c r="BI336" i="1"/>
  <c r="BP336" i="1"/>
  <c r="BR336" i="1"/>
  <c r="BT336" i="1"/>
  <c r="BU336" i="1"/>
  <c r="BV336" i="1"/>
  <c r="BW336" i="1"/>
  <c r="CD336" i="1"/>
  <c r="CF336" i="1"/>
  <c r="CH336" i="1"/>
  <c r="CI336" i="1"/>
  <c r="CJ336" i="1"/>
  <c r="CK336" i="1"/>
  <c r="CR336" i="1"/>
  <c r="CT336" i="1"/>
  <c r="CV336" i="1"/>
  <c r="CW336" i="1"/>
  <c r="CX336" i="1"/>
  <c r="CY336" i="1"/>
  <c r="DF336" i="1"/>
  <c r="DH336" i="1"/>
  <c r="DJ336" i="1"/>
  <c r="DK336" i="1"/>
  <c r="DL336" i="1"/>
  <c r="DM336" i="1"/>
  <c r="DT336" i="1"/>
  <c r="DV336" i="1"/>
  <c r="DX336" i="1"/>
  <c r="DY336" i="1"/>
  <c r="DZ336" i="1"/>
  <c r="EA336" i="1"/>
  <c r="EJ336" i="1"/>
  <c r="EN336" i="1"/>
  <c r="EO336" i="1"/>
  <c r="EV336" i="1"/>
  <c r="EX336" i="1"/>
  <c r="FB336" i="1"/>
  <c r="FC336" i="1"/>
  <c r="JD336" i="1"/>
  <c r="JF336" i="1"/>
  <c r="JH336" i="1"/>
  <c r="JI336" i="1"/>
  <c r="JJ336" i="1"/>
  <c r="JK336" i="1"/>
  <c r="JR336" i="1"/>
  <c r="JT336" i="1"/>
  <c r="JV336" i="1"/>
  <c r="JW336" i="1"/>
  <c r="JX336" i="1"/>
  <c r="JY336" i="1"/>
  <c r="KF336" i="1"/>
  <c r="KH336" i="1"/>
  <c r="KJ336" i="1"/>
  <c r="KK336" i="1"/>
  <c r="KL336" i="1"/>
  <c r="KM336" i="1"/>
  <c r="KT336" i="1"/>
  <c r="KV336" i="1"/>
  <c r="KX336" i="1"/>
  <c r="KY336" i="1"/>
  <c r="KZ336" i="1"/>
  <c r="LA336" i="1"/>
  <c r="NN336" i="1"/>
  <c r="NR336" i="1"/>
  <c r="NS336" i="1"/>
  <c r="MZ336" i="1"/>
  <c r="ND336" i="1"/>
  <c r="NE336" i="1"/>
  <c r="ML336" i="1"/>
  <c r="MP336" i="1"/>
  <c r="MQ336" i="1"/>
  <c r="LX336" i="1"/>
  <c r="MB336" i="1"/>
  <c r="MC336" i="1"/>
  <c r="LN336" i="1"/>
  <c r="GN336" i="1"/>
  <c r="GR336" i="1"/>
  <c r="GS336" i="1"/>
  <c r="HB336" i="1"/>
  <c r="HF336" i="1"/>
  <c r="HG336" i="1"/>
  <c r="IB336" i="1"/>
  <c r="ID336" i="1"/>
  <c r="IF336" i="1"/>
  <c r="IG336" i="1"/>
  <c r="IH336" i="1"/>
  <c r="II336" i="1"/>
  <c r="IP336" i="1"/>
  <c r="IR336" i="1"/>
  <c r="IT336" i="1"/>
  <c r="IU336" i="1"/>
  <c r="IV336" i="1"/>
  <c r="IW336" i="1"/>
  <c r="HP336" i="1"/>
  <c r="HT336" i="1"/>
  <c r="HU336" i="1"/>
  <c r="N337" i="1"/>
  <c r="R337" i="1"/>
  <c r="S337" i="1"/>
  <c r="AB337" i="1"/>
  <c r="AF337" i="1"/>
  <c r="AG337" i="1"/>
  <c r="AN337" i="1"/>
  <c r="AP337" i="1"/>
  <c r="AT337" i="1"/>
  <c r="AU337" i="1"/>
  <c r="BB337" i="1"/>
  <c r="BD337" i="1"/>
  <c r="BH337" i="1"/>
  <c r="BI337" i="1"/>
  <c r="BP337" i="1"/>
  <c r="BR337" i="1"/>
  <c r="BT337" i="1"/>
  <c r="BU337" i="1"/>
  <c r="BV337" i="1"/>
  <c r="BW337" i="1"/>
  <c r="CD337" i="1"/>
  <c r="CF337" i="1"/>
  <c r="CH337" i="1"/>
  <c r="CI337" i="1"/>
  <c r="CJ337" i="1"/>
  <c r="CK337" i="1"/>
  <c r="CR337" i="1"/>
  <c r="CT337" i="1"/>
  <c r="CV337" i="1"/>
  <c r="CW337" i="1"/>
  <c r="CX337" i="1"/>
  <c r="CY337" i="1"/>
  <c r="DF337" i="1"/>
  <c r="DH337" i="1"/>
  <c r="DJ337" i="1"/>
  <c r="DK337" i="1"/>
  <c r="DL337" i="1"/>
  <c r="DM337" i="1"/>
  <c r="DT337" i="1"/>
  <c r="DV337" i="1"/>
  <c r="DX337" i="1"/>
  <c r="DY337" i="1"/>
  <c r="DZ337" i="1"/>
  <c r="EA337" i="1"/>
  <c r="EJ337" i="1"/>
  <c r="EN337" i="1"/>
  <c r="EO337" i="1"/>
  <c r="EV337" i="1"/>
  <c r="EX337" i="1"/>
  <c r="FB337" i="1"/>
  <c r="FC337" i="1"/>
  <c r="JD337" i="1"/>
  <c r="JF337" i="1"/>
  <c r="JH337" i="1"/>
  <c r="JI337" i="1"/>
  <c r="JJ337" i="1"/>
  <c r="JK337" i="1"/>
  <c r="JR337" i="1"/>
  <c r="JT337" i="1"/>
  <c r="JV337" i="1"/>
  <c r="JW337" i="1"/>
  <c r="JX337" i="1"/>
  <c r="JY337" i="1"/>
  <c r="KF337" i="1"/>
  <c r="KH337" i="1"/>
  <c r="KJ337" i="1"/>
  <c r="KK337" i="1"/>
  <c r="KL337" i="1"/>
  <c r="KM337" i="1"/>
  <c r="KT337" i="1"/>
  <c r="KV337" i="1"/>
  <c r="KX337" i="1"/>
  <c r="KY337" i="1"/>
  <c r="KZ337" i="1"/>
  <c r="LA337" i="1"/>
  <c r="NN337" i="1"/>
  <c r="NR337" i="1"/>
  <c r="NS337" i="1"/>
  <c r="MZ337" i="1"/>
  <c r="ND337" i="1"/>
  <c r="NE337" i="1"/>
  <c r="ML337" i="1"/>
  <c r="MP337" i="1"/>
  <c r="MQ337" i="1"/>
  <c r="LX337" i="1"/>
  <c r="MB337" i="1"/>
  <c r="MC337" i="1"/>
  <c r="LN337" i="1"/>
  <c r="GN337" i="1"/>
  <c r="GR337" i="1"/>
  <c r="GS337" i="1"/>
  <c r="HB337" i="1"/>
  <c r="HF337" i="1"/>
  <c r="HG337" i="1"/>
  <c r="IB337" i="1"/>
  <c r="ID337" i="1"/>
  <c r="IF337" i="1"/>
  <c r="IG337" i="1"/>
  <c r="IH337" i="1"/>
  <c r="II337" i="1"/>
  <c r="IP337" i="1"/>
  <c r="IR337" i="1"/>
  <c r="IT337" i="1"/>
  <c r="IU337" i="1"/>
  <c r="IV337" i="1"/>
  <c r="IW337" i="1"/>
  <c r="HP337" i="1"/>
  <c r="HT337" i="1"/>
  <c r="HU337" i="1"/>
  <c r="N338" i="1"/>
  <c r="R338" i="1"/>
  <c r="S338" i="1"/>
  <c r="AB338" i="1"/>
  <c r="AF338" i="1"/>
  <c r="AG338" i="1"/>
  <c r="AN338" i="1"/>
  <c r="AP338" i="1"/>
  <c r="AT338" i="1"/>
  <c r="AU338" i="1"/>
  <c r="BB338" i="1"/>
  <c r="BD338" i="1"/>
  <c r="BH338" i="1"/>
  <c r="BI338" i="1"/>
  <c r="BP338" i="1"/>
  <c r="BR338" i="1"/>
  <c r="BT338" i="1"/>
  <c r="BU338" i="1"/>
  <c r="BV338" i="1"/>
  <c r="BW338" i="1"/>
  <c r="CD338" i="1"/>
  <c r="CF338" i="1"/>
  <c r="CH338" i="1"/>
  <c r="CI338" i="1"/>
  <c r="CJ338" i="1"/>
  <c r="CK338" i="1"/>
  <c r="CR338" i="1"/>
  <c r="CT338" i="1"/>
  <c r="CV338" i="1"/>
  <c r="CW338" i="1"/>
  <c r="CX338" i="1"/>
  <c r="CY338" i="1"/>
  <c r="DF338" i="1"/>
  <c r="DH338" i="1"/>
  <c r="DJ338" i="1"/>
  <c r="DK338" i="1"/>
  <c r="DL338" i="1"/>
  <c r="DM338" i="1"/>
  <c r="DT338" i="1"/>
  <c r="DV338" i="1"/>
  <c r="DX338" i="1"/>
  <c r="DY338" i="1"/>
  <c r="DZ338" i="1"/>
  <c r="EA338" i="1"/>
  <c r="EJ338" i="1"/>
  <c r="EN338" i="1"/>
  <c r="EO338" i="1"/>
  <c r="EV338" i="1"/>
  <c r="EX338" i="1"/>
  <c r="FB338" i="1"/>
  <c r="FC338" i="1"/>
  <c r="JD338" i="1"/>
  <c r="JF338" i="1"/>
  <c r="JH338" i="1"/>
  <c r="JI338" i="1"/>
  <c r="JJ338" i="1"/>
  <c r="JK338" i="1"/>
  <c r="JR338" i="1"/>
  <c r="JT338" i="1"/>
  <c r="JV338" i="1"/>
  <c r="JW338" i="1"/>
  <c r="JX338" i="1"/>
  <c r="JY338" i="1"/>
  <c r="KF338" i="1"/>
  <c r="KH338" i="1"/>
  <c r="KJ338" i="1"/>
  <c r="KK338" i="1"/>
  <c r="KL338" i="1"/>
  <c r="KM338" i="1"/>
  <c r="KT338" i="1"/>
  <c r="KV338" i="1"/>
  <c r="KX338" i="1"/>
  <c r="KY338" i="1"/>
  <c r="KZ338" i="1"/>
  <c r="LA338" i="1"/>
  <c r="NN338" i="1"/>
  <c r="NR338" i="1"/>
  <c r="NS338" i="1"/>
  <c r="MZ338" i="1"/>
  <c r="ND338" i="1"/>
  <c r="NE338" i="1"/>
  <c r="ML338" i="1"/>
  <c r="MP338" i="1"/>
  <c r="MQ338" i="1"/>
  <c r="LX338" i="1"/>
  <c r="MB338" i="1"/>
  <c r="MC338" i="1"/>
  <c r="LN338" i="1"/>
  <c r="GN338" i="1"/>
  <c r="GR338" i="1"/>
  <c r="GS338" i="1"/>
  <c r="HB338" i="1"/>
  <c r="HF338" i="1"/>
  <c r="HG338" i="1"/>
  <c r="IB338" i="1"/>
  <c r="ID338" i="1"/>
  <c r="IF338" i="1"/>
  <c r="IG338" i="1"/>
  <c r="IH338" i="1"/>
  <c r="II338" i="1"/>
  <c r="IP338" i="1"/>
  <c r="IR338" i="1"/>
  <c r="IT338" i="1"/>
  <c r="IU338" i="1"/>
  <c r="IV338" i="1"/>
  <c r="IW338" i="1"/>
  <c r="HP338" i="1"/>
  <c r="HT338" i="1"/>
  <c r="HU338" i="1"/>
  <c r="N339" i="1"/>
  <c r="R339" i="1"/>
  <c r="S339" i="1"/>
  <c r="AN339" i="1"/>
  <c r="AP339" i="1"/>
  <c r="AT339" i="1"/>
  <c r="AU339" i="1"/>
  <c r="BB339" i="1"/>
  <c r="BD339" i="1"/>
  <c r="BH339" i="1"/>
  <c r="BI339" i="1"/>
  <c r="BL339" i="1"/>
  <c r="BP339" i="1"/>
  <c r="BR339" i="1"/>
  <c r="BT339" i="1"/>
  <c r="BU339" i="1"/>
  <c r="BV339" i="1"/>
  <c r="BW339" i="1"/>
  <c r="BZ339" i="1"/>
  <c r="CD339" i="1"/>
  <c r="CF339" i="1"/>
  <c r="CH339" i="1"/>
  <c r="CI339" i="1"/>
  <c r="CJ339" i="1"/>
  <c r="CK339" i="1"/>
  <c r="CN339" i="1"/>
  <c r="CR339" i="1"/>
  <c r="CT339" i="1"/>
  <c r="CV339" i="1"/>
  <c r="CW339" i="1"/>
  <c r="CX339" i="1"/>
  <c r="CY339" i="1"/>
  <c r="DB339" i="1"/>
  <c r="DF339" i="1"/>
  <c r="DH339" i="1"/>
  <c r="DJ339" i="1"/>
  <c r="DK339" i="1"/>
  <c r="DL339" i="1"/>
  <c r="DM339" i="1"/>
  <c r="DP339" i="1"/>
  <c r="DT339" i="1"/>
  <c r="DV339" i="1"/>
  <c r="DX339" i="1"/>
  <c r="DY339" i="1"/>
  <c r="DZ339" i="1"/>
  <c r="EA339" i="1"/>
  <c r="EV339" i="1"/>
  <c r="EX339" i="1"/>
  <c r="FB339" i="1"/>
  <c r="FC339" i="1"/>
  <c r="IZ339" i="1"/>
  <c r="JD339" i="1"/>
  <c r="JF339" i="1"/>
  <c r="JH339" i="1"/>
  <c r="JI339" i="1"/>
  <c r="JJ339" i="1"/>
  <c r="JK339" i="1"/>
  <c r="JN339" i="1"/>
  <c r="JR339" i="1"/>
  <c r="JT339" i="1"/>
  <c r="JV339" i="1"/>
  <c r="JW339" i="1"/>
  <c r="JX339" i="1"/>
  <c r="JY339" i="1"/>
  <c r="KB339" i="1"/>
  <c r="KF339" i="1"/>
  <c r="KH339" i="1"/>
  <c r="KJ339" i="1"/>
  <c r="KK339" i="1"/>
  <c r="KL339" i="1"/>
  <c r="KM339" i="1"/>
  <c r="KP339" i="1"/>
  <c r="KT339" i="1"/>
  <c r="KV339" i="1"/>
  <c r="KX339" i="1"/>
  <c r="KY339" i="1"/>
  <c r="KZ339" i="1"/>
  <c r="LA339" i="1"/>
  <c r="LJ339" i="1"/>
  <c r="HX339" i="1"/>
  <c r="IB339" i="1"/>
  <c r="ID339" i="1"/>
  <c r="IF339" i="1"/>
  <c r="IG339" i="1"/>
  <c r="IH339" i="1"/>
  <c r="II339" i="1"/>
  <c r="IL339" i="1"/>
  <c r="IP339" i="1"/>
  <c r="IR339" i="1"/>
  <c r="IT339" i="1"/>
  <c r="IU339" i="1"/>
  <c r="IV339" i="1"/>
  <c r="IW339" i="1"/>
  <c r="N340" i="1"/>
  <c r="R340" i="1"/>
  <c r="S340" i="1"/>
  <c r="AB340" i="1"/>
  <c r="AF340" i="1"/>
  <c r="AG340" i="1"/>
  <c r="AN340" i="1"/>
  <c r="AP340" i="1"/>
  <c r="AT340" i="1"/>
  <c r="AU340" i="1"/>
  <c r="BB340" i="1"/>
  <c r="BD340" i="1"/>
  <c r="BH340" i="1"/>
  <c r="BI340" i="1"/>
  <c r="BP340" i="1"/>
  <c r="BR340" i="1"/>
  <c r="BT340" i="1"/>
  <c r="BU340" i="1"/>
  <c r="BV340" i="1"/>
  <c r="BW340" i="1"/>
  <c r="CD340" i="1"/>
  <c r="CF340" i="1"/>
  <c r="CH340" i="1"/>
  <c r="CI340" i="1"/>
  <c r="CJ340" i="1"/>
  <c r="CK340" i="1"/>
  <c r="CR340" i="1"/>
  <c r="CT340" i="1"/>
  <c r="CV340" i="1"/>
  <c r="CW340" i="1"/>
  <c r="CX340" i="1"/>
  <c r="CY340" i="1"/>
  <c r="DF340" i="1"/>
  <c r="DH340" i="1"/>
  <c r="DJ340" i="1"/>
  <c r="DK340" i="1"/>
  <c r="DL340" i="1"/>
  <c r="DM340" i="1"/>
  <c r="DT340" i="1"/>
  <c r="DV340" i="1"/>
  <c r="DX340" i="1"/>
  <c r="DY340" i="1"/>
  <c r="DZ340" i="1"/>
  <c r="EA340" i="1"/>
  <c r="EJ340" i="1"/>
  <c r="EN340" i="1"/>
  <c r="EO340" i="1"/>
  <c r="EV340" i="1"/>
  <c r="EX340" i="1"/>
  <c r="FB340" i="1"/>
  <c r="FC340" i="1"/>
  <c r="JD340" i="1"/>
  <c r="JF340" i="1"/>
  <c r="JH340" i="1"/>
  <c r="JI340" i="1"/>
  <c r="JJ340" i="1"/>
  <c r="JK340" i="1"/>
  <c r="JR340" i="1"/>
  <c r="JT340" i="1"/>
  <c r="JV340" i="1"/>
  <c r="JW340" i="1"/>
  <c r="JX340" i="1"/>
  <c r="JY340" i="1"/>
  <c r="KF340" i="1"/>
  <c r="KH340" i="1"/>
  <c r="KJ340" i="1"/>
  <c r="KK340" i="1"/>
  <c r="KL340" i="1"/>
  <c r="KM340" i="1"/>
  <c r="KT340" i="1"/>
  <c r="KV340" i="1"/>
  <c r="KX340" i="1"/>
  <c r="KY340" i="1"/>
  <c r="KZ340" i="1"/>
  <c r="LA340" i="1"/>
  <c r="NN340" i="1"/>
  <c r="NR340" i="1"/>
  <c r="NS340" i="1"/>
  <c r="MZ340" i="1"/>
  <c r="ND340" i="1"/>
  <c r="NE340" i="1"/>
  <c r="ML340" i="1"/>
  <c r="MP340" i="1"/>
  <c r="MQ340" i="1"/>
  <c r="LX340" i="1"/>
  <c r="MB340" i="1"/>
  <c r="MC340" i="1"/>
  <c r="LJ340" i="1"/>
  <c r="GN340" i="1"/>
  <c r="GR340" i="1"/>
  <c r="GS340" i="1"/>
  <c r="HB340" i="1"/>
  <c r="HF340" i="1"/>
  <c r="HG340" i="1"/>
  <c r="IB340" i="1"/>
  <c r="ID340" i="1"/>
  <c r="IF340" i="1"/>
  <c r="IG340" i="1"/>
  <c r="IH340" i="1"/>
  <c r="II340" i="1"/>
  <c r="IP340" i="1"/>
  <c r="IR340" i="1"/>
  <c r="IT340" i="1"/>
  <c r="IU340" i="1"/>
  <c r="IV340" i="1"/>
  <c r="IW340" i="1"/>
  <c r="HP340" i="1"/>
  <c r="HT340" i="1"/>
  <c r="HU340" i="1"/>
  <c r="N341" i="1"/>
  <c r="R341" i="1"/>
  <c r="S341" i="1"/>
  <c r="AB341" i="1"/>
  <c r="AF341" i="1"/>
  <c r="AG341" i="1"/>
  <c r="AN341" i="1"/>
  <c r="AP341" i="1"/>
  <c r="AT341" i="1"/>
  <c r="AU341" i="1"/>
  <c r="BB341" i="1"/>
  <c r="BD341" i="1"/>
  <c r="BH341" i="1"/>
  <c r="BI341" i="1"/>
  <c r="BP341" i="1"/>
  <c r="BR341" i="1"/>
  <c r="BT341" i="1"/>
  <c r="BU341" i="1"/>
  <c r="BV341" i="1"/>
  <c r="BW341" i="1"/>
  <c r="CD341" i="1"/>
  <c r="CF341" i="1"/>
  <c r="CH341" i="1"/>
  <c r="CI341" i="1"/>
  <c r="CJ341" i="1"/>
  <c r="CK341" i="1"/>
  <c r="CR341" i="1"/>
  <c r="CT341" i="1"/>
  <c r="CV341" i="1"/>
  <c r="CW341" i="1"/>
  <c r="CX341" i="1"/>
  <c r="CY341" i="1"/>
  <c r="DF341" i="1"/>
  <c r="DH341" i="1"/>
  <c r="DJ341" i="1"/>
  <c r="DK341" i="1"/>
  <c r="DL341" i="1"/>
  <c r="DM341" i="1"/>
  <c r="DT341" i="1"/>
  <c r="DV341" i="1"/>
  <c r="DX341" i="1"/>
  <c r="DY341" i="1"/>
  <c r="DZ341" i="1"/>
  <c r="EA341" i="1"/>
  <c r="EJ341" i="1"/>
  <c r="EN341" i="1"/>
  <c r="EO341" i="1"/>
  <c r="EV341" i="1"/>
  <c r="EX341" i="1"/>
  <c r="FB341" i="1"/>
  <c r="FC341" i="1"/>
  <c r="JD341" i="1"/>
  <c r="JF341" i="1"/>
  <c r="JH341" i="1"/>
  <c r="JI341" i="1"/>
  <c r="JJ341" i="1"/>
  <c r="JK341" i="1"/>
  <c r="JR341" i="1"/>
  <c r="JT341" i="1"/>
  <c r="JV341" i="1"/>
  <c r="JW341" i="1"/>
  <c r="JX341" i="1"/>
  <c r="JY341" i="1"/>
  <c r="KF341" i="1"/>
  <c r="KH341" i="1"/>
  <c r="KJ341" i="1"/>
  <c r="KK341" i="1"/>
  <c r="KL341" i="1"/>
  <c r="KM341" i="1"/>
  <c r="KT341" i="1"/>
  <c r="KV341" i="1"/>
  <c r="KX341" i="1"/>
  <c r="KY341" i="1"/>
  <c r="KZ341" i="1"/>
  <c r="LA341" i="1"/>
  <c r="NN341" i="1"/>
  <c r="NR341" i="1"/>
  <c r="NS341" i="1"/>
  <c r="MZ341" i="1"/>
  <c r="ND341" i="1"/>
  <c r="NE341" i="1"/>
  <c r="ML341" i="1"/>
  <c r="MP341" i="1"/>
  <c r="MQ341" i="1"/>
  <c r="LX341" i="1"/>
  <c r="MB341" i="1"/>
  <c r="MC341" i="1"/>
  <c r="LJ341" i="1"/>
  <c r="GN341" i="1"/>
  <c r="GR341" i="1"/>
  <c r="GS341" i="1"/>
  <c r="HB341" i="1"/>
  <c r="HF341" i="1"/>
  <c r="HG341" i="1"/>
  <c r="IB341" i="1"/>
  <c r="ID341" i="1"/>
  <c r="IF341" i="1"/>
  <c r="IG341" i="1"/>
  <c r="IH341" i="1"/>
  <c r="II341" i="1"/>
  <c r="IP341" i="1"/>
  <c r="IR341" i="1"/>
  <c r="IT341" i="1"/>
  <c r="IU341" i="1"/>
  <c r="IV341" i="1"/>
  <c r="IW341" i="1"/>
  <c r="HP341" i="1"/>
  <c r="HT341" i="1"/>
  <c r="HU341" i="1"/>
  <c r="N342" i="1"/>
  <c r="R342" i="1"/>
  <c r="S342" i="1"/>
  <c r="AB342" i="1"/>
  <c r="AF342" i="1"/>
  <c r="AG342" i="1"/>
  <c r="AN342" i="1"/>
  <c r="AP342" i="1"/>
  <c r="AT342" i="1"/>
  <c r="AU342" i="1"/>
  <c r="BB342" i="1"/>
  <c r="BD342" i="1"/>
  <c r="BH342" i="1"/>
  <c r="BI342" i="1"/>
  <c r="BP342" i="1"/>
  <c r="BR342" i="1"/>
  <c r="BT342" i="1"/>
  <c r="BU342" i="1"/>
  <c r="BV342" i="1"/>
  <c r="BW342" i="1"/>
  <c r="CD342" i="1"/>
  <c r="CF342" i="1"/>
  <c r="CH342" i="1"/>
  <c r="CI342" i="1"/>
  <c r="CJ342" i="1"/>
  <c r="CK342" i="1"/>
  <c r="CR342" i="1"/>
  <c r="CT342" i="1"/>
  <c r="CV342" i="1"/>
  <c r="CW342" i="1"/>
  <c r="CX342" i="1"/>
  <c r="CY342" i="1"/>
  <c r="DF342" i="1"/>
  <c r="DH342" i="1"/>
  <c r="DJ342" i="1"/>
  <c r="DK342" i="1"/>
  <c r="DL342" i="1"/>
  <c r="DM342" i="1"/>
  <c r="DT342" i="1"/>
  <c r="DV342" i="1"/>
  <c r="DX342" i="1"/>
  <c r="DY342" i="1"/>
  <c r="DZ342" i="1"/>
  <c r="EA342" i="1"/>
  <c r="EJ342" i="1"/>
  <c r="EN342" i="1"/>
  <c r="EO342" i="1"/>
  <c r="EV342" i="1"/>
  <c r="EX342" i="1"/>
  <c r="FB342" i="1"/>
  <c r="FC342" i="1"/>
  <c r="JD342" i="1"/>
  <c r="JF342" i="1"/>
  <c r="JH342" i="1"/>
  <c r="JI342" i="1"/>
  <c r="JJ342" i="1"/>
  <c r="JK342" i="1"/>
  <c r="JR342" i="1"/>
  <c r="JT342" i="1"/>
  <c r="JV342" i="1"/>
  <c r="JW342" i="1"/>
  <c r="JX342" i="1"/>
  <c r="JY342" i="1"/>
  <c r="KF342" i="1"/>
  <c r="KH342" i="1"/>
  <c r="KJ342" i="1"/>
  <c r="KK342" i="1"/>
  <c r="KL342" i="1"/>
  <c r="KM342" i="1"/>
  <c r="KT342" i="1"/>
  <c r="KV342" i="1"/>
  <c r="KX342" i="1"/>
  <c r="KY342" i="1"/>
  <c r="KZ342" i="1"/>
  <c r="LA342" i="1"/>
  <c r="NN342" i="1"/>
  <c r="NR342" i="1"/>
  <c r="NS342" i="1"/>
  <c r="MZ342" i="1"/>
  <c r="ND342" i="1"/>
  <c r="NE342" i="1"/>
  <c r="ML342" i="1"/>
  <c r="MP342" i="1"/>
  <c r="MQ342" i="1"/>
  <c r="LX342" i="1"/>
  <c r="MB342" i="1"/>
  <c r="MC342" i="1"/>
  <c r="LJ342" i="1"/>
  <c r="GN342" i="1"/>
  <c r="GR342" i="1"/>
  <c r="GS342" i="1"/>
  <c r="HB342" i="1"/>
  <c r="HF342" i="1"/>
  <c r="HG342" i="1"/>
  <c r="IB342" i="1"/>
  <c r="ID342" i="1"/>
  <c r="IF342" i="1"/>
  <c r="IG342" i="1"/>
  <c r="IH342" i="1"/>
  <c r="II342" i="1"/>
  <c r="IP342" i="1"/>
  <c r="IR342" i="1"/>
  <c r="IT342" i="1"/>
  <c r="IU342" i="1"/>
  <c r="IV342" i="1"/>
  <c r="IW342" i="1"/>
  <c r="HP342" i="1"/>
  <c r="HT342" i="1"/>
  <c r="HU342" i="1"/>
  <c r="N343" i="1"/>
  <c r="R343" i="1"/>
  <c r="S343" i="1"/>
  <c r="AB343" i="1"/>
  <c r="AF343" i="1"/>
  <c r="AG343" i="1"/>
  <c r="AN343" i="1"/>
  <c r="AP343" i="1"/>
  <c r="AT343" i="1"/>
  <c r="AU343" i="1"/>
  <c r="BB343" i="1"/>
  <c r="BD343" i="1"/>
  <c r="BH343" i="1"/>
  <c r="BI343" i="1"/>
  <c r="BL343" i="1"/>
  <c r="BP343" i="1"/>
  <c r="BR343" i="1"/>
  <c r="BT343" i="1"/>
  <c r="BU343" i="1"/>
  <c r="BV343" i="1"/>
  <c r="BW343" i="1"/>
  <c r="BZ343" i="1"/>
  <c r="CD343" i="1"/>
  <c r="CF343" i="1"/>
  <c r="CH343" i="1"/>
  <c r="CI343" i="1"/>
  <c r="CJ343" i="1"/>
  <c r="CK343" i="1"/>
  <c r="CN343" i="1"/>
  <c r="CR343" i="1"/>
  <c r="CT343" i="1"/>
  <c r="CV343" i="1"/>
  <c r="CW343" i="1"/>
  <c r="CX343" i="1"/>
  <c r="CY343" i="1"/>
  <c r="DB343" i="1"/>
  <c r="DF343" i="1"/>
  <c r="DH343" i="1"/>
  <c r="DJ343" i="1"/>
  <c r="DK343" i="1"/>
  <c r="DL343" i="1"/>
  <c r="DM343" i="1"/>
  <c r="DP343" i="1"/>
  <c r="DT343" i="1"/>
  <c r="DV343" i="1"/>
  <c r="DX343" i="1"/>
  <c r="DY343" i="1"/>
  <c r="DZ343" i="1"/>
  <c r="EA343" i="1"/>
  <c r="EJ343" i="1"/>
  <c r="EN343" i="1"/>
  <c r="EO343" i="1"/>
  <c r="EV343" i="1"/>
  <c r="EX343" i="1"/>
  <c r="FB343" i="1"/>
  <c r="FC343" i="1"/>
  <c r="IZ343" i="1"/>
  <c r="JD343" i="1"/>
  <c r="JF343" i="1"/>
  <c r="JH343" i="1"/>
  <c r="JI343" i="1"/>
  <c r="JJ343" i="1"/>
  <c r="JK343" i="1"/>
  <c r="JN343" i="1"/>
  <c r="JR343" i="1"/>
  <c r="JT343" i="1"/>
  <c r="JV343" i="1"/>
  <c r="JW343" i="1"/>
  <c r="JX343" i="1"/>
  <c r="JY343" i="1"/>
  <c r="KB343" i="1"/>
  <c r="KF343" i="1"/>
  <c r="KH343" i="1"/>
  <c r="KJ343" i="1"/>
  <c r="KK343" i="1"/>
  <c r="KL343" i="1"/>
  <c r="KM343" i="1"/>
  <c r="KP343" i="1"/>
  <c r="KT343" i="1"/>
  <c r="KV343" i="1"/>
  <c r="KX343" i="1"/>
  <c r="KY343" i="1"/>
  <c r="KZ343" i="1"/>
  <c r="LA343" i="1"/>
  <c r="NN343" i="1"/>
  <c r="NR343" i="1"/>
  <c r="NS343" i="1"/>
  <c r="MZ343" i="1"/>
  <c r="ND343" i="1"/>
  <c r="NE343" i="1"/>
  <c r="ML343" i="1"/>
  <c r="MP343" i="1"/>
  <c r="MQ343" i="1"/>
  <c r="LX343" i="1"/>
  <c r="MB343" i="1"/>
  <c r="MC343" i="1"/>
  <c r="GN343" i="1"/>
  <c r="GR343" i="1"/>
  <c r="GS343" i="1"/>
  <c r="HB343" i="1"/>
  <c r="HF343" i="1"/>
  <c r="HG343" i="1"/>
  <c r="HX343" i="1"/>
  <c r="IB343" i="1"/>
  <c r="ID343" i="1"/>
  <c r="IF343" i="1"/>
  <c r="IG343" i="1"/>
  <c r="IH343" i="1"/>
  <c r="II343" i="1"/>
  <c r="IL343" i="1"/>
  <c r="IP343" i="1"/>
  <c r="IR343" i="1"/>
  <c r="IT343" i="1"/>
  <c r="IU343" i="1"/>
  <c r="IV343" i="1"/>
  <c r="IW343" i="1"/>
  <c r="HP343" i="1"/>
  <c r="HT343" i="1"/>
  <c r="HU343" i="1"/>
  <c r="BN344" i="1"/>
  <c r="BP344" i="1"/>
  <c r="BR344" i="1"/>
  <c r="BT344" i="1"/>
  <c r="BU344" i="1"/>
  <c r="BV344" i="1"/>
  <c r="BW344" i="1"/>
  <c r="CB344" i="1"/>
  <c r="CD344" i="1"/>
  <c r="CF344" i="1"/>
  <c r="CH344" i="1"/>
  <c r="CI344" i="1"/>
  <c r="CJ344" i="1"/>
  <c r="CK344" i="1"/>
  <c r="CP344" i="1"/>
  <c r="CR344" i="1"/>
  <c r="CT344" i="1"/>
  <c r="CV344" i="1"/>
  <c r="CW344" i="1"/>
  <c r="CX344" i="1"/>
  <c r="CY344" i="1"/>
  <c r="DD344" i="1"/>
  <c r="DF344" i="1"/>
  <c r="DH344" i="1"/>
  <c r="DJ344" i="1"/>
  <c r="DK344" i="1"/>
  <c r="DL344" i="1"/>
  <c r="DM344" i="1"/>
  <c r="DR344" i="1"/>
  <c r="DT344" i="1"/>
  <c r="DV344" i="1"/>
  <c r="DX344" i="1"/>
  <c r="DY344" i="1"/>
  <c r="DZ344" i="1"/>
  <c r="EA344" i="1"/>
  <c r="JB344" i="1"/>
  <c r="JD344" i="1"/>
  <c r="JF344" i="1"/>
  <c r="JH344" i="1"/>
  <c r="JI344" i="1"/>
  <c r="JJ344" i="1"/>
  <c r="JK344" i="1"/>
  <c r="JP344" i="1"/>
  <c r="JR344" i="1"/>
  <c r="JT344" i="1"/>
  <c r="JV344" i="1"/>
  <c r="JW344" i="1"/>
  <c r="JX344" i="1"/>
  <c r="JY344" i="1"/>
  <c r="KD344" i="1"/>
  <c r="KF344" i="1"/>
  <c r="KH344" i="1"/>
  <c r="KJ344" i="1"/>
  <c r="KK344" i="1"/>
  <c r="KL344" i="1"/>
  <c r="KM344" i="1"/>
  <c r="KR344" i="1"/>
  <c r="KT344" i="1"/>
  <c r="KV344" i="1"/>
  <c r="KX344" i="1"/>
  <c r="KY344" i="1"/>
  <c r="KZ344" i="1"/>
  <c r="LA344" i="1"/>
  <c r="HZ344" i="1"/>
  <c r="IB344" i="1"/>
  <c r="ID344" i="1"/>
  <c r="IF344" i="1"/>
  <c r="IG344" i="1"/>
  <c r="IH344" i="1"/>
  <c r="II344" i="1"/>
  <c r="IN344" i="1"/>
  <c r="IP344" i="1"/>
  <c r="IR344" i="1"/>
  <c r="IT344" i="1"/>
  <c r="IU344" i="1"/>
  <c r="IV344" i="1"/>
  <c r="IW344" i="1"/>
  <c r="BN345" i="1"/>
  <c r="BP345" i="1"/>
  <c r="BR345" i="1"/>
  <c r="BT345" i="1"/>
  <c r="BU345" i="1"/>
  <c r="BV345" i="1"/>
  <c r="BW345" i="1"/>
  <c r="CB345" i="1"/>
  <c r="CD345" i="1"/>
  <c r="CF345" i="1"/>
  <c r="CH345" i="1"/>
  <c r="CI345" i="1"/>
  <c r="CJ345" i="1"/>
  <c r="CK345" i="1"/>
  <c r="CP345" i="1"/>
  <c r="CR345" i="1"/>
  <c r="CT345" i="1"/>
  <c r="CV345" i="1"/>
  <c r="CW345" i="1"/>
  <c r="CX345" i="1"/>
  <c r="CY345" i="1"/>
  <c r="DD345" i="1"/>
  <c r="DF345" i="1"/>
  <c r="DH345" i="1"/>
  <c r="DJ345" i="1"/>
  <c r="DK345" i="1"/>
  <c r="DL345" i="1"/>
  <c r="DM345" i="1"/>
  <c r="DR345" i="1"/>
  <c r="DT345" i="1"/>
  <c r="DV345" i="1"/>
  <c r="DX345" i="1"/>
  <c r="DY345" i="1"/>
  <c r="DZ345" i="1"/>
  <c r="EA345" i="1"/>
  <c r="JB345" i="1"/>
  <c r="JD345" i="1"/>
  <c r="JF345" i="1"/>
  <c r="JH345" i="1"/>
  <c r="JI345" i="1"/>
  <c r="JJ345" i="1"/>
  <c r="JK345" i="1"/>
  <c r="JP345" i="1"/>
  <c r="JR345" i="1"/>
  <c r="JT345" i="1"/>
  <c r="JV345" i="1"/>
  <c r="JW345" i="1"/>
  <c r="JX345" i="1"/>
  <c r="JY345" i="1"/>
  <c r="KD345" i="1"/>
  <c r="KF345" i="1"/>
  <c r="KH345" i="1"/>
  <c r="KJ345" i="1"/>
  <c r="KK345" i="1"/>
  <c r="KL345" i="1"/>
  <c r="KM345" i="1"/>
  <c r="KR345" i="1"/>
  <c r="KT345" i="1"/>
  <c r="KV345" i="1"/>
  <c r="KX345" i="1"/>
  <c r="KY345" i="1"/>
  <c r="KZ345" i="1"/>
  <c r="LA345" i="1"/>
  <c r="HZ345" i="1"/>
  <c r="IB345" i="1"/>
  <c r="ID345" i="1"/>
  <c r="IF345" i="1"/>
  <c r="IG345" i="1"/>
  <c r="IH345" i="1"/>
  <c r="II345" i="1"/>
  <c r="IN345" i="1"/>
  <c r="IP345" i="1"/>
  <c r="IR345" i="1"/>
  <c r="IT345" i="1"/>
  <c r="IU345" i="1"/>
  <c r="IV345" i="1"/>
  <c r="IW345" i="1"/>
  <c r="BN346" i="1"/>
  <c r="BP346" i="1"/>
  <c r="BR346" i="1"/>
  <c r="BT346" i="1"/>
  <c r="BU346" i="1"/>
  <c r="BV346" i="1"/>
  <c r="BW346" i="1"/>
  <c r="CB346" i="1"/>
  <c r="CD346" i="1"/>
  <c r="CF346" i="1"/>
  <c r="CH346" i="1"/>
  <c r="CI346" i="1"/>
  <c r="CJ346" i="1"/>
  <c r="CK346" i="1"/>
  <c r="CP346" i="1"/>
  <c r="CR346" i="1"/>
  <c r="CT346" i="1"/>
  <c r="CV346" i="1"/>
  <c r="CW346" i="1"/>
  <c r="CX346" i="1"/>
  <c r="CY346" i="1"/>
  <c r="DD346" i="1"/>
  <c r="DF346" i="1"/>
  <c r="DH346" i="1"/>
  <c r="DJ346" i="1"/>
  <c r="DK346" i="1"/>
  <c r="DL346" i="1"/>
  <c r="DM346" i="1"/>
  <c r="DR346" i="1"/>
  <c r="DT346" i="1"/>
  <c r="DV346" i="1"/>
  <c r="DX346" i="1"/>
  <c r="DY346" i="1"/>
  <c r="DZ346" i="1"/>
  <c r="EA346" i="1"/>
  <c r="JB346" i="1"/>
  <c r="JD346" i="1"/>
  <c r="JF346" i="1"/>
  <c r="JH346" i="1"/>
  <c r="JI346" i="1"/>
  <c r="JJ346" i="1"/>
  <c r="JK346" i="1"/>
  <c r="JP346" i="1"/>
  <c r="JR346" i="1"/>
  <c r="JT346" i="1"/>
  <c r="JV346" i="1"/>
  <c r="JW346" i="1"/>
  <c r="JX346" i="1"/>
  <c r="JY346" i="1"/>
  <c r="KD346" i="1"/>
  <c r="KF346" i="1"/>
  <c r="KH346" i="1"/>
  <c r="KJ346" i="1"/>
  <c r="KK346" i="1"/>
  <c r="KL346" i="1"/>
  <c r="KM346" i="1"/>
  <c r="KR346" i="1"/>
  <c r="KX346" i="1"/>
  <c r="KY346" i="1"/>
  <c r="KZ346" i="1"/>
  <c r="LA346" i="1"/>
  <c r="HZ346" i="1"/>
  <c r="IF346" i="1"/>
  <c r="IG346" i="1"/>
  <c r="IH346" i="1"/>
  <c r="II346" i="1"/>
  <c r="IN346" i="1"/>
  <c r="IT346" i="1"/>
  <c r="IU346" i="1"/>
  <c r="IV346" i="1"/>
  <c r="IW346" i="1"/>
  <c r="BV347" i="1"/>
  <c r="CJ347" i="1"/>
  <c r="CX347" i="1"/>
  <c r="DL347" i="1"/>
  <c r="DZ347" i="1"/>
  <c r="JJ347" i="1"/>
  <c r="JX347" i="1"/>
  <c r="KL347" i="1"/>
  <c r="KZ347" i="1"/>
  <c r="MJ347" i="1"/>
  <c r="GL347" i="1"/>
  <c r="IH347" i="1"/>
  <c r="IV347" i="1"/>
  <c r="HN347" i="1"/>
  <c r="J348" i="1"/>
  <c r="K348" i="1"/>
  <c r="X348" i="1"/>
  <c r="Y348" i="1"/>
  <c r="AL348" i="1"/>
  <c r="AM348" i="1"/>
  <c r="AZ348" i="1"/>
  <c r="BA348" i="1"/>
  <c r="BN348" i="1"/>
  <c r="BO348" i="1"/>
  <c r="BW348" i="1"/>
  <c r="CB348" i="1"/>
  <c r="CC348" i="1"/>
  <c r="CK348" i="1"/>
  <c r="CP348" i="1"/>
  <c r="CQ348" i="1"/>
  <c r="CY348" i="1"/>
  <c r="DD348" i="1"/>
  <c r="DE348" i="1"/>
  <c r="DM348" i="1"/>
  <c r="DR348" i="1"/>
  <c r="DS348" i="1"/>
  <c r="EA348" i="1"/>
  <c r="EF348" i="1"/>
  <c r="EG348" i="1"/>
  <c r="ET348" i="1"/>
  <c r="EU348" i="1"/>
  <c r="JB348" i="1"/>
  <c r="JC348" i="1"/>
  <c r="JK348" i="1"/>
  <c r="JP348" i="1"/>
  <c r="JQ348" i="1"/>
  <c r="JY348" i="1"/>
  <c r="KD348" i="1"/>
  <c r="KE348" i="1"/>
  <c r="KM348" i="1"/>
  <c r="KR348" i="1"/>
  <c r="KS348" i="1"/>
  <c r="LA348" i="1"/>
  <c r="NJ348" i="1"/>
  <c r="NK348" i="1"/>
  <c r="MV348" i="1"/>
  <c r="MW348" i="1"/>
  <c r="MH348" i="1"/>
  <c r="MI348" i="1"/>
  <c r="LT348" i="1"/>
  <c r="LU348" i="1"/>
  <c r="LN348" i="1"/>
  <c r="LO348" i="1"/>
  <c r="GJ348" i="1"/>
  <c r="GK348" i="1"/>
  <c r="GX348" i="1"/>
  <c r="GY348" i="1"/>
  <c r="HZ348" i="1"/>
  <c r="IA348" i="1"/>
  <c r="II348" i="1"/>
  <c r="IN348" i="1"/>
  <c r="IO348" i="1"/>
  <c r="IW348" i="1"/>
  <c r="HL348" i="1"/>
  <c r="HM348" i="1"/>
  <c r="J349" i="1"/>
  <c r="N349" i="1"/>
  <c r="O349" i="1"/>
  <c r="X349" i="1"/>
  <c r="AB349" i="1"/>
  <c r="AC349" i="1"/>
  <c r="AL349" i="1"/>
  <c r="AP349" i="1"/>
  <c r="AQ349" i="1"/>
  <c r="BD349" i="1"/>
  <c r="BE349" i="1"/>
  <c r="BN349" i="1"/>
  <c r="BV349" i="1"/>
  <c r="BW349" i="1"/>
  <c r="CB349" i="1"/>
  <c r="CJ349" i="1"/>
  <c r="CK349" i="1"/>
  <c r="CP349" i="1"/>
  <c r="CX349" i="1"/>
  <c r="CY349" i="1"/>
  <c r="DD349" i="1"/>
  <c r="DL349" i="1"/>
  <c r="DM349" i="1"/>
  <c r="DR349" i="1"/>
  <c r="DZ349" i="1"/>
  <c r="EA349" i="1"/>
  <c r="EF349" i="1"/>
  <c r="EJ349" i="1"/>
  <c r="EK349" i="1"/>
  <c r="ET349" i="1"/>
  <c r="EX349" i="1"/>
  <c r="EY349" i="1"/>
  <c r="JB349" i="1"/>
  <c r="JJ349" i="1"/>
  <c r="JK349" i="1"/>
  <c r="JP349" i="1"/>
  <c r="JX349" i="1"/>
  <c r="JY349" i="1"/>
  <c r="KD349" i="1"/>
  <c r="KL349" i="1"/>
  <c r="KM349" i="1"/>
  <c r="KR349" i="1"/>
  <c r="KZ349" i="1"/>
  <c r="LA349" i="1"/>
  <c r="NJ349" i="1"/>
  <c r="NN349" i="1"/>
  <c r="NO349" i="1"/>
  <c r="MV349" i="1"/>
  <c r="MZ349" i="1"/>
  <c r="NA349" i="1"/>
  <c r="MH349" i="1"/>
  <c r="ML349" i="1"/>
  <c r="MM349" i="1"/>
  <c r="LT349" i="1"/>
  <c r="LX349" i="1"/>
  <c r="LY349" i="1"/>
  <c r="LF349" i="1"/>
  <c r="LG349" i="1"/>
  <c r="LF350" i="1"/>
  <c r="LN349" i="1"/>
  <c r="LO349" i="1"/>
  <c r="GJ349" i="1"/>
  <c r="GN349" i="1"/>
  <c r="GO349" i="1"/>
  <c r="GX349" i="1"/>
  <c r="HB349" i="1"/>
  <c r="HC349" i="1"/>
  <c r="HZ349" i="1"/>
  <c r="IH349" i="1"/>
  <c r="II349" i="1"/>
  <c r="IN349" i="1"/>
  <c r="IV349" i="1"/>
  <c r="IW349" i="1"/>
  <c r="HL349" i="1"/>
  <c r="HP349" i="1"/>
  <c r="HQ349" i="1"/>
  <c r="J365" i="1"/>
  <c r="J366" i="1"/>
  <c r="J368" i="1"/>
  <c r="J369" i="1"/>
  <c r="J370" i="1"/>
  <c r="J373" i="1"/>
  <c r="J374" i="1"/>
  <c r="J375" i="1"/>
  <c r="J376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9" i="1"/>
  <c r="J350" i="1"/>
  <c r="N350" i="1"/>
  <c r="O350" i="1"/>
  <c r="X365" i="1"/>
  <c r="X366" i="1"/>
  <c r="X368" i="1"/>
  <c r="X369" i="1"/>
  <c r="X370" i="1"/>
  <c r="X373" i="1"/>
  <c r="X374" i="1"/>
  <c r="X375" i="1"/>
  <c r="X376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2" i="1"/>
  <c r="X413" i="1"/>
  <c r="X414" i="1"/>
  <c r="X419" i="1"/>
  <c r="X350" i="1"/>
  <c r="AB350" i="1"/>
  <c r="AC350" i="1"/>
  <c r="AL365" i="1"/>
  <c r="AL366" i="1"/>
  <c r="AL368" i="1"/>
  <c r="AL369" i="1"/>
  <c r="AL370" i="1"/>
  <c r="AL373" i="1"/>
  <c r="AL374" i="1"/>
  <c r="AL375" i="1"/>
  <c r="AL376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9" i="1"/>
  <c r="AL350" i="1"/>
  <c r="AP350" i="1"/>
  <c r="AQ350" i="1"/>
  <c r="AZ350" i="1"/>
  <c r="BD350" i="1"/>
  <c r="BE350" i="1"/>
  <c r="BN371" i="1"/>
  <c r="BN372" i="1"/>
  <c r="BN373" i="1"/>
  <c r="BN374" i="1"/>
  <c r="BN375" i="1"/>
  <c r="BN376" i="1"/>
  <c r="BN377" i="1"/>
  <c r="BN378" i="1"/>
  <c r="BN383" i="1"/>
  <c r="BN384" i="1"/>
  <c r="BN385" i="1"/>
  <c r="BN386" i="1"/>
  <c r="BN387" i="1"/>
  <c r="BN388" i="1"/>
  <c r="BN389" i="1"/>
  <c r="BN390" i="1"/>
  <c r="BN391" i="1"/>
  <c r="BN392" i="1"/>
  <c r="BN393" i="1"/>
  <c r="BN394" i="1"/>
  <c r="BN403" i="1"/>
  <c r="BN404" i="1"/>
  <c r="BN405" i="1"/>
  <c r="BN406" i="1"/>
  <c r="BN407" i="1"/>
  <c r="BN408" i="1"/>
  <c r="BN409" i="1"/>
  <c r="BN410" i="1"/>
  <c r="BN411" i="1"/>
  <c r="BN412" i="1"/>
  <c r="BN413" i="1"/>
  <c r="BN414" i="1"/>
  <c r="BN415" i="1"/>
  <c r="BN419" i="1"/>
  <c r="BN350" i="1"/>
  <c r="BV350" i="1"/>
  <c r="CB371" i="1"/>
  <c r="CB372" i="1"/>
  <c r="CB373" i="1"/>
  <c r="CB374" i="1"/>
  <c r="CB375" i="1"/>
  <c r="CB376" i="1"/>
  <c r="CB377" i="1"/>
  <c r="CB378" i="1"/>
  <c r="CB383" i="1"/>
  <c r="CB384" i="1"/>
  <c r="CB385" i="1"/>
  <c r="CB386" i="1"/>
  <c r="CB387" i="1"/>
  <c r="CB388" i="1"/>
  <c r="CB389" i="1"/>
  <c r="CB390" i="1"/>
  <c r="CB391" i="1"/>
  <c r="CB392" i="1"/>
  <c r="CB393" i="1"/>
  <c r="CB394" i="1"/>
  <c r="CB403" i="1"/>
  <c r="CB404" i="1"/>
  <c r="CB405" i="1"/>
  <c r="CB406" i="1"/>
  <c r="CB407" i="1"/>
  <c r="CB408" i="1"/>
  <c r="CB409" i="1"/>
  <c r="CB410" i="1"/>
  <c r="CB411" i="1"/>
  <c r="CB412" i="1"/>
  <c r="CB413" i="1"/>
  <c r="CB414" i="1"/>
  <c r="CB415" i="1"/>
  <c r="CB419" i="1"/>
  <c r="CB350" i="1"/>
  <c r="CJ350" i="1"/>
  <c r="CP371" i="1"/>
  <c r="CP372" i="1"/>
  <c r="CP373" i="1"/>
  <c r="CP374" i="1"/>
  <c r="CP375" i="1"/>
  <c r="CP376" i="1"/>
  <c r="CP377" i="1"/>
  <c r="CP378" i="1"/>
  <c r="CP383" i="1"/>
  <c r="CP384" i="1"/>
  <c r="CP385" i="1"/>
  <c r="CP386" i="1"/>
  <c r="CP387" i="1"/>
  <c r="CP388" i="1"/>
  <c r="CP389" i="1"/>
  <c r="CP390" i="1"/>
  <c r="CP391" i="1"/>
  <c r="CP392" i="1"/>
  <c r="CP393" i="1"/>
  <c r="CP394" i="1"/>
  <c r="CP403" i="1"/>
  <c r="CP404" i="1"/>
  <c r="CP405" i="1"/>
  <c r="CP406" i="1"/>
  <c r="CP407" i="1"/>
  <c r="CP408" i="1"/>
  <c r="CP409" i="1"/>
  <c r="CP410" i="1"/>
  <c r="CP411" i="1"/>
  <c r="CP412" i="1"/>
  <c r="CP413" i="1"/>
  <c r="CP414" i="1"/>
  <c r="CP415" i="1"/>
  <c r="CP419" i="1"/>
  <c r="CP350" i="1"/>
  <c r="CX350" i="1"/>
  <c r="DD371" i="1"/>
  <c r="DD372" i="1"/>
  <c r="DD373" i="1"/>
  <c r="DD374" i="1"/>
  <c r="DD375" i="1"/>
  <c r="DD376" i="1"/>
  <c r="DD377" i="1"/>
  <c r="DD378" i="1"/>
  <c r="DD383" i="1"/>
  <c r="DD384" i="1"/>
  <c r="DD385" i="1"/>
  <c r="DD386" i="1"/>
  <c r="DD387" i="1"/>
  <c r="DD388" i="1"/>
  <c r="DD389" i="1"/>
  <c r="DD390" i="1"/>
  <c r="DD391" i="1"/>
  <c r="DD392" i="1"/>
  <c r="DD393" i="1"/>
  <c r="DD394" i="1"/>
  <c r="DD403" i="1"/>
  <c r="DD404" i="1"/>
  <c r="DD405" i="1"/>
  <c r="DD406" i="1"/>
  <c r="DD407" i="1"/>
  <c r="DD408" i="1"/>
  <c r="DD409" i="1"/>
  <c r="DD410" i="1"/>
  <c r="DD411" i="1"/>
  <c r="DD412" i="1"/>
  <c r="DD413" i="1"/>
  <c r="DD414" i="1"/>
  <c r="DD415" i="1"/>
  <c r="DD419" i="1"/>
  <c r="DD350" i="1"/>
  <c r="DL350" i="1"/>
  <c r="DR371" i="1"/>
  <c r="DR372" i="1"/>
  <c r="DR373" i="1"/>
  <c r="DR374" i="1"/>
  <c r="DR375" i="1"/>
  <c r="DR376" i="1"/>
  <c r="DR377" i="1"/>
  <c r="DR378" i="1"/>
  <c r="DR383" i="1"/>
  <c r="DR384" i="1"/>
  <c r="DR385" i="1"/>
  <c r="DR386" i="1"/>
  <c r="DR387" i="1"/>
  <c r="DR388" i="1"/>
  <c r="DR389" i="1"/>
  <c r="DR390" i="1"/>
  <c r="DR391" i="1"/>
  <c r="DR392" i="1"/>
  <c r="DR393" i="1"/>
  <c r="DR394" i="1"/>
  <c r="DR403" i="1"/>
  <c r="DR404" i="1"/>
  <c r="DR405" i="1"/>
  <c r="DR406" i="1"/>
  <c r="DR407" i="1"/>
  <c r="DR408" i="1"/>
  <c r="DR409" i="1"/>
  <c r="DR410" i="1"/>
  <c r="DR411" i="1"/>
  <c r="DR412" i="1"/>
  <c r="DR413" i="1"/>
  <c r="DR414" i="1"/>
  <c r="DR415" i="1"/>
  <c r="DR419" i="1"/>
  <c r="DR350" i="1"/>
  <c r="DZ350" i="1"/>
  <c r="EF365" i="1"/>
  <c r="EF366" i="1"/>
  <c r="EF368" i="1"/>
  <c r="EF369" i="1"/>
  <c r="EF370" i="1"/>
  <c r="EF373" i="1"/>
  <c r="EF374" i="1"/>
  <c r="EF375" i="1"/>
  <c r="EF376" i="1"/>
  <c r="EF378" i="1"/>
  <c r="EF379" i="1"/>
  <c r="EF380" i="1"/>
  <c r="EF381" i="1"/>
  <c r="EF382" i="1"/>
  <c r="EF383" i="1"/>
  <c r="EF384" i="1"/>
  <c r="EF385" i="1"/>
  <c r="EF386" i="1"/>
  <c r="EF387" i="1"/>
  <c r="EF388" i="1"/>
  <c r="EF389" i="1"/>
  <c r="EF390" i="1"/>
  <c r="EF391" i="1"/>
  <c r="EF392" i="1"/>
  <c r="EF393" i="1"/>
  <c r="EF394" i="1"/>
  <c r="EF395" i="1"/>
  <c r="EF396" i="1"/>
  <c r="EF397" i="1"/>
  <c r="EF398" i="1"/>
  <c r="EF399" i="1"/>
  <c r="EF400" i="1"/>
  <c r="EF401" i="1"/>
  <c r="EF402" i="1"/>
  <c r="EF403" i="1"/>
  <c r="EF404" i="1"/>
  <c r="EF405" i="1"/>
  <c r="EF406" i="1"/>
  <c r="EF407" i="1"/>
  <c r="EF408" i="1"/>
  <c r="EF409" i="1"/>
  <c r="EF410" i="1"/>
  <c r="EF412" i="1"/>
  <c r="EF413" i="1"/>
  <c r="EF414" i="1"/>
  <c r="EF419" i="1"/>
  <c r="EF350" i="1"/>
  <c r="EJ350" i="1"/>
  <c r="EK350" i="1"/>
  <c r="ET365" i="1"/>
  <c r="ET366" i="1"/>
  <c r="ET368" i="1"/>
  <c r="ET369" i="1"/>
  <c r="ET370" i="1"/>
  <c r="ET373" i="1"/>
  <c r="ET374" i="1"/>
  <c r="ET375" i="1"/>
  <c r="ET376" i="1"/>
  <c r="ET378" i="1"/>
  <c r="ET379" i="1"/>
  <c r="ET380" i="1"/>
  <c r="ET381" i="1"/>
  <c r="ET382" i="1"/>
  <c r="ET383" i="1"/>
  <c r="ET384" i="1"/>
  <c r="ET385" i="1"/>
  <c r="ET386" i="1"/>
  <c r="ET387" i="1"/>
  <c r="ET388" i="1"/>
  <c r="ET389" i="1"/>
  <c r="ET390" i="1"/>
  <c r="ET391" i="1"/>
  <c r="ET392" i="1"/>
  <c r="ET393" i="1"/>
  <c r="ET394" i="1"/>
  <c r="ET395" i="1"/>
  <c r="ET396" i="1"/>
  <c r="ET397" i="1"/>
  <c r="ET398" i="1"/>
  <c r="ET399" i="1"/>
  <c r="ET400" i="1"/>
  <c r="ET401" i="1"/>
  <c r="ET402" i="1"/>
  <c r="ET403" i="1"/>
  <c r="ET404" i="1"/>
  <c r="ET405" i="1"/>
  <c r="ET406" i="1"/>
  <c r="ET407" i="1"/>
  <c r="ET408" i="1"/>
  <c r="ET409" i="1"/>
  <c r="ET410" i="1"/>
  <c r="ET411" i="1"/>
  <c r="ET412" i="1"/>
  <c r="ET413" i="1"/>
  <c r="ET414" i="1"/>
  <c r="ET419" i="1"/>
  <c r="ET350" i="1"/>
  <c r="EX350" i="1"/>
  <c r="EY350" i="1"/>
  <c r="JB371" i="1"/>
  <c r="JB372" i="1"/>
  <c r="JB373" i="1"/>
  <c r="JB374" i="1"/>
  <c r="JB375" i="1"/>
  <c r="JB376" i="1"/>
  <c r="JB377" i="1"/>
  <c r="JB378" i="1"/>
  <c r="JB383" i="1"/>
  <c r="JB384" i="1"/>
  <c r="JB385" i="1"/>
  <c r="JB386" i="1"/>
  <c r="JB387" i="1"/>
  <c r="JB388" i="1"/>
  <c r="JB389" i="1"/>
  <c r="JB390" i="1"/>
  <c r="JB391" i="1"/>
  <c r="JB392" i="1"/>
  <c r="JB393" i="1"/>
  <c r="JB394" i="1"/>
  <c r="JB403" i="1"/>
  <c r="JB404" i="1"/>
  <c r="JB405" i="1"/>
  <c r="JB406" i="1"/>
  <c r="JB407" i="1"/>
  <c r="JB408" i="1"/>
  <c r="JB409" i="1"/>
  <c r="JB410" i="1"/>
  <c r="JB411" i="1"/>
  <c r="JB412" i="1"/>
  <c r="JB413" i="1"/>
  <c r="JB414" i="1"/>
  <c r="JB415" i="1"/>
  <c r="JB419" i="1"/>
  <c r="JB350" i="1"/>
  <c r="JJ350" i="1"/>
  <c r="JP371" i="1"/>
  <c r="JP372" i="1"/>
  <c r="JP373" i="1"/>
  <c r="JP374" i="1"/>
  <c r="JP375" i="1"/>
  <c r="JP376" i="1"/>
  <c r="JP377" i="1"/>
  <c r="JP378" i="1"/>
  <c r="JP383" i="1"/>
  <c r="JP384" i="1"/>
  <c r="JP385" i="1"/>
  <c r="JP386" i="1"/>
  <c r="JP387" i="1"/>
  <c r="JP388" i="1"/>
  <c r="JP389" i="1"/>
  <c r="JP390" i="1"/>
  <c r="JP391" i="1"/>
  <c r="JP392" i="1"/>
  <c r="JP393" i="1"/>
  <c r="JP394" i="1"/>
  <c r="JP403" i="1"/>
  <c r="JP404" i="1"/>
  <c r="JP405" i="1"/>
  <c r="JP406" i="1"/>
  <c r="JP407" i="1"/>
  <c r="JP408" i="1"/>
  <c r="JP409" i="1"/>
  <c r="JP410" i="1"/>
  <c r="JP411" i="1"/>
  <c r="JP412" i="1"/>
  <c r="JP413" i="1"/>
  <c r="JP414" i="1"/>
  <c r="JP415" i="1"/>
  <c r="JP419" i="1"/>
  <c r="JP350" i="1"/>
  <c r="JX350" i="1"/>
  <c r="KD371" i="1"/>
  <c r="KD372" i="1"/>
  <c r="KD373" i="1"/>
  <c r="KD374" i="1"/>
  <c r="KD375" i="1"/>
  <c r="KD376" i="1"/>
  <c r="KD377" i="1"/>
  <c r="KD378" i="1"/>
  <c r="KD383" i="1"/>
  <c r="KD384" i="1"/>
  <c r="KD385" i="1"/>
  <c r="KD386" i="1"/>
  <c r="KD387" i="1"/>
  <c r="KD388" i="1"/>
  <c r="KD389" i="1"/>
  <c r="KD390" i="1"/>
  <c r="KD391" i="1"/>
  <c r="KD392" i="1"/>
  <c r="KD393" i="1"/>
  <c r="KD394" i="1"/>
  <c r="KD403" i="1"/>
  <c r="KD404" i="1"/>
  <c r="KD405" i="1"/>
  <c r="KD406" i="1"/>
  <c r="KD407" i="1"/>
  <c r="KD408" i="1"/>
  <c r="KD409" i="1"/>
  <c r="KD410" i="1"/>
  <c r="KD411" i="1"/>
  <c r="KD412" i="1"/>
  <c r="KD413" i="1"/>
  <c r="KD414" i="1"/>
  <c r="KD415" i="1"/>
  <c r="KD419" i="1"/>
  <c r="KD350" i="1"/>
  <c r="KL350" i="1"/>
  <c r="KR371" i="1"/>
  <c r="KR372" i="1"/>
  <c r="KR373" i="1"/>
  <c r="KR374" i="1"/>
  <c r="KR375" i="1"/>
  <c r="KR376" i="1"/>
  <c r="KR377" i="1"/>
  <c r="KR378" i="1"/>
  <c r="KR383" i="1"/>
  <c r="KR384" i="1"/>
  <c r="KR385" i="1"/>
  <c r="KR386" i="1"/>
  <c r="KR387" i="1"/>
  <c r="KR388" i="1"/>
  <c r="KR389" i="1"/>
  <c r="KR390" i="1"/>
  <c r="KR391" i="1"/>
  <c r="KR392" i="1"/>
  <c r="KR393" i="1"/>
  <c r="KR394" i="1"/>
  <c r="KR403" i="1"/>
  <c r="KR404" i="1"/>
  <c r="KR405" i="1"/>
  <c r="KR406" i="1"/>
  <c r="KR407" i="1"/>
  <c r="KR408" i="1"/>
  <c r="KR409" i="1"/>
  <c r="KR410" i="1"/>
  <c r="KR411" i="1"/>
  <c r="KR412" i="1"/>
  <c r="KR413" i="1"/>
  <c r="KR414" i="1"/>
  <c r="KR415" i="1"/>
  <c r="KR419" i="1"/>
  <c r="KR350" i="1"/>
  <c r="KZ350" i="1"/>
  <c r="NJ365" i="1"/>
  <c r="NJ366" i="1"/>
  <c r="NJ368" i="1"/>
  <c r="NJ369" i="1"/>
  <c r="NJ370" i="1"/>
  <c r="NJ373" i="1"/>
  <c r="NJ374" i="1"/>
  <c r="NJ375" i="1"/>
  <c r="NJ376" i="1"/>
  <c r="NJ378" i="1"/>
  <c r="NJ379" i="1"/>
  <c r="NJ380" i="1"/>
  <c r="NJ381" i="1"/>
  <c r="NJ382" i="1"/>
  <c r="NJ383" i="1"/>
  <c r="NJ384" i="1"/>
  <c r="NJ385" i="1"/>
  <c r="NJ386" i="1"/>
  <c r="NJ387" i="1"/>
  <c r="NJ388" i="1"/>
  <c r="NJ389" i="1"/>
  <c r="NJ390" i="1"/>
  <c r="NJ391" i="1"/>
  <c r="NJ392" i="1"/>
  <c r="NJ393" i="1"/>
  <c r="NJ394" i="1"/>
  <c r="NJ395" i="1"/>
  <c r="NJ396" i="1"/>
  <c r="NJ397" i="1"/>
  <c r="NJ398" i="1"/>
  <c r="NJ399" i="1"/>
  <c r="NJ400" i="1"/>
  <c r="NJ401" i="1"/>
  <c r="NJ402" i="1"/>
  <c r="NJ403" i="1"/>
  <c r="NJ404" i="1"/>
  <c r="NJ405" i="1"/>
  <c r="NJ406" i="1"/>
  <c r="NJ407" i="1"/>
  <c r="NJ408" i="1"/>
  <c r="NJ409" i="1"/>
  <c r="NJ410" i="1"/>
  <c r="NJ412" i="1"/>
  <c r="NJ413" i="1"/>
  <c r="NJ414" i="1"/>
  <c r="NJ419" i="1"/>
  <c r="NJ350" i="1"/>
  <c r="NN350" i="1"/>
  <c r="NO350" i="1"/>
  <c r="MV365" i="1"/>
  <c r="MV366" i="1"/>
  <c r="MV368" i="1"/>
  <c r="MV369" i="1"/>
  <c r="MV370" i="1"/>
  <c r="MV373" i="1"/>
  <c r="MV374" i="1"/>
  <c r="MV375" i="1"/>
  <c r="MV376" i="1"/>
  <c r="MV378" i="1"/>
  <c r="MV379" i="1"/>
  <c r="MV380" i="1"/>
  <c r="MV381" i="1"/>
  <c r="MV382" i="1"/>
  <c r="MV383" i="1"/>
  <c r="MV384" i="1"/>
  <c r="MV385" i="1"/>
  <c r="MV386" i="1"/>
  <c r="MV387" i="1"/>
  <c r="MV388" i="1"/>
  <c r="MV389" i="1"/>
  <c r="MV390" i="1"/>
  <c r="MV391" i="1"/>
  <c r="MV392" i="1"/>
  <c r="MV393" i="1"/>
  <c r="MV394" i="1"/>
  <c r="MV395" i="1"/>
  <c r="MV396" i="1"/>
  <c r="MV397" i="1"/>
  <c r="MV398" i="1"/>
  <c r="MV399" i="1"/>
  <c r="MV400" i="1"/>
  <c r="MV401" i="1"/>
  <c r="MV402" i="1"/>
  <c r="MV403" i="1"/>
  <c r="MV404" i="1"/>
  <c r="MV405" i="1"/>
  <c r="MV406" i="1"/>
  <c r="MV407" i="1"/>
  <c r="MV408" i="1"/>
  <c r="MV409" i="1"/>
  <c r="MV410" i="1"/>
  <c r="MV412" i="1"/>
  <c r="MV413" i="1"/>
  <c r="MV414" i="1"/>
  <c r="MV419" i="1"/>
  <c r="MV350" i="1"/>
  <c r="MZ350" i="1"/>
  <c r="NA350" i="1"/>
  <c r="MH365" i="1"/>
  <c r="MH366" i="1"/>
  <c r="MH368" i="1"/>
  <c r="MH369" i="1"/>
  <c r="MH370" i="1"/>
  <c r="MH373" i="1"/>
  <c r="MH374" i="1"/>
  <c r="MH375" i="1"/>
  <c r="MH376" i="1"/>
  <c r="MH378" i="1"/>
  <c r="MH379" i="1"/>
  <c r="MH380" i="1"/>
  <c r="MH381" i="1"/>
  <c r="MH382" i="1"/>
  <c r="MH383" i="1"/>
  <c r="MH384" i="1"/>
  <c r="MH385" i="1"/>
  <c r="MH386" i="1"/>
  <c r="MH387" i="1"/>
  <c r="MH388" i="1"/>
  <c r="MH389" i="1"/>
  <c r="MH390" i="1"/>
  <c r="MH391" i="1"/>
  <c r="MH392" i="1"/>
  <c r="MH393" i="1"/>
  <c r="MH394" i="1"/>
  <c r="MH395" i="1"/>
  <c r="MH396" i="1"/>
  <c r="MH397" i="1"/>
  <c r="MH398" i="1"/>
  <c r="MH399" i="1"/>
  <c r="MH400" i="1"/>
  <c r="MH401" i="1"/>
  <c r="MH402" i="1"/>
  <c r="MH403" i="1"/>
  <c r="MH404" i="1"/>
  <c r="MH405" i="1"/>
  <c r="MH406" i="1"/>
  <c r="MH407" i="1"/>
  <c r="MH408" i="1"/>
  <c r="MH409" i="1"/>
  <c r="MH410" i="1"/>
  <c r="MH412" i="1"/>
  <c r="MH413" i="1"/>
  <c r="MH414" i="1"/>
  <c r="MH419" i="1"/>
  <c r="MH350" i="1"/>
  <c r="ML350" i="1"/>
  <c r="MM350" i="1"/>
  <c r="LT365" i="1"/>
  <c r="LT366" i="1"/>
  <c r="LT368" i="1"/>
  <c r="LT369" i="1"/>
  <c r="LT370" i="1"/>
  <c r="LT373" i="1"/>
  <c r="LT374" i="1"/>
  <c r="LT375" i="1"/>
  <c r="LT376" i="1"/>
  <c r="LT378" i="1"/>
  <c r="LT379" i="1"/>
  <c r="LT380" i="1"/>
  <c r="LT381" i="1"/>
  <c r="LT382" i="1"/>
  <c r="LT383" i="1"/>
  <c r="LT384" i="1"/>
  <c r="LT385" i="1"/>
  <c r="LT386" i="1"/>
  <c r="LT387" i="1"/>
  <c r="LT388" i="1"/>
  <c r="LT389" i="1"/>
  <c r="LT390" i="1"/>
  <c r="LT391" i="1"/>
  <c r="LT392" i="1"/>
  <c r="LT393" i="1"/>
  <c r="LT394" i="1"/>
  <c r="LT395" i="1"/>
  <c r="LT396" i="1"/>
  <c r="LT397" i="1"/>
  <c r="LT398" i="1"/>
  <c r="LT399" i="1"/>
  <c r="LT400" i="1"/>
  <c r="LT401" i="1"/>
  <c r="LT402" i="1"/>
  <c r="LT403" i="1"/>
  <c r="LT404" i="1"/>
  <c r="LT405" i="1"/>
  <c r="LT406" i="1"/>
  <c r="LT407" i="1"/>
  <c r="LT408" i="1"/>
  <c r="LT409" i="1"/>
  <c r="LT410" i="1"/>
  <c r="LT412" i="1"/>
  <c r="LT413" i="1"/>
  <c r="LT414" i="1"/>
  <c r="LT419" i="1"/>
  <c r="LT350" i="1"/>
  <c r="LX350" i="1"/>
  <c r="LY350" i="1"/>
  <c r="LO350" i="1"/>
  <c r="IN371" i="1"/>
  <c r="IN372" i="1"/>
  <c r="IN373" i="1"/>
  <c r="IN374" i="1"/>
  <c r="IN375" i="1"/>
  <c r="IN376" i="1"/>
  <c r="IN377" i="1"/>
  <c r="IN378" i="1"/>
  <c r="IN383" i="1"/>
  <c r="IN384" i="1"/>
  <c r="IN385" i="1"/>
  <c r="IN386" i="1"/>
  <c r="IN387" i="1"/>
  <c r="IN388" i="1"/>
  <c r="IN389" i="1"/>
  <c r="IN390" i="1"/>
  <c r="IN391" i="1"/>
  <c r="IN392" i="1"/>
  <c r="IN393" i="1"/>
  <c r="IN394" i="1"/>
  <c r="IN403" i="1"/>
  <c r="IN404" i="1"/>
  <c r="IN405" i="1"/>
  <c r="IN406" i="1"/>
  <c r="IN407" i="1"/>
  <c r="IN408" i="1"/>
  <c r="IN409" i="1"/>
  <c r="IN410" i="1"/>
  <c r="IN411" i="1"/>
  <c r="IN412" i="1"/>
  <c r="IN413" i="1"/>
  <c r="IN414" i="1"/>
  <c r="IN415" i="1"/>
  <c r="IN419" i="1"/>
  <c r="GJ350" i="1"/>
  <c r="GN350" i="1"/>
  <c r="GO350" i="1"/>
  <c r="GX350" i="1"/>
  <c r="HB350" i="1"/>
  <c r="HC350" i="1"/>
  <c r="HZ369" i="1"/>
  <c r="HZ370" i="1"/>
  <c r="HZ371" i="1"/>
  <c r="HZ372" i="1"/>
  <c r="HZ373" i="1"/>
  <c r="HZ374" i="1"/>
  <c r="HZ375" i="1"/>
  <c r="HZ376" i="1"/>
  <c r="HZ377" i="1"/>
  <c r="HZ378" i="1"/>
  <c r="HZ381" i="1"/>
  <c r="HZ382" i="1"/>
  <c r="HZ383" i="1"/>
  <c r="HZ384" i="1"/>
  <c r="HZ385" i="1"/>
  <c r="HZ386" i="1"/>
  <c r="HZ387" i="1"/>
  <c r="HZ388" i="1"/>
  <c r="HZ389" i="1"/>
  <c r="HZ390" i="1"/>
  <c r="HZ391" i="1"/>
  <c r="HZ392" i="1"/>
  <c r="HZ393" i="1"/>
  <c r="HZ394" i="1"/>
  <c r="HZ403" i="1"/>
  <c r="HZ404" i="1"/>
  <c r="HZ405" i="1"/>
  <c r="HZ406" i="1"/>
  <c r="HZ407" i="1"/>
  <c r="HZ408" i="1"/>
  <c r="HZ409" i="1"/>
  <c r="HZ410" i="1"/>
  <c r="HZ411" i="1"/>
  <c r="HZ412" i="1"/>
  <c r="HZ413" i="1"/>
  <c r="HZ414" i="1"/>
  <c r="HZ415" i="1"/>
  <c r="HZ419" i="1"/>
  <c r="HZ350" i="1"/>
  <c r="IH350" i="1"/>
  <c r="IN350" i="1"/>
  <c r="IV350" i="1"/>
  <c r="HL350" i="1"/>
  <c r="HP350" i="1"/>
  <c r="HQ350" i="1"/>
  <c r="O351" i="1"/>
  <c r="AC351" i="1"/>
  <c r="AQ351" i="1"/>
  <c r="AZ365" i="1"/>
  <c r="AZ366" i="1"/>
  <c r="AZ368" i="1"/>
  <c r="AZ369" i="1"/>
  <c r="AZ370" i="1"/>
  <c r="AZ373" i="1"/>
  <c r="AZ374" i="1"/>
  <c r="AZ375" i="1"/>
  <c r="AZ376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9" i="1"/>
  <c r="AZ351" i="1"/>
  <c r="BE351" i="1"/>
  <c r="EK351" i="1"/>
  <c r="EY351" i="1"/>
  <c r="NO351" i="1"/>
  <c r="NA351" i="1"/>
  <c r="MM351" i="1"/>
  <c r="LY351" i="1"/>
  <c r="LF369" i="1"/>
  <c r="LF372" i="1"/>
  <c r="LF378" i="1"/>
  <c r="LF381" i="1"/>
  <c r="LF384" i="1"/>
  <c r="LF393" i="1"/>
  <c r="LF396" i="1"/>
  <c r="LF399" i="1"/>
  <c r="LF402" i="1"/>
  <c r="LF405" i="1"/>
  <c r="LF408" i="1"/>
  <c r="LF420" i="1"/>
  <c r="LF351" i="1"/>
  <c r="LO351" i="1"/>
  <c r="GO351" i="1"/>
  <c r="HC351" i="1"/>
  <c r="HQ351" i="1"/>
  <c r="BN353" i="1"/>
  <c r="BR353" i="1"/>
  <c r="BQ353" i="1"/>
  <c r="BT353" i="1"/>
  <c r="BU353" i="1"/>
  <c r="BV353" i="1"/>
  <c r="BW353" i="1"/>
  <c r="CB353" i="1"/>
  <c r="CF353" i="1"/>
  <c r="CE353" i="1"/>
  <c r="CH353" i="1"/>
  <c r="CI353" i="1"/>
  <c r="CJ353" i="1"/>
  <c r="CK353" i="1"/>
  <c r="CP353" i="1"/>
  <c r="CT353" i="1"/>
  <c r="CS353" i="1"/>
  <c r="CV353" i="1"/>
  <c r="CW353" i="1"/>
  <c r="CX353" i="1"/>
  <c r="CY353" i="1"/>
  <c r="DD353" i="1"/>
  <c r="DH353" i="1"/>
  <c r="DG353" i="1"/>
  <c r="DJ353" i="1"/>
  <c r="DK353" i="1"/>
  <c r="DL353" i="1"/>
  <c r="DM353" i="1"/>
  <c r="DR353" i="1"/>
  <c r="DV353" i="1"/>
  <c r="DU353" i="1"/>
  <c r="DX353" i="1"/>
  <c r="DY353" i="1"/>
  <c r="DZ353" i="1"/>
  <c r="EA353" i="1"/>
  <c r="JB353" i="1"/>
  <c r="JF353" i="1"/>
  <c r="JE353" i="1"/>
  <c r="JH353" i="1"/>
  <c r="JI353" i="1"/>
  <c r="JJ353" i="1"/>
  <c r="JK353" i="1"/>
  <c r="JP353" i="1"/>
  <c r="JT353" i="1"/>
  <c r="JS353" i="1"/>
  <c r="JV353" i="1"/>
  <c r="JW353" i="1"/>
  <c r="JX353" i="1"/>
  <c r="JY353" i="1"/>
  <c r="KD353" i="1"/>
  <c r="KH353" i="1"/>
  <c r="KG353" i="1"/>
  <c r="KJ353" i="1"/>
  <c r="KK353" i="1"/>
  <c r="KL353" i="1"/>
  <c r="KM353" i="1"/>
  <c r="KR353" i="1"/>
  <c r="KV353" i="1"/>
  <c r="KU353" i="1"/>
  <c r="KX353" i="1"/>
  <c r="KY353" i="1"/>
  <c r="KZ353" i="1"/>
  <c r="LA353" i="1"/>
  <c r="HZ353" i="1"/>
  <c r="ID353" i="1"/>
  <c r="IC353" i="1"/>
  <c r="IF353" i="1"/>
  <c r="IG353" i="1"/>
  <c r="IH353" i="1"/>
  <c r="II353" i="1"/>
  <c r="IN353" i="1"/>
  <c r="IR353" i="1"/>
  <c r="IQ353" i="1"/>
  <c r="IT353" i="1"/>
  <c r="IU353" i="1"/>
  <c r="IV353" i="1"/>
  <c r="IW353" i="1"/>
  <c r="BN354" i="1"/>
  <c r="BR354" i="1"/>
  <c r="BQ354" i="1"/>
  <c r="BT354" i="1"/>
  <c r="BU354" i="1"/>
  <c r="BV354" i="1"/>
  <c r="BW354" i="1"/>
  <c r="CB354" i="1"/>
  <c r="CF354" i="1"/>
  <c r="CE354" i="1"/>
  <c r="CH354" i="1"/>
  <c r="CI354" i="1"/>
  <c r="CJ354" i="1"/>
  <c r="CK354" i="1"/>
  <c r="CP354" i="1"/>
  <c r="CT354" i="1"/>
  <c r="CS354" i="1"/>
  <c r="CV354" i="1"/>
  <c r="CW354" i="1"/>
  <c r="CX354" i="1"/>
  <c r="CY354" i="1"/>
  <c r="DD354" i="1"/>
  <c r="DH354" i="1"/>
  <c r="DG354" i="1"/>
  <c r="DJ354" i="1"/>
  <c r="DK354" i="1"/>
  <c r="DL354" i="1"/>
  <c r="DM354" i="1"/>
  <c r="DR354" i="1"/>
  <c r="DV354" i="1"/>
  <c r="DU354" i="1"/>
  <c r="DX354" i="1"/>
  <c r="DY354" i="1"/>
  <c r="DZ354" i="1"/>
  <c r="EA354" i="1"/>
  <c r="JB354" i="1"/>
  <c r="JF354" i="1"/>
  <c r="JE354" i="1"/>
  <c r="JH354" i="1"/>
  <c r="JI354" i="1"/>
  <c r="JJ354" i="1"/>
  <c r="JK354" i="1"/>
  <c r="JP354" i="1"/>
  <c r="JT354" i="1"/>
  <c r="JS354" i="1"/>
  <c r="JV354" i="1"/>
  <c r="JW354" i="1"/>
  <c r="JX354" i="1"/>
  <c r="JY354" i="1"/>
  <c r="KD354" i="1"/>
  <c r="KH354" i="1"/>
  <c r="KG354" i="1"/>
  <c r="KJ354" i="1"/>
  <c r="KK354" i="1"/>
  <c r="KL354" i="1"/>
  <c r="KM354" i="1"/>
  <c r="KR354" i="1"/>
  <c r="KV354" i="1"/>
  <c r="KU354" i="1"/>
  <c r="KX354" i="1"/>
  <c r="KY354" i="1"/>
  <c r="KZ354" i="1"/>
  <c r="LA354" i="1"/>
  <c r="HZ354" i="1"/>
  <c r="ID354" i="1"/>
  <c r="IC354" i="1"/>
  <c r="IF354" i="1"/>
  <c r="IG354" i="1"/>
  <c r="IH354" i="1"/>
  <c r="II354" i="1"/>
  <c r="IN354" i="1"/>
  <c r="IR354" i="1"/>
  <c r="IQ354" i="1"/>
  <c r="IT354" i="1"/>
  <c r="IU354" i="1"/>
  <c r="IV354" i="1"/>
  <c r="IW354" i="1"/>
  <c r="B355" i="1"/>
  <c r="C355" i="1"/>
  <c r="D355" i="1"/>
  <c r="E355" i="1"/>
  <c r="F355" i="1"/>
  <c r="O355" i="1"/>
  <c r="BN355" i="1"/>
  <c r="BR355" i="1"/>
  <c r="BQ355" i="1"/>
  <c r="BT355" i="1"/>
  <c r="BU355" i="1"/>
  <c r="BV355" i="1"/>
  <c r="BW355" i="1"/>
  <c r="CB355" i="1"/>
  <c r="CF355" i="1"/>
  <c r="CE355" i="1"/>
  <c r="CH355" i="1"/>
  <c r="CI355" i="1"/>
  <c r="CJ355" i="1"/>
  <c r="CK355" i="1"/>
  <c r="CP355" i="1"/>
  <c r="CT355" i="1"/>
  <c r="CS355" i="1"/>
  <c r="CV355" i="1"/>
  <c r="CW355" i="1"/>
  <c r="CX355" i="1"/>
  <c r="CY355" i="1"/>
  <c r="DD355" i="1"/>
  <c r="DH355" i="1"/>
  <c r="DG355" i="1"/>
  <c r="DJ355" i="1"/>
  <c r="DK355" i="1"/>
  <c r="DL355" i="1"/>
  <c r="DM355" i="1"/>
  <c r="DR355" i="1"/>
  <c r="DV355" i="1"/>
  <c r="DU355" i="1"/>
  <c r="DX355" i="1"/>
  <c r="DY355" i="1"/>
  <c r="DZ355" i="1"/>
  <c r="EA355" i="1"/>
  <c r="JB355" i="1"/>
  <c r="JF355" i="1"/>
  <c r="JE355" i="1"/>
  <c r="JH355" i="1"/>
  <c r="JI355" i="1"/>
  <c r="JJ355" i="1"/>
  <c r="JK355" i="1"/>
  <c r="JP355" i="1"/>
  <c r="JT355" i="1"/>
  <c r="JS355" i="1"/>
  <c r="JV355" i="1"/>
  <c r="JW355" i="1"/>
  <c r="JX355" i="1"/>
  <c r="JY355" i="1"/>
  <c r="KD355" i="1"/>
  <c r="KH355" i="1"/>
  <c r="KG355" i="1"/>
  <c r="KJ355" i="1"/>
  <c r="KK355" i="1"/>
  <c r="KL355" i="1"/>
  <c r="KM355" i="1"/>
  <c r="KR355" i="1"/>
  <c r="KV355" i="1"/>
  <c r="KU355" i="1"/>
  <c r="KX355" i="1"/>
  <c r="KY355" i="1"/>
  <c r="KZ355" i="1"/>
  <c r="LA355" i="1"/>
  <c r="HZ355" i="1"/>
  <c r="ID355" i="1"/>
  <c r="IC355" i="1"/>
  <c r="IF355" i="1"/>
  <c r="IG355" i="1"/>
  <c r="IH355" i="1"/>
  <c r="II355" i="1"/>
  <c r="IN355" i="1"/>
  <c r="IR355" i="1"/>
  <c r="IQ355" i="1"/>
  <c r="IT355" i="1"/>
  <c r="IU355" i="1"/>
  <c r="IV355" i="1"/>
  <c r="IW355" i="1"/>
  <c r="B356" i="1"/>
  <c r="C356" i="1"/>
  <c r="D356" i="1"/>
  <c r="E356" i="1"/>
  <c r="F356" i="1"/>
  <c r="N356" i="1"/>
  <c r="O356" i="1"/>
  <c r="BN356" i="1"/>
  <c r="BR356" i="1"/>
  <c r="BQ356" i="1"/>
  <c r="BT356" i="1"/>
  <c r="BU356" i="1"/>
  <c r="BV356" i="1"/>
  <c r="BW356" i="1"/>
  <c r="CB356" i="1"/>
  <c r="CF356" i="1"/>
  <c r="CE356" i="1"/>
  <c r="CH356" i="1"/>
  <c r="CI356" i="1"/>
  <c r="CJ356" i="1"/>
  <c r="CK356" i="1"/>
  <c r="CP356" i="1"/>
  <c r="CT356" i="1"/>
  <c r="CS356" i="1"/>
  <c r="CV356" i="1"/>
  <c r="CW356" i="1"/>
  <c r="CX356" i="1"/>
  <c r="CY356" i="1"/>
  <c r="DD356" i="1"/>
  <c r="DH356" i="1"/>
  <c r="DG356" i="1"/>
  <c r="DJ356" i="1"/>
  <c r="DK356" i="1"/>
  <c r="DL356" i="1"/>
  <c r="DM356" i="1"/>
  <c r="DR356" i="1"/>
  <c r="DV356" i="1"/>
  <c r="DU356" i="1"/>
  <c r="DX356" i="1"/>
  <c r="DY356" i="1"/>
  <c r="DZ356" i="1"/>
  <c r="EA356" i="1"/>
  <c r="JB356" i="1"/>
  <c r="JF356" i="1"/>
  <c r="JE356" i="1"/>
  <c r="JH356" i="1"/>
  <c r="JI356" i="1"/>
  <c r="JJ356" i="1"/>
  <c r="JK356" i="1"/>
  <c r="JP356" i="1"/>
  <c r="JT356" i="1"/>
  <c r="JS356" i="1"/>
  <c r="JV356" i="1"/>
  <c r="JW356" i="1"/>
  <c r="JX356" i="1"/>
  <c r="JY356" i="1"/>
  <c r="KD356" i="1"/>
  <c r="KH356" i="1"/>
  <c r="KG356" i="1"/>
  <c r="KJ356" i="1"/>
  <c r="KK356" i="1"/>
  <c r="KL356" i="1"/>
  <c r="KM356" i="1"/>
  <c r="KR356" i="1"/>
  <c r="KV356" i="1"/>
  <c r="KU356" i="1"/>
  <c r="KX356" i="1"/>
  <c r="KY356" i="1"/>
  <c r="KZ356" i="1"/>
  <c r="LA356" i="1"/>
  <c r="HZ356" i="1"/>
  <c r="ID356" i="1"/>
  <c r="IC356" i="1"/>
  <c r="IF356" i="1"/>
  <c r="IG356" i="1"/>
  <c r="IH356" i="1"/>
  <c r="II356" i="1"/>
  <c r="IN356" i="1"/>
  <c r="IR356" i="1"/>
  <c r="IQ356" i="1"/>
  <c r="IT356" i="1"/>
  <c r="IU356" i="1"/>
  <c r="IV356" i="1"/>
  <c r="IW356" i="1"/>
  <c r="B357" i="1"/>
  <c r="C357" i="1"/>
  <c r="D357" i="1"/>
  <c r="E357" i="1"/>
  <c r="F357" i="1"/>
  <c r="I357" i="1"/>
  <c r="N357" i="1"/>
  <c r="O357" i="1"/>
  <c r="BN357" i="1"/>
  <c r="BR357" i="1"/>
  <c r="BV357" i="1"/>
  <c r="BW357" i="1"/>
  <c r="CB357" i="1"/>
  <c r="CF357" i="1"/>
  <c r="CJ357" i="1"/>
  <c r="CK357" i="1"/>
  <c r="CP357" i="1"/>
  <c r="CT357" i="1"/>
  <c r="CX357" i="1"/>
  <c r="CY357" i="1"/>
  <c r="DD357" i="1"/>
  <c r="DH357" i="1"/>
  <c r="DL357" i="1"/>
  <c r="DM357" i="1"/>
  <c r="DR357" i="1"/>
  <c r="DV357" i="1"/>
  <c r="DZ357" i="1"/>
  <c r="EA357" i="1"/>
  <c r="JB357" i="1"/>
  <c r="JF357" i="1"/>
  <c r="JJ357" i="1"/>
  <c r="JK357" i="1"/>
  <c r="JP357" i="1"/>
  <c r="JT357" i="1"/>
  <c r="JX357" i="1"/>
  <c r="JY357" i="1"/>
  <c r="KD357" i="1"/>
  <c r="KH357" i="1"/>
  <c r="KL357" i="1"/>
  <c r="KM357" i="1"/>
  <c r="KR357" i="1"/>
  <c r="KV357" i="1"/>
  <c r="KZ357" i="1"/>
  <c r="LA357" i="1"/>
  <c r="HZ357" i="1"/>
  <c r="ID357" i="1"/>
  <c r="IH357" i="1"/>
  <c r="II357" i="1"/>
  <c r="IN357" i="1"/>
  <c r="IR357" i="1"/>
  <c r="IV357" i="1"/>
  <c r="IW357" i="1"/>
  <c r="B358" i="1"/>
  <c r="B359" i="1"/>
  <c r="C359" i="1"/>
  <c r="D359" i="1"/>
  <c r="E359" i="1"/>
  <c r="F359" i="1"/>
  <c r="JP420" i="1"/>
  <c r="JW383" i="1"/>
  <c r="E366" i="1"/>
  <c r="GJ366" i="1"/>
  <c r="GX366" i="1"/>
  <c r="B366" i="1"/>
  <c r="F366" i="1"/>
  <c r="D366" i="1"/>
  <c r="C366" i="1"/>
  <c r="LH375" i="1"/>
  <c r="LJ375" i="1"/>
  <c r="LH376" i="1"/>
  <c r="LJ376" i="1"/>
  <c r="LH377" i="1"/>
  <c r="LJ377" i="1"/>
  <c r="IZ379" i="1"/>
  <c r="GJ365" i="1"/>
  <c r="GX365" i="1"/>
  <c r="B365" i="1"/>
  <c r="C365" i="1"/>
  <c r="D365" i="1"/>
  <c r="E365" i="1"/>
  <c r="F365" i="1"/>
  <c r="IZ391" i="1"/>
  <c r="IF367" i="1"/>
  <c r="IF371" i="1"/>
  <c r="IF375" i="1"/>
  <c r="IF379" i="1"/>
  <c r="IF383" i="1"/>
  <c r="IG367" i="1"/>
  <c r="IG371" i="1"/>
  <c r="IG375" i="1"/>
  <c r="IG379" i="1"/>
  <c r="IG383" i="1"/>
  <c r="ID383" i="1"/>
  <c r="IH383" i="1"/>
  <c r="II383" i="1"/>
  <c r="IF368" i="1"/>
  <c r="IF372" i="1"/>
  <c r="IF376" i="1"/>
  <c r="IF380" i="1"/>
  <c r="IF384" i="1"/>
  <c r="IG368" i="1"/>
  <c r="IG372" i="1"/>
  <c r="IG376" i="1"/>
  <c r="IG380" i="1"/>
  <c r="IG384" i="1"/>
  <c r="ID384" i="1"/>
  <c r="IH384" i="1"/>
  <c r="II384" i="1"/>
  <c r="IF369" i="1"/>
  <c r="IF373" i="1"/>
  <c r="IF377" i="1"/>
  <c r="IF381" i="1"/>
  <c r="IF385" i="1"/>
  <c r="IG369" i="1"/>
  <c r="IG373" i="1"/>
  <c r="IG377" i="1"/>
  <c r="IG381" i="1"/>
  <c r="IG385" i="1"/>
  <c r="ID385" i="1"/>
  <c r="IH385" i="1"/>
  <c r="II385" i="1"/>
  <c r="IG370" i="1"/>
  <c r="IG374" i="1"/>
  <c r="IG378" i="1"/>
  <c r="IG382" i="1"/>
  <c r="IG386" i="1"/>
  <c r="ID386" i="1"/>
  <c r="IH386" i="1"/>
  <c r="II386" i="1"/>
  <c r="IF387" i="1"/>
  <c r="IG387" i="1"/>
  <c r="ID387" i="1"/>
  <c r="IH387" i="1"/>
  <c r="II387" i="1"/>
  <c r="IF388" i="1"/>
  <c r="IG388" i="1"/>
  <c r="ID388" i="1"/>
  <c r="IH388" i="1"/>
  <c r="II388" i="1"/>
  <c r="IF389" i="1"/>
  <c r="IG389" i="1"/>
  <c r="ID389" i="1"/>
  <c r="IH389" i="1"/>
  <c r="II389" i="1"/>
  <c r="IF390" i="1"/>
  <c r="IG390" i="1"/>
  <c r="ID390" i="1"/>
  <c r="IH390" i="1"/>
  <c r="II390" i="1"/>
  <c r="IF391" i="1"/>
  <c r="IG391" i="1"/>
  <c r="ID391" i="1"/>
  <c r="IH391" i="1"/>
  <c r="II391" i="1"/>
  <c r="IF392" i="1"/>
  <c r="IG392" i="1"/>
  <c r="ID392" i="1"/>
  <c r="IH392" i="1"/>
  <c r="II392" i="1"/>
  <c r="IF393" i="1"/>
  <c r="IG393" i="1"/>
  <c r="ID393" i="1"/>
  <c r="IH393" i="1"/>
  <c r="II393" i="1"/>
  <c r="IF394" i="1"/>
  <c r="IG394" i="1"/>
  <c r="ID394" i="1"/>
  <c r="IH394" i="1"/>
  <c r="II394" i="1"/>
  <c r="ID375" i="1"/>
  <c r="IH375" i="1"/>
  <c r="II375" i="1"/>
  <c r="ID376" i="1"/>
  <c r="IH376" i="1"/>
  <c r="II376" i="1"/>
  <c r="ID377" i="1"/>
  <c r="IH377" i="1"/>
  <c r="II377" i="1"/>
  <c r="IF370" i="1"/>
  <c r="IF374" i="1"/>
  <c r="IF378" i="1"/>
  <c r="ID378" i="1"/>
  <c r="IH378" i="1"/>
  <c r="II378" i="1"/>
  <c r="ID379" i="1"/>
  <c r="IH379" i="1"/>
  <c r="II379" i="1"/>
  <c r="ID380" i="1"/>
  <c r="IH380" i="1"/>
  <c r="II380" i="1"/>
  <c r="ID381" i="1"/>
  <c r="IH381" i="1"/>
  <c r="II381" i="1"/>
  <c r="IF382" i="1"/>
  <c r="ID382" i="1"/>
  <c r="IH382" i="1"/>
  <c r="II382" i="1"/>
  <c r="ID367" i="1"/>
  <c r="ID368" i="1"/>
  <c r="ID369" i="1"/>
  <c r="ID370" i="1"/>
  <c r="ID371" i="1"/>
  <c r="ID372" i="1"/>
  <c r="ID373" i="1"/>
  <c r="ID374" i="1"/>
  <c r="IB367" i="1"/>
  <c r="IB368" i="1"/>
  <c r="IB369" i="1"/>
  <c r="IB370" i="1"/>
  <c r="IB371" i="1"/>
  <c r="IB372" i="1"/>
  <c r="IB373" i="1"/>
  <c r="IB374" i="1"/>
  <c r="LL366" i="1"/>
  <c r="LL369" i="1"/>
  <c r="LL372" i="1"/>
  <c r="LL375" i="1"/>
  <c r="LL367" i="1"/>
  <c r="LL370" i="1"/>
  <c r="LL373" i="1"/>
  <c r="LL376" i="1"/>
  <c r="LL368" i="1"/>
  <c r="LL371" i="1"/>
  <c r="LL374" i="1"/>
  <c r="LL377" i="1"/>
  <c r="IP367" i="1"/>
  <c r="IR367" i="1"/>
  <c r="IT367" i="1"/>
  <c r="IU367" i="1"/>
  <c r="IV367" i="1"/>
  <c r="IW367" i="1"/>
  <c r="IP368" i="1"/>
  <c r="IR368" i="1"/>
  <c r="IU368" i="1"/>
  <c r="IV368" i="1"/>
  <c r="IW368" i="1"/>
  <c r="IP369" i="1"/>
  <c r="IR369" i="1"/>
  <c r="IT369" i="1"/>
  <c r="IU369" i="1"/>
  <c r="IV369" i="1"/>
  <c r="IW369" i="1"/>
  <c r="IP370" i="1"/>
  <c r="IR370" i="1"/>
  <c r="IT370" i="1"/>
  <c r="IU370" i="1"/>
  <c r="IV370" i="1"/>
  <c r="IW370" i="1"/>
  <c r="IP371" i="1"/>
  <c r="IR371" i="1"/>
  <c r="IT371" i="1"/>
  <c r="IU371" i="1"/>
  <c r="IV371" i="1"/>
  <c r="IW371" i="1"/>
  <c r="IP372" i="1"/>
  <c r="IR372" i="1"/>
  <c r="IT372" i="1"/>
  <c r="IU372" i="1"/>
  <c r="IV372" i="1"/>
  <c r="IW372" i="1"/>
  <c r="IP373" i="1"/>
  <c r="IR373" i="1"/>
  <c r="IT373" i="1"/>
  <c r="IU373" i="1"/>
  <c r="IV373" i="1"/>
  <c r="IW373" i="1"/>
  <c r="IP374" i="1"/>
  <c r="IR374" i="1"/>
  <c r="IT374" i="1"/>
  <c r="IU374" i="1"/>
  <c r="IV374" i="1"/>
  <c r="IW374" i="1"/>
  <c r="IP375" i="1"/>
  <c r="IR375" i="1"/>
  <c r="IT375" i="1"/>
  <c r="IU375" i="1"/>
  <c r="IV375" i="1"/>
  <c r="IW375" i="1"/>
  <c r="IP376" i="1"/>
  <c r="IR376" i="1"/>
  <c r="IT376" i="1"/>
  <c r="IU376" i="1"/>
  <c r="IV376" i="1"/>
  <c r="IW376" i="1"/>
  <c r="IP377" i="1"/>
  <c r="IR377" i="1"/>
  <c r="IT377" i="1"/>
  <c r="IU377" i="1"/>
  <c r="IV377" i="1"/>
  <c r="IW377" i="1"/>
  <c r="IP378" i="1"/>
  <c r="IR378" i="1"/>
  <c r="IT378" i="1"/>
  <c r="IU378" i="1"/>
  <c r="IV378" i="1"/>
  <c r="IW378" i="1"/>
  <c r="IP379" i="1"/>
  <c r="IR379" i="1"/>
  <c r="IT379" i="1"/>
  <c r="IU379" i="1"/>
  <c r="IV379" i="1"/>
  <c r="IW379" i="1"/>
  <c r="IP380" i="1"/>
  <c r="IR380" i="1"/>
  <c r="IT380" i="1"/>
  <c r="IU380" i="1"/>
  <c r="IV380" i="1"/>
  <c r="IW380" i="1"/>
  <c r="IP381" i="1"/>
  <c r="IR381" i="1"/>
  <c r="IT381" i="1"/>
  <c r="IU381" i="1"/>
  <c r="IV381" i="1"/>
  <c r="IW381" i="1"/>
  <c r="IP382" i="1"/>
  <c r="IR382" i="1"/>
  <c r="IT382" i="1"/>
  <c r="IU382" i="1"/>
  <c r="IV382" i="1"/>
  <c r="IW382" i="1"/>
  <c r="IP383" i="1"/>
  <c r="IR383" i="1"/>
  <c r="IT383" i="1"/>
  <c r="IU383" i="1"/>
  <c r="IV383" i="1"/>
  <c r="IW383" i="1"/>
  <c r="IP384" i="1"/>
  <c r="IR384" i="1"/>
  <c r="IT384" i="1"/>
  <c r="IU384" i="1"/>
  <c r="IV384" i="1"/>
  <c r="IW384" i="1"/>
  <c r="IP385" i="1"/>
  <c r="IR385" i="1"/>
  <c r="IT385" i="1"/>
  <c r="IU385" i="1"/>
  <c r="IV385" i="1"/>
  <c r="IW385" i="1"/>
  <c r="IP386" i="1"/>
  <c r="IR386" i="1"/>
  <c r="IT386" i="1"/>
  <c r="IU386" i="1"/>
  <c r="IV386" i="1"/>
  <c r="IW386" i="1"/>
  <c r="IP387" i="1"/>
  <c r="IR387" i="1"/>
  <c r="IT387" i="1"/>
  <c r="IU387" i="1"/>
  <c r="IV387" i="1"/>
  <c r="IW387" i="1"/>
  <c r="IP388" i="1"/>
  <c r="IR388" i="1"/>
  <c r="IT388" i="1"/>
  <c r="IU388" i="1"/>
  <c r="IV388" i="1"/>
  <c r="IW388" i="1"/>
  <c r="IP389" i="1"/>
  <c r="IR389" i="1"/>
  <c r="IT389" i="1"/>
  <c r="IV389" i="1"/>
  <c r="IW389" i="1"/>
  <c r="IP390" i="1"/>
  <c r="IR390" i="1"/>
  <c r="IV390" i="1"/>
  <c r="IW390" i="1"/>
  <c r="IP391" i="1"/>
  <c r="IR391" i="1"/>
  <c r="IT391" i="1"/>
  <c r="IU391" i="1"/>
  <c r="IV391" i="1"/>
  <c r="IW391" i="1"/>
  <c r="IP392" i="1"/>
  <c r="IR392" i="1"/>
  <c r="IT392" i="1"/>
  <c r="IU392" i="1"/>
  <c r="IV392" i="1"/>
  <c r="IW392" i="1"/>
  <c r="IP393" i="1"/>
  <c r="IR393" i="1"/>
  <c r="IT393" i="1"/>
  <c r="IU393" i="1"/>
  <c r="IV393" i="1"/>
  <c r="IW393" i="1"/>
  <c r="IP394" i="1"/>
  <c r="IR394" i="1"/>
  <c r="IT394" i="1"/>
  <c r="IU394" i="1"/>
  <c r="IV394" i="1"/>
  <c r="IW394" i="1"/>
  <c r="KT367" i="1"/>
  <c r="KV367" i="1"/>
  <c r="KX367" i="1"/>
  <c r="KY367" i="1"/>
  <c r="KZ367" i="1"/>
  <c r="LA367" i="1"/>
  <c r="KT368" i="1"/>
  <c r="KV368" i="1"/>
  <c r="KX368" i="1"/>
  <c r="KY368" i="1"/>
  <c r="KZ368" i="1"/>
  <c r="LA368" i="1"/>
  <c r="KT369" i="1"/>
  <c r="KV369" i="1"/>
  <c r="KX369" i="1"/>
  <c r="KY369" i="1"/>
  <c r="KZ369" i="1"/>
  <c r="LA369" i="1"/>
  <c r="KT370" i="1"/>
  <c r="KV370" i="1"/>
  <c r="KX370" i="1"/>
  <c r="KY370" i="1"/>
  <c r="KZ370" i="1"/>
  <c r="LA370" i="1"/>
  <c r="KT371" i="1"/>
  <c r="KV371" i="1"/>
  <c r="KX371" i="1"/>
  <c r="KY371" i="1"/>
  <c r="KZ371" i="1"/>
  <c r="LA371" i="1"/>
  <c r="KT372" i="1"/>
  <c r="KV372" i="1"/>
  <c r="KX372" i="1"/>
  <c r="KY372" i="1"/>
  <c r="KZ372" i="1"/>
  <c r="LA372" i="1"/>
  <c r="KT373" i="1"/>
  <c r="KV373" i="1"/>
  <c r="KZ373" i="1"/>
  <c r="LA373" i="1"/>
  <c r="KT374" i="1"/>
  <c r="KV374" i="1"/>
  <c r="KX374" i="1"/>
  <c r="KY374" i="1"/>
  <c r="KZ374" i="1"/>
  <c r="LA374" i="1"/>
  <c r="KT375" i="1"/>
  <c r="KV375" i="1"/>
  <c r="KX375" i="1"/>
  <c r="KY375" i="1"/>
  <c r="KZ375" i="1"/>
  <c r="LA375" i="1"/>
  <c r="KT376" i="1"/>
  <c r="KV376" i="1"/>
  <c r="KX376" i="1"/>
  <c r="KY376" i="1"/>
  <c r="KZ376" i="1"/>
  <c r="LA376" i="1"/>
  <c r="KT377" i="1"/>
  <c r="KV377" i="1"/>
  <c r="KX377" i="1"/>
  <c r="KY377" i="1"/>
  <c r="KZ377" i="1"/>
  <c r="LA377" i="1"/>
  <c r="KT378" i="1"/>
  <c r="KV378" i="1"/>
  <c r="KX378" i="1"/>
  <c r="KY378" i="1"/>
  <c r="KZ378" i="1"/>
  <c r="LA378" i="1"/>
  <c r="KT379" i="1"/>
  <c r="KV379" i="1"/>
  <c r="KX379" i="1"/>
  <c r="KY379" i="1"/>
  <c r="KZ379" i="1"/>
  <c r="LA379" i="1"/>
  <c r="KT380" i="1"/>
  <c r="KV380" i="1"/>
  <c r="KX380" i="1"/>
  <c r="KY380" i="1"/>
  <c r="KZ380" i="1"/>
  <c r="LA380" i="1"/>
  <c r="KT381" i="1"/>
  <c r="KV381" i="1"/>
  <c r="KX381" i="1"/>
  <c r="KY381" i="1"/>
  <c r="KZ381" i="1"/>
  <c r="LA381" i="1"/>
  <c r="KT382" i="1"/>
  <c r="KV382" i="1"/>
  <c r="KX382" i="1"/>
  <c r="KY382" i="1"/>
  <c r="KZ382" i="1"/>
  <c r="LA382" i="1"/>
  <c r="KT383" i="1"/>
  <c r="KV383" i="1"/>
  <c r="KY383" i="1"/>
  <c r="KZ383" i="1"/>
  <c r="LA383" i="1"/>
  <c r="KT384" i="1"/>
  <c r="KV384" i="1"/>
  <c r="KX384" i="1"/>
  <c r="KY384" i="1"/>
  <c r="KZ384" i="1"/>
  <c r="LA384" i="1"/>
  <c r="KT385" i="1"/>
  <c r="KV385" i="1"/>
  <c r="KX385" i="1"/>
  <c r="KZ385" i="1"/>
  <c r="LA385" i="1"/>
  <c r="KT386" i="1"/>
  <c r="KV386" i="1"/>
  <c r="KX386" i="1"/>
  <c r="KY386" i="1"/>
  <c r="KZ386" i="1"/>
  <c r="LA386" i="1"/>
  <c r="KT387" i="1"/>
  <c r="KV387" i="1"/>
  <c r="KX387" i="1"/>
  <c r="KY387" i="1"/>
  <c r="KZ387" i="1"/>
  <c r="LA387" i="1"/>
  <c r="KT388" i="1"/>
  <c r="KV388" i="1"/>
  <c r="KX388" i="1"/>
  <c r="KY388" i="1"/>
  <c r="KZ388" i="1"/>
  <c r="LA388" i="1"/>
  <c r="KT389" i="1"/>
  <c r="KV389" i="1"/>
  <c r="KX389" i="1"/>
  <c r="KZ389" i="1"/>
  <c r="LA389" i="1"/>
  <c r="KT390" i="1"/>
  <c r="KV390" i="1"/>
  <c r="KX390" i="1"/>
  <c r="KY390" i="1"/>
  <c r="KZ390" i="1"/>
  <c r="LA390" i="1"/>
  <c r="KT391" i="1"/>
  <c r="KV391" i="1"/>
  <c r="KX391" i="1"/>
  <c r="KY391" i="1"/>
  <c r="KZ391" i="1"/>
  <c r="LA391" i="1"/>
  <c r="KT392" i="1"/>
  <c r="KV392" i="1"/>
  <c r="KZ392" i="1"/>
  <c r="LA392" i="1"/>
  <c r="KT393" i="1"/>
  <c r="KV393" i="1"/>
  <c r="KX393" i="1"/>
  <c r="KY393" i="1"/>
  <c r="KZ393" i="1"/>
  <c r="LA393" i="1"/>
  <c r="KT394" i="1"/>
  <c r="KV394" i="1"/>
  <c r="KX394" i="1"/>
  <c r="KY394" i="1"/>
  <c r="KZ394" i="1"/>
  <c r="LA394" i="1"/>
  <c r="KF367" i="1"/>
  <c r="KH367" i="1"/>
  <c r="KJ367" i="1"/>
  <c r="KK367" i="1"/>
  <c r="KL367" i="1"/>
  <c r="KM367" i="1"/>
  <c r="KF368" i="1"/>
  <c r="KH368" i="1"/>
  <c r="KJ368" i="1"/>
  <c r="KK368" i="1"/>
  <c r="KL368" i="1"/>
  <c r="KM368" i="1"/>
  <c r="KF369" i="1"/>
  <c r="KH369" i="1"/>
  <c r="KJ369" i="1"/>
  <c r="KK369" i="1"/>
  <c r="KL369" i="1"/>
  <c r="KM369" i="1"/>
  <c r="KF370" i="1"/>
  <c r="KH370" i="1"/>
  <c r="KJ370" i="1"/>
  <c r="KK370" i="1"/>
  <c r="KL370" i="1"/>
  <c r="KM370" i="1"/>
  <c r="KF371" i="1"/>
  <c r="KH371" i="1"/>
  <c r="KJ371" i="1"/>
  <c r="KK371" i="1"/>
  <c r="KL371" i="1"/>
  <c r="KM371" i="1"/>
  <c r="KF372" i="1"/>
  <c r="KH372" i="1"/>
  <c r="KL372" i="1"/>
  <c r="KM372" i="1"/>
  <c r="KF373" i="1"/>
  <c r="KH373" i="1"/>
  <c r="KJ373" i="1"/>
  <c r="KK373" i="1"/>
  <c r="KL373" i="1"/>
  <c r="KM373" i="1"/>
  <c r="KF374" i="1"/>
  <c r="KH374" i="1"/>
  <c r="KJ374" i="1"/>
  <c r="KK374" i="1"/>
  <c r="KL374" i="1"/>
  <c r="KM374" i="1"/>
  <c r="KF375" i="1"/>
  <c r="KH375" i="1"/>
  <c r="KJ375" i="1"/>
  <c r="KK375" i="1"/>
  <c r="KL375" i="1"/>
  <c r="KM375" i="1"/>
  <c r="KF376" i="1"/>
  <c r="KH376" i="1"/>
  <c r="KJ376" i="1"/>
  <c r="KK376" i="1"/>
  <c r="KL376" i="1"/>
  <c r="KM376" i="1"/>
  <c r="KF377" i="1"/>
  <c r="KH377" i="1"/>
  <c r="KJ377" i="1"/>
  <c r="KK377" i="1"/>
  <c r="KL377" i="1"/>
  <c r="KM377" i="1"/>
  <c r="KF378" i="1"/>
  <c r="KH378" i="1"/>
  <c r="KJ378" i="1"/>
  <c r="KK378" i="1"/>
  <c r="KL378" i="1"/>
  <c r="KM378" i="1"/>
  <c r="KF379" i="1"/>
  <c r="KH379" i="1"/>
  <c r="KJ379" i="1"/>
  <c r="KK379" i="1"/>
  <c r="KL379" i="1"/>
  <c r="KM379" i="1"/>
  <c r="KF380" i="1"/>
  <c r="KH380" i="1"/>
  <c r="KJ380" i="1"/>
  <c r="KK380" i="1"/>
  <c r="KL380" i="1"/>
  <c r="KM380" i="1"/>
  <c r="KF381" i="1"/>
  <c r="KH381" i="1"/>
  <c r="KJ381" i="1"/>
  <c r="KK381" i="1"/>
  <c r="KL381" i="1"/>
  <c r="KM381" i="1"/>
  <c r="KF382" i="1"/>
  <c r="KH382" i="1"/>
  <c r="KJ382" i="1"/>
  <c r="KK382" i="1"/>
  <c r="KL382" i="1"/>
  <c r="KM382" i="1"/>
  <c r="KF383" i="1"/>
  <c r="KH383" i="1"/>
  <c r="KJ383" i="1"/>
  <c r="KK383" i="1"/>
  <c r="KL383" i="1"/>
  <c r="KM383" i="1"/>
  <c r="KF384" i="1"/>
  <c r="KH384" i="1"/>
  <c r="KJ384" i="1"/>
  <c r="KK384" i="1"/>
  <c r="KL384" i="1"/>
  <c r="KM384" i="1"/>
  <c r="KF385" i="1"/>
  <c r="KH385" i="1"/>
  <c r="KJ385" i="1"/>
  <c r="KK385" i="1"/>
  <c r="KL385" i="1"/>
  <c r="KM385" i="1"/>
  <c r="KF386" i="1"/>
  <c r="KH386" i="1"/>
  <c r="KL386" i="1"/>
  <c r="KM386" i="1"/>
  <c r="KF387" i="1"/>
  <c r="KH387" i="1"/>
  <c r="KJ387" i="1"/>
  <c r="KK387" i="1"/>
  <c r="KL387" i="1"/>
  <c r="KM387" i="1"/>
  <c r="KF388" i="1"/>
  <c r="KH388" i="1"/>
  <c r="KJ388" i="1"/>
  <c r="KK388" i="1"/>
  <c r="KL388" i="1"/>
  <c r="KM388" i="1"/>
  <c r="KF389" i="1"/>
  <c r="KH389" i="1"/>
  <c r="KJ389" i="1"/>
  <c r="KL389" i="1"/>
  <c r="KM389" i="1"/>
  <c r="KF390" i="1"/>
  <c r="KH390" i="1"/>
  <c r="KJ390" i="1"/>
  <c r="KK390" i="1"/>
  <c r="KL390" i="1"/>
  <c r="KM390" i="1"/>
  <c r="KF391" i="1"/>
  <c r="KH391" i="1"/>
  <c r="KJ391" i="1"/>
  <c r="KK391" i="1"/>
  <c r="KL391" i="1"/>
  <c r="KM391" i="1"/>
  <c r="KF392" i="1"/>
  <c r="KH392" i="1"/>
  <c r="KJ392" i="1"/>
  <c r="KK392" i="1"/>
  <c r="KL392" i="1"/>
  <c r="KM392" i="1"/>
  <c r="KF393" i="1"/>
  <c r="KH393" i="1"/>
  <c r="KJ393" i="1"/>
  <c r="KK393" i="1"/>
  <c r="KL393" i="1"/>
  <c r="KM393" i="1"/>
  <c r="KF394" i="1"/>
  <c r="KH394" i="1"/>
  <c r="KJ394" i="1"/>
  <c r="KK394" i="1"/>
  <c r="KL394" i="1"/>
  <c r="KM394" i="1"/>
  <c r="JR367" i="1"/>
  <c r="JT367" i="1"/>
  <c r="JV367" i="1"/>
  <c r="JW367" i="1"/>
  <c r="JX367" i="1"/>
  <c r="JY367" i="1"/>
  <c r="JR368" i="1"/>
  <c r="JT368" i="1"/>
  <c r="JV368" i="1"/>
  <c r="JW368" i="1"/>
  <c r="JX368" i="1"/>
  <c r="JY368" i="1"/>
  <c r="JR369" i="1"/>
  <c r="JT369" i="1"/>
  <c r="JV369" i="1"/>
  <c r="JW369" i="1"/>
  <c r="JX369" i="1"/>
  <c r="JY369" i="1"/>
  <c r="JR370" i="1"/>
  <c r="JT370" i="1"/>
  <c r="JV370" i="1"/>
  <c r="JW370" i="1"/>
  <c r="JX370" i="1"/>
  <c r="JY370" i="1"/>
  <c r="JR371" i="1"/>
  <c r="JT371" i="1"/>
  <c r="JV371" i="1"/>
  <c r="JW371" i="1"/>
  <c r="JX371" i="1"/>
  <c r="JY371" i="1"/>
  <c r="JR372" i="1"/>
  <c r="JT372" i="1"/>
  <c r="JV372" i="1"/>
  <c r="JW372" i="1"/>
  <c r="JX372" i="1"/>
  <c r="JY372" i="1"/>
  <c r="JR373" i="1"/>
  <c r="JT373" i="1"/>
  <c r="JV373" i="1"/>
  <c r="JW373" i="1"/>
  <c r="JX373" i="1"/>
  <c r="JY373" i="1"/>
  <c r="JR374" i="1"/>
  <c r="JT374" i="1"/>
  <c r="JY374" i="1"/>
  <c r="JR375" i="1"/>
  <c r="JT375" i="1"/>
  <c r="JV375" i="1"/>
  <c r="JW375" i="1"/>
  <c r="JX375" i="1"/>
  <c r="JY375" i="1"/>
  <c r="JR376" i="1"/>
  <c r="JT376" i="1"/>
  <c r="JV376" i="1"/>
  <c r="JW376" i="1"/>
  <c r="JX376" i="1"/>
  <c r="JY376" i="1"/>
  <c r="JR377" i="1"/>
  <c r="JT377" i="1"/>
  <c r="JV377" i="1"/>
  <c r="JW377" i="1"/>
  <c r="JX377" i="1"/>
  <c r="JY377" i="1"/>
  <c r="JR378" i="1"/>
  <c r="JT378" i="1"/>
  <c r="JV378" i="1"/>
  <c r="JW378" i="1"/>
  <c r="JX378" i="1"/>
  <c r="JY378" i="1"/>
  <c r="JR379" i="1"/>
  <c r="JT379" i="1"/>
  <c r="JV379" i="1"/>
  <c r="JW379" i="1"/>
  <c r="JX379" i="1"/>
  <c r="JY379" i="1"/>
  <c r="JR380" i="1"/>
  <c r="JT380" i="1"/>
  <c r="JV380" i="1"/>
  <c r="JW380" i="1"/>
  <c r="JX380" i="1"/>
  <c r="JY380" i="1"/>
  <c r="JR381" i="1"/>
  <c r="JT381" i="1"/>
  <c r="JV381" i="1"/>
  <c r="JW381" i="1"/>
  <c r="JX381" i="1"/>
  <c r="JY381" i="1"/>
  <c r="JR382" i="1"/>
  <c r="JT382" i="1"/>
  <c r="JX382" i="1"/>
  <c r="JY382" i="1"/>
  <c r="JR383" i="1"/>
  <c r="JT383" i="1"/>
  <c r="JX383" i="1"/>
  <c r="JY383" i="1"/>
  <c r="JR384" i="1"/>
  <c r="JT384" i="1"/>
  <c r="JV384" i="1"/>
  <c r="JW384" i="1"/>
  <c r="JX384" i="1"/>
  <c r="JY384" i="1"/>
  <c r="JR385" i="1"/>
  <c r="JT385" i="1"/>
  <c r="JV385" i="1"/>
  <c r="JW385" i="1"/>
  <c r="JX385" i="1"/>
  <c r="JY385" i="1"/>
  <c r="JR386" i="1"/>
  <c r="JT386" i="1"/>
  <c r="JV386" i="1"/>
  <c r="JW386" i="1"/>
  <c r="JX386" i="1"/>
  <c r="JY386" i="1"/>
  <c r="JR387" i="1"/>
  <c r="JT387" i="1"/>
  <c r="JV387" i="1"/>
  <c r="JW387" i="1"/>
  <c r="JX387" i="1"/>
  <c r="JY387" i="1"/>
  <c r="JR388" i="1"/>
  <c r="JT388" i="1"/>
  <c r="JV388" i="1"/>
  <c r="JW388" i="1"/>
  <c r="JX388" i="1"/>
  <c r="JY388" i="1"/>
  <c r="JR389" i="1"/>
  <c r="JT389" i="1"/>
  <c r="JV389" i="1"/>
  <c r="JX389" i="1"/>
  <c r="JY389" i="1"/>
  <c r="JR390" i="1"/>
  <c r="JT390" i="1"/>
  <c r="JV390" i="1"/>
  <c r="JW390" i="1"/>
  <c r="JX390" i="1"/>
  <c r="JY390" i="1"/>
  <c r="JR391" i="1"/>
  <c r="JT391" i="1"/>
  <c r="JV391" i="1"/>
  <c r="JW391" i="1"/>
  <c r="JX391" i="1"/>
  <c r="JY391" i="1"/>
  <c r="JR392" i="1"/>
  <c r="JT392" i="1"/>
  <c r="JV392" i="1"/>
  <c r="JW392" i="1"/>
  <c r="JX392" i="1"/>
  <c r="JY392" i="1"/>
  <c r="JR393" i="1"/>
  <c r="JT393" i="1"/>
  <c r="JV393" i="1"/>
  <c r="JW393" i="1"/>
  <c r="JX393" i="1"/>
  <c r="JY393" i="1"/>
  <c r="JR394" i="1"/>
  <c r="JT394" i="1"/>
  <c r="JV394" i="1"/>
  <c r="JW394" i="1"/>
  <c r="JX394" i="1"/>
  <c r="JY394" i="1"/>
  <c r="JD367" i="1"/>
  <c r="JF367" i="1"/>
  <c r="JH367" i="1"/>
  <c r="JI367" i="1"/>
  <c r="JJ367" i="1"/>
  <c r="JK367" i="1"/>
  <c r="JD368" i="1"/>
  <c r="JF368" i="1"/>
  <c r="JH368" i="1"/>
  <c r="JI368" i="1"/>
  <c r="JJ368" i="1"/>
  <c r="JK368" i="1"/>
  <c r="JD369" i="1"/>
  <c r="JF369" i="1"/>
  <c r="JH369" i="1"/>
  <c r="JI369" i="1"/>
  <c r="JJ369" i="1"/>
  <c r="JK369" i="1"/>
  <c r="JD370" i="1"/>
  <c r="JF370" i="1"/>
  <c r="JH370" i="1"/>
  <c r="JI370" i="1"/>
  <c r="JJ370" i="1"/>
  <c r="JK370" i="1"/>
  <c r="JD371" i="1"/>
  <c r="JF371" i="1"/>
  <c r="JI371" i="1"/>
  <c r="JJ371" i="1"/>
  <c r="JK371" i="1"/>
  <c r="JD372" i="1"/>
  <c r="JF372" i="1"/>
  <c r="JH372" i="1"/>
  <c r="JI372" i="1"/>
  <c r="JJ372" i="1"/>
  <c r="JK372" i="1"/>
  <c r="JD373" i="1"/>
  <c r="JF373" i="1"/>
  <c r="JH373" i="1"/>
  <c r="JI373" i="1"/>
  <c r="JJ373" i="1"/>
  <c r="JK373" i="1"/>
  <c r="JD374" i="1"/>
  <c r="JF374" i="1"/>
  <c r="JH374" i="1"/>
  <c r="JI374" i="1"/>
  <c r="JJ374" i="1"/>
  <c r="JK374" i="1"/>
  <c r="JD375" i="1"/>
  <c r="JF375" i="1"/>
  <c r="JH375" i="1"/>
  <c r="JI375" i="1"/>
  <c r="JJ375" i="1"/>
  <c r="JK375" i="1"/>
  <c r="JD376" i="1"/>
  <c r="JF376" i="1"/>
  <c r="JH376" i="1"/>
  <c r="JI376" i="1"/>
  <c r="JJ376" i="1"/>
  <c r="JK376" i="1"/>
  <c r="JD377" i="1"/>
  <c r="JF377" i="1"/>
  <c r="JH377" i="1"/>
  <c r="JI377" i="1"/>
  <c r="JJ377" i="1"/>
  <c r="JK377" i="1"/>
  <c r="JD378" i="1"/>
  <c r="JF378" i="1"/>
  <c r="JH378" i="1"/>
  <c r="JI378" i="1"/>
  <c r="JJ378" i="1"/>
  <c r="JK378" i="1"/>
  <c r="JD379" i="1"/>
  <c r="JF379" i="1"/>
  <c r="JH379" i="1"/>
  <c r="JI379" i="1"/>
  <c r="JJ379" i="1"/>
  <c r="JK379" i="1"/>
  <c r="JD380" i="1"/>
  <c r="JF380" i="1"/>
  <c r="JH380" i="1"/>
  <c r="JI380" i="1"/>
  <c r="JJ380" i="1"/>
  <c r="JK380" i="1"/>
  <c r="JD381" i="1"/>
  <c r="JF381" i="1"/>
  <c r="JH381" i="1"/>
  <c r="JI381" i="1"/>
  <c r="JJ381" i="1"/>
  <c r="JK381" i="1"/>
  <c r="JD382" i="1"/>
  <c r="JF382" i="1"/>
  <c r="JH382" i="1"/>
  <c r="JI382" i="1"/>
  <c r="JJ382" i="1"/>
  <c r="JK382" i="1"/>
  <c r="JD383" i="1"/>
  <c r="JF383" i="1"/>
  <c r="JH383" i="1"/>
  <c r="JI383" i="1"/>
  <c r="JJ383" i="1"/>
  <c r="JK383" i="1"/>
  <c r="JD384" i="1"/>
  <c r="JF384" i="1"/>
  <c r="JH384" i="1"/>
  <c r="JI384" i="1"/>
  <c r="JJ384" i="1"/>
  <c r="JK384" i="1"/>
  <c r="JD385" i="1"/>
  <c r="JF385" i="1"/>
  <c r="JH385" i="1"/>
  <c r="JI385" i="1"/>
  <c r="JJ385" i="1"/>
  <c r="JK385" i="1"/>
  <c r="JD386" i="1"/>
  <c r="JF386" i="1"/>
  <c r="JH386" i="1"/>
  <c r="JI386" i="1"/>
  <c r="JJ386" i="1"/>
  <c r="JK386" i="1"/>
  <c r="JD387" i="1"/>
  <c r="JF387" i="1"/>
  <c r="JH387" i="1"/>
  <c r="JI387" i="1"/>
  <c r="JJ387" i="1"/>
  <c r="JK387" i="1"/>
  <c r="JD388" i="1"/>
  <c r="JF388" i="1"/>
  <c r="JH388" i="1"/>
  <c r="JI388" i="1"/>
  <c r="JJ388" i="1"/>
  <c r="JK388" i="1"/>
  <c r="JD389" i="1"/>
  <c r="JF389" i="1"/>
  <c r="JH389" i="1"/>
  <c r="JJ389" i="1"/>
  <c r="JK389" i="1"/>
  <c r="JD390" i="1"/>
  <c r="JF390" i="1"/>
  <c r="JH390" i="1"/>
  <c r="JI390" i="1"/>
  <c r="JJ390" i="1"/>
  <c r="JK390" i="1"/>
  <c r="JD391" i="1"/>
  <c r="JF391" i="1"/>
  <c r="JH391" i="1"/>
  <c r="JI391" i="1"/>
  <c r="JJ391" i="1"/>
  <c r="JK391" i="1"/>
  <c r="JD392" i="1"/>
  <c r="JF392" i="1"/>
  <c r="JH392" i="1"/>
  <c r="JI392" i="1"/>
  <c r="JJ392" i="1"/>
  <c r="JK392" i="1"/>
  <c r="JD393" i="1"/>
  <c r="JF393" i="1"/>
  <c r="JH393" i="1"/>
  <c r="JI393" i="1"/>
  <c r="JJ393" i="1"/>
  <c r="JK393" i="1"/>
  <c r="JD394" i="1"/>
  <c r="JF394" i="1"/>
  <c r="JH394" i="1"/>
  <c r="JI394" i="1"/>
  <c r="JJ394" i="1"/>
  <c r="JK394" i="1"/>
  <c r="DT367" i="1"/>
  <c r="DV367" i="1"/>
  <c r="DX367" i="1"/>
  <c r="DY367" i="1"/>
  <c r="DZ367" i="1"/>
  <c r="EA367" i="1"/>
  <c r="DT368" i="1"/>
  <c r="DV368" i="1"/>
  <c r="DX368" i="1"/>
  <c r="DY368" i="1"/>
  <c r="DZ368" i="1"/>
  <c r="EA368" i="1"/>
  <c r="DT369" i="1"/>
  <c r="DV369" i="1"/>
  <c r="DX369" i="1"/>
  <c r="DY369" i="1"/>
  <c r="DZ369" i="1"/>
  <c r="EA369" i="1"/>
  <c r="DT370" i="1"/>
  <c r="DV370" i="1"/>
  <c r="DX370" i="1"/>
  <c r="DY370" i="1"/>
  <c r="DZ370" i="1"/>
  <c r="EA370" i="1"/>
  <c r="DT371" i="1"/>
  <c r="DV371" i="1"/>
  <c r="DY371" i="1"/>
  <c r="DZ371" i="1"/>
  <c r="EA371" i="1"/>
  <c r="DT372" i="1"/>
  <c r="DV372" i="1"/>
  <c r="DX372" i="1"/>
  <c r="DY372" i="1"/>
  <c r="DZ372" i="1"/>
  <c r="EA372" i="1"/>
  <c r="DT373" i="1"/>
  <c r="DV373" i="1"/>
  <c r="DX373" i="1"/>
  <c r="DY373" i="1"/>
  <c r="DZ373" i="1"/>
  <c r="EA373" i="1"/>
  <c r="DT374" i="1"/>
  <c r="DV374" i="1"/>
  <c r="DX374" i="1"/>
  <c r="DY374" i="1"/>
  <c r="DZ374" i="1"/>
  <c r="EA374" i="1"/>
  <c r="DT375" i="1"/>
  <c r="DV375" i="1"/>
  <c r="DX375" i="1"/>
  <c r="DY375" i="1"/>
  <c r="DZ375" i="1"/>
  <c r="EA375" i="1"/>
  <c r="DT376" i="1"/>
  <c r="DV376" i="1"/>
  <c r="DX376" i="1"/>
  <c r="DY376" i="1"/>
  <c r="DZ376" i="1"/>
  <c r="EA376" i="1"/>
  <c r="DT377" i="1"/>
  <c r="DV377" i="1"/>
  <c r="DX377" i="1"/>
  <c r="DY377" i="1"/>
  <c r="DZ377" i="1"/>
  <c r="EA377" i="1"/>
  <c r="DT378" i="1"/>
  <c r="DV378" i="1"/>
  <c r="DX378" i="1"/>
  <c r="DY378" i="1"/>
  <c r="DZ378" i="1"/>
  <c r="EA378" i="1"/>
  <c r="DT379" i="1"/>
  <c r="DV379" i="1"/>
  <c r="DX379" i="1"/>
  <c r="DY379" i="1"/>
  <c r="DZ379" i="1"/>
  <c r="EA379" i="1"/>
  <c r="DT380" i="1"/>
  <c r="DV380" i="1"/>
  <c r="DX380" i="1"/>
  <c r="DY380" i="1"/>
  <c r="DZ380" i="1"/>
  <c r="EA380" i="1"/>
  <c r="DT381" i="1"/>
  <c r="DV381" i="1"/>
  <c r="DX381" i="1"/>
  <c r="DY381" i="1"/>
  <c r="DZ381" i="1"/>
  <c r="EA381" i="1"/>
  <c r="DT382" i="1"/>
  <c r="DV382" i="1"/>
  <c r="DX382" i="1"/>
  <c r="DY382" i="1"/>
  <c r="DZ382" i="1"/>
  <c r="EA382" i="1"/>
  <c r="DT383" i="1"/>
  <c r="DV383" i="1"/>
  <c r="DX383" i="1"/>
  <c r="DY383" i="1"/>
  <c r="DZ383" i="1"/>
  <c r="EA383" i="1"/>
  <c r="DT384" i="1"/>
  <c r="DV384" i="1"/>
  <c r="DZ384" i="1"/>
  <c r="EA384" i="1"/>
  <c r="DT385" i="1"/>
  <c r="DV385" i="1"/>
  <c r="DX385" i="1"/>
  <c r="DY385" i="1"/>
  <c r="DZ385" i="1"/>
  <c r="EA385" i="1"/>
  <c r="DT386" i="1"/>
  <c r="DV386" i="1"/>
  <c r="DX386" i="1"/>
  <c r="DY386" i="1"/>
  <c r="DZ386" i="1"/>
  <c r="EA386" i="1"/>
  <c r="DT387" i="1"/>
  <c r="DV387" i="1"/>
  <c r="DX387" i="1"/>
  <c r="DY387" i="1"/>
  <c r="DZ387" i="1"/>
  <c r="EA387" i="1"/>
  <c r="DT388" i="1"/>
  <c r="DV388" i="1"/>
  <c r="DX388" i="1"/>
  <c r="DY388" i="1"/>
  <c r="DZ388" i="1"/>
  <c r="EA388" i="1"/>
  <c r="DT389" i="1"/>
  <c r="DV389" i="1"/>
  <c r="DX389" i="1"/>
  <c r="DZ389" i="1"/>
  <c r="EA389" i="1"/>
  <c r="DT390" i="1"/>
  <c r="DV390" i="1"/>
  <c r="DX390" i="1"/>
  <c r="DY390" i="1"/>
  <c r="DZ390" i="1"/>
  <c r="EA390" i="1"/>
  <c r="DT391" i="1"/>
  <c r="DV391" i="1"/>
  <c r="DX391" i="1"/>
  <c r="DY391" i="1"/>
  <c r="DZ391" i="1"/>
  <c r="EA391" i="1"/>
  <c r="DT392" i="1"/>
  <c r="DV392" i="1"/>
  <c r="DX392" i="1"/>
  <c r="DY392" i="1"/>
  <c r="DZ392" i="1"/>
  <c r="EA392" i="1"/>
  <c r="DT393" i="1"/>
  <c r="DV393" i="1"/>
  <c r="DX393" i="1"/>
  <c r="DY393" i="1"/>
  <c r="DZ393" i="1"/>
  <c r="EA393" i="1"/>
  <c r="DT394" i="1"/>
  <c r="DV394" i="1"/>
  <c r="DX394" i="1"/>
  <c r="DY394" i="1"/>
  <c r="DZ394" i="1"/>
  <c r="EA394" i="1"/>
  <c r="DF367" i="1"/>
  <c r="DH367" i="1"/>
  <c r="DJ367" i="1"/>
  <c r="DK367" i="1"/>
  <c r="DL367" i="1"/>
  <c r="DM367" i="1"/>
  <c r="DF368" i="1"/>
  <c r="DH368" i="1"/>
  <c r="DJ368" i="1"/>
  <c r="DK368" i="1"/>
  <c r="DL368" i="1"/>
  <c r="DM368" i="1"/>
  <c r="DF369" i="1"/>
  <c r="DH369" i="1"/>
  <c r="DJ369" i="1"/>
  <c r="DK369" i="1"/>
  <c r="DL369" i="1"/>
  <c r="DM369" i="1"/>
  <c r="DF370" i="1"/>
  <c r="DH370" i="1"/>
  <c r="DJ370" i="1"/>
  <c r="DK370" i="1"/>
  <c r="DL370" i="1"/>
  <c r="DM370" i="1"/>
  <c r="DF371" i="1"/>
  <c r="DH371" i="1"/>
  <c r="DJ371" i="1"/>
  <c r="DK371" i="1"/>
  <c r="DL371" i="1"/>
  <c r="DM371" i="1"/>
  <c r="DF372" i="1"/>
  <c r="DH372" i="1"/>
  <c r="DJ372" i="1"/>
  <c r="DK372" i="1"/>
  <c r="DL372" i="1"/>
  <c r="DM372" i="1"/>
  <c r="DF373" i="1"/>
  <c r="DH373" i="1"/>
  <c r="DJ373" i="1"/>
  <c r="DK373" i="1"/>
  <c r="DL373" i="1"/>
  <c r="DM373" i="1"/>
  <c r="DF374" i="1"/>
  <c r="DH374" i="1"/>
  <c r="DJ374" i="1"/>
  <c r="DK374" i="1"/>
  <c r="DL374" i="1"/>
  <c r="DM374" i="1"/>
  <c r="DF375" i="1"/>
  <c r="DH375" i="1"/>
  <c r="DJ375" i="1"/>
  <c r="DK375" i="1"/>
  <c r="DL375" i="1"/>
  <c r="DM375" i="1"/>
  <c r="DF376" i="1"/>
  <c r="DH376" i="1"/>
  <c r="DJ376" i="1"/>
  <c r="DK376" i="1"/>
  <c r="DL376" i="1"/>
  <c r="DM376" i="1"/>
  <c r="DF377" i="1"/>
  <c r="DH377" i="1"/>
  <c r="DJ377" i="1"/>
  <c r="DK377" i="1"/>
  <c r="DL377" i="1"/>
  <c r="DM377" i="1"/>
  <c r="DF378" i="1"/>
  <c r="DH378" i="1"/>
  <c r="DJ378" i="1"/>
  <c r="DK378" i="1"/>
  <c r="DL378" i="1"/>
  <c r="DM378" i="1"/>
  <c r="DF379" i="1"/>
  <c r="DH379" i="1"/>
  <c r="DJ379" i="1"/>
  <c r="DK379" i="1"/>
  <c r="DL379" i="1"/>
  <c r="DM379" i="1"/>
  <c r="DF380" i="1"/>
  <c r="DH380" i="1"/>
  <c r="DJ380" i="1"/>
  <c r="DK380" i="1"/>
  <c r="DL380" i="1"/>
  <c r="DM380" i="1"/>
  <c r="DF381" i="1"/>
  <c r="DH381" i="1"/>
  <c r="DJ381" i="1"/>
  <c r="DK381" i="1"/>
  <c r="DL381" i="1"/>
  <c r="DM381" i="1"/>
  <c r="DF382" i="1"/>
  <c r="DH382" i="1"/>
  <c r="DJ382" i="1"/>
  <c r="DK382" i="1"/>
  <c r="DL382" i="1"/>
  <c r="DM382" i="1"/>
  <c r="DF383" i="1"/>
  <c r="DH383" i="1"/>
  <c r="DJ383" i="1"/>
  <c r="DK383" i="1"/>
  <c r="DL383" i="1"/>
  <c r="DM383" i="1"/>
  <c r="DF384" i="1"/>
  <c r="DH384" i="1"/>
  <c r="DJ384" i="1"/>
  <c r="DK384" i="1"/>
  <c r="DL384" i="1"/>
  <c r="DM384" i="1"/>
  <c r="DF385" i="1"/>
  <c r="DH385" i="1"/>
  <c r="DJ385" i="1"/>
  <c r="DK385" i="1"/>
  <c r="DL385" i="1"/>
  <c r="DM385" i="1"/>
  <c r="DF386" i="1"/>
  <c r="DH386" i="1"/>
  <c r="DJ386" i="1"/>
  <c r="DK386" i="1"/>
  <c r="DL386" i="1"/>
  <c r="DM386" i="1"/>
  <c r="DF387" i="1"/>
  <c r="DH387" i="1"/>
  <c r="DJ387" i="1"/>
  <c r="DK387" i="1"/>
  <c r="DL387" i="1"/>
  <c r="DM387" i="1"/>
  <c r="DF388" i="1"/>
  <c r="DH388" i="1"/>
  <c r="DJ388" i="1"/>
  <c r="DK388" i="1"/>
  <c r="DL388" i="1"/>
  <c r="DM388" i="1"/>
  <c r="DF389" i="1"/>
  <c r="DH389" i="1"/>
  <c r="DJ389" i="1"/>
  <c r="DL389" i="1"/>
  <c r="DM389" i="1"/>
  <c r="DF390" i="1"/>
  <c r="DH390" i="1"/>
  <c r="DJ390" i="1"/>
  <c r="DK390" i="1"/>
  <c r="DL390" i="1"/>
  <c r="DM390" i="1"/>
  <c r="DF391" i="1"/>
  <c r="DH391" i="1"/>
  <c r="DJ391" i="1"/>
  <c r="DK391" i="1"/>
  <c r="DL391" i="1"/>
  <c r="DM391" i="1"/>
  <c r="DF392" i="1"/>
  <c r="DH392" i="1"/>
  <c r="DJ392" i="1"/>
  <c r="DK392" i="1"/>
  <c r="DL392" i="1"/>
  <c r="DM392" i="1"/>
  <c r="DF393" i="1"/>
  <c r="DH393" i="1"/>
  <c r="DJ393" i="1"/>
  <c r="DK393" i="1"/>
  <c r="DL393" i="1"/>
  <c r="DM393" i="1"/>
  <c r="DF394" i="1"/>
  <c r="DH394" i="1"/>
  <c r="DJ394" i="1"/>
  <c r="DK394" i="1"/>
  <c r="DL394" i="1"/>
  <c r="DM394" i="1"/>
  <c r="CR367" i="1"/>
  <c r="CT367" i="1"/>
  <c r="CV367" i="1"/>
  <c r="CW367" i="1"/>
  <c r="CX367" i="1"/>
  <c r="CY367" i="1"/>
  <c r="CR368" i="1"/>
  <c r="CT368" i="1"/>
  <c r="CX368" i="1"/>
  <c r="CY368" i="1"/>
  <c r="CR369" i="1"/>
  <c r="CT369" i="1"/>
  <c r="CV369" i="1"/>
  <c r="CW369" i="1"/>
  <c r="CX369" i="1"/>
  <c r="CY369" i="1"/>
  <c r="CR370" i="1"/>
  <c r="CT370" i="1"/>
  <c r="CV370" i="1"/>
  <c r="CW370" i="1"/>
  <c r="CX370" i="1"/>
  <c r="CY370" i="1"/>
  <c r="CR371" i="1"/>
  <c r="CT371" i="1"/>
  <c r="CV371" i="1"/>
  <c r="CW371" i="1"/>
  <c r="CX371" i="1"/>
  <c r="CY371" i="1"/>
  <c r="CR372" i="1"/>
  <c r="CT372" i="1"/>
  <c r="CV372" i="1"/>
  <c r="CW372" i="1"/>
  <c r="CX372" i="1"/>
  <c r="CY372" i="1"/>
  <c r="CR373" i="1"/>
  <c r="CT373" i="1"/>
  <c r="CV373" i="1"/>
  <c r="CW373" i="1"/>
  <c r="CX373" i="1"/>
  <c r="CY373" i="1"/>
  <c r="CR374" i="1"/>
  <c r="CT374" i="1"/>
  <c r="CV374" i="1"/>
  <c r="CW374" i="1"/>
  <c r="CX374" i="1"/>
  <c r="CY374" i="1"/>
  <c r="CR375" i="1"/>
  <c r="CT375" i="1"/>
  <c r="CV375" i="1"/>
  <c r="CW375" i="1"/>
  <c r="CX375" i="1"/>
  <c r="CY375" i="1"/>
  <c r="CR376" i="1"/>
  <c r="CT376" i="1"/>
  <c r="CV376" i="1"/>
  <c r="CW376" i="1"/>
  <c r="CX376" i="1"/>
  <c r="CY376" i="1"/>
  <c r="CR377" i="1"/>
  <c r="CT377" i="1"/>
  <c r="CV377" i="1"/>
  <c r="CW377" i="1"/>
  <c r="CX377" i="1"/>
  <c r="CY377" i="1"/>
  <c r="CR378" i="1"/>
  <c r="CT378" i="1"/>
  <c r="CV378" i="1"/>
  <c r="CW378" i="1"/>
  <c r="CX378" i="1"/>
  <c r="CY378" i="1"/>
  <c r="CR379" i="1"/>
  <c r="CT379" i="1"/>
  <c r="CV379" i="1"/>
  <c r="CW379" i="1"/>
  <c r="CX379" i="1"/>
  <c r="CY379" i="1"/>
  <c r="CR380" i="1"/>
  <c r="CT380" i="1"/>
  <c r="CV380" i="1"/>
  <c r="CW380" i="1"/>
  <c r="CX380" i="1"/>
  <c r="CY380" i="1"/>
  <c r="CR381" i="1"/>
  <c r="CT381" i="1"/>
  <c r="CV381" i="1"/>
  <c r="CW381" i="1"/>
  <c r="CX381" i="1"/>
  <c r="CY381" i="1"/>
  <c r="CR382" i="1"/>
  <c r="CT382" i="1"/>
  <c r="CV382" i="1"/>
  <c r="CW382" i="1"/>
  <c r="CX382" i="1"/>
  <c r="CY382" i="1"/>
  <c r="CR383" i="1"/>
  <c r="CT383" i="1"/>
  <c r="CV383" i="1"/>
  <c r="CW383" i="1"/>
  <c r="CX383" i="1"/>
  <c r="CY383" i="1"/>
  <c r="CR384" i="1"/>
  <c r="CT384" i="1"/>
  <c r="CX384" i="1"/>
  <c r="CY384" i="1"/>
  <c r="CR385" i="1"/>
  <c r="CT385" i="1"/>
  <c r="CV385" i="1"/>
  <c r="CW385" i="1"/>
  <c r="CX385" i="1"/>
  <c r="CY385" i="1"/>
  <c r="CR386" i="1"/>
  <c r="CT386" i="1"/>
  <c r="CV386" i="1"/>
  <c r="CW386" i="1"/>
  <c r="CX386" i="1"/>
  <c r="CY386" i="1"/>
  <c r="CR387" i="1"/>
  <c r="CT387" i="1"/>
  <c r="CV387" i="1"/>
  <c r="CW387" i="1"/>
  <c r="CX387" i="1"/>
  <c r="CY387" i="1"/>
  <c r="CR388" i="1"/>
  <c r="CT388" i="1"/>
  <c r="CV388" i="1"/>
  <c r="CW388" i="1"/>
  <c r="CX388" i="1"/>
  <c r="CY388" i="1"/>
  <c r="CR389" i="1"/>
  <c r="CT389" i="1"/>
  <c r="CV389" i="1"/>
  <c r="CX389" i="1"/>
  <c r="CY389" i="1"/>
  <c r="CR390" i="1"/>
  <c r="CT390" i="1"/>
  <c r="CW390" i="1"/>
  <c r="CX390" i="1"/>
  <c r="CY390" i="1"/>
  <c r="CR391" i="1"/>
  <c r="CT391" i="1"/>
  <c r="CV391" i="1"/>
  <c r="CW391" i="1"/>
  <c r="CX391" i="1"/>
  <c r="CY391" i="1"/>
  <c r="CR392" i="1"/>
  <c r="CT392" i="1"/>
  <c r="CV392" i="1"/>
  <c r="CW392" i="1"/>
  <c r="CX392" i="1"/>
  <c r="CY392" i="1"/>
  <c r="CR393" i="1"/>
  <c r="CT393" i="1"/>
  <c r="CV393" i="1"/>
  <c r="CW393" i="1"/>
  <c r="CX393" i="1"/>
  <c r="CY393" i="1"/>
  <c r="CR394" i="1"/>
  <c r="CT394" i="1"/>
  <c r="CV394" i="1"/>
  <c r="CW394" i="1"/>
  <c r="CX394" i="1"/>
  <c r="CY394" i="1"/>
  <c r="CD367" i="1"/>
  <c r="CF367" i="1"/>
  <c r="CH367" i="1"/>
  <c r="CI367" i="1"/>
  <c r="CJ367" i="1"/>
  <c r="CK367" i="1"/>
  <c r="CD368" i="1"/>
  <c r="CF368" i="1"/>
  <c r="CH368" i="1"/>
  <c r="CI368" i="1"/>
  <c r="CJ368" i="1"/>
  <c r="CK368" i="1"/>
  <c r="CD369" i="1"/>
  <c r="CF369" i="1"/>
  <c r="CH369" i="1"/>
  <c r="CI369" i="1"/>
  <c r="CJ369" i="1"/>
  <c r="CK369" i="1"/>
  <c r="CD370" i="1"/>
  <c r="CF370" i="1"/>
  <c r="CH370" i="1"/>
  <c r="CI370" i="1"/>
  <c r="CJ370" i="1"/>
  <c r="CK370" i="1"/>
  <c r="CD371" i="1"/>
  <c r="CF371" i="1"/>
  <c r="CH371" i="1"/>
  <c r="CI371" i="1"/>
  <c r="CJ371" i="1"/>
  <c r="CK371" i="1"/>
  <c r="CD372" i="1"/>
  <c r="CF372" i="1"/>
  <c r="CH372" i="1"/>
  <c r="CI372" i="1"/>
  <c r="CJ372" i="1"/>
  <c r="CK372" i="1"/>
  <c r="CD373" i="1"/>
  <c r="CF373" i="1"/>
  <c r="CH373" i="1"/>
  <c r="CI373" i="1"/>
  <c r="CJ373" i="1"/>
  <c r="CK373" i="1"/>
  <c r="CD374" i="1"/>
  <c r="CF374" i="1"/>
  <c r="CH374" i="1"/>
  <c r="CI374" i="1"/>
  <c r="CJ374" i="1"/>
  <c r="CK374" i="1"/>
  <c r="CD375" i="1"/>
  <c r="CF375" i="1"/>
  <c r="CH375" i="1"/>
  <c r="CI375" i="1"/>
  <c r="CJ375" i="1"/>
  <c r="CK375" i="1"/>
  <c r="CD376" i="1"/>
  <c r="CF376" i="1"/>
  <c r="CH376" i="1"/>
  <c r="CI376" i="1"/>
  <c r="CJ376" i="1"/>
  <c r="CK376" i="1"/>
  <c r="CD377" i="1"/>
  <c r="CF377" i="1"/>
  <c r="CH377" i="1"/>
  <c r="CI377" i="1"/>
  <c r="CJ377" i="1"/>
  <c r="CK377" i="1"/>
  <c r="CD378" i="1"/>
  <c r="CF378" i="1"/>
  <c r="CH378" i="1"/>
  <c r="CI378" i="1"/>
  <c r="CJ378" i="1"/>
  <c r="CK378" i="1"/>
  <c r="CD379" i="1"/>
  <c r="CF379" i="1"/>
  <c r="CH379" i="1"/>
  <c r="CI379" i="1"/>
  <c r="CJ379" i="1"/>
  <c r="CK379" i="1"/>
  <c r="CD380" i="1"/>
  <c r="CF380" i="1"/>
  <c r="CH380" i="1"/>
  <c r="CI380" i="1"/>
  <c r="CJ380" i="1"/>
  <c r="CK380" i="1"/>
  <c r="CD381" i="1"/>
  <c r="CF381" i="1"/>
  <c r="CH381" i="1"/>
  <c r="CI381" i="1"/>
  <c r="CJ381" i="1"/>
  <c r="CK381" i="1"/>
  <c r="CD382" i="1"/>
  <c r="CF382" i="1"/>
  <c r="CH382" i="1"/>
  <c r="CI382" i="1"/>
  <c r="CJ382" i="1"/>
  <c r="CK382" i="1"/>
  <c r="CD383" i="1"/>
  <c r="CF383" i="1"/>
  <c r="CH383" i="1"/>
  <c r="CI383" i="1"/>
  <c r="CJ383" i="1"/>
  <c r="CK383" i="1"/>
  <c r="CD384" i="1"/>
  <c r="CF384" i="1"/>
  <c r="CH384" i="1"/>
  <c r="CI384" i="1"/>
  <c r="CJ384" i="1"/>
  <c r="CK384" i="1"/>
  <c r="CD385" i="1"/>
  <c r="CF385" i="1"/>
  <c r="CJ385" i="1"/>
  <c r="CK385" i="1"/>
  <c r="CD386" i="1"/>
  <c r="CF386" i="1"/>
  <c r="CH386" i="1"/>
  <c r="CI386" i="1"/>
  <c r="CJ386" i="1"/>
  <c r="CK386" i="1"/>
  <c r="CD387" i="1"/>
  <c r="CF387" i="1"/>
  <c r="CI387" i="1"/>
  <c r="CJ387" i="1"/>
  <c r="CK387" i="1"/>
  <c r="CD388" i="1"/>
  <c r="CF388" i="1"/>
  <c r="CH388" i="1"/>
  <c r="CI388" i="1"/>
  <c r="CJ388" i="1"/>
  <c r="CK388" i="1"/>
  <c r="CD389" i="1"/>
  <c r="CF389" i="1"/>
  <c r="CH389" i="1"/>
  <c r="CJ389" i="1"/>
  <c r="CK389" i="1"/>
  <c r="CD390" i="1"/>
  <c r="CF390" i="1"/>
  <c r="CH390" i="1"/>
  <c r="CI390" i="1"/>
  <c r="CJ390" i="1"/>
  <c r="CK390" i="1"/>
  <c r="CD391" i="1"/>
  <c r="CF391" i="1"/>
  <c r="CH391" i="1"/>
  <c r="CI391" i="1"/>
  <c r="CJ391" i="1"/>
  <c r="CK391" i="1"/>
  <c r="CD392" i="1"/>
  <c r="CF392" i="1"/>
  <c r="CH392" i="1"/>
  <c r="CI392" i="1"/>
  <c r="CJ392" i="1"/>
  <c r="CK392" i="1"/>
  <c r="CD393" i="1"/>
  <c r="CF393" i="1"/>
  <c r="CH393" i="1"/>
  <c r="CI393" i="1"/>
  <c r="CJ393" i="1"/>
  <c r="CK393" i="1"/>
  <c r="CD394" i="1"/>
  <c r="CF394" i="1"/>
  <c r="CH394" i="1"/>
  <c r="CI394" i="1"/>
  <c r="CJ394" i="1"/>
  <c r="CK394" i="1"/>
  <c r="BT369" i="1"/>
  <c r="BT373" i="1"/>
  <c r="BT377" i="1"/>
  <c r="BT381" i="1"/>
  <c r="BT385" i="1"/>
  <c r="BT389" i="1"/>
  <c r="BT367" i="1"/>
  <c r="BT371" i="1"/>
  <c r="BU367" i="1"/>
  <c r="BU371" i="1"/>
  <c r="HN364" i="1"/>
  <c r="HP364" i="1"/>
  <c r="HS364" i="1"/>
  <c r="HT364" i="1"/>
  <c r="HU364" i="1"/>
  <c r="HN365" i="1"/>
  <c r="HP365" i="1"/>
  <c r="HS365" i="1"/>
  <c r="HT365" i="1"/>
  <c r="HU365" i="1"/>
  <c r="HN366" i="1"/>
  <c r="HP366" i="1"/>
  <c r="HS366" i="1"/>
  <c r="HT366" i="1"/>
  <c r="HU366" i="1"/>
  <c r="HN367" i="1"/>
  <c r="HP367" i="1"/>
  <c r="HS367" i="1"/>
  <c r="HT367" i="1"/>
  <c r="HU367" i="1"/>
  <c r="HN368" i="1"/>
  <c r="HP368" i="1"/>
  <c r="HS368" i="1"/>
  <c r="HT368" i="1"/>
  <c r="HU368" i="1"/>
  <c r="HN369" i="1"/>
  <c r="HP369" i="1"/>
  <c r="HS369" i="1"/>
  <c r="HT369" i="1"/>
  <c r="HU369" i="1"/>
  <c r="HN370" i="1"/>
  <c r="HP370" i="1"/>
  <c r="HS370" i="1"/>
  <c r="HT370" i="1"/>
  <c r="HU370" i="1"/>
  <c r="GZ364" i="1"/>
  <c r="HB364" i="1"/>
  <c r="HE364" i="1"/>
  <c r="HF364" i="1"/>
  <c r="HG364" i="1"/>
  <c r="GZ365" i="1"/>
  <c r="HB365" i="1"/>
  <c r="HE365" i="1"/>
  <c r="HF365" i="1"/>
  <c r="HG365" i="1"/>
  <c r="GZ366" i="1"/>
  <c r="HB366" i="1"/>
  <c r="HE366" i="1"/>
  <c r="HF366" i="1"/>
  <c r="HG366" i="1"/>
  <c r="GZ367" i="1"/>
  <c r="HB367" i="1"/>
  <c r="HE367" i="1"/>
  <c r="HF367" i="1"/>
  <c r="HG367" i="1"/>
  <c r="GX368" i="1"/>
  <c r="GZ368" i="1"/>
  <c r="HB368" i="1"/>
  <c r="HE368" i="1"/>
  <c r="HF368" i="1"/>
  <c r="HG368" i="1"/>
  <c r="GX369" i="1"/>
  <c r="GZ369" i="1"/>
  <c r="HB369" i="1"/>
  <c r="HE369" i="1"/>
  <c r="HF369" i="1"/>
  <c r="HG369" i="1"/>
  <c r="GX370" i="1"/>
  <c r="GZ370" i="1"/>
  <c r="HB370" i="1"/>
  <c r="HE370" i="1"/>
  <c r="HF370" i="1"/>
  <c r="HG370" i="1"/>
  <c r="GL364" i="1"/>
  <c r="GN364" i="1"/>
  <c r="GQ364" i="1"/>
  <c r="GR364" i="1"/>
  <c r="GS364" i="1"/>
  <c r="GL365" i="1"/>
  <c r="GN365" i="1"/>
  <c r="GQ365" i="1"/>
  <c r="GR365" i="1"/>
  <c r="GS365" i="1"/>
  <c r="GL366" i="1"/>
  <c r="GN366" i="1"/>
  <c r="GQ366" i="1"/>
  <c r="GR366" i="1"/>
  <c r="GS366" i="1"/>
  <c r="GL367" i="1"/>
  <c r="GN367" i="1"/>
  <c r="GQ367" i="1"/>
  <c r="GR367" i="1"/>
  <c r="GS367" i="1"/>
  <c r="GJ368" i="1"/>
  <c r="GL368" i="1"/>
  <c r="GN368" i="1"/>
  <c r="GQ368" i="1"/>
  <c r="GR368" i="1"/>
  <c r="GS368" i="1"/>
  <c r="GJ369" i="1"/>
  <c r="GL369" i="1"/>
  <c r="GN369" i="1"/>
  <c r="GQ369" i="1"/>
  <c r="GR369" i="1"/>
  <c r="GS369" i="1"/>
  <c r="GJ370" i="1"/>
  <c r="GL370" i="1"/>
  <c r="GN370" i="1"/>
  <c r="GQ370" i="1"/>
  <c r="GR370" i="1"/>
  <c r="GS370" i="1"/>
  <c r="LV364" i="1"/>
  <c r="LX364" i="1"/>
  <c r="MA364" i="1"/>
  <c r="MB364" i="1"/>
  <c r="MC364" i="1"/>
  <c r="LV365" i="1"/>
  <c r="LX365" i="1"/>
  <c r="MA365" i="1"/>
  <c r="MB365" i="1"/>
  <c r="MC365" i="1"/>
  <c r="LV366" i="1"/>
  <c r="LX366" i="1"/>
  <c r="MA366" i="1"/>
  <c r="MB366" i="1"/>
  <c r="MC366" i="1"/>
  <c r="LV367" i="1"/>
  <c r="LX367" i="1"/>
  <c r="MA367" i="1"/>
  <c r="MB367" i="1"/>
  <c r="MC367" i="1"/>
  <c r="LV368" i="1"/>
  <c r="LX368" i="1"/>
  <c r="MA368" i="1"/>
  <c r="MB368" i="1"/>
  <c r="MC368" i="1"/>
  <c r="LV369" i="1"/>
  <c r="LX369" i="1"/>
  <c r="MA369" i="1"/>
  <c r="MB369" i="1"/>
  <c r="MC369" i="1"/>
  <c r="LV370" i="1"/>
  <c r="LX370" i="1"/>
  <c r="MA370" i="1"/>
  <c r="MB370" i="1"/>
  <c r="MC370" i="1"/>
  <c r="MJ364" i="1"/>
  <c r="ML364" i="1"/>
  <c r="MO364" i="1"/>
  <c r="MP364" i="1"/>
  <c r="MQ364" i="1"/>
  <c r="MJ365" i="1"/>
  <c r="ML365" i="1"/>
  <c r="MO365" i="1"/>
  <c r="MP365" i="1"/>
  <c r="MQ365" i="1"/>
  <c r="MJ366" i="1"/>
  <c r="ML366" i="1"/>
  <c r="MO366" i="1"/>
  <c r="MP366" i="1"/>
  <c r="MQ366" i="1"/>
  <c r="MJ367" i="1"/>
  <c r="ML367" i="1"/>
  <c r="MO367" i="1"/>
  <c r="MP367" i="1"/>
  <c r="MQ367" i="1"/>
  <c r="MJ368" i="1"/>
  <c r="ML368" i="1"/>
  <c r="MO368" i="1"/>
  <c r="MP368" i="1"/>
  <c r="MQ368" i="1"/>
  <c r="MJ369" i="1"/>
  <c r="ML369" i="1"/>
  <c r="MO369" i="1"/>
  <c r="MP369" i="1"/>
  <c r="MQ369" i="1"/>
  <c r="MJ370" i="1"/>
  <c r="ML370" i="1"/>
  <c r="MO370" i="1"/>
  <c r="MP370" i="1"/>
  <c r="MQ370" i="1"/>
  <c r="MX364" i="1"/>
  <c r="MZ364" i="1"/>
  <c r="NC364" i="1"/>
  <c r="ND364" i="1"/>
  <c r="NE364" i="1"/>
  <c r="MX365" i="1"/>
  <c r="MZ365" i="1"/>
  <c r="NC365" i="1"/>
  <c r="ND365" i="1"/>
  <c r="NE365" i="1"/>
  <c r="MX366" i="1"/>
  <c r="MZ366" i="1"/>
  <c r="NC366" i="1"/>
  <c r="ND366" i="1"/>
  <c r="NE366" i="1"/>
  <c r="MX367" i="1"/>
  <c r="MZ367" i="1"/>
  <c r="NC367" i="1"/>
  <c r="ND367" i="1"/>
  <c r="NE367" i="1"/>
  <c r="MX368" i="1"/>
  <c r="MZ368" i="1"/>
  <c r="NC368" i="1"/>
  <c r="ND368" i="1"/>
  <c r="NE368" i="1"/>
  <c r="MX369" i="1"/>
  <c r="MZ369" i="1"/>
  <c r="NC369" i="1"/>
  <c r="ND369" i="1"/>
  <c r="NE369" i="1"/>
  <c r="MX370" i="1"/>
  <c r="MZ370" i="1"/>
  <c r="NC370" i="1"/>
  <c r="ND370" i="1"/>
  <c r="NE370" i="1"/>
  <c r="NL364" i="1"/>
  <c r="NN364" i="1"/>
  <c r="NQ364" i="1"/>
  <c r="NR364" i="1"/>
  <c r="NS364" i="1"/>
  <c r="NL365" i="1"/>
  <c r="NN365" i="1"/>
  <c r="NQ365" i="1"/>
  <c r="NR365" i="1"/>
  <c r="NS365" i="1"/>
  <c r="NL366" i="1"/>
  <c r="NN366" i="1"/>
  <c r="NQ366" i="1"/>
  <c r="NR366" i="1"/>
  <c r="NS366" i="1"/>
  <c r="NL367" i="1"/>
  <c r="NN367" i="1"/>
  <c r="NQ367" i="1"/>
  <c r="NR367" i="1"/>
  <c r="NS367" i="1"/>
  <c r="NL368" i="1"/>
  <c r="NN368" i="1"/>
  <c r="NQ368" i="1"/>
  <c r="NR368" i="1"/>
  <c r="NS368" i="1"/>
  <c r="NL369" i="1"/>
  <c r="NN369" i="1"/>
  <c r="NQ369" i="1"/>
  <c r="NR369" i="1"/>
  <c r="NS369" i="1"/>
  <c r="NL370" i="1"/>
  <c r="NN370" i="1"/>
  <c r="NQ370" i="1"/>
  <c r="NR370" i="1"/>
  <c r="NS370" i="1"/>
  <c r="EV364" i="1"/>
  <c r="EX364" i="1"/>
  <c r="FA364" i="1"/>
  <c r="FB364" i="1"/>
  <c r="FC364" i="1"/>
  <c r="EV365" i="1"/>
  <c r="EX365" i="1"/>
  <c r="FA365" i="1"/>
  <c r="FB365" i="1"/>
  <c r="FC365" i="1"/>
  <c r="EV366" i="1"/>
  <c r="EX366" i="1"/>
  <c r="FA366" i="1"/>
  <c r="FB366" i="1"/>
  <c r="FC366" i="1"/>
  <c r="EV367" i="1"/>
  <c r="EX367" i="1"/>
  <c r="FA367" i="1"/>
  <c r="FB367" i="1"/>
  <c r="FC367" i="1"/>
  <c r="EV368" i="1"/>
  <c r="EX368" i="1"/>
  <c r="FA368" i="1"/>
  <c r="FB368" i="1"/>
  <c r="FC368" i="1"/>
  <c r="EV369" i="1"/>
  <c r="EX369" i="1"/>
  <c r="FA369" i="1"/>
  <c r="FB369" i="1"/>
  <c r="FC369" i="1"/>
  <c r="EV370" i="1"/>
  <c r="EX370" i="1"/>
  <c r="FA370" i="1"/>
  <c r="FB370" i="1"/>
  <c r="FC370" i="1"/>
  <c r="EH364" i="1"/>
  <c r="EJ364" i="1"/>
  <c r="EM364" i="1"/>
  <c r="EN364" i="1"/>
  <c r="EO364" i="1"/>
  <c r="EH365" i="1"/>
  <c r="EJ365" i="1"/>
  <c r="EM365" i="1"/>
  <c r="EN365" i="1"/>
  <c r="EO365" i="1"/>
  <c r="EH366" i="1"/>
  <c r="EJ366" i="1"/>
  <c r="EM366" i="1"/>
  <c r="EN366" i="1"/>
  <c r="EO366" i="1"/>
  <c r="EH367" i="1"/>
  <c r="EJ367" i="1"/>
  <c r="EM367" i="1"/>
  <c r="EN367" i="1"/>
  <c r="EO367" i="1"/>
  <c r="EH368" i="1"/>
  <c r="EJ368" i="1"/>
  <c r="EM368" i="1"/>
  <c r="EN368" i="1"/>
  <c r="EO368" i="1"/>
  <c r="EH369" i="1"/>
  <c r="EJ369" i="1"/>
  <c r="EM369" i="1"/>
  <c r="EN369" i="1"/>
  <c r="EO369" i="1"/>
  <c r="EH370" i="1"/>
  <c r="EJ370" i="1"/>
  <c r="EM370" i="1"/>
  <c r="EN370" i="1"/>
  <c r="EO370" i="1"/>
  <c r="BB364" i="1"/>
  <c r="BD364" i="1"/>
  <c r="BG364" i="1"/>
  <c r="BH364" i="1"/>
  <c r="BI364" i="1"/>
  <c r="BB365" i="1"/>
  <c r="BD365" i="1"/>
  <c r="BG365" i="1"/>
  <c r="BH365" i="1"/>
  <c r="BI365" i="1"/>
  <c r="BB366" i="1"/>
  <c r="BD366" i="1"/>
  <c r="BG366" i="1"/>
  <c r="BH366" i="1"/>
  <c r="BI366" i="1"/>
  <c r="BB367" i="1"/>
  <c r="BD367" i="1"/>
  <c r="BG367" i="1"/>
  <c r="BH367" i="1"/>
  <c r="BI367" i="1"/>
  <c r="BB368" i="1"/>
  <c r="BD368" i="1"/>
  <c r="BG368" i="1"/>
  <c r="BH368" i="1"/>
  <c r="BI368" i="1"/>
  <c r="BB369" i="1"/>
  <c r="BD369" i="1"/>
  <c r="BG369" i="1"/>
  <c r="BH369" i="1"/>
  <c r="BI369" i="1"/>
  <c r="BB370" i="1"/>
  <c r="BD370" i="1"/>
  <c r="BG370" i="1"/>
  <c r="BH370" i="1"/>
  <c r="BI370" i="1"/>
  <c r="AN364" i="1"/>
  <c r="AP364" i="1"/>
  <c r="AS364" i="1"/>
  <c r="AT364" i="1"/>
  <c r="AU364" i="1"/>
  <c r="AN365" i="1"/>
  <c r="AP365" i="1"/>
  <c r="AS365" i="1"/>
  <c r="AT365" i="1"/>
  <c r="AU365" i="1"/>
  <c r="AN366" i="1"/>
  <c r="AP366" i="1"/>
  <c r="AS366" i="1"/>
  <c r="AT366" i="1"/>
  <c r="AU366" i="1"/>
  <c r="AN367" i="1"/>
  <c r="AP367" i="1"/>
  <c r="AS367" i="1"/>
  <c r="AT367" i="1"/>
  <c r="AU367" i="1"/>
  <c r="AN368" i="1"/>
  <c r="AP368" i="1"/>
  <c r="AS368" i="1"/>
  <c r="AT368" i="1"/>
  <c r="AU368" i="1"/>
  <c r="AN369" i="1"/>
  <c r="AP369" i="1"/>
  <c r="AS369" i="1"/>
  <c r="AT369" i="1"/>
  <c r="AU369" i="1"/>
  <c r="AN370" i="1"/>
  <c r="AP370" i="1"/>
  <c r="AS370" i="1"/>
  <c r="AT370" i="1"/>
  <c r="AU370" i="1"/>
  <c r="Z364" i="1"/>
  <c r="AB364" i="1"/>
  <c r="AE364" i="1"/>
  <c r="AF364" i="1"/>
  <c r="AG364" i="1"/>
  <c r="Z365" i="1"/>
  <c r="AB365" i="1"/>
  <c r="AE365" i="1"/>
  <c r="AF365" i="1"/>
  <c r="AG365" i="1"/>
  <c r="Z366" i="1"/>
  <c r="AB366" i="1"/>
  <c r="AE366" i="1"/>
  <c r="AF366" i="1"/>
  <c r="AG366" i="1"/>
  <c r="Z367" i="1"/>
  <c r="AB367" i="1"/>
  <c r="AE367" i="1"/>
  <c r="AF367" i="1"/>
  <c r="AG367" i="1"/>
  <c r="Z368" i="1"/>
  <c r="AB368" i="1"/>
  <c r="AE368" i="1"/>
  <c r="AF368" i="1"/>
  <c r="AG368" i="1"/>
  <c r="Z369" i="1"/>
  <c r="AB369" i="1"/>
  <c r="AE369" i="1"/>
  <c r="AF369" i="1"/>
  <c r="AG369" i="1"/>
  <c r="Z370" i="1"/>
  <c r="AB370" i="1"/>
  <c r="AE370" i="1"/>
  <c r="AF370" i="1"/>
  <c r="AG370" i="1"/>
  <c r="L364" i="1"/>
  <c r="N364" i="1"/>
  <c r="Q364" i="1"/>
  <c r="R364" i="1"/>
  <c r="S364" i="1"/>
  <c r="V364" i="1"/>
  <c r="AJ364" i="1"/>
  <c r="AX364" i="1"/>
  <c r="ED364" i="1"/>
  <c r="ER364" i="1"/>
  <c r="NH364" i="1"/>
  <c r="MT364" i="1"/>
  <c r="MF364" i="1"/>
  <c r="LR364" i="1"/>
  <c r="GH364" i="1"/>
  <c r="GV364" i="1"/>
  <c r="HJ364" i="1"/>
  <c r="L365" i="1"/>
  <c r="N365" i="1"/>
  <c r="Q365" i="1"/>
  <c r="R365" i="1"/>
  <c r="S365" i="1"/>
  <c r="V365" i="1"/>
  <c r="AJ365" i="1"/>
  <c r="AX365" i="1"/>
  <c r="ED365" i="1"/>
  <c r="ER365" i="1"/>
  <c r="NH365" i="1"/>
  <c r="MT365" i="1"/>
  <c r="MF365" i="1"/>
  <c r="LR365" i="1"/>
  <c r="GH365" i="1"/>
  <c r="GV365" i="1"/>
  <c r="HJ365" i="1"/>
  <c r="L366" i="1"/>
  <c r="N366" i="1"/>
  <c r="Q366" i="1"/>
  <c r="R366" i="1"/>
  <c r="S366" i="1"/>
  <c r="V366" i="1"/>
  <c r="AJ366" i="1"/>
  <c r="AX366" i="1"/>
  <c r="ED366" i="1"/>
  <c r="ER366" i="1"/>
  <c r="NH366" i="1"/>
  <c r="MT366" i="1"/>
  <c r="MF366" i="1"/>
  <c r="LR366" i="1"/>
  <c r="LD366" i="1"/>
  <c r="LM366" i="1"/>
  <c r="LN366" i="1"/>
  <c r="GH366" i="1"/>
  <c r="GV366" i="1"/>
  <c r="HJ366" i="1"/>
  <c r="L367" i="1"/>
  <c r="N367" i="1"/>
  <c r="Q367" i="1"/>
  <c r="R367" i="1"/>
  <c r="S367" i="1"/>
  <c r="V367" i="1"/>
  <c r="AJ367" i="1"/>
  <c r="AX367" i="1"/>
  <c r="BL367" i="1"/>
  <c r="BP367" i="1"/>
  <c r="BR367" i="1"/>
  <c r="BV367" i="1"/>
  <c r="BW367" i="1"/>
  <c r="BZ367" i="1"/>
  <c r="CN367" i="1"/>
  <c r="DB367" i="1"/>
  <c r="DP367" i="1"/>
  <c r="ED367" i="1"/>
  <c r="ER367" i="1"/>
  <c r="IZ367" i="1"/>
  <c r="JN367" i="1"/>
  <c r="KB367" i="1"/>
  <c r="KP367" i="1"/>
  <c r="NH367" i="1"/>
  <c r="MT367" i="1"/>
  <c r="MF367" i="1"/>
  <c r="LR367" i="1"/>
  <c r="LM367" i="1"/>
  <c r="LN367" i="1"/>
  <c r="GH367" i="1"/>
  <c r="GV367" i="1"/>
  <c r="HX367" i="1"/>
  <c r="IH367" i="1"/>
  <c r="II367" i="1"/>
  <c r="IL367" i="1"/>
  <c r="HJ367" i="1"/>
  <c r="B368" i="1"/>
  <c r="C368" i="1"/>
  <c r="D368" i="1"/>
  <c r="E368" i="1"/>
  <c r="F368" i="1"/>
  <c r="L368" i="1"/>
  <c r="N368" i="1"/>
  <c r="Q368" i="1"/>
  <c r="R368" i="1"/>
  <c r="S368" i="1"/>
  <c r="V368" i="1"/>
  <c r="AJ368" i="1"/>
  <c r="AX368" i="1"/>
  <c r="BP368" i="1"/>
  <c r="BR368" i="1"/>
  <c r="BU368" i="1"/>
  <c r="BV368" i="1"/>
  <c r="BW368" i="1"/>
  <c r="ED368" i="1"/>
  <c r="ER368" i="1"/>
  <c r="NH368" i="1"/>
  <c r="MT368" i="1"/>
  <c r="MF368" i="1"/>
  <c r="LR368" i="1"/>
  <c r="LM368" i="1"/>
  <c r="LN368" i="1"/>
  <c r="GH368" i="1"/>
  <c r="GV368" i="1"/>
  <c r="IH368" i="1"/>
  <c r="II368" i="1"/>
  <c r="HJ368" i="1"/>
  <c r="B369" i="1"/>
  <c r="C369" i="1"/>
  <c r="D369" i="1"/>
  <c r="E369" i="1"/>
  <c r="F369" i="1"/>
  <c r="L369" i="1"/>
  <c r="N369" i="1"/>
  <c r="Q369" i="1"/>
  <c r="R369" i="1"/>
  <c r="S369" i="1"/>
  <c r="V369" i="1"/>
  <c r="AJ369" i="1"/>
  <c r="AX369" i="1"/>
  <c r="BP369" i="1"/>
  <c r="BR369" i="1"/>
  <c r="BU369" i="1"/>
  <c r="BV369" i="1"/>
  <c r="BW369" i="1"/>
  <c r="ED369" i="1"/>
  <c r="ER369" i="1"/>
  <c r="NH369" i="1"/>
  <c r="MT369" i="1"/>
  <c r="MF369" i="1"/>
  <c r="LR369" i="1"/>
  <c r="LD369" i="1"/>
  <c r="LH369" i="1"/>
  <c r="LJ369" i="1"/>
  <c r="LM369" i="1"/>
  <c r="LN369" i="1"/>
  <c r="GH369" i="1"/>
  <c r="GV369" i="1"/>
  <c r="IH369" i="1"/>
  <c r="II369" i="1"/>
  <c r="HJ369" i="1"/>
  <c r="B370" i="1"/>
  <c r="C370" i="1"/>
  <c r="D370" i="1"/>
  <c r="E370" i="1"/>
  <c r="F370" i="1"/>
  <c r="L370" i="1"/>
  <c r="N370" i="1"/>
  <c r="Q370" i="1"/>
  <c r="R370" i="1"/>
  <c r="S370" i="1"/>
  <c r="V370" i="1"/>
  <c r="AJ370" i="1"/>
  <c r="AX370" i="1"/>
  <c r="BP370" i="1"/>
  <c r="BR370" i="1"/>
  <c r="BT370" i="1"/>
  <c r="BU370" i="1"/>
  <c r="BV370" i="1"/>
  <c r="BW370" i="1"/>
  <c r="ED370" i="1"/>
  <c r="ER370" i="1"/>
  <c r="NH370" i="1"/>
  <c r="MT370" i="1"/>
  <c r="MF370" i="1"/>
  <c r="LR370" i="1"/>
  <c r="LH370" i="1"/>
  <c r="LJ370" i="1"/>
  <c r="LM370" i="1"/>
  <c r="LN370" i="1"/>
  <c r="GH370" i="1"/>
  <c r="GV370" i="1"/>
  <c r="IH370" i="1"/>
  <c r="II370" i="1"/>
  <c r="HJ370" i="1"/>
  <c r="BL371" i="1"/>
  <c r="BP371" i="1"/>
  <c r="BR371" i="1"/>
  <c r="BV371" i="1"/>
  <c r="BW371" i="1"/>
  <c r="BZ371" i="1"/>
  <c r="CN371" i="1"/>
  <c r="DB371" i="1"/>
  <c r="DP371" i="1"/>
  <c r="ED371" i="1"/>
  <c r="IZ371" i="1"/>
  <c r="JN371" i="1"/>
  <c r="KB371" i="1"/>
  <c r="KP371" i="1"/>
  <c r="NH371" i="1"/>
  <c r="LH371" i="1"/>
  <c r="LJ371" i="1"/>
  <c r="LM371" i="1"/>
  <c r="LN371" i="1"/>
  <c r="GH371" i="1"/>
  <c r="HX371" i="1"/>
  <c r="IH371" i="1"/>
  <c r="II371" i="1"/>
  <c r="IL371" i="1"/>
  <c r="HJ371" i="1"/>
  <c r="BP372" i="1"/>
  <c r="BR372" i="1"/>
  <c r="BT372" i="1"/>
  <c r="BU372" i="1"/>
  <c r="BV372" i="1"/>
  <c r="BW372" i="1"/>
  <c r="ED372" i="1"/>
  <c r="NH372" i="1"/>
  <c r="LD372" i="1"/>
  <c r="LH372" i="1"/>
  <c r="LJ372" i="1"/>
  <c r="LM372" i="1"/>
  <c r="LN372" i="1"/>
  <c r="GH372" i="1"/>
  <c r="IH372" i="1"/>
  <c r="II372" i="1"/>
  <c r="HJ372" i="1"/>
  <c r="B373" i="1"/>
  <c r="C373" i="1"/>
  <c r="D373" i="1"/>
  <c r="E373" i="1"/>
  <c r="L373" i="1"/>
  <c r="N373" i="1"/>
  <c r="Q373" i="1"/>
  <c r="R373" i="1"/>
  <c r="S373" i="1"/>
  <c r="V373" i="1"/>
  <c r="Z373" i="1"/>
  <c r="AB373" i="1"/>
  <c r="AE373" i="1"/>
  <c r="AF373" i="1"/>
  <c r="AG373" i="1"/>
  <c r="AJ373" i="1"/>
  <c r="AN373" i="1"/>
  <c r="AP373" i="1"/>
  <c r="AS373" i="1"/>
  <c r="AT373" i="1"/>
  <c r="AU373" i="1"/>
  <c r="AX373" i="1"/>
  <c r="BB373" i="1"/>
  <c r="BD373" i="1"/>
  <c r="BG373" i="1"/>
  <c r="BH373" i="1"/>
  <c r="BI373" i="1"/>
  <c r="BP373" i="1"/>
  <c r="BR373" i="1"/>
  <c r="BU373" i="1"/>
  <c r="BV373" i="1"/>
  <c r="BW373" i="1"/>
  <c r="ED373" i="1"/>
  <c r="EH373" i="1"/>
  <c r="EJ373" i="1"/>
  <c r="EM373" i="1"/>
  <c r="EN373" i="1"/>
  <c r="EO373" i="1"/>
  <c r="ER373" i="1"/>
  <c r="EV373" i="1"/>
  <c r="EX373" i="1"/>
  <c r="FA373" i="1"/>
  <c r="FB373" i="1"/>
  <c r="FC373" i="1"/>
  <c r="NH373" i="1"/>
  <c r="NL373" i="1"/>
  <c r="NN373" i="1"/>
  <c r="NQ373" i="1"/>
  <c r="NR373" i="1"/>
  <c r="NS373" i="1"/>
  <c r="MT373" i="1"/>
  <c r="MX373" i="1"/>
  <c r="MZ373" i="1"/>
  <c r="NC373" i="1"/>
  <c r="ND373" i="1"/>
  <c r="NE373" i="1"/>
  <c r="MF373" i="1"/>
  <c r="MJ373" i="1"/>
  <c r="ML373" i="1"/>
  <c r="MO373" i="1"/>
  <c r="MP373" i="1"/>
  <c r="MQ373" i="1"/>
  <c r="LR373" i="1"/>
  <c r="LV373" i="1"/>
  <c r="LX373" i="1"/>
  <c r="MA373" i="1"/>
  <c r="MB373" i="1"/>
  <c r="MC373" i="1"/>
  <c r="LH373" i="1"/>
  <c r="LJ373" i="1"/>
  <c r="LM373" i="1"/>
  <c r="LN373" i="1"/>
  <c r="GH373" i="1"/>
  <c r="GJ373" i="1"/>
  <c r="GL373" i="1"/>
  <c r="GN373" i="1"/>
  <c r="GQ373" i="1"/>
  <c r="GR373" i="1"/>
  <c r="GS373" i="1"/>
  <c r="GV373" i="1"/>
  <c r="GX373" i="1"/>
  <c r="GZ373" i="1"/>
  <c r="HB373" i="1"/>
  <c r="HE373" i="1"/>
  <c r="HF373" i="1"/>
  <c r="HG373" i="1"/>
  <c r="IH373" i="1"/>
  <c r="II373" i="1"/>
  <c r="HJ373" i="1"/>
  <c r="HN373" i="1"/>
  <c r="HP373" i="1"/>
  <c r="HS373" i="1"/>
  <c r="HT373" i="1"/>
  <c r="HU373" i="1"/>
  <c r="B374" i="1"/>
  <c r="C374" i="1"/>
  <c r="D374" i="1"/>
  <c r="E374" i="1"/>
  <c r="L374" i="1"/>
  <c r="N374" i="1"/>
  <c r="Q374" i="1"/>
  <c r="R374" i="1"/>
  <c r="S374" i="1"/>
  <c r="V374" i="1"/>
  <c r="Z374" i="1"/>
  <c r="AB374" i="1"/>
  <c r="AE374" i="1"/>
  <c r="AF374" i="1"/>
  <c r="AG374" i="1"/>
  <c r="AJ374" i="1"/>
  <c r="AN374" i="1"/>
  <c r="AP374" i="1"/>
  <c r="AS374" i="1"/>
  <c r="AT374" i="1"/>
  <c r="AU374" i="1"/>
  <c r="AX374" i="1"/>
  <c r="BB374" i="1"/>
  <c r="BD374" i="1"/>
  <c r="BG374" i="1"/>
  <c r="BH374" i="1"/>
  <c r="BI374" i="1"/>
  <c r="BP374" i="1"/>
  <c r="BR374" i="1"/>
  <c r="BT374" i="1"/>
  <c r="BU374" i="1"/>
  <c r="BV374" i="1"/>
  <c r="BW374" i="1"/>
  <c r="ED374" i="1"/>
  <c r="EH374" i="1"/>
  <c r="EJ374" i="1"/>
  <c r="EM374" i="1"/>
  <c r="EN374" i="1"/>
  <c r="EO374" i="1"/>
  <c r="ER374" i="1"/>
  <c r="EV374" i="1"/>
  <c r="EX374" i="1"/>
  <c r="FA374" i="1"/>
  <c r="FB374" i="1"/>
  <c r="FC374" i="1"/>
  <c r="NH374" i="1"/>
  <c r="NL374" i="1"/>
  <c r="NN374" i="1"/>
  <c r="NQ374" i="1"/>
  <c r="NR374" i="1"/>
  <c r="NS374" i="1"/>
  <c r="MT374" i="1"/>
  <c r="MX374" i="1"/>
  <c r="MZ374" i="1"/>
  <c r="NC374" i="1"/>
  <c r="ND374" i="1"/>
  <c r="NE374" i="1"/>
  <c r="MF374" i="1"/>
  <c r="MJ374" i="1"/>
  <c r="ML374" i="1"/>
  <c r="MO374" i="1"/>
  <c r="MP374" i="1"/>
  <c r="MQ374" i="1"/>
  <c r="LR374" i="1"/>
  <c r="LV374" i="1"/>
  <c r="LX374" i="1"/>
  <c r="MA374" i="1"/>
  <c r="MB374" i="1"/>
  <c r="MC374" i="1"/>
  <c r="LH374" i="1"/>
  <c r="LJ374" i="1"/>
  <c r="LM374" i="1"/>
  <c r="LN374" i="1"/>
  <c r="GH374" i="1"/>
  <c r="GJ374" i="1"/>
  <c r="GL374" i="1"/>
  <c r="GN374" i="1"/>
  <c r="GQ374" i="1"/>
  <c r="GR374" i="1"/>
  <c r="GS374" i="1"/>
  <c r="GV374" i="1"/>
  <c r="GX374" i="1"/>
  <c r="GZ374" i="1"/>
  <c r="HB374" i="1"/>
  <c r="HE374" i="1"/>
  <c r="HF374" i="1"/>
  <c r="HG374" i="1"/>
  <c r="IH374" i="1"/>
  <c r="II374" i="1"/>
  <c r="HJ374" i="1"/>
  <c r="HN374" i="1"/>
  <c r="HP374" i="1"/>
  <c r="HS374" i="1"/>
  <c r="HT374" i="1"/>
  <c r="HU374" i="1"/>
  <c r="B375" i="1"/>
  <c r="C375" i="1"/>
  <c r="D375" i="1"/>
  <c r="E375" i="1"/>
  <c r="L375" i="1"/>
  <c r="N375" i="1"/>
  <c r="Q375" i="1"/>
  <c r="R375" i="1"/>
  <c r="S375" i="1"/>
  <c r="V375" i="1"/>
  <c r="Z375" i="1"/>
  <c r="AB375" i="1"/>
  <c r="AE375" i="1"/>
  <c r="AF375" i="1"/>
  <c r="AG375" i="1"/>
  <c r="AJ375" i="1"/>
  <c r="AN375" i="1"/>
  <c r="AP375" i="1"/>
  <c r="AS375" i="1"/>
  <c r="AT375" i="1"/>
  <c r="AU375" i="1"/>
  <c r="AX375" i="1"/>
  <c r="BB375" i="1"/>
  <c r="BD375" i="1"/>
  <c r="BG375" i="1"/>
  <c r="BH375" i="1"/>
  <c r="BI375" i="1"/>
  <c r="BL375" i="1"/>
  <c r="BP375" i="1"/>
  <c r="BR375" i="1"/>
  <c r="BT375" i="1"/>
  <c r="BU375" i="1"/>
  <c r="BV375" i="1"/>
  <c r="BW375" i="1"/>
  <c r="BZ375" i="1"/>
  <c r="CN375" i="1"/>
  <c r="DB375" i="1"/>
  <c r="DP375" i="1"/>
  <c r="ED375" i="1"/>
  <c r="EH375" i="1"/>
  <c r="EJ375" i="1"/>
  <c r="EM375" i="1"/>
  <c r="EN375" i="1"/>
  <c r="EO375" i="1"/>
  <c r="ER375" i="1"/>
  <c r="EV375" i="1"/>
  <c r="EX375" i="1"/>
  <c r="FA375" i="1"/>
  <c r="FB375" i="1"/>
  <c r="FC375" i="1"/>
  <c r="IZ375" i="1"/>
  <c r="JN375" i="1"/>
  <c r="KB375" i="1"/>
  <c r="KP375" i="1"/>
  <c r="NH375" i="1"/>
  <c r="NL375" i="1"/>
  <c r="NN375" i="1"/>
  <c r="NQ375" i="1"/>
  <c r="NR375" i="1"/>
  <c r="NS375" i="1"/>
  <c r="MT375" i="1"/>
  <c r="MX375" i="1"/>
  <c r="MZ375" i="1"/>
  <c r="NC375" i="1"/>
  <c r="ND375" i="1"/>
  <c r="NE375" i="1"/>
  <c r="MF375" i="1"/>
  <c r="MJ375" i="1"/>
  <c r="ML375" i="1"/>
  <c r="MO375" i="1"/>
  <c r="MP375" i="1"/>
  <c r="MQ375" i="1"/>
  <c r="LR375" i="1"/>
  <c r="LV375" i="1"/>
  <c r="LX375" i="1"/>
  <c r="MA375" i="1"/>
  <c r="MB375" i="1"/>
  <c r="MC375" i="1"/>
  <c r="LD375" i="1"/>
  <c r="LM375" i="1"/>
  <c r="LN375" i="1"/>
  <c r="GH375" i="1"/>
  <c r="GJ375" i="1"/>
  <c r="GL375" i="1"/>
  <c r="GN375" i="1"/>
  <c r="GQ375" i="1"/>
  <c r="GR375" i="1"/>
  <c r="GS375" i="1"/>
  <c r="GV375" i="1"/>
  <c r="GX375" i="1"/>
  <c r="GZ375" i="1"/>
  <c r="HB375" i="1"/>
  <c r="HE375" i="1"/>
  <c r="HF375" i="1"/>
  <c r="HG375" i="1"/>
  <c r="HX375" i="1"/>
  <c r="IB375" i="1"/>
  <c r="IL375" i="1"/>
  <c r="HJ375" i="1"/>
  <c r="HN375" i="1"/>
  <c r="HP375" i="1"/>
  <c r="HS375" i="1"/>
  <c r="HT375" i="1"/>
  <c r="HU375" i="1"/>
  <c r="B376" i="1"/>
  <c r="C376" i="1"/>
  <c r="D376" i="1"/>
  <c r="E376" i="1"/>
  <c r="L376" i="1"/>
  <c r="N376" i="1"/>
  <c r="Q376" i="1"/>
  <c r="R376" i="1"/>
  <c r="S376" i="1"/>
  <c r="V376" i="1"/>
  <c r="Z376" i="1"/>
  <c r="AB376" i="1"/>
  <c r="AE376" i="1"/>
  <c r="AF376" i="1"/>
  <c r="AG376" i="1"/>
  <c r="AJ376" i="1"/>
  <c r="AN376" i="1"/>
  <c r="AP376" i="1"/>
  <c r="AS376" i="1"/>
  <c r="AT376" i="1"/>
  <c r="AU376" i="1"/>
  <c r="AX376" i="1"/>
  <c r="BB376" i="1"/>
  <c r="BD376" i="1"/>
  <c r="BG376" i="1"/>
  <c r="BH376" i="1"/>
  <c r="BI376" i="1"/>
  <c r="BP376" i="1"/>
  <c r="BR376" i="1"/>
  <c r="BT376" i="1"/>
  <c r="BU376" i="1"/>
  <c r="BV376" i="1"/>
  <c r="BW376" i="1"/>
  <c r="ED376" i="1"/>
  <c r="EH376" i="1"/>
  <c r="EJ376" i="1"/>
  <c r="EM376" i="1"/>
  <c r="EN376" i="1"/>
  <c r="EO376" i="1"/>
  <c r="ER376" i="1"/>
  <c r="EV376" i="1"/>
  <c r="EX376" i="1"/>
  <c r="FA376" i="1"/>
  <c r="FB376" i="1"/>
  <c r="FC376" i="1"/>
  <c r="NH376" i="1"/>
  <c r="NL376" i="1"/>
  <c r="NN376" i="1"/>
  <c r="NQ376" i="1"/>
  <c r="NR376" i="1"/>
  <c r="NS376" i="1"/>
  <c r="MT376" i="1"/>
  <c r="MX376" i="1"/>
  <c r="MZ376" i="1"/>
  <c r="NC376" i="1"/>
  <c r="ND376" i="1"/>
  <c r="NE376" i="1"/>
  <c r="MF376" i="1"/>
  <c r="MJ376" i="1"/>
  <c r="ML376" i="1"/>
  <c r="MO376" i="1"/>
  <c r="MP376" i="1"/>
  <c r="MQ376" i="1"/>
  <c r="LR376" i="1"/>
  <c r="LV376" i="1"/>
  <c r="LX376" i="1"/>
  <c r="MA376" i="1"/>
  <c r="MB376" i="1"/>
  <c r="MC376" i="1"/>
  <c r="LM376" i="1"/>
  <c r="LN376" i="1"/>
  <c r="GH376" i="1"/>
  <c r="GJ376" i="1"/>
  <c r="GL376" i="1"/>
  <c r="GN376" i="1"/>
  <c r="GQ376" i="1"/>
  <c r="GR376" i="1"/>
  <c r="GS376" i="1"/>
  <c r="GV376" i="1"/>
  <c r="GX376" i="1"/>
  <c r="GZ376" i="1"/>
  <c r="HB376" i="1"/>
  <c r="HE376" i="1"/>
  <c r="HF376" i="1"/>
  <c r="HG376" i="1"/>
  <c r="IB376" i="1"/>
  <c r="HJ376" i="1"/>
  <c r="HN376" i="1"/>
  <c r="HP376" i="1"/>
  <c r="HS376" i="1"/>
  <c r="HT376" i="1"/>
  <c r="HU376" i="1"/>
  <c r="V377" i="1"/>
  <c r="AJ377" i="1"/>
  <c r="AX377" i="1"/>
  <c r="BP377" i="1"/>
  <c r="BR377" i="1"/>
  <c r="BU377" i="1"/>
  <c r="BV377" i="1"/>
  <c r="BW377" i="1"/>
  <c r="ED377" i="1"/>
  <c r="ER377" i="1"/>
  <c r="NH377" i="1"/>
  <c r="MT377" i="1"/>
  <c r="MF377" i="1"/>
  <c r="LR377" i="1"/>
  <c r="LM377" i="1"/>
  <c r="LN377" i="1"/>
  <c r="GH377" i="1"/>
  <c r="GV377" i="1"/>
  <c r="IB377" i="1"/>
  <c r="HJ377" i="1"/>
  <c r="L378" i="1"/>
  <c r="N378" i="1"/>
  <c r="Q378" i="1"/>
  <c r="R378" i="1"/>
  <c r="S378" i="1"/>
  <c r="V378" i="1"/>
  <c r="Z378" i="1"/>
  <c r="AB378" i="1"/>
  <c r="AE378" i="1"/>
  <c r="AF378" i="1"/>
  <c r="AG378" i="1"/>
  <c r="AJ378" i="1"/>
  <c r="AN378" i="1"/>
  <c r="AP378" i="1"/>
  <c r="AS378" i="1"/>
  <c r="AT378" i="1"/>
  <c r="AU378" i="1"/>
  <c r="AX378" i="1"/>
  <c r="BB378" i="1"/>
  <c r="BD378" i="1"/>
  <c r="BG378" i="1"/>
  <c r="BH378" i="1"/>
  <c r="BI378" i="1"/>
  <c r="BP378" i="1"/>
  <c r="BR378" i="1"/>
  <c r="BT378" i="1"/>
  <c r="BU378" i="1"/>
  <c r="BV378" i="1"/>
  <c r="BW378" i="1"/>
  <c r="ED378" i="1"/>
  <c r="EH378" i="1"/>
  <c r="EJ378" i="1"/>
  <c r="EM378" i="1"/>
  <c r="EN378" i="1"/>
  <c r="EO378" i="1"/>
  <c r="ER378" i="1"/>
  <c r="EV378" i="1"/>
  <c r="EX378" i="1"/>
  <c r="FA378" i="1"/>
  <c r="FB378" i="1"/>
  <c r="FC378" i="1"/>
  <c r="NH378" i="1"/>
  <c r="NL378" i="1"/>
  <c r="NN378" i="1"/>
  <c r="NQ378" i="1"/>
  <c r="NR378" i="1"/>
  <c r="NS378" i="1"/>
  <c r="MT378" i="1"/>
  <c r="MX378" i="1"/>
  <c r="MZ378" i="1"/>
  <c r="NC378" i="1"/>
  <c r="ND378" i="1"/>
  <c r="NE378" i="1"/>
  <c r="MF378" i="1"/>
  <c r="MJ378" i="1"/>
  <c r="ML378" i="1"/>
  <c r="MO378" i="1"/>
  <c r="MP378" i="1"/>
  <c r="MQ378" i="1"/>
  <c r="LR378" i="1"/>
  <c r="LV378" i="1"/>
  <c r="LX378" i="1"/>
  <c r="MA378" i="1"/>
  <c r="MB378" i="1"/>
  <c r="MC378" i="1"/>
  <c r="LD378" i="1"/>
  <c r="LH378" i="1"/>
  <c r="LJ378" i="1"/>
  <c r="LL378" i="1"/>
  <c r="LM378" i="1"/>
  <c r="LN378" i="1"/>
  <c r="GH378" i="1"/>
  <c r="GJ378" i="1"/>
  <c r="GL378" i="1"/>
  <c r="GN378" i="1"/>
  <c r="GQ378" i="1"/>
  <c r="GR378" i="1"/>
  <c r="GS378" i="1"/>
  <c r="GV378" i="1"/>
  <c r="GX378" i="1"/>
  <c r="GZ378" i="1"/>
  <c r="HB378" i="1"/>
  <c r="HE378" i="1"/>
  <c r="HF378" i="1"/>
  <c r="HG378" i="1"/>
  <c r="IB378" i="1"/>
  <c r="HJ378" i="1"/>
  <c r="HN378" i="1"/>
  <c r="HP378" i="1"/>
  <c r="HS378" i="1"/>
  <c r="HT378" i="1"/>
  <c r="HU378" i="1"/>
  <c r="L379" i="1"/>
  <c r="N379" i="1"/>
  <c r="Q379" i="1"/>
  <c r="R379" i="1"/>
  <c r="S379" i="1"/>
  <c r="V379" i="1"/>
  <c r="Z379" i="1"/>
  <c r="AB379" i="1"/>
  <c r="AE379" i="1"/>
  <c r="AF379" i="1"/>
  <c r="AG379" i="1"/>
  <c r="AJ379" i="1"/>
  <c r="AN379" i="1"/>
  <c r="AP379" i="1"/>
  <c r="AS379" i="1"/>
  <c r="AT379" i="1"/>
  <c r="AU379" i="1"/>
  <c r="AX379" i="1"/>
  <c r="BB379" i="1"/>
  <c r="BD379" i="1"/>
  <c r="BG379" i="1"/>
  <c r="BH379" i="1"/>
  <c r="BI379" i="1"/>
  <c r="BL379" i="1"/>
  <c r="BP379" i="1"/>
  <c r="BR379" i="1"/>
  <c r="BT379" i="1"/>
  <c r="BU379" i="1"/>
  <c r="BV379" i="1"/>
  <c r="BW379" i="1"/>
  <c r="BZ379" i="1"/>
  <c r="CN379" i="1"/>
  <c r="DB379" i="1"/>
  <c r="DP379" i="1"/>
  <c r="ED379" i="1"/>
  <c r="EH379" i="1"/>
  <c r="EJ379" i="1"/>
  <c r="EM379" i="1"/>
  <c r="EN379" i="1"/>
  <c r="EO379" i="1"/>
  <c r="ER379" i="1"/>
  <c r="EV379" i="1"/>
  <c r="EX379" i="1"/>
  <c r="FA379" i="1"/>
  <c r="FB379" i="1"/>
  <c r="FC379" i="1"/>
  <c r="JN379" i="1"/>
  <c r="KB379" i="1"/>
  <c r="KP379" i="1"/>
  <c r="NH379" i="1"/>
  <c r="NL379" i="1"/>
  <c r="NN379" i="1"/>
  <c r="NQ379" i="1"/>
  <c r="NR379" i="1"/>
  <c r="NS379" i="1"/>
  <c r="MT379" i="1"/>
  <c r="MX379" i="1"/>
  <c r="MZ379" i="1"/>
  <c r="NC379" i="1"/>
  <c r="ND379" i="1"/>
  <c r="NE379" i="1"/>
  <c r="MF379" i="1"/>
  <c r="MJ379" i="1"/>
  <c r="ML379" i="1"/>
  <c r="MO379" i="1"/>
  <c r="MP379" i="1"/>
  <c r="MQ379" i="1"/>
  <c r="LR379" i="1"/>
  <c r="LV379" i="1"/>
  <c r="LX379" i="1"/>
  <c r="MA379" i="1"/>
  <c r="MB379" i="1"/>
  <c r="MC379" i="1"/>
  <c r="LH379" i="1"/>
  <c r="LJ379" i="1"/>
  <c r="LL379" i="1"/>
  <c r="LM379" i="1"/>
  <c r="LN379" i="1"/>
  <c r="GH379" i="1"/>
  <c r="GJ379" i="1"/>
  <c r="GL379" i="1"/>
  <c r="GN379" i="1"/>
  <c r="GQ379" i="1"/>
  <c r="GR379" i="1"/>
  <c r="GS379" i="1"/>
  <c r="GV379" i="1"/>
  <c r="GX379" i="1"/>
  <c r="GZ379" i="1"/>
  <c r="HB379" i="1"/>
  <c r="HE379" i="1"/>
  <c r="HF379" i="1"/>
  <c r="HG379" i="1"/>
  <c r="HX379" i="1"/>
  <c r="IB379" i="1"/>
  <c r="IL379" i="1"/>
  <c r="HJ379" i="1"/>
  <c r="HN379" i="1"/>
  <c r="HP379" i="1"/>
  <c r="HS379" i="1"/>
  <c r="HT379" i="1"/>
  <c r="HU379" i="1"/>
  <c r="L380" i="1"/>
  <c r="N380" i="1"/>
  <c r="Q380" i="1"/>
  <c r="R380" i="1"/>
  <c r="S380" i="1"/>
  <c r="V380" i="1"/>
  <c r="Z380" i="1"/>
  <c r="AB380" i="1"/>
  <c r="AE380" i="1"/>
  <c r="AF380" i="1"/>
  <c r="AG380" i="1"/>
  <c r="AJ380" i="1"/>
  <c r="AN380" i="1"/>
  <c r="AP380" i="1"/>
  <c r="AS380" i="1"/>
  <c r="AT380" i="1"/>
  <c r="AU380" i="1"/>
  <c r="AX380" i="1"/>
  <c r="BB380" i="1"/>
  <c r="BD380" i="1"/>
  <c r="BG380" i="1"/>
  <c r="BH380" i="1"/>
  <c r="BI380" i="1"/>
  <c r="BP380" i="1"/>
  <c r="BR380" i="1"/>
  <c r="BT380" i="1"/>
  <c r="BU380" i="1"/>
  <c r="BV380" i="1"/>
  <c r="BW380" i="1"/>
  <c r="ED380" i="1"/>
  <c r="EH380" i="1"/>
  <c r="EJ380" i="1"/>
  <c r="EM380" i="1"/>
  <c r="EN380" i="1"/>
  <c r="EO380" i="1"/>
  <c r="ER380" i="1"/>
  <c r="EV380" i="1"/>
  <c r="EX380" i="1"/>
  <c r="FA380" i="1"/>
  <c r="FB380" i="1"/>
  <c r="FC380" i="1"/>
  <c r="NH380" i="1"/>
  <c r="NL380" i="1"/>
  <c r="NN380" i="1"/>
  <c r="NQ380" i="1"/>
  <c r="NR380" i="1"/>
  <c r="NS380" i="1"/>
  <c r="MT380" i="1"/>
  <c r="MX380" i="1"/>
  <c r="MZ380" i="1"/>
  <c r="NC380" i="1"/>
  <c r="ND380" i="1"/>
  <c r="NE380" i="1"/>
  <c r="MF380" i="1"/>
  <c r="MJ380" i="1"/>
  <c r="ML380" i="1"/>
  <c r="MO380" i="1"/>
  <c r="MP380" i="1"/>
  <c r="MQ380" i="1"/>
  <c r="LR380" i="1"/>
  <c r="LV380" i="1"/>
  <c r="LX380" i="1"/>
  <c r="MA380" i="1"/>
  <c r="MB380" i="1"/>
  <c r="MC380" i="1"/>
  <c r="LH380" i="1"/>
  <c r="LJ380" i="1"/>
  <c r="LL380" i="1"/>
  <c r="LM380" i="1"/>
  <c r="LN380" i="1"/>
  <c r="GH380" i="1"/>
  <c r="GJ380" i="1"/>
  <c r="GL380" i="1"/>
  <c r="GN380" i="1"/>
  <c r="GQ380" i="1"/>
  <c r="GR380" i="1"/>
  <c r="GS380" i="1"/>
  <c r="GV380" i="1"/>
  <c r="GX380" i="1"/>
  <c r="GZ380" i="1"/>
  <c r="HB380" i="1"/>
  <c r="HE380" i="1"/>
  <c r="HF380" i="1"/>
  <c r="HG380" i="1"/>
  <c r="IB380" i="1"/>
  <c r="HJ380" i="1"/>
  <c r="HN380" i="1"/>
  <c r="HP380" i="1"/>
  <c r="HS380" i="1"/>
  <c r="HT380" i="1"/>
  <c r="HU380" i="1"/>
  <c r="L381" i="1"/>
  <c r="N381" i="1"/>
  <c r="Q381" i="1"/>
  <c r="R381" i="1"/>
  <c r="S381" i="1"/>
  <c r="V381" i="1"/>
  <c r="Z381" i="1"/>
  <c r="AB381" i="1"/>
  <c r="AE381" i="1"/>
  <c r="AF381" i="1"/>
  <c r="AG381" i="1"/>
  <c r="AJ381" i="1"/>
  <c r="AN381" i="1"/>
  <c r="AP381" i="1"/>
  <c r="AS381" i="1"/>
  <c r="AT381" i="1"/>
  <c r="AU381" i="1"/>
  <c r="AX381" i="1"/>
  <c r="BB381" i="1"/>
  <c r="BD381" i="1"/>
  <c r="BG381" i="1"/>
  <c r="BH381" i="1"/>
  <c r="BI381" i="1"/>
  <c r="BP381" i="1"/>
  <c r="BR381" i="1"/>
  <c r="BU381" i="1"/>
  <c r="BV381" i="1"/>
  <c r="BW381" i="1"/>
  <c r="ED381" i="1"/>
  <c r="EH381" i="1"/>
  <c r="EJ381" i="1"/>
  <c r="EM381" i="1"/>
  <c r="EN381" i="1"/>
  <c r="EO381" i="1"/>
  <c r="ER381" i="1"/>
  <c r="EV381" i="1"/>
  <c r="EX381" i="1"/>
  <c r="FA381" i="1"/>
  <c r="FB381" i="1"/>
  <c r="FC381" i="1"/>
  <c r="NH381" i="1"/>
  <c r="NL381" i="1"/>
  <c r="NN381" i="1"/>
  <c r="NQ381" i="1"/>
  <c r="NR381" i="1"/>
  <c r="NS381" i="1"/>
  <c r="MT381" i="1"/>
  <c r="MX381" i="1"/>
  <c r="MZ381" i="1"/>
  <c r="NC381" i="1"/>
  <c r="ND381" i="1"/>
  <c r="NE381" i="1"/>
  <c r="MF381" i="1"/>
  <c r="MJ381" i="1"/>
  <c r="ML381" i="1"/>
  <c r="MO381" i="1"/>
  <c r="MP381" i="1"/>
  <c r="MQ381" i="1"/>
  <c r="LR381" i="1"/>
  <c r="LV381" i="1"/>
  <c r="LX381" i="1"/>
  <c r="MA381" i="1"/>
  <c r="MB381" i="1"/>
  <c r="MC381" i="1"/>
  <c r="LD381" i="1"/>
  <c r="LH381" i="1"/>
  <c r="LJ381" i="1"/>
  <c r="LL381" i="1"/>
  <c r="LM381" i="1"/>
  <c r="LN381" i="1"/>
  <c r="GH381" i="1"/>
  <c r="GJ381" i="1"/>
  <c r="GL381" i="1"/>
  <c r="GN381" i="1"/>
  <c r="GQ381" i="1"/>
  <c r="GR381" i="1"/>
  <c r="GS381" i="1"/>
  <c r="GV381" i="1"/>
  <c r="GX381" i="1"/>
  <c r="GZ381" i="1"/>
  <c r="HB381" i="1"/>
  <c r="HE381" i="1"/>
  <c r="HF381" i="1"/>
  <c r="HG381" i="1"/>
  <c r="IB381" i="1"/>
  <c r="HJ381" i="1"/>
  <c r="HN381" i="1"/>
  <c r="HP381" i="1"/>
  <c r="HS381" i="1"/>
  <c r="HT381" i="1"/>
  <c r="HU381" i="1"/>
  <c r="L382" i="1"/>
  <c r="N382" i="1"/>
  <c r="Q382" i="1"/>
  <c r="R382" i="1"/>
  <c r="S382" i="1"/>
  <c r="V382" i="1"/>
  <c r="Z382" i="1"/>
  <c r="AB382" i="1"/>
  <c r="AE382" i="1"/>
  <c r="AF382" i="1"/>
  <c r="AG382" i="1"/>
  <c r="AJ382" i="1"/>
  <c r="AN382" i="1"/>
  <c r="AP382" i="1"/>
  <c r="AS382" i="1"/>
  <c r="AT382" i="1"/>
  <c r="AU382" i="1"/>
  <c r="AX382" i="1"/>
  <c r="BB382" i="1"/>
  <c r="BD382" i="1"/>
  <c r="BG382" i="1"/>
  <c r="BH382" i="1"/>
  <c r="BI382" i="1"/>
  <c r="BP382" i="1"/>
  <c r="BR382" i="1"/>
  <c r="BT382" i="1"/>
  <c r="BU382" i="1"/>
  <c r="BV382" i="1"/>
  <c r="BW382" i="1"/>
  <c r="ED382" i="1"/>
  <c r="EH382" i="1"/>
  <c r="EJ382" i="1"/>
  <c r="EM382" i="1"/>
  <c r="EN382" i="1"/>
  <c r="EO382" i="1"/>
  <c r="ER382" i="1"/>
  <c r="EV382" i="1"/>
  <c r="EX382" i="1"/>
  <c r="FA382" i="1"/>
  <c r="FB382" i="1"/>
  <c r="FC382" i="1"/>
  <c r="NH382" i="1"/>
  <c r="NL382" i="1"/>
  <c r="NN382" i="1"/>
  <c r="NQ382" i="1"/>
  <c r="NR382" i="1"/>
  <c r="NS382" i="1"/>
  <c r="MT382" i="1"/>
  <c r="MX382" i="1"/>
  <c r="MZ382" i="1"/>
  <c r="NC382" i="1"/>
  <c r="ND382" i="1"/>
  <c r="NE382" i="1"/>
  <c r="MF382" i="1"/>
  <c r="MJ382" i="1"/>
  <c r="ML382" i="1"/>
  <c r="MO382" i="1"/>
  <c r="MP382" i="1"/>
  <c r="MQ382" i="1"/>
  <c r="LR382" i="1"/>
  <c r="LV382" i="1"/>
  <c r="LX382" i="1"/>
  <c r="MA382" i="1"/>
  <c r="MB382" i="1"/>
  <c r="MC382" i="1"/>
  <c r="LH382" i="1"/>
  <c r="LJ382" i="1"/>
  <c r="LL382" i="1"/>
  <c r="LM382" i="1"/>
  <c r="LN382" i="1"/>
  <c r="GH382" i="1"/>
  <c r="GJ382" i="1"/>
  <c r="GL382" i="1"/>
  <c r="GN382" i="1"/>
  <c r="GQ382" i="1"/>
  <c r="GR382" i="1"/>
  <c r="GS382" i="1"/>
  <c r="GV382" i="1"/>
  <c r="GX382" i="1"/>
  <c r="GZ382" i="1"/>
  <c r="HB382" i="1"/>
  <c r="HE382" i="1"/>
  <c r="HF382" i="1"/>
  <c r="HG382" i="1"/>
  <c r="IB382" i="1"/>
  <c r="HJ382" i="1"/>
  <c r="HN382" i="1"/>
  <c r="HP382" i="1"/>
  <c r="HS382" i="1"/>
  <c r="HT382" i="1"/>
  <c r="HU382" i="1"/>
  <c r="L383" i="1"/>
  <c r="N383" i="1"/>
  <c r="Q383" i="1"/>
  <c r="R383" i="1"/>
  <c r="S383" i="1"/>
  <c r="V383" i="1"/>
  <c r="Z383" i="1"/>
  <c r="AB383" i="1"/>
  <c r="AE383" i="1"/>
  <c r="AF383" i="1"/>
  <c r="AG383" i="1"/>
  <c r="AJ383" i="1"/>
  <c r="AN383" i="1"/>
  <c r="AP383" i="1"/>
  <c r="AS383" i="1"/>
  <c r="AT383" i="1"/>
  <c r="AU383" i="1"/>
  <c r="AX383" i="1"/>
  <c r="BB383" i="1"/>
  <c r="BD383" i="1"/>
  <c r="BG383" i="1"/>
  <c r="BH383" i="1"/>
  <c r="BI383" i="1"/>
  <c r="BL383" i="1"/>
  <c r="BP383" i="1"/>
  <c r="BR383" i="1"/>
  <c r="BT383" i="1"/>
  <c r="BU383" i="1"/>
  <c r="BV383" i="1"/>
  <c r="BW383" i="1"/>
  <c r="BZ383" i="1"/>
  <c r="CN383" i="1"/>
  <c r="DB383" i="1"/>
  <c r="DP383" i="1"/>
  <c r="ED383" i="1"/>
  <c r="EH383" i="1"/>
  <c r="EJ383" i="1"/>
  <c r="EM383" i="1"/>
  <c r="EN383" i="1"/>
  <c r="EO383" i="1"/>
  <c r="ER383" i="1"/>
  <c r="EV383" i="1"/>
  <c r="EX383" i="1"/>
  <c r="FA383" i="1"/>
  <c r="FB383" i="1"/>
  <c r="FC383" i="1"/>
  <c r="IZ383" i="1"/>
  <c r="JN383" i="1"/>
  <c r="KB383" i="1"/>
  <c r="KP383" i="1"/>
  <c r="NH383" i="1"/>
  <c r="NL383" i="1"/>
  <c r="NN383" i="1"/>
  <c r="NQ383" i="1"/>
  <c r="NR383" i="1"/>
  <c r="NS383" i="1"/>
  <c r="MT383" i="1"/>
  <c r="MX383" i="1"/>
  <c r="MZ383" i="1"/>
  <c r="NC383" i="1"/>
  <c r="ND383" i="1"/>
  <c r="NE383" i="1"/>
  <c r="MF383" i="1"/>
  <c r="MJ383" i="1"/>
  <c r="ML383" i="1"/>
  <c r="MO383" i="1"/>
  <c r="MP383" i="1"/>
  <c r="MQ383" i="1"/>
  <c r="LR383" i="1"/>
  <c r="LV383" i="1"/>
  <c r="LX383" i="1"/>
  <c r="MA383" i="1"/>
  <c r="MB383" i="1"/>
  <c r="MC383" i="1"/>
  <c r="LH383" i="1"/>
  <c r="LJ383" i="1"/>
  <c r="LL383" i="1"/>
  <c r="LM383" i="1"/>
  <c r="LN383" i="1"/>
  <c r="GH383" i="1"/>
  <c r="GJ383" i="1"/>
  <c r="GL383" i="1"/>
  <c r="GN383" i="1"/>
  <c r="GQ383" i="1"/>
  <c r="GR383" i="1"/>
  <c r="GS383" i="1"/>
  <c r="GV383" i="1"/>
  <c r="GX383" i="1"/>
  <c r="GZ383" i="1"/>
  <c r="HB383" i="1"/>
  <c r="HE383" i="1"/>
  <c r="HF383" i="1"/>
  <c r="HG383" i="1"/>
  <c r="HX383" i="1"/>
  <c r="IB383" i="1"/>
  <c r="IL383" i="1"/>
  <c r="HJ383" i="1"/>
  <c r="HN383" i="1"/>
  <c r="HP383" i="1"/>
  <c r="HS383" i="1"/>
  <c r="HT383" i="1"/>
  <c r="HU383" i="1"/>
  <c r="L384" i="1"/>
  <c r="N384" i="1"/>
  <c r="Q384" i="1"/>
  <c r="R384" i="1"/>
  <c r="S384" i="1"/>
  <c r="Z384" i="1"/>
  <c r="AB384" i="1"/>
  <c r="AF384" i="1"/>
  <c r="AG384" i="1"/>
  <c r="AN384" i="1"/>
  <c r="AP384" i="1"/>
  <c r="AT384" i="1"/>
  <c r="AU384" i="1"/>
  <c r="BB384" i="1"/>
  <c r="BD384" i="1"/>
  <c r="BH384" i="1"/>
  <c r="BI384" i="1"/>
  <c r="BP384" i="1"/>
  <c r="BR384" i="1"/>
  <c r="BT384" i="1"/>
  <c r="BU384" i="1"/>
  <c r="BV384" i="1"/>
  <c r="BW384" i="1"/>
  <c r="EH384" i="1"/>
  <c r="EJ384" i="1"/>
  <c r="EM384" i="1"/>
  <c r="EN384" i="1"/>
  <c r="EO384" i="1"/>
  <c r="EV384" i="1"/>
  <c r="EX384" i="1"/>
  <c r="FA384" i="1"/>
  <c r="FB384" i="1"/>
  <c r="FC384" i="1"/>
  <c r="NL384" i="1"/>
  <c r="NN384" i="1"/>
  <c r="NQ384" i="1"/>
  <c r="NR384" i="1"/>
  <c r="NS384" i="1"/>
  <c r="MX384" i="1"/>
  <c r="MZ384" i="1"/>
  <c r="NC384" i="1"/>
  <c r="ND384" i="1"/>
  <c r="NE384" i="1"/>
  <c r="MJ384" i="1"/>
  <c r="ML384" i="1"/>
  <c r="MO384" i="1"/>
  <c r="MP384" i="1"/>
  <c r="MQ384" i="1"/>
  <c r="LV384" i="1"/>
  <c r="LX384" i="1"/>
  <c r="MA384" i="1"/>
  <c r="MB384" i="1"/>
  <c r="MC384" i="1"/>
  <c r="LD384" i="1"/>
  <c r="LH384" i="1"/>
  <c r="LJ384" i="1"/>
  <c r="LL384" i="1"/>
  <c r="LM384" i="1"/>
  <c r="LN384" i="1"/>
  <c r="GJ384" i="1"/>
  <c r="GL384" i="1"/>
  <c r="GN384" i="1"/>
  <c r="GQ384" i="1"/>
  <c r="GR384" i="1"/>
  <c r="GS384" i="1"/>
  <c r="GX384" i="1"/>
  <c r="GZ384" i="1"/>
  <c r="HB384" i="1"/>
  <c r="HE384" i="1"/>
  <c r="HF384" i="1"/>
  <c r="HG384" i="1"/>
  <c r="IB384" i="1"/>
  <c r="HN384" i="1"/>
  <c r="HP384" i="1"/>
  <c r="HS384" i="1"/>
  <c r="HT384" i="1"/>
  <c r="HU384" i="1"/>
  <c r="L385" i="1"/>
  <c r="N385" i="1"/>
  <c r="Q385" i="1"/>
  <c r="R385" i="1"/>
  <c r="S385" i="1"/>
  <c r="Z385" i="1"/>
  <c r="AB385" i="1"/>
  <c r="AF385" i="1"/>
  <c r="AG385" i="1"/>
  <c r="AN385" i="1"/>
  <c r="AP385" i="1"/>
  <c r="AT385" i="1"/>
  <c r="AU385" i="1"/>
  <c r="BB385" i="1"/>
  <c r="BD385" i="1"/>
  <c r="BH385" i="1"/>
  <c r="BI385" i="1"/>
  <c r="BP385" i="1"/>
  <c r="BR385" i="1"/>
  <c r="BU385" i="1"/>
  <c r="BV385" i="1"/>
  <c r="BW385" i="1"/>
  <c r="EH385" i="1"/>
  <c r="EJ385" i="1"/>
  <c r="EM385" i="1"/>
  <c r="EN385" i="1"/>
  <c r="EO385" i="1"/>
  <c r="EV385" i="1"/>
  <c r="EX385" i="1"/>
  <c r="FA385" i="1"/>
  <c r="FB385" i="1"/>
  <c r="FC385" i="1"/>
  <c r="NL385" i="1"/>
  <c r="NN385" i="1"/>
  <c r="NQ385" i="1"/>
  <c r="NR385" i="1"/>
  <c r="NS385" i="1"/>
  <c r="MX385" i="1"/>
  <c r="MZ385" i="1"/>
  <c r="NC385" i="1"/>
  <c r="ND385" i="1"/>
  <c r="NE385" i="1"/>
  <c r="MJ385" i="1"/>
  <c r="ML385" i="1"/>
  <c r="MO385" i="1"/>
  <c r="MP385" i="1"/>
  <c r="MQ385" i="1"/>
  <c r="LV385" i="1"/>
  <c r="LX385" i="1"/>
  <c r="MA385" i="1"/>
  <c r="MB385" i="1"/>
  <c r="MC385" i="1"/>
  <c r="LH385" i="1"/>
  <c r="LJ385" i="1"/>
  <c r="LL385" i="1"/>
  <c r="LM385" i="1"/>
  <c r="LN385" i="1"/>
  <c r="GJ385" i="1"/>
  <c r="GL385" i="1"/>
  <c r="GN385" i="1"/>
  <c r="GQ385" i="1"/>
  <c r="GR385" i="1"/>
  <c r="GS385" i="1"/>
  <c r="GX385" i="1"/>
  <c r="GZ385" i="1"/>
  <c r="HB385" i="1"/>
  <c r="HE385" i="1"/>
  <c r="HF385" i="1"/>
  <c r="HG385" i="1"/>
  <c r="IB385" i="1"/>
  <c r="HN385" i="1"/>
  <c r="HP385" i="1"/>
  <c r="HS385" i="1"/>
  <c r="HT385" i="1"/>
  <c r="HU385" i="1"/>
  <c r="N386" i="1"/>
  <c r="Q386" i="1"/>
  <c r="R386" i="1"/>
  <c r="S386" i="1"/>
  <c r="AB386" i="1"/>
  <c r="AF386" i="1"/>
  <c r="AG386" i="1"/>
  <c r="AN386" i="1"/>
  <c r="AP386" i="1"/>
  <c r="AT386" i="1"/>
  <c r="AU386" i="1"/>
  <c r="BB386" i="1"/>
  <c r="BD386" i="1"/>
  <c r="BH386" i="1"/>
  <c r="BI386" i="1"/>
  <c r="BP386" i="1"/>
  <c r="BR386" i="1"/>
  <c r="BT386" i="1"/>
  <c r="BU386" i="1"/>
  <c r="BV386" i="1"/>
  <c r="BW386" i="1"/>
  <c r="EJ386" i="1"/>
  <c r="EM386" i="1"/>
  <c r="EN386" i="1"/>
  <c r="EO386" i="1"/>
  <c r="EX386" i="1"/>
  <c r="FA386" i="1"/>
  <c r="FB386" i="1"/>
  <c r="FC386" i="1"/>
  <c r="NN386" i="1"/>
  <c r="NQ386" i="1"/>
  <c r="NR386" i="1"/>
  <c r="NS386" i="1"/>
  <c r="MZ386" i="1"/>
  <c r="NC386" i="1"/>
  <c r="ND386" i="1"/>
  <c r="NE386" i="1"/>
  <c r="ML386" i="1"/>
  <c r="MO386" i="1"/>
  <c r="MP386" i="1"/>
  <c r="MQ386" i="1"/>
  <c r="LX386" i="1"/>
  <c r="MA386" i="1"/>
  <c r="MB386" i="1"/>
  <c r="MC386" i="1"/>
  <c r="LH386" i="1"/>
  <c r="LJ386" i="1"/>
  <c r="LL386" i="1"/>
  <c r="LM386" i="1"/>
  <c r="LN386" i="1"/>
  <c r="GJ386" i="1"/>
  <c r="GN386" i="1"/>
  <c r="GQ386" i="1"/>
  <c r="GR386" i="1"/>
  <c r="GS386" i="1"/>
  <c r="GX386" i="1"/>
  <c r="HB386" i="1"/>
  <c r="HE386" i="1"/>
  <c r="HF386" i="1"/>
  <c r="HG386" i="1"/>
  <c r="IB386" i="1"/>
  <c r="HP386" i="1"/>
  <c r="HS386" i="1"/>
  <c r="HT386" i="1"/>
  <c r="HU386" i="1"/>
  <c r="N387" i="1"/>
  <c r="Q387" i="1"/>
  <c r="R387" i="1"/>
  <c r="S387" i="1"/>
  <c r="AB387" i="1"/>
  <c r="AF387" i="1"/>
  <c r="AG387" i="1"/>
  <c r="AN387" i="1"/>
  <c r="AP387" i="1"/>
  <c r="AT387" i="1"/>
  <c r="AU387" i="1"/>
  <c r="BB387" i="1"/>
  <c r="BD387" i="1"/>
  <c r="BH387" i="1"/>
  <c r="BI387" i="1"/>
  <c r="BL387" i="1"/>
  <c r="BP387" i="1"/>
  <c r="BR387" i="1"/>
  <c r="BT387" i="1"/>
  <c r="BU387" i="1"/>
  <c r="BV387" i="1"/>
  <c r="BW387" i="1"/>
  <c r="BZ387" i="1"/>
  <c r="CN387" i="1"/>
  <c r="DB387" i="1"/>
  <c r="DP387" i="1"/>
  <c r="EH387" i="1"/>
  <c r="EJ387" i="1"/>
  <c r="EN387" i="1"/>
  <c r="EO387" i="1"/>
  <c r="EV387" i="1"/>
  <c r="EX387" i="1"/>
  <c r="FB387" i="1"/>
  <c r="FC387" i="1"/>
  <c r="IZ387" i="1"/>
  <c r="JN387" i="1"/>
  <c r="KB387" i="1"/>
  <c r="KP387" i="1"/>
  <c r="NL387" i="1"/>
  <c r="NN387" i="1"/>
  <c r="NR387" i="1"/>
  <c r="NS387" i="1"/>
  <c r="MX387" i="1"/>
  <c r="MZ387" i="1"/>
  <c r="ND387" i="1"/>
  <c r="NE387" i="1"/>
  <c r="MJ387" i="1"/>
  <c r="ML387" i="1"/>
  <c r="MP387" i="1"/>
  <c r="MQ387" i="1"/>
  <c r="LV387" i="1"/>
  <c r="LX387" i="1"/>
  <c r="MB387" i="1"/>
  <c r="MC387" i="1"/>
  <c r="LD387" i="1"/>
  <c r="GJ387" i="1"/>
  <c r="GL387" i="1"/>
  <c r="GN387" i="1"/>
  <c r="GR387" i="1"/>
  <c r="GS387" i="1"/>
  <c r="GX387" i="1"/>
  <c r="GZ387" i="1"/>
  <c r="HB387" i="1"/>
  <c r="HF387" i="1"/>
  <c r="HG387" i="1"/>
  <c r="HX387" i="1"/>
  <c r="IB387" i="1"/>
  <c r="IL387" i="1"/>
  <c r="HN387" i="1"/>
  <c r="HP387" i="1"/>
  <c r="HT387" i="1"/>
  <c r="HU387" i="1"/>
  <c r="N388" i="1"/>
  <c r="Q388" i="1"/>
  <c r="R388" i="1"/>
  <c r="S388" i="1"/>
  <c r="AB388" i="1"/>
  <c r="AF388" i="1"/>
  <c r="AG388" i="1"/>
  <c r="AN388" i="1"/>
  <c r="AP388" i="1"/>
  <c r="AT388" i="1"/>
  <c r="AU388" i="1"/>
  <c r="BB388" i="1"/>
  <c r="BD388" i="1"/>
  <c r="BH388" i="1"/>
  <c r="BI388" i="1"/>
  <c r="BP388" i="1"/>
  <c r="BR388" i="1"/>
  <c r="BT388" i="1"/>
  <c r="BU388" i="1"/>
  <c r="BV388" i="1"/>
  <c r="BW388" i="1"/>
  <c r="EH388" i="1"/>
  <c r="EJ388" i="1"/>
  <c r="EN388" i="1"/>
  <c r="EO388" i="1"/>
  <c r="EV388" i="1"/>
  <c r="EX388" i="1"/>
  <c r="FB388" i="1"/>
  <c r="FC388" i="1"/>
  <c r="NL388" i="1"/>
  <c r="NN388" i="1"/>
  <c r="NR388" i="1"/>
  <c r="NS388" i="1"/>
  <c r="MX388" i="1"/>
  <c r="MZ388" i="1"/>
  <c r="ND388" i="1"/>
  <c r="NE388" i="1"/>
  <c r="MJ388" i="1"/>
  <c r="ML388" i="1"/>
  <c r="MP388" i="1"/>
  <c r="MQ388" i="1"/>
  <c r="LV388" i="1"/>
  <c r="LX388" i="1"/>
  <c r="MB388" i="1"/>
  <c r="MC388" i="1"/>
  <c r="GJ388" i="1"/>
  <c r="GL388" i="1"/>
  <c r="GN388" i="1"/>
  <c r="GR388" i="1"/>
  <c r="GS388" i="1"/>
  <c r="GX388" i="1"/>
  <c r="GZ388" i="1"/>
  <c r="HB388" i="1"/>
  <c r="HF388" i="1"/>
  <c r="HG388" i="1"/>
  <c r="IB388" i="1"/>
  <c r="HN388" i="1"/>
  <c r="HP388" i="1"/>
  <c r="HT388" i="1"/>
  <c r="HU388" i="1"/>
  <c r="N389" i="1"/>
  <c r="R389" i="1"/>
  <c r="S389" i="1"/>
  <c r="AB389" i="1"/>
  <c r="AF389" i="1"/>
  <c r="AG389" i="1"/>
  <c r="AN389" i="1"/>
  <c r="AP389" i="1"/>
  <c r="AT389" i="1"/>
  <c r="AU389" i="1"/>
  <c r="BB389" i="1"/>
  <c r="BD389" i="1"/>
  <c r="BH389" i="1"/>
  <c r="BI389" i="1"/>
  <c r="BP389" i="1"/>
  <c r="BR389" i="1"/>
  <c r="BV389" i="1"/>
  <c r="BW389" i="1"/>
  <c r="EJ389" i="1"/>
  <c r="EN389" i="1"/>
  <c r="EO389" i="1"/>
  <c r="EV389" i="1"/>
  <c r="EX389" i="1"/>
  <c r="FB389" i="1"/>
  <c r="FC389" i="1"/>
  <c r="NN389" i="1"/>
  <c r="NR389" i="1"/>
  <c r="NS389" i="1"/>
  <c r="MZ389" i="1"/>
  <c r="ND389" i="1"/>
  <c r="NE389" i="1"/>
  <c r="ML389" i="1"/>
  <c r="MP389" i="1"/>
  <c r="MQ389" i="1"/>
  <c r="LX389" i="1"/>
  <c r="MB389" i="1"/>
  <c r="MC389" i="1"/>
  <c r="GJ389" i="1"/>
  <c r="GN389" i="1"/>
  <c r="GR389" i="1"/>
  <c r="GS389" i="1"/>
  <c r="GX389" i="1"/>
  <c r="HB389" i="1"/>
  <c r="HF389" i="1"/>
  <c r="HG389" i="1"/>
  <c r="IB389" i="1"/>
  <c r="HP389" i="1"/>
  <c r="HT389" i="1"/>
  <c r="HU389" i="1"/>
  <c r="N390" i="1"/>
  <c r="R390" i="1"/>
  <c r="S390" i="1"/>
  <c r="AB390" i="1"/>
  <c r="AF390" i="1"/>
  <c r="AG390" i="1"/>
  <c r="AN390" i="1"/>
  <c r="AP390" i="1"/>
  <c r="AT390" i="1"/>
  <c r="AU390" i="1"/>
  <c r="BB390" i="1"/>
  <c r="BD390" i="1"/>
  <c r="BH390" i="1"/>
  <c r="BI390" i="1"/>
  <c r="BP390" i="1"/>
  <c r="BR390" i="1"/>
  <c r="BT390" i="1"/>
  <c r="BU390" i="1"/>
  <c r="BV390" i="1"/>
  <c r="BW390" i="1"/>
  <c r="EJ390" i="1"/>
  <c r="EN390" i="1"/>
  <c r="EO390" i="1"/>
  <c r="EV390" i="1"/>
  <c r="EX390" i="1"/>
  <c r="FB390" i="1"/>
  <c r="FC390" i="1"/>
  <c r="NN390" i="1"/>
  <c r="NR390" i="1"/>
  <c r="NS390" i="1"/>
  <c r="MZ390" i="1"/>
  <c r="ND390" i="1"/>
  <c r="NE390" i="1"/>
  <c r="ML390" i="1"/>
  <c r="MP390" i="1"/>
  <c r="MQ390" i="1"/>
  <c r="LX390" i="1"/>
  <c r="MB390" i="1"/>
  <c r="MC390" i="1"/>
  <c r="LD390" i="1"/>
  <c r="GJ390" i="1"/>
  <c r="GN390" i="1"/>
  <c r="GR390" i="1"/>
  <c r="GS390" i="1"/>
  <c r="GX390" i="1"/>
  <c r="HB390" i="1"/>
  <c r="HF390" i="1"/>
  <c r="HG390" i="1"/>
  <c r="IB390" i="1"/>
  <c r="HP390" i="1"/>
  <c r="HT390" i="1"/>
  <c r="HU390" i="1"/>
  <c r="N391" i="1"/>
  <c r="R391" i="1"/>
  <c r="S391" i="1"/>
  <c r="AB391" i="1"/>
  <c r="AF391" i="1"/>
  <c r="AG391" i="1"/>
  <c r="AN391" i="1"/>
  <c r="AP391" i="1"/>
  <c r="AT391" i="1"/>
  <c r="AU391" i="1"/>
  <c r="BB391" i="1"/>
  <c r="BD391" i="1"/>
  <c r="BH391" i="1"/>
  <c r="BI391" i="1"/>
  <c r="BL391" i="1"/>
  <c r="BP391" i="1"/>
  <c r="BR391" i="1"/>
  <c r="BT391" i="1"/>
  <c r="BU391" i="1"/>
  <c r="BV391" i="1"/>
  <c r="BW391" i="1"/>
  <c r="BZ391" i="1"/>
  <c r="CN391" i="1"/>
  <c r="DB391" i="1"/>
  <c r="DP391" i="1"/>
  <c r="EJ391" i="1"/>
  <c r="EN391" i="1"/>
  <c r="EO391" i="1"/>
  <c r="EV391" i="1"/>
  <c r="EX391" i="1"/>
  <c r="FB391" i="1"/>
  <c r="FC391" i="1"/>
  <c r="JN391" i="1"/>
  <c r="KB391" i="1"/>
  <c r="KP391" i="1"/>
  <c r="NN391" i="1"/>
  <c r="NR391" i="1"/>
  <c r="NS391" i="1"/>
  <c r="MZ391" i="1"/>
  <c r="ND391" i="1"/>
  <c r="NE391" i="1"/>
  <c r="ML391" i="1"/>
  <c r="MP391" i="1"/>
  <c r="MQ391" i="1"/>
  <c r="LX391" i="1"/>
  <c r="MB391" i="1"/>
  <c r="MC391" i="1"/>
  <c r="GJ391" i="1"/>
  <c r="GN391" i="1"/>
  <c r="GR391" i="1"/>
  <c r="GS391" i="1"/>
  <c r="GX391" i="1"/>
  <c r="HB391" i="1"/>
  <c r="HF391" i="1"/>
  <c r="HG391" i="1"/>
  <c r="HX391" i="1"/>
  <c r="IB391" i="1"/>
  <c r="IL391" i="1"/>
  <c r="HP391" i="1"/>
  <c r="HT391" i="1"/>
  <c r="HU391" i="1"/>
  <c r="N392" i="1"/>
  <c r="R392" i="1"/>
  <c r="S392" i="1"/>
  <c r="AB392" i="1"/>
  <c r="AF392" i="1"/>
  <c r="AG392" i="1"/>
  <c r="AN392" i="1"/>
  <c r="AP392" i="1"/>
  <c r="AT392" i="1"/>
  <c r="AU392" i="1"/>
  <c r="BB392" i="1"/>
  <c r="BD392" i="1"/>
  <c r="BH392" i="1"/>
  <c r="BI392" i="1"/>
  <c r="BP392" i="1"/>
  <c r="BR392" i="1"/>
  <c r="BT392" i="1"/>
  <c r="BU392" i="1"/>
  <c r="BV392" i="1"/>
  <c r="BW392" i="1"/>
  <c r="EJ392" i="1"/>
  <c r="EN392" i="1"/>
  <c r="EO392" i="1"/>
  <c r="EV392" i="1"/>
  <c r="EX392" i="1"/>
  <c r="FB392" i="1"/>
  <c r="FC392" i="1"/>
  <c r="NN392" i="1"/>
  <c r="NR392" i="1"/>
  <c r="NS392" i="1"/>
  <c r="MZ392" i="1"/>
  <c r="ND392" i="1"/>
  <c r="NE392" i="1"/>
  <c r="ML392" i="1"/>
  <c r="MP392" i="1"/>
  <c r="MQ392" i="1"/>
  <c r="LX392" i="1"/>
  <c r="MB392" i="1"/>
  <c r="MC392" i="1"/>
  <c r="GJ392" i="1"/>
  <c r="GN392" i="1"/>
  <c r="GR392" i="1"/>
  <c r="GS392" i="1"/>
  <c r="GX392" i="1"/>
  <c r="HB392" i="1"/>
  <c r="HF392" i="1"/>
  <c r="HG392" i="1"/>
  <c r="IB392" i="1"/>
  <c r="HP392" i="1"/>
  <c r="HT392" i="1"/>
  <c r="HU392" i="1"/>
  <c r="N393" i="1"/>
  <c r="R393" i="1"/>
  <c r="S393" i="1"/>
  <c r="AB393" i="1"/>
  <c r="AF393" i="1"/>
  <c r="AG393" i="1"/>
  <c r="AN393" i="1"/>
  <c r="AP393" i="1"/>
  <c r="AT393" i="1"/>
  <c r="AU393" i="1"/>
  <c r="BB393" i="1"/>
  <c r="BD393" i="1"/>
  <c r="BH393" i="1"/>
  <c r="BI393" i="1"/>
  <c r="BP393" i="1"/>
  <c r="BR393" i="1"/>
  <c r="BT393" i="1"/>
  <c r="BU393" i="1"/>
  <c r="BV393" i="1"/>
  <c r="BW393" i="1"/>
  <c r="EJ393" i="1"/>
  <c r="EN393" i="1"/>
  <c r="EO393" i="1"/>
  <c r="EV393" i="1"/>
  <c r="EX393" i="1"/>
  <c r="FB393" i="1"/>
  <c r="FC393" i="1"/>
  <c r="NN393" i="1"/>
  <c r="NR393" i="1"/>
  <c r="NS393" i="1"/>
  <c r="MZ393" i="1"/>
  <c r="ND393" i="1"/>
  <c r="NE393" i="1"/>
  <c r="ML393" i="1"/>
  <c r="MP393" i="1"/>
  <c r="MQ393" i="1"/>
  <c r="LX393" i="1"/>
  <c r="MB393" i="1"/>
  <c r="MC393" i="1"/>
  <c r="LD393" i="1"/>
  <c r="LH393" i="1"/>
  <c r="LJ393" i="1"/>
  <c r="LL393" i="1"/>
  <c r="LM393" i="1"/>
  <c r="LN393" i="1"/>
  <c r="GJ393" i="1"/>
  <c r="GN393" i="1"/>
  <c r="GR393" i="1"/>
  <c r="GS393" i="1"/>
  <c r="GX393" i="1"/>
  <c r="HB393" i="1"/>
  <c r="HF393" i="1"/>
  <c r="HG393" i="1"/>
  <c r="IB393" i="1"/>
  <c r="HP393" i="1"/>
  <c r="HT393" i="1"/>
  <c r="HU393" i="1"/>
  <c r="N394" i="1"/>
  <c r="R394" i="1"/>
  <c r="S394" i="1"/>
  <c r="AB394" i="1"/>
  <c r="AF394" i="1"/>
  <c r="AG394" i="1"/>
  <c r="AN394" i="1"/>
  <c r="AP394" i="1"/>
  <c r="AT394" i="1"/>
  <c r="AU394" i="1"/>
  <c r="BB394" i="1"/>
  <c r="BD394" i="1"/>
  <c r="BH394" i="1"/>
  <c r="BI394" i="1"/>
  <c r="BP394" i="1"/>
  <c r="BR394" i="1"/>
  <c r="BT394" i="1"/>
  <c r="BU394" i="1"/>
  <c r="BV394" i="1"/>
  <c r="BW394" i="1"/>
  <c r="EJ394" i="1"/>
  <c r="EN394" i="1"/>
  <c r="EO394" i="1"/>
  <c r="EV394" i="1"/>
  <c r="EX394" i="1"/>
  <c r="FB394" i="1"/>
  <c r="FC394" i="1"/>
  <c r="NN394" i="1"/>
  <c r="NR394" i="1"/>
  <c r="NS394" i="1"/>
  <c r="MZ394" i="1"/>
  <c r="ND394" i="1"/>
  <c r="NE394" i="1"/>
  <c r="ML394" i="1"/>
  <c r="MP394" i="1"/>
  <c r="MQ394" i="1"/>
  <c r="LX394" i="1"/>
  <c r="MB394" i="1"/>
  <c r="MC394" i="1"/>
  <c r="LH394" i="1"/>
  <c r="LJ394" i="1"/>
  <c r="LL394" i="1"/>
  <c r="LM394" i="1"/>
  <c r="LN394" i="1"/>
  <c r="GJ394" i="1"/>
  <c r="GN394" i="1"/>
  <c r="GR394" i="1"/>
  <c r="GS394" i="1"/>
  <c r="GX394" i="1"/>
  <c r="HB394" i="1"/>
  <c r="HF394" i="1"/>
  <c r="HG394" i="1"/>
  <c r="IB394" i="1"/>
  <c r="HP394" i="1"/>
  <c r="HT394" i="1"/>
  <c r="HU394" i="1"/>
  <c r="N395" i="1"/>
  <c r="R395" i="1"/>
  <c r="S395" i="1"/>
  <c r="AB395" i="1"/>
  <c r="AF395" i="1"/>
  <c r="AG395" i="1"/>
  <c r="AN395" i="1"/>
  <c r="AP395" i="1"/>
  <c r="AT395" i="1"/>
  <c r="AU395" i="1"/>
  <c r="BB395" i="1"/>
  <c r="BD395" i="1"/>
  <c r="BH395" i="1"/>
  <c r="BI395" i="1"/>
  <c r="BL395" i="1"/>
  <c r="EJ395" i="1"/>
  <c r="EN395" i="1"/>
  <c r="EO395" i="1"/>
  <c r="EV395" i="1"/>
  <c r="EX395" i="1"/>
  <c r="FB395" i="1"/>
  <c r="FC395" i="1"/>
  <c r="IZ395" i="1"/>
  <c r="NN395" i="1"/>
  <c r="NR395" i="1"/>
  <c r="NS395" i="1"/>
  <c r="MZ395" i="1"/>
  <c r="ND395" i="1"/>
  <c r="NE395" i="1"/>
  <c r="ML395" i="1"/>
  <c r="MP395" i="1"/>
  <c r="MQ395" i="1"/>
  <c r="LX395" i="1"/>
  <c r="MB395" i="1"/>
  <c r="MC395" i="1"/>
  <c r="LH395" i="1"/>
  <c r="LJ395" i="1"/>
  <c r="LL395" i="1"/>
  <c r="LM395" i="1"/>
  <c r="LN395" i="1"/>
  <c r="GJ395" i="1"/>
  <c r="GN395" i="1"/>
  <c r="GR395" i="1"/>
  <c r="GS395" i="1"/>
  <c r="GX395" i="1"/>
  <c r="HB395" i="1"/>
  <c r="HF395" i="1"/>
  <c r="HG395" i="1"/>
  <c r="HX395" i="1"/>
  <c r="HP395" i="1"/>
  <c r="HT395" i="1"/>
  <c r="HU395" i="1"/>
  <c r="N396" i="1"/>
  <c r="R396" i="1"/>
  <c r="S396" i="1"/>
  <c r="AB396" i="1"/>
  <c r="AF396" i="1"/>
  <c r="AG396" i="1"/>
  <c r="AN396" i="1"/>
  <c r="AP396" i="1"/>
  <c r="AT396" i="1"/>
  <c r="AU396" i="1"/>
  <c r="BB396" i="1"/>
  <c r="BD396" i="1"/>
  <c r="BH396" i="1"/>
  <c r="BI396" i="1"/>
  <c r="EJ396" i="1"/>
  <c r="EN396" i="1"/>
  <c r="EO396" i="1"/>
  <c r="EV396" i="1"/>
  <c r="EX396" i="1"/>
  <c r="FB396" i="1"/>
  <c r="FC396" i="1"/>
  <c r="NN396" i="1"/>
  <c r="NR396" i="1"/>
  <c r="NS396" i="1"/>
  <c r="MZ396" i="1"/>
  <c r="ND396" i="1"/>
  <c r="NE396" i="1"/>
  <c r="ML396" i="1"/>
  <c r="MP396" i="1"/>
  <c r="MQ396" i="1"/>
  <c r="LX396" i="1"/>
  <c r="MB396" i="1"/>
  <c r="MC396" i="1"/>
  <c r="LD396" i="1"/>
  <c r="LH396" i="1"/>
  <c r="LJ396" i="1"/>
  <c r="LL396" i="1"/>
  <c r="LM396" i="1"/>
  <c r="LN396" i="1"/>
  <c r="GJ396" i="1"/>
  <c r="GN396" i="1"/>
  <c r="GR396" i="1"/>
  <c r="GS396" i="1"/>
  <c r="GX396" i="1"/>
  <c r="HB396" i="1"/>
  <c r="HF396" i="1"/>
  <c r="HG396" i="1"/>
  <c r="HP396" i="1"/>
  <c r="HT396" i="1"/>
  <c r="HU396" i="1"/>
  <c r="N397" i="1"/>
  <c r="R397" i="1"/>
  <c r="S397" i="1"/>
  <c r="AB397" i="1"/>
  <c r="AF397" i="1"/>
  <c r="AG397" i="1"/>
  <c r="AN397" i="1"/>
  <c r="AP397" i="1"/>
  <c r="AT397" i="1"/>
  <c r="AU397" i="1"/>
  <c r="BB397" i="1"/>
  <c r="BD397" i="1"/>
  <c r="BH397" i="1"/>
  <c r="BI397" i="1"/>
  <c r="EJ397" i="1"/>
  <c r="EN397" i="1"/>
  <c r="EO397" i="1"/>
  <c r="EV397" i="1"/>
  <c r="EX397" i="1"/>
  <c r="FB397" i="1"/>
  <c r="FC397" i="1"/>
  <c r="NN397" i="1"/>
  <c r="NR397" i="1"/>
  <c r="NS397" i="1"/>
  <c r="MZ397" i="1"/>
  <c r="ND397" i="1"/>
  <c r="NE397" i="1"/>
  <c r="ML397" i="1"/>
  <c r="MP397" i="1"/>
  <c r="MQ397" i="1"/>
  <c r="LX397" i="1"/>
  <c r="MB397" i="1"/>
  <c r="MC397" i="1"/>
  <c r="LH397" i="1"/>
  <c r="LJ397" i="1"/>
  <c r="LL397" i="1"/>
  <c r="LM397" i="1"/>
  <c r="LN397" i="1"/>
  <c r="GJ397" i="1"/>
  <c r="GN397" i="1"/>
  <c r="GR397" i="1"/>
  <c r="GS397" i="1"/>
  <c r="GX397" i="1"/>
  <c r="HB397" i="1"/>
  <c r="HF397" i="1"/>
  <c r="HG397" i="1"/>
  <c r="HP397" i="1"/>
  <c r="HT397" i="1"/>
  <c r="HU397" i="1"/>
  <c r="N398" i="1"/>
  <c r="R398" i="1"/>
  <c r="S398" i="1"/>
  <c r="AB398" i="1"/>
  <c r="AF398" i="1"/>
  <c r="AG398" i="1"/>
  <c r="AN398" i="1"/>
  <c r="AP398" i="1"/>
  <c r="AT398" i="1"/>
  <c r="AU398" i="1"/>
  <c r="BB398" i="1"/>
  <c r="BD398" i="1"/>
  <c r="BH398" i="1"/>
  <c r="BI398" i="1"/>
  <c r="EJ398" i="1"/>
  <c r="EN398" i="1"/>
  <c r="EO398" i="1"/>
  <c r="EV398" i="1"/>
  <c r="EX398" i="1"/>
  <c r="FB398" i="1"/>
  <c r="FC398" i="1"/>
  <c r="NN398" i="1"/>
  <c r="NR398" i="1"/>
  <c r="NS398" i="1"/>
  <c r="MZ398" i="1"/>
  <c r="ND398" i="1"/>
  <c r="NE398" i="1"/>
  <c r="ML398" i="1"/>
  <c r="MP398" i="1"/>
  <c r="MQ398" i="1"/>
  <c r="LX398" i="1"/>
  <c r="MB398" i="1"/>
  <c r="MC398" i="1"/>
  <c r="LH398" i="1"/>
  <c r="LJ398" i="1"/>
  <c r="LL398" i="1"/>
  <c r="LM398" i="1"/>
  <c r="LN398" i="1"/>
  <c r="GJ398" i="1"/>
  <c r="GN398" i="1"/>
  <c r="GR398" i="1"/>
  <c r="GS398" i="1"/>
  <c r="GX398" i="1"/>
  <c r="HB398" i="1"/>
  <c r="HF398" i="1"/>
  <c r="HG398" i="1"/>
  <c r="HP398" i="1"/>
  <c r="HT398" i="1"/>
  <c r="HU398" i="1"/>
  <c r="N399" i="1"/>
  <c r="R399" i="1"/>
  <c r="S399" i="1"/>
  <c r="AB399" i="1"/>
  <c r="AF399" i="1"/>
  <c r="AG399" i="1"/>
  <c r="AN399" i="1"/>
  <c r="AP399" i="1"/>
  <c r="AT399" i="1"/>
  <c r="AU399" i="1"/>
  <c r="BB399" i="1"/>
  <c r="BD399" i="1"/>
  <c r="BH399" i="1"/>
  <c r="BI399" i="1"/>
  <c r="BL399" i="1"/>
  <c r="EJ399" i="1"/>
  <c r="EN399" i="1"/>
  <c r="EO399" i="1"/>
  <c r="EV399" i="1"/>
  <c r="EX399" i="1"/>
  <c r="FB399" i="1"/>
  <c r="FC399" i="1"/>
  <c r="IZ399" i="1"/>
  <c r="NN399" i="1"/>
  <c r="NR399" i="1"/>
  <c r="NS399" i="1"/>
  <c r="MZ399" i="1"/>
  <c r="ND399" i="1"/>
  <c r="NE399" i="1"/>
  <c r="ML399" i="1"/>
  <c r="MP399" i="1"/>
  <c r="MQ399" i="1"/>
  <c r="LX399" i="1"/>
  <c r="MB399" i="1"/>
  <c r="MC399" i="1"/>
  <c r="LD399" i="1"/>
  <c r="LH399" i="1"/>
  <c r="LJ399" i="1"/>
  <c r="LL399" i="1"/>
  <c r="LM399" i="1"/>
  <c r="LN399" i="1"/>
  <c r="GJ399" i="1"/>
  <c r="GN399" i="1"/>
  <c r="GR399" i="1"/>
  <c r="GS399" i="1"/>
  <c r="GX399" i="1"/>
  <c r="HB399" i="1"/>
  <c r="HF399" i="1"/>
  <c r="HG399" i="1"/>
  <c r="HX399" i="1"/>
  <c r="HP399" i="1"/>
  <c r="HT399" i="1"/>
  <c r="HU399" i="1"/>
  <c r="N400" i="1"/>
  <c r="R400" i="1"/>
  <c r="S400" i="1"/>
  <c r="AB400" i="1"/>
  <c r="AF400" i="1"/>
  <c r="AG400" i="1"/>
  <c r="AN400" i="1"/>
  <c r="AP400" i="1"/>
  <c r="AT400" i="1"/>
  <c r="AU400" i="1"/>
  <c r="BB400" i="1"/>
  <c r="BD400" i="1"/>
  <c r="BH400" i="1"/>
  <c r="BI400" i="1"/>
  <c r="EJ400" i="1"/>
  <c r="EN400" i="1"/>
  <c r="EO400" i="1"/>
  <c r="EV400" i="1"/>
  <c r="EX400" i="1"/>
  <c r="FB400" i="1"/>
  <c r="FC400" i="1"/>
  <c r="NN400" i="1"/>
  <c r="NR400" i="1"/>
  <c r="NS400" i="1"/>
  <c r="MZ400" i="1"/>
  <c r="ND400" i="1"/>
  <c r="NE400" i="1"/>
  <c r="ML400" i="1"/>
  <c r="MP400" i="1"/>
  <c r="MQ400" i="1"/>
  <c r="LX400" i="1"/>
  <c r="MB400" i="1"/>
  <c r="MC400" i="1"/>
  <c r="LH400" i="1"/>
  <c r="LJ400" i="1"/>
  <c r="LL400" i="1"/>
  <c r="LM400" i="1"/>
  <c r="LN400" i="1"/>
  <c r="GJ400" i="1"/>
  <c r="GN400" i="1"/>
  <c r="GR400" i="1"/>
  <c r="GS400" i="1"/>
  <c r="GX400" i="1"/>
  <c r="HB400" i="1"/>
  <c r="HF400" i="1"/>
  <c r="HG400" i="1"/>
  <c r="HP400" i="1"/>
  <c r="HT400" i="1"/>
  <c r="HU400" i="1"/>
  <c r="N401" i="1"/>
  <c r="R401" i="1"/>
  <c r="S401" i="1"/>
  <c r="AB401" i="1"/>
  <c r="AF401" i="1"/>
  <c r="AG401" i="1"/>
  <c r="AN401" i="1"/>
  <c r="AP401" i="1"/>
  <c r="AT401" i="1"/>
  <c r="AU401" i="1"/>
  <c r="BB401" i="1"/>
  <c r="BD401" i="1"/>
  <c r="BH401" i="1"/>
  <c r="BI401" i="1"/>
  <c r="EJ401" i="1"/>
  <c r="EN401" i="1"/>
  <c r="EO401" i="1"/>
  <c r="EV401" i="1"/>
  <c r="EX401" i="1"/>
  <c r="FB401" i="1"/>
  <c r="FC401" i="1"/>
  <c r="NN401" i="1"/>
  <c r="NR401" i="1"/>
  <c r="NS401" i="1"/>
  <c r="MZ401" i="1"/>
  <c r="ND401" i="1"/>
  <c r="NE401" i="1"/>
  <c r="ML401" i="1"/>
  <c r="MP401" i="1"/>
  <c r="MQ401" i="1"/>
  <c r="LX401" i="1"/>
  <c r="MB401" i="1"/>
  <c r="MC401" i="1"/>
  <c r="LH401" i="1"/>
  <c r="LJ401" i="1"/>
  <c r="LL401" i="1"/>
  <c r="LM401" i="1"/>
  <c r="LN401" i="1"/>
  <c r="GJ401" i="1"/>
  <c r="GN401" i="1"/>
  <c r="GR401" i="1"/>
  <c r="GS401" i="1"/>
  <c r="GX401" i="1"/>
  <c r="HB401" i="1"/>
  <c r="HF401" i="1"/>
  <c r="HG401" i="1"/>
  <c r="HP401" i="1"/>
  <c r="HT401" i="1"/>
  <c r="HU401" i="1"/>
  <c r="N402" i="1"/>
  <c r="R402" i="1"/>
  <c r="S402" i="1"/>
  <c r="AB402" i="1"/>
  <c r="AF402" i="1"/>
  <c r="AG402" i="1"/>
  <c r="AN402" i="1"/>
  <c r="AP402" i="1"/>
  <c r="AT402" i="1"/>
  <c r="AU402" i="1"/>
  <c r="BB402" i="1"/>
  <c r="BD402" i="1"/>
  <c r="BH402" i="1"/>
  <c r="BI402" i="1"/>
  <c r="EJ402" i="1"/>
  <c r="EN402" i="1"/>
  <c r="EO402" i="1"/>
  <c r="EV402" i="1"/>
  <c r="EX402" i="1"/>
  <c r="FB402" i="1"/>
  <c r="FC402" i="1"/>
  <c r="NN402" i="1"/>
  <c r="NR402" i="1"/>
  <c r="NS402" i="1"/>
  <c r="MZ402" i="1"/>
  <c r="ND402" i="1"/>
  <c r="NE402" i="1"/>
  <c r="ML402" i="1"/>
  <c r="MP402" i="1"/>
  <c r="MQ402" i="1"/>
  <c r="LX402" i="1"/>
  <c r="MB402" i="1"/>
  <c r="MC402" i="1"/>
  <c r="LD402" i="1"/>
  <c r="LH402" i="1"/>
  <c r="LJ402" i="1"/>
  <c r="LL402" i="1"/>
  <c r="LM402" i="1"/>
  <c r="LN402" i="1"/>
  <c r="GJ402" i="1"/>
  <c r="GN402" i="1"/>
  <c r="GR402" i="1"/>
  <c r="GS402" i="1"/>
  <c r="GX402" i="1"/>
  <c r="HB402" i="1"/>
  <c r="HF402" i="1"/>
  <c r="HG402" i="1"/>
  <c r="HP402" i="1"/>
  <c r="HT402" i="1"/>
  <c r="HU402" i="1"/>
  <c r="N403" i="1"/>
  <c r="R403" i="1"/>
  <c r="S403" i="1"/>
  <c r="AB403" i="1"/>
  <c r="AF403" i="1"/>
  <c r="AG403" i="1"/>
  <c r="AN403" i="1"/>
  <c r="AP403" i="1"/>
  <c r="AT403" i="1"/>
  <c r="AU403" i="1"/>
  <c r="BB403" i="1"/>
  <c r="BD403" i="1"/>
  <c r="BH403" i="1"/>
  <c r="BI403" i="1"/>
  <c r="BL403" i="1"/>
  <c r="BP403" i="1"/>
  <c r="BR403" i="1"/>
  <c r="BT403" i="1"/>
  <c r="BU403" i="1"/>
  <c r="BV403" i="1"/>
  <c r="BW403" i="1"/>
  <c r="BZ403" i="1"/>
  <c r="CD403" i="1"/>
  <c r="CF403" i="1"/>
  <c r="CH403" i="1"/>
  <c r="CI403" i="1"/>
  <c r="CJ403" i="1"/>
  <c r="CK403" i="1"/>
  <c r="CN403" i="1"/>
  <c r="CR403" i="1"/>
  <c r="CT403" i="1"/>
  <c r="CV403" i="1"/>
  <c r="CW403" i="1"/>
  <c r="CX403" i="1"/>
  <c r="CY403" i="1"/>
  <c r="DB403" i="1"/>
  <c r="DF403" i="1"/>
  <c r="DH403" i="1"/>
  <c r="DJ403" i="1"/>
  <c r="DK403" i="1"/>
  <c r="DL403" i="1"/>
  <c r="DM403" i="1"/>
  <c r="DP403" i="1"/>
  <c r="DT403" i="1"/>
  <c r="DV403" i="1"/>
  <c r="DX403" i="1"/>
  <c r="DY403" i="1"/>
  <c r="DZ403" i="1"/>
  <c r="EA403" i="1"/>
  <c r="EJ403" i="1"/>
  <c r="EN403" i="1"/>
  <c r="EO403" i="1"/>
  <c r="EV403" i="1"/>
  <c r="EX403" i="1"/>
  <c r="FB403" i="1"/>
  <c r="FC403" i="1"/>
  <c r="IZ403" i="1"/>
  <c r="JD403" i="1"/>
  <c r="JF403" i="1"/>
  <c r="JH403" i="1"/>
  <c r="JI403" i="1"/>
  <c r="JJ403" i="1"/>
  <c r="JK403" i="1"/>
  <c r="JN403" i="1"/>
  <c r="JR403" i="1"/>
  <c r="JT403" i="1"/>
  <c r="JV403" i="1"/>
  <c r="JW403" i="1"/>
  <c r="JX403" i="1"/>
  <c r="JY403" i="1"/>
  <c r="KB403" i="1"/>
  <c r="KF403" i="1"/>
  <c r="KH403" i="1"/>
  <c r="KJ403" i="1"/>
  <c r="KK403" i="1"/>
  <c r="KL403" i="1"/>
  <c r="KM403" i="1"/>
  <c r="KP403" i="1"/>
  <c r="KT403" i="1"/>
  <c r="KV403" i="1"/>
  <c r="KX403" i="1"/>
  <c r="KY403" i="1"/>
  <c r="KZ403" i="1"/>
  <c r="LA403" i="1"/>
  <c r="NN403" i="1"/>
  <c r="NR403" i="1"/>
  <c r="NS403" i="1"/>
  <c r="MZ403" i="1"/>
  <c r="ND403" i="1"/>
  <c r="NE403" i="1"/>
  <c r="ML403" i="1"/>
  <c r="MP403" i="1"/>
  <c r="MQ403" i="1"/>
  <c r="LX403" i="1"/>
  <c r="MB403" i="1"/>
  <c r="MC403" i="1"/>
  <c r="LH403" i="1"/>
  <c r="LJ403" i="1"/>
  <c r="LL403" i="1"/>
  <c r="LM403" i="1"/>
  <c r="LN403" i="1"/>
  <c r="GJ403" i="1"/>
  <c r="GN403" i="1"/>
  <c r="GR403" i="1"/>
  <c r="GS403" i="1"/>
  <c r="GX403" i="1"/>
  <c r="HB403" i="1"/>
  <c r="HF403" i="1"/>
  <c r="HG403" i="1"/>
  <c r="HX403" i="1"/>
  <c r="IB403" i="1"/>
  <c r="ID403" i="1"/>
  <c r="IF403" i="1"/>
  <c r="IG403" i="1"/>
  <c r="IH403" i="1"/>
  <c r="II403" i="1"/>
  <c r="IL403" i="1"/>
  <c r="IP403" i="1"/>
  <c r="IR403" i="1"/>
  <c r="IT403" i="1"/>
  <c r="IU403" i="1"/>
  <c r="IV403" i="1"/>
  <c r="IW403" i="1"/>
  <c r="HP403" i="1"/>
  <c r="HT403" i="1"/>
  <c r="HU403" i="1"/>
  <c r="N404" i="1"/>
  <c r="R404" i="1"/>
  <c r="S404" i="1"/>
  <c r="AB404" i="1"/>
  <c r="AF404" i="1"/>
  <c r="AG404" i="1"/>
  <c r="AN404" i="1"/>
  <c r="AP404" i="1"/>
  <c r="AT404" i="1"/>
  <c r="AU404" i="1"/>
  <c r="BB404" i="1"/>
  <c r="BD404" i="1"/>
  <c r="BH404" i="1"/>
  <c r="BI404" i="1"/>
  <c r="BP404" i="1"/>
  <c r="BR404" i="1"/>
  <c r="BT404" i="1"/>
  <c r="BU404" i="1"/>
  <c r="BV404" i="1"/>
  <c r="BW404" i="1"/>
  <c r="CD404" i="1"/>
  <c r="CF404" i="1"/>
  <c r="CH404" i="1"/>
  <c r="CI404" i="1"/>
  <c r="CJ404" i="1"/>
  <c r="CK404" i="1"/>
  <c r="CR404" i="1"/>
  <c r="CT404" i="1"/>
  <c r="CV404" i="1"/>
  <c r="CW404" i="1"/>
  <c r="CX404" i="1"/>
  <c r="CY404" i="1"/>
  <c r="DF404" i="1"/>
  <c r="DH404" i="1"/>
  <c r="DJ404" i="1"/>
  <c r="DK404" i="1"/>
  <c r="DL404" i="1"/>
  <c r="DM404" i="1"/>
  <c r="DT404" i="1"/>
  <c r="DV404" i="1"/>
  <c r="DX404" i="1"/>
  <c r="DY404" i="1"/>
  <c r="DZ404" i="1"/>
  <c r="EA404" i="1"/>
  <c r="EJ404" i="1"/>
  <c r="EN404" i="1"/>
  <c r="EO404" i="1"/>
  <c r="EV404" i="1"/>
  <c r="EX404" i="1"/>
  <c r="FB404" i="1"/>
  <c r="FC404" i="1"/>
  <c r="JD404" i="1"/>
  <c r="JF404" i="1"/>
  <c r="JH404" i="1"/>
  <c r="JI404" i="1"/>
  <c r="JJ404" i="1"/>
  <c r="JK404" i="1"/>
  <c r="JR404" i="1"/>
  <c r="JT404" i="1"/>
  <c r="JV404" i="1"/>
  <c r="JW404" i="1"/>
  <c r="JX404" i="1"/>
  <c r="JY404" i="1"/>
  <c r="KF404" i="1"/>
  <c r="KH404" i="1"/>
  <c r="KJ404" i="1"/>
  <c r="KK404" i="1"/>
  <c r="KL404" i="1"/>
  <c r="KM404" i="1"/>
  <c r="KT404" i="1"/>
  <c r="KV404" i="1"/>
  <c r="KX404" i="1"/>
  <c r="KY404" i="1"/>
  <c r="KZ404" i="1"/>
  <c r="LA404" i="1"/>
  <c r="NN404" i="1"/>
  <c r="NR404" i="1"/>
  <c r="NS404" i="1"/>
  <c r="MZ404" i="1"/>
  <c r="ND404" i="1"/>
  <c r="NE404" i="1"/>
  <c r="ML404" i="1"/>
  <c r="MP404" i="1"/>
  <c r="MQ404" i="1"/>
  <c r="LX404" i="1"/>
  <c r="MB404" i="1"/>
  <c r="MC404" i="1"/>
  <c r="LH404" i="1"/>
  <c r="LJ404" i="1"/>
  <c r="LL404" i="1"/>
  <c r="LM404" i="1"/>
  <c r="LN404" i="1"/>
  <c r="GJ404" i="1"/>
  <c r="GN404" i="1"/>
  <c r="GR404" i="1"/>
  <c r="GS404" i="1"/>
  <c r="GX404" i="1"/>
  <c r="HB404" i="1"/>
  <c r="HF404" i="1"/>
  <c r="HG404" i="1"/>
  <c r="IB404" i="1"/>
  <c r="ID404" i="1"/>
  <c r="IF404" i="1"/>
  <c r="IG404" i="1"/>
  <c r="IH404" i="1"/>
  <c r="II404" i="1"/>
  <c r="IP404" i="1"/>
  <c r="IR404" i="1"/>
  <c r="IT404" i="1"/>
  <c r="IU404" i="1"/>
  <c r="IV404" i="1"/>
  <c r="IW404" i="1"/>
  <c r="HP404" i="1"/>
  <c r="HT404" i="1"/>
  <c r="HU404" i="1"/>
  <c r="N405" i="1"/>
  <c r="R405" i="1"/>
  <c r="S405" i="1"/>
  <c r="AB405" i="1"/>
  <c r="AF405" i="1"/>
  <c r="AG405" i="1"/>
  <c r="AN405" i="1"/>
  <c r="AP405" i="1"/>
  <c r="AT405" i="1"/>
  <c r="AU405" i="1"/>
  <c r="BB405" i="1"/>
  <c r="BD405" i="1"/>
  <c r="BH405" i="1"/>
  <c r="BI405" i="1"/>
  <c r="BP405" i="1"/>
  <c r="BR405" i="1"/>
  <c r="BT405" i="1"/>
  <c r="BU405" i="1"/>
  <c r="BV405" i="1"/>
  <c r="BW405" i="1"/>
  <c r="CD405" i="1"/>
  <c r="CF405" i="1"/>
  <c r="CH405" i="1"/>
  <c r="CI405" i="1"/>
  <c r="CJ405" i="1"/>
  <c r="CK405" i="1"/>
  <c r="CR405" i="1"/>
  <c r="CT405" i="1"/>
  <c r="CV405" i="1"/>
  <c r="CW405" i="1"/>
  <c r="CX405" i="1"/>
  <c r="CY405" i="1"/>
  <c r="DF405" i="1"/>
  <c r="DH405" i="1"/>
  <c r="DJ405" i="1"/>
  <c r="DK405" i="1"/>
  <c r="DL405" i="1"/>
  <c r="DM405" i="1"/>
  <c r="DT405" i="1"/>
  <c r="DV405" i="1"/>
  <c r="DX405" i="1"/>
  <c r="DY405" i="1"/>
  <c r="DZ405" i="1"/>
  <c r="EA405" i="1"/>
  <c r="EJ405" i="1"/>
  <c r="EN405" i="1"/>
  <c r="EO405" i="1"/>
  <c r="EV405" i="1"/>
  <c r="EX405" i="1"/>
  <c r="FB405" i="1"/>
  <c r="FC405" i="1"/>
  <c r="JD405" i="1"/>
  <c r="JF405" i="1"/>
  <c r="JH405" i="1"/>
  <c r="JI405" i="1"/>
  <c r="JJ405" i="1"/>
  <c r="JK405" i="1"/>
  <c r="JR405" i="1"/>
  <c r="JT405" i="1"/>
  <c r="JV405" i="1"/>
  <c r="JW405" i="1"/>
  <c r="JX405" i="1"/>
  <c r="JY405" i="1"/>
  <c r="KF405" i="1"/>
  <c r="KH405" i="1"/>
  <c r="KJ405" i="1"/>
  <c r="KK405" i="1"/>
  <c r="KL405" i="1"/>
  <c r="KM405" i="1"/>
  <c r="KT405" i="1"/>
  <c r="KV405" i="1"/>
  <c r="KX405" i="1"/>
  <c r="KY405" i="1"/>
  <c r="KZ405" i="1"/>
  <c r="LA405" i="1"/>
  <c r="NN405" i="1"/>
  <c r="NR405" i="1"/>
  <c r="NS405" i="1"/>
  <c r="MZ405" i="1"/>
  <c r="ND405" i="1"/>
  <c r="NE405" i="1"/>
  <c r="ML405" i="1"/>
  <c r="MP405" i="1"/>
  <c r="MQ405" i="1"/>
  <c r="LX405" i="1"/>
  <c r="MB405" i="1"/>
  <c r="MC405" i="1"/>
  <c r="LN405" i="1"/>
  <c r="GJ405" i="1"/>
  <c r="GN405" i="1"/>
  <c r="GR405" i="1"/>
  <c r="GS405" i="1"/>
  <c r="GX405" i="1"/>
  <c r="HB405" i="1"/>
  <c r="HF405" i="1"/>
  <c r="HG405" i="1"/>
  <c r="IB405" i="1"/>
  <c r="ID405" i="1"/>
  <c r="IF405" i="1"/>
  <c r="IG405" i="1"/>
  <c r="IH405" i="1"/>
  <c r="II405" i="1"/>
  <c r="IP405" i="1"/>
  <c r="IR405" i="1"/>
  <c r="IT405" i="1"/>
  <c r="IU405" i="1"/>
  <c r="IV405" i="1"/>
  <c r="IW405" i="1"/>
  <c r="HP405" i="1"/>
  <c r="HT405" i="1"/>
  <c r="HU405" i="1"/>
  <c r="N406" i="1"/>
  <c r="R406" i="1"/>
  <c r="S406" i="1"/>
  <c r="AB406" i="1"/>
  <c r="AF406" i="1"/>
  <c r="AG406" i="1"/>
  <c r="AN406" i="1"/>
  <c r="AP406" i="1"/>
  <c r="AT406" i="1"/>
  <c r="AU406" i="1"/>
  <c r="BB406" i="1"/>
  <c r="BD406" i="1"/>
  <c r="BH406" i="1"/>
  <c r="BI406" i="1"/>
  <c r="BP406" i="1"/>
  <c r="BR406" i="1"/>
  <c r="BT406" i="1"/>
  <c r="BU406" i="1"/>
  <c r="BV406" i="1"/>
  <c r="BW406" i="1"/>
  <c r="CD406" i="1"/>
  <c r="CF406" i="1"/>
  <c r="CH406" i="1"/>
  <c r="CI406" i="1"/>
  <c r="CJ406" i="1"/>
  <c r="CK406" i="1"/>
  <c r="CR406" i="1"/>
  <c r="CT406" i="1"/>
  <c r="CV406" i="1"/>
  <c r="CW406" i="1"/>
  <c r="CX406" i="1"/>
  <c r="CY406" i="1"/>
  <c r="DF406" i="1"/>
  <c r="DH406" i="1"/>
  <c r="DJ406" i="1"/>
  <c r="DK406" i="1"/>
  <c r="DL406" i="1"/>
  <c r="DM406" i="1"/>
  <c r="DT406" i="1"/>
  <c r="DV406" i="1"/>
  <c r="DX406" i="1"/>
  <c r="DY406" i="1"/>
  <c r="DZ406" i="1"/>
  <c r="EA406" i="1"/>
  <c r="EJ406" i="1"/>
  <c r="EN406" i="1"/>
  <c r="EO406" i="1"/>
  <c r="EV406" i="1"/>
  <c r="EX406" i="1"/>
  <c r="FB406" i="1"/>
  <c r="FC406" i="1"/>
  <c r="JD406" i="1"/>
  <c r="JF406" i="1"/>
  <c r="JH406" i="1"/>
  <c r="JI406" i="1"/>
  <c r="JJ406" i="1"/>
  <c r="JK406" i="1"/>
  <c r="JR406" i="1"/>
  <c r="JT406" i="1"/>
  <c r="JV406" i="1"/>
  <c r="JW406" i="1"/>
  <c r="JX406" i="1"/>
  <c r="JY406" i="1"/>
  <c r="KF406" i="1"/>
  <c r="KH406" i="1"/>
  <c r="KJ406" i="1"/>
  <c r="KK406" i="1"/>
  <c r="KL406" i="1"/>
  <c r="KM406" i="1"/>
  <c r="KT406" i="1"/>
  <c r="KV406" i="1"/>
  <c r="KX406" i="1"/>
  <c r="KY406" i="1"/>
  <c r="KZ406" i="1"/>
  <c r="LA406" i="1"/>
  <c r="NN406" i="1"/>
  <c r="NR406" i="1"/>
  <c r="NS406" i="1"/>
  <c r="MZ406" i="1"/>
  <c r="ND406" i="1"/>
  <c r="NE406" i="1"/>
  <c r="ML406" i="1"/>
  <c r="MP406" i="1"/>
  <c r="MQ406" i="1"/>
  <c r="LX406" i="1"/>
  <c r="MB406" i="1"/>
  <c r="MC406" i="1"/>
  <c r="LN406" i="1"/>
  <c r="GJ406" i="1"/>
  <c r="GN406" i="1"/>
  <c r="GR406" i="1"/>
  <c r="GS406" i="1"/>
  <c r="GX406" i="1"/>
  <c r="HB406" i="1"/>
  <c r="HF406" i="1"/>
  <c r="HG406" i="1"/>
  <c r="IB406" i="1"/>
  <c r="ID406" i="1"/>
  <c r="IF406" i="1"/>
  <c r="IG406" i="1"/>
  <c r="IH406" i="1"/>
  <c r="II406" i="1"/>
  <c r="IP406" i="1"/>
  <c r="IR406" i="1"/>
  <c r="IT406" i="1"/>
  <c r="IU406" i="1"/>
  <c r="IV406" i="1"/>
  <c r="IW406" i="1"/>
  <c r="HP406" i="1"/>
  <c r="HT406" i="1"/>
  <c r="HU406" i="1"/>
  <c r="N407" i="1"/>
  <c r="R407" i="1"/>
  <c r="S407" i="1"/>
  <c r="AB407" i="1"/>
  <c r="AF407" i="1"/>
  <c r="AG407" i="1"/>
  <c r="AN407" i="1"/>
  <c r="AP407" i="1"/>
  <c r="AT407" i="1"/>
  <c r="AU407" i="1"/>
  <c r="BB407" i="1"/>
  <c r="BD407" i="1"/>
  <c r="BH407" i="1"/>
  <c r="BI407" i="1"/>
  <c r="BL407" i="1"/>
  <c r="BP407" i="1"/>
  <c r="BR407" i="1"/>
  <c r="BT407" i="1"/>
  <c r="BU407" i="1"/>
  <c r="BV407" i="1"/>
  <c r="BW407" i="1"/>
  <c r="BZ407" i="1"/>
  <c r="CD407" i="1"/>
  <c r="CF407" i="1"/>
  <c r="CH407" i="1"/>
  <c r="CI407" i="1"/>
  <c r="CJ407" i="1"/>
  <c r="CK407" i="1"/>
  <c r="CN407" i="1"/>
  <c r="CR407" i="1"/>
  <c r="CT407" i="1"/>
  <c r="CV407" i="1"/>
  <c r="CW407" i="1"/>
  <c r="CX407" i="1"/>
  <c r="CY407" i="1"/>
  <c r="DB407" i="1"/>
  <c r="DF407" i="1"/>
  <c r="DH407" i="1"/>
  <c r="DJ407" i="1"/>
  <c r="DK407" i="1"/>
  <c r="DL407" i="1"/>
  <c r="DM407" i="1"/>
  <c r="DP407" i="1"/>
  <c r="DT407" i="1"/>
  <c r="DV407" i="1"/>
  <c r="DX407" i="1"/>
  <c r="DY407" i="1"/>
  <c r="DZ407" i="1"/>
  <c r="EA407" i="1"/>
  <c r="EJ407" i="1"/>
  <c r="EN407" i="1"/>
  <c r="EO407" i="1"/>
  <c r="EV407" i="1"/>
  <c r="EX407" i="1"/>
  <c r="FB407" i="1"/>
  <c r="FC407" i="1"/>
  <c r="IZ407" i="1"/>
  <c r="JD407" i="1"/>
  <c r="JF407" i="1"/>
  <c r="JH407" i="1"/>
  <c r="JI407" i="1"/>
  <c r="JJ407" i="1"/>
  <c r="JK407" i="1"/>
  <c r="JN407" i="1"/>
  <c r="JR407" i="1"/>
  <c r="JT407" i="1"/>
  <c r="JV407" i="1"/>
  <c r="JW407" i="1"/>
  <c r="JX407" i="1"/>
  <c r="JY407" i="1"/>
  <c r="KB407" i="1"/>
  <c r="KF407" i="1"/>
  <c r="KH407" i="1"/>
  <c r="KJ407" i="1"/>
  <c r="KK407" i="1"/>
  <c r="KL407" i="1"/>
  <c r="KM407" i="1"/>
  <c r="KP407" i="1"/>
  <c r="KT407" i="1"/>
  <c r="KV407" i="1"/>
  <c r="KX407" i="1"/>
  <c r="KY407" i="1"/>
  <c r="KZ407" i="1"/>
  <c r="LA407" i="1"/>
  <c r="NN407" i="1"/>
  <c r="NR407" i="1"/>
  <c r="NS407" i="1"/>
  <c r="MZ407" i="1"/>
  <c r="ND407" i="1"/>
  <c r="NE407" i="1"/>
  <c r="ML407" i="1"/>
  <c r="MP407" i="1"/>
  <c r="MQ407" i="1"/>
  <c r="LX407" i="1"/>
  <c r="MB407" i="1"/>
  <c r="MC407" i="1"/>
  <c r="LN407" i="1"/>
  <c r="GJ407" i="1"/>
  <c r="GN407" i="1"/>
  <c r="GR407" i="1"/>
  <c r="GS407" i="1"/>
  <c r="GX407" i="1"/>
  <c r="HB407" i="1"/>
  <c r="HF407" i="1"/>
  <c r="HG407" i="1"/>
  <c r="HX407" i="1"/>
  <c r="IB407" i="1"/>
  <c r="ID407" i="1"/>
  <c r="IF407" i="1"/>
  <c r="IG407" i="1"/>
  <c r="IH407" i="1"/>
  <c r="II407" i="1"/>
  <c r="IL407" i="1"/>
  <c r="IP407" i="1"/>
  <c r="IR407" i="1"/>
  <c r="IT407" i="1"/>
  <c r="IU407" i="1"/>
  <c r="IV407" i="1"/>
  <c r="IW407" i="1"/>
  <c r="HP407" i="1"/>
  <c r="HT407" i="1"/>
  <c r="HU407" i="1"/>
  <c r="N408" i="1"/>
  <c r="R408" i="1"/>
  <c r="S408" i="1"/>
  <c r="AB408" i="1"/>
  <c r="AF408" i="1"/>
  <c r="AG408" i="1"/>
  <c r="AN408" i="1"/>
  <c r="AP408" i="1"/>
  <c r="AT408" i="1"/>
  <c r="AU408" i="1"/>
  <c r="BB408" i="1"/>
  <c r="BD408" i="1"/>
  <c r="BH408" i="1"/>
  <c r="BI408" i="1"/>
  <c r="BP408" i="1"/>
  <c r="BR408" i="1"/>
  <c r="BT408" i="1"/>
  <c r="BU408" i="1"/>
  <c r="BV408" i="1"/>
  <c r="BW408" i="1"/>
  <c r="CD408" i="1"/>
  <c r="CF408" i="1"/>
  <c r="CH408" i="1"/>
  <c r="CI408" i="1"/>
  <c r="CJ408" i="1"/>
  <c r="CK408" i="1"/>
  <c r="CR408" i="1"/>
  <c r="CT408" i="1"/>
  <c r="CV408" i="1"/>
  <c r="CW408" i="1"/>
  <c r="CX408" i="1"/>
  <c r="CY408" i="1"/>
  <c r="DF408" i="1"/>
  <c r="DH408" i="1"/>
  <c r="DJ408" i="1"/>
  <c r="DK408" i="1"/>
  <c r="DL408" i="1"/>
  <c r="DM408" i="1"/>
  <c r="DT408" i="1"/>
  <c r="DV408" i="1"/>
  <c r="DX408" i="1"/>
  <c r="DY408" i="1"/>
  <c r="DZ408" i="1"/>
  <c r="EA408" i="1"/>
  <c r="EJ408" i="1"/>
  <c r="EN408" i="1"/>
  <c r="EO408" i="1"/>
  <c r="EV408" i="1"/>
  <c r="EX408" i="1"/>
  <c r="FB408" i="1"/>
  <c r="FC408" i="1"/>
  <c r="JD408" i="1"/>
  <c r="JF408" i="1"/>
  <c r="JH408" i="1"/>
  <c r="JI408" i="1"/>
  <c r="JJ408" i="1"/>
  <c r="JK408" i="1"/>
  <c r="JR408" i="1"/>
  <c r="JT408" i="1"/>
  <c r="JV408" i="1"/>
  <c r="JW408" i="1"/>
  <c r="JX408" i="1"/>
  <c r="JY408" i="1"/>
  <c r="KF408" i="1"/>
  <c r="KH408" i="1"/>
  <c r="KJ408" i="1"/>
  <c r="KK408" i="1"/>
  <c r="KL408" i="1"/>
  <c r="KM408" i="1"/>
  <c r="KT408" i="1"/>
  <c r="KV408" i="1"/>
  <c r="KX408" i="1"/>
  <c r="KY408" i="1"/>
  <c r="KZ408" i="1"/>
  <c r="LA408" i="1"/>
  <c r="NN408" i="1"/>
  <c r="NR408" i="1"/>
  <c r="NS408" i="1"/>
  <c r="MZ408" i="1"/>
  <c r="ND408" i="1"/>
  <c r="NE408" i="1"/>
  <c r="ML408" i="1"/>
  <c r="MP408" i="1"/>
  <c r="MQ408" i="1"/>
  <c r="LX408" i="1"/>
  <c r="MB408" i="1"/>
  <c r="MC408" i="1"/>
  <c r="LN408" i="1"/>
  <c r="GJ408" i="1"/>
  <c r="GN408" i="1"/>
  <c r="GR408" i="1"/>
  <c r="GS408" i="1"/>
  <c r="GX408" i="1"/>
  <c r="HB408" i="1"/>
  <c r="HF408" i="1"/>
  <c r="HG408" i="1"/>
  <c r="IB408" i="1"/>
  <c r="ID408" i="1"/>
  <c r="IF408" i="1"/>
  <c r="IG408" i="1"/>
  <c r="IH408" i="1"/>
  <c r="II408" i="1"/>
  <c r="IP408" i="1"/>
  <c r="IR408" i="1"/>
  <c r="IT408" i="1"/>
  <c r="IU408" i="1"/>
  <c r="IV408" i="1"/>
  <c r="IW408" i="1"/>
  <c r="HP408" i="1"/>
  <c r="HT408" i="1"/>
  <c r="HU408" i="1"/>
  <c r="N409" i="1"/>
  <c r="R409" i="1"/>
  <c r="S409" i="1"/>
  <c r="AB409" i="1"/>
  <c r="AF409" i="1"/>
  <c r="AG409" i="1"/>
  <c r="AN409" i="1"/>
  <c r="AP409" i="1"/>
  <c r="AT409" i="1"/>
  <c r="AU409" i="1"/>
  <c r="BB409" i="1"/>
  <c r="BD409" i="1"/>
  <c r="BH409" i="1"/>
  <c r="BI409" i="1"/>
  <c r="BP409" i="1"/>
  <c r="BR409" i="1"/>
  <c r="BT409" i="1"/>
  <c r="BU409" i="1"/>
  <c r="BV409" i="1"/>
  <c r="BW409" i="1"/>
  <c r="CD409" i="1"/>
  <c r="CF409" i="1"/>
  <c r="CH409" i="1"/>
  <c r="CI409" i="1"/>
  <c r="CJ409" i="1"/>
  <c r="CK409" i="1"/>
  <c r="CR409" i="1"/>
  <c r="CT409" i="1"/>
  <c r="CV409" i="1"/>
  <c r="CW409" i="1"/>
  <c r="CX409" i="1"/>
  <c r="CY409" i="1"/>
  <c r="DF409" i="1"/>
  <c r="DH409" i="1"/>
  <c r="DJ409" i="1"/>
  <c r="DK409" i="1"/>
  <c r="DL409" i="1"/>
  <c r="DM409" i="1"/>
  <c r="DT409" i="1"/>
  <c r="DV409" i="1"/>
  <c r="DX409" i="1"/>
  <c r="DY409" i="1"/>
  <c r="DZ409" i="1"/>
  <c r="EA409" i="1"/>
  <c r="EJ409" i="1"/>
  <c r="EN409" i="1"/>
  <c r="EO409" i="1"/>
  <c r="EV409" i="1"/>
  <c r="EX409" i="1"/>
  <c r="FB409" i="1"/>
  <c r="FC409" i="1"/>
  <c r="JD409" i="1"/>
  <c r="JF409" i="1"/>
  <c r="JH409" i="1"/>
  <c r="JI409" i="1"/>
  <c r="JJ409" i="1"/>
  <c r="JK409" i="1"/>
  <c r="JR409" i="1"/>
  <c r="JT409" i="1"/>
  <c r="JV409" i="1"/>
  <c r="JW409" i="1"/>
  <c r="JX409" i="1"/>
  <c r="JY409" i="1"/>
  <c r="KF409" i="1"/>
  <c r="KH409" i="1"/>
  <c r="KJ409" i="1"/>
  <c r="KK409" i="1"/>
  <c r="KL409" i="1"/>
  <c r="KM409" i="1"/>
  <c r="KT409" i="1"/>
  <c r="KV409" i="1"/>
  <c r="KX409" i="1"/>
  <c r="KY409" i="1"/>
  <c r="KZ409" i="1"/>
  <c r="LA409" i="1"/>
  <c r="NN409" i="1"/>
  <c r="NR409" i="1"/>
  <c r="NS409" i="1"/>
  <c r="MZ409" i="1"/>
  <c r="ND409" i="1"/>
  <c r="NE409" i="1"/>
  <c r="ML409" i="1"/>
  <c r="MP409" i="1"/>
  <c r="MQ409" i="1"/>
  <c r="LX409" i="1"/>
  <c r="MB409" i="1"/>
  <c r="MC409" i="1"/>
  <c r="LN409" i="1"/>
  <c r="GJ409" i="1"/>
  <c r="GN409" i="1"/>
  <c r="GR409" i="1"/>
  <c r="GS409" i="1"/>
  <c r="GX409" i="1"/>
  <c r="HB409" i="1"/>
  <c r="HF409" i="1"/>
  <c r="HG409" i="1"/>
  <c r="IB409" i="1"/>
  <c r="ID409" i="1"/>
  <c r="IF409" i="1"/>
  <c r="IG409" i="1"/>
  <c r="IH409" i="1"/>
  <c r="II409" i="1"/>
  <c r="IP409" i="1"/>
  <c r="IR409" i="1"/>
  <c r="IT409" i="1"/>
  <c r="IU409" i="1"/>
  <c r="IV409" i="1"/>
  <c r="IW409" i="1"/>
  <c r="HP409" i="1"/>
  <c r="HT409" i="1"/>
  <c r="HU409" i="1"/>
  <c r="N410" i="1"/>
  <c r="R410" i="1"/>
  <c r="S410" i="1"/>
  <c r="AB410" i="1"/>
  <c r="AF410" i="1"/>
  <c r="AG410" i="1"/>
  <c r="AN410" i="1"/>
  <c r="AP410" i="1"/>
  <c r="AT410" i="1"/>
  <c r="AU410" i="1"/>
  <c r="BB410" i="1"/>
  <c r="BD410" i="1"/>
  <c r="BH410" i="1"/>
  <c r="BI410" i="1"/>
  <c r="BP410" i="1"/>
  <c r="BR410" i="1"/>
  <c r="BT410" i="1"/>
  <c r="BU410" i="1"/>
  <c r="BV410" i="1"/>
  <c r="BW410" i="1"/>
  <c r="CD410" i="1"/>
  <c r="CF410" i="1"/>
  <c r="CH410" i="1"/>
  <c r="CI410" i="1"/>
  <c r="CJ410" i="1"/>
  <c r="CK410" i="1"/>
  <c r="CR410" i="1"/>
  <c r="CT410" i="1"/>
  <c r="CV410" i="1"/>
  <c r="CW410" i="1"/>
  <c r="CX410" i="1"/>
  <c r="CY410" i="1"/>
  <c r="DF410" i="1"/>
  <c r="DH410" i="1"/>
  <c r="DJ410" i="1"/>
  <c r="DK410" i="1"/>
  <c r="DL410" i="1"/>
  <c r="DM410" i="1"/>
  <c r="DT410" i="1"/>
  <c r="DV410" i="1"/>
  <c r="DX410" i="1"/>
  <c r="DY410" i="1"/>
  <c r="DZ410" i="1"/>
  <c r="EA410" i="1"/>
  <c r="EJ410" i="1"/>
  <c r="EN410" i="1"/>
  <c r="EO410" i="1"/>
  <c r="EV410" i="1"/>
  <c r="EX410" i="1"/>
  <c r="FB410" i="1"/>
  <c r="FC410" i="1"/>
  <c r="JD410" i="1"/>
  <c r="JF410" i="1"/>
  <c r="JH410" i="1"/>
  <c r="JI410" i="1"/>
  <c r="JJ410" i="1"/>
  <c r="JK410" i="1"/>
  <c r="JR410" i="1"/>
  <c r="JT410" i="1"/>
  <c r="JV410" i="1"/>
  <c r="JW410" i="1"/>
  <c r="JX410" i="1"/>
  <c r="JY410" i="1"/>
  <c r="KF410" i="1"/>
  <c r="KH410" i="1"/>
  <c r="KJ410" i="1"/>
  <c r="KK410" i="1"/>
  <c r="KL410" i="1"/>
  <c r="KM410" i="1"/>
  <c r="KT410" i="1"/>
  <c r="KV410" i="1"/>
  <c r="KX410" i="1"/>
  <c r="KY410" i="1"/>
  <c r="KZ410" i="1"/>
  <c r="LA410" i="1"/>
  <c r="NN410" i="1"/>
  <c r="NR410" i="1"/>
  <c r="NS410" i="1"/>
  <c r="MZ410" i="1"/>
  <c r="ND410" i="1"/>
  <c r="NE410" i="1"/>
  <c r="ML410" i="1"/>
  <c r="MP410" i="1"/>
  <c r="MQ410" i="1"/>
  <c r="LX410" i="1"/>
  <c r="MB410" i="1"/>
  <c r="MC410" i="1"/>
  <c r="LN410" i="1"/>
  <c r="GJ410" i="1"/>
  <c r="GN410" i="1"/>
  <c r="GR410" i="1"/>
  <c r="GS410" i="1"/>
  <c r="GX410" i="1"/>
  <c r="HB410" i="1"/>
  <c r="HF410" i="1"/>
  <c r="HG410" i="1"/>
  <c r="IB410" i="1"/>
  <c r="ID410" i="1"/>
  <c r="IF410" i="1"/>
  <c r="IG410" i="1"/>
  <c r="IH410" i="1"/>
  <c r="II410" i="1"/>
  <c r="IP410" i="1"/>
  <c r="IR410" i="1"/>
  <c r="IT410" i="1"/>
  <c r="IU410" i="1"/>
  <c r="IV410" i="1"/>
  <c r="IW410" i="1"/>
  <c r="HP410" i="1"/>
  <c r="HT410" i="1"/>
  <c r="HU410" i="1"/>
  <c r="N411" i="1"/>
  <c r="R411" i="1"/>
  <c r="S411" i="1"/>
  <c r="AN411" i="1"/>
  <c r="AP411" i="1"/>
  <c r="AT411" i="1"/>
  <c r="AU411" i="1"/>
  <c r="BB411" i="1"/>
  <c r="BD411" i="1"/>
  <c r="BH411" i="1"/>
  <c r="BI411" i="1"/>
  <c r="BL411" i="1"/>
  <c r="BP411" i="1"/>
  <c r="BR411" i="1"/>
  <c r="BT411" i="1"/>
  <c r="BU411" i="1"/>
  <c r="BV411" i="1"/>
  <c r="BW411" i="1"/>
  <c r="BZ411" i="1"/>
  <c r="CD411" i="1"/>
  <c r="CF411" i="1"/>
  <c r="CH411" i="1"/>
  <c r="CI411" i="1"/>
  <c r="CJ411" i="1"/>
  <c r="CK411" i="1"/>
  <c r="CN411" i="1"/>
  <c r="CR411" i="1"/>
  <c r="CT411" i="1"/>
  <c r="CV411" i="1"/>
  <c r="CW411" i="1"/>
  <c r="CX411" i="1"/>
  <c r="CY411" i="1"/>
  <c r="DB411" i="1"/>
  <c r="DF411" i="1"/>
  <c r="DH411" i="1"/>
  <c r="DJ411" i="1"/>
  <c r="DK411" i="1"/>
  <c r="DL411" i="1"/>
  <c r="DM411" i="1"/>
  <c r="DP411" i="1"/>
  <c r="DT411" i="1"/>
  <c r="DV411" i="1"/>
  <c r="DX411" i="1"/>
  <c r="DY411" i="1"/>
  <c r="DZ411" i="1"/>
  <c r="EA411" i="1"/>
  <c r="EV411" i="1"/>
  <c r="EX411" i="1"/>
  <c r="FB411" i="1"/>
  <c r="FC411" i="1"/>
  <c r="IZ411" i="1"/>
  <c r="JD411" i="1"/>
  <c r="JF411" i="1"/>
  <c r="JH411" i="1"/>
  <c r="JI411" i="1"/>
  <c r="JJ411" i="1"/>
  <c r="JK411" i="1"/>
  <c r="JN411" i="1"/>
  <c r="JR411" i="1"/>
  <c r="JT411" i="1"/>
  <c r="JV411" i="1"/>
  <c r="JW411" i="1"/>
  <c r="JX411" i="1"/>
  <c r="JY411" i="1"/>
  <c r="KB411" i="1"/>
  <c r="KF411" i="1"/>
  <c r="KH411" i="1"/>
  <c r="KJ411" i="1"/>
  <c r="KK411" i="1"/>
  <c r="KL411" i="1"/>
  <c r="KM411" i="1"/>
  <c r="KP411" i="1"/>
  <c r="KT411" i="1"/>
  <c r="KV411" i="1"/>
  <c r="KX411" i="1"/>
  <c r="KY411" i="1"/>
  <c r="KZ411" i="1"/>
  <c r="LA411" i="1"/>
  <c r="LJ411" i="1"/>
  <c r="HX411" i="1"/>
  <c r="IB411" i="1"/>
  <c r="ID411" i="1"/>
  <c r="IF411" i="1"/>
  <c r="IG411" i="1"/>
  <c r="IH411" i="1"/>
  <c r="II411" i="1"/>
  <c r="IL411" i="1"/>
  <c r="IP411" i="1"/>
  <c r="IR411" i="1"/>
  <c r="IT411" i="1"/>
  <c r="IU411" i="1"/>
  <c r="IV411" i="1"/>
  <c r="IW411" i="1"/>
  <c r="N412" i="1"/>
  <c r="R412" i="1"/>
  <c r="S412" i="1"/>
  <c r="AB412" i="1"/>
  <c r="AF412" i="1"/>
  <c r="AG412" i="1"/>
  <c r="AN412" i="1"/>
  <c r="AP412" i="1"/>
  <c r="AT412" i="1"/>
  <c r="AU412" i="1"/>
  <c r="BB412" i="1"/>
  <c r="BD412" i="1"/>
  <c r="BH412" i="1"/>
  <c r="BI412" i="1"/>
  <c r="BP412" i="1"/>
  <c r="BR412" i="1"/>
  <c r="BT412" i="1"/>
  <c r="BU412" i="1"/>
  <c r="BV412" i="1"/>
  <c r="BW412" i="1"/>
  <c r="CD412" i="1"/>
  <c r="CF412" i="1"/>
  <c r="CH412" i="1"/>
  <c r="CI412" i="1"/>
  <c r="CJ412" i="1"/>
  <c r="CK412" i="1"/>
  <c r="CR412" i="1"/>
  <c r="CT412" i="1"/>
  <c r="CV412" i="1"/>
  <c r="CW412" i="1"/>
  <c r="CX412" i="1"/>
  <c r="CY412" i="1"/>
  <c r="DF412" i="1"/>
  <c r="DH412" i="1"/>
  <c r="DJ412" i="1"/>
  <c r="DK412" i="1"/>
  <c r="DL412" i="1"/>
  <c r="DM412" i="1"/>
  <c r="DT412" i="1"/>
  <c r="DV412" i="1"/>
  <c r="DX412" i="1"/>
  <c r="DY412" i="1"/>
  <c r="DZ412" i="1"/>
  <c r="EA412" i="1"/>
  <c r="EJ412" i="1"/>
  <c r="EN412" i="1"/>
  <c r="EO412" i="1"/>
  <c r="EV412" i="1"/>
  <c r="EX412" i="1"/>
  <c r="FB412" i="1"/>
  <c r="FC412" i="1"/>
  <c r="JD412" i="1"/>
  <c r="JF412" i="1"/>
  <c r="JH412" i="1"/>
  <c r="JI412" i="1"/>
  <c r="JJ412" i="1"/>
  <c r="JK412" i="1"/>
  <c r="JR412" i="1"/>
  <c r="JT412" i="1"/>
  <c r="JV412" i="1"/>
  <c r="JW412" i="1"/>
  <c r="JX412" i="1"/>
  <c r="JY412" i="1"/>
  <c r="KF412" i="1"/>
  <c r="KH412" i="1"/>
  <c r="KJ412" i="1"/>
  <c r="KK412" i="1"/>
  <c r="KL412" i="1"/>
  <c r="KM412" i="1"/>
  <c r="KT412" i="1"/>
  <c r="KV412" i="1"/>
  <c r="KX412" i="1"/>
  <c r="KY412" i="1"/>
  <c r="KZ412" i="1"/>
  <c r="LA412" i="1"/>
  <c r="NN412" i="1"/>
  <c r="NR412" i="1"/>
  <c r="NS412" i="1"/>
  <c r="MZ412" i="1"/>
  <c r="ND412" i="1"/>
  <c r="NE412" i="1"/>
  <c r="ML412" i="1"/>
  <c r="MP412" i="1"/>
  <c r="MQ412" i="1"/>
  <c r="LX412" i="1"/>
  <c r="MB412" i="1"/>
  <c r="MC412" i="1"/>
  <c r="LJ412" i="1"/>
  <c r="GJ412" i="1"/>
  <c r="GN412" i="1"/>
  <c r="GR412" i="1"/>
  <c r="GS412" i="1"/>
  <c r="GX412" i="1"/>
  <c r="HB412" i="1"/>
  <c r="HF412" i="1"/>
  <c r="HG412" i="1"/>
  <c r="IB412" i="1"/>
  <c r="ID412" i="1"/>
  <c r="IF412" i="1"/>
  <c r="IG412" i="1"/>
  <c r="IH412" i="1"/>
  <c r="II412" i="1"/>
  <c r="IP412" i="1"/>
  <c r="IR412" i="1"/>
  <c r="IT412" i="1"/>
  <c r="IU412" i="1"/>
  <c r="IV412" i="1"/>
  <c r="IW412" i="1"/>
  <c r="HP412" i="1"/>
  <c r="HT412" i="1"/>
  <c r="HU412" i="1"/>
  <c r="N413" i="1"/>
  <c r="R413" i="1"/>
  <c r="S413" i="1"/>
  <c r="AB413" i="1"/>
  <c r="AF413" i="1"/>
  <c r="AG413" i="1"/>
  <c r="AN413" i="1"/>
  <c r="AP413" i="1"/>
  <c r="AT413" i="1"/>
  <c r="AU413" i="1"/>
  <c r="BB413" i="1"/>
  <c r="BD413" i="1"/>
  <c r="BH413" i="1"/>
  <c r="BI413" i="1"/>
  <c r="BP413" i="1"/>
  <c r="BR413" i="1"/>
  <c r="BT413" i="1"/>
  <c r="BU413" i="1"/>
  <c r="BV413" i="1"/>
  <c r="BW413" i="1"/>
  <c r="CD413" i="1"/>
  <c r="CF413" i="1"/>
  <c r="CH413" i="1"/>
  <c r="CI413" i="1"/>
  <c r="CJ413" i="1"/>
  <c r="CK413" i="1"/>
  <c r="CR413" i="1"/>
  <c r="CT413" i="1"/>
  <c r="CV413" i="1"/>
  <c r="CW413" i="1"/>
  <c r="CX413" i="1"/>
  <c r="CY413" i="1"/>
  <c r="DF413" i="1"/>
  <c r="DH413" i="1"/>
  <c r="DJ413" i="1"/>
  <c r="DK413" i="1"/>
  <c r="DL413" i="1"/>
  <c r="DM413" i="1"/>
  <c r="DT413" i="1"/>
  <c r="DV413" i="1"/>
  <c r="DX413" i="1"/>
  <c r="DY413" i="1"/>
  <c r="DZ413" i="1"/>
  <c r="EA413" i="1"/>
  <c r="EJ413" i="1"/>
  <c r="EN413" i="1"/>
  <c r="EO413" i="1"/>
  <c r="EV413" i="1"/>
  <c r="EX413" i="1"/>
  <c r="FB413" i="1"/>
  <c r="FC413" i="1"/>
  <c r="JD413" i="1"/>
  <c r="JF413" i="1"/>
  <c r="JH413" i="1"/>
  <c r="JI413" i="1"/>
  <c r="JJ413" i="1"/>
  <c r="JK413" i="1"/>
  <c r="JR413" i="1"/>
  <c r="JT413" i="1"/>
  <c r="JV413" i="1"/>
  <c r="JW413" i="1"/>
  <c r="JX413" i="1"/>
  <c r="JY413" i="1"/>
  <c r="KF413" i="1"/>
  <c r="KH413" i="1"/>
  <c r="KJ413" i="1"/>
  <c r="KK413" i="1"/>
  <c r="KL413" i="1"/>
  <c r="KM413" i="1"/>
  <c r="KT413" i="1"/>
  <c r="KV413" i="1"/>
  <c r="KX413" i="1"/>
  <c r="KY413" i="1"/>
  <c r="KZ413" i="1"/>
  <c r="LA413" i="1"/>
  <c r="NN413" i="1"/>
  <c r="NR413" i="1"/>
  <c r="NS413" i="1"/>
  <c r="MZ413" i="1"/>
  <c r="ND413" i="1"/>
  <c r="NE413" i="1"/>
  <c r="ML413" i="1"/>
  <c r="MP413" i="1"/>
  <c r="MQ413" i="1"/>
  <c r="LX413" i="1"/>
  <c r="MB413" i="1"/>
  <c r="MC413" i="1"/>
  <c r="LJ413" i="1"/>
  <c r="GJ413" i="1"/>
  <c r="GN413" i="1"/>
  <c r="GR413" i="1"/>
  <c r="GS413" i="1"/>
  <c r="GX413" i="1"/>
  <c r="HB413" i="1"/>
  <c r="HF413" i="1"/>
  <c r="HG413" i="1"/>
  <c r="IB413" i="1"/>
  <c r="ID413" i="1"/>
  <c r="IF413" i="1"/>
  <c r="IG413" i="1"/>
  <c r="IH413" i="1"/>
  <c r="II413" i="1"/>
  <c r="IP413" i="1"/>
  <c r="IR413" i="1"/>
  <c r="IT413" i="1"/>
  <c r="IU413" i="1"/>
  <c r="IV413" i="1"/>
  <c r="IW413" i="1"/>
  <c r="HP413" i="1"/>
  <c r="HT413" i="1"/>
  <c r="HU413" i="1"/>
  <c r="N414" i="1"/>
  <c r="R414" i="1"/>
  <c r="S414" i="1"/>
  <c r="AB414" i="1"/>
  <c r="AF414" i="1"/>
  <c r="AG414" i="1"/>
  <c r="AN414" i="1"/>
  <c r="AP414" i="1"/>
  <c r="AT414" i="1"/>
  <c r="AU414" i="1"/>
  <c r="BB414" i="1"/>
  <c r="BD414" i="1"/>
  <c r="BH414" i="1"/>
  <c r="BI414" i="1"/>
  <c r="BP414" i="1"/>
  <c r="BR414" i="1"/>
  <c r="BT414" i="1"/>
  <c r="BU414" i="1"/>
  <c r="BV414" i="1"/>
  <c r="BW414" i="1"/>
  <c r="CD414" i="1"/>
  <c r="CF414" i="1"/>
  <c r="CH414" i="1"/>
  <c r="CI414" i="1"/>
  <c r="CJ414" i="1"/>
  <c r="CK414" i="1"/>
  <c r="CR414" i="1"/>
  <c r="CT414" i="1"/>
  <c r="CV414" i="1"/>
  <c r="CW414" i="1"/>
  <c r="CX414" i="1"/>
  <c r="CY414" i="1"/>
  <c r="DF414" i="1"/>
  <c r="DH414" i="1"/>
  <c r="DJ414" i="1"/>
  <c r="DK414" i="1"/>
  <c r="DL414" i="1"/>
  <c r="DM414" i="1"/>
  <c r="DT414" i="1"/>
  <c r="DV414" i="1"/>
  <c r="DX414" i="1"/>
  <c r="DY414" i="1"/>
  <c r="DZ414" i="1"/>
  <c r="EA414" i="1"/>
  <c r="EJ414" i="1"/>
  <c r="EN414" i="1"/>
  <c r="EO414" i="1"/>
  <c r="EV414" i="1"/>
  <c r="EX414" i="1"/>
  <c r="FB414" i="1"/>
  <c r="FC414" i="1"/>
  <c r="JD414" i="1"/>
  <c r="JF414" i="1"/>
  <c r="JH414" i="1"/>
  <c r="JI414" i="1"/>
  <c r="JJ414" i="1"/>
  <c r="JK414" i="1"/>
  <c r="JR414" i="1"/>
  <c r="JT414" i="1"/>
  <c r="JV414" i="1"/>
  <c r="JW414" i="1"/>
  <c r="JX414" i="1"/>
  <c r="JY414" i="1"/>
  <c r="KF414" i="1"/>
  <c r="KH414" i="1"/>
  <c r="KJ414" i="1"/>
  <c r="KK414" i="1"/>
  <c r="KL414" i="1"/>
  <c r="KM414" i="1"/>
  <c r="KT414" i="1"/>
  <c r="KV414" i="1"/>
  <c r="KX414" i="1"/>
  <c r="KY414" i="1"/>
  <c r="KZ414" i="1"/>
  <c r="LA414" i="1"/>
  <c r="NN414" i="1"/>
  <c r="NR414" i="1"/>
  <c r="NS414" i="1"/>
  <c r="MZ414" i="1"/>
  <c r="ND414" i="1"/>
  <c r="NE414" i="1"/>
  <c r="ML414" i="1"/>
  <c r="MP414" i="1"/>
  <c r="MQ414" i="1"/>
  <c r="LX414" i="1"/>
  <c r="MB414" i="1"/>
  <c r="MC414" i="1"/>
  <c r="LJ414" i="1"/>
  <c r="GJ414" i="1"/>
  <c r="GN414" i="1"/>
  <c r="GR414" i="1"/>
  <c r="GS414" i="1"/>
  <c r="GX414" i="1"/>
  <c r="HB414" i="1"/>
  <c r="HF414" i="1"/>
  <c r="HG414" i="1"/>
  <c r="IB414" i="1"/>
  <c r="ID414" i="1"/>
  <c r="IF414" i="1"/>
  <c r="IG414" i="1"/>
  <c r="IH414" i="1"/>
  <c r="II414" i="1"/>
  <c r="IP414" i="1"/>
  <c r="IR414" i="1"/>
  <c r="IT414" i="1"/>
  <c r="IU414" i="1"/>
  <c r="IV414" i="1"/>
  <c r="IW414" i="1"/>
  <c r="HP414" i="1"/>
  <c r="HT414" i="1"/>
  <c r="HU414" i="1"/>
  <c r="N415" i="1"/>
  <c r="R415" i="1"/>
  <c r="S415" i="1"/>
  <c r="AB415" i="1"/>
  <c r="AF415" i="1"/>
  <c r="AG415" i="1"/>
  <c r="AN415" i="1"/>
  <c r="AP415" i="1"/>
  <c r="AT415" i="1"/>
  <c r="AU415" i="1"/>
  <c r="BB415" i="1"/>
  <c r="BD415" i="1"/>
  <c r="BH415" i="1"/>
  <c r="BI415" i="1"/>
  <c r="BL415" i="1"/>
  <c r="BP415" i="1"/>
  <c r="BR415" i="1"/>
  <c r="BT415" i="1"/>
  <c r="BU415" i="1"/>
  <c r="BV415" i="1"/>
  <c r="BW415" i="1"/>
  <c r="BZ415" i="1"/>
  <c r="CD415" i="1"/>
  <c r="CF415" i="1"/>
  <c r="CH415" i="1"/>
  <c r="CI415" i="1"/>
  <c r="CJ415" i="1"/>
  <c r="CK415" i="1"/>
  <c r="CN415" i="1"/>
  <c r="CR415" i="1"/>
  <c r="CT415" i="1"/>
  <c r="CV415" i="1"/>
  <c r="CW415" i="1"/>
  <c r="CX415" i="1"/>
  <c r="CY415" i="1"/>
  <c r="DB415" i="1"/>
  <c r="DF415" i="1"/>
  <c r="DH415" i="1"/>
  <c r="DJ415" i="1"/>
  <c r="DK415" i="1"/>
  <c r="DL415" i="1"/>
  <c r="DM415" i="1"/>
  <c r="DP415" i="1"/>
  <c r="DT415" i="1"/>
  <c r="DV415" i="1"/>
  <c r="DX415" i="1"/>
  <c r="DY415" i="1"/>
  <c r="DZ415" i="1"/>
  <c r="EA415" i="1"/>
  <c r="EJ415" i="1"/>
  <c r="EN415" i="1"/>
  <c r="EO415" i="1"/>
  <c r="EV415" i="1"/>
  <c r="EX415" i="1"/>
  <c r="FB415" i="1"/>
  <c r="FC415" i="1"/>
  <c r="IZ415" i="1"/>
  <c r="JD415" i="1"/>
  <c r="JF415" i="1"/>
  <c r="JH415" i="1"/>
  <c r="JI415" i="1"/>
  <c r="JJ415" i="1"/>
  <c r="JK415" i="1"/>
  <c r="JN415" i="1"/>
  <c r="JR415" i="1"/>
  <c r="JT415" i="1"/>
  <c r="JV415" i="1"/>
  <c r="JW415" i="1"/>
  <c r="JX415" i="1"/>
  <c r="JY415" i="1"/>
  <c r="KB415" i="1"/>
  <c r="KF415" i="1"/>
  <c r="KH415" i="1"/>
  <c r="KJ415" i="1"/>
  <c r="KK415" i="1"/>
  <c r="KL415" i="1"/>
  <c r="KM415" i="1"/>
  <c r="KP415" i="1"/>
  <c r="KT415" i="1"/>
  <c r="KV415" i="1"/>
  <c r="KX415" i="1"/>
  <c r="KY415" i="1"/>
  <c r="KZ415" i="1"/>
  <c r="LA415" i="1"/>
  <c r="NN415" i="1"/>
  <c r="NR415" i="1"/>
  <c r="NS415" i="1"/>
  <c r="MZ415" i="1"/>
  <c r="ND415" i="1"/>
  <c r="NE415" i="1"/>
  <c r="ML415" i="1"/>
  <c r="MP415" i="1"/>
  <c r="MQ415" i="1"/>
  <c r="LX415" i="1"/>
  <c r="MB415" i="1"/>
  <c r="MC415" i="1"/>
  <c r="GN415" i="1"/>
  <c r="GR415" i="1"/>
  <c r="GS415" i="1"/>
  <c r="HB415" i="1"/>
  <c r="HF415" i="1"/>
  <c r="HG415" i="1"/>
  <c r="HX415" i="1"/>
  <c r="IB415" i="1"/>
  <c r="ID415" i="1"/>
  <c r="IF415" i="1"/>
  <c r="IG415" i="1"/>
  <c r="IH415" i="1"/>
  <c r="II415" i="1"/>
  <c r="IL415" i="1"/>
  <c r="IP415" i="1"/>
  <c r="IR415" i="1"/>
  <c r="IT415" i="1"/>
  <c r="IU415" i="1"/>
  <c r="IV415" i="1"/>
  <c r="IW415" i="1"/>
  <c r="HP415" i="1"/>
  <c r="HT415" i="1"/>
  <c r="HU415" i="1"/>
  <c r="BN416" i="1"/>
  <c r="BP416" i="1"/>
  <c r="BR416" i="1"/>
  <c r="BT416" i="1"/>
  <c r="BU416" i="1"/>
  <c r="BV416" i="1"/>
  <c r="BW416" i="1"/>
  <c r="CB416" i="1"/>
  <c r="CD416" i="1"/>
  <c r="CF416" i="1"/>
  <c r="CH416" i="1"/>
  <c r="CI416" i="1"/>
  <c r="CJ416" i="1"/>
  <c r="CK416" i="1"/>
  <c r="CP416" i="1"/>
  <c r="CR416" i="1"/>
  <c r="CT416" i="1"/>
  <c r="CV416" i="1"/>
  <c r="CW416" i="1"/>
  <c r="CX416" i="1"/>
  <c r="CY416" i="1"/>
  <c r="DD416" i="1"/>
  <c r="DF416" i="1"/>
  <c r="DH416" i="1"/>
  <c r="DJ416" i="1"/>
  <c r="DK416" i="1"/>
  <c r="DL416" i="1"/>
  <c r="DM416" i="1"/>
  <c r="DR416" i="1"/>
  <c r="DT416" i="1"/>
  <c r="DV416" i="1"/>
  <c r="DX416" i="1"/>
  <c r="DY416" i="1"/>
  <c r="DZ416" i="1"/>
  <c r="EA416" i="1"/>
  <c r="JB416" i="1"/>
  <c r="JD416" i="1"/>
  <c r="JF416" i="1"/>
  <c r="JH416" i="1"/>
  <c r="JI416" i="1"/>
  <c r="JJ416" i="1"/>
  <c r="JK416" i="1"/>
  <c r="JP416" i="1"/>
  <c r="JR416" i="1"/>
  <c r="JT416" i="1"/>
  <c r="JV416" i="1"/>
  <c r="JW416" i="1"/>
  <c r="JX416" i="1"/>
  <c r="JY416" i="1"/>
  <c r="KD416" i="1"/>
  <c r="KF416" i="1"/>
  <c r="KH416" i="1"/>
  <c r="KJ416" i="1"/>
  <c r="KK416" i="1"/>
  <c r="KL416" i="1"/>
  <c r="KM416" i="1"/>
  <c r="KR416" i="1"/>
  <c r="KT416" i="1"/>
  <c r="KV416" i="1"/>
  <c r="KX416" i="1"/>
  <c r="KY416" i="1"/>
  <c r="KZ416" i="1"/>
  <c r="LA416" i="1"/>
  <c r="HZ416" i="1"/>
  <c r="IB416" i="1"/>
  <c r="ID416" i="1"/>
  <c r="IF416" i="1"/>
  <c r="IG416" i="1"/>
  <c r="IH416" i="1"/>
  <c r="II416" i="1"/>
  <c r="IN416" i="1"/>
  <c r="IP416" i="1"/>
  <c r="IR416" i="1"/>
  <c r="IT416" i="1"/>
  <c r="IU416" i="1"/>
  <c r="IV416" i="1"/>
  <c r="IW416" i="1"/>
  <c r="BN417" i="1"/>
  <c r="BP417" i="1"/>
  <c r="BR417" i="1"/>
  <c r="BT417" i="1"/>
  <c r="BU417" i="1"/>
  <c r="BV417" i="1"/>
  <c r="BW417" i="1"/>
  <c r="CB417" i="1"/>
  <c r="CD417" i="1"/>
  <c r="CF417" i="1"/>
  <c r="CH417" i="1"/>
  <c r="CI417" i="1"/>
  <c r="CJ417" i="1"/>
  <c r="CK417" i="1"/>
  <c r="CP417" i="1"/>
  <c r="CR417" i="1"/>
  <c r="CT417" i="1"/>
  <c r="CV417" i="1"/>
  <c r="CW417" i="1"/>
  <c r="CX417" i="1"/>
  <c r="CY417" i="1"/>
  <c r="DD417" i="1"/>
  <c r="DF417" i="1"/>
  <c r="DH417" i="1"/>
  <c r="DJ417" i="1"/>
  <c r="DK417" i="1"/>
  <c r="DL417" i="1"/>
  <c r="DM417" i="1"/>
  <c r="DR417" i="1"/>
  <c r="DT417" i="1"/>
  <c r="DV417" i="1"/>
  <c r="DX417" i="1"/>
  <c r="DY417" i="1"/>
  <c r="DZ417" i="1"/>
  <c r="EA417" i="1"/>
  <c r="JB417" i="1"/>
  <c r="JD417" i="1"/>
  <c r="JF417" i="1"/>
  <c r="JH417" i="1"/>
  <c r="JI417" i="1"/>
  <c r="JJ417" i="1"/>
  <c r="JK417" i="1"/>
  <c r="JP417" i="1"/>
  <c r="JR417" i="1"/>
  <c r="JT417" i="1"/>
  <c r="JV417" i="1"/>
  <c r="JW417" i="1"/>
  <c r="JX417" i="1"/>
  <c r="JY417" i="1"/>
  <c r="KD417" i="1"/>
  <c r="KF417" i="1"/>
  <c r="KH417" i="1"/>
  <c r="KJ417" i="1"/>
  <c r="KK417" i="1"/>
  <c r="KL417" i="1"/>
  <c r="KM417" i="1"/>
  <c r="KR417" i="1"/>
  <c r="KT417" i="1"/>
  <c r="KV417" i="1"/>
  <c r="KX417" i="1"/>
  <c r="KY417" i="1"/>
  <c r="KZ417" i="1"/>
  <c r="LA417" i="1"/>
  <c r="HZ417" i="1"/>
  <c r="IB417" i="1"/>
  <c r="ID417" i="1"/>
  <c r="IF417" i="1"/>
  <c r="IG417" i="1"/>
  <c r="IH417" i="1"/>
  <c r="II417" i="1"/>
  <c r="IN417" i="1"/>
  <c r="IP417" i="1"/>
  <c r="IR417" i="1"/>
  <c r="IT417" i="1"/>
  <c r="IU417" i="1"/>
  <c r="IV417" i="1"/>
  <c r="IW417" i="1"/>
  <c r="BN418" i="1"/>
  <c r="BP418" i="1"/>
  <c r="BR418" i="1"/>
  <c r="BT418" i="1"/>
  <c r="BU418" i="1"/>
  <c r="BV418" i="1"/>
  <c r="BW418" i="1"/>
  <c r="CB418" i="1"/>
  <c r="CD418" i="1"/>
  <c r="CF418" i="1"/>
  <c r="CH418" i="1"/>
  <c r="CI418" i="1"/>
  <c r="CJ418" i="1"/>
  <c r="CK418" i="1"/>
  <c r="CP418" i="1"/>
  <c r="CR418" i="1"/>
  <c r="CT418" i="1"/>
  <c r="CV418" i="1"/>
  <c r="CW418" i="1"/>
  <c r="CX418" i="1"/>
  <c r="CY418" i="1"/>
  <c r="DD418" i="1"/>
  <c r="DF418" i="1"/>
  <c r="DH418" i="1"/>
  <c r="DJ418" i="1"/>
  <c r="DK418" i="1"/>
  <c r="DL418" i="1"/>
  <c r="DM418" i="1"/>
  <c r="DR418" i="1"/>
  <c r="DT418" i="1"/>
  <c r="DV418" i="1"/>
  <c r="DX418" i="1"/>
  <c r="DY418" i="1"/>
  <c r="DZ418" i="1"/>
  <c r="EA418" i="1"/>
  <c r="JB418" i="1"/>
  <c r="JD418" i="1"/>
  <c r="JF418" i="1"/>
  <c r="JH418" i="1"/>
  <c r="JI418" i="1"/>
  <c r="JJ418" i="1"/>
  <c r="JK418" i="1"/>
  <c r="JP418" i="1"/>
  <c r="JR418" i="1"/>
  <c r="JT418" i="1"/>
  <c r="JV418" i="1"/>
  <c r="JW418" i="1"/>
  <c r="JX418" i="1"/>
  <c r="JY418" i="1"/>
  <c r="KD418" i="1"/>
  <c r="KF418" i="1"/>
  <c r="KH418" i="1"/>
  <c r="KJ418" i="1"/>
  <c r="KK418" i="1"/>
  <c r="KL418" i="1"/>
  <c r="KM418" i="1"/>
  <c r="KR418" i="1"/>
  <c r="KX418" i="1"/>
  <c r="KY418" i="1"/>
  <c r="KZ418" i="1"/>
  <c r="LA418" i="1"/>
  <c r="HZ418" i="1"/>
  <c r="IF418" i="1"/>
  <c r="IG418" i="1"/>
  <c r="IH418" i="1"/>
  <c r="II418" i="1"/>
  <c r="IN418" i="1"/>
  <c r="IT418" i="1"/>
  <c r="IU418" i="1"/>
  <c r="IV418" i="1"/>
  <c r="IW418" i="1"/>
  <c r="BV419" i="1"/>
  <c r="CJ419" i="1"/>
  <c r="CX419" i="1"/>
  <c r="DL419" i="1"/>
  <c r="DZ419" i="1"/>
  <c r="JJ419" i="1"/>
  <c r="JX419" i="1"/>
  <c r="KL419" i="1"/>
  <c r="KZ419" i="1"/>
  <c r="MJ419" i="1"/>
  <c r="GJ419" i="1"/>
  <c r="GL419" i="1"/>
  <c r="GX419" i="1"/>
  <c r="IH419" i="1"/>
  <c r="IV419" i="1"/>
  <c r="HN419" i="1"/>
  <c r="J420" i="1"/>
  <c r="K420" i="1"/>
  <c r="X420" i="1"/>
  <c r="Y420" i="1"/>
  <c r="AL420" i="1"/>
  <c r="AM420" i="1"/>
  <c r="AZ420" i="1"/>
  <c r="BA420" i="1"/>
  <c r="BN420" i="1"/>
  <c r="BO420" i="1"/>
  <c r="BW420" i="1"/>
  <c r="CB420" i="1"/>
  <c r="CC420" i="1"/>
  <c r="CK420" i="1"/>
  <c r="CP420" i="1"/>
  <c r="CQ420" i="1"/>
  <c r="CY420" i="1"/>
  <c r="DD420" i="1"/>
  <c r="DE420" i="1"/>
  <c r="DM420" i="1"/>
  <c r="DR420" i="1"/>
  <c r="DS420" i="1"/>
  <c r="EA420" i="1"/>
  <c r="EF420" i="1"/>
  <c r="EG420" i="1"/>
  <c r="ET420" i="1"/>
  <c r="EU420" i="1"/>
  <c r="JB420" i="1"/>
  <c r="JC420" i="1"/>
  <c r="JK420" i="1"/>
  <c r="JQ420" i="1"/>
  <c r="JY420" i="1"/>
  <c r="KD420" i="1"/>
  <c r="KE420" i="1"/>
  <c r="KM420" i="1"/>
  <c r="KR420" i="1"/>
  <c r="KS420" i="1"/>
  <c r="LA420" i="1"/>
  <c r="NJ420" i="1"/>
  <c r="NK420" i="1"/>
  <c r="MV420" i="1"/>
  <c r="MW420" i="1"/>
  <c r="MH420" i="1"/>
  <c r="MI420" i="1"/>
  <c r="LT420" i="1"/>
  <c r="LU420" i="1"/>
  <c r="LN420" i="1"/>
  <c r="LO420" i="1"/>
  <c r="GJ420" i="1"/>
  <c r="GK420" i="1"/>
  <c r="GX420" i="1"/>
  <c r="GY420" i="1"/>
  <c r="HZ420" i="1"/>
  <c r="IA420" i="1"/>
  <c r="II420" i="1"/>
  <c r="IN420" i="1"/>
  <c r="IO420" i="1"/>
  <c r="IW420" i="1"/>
  <c r="HL420" i="1"/>
  <c r="HM420" i="1"/>
  <c r="J421" i="1"/>
  <c r="N421" i="1"/>
  <c r="O421" i="1"/>
  <c r="X421" i="1"/>
  <c r="AB421" i="1"/>
  <c r="AC421" i="1"/>
  <c r="AL421" i="1"/>
  <c r="AP421" i="1"/>
  <c r="AQ421" i="1"/>
  <c r="BD421" i="1"/>
  <c r="BE421" i="1"/>
  <c r="BN421" i="1"/>
  <c r="BV421" i="1"/>
  <c r="BW421" i="1"/>
  <c r="CB421" i="1"/>
  <c r="CJ421" i="1"/>
  <c r="CK421" i="1"/>
  <c r="CP421" i="1"/>
  <c r="CX421" i="1"/>
  <c r="CY421" i="1"/>
  <c r="DD421" i="1"/>
  <c r="DL421" i="1"/>
  <c r="DM421" i="1"/>
  <c r="DR421" i="1"/>
  <c r="DZ421" i="1"/>
  <c r="EA421" i="1"/>
  <c r="EF421" i="1"/>
  <c r="EJ421" i="1"/>
  <c r="EK421" i="1"/>
  <c r="ET421" i="1"/>
  <c r="EX421" i="1"/>
  <c r="EY421" i="1"/>
  <c r="JB421" i="1"/>
  <c r="JJ421" i="1"/>
  <c r="JK421" i="1"/>
  <c r="JP421" i="1"/>
  <c r="JX421" i="1"/>
  <c r="JY421" i="1"/>
  <c r="KD421" i="1"/>
  <c r="KL421" i="1"/>
  <c r="KM421" i="1"/>
  <c r="KR421" i="1"/>
  <c r="KZ421" i="1"/>
  <c r="LA421" i="1"/>
  <c r="NJ421" i="1"/>
  <c r="NN421" i="1"/>
  <c r="NO421" i="1"/>
  <c r="MV421" i="1"/>
  <c r="MZ421" i="1"/>
  <c r="NA421" i="1"/>
  <c r="MH421" i="1"/>
  <c r="ML421" i="1"/>
  <c r="MM421" i="1"/>
  <c r="LT421" i="1"/>
  <c r="LX421" i="1"/>
  <c r="LY421" i="1"/>
  <c r="LF421" i="1"/>
  <c r="LG421" i="1"/>
  <c r="LF422" i="1"/>
  <c r="LN421" i="1"/>
  <c r="LO421" i="1"/>
  <c r="GJ421" i="1"/>
  <c r="GN421" i="1"/>
  <c r="GO421" i="1"/>
  <c r="GX421" i="1"/>
  <c r="HB421" i="1"/>
  <c r="HC421" i="1"/>
  <c r="HZ421" i="1"/>
  <c r="IH421" i="1"/>
  <c r="II421" i="1"/>
  <c r="IN421" i="1"/>
  <c r="IV421" i="1"/>
  <c r="IW421" i="1"/>
  <c r="HL421" i="1"/>
  <c r="HP421" i="1"/>
  <c r="HQ421" i="1"/>
  <c r="J438" i="1"/>
  <c r="J439" i="1"/>
  <c r="J440" i="1"/>
  <c r="J441" i="1"/>
  <c r="J442" i="1"/>
  <c r="J443" i="1"/>
  <c r="J444" i="1"/>
  <c r="J445" i="1"/>
  <c r="J447" i="1"/>
  <c r="J448" i="1"/>
  <c r="J449" i="1"/>
  <c r="J450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93" i="1"/>
  <c r="J422" i="1"/>
  <c r="N422" i="1"/>
  <c r="O422" i="1"/>
  <c r="X438" i="1"/>
  <c r="X439" i="1"/>
  <c r="X440" i="1"/>
  <c r="X441" i="1"/>
  <c r="X442" i="1"/>
  <c r="X443" i="1"/>
  <c r="X444" i="1"/>
  <c r="X445" i="1"/>
  <c r="X447" i="1"/>
  <c r="X448" i="1"/>
  <c r="X449" i="1"/>
  <c r="X450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6" i="1"/>
  <c r="X487" i="1"/>
  <c r="X488" i="1"/>
  <c r="X493" i="1"/>
  <c r="X422" i="1"/>
  <c r="AB422" i="1"/>
  <c r="AC422" i="1"/>
  <c r="AL438" i="1"/>
  <c r="AL439" i="1"/>
  <c r="AL440" i="1"/>
  <c r="AL441" i="1"/>
  <c r="AL442" i="1"/>
  <c r="AL443" i="1"/>
  <c r="AL444" i="1"/>
  <c r="AL445" i="1"/>
  <c r="AL447" i="1"/>
  <c r="AL448" i="1"/>
  <c r="AL449" i="1"/>
  <c r="AL450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93" i="1"/>
  <c r="AL422" i="1"/>
  <c r="AP422" i="1"/>
  <c r="AQ422" i="1"/>
  <c r="AZ422" i="1"/>
  <c r="BD422" i="1"/>
  <c r="BE422" i="1"/>
  <c r="BN441" i="1"/>
  <c r="BN442" i="1"/>
  <c r="BN443" i="1"/>
  <c r="BN444" i="1"/>
  <c r="BN445" i="1"/>
  <c r="BN446" i="1"/>
  <c r="BN447" i="1"/>
  <c r="BN448" i="1"/>
  <c r="BN449" i="1"/>
  <c r="BN450" i="1"/>
  <c r="BN451" i="1"/>
  <c r="BN452" i="1"/>
  <c r="BN453" i="1"/>
  <c r="BN454" i="1"/>
  <c r="BN455" i="1"/>
  <c r="BN456" i="1"/>
  <c r="BN457" i="1"/>
  <c r="BN458" i="1"/>
  <c r="BN459" i="1"/>
  <c r="BN460" i="1"/>
  <c r="BN461" i="1"/>
  <c r="BN462" i="1"/>
  <c r="BN463" i="1"/>
  <c r="BN464" i="1"/>
  <c r="BN465" i="1"/>
  <c r="BN466" i="1"/>
  <c r="BN467" i="1"/>
  <c r="BN468" i="1"/>
  <c r="BN469" i="1"/>
  <c r="BN470" i="1"/>
  <c r="BN471" i="1"/>
  <c r="BN472" i="1"/>
  <c r="BN477" i="1"/>
  <c r="BN478" i="1"/>
  <c r="BN479" i="1"/>
  <c r="BN480" i="1"/>
  <c r="BN481" i="1"/>
  <c r="BN482" i="1"/>
  <c r="BN483" i="1"/>
  <c r="BN484" i="1"/>
  <c r="BN485" i="1"/>
  <c r="BN486" i="1"/>
  <c r="BN487" i="1"/>
  <c r="BN488" i="1"/>
  <c r="BN489" i="1"/>
  <c r="BN493" i="1"/>
  <c r="BN422" i="1"/>
  <c r="BV422" i="1"/>
  <c r="CB441" i="1"/>
  <c r="CB442" i="1"/>
  <c r="CB443" i="1"/>
  <c r="CB444" i="1"/>
  <c r="CB445" i="1"/>
  <c r="CB446" i="1"/>
  <c r="CB447" i="1"/>
  <c r="CB448" i="1"/>
  <c r="CB449" i="1"/>
  <c r="CB450" i="1"/>
  <c r="CB451" i="1"/>
  <c r="CB452" i="1"/>
  <c r="CB453" i="1"/>
  <c r="CB454" i="1"/>
  <c r="CB455" i="1"/>
  <c r="CB456" i="1"/>
  <c r="CB457" i="1"/>
  <c r="CB458" i="1"/>
  <c r="CB459" i="1"/>
  <c r="CB460" i="1"/>
  <c r="CB461" i="1"/>
  <c r="CB462" i="1"/>
  <c r="CB463" i="1"/>
  <c r="CB464" i="1"/>
  <c r="CB465" i="1"/>
  <c r="CB466" i="1"/>
  <c r="CB467" i="1"/>
  <c r="CB468" i="1"/>
  <c r="CB469" i="1"/>
  <c r="CB470" i="1"/>
  <c r="CB471" i="1"/>
  <c r="CB472" i="1"/>
  <c r="CB477" i="1"/>
  <c r="CB478" i="1"/>
  <c r="CB479" i="1"/>
  <c r="CB480" i="1"/>
  <c r="CB481" i="1"/>
  <c r="CB482" i="1"/>
  <c r="CB483" i="1"/>
  <c r="CB484" i="1"/>
  <c r="CB485" i="1"/>
  <c r="CB486" i="1"/>
  <c r="CB487" i="1"/>
  <c r="CB488" i="1"/>
  <c r="CB489" i="1"/>
  <c r="CB493" i="1"/>
  <c r="CB422" i="1"/>
  <c r="CJ422" i="1"/>
  <c r="CP441" i="1"/>
  <c r="CP442" i="1"/>
  <c r="CP443" i="1"/>
  <c r="CP444" i="1"/>
  <c r="CP445" i="1"/>
  <c r="CP446" i="1"/>
  <c r="CP447" i="1"/>
  <c r="CP448" i="1"/>
  <c r="CP449" i="1"/>
  <c r="CP450" i="1"/>
  <c r="CP451" i="1"/>
  <c r="CP452" i="1"/>
  <c r="CP453" i="1"/>
  <c r="CP454" i="1"/>
  <c r="CP455" i="1"/>
  <c r="CP456" i="1"/>
  <c r="CP457" i="1"/>
  <c r="CP458" i="1"/>
  <c r="CP459" i="1"/>
  <c r="CP460" i="1"/>
  <c r="CP461" i="1"/>
  <c r="CP462" i="1"/>
  <c r="CP463" i="1"/>
  <c r="CP464" i="1"/>
  <c r="CP465" i="1"/>
  <c r="CP466" i="1"/>
  <c r="CP467" i="1"/>
  <c r="CP468" i="1"/>
  <c r="CP469" i="1"/>
  <c r="CP470" i="1"/>
  <c r="CP471" i="1"/>
  <c r="CP472" i="1"/>
  <c r="CP477" i="1"/>
  <c r="CP478" i="1"/>
  <c r="CP479" i="1"/>
  <c r="CP480" i="1"/>
  <c r="CP481" i="1"/>
  <c r="CP482" i="1"/>
  <c r="CP483" i="1"/>
  <c r="CP484" i="1"/>
  <c r="CP485" i="1"/>
  <c r="CP486" i="1"/>
  <c r="CP487" i="1"/>
  <c r="CP488" i="1"/>
  <c r="CP489" i="1"/>
  <c r="CP493" i="1"/>
  <c r="CP422" i="1"/>
  <c r="CX422" i="1"/>
  <c r="DD441" i="1"/>
  <c r="DD442" i="1"/>
  <c r="DD443" i="1"/>
  <c r="DD444" i="1"/>
  <c r="DD445" i="1"/>
  <c r="DD446" i="1"/>
  <c r="DD447" i="1"/>
  <c r="DD448" i="1"/>
  <c r="DD449" i="1"/>
  <c r="DD450" i="1"/>
  <c r="DD451" i="1"/>
  <c r="DD452" i="1"/>
  <c r="DD453" i="1"/>
  <c r="DD454" i="1"/>
  <c r="DD455" i="1"/>
  <c r="DD456" i="1"/>
  <c r="DD457" i="1"/>
  <c r="DD458" i="1"/>
  <c r="DD459" i="1"/>
  <c r="DD460" i="1"/>
  <c r="DD461" i="1"/>
  <c r="DD462" i="1"/>
  <c r="DD463" i="1"/>
  <c r="DD464" i="1"/>
  <c r="DD465" i="1"/>
  <c r="DD466" i="1"/>
  <c r="DD467" i="1"/>
  <c r="DD468" i="1"/>
  <c r="DD469" i="1"/>
  <c r="DD470" i="1"/>
  <c r="DD471" i="1"/>
  <c r="DD472" i="1"/>
  <c r="DD477" i="1"/>
  <c r="DD478" i="1"/>
  <c r="DD479" i="1"/>
  <c r="DD480" i="1"/>
  <c r="DD481" i="1"/>
  <c r="DD482" i="1"/>
  <c r="DD483" i="1"/>
  <c r="DD484" i="1"/>
  <c r="DD485" i="1"/>
  <c r="DD486" i="1"/>
  <c r="DD487" i="1"/>
  <c r="DD488" i="1"/>
  <c r="DD489" i="1"/>
  <c r="DD493" i="1"/>
  <c r="DD422" i="1"/>
  <c r="DL422" i="1"/>
  <c r="DR441" i="1"/>
  <c r="DR442" i="1"/>
  <c r="DR443" i="1"/>
  <c r="DR444" i="1"/>
  <c r="DR445" i="1"/>
  <c r="DR446" i="1"/>
  <c r="DR447" i="1"/>
  <c r="DR448" i="1"/>
  <c r="DR449" i="1"/>
  <c r="DR450" i="1"/>
  <c r="DR451" i="1"/>
  <c r="DR452" i="1"/>
  <c r="DR453" i="1"/>
  <c r="DR454" i="1"/>
  <c r="DR455" i="1"/>
  <c r="DR456" i="1"/>
  <c r="DR457" i="1"/>
  <c r="DR458" i="1"/>
  <c r="DR459" i="1"/>
  <c r="DR460" i="1"/>
  <c r="DR461" i="1"/>
  <c r="DR462" i="1"/>
  <c r="DR463" i="1"/>
  <c r="DR464" i="1"/>
  <c r="DR465" i="1"/>
  <c r="DR466" i="1"/>
  <c r="DR467" i="1"/>
  <c r="DR468" i="1"/>
  <c r="DR469" i="1"/>
  <c r="DR470" i="1"/>
  <c r="DR471" i="1"/>
  <c r="DR472" i="1"/>
  <c r="DR477" i="1"/>
  <c r="DR478" i="1"/>
  <c r="DR479" i="1"/>
  <c r="DR480" i="1"/>
  <c r="DR481" i="1"/>
  <c r="DR482" i="1"/>
  <c r="DR483" i="1"/>
  <c r="DR484" i="1"/>
  <c r="DR485" i="1"/>
  <c r="DR486" i="1"/>
  <c r="DR487" i="1"/>
  <c r="DR488" i="1"/>
  <c r="DR489" i="1"/>
  <c r="DR493" i="1"/>
  <c r="DR422" i="1"/>
  <c r="DZ422" i="1"/>
  <c r="EF438" i="1"/>
  <c r="EF439" i="1"/>
  <c r="EF440" i="1"/>
  <c r="EF441" i="1"/>
  <c r="EF442" i="1"/>
  <c r="EF443" i="1"/>
  <c r="EF444" i="1"/>
  <c r="EF445" i="1"/>
  <c r="EF447" i="1"/>
  <c r="EF448" i="1"/>
  <c r="EF449" i="1"/>
  <c r="EF450" i="1"/>
  <c r="EF452" i="1"/>
  <c r="EF453" i="1"/>
  <c r="EF454" i="1"/>
  <c r="EF455" i="1"/>
  <c r="EF456" i="1"/>
  <c r="EF457" i="1"/>
  <c r="EF458" i="1"/>
  <c r="EF459" i="1"/>
  <c r="EF460" i="1"/>
  <c r="EF461" i="1"/>
  <c r="EF462" i="1"/>
  <c r="EF463" i="1"/>
  <c r="EF464" i="1"/>
  <c r="EF465" i="1"/>
  <c r="EF466" i="1"/>
  <c r="EF467" i="1"/>
  <c r="EF468" i="1"/>
  <c r="EF469" i="1"/>
  <c r="EF470" i="1"/>
  <c r="EF471" i="1"/>
  <c r="EF472" i="1"/>
  <c r="EF477" i="1"/>
  <c r="EF478" i="1"/>
  <c r="EF479" i="1"/>
  <c r="EF480" i="1"/>
  <c r="EF481" i="1"/>
  <c r="EF482" i="1"/>
  <c r="EF483" i="1"/>
  <c r="EF484" i="1"/>
  <c r="EF486" i="1"/>
  <c r="EF487" i="1"/>
  <c r="EF488" i="1"/>
  <c r="EF493" i="1"/>
  <c r="EF422" i="1"/>
  <c r="EJ422" i="1"/>
  <c r="EK422" i="1"/>
  <c r="ET438" i="1"/>
  <c r="ET439" i="1"/>
  <c r="ET440" i="1"/>
  <c r="ET441" i="1"/>
  <c r="ET442" i="1"/>
  <c r="ET443" i="1"/>
  <c r="ET444" i="1"/>
  <c r="ET445" i="1"/>
  <c r="ET447" i="1"/>
  <c r="ET448" i="1"/>
  <c r="ET449" i="1"/>
  <c r="ET450" i="1"/>
  <c r="ET452" i="1"/>
  <c r="ET453" i="1"/>
  <c r="ET454" i="1"/>
  <c r="ET455" i="1"/>
  <c r="ET456" i="1"/>
  <c r="ET457" i="1"/>
  <c r="ET458" i="1"/>
  <c r="ET459" i="1"/>
  <c r="ET460" i="1"/>
  <c r="ET461" i="1"/>
  <c r="ET462" i="1"/>
  <c r="ET463" i="1"/>
  <c r="ET464" i="1"/>
  <c r="ET465" i="1"/>
  <c r="ET466" i="1"/>
  <c r="ET467" i="1"/>
  <c r="ET468" i="1"/>
  <c r="ET469" i="1"/>
  <c r="ET470" i="1"/>
  <c r="ET471" i="1"/>
  <c r="ET472" i="1"/>
  <c r="ET477" i="1"/>
  <c r="ET478" i="1"/>
  <c r="ET479" i="1"/>
  <c r="ET480" i="1"/>
  <c r="ET481" i="1"/>
  <c r="ET482" i="1"/>
  <c r="ET483" i="1"/>
  <c r="ET484" i="1"/>
  <c r="ET485" i="1"/>
  <c r="ET486" i="1"/>
  <c r="ET487" i="1"/>
  <c r="ET488" i="1"/>
  <c r="ET493" i="1"/>
  <c r="ET422" i="1"/>
  <c r="EX422" i="1"/>
  <c r="EY422" i="1"/>
  <c r="JB441" i="1"/>
  <c r="JB442" i="1"/>
  <c r="JB443" i="1"/>
  <c r="JB444" i="1"/>
  <c r="JB445" i="1"/>
  <c r="JB446" i="1"/>
  <c r="JB447" i="1"/>
  <c r="JB448" i="1"/>
  <c r="JB449" i="1"/>
  <c r="JB450" i="1"/>
  <c r="JB451" i="1"/>
  <c r="JB452" i="1"/>
  <c r="JB453" i="1"/>
  <c r="JB454" i="1"/>
  <c r="JB455" i="1"/>
  <c r="JB456" i="1"/>
  <c r="JB457" i="1"/>
  <c r="JB458" i="1"/>
  <c r="JB459" i="1"/>
  <c r="JB460" i="1"/>
  <c r="JB461" i="1"/>
  <c r="JB462" i="1"/>
  <c r="JB463" i="1"/>
  <c r="JB464" i="1"/>
  <c r="JB465" i="1"/>
  <c r="JB466" i="1"/>
  <c r="JB467" i="1"/>
  <c r="JB468" i="1"/>
  <c r="JB469" i="1"/>
  <c r="JB470" i="1"/>
  <c r="JB471" i="1"/>
  <c r="JB472" i="1"/>
  <c r="JB477" i="1"/>
  <c r="JB478" i="1"/>
  <c r="JB479" i="1"/>
  <c r="JB480" i="1"/>
  <c r="JB481" i="1"/>
  <c r="JB482" i="1"/>
  <c r="JB483" i="1"/>
  <c r="JB484" i="1"/>
  <c r="JB485" i="1"/>
  <c r="JB486" i="1"/>
  <c r="JB487" i="1"/>
  <c r="JB488" i="1"/>
  <c r="JB489" i="1"/>
  <c r="JB493" i="1"/>
  <c r="JB422" i="1"/>
  <c r="JJ422" i="1"/>
  <c r="JP441" i="1"/>
  <c r="JP442" i="1"/>
  <c r="JP443" i="1"/>
  <c r="JP444" i="1"/>
  <c r="JP445" i="1"/>
  <c r="JP446" i="1"/>
  <c r="JP447" i="1"/>
  <c r="JP448" i="1"/>
  <c r="JP449" i="1"/>
  <c r="JP450" i="1"/>
  <c r="JP451" i="1"/>
  <c r="JP452" i="1"/>
  <c r="JP453" i="1"/>
  <c r="JP454" i="1"/>
  <c r="JP455" i="1"/>
  <c r="JP456" i="1"/>
  <c r="JP457" i="1"/>
  <c r="JP458" i="1"/>
  <c r="JP459" i="1"/>
  <c r="JP460" i="1"/>
  <c r="JP461" i="1"/>
  <c r="JP462" i="1"/>
  <c r="JP463" i="1"/>
  <c r="JP464" i="1"/>
  <c r="JP465" i="1"/>
  <c r="JP466" i="1"/>
  <c r="JP467" i="1"/>
  <c r="JP468" i="1"/>
  <c r="JP469" i="1"/>
  <c r="JP470" i="1"/>
  <c r="JP471" i="1"/>
  <c r="JP472" i="1"/>
  <c r="JP477" i="1"/>
  <c r="JP478" i="1"/>
  <c r="JP479" i="1"/>
  <c r="JP480" i="1"/>
  <c r="JP481" i="1"/>
  <c r="JP482" i="1"/>
  <c r="JP483" i="1"/>
  <c r="JP484" i="1"/>
  <c r="JP485" i="1"/>
  <c r="JP486" i="1"/>
  <c r="JP487" i="1"/>
  <c r="JP488" i="1"/>
  <c r="JP489" i="1"/>
  <c r="JP493" i="1"/>
  <c r="JP422" i="1"/>
  <c r="JX422" i="1"/>
  <c r="KD441" i="1"/>
  <c r="KD442" i="1"/>
  <c r="KD443" i="1"/>
  <c r="KD444" i="1"/>
  <c r="KD445" i="1"/>
  <c r="KD446" i="1"/>
  <c r="KD447" i="1"/>
  <c r="KD448" i="1"/>
  <c r="KD449" i="1"/>
  <c r="KD450" i="1"/>
  <c r="KD451" i="1"/>
  <c r="KD452" i="1"/>
  <c r="KD453" i="1"/>
  <c r="KD454" i="1"/>
  <c r="KD455" i="1"/>
  <c r="KD456" i="1"/>
  <c r="KD457" i="1"/>
  <c r="KD458" i="1"/>
  <c r="KD459" i="1"/>
  <c r="KD460" i="1"/>
  <c r="KD461" i="1"/>
  <c r="KD462" i="1"/>
  <c r="KD463" i="1"/>
  <c r="KD464" i="1"/>
  <c r="KD465" i="1"/>
  <c r="KD466" i="1"/>
  <c r="KD467" i="1"/>
  <c r="KD468" i="1"/>
  <c r="KD469" i="1"/>
  <c r="KD470" i="1"/>
  <c r="KD471" i="1"/>
  <c r="KD472" i="1"/>
  <c r="KD477" i="1"/>
  <c r="KD478" i="1"/>
  <c r="KD479" i="1"/>
  <c r="KD480" i="1"/>
  <c r="KD481" i="1"/>
  <c r="KD482" i="1"/>
  <c r="KD483" i="1"/>
  <c r="KD484" i="1"/>
  <c r="KD485" i="1"/>
  <c r="KD486" i="1"/>
  <c r="KD487" i="1"/>
  <c r="KD488" i="1"/>
  <c r="KD489" i="1"/>
  <c r="KD493" i="1"/>
  <c r="KD422" i="1"/>
  <c r="KL422" i="1"/>
  <c r="KR441" i="1"/>
  <c r="KR442" i="1"/>
  <c r="KR443" i="1"/>
  <c r="KR444" i="1"/>
  <c r="KR445" i="1"/>
  <c r="KR446" i="1"/>
  <c r="KR447" i="1"/>
  <c r="KR448" i="1"/>
  <c r="KR449" i="1"/>
  <c r="KR450" i="1"/>
  <c r="KR451" i="1"/>
  <c r="KR452" i="1"/>
  <c r="KR453" i="1"/>
  <c r="KR454" i="1"/>
  <c r="KR455" i="1"/>
  <c r="KR456" i="1"/>
  <c r="KR457" i="1"/>
  <c r="KR458" i="1"/>
  <c r="KR459" i="1"/>
  <c r="KR460" i="1"/>
  <c r="KR461" i="1"/>
  <c r="KR462" i="1"/>
  <c r="KR463" i="1"/>
  <c r="KR464" i="1"/>
  <c r="KR465" i="1"/>
  <c r="KR466" i="1"/>
  <c r="KR467" i="1"/>
  <c r="KR468" i="1"/>
  <c r="KR469" i="1"/>
  <c r="KR470" i="1"/>
  <c r="KR471" i="1"/>
  <c r="KR472" i="1"/>
  <c r="KR477" i="1"/>
  <c r="KR478" i="1"/>
  <c r="KR479" i="1"/>
  <c r="KR480" i="1"/>
  <c r="KR481" i="1"/>
  <c r="KR482" i="1"/>
  <c r="KR483" i="1"/>
  <c r="KR484" i="1"/>
  <c r="KR485" i="1"/>
  <c r="KR486" i="1"/>
  <c r="KR487" i="1"/>
  <c r="KR488" i="1"/>
  <c r="KR489" i="1"/>
  <c r="KR493" i="1"/>
  <c r="KR422" i="1"/>
  <c r="KZ422" i="1"/>
  <c r="NJ438" i="1"/>
  <c r="NJ439" i="1"/>
  <c r="NJ440" i="1"/>
  <c r="NJ441" i="1"/>
  <c r="NJ442" i="1"/>
  <c r="NJ443" i="1"/>
  <c r="NJ444" i="1"/>
  <c r="NJ445" i="1"/>
  <c r="NJ447" i="1"/>
  <c r="NJ448" i="1"/>
  <c r="NJ449" i="1"/>
  <c r="NJ450" i="1"/>
  <c r="NJ452" i="1"/>
  <c r="NJ453" i="1"/>
  <c r="NJ454" i="1"/>
  <c r="NJ455" i="1"/>
  <c r="NJ456" i="1"/>
  <c r="NJ457" i="1"/>
  <c r="NJ458" i="1"/>
  <c r="NJ459" i="1"/>
  <c r="NJ460" i="1"/>
  <c r="NJ461" i="1"/>
  <c r="NJ462" i="1"/>
  <c r="NJ463" i="1"/>
  <c r="NJ464" i="1"/>
  <c r="NJ465" i="1"/>
  <c r="NJ466" i="1"/>
  <c r="NJ467" i="1"/>
  <c r="NJ468" i="1"/>
  <c r="NJ469" i="1"/>
  <c r="NJ470" i="1"/>
  <c r="NJ471" i="1"/>
  <c r="NJ472" i="1"/>
  <c r="NJ477" i="1"/>
  <c r="NJ478" i="1"/>
  <c r="NJ479" i="1"/>
  <c r="NJ480" i="1"/>
  <c r="NJ481" i="1"/>
  <c r="NJ482" i="1"/>
  <c r="NJ483" i="1"/>
  <c r="NJ484" i="1"/>
  <c r="NJ486" i="1"/>
  <c r="NJ487" i="1"/>
  <c r="NJ488" i="1"/>
  <c r="NJ493" i="1"/>
  <c r="NJ422" i="1"/>
  <c r="NN422" i="1"/>
  <c r="NO422" i="1"/>
  <c r="MV438" i="1"/>
  <c r="MV439" i="1"/>
  <c r="MV440" i="1"/>
  <c r="MV441" i="1"/>
  <c r="MV442" i="1"/>
  <c r="MV443" i="1"/>
  <c r="MV444" i="1"/>
  <c r="MV445" i="1"/>
  <c r="MV447" i="1"/>
  <c r="MV448" i="1"/>
  <c r="MV449" i="1"/>
  <c r="MV450" i="1"/>
  <c r="MV452" i="1"/>
  <c r="MV453" i="1"/>
  <c r="MV454" i="1"/>
  <c r="MV455" i="1"/>
  <c r="MV456" i="1"/>
  <c r="MV457" i="1"/>
  <c r="MV458" i="1"/>
  <c r="MV459" i="1"/>
  <c r="MV460" i="1"/>
  <c r="MV461" i="1"/>
  <c r="MV462" i="1"/>
  <c r="MV463" i="1"/>
  <c r="MV464" i="1"/>
  <c r="MV465" i="1"/>
  <c r="MV466" i="1"/>
  <c r="MV467" i="1"/>
  <c r="MV468" i="1"/>
  <c r="MV469" i="1"/>
  <c r="MV470" i="1"/>
  <c r="MV471" i="1"/>
  <c r="MV472" i="1"/>
  <c r="MV477" i="1"/>
  <c r="MV478" i="1"/>
  <c r="MV479" i="1"/>
  <c r="MV480" i="1"/>
  <c r="MV481" i="1"/>
  <c r="MV482" i="1"/>
  <c r="MV483" i="1"/>
  <c r="MV484" i="1"/>
  <c r="MV486" i="1"/>
  <c r="MV487" i="1"/>
  <c r="MV488" i="1"/>
  <c r="MV493" i="1"/>
  <c r="MV422" i="1"/>
  <c r="MZ422" i="1"/>
  <c r="NA422" i="1"/>
  <c r="MH438" i="1"/>
  <c r="MH439" i="1"/>
  <c r="MH440" i="1"/>
  <c r="MH441" i="1"/>
  <c r="MH442" i="1"/>
  <c r="MH443" i="1"/>
  <c r="MH444" i="1"/>
  <c r="MH445" i="1"/>
  <c r="MH447" i="1"/>
  <c r="MH448" i="1"/>
  <c r="MH449" i="1"/>
  <c r="MH450" i="1"/>
  <c r="MH452" i="1"/>
  <c r="MH453" i="1"/>
  <c r="MH454" i="1"/>
  <c r="MH455" i="1"/>
  <c r="MH456" i="1"/>
  <c r="MH457" i="1"/>
  <c r="MH458" i="1"/>
  <c r="MH459" i="1"/>
  <c r="MH460" i="1"/>
  <c r="MH461" i="1"/>
  <c r="MH462" i="1"/>
  <c r="MH463" i="1"/>
  <c r="MH464" i="1"/>
  <c r="MH465" i="1"/>
  <c r="MH466" i="1"/>
  <c r="MH467" i="1"/>
  <c r="MH468" i="1"/>
  <c r="MH469" i="1"/>
  <c r="MH470" i="1"/>
  <c r="MH471" i="1"/>
  <c r="MH472" i="1"/>
  <c r="MH477" i="1"/>
  <c r="MH478" i="1"/>
  <c r="MH479" i="1"/>
  <c r="MH480" i="1"/>
  <c r="MH481" i="1"/>
  <c r="MH482" i="1"/>
  <c r="MH483" i="1"/>
  <c r="MH484" i="1"/>
  <c r="MH486" i="1"/>
  <c r="MH487" i="1"/>
  <c r="MH488" i="1"/>
  <c r="MH493" i="1"/>
  <c r="MH422" i="1"/>
  <c r="ML422" i="1"/>
  <c r="MM422" i="1"/>
  <c r="LT438" i="1"/>
  <c r="LT439" i="1"/>
  <c r="LT440" i="1"/>
  <c r="LT441" i="1"/>
  <c r="LT442" i="1"/>
  <c r="LT443" i="1"/>
  <c r="LT444" i="1"/>
  <c r="LT445" i="1"/>
  <c r="LT447" i="1"/>
  <c r="LT448" i="1"/>
  <c r="LT449" i="1"/>
  <c r="LT450" i="1"/>
  <c r="LT452" i="1"/>
  <c r="LT453" i="1"/>
  <c r="LT454" i="1"/>
  <c r="LT455" i="1"/>
  <c r="LT456" i="1"/>
  <c r="LT457" i="1"/>
  <c r="LT458" i="1"/>
  <c r="LT459" i="1"/>
  <c r="LT460" i="1"/>
  <c r="LT461" i="1"/>
  <c r="LT462" i="1"/>
  <c r="LT463" i="1"/>
  <c r="LT464" i="1"/>
  <c r="LT465" i="1"/>
  <c r="LT466" i="1"/>
  <c r="LT467" i="1"/>
  <c r="LT468" i="1"/>
  <c r="LT469" i="1"/>
  <c r="LT470" i="1"/>
  <c r="LT471" i="1"/>
  <c r="LT472" i="1"/>
  <c r="LT477" i="1"/>
  <c r="LT478" i="1"/>
  <c r="LT479" i="1"/>
  <c r="LT480" i="1"/>
  <c r="LT481" i="1"/>
  <c r="LT482" i="1"/>
  <c r="LT483" i="1"/>
  <c r="LT484" i="1"/>
  <c r="LT486" i="1"/>
  <c r="LT487" i="1"/>
  <c r="LT488" i="1"/>
  <c r="LT493" i="1"/>
  <c r="LT422" i="1"/>
  <c r="LX422" i="1"/>
  <c r="LY422" i="1"/>
  <c r="LO422" i="1"/>
  <c r="IN445" i="1"/>
  <c r="IN446" i="1"/>
  <c r="IN447" i="1"/>
  <c r="IN448" i="1"/>
  <c r="IN449" i="1"/>
  <c r="IN451" i="1"/>
  <c r="IN452" i="1"/>
  <c r="IN453" i="1"/>
  <c r="IN454" i="1"/>
  <c r="IN455" i="1"/>
  <c r="IN456" i="1"/>
  <c r="IN457" i="1"/>
  <c r="IN458" i="1"/>
  <c r="IN459" i="1"/>
  <c r="IN460" i="1"/>
  <c r="IN461" i="1"/>
  <c r="IN462" i="1"/>
  <c r="IN463" i="1"/>
  <c r="IN464" i="1"/>
  <c r="IN465" i="1"/>
  <c r="IN466" i="1"/>
  <c r="IN467" i="1"/>
  <c r="IN468" i="1"/>
  <c r="IN469" i="1"/>
  <c r="IN470" i="1"/>
  <c r="IN471" i="1"/>
  <c r="IN472" i="1"/>
  <c r="IN477" i="1"/>
  <c r="IN478" i="1"/>
  <c r="IN479" i="1"/>
  <c r="IN480" i="1"/>
  <c r="IN481" i="1"/>
  <c r="IN482" i="1"/>
  <c r="IN483" i="1"/>
  <c r="IN484" i="1"/>
  <c r="IN485" i="1"/>
  <c r="IN486" i="1"/>
  <c r="IN487" i="1"/>
  <c r="IN488" i="1"/>
  <c r="IN489" i="1"/>
  <c r="IN493" i="1"/>
  <c r="GJ422" i="1"/>
  <c r="GN422" i="1"/>
  <c r="GO422" i="1"/>
  <c r="GX422" i="1"/>
  <c r="HB422" i="1"/>
  <c r="HC422" i="1"/>
  <c r="HZ449" i="1"/>
  <c r="HZ450" i="1"/>
  <c r="HZ451" i="1"/>
  <c r="HZ452" i="1"/>
  <c r="HZ453" i="1"/>
  <c r="HZ454" i="1"/>
  <c r="HZ455" i="1"/>
  <c r="HZ456" i="1"/>
  <c r="HZ457" i="1"/>
  <c r="HZ458" i="1"/>
  <c r="HZ459" i="1"/>
  <c r="HZ460" i="1"/>
  <c r="HZ461" i="1"/>
  <c r="HZ462" i="1"/>
  <c r="HZ463" i="1"/>
  <c r="HZ464" i="1"/>
  <c r="HZ465" i="1"/>
  <c r="HZ466" i="1"/>
  <c r="HZ467" i="1"/>
  <c r="HZ468" i="1"/>
  <c r="HZ469" i="1"/>
  <c r="HZ470" i="1"/>
  <c r="HZ471" i="1"/>
  <c r="HZ472" i="1"/>
  <c r="HZ477" i="1"/>
  <c r="HZ478" i="1"/>
  <c r="HZ479" i="1"/>
  <c r="HZ480" i="1"/>
  <c r="HZ481" i="1"/>
  <c r="HZ482" i="1"/>
  <c r="HZ483" i="1"/>
  <c r="HZ484" i="1"/>
  <c r="HZ485" i="1"/>
  <c r="HZ486" i="1"/>
  <c r="HZ487" i="1"/>
  <c r="HZ488" i="1"/>
  <c r="HZ489" i="1"/>
  <c r="HZ493" i="1"/>
  <c r="HZ422" i="1"/>
  <c r="IH422" i="1"/>
  <c r="IN422" i="1"/>
  <c r="IV422" i="1"/>
  <c r="HL422" i="1"/>
  <c r="HP422" i="1"/>
  <c r="HQ422" i="1"/>
  <c r="O423" i="1"/>
  <c r="AC423" i="1"/>
  <c r="AQ423" i="1"/>
  <c r="AZ438" i="1"/>
  <c r="AZ439" i="1"/>
  <c r="AZ440" i="1"/>
  <c r="AZ441" i="1"/>
  <c r="AZ442" i="1"/>
  <c r="AZ443" i="1"/>
  <c r="AZ444" i="1"/>
  <c r="AZ445" i="1"/>
  <c r="AZ447" i="1"/>
  <c r="AZ448" i="1"/>
  <c r="AZ449" i="1"/>
  <c r="AZ450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78" i="1"/>
  <c r="AZ479" i="1"/>
  <c r="AZ480" i="1"/>
  <c r="AZ481" i="1"/>
  <c r="AZ482" i="1"/>
  <c r="AZ483" i="1"/>
  <c r="AZ484" i="1"/>
  <c r="AZ485" i="1"/>
  <c r="AZ486" i="1"/>
  <c r="AZ487" i="1"/>
  <c r="AZ488" i="1"/>
  <c r="AZ493" i="1"/>
  <c r="AZ423" i="1"/>
  <c r="BE423" i="1"/>
  <c r="EK423" i="1"/>
  <c r="EY423" i="1"/>
  <c r="NO423" i="1"/>
  <c r="NA423" i="1"/>
  <c r="MM423" i="1"/>
  <c r="LY423" i="1"/>
  <c r="LF440" i="1"/>
  <c r="LF443" i="1"/>
  <c r="LF446" i="1"/>
  <c r="LF449" i="1"/>
  <c r="LF452" i="1"/>
  <c r="LF455" i="1"/>
  <c r="LF458" i="1"/>
  <c r="LF461" i="1"/>
  <c r="LF467" i="1"/>
  <c r="LF470" i="1"/>
  <c r="LF479" i="1"/>
  <c r="LF482" i="1"/>
  <c r="LF494" i="1"/>
  <c r="LF423" i="1"/>
  <c r="LO423" i="1"/>
  <c r="GO423" i="1"/>
  <c r="HC423" i="1"/>
  <c r="HQ423" i="1"/>
  <c r="BN425" i="1"/>
  <c r="BR425" i="1"/>
  <c r="BQ425" i="1"/>
  <c r="BT425" i="1"/>
  <c r="BU425" i="1"/>
  <c r="BV425" i="1"/>
  <c r="BW425" i="1"/>
  <c r="CB425" i="1"/>
  <c r="CF425" i="1"/>
  <c r="CE425" i="1"/>
  <c r="CH425" i="1"/>
  <c r="CI425" i="1"/>
  <c r="CJ425" i="1"/>
  <c r="CK425" i="1"/>
  <c r="CP425" i="1"/>
  <c r="CT425" i="1"/>
  <c r="CS425" i="1"/>
  <c r="CV425" i="1"/>
  <c r="CW425" i="1"/>
  <c r="CX425" i="1"/>
  <c r="CY425" i="1"/>
  <c r="DD425" i="1"/>
  <c r="DH425" i="1"/>
  <c r="DG425" i="1"/>
  <c r="DJ425" i="1"/>
  <c r="DK425" i="1"/>
  <c r="DL425" i="1"/>
  <c r="DM425" i="1"/>
  <c r="DR425" i="1"/>
  <c r="DV425" i="1"/>
  <c r="DU425" i="1"/>
  <c r="DX425" i="1"/>
  <c r="DY425" i="1"/>
  <c r="DZ425" i="1"/>
  <c r="EA425" i="1"/>
  <c r="JB425" i="1"/>
  <c r="JF425" i="1"/>
  <c r="JE425" i="1"/>
  <c r="JH425" i="1"/>
  <c r="JI425" i="1"/>
  <c r="JJ425" i="1"/>
  <c r="JK425" i="1"/>
  <c r="JP425" i="1"/>
  <c r="JT425" i="1"/>
  <c r="JS425" i="1"/>
  <c r="JV425" i="1"/>
  <c r="JW425" i="1"/>
  <c r="JX425" i="1"/>
  <c r="JY425" i="1"/>
  <c r="KD425" i="1"/>
  <c r="KH425" i="1"/>
  <c r="KG425" i="1"/>
  <c r="KJ425" i="1"/>
  <c r="KK425" i="1"/>
  <c r="KL425" i="1"/>
  <c r="KM425" i="1"/>
  <c r="KR425" i="1"/>
  <c r="KV425" i="1"/>
  <c r="KU425" i="1"/>
  <c r="KX425" i="1"/>
  <c r="KY425" i="1"/>
  <c r="KZ425" i="1"/>
  <c r="LA425" i="1"/>
  <c r="HZ425" i="1"/>
  <c r="ID425" i="1"/>
  <c r="IC425" i="1"/>
  <c r="IF425" i="1"/>
  <c r="IG425" i="1"/>
  <c r="IH425" i="1"/>
  <c r="II425" i="1"/>
  <c r="IN425" i="1"/>
  <c r="IR425" i="1"/>
  <c r="IQ425" i="1"/>
  <c r="IT425" i="1"/>
  <c r="IU425" i="1"/>
  <c r="IV425" i="1"/>
  <c r="IW425" i="1"/>
  <c r="BN426" i="1"/>
  <c r="BR426" i="1"/>
  <c r="BQ426" i="1"/>
  <c r="BT426" i="1"/>
  <c r="BU426" i="1"/>
  <c r="BV426" i="1"/>
  <c r="BW426" i="1"/>
  <c r="CB426" i="1"/>
  <c r="CF426" i="1"/>
  <c r="CE426" i="1"/>
  <c r="CH426" i="1"/>
  <c r="CI426" i="1"/>
  <c r="CJ426" i="1"/>
  <c r="CK426" i="1"/>
  <c r="CP426" i="1"/>
  <c r="CT426" i="1"/>
  <c r="CS426" i="1"/>
  <c r="CV426" i="1"/>
  <c r="CW426" i="1"/>
  <c r="CX426" i="1"/>
  <c r="CY426" i="1"/>
  <c r="DD426" i="1"/>
  <c r="DH426" i="1"/>
  <c r="DG426" i="1"/>
  <c r="DJ426" i="1"/>
  <c r="DK426" i="1"/>
  <c r="DL426" i="1"/>
  <c r="DM426" i="1"/>
  <c r="DR426" i="1"/>
  <c r="DV426" i="1"/>
  <c r="DU426" i="1"/>
  <c r="DX426" i="1"/>
  <c r="DY426" i="1"/>
  <c r="DZ426" i="1"/>
  <c r="EA426" i="1"/>
  <c r="JB426" i="1"/>
  <c r="JF426" i="1"/>
  <c r="JE426" i="1"/>
  <c r="JH426" i="1"/>
  <c r="JI426" i="1"/>
  <c r="JJ426" i="1"/>
  <c r="JK426" i="1"/>
  <c r="JP426" i="1"/>
  <c r="JT426" i="1"/>
  <c r="JS426" i="1"/>
  <c r="JV426" i="1"/>
  <c r="JW426" i="1"/>
  <c r="JX426" i="1"/>
  <c r="JY426" i="1"/>
  <c r="KD426" i="1"/>
  <c r="KH426" i="1"/>
  <c r="KG426" i="1"/>
  <c r="KJ426" i="1"/>
  <c r="KK426" i="1"/>
  <c r="KL426" i="1"/>
  <c r="KM426" i="1"/>
  <c r="KR426" i="1"/>
  <c r="KV426" i="1"/>
  <c r="KU426" i="1"/>
  <c r="KX426" i="1"/>
  <c r="KY426" i="1"/>
  <c r="KZ426" i="1"/>
  <c r="LA426" i="1"/>
  <c r="HZ426" i="1"/>
  <c r="ID426" i="1"/>
  <c r="IC426" i="1"/>
  <c r="IF426" i="1"/>
  <c r="IG426" i="1"/>
  <c r="IH426" i="1"/>
  <c r="II426" i="1"/>
  <c r="IN426" i="1"/>
  <c r="IR426" i="1"/>
  <c r="IQ426" i="1"/>
  <c r="IT426" i="1"/>
  <c r="IU426" i="1"/>
  <c r="IV426" i="1"/>
  <c r="IW426" i="1"/>
  <c r="B427" i="1"/>
  <c r="B428" i="1"/>
  <c r="B429" i="1"/>
  <c r="B430" i="1"/>
  <c r="B431" i="1"/>
  <c r="C427" i="1"/>
  <c r="C428" i="1"/>
  <c r="C429" i="1"/>
  <c r="C431" i="1"/>
  <c r="D427" i="1"/>
  <c r="D428" i="1"/>
  <c r="D429" i="1"/>
  <c r="D431" i="1"/>
  <c r="E427" i="1"/>
  <c r="E428" i="1"/>
  <c r="E429" i="1"/>
  <c r="E431" i="1"/>
  <c r="I427" i="1"/>
  <c r="O427" i="1"/>
  <c r="BN427" i="1"/>
  <c r="BR427" i="1"/>
  <c r="BQ427" i="1"/>
  <c r="BT427" i="1"/>
  <c r="BU427" i="1"/>
  <c r="BV427" i="1"/>
  <c r="BW427" i="1"/>
  <c r="CB427" i="1"/>
  <c r="CF427" i="1"/>
  <c r="CE427" i="1"/>
  <c r="CH427" i="1"/>
  <c r="CI427" i="1"/>
  <c r="CJ427" i="1"/>
  <c r="CK427" i="1"/>
  <c r="CP427" i="1"/>
  <c r="CT427" i="1"/>
  <c r="CS427" i="1"/>
  <c r="CV427" i="1"/>
  <c r="CW427" i="1"/>
  <c r="CX427" i="1"/>
  <c r="CY427" i="1"/>
  <c r="DD427" i="1"/>
  <c r="DH427" i="1"/>
  <c r="DG427" i="1"/>
  <c r="DJ427" i="1"/>
  <c r="DK427" i="1"/>
  <c r="DL427" i="1"/>
  <c r="DM427" i="1"/>
  <c r="DR427" i="1"/>
  <c r="DV427" i="1"/>
  <c r="DU427" i="1"/>
  <c r="DX427" i="1"/>
  <c r="DY427" i="1"/>
  <c r="DZ427" i="1"/>
  <c r="EA427" i="1"/>
  <c r="JB427" i="1"/>
  <c r="JF427" i="1"/>
  <c r="JE427" i="1"/>
  <c r="JH427" i="1"/>
  <c r="JI427" i="1"/>
  <c r="JJ427" i="1"/>
  <c r="JK427" i="1"/>
  <c r="JP427" i="1"/>
  <c r="JT427" i="1"/>
  <c r="JS427" i="1"/>
  <c r="JV427" i="1"/>
  <c r="JW427" i="1"/>
  <c r="JX427" i="1"/>
  <c r="JY427" i="1"/>
  <c r="KD427" i="1"/>
  <c r="KH427" i="1"/>
  <c r="KG427" i="1"/>
  <c r="KJ427" i="1"/>
  <c r="KK427" i="1"/>
  <c r="KL427" i="1"/>
  <c r="KM427" i="1"/>
  <c r="KR427" i="1"/>
  <c r="KV427" i="1"/>
  <c r="KU427" i="1"/>
  <c r="KX427" i="1"/>
  <c r="KY427" i="1"/>
  <c r="KZ427" i="1"/>
  <c r="LA427" i="1"/>
  <c r="HZ427" i="1"/>
  <c r="ID427" i="1"/>
  <c r="IC427" i="1"/>
  <c r="IF427" i="1"/>
  <c r="IG427" i="1"/>
  <c r="IH427" i="1"/>
  <c r="II427" i="1"/>
  <c r="IN427" i="1"/>
  <c r="IR427" i="1"/>
  <c r="IQ427" i="1"/>
  <c r="IT427" i="1"/>
  <c r="IU427" i="1"/>
  <c r="IV427" i="1"/>
  <c r="IW427" i="1"/>
  <c r="I428" i="1"/>
  <c r="K428" i="1"/>
  <c r="N428" i="1"/>
  <c r="O428" i="1"/>
  <c r="BN428" i="1"/>
  <c r="BR428" i="1"/>
  <c r="BQ428" i="1"/>
  <c r="BT428" i="1"/>
  <c r="BU428" i="1"/>
  <c r="BV428" i="1"/>
  <c r="BW428" i="1"/>
  <c r="CB428" i="1"/>
  <c r="CF428" i="1"/>
  <c r="CE428" i="1"/>
  <c r="CH428" i="1"/>
  <c r="CI428" i="1"/>
  <c r="CJ428" i="1"/>
  <c r="CK428" i="1"/>
  <c r="CP428" i="1"/>
  <c r="CT428" i="1"/>
  <c r="CS428" i="1"/>
  <c r="CV428" i="1"/>
  <c r="CW428" i="1"/>
  <c r="CX428" i="1"/>
  <c r="CY428" i="1"/>
  <c r="DD428" i="1"/>
  <c r="DH428" i="1"/>
  <c r="DG428" i="1"/>
  <c r="DJ428" i="1"/>
  <c r="DK428" i="1"/>
  <c r="DL428" i="1"/>
  <c r="DM428" i="1"/>
  <c r="DR428" i="1"/>
  <c r="DV428" i="1"/>
  <c r="DU428" i="1"/>
  <c r="DX428" i="1"/>
  <c r="DY428" i="1"/>
  <c r="DZ428" i="1"/>
  <c r="EA428" i="1"/>
  <c r="JB428" i="1"/>
  <c r="JF428" i="1"/>
  <c r="JE428" i="1"/>
  <c r="JH428" i="1"/>
  <c r="JI428" i="1"/>
  <c r="JJ428" i="1"/>
  <c r="JK428" i="1"/>
  <c r="JP428" i="1"/>
  <c r="JT428" i="1"/>
  <c r="JS428" i="1"/>
  <c r="JV428" i="1"/>
  <c r="JW428" i="1"/>
  <c r="JX428" i="1"/>
  <c r="JY428" i="1"/>
  <c r="KD428" i="1"/>
  <c r="KH428" i="1"/>
  <c r="KG428" i="1"/>
  <c r="KJ428" i="1"/>
  <c r="KK428" i="1"/>
  <c r="KL428" i="1"/>
  <c r="KM428" i="1"/>
  <c r="KR428" i="1"/>
  <c r="KV428" i="1"/>
  <c r="KU428" i="1"/>
  <c r="KX428" i="1"/>
  <c r="KY428" i="1"/>
  <c r="KZ428" i="1"/>
  <c r="LA428" i="1"/>
  <c r="HZ428" i="1"/>
  <c r="ID428" i="1"/>
  <c r="IC428" i="1"/>
  <c r="IF428" i="1"/>
  <c r="IG428" i="1"/>
  <c r="IH428" i="1"/>
  <c r="II428" i="1"/>
  <c r="IN428" i="1"/>
  <c r="IR428" i="1"/>
  <c r="IQ428" i="1"/>
  <c r="IT428" i="1"/>
  <c r="IU428" i="1"/>
  <c r="IV428" i="1"/>
  <c r="IW428" i="1"/>
  <c r="I429" i="1"/>
  <c r="N429" i="1"/>
  <c r="O429" i="1"/>
  <c r="BN429" i="1"/>
  <c r="BR429" i="1"/>
  <c r="BV429" i="1"/>
  <c r="BW429" i="1"/>
  <c r="CB429" i="1"/>
  <c r="CF429" i="1"/>
  <c r="CJ429" i="1"/>
  <c r="CK429" i="1"/>
  <c r="CP429" i="1"/>
  <c r="CT429" i="1"/>
  <c r="CX429" i="1"/>
  <c r="CY429" i="1"/>
  <c r="DD429" i="1"/>
  <c r="DH429" i="1"/>
  <c r="DL429" i="1"/>
  <c r="DM429" i="1"/>
  <c r="DR429" i="1"/>
  <c r="DV429" i="1"/>
  <c r="DZ429" i="1"/>
  <c r="EA429" i="1"/>
  <c r="JB429" i="1"/>
  <c r="JF429" i="1"/>
  <c r="JJ429" i="1"/>
  <c r="JK429" i="1"/>
  <c r="JP429" i="1"/>
  <c r="JT429" i="1"/>
  <c r="JX429" i="1"/>
  <c r="JY429" i="1"/>
  <c r="KD429" i="1"/>
  <c r="KH429" i="1"/>
  <c r="KL429" i="1"/>
  <c r="KM429" i="1"/>
  <c r="KR429" i="1"/>
  <c r="KV429" i="1"/>
  <c r="KZ429" i="1"/>
  <c r="LA429" i="1"/>
  <c r="HZ429" i="1"/>
  <c r="ID429" i="1"/>
  <c r="IH429" i="1"/>
  <c r="II429" i="1"/>
  <c r="IN429" i="1"/>
  <c r="IR429" i="1"/>
  <c r="IV429" i="1"/>
  <c r="IW429" i="1"/>
  <c r="O431" i="1"/>
  <c r="O432" i="1"/>
  <c r="O433" i="1"/>
  <c r="I431" i="1"/>
  <c r="Q433" i="1"/>
  <c r="GJ440" i="1"/>
  <c r="GX440" i="1"/>
  <c r="B440" i="1"/>
  <c r="F440" i="1"/>
  <c r="GJ441" i="1"/>
  <c r="GX441" i="1"/>
  <c r="B441" i="1"/>
  <c r="F441" i="1"/>
  <c r="GJ442" i="1"/>
  <c r="GX442" i="1"/>
  <c r="B442" i="1"/>
  <c r="F442" i="1"/>
  <c r="GJ443" i="1"/>
  <c r="GX443" i="1"/>
  <c r="B443" i="1"/>
  <c r="F443" i="1"/>
  <c r="GJ444" i="1"/>
  <c r="GX444" i="1"/>
  <c r="B444" i="1"/>
  <c r="F444" i="1"/>
  <c r="GJ445" i="1"/>
  <c r="GX445" i="1"/>
  <c r="B445" i="1"/>
  <c r="F445" i="1"/>
  <c r="F501" i="1"/>
  <c r="A494" i="1"/>
  <c r="F502" i="1"/>
  <c r="F503" i="1"/>
  <c r="F505" i="1"/>
  <c r="C438" i="1"/>
  <c r="C439" i="1"/>
  <c r="C440" i="1"/>
  <c r="C441" i="1"/>
  <c r="C442" i="1"/>
  <c r="C443" i="1"/>
  <c r="C444" i="1"/>
  <c r="C445" i="1"/>
  <c r="C447" i="1"/>
  <c r="C448" i="1"/>
  <c r="C449" i="1"/>
  <c r="C450" i="1"/>
  <c r="C501" i="1"/>
  <c r="C502" i="1"/>
  <c r="C503" i="1"/>
  <c r="C505" i="1"/>
  <c r="D438" i="1"/>
  <c r="D439" i="1"/>
  <c r="D440" i="1"/>
  <c r="D441" i="1"/>
  <c r="D442" i="1"/>
  <c r="D443" i="1"/>
  <c r="D444" i="1"/>
  <c r="D445" i="1"/>
  <c r="D447" i="1"/>
  <c r="D448" i="1"/>
  <c r="D449" i="1"/>
  <c r="D450" i="1"/>
  <c r="D501" i="1"/>
  <c r="D502" i="1"/>
  <c r="D503" i="1"/>
  <c r="D505" i="1"/>
  <c r="GJ439" i="1"/>
  <c r="GX439" i="1"/>
  <c r="E439" i="1"/>
  <c r="E440" i="1"/>
  <c r="E441" i="1"/>
  <c r="E442" i="1"/>
  <c r="E443" i="1"/>
  <c r="E444" i="1"/>
  <c r="E445" i="1"/>
  <c r="E447" i="1"/>
  <c r="E448" i="1"/>
  <c r="E449" i="1"/>
  <c r="E450" i="1"/>
  <c r="E501" i="1"/>
  <c r="E502" i="1"/>
  <c r="E503" i="1"/>
  <c r="E505" i="1"/>
  <c r="B439" i="1"/>
  <c r="B447" i="1"/>
  <c r="B448" i="1"/>
  <c r="B449" i="1"/>
  <c r="B450" i="1"/>
  <c r="B501" i="1"/>
  <c r="B502" i="1"/>
  <c r="B503" i="1"/>
  <c r="B504" i="1"/>
  <c r="B505" i="1"/>
  <c r="IP472" i="1"/>
  <c r="CR472" i="1"/>
  <c r="GJ447" i="1"/>
  <c r="GJ448" i="1"/>
  <c r="GJ449" i="1"/>
  <c r="GJ450" i="1"/>
  <c r="GJ452" i="1"/>
  <c r="GJ453" i="1"/>
  <c r="GJ454" i="1"/>
  <c r="GJ455" i="1"/>
  <c r="GJ456" i="1"/>
  <c r="GJ457" i="1"/>
  <c r="GJ458" i="1"/>
  <c r="GJ459" i="1"/>
  <c r="GJ460" i="1"/>
  <c r="GJ461" i="1"/>
  <c r="GJ462" i="1"/>
  <c r="GJ463" i="1"/>
  <c r="GJ464" i="1"/>
  <c r="GJ465" i="1"/>
  <c r="GJ466" i="1"/>
  <c r="GJ467" i="1"/>
  <c r="GJ468" i="1"/>
  <c r="GJ469" i="1"/>
  <c r="GJ470" i="1"/>
  <c r="GJ471" i="1"/>
  <c r="GJ472" i="1"/>
  <c r="GJ477" i="1"/>
  <c r="GJ478" i="1"/>
  <c r="GJ479" i="1"/>
  <c r="GJ480" i="1"/>
  <c r="GJ481" i="1"/>
  <c r="GJ482" i="1"/>
  <c r="GJ483" i="1"/>
  <c r="GJ484" i="1"/>
  <c r="GJ486" i="1"/>
  <c r="GJ487" i="1"/>
  <c r="GJ488" i="1"/>
  <c r="GJ493" i="1"/>
  <c r="GX447" i="1"/>
  <c r="GX448" i="1"/>
  <c r="GX449" i="1"/>
  <c r="GX450" i="1"/>
  <c r="GX452" i="1"/>
  <c r="GX453" i="1"/>
  <c r="GX454" i="1"/>
  <c r="GX455" i="1"/>
  <c r="GX456" i="1"/>
  <c r="GX457" i="1"/>
  <c r="GX458" i="1"/>
  <c r="GX459" i="1"/>
  <c r="GX460" i="1"/>
  <c r="GX461" i="1"/>
  <c r="GX462" i="1"/>
  <c r="GX463" i="1"/>
  <c r="GX464" i="1"/>
  <c r="GX465" i="1"/>
  <c r="GX466" i="1"/>
  <c r="GX467" i="1"/>
  <c r="GX468" i="1"/>
  <c r="GX469" i="1"/>
  <c r="GX470" i="1"/>
  <c r="GX471" i="1"/>
  <c r="GX472" i="1"/>
  <c r="GX477" i="1"/>
  <c r="GX478" i="1"/>
  <c r="GX479" i="1"/>
  <c r="GX480" i="1"/>
  <c r="GX481" i="1"/>
  <c r="GX482" i="1"/>
  <c r="GX483" i="1"/>
  <c r="GX484" i="1"/>
  <c r="GX486" i="1"/>
  <c r="GX487" i="1"/>
  <c r="GX488" i="1"/>
  <c r="GX493" i="1"/>
  <c r="I501" i="1"/>
  <c r="IP467" i="1"/>
  <c r="LH455" i="1"/>
  <c r="LJ455" i="1"/>
  <c r="LH456" i="1"/>
  <c r="LJ456" i="1"/>
  <c r="LH457" i="1"/>
  <c r="LJ457" i="1"/>
  <c r="HL494" i="1"/>
  <c r="IN494" i="1"/>
  <c r="HZ494" i="1"/>
  <c r="GX494" i="1"/>
  <c r="GJ494" i="1"/>
  <c r="IP458" i="1"/>
  <c r="GZ443" i="1"/>
  <c r="IP461" i="1"/>
  <c r="IG457" i="1"/>
  <c r="IG461" i="1"/>
  <c r="IR460" i="1"/>
  <c r="LH452" i="1"/>
  <c r="LJ452" i="1"/>
  <c r="LH453" i="1"/>
  <c r="LJ453" i="1"/>
  <c r="LH454" i="1"/>
  <c r="LJ454" i="1"/>
  <c r="EV440" i="1"/>
  <c r="EX440" i="1"/>
  <c r="FA438" i="1"/>
  <c r="FA439" i="1"/>
  <c r="FA440" i="1"/>
  <c r="FB440" i="1"/>
  <c r="FC440" i="1"/>
  <c r="HN439" i="1"/>
  <c r="IG488" i="1"/>
  <c r="IG487" i="1"/>
  <c r="IG486" i="1"/>
  <c r="IG485" i="1"/>
  <c r="IG484" i="1"/>
  <c r="IG483" i="1"/>
  <c r="IG482" i="1"/>
  <c r="IG481" i="1"/>
  <c r="IG480" i="1"/>
  <c r="IG479" i="1"/>
  <c r="IG478" i="1"/>
  <c r="IG477" i="1"/>
  <c r="IG468" i="1"/>
  <c r="IG472" i="1"/>
  <c r="IG467" i="1"/>
  <c r="IG471" i="1"/>
  <c r="IG442" i="1"/>
  <c r="IG446" i="1"/>
  <c r="IG450" i="1"/>
  <c r="IG454" i="1"/>
  <c r="IG458" i="1"/>
  <c r="IG462" i="1"/>
  <c r="IG466" i="1"/>
  <c r="IG470" i="1"/>
  <c r="IG465" i="1"/>
  <c r="IG469" i="1"/>
  <c r="IG444" i="1"/>
  <c r="IG448" i="1"/>
  <c r="IG456" i="1"/>
  <c r="IG460" i="1"/>
  <c r="IG443" i="1"/>
  <c r="IG447" i="1"/>
  <c r="IG451" i="1"/>
  <c r="IG455" i="1"/>
  <c r="IG459" i="1"/>
  <c r="IG441" i="1"/>
  <c r="IG445" i="1"/>
  <c r="IF488" i="1"/>
  <c r="IF487" i="1"/>
  <c r="IF486" i="1"/>
  <c r="IF485" i="1"/>
  <c r="IF484" i="1"/>
  <c r="IF483" i="1"/>
  <c r="IF482" i="1"/>
  <c r="IF481" i="1"/>
  <c r="IF480" i="1"/>
  <c r="IF479" i="1"/>
  <c r="IF478" i="1"/>
  <c r="IF477" i="1"/>
  <c r="IF468" i="1"/>
  <c r="IF472" i="1"/>
  <c r="IF467" i="1"/>
  <c r="IF471" i="1"/>
  <c r="IF442" i="1"/>
  <c r="IF446" i="1"/>
  <c r="IF450" i="1"/>
  <c r="IF454" i="1"/>
  <c r="IF458" i="1"/>
  <c r="IF462" i="1"/>
  <c r="IF466" i="1"/>
  <c r="IF470" i="1"/>
  <c r="IF453" i="1"/>
  <c r="IF457" i="1"/>
  <c r="IF461" i="1"/>
  <c r="IF465" i="1"/>
  <c r="IF469" i="1"/>
  <c r="IF456" i="1"/>
  <c r="IF460" i="1"/>
  <c r="IF443" i="1"/>
  <c r="IF447" i="1"/>
  <c r="IF451" i="1"/>
  <c r="IF455" i="1"/>
  <c r="IF459" i="1"/>
  <c r="IF444" i="1"/>
  <c r="IF448" i="1"/>
  <c r="IF441" i="1"/>
  <c r="IF445" i="1"/>
  <c r="GQ438" i="1"/>
  <c r="IT444" i="1"/>
  <c r="HL496" i="1"/>
  <c r="HT489" i="1"/>
  <c r="HU489" i="1"/>
  <c r="HP489" i="1"/>
  <c r="HT488" i="1"/>
  <c r="HU488" i="1"/>
  <c r="HP488" i="1"/>
  <c r="HT487" i="1"/>
  <c r="HU487" i="1"/>
  <c r="HP487" i="1"/>
  <c r="HT486" i="1"/>
  <c r="HU486" i="1"/>
  <c r="HP486" i="1"/>
  <c r="HT484" i="1"/>
  <c r="HU484" i="1"/>
  <c r="HP484" i="1"/>
  <c r="HT483" i="1"/>
  <c r="HU483" i="1"/>
  <c r="HP483" i="1"/>
  <c r="HT482" i="1"/>
  <c r="HU482" i="1"/>
  <c r="HP482" i="1"/>
  <c r="HT481" i="1"/>
  <c r="HU481" i="1"/>
  <c r="HP481" i="1"/>
  <c r="HT480" i="1"/>
  <c r="HU480" i="1"/>
  <c r="HP480" i="1"/>
  <c r="HT479" i="1"/>
  <c r="HU479" i="1"/>
  <c r="HP479" i="1"/>
  <c r="HT478" i="1"/>
  <c r="HU478" i="1"/>
  <c r="HP478" i="1"/>
  <c r="HT477" i="1"/>
  <c r="HU477" i="1"/>
  <c r="HP477" i="1"/>
  <c r="HT472" i="1"/>
  <c r="HU472" i="1"/>
  <c r="HP472" i="1"/>
  <c r="HT471" i="1"/>
  <c r="HU471" i="1"/>
  <c r="HP471" i="1"/>
  <c r="HT470" i="1"/>
  <c r="HU470" i="1"/>
  <c r="HP470" i="1"/>
  <c r="HT469" i="1"/>
  <c r="HU469" i="1"/>
  <c r="HP469" i="1"/>
  <c r="HT468" i="1"/>
  <c r="HU468" i="1"/>
  <c r="HP468" i="1"/>
  <c r="HT467" i="1"/>
  <c r="HU467" i="1"/>
  <c r="HP467" i="1"/>
  <c r="HT466" i="1"/>
  <c r="HU466" i="1"/>
  <c r="HP466" i="1"/>
  <c r="HT465" i="1"/>
  <c r="HU465" i="1"/>
  <c r="HP465" i="1"/>
  <c r="HT464" i="1"/>
  <c r="HU464" i="1"/>
  <c r="HP464" i="1"/>
  <c r="HT463" i="1"/>
  <c r="HU463" i="1"/>
  <c r="HP463" i="1"/>
  <c r="HT462" i="1"/>
  <c r="HU462" i="1"/>
  <c r="HP462" i="1"/>
  <c r="HN462" i="1"/>
  <c r="HT461" i="1"/>
  <c r="HU461" i="1"/>
  <c r="HP461" i="1"/>
  <c r="HN461" i="1"/>
  <c r="HS460" i="1"/>
  <c r="HT460" i="1"/>
  <c r="HU460" i="1"/>
  <c r="HP460" i="1"/>
  <c r="HS459" i="1"/>
  <c r="HT459" i="1"/>
  <c r="HU459" i="1"/>
  <c r="HP459" i="1"/>
  <c r="HN459" i="1"/>
  <c r="HS458" i="1"/>
  <c r="HT458" i="1"/>
  <c r="HU458" i="1"/>
  <c r="HP458" i="1"/>
  <c r="HN458" i="1"/>
  <c r="HS457" i="1"/>
  <c r="HT457" i="1"/>
  <c r="HU457" i="1"/>
  <c r="HP457" i="1"/>
  <c r="HN457" i="1"/>
  <c r="HJ457" i="1"/>
  <c r="HS456" i="1"/>
  <c r="HT456" i="1"/>
  <c r="HU456" i="1"/>
  <c r="HP456" i="1"/>
  <c r="HN456" i="1"/>
  <c r="HJ456" i="1"/>
  <c r="HS455" i="1"/>
  <c r="HT455" i="1"/>
  <c r="HU455" i="1"/>
  <c r="HP455" i="1"/>
  <c r="HN455" i="1"/>
  <c r="HJ455" i="1"/>
  <c r="HS454" i="1"/>
  <c r="HT454" i="1"/>
  <c r="HU454" i="1"/>
  <c r="HP454" i="1"/>
  <c r="HN454" i="1"/>
  <c r="HJ454" i="1"/>
  <c r="HS453" i="1"/>
  <c r="HT453" i="1"/>
  <c r="HU453" i="1"/>
  <c r="HP453" i="1"/>
  <c r="HN453" i="1"/>
  <c r="HJ453" i="1"/>
  <c r="HS452" i="1"/>
  <c r="HT452" i="1"/>
  <c r="HU452" i="1"/>
  <c r="HP452" i="1"/>
  <c r="HN452" i="1"/>
  <c r="HJ452" i="1"/>
  <c r="HJ451" i="1"/>
  <c r="HS450" i="1"/>
  <c r="HT450" i="1"/>
  <c r="HU450" i="1"/>
  <c r="HP450" i="1"/>
  <c r="HN450" i="1"/>
  <c r="HJ450" i="1"/>
  <c r="HS449" i="1"/>
  <c r="HT449" i="1"/>
  <c r="HU449" i="1"/>
  <c r="HP449" i="1"/>
  <c r="HN449" i="1"/>
  <c r="HJ449" i="1"/>
  <c r="HS448" i="1"/>
  <c r="HT448" i="1"/>
  <c r="HU448" i="1"/>
  <c r="HP448" i="1"/>
  <c r="HN448" i="1"/>
  <c r="HJ448" i="1"/>
  <c r="HS447" i="1"/>
  <c r="HT447" i="1"/>
  <c r="HU447" i="1"/>
  <c r="HP447" i="1"/>
  <c r="HN447" i="1"/>
  <c r="HJ447" i="1"/>
  <c r="HS440" i="1"/>
  <c r="HS441" i="1"/>
  <c r="HS442" i="1"/>
  <c r="HS443" i="1"/>
  <c r="HS444" i="1"/>
  <c r="HS445" i="1"/>
  <c r="HN445" i="1"/>
  <c r="HN440" i="1"/>
  <c r="HN441" i="1"/>
  <c r="HN442" i="1"/>
  <c r="HN443" i="1"/>
  <c r="HN444" i="1"/>
  <c r="HN493" i="1"/>
  <c r="HJ446" i="1"/>
  <c r="HQ497" i="1"/>
  <c r="HP445" i="1"/>
  <c r="HJ445" i="1"/>
  <c r="HP444" i="1"/>
  <c r="HT444" i="1"/>
  <c r="HU444" i="1"/>
  <c r="HJ444" i="1"/>
  <c r="HP443" i="1"/>
  <c r="HT443" i="1"/>
  <c r="HU443" i="1"/>
  <c r="HJ443" i="1"/>
  <c r="HP442" i="1"/>
  <c r="HT442" i="1"/>
  <c r="HU442" i="1"/>
  <c r="HJ442" i="1"/>
  <c r="HP441" i="1"/>
  <c r="HT441" i="1"/>
  <c r="HU441" i="1"/>
  <c r="HJ441" i="1"/>
  <c r="HP440" i="1"/>
  <c r="HT440" i="1"/>
  <c r="HU440" i="1"/>
  <c r="HJ440" i="1"/>
  <c r="HP439" i="1"/>
  <c r="HJ439" i="1"/>
  <c r="HP438" i="1"/>
  <c r="HJ438" i="1"/>
  <c r="IG502" i="1"/>
  <c r="IF502" i="1"/>
  <c r="IG501" i="1"/>
  <c r="IF501" i="1"/>
  <c r="IG500" i="1"/>
  <c r="IF500" i="1"/>
  <c r="IG499" i="1"/>
  <c r="IF499" i="1"/>
  <c r="HZ496" i="1"/>
  <c r="II492" i="1"/>
  <c r="IH492" i="1"/>
  <c r="IF492" i="1"/>
  <c r="HZ492" i="1"/>
  <c r="IG492" i="1"/>
  <c r="IH491" i="1"/>
  <c r="IF491" i="1"/>
  <c r="ID491" i="1"/>
  <c r="II491" i="1"/>
  <c r="IB491" i="1"/>
  <c r="HZ491" i="1"/>
  <c r="IG491" i="1"/>
  <c r="IH490" i="1"/>
  <c r="IF490" i="1"/>
  <c r="ID490" i="1"/>
  <c r="II490" i="1"/>
  <c r="IB490" i="1"/>
  <c r="HZ490" i="1"/>
  <c r="IG490" i="1"/>
  <c r="IH489" i="1"/>
  <c r="IF489" i="1"/>
  <c r="ID489" i="1"/>
  <c r="II489" i="1"/>
  <c r="IB489" i="1"/>
  <c r="IG489" i="1"/>
  <c r="HX489" i="1"/>
  <c r="IH488" i="1"/>
  <c r="ID488" i="1"/>
  <c r="II488" i="1"/>
  <c r="IB488" i="1"/>
  <c r="IH487" i="1"/>
  <c r="ID487" i="1"/>
  <c r="II487" i="1"/>
  <c r="IB487" i="1"/>
  <c r="IH486" i="1"/>
  <c r="ID486" i="1"/>
  <c r="II486" i="1"/>
  <c r="IB486" i="1"/>
  <c r="IH485" i="1"/>
  <c r="ID485" i="1"/>
  <c r="II485" i="1"/>
  <c r="IB485" i="1"/>
  <c r="HX485" i="1"/>
  <c r="IH484" i="1"/>
  <c r="ID484" i="1"/>
  <c r="II484" i="1"/>
  <c r="IB484" i="1"/>
  <c r="IH483" i="1"/>
  <c r="ID483" i="1"/>
  <c r="II483" i="1"/>
  <c r="IB483" i="1"/>
  <c r="IH482" i="1"/>
  <c r="ID482" i="1"/>
  <c r="II482" i="1"/>
  <c r="IB482" i="1"/>
  <c r="IH481" i="1"/>
  <c r="ID481" i="1"/>
  <c r="II481" i="1"/>
  <c r="IB481" i="1"/>
  <c r="HX481" i="1"/>
  <c r="IH480" i="1"/>
  <c r="ID480" i="1"/>
  <c r="II480" i="1"/>
  <c r="IB480" i="1"/>
  <c r="IH479" i="1"/>
  <c r="ID479" i="1"/>
  <c r="II479" i="1"/>
  <c r="IB479" i="1"/>
  <c r="IH478" i="1"/>
  <c r="ID478" i="1"/>
  <c r="II478" i="1"/>
  <c r="IB478" i="1"/>
  <c r="IH477" i="1"/>
  <c r="ID477" i="1"/>
  <c r="II477" i="1"/>
  <c r="IB477" i="1"/>
  <c r="HX477" i="1"/>
  <c r="ID472" i="1"/>
  <c r="IH472" i="1"/>
  <c r="II472" i="1"/>
  <c r="IB472" i="1"/>
  <c r="ID471" i="1"/>
  <c r="IH471" i="1"/>
  <c r="II471" i="1"/>
  <c r="IB471" i="1"/>
  <c r="ID470" i="1"/>
  <c r="IH470" i="1"/>
  <c r="II470" i="1"/>
  <c r="IB470" i="1"/>
  <c r="ID469" i="1"/>
  <c r="IH469" i="1"/>
  <c r="II469" i="1"/>
  <c r="IB469" i="1"/>
  <c r="HX469" i="1"/>
  <c r="ID468" i="1"/>
  <c r="IH468" i="1"/>
  <c r="II468" i="1"/>
  <c r="IB468" i="1"/>
  <c r="ID467" i="1"/>
  <c r="IH467" i="1"/>
  <c r="II467" i="1"/>
  <c r="IB467" i="1"/>
  <c r="ID466" i="1"/>
  <c r="IH466" i="1"/>
  <c r="II466" i="1"/>
  <c r="IB466" i="1"/>
  <c r="ID465" i="1"/>
  <c r="IH465" i="1"/>
  <c r="II465" i="1"/>
  <c r="IB465" i="1"/>
  <c r="HX465" i="1"/>
  <c r="ID464" i="1"/>
  <c r="IH464" i="1"/>
  <c r="II464" i="1"/>
  <c r="IB464" i="1"/>
  <c r="ID463" i="1"/>
  <c r="IH463" i="1"/>
  <c r="II463" i="1"/>
  <c r="IB463" i="1"/>
  <c r="ID462" i="1"/>
  <c r="IH462" i="1"/>
  <c r="II462" i="1"/>
  <c r="IB462" i="1"/>
  <c r="ID461" i="1"/>
  <c r="IH461" i="1"/>
  <c r="II461" i="1"/>
  <c r="IB461" i="1"/>
  <c r="HX461" i="1"/>
  <c r="ID460" i="1"/>
  <c r="IH460" i="1"/>
  <c r="II460" i="1"/>
  <c r="IB460" i="1"/>
  <c r="ID459" i="1"/>
  <c r="IH459" i="1"/>
  <c r="II459" i="1"/>
  <c r="IB459" i="1"/>
  <c r="ID458" i="1"/>
  <c r="IH458" i="1"/>
  <c r="II458" i="1"/>
  <c r="IB458" i="1"/>
  <c r="ID457" i="1"/>
  <c r="IH457" i="1"/>
  <c r="II457" i="1"/>
  <c r="IB457" i="1"/>
  <c r="HX457" i="1"/>
  <c r="ID456" i="1"/>
  <c r="IH456" i="1"/>
  <c r="II456" i="1"/>
  <c r="IB456" i="1"/>
  <c r="ID455" i="1"/>
  <c r="IH455" i="1"/>
  <c r="II455" i="1"/>
  <c r="IB455" i="1"/>
  <c r="ID454" i="1"/>
  <c r="IH454" i="1"/>
  <c r="II454" i="1"/>
  <c r="IB454" i="1"/>
  <c r="ID453" i="1"/>
  <c r="IH453" i="1"/>
  <c r="II453" i="1"/>
  <c r="IB453" i="1"/>
  <c r="HX453" i="1"/>
  <c r="ID452" i="1"/>
  <c r="IH452" i="1"/>
  <c r="II452" i="1"/>
  <c r="IB452" i="1"/>
  <c r="ID451" i="1"/>
  <c r="IH451" i="1"/>
  <c r="II451" i="1"/>
  <c r="IB451" i="1"/>
  <c r="ID450" i="1"/>
  <c r="IH450" i="1"/>
  <c r="II450" i="1"/>
  <c r="IB450" i="1"/>
  <c r="ID449" i="1"/>
  <c r="IH449" i="1"/>
  <c r="II449" i="1"/>
  <c r="IB449" i="1"/>
  <c r="HX449" i="1"/>
  <c r="IH448" i="1"/>
  <c r="ID448" i="1"/>
  <c r="II448" i="1"/>
  <c r="IB448" i="1"/>
  <c r="IH447" i="1"/>
  <c r="ID447" i="1"/>
  <c r="II447" i="1"/>
  <c r="IB447" i="1"/>
  <c r="IH446" i="1"/>
  <c r="ID446" i="1"/>
  <c r="II446" i="1"/>
  <c r="IB446" i="1"/>
  <c r="IH445" i="1"/>
  <c r="ID445" i="1"/>
  <c r="II445" i="1"/>
  <c r="IB445" i="1"/>
  <c r="HX445" i="1"/>
  <c r="ID444" i="1"/>
  <c r="ID443" i="1"/>
  <c r="ID442" i="1"/>
  <c r="ID441" i="1"/>
  <c r="HX441" i="1"/>
  <c r="IU502" i="1"/>
  <c r="IT502" i="1"/>
  <c r="IU501" i="1"/>
  <c r="IT501" i="1"/>
  <c r="IU500" i="1"/>
  <c r="IT500" i="1"/>
  <c r="IU499" i="1"/>
  <c r="IT499" i="1"/>
  <c r="IN496" i="1"/>
  <c r="IW492" i="1"/>
  <c r="IV492" i="1"/>
  <c r="IT492" i="1"/>
  <c r="IN492" i="1"/>
  <c r="IU492" i="1"/>
  <c r="IV491" i="1"/>
  <c r="IT491" i="1"/>
  <c r="IR491" i="1"/>
  <c r="IW491" i="1"/>
  <c r="IP491" i="1"/>
  <c r="IN491" i="1"/>
  <c r="IU491" i="1"/>
  <c r="IV490" i="1"/>
  <c r="IT490" i="1"/>
  <c r="IR490" i="1"/>
  <c r="IW490" i="1"/>
  <c r="IP490" i="1"/>
  <c r="IN490" i="1"/>
  <c r="IU490" i="1"/>
  <c r="IV489" i="1"/>
  <c r="IT489" i="1"/>
  <c r="IR489" i="1"/>
  <c r="IW489" i="1"/>
  <c r="IP489" i="1"/>
  <c r="IU489" i="1"/>
  <c r="IL489" i="1"/>
  <c r="IV488" i="1"/>
  <c r="IT488" i="1"/>
  <c r="IR488" i="1"/>
  <c r="IW488" i="1"/>
  <c r="IP488" i="1"/>
  <c r="IU488" i="1"/>
  <c r="IV487" i="1"/>
  <c r="IT487" i="1"/>
  <c r="IR487" i="1"/>
  <c r="IW487" i="1"/>
  <c r="IP487" i="1"/>
  <c r="IU487" i="1"/>
  <c r="IV486" i="1"/>
  <c r="IT486" i="1"/>
  <c r="IR486" i="1"/>
  <c r="IW486" i="1"/>
  <c r="IP486" i="1"/>
  <c r="IU486" i="1"/>
  <c r="IV485" i="1"/>
  <c r="IT485" i="1"/>
  <c r="IR485" i="1"/>
  <c r="IW485" i="1"/>
  <c r="IP485" i="1"/>
  <c r="IU485" i="1"/>
  <c r="IL485" i="1"/>
  <c r="IV484" i="1"/>
  <c r="IT484" i="1"/>
  <c r="IR484" i="1"/>
  <c r="IW484" i="1"/>
  <c r="IP484" i="1"/>
  <c r="IU484" i="1"/>
  <c r="IV483" i="1"/>
  <c r="IU483" i="1"/>
  <c r="IT483" i="1"/>
  <c r="IR483" i="1"/>
  <c r="IW483" i="1"/>
  <c r="IP483" i="1"/>
  <c r="IV482" i="1"/>
  <c r="IT482" i="1"/>
  <c r="IR482" i="1"/>
  <c r="IW482" i="1"/>
  <c r="IP482" i="1"/>
  <c r="IU482" i="1"/>
  <c r="IV481" i="1"/>
  <c r="IT481" i="1"/>
  <c r="IR481" i="1"/>
  <c r="IW481" i="1"/>
  <c r="IP481" i="1"/>
  <c r="IU481" i="1"/>
  <c r="IL481" i="1"/>
  <c r="IV480" i="1"/>
  <c r="IT480" i="1"/>
  <c r="IR480" i="1"/>
  <c r="IW480" i="1"/>
  <c r="IP480" i="1"/>
  <c r="IU480" i="1"/>
  <c r="IV479" i="1"/>
  <c r="IT479" i="1"/>
  <c r="IR479" i="1"/>
  <c r="IW479" i="1"/>
  <c r="IP479" i="1"/>
  <c r="IU479" i="1"/>
  <c r="IV478" i="1"/>
  <c r="IT478" i="1"/>
  <c r="IR478" i="1"/>
  <c r="IW478" i="1"/>
  <c r="IP478" i="1"/>
  <c r="IU478" i="1"/>
  <c r="IV477" i="1"/>
  <c r="IT477" i="1"/>
  <c r="IR477" i="1"/>
  <c r="IW477" i="1"/>
  <c r="IP477" i="1"/>
  <c r="IU477" i="1"/>
  <c r="IL477" i="1"/>
  <c r="IU448" i="1"/>
  <c r="IU452" i="1"/>
  <c r="IU456" i="1"/>
  <c r="IU460" i="1"/>
  <c r="IU464" i="1"/>
  <c r="IU468" i="1"/>
  <c r="IU472" i="1"/>
  <c r="IT448" i="1"/>
  <c r="IT452" i="1"/>
  <c r="IT456" i="1"/>
  <c r="IT460" i="1"/>
  <c r="IT464" i="1"/>
  <c r="IT468" i="1"/>
  <c r="IT472" i="1"/>
  <c r="IU447" i="1"/>
  <c r="IU451" i="1"/>
  <c r="IU455" i="1"/>
  <c r="IU459" i="1"/>
  <c r="IU463" i="1"/>
  <c r="IU467" i="1"/>
  <c r="IU471" i="1"/>
  <c r="IT467" i="1"/>
  <c r="IT471" i="1"/>
  <c r="IU446" i="1"/>
  <c r="IU450" i="1"/>
  <c r="IU454" i="1"/>
  <c r="IU458" i="1"/>
  <c r="IU462" i="1"/>
  <c r="IU466" i="1"/>
  <c r="IU470" i="1"/>
  <c r="IT442" i="1"/>
  <c r="IT446" i="1"/>
  <c r="IT450" i="1"/>
  <c r="IT454" i="1"/>
  <c r="IT458" i="1"/>
  <c r="IT462" i="1"/>
  <c r="IT466" i="1"/>
  <c r="IT470" i="1"/>
  <c r="IU445" i="1"/>
  <c r="IU449" i="1"/>
  <c r="IU453" i="1"/>
  <c r="IU457" i="1"/>
  <c r="IU461" i="1"/>
  <c r="IU465" i="1"/>
  <c r="IU469" i="1"/>
  <c r="IT441" i="1"/>
  <c r="IT445" i="1"/>
  <c r="IT449" i="1"/>
  <c r="IT453" i="1"/>
  <c r="IT457" i="1"/>
  <c r="IT461" i="1"/>
  <c r="IT465" i="1"/>
  <c r="IT469" i="1"/>
  <c r="IR472" i="1"/>
  <c r="IV472" i="1"/>
  <c r="IW472" i="1"/>
  <c r="IR471" i="1"/>
  <c r="IV471" i="1"/>
  <c r="IW471" i="1"/>
  <c r="IP471" i="1"/>
  <c r="IR470" i="1"/>
  <c r="IV470" i="1"/>
  <c r="IW470" i="1"/>
  <c r="IP470" i="1"/>
  <c r="IR469" i="1"/>
  <c r="IV469" i="1"/>
  <c r="IW469" i="1"/>
  <c r="IP469" i="1"/>
  <c r="IL469" i="1"/>
  <c r="IR468" i="1"/>
  <c r="IV468" i="1"/>
  <c r="IW468" i="1"/>
  <c r="IP468" i="1"/>
  <c r="IR467" i="1"/>
  <c r="IV467" i="1"/>
  <c r="IW467" i="1"/>
  <c r="IR466" i="1"/>
  <c r="IV466" i="1"/>
  <c r="IW466" i="1"/>
  <c r="IP466" i="1"/>
  <c r="IR465" i="1"/>
  <c r="IV465" i="1"/>
  <c r="IW465" i="1"/>
  <c r="IP465" i="1"/>
  <c r="IL465" i="1"/>
  <c r="IR464" i="1"/>
  <c r="IV464" i="1"/>
  <c r="IW464" i="1"/>
  <c r="IP464" i="1"/>
  <c r="IR463" i="1"/>
  <c r="IV463" i="1"/>
  <c r="IW463" i="1"/>
  <c r="IP463" i="1"/>
  <c r="IR462" i="1"/>
  <c r="IV462" i="1"/>
  <c r="IW462" i="1"/>
  <c r="IP462" i="1"/>
  <c r="IR461" i="1"/>
  <c r="IV461" i="1"/>
  <c r="IW461" i="1"/>
  <c r="IL461" i="1"/>
  <c r="IV460" i="1"/>
  <c r="IW460" i="1"/>
  <c r="IP460" i="1"/>
  <c r="IR459" i="1"/>
  <c r="IV459" i="1"/>
  <c r="IT443" i="1"/>
  <c r="IT447" i="1"/>
  <c r="IT451" i="1"/>
  <c r="IT455" i="1"/>
  <c r="IT459" i="1"/>
  <c r="IW459" i="1"/>
  <c r="IP459" i="1"/>
  <c r="IR458" i="1"/>
  <c r="IV458" i="1"/>
  <c r="IW458" i="1"/>
  <c r="IR457" i="1"/>
  <c r="IV457" i="1"/>
  <c r="IW457" i="1"/>
  <c r="IP457" i="1"/>
  <c r="IL457" i="1"/>
  <c r="IR456" i="1"/>
  <c r="IV456" i="1"/>
  <c r="IW456" i="1"/>
  <c r="IP456" i="1"/>
  <c r="IR455" i="1"/>
  <c r="IV455" i="1"/>
  <c r="IW455" i="1"/>
  <c r="IP455" i="1"/>
  <c r="IR454" i="1"/>
  <c r="IV454" i="1"/>
  <c r="IW454" i="1"/>
  <c r="IP454" i="1"/>
  <c r="IR453" i="1"/>
  <c r="IV453" i="1"/>
  <c r="IW453" i="1"/>
  <c r="IP453" i="1"/>
  <c r="IL453" i="1"/>
  <c r="IR452" i="1"/>
  <c r="IV452" i="1"/>
  <c r="IW452" i="1"/>
  <c r="IP452" i="1"/>
  <c r="IR451" i="1"/>
  <c r="IV451" i="1"/>
  <c r="IW451" i="1"/>
  <c r="IP451" i="1"/>
  <c r="IR450" i="1"/>
  <c r="IV450" i="1"/>
  <c r="IW450" i="1"/>
  <c r="IP450" i="1"/>
  <c r="IR449" i="1"/>
  <c r="IV449" i="1"/>
  <c r="IP449" i="1"/>
  <c r="IL449" i="1"/>
  <c r="IV448" i="1"/>
  <c r="IR448" i="1"/>
  <c r="IW448" i="1"/>
  <c r="IP448" i="1"/>
  <c r="IV447" i="1"/>
  <c r="IR447" i="1"/>
  <c r="IW447" i="1"/>
  <c r="IP447" i="1"/>
  <c r="IV446" i="1"/>
  <c r="IR446" i="1"/>
  <c r="IW446" i="1"/>
  <c r="IP446" i="1"/>
  <c r="IV445" i="1"/>
  <c r="IR445" i="1"/>
  <c r="IW445" i="1"/>
  <c r="IP445" i="1"/>
  <c r="IL445" i="1"/>
  <c r="IR444" i="1"/>
  <c r="IR443" i="1"/>
  <c r="IR442" i="1"/>
  <c r="IR441" i="1"/>
  <c r="IL441" i="1"/>
  <c r="GX496" i="1"/>
  <c r="GJ496" i="1"/>
  <c r="HF489" i="1"/>
  <c r="HG489" i="1"/>
  <c r="HB489" i="1"/>
  <c r="GR489" i="1"/>
  <c r="GS489" i="1"/>
  <c r="GN489" i="1"/>
  <c r="HF488" i="1"/>
  <c r="HG488" i="1"/>
  <c r="HB488" i="1"/>
  <c r="GR488" i="1"/>
  <c r="GS488" i="1"/>
  <c r="GN488" i="1"/>
  <c r="HF487" i="1"/>
  <c r="HG487" i="1"/>
  <c r="HB487" i="1"/>
  <c r="GR487" i="1"/>
  <c r="GS487" i="1"/>
  <c r="GN487" i="1"/>
  <c r="HF486" i="1"/>
  <c r="HG486" i="1"/>
  <c r="HB486" i="1"/>
  <c r="GR486" i="1"/>
  <c r="GS486" i="1"/>
  <c r="GN486" i="1"/>
  <c r="HF484" i="1"/>
  <c r="HG484" i="1"/>
  <c r="HB484" i="1"/>
  <c r="GR484" i="1"/>
  <c r="GS484" i="1"/>
  <c r="GN484" i="1"/>
  <c r="HF483" i="1"/>
  <c r="HG483" i="1"/>
  <c r="HB483" i="1"/>
  <c r="GR483" i="1"/>
  <c r="GS483" i="1"/>
  <c r="GN483" i="1"/>
  <c r="HF482" i="1"/>
  <c r="HG482" i="1"/>
  <c r="HB482" i="1"/>
  <c r="GR482" i="1"/>
  <c r="GS482" i="1"/>
  <c r="GN482" i="1"/>
  <c r="HF481" i="1"/>
  <c r="HG481" i="1"/>
  <c r="HB481" i="1"/>
  <c r="GR481" i="1"/>
  <c r="GS481" i="1"/>
  <c r="GN481" i="1"/>
  <c r="HF480" i="1"/>
  <c r="HG480" i="1"/>
  <c r="HB480" i="1"/>
  <c r="GR480" i="1"/>
  <c r="GS480" i="1"/>
  <c r="GN480" i="1"/>
  <c r="HF479" i="1"/>
  <c r="HG479" i="1"/>
  <c r="HB479" i="1"/>
  <c r="GR479" i="1"/>
  <c r="GS479" i="1"/>
  <c r="GN479" i="1"/>
  <c r="HF478" i="1"/>
  <c r="HG478" i="1"/>
  <c r="HB478" i="1"/>
  <c r="GR478" i="1"/>
  <c r="GS478" i="1"/>
  <c r="GN478" i="1"/>
  <c r="HF477" i="1"/>
  <c r="HG477" i="1"/>
  <c r="HB477" i="1"/>
  <c r="GR477" i="1"/>
  <c r="GS477" i="1"/>
  <c r="GN477" i="1"/>
  <c r="HF472" i="1"/>
  <c r="HG472" i="1"/>
  <c r="HB472" i="1"/>
  <c r="GR472" i="1"/>
  <c r="GS472" i="1"/>
  <c r="GN472" i="1"/>
  <c r="HF471" i="1"/>
  <c r="HG471" i="1"/>
  <c r="HB471" i="1"/>
  <c r="GR471" i="1"/>
  <c r="GS471" i="1"/>
  <c r="GN471" i="1"/>
  <c r="HF470" i="1"/>
  <c r="HG470" i="1"/>
  <c r="HB470" i="1"/>
  <c r="GR470" i="1"/>
  <c r="GS470" i="1"/>
  <c r="GN470" i="1"/>
  <c r="HF469" i="1"/>
  <c r="HG469" i="1"/>
  <c r="HB469" i="1"/>
  <c r="GR469" i="1"/>
  <c r="GS469" i="1"/>
  <c r="GN469" i="1"/>
  <c r="HF468" i="1"/>
  <c r="HG468" i="1"/>
  <c r="HB468" i="1"/>
  <c r="GR468" i="1"/>
  <c r="GS468" i="1"/>
  <c r="GN468" i="1"/>
  <c r="HF467" i="1"/>
  <c r="HG467" i="1"/>
  <c r="HB467" i="1"/>
  <c r="GR467" i="1"/>
  <c r="GS467" i="1"/>
  <c r="GN467" i="1"/>
  <c r="HF466" i="1"/>
  <c r="HG466" i="1"/>
  <c r="HB466" i="1"/>
  <c r="GR466" i="1"/>
  <c r="GS466" i="1"/>
  <c r="GN466" i="1"/>
  <c r="HF465" i="1"/>
  <c r="HG465" i="1"/>
  <c r="HB465" i="1"/>
  <c r="GR465" i="1"/>
  <c r="GS465" i="1"/>
  <c r="GN465" i="1"/>
  <c r="HF464" i="1"/>
  <c r="HG464" i="1"/>
  <c r="HB464" i="1"/>
  <c r="GR464" i="1"/>
  <c r="GS464" i="1"/>
  <c r="GN464" i="1"/>
  <c r="HF463" i="1"/>
  <c r="HG463" i="1"/>
  <c r="HB463" i="1"/>
  <c r="GR463" i="1"/>
  <c r="GS463" i="1"/>
  <c r="GN463" i="1"/>
  <c r="HF462" i="1"/>
  <c r="HG462" i="1"/>
  <c r="HB462" i="1"/>
  <c r="GZ462" i="1"/>
  <c r="GR462" i="1"/>
  <c r="GS462" i="1"/>
  <c r="GN462" i="1"/>
  <c r="GL462" i="1"/>
  <c r="HF461" i="1"/>
  <c r="HG461" i="1"/>
  <c r="HB461" i="1"/>
  <c r="GZ461" i="1"/>
  <c r="GR461" i="1"/>
  <c r="GS461" i="1"/>
  <c r="GN461" i="1"/>
  <c r="GL461" i="1"/>
  <c r="HE460" i="1"/>
  <c r="HF460" i="1"/>
  <c r="HG460" i="1"/>
  <c r="HB460" i="1"/>
  <c r="GQ460" i="1"/>
  <c r="GR460" i="1"/>
  <c r="GS460" i="1"/>
  <c r="GN460" i="1"/>
  <c r="HE459" i="1"/>
  <c r="HF459" i="1"/>
  <c r="HG459" i="1"/>
  <c r="HB459" i="1"/>
  <c r="GZ459" i="1"/>
  <c r="GQ459" i="1"/>
  <c r="GR459" i="1"/>
  <c r="GS459" i="1"/>
  <c r="GN459" i="1"/>
  <c r="GL459" i="1"/>
  <c r="HE458" i="1"/>
  <c r="HF458" i="1"/>
  <c r="HG458" i="1"/>
  <c r="HB458" i="1"/>
  <c r="GZ458" i="1"/>
  <c r="GQ458" i="1"/>
  <c r="GR458" i="1"/>
  <c r="GS458" i="1"/>
  <c r="GN458" i="1"/>
  <c r="GL458" i="1"/>
  <c r="HE457" i="1"/>
  <c r="HF457" i="1"/>
  <c r="HG457" i="1"/>
  <c r="HB457" i="1"/>
  <c r="GZ457" i="1"/>
  <c r="GV457" i="1"/>
  <c r="GQ457" i="1"/>
  <c r="GR457" i="1"/>
  <c r="GS457" i="1"/>
  <c r="GN457" i="1"/>
  <c r="GL457" i="1"/>
  <c r="GH457" i="1"/>
  <c r="HE456" i="1"/>
  <c r="HF456" i="1"/>
  <c r="HG456" i="1"/>
  <c r="HB456" i="1"/>
  <c r="GZ456" i="1"/>
  <c r="GV456" i="1"/>
  <c r="GQ456" i="1"/>
  <c r="GR456" i="1"/>
  <c r="GS456" i="1"/>
  <c r="GN456" i="1"/>
  <c r="GL456" i="1"/>
  <c r="GH456" i="1"/>
  <c r="HE455" i="1"/>
  <c r="HF455" i="1"/>
  <c r="HG455" i="1"/>
  <c r="HB455" i="1"/>
  <c r="GZ455" i="1"/>
  <c r="GV455" i="1"/>
  <c r="GQ455" i="1"/>
  <c r="GR455" i="1"/>
  <c r="GS455" i="1"/>
  <c r="GN455" i="1"/>
  <c r="GL455" i="1"/>
  <c r="GH455" i="1"/>
  <c r="HE454" i="1"/>
  <c r="HF454" i="1"/>
  <c r="HG454" i="1"/>
  <c r="HB454" i="1"/>
  <c r="GZ454" i="1"/>
  <c r="GV454" i="1"/>
  <c r="GQ454" i="1"/>
  <c r="GR454" i="1"/>
  <c r="GS454" i="1"/>
  <c r="GN454" i="1"/>
  <c r="GL454" i="1"/>
  <c r="GH454" i="1"/>
  <c r="HE453" i="1"/>
  <c r="HF453" i="1"/>
  <c r="HG453" i="1"/>
  <c r="HB453" i="1"/>
  <c r="GZ453" i="1"/>
  <c r="GV453" i="1"/>
  <c r="GQ453" i="1"/>
  <c r="GR453" i="1"/>
  <c r="GS453" i="1"/>
  <c r="GN453" i="1"/>
  <c r="GL453" i="1"/>
  <c r="GH453" i="1"/>
  <c r="HE452" i="1"/>
  <c r="HF452" i="1"/>
  <c r="HG452" i="1"/>
  <c r="HB452" i="1"/>
  <c r="GZ452" i="1"/>
  <c r="GV452" i="1"/>
  <c r="GQ452" i="1"/>
  <c r="GR452" i="1"/>
  <c r="GS452" i="1"/>
  <c r="GN452" i="1"/>
  <c r="GL452" i="1"/>
  <c r="GH452" i="1"/>
  <c r="GV451" i="1"/>
  <c r="GH451" i="1"/>
  <c r="HE450" i="1"/>
  <c r="HF450" i="1"/>
  <c r="HG450" i="1"/>
  <c r="HB450" i="1"/>
  <c r="GZ450" i="1"/>
  <c r="GV450" i="1"/>
  <c r="GQ450" i="1"/>
  <c r="GR450" i="1"/>
  <c r="GS450" i="1"/>
  <c r="GN450" i="1"/>
  <c r="GL450" i="1"/>
  <c r="GH450" i="1"/>
  <c r="HE449" i="1"/>
  <c r="HF449" i="1"/>
  <c r="HG449" i="1"/>
  <c r="HB449" i="1"/>
  <c r="GZ449" i="1"/>
  <c r="GV449" i="1"/>
  <c r="GQ449" i="1"/>
  <c r="GR449" i="1"/>
  <c r="GS449" i="1"/>
  <c r="GN449" i="1"/>
  <c r="GL449" i="1"/>
  <c r="GH449" i="1"/>
  <c r="HE448" i="1"/>
  <c r="HF448" i="1"/>
  <c r="HG448" i="1"/>
  <c r="HB448" i="1"/>
  <c r="GZ448" i="1"/>
  <c r="GV448" i="1"/>
  <c r="GQ448" i="1"/>
  <c r="GR448" i="1"/>
  <c r="GS448" i="1"/>
  <c r="GN448" i="1"/>
  <c r="GL448" i="1"/>
  <c r="GH448" i="1"/>
  <c r="HE447" i="1"/>
  <c r="HF447" i="1"/>
  <c r="HG447" i="1"/>
  <c r="HB447" i="1"/>
  <c r="GZ447" i="1"/>
  <c r="GV447" i="1"/>
  <c r="GQ447" i="1"/>
  <c r="GR447" i="1"/>
  <c r="GS447" i="1"/>
  <c r="GN447" i="1"/>
  <c r="GL447" i="1"/>
  <c r="GH447" i="1"/>
  <c r="HE440" i="1"/>
  <c r="HE441" i="1"/>
  <c r="HE442" i="1"/>
  <c r="HE443" i="1"/>
  <c r="HE444" i="1"/>
  <c r="HE445" i="1"/>
  <c r="GQ439" i="1"/>
  <c r="GQ440" i="1"/>
  <c r="GQ441" i="1"/>
  <c r="GQ442" i="1"/>
  <c r="GQ443" i="1"/>
  <c r="GQ444" i="1"/>
  <c r="GQ445" i="1"/>
  <c r="GH446" i="1"/>
  <c r="HC497" i="1"/>
  <c r="HB445" i="1"/>
  <c r="GZ445" i="1"/>
  <c r="GV445" i="1"/>
  <c r="GO497" i="1"/>
  <c r="GN445" i="1"/>
  <c r="GL445" i="1"/>
  <c r="GH445" i="1"/>
  <c r="HB444" i="1"/>
  <c r="HF444" i="1"/>
  <c r="HG444" i="1"/>
  <c r="GZ444" i="1"/>
  <c r="GV444" i="1"/>
  <c r="GN444" i="1"/>
  <c r="GR444" i="1"/>
  <c r="GS444" i="1"/>
  <c r="GL444" i="1"/>
  <c r="GH444" i="1"/>
  <c r="HB443" i="1"/>
  <c r="HF443" i="1"/>
  <c r="HG443" i="1"/>
  <c r="GV443" i="1"/>
  <c r="GN443" i="1"/>
  <c r="GR443" i="1"/>
  <c r="GS443" i="1"/>
  <c r="GL443" i="1"/>
  <c r="GH443" i="1"/>
  <c r="HB442" i="1"/>
  <c r="HF442" i="1"/>
  <c r="HG442" i="1"/>
  <c r="GZ442" i="1"/>
  <c r="GV442" i="1"/>
  <c r="GN442" i="1"/>
  <c r="GR442" i="1"/>
  <c r="GS442" i="1"/>
  <c r="GL442" i="1"/>
  <c r="GH442" i="1"/>
  <c r="HB441" i="1"/>
  <c r="HF441" i="1"/>
  <c r="HG441" i="1"/>
  <c r="GZ441" i="1"/>
  <c r="GV441" i="1"/>
  <c r="GN441" i="1"/>
  <c r="GR441" i="1"/>
  <c r="GS441" i="1"/>
  <c r="GL441" i="1"/>
  <c r="GH441" i="1"/>
  <c r="HB440" i="1"/>
  <c r="HF440" i="1"/>
  <c r="HG440" i="1"/>
  <c r="GZ440" i="1"/>
  <c r="GV440" i="1"/>
  <c r="GN440" i="1"/>
  <c r="GR440" i="1"/>
  <c r="GS440" i="1"/>
  <c r="GL440" i="1"/>
  <c r="GH440" i="1"/>
  <c r="HB439" i="1"/>
  <c r="GZ439" i="1"/>
  <c r="GV439" i="1"/>
  <c r="GN439" i="1"/>
  <c r="GL439" i="1"/>
  <c r="GH439" i="1"/>
  <c r="HB438" i="1"/>
  <c r="GV438" i="1"/>
  <c r="GN438" i="1"/>
  <c r="GH438" i="1"/>
  <c r="NJ522" i="1"/>
  <c r="NJ523" i="1"/>
  <c r="JI441" i="1"/>
  <c r="KD532" i="1"/>
  <c r="KK532" i="1"/>
  <c r="LF538" i="1"/>
  <c r="LF535" i="1"/>
  <c r="LF532" i="1"/>
  <c r="LF529" i="1"/>
  <c r="LF526" i="1"/>
  <c r="LF523" i="1"/>
  <c r="LF520" i="1"/>
  <c r="LF517" i="1"/>
  <c r="LF514" i="1"/>
  <c r="LM515" i="1"/>
  <c r="KR547" i="1"/>
  <c r="KR543" i="1"/>
  <c r="KR539" i="1"/>
  <c r="KR535" i="1"/>
  <c r="KR531" i="1"/>
  <c r="KR527" i="1"/>
  <c r="KR523" i="1"/>
  <c r="KR519" i="1"/>
  <c r="KR515" i="1"/>
  <c r="KY515" i="1"/>
  <c r="KR548" i="1"/>
  <c r="KR544" i="1"/>
  <c r="KR540" i="1"/>
  <c r="KR536" i="1"/>
  <c r="KR532" i="1"/>
  <c r="KR528" i="1"/>
  <c r="KR524" i="1"/>
  <c r="KR520" i="1"/>
  <c r="KR516" i="1"/>
  <c r="KY516" i="1"/>
  <c r="KR549" i="1"/>
  <c r="KR545" i="1"/>
  <c r="KR541" i="1"/>
  <c r="KR537" i="1"/>
  <c r="KR533" i="1"/>
  <c r="KR529" i="1"/>
  <c r="KR525" i="1"/>
  <c r="KR521" i="1"/>
  <c r="KR517" i="1"/>
  <c r="KY517" i="1"/>
  <c r="KR550" i="1"/>
  <c r="KR546" i="1"/>
  <c r="KR542" i="1"/>
  <c r="KR538" i="1"/>
  <c r="KR534" i="1"/>
  <c r="KR530" i="1"/>
  <c r="KR526" i="1"/>
  <c r="KR522" i="1"/>
  <c r="KR518" i="1"/>
  <c r="KY518" i="1"/>
  <c r="KD547" i="1"/>
  <c r="KD543" i="1"/>
  <c r="KD539" i="1"/>
  <c r="KD535" i="1"/>
  <c r="KD531" i="1"/>
  <c r="KK531" i="1"/>
  <c r="KD548" i="1"/>
  <c r="KD544" i="1"/>
  <c r="KD540" i="1"/>
  <c r="KD536" i="1"/>
  <c r="KD549" i="1"/>
  <c r="KD545" i="1"/>
  <c r="KD541" i="1"/>
  <c r="KD537" i="1"/>
  <c r="KD533" i="1"/>
  <c r="KD529" i="1"/>
  <c r="KD525" i="1"/>
  <c r="KD521" i="1"/>
  <c r="KD517" i="1"/>
  <c r="KK517" i="1"/>
  <c r="KD550" i="1"/>
  <c r="KD546" i="1"/>
  <c r="KD542" i="1"/>
  <c r="KD538" i="1"/>
  <c r="KD534" i="1"/>
  <c r="KD530" i="1"/>
  <c r="KD526" i="1"/>
  <c r="KD522" i="1"/>
  <c r="KD518" i="1"/>
  <c r="JP547" i="1"/>
  <c r="JP543" i="1"/>
  <c r="JP539" i="1"/>
  <c r="JP535" i="1"/>
  <c r="JP531" i="1"/>
  <c r="JP527" i="1"/>
  <c r="JP523" i="1"/>
  <c r="JP519" i="1"/>
  <c r="JP515" i="1"/>
  <c r="JP548" i="1"/>
  <c r="JP544" i="1"/>
  <c r="JP540" i="1"/>
  <c r="JP536" i="1"/>
  <c r="JP532" i="1"/>
  <c r="JP528" i="1"/>
  <c r="JP524" i="1"/>
  <c r="JP520" i="1"/>
  <c r="JP516" i="1"/>
  <c r="JW516" i="1"/>
  <c r="JP549" i="1"/>
  <c r="JP545" i="1"/>
  <c r="JP541" i="1"/>
  <c r="JP537" i="1"/>
  <c r="JP533" i="1"/>
  <c r="JP529" i="1"/>
  <c r="JP525" i="1"/>
  <c r="JP521" i="1"/>
  <c r="JP517" i="1"/>
  <c r="JW517" i="1"/>
  <c r="JP550" i="1"/>
  <c r="JP546" i="1"/>
  <c r="JP542" i="1"/>
  <c r="JP538" i="1"/>
  <c r="JP534" i="1"/>
  <c r="JP530" i="1"/>
  <c r="JP526" i="1"/>
  <c r="JP522" i="1"/>
  <c r="JP518" i="1"/>
  <c r="JB547" i="1"/>
  <c r="JB543" i="1"/>
  <c r="JB539" i="1"/>
  <c r="JB535" i="1"/>
  <c r="JB531" i="1"/>
  <c r="JB527" i="1"/>
  <c r="JB523" i="1"/>
  <c r="JB519" i="1"/>
  <c r="JB515" i="1"/>
  <c r="JI515" i="1"/>
  <c r="JI519" i="1"/>
  <c r="JI523" i="1"/>
  <c r="JB548" i="1"/>
  <c r="JB544" i="1"/>
  <c r="JB540" i="1"/>
  <c r="JB536" i="1"/>
  <c r="JB532" i="1"/>
  <c r="JB528" i="1"/>
  <c r="JB524" i="1"/>
  <c r="JB520" i="1"/>
  <c r="JB516" i="1"/>
  <c r="JI516" i="1"/>
  <c r="DR547" i="1"/>
  <c r="DR543" i="1"/>
  <c r="DR539" i="1"/>
  <c r="DR535" i="1"/>
  <c r="DR531" i="1"/>
  <c r="DR527" i="1"/>
  <c r="DR523" i="1"/>
  <c r="DR519" i="1"/>
  <c r="DY519" i="1"/>
  <c r="DR548" i="1"/>
  <c r="DR544" i="1"/>
  <c r="DR540" i="1"/>
  <c r="DR536" i="1"/>
  <c r="DR532" i="1"/>
  <c r="DR528" i="1"/>
  <c r="DR524" i="1"/>
  <c r="DR520" i="1"/>
  <c r="DR516" i="1"/>
  <c r="DY516" i="1"/>
  <c r="DR550" i="1"/>
  <c r="DR546" i="1"/>
  <c r="DR542" i="1"/>
  <c r="DR538" i="1"/>
  <c r="DR534" i="1"/>
  <c r="DR530" i="1"/>
  <c r="DR526" i="1"/>
  <c r="DR522" i="1"/>
  <c r="DR518" i="1"/>
  <c r="DY518" i="1"/>
  <c r="DY522" i="1"/>
  <c r="DD547" i="1"/>
  <c r="DD543" i="1"/>
  <c r="DD539" i="1"/>
  <c r="DD535" i="1"/>
  <c r="DD531" i="1"/>
  <c r="DD527" i="1"/>
  <c r="DD523" i="1"/>
  <c r="DD519" i="1"/>
  <c r="DD515" i="1"/>
  <c r="DK515" i="1"/>
  <c r="DD548" i="1"/>
  <c r="DD544" i="1"/>
  <c r="DD540" i="1"/>
  <c r="DD536" i="1"/>
  <c r="DD532" i="1"/>
  <c r="DD528" i="1"/>
  <c r="DD524" i="1"/>
  <c r="DD520" i="1"/>
  <c r="DK520" i="1"/>
  <c r="DD549" i="1"/>
  <c r="DD545" i="1"/>
  <c r="DD541" i="1"/>
  <c r="DD537" i="1"/>
  <c r="DD533" i="1"/>
  <c r="DD529" i="1"/>
  <c r="DD525" i="1"/>
  <c r="DD521" i="1"/>
  <c r="DK521" i="1"/>
  <c r="DD550" i="1"/>
  <c r="DD546" i="1"/>
  <c r="DD542" i="1"/>
  <c r="DD538" i="1"/>
  <c r="DD534" i="1"/>
  <c r="DD530" i="1"/>
  <c r="DD526" i="1"/>
  <c r="DD522" i="1"/>
  <c r="DD518" i="1"/>
  <c r="DK518" i="1"/>
  <c r="CP547" i="1"/>
  <c r="CP543" i="1"/>
  <c r="CW543" i="1"/>
  <c r="CP548" i="1"/>
  <c r="CP544" i="1"/>
  <c r="CP540" i="1"/>
  <c r="CP536" i="1"/>
  <c r="CP532" i="1"/>
  <c r="CW532" i="1"/>
  <c r="CP550" i="1"/>
  <c r="CP546" i="1"/>
  <c r="CP542" i="1"/>
  <c r="CP538" i="1"/>
  <c r="CP534" i="1"/>
  <c r="CP530" i="1"/>
  <c r="CP526" i="1"/>
  <c r="CP522" i="1"/>
  <c r="CW522" i="1"/>
  <c r="CB547" i="1"/>
  <c r="CB543" i="1"/>
  <c r="CB539" i="1"/>
  <c r="CB535" i="1"/>
  <c r="CB531" i="1"/>
  <c r="CB527" i="1"/>
  <c r="CB523" i="1"/>
  <c r="CB519" i="1"/>
  <c r="CI519" i="1"/>
  <c r="CB549" i="1"/>
  <c r="CB545" i="1"/>
  <c r="CB541" i="1"/>
  <c r="CB537" i="1"/>
  <c r="CB533" i="1"/>
  <c r="CB529" i="1"/>
  <c r="CB525" i="1"/>
  <c r="CB521" i="1"/>
  <c r="CB550" i="1"/>
  <c r="CB546" i="1"/>
  <c r="CB542" i="1"/>
  <c r="CB538" i="1"/>
  <c r="CB534" i="1"/>
  <c r="CB530" i="1"/>
  <c r="CB526" i="1"/>
  <c r="CB522" i="1"/>
  <c r="CB558" i="1"/>
  <c r="CB562" i="1"/>
  <c r="CB576" i="1"/>
  <c r="CI518" i="1"/>
  <c r="BN547" i="1"/>
  <c r="BN543" i="1"/>
  <c r="BN539" i="1"/>
  <c r="BN535" i="1"/>
  <c r="BN531" i="1"/>
  <c r="BN527" i="1"/>
  <c r="BN523" i="1"/>
  <c r="BN519" i="1"/>
  <c r="BN515" i="1"/>
  <c r="BU515" i="1"/>
  <c r="BN548" i="1"/>
  <c r="BN544" i="1"/>
  <c r="BU544" i="1"/>
  <c r="BN549" i="1"/>
  <c r="BN545" i="1"/>
  <c r="BN541" i="1"/>
  <c r="BN537" i="1"/>
  <c r="BN533" i="1"/>
  <c r="BN529" i="1"/>
  <c r="BN525" i="1"/>
  <c r="BN517" i="1"/>
  <c r="BN521" i="1"/>
  <c r="BN557" i="1"/>
  <c r="BN561" i="1"/>
  <c r="BN575" i="1"/>
  <c r="BU517" i="1"/>
  <c r="BN550" i="1"/>
  <c r="BN546" i="1"/>
  <c r="BN542" i="1"/>
  <c r="BN538" i="1"/>
  <c r="BN534" i="1"/>
  <c r="BN530" i="1"/>
  <c r="BN526" i="1"/>
  <c r="BN522" i="1"/>
  <c r="BN518" i="1"/>
  <c r="BU518" i="1"/>
  <c r="MA512" i="1"/>
  <c r="MA513" i="1"/>
  <c r="MO512" i="1"/>
  <c r="MO513" i="1"/>
  <c r="MO514" i="1"/>
  <c r="MO515" i="1"/>
  <c r="MO516" i="1"/>
  <c r="MO517" i="1"/>
  <c r="MO518" i="1"/>
  <c r="MO519" i="1"/>
  <c r="MO520" i="1"/>
  <c r="MM571" i="1"/>
  <c r="NC512" i="1"/>
  <c r="NC513" i="1"/>
  <c r="NC514" i="1"/>
  <c r="NC515" i="1"/>
  <c r="NQ512" i="1"/>
  <c r="FA512" i="1"/>
  <c r="FA513" i="1"/>
  <c r="FA514" i="1"/>
  <c r="EK571" i="1"/>
  <c r="BG512" i="1"/>
  <c r="AS512" i="1"/>
  <c r="AE512" i="1"/>
  <c r="AE513" i="1"/>
  <c r="O571" i="1"/>
  <c r="LL440" i="1"/>
  <c r="LL441" i="1"/>
  <c r="LL442" i="1"/>
  <c r="LL452" i="1"/>
  <c r="LL453" i="1"/>
  <c r="LL454" i="1"/>
  <c r="LV452" i="1"/>
  <c r="LX452" i="1"/>
  <c r="MA452" i="1"/>
  <c r="MB452" i="1"/>
  <c r="MC452" i="1"/>
  <c r="LV453" i="1"/>
  <c r="LX453" i="1"/>
  <c r="MA453" i="1"/>
  <c r="MB453" i="1"/>
  <c r="MC453" i="1"/>
  <c r="LV454" i="1"/>
  <c r="LX454" i="1"/>
  <c r="MA454" i="1"/>
  <c r="MB454" i="1"/>
  <c r="MC454" i="1"/>
  <c r="LV455" i="1"/>
  <c r="LX455" i="1"/>
  <c r="MA455" i="1"/>
  <c r="MB455" i="1"/>
  <c r="MC455" i="1"/>
  <c r="LV456" i="1"/>
  <c r="LX456" i="1"/>
  <c r="MA456" i="1"/>
  <c r="MB456" i="1"/>
  <c r="MC456" i="1"/>
  <c r="LV457" i="1"/>
  <c r="LX457" i="1"/>
  <c r="MA457" i="1"/>
  <c r="MB457" i="1"/>
  <c r="MC457" i="1"/>
  <c r="LV458" i="1"/>
  <c r="LX458" i="1"/>
  <c r="MA458" i="1"/>
  <c r="MB458" i="1"/>
  <c r="MC458" i="1"/>
  <c r="LV459" i="1"/>
  <c r="LX459" i="1"/>
  <c r="MA459" i="1"/>
  <c r="MB459" i="1"/>
  <c r="MC459" i="1"/>
  <c r="LX460" i="1"/>
  <c r="MA460" i="1"/>
  <c r="MB460" i="1"/>
  <c r="MC460" i="1"/>
  <c r="LV438" i="1"/>
  <c r="LX438" i="1"/>
  <c r="MA438" i="1"/>
  <c r="LV439" i="1"/>
  <c r="LX439" i="1"/>
  <c r="MA439" i="1"/>
  <c r="MB439" i="1"/>
  <c r="MC439" i="1"/>
  <c r="LV440" i="1"/>
  <c r="LX440" i="1"/>
  <c r="MA440" i="1"/>
  <c r="MB440" i="1"/>
  <c r="MC440" i="1"/>
  <c r="LV441" i="1"/>
  <c r="LX441" i="1"/>
  <c r="MA441" i="1"/>
  <c r="MB441" i="1"/>
  <c r="LV442" i="1"/>
  <c r="LX442" i="1"/>
  <c r="MA442" i="1"/>
  <c r="MB442" i="1"/>
  <c r="MC442" i="1"/>
  <c r="LV443" i="1"/>
  <c r="LX443" i="1"/>
  <c r="MA443" i="1"/>
  <c r="MB443" i="1"/>
  <c r="MC443" i="1"/>
  <c r="LV444" i="1"/>
  <c r="LX444" i="1"/>
  <c r="MA444" i="1"/>
  <c r="MB444" i="1"/>
  <c r="MC444" i="1"/>
  <c r="LV445" i="1"/>
  <c r="LX445" i="1"/>
  <c r="MA445" i="1"/>
  <c r="LV447" i="1"/>
  <c r="LX447" i="1"/>
  <c r="MA447" i="1"/>
  <c r="MB447" i="1"/>
  <c r="MC447" i="1"/>
  <c r="LV448" i="1"/>
  <c r="LX448" i="1"/>
  <c r="MA448" i="1"/>
  <c r="MB448" i="1"/>
  <c r="MC448" i="1"/>
  <c r="LV449" i="1"/>
  <c r="LX449" i="1"/>
  <c r="MA449" i="1"/>
  <c r="MB449" i="1"/>
  <c r="MC449" i="1"/>
  <c r="LV450" i="1"/>
  <c r="LX450" i="1"/>
  <c r="MA450" i="1"/>
  <c r="MB450" i="1"/>
  <c r="MC450" i="1"/>
  <c r="MJ452" i="1"/>
  <c r="ML452" i="1"/>
  <c r="MO452" i="1"/>
  <c r="MP452" i="1"/>
  <c r="MQ452" i="1"/>
  <c r="MJ453" i="1"/>
  <c r="ML453" i="1"/>
  <c r="MO453" i="1"/>
  <c r="MP453" i="1"/>
  <c r="MQ453" i="1"/>
  <c r="MJ454" i="1"/>
  <c r="ML454" i="1"/>
  <c r="MO454" i="1"/>
  <c r="MP454" i="1"/>
  <c r="MQ454" i="1"/>
  <c r="MJ455" i="1"/>
  <c r="ML455" i="1"/>
  <c r="MO455" i="1"/>
  <c r="MP455" i="1"/>
  <c r="MQ455" i="1"/>
  <c r="MJ456" i="1"/>
  <c r="ML456" i="1"/>
  <c r="MO456" i="1"/>
  <c r="MP456" i="1"/>
  <c r="MQ456" i="1"/>
  <c r="MJ457" i="1"/>
  <c r="ML457" i="1"/>
  <c r="MO457" i="1"/>
  <c r="MP457" i="1"/>
  <c r="MQ457" i="1"/>
  <c r="MJ458" i="1"/>
  <c r="ML458" i="1"/>
  <c r="MO458" i="1"/>
  <c r="MP458" i="1"/>
  <c r="MQ458" i="1"/>
  <c r="MJ459" i="1"/>
  <c r="ML459" i="1"/>
  <c r="MO459" i="1"/>
  <c r="MP459" i="1"/>
  <c r="MQ459" i="1"/>
  <c r="ML460" i="1"/>
  <c r="MO460" i="1"/>
  <c r="MP460" i="1"/>
  <c r="MQ460" i="1"/>
  <c r="MJ438" i="1"/>
  <c r="ML438" i="1"/>
  <c r="MO438" i="1"/>
  <c r="MJ439" i="1"/>
  <c r="ML439" i="1"/>
  <c r="MO439" i="1"/>
  <c r="MP439" i="1"/>
  <c r="MQ439" i="1"/>
  <c r="MJ440" i="1"/>
  <c r="ML440" i="1"/>
  <c r="MO440" i="1"/>
  <c r="MP440" i="1"/>
  <c r="MJ441" i="1"/>
  <c r="ML441" i="1"/>
  <c r="MO441" i="1"/>
  <c r="MP441" i="1"/>
  <c r="MQ441" i="1"/>
  <c r="MJ442" i="1"/>
  <c r="ML442" i="1"/>
  <c r="MO442" i="1"/>
  <c r="MP442" i="1"/>
  <c r="MQ442" i="1"/>
  <c r="MJ443" i="1"/>
  <c r="ML443" i="1"/>
  <c r="MO443" i="1"/>
  <c r="MP443" i="1"/>
  <c r="MQ443" i="1"/>
  <c r="MJ444" i="1"/>
  <c r="ML444" i="1"/>
  <c r="MO444" i="1"/>
  <c r="MP444" i="1"/>
  <c r="MQ444" i="1"/>
  <c r="MJ445" i="1"/>
  <c r="ML445" i="1"/>
  <c r="MO445" i="1"/>
  <c r="MP445" i="1"/>
  <c r="MJ447" i="1"/>
  <c r="ML447" i="1"/>
  <c r="MO447" i="1"/>
  <c r="MP447" i="1"/>
  <c r="MQ447" i="1"/>
  <c r="MJ448" i="1"/>
  <c r="ML448" i="1"/>
  <c r="MO448" i="1"/>
  <c r="MP448" i="1"/>
  <c r="MQ448" i="1"/>
  <c r="MJ449" i="1"/>
  <c r="ML449" i="1"/>
  <c r="MO449" i="1"/>
  <c r="MP449" i="1"/>
  <c r="MQ449" i="1"/>
  <c r="MJ450" i="1"/>
  <c r="ML450" i="1"/>
  <c r="MO450" i="1"/>
  <c r="MP450" i="1"/>
  <c r="MQ450" i="1"/>
  <c r="MX452" i="1"/>
  <c r="MZ452" i="1"/>
  <c r="NC452" i="1"/>
  <c r="ND452" i="1"/>
  <c r="NE452" i="1"/>
  <c r="MX453" i="1"/>
  <c r="MZ453" i="1"/>
  <c r="NC453" i="1"/>
  <c r="ND453" i="1"/>
  <c r="NE453" i="1"/>
  <c r="MX454" i="1"/>
  <c r="MZ454" i="1"/>
  <c r="NC454" i="1"/>
  <c r="ND454" i="1"/>
  <c r="NE454" i="1"/>
  <c r="MX455" i="1"/>
  <c r="MZ455" i="1"/>
  <c r="NC455" i="1"/>
  <c r="ND455" i="1"/>
  <c r="NE455" i="1"/>
  <c r="MX456" i="1"/>
  <c r="MZ456" i="1"/>
  <c r="NC456" i="1"/>
  <c r="ND456" i="1"/>
  <c r="NE456" i="1"/>
  <c r="MX457" i="1"/>
  <c r="MZ457" i="1"/>
  <c r="NC457" i="1"/>
  <c r="ND457" i="1"/>
  <c r="NE457" i="1"/>
  <c r="MX458" i="1"/>
  <c r="MZ458" i="1"/>
  <c r="NC458" i="1"/>
  <c r="ND458" i="1"/>
  <c r="NE458" i="1"/>
  <c r="MX459" i="1"/>
  <c r="MZ459" i="1"/>
  <c r="NC459" i="1"/>
  <c r="ND459" i="1"/>
  <c r="NE459" i="1"/>
  <c r="MZ460" i="1"/>
  <c r="NC460" i="1"/>
  <c r="ND460" i="1"/>
  <c r="NE460" i="1"/>
  <c r="MX438" i="1"/>
  <c r="MZ438" i="1"/>
  <c r="NC438" i="1"/>
  <c r="MX439" i="1"/>
  <c r="MZ439" i="1"/>
  <c r="NC439" i="1"/>
  <c r="ND439" i="1"/>
  <c r="NE439" i="1"/>
  <c r="MX440" i="1"/>
  <c r="MZ440" i="1"/>
  <c r="NC440" i="1"/>
  <c r="ND440" i="1"/>
  <c r="NE440" i="1"/>
  <c r="MX441" i="1"/>
  <c r="MZ441" i="1"/>
  <c r="NC441" i="1"/>
  <c r="ND441" i="1"/>
  <c r="NE441" i="1"/>
  <c r="MX442" i="1"/>
  <c r="MZ442" i="1"/>
  <c r="ND442" i="1"/>
  <c r="NE442" i="1"/>
  <c r="MX443" i="1"/>
  <c r="MZ443" i="1"/>
  <c r="NC443" i="1"/>
  <c r="ND443" i="1"/>
  <c r="NE443" i="1"/>
  <c r="MX444" i="1"/>
  <c r="MZ444" i="1"/>
  <c r="NC444" i="1"/>
  <c r="ND444" i="1"/>
  <c r="MX445" i="1"/>
  <c r="MZ445" i="1"/>
  <c r="NC445" i="1"/>
  <c r="ND445" i="1"/>
  <c r="MX447" i="1"/>
  <c r="MZ447" i="1"/>
  <c r="NC447" i="1"/>
  <c r="ND447" i="1"/>
  <c r="NE447" i="1"/>
  <c r="MX448" i="1"/>
  <c r="MZ448" i="1"/>
  <c r="NC448" i="1"/>
  <c r="ND448" i="1"/>
  <c r="NE448" i="1"/>
  <c r="MX449" i="1"/>
  <c r="MZ449" i="1"/>
  <c r="NC449" i="1"/>
  <c r="ND449" i="1"/>
  <c r="NE449" i="1"/>
  <c r="MX450" i="1"/>
  <c r="MZ450" i="1"/>
  <c r="NC450" i="1"/>
  <c r="ND450" i="1"/>
  <c r="NE450" i="1"/>
  <c r="NL452" i="1"/>
  <c r="NN452" i="1"/>
  <c r="NQ452" i="1"/>
  <c r="NR452" i="1"/>
  <c r="NS452" i="1"/>
  <c r="NL453" i="1"/>
  <c r="NN453" i="1"/>
  <c r="NQ453" i="1"/>
  <c r="NR453" i="1"/>
  <c r="NS453" i="1"/>
  <c r="NL454" i="1"/>
  <c r="NN454" i="1"/>
  <c r="NQ454" i="1"/>
  <c r="NR454" i="1"/>
  <c r="NS454" i="1"/>
  <c r="NL455" i="1"/>
  <c r="NN455" i="1"/>
  <c r="NQ455" i="1"/>
  <c r="NR455" i="1"/>
  <c r="NS455" i="1"/>
  <c r="NL456" i="1"/>
  <c r="NN456" i="1"/>
  <c r="NQ456" i="1"/>
  <c r="NR456" i="1"/>
  <c r="NS456" i="1"/>
  <c r="NL457" i="1"/>
  <c r="NN457" i="1"/>
  <c r="NQ457" i="1"/>
  <c r="NR457" i="1"/>
  <c r="NS457" i="1"/>
  <c r="NL458" i="1"/>
  <c r="NN458" i="1"/>
  <c r="NQ458" i="1"/>
  <c r="NR458" i="1"/>
  <c r="NS458" i="1"/>
  <c r="NL459" i="1"/>
  <c r="NN459" i="1"/>
  <c r="NQ459" i="1"/>
  <c r="NR459" i="1"/>
  <c r="NS459" i="1"/>
  <c r="NN460" i="1"/>
  <c r="NQ460" i="1"/>
  <c r="NR460" i="1"/>
  <c r="NS460" i="1"/>
  <c r="NL438" i="1"/>
  <c r="NN438" i="1"/>
  <c r="NQ438" i="1"/>
  <c r="NR438" i="1"/>
  <c r="NL439" i="1"/>
  <c r="NN439" i="1"/>
  <c r="NQ439" i="1"/>
  <c r="NR439" i="1"/>
  <c r="NS439" i="1"/>
  <c r="NL440" i="1"/>
  <c r="NN440" i="1"/>
  <c r="NQ440" i="1"/>
  <c r="NR440" i="1"/>
  <c r="NS440" i="1"/>
  <c r="NL441" i="1"/>
  <c r="NN441" i="1"/>
  <c r="NQ441" i="1"/>
  <c r="NR441" i="1"/>
  <c r="NS441" i="1"/>
  <c r="NL442" i="1"/>
  <c r="NN442" i="1"/>
  <c r="NQ442" i="1"/>
  <c r="NR442" i="1"/>
  <c r="NS442" i="1"/>
  <c r="NL443" i="1"/>
  <c r="NN443" i="1"/>
  <c r="NQ443" i="1"/>
  <c r="NR443" i="1"/>
  <c r="NS443" i="1"/>
  <c r="NL444" i="1"/>
  <c r="NN444" i="1"/>
  <c r="NQ444" i="1"/>
  <c r="NR444" i="1"/>
  <c r="NS444" i="1"/>
  <c r="NL445" i="1"/>
  <c r="NN445" i="1"/>
  <c r="NQ445" i="1"/>
  <c r="NO497" i="1"/>
  <c r="NR445" i="1"/>
  <c r="NS445" i="1"/>
  <c r="NL447" i="1"/>
  <c r="NN447" i="1"/>
  <c r="NQ447" i="1"/>
  <c r="NR447" i="1"/>
  <c r="NS447" i="1"/>
  <c r="NL448" i="1"/>
  <c r="NN448" i="1"/>
  <c r="NQ448" i="1"/>
  <c r="NR448" i="1"/>
  <c r="NS448" i="1"/>
  <c r="NL449" i="1"/>
  <c r="NN449" i="1"/>
  <c r="NQ449" i="1"/>
  <c r="NR449" i="1"/>
  <c r="NS449" i="1"/>
  <c r="NL450" i="1"/>
  <c r="NN450" i="1"/>
  <c r="NQ450" i="1"/>
  <c r="NR450" i="1"/>
  <c r="NS450" i="1"/>
  <c r="EV452" i="1"/>
  <c r="EX452" i="1"/>
  <c r="FA452" i="1"/>
  <c r="FB452" i="1"/>
  <c r="FC452" i="1"/>
  <c r="EV453" i="1"/>
  <c r="EX453" i="1"/>
  <c r="FA453" i="1"/>
  <c r="FB453" i="1"/>
  <c r="FC453" i="1"/>
  <c r="EV454" i="1"/>
  <c r="EX454" i="1"/>
  <c r="FA454" i="1"/>
  <c r="FB454" i="1"/>
  <c r="FC454" i="1"/>
  <c r="EV455" i="1"/>
  <c r="EX455" i="1"/>
  <c r="FA455" i="1"/>
  <c r="FB455" i="1"/>
  <c r="FC455" i="1"/>
  <c r="EV456" i="1"/>
  <c r="EX456" i="1"/>
  <c r="FA456" i="1"/>
  <c r="FB456" i="1"/>
  <c r="FC456" i="1"/>
  <c r="EV457" i="1"/>
  <c r="EX457" i="1"/>
  <c r="FA457" i="1"/>
  <c r="FB457" i="1"/>
  <c r="FC457" i="1"/>
  <c r="EV458" i="1"/>
  <c r="EX458" i="1"/>
  <c r="FA458" i="1"/>
  <c r="FB458" i="1"/>
  <c r="FC458" i="1"/>
  <c r="EV459" i="1"/>
  <c r="EX459" i="1"/>
  <c r="FA459" i="1"/>
  <c r="FB459" i="1"/>
  <c r="FC459" i="1"/>
  <c r="EX460" i="1"/>
  <c r="FA460" i="1"/>
  <c r="FB460" i="1"/>
  <c r="FC460" i="1"/>
  <c r="EV438" i="1"/>
  <c r="EX438" i="1"/>
  <c r="EV439" i="1"/>
  <c r="EX439" i="1"/>
  <c r="FB439" i="1"/>
  <c r="EV441" i="1"/>
  <c r="EX441" i="1"/>
  <c r="FA441" i="1"/>
  <c r="FB441" i="1"/>
  <c r="FC441" i="1"/>
  <c r="EV442" i="1"/>
  <c r="EX442" i="1"/>
  <c r="FA442" i="1"/>
  <c r="FB442" i="1"/>
  <c r="EV443" i="1"/>
  <c r="EX443" i="1"/>
  <c r="FA443" i="1"/>
  <c r="FB443" i="1"/>
  <c r="FC443" i="1"/>
  <c r="EV444" i="1"/>
  <c r="EX444" i="1"/>
  <c r="FA444" i="1"/>
  <c r="FB444" i="1"/>
  <c r="FC444" i="1"/>
  <c r="EV445" i="1"/>
  <c r="EX445" i="1"/>
  <c r="FA445" i="1"/>
  <c r="FB445" i="1"/>
  <c r="FC445" i="1"/>
  <c r="EV447" i="1"/>
  <c r="EX447" i="1"/>
  <c r="FA447" i="1"/>
  <c r="FB447" i="1"/>
  <c r="FC447" i="1"/>
  <c r="EV448" i="1"/>
  <c r="EX448" i="1"/>
  <c r="FA448" i="1"/>
  <c r="FB448" i="1"/>
  <c r="FC448" i="1"/>
  <c r="EV449" i="1"/>
  <c r="EX449" i="1"/>
  <c r="FA449" i="1"/>
  <c r="FB449" i="1"/>
  <c r="FC449" i="1"/>
  <c r="EV450" i="1"/>
  <c r="EX450" i="1"/>
  <c r="FA450" i="1"/>
  <c r="FB450" i="1"/>
  <c r="FC450" i="1"/>
  <c r="EH452" i="1"/>
  <c r="EJ452" i="1"/>
  <c r="EM452" i="1"/>
  <c r="EN452" i="1"/>
  <c r="EO452" i="1"/>
  <c r="EH453" i="1"/>
  <c r="EJ453" i="1"/>
  <c r="EM453" i="1"/>
  <c r="EN453" i="1"/>
  <c r="EO453" i="1"/>
  <c r="EH454" i="1"/>
  <c r="EJ454" i="1"/>
  <c r="EM454" i="1"/>
  <c r="EN454" i="1"/>
  <c r="EO454" i="1"/>
  <c r="EH455" i="1"/>
  <c r="EJ455" i="1"/>
  <c r="EM455" i="1"/>
  <c r="EN455" i="1"/>
  <c r="EO455" i="1"/>
  <c r="EH456" i="1"/>
  <c r="EJ456" i="1"/>
  <c r="EM456" i="1"/>
  <c r="EN456" i="1"/>
  <c r="EO456" i="1"/>
  <c r="EH457" i="1"/>
  <c r="EJ457" i="1"/>
  <c r="EM457" i="1"/>
  <c r="EN457" i="1"/>
  <c r="EO457" i="1"/>
  <c r="EH458" i="1"/>
  <c r="EJ458" i="1"/>
  <c r="EM458" i="1"/>
  <c r="EN458" i="1"/>
  <c r="EO458" i="1"/>
  <c r="EH459" i="1"/>
  <c r="EJ459" i="1"/>
  <c r="EM459" i="1"/>
  <c r="EN459" i="1"/>
  <c r="EO459" i="1"/>
  <c r="EJ460" i="1"/>
  <c r="EM460" i="1"/>
  <c r="EN460" i="1"/>
  <c r="EO460" i="1"/>
  <c r="EH438" i="1"/>
  <c r="EJ438" i="1"/>
  <c r="EM438" i="1"/>
  <c r="EN438" i="1"/>
  <c r="EH439" i="1"/>
  <c r="EJ439" i="1"/>
  <c r="EH440" i="1"/>
  <c r="EJ440" i="1"/>
  <c r="EM439" i="1"/>
  <c r="EM440" i="1"/>
  <c r="EN440" i="1"/>
  <c r="EO440" i="1"/>
  <c r="EH441" i="1"/>
  <c r="EJ441" i="1"/>
  <c r="EN441" i="1"/>
  <c r="EO441" i="1"/>
  <c r="EH442" i="1"/>
  <c r="EJ442" i="1"/>
  <c r="EM442" i="1"/>
  <c r="EN442" i="1"/>
  <c r="EO442" i="1"/>
  <c r="EH443" i="1"/>
  <c r="EJ443" i="1"/>
  <c r="EM443" i="1"/>
  <c r="EN443" i="1"/>
  <c r="EO443" i="1"/>
  <c r="EH444" i="1"/>
  <c r="EJ444" i="1"/>
  <c r="EM444" i="1"/>
  <c r="EN444" i="1"/>
  <c r="EO444" i="1"/>
  <c r="EH445" i="1"/>
  <c r="EJ445" i="1"/>
  <c r="EM445" i="1"/>
  <c r="EN445" i="1"/>
  <c r="EO445" i="1"/>
  <c r="EH447" i="1"/>
  <c r="EJ447" i="1"/>
  <c r="EM447" i="1"/>
  <c r="EN447" i="1"/>
  <c r="EO447" i="1"/>
  <c r="EH448" i="1"/>
  <c r="EJ448" i="1"/>
  <c r="EM448" i="1"/>
  <c r="EN448" i="1"/>
  <c r="EO448" i="1"/>
  <c r="EH449" i="1"/>
  <c r="EJ449" i="1"/>
  <c r="EM449" i="1"/>
  <c r="EN449" i="1"/>
  <c r="EO449" i="1"/>
  <c r="EH450" i="1"/>
  <c r="EJ450" i="1"/>
  <c r="EM450" i="1"/>
  <c r="EN450" i="1"/>
  <c r="EO450" i="1"/>
  <c r="KT441" i="1"/>
  <c r="KV441" i="1"/>
  <c r="KX441" i="1"/>
  <c r="KY442" i="1"/>
  <c r="KT442" i="1"/>
  <c r="KV442" i="1"/>
  <c r="KX442" i="1"/>
  <c r="KY443" i="1"/>
  <c r="KT443" i="1"/>
  <c r="KV443" i="1"/>
  <c r="KX443" i="1"/>
  <c r="KY444" i="1"/>
  <c r="KT444" i="1"/>
  <c r="KV444" i="1"/>
  <c r="KX444" i="1"/>
  <c r="KT445" i="1"/>
  <c r="KV445" i="1"/>
  <c r="KZ445" i="1"/>
  <c r="KY446" i="1"/>
  <c r="KT446" i="1"/>
  <c r="KV446" i="1"/>
  <c r="KZ446" i="1"/>
  <c r="LA446" i="1"/>
  <c r="KX446" i="1"/>
  <c r="KY447" i="1"/>
  <c r="KT447" i="1"/>
  <c r="KV447" i="1"/>
  <c r="KZ447" i="1"/>
  <c r="LA447" i="1"/>
  <c r="KX447" i="1"/>
  <c r="KT448" i="1"/>
  <c r="KV448" i="1"/>
  <c r="KY448" i="1"/>
  <c r="KZ448" i="1"/>
  <c r="LA448" i="1"/>
  <c r="KX448" i="1"/>
  <c r="KY449" i="1"/>
  <c r="KT449" i="1"/>
  <c r="KV449" i="1"/>
  <c r="KZ449" i="1"/>
  <c r="LA449" i="1"/>
  <c r="KX449" i="1"/>
  <c r="KY450" i="1"/>
  <c r="KT450" i="1"/>
  <c r="KV450" i="1"/>
  <c r="KZ450" i="1"/>
  <c r="LA450" i="1"/>
  <c r="KX450" i="1"/>
  <c r="KY451" i="1"/>
  <c r="KT451" i="1"/>
  <c r="KV451" i="1"/>
  <c r="KZ451" i="1"/>
  <c r="LA451" i="1"/>
  <c r="KX451" i="1"/>
  <c r="KY452" i="1"/>
  <c r="KT452" i="1"/>
  <c r="KV452" i="1"/>
  <c r="KZ452" i="1"/>
  <c r="LA452" i="1"/>
  <c r="KX452" i="1"/>
  <c r="KY453" i="1"/>
  <c r="KT453" i="1"/>
  <c r="KV453" i="1"/>
  <c r="KZ453" i="1"/>
  <c r="LA453" i="1"/>
  <c r="KX453" i="1"/>
  <c r="KY454" i="1"/>
  <c r="KT454" i="1"/>
  <c r="KV454" i="1"/>
  <c r="KZ454" i="1"/>
  <c r="LA454" i="1"/>
  <c r="KX454" i="1"/>
  <c r="KY455" i="1"/>
  <c r="KT455" i="1"/>
  <c r="KV455" i="1"/>
  <c r="KZ455" i="1"/>
  <c r="LA455" i="1"/>
  <c r="KX455" i="1"/>
  <c r="KY456" i="1"/>
  <c r="KT456" i="1"/>
  <c r="KV456" i="1"/>
  <c r="KZ456" i="1"/>
  <c r="LA456" i="1"/>
  <c r="KX456" i="1"/>
  <c r="KY457" i="1"/>
  <c r="KT457" i="1"/>
  <c r="KV457" i="1"/>
  <c r="KZ457" i="1"/>
  <c r="LA457" i="1"/>
  <c r="KX457" i="1"/>
  <c r="KY458" i="1"/>
  <c r="KT458" i="1"/>
  <c r="KV458" i="1"/>
  <c r="KZ458" i="1"/>
  <c r="LA458" i="1"/>
  <c r="KX458" i="1"/>
  <c r="KY459" i="1"/>
  <c r="KT459" i="1"/>
  <c r="KV459" i="1"/>
  <c r="KZ459" i="1"/>
  <c r="LA459" i="1"/>
  <c r="KX459" i="1"/>
  <c r="KY460" i="1"/>
  <c r="KT460" i="1"/>
  <c r="KV460" i="1"/>
  <c r="KZ460" i="1"/>
  <c r="LA460" i="1"/>
  <c r="KX460" i="1"/>
  <c r="KY461" i="1"/>
  <c r="KT461" i="1"/>
  <c r="KV461" i="1"/>
  <c r="KZ461" i="1"/>
  <c r="LA461" i="1"/>
  <c r="KX461" i="1"/>
  <c r="KY462" i="1"/>
  <c r="KT462" i="1"/>
  <c r="KV462" i="1"/>
  <c r="KZ462" i="1"/>
  <c r="LA462" i="1"/>
  <c r="KX462" i="1"/>
  <c r="KY463" i="1"/>
  <c r="KT463" i="1"/>
  <c r="KV463" i="1"/>
  <c r="KZ463" i="1"/>
  <c r="LA463" i="1"/>
  <c r="KX463" i="1"/>
  <c r="KT464" i="1"/>
  <c r="KV464" i="1"/>
  <c r="KZ464" i="1"/>
  <c r="LA464" i="1"/>
  <c r="KY465" i="1"/>
  <c r="KT465" i="1"/>
  <c r="KV465" i="1"/>
  <c r="KZ465" i="1"/>
  <c r="LA465" i="1"/>
  <c r="KX465" i="1"/>
  <c r="KY466" i="1"/>
  <c r="KT466" i="1"/>
  <c r="KV466" i="1"/>
  <c r="KZ466" i="1"/>
  <c r="LA466" i="1"/>
  <c r="KX466" i="1"/>
  <c r="KY467" i="1"/>
  <c r="KT467" i="1"/>
  <c r="KV467" i="1"/>
  <c r="KZ467" i="1"/>
  <c r="LA467" i="1"/>
  <c r="KX467" i="1"/>
  <c r="KY468" i="1"/>
  <c r="KT468" i="1"/>
  <c r="KV468" i="1"/>
  <c r="KZ468" i="1"/>
  <c r="LA468" i="1"/>
  <c r="KX468" i="1"/>
  <c r="KY469" i="1"/>
  <c r="KT469" i="1"/>
  <c r="KV469" i="1"/>
  <c r="KZ469" i="1"/>
  <c r="LA469" i="1"/>
  <c r="KX469" i="1"/>
  <c r="KY470" i="1"/>
  <c r="KT470" i="1"/>
  <c r="KV470" i="1"/>
  <c r="KZ470" i="1"/>
  <c r="LA470" i="1"/>
  <c r="KX470" i="1"/>
  <c r="KY471" i="1"/>
  <c r="KT471" i="1"/>
  <c r="KV471" i="1"/>
  <c r="KX471" i="1"/>
  <c r="KZ471" i="1"/>
  <c r="KY472" i="1"/>
  <c r="KT472" i="1"/>
  <c r="KV472" i="1"/>
  <c r="KZ472" i="1"/>
  <c r="LA472" i="1"/>
  <c r="KX472" i="1"/>
  <c r="KY477" i="1"/>
  <c r="KT477" i="1"/>
  <c r="KV477" i="1"/>
  <c r="LA477" i="1"/>
  <c r="KX477" i="1"/>
  <c r="KZ477" i="1"/>
  <c r="KY478" i="1"/>
  <c r="KT478" i="1"/>
  <c r="KV478" i="1"/>
  <c r="LA478" i="1"/>
  <c r="KX478" i="1"/>
  <c r="KZ478" i="1"/>
  <c r="KY479" i="1"/>
  <c r="KT479" i="1"/>
  <c r="KV479" i="1"/>
  <c r="LA479" i="1"/>
  <c r="KX479" i="1"/>
  <c r="KZ479" i="1"/>
  <c r="KY480" i="1"/>
  <c r="KT480" i="1"/>
  <c r="KV480" i="1"/>
  <c r="LA480" i="1"/>
  <c r="KX480" i="1"/>
  <c r="KZ480" i="1"/>
  <c r="KF441" i="1"/>
  <c r="KH441" i="1"/>
  <c r="KJ441" i="1"/>
  <c r="KF442" i="1"/>
  <c r="KH442" i="1"/>
  <c r="KJ442" i="1"/>
  <c r="KK443" i="1"/>
  <c r="KF443" i="1"/>
  <c r="KH443" i="1"/>
  <c r="KJ443" i="1"/>
  <c r="KK444" i="1"/>
  <c r="KF444" i="1"/>
  <c r="KH444" i="1"/>
  <c r="KJ444" i="1"/>
  <c r="KF445" i="1"/>
  <c r="KH445" i="1"/>
  <c r="KL445" i="1"/>
  <c r="KF446" i="1"/>
  <c r="KH446" i="1"/>
  <c r="KL446" i="1"/>
  <c r="KM446" i="1"/>
  <c r="KK447" i="1"/>
  <c r="KF447" i="1"/>
  <c r="KH447" i="1"/>
  <c r="KL447" i="1"/>
  <c r="KM447" i="1"/>
  <c r="KJ447" i="1"/>
  <c r="KK448" i="1"/>
  <c r="KF448" i="1"/>
  <c r="KH448" i="1"/>
  <c r="KL448" i="1"/>
  <c r="KM448" i="1"/>
  <c r="KJ448" i="1"/>
  <c r="KK449" i="1"/>
  <c r="KF449" i="1"/>
  <c r="KH449" i="1"/>
  <c r="KL449" i="1"/>
  <c r="KM449" i="1"/>
  <c r="KJ449" i="1"/>
  <c r="KK450" i="1"/>
  <c r="KF450" i="1"/>
  <c r="KH450" i="1"/>
  <c r="KL450" i="1"/>
  <c r="KM450" i="1"/>
  <c r="KJ450" i="1"/>
  <c r="KK451" i="1"/>
  <c r="KF451" i="1"/>
  <c r="KH451" i="1"/>
  <c r="KL451" i="1"/>
  <c r="KM451" i="1"/>
  <c r="KJ451" i="1"/>
  <c r="KK452" i="1"/>
  <c r="KF452" i="1"/>
  <c r="KH452" i="1"/>
  <c r="KL452" i="1"/>
  <c r="KM452" i="1"/>
  <c r="KJ452" i="1"/>
  <c r="KK453" i="1"/>
  <c r="KF453" i="1"/>
  <c r="KH453" i="1"/>
  <c r="KL453" i="1"/>
  <c r="KM453" i="1"/>
  <c r="KJ453" i="1"/>
  <c r="KK454" i="1"/>
  <c r="KF454" i="1"/>
  <c r="KH454" i="1"/>
  <c r="KL454" i="1"/>
  <c r="KM454" i="1"/>
  <c r="KJ454" i="1"/>
  <c r="KK455" i="1"/>
  <c r="KF455" i="1"/>
  <c r="KH455" i="1"/>
  <c r="KL455" i="1"/>
  <c r="KM455" i="1"/>
  <c r="KJ455" i="1"/>
  <c r="KK456" i="1"/>
  <c r="KF456" i="1"/>
  <c r="KH456" i="1"/>
  <c r="KL456" i="1"/>
  <c r="KM456" i="1"/>
  <c r="KJ456" i="1"/>
  <c r="KK457" i="1"/>
  <c r="KF457" i="1"/>
  <c r="KH457" i="1"/>
  <c r="KL457" i="1"/>
  <c r="KM457" i="1"/>
  <c r="KJ457" i="1"/>
  <c r="KK458" i="1"/>
  <c r="KF458" i="1"/>
  <c r="KH458" i="1"/>
  <c r="KL458" i="1"/>
  <c r="KM458" i="1"/>
  <c r="KJ458" i="1"/>
  <c r="KK459" i="1"/>
  <c r="KF459" i="1"/>
  <c r="KH459" i="1"/>
  <c r="KL459" i="1"/>
  <c r="KM459" i="1"/>
  <c r="KJ459" i="1"/>
  <c r="KK460" i="1"/>
  <c r="KF460" i="1"/>
  <c r="KH460" i="1"/>
  <c r="KL460" i="1"/>
  <c r="KM460" i="1"/>
  <c r="KJ460" i="1"/>
  <c r="KK461" i="1"/>
  <c r="KF461" i="1"/>
  <c r="KH461" i="1"/>
  <c r="KL461" i="1"/>
  <c r="KM461" i="1"/>
  <c r="KJ461" i="1"/>
  <c r="KK462" i="1"/>
  <c r="KF462" i="1"/>
  <c r="KH462" i="1"/>
  <c r="KL462" i="1"/>
  <c r="KM462" i="1"/>
  <c r="KJ462" i="1"/>
  <c r="KK463" i="1"/>
  <c r="KF463" i="1"/>
  <c r="KH463" i="1"/>
  <c r="KL463" i="1"/>
  <c r="KM463" i="1"/>
  <c r="KJ463" i="1"/>
  <c r="KK464" i="1"/>
  <c r="KF464" i="1"/>
  <c r="KH464" i="1"/>
  <c r="KL464" i="1"/>
  <c r="KM464" i="1"/>
  <c r="KJ464" i="1"/>
  <c r="KK465" i="1"/>
  <c r="KF465" i="1"/>
  <c r="KH465" i="1"/>
  <c r="KL465" i="1"/>
  <c r="KM465" i="1"/>
  <c r="KJ465" i="1"/>
  <c r="KK466" i="1"/>
  <c r="KF466" i="1"/>
  <c r="KH466" i="1"/>
  <c r="KL466" i="1"/>
  <c r="KM466" i="1"/>
  <c r="KJ466" i="1"/>
  <c r="KK467" i="1"/>
  <c r="KF467" i="1"/>
  <c r="KH467" i="1"/>
  <c r="KL467" i="1"/>
  <c r="KM467" i="1"/>
  <c r="KJ467" i="1"/>
  <c r="KK468" i="1"/>
  <c r="KF468" i="1"/>
  <c r="KH468" i="1"/>
  <c r="KL468" i="1"/>
  <c r="KM468" i="1"/>
  <c r="KJ468" i="1"/>
  <c r="KK469" i="1"/>
  <c r="KF469" i="1"/>
  <c r="KH469" i="1"/>
  <c r="KL469" i="1"/>
  <c r="KM469" i="1"/>
  <c r="KJ469" i="1"/>
  <c r="KK470" i="1"/>
  <c r="KF470" i="1"/>
  <c r="KH470" i="1"/>
  <c r="KL470" i="1"/>
  <c r="KM470" i="1"/>
  <c r="KJ470" i="1"/>
  <c r="KK471" i="1"/>
  <c r="KF471" i="1"/>
  <c r="KH471" i="1"/>
  <c r="KL471" i="1"/>
  <c r="KM471" i="1"/>
  <c r="KJ471" i="1"/>
  <c r="KK472" i="1"/>
  <c r="KF472" i="1"/>
  <c r="KH472" i="1"/>
  <c r="KL472" i="1"/>
  <c r="KM472" i="1"/>
  <c r="KJ472" i="1"/>
  <c r="KK477" i="1"/>
  <c r="KF477" i="1"/>
  <c r="KH477" i="1"/>
  <c r="KJ477" i="1"/>
  <c r="KL477" i="1"/>
  <c r="KM477" i="1"/>
  <c r="KK478" i="1"/>
  <c r="KF478" i="1"/>
  <c r="KH478" i="1"/>
  <c r="KM478" i="1"/>
  <c r="KJ478" i="1"/>
  <c r="KL478" i="1"/>
  <c r="KK479" i="1"/>
  <c r="KF479" i="1"/>
  <c r="KH479" i="1"/>
  <c r="KM479" i="1"/>
  <c r="KJ479" i="1"/>
  <c r="KL479" i="1"/>
  <c r="KK480" i="1"/>
  <c r="KF480" i="1"/>
  <c r="KH480" i="1"/>
  <c r="KM480" i="1"/>
  <c r="KJ480" i="1"/>
  <c r="KL480" i="1"/>
  <c r="JR441" i="1"/>
  <c r="JT441" i="1"/>
  <c r="JW442" i="1"/>
  <c r="JR442" i="1"/>
  <c r="JT442" i="1"/>
  <c r="JV442" i="1"/>
  <c r="JR443" i="1"/>
  <c r="JT443" i="1"/>
  <c r="JV443" i="1"/>
  <c r="JW444" i="1"/>
  <c r="JT444" i="1"/>
  <c r="JX444" i="1"/>
  <c r="JR444" i="1"/>
  <c r="JV444" i="1"/>
  <c r="JR445" i="1"/>
  <c r="JT445" i="1"/>
  <c r="JV445" i="1"/>
  <c r="JW445" i="1"/>
  <c r="JX445" i="1"/>
  <c r="JW446" i="1"/>
  <c r="JR446" i="1"/>
  <c r="JT446" i="1"/>
  <c r="JX446" i="1"/>
  <c r="JY446" i="1"/>
  <c r="JV446" i="1"/>
  <c r="JR447" i="1"/>
  <c r="JT447" i="1"/>
  <c r="JX447" i="1"/>
  <c r="JY447" i="1"/>
  <c r="JR448" i="1"/>
  <c r="JT448" i="1"/>
  <c r="JX448" i="1"/>
  <c r="JY448" i="1"/>
  <c r="JW449" i="1"/>
  <c r="JR449" i="1"/>
  <c r="JT449" i="1"/>
  <c r="JX449" i="1"/>
  <c r="JY449" i="1"/>
  <c r="JV449" i="1"/>
  <c r="JW450" i="1"/>
  <c r="JR450" i="1"/>
  <c r="JT450" i="1"/>
  <c r="JX450" i="1"/>
  <c r="JY450" i="1"/>
  <c r="JV450" i="1"/>
  <c r="JW451" i="1"/>
  <c r="JR451" i="1"/>
  <c r="JT451" i="1"/>
  <c r="JX451" i="1"/>
  <c r="JY451" i="1"/>
  <c r="JV451" i="1"/>
  <c r="JW452" i="1"/>
  <c r="JR452" i="1"/>
  <c r="JT452" i="1"/>
  <c r="JV452" i="1"/>
  <c r="JX452" i="1"/>
  <c r="JW453" i="1"/>
  <c r="JR453" i="1"/>
  <c r="JT453" i="1"/>
  <c r="JX453" i="1"/>
  <c r="JY453" i="1"/>
  <c r="JV453" i="1"/>
  <c r="JW454" i="1"/>
  <c r="JR454" i="1"/>
  <c r="JT454" i="1"/>
  <c r="JX454" i="1"/>
  <c r="JY454" i="1"/>
  <c r="JV454" i="1"/>
  <c r="JW455" i="1"/>
  <c r="JR455" i="1"/>
  <c r="JT455" i="1"/>
  <c r="JX455" i="1"/>
  <c r="JY455" i="1"/>
  <c r="JV455" i="1"/>
  <c r="JW456" i="1"/>
  <c r="JR456" i="1"/>
  <c r="JT456" i="1"/>
  <c r="JV456" i="1"/>
  <c r="JX456" i="1"/>
  <c r="JY456" i="1"/>
  <c r="JW457" i="1"/>
  <c r="JR457" i="1"/>
  <c r="JT457" i="1"/>
  <c r="JX457" i="1"/>
  <c r="JY457" i="1"/>
  <c r="JV457" i="1"/>
  <c r="JW458" i="1"/>
  <c r="JR458" i="1"/>
  <c r="JT458" i="1"/>
  <c r="JX458" i="1"/>
  <c r="JY458" i="1"/>
  <c r="JV458" i="1"/>
  <c r="JW459" i="1"/>
  <c r="JR459" i="1"/>
  <c r="JT459" i="1"/>
  <c r="JX459" i="1"/>
  <c r="JY459" i="1"/>
  <c r="JV459" i="1"/>
  <c r="JW460" i="1"/>
  <c r="JR460" i="1"/>
  <c r="JT460" i="1"/>
  <c r="JX460" i="1"/>
  <c r="JY460" i="1"/>
  <c r="JV460" i="1"/>
  <c r="JW461" i="1"/>
  <c r="JR461" i="1"/>
  <c r="JT461" i="1"/>
  <c r="JX461" i="1"/>
  <c r="JY461" i="1"/>
  <c r="JV461" i="1"/>
  <c r="JW462" i="1"/>
  <c r="JR462" i="1"/>
  <c r="JT462" i="1"/>
  <c r="JX462" i="1"/>
  <c r="JY462" i="1"/>
  <c r="JV462" i="1"/>
  <c r="JW463" i="1"/>
  <c r="JR463" i="1"/>
  <c r="JT463" i="1"/>
  <c r="JX463" i="1"/>
  <c r="JY463" i="1"/>
  <c r="JV463" i="1"/>
  <c r="JW464" i="1"/>
  <c r="JR464" i="1"/>
  <c r="JT464" i="1"/>
  <c r="JX464" i="1"/>
  <c r="JY464" i="1"/>
  <c r="JV464" i="1"/>
  <c r="JW465" i="1"/>
  <c r="JR465" i="1"/>
  <c r="JT465" i="1"/>
  <c r="JX465" i="1"/>
  <c r="JY465" i="1"/>
  <c r="JV465" i="1"/>
  <c r="JR466" i="1"/>
  <c r="JT466" i="1"/>
  <c r="JW466" i="1"/>
  <c r="JX466" i="1"/>
  <c r="JY466" i="1"/>
  <c r="JV466" i="1"/>
  <c r="JW467" i="1"/>
  <c r="JR467" i="1"/>
  <c r="JT467" i="1"/>
  <c r="JX467" i="1"/>
  <c r="JY467" i="1"/>
  <c r="JV467" i="1"/>
  <c r="JW468" i="1"/>
  <c r="JR468" i="1"/>
  <c r="JT468" i="1"/>
  <c r="JX468" i="1"/>
  <c r="JY468" i="1"/>
  <c r="JV468" i="1"/>
  <c r="JW469" i="1"/>
  <c r="JR469" i="1"/>
  <c r="JT469" i="1"/>
  <c r="JX469" i="1"/>
  <c r="JY469" i="1"/>
  <c r="JV469" i="1"/>
  <c r="JW470" i="1"/>
  <c r="JR470" i="1"/>
  <c r="JT470" i="1"/>
  <c r="JX470" i="1"/>
  <c r="JY470" i="1"/>
  <c r="JV470" i="1"/>
  <c r="JW471" i="1"/>
  <c r="JR471" i="1"/>
  <c r="JT471" i="1"/>
  <c r="JX471" i="1"/>
  <c r="JY471" i="1"/>
  <c r="JV471" i="1"/>
  <c r="JW472" i="1"/>
  <c r="JR472" i="1"/>
  <c r="JT472" i="1"/>
  <c r="JX472" i="1"/>
  <c r="JY472" i="1"/>
  <c r="JV472" i="1"/>
  <c r="JW477" i="1"/>
  <c r="JR477" i="1"/>
  <c r="JT477" i="1"/>
  <c r="JY477" i="1"/>
  <c r="JV477" i="1"/>
  <c r="JX477" i="1"/>
  <c r="JW478" i="1"/>
  <c r="JR478" i="1"/>
  <c r="JT478" i="1"/>
  <c r="JY478" i="1"/>
  <c r="JV478" i="1"/>
  <c r="JX478" i="1"/>
  <c r="JW479" i="1"/>
  <c r="JR479" i="1"/>
  <c r="JT479" i="1"/>
  <c r="JY479" i="1"/>
  <c r="JV479" i="1"/>
  <c r="JX479" i="1"/>
  <c r="JW480" i="1"/>
  <c r="JR480" i="1"/>
  <c r="JT480" i="1"/>
  <c r="JY480" i="1"/>
  <c r="JV480" i="1"/>
  <c r="JX480" i="1"/>
  <c r="JD441" i="1"/>
  <c r="JF441" i="1"/>
  <c r="JH441" i="1"/>
  <c r="JI442" i="1"/>
  <c r="JD442" i="1"/>
  <c r="JF442" i="1"/>
  <c r="JH442" i="1"/>
  <c r="JD443" i="1"/>
  <c r="JF443" i="1"/>
  <c r="JD444" i="1"/>
  <c r="JF444" i="1"/>
  <c r="JJ444" i="1"/>
  <c r="JI445" i="1"/>
  <c r="JD445" i="1"/>
  <c r="JF445" i="1"/>
  <c r="JJ445" i="1"/>
  <c r="JK445" i="1"/>
  <c r="JH445" i="1"/>
  <c r="JI446" i="1"/>
  <c r="JD446" i="1"/>
  <c r="JF446" i="1"/>
  <c r="JJ446" i="1"/>
  <c r="JK446" i="1"/>
  <c r="JH446" i="1"/>
  <c r="JI447" i="1"/>
  <c r="JD447" i="1"/>
  <c r="JF447" i="1"/>
  <c r="JJ447" i="1"/>
  <c r="JK447" i="1"/>
  <c r="JH447" i="1"/>
  <c r="JI448" i="1"/>
  <c r="JD448" i="1"/>
  <c r="JF448" i="1"/>
  <c r="JJ448" i="1"/>
  <c r="JK448" i="1"/>
  <c r="JH448" i="1"/>
  <c r="JI449" i="1"/>
  <c r="JD449" i="1"/>
  <c r="JF449" i="1"/>
  <c r="JH449" i="1"/>
  <c r="JJ449" i="1"/>
  <c r="JK449" i="1"/>
  <c r="JI450" i="1"/>
  <c r="JD450" i="1"/>
  <c r="JF450" i="1"/>
  <c r="JJ450" i="1"/>
  <c r="JK450" i="1"/>
  <c r="JH450" i="1"/>
  <c r="JI451" i="1"/>
  <c r="JD451" i="1"/>
  <c r="JF451" i="1"/>
  <c r="JJ451" i="1"/>
  <c r="JK451" i="1"/>
  <c r="JH451" i="1"/>
  <c r="JI452" i="1"/>
  <c r="JD452" i="1"/>
  <c r="JF452" i="1"/>
  <c r="JJ452" i="1"/>
  <c r="JK452" i="1"/>
  <c r="JH452" i="1"/>
  <c r="JI453" i="1"/>
  <c r="JD453" i="1"/>
  <c r="JF453" i="1"/>
  <c r="JJ453" i="1"/>
  <c r="JK453" i="1"/>
  <c r="JH453" i="1"/>
  <c r="JI454" i="1"/>
  <c r="JD454" i="1"/>
  <c r="JF454" i="1"/>
  <c r="JJ454" i="1"/>
  <c r="JK454" i="1"/>
  <c r="JH454" i="1"/>
  <c r="JI455" i="1"/>
  <c r="JD455" i="1"/>
  <c r="JF455" i="1"/>
  <c r="JJ455" i="1"/>
  <c r="JK455" i="1"/>
  <c r="JH455" i="1"/>
  <c r="JI456" i="1"/>
  <c r="JD456" i="1"/>
  <c r="JF456" i="1"/>
  <c r="JJ456" i="1"/>
  <c r="JK456" i="1"/>
  <c r="JH456" i="1"/>
  <c r="JI457" i="1"/>
  <c r="JD457" i="1"/>
  <c r="JF457" i="1"/>
  <c r="JJ457" i="1"/>
  <c r="JK457" i="1"/>
  <c r="JH457" i="1"/>
  <c r="JI458" i="1"/>
  <c r="JD458" i="1"/>
  <c r="JF458" i="1"/>
  <c r="JJ458" i="1"/>
  <c r="JK458" i="1"/>
  <c r="JH458" i="1"/>
  <c r="JI459" i="1"/>
  <c r="JD459" i="1"/>
  <c r="JF459" i="1"/>
  <c r="JJ459" i="1"/>
  <c r="JK459" i="1"/>
  <c r="JH459" i="1"/>
  <c r="JI460" i="1"/>
  <c r="JD460" i="1"/>
  <c r="JF460" i="1"/>
  <c r="JJ460" i="1"/>
  <c r="JK460" i="1"/>
  <c r="JH460" i="1"/>
  <c r="JI461" i="1"/>
  <c r="JD461" i="1"/>
  <c r="JF461" i="1"/>
  <c r="JJ461" i="1"/>
  <c r="JK461" i="1"/>
  <c r="JH461" i="1"/>
  <c r="JI462" i="1"/>
  <c r="JD462" i="1"/>
  <c r="JF462" i="1"/>
  <c r="JH462" i="1"/>
  <c r="JJ462" i="1"/>
  <c r="JI463" i="1"/>
  <c r="JD463" i="1"/>
  <c r="JF463" i="1"/>
  <c r="JJ463" i="1"/>
  <c r="JK463" i="1"/>
  <c r="JH463" i="1"/>
  <c r="JI464" i="1"/>
  <c r="JD464" i="1"/>
  <c r="JF464" i="1"/>
  <c r="JJ464" i="1"/>
  <c r="JK464" i="1"/>
  <c r="JH464" i="1"/>
  <c r="JI465" i="1"/>
  <c r="JD465" i="1"/>
  <c r="JF465" i="1"/>
  <c r="JJ465" i="1"/>
  <c r="JK465" i="1"/>
  <c r="JH465" i="1"/>
  <c r="JI466" i="1"/>
  <c r="JD466" i="1"/>
  <c r="JF466" i="1"/>
  <c r="JJ466" i="1"/>
  <c r="JK466" i="1"/>
  <c r="JH466" i="1"/>
  <c r="JI467" i="1"/>
  <c r="JD467" i="1"/>
  <c r="JF467" i="1"/>
  <c r="JJ467" i="1"/>
  <c r="JK467" i="1"/>
  <c r="JH467" i="1"/>
  <c r="JI468" i="1"/>
  <c r="JD468" i="1"/>
  <c r="JF468" i="1"/>
  <c r="JH468" i="1"/>
  <c r="JJ468" i="1"/>
  <c r="JK468" i="1"/>
  <c r="JD469" i="1"/>
  <c r="JF469" i="1"/>
  <c r="JJ469" i="1"/>
  <c r="JK469" i="1"/>
  <c r="JD470" i="1"/>
  <c r="JF470" i="1"/>
  <c r="JI470" i="1"/>
  <c r="JJ470" i="1"/>
  <c r="JK470" i="1"/>
  <c r="JH470" i="1"/>
  <c r="JD471" i="1"/>
  <c r="JF471" i="1"/>
  <c r="JI471" i="1"/>
  <c r="JJ471" i="1"/>
  <c r="JK471" i="1"/>
  <c r="JH471" i="1"/>
  <c r="JI472" i="1"/>
  <c r="JD472" i="1"/>
  <c r="JF472" i="1"/>
  <c r="JJ472" i="1"/>
  <c r="JK472" i="1"/>
  <c r="JH472" i="1"/>
  <c r="JI477" i="1"/>
  <c r="JD477" i="1"/>
  <c r="JF477" i="1"/>
  <c r="JK477" i="1"/>
  <c r="JH477" i="1"/>
  <c r="JJ477" i="1"/>
  <c r="JI478" i="1"/>
  <c r="JD478" i="1"/>
  <c r="JF478" i="1"/>
  <c r="JK478" i="1"/>
  <c r="JH478" i="1"/>
  <c r="JJ478" i="1"/>
  <c r="JI479" i="1"/>
  <c r="JD479" i="1"/>
  <c r="JF479" i="1"/>
  <c r="JK479" i="1"/>
  <c r="JH479" i="1"/>
  <c r="JJ479" i="1"/>
  <c r="JI480" i="1"/>
  <c r="JD480" i="1"/>
  <c r="JF480" i="1"/>
  <c r="JK480" i="1"/>
  <c r="JH480" i="1"/>
  <c r="JJ480" i="1"/>
  <c r="DY441" i="1"/>
  <c r="DT441" i="1"/>
  <c r="DV441" i="1"/>
  <c r="DX441" i="1"/>
  <c r="DY442" i="1"/>
  <c r="DT442" i="1"/>
  <c r="DV442" i="1"/>
  <c r="DX442" i="1"/>
  <c r="DY443" i="1"/>
  <c r="DT443" i="1"/>
  <c r="DV443" i="1"/>
  <c r="DX443" i="1"/>
  <c r="DY444" i="1"/>
  <c r="DT444" i="1"/>
  <c r="DV444" i="1"/>
  <c r="DX444" i="1"/>
  <c r="DY445" i="1"/>
  <c r="DT445" i="1"/>
  <c r="DV445" i="1"/>
  <c r="DZ445" i="1"/>
  <c r="EA445" i="1"/>
  <c r="DX445" i="1"/>
  <c r="DT446" i="1"/>
  <c r="DV446" i="1"/>
  <c r="DZ446" i="1"/>
  <c r="DY447" i="1"/>
  <c r="DT447" i="1"/>
  <c r="DV447" i="1"/>
  <c r="DZ447" i="1"/>
  <c r="EA447" i="1"/>
  <c r="DX447" i="1"/>
  <c r="DT448" i="1"/>
  <c r="DV448" i="1"/>
  <c r="DZ448" i="1"/>
  <c r="EA448" i="1"/>
  <c r="DY449" i="1"/>
  <c r="DT449" i="1"/>
  <c r="DV449" i="1"/>
  <c r="DZ449" i="1"/>
  <c r="EA449" i="1"/>
  <c r="DX449" i="1"/>
  <c r="DY450" i="1"/>
  <c r="DT450" i="1"/>
  <c r="DV450" i="1"/>
  <c r="DZ450" i="1"/>
  <c r="EA450" i="1"/>
  <c r="DX450" i="1"/>
  <c r="DT451" i="1"/>
  <c r="DV451" i="1"/>
  <c r="DY451" i="1"/>
  <c r="DZ451" i="1"/>
  <c r="EA451" i="1"/>
  <c r="DX451" i="1"/>
  <c r="DY452" i="1"/>
  <c r="DT452" i="1"/>
  <c r="DV452" i="1"/>
  <c r="DZ452" i="1"/>
  <c r="EA452" i="1"/>
  <c r="DX452" i="1"/>
  <c r="DT453" i="1"/>
  <c r="DV453" i="1"/>
  <c r="DY453" i="1"/>
  <c r="DZ453" i="1"/>
  <c r="EA453" i="1"/>
  <c r="DX453" i="1"/>
  <c r="DY454" i="1"/>
  <c r="DT454" i="1"/>
  <c r="DV454" i="1"/>
  <c r="DZ454" i="1"/>
  <c r="EA454" i="1"/>
  <c r="DX454" i="1"/>
  <c r="DY455" i="1"/>
  <c r="DT455" i="1"/>
  <c r="DV455" i="1"/>
  <c r="DZ455" i="1"/>
  <c r="EA455" i="1"/>
  <c r="DX455" i="1"/>
  <c r="DY456" i="1"/>
  <c r="DT456" i="1"/>
  <c r="DV456" i="1"/>
  <c r="DZ456" i="1"/>
  <c r="EA456" i="1"/>
  <c r="DX456" i="1"/>
  <c r="DY457" i="1"/>
  <c r="DT457" i="1"/>
  <c r="DV457" i="1"/>
  <c r="DZ457" i="1"/>
  <c r="EA457" i="1"/>
  <c r="DX457" i="1"/>
  <c r="DY458" i="1"/>
  <c r="DT458" i="1"/>
  <c r="DV458" i="1"/>
  <c r="DZ458" i="1"/>
  <c r="EA458" i="1"/>
  <c r="DX458" i="1"/>
  <c r="DY459" i="1"/>
  <c r="DT459" i="1"/>
  <c r="DV459" i="1"/>
  <c r="DZ459" i="1"/>
  <c r="EA459" i="1"/>
  <c r="DX459" i="1"/>
  <c r="DY460" i="1"/>
  <c r="DT460" i="1"/>
  <c r="DV460" i="1"/>
  <c r="DZ460" i="1"/>
  <c r="EA460" i="1"/>
  <c r="DX460" i="1"/>
  <c r="DY461" i="1"/>
  <c r="DT461" i="1"/>
  <c r="DV461" i="1"/>
  <c r="DZ461" i="1"/>
  <c r="EA461" i="1"/>
  <c r="DX461" i="1"/>
  <c r="DY462" i="1"/>
  <c r="DT462" i="1"/>
  <c r="DV462" i="1"/>
  <c r="DZ462" i="1"/>
  <c r="EA462" i="1"/>
  <c r="DX462" i="1"/>
  <c r="DY463" i="1"/>
  <c r="DT463" i="1"/>
  <c r="DV463" i="1"/>
  <c r="DZ463" i="1"/>
  <c r="EA463" i="1"/>
  <c r="DX463" i="1"/>
  <c r="DY464" i="1"/>
  <c r="DT464" i="1"/>
  <c r="DV464" i="1"/>
  <c r="DZ464" i="1"/>
  <c r="EA464" i="1"/>
  <c r="DX464" i="1"/>
  <c r="DY465" i="1"/>
  <c r="DT465" i="1"/>
  <c r="DV465" i="1"/>
  <c r="DZ465" i="1"/>
  <c r="EA465" i="1"/>
  <c r="DX465" i="1"/>
  <c r="DY466" i="1"/>
  <c r="DT466" i="1"/>
  <c r="DV466" i="1"/>
  <c r="DZ466" i="1"/>
  <c r="EA466" i="1"/>
  <c r="DX466" i="1"/>
  <c r="DY467" i="1"/>
  <c r="DT467" i="1"/>
  <c r="DV467" i="1"/>
  <c r="DZ467" i="1"/>
  <c r="EA467" i="1"/>
  <c r="DX467" i="1"/>
  <c r="DY468" i="1"/>
  <c r="DT468" i="1"/>
  <c r="DV468" i="1"/>
  <c r="DZ468" i="1"/>
  <c r="EA468" i="1"/>
  <c r="DX468" i="1"/>
  <c r="DY469" i="1"/>
  <c r="DT469" i="1"/>
  <c r="DV469" i="1"/>
  <c r="DZ469" i="1"/>
  <c r="EA469" i="1"/>
  <c r="DX469" i="1"/>
  <c r="DY470" i="1"/>
  <c r="DT470" i="1"/>
  <c r="DV470" i="1"/>
  <c r="DZ470" i="1"/>
  <c r="EA470" i="1"/>
  <c r="DX470" i="1"/>
  <c r="DY471" i="1"/>
  <c r="DT471" i="1"/>
  <c r="DV471" i="1"/>
  <c r="DZ471" i="1"/>
  <c r="EA471" i="1"/>
  <c r="DX471" i="1"/>
  <c r="DY472" i="1"/>
  <c r="DT472" i="1"/>
  <c r="DV472" i="1"/>
  <c r="DZ472" i="1"/>
  <c r="EA472" i="1"/>
  <c r="DX472" i="1"/>
  <c r="DY477" i="1"/>
  <c r="DT477" i="1"/>
  <c r="DV477" i="1"/>
  <c r="EA477" i="1"/>
  <c r="DX477" i="1"/>
  <c r="DZ477" i="1"/>
  <c r="DY478" i="1"/>
  <c r="DT478" i="1"/>
  <c r="DV478" i="1"/>
  <c r="EA478" i="1"/>
  <c r="DX478" i="1"/>
  <c r="DZ478" i="1"/>
  <c r="DY479" i="1"/>
  <c r="DT479" i="1"/>
  <c r="DV479" i="1"/>
  <c r="EA479" i="1"/>
  <c r="DX479" i="1"/>
  <c r="DZ479" i="1"/>
  <c r="DY480" i="1"/>
  <c r="DT480" i="1"/>
  <c r="DV480" i="1"/>
  <c r="EA480" i="1"/>
  <c r="DX480" i="1"/>
  <c r="DZ480" i="1"/>
  <c r="DK441" i="1"/>
  <c r="DF441" i="1"/>
  <c r="DH441" i="1"/>
  <c r="DJ441" i="1"/>
  <c r="DK442" i="1"/>
  <c r="DF442" i="1"/>
  <c r="DH442" i="1"/>
  <c r="DJ442" i="1"/>
  <c r="DF443" i="1"/>
  <c r="DH443" i="1"/>
  <c r="DJ443" i="1"/>
  <c r="DK444" i="1"/>
  <c r="DF444" i="1"/>
  <c r="DH444" i="1"/>
  <c r="DJ444" i="1"/>
  <c r="DF445" i="1"/>
  <c r="DH445" i="1"/>
  <c r="DK445" i="1"/>
  <c r="DL445" i="1"/>
  <c r="DM445" i="1"/>
  <c r="DJ445" i="1"/>
  <c r="DK446" i="1"/>
  <c r="DF446" i="1"/>
  <c r="DH446" i="1"/>
  <c r="DJ446" i="1"/>
  <c r="DL446" i="1"/>
  <c r="DK443" i="1"/>
  <c r="DK447" i="1"/>
  <c r="DF447" i="1"/>
  <c r="DH447" i="1"/>
  <c r="DL447" i="1"/>
  <c r="DM447" i="1"/>
  <c r="DJ447" i="1"/>
  <c r="DK448" i="1"/>
  <c r="DF448" i="1"/>
  <c r="DH448" i="1"/>
  <c r="DJ448" i="1"/>
  <c r="DL448" i="1"/>
  <c r="DF449" i="1"/>
  <c r="DH449" i="1"/>
  <c r="DK449" i="1"/>
  <c r="DL449" i="1"/>
  <c r="DM449" i="1"/>
  <c r="DJ449" i="1"/>
  <c r="DK450" i="1"/>
  <c r="DF450" i="1"/>
  <c r="DH450" i="1"/>
  <c r="DL450" i="1"/>
  <c r="DM450" i="1"/>
  <c r="DJ450" i="1"/>
  <c r="DK451" i="1"/>
  <c r="DF451" i="1"/>
  <c r="DH451" i="1"/>
  <c r="DL451" i="1"/>
  <c r="DM451" i="1"/>
  <c r="DJ451" i="1"/>
  <c r="DK452" i="1"/>
  <c r="DF452" i="1"/>
  <c r="DH452" i="1"/>
  <c r="DL452" i="1"/>
  <c r="DM452" i="1"/>
  <c r="DJ452" i="1"/>
  <c r="DK453" i="1"/>
  <c r="DF453" i="1"/>
  <c r="DH453" i="1"/>
  <c r="DL453" i="1"/>
  <c r="DM453" i="1"/>
  <c r="DJ453" i="1"/>
  <c r="DF454" i="1"/>
  <c r="DH454" i="1"/>
  <c r="DK454" i="1"/>
  <c r="DL454" i="1"/>
  <c r="DM454" i="1"/>
  <c r="DJ454" i="1"/>
  <c r="DK455" i="1"/>
  <c r="DF455" i="1"/>
  <c r="DH455" i="1"/>
  <c r="DL455" i="1"/>
  <c r="DM455" i="1"/>
  <c r="DJ455" i="1"/>
  <c r="DF456" i="1"/>
  <c r="DH456" i="1"/>
  <c r="DK456" i="1"/>
  <c r="DL456" i="1"/>
  <c r="DM456" i="1"/>
  <c r="DJ456" i="1"/>
  <c r="DK457" i="1"/>
  <c r="DF457" i="1"/>
  <c r="DH457" i="1"/>
  <c r="DL457" i="1"/>
  <c r="DM457" i="1"/>
  <c r="DJ457" i="1"/>
  <c r="DK458" i="1"/>
  <c r="DF458" i="1"/>
  <c r="DH458" i="1"/>
  <c r="DL458" i="1"/>
  <c r="DM458" i="1"/>
  <c r="DJ458" i="1"/>
  <c r="DK459" i="1"/>
  <c r="DF459" i="1"/>
  <c r="DH459" i="1"/>
  <c r="DJ459" i="1"/>
  <c r="DL459" i="1"/>
  <c r="DK460" i="1"/>
  <c r="DF460" i="1"/>
  <c r="DH460" i="1"/>
  <c r="DL460" i="1"/>
  <c r="DM460" i="1"/>
  <c r="DJ460" i="1"/>
  <c r="DK461" i="1"/>
  <c r="DF461" i="1"/>
  <c r="DH461" i="1"/>
  <c r="DL461" i="1"/>
  <c r="DM461" i="1"/>
  <c r="DJ461" i="1"/>
  <c r="DK462" i="1"/>
  <c r="DF462" i="1"/>
  <c r="DH462" i="1"/>
  <c r="DL462" i="1"/>
  <c r="DM462" i="1"/>
  <c r="DJ462" i="1"/>
  <c r="DK463" i="1"/>
  <c r="DF463" i="1"/>
  <c r="DH463" i="1"/>
  <c r="DL463" i="1"/>
  <c r="DM463" i="1"/>
  <c r="DJ463" i="1"/>
  <c r="DK464" i="1"/>
  <c r="DF464" i="1"/>
  <c r="DH464" i="1"/>
  <c r="DL464" i="1"/>
  <c r="DM464" i="1"/>
  <c r="DJ464" i="1"/>
  <c r="DK465" i="1"/>
  <c r="DF465" i="1"/>
  <c r="DH465" i="1"/>
  <c r="DL465" i="1"/>
  <c r="DM465" i="1"/>
  <c r="DJ465" i="1"/>
  <c r="DK466" i="1"/>
  <c r="DF466" i="1"/>
  <c r="DH466" i="1"/>
  <c r="DL466" i="1"/>
  <c r="DM466" i="1"/>
  <c r="DJ466" i="1"/>
  <c r="DK467" i="1"/>
  <c r="DF467" i="1"/>
  <c r="DH467" i="1"/>
  <c r="DL467" i="1"/>
  <c r="DM467" i="1"/>
  <c r="DJ467" i="1"/>
  <c r="DK468" i="1"/>
  <c r="DF468" i="1"/>
  <c r="DH468" i="1"/>
  <c r="DL468" i="1"/>
  <c r="DM468" i="1"/>
  <c r="DJ468" i="1"/>
  <c r="DK469" i="1"/>
  <c r="DF469" i="1"/>
  <c r="DH469" i="1"/>
  <c r="DL469" i="1"/>
  <c r="DM469" i="1"/>
  <c r="DJ469" i="1"/>
  <c r="DK470" i="1"/>
  <c r="DF470" i="1"/>
  <c r="DH470" i="1"/>
  <c r="DL470" i="1"/>
  <c r="DM470" i="1"/>
  <c r="DJ470" i="1"/>
  <c r="DK471" i="1"/>
  <c r="DF471" i="1"/>
  <c r="DH471" i="1"/>
  <c r="DL471" i="1"/>
  <c r="DM471" i="1"/>
  <c r="DJ471" i="1"/>
  <c r="DK472" i="1"/>
  <c r="DF472" i="1"/>
  <c r="DH472" i="1"/>
  <c r="DL472" i="1"/>
  <c r="DM472" i="1"/>
  <c r="DJ472" i="1"/>
  <c r="DK477" i="1"/>
  <c r="DF477" i="1"/>
  <c r="DH477" i="1"/>
  <c r="DM477" i="1"/>
  <c r="DJ477" i="1"/>
  <c r="DL477" i="1"/>
  <c r="DK478" i="1"/>
  <c r="DF478" i="1"/>
  <c r="DH478" i="1"/>
  <c r="DM478" i="1"/>
  <c r="DJ478" i="1"/>
  <c r="DL478" i="1"/>
  <c r="DK479" i="1"/>
  <c r="DF479" i="1"/>
  <c r="DH479" i="1"/>
  <c r="DM479" i="1"/>
  <c r="DJ479" i="1"/>
  <c r="DL479" i="1"/>
  <c r="DK480" i="1"/>
  <c r="DF480" i="1"/>
  <c r="DH480" i="1"/>
  <c r="DM480" i="1"/>
  <c r="DJ480" i="1"/>
  <c r="DL480" i="1"/>
  <c r="CW441" i="1"/>
  <c r="CR441" i="1"/>
  <c r="CT441" i="1"/>
  <c r="CV441" i="1"/>
  <c r="CR442" i="1"/>
  <c r="CT442" i="1"/>
  <c r="CV442" i="1"/>
  <c r="CW443" i="1"/>
  <c r="CR443" i="1"/>
  <c r="CT443" i="1"/>
  <c r="CV443" i="1"/>
  <c r="CW444" i="1"/>
  <c r="CR444" i="1"/>
  <c r="CT444" i="1"/>
  <c r="CV444" i="1"/>
  <c r="CR445" i="1"/>
  <c r="CT445" i="1"/>
  <c r="CW445" i="1"/>
  <c r="CX445" i="1"/>
  <c r="CY445" i="1"/>
  <c r="CV445" i="1"/>
  <c r="CW442" i="1"/>
  <c r="CW446" i="1"/>
  <c r="CR446" i="1"/>
  <c r="CT446" i="1"/>
  <c r="CX446" i="1"/>
  <c r="CY446" i="1"/>
  <c r="CV446" i="1"/>
  <c r="CR447" i="1"/>
  <c r="CT447" i="1"/>
  <c r="CW447" i="1"/>
  <c r="CX447" i="1"/>
  <c r="CY447" i="1"/>
  <c r="CV447" i="1"/>
  <c r="CW448" i="1"/>
  <c r="CR448" i="1"/>
  <c r="CT448" i="1"/>
  <c r="CX448" i="1"/>
  <c r="CY448" i="1"/>
  <c r="CV448" i="1"/>
  <c r="CW449" i="1"/>
  <c r="CR449" i="1"/>
  <c r="CT449" i="1"/>
  <c r="CX449" i="1"/>
  <c r="CY449" i="1"/>
  <c r="CV449" i="1"/>
  <c r="CR450" i="1"/>
  <c r="CT450" i="1"/>
  <c r="CV450" i="1"/>
  <c r="CW450" i="1"/>
  <c r="CX450" i="1"/>
  <c r="CW451" i="1"/>
  <c r="CR451" i="1"/>
  <c r="CT451" i="1"/>
  <c r="CX451" i="1"/>
  <c r="CY451" i="1"/>
  <c r="CV451" i="1"/>
  <c r="CW452" i="1"/>
  <c r="CR452" i="1"/>
  <c r="CT452" i="1"/>
  <c r="CX452" i="1"/>
  <c r="CY452" i="1"/>
  <c r="CV452" i="1"/>
  <c r="CW453" i="1"/>
  <c r="CR453" i="1"/>
  <c r="CT453" i="1"/>
  <c r="CX453" i="1"/>
  <c r="CY453" i="1"/>
  <c r="CV453" i="1"/>
  <c r="CW454" i="1"/>
  <c r="CR454" i="1"/>
  <c r="CT454" i="1"/>
  <c r="CV454" i="1"/>
  <c r="CX454" i="1"/>
  <c r="CW455" i="1"/>
  <c r="CR455" i="1"/>
  <c r="CT455" i="1"/>
  <c r="CX455" i="1"/>
  <c r="CY455" i="1"/>
  <c r="CV455" i="1"/>
  <c r="CR456" i="1"/>
  <c r="CT456" i="1"/>
  <c r="CW456" i="1"/>
  <c r="CX456" i="1"/>
  <c r="CY456" i="1"/>
  <c r="CV456" i="1"/>
  <c r="CW457" i="1"/>
  <c r="CR457" i="1"/>
  <c r="CT457" i="1"/>
  <c r="CX457" i="1"/>
  <c r="CY457" i="1"/>
  <c r="CV457" i="1"/>
  <c r="CW458" i="1"/>
  <c r="CR458" i="1"/>
  <c r="CT458" i="1"/>
  <c r="CX458" i="1"/>
  <c r="CY458" i="1"/>
  <c r="CV458" i="1"/>
  <c r="CW459" i="1"/>
  <c r="CR459" i="1"/>
  <c r="CT459" i="1"/>
  <c r="CX459" i="1"/>
  <c r="CY459" i="1"/>
  <c r="CV459" i="1"/>
  <c r="CW460" i="1"/>
  <c r="CR460" i="1"/>
  <c r="CT460" i="1"/>
  <c r="CX460" i="1"/>
  <c r="CY460" i="1"/>
  <c r="CV460" i="1"/>
  <c r="CR461" i="1"/>
  <c r="CT461" i="1"/>
  <c r="CX461" i="1"/>
  <c r="CY461" i="1"/>
  <c r="CW462" i="1"/>
  <c r="CR462" i="1"/>
  <c r="CT462" i="1"/>
  <c r="CX462" i="1"/>
  <c r="CY462" i="1"/>
  <c r="CV462" i="1"/>
  <c r="CW463" i="1"/>
  <c r="CR463" i="1"/>
  <c r="CT463" i="1"/>
  <c r="CX463" i="1"/>
  <c r="CY463" i="1"/>
  <c r="CV463" i="1"/>
  <c r="CR464" i="1"/>
  <c r="CT464" i="1"/>
  <c r="CX464" i="1"/>
  <c r="CY464" i="1"/>
  <c r="CW465" i="1"/>
  <c r="CR465" i="1"/>
  <c r="CT465" i="1"/>
  <c r="CX465" i="1"/>
  <c r="CY465" i="1"/>
  <c r="CV465" i="1"/>
  <c r="CW466" i="1"/>
  <c r="CR466" i="1"/>
  <c r="CT466" i="1"/>
  <c r="CX466" i="1"/>
  <c r="CY466" i="1"/>
  <c r="CV466" i="1"/>
  <c r="CW467" i="1"/>
  <c r="CR467" i="1"/>
  <c r="CT467" i="1"/>
  <c r="CV467" i="1"/>
  <c r="CX467" i="1"/>
  <c r="CY467" i="1"/>
  <c r="CW468" i="1"/>
  <c r="CR468" i="1"/>
  <c r="CT468" i="1"/>
  <c r="CX468" i="1"/>
  <c r="CY468" i="1"/>
  <c r="CV468" i="1"/>
  <c r="CW469" i="1"/>
  <c r="CR469" i="1"/>
  <c r="CT469" i="1"/>
  <c r="CV469" i="1"/>
  <c r="CX469" i="1"/>
  <c r="CY469" i="1"/>
  <c r="CW470" i="1"/>
  <c r="CR470" i="1"/>
  <c r="CT470" i="1"/>
  <c r="CX470" i="1"/>
  <c r="CY470" i="1"/>
  <c r="CV470" i="1"/>
  <c r="CW471" i="1"/>
  <c r="CR471" i="1"/>
  <c r="CT471" i="1"/>
  <c r="CV471" i="1"/>
  <c r="CX471" i="1"/>
  <c r="CY471" i="1"/>
  <c r="CW472" i="1"/>
  <c r="CT472" i="1"/>
  <c r="CX472" i="1"/>
  <c r="CY472" i="1"/>
  <c r="CV472" i="1"/>
  <c r="CW477" i="1"/>
  <c r="CR477" i="1"/>
  <c r="CT477" i="1"/>
  <c r="CY477" i="1"/>
  <c r="CV477" i="1"/>
  <c r="CX477" i="1"/>
  <c r="CW478" i="1"/>
  <c r="CR478" i="1"/>
  <c r="CT478" i="1"/>
  <c r="CY478" i="1"/>
  <c r="CV478" i="1"/>
  <c r="CX478" i="1"/>
  <c r="CW479" i="1"/>
  <c r="CR479" i="1"/>
  <c r="CT479" i="1"/>
  <c r="CY479" i="1"/>
  <c r="CV479" i="1"/>
  <c r="CX479" i="1"/>
  <c r="CW480" i="1"/>
  <c r="CR480" i="1"/>
  <c r="CT480" i="1"/>
  <c r="CY480" i="1"/>
  <c r="CV480" i="1"/>
  <c r="CX480" i="1"/>
  <c r="CI441" i="1"/>
  <c r="CD441" i="1"/>
  <c r="CF441" i="1"/>
  <c r="CH441" i="1"/>
  <c r="CD442" i="1"/>
  <c r="CF442" i="1"/>
  <c r="CH442" i="1"/>
  <c r="CI443" i="1"/>
  <c r="CD443" i="1"/>
  <c r="CF443" i="1"/>
  <c r="CH443" i="1"/>
  <c r="CD444" i="1"/>
  <c r="CF444" i="1"/>
  <c r="CH444" i="1"/>
  <c r="CI445" i="1"/>
  <c r="CD445" i="1"/>
  <c r="CF445" i="1"/>
  <c r="CJ445" i="1"/>
  <c r="CK445" i="1"/>
  <c r="CH445" i="1"/>
  <c r="CI442" i="1"/>
  <c r="CI446" i="1"/>
  <c r="CD446" i="1"/>
  <c r="CF446" i="1"/>
  <c r="CH446" i="1"/>
  <c r="CJ446" i="1"/>
  <c r="CI447" i="1"/>
  <c r="CD447" i="1"/>
  <c r="CF447" i="1"/>
  <c r="CJ447" i="1"/>
  <c r="CK447" i="1"/>
  <c r="CH447" i="1"/>
  <c r="CI444" i="1"/>
  <c r="CI448" i="1"/>
  <c r="CD448" i="1"/>
  <c r="CF448" i="1"/>
  <c r="CJ448" i="1"/>
  <c r="CK448" i="1"/>
  <c r="CH448" i="1"/>
  <c r="CD449" i="1"/>
  <c r="CF449" i="1"/>
  <c r="CI449" i="1"/>
  <c r="CJ449" i="1"/>
  <c r="CK449" i="1"/>
  <c r="CH449" i="1"/>
  <c r="CI450" i="1"/>
  <c r="CD450" i="1"/>
  <c r="CF450" i="1"/>
  <c r="CJ450" i="1"/>
  <c r="CK450" i="1"/>
  <c r="CH450" i="1"/>
  <c r="CI451" i="1"/>
  <c r="CD451" i="1"/>
  <c r="CF451" i="1"/>
  <c r="CJ451" i="1"/>
  <c r="CK451" i="1"/>
  <c r="CH451" i="1"/>
  <c r="CI452" i="1"/>
  <c r="CD452" i="1"/>
  <c r="CF452" i="1"/>
  <c r="CJ452" i="1"/>
  <c r="CK452" i="1"/>
  <c r="CH452" i="1"/>
  <c r="CI453" i="1"/>
  <c r="CD453" i="1"/>
  <c r="CF453" i="1"/>
  <c r="CJ453" i="1"/>
  <c r="CK453" i="1"/>
  <c r="CH453" i="1"/>
  <c r="CI454" i="1"/>
  <c r="CD454" i="1"/>
  <c r="CF454" i="1"/>
  <c r="CJ454" i="1"/>
  <c r="CK454" i="1"/>
  <c r="CH454" i="1"/>
  <c r="CI455" i="1"/>
  <c r="CD455" i="1"/>
  <c r="CF455" i="1"/>
  <c r="CJ455" i="1"/>
  <c r="CK455" i="1"/>
  <c r="CH455" i="1"/>
  <c r="CI456" i="1"/>
  <c r="CD456" i="1"/>
  <c r="CF456" i="1"/>
  <c r="CJ456" i="1"/>
  <c r="CK456" i="1"/>
  <c r="CH456" i="1"/>
  <c r="CI457" i="1"/>
  <c r="CD457" i="1"/>
  <c r="CF457" i="1"/>
  <c r="CJ457" i="1"/>
  <c r="CK457" i="1"/>
  <c r="CH457" i="1"/>
  <c r="CI458" i="1"/>
  <c r="CD458" i="1"/>
  <c r="CF458" i="1"/>
  <c r="CJ458" i="1"/>
  <c r="CK458" i="1"/>
  <c r="CH458" i="1"/>
  <c r="CI459" i="1"/>
  <c r="CD459" i="1"/>
  <c r="CF459" i="1"/>
  <c r="CJ459" i="1"/>
  <c r="CK459" i="1"/>
  <c r="CH459" i="1"/>
  <c r="CI460" i="1"/>
  <c r="CD460" i="1"/>
  <c r="CF460" i="1"/>
  <c r="CJ460" i="1"/>
  <c r="CK460" i="1"/>
  <c r="CH460" i="1"/>
  <c r="CI461" i="1"/>
  <c r="CD461" i="1"/>
  <c r="CF461" i="1"/>
  <c r="CJ461" i="1"/>
  <c r="CK461" i="1"/>
  <c r="CH461" i="1"/>
  <c r="CI462" i="1"/>
  <c r="CD462" i="1"/>
  <c r="CF462" i="1"/>
  <c r="CJ462" i="1"/>
  <c r="CK462" i="1"/>
  <c r="CH462" i="1"/>
  <c r="CI463" i="1"/>
  <c r="CD463" i="1"/>
  <c r="CF463" i="1"/>
  <c r="CJ463" i="1"/>
  <c r="CK463" i="1"/>
  <c r="CH463" i="1"/>
  <c r="CI464" i="1"/>
  <c r="CD464" i="1"/>
  <c r="CF464" i="1"/>
  <c r="CH464" i="1"/>
  <c r="CJ464" i="1"/>
  <c r="CK464" i="1"/>
  <c r="CI465" i="1"/>
  <c r="CD465" i="1"/>
  <c r="CF465" i="1"/>
  <c r="CJ465" i="1"/>
  <c r="CK465" i="1"/>
  <c r="CH465" i="1"/>
  <c r="CI466" i="1"/>
  <c r="CD466" i="1"/>
  <c r="CF466" i="1"/>
  <c r="CJ466" i="1"/>
  <c r="CK466" i="1"/>
  <c r="CH466" i="1"/>
  <c r="CI467" i="1"/>
  <c r="CD467" i="1"/>
  <c r="CF467" i="1"/>
  <c r="CJ467" i="1"/>
  <c r="CK467" i="1"/>
  <c r="CH467" i="1"/>
  <c r="CI468" i="1"/>
  <c r="CD468" i="1"/>
  <c r="CF468" i="1"/>
  <c r="CJ468" i="1"/>
  <c r="CK468" i="1"/>
  <c r="CH468" i="1"/>
  <c r="CI469" i="1"/>
  <c r="CD469" i="1"/>
  <c r="CF469" i="1"/>
  <c r="CJ469" i="1"/>
  <c r="CK469" i="1"/>
  <c r="CH469" i="1"/>
  <c r="CI470" i="1"/>
  <c r="CD470" i="1"/>
  <c r="CF470" i="1"/>
  <c r="CJ470" i="1"/>
  <c r="CK470" i="1"/>
  <c r="CH470" i="1"/>
  <c r="CI471" i="1"/>
  <c r="CD471" i="1"/>
  <c r="CF471" i="1"/>
  <c r="CJ471" i="1"/>
  <c r="CK471" i="1"/>
  <c r="CH471" i="1"/>
  <c r="CI472" i="1"/>
  <c r="CD472" i="1"/>
  <c r="CF472" i="1"/>
  <c r="CJ472" i="1"/>
  <c r="CK472" i="1"/>
  <c r="CH472" i="1"/>
  <c r="CI477" i="1"/>
  <c r="CD477" i="1"/>
  <c r="CF477" i="1"/>
  <c r="CJ477" i="1"/>
  <c r="CK477" i="1"/>
  <c r="CH477" i="1"/>
  <c r="CI478" i="1"/>
  <c r="CD478" i="1"/>
  <c r="CF478" i="1"/>
  <c r="CK478" i="1"/>
  <c r="CH478" i="1"/>
  <c r="CJ478" i="1"/>
  <c r="CI479" i="1"/>
  <c r="CD479" i="1"/>
  <c r="CF479" i="1"/>
  <c r="CK479" i="1"/>
  <c r="CH479" i="1"/>
  <c r="CJ479" i="1"/>
  <c r="CI480" i="1"/>
  <c r="CD480" i="1"/>
  <c r="CF480" i="1"/>
  <c r="CK480" i="1"/>
  <c r="CH480" i="1"/>
  <c r="CJ480" i="1"/>
  <c r="BT449" i="1"/>
  <c r="BT453" i="1"/>
  <c r="BT457" i="1"/>
  <c r="BT461" i="1"/>
  <c r="BT465" i="1"/>
  <c r="BU449" i="1"/>
  <c r="BU453" i="1"/>
  <c r="BU457" i="1"/>
  <c r="BU461" i="1"/>
  <c r="BU465" i="1"/>
  <c r="BR465" i="1"/>
  <c r="BV465" i="1"/>
  <c r="BW465" i="1"/>
  <c r="BT442" i="1"/>
  <c r="BT446" i="1"/>
  <c r="BT450" i="1"/>
  <c r="BT454" i="1"/>
  <c r="BT458" i="1"/>
  <c r="BT462" i="1"/>
  <c r="BT466" i="1"/>
  <c r="BU442" i="1"/>
  <c r="BU446" i="1"/>
  <c r="BU450" i="1"/>
  <c r="BU454" i="1"/>
  <c r="BU458" i="1"/>
  <c r="BU462" i="1"/>
  <c r="BU466" i="1"/>
  <c r="BR466" i="1"/>
  <c r="BV466" i="1"/>
  <c r="BW466" i="1"/>
  <c r="BT467" i="1"/>
  <c r="BU467" i="1"/>
  <c r="BR467" i="1"/>
  <c r="BV467" i="1"/>
  <c r="BW467" i="1"/>
  <c r="BT444" i="1"/>
  <c r="BT448" i="1"/>
  <c r="BT452" i="1"/>
  <c r="BT456" i="1"/>
  <c r="BT460" i="1"/>
  <c r="BT464" i="1"/>
  <c r="BT468" i="1"/>
  <c r="BU444" i="1"/>
  <c r="BU448" i="1"/>
  <c r="BU452" i="1"/>
  <c r="BU456" i="1"/>
  <c r="BU460" i="1"/>
  <c r="BU464" i="1"/>
  <c r="BU468" i="1"/>
  <c r="BR468" i="1"/>
  <c r="BV468" i="1"/>
  <c r="BW468" i="1"/>
  <c r="BT469" i="1"/>
  <c r="BU469" i="1"/>
  <c r="BR469" i="1"/>
  <c r="BV469" i="1"/>
  <c r="BW469" i="1"/>
  <c r="BT470" i="1"/>
  <c r="BU470" i="1"/>
  <c r="BR470" i="1"/>
  <c r="BV470" i="1"/>
  <c r="BW470" i="1"/>
  <c r="BT471" i="1"/>
  <c r="BU471" i="1"/>
  <c r="BR471" i="1"/>
  <c r="BV471" i="1"/>
  <c r="BW471" i="1"/>
  <c r="BT472" i="1"/>
  <c r="BU472" i="1"/>
  <c r="BR472" i="1"/>
  <c r="BV472" i="1"/>
  <c r="BW472" i="1"/>
  <c r="BT441" i="1"/>
  <c r="BR441" i="1"/>
  <c r="BR442" i="1"/>
  <c r="BT443" i="1"/>
  <c r="BU443" i="1"/>
  <c r="BR443" i="1"/>
  <c r="BR444" i="1"/>
  <c r="BR445" i="1"/>
  <c r="BV445" i="1"/>
  <c r="BW445" i="1"/>
  <c r="BR446" i="1"/>
  <c r="BV446" i="1"/>
  <c r="BW446" i="1"/>
  <c r="BT447" i="1"/>
  <c r="BU447" i="1"/>
  <c r="BR447" i="1"/>
  <c r="BV447" i="1"/>
  <c r="BW447" i="1"/>
  <c r="BR448" i="1"/>
  <c r="BV448" i="1"/>
  <c r="BW448" i="1"/>
  <c r="BR449" i="1"/>
  <c r="BV449" i="1"/>
  <c r="BR457" i="1"/>
  <c r="BV457" i="1"/>
  <c r="BR461" i="1"/>
  <c r="BV461" i="1"/>
  <c r="BV477" i="1"/>
  <c r="BV481" i="1"/>
  <c r="BV485" i="1"/>
  <c r="BU441" i="1"/>
  <c r="BV441" i="1"/>
  <c r="BR453" i="1"/>
  <c r="BV453" i="1"/>
  <c r="BV499" i="1"/>
  <c r="BW449" i="1"/>
  <c r="BR450" i="1"/>
  <c r="BV450" i="1"/>
  <c r="BW450" i="1"/>
  <c r="BT451" i="1"/>
  <c r="BU451" i="1"/>
  <c r="BR451" i="1"/>
  <c r="BV451" i="1"/>
  <c r="BW451" i="1"/>
  <c r="BR452" i="1"/>
  <c r="BV452" i="1"/>
  <c r="BW452" i="1"/>
  <c r="BW453" i="1"/>
  <c r="BR454" i="1"/>
  <c r="BV454" i="1"/>
  <c r="BW454" i="1"/>
  <c r="BT455" i="1"/>
  <c r="BU455" i="1"/>
  <c r="BR455" i="1"/>
  <c r="BV455" i="1"/>
  <c r="BW455" i="1"/>
  <c r="BR456" i="1"/>
  <c r="BV456" i="1"/>
  <c r="BW456" i="1"/>
  <c r="BB438" i="1"/>
  <c r="BD438" i="1"/>
  <c r="BG438" i="1"/>
  <c r="BB439" i="1"/>
  <c r="BD439" i="1"/>
  <c r="BG439" i="1"/>
  <c r="BH439" i="1"/>
  <c r="BI439" i="1"/>
  <c r="BB440" i="1"/>
  <c r="BD440" i="1"/>
  <c r="BG440" i="1"/>
  <c r="BH440" i="1"/>
  <c r="BI440" i="1"/>
  <c r="BB441" i="1"/>
  <c r="BD441" i="1"/>
  <c r="BH441" i="1"/>
  <c r="BI441" i="1"/>
  <c r="BB442" i="1"/>
  <c r="BD442" i="1"/>
  <c r="BG442" i="1"/>
  <c r="BH442" i="1"/>
  <c r="BI442" i="1"/>
  <c r="BB443" i="1"/>
  <c r="BD443" i="1"/>
  <c r="BG443" i="1"/>
  <c r="BH443" i="1"/>
  <c r="BI443" i="1"/>
  <c r="BB444" i="1"/>
  <c r="BD444" i="1"/>
  <c r="BG444" i="1"/>
  <c r="BH444" i="1"/>
  <c r="BI444" i="1"/>
  <c r="BB445" i="1"/>
  <c r="BD445" i="1"/>
  <c r="BG445" i="1"/>
  <c r="BB447" i="1"/>
  <c r="BD447" i="1"/>
  <c r="BG447" i="1"/>
  <c r="BH447" i="1"/>
  <c r="BI447" i="1"/>
  <c r="AN438" i="1"/>
  <c r="AP438" i="1"/>
  <c r="AS438" i="1"/>
  <c r="AN439" i="1"/>
  <c r="AP439" i="1"/>
  <c r="AS439" i="1"/>
  <c r="AT439" i="1"/>
  <c r="AN440" i="1"/>
  <c r="AP440" i="1"/>
  <c r="AS440" i="1"/>
  <c r="AT440" i="1"/>
  <c r="AU440" i="1"/>
  <c r="AN441" i="1"/>
  <c r="AP441" i="1"/>
  <c r="AS441" i="1"/>
  <c r="AT441" i="1"/>
  <c r="AU441" i="1"/>
  <c r="AN442" i="1"/>
  <c r="AP442" i="1"/>
  <c r="AS442" i="1"/>
  <c r="AT442" i="1"/>
  <c r="AU442" i="1"/>
  <c r="AN443" i="1"/>
  <c r="AP443" i="1"/>
  <c r="AS443" i="1"/>
  <c r="AT443" i="1"/>
  <c r="AU443" i="1"/>
  <c r="AN444" i="1"/>
  <c r="AP444" i="1"/>
  <c r="AS444" i="1"/>
  <c r="AT444" i="1"/>
  <c r="AU444" i="1"/>
  <c r="AN445" i="1"/>
  <c r="AP445" i="1"/>
  <c r="AS445" i="1"/>
  <c r="AN447" i="1"/>
  <c r="AP447" i="1"/>
  <c r="AS447" i="1"/>
  <c r="AT447" i="1"/>
  <c r="AU447" i="1"/>
  <c r="Z438" i="1"/>
  <c r="AB438" i="1"/>
  <c r="AE438" i="1"/>
  <c r="Z439" i="1"/>
  <c r="AB439" i="1"/>
  <c r="AE439" i="1"/>
  <c r="AF439" i="1"/>
  <c r="AG439" i="1"/>
  <c r="Z440" i="1"/>
  <c r="AB440" i="1"/>
  <c r="AE440" i="1"/>
  <c r="AF440" i="1"/>
  <c r="AG440" i="1"/>
  <c r="Z441" i="1"/>
  <c r="AB441" i="1"/>
  <c r="AE441" i="1"/>
  <c r="AF441" i="1"/>
  <c r="AG441" i="1"/>
  <c r="Z442" i="1"/>
  <c r="AB442" i="1"/>
  <c r="AE442" i="1"/>
  <c r="AF442" i="1"/>
  <c r="AG442" i="1"/>
  <c r="Z443" i="1"/>
  <c r="AB443" i="1"/>
  <c r="AE443" i="1"/>
  <c r="AF443" i="1"/>
  <c r="AG443" i="1"/>
  <c r="Z444" i="1"/>
  <c r="AB444" i="1"/>
  <c r="AE444" i="1"/>
  <c r="AF444" i="1"/>
  <c r="AG444" i="1"/>
  <c r="Z445" i="1"/>
  <c r="AB445" i="1"/>
  <c r="AE445" i="1"/>
  <c r="AC497" i="1"/>
  <c r="Z447" i="1"/>
  <c r="AB447" i="1"/>
  <c r="AE447" i="1"/>
  <c r="AF447" i="1"/>
  <c r="AG447" i="1"/>
  <c r="Q438" i="1"/>
  <c r="Q439" i="1"/>
  <c r="Q440" i="1"/>
  <c r="Q441" i="1"/>
  <c r="Q442" i="1"/>
  <c r="Q443" i="1"/>
  <c r="Q444" i="1"/>
  <c r="Q445" i="1"/>
  <c r="KP477" i="1"/>
  <c r="KB477" i="1"/>
  <c r="JN477" i="1"/>
  <c r="IZ477" i="1"/>
  <c r="BZ477" i="1"/>
  <c r="CW481" i="1"/>
  <c r="CW482" i="1"/>
  <c r="CW484" i="1"/>
  <c r="CW485" i="1"/>
  <c r="CW486" i="1"/>
  <c r="CW487" i="1"/>
  <c r="CW488" i="1"/>
  <c r="CW489" i="1"/>
  <c r="CI481" i="1"/>
  <c r="CI482" i="1"/>
  <c r="CI483" i="1"/>
  <c r="CI484" i="1"/>
  <c r="CI485" i="1"/>
  <c r="CI486" i="1"/>
  <c r="CI487" i="1"/>
  <c r="CI488" i="1"/>
  <c r="CI489" i="1"/>
  <c r="DY481" i="1"/>
  <c r="DY482" i="1"/>
  <c r="DY483" i="1"/>
  <c r="DY484" i="1"/>
  <c r="DY485" i="1"/>
  <c r="DY486" i="1"/>
  <c r="DY487" i="1"/>
  <c r="DY488" i="1"/>
  <c r="DY489" i="1"/>
  <c r="LM442" i="1"/>
  <c r="LN442" i="1"/>
  <c r="LM445" i="1"/>
  <c r="LM448" i="1"/>
  <c r="LM440" i="1"/>
  <c r="LM443" i="1"/>
  <c r="LM446" i="1"/>
  <c r="LM449" i="1"/>
  <c r="LM452" i="1"/>
  <c r="LM455" i="1"/>
  <c r="LM458" i="1"/>
  <c r="LM451" i="1"/>
  <c r="LM454" i="1"/>
  <c r="LM457" i="1"/>
  <c r="LM460" i="1"/>
  <c r="LM463" i="1"/>
  <c r="LM478" i="1"/>
  <c r="BU459" i="1"/>
  <c r="BU477" i="1"/>
  <c r="BU478" i="1"/>
  <c r="BU479" i="1"/>
  <c r="BU480" i="1"/>
  <c r="BU481" i="1"/>
  <c r="BU482" i="1"/>
  <c r="BU483" i="1"/>
  <c r="BU484" i="1"/>
  <c r="BU485" i="1"/>
  <c r="BU486" i="1"/>
  <c r="BU487" i="1"/>
  <c r="BU488" i="1"/>
  <c r="BU489" i="1"/>
  <c r="DK481" i="1"/>
  <c r="DK482" i="1"/>
  <c r="DK483" i="1"/>
  <c r="DK484" i="1"/>
  <c r="DK486" i="1"/>
  <c r="DK487" i="1"/>
  <c r="DK488" i="1"/>
  <c r="DK489" i="1"/>
  <c r="JI481" i="1"/>
  <c r="JI482" i="1"/>
  <c r="JI483" i="1"/>
  <c r="JI484" i="1"/>
  <c r="JI485" i="1"/>
  <c r="JI487" i="1"/>
  <c r="JI488" i="1"/>
  <c r="JI489" i="1"/>
  <c r="JW481" i="1"/>
  <c r="JW482" i="1"/>
  <c r="JW483" i="1"/>
  <c r="JW484" i="1"/>
  <c r="JW485" i="1"/>
  <c r="JW486" i="1"/>
  <c r="JW487" i="1"/>
  <c r="JW488" i="1"/>
  <c r="JW489" i="1"/>
  <c r="KK481" i="1"/>
  <c r="KK483" i="1"/>
  <c r="KK485" i="1"/>
  <c r="KK486" i="1"/>
  <c r="KK487" i="1"/>
  <c r="KK488" i="1"/>
  <c r="KK489" i="1"/>
  <c r="KY481" i="1"/>
  <c r="KY482" i="1"/>
  <c r="KY483" i="1"/>
  <c r="KY484" i="1"/>
  <c r="KY488" i="1"/>
  <c r="KY489" i="1"/>
  <c r="O497" i="1"/>
  <c r="EY497" i="1"/>
  <c r="N438" i="1"/>
  <c r="R438" i="1"/>
  <c r="N439" i="1"/>
  <c r="R439" i="1"/>
  <c r="S439" i="1"/>
  <c r="N440" i="1"/>
  <c r="R440" i="1"/>
  <c r="S440" i="1"/>
  <c r="N441" i="1"/>
  <c r="R441" i="1"/>
  <c r="S441" i="1"/>
  <c r="N442" i="1"/>
  <c r="R442" i="1"/>
  <c r="S442" i="1"/>
  <c r="N443" i="1"/>
  <c r="R443" i="1"/>
  <c r="S443" i="1"/>
  <c r="N444" i="1"/>
  <c r="R444" i="1"/>
  <c r="S444" i="1"/>
  <c r="Q447" i="1"/>
  <c r="R447" i="1"/>
  <c r="S447" i="1"/>
  <c r="Q448" i="1"/>
  <c r="R448" i="1"/>
  <c r="S448" i="1"/>
  <c r="Q449" i="1"/>
  <c r="R449" i="1"/>
  <c r="S449" i="1"/>
  <c r="Q450" i="1"/>
  <c r="R450" i="1"/>
  <c r="S450" i="1"/>
  <c r="Q452" i="1"/>
  <c r="R452" i="1"/>
  <c r="S452" i="1"/>
  <c r="Q453" i="1"/>
  <c r="R453" i="1"/>
  <c r="S453" i="1"/>
  <c r="Q454" i="1"/>
  <c r="R454" i="1"/>
  <c r="S454" i="1"/>
  <c r="Q455" i="1"/>
  <c r="R455" i="1"/>
  <c r="S455" i="1"/>
  <c r="Q456" i="1"/>
  <c r="R456" i="1"/>
  <c r="S456" i="1"/>
  <c r="Q457" i="1"/>
  <c r="R457" i="1"/>
  <c r="S457" i="1"/>
  <c r="Q458" i="1"/>
  <c r="R458" i="1"/>
  <c r="S458" i="1"/>
  <c r="Q459" i="1"/>
  <c r="R459" i="1"/>
  <c r="S459" i="1"/>
  <c r="Q460" i="1"/>
  <c r="R460" i="1"/>
  <c r="Q461" i="1"/>
  <c r="R461" i="1"/>
  <c r="S461" i="1"/>
  <c r="Q462" i="1"/>
  <c r="R462" i="1"/>
  <c r="S462" i="1"/>
  <c r="R463" i="1"/>
  <c r="S463" i="1"/>
  <c r="R464" i="1"/>
  <c r="S464" i="1"/>
  <c r="R465" i="1"/>
  <c r="S465" i="1"/>
  <c r="R466" i="1"/>
  <c r="S466" i="1"/>
  <c r="R467" i="1"/>
  <c r="S467" i="1"/>
  <c r="R468" i="1"/>
  <c r="S468" i="1"/>
  <c r="R469" i="1"/>
  <c r="S469" i="1"/>
  <c r="R470" i="1"/>
  <c r="S470" i="1"/>
  <c r="R471" i="1"/>
  <c r="R472" i="1"/>
  <c r="R473" i="1"/>
  <c r="S473" i="1"/>
  <c r="R474" i="1"/>
  <c r="S474" i="1"/>
  <c r="R475" i="1"/>
  <c r="S475" i="1"/>
  <c r="R476" i="1"/>
  <c r="S476" i="1"/>
  <c r="R477" i="1"/>
  <c r="S477" i="1"/>
  <c r="R478" i="1"/>
  <c r="S478" i="1"/>
  <c r="R479" i="1"/>
  <c r="S479" i="1"/>
  <c r="R480" i="1"/>
  <c r="S480" i="1"/>
  <c r="R481" i="1"/>
  <c r="S481" i="1"/>
  <c r="R482" i="1"/>
  <c r="S482" i="1"/>
  <c r="R483" i="1"/>
  <c r="S483" i="1"/>
  <c r="R484" i="1"/>
  <c r="S484" i="1"/>
  <c r="R485" i="1"/>
  <c r="S485" i="1"/>
  <c r="R486" i="1"/>
  <c r="S486" i="1"/>
  <c r="R487" i="1"/>
  <c r="S487" i="1"/>
  <c r="R488" i="1"/>
  <c r="S488" i="1"/>
  <c r="R489" i="1"/>
  <c r="S489" i="1"/>
  <c r="AS448" i="1"/>
  <c r="AT448" i="1"/>
  <c r="AU448" i="1"/>
  <c r="AS449" i="1"/>
  <c r="AT449" i="1"/>
  <c r="AU449" i="1"/>
  <c r="AS450" i="1"/>
  <c r="AT450" i="1"/>
  <c r="AU450" i="1"/>
  <c r="AS452" i="1"/>
  <c r="AT452" i="1"/>
  <c r="AU452" i="1"/>
  <c r="AS453" i="1"/>
  <c r="AT453" i="1"/>
  <c r="AU453" i="1"/>
  <c r="AS454" i="1"/>
  <c r="AT454" i="1"/>
  <c r="AU454" i="1"/>
  <c r="AS455" i="1"/>
  <c r="AT455" i="1"/>
  <c r="AU455" i="1"/>
  <c r="AS456" i="1"/>
  <c r="AT456" i="1"/>
  <c r="AU456" i="1"/>
  <c r="AS457" i="1"/>
  <c r="AT457" i="1"/>
  <c r="AU457" i="1"/>
  <c r="AT458" i="1"/>
  <c r="AU458" i="1"/>
  <c r="AT459" i="1"/>
  <c r="AU459" i="1"/>
  <c r="AT460" i="1"/>
  <c r="AU460" i="1"/>
  <c r="AT461" i="1"/>
  <c r="AU461" i="1"/>
  <c r="AT462" i="1"/>
  <c r="AU462" i="1"/>
  <c r="AT463" i="1"/>
  <c r="AU463" i="1"/>
  <c r="AT464" i="1"/>
  <c r="AU464" i="1"/>
  <c r="AT465" i="1"/>
  <c r="AU465" i="1"/>
  <c r="AT466" i="1"/>
  <c r="AU466" i="1"/>
  <c r="AT467" i="1"/>
  <c r="AU467" i="1"/>
  <c r="AT468" i="1"/>
  <c r="AU468" i="1"/>
  <c r="AT469" i="1"/>
  <c r="AU469" i="1"/>
  <c r="AT470" i="1"/>
  <c r="AU470" i="1"/>
  <c r="AT471" i="1"/>
  <c r="AU471" i="1"/>
  <c r="AT472" i="1"/>
  <c r="AU472" i="1"/>
  <c r="AT473" i="1"/>
  <c r="AU473" i="1"/>
  <c r="AT474" i="1"/>
  <c r="AT475" i="1"/>
  <c r="AU475" i="1"/>
  <c r="AT476" i="1"/>
  <c r="AU476" i="1"/>
  <c r="AT477" i="1"/>
  <c r="AU477" i="1"/>
  <c r="AT478" i="1"/>
  <c r="AU478" i="1"/>
  <c r="AT479" i="1"/>
  <c r="AU479" i="1"/>
  <c r="AT480" i="1"/>
  <c r="AU480" i="1"/>
  <c r="AT481" i="1"/>
  <c r="AU481" i="1"/>
  <c r="AT482" i="1"/>
  <c r="AU482" i="1"/>
  <c r="AT483" i="1"/>
  <c r="AU483" i="1"/>
  <c r="AT484" i="1"/>
  <c r="AU484" i="1"/>
  <c r="AT485" i="1"/>
  <c r="AU485" i="1"/>
  <c r="AT486" i="1"/>
  <c r="AU486" i="1"/>
  <c r="AT487" i="1"/>
  <c r="AU487" i="1"/>
  <c r="AT488" i="1"/>
  <c r="AU488" i="1"/>
  <c r="FB461" i="1"/>
  <c r="FC461" i="1"/>
  <c r="FB462" i="1"/>
  <c r="FB463" i="1"/>
  <c r="FC463" i="1"/>
  <c r="FB464" i="1"/>
  <c r="FC464" i="1"/>
  <c r="FB465" i="1"/>
  <c r="FC465" i="1"/>
  <c r="FB466" i="1"/>
  <c r="FC466" i="1"/>
  <c r="FB467" i="1"/>
  <c r="FC467" i="1"/>
  <c r="FB468" i="1"/>
  <c r="FC468" i="1"/>
  <c r="FB469" i="1"/>
  <c r="FC469" i="1"/>
  <c r="FB470" i="1"/>
  <c r="FC470" i="1"/>
  <c r="FB471" i="1"/>
  <c r="FC471" i="1"/>
  <c r="FB472" i="1"/>
  <c r="FC472" i="1"/>
  <c r="FB477" i="1"/>
  <c r="FC477" i="1"/>
  <c r="FB478" i="1"/>
  <c r="FC478" i="1"/>
  <c r="FB479" i="1"/>
  <c r="FC479" i="1"/>
  <c r="FB480" i="1"/>
  <c r="FC480" i="1"/>
  <c r="FB481" i="1"/>
  <c r="FC481" i="1"/>
  <c r="FB482" i="1"/>
  <c r="FC482" i="1"/>
  <c r="FB483" i="1"/>
  <c r="FC483" i="1"/>
  <c r="FB484" i="1"/>
  <c r="FC484" i="1"/>
  <c r="FB485" i="1"/>
  <c r="FC485" i="1"/>
  <c r="FB486" i="1"/>
  <c r="FC486" i="1"/>
  <c r="FB487" i="1"/>
  <c r="FC487" i="1"/>
  <c r="FB488" i="1"/>
  <c r="FC488" i="1"/>
  <c r="BG448" i="1"/>
  <c r="BH448" i="1"/>
  <c r="BI448" i="1"/>
  <c r="BG449" i="1"/>
  <c r="BH449" i="1"/>
  <c r="BI449" i="1"/>
  <c r="BG450" i="1"/>
  <c r="BH450" i="1"/>
  <c r="BI450" i="1"/>
  <c r="BG452" i="1"/>
  <c r="BH452" i="1"/>
  <c r="BI452" i="1"/>
  <c r="BG453" i="1"/>
  <c r="BH453" i="1"/>
  <c r="BI453" i="1"/>
  <c r="BG454" i="1"/>
  <c r="BH454" i="1"/>
  <c r="BI454" i="1"/>
  <c r="BG455" i="1"/>
  <c r="BH455" i="1"/>
  <c r="BI455" i="1"/>
  <c r="BG456" i="1"/>
  <c r="BH456" i="1"/>
  <c r="BI456" i="1"/>
  <c r="BG457" i="1"/>
  <c r="BH457" i="1"/>
  <c r="BI457" i="1"/>
  <c r="BH458" i="1"/>
  <c r="BI458" i="1"/>
  <c r="BH459" i="1"/>
  <c r="BI459" i="1"/>
  <c r="BH460" i="1"/>
  <c r="BI460" i="1"/>
  <c r="BH461" i="1"/>
  <c r="BI461" i="1"/>
  <c r="BH462" i="1"/>
  <c r="BI462" i="1"/>
  <c r="BH463" i="1"/>
  <c r="BI463" i="1"/>
  <c r="BH464" i="1"/>
  <c r="BI464" i="1"/>
  <c r="BH465" i="1"/>
  <c r="BI465" i="1"/>
  <c r="BH466" i="1"/>
  <c r="BI466" i="1"/>
  <c r="BH467" i="1"/>
  <c r="BI467" i="1"/>
  <c r="BH468" i="1"/>
  <c r="BI468" i="1"/>
  <c r="BH469" i="1"/>
  <c r="BI469" i="1"/>
  <c r="BH470" i="1"/>
  <c r="BI470" i="1"/>
  <c r="BH471" i="1"/>
  <c r="BI471" i="1"/>
  <c r="BH472" i="1"/>
  <c r="BI472" i="1"/>
  <c r="BH473" i="1"/>
  <c r="BI473" i="1"/>
  <c r="BH474" i="1"/>
  <c r="BI474" i="1"/>
  <c r="BH475" i="1"/>
  <c r="BI475" i="1"/>
  <c r="BH476" i="1"/>
  <c r="BI476" i="1"/>
  <c r="BH477" i="1"/>
  <c r="BI477" i="1"/>
  <c r="BH478" i="1"/>
  <c r="BI478" i="1"/>
  <c r="BH479" i="1"/>
  <c r="BI479" i="1"/>
  <c r="BH480" i="1"/>
  <c r="BI480" i="1"/>
  <c r="BH481" i="1"/>
  <c r="BI481" i="1"/>
  <c r="BH482" i="1"/>
  <c r="BI482" i="1"/>
  <c r="BH483" i="1"/>
  <c r="BI483" i="1"/>
  <c r="BH484" i="1"/>
  <c r="BI484" i="1"/>
  <c r="BH485" i="1"/>
  <c r="BI485" i="1"/>
  <c r="BH486" i="1"/>
  <c r="BI486" i="1"/>
  <c r="BH487" i="1"/>
  <c r="BI487" i="1"/>
  <c r="BH488" i="1"/>
  <c r="BI488" i="1"/>
  <c r="BH489" i="1"/>
  <c r="BI489" i="1"/>
  <c r="CX481" i="1"/>
  <c r="CX482" i="1"/>
  <c r="CX483" i="1"/>
  <c r="CX484" i="1"/>
  <c r="CX485" i="1"/>
  <c r="CX486" i="1"/>
  <c r="CX487" i="1"/>
  <c r="CX488" i="1"/>
  <c r="CX489" i="1"/>
  <c r="CJ481" i="1"/>
  <c r="CJ482" i="1"/>
  <c r="CJ483" i="1"/>
  <c r="CJ484" i="1"/>
  <c r="CJ485" i="1"/>
  <c r="CJ486" i="1"/>
  <c r="CJ487" i="1"/>
  <c r="CJ488" i="1"/>
  <c r="CJ489" i="1"/>
  <c r="DZ481" i="1"/>
  <c r="DZ482" i="1"/>
  <c r="DZ483" i="1"/>
  <c r="DZ484" i="1"/>
  <c r="DZ485" i="1"/>
  <c r="DZ486" i="1"/>
  <c r="DZ487" i="1"/>
  <c r="DZ488" i="1"/>
  <c r="DZ489" i="1"/>
  <c r="LJ443" i="1"/>
  <c r="LN443" i="1"/>
  <c r="LJ444" i="1"/>
  <c r="LM441" i="1"/>
  <c r="LM444" i="1"/>
  <c r="LN444" i="1"/>
  <c r="LJ445" i="1"/>
  <c r="LN445" i="1"/>
  <c r="LJ446" i="1"/>
  <c r="LN446" i="1"/>
  <c r="LJ447" i="1"/>
  <c r="LM447" i="1"/>
  <c r="LN447" i="1"/>
  <c r="LJ448" i="1"/>
  <c r="LN448" i="1"/>
  <c r="LJ449" i="1"/>
  <c r="LN449" i="1"/>
  <c r="LJ450" i="1"/>
  <c r="LM450" i="1"/>
  <c r="LN450" i="1"/>
  <c r="LJ451" i="1"/>
  <c r="LN451" i="1"/>
  <c r="LN452" i="1"/>
  <c r="LM453" i="1"/>
  <c r="LN453" i="1"/>
  <c r="LN454" i="1"/>
  <c r="LN455" i="1"/>
  <c r="LM456" i="1"/>
  <c r="LN456" i="1"/>
  <c r="LN457" i="1"/>
  <c r="LJ458" i="1"/>
  <c r="LN458" i="1"/>
  <c r="LJ459" i="1"/>
  <c r="LM459" i="1"/>
  <c r="LN459" i="1"/>
  <c r="LJ460" i="1"/>
  <c r="LN460" i="1"/>
  <c r="LJ461" i="1"/>
  <c r="LM461" i="1"/>
  <c r="LN461" i="1"/>
  <c r="LJ462" i="1"/>
  <c r="LM462" i="1"/>
  <c r="LN462" i="1"/>
  <c r="LJ463" i="1"/>
  <c r="LN463" i="1"/>
  <c r="LN467" i="1"/>
  <c r="LN468" i="1"/>
  <c r="LN469" i="1"/>
  <c r="LN470" i="1"/>
  <c r="LN471" i="1"/>
  <c r="LN472" i="1"/>
  <c r="LN477" i="1"/>
  <c r="LN478" i="1"/>
  <c r="LN479" i="1"/>
  <c r="LN480" i="1"/>
  <c r="LN481" i="1"/>
  <c r="LN482" i="1"/>
  <c r="LN483" i="1"/>
  <c r="LN484" i="1"/>
  <c r="EN461" i="1"/>
  <c r="EO461" i="1"/>
  <c r="EN462" i="1"/>
  <c r="EO462" i="1"/>
  <c r="EN463" i="1"/>
  <c r="EO463" i="1"/>
  <c r="EN464" i="1"/>
  <c r="EO464" i="1"/>
  <c r="EN465" i="1"/>
  <c r="EO465" i="1"/>
  <c r="EN466" i="1"/>
  <c r="EO466" i="1"/>
  <c r="EN467" i="1"/>
  <c r="EO467" i="1"/>
  <c r="EN468" i="1"/>
  <c r="EO468" i="1"/>
  <c r="EN469" i="1"/>
  <c r="EO469" i="1"/>
  <c r="EN470" i="1"/>
  <c r="EO470" i="1"/>
  <c r="EN471" i="1"/>
  <c r="EO471" i="1"/>
  <c r="EN472" i="1"/>
  <c r="EO472" i="1"/>
  <c r="EN477" i="1"/>
  <c r="EO477" i="1"/>
  <c r="EN478" i="1"/>
  <c r="EO478" i="1"/>
  <c r="EN479" i="1"/>
  <c r="EO479" i="1"/>
  <c r="EN480" i="1"/>
  <c r="EO480" i="1"/>
  <c r="EN481" i="1"/>
  <c r="EO481" i="1"/>
  <c r="EN482" i="1"/>
  <c r="EO482" i="1"/>
  <c r="EN483" i="1"/>
  <c r="EO483" i="1"/>
  <c r="EN484" i="1"/>
  <c r="EO484" i="1"/>
  <c r="EN486" i="1"/>
  <c r="EO486" i="1"/>
  <c r="EN487" i="1"/>
  <c r="EO487" i="1"/>
  <c r="EN488" i="1"/>
  <c r="EO488" i="1"/>
  <c r="EN489" i="1"/>
  <c r="EO489" i="1"/>
  <c r="MB461" i="1"/>
  <c r="MC461" i="1"/>
  <c r="MB462" i="1"/>
  <c r="MC462" i="1"/>
  <c r="MB463" i="1"/>
  <c r="MC463" i="1"/>
  <c r="MB464" i="1"/>
  <c r="MB465" i="1"/>
  <c r="MC465" i="1"/>
  <c r="MB466" i="1"/>
  <c r="MC466" i="1"/>
  <c r="MB467" i="1"/>
  <c r="MC467" i="1"/>
  <c r="MB468" i="1"/>
  <c r="MC468" i="1"/>
  <c r="MB469" i="1"/>
  <c r="MC469" i="1"/>
  <c r="MB470" i="1"/>
  <c r="MC470" i="1"/>
  <c r="MB471" i="1"/>
  <c r="MC471" i="1"/>
  <c r="MB472" i="1"/>
  <c r="MB477" i="1"/>
  <c r="MC477" i="1"/>
  <c r="MB478" i="1"/>
  <c r="MC478" i="1"/>
  <c r="MB479" i="1"/>
  <c r="MC479" i="1"/>
  <c r="MB480" i="1"/>
  <c r="MC480" i="1"/>
  <c r="MB481" i="1"/>
  <c r="MC481" i="1"/>
  <c r="MB482" i="1"/>
  <c r="MC482" i="1"/>
  <c r="MB483" i="1"/>
  <c r="MC483" i="1"/>
  <c r="MB484" i="1"/>
  <c r="MC484" i="1"/>
  <c r="MB486" i="1"/>
  <c r="MC486" i="1"/>
  <c r="MB487" i="1"/>
  <c r="MC487" i="1"/>
  <c r="MB488" i="1"/>
  <c r="MC488" i="1"/>
  <c r="MB489" i="1"/>
  <c r="BR458" i="1"/>
  <c r="BV458" i="1"/>
  <c r="BR459" i="1"/>
  <c r="BV459" i="1"/>
  <c r="BR460" i="1"/>
  <c r="BV460" i="1"/>
  <c r="BR462" i="1"/>
  <c r="BV462" i="1"/>
  <c r="BR463" i="1"/>
  <c r="BV463" i="1"/>
  <c r="BR464" i="1"/>
  <c r="BV464" i="1"/>
  <c r="BV478" i="1"/>
  <c r="BV479" i="1"/>
  <c r="BV480" i="1"/>
  <c r="BV482" i="1"/>
  <c r="BV483" i="1"/>
  <c r="BV484" i="1"/>
  <c r="BV486" i="1"/>
  <c r="BV487" i="1"/>
  <c r="BV488" i="1"/>
  <c r="BV489" i="1"/>
  <c r="DL481" i="1"/>
  <c r="DL482" i="1"/>
  <c r="DL483" i="1"/>
  <c r="DL484" i="1"/>
  <c r="DL485" i="1"/>
  <c r="DL486" i="1"/>
  <c r="DL487" i="1"/>
  <c r="DL488" i="1"/>
  <c r="DL489" i="1"/>
  <c r="JJ481" i="1"/>
  <c r="JJ482" i="1"/>
  <c r="JJ483" i="1"/>
  <c r="JJ484" i="1"/>
  <c r="JJ485" i="1"/>
  <c r="JJ486" i="1"/>
  <c r="JJ487" i="1"/>
  <c r="JJ488" i="1"/>
  <c r="JJ489" i="1"/>
  <c r="JX481" i="1"/>
  <c r="JX482" i="1"/>
  <c r="JX483" i="1"/>
  <c r="JX484" i="1"/>
  <c r="JX485" i="1"/>
  <c r="JX486" i="1"/>
  <c r="JX487" i="1"/>
  <c r="JX488" i="1"/>
  <c r="JX489" i="1"/>
  <c r="KL481" i="1"/>
  <c r="KL482" i="1"/>
  <c r="KL483" i="1"/>
  <c r="KL484" i="1"/>
  <c r="KL485" i="1"/>
  <c r="KL486" i="1"/>
  <c r="KL487" i="1"/>
  <c r="KL488" i="1"/>
  <c r="KL489" i="1"/>
  <c r="KZ481" i="1"/>
  <c r="KZ482" i="1"/>
  <c r="KZ483" i="1"/>
  <c r="KZ484" i="1"/>
  <c r="KZ485" i="1"/>
  <c r="KZ486" i="1"/>
  <c r="KZ487" i="1"/>
  <c r="KZ488" i="1"/>
  <c r="KZ489" i="1"/>
  <c r="ND461" i="1"/>
  <c r="NE461" i="1"/>
  <c r="ND462" i="1"/>
  <c r="ND463" i="1"/>
  <c r="NE463" i="1"/>
  <c r="ND464" i="1"/>
  <c r="NE464" i="1"/>
  <c r="ND465" i="1"/>
  <c r="NE465" i="1"/>
  <c r="ND466" i="1"/>
  <c r="NE466" i="1"/>
  <c r="ND467" i="1"/>
  <c r="NE467" i="1"/>
  <c r="ND468" i="1"/>
  <c r="NE468" i="1"/>
  <c r="ND469" i="1"/>
  <c r="NE469" i="1"/>
  <c r="ND470" i="1"/>
  <c r="NE470" i="1"/>
  <c r="ND471" i="1"/>
  <c r="NE471" i="1"/>
  <c r="ND472" i="1"/>
  <c r="NE472" i="1"/>
  <c r="ND477" i="1"/>
  <c r="NE477" i="1"/>
  <c r="ND478" i="1"/>
  <c r="NE478" i="1"/>
  <c r="ND479" i="1"/>
  <c r="NE479" i="1"/>
  <c r="ND480" i="1"/>
  <c r="NE480" i="1"/>
  <c r="ND481" i="1"/>
  <c r="NE481" i="1"/>
  <c r="ND482" i="1"/>
  <c r="ND483" i="1"/>
  <c r="NE483" i="1"/>
  <c r="ND484" i="1"/>
  <c r="NE484" i="1"/>
  <c r="ND486" i="1"/>
  <c r="NE486" i="1"/>
  <c r="ND487" i="1"/>
  <c r="NE487" i="1"/>
  <c r="ND488" i="1"/>
  <c r="NE488" i="1"/>
  <c r="ND489" i="1"/>
  <c r="NE489" i="1"/>
  <c r="MP461" i="1"/>
  <c r="MQ461" i="1"/>
  <c r="MP462" i="1"/>
  <c r="MQ462" i="1"/>
  <c r="MP463" i="1"/>
  <c r="MQ463" i="1"/>
  <c r="MP464" i="1"/>
  <c r="MQ464" i="1"/>
  <c r="MP465" i="1"/>
  <c r="MQ465" i="1"/>
  <c r="MP466" i="1"/>
  <c r="MQ466" i="1"/>
  <c r="MP467" i="1"/>
  <c r="MQ467" i="1"/>
  <c r="MP468" i="1"/>
  <c r="MQ468" i="1"/>
  <c r="MP469" i="1"/>
  <c r="MQ469" i="1"/>
  <c r="MP470" i="1"/>
  <c r="MQ470" i="1"/>
  <c r="MP471" i="1"/>
  <c r="MQ471" i="1"/>
  <c r="MP472" i="1"/>
  <c r="MQ472" i="1"/>
  <c r="MP477" i="1"/>
  <c r="MQ477" i="1"/>
  <c r="MP478" i="1"/>
  <c r="MQ478" i="1"/>
  <c r="MP479" i="1"/>
  <c r="MQ479" i="1"/>
  <c r="MP480" i="1"/>
  <c r="MQ480" i="1"/>
  <c r="MP481" i="1"/>
  <c r="MQ481" i="1"/>
  <c r="MP482" i="1"/>
  <c r="MQ482" i="1"/>
  <c r="MP483" i="1"/>
  <c r="MQ483" i="1"/>
  <c r="MP484" i="1"/>
  <c r="MQ484" i="1"/>
  <c r="MP486" i="1"/>
  <c r="MQ486" i="1"/>
  <c r="MP487" i="1"/>
  <c r="MQ487" i="1"/>
  <c r="MP488" i="1"/>
  <c r="MQ488" i="1"/>
  <c r="MP489" i="1"/>
  <c r="MQ489" i="1"/>
  <c r="AE448" i="1"/>
  <c r="AF448" i="1"/>
  <c r="AG448" i="1"/>
  <c r="AE449" i="1"/>
  <c r="AF449" i="1"/>
  <c r="AG449" i="1"/>
  <c r="AE450" i="1"/>
  <c r="AF450" i="1"/>
  <c r="AG450" i="1"/>
  <c r="AE452" i="1"/>
  <c r="AF452" i="1"/>
  <c r="AG452" i="1"/>
  <c r="AE453" i="1"/>
  <c r="AF453" i="1"/>
  <c r="AG453" i="1"/>
  <c r="AE454" i="1"/>
  <c r="AF454" i="1"/>
  <c r="AG454" i="1"/>
  <c r="AE455" i="1"/>
  <c r="AF455" i="1"/>
  <c r="AG455" i="1"/>
  <c r="AE456" i="1"/>
  <c r="AF456" i="1"/>
  <c r="AG456" i="1"/>
  <c r="AE457" i="1"/>
  <c r="AF457" i="1"/>
  <c r="AG457" i="1"/>
  <c r="AF458" i="1"/>
  <c r="AG458" i="1"/>
  <c r="AF459" i="1"/>
  <c r="AG459" i="1"/>
  <c r="AF460" i="1"/>
  <c r="AG460" i="1"/>
  <c r="AF461" i="1"/>
  <c r="AG461" i="1"/>
  <c r="AF462" i="1"/>
  <c r="AG462" i="1"/>
  <c r="AF463" i="1"/>
  <c r="AG463" i="1"/>
  <c r="AF464" i="1"/>
  <c r="AG464" i="1"/>
  <c r="AF465" i="1"/>
  <c r="AG465" i="1"/>
  <c r="AF466" i="1"/>
  <c r="AG466" i="1"/>
  <c r="AF467" i="1"/>
  <c r="AG467" i="1"/>
  <c r="AF468" i="1"/>
  <c r="AG468" i="1"/>
  <c r="AF469" i="1"/>
  <c r="AG469" i="1"/>
  <c r="AF470" i="1"/>
  <c r="AG470" i="1"/>
  <c r="AF471" i="1"/>
  <c r="AG471" i="1"/>
  <c r="AF472" i="1"/>
  <c r="AG472" i="1"/>
  <c r="AF473" i="1"/>
  <c r="AG473" i="1"/>
  <c r="AF474" i="1"/>
  <c r="AG474" i="1"/>
  <c r="AF475" i="1"/>
  <c r="AG475" i="1"/>
  <c r="AF476" i="1"/>
  <c r="AG476" i="1"/>
  <c r="AF477" i="1"/>
  <c r="AG477" i="1"/>
  <c r="AF478" i="1"/>
  <c r="AG478" i="1"/>
  <c r="AF479" i="1"/>
  <c r="AG479" i="1"/>
  <c r="AF480" i="1"/>
  <c r="AG480" i="1"/>
  <c r="AF481" i="1"/>
  <c r="AG481" i="1"/>
  <c r="AF482" i="1"/>
  <c r="AG482" i="1"/>
  <c r="AF483" i="1"/>
  <c r="AG483" i="1"/>
  <c r="AF484" i="1"/>
  <c r="AG484" i="1"/>
  <c r="AF486" i="1"/>
  <c r="AG486" i="1"/>
  <c r="AF487" i="1"/>
  <c r="AG487" i="1"/>
  <c r="AF488" i="1"/>
  <c r="AG488" i="1"/>
  <c r="AF489" i="1"/>
  <c r="AG489" i="1"/>
  <c r="NR461" i="1"/>
  <c r="NS461" i="1"/>
  <c r="NR462" i="1"/>
  <c r="NS462" i="1"/>
  <c r="NR463" i="1"/>
  <c r="NS463" i="1"/>
  <c r="NR464" i="1"/>
  <c r="NS464" i="1"/>
  <c r="NR465" i="1"/>
  <c r="NS465" i="1"/>
  <c r="NR466" i="1"/>
  <c r="NS466" i="1"/>
  <c r="NR467" i="1"/>
  <c r="NS467" i="1"/>
  <c r="NR468" i="1"/>
  <c r="NS468" i="1"/>
  <c r="NR469" i="1"/>
  <c r="NS469" i="1"/>
  <c r="NR470" i="1"/>
  <c r="NS470" i="1"/>
  <c r="NR471" i="1"/>
  <c r="NS471" i="1"/>
  <c r="NR472" i="1"/>
  <c r="NS472" i="1"/>
  <c r="NR477" i="1"/>
  <c r="NS477" i="1"/>
  <c r="NR478" i="1"/>
  <c r="NS478" i="1"/>
  <c r="NR479" i="1"/>
  <c r="NS479" i="1"/>
  <c r="NR480" i="1"/>
  <c r="NS480" i="1"/>
  <c r="NR481" i="1"/>
  <c r="NS481" i="1"/>
  <c r="NR482" i="1"/>
  <c r="NS482" i="1"/>
  <c r="NR483" i="1"/>
  <c r="NS483" i="1"/>
  <c r="NR484" i="1"/>
  <c r="NS484" i="1"/>
  <c r="NR486" i="1"/>
  <c r="NS486" i="1"/>
  <c r="NR487" i="1"/>
  <c r="NS487" i="1"/>
  <c r="NR488" i="1"/>
  <c r="NS488" i="1"/>
  <c r="NR489" i="1"/>
  <c r="NS489" i="1"/>
  <c r="L438" i="1"/>
  <c r="V438" i="1"/>
  <c r="AJ438" i="1"/>
  <c r="AX438" i="1"/>
  <c r="ED438" i="1"/>
  <c r="ER438" i="1"/>
  <c r="NH438" i="1"/>
  <c r="MT438" i="1"/>
  <c r="MF438" i="1"/>
  <c r="LR438" i="1"/>
  <c r="L439" i="1"/>
  <c r="V439" i="1"/>
  <c r="AJ439" i="1"/>
  <c r="AX439" i="1"/>
  <c r="ED439" i="1"/>
  <c r="ER439" i="1"/>
  <c r="NH439" i="1"/>
  <c r="MT439" i="1"/>
  <c r="MF439" i="1"/>
  <c r="LR439" i="1"/>
  <c r="L440" i="1"/>
  <c r="V440" i="1"/>
  <c r="AJ440" i="1"/>
  <c r="AX440" i="1"/>
  <c r="ED440" i="1"/>
  <c r="ER440" i="1"/>
  <c r="NH440" i="1"/>
  <c r="MT440" i="1"/>
  <c r="MF440" i="1"/>
  <c r="LR440" i="1"/>
  <c r="LD440" i="1"/>
  <c r="L441" i="1"/>
  <c r="V441" i="1"/>
  <c r="AJ441" i="1"/>
  <c r="AX441" i="1"/>
  <c r="BL441" i="1"/>
  <c r="BP441" i="1"/>
  <c r="BZ441" i="1"/>
  <c r="CN441" i="1"/>
  <c r="DB441" i="1"/>
  <c r="DP441" i="1"/>
  <c r="ED441" i="1"/>
  <c r="ER441" i="1"/>
  <c r="IZ441" i="1"/>
  <c r="JN441" i="1"/>
  <c r="KB441" i="1"/>
  <c r="KP441" i="1"/>
  <c r="NH441" i="1"/>
  <c r="MT441" i="1"/>
  <c r="MF441" i="1"/>
  <c r="LR441" i="1"/>
  <c r="L442" i="1"/>
  <c r="V442" i="1"/>
  <c r="AJ442" i="1"/>
  <c r="AX442" i="1"/>
  <c r="BP442" i="1"/>
  <c r="ED442" i="1"/>
  <c r="ER442" i="1"/>
  <c r="NH442" i="1"/>
  <c r="MT442" i="1"/>
  <c r="MF442" i="1"/>
  <c r="LR442" i="1"/>
  <c r="L443" i="1"/>
  <c r="V443" i="1"/>
  <c r="AJ443" i="1"/>
  <c r="AX443" i="1"/>
  <c r="BP443" i="1"/>
  <c r="ED443" i="1"/>
  <c r="ER443" i="1"/>
  <c r="NH443" i="1"/>
  <c r="MT443" i="1"/>
  <c r="MF443" i="1"/>
  <c r="LR443" i="1"/>
  <c r="LD443" i="1"/>
  <c r="LH443" i="1"/>
  <c r="LL443" i="1"/>
  <c r="L444" i="1"/>
  <c r="V444" i="1"/>
  <c r="AJ444" i="1"/>
  <c r="AX444" i="1"/>
  <c r="BP444" i="1"/>
  <c r="ED444" i="1"/>
  <c r="ER444" i="1"/>
  <c r="NH444" i="1"/>
  <c r="MT444" i="1"/>
  <c r="MF444" i="1"/>
  <c r="LR444" i="1"/>
  <c r="LH444" i="1"/>
  <c r="LL444" i="1"/>
  <c r="L445" i="1"/>
  <c r="N445" i="1"/>
  <c r="V445" i="1"/>
  <c r="AJ445" i="1"/>
  <c r="AX445" i="1"/>
  <c r="BL445" i="1"/>
  <c r="BP445" i="1"/>
  <c r="BZ445" i="1"/>
  <c r="CN445" i="1"/>
  <c r="DB445" i="1"/>
  <c r="DP445" i="1"/>
  <c r="ED445" i="1"/>
  <c r="ER445" i="1"/>
  <c r="IZ445" i="1"/>
  <c r="JN445" i="1"/>
  <c r="KB445" i="1"/>
  <c r="KP445" i="1"/>
  <c r="NH445" i="1"/>
  <c r="MT445" i="1"/>
  <c r="MF445" i="1"/>
  <c r="LR445" i="1"/>
  <c r="LH445" i="1"/>
  <c r="LL445" i="1"/>
  <c r="BP446" i="1"/>
  <c r="ED446" i="1"/>
  <c r="NH446" i="1"/>
  <c r="LD446" i="1"/>
  <c r="LH446" i="1"/>
  <c r="LL446" i="1"/>
  <c r="L447" i="1"/>
  <c r="N447" i="1"/>
  <c r="V447" i="1"/>
  <c r="AJ447" i="1"/>
  <c r="AX447" i="1"/>
  <c r="BP447" i="1"/>
  <c r="ED447" i="1"/>
  <c r="ER447" i="1"/>
  <c r="NH447" i="1"/>
  <c r="MT447" i="1"/>
  <c r="MF447" i="1"/>
  <c r="LR447" i="1"/>
  <c r="LH447" i="1"/>
  <c r="LL447" i="1"/>
  <c r="L448" i="1"/>
  <c r="N448" i="1"/>
  <c r="V448" i="1"/>
  <c r="Z448" i="1"/>
  <c r="AB448" i="1"/>
  <c r="AJ448" i="1"/>
  <c r="AN448" i="1"/>
  <c r="AP448" i="1"/>
  <c r="AX448" i="1"/>
  <c r="BB448" i="1"/>
  <c r="BD448" i="1"/>
  <c r="BP448" i="1"/>
  <c r="ED448" i="1"/>
  <c r="ER448" i="1"/>
  <c r="NH448" i="1"/>
  <c r="MT448" i="1"/>
  <c r="MF448" i="1"/>
  <c r="LR448" i="1"/>
  <c r="LH448" i="1"/>
  <c r="LL448" i="1"/>
  <c r="L449" i="1"/>
  <c r="N449" i="1"/>
  <c r="V449" i="1"/>
  <c r="Z449" i="1"/>
  <c r="AB449" i="1"/>
  <c r="AJ449" i="1"/>
  <c r="AN449" i="1"/>
  <c r="AP449" i="1"/>
  <c r="AX449" i="1"/>
  <c r="BB449" i="1"/>
  <c r="BD449" i="1"/>
  <c r="BL449" i="1"/>
  <c r="BP449" i="1"/>
  <c r="BZ449" i="1"/>
  <c r="CN449" i="1"/>
  <c r="DB449" i="1"/>
  <c r="DP449" i="1"/>
  <c r="ED449" i="1"/>
  <c r="ER449" i="1"/>
  <c r="IZ449" i="1"/>
  <c r="JN449" i="1"/>
  <c r="KB449" i="1"/>
  <c r="KP449" i="1"/>
  <c r="NH449" i="1"/>
  <c r="MT449" i="1"/>
  <c r="MF449" i="1"/>
  <c r="LR449" i="1"/>
  <c r="LD449" i="1"/>
  <c r="LH449" i="1"/>
  <c r="L450" i="1"/>
  <c r="N450" i="1"/>
  <c r="V450" i="1"/>
  <c r="Z450" i="1"/>
  <c r="AB450" i="1"/>
  <c r="AJ450" i="1"/>
  <c r="AN450" i="1"/>
  <c r="AP450" i="1"/>
  <c r="AX450" i="1"/>
  <c r="BB450" i="1"/>
  <c r="BD450" i="1"/>
  <c r="BP450" i="1"/>
  <c r="ED450" i="1"/>
  <c r="ER450" i="1"/>
  <c r="NH450" i="1"/>
  <c r="MT450" i="1"/>
  <c r="MF450" i="1"/>
  <c r="LR450" i="1"/>
  <c r="LH450" i="1"/>
  <c r="V451" i="1"/>
  <c r="AJ451" i="1"/>
  <c r="AX451" i="1"/>
  <c r="BP451" i="1"/>
  <c r="ED451" i="1"/>
  <c r="ER451" i="1"/>
  <c r="NH451" i="1"/>
  <c r="MT451" i="1"/>
  <c r="MF451" i="1"/>
  <c r="LR451" i="1"/>
  <c r="LH451" i="1"/>
  <c r="L452" i="1"/>
  <c r="N452" i="1"/>
  <c r="V452" i="1"/>
  <c r="Z452" i="1"/>
  <c r="AB452" i="1"/>
  <c r="AJ452" i="1"/>
  <c r="AN452" i="1"/>
  <c r="AP452" i="1"/>
  <c r="AX452" i="1"/>
  <c r="BB452" i="1"/>
  <c r="BD452" i="1"/>
  <c r="BP452" i="1"/>
  <c r="ED452" i="1"/>
  <c r="ER452" i="1"/>
  <c r="NH452" i="1"/>
  <c r="MT452" i="1"/>
  <c r="MF452" i="1"/>
  <c r="LR452" i="1"/>
  <c r="LD452" i="1"/>
  <c r="L453" i="1"/>
  <c r="N453" i="1"/>
  <c r="V453" i="1"/>
  <c r="Z453" i="1"/>
  <c r="AB453" i="1"/>
  <c r="AJ453" i="1"/>
  <c r="AN453" i="1"/>
  <c r="AP453" i="1"/>
  <c r="AX453" i="1"/>
  <c r="BB453" i="1"/>
  <c r="BD453" i="1"/>
  <c r="BL453" i="1"/>
  <c r="BP453" i="1"/>
  <c r="BZ453" i="1"/>
  <c r="CN453" i="1"/>
  <c r="DB453" i="1"/>
  <c r="DP453" i="1"/>
  <c r="ED453" i="1"/>
  <c r="ER453" i="1"/>
  <c r="IZ453" i="1"/>
  <c r="JN453" i="1"/>
  <c r="KB453" i="1"/>
  <c r="KP453" i="1"/>
  <c r="NH453" i="1"/>
  <c r="MT453" i="1"/>
  <c r="MF453" i="1"/>
  <c r="LR453" i="1"/>
  <c r="L454" i="1"/>
  <c r="N454" i="1"/>
  <c r="V454" i="1"/>
  <c r="Z454" i="1"/>
  <c r="AB454" i="1"/>
  <c r="AJ454" i="1"/>
  <c r="AN454" i="1"/>
  <c r="AP454" i="1"/>
  <c r="AX454" i="1"/>
  <c r="BB454" i="1"/>
  <c r="BD454" i="1"/>
  <c r="BP454" i="1"/>
  <c r="ED454" i="1"/>
  <c r="ER454" i="1"/>
  <c r="NH454" i="1"/>
  <c r="MT454" i="1"/>
  <c r="MF454" i="1"/>
  <c r="LR454" i="1"/>
  <c r="L455" i="1"/>
  <c r="N455" i="1"/>
  <c r="V455" i="1"/>
  <c r="Z455" i="1"/>
  <c r="AB455" i="1"/>
  <c r="AJ455" i="1"/>
  <c r="AN455" i="1"/>
  <c r="AP455" i="1"/>
  <c r="AX455" i="1"/>
  <c r="BB455" i="1"/>
  <c r="BD455" i="1"/>
  <c r="BP455" i="1"/>
  <c r="ED455" i="1"/>
  <c r="ER455" i="1"/>
  <c r="NH455" i="1"/>
  <c r="MT455" i="1"/>
  <c r="MF455" i="1"/>
  <c r="LR455" i="1"/>
  <c r="LD455" i="1"/>
  <c r="LL455" i="1"/>
  <c r="L456" i="1"/>
  <c r="N456" i="1"/>
  <c r="V456" i="1"/>
  <c r="Z456" i="1"/>
  <c r="AB456" i="1"/>
  <c r="AJ456" i="1"/>
  <c r="AN456" i="1"/>
  <c r="AP456" i="1"/>
  <c r="AX456" i="1"/>
  <c r="BB456" i="1"/>
  <c r="BD456" i="1"/>
  <c r="BP456" i="1"/>
  <c r="ED456" i="1"/>
  <c r="ER456" i="1"/>
  <c r="NH456" i="1"/>
  <c r="MT456" i="1"/>
  <c r="MF456" i="1"/>
  <c r="LR456" i="1"/>
  <c r="LL456" i="1"/>
  <c r="L457" i="1"/>
  <c r="N457" i="1"/>
  <c r="V457" i="1"/>
  <c r="Z457" i="1"/>
  <c r="AB457" i="1"/>
  <c r="AJ457" i="1"/>
  <c r="AN457" i="1"/>
  <c r="AP457" i="1"/>
  <c r="AX457" i="1"/>
  <c r="BB457" i="1"/>
  <c r="BD457" i="1"/>
  <c r="BL457" i="1"/>
  <c r="BP457" i="1"/>
  <c r="BW457" i="1"/>
  <c r="BZ457" i="1"/>
  <c r="CN457" i="1"/>
  <c r="DB457" i="1"/>
  <c r="DP457" i="1"/>
  <c r="ED457" i="1"/>
  <c r="ER457" i="1"/>
  <c r="IZ457" i="1"/>
  <c r="JN457" i="1"/>
  <c r="KB457" i="1"/>
  <c r="KP457" i="1"/>
  <c r="NH457" i="1"/>
  <c r="MT457" i="1"/>
  <c r="MF457" i="1"/>
  <c r="LR457" i="1"/>
  <c r="LL457" i="1"/>
  <c r="L458" i="1"/>
  <c r="N458" i="1"/>
  <c r="Z458" i="1"/>
  <c r="AB458" i="1"/>
  <c r="AN458" i="1"/>
  <c r="AP458" i="1"/>
  <c r="BB458" i="1"/>
  <c r="BD458" i="1"/>
  <c r="BP458" i="1"/>
  <c r="BW458" i="1"/>
  <c r="LD458" i="1"/>
  <c r="LH458" i="1"/>
  <c r="LL458" i="1"/>
  <c r="L459" i="1"/>
  <c r="N459" i="1"/>
  <c r="Z459" i="1"/>
  <c r="AB459" i="1"/>
  <c r="AN459" i="1"/>
  <c r="AP459" i="1"/>
  <c r="BB459" i="1"/>
  <c r="BD459" i="1"/>
  <c r="BP459" i="1"/>
  <c r="BW459" i="1"/>
  <c r="BT459" i="1"/>
  <c r="LH459" i="1"/>
  <c r="LL459" i="1"/>
  <c r="N460" i="1"/>
  <c r="S460" i="1"/>
  <c r="AB460" i="1"/>
  <c r="AN460" i="1"/>
  <c r="AP460" i="1"/>
  <c r="BB460" i="1"/>
  <c r="BD460" i="1"/>
  <c r="BP460" i="1"/>
  <c r="BW460" i="1"/>
  <c r="LH460" i="1"/>
  <c r="LL460" i="1"/>
  <c r="N461" i="1"/>
  <c r="AB461" i="1"/>
  <c r="AN461" i="1"/>
  <c r="AP461" i="1"/>
  <c r="BB461" i="1"/>
  <c r="BD461" i="1"/>
  <c r="BL461" i="1"/>
  <c r="BP461" i="1"/>
  <c r="BW461" i="1"/>
  <c r="BZ461" i="1"/>
  <c r="CN461" i="1"/>
  <c r="DB461" i="1"/>
  <c r="DP461" i="1"/>
  <c r="EH461" i="1"/>
  <c r="EJ461" i="1"/>
  <c r="EV461" i="1"/>
  <c r="EX461" i="1"/>
  <c r="IZ461" i="1"/>
  <c r="JN461" i="1"/>
  <c r="KB461" i="1"/>
  <c r="KP461" i="1"/>
  <c r="NL461" i="1"/>
  <c r="NN461" i="1"/>
  <c r="MX461" i="1"/>
  <c r="MZ461" i="1"/>
  <c r="MJ461" i="1"/>
  <c r="ML461" i="1"/>
  <c r="LV461" i="1"/>
  <c r="LX461" i="1"/>
  <c r="LD461" i="1"/>
  <c r="LH461" i="1"/>
  <c r="LL461" i="1"/>
  <c r="N462" i="1"/>
  <c r="AB462" i="1"/>
  <c r="AN462" i="1"/>
  <c r="AP462" i="1"/>
  <c r="BB462" i="1"/>
  <c r="BD462" i="1"/>
  <c r="BP462" i="1"/>
  <c r="BW462" i="1"/>
  <c r="EH462" i="1"/>
  <c r="EJ462" i="1"/>
  <c r="EV462" i="1"/>
  <c r="EX462" i="1"/>
  <c r="FC462" i="1"/>
  <c r="NL462" i="1"/>
  <c r="NN462" i="1"/>
  <c r="MX462" i="1"/>
  <c r="MZ462" i="1"/>
  <c r="NE462" i="1"/>
  <c r="MJ462" i="1"/>
  <c r="ML462" i="1"/>
  <c r="LV462" i="1"/>
  <c r="LX462" i="1"/>
  <c r="LH462" i="1"/>
  <c r="LL462" i="1"/>
  <c r="N463" i="1"/>
  <c r="AB463" i="1"/>
  <c r="AN463" i="1"/>
  <c r="AP463" i="1"/>
  <c r="BB463" i="1"/>
  <c r="BD463" i="1"/>
  <c r="BP463" i="1"/>
  <c r="BW463" i="1"/>
  <c r="EJ463" i="1"/>
  <c r="EV463" i="1"/>
  <c r="EX463" i="1"/>
  <c r="NN463" i="1"/>
  <c r="MZ463" i="1"/>
  <c r="ML463" i="1"/>
  <c r="LX463" i="1"/>
  <c r="LH463" i="1"/>
  <c r="LL463" i="1"/>
  <c r="N464" i="1"/>
  <c r="AB464" i="1"/>
  <c r="AN464" i="1"/>
  <c r="AP464" i="1"/>
  <c r="BB464" i="1"/>
  <c r="BD464" i="1"/>
  <c r="BP464" i="1"/>
  <c r="BW464" i="1"/>
  <c r="EJ464" i="1"/>
  <c r="EV464" i="1"/>
  <c r="EX464" i="1"/>
  <c r="NN464" i="1"/>
  <c r="MZ464" i="1"/>
  <c r="ML464" i="1"/>
  <c r="LX464" i="1"/>
  <c r="MC464" i="1"/>
  <c r="LD464" i="1"/>
  <c r="N465" i="1"/>
  <c r="AB465" i="1"/>
  <c r="AN465" i="1"/>
  <c r="AP465" i="1"/>
  <c r="BB465" i="1"/>
  <c r="BD465" i="1"/>
  <c r="BL465" i="1"/>
  <c r="BP465" i="1"/>
  <c r="BZ465" i="1"/>
  <c r="CN465" i="1"/>
  <c r="DB465" i="1"/>
  <c r="DP465" i="1"/>
  <c r="EJ465" i="1"/>
  <c r="EV465" i="1"/>
  <c r="EX465" i="1"/>
  <c r="JN465" i="1"/>
  <c r="KB465" i="1"/>
  <c r="KP465" i="1"/>
  <c r="NN465" i="1"/>
  <c r="MZ465" i="1"/>
  <c r="ML465" i="1"/>
  <c r="LX465" i="1"/>
  <c r="N466" i="1"/>
  <c r="AB466" i="1"/>
  <c r="AN466" i="1"/>
  <c r="AP466" i="1"/>
  <c r="BB466" i="1"/>
  <c r="BD466" i="1"/>
  <c r="BP466" i="1"/>
  <c r="EJ466" i="1"/>
  <c r="EV466" i="1"/>
  <c r="EX466" i="1"/>
  <c r="NN466" i="1"/>
  <c r="MZ466" i="1"/>
  <c r="ML466" i="1"/>
  <c r="LX466" i="1"/>
  <c r="N467" i="1"/>
  <c r="AB467" i="1"/>
  <c r="AN467" i="1"/>
  <c r="AP467" i="1"/>
  <c r="BB467" i="1"/>
  <c r="BD467" i="1"/>
  <c r="BP467" i="1"/>
  <c r="EJ467" i="1"/>
  <c r="EV467" i="1"/>
  <c r="EX467" i="1"/>
  <c r="NN467" i="1"/>
  <c r="MZ467" i="1"/>
  <c r="ML467" i="1"/>
  <c r="LX467" i="1"/>
  <c r="LD467" i="1"/>
  <c r="LH467" i="1"/>
  <c r="LJ467" i="1"/>
  <c r="LL467" i="1"/>
  <c r="N468" i="1"/>
  <c r="AB468" i="1"/>
  <c r="AN468" i="1"/>
  <c r="AP468" i="1"/>
  <c r="BB468" i="1"/>
  <c r="BD468" i="1"/>
  <c r="BP468" i="1"/>
  <c r="EJ468" i="1"/>
  <c r="EV468" i="1"/>
  <c r="EX468" i="1"/>
  <c r="NN468" i="1"/>
  <c r="MZ468" i="1"/>
  <c r="ML468" i="1"/>
  <c r="LX468" i="1"/>
  <c r="LH468" i="1"/>
  <c r="LJ468" i="1"/>
  <c r="LL468" i="1"/>
  <c r="N469" i="1"/>
  <c r="AB469" i="1"/>
  <c r="AN469" i="1"/>
  <c r="AP469" i="1"/>
  <c r="BB469" i="1"/>
  <c r="BD469" i="1"/>
  <c r="BL469" i="1"/>
  <c r="BP469" i="1"/>
  <c r="BZ469" i="1"/>
  <c r="CN469" i="1"/>
  <c r="DB469" i="1"/>
  <c r="DP469" i="1"/>
  <c r="EJ469" i="1"/>
  <c r="EV469" i="1"/>
  <c r="EX469" i="1"/>
  <c r="IZ469" i="1"/>
  <c r="JN469" i="1"/>
  <c r="KB469" i="1"/>
  <c r="KP469" i="1"/>
  <c r="NN469" i="1"/>
  <c r="MZ469" i="1"/>
  <c r="ML469" i="1"/>
  <c r="LX469" i="1"/>
  <c r="LH469" i="1"/>
  <c r="LJ469" i="1"/>
  <c r="LL469" i="1"/>
  <c r="N470" i="1"/>
  <c r="AB470" i="1"/>
  <c r="AN470" i="1"/>
  <c r="AP470" i="1"/>
  <c r="BB470" i="1"/>
  <c r="BD470" i="1"/>
  <c r="BP470" i="1"/>
  <c r="EJ470" i="1"/>
  <c r="EV470" i="1"/>
  <c r="EX470" i="1"/>
  <c r="NN470" i="1"/>
  <c r="MZ470" i="1"/>
  <c r="ML470" i="1"/>
  <c r="LX470" i="1"/>
  <c r="LD470" i="1"/>
  <c r="LH470" i="1"/>
  <c r="LJ470" i="1"/>
  <c r="LL470" i="1"/>
  <c r="N471" i="1"/>
  <c r="S471" i="1"/>
  <c r="AB471" i="1"/>
  <c r="AN471" i="1"/>
  <c r="AP471" i="1"/>
  <c r="BB471" i="1"/>
  <c r="BD471" i="1"/>
  <c r="BP471" i="1"/>
  <c r="EJ471" i="1"/>
  <c r="EV471" i="1"/>
  <c r="EX471" i="1"/>
  <c r="NN471" i="1"/>
  <c r="MZ471" i="1"/>
  <c r="ML471" i="1"/>
  <c r="LX471" i="1"/>
  <c r="LH471" i="1"/>
  <c r="LJ471" i="1"/>
  <c r="LL471" i="1"/>
  <c r="N472" i="1"/>
  <c r="S472" i="1"/>
  <c r="AB472" i="1"/>
  <c r="AN472" i="1"/>
  <c r="AP472" i="1"/>
  <c r="BB472" i="1"/>
  <c r="BD472" i="1"/>
  <c r="BP472" i="1"/>
  <c r="EJ472" i="1"/>
  <c r="EV472" i="1"/>
  <c r="EX472" i="1"/>
  <c r="NN472" i="1"/>
  <c r="MZ472" i="1"/>
  <c r="ML472" i="1"/>
  <c r="LX472" i="1"/>
  <c r="MC472" i="1"/>
  <c r="LH472" i="1"/>
  <c r="LJ472" i="1"/>
  <c r="LL472" i="1"/>
  <c r="N473" i="1"/>
  <c r="AB473" i="1"/>
  <c r="AN473" i="1"/>
  <c r="AP473" i="1"/>
  <c r="BB473" i="1"/>
  <c r="BD473" i="1"/>
  <c r="BL473" i="1"/>
  <c r="N474" i="1"/>
  <c r="AB474" i="1"/>
  <c r="AN474" i="1"/>
  <c r="AP474" i="1"/>
  <c r="AU474" i="1"/>
  <c r="BB474" i="1"/>
  <c r="BD474" i="1"/>
  <c r="N475" i="1"/>
  <c r="AB475" i="1"/>
  <c r="AN475" i="1"/>
  <c r="AP475" i="1"/>
  <c r="BB475" i="1"/>
  <c r="BD475" i="1"/>
  <c r="N476" i="1"/>
  <c r="AB476" i="1"/>
  <c r="AN476" i="1"/>
  <c r="AP476" i="1"/>
  <c r="BB476" i="1"/>
  <c r="BD476" i="1"/>
  <c r="N477" i="1"/>
  <c r="AB477" i="1"/>
  <c r="AN477" i="1"/>
  <c r="AP477" i="1"/>
  <c r="BB477" i="1"/>
  <c r="BD477" i="1"/>
  <c r="BL477" i="1"/>
  <c r="BP477" i="1"/>
  <c r="BR477" i="1"/>
  <c r="BW477" i="1"/>
  <c r="BT477" i="1"/>
  <c r="CN477" i="1"/>
  <c r="DB477" i="1"/>
  <c r="DP477" i="1"/>
  <c r="EJ477" i="1"/>
  <c r="EV477" i="1"/>
  <c r="EX477" i="1"/>
  <c r="NN477" i="1"/>
  <c r="MZ477" i="1"/>
  <c r="ML477" i="1"/>
  <c r="LX477" i="1"/>
  <c r="LH477" i="1"/>
  <c r="LJ477" i="1"/>
  <c r="LL477" i="1"/>
  <c r="N478" i="1"/>
  <c r="AB478" i="1"/>
  <c r="AN478" i="1"/>
  <c r="AP478" i="1"/>
  <c r="BB478" i="1"/>
  <c r="BD478" i="1"/>
  <c r="BP478" i="1"/>
  <c r="BR478" i="1"/>
  <c r="BW478" i="1"/>
  <c r="BT478" i="1"/>
  <c r="EJ478" i="1"/>
  <c r="EV478" i="1"/>
  <c r="EX478" i="1"/>
  <c r="NN478" i="1"/>
  <c r="MZ478" i="1"/>
  <c r="ML478" i="1"/>
  <c r="LX478" i="1"/>
  <c r="LH478" i="1"/>
  <c r="LJ478" i="1"/>
  <c r="LL478" i="1"/>
  <c r="N479" i="1"/>
  <c r="AB479" i="1"/>
  <c r="AN479" i="1"/>
  <c r="AP479" i="1"/>
  <c r="BB479" i="1"/>
  <c r="BD479" i="1"/>
  <c r="BP479" i="1"/>
  <c r="BR479" i="1"/>
  <c r="BT479" i="1"/>
  <c r="EJ479" i="1"/>
  <c r="EV479" i="1"/>
  <c r="EX479" i="1"/>
  <c r="NN479" i="1"/>
  <c r="MZ479" i="1"/>
  <c r="ML479" i="1"/>
  <c r="LX479" i="1"/>
  <c r="N480" i="1"/>
  <c r="AB480" i="1"/>
  <c r="AN480" i="1"/>
  <c r="AP480" i="1"/>
  <c r="BB480" i="1"/>
  <c r="BD480" i="1"/>
  <c r="BP480" i="1"/>
  <c r="BR480" i="1"/>
  <c r="BW480" i="1"/>
  <c r="BT480" i="1"/>
  <c r="EJ480" i="1"/>
  <c r="EV480" i="1"/>
  <c r="EX480" i="1"/>
  <c r="NN480" i="1"/>
  <c r="MZ480" i="1"/>
  <c r="ML480" i="1"/>
  <c r="LX480" i="1"/>
  <c r="N481" i="1"/>
  <c r="AB481" i="1"/>
  <c r="AN481" i="1"/>
  <c r="AP481" i="1"/>
  <c r="BB481" i="1"/>
  <c r="BD481" i="1"/>
  <c r="BL481" i="1"/>
  <c r="BP481" i="1"/>
  <c r="BR481" i="1"/>
  <c r="BW481" i="1"/>
  <c r="BT481" i="1"/>
  <c r="BZ481" i="1"/>
  <c r="CD481" i="1"/>
  <c r="CF481" i="1"/>
  <c r="CK481" i="1"/>
  <c r="CH481" i="1"/>
  <c r="CN481" i="1"/>
  <c r="CR481" i="1"/>
  <c r="CT481" i="1"/>
  <c r="CY481" i="1"/>
  <c r="CV481" i="1"/>
  <c r="DB481" i="1"/>
  <c r="DF481" i="1"/>
  <c r="DH481" i="1"/>
  <c r="DM481" i="1"/>
  <c r="DJ481" i="1"/>
  <c r="DP481" i="1"/>
  <c r="DT481" i="1"/>
  <c r="DV481" i="1"/>
  <c r="EA481" i="1"/>
  <c r="DX481" i="1"/>
  <c r="EJ481" i="1"/>
  <c r="EV481" i="1"/>
  <c r="EX481" i="1"/>
  <c r="IZ481" i="1"/>
  <c r="JD481" i="1"/>
  <c r="JF481" i="1"/>
  <c r="JK481" i="1"/>
  <c r="JH481" i="1"/>
  <c r="JN481" i="1"/>
  <c r="JR481" i="1"/>
  <c r="JT481" i="1"/>
  <c r="JY481" i="1"/>
  <c r="JV481" i="1"/>
  <c r="KB481" i="1"/>
  <c r="KF481" i="1"/>
  <c r="KH481" i="1"/>
  <c r="KM481" i="1"/>
  <c r="KJ481" i="1"/>
  <c r="KP481" i="1"/>
  <c r="KT481" i="1"/>
  <c r="KV481" i="1"/>
  <c r="LA481" i="1"/>
  <c r="KX481" i="1"/>
  <c r="NN481" i="1"/>
  <c r="MZ481" i="1"/>
  <c r="ML481" i="1"/>
  <c r="LX481" i="1"/>
  <c r="N482" i="1"/>
  <c r="AB482" i="1"/>
  <c r="AN482" i="1"/>
  <c r="AP482" i="1"/>
  <c r="BB482" i="1"/>
  <c r="BD482" i="1"/>
  <c r="BP482" i="1"/>
  <c r="BR482" i="1"/>
  <c r="BW482" i="1"/>
  <c r="BT482" i="1"/>
  <c r="CD482" i="1"/>
  <c r="CF482" i="1"/>
  <c r="CK482" i="1"/>
  <c r="CH482" i="1"/>
  <c r="CR482" i="1"/>
  <c r="CT482" i="1"/>
  <c r="CY482" i="1"/>
  <c r="CV482" i="1"/>
  <c r="DF482" i="1"/>
  <c r="DH482" i="1"/>
  <c r="DM482" i="1"/>
  <c r="DJ482" i="1"/>
  <c r="DT482" i="1"/>
  <c r="DV482" i="1"/>
  <c r="EA482" i="1"/>
  <c r="DX482" i="1"/>
  <c r="EJ482" i="1"/>
  <c r="EV482" i="1"/>
  <c r="EX482" i="1"/>
  <c r="JD482" i="1"/>
  <c r="JF482" i="1"/>
  <c r="JK482" i="1"/>
  <c r="JH482" i="1"/>
  <c r="JR482" i="1"/>
  <c r="JT482" i="1"/>
  <c r="JY482" i="1"/>
  <c r="JV482" i="1"/>
  <c r="KF482" i="1"/>
  <c r="KH482" i="1"/>
  <c r="KM482" i="1"/>
  <c r="KJ482" i="1"/>
  <c r="KK482" i="1"/>
  <c r="KT482" i="1"/>
  <c r="KV482" i="1"/>
  <c r="LA482" i="1"/>
  <c r="KX482" i="1"/>
  <c r="NN482" i="1"/>
  <c r="MZ482" i="1"/>
  <c r="NE482" i="1"/>
  <c r="ML482" i="1"/>
  <c r="LX482" i="1"/>
  <c r="N483" i="1"/>
  <c r="AB483" i="1"/>
  <c r="AN483" i="1"/>
  <c r="AP483" i="1"/>
  <c r="BB483" i="1"/>
  <c r="BD483" i="1"/>
  <c r="BP483" i="1"/>
  <c r="BR483" i="1"/>
  <c r="BW483" i="1"/>
  <c r="BT483" i="1"/>
  <c r="CD483" i="1"/>
  <c r="CF483" i="1"/>
  <c r="CK483" i="1"/>
  <c r="CH483" i="1"/>
  <c r="CR483" i="1"/>
  <c r="CT483" i="1"/>
  <c r="CV483" i="1"/>
  <c r="CW483" i="1"/>
  <c r="DF483" i="1"/>
  <c r="DH483" i="1"/>
  <c r="DM483" i="1"/>
  <c r="DJ483" i="1"/>
  <c r="DT483" i="1"/>
  <c r="DV483" i="1"/>
  <c r="EA483" i="1"/>
  <c r="DX483" i="1"/>
  <c r="EJ483" i="1"/>
  <c r="EV483" i="1"/>
  <c r="EX483" i="1"/>
  <c r="JD483" i="1"/>
  <c r="JF483" i="1"/>
  <c r="JK483" i="1"/>
  <c r="JH483" i="1"/>
  <c r="JR483" i="1"/>
  <c r="JT483" i="1"/>
  <c r="JY483" i="1"/>
  <c r="JV483" i="1"/>
  <c r="KF483" i="1"/>
  <c r="KH483" i="1"/>
  <c r="KM483" i="1"/>
  <c r="KJ483" i="1"/>
  <c r="KT483" i="1"/>
  <c r="KV483" i="1"/>
  <c r="KX483" i="1"/>
  <c r="LA483" i="1"/>
  <c r="NN483" i="1"/>
  <c r="MZ483" i="1"/>
  <c r="ML483" i="1"/>
  <c r="LX483" i="1"/>
  <c r="N484" i="1"/>
  <c r="AB484" i="1"/>
  <c r="AN484" i="1"/>
  <c r="AP484" i="1"/>
  <c r="BB484" i="1"/>
  <c r="BD484" i="1"/>
  <c r="BP484" i="1"/>
  <c r="BR484" i="1"/>
  <c r="BT484" i="1"/>
  <c r="CD484" i="1"/>
  <c r="CF484" i="1"/>
  <c r="CH484" i="1"/>
  <c r="CR484" i="1"/>
  <c r="CT484" i="1"/>
  <c r="CY484" i="1"/>
  <c r="CV484" i="1"/>
  <c r="DF484" i="1"/>
  <c r="DH484" i="1"/>
  <c r="DM484" i="1"/>
  <c r="DJ484" i="1"/>
  <c r="DT484" i="1"/>
  <c r="DV484" i="1"/>
  <c r="EA484" i="1"/>
  <c r="DX484" i="1"/>
  <c r="EJ484" i="1"/>
  <c r="EV484" i="1"/>
  <c r="EX484" i="1"/>
  <c r="JD484" i="1"/>
  <c r="JF484" i="1"/>
  <c r="JK484" i="1"/>
  <c r="JH484" i="1"/>
  <c r="JR484" i="1"/>
  <c r="JT484" i="1"/>
  <c r="JY484" i="1"/>
  <c r="JV484" i="1"/>
  <c r="KF484" i="1"/>
  <c r="KH484" i="1"/>
  <c r="KJ484" i="1"/>
  <c r="KT484" i="1"/>
  <c r="KV484" i="1"/>
  <c r="LA484" i="1"/>
  <c r="KX484" i="1"/>
  <c r="NN484" i="1"/>
  <c r="MZ484" i="1"/>
  <c r="ML484" i="1"/>
  <c r="LX484" i="1"/>
  <c r="N485" i="1"/>
  <c r="AN485" i="1"/>
  <c r="AP485" i="1"/>
  <c r="BB485" i="1"/>
  <c r="BD485" i="1"/>
  <c r="BL485" i="1"/>
  <c r="BP485" i="1"/>
  <c r="BR485" i="1"/>
  <c r="BW485" i="1"/>
  <c r="BT485" i="1"/>
  <c r="BZ485" i="1"/>
  <c r="CD485" i="1"/>
  <c r="CF485" i="1"/>
  <c r="CK485" i="1"/>
  <c r="CH485" i="1"/>
  <c r="CN485" i="1"/>
  <c r="CR485" i="1"/>
  <c r="CT485" i="1"/>
  <c r="CY485" i="1"/>
  <c r="CV485" i="1"/>
  <c r="DB485" i="1"/>
  <c r="DF485" i="1"/>
  <c r="DH485" i="1"/>
  <c r="DM485" i="1"/>
  <c r="DJ485" i="1"/>
  <c r="DK485" i="1"/>
  <c r="DP485" i="1"/>
  <c r="DT485" i="1"/>
  <c r="DV485" i="1"/>
  <c r="EA485" i="1"/>
  <c r="DX485" i="1"/>
  <c r="EV485" i="1"/>
  <c r="EX485" i="1"/>
  <c r="IZ485" i="1"/>
  <c r="JD485" i="1"/>
  <c r="JF485" i="1"/>
  <c r="JK485" i="1"/>
  <c r="JH485" i="1"/>
  <c r="JN485" i="1"/>
  <c r="JR485" i="1"/>
  <c r="JT485" i="1"/>
  <c r="JY485" i="1"/>
  <c r="JV485" i="1"/>
  <c r="KB485" i="1"/>
  <c r="KF485" i="1"/>
  <c r="KH485" i="1"/>
  <c r="KM485" i="1"/>
  <c r="KJ485" i="1"/>
  <c r="KP485" i="1"/>
  <c r="KT485" i="1"/>
  <c r="KV485" i="1"/>
  <c r="LA485" i="1"/>
  <c r="KX485" i="1"/>
  <c r="KY485" i="1"/>
  <c r="LJ485" i="1"/>
  <c r="N486" i="1"/>
  <c r="AB486" i="1"/>
  <c r="AN486" i="1"/>
  <c r="AP486" i="1"/>
  <c r="BB486" i="1"/>
  <c r="BD486" i="1"/>
  <c r="BP486" i="1"/>
  <c r="BR486" i="1"/>
  <c r="BW486" i="1"/>
  <c r="BT486" i="1"/>
  <c r="CD486" i="1"/>
  <c r="CF486" i="1"/>
  <c r="CK486" i="1"/>
  <c r="CH486" i="1"/>
  <c r="CR486" i="1"/>
  <c r="CT486" i="1"/>
  <c r="CY486" i="1"/>
  <c r="CV486" i="1"/>
  <c r="DF486" i="1"/>
  <c r="DH486" i="1"/>
  <c r="DM486" i="1"/>
  <c r="DJ486" i="1"/>
  <c r="DT486" i="1"/>
  <c r="DV486" i="1"/>
  <c r="EA486" i="1"/>
  <c r="DX486" i="1"/>
  <c r="EJ486" i="1"/>
  <c r="EV486" i="1"/>
  <c r="EX486" i="1"/>
  <c r="JD486" i="1"/>
  <c r="JF486" i="1"/>
  <c r="JK486" i="1"/>
  <c r="JH486" i="1"/>
  <c r="JI486" i="1"/>
  <c r="JR486" i="1"/>
  <c r="JT486" i="1"/>
  <c r="JY486" i="1"/>
  <c r="JV486" i="1"/>
  <c r="KF486" i="1"/>
  <c r="KH486" i="1"/>
  <c r="KM486" i="1"/>
  <c r="KJ486" i="1"/>
  <c r="KT486" i="1"/>
  <c r="KV486" i="1"/>
  <c r="LA486" i="1"/>
  <c r="KX486" i="1"/>
  <c r="NN486" i="1"/>
  <c r="MZ486" i="1"/>
  <c r="ML486" i="1"/>
  <c r="LX486" i="1"/>
  <c r="LJ486" i="1"/>
  <c r="N487" i="1"/>
  <c r="AB487" i="1"/>
  <c r="AN487" i="1"/>
  <c r="AP487" i="1"/>
  <c r="BB487" i="1"/>
  <c r="BD487" i="1"/>
  <c r="BP487" i="1"/>
  <c r="BR487" i="1"/>
  <c r="BW487" i="1"/>
  <c r="BT487" i="1"/>
  <c r="CD487" i="1"/>
  <c r="CF487" i="1"/>
  <c r="CK487" i="1"/>
  <c r="CH487" i="1"/>
  <c r="CR487" i="1"/>
  <c r="CT487" i="1"/>
  <c r="CY487" i="1"/>
  <c r="CV487" i="1"/>
  <c r="DF487" i="1"/>
  <c r="DH487" i="1"/>
  <c r="DM487" i="1"/>
  <c r="DJ487" i="1"/>
  <c r="DT487" i="1"/>
  <c r="DV487" i="1"/>
  <c r="EA487" i="1"/>
  <c r="DX487" i="1"/>
  <c r="EJ487" i="1"/>
  <c r="EV487" i="1"/>
  <c r="EX487" i="1"/>
  <c r="JD487" i="1"/>
  <c r="JF487" i="1"/>
  <c r="JK487" i="1"/>
  <c r="JH487" i="1"/>
  <c r="JR487" i="1"/>
  <c r="JT487" i="1"/>
  <c r="JY487" i="1"/>
  <c r="JV487" i="1"/>
  <c r="KF487" i="1"/>
  <c r="KH487" i="1"/>
  <c r="KJ487" i="1"/>
  <c r="KT487" i="1"/>
  <c r="KV487" i="1"/>
  <c r="LA487" i="1"/>
  <c r="KX487" i="1"/>
  <c r="NN487" i="1"/>
  <c r="MZ487" i="1"/>
  <c r="ML487" i="1"/>
  <c r="LX487" i="1"/>
  <c r="LJ487" i="1"/>
  <c r="N488" i="1"/>
  <c r="AB488" i="1"/>
  <c r="AN488" i="1"/>
  <c r="AP488" i="1"/>
  <c r="BB488" i="1"/>
  <c r="BD488" i="1"/>
  <c r="BP488" i="1"/>
  <c r="BR488" i="1"/>
  <c r="BW488" i="1"/>
  <c r="BT488" i="1"/>
  <c r="CD488" i="1"/>
  <c r="CF488" i="1"/>
  <c r="CK488" i="1"/>
  <c r="CH488" i="1"/>
  <c r="CR488" i="1"/>
  <c r="CT488" i="1"/>
  <c r="CY488" i="1"/>
  <c r="CV488" i="1"/>
  <c r="DF488" i="1"/>
  <c r="DH488" i="1"/>
  <c r="DM488" i="1"/>
  <c r="DJ488" i="1"/>
  <c r="DT488" i="1"/>
  <c r="DV488" i="1"/>
  <c r="EA488" i="1"/>
  <c r="DX488" i="1"/>
  <c r="EJ488" i="1"/>
  <c r="EV488" i="1"/>
  <c r="EX488" i="1"/>
  <c r="JD488" i="1"/>
  <c r="JF488" i="1"/>
  <c r="JK488" i="1"/>
  <c r="JH488" i="1"/>
  <c r="JR488" i="1"/>
  <c r="JT488" i="1"/>
  <c r="JY488" i="1"/>
  <c r="JV488" i="1"/>
  <c r="KF488" i="1"/>
  <c r="KH488" i="1"/>
  <c r="KM488" i="1"/>
  <c r="KJ488" i="1"/>
  <c r="KT488" i="1"/>
  <c r="KV488" i="1"/>
  <c r="LA488" i="1"/>
  <c r="KX488" i="1"/>
  <c r="NN488" i="1"/>
  <c r="MZ488" i="1"/>
  <c r="ML488" i="1"/>
  <c r="LX488" i="1"/>
  <c r="LJ488" i="1"/>
  <c r="N489" i="1"/>
  <c r="AB489" i="1"/>
  <c r="AN489" i="1"/>
  <c r="AP489" i="1"/>
  <c r="AT489" i="1"/>
  <c r="AU489" i="1"/>
  <c r="BB489" i="1"/>
  <c r="BD489" i="1"/>
  <c r="BL489" i="1"/>
  <c r="BP489" i="1"/>
  <c r="BR489" i="1"/>
  <c r="BW489" i="1"/>
  <c r="BT489" i="1"/>
  <c r="BZ489" i="1"/>
  <c r="CD489" i="1"/>
  <c r="CF489" i="1"/>
  <c r="CH489" i="1"/>
  <c r="CK489" i="1"/>
  <c r="CN489" i="1"/>
  <c r="CR489" i="1"/>
  <c r="CT489" i="1"/>
  <c r="CY489" i="1"/>
  <c r="CV489" i="1"/>
  <c r="DB489" i="1"/>
  <c r="DF489" i="1"/>
  <c r="DH489" i="1"/>
  <c r="DM489" i="1"/>
  <c r="DJ489" i="1"/>
  <c r="DP489" i="1"/>
  <c r="DT489" i="1"/>
  <c r="DV489" i="1"/>
  <c r="EA489" i="1"/>
  <c r="DX489" i="1"/>
  <c r="EJ489" i="1"/>
  <c r="EV489" i="1"/>
  <c r="EX489" i="1"/>
  <c r="FB489" i="1"/>
  <c r="FC489" i="1"/>
  <c r="IZ489" i="1"/>
  <c r="JD489" i="1"/>
  <c r="JF489" i="1"/>
  <c r="JK489" i="1"/>
  <c r="JH489" i="1"/>
  <c r="JN489" i="1"/>
  <c r="JR489" i="1"/>
  <c r="JT489" i="1"/>
  <c r="JY489" i="1"/>
  <c r="JV489" i="1"/>
  <c r="KB489" i="1"/>
  <c r="KF489" i="1"/>
  <c r="KH489" i="1"/>
  <c r="KM489" i="1"/>
  <c r="KJ489" i="1"/>
  <c r="KP489" i="1"/>
  <c r="KT489" i="1"/>
  <c r="KV489" i="1"/>
  <c r="LA489" i="1"/>
  <c r="KX489" i="1"/>
  <c r="NN489" i="1"/>
  <c r="MZ489" i="1"/>
  <c r="ML489" i="1"/>
  <c r="LX489" i="1"/>
  <c r="MC489" i="1"/>
  <c r="BN490" i="1"/>
  <c r="BU490" i="1"/>
  <c r="BP490" i="1"/>
  <c r="BR490" i="1"/>
  <c r="BW490" i="1"/>
  <c r="BT490" i="1"/>
  <c r="BV490" i="1"/>
  <c r="CB490" i="1"/>
  <c r="CI490" i="1"/>
  <c r="CD490" i="1"/>
  <c r="CF490" i="1"/>
  <c r="CK490" i="1"/>
  <c r="CH490" i="1"/>
  <c r="CJ490" i="1"/>
  <c r="CP490" i="1"/>
  <c r="CW490" i="1"/>
  <c r="CR490" i="1"/>
  <c r="CT490" i="1"/>
  <c r="CY490" i="1"/>
  <c r="CV490" i="1"/>
  <c r="CX490" i="1"/>
  <c r="DD490" i="1"/>
  <c r="DK490" i="1"/>
  <c r="DF490" i="1"/>
  <c r="DH490" i="1"/>
  <c r="DM490" i="1"/>
  <c r="DJ490" i="1"/>
  <c r="DL490" i="1"/>
  <c r="DR490" i="1"/>
  <c r="DY490" i="1"/>
  <c r="DT490" i="1"/>
  <c r="DV490" i="1"/>
  <c r="EA490" i="1"/>
  <c r="DX490" i="1"/>
  <c r="DZ490" i="1"/>
  <c r="JB490" i="1"/>
  <c r="JI490" i="1"/>
  <c r="JD490" i="1"/>
  <c r="JF490" i="1"/>
  <c r="JK490" i="1"/>
  <c r="JH490" i="1"/>
  <c r="JJ490" i="1"/>
  <c r="JP490" i="1"/>
  <c r="JW490" i="1"/>
  <c r="JR490" i="1"/>
  <c r="JT490" i="1"/>
  <c r="JY490" i="1"/>
  <c r="JV490" i="1"/>
  <c r="JX490" i="1"/>
  <c r="KD490" i="1"/>
  <c r="KK490" i="1"/>
  <c r="KF490" i="1"/>
  <c r="KH490" i="1"/>
  <c r="KM490" i="1"/>
  <c r="KJ490" i="1"/>
  <c r="KL490" i="1"/>
  <c r="KR490" i="1"/>
  <c r="KY490" i="1"/>
  <c r="KT490" i="1"/>
  <c r="KV490" i="1"/>
  <c r="LA490" i="1"/>
  <c r="KX490" i="1"/>
  <c r="KZ490" i="1"/>
  <c r="BN491" i="1"/>
  <c r="BU491" i="1"/>
  <c r="BP491" i="1"/>
  <c r="BR491" i="1"/>
  <c r="BW491" i="1"/>
  <c r="BT491" i="1"/>
  <c r="BV491" i="1"/>
  <c r="CB491" i="1"/>
  <c r="CI491" i="1"/>
  <c r="CD491" i="1"/>
  <c r="CF491" i="1"/>
  <c r="CK491" i="1"/>
  <c r="CH491" i="1"/>
  <c r="CJ491" i="1"/>
  <c r="CP491" i="1"/>
  <c r="CW491" i="1"/>
  <c r="CR491" i="1"/>
  <c r="CT491" i="1"/>
  <c r="CY491" i="1"/>
  <c r="CV491" i="1"/>
  <c r="CX491" i="1"/>
  <c r="DD491" i="1"/>
  <c r="DK491" i="1"/>
  <c r="DF491" i="1"/>
  <c r="DH491" i="1"/>
  <c r="DM491" i="1"/>
  <c r="DJ491" i="1"/>
  <c r="DL491" i="1"/>
  <c r="DR491" i="1"/>
  <c r="DY491" i="1"/>
  <c r="DT491" i="1"/>
  <c r="DV491" i="1"/>
  <c r="EA491" i="1"/>
  <c r="DX491" i="1"/>
  <c r="DZ491" i="1"/>
  <c r="JB491" i="1"/>
  <c r="JI491" i="1"/>
  <c r="JD491" i="1"/>
  <c r="JF491" i="1"/>
  <c r="JK491" i="1"/>
  <c r="JH491" i="1"/>
  <c r="JJ491" i="1"/>
  <c r="JP491" i="1"/>
  <c r="JW491" i="1"/>
  <c r="JR491" i="1"/>
  <c r="JT491" i="1"/>
  <c r="JY491" i="1"/>
  <c r="JV491" i="1"/>
  <c r="JX491" i="1"/>
  <c r="KD491" i="1"/>
  <c r="KK491" i="1"/>
  <c r="KF491" i="1"/>
  <c r="KH491" i="1"/>
  <c r="KM491" i="1"/>
  <c r="KJ491" i="1"/>
  <c r="KL491" i="1"/>
  <c r="KR491" i="1"/>
  <c r="KY491" i="1"/>
  <c r="KT491" i="1"/>
  <c r="KV491" i="1"/>
  <c r="LA491" i="1"/>
  <c r="KX491" i="1"/>
  <c r="KZ491" i="1"/>
  <c r="BN492" i="1"/>
  <c r="BU492" i="1"/>
  <c r="BP492" i="1"/>
  <c r="BR492" i="1"/>
  <c r="BW492" i="1"/>
  <c r="BT492" i="1"/>
  <c r="BV492" i="1"/>
  <c r="CB492" i="1"/>
  <c r="CI492" i="1"/>
  <c r="CD492" i="1"/>
  <c r="CF492" i="1"/>
  <c r="CK492" i="1"/>
  <c r="CH492" i="1"/>
  <c r="CJ492" i="1"/>
  <c r="CP492" i="1"/>
  <c r="CW492" i="1"/>
  <c r="CR492" i="1"/>
  <c r="CT492" i="1"/>
  <c r="CY492" i="1"/>
  <c r="CV492" i="1"/>
  <c r="CX492" i="1"/>
  <c r="DD492" i="1"/>
  <c r="DK492" i="1"/>
  <c r="DF492" i="1"/>
  <c r="DH492" i="1"/>
  <c r="DM492" i="1"/>
  <c r="DJ492" i="1"/>
  <c r="DL492" i="1"/>
  <c r="DR492" i="1"/>
  <c r="DY492" i="1"/>
  <c r="DT492" i="1"/>
  <c r="DV492" i="1"/>
  <c r="EA492" i="1"/>
  <c r="DX492" i="1"/>
  <c r="DZ492" i="1"/>
  <c r="JB492" i="1"/>
  <c r="JI492" i="1"/>
  <c r="JD492" i="1"/>
  <c r="JF492" i="1"/>
  <c r="JK492" i="1"/>
  <c r="JH492" i="1"/>
  <c r="JJ492" i="1"/>
  <c r="JP492" i="1"/>
  <c r="JW492" i="1"/>
  <c r="JR492" i="1"/>
  <c r="JT492" i="1"/>
  <c r="JY492" i="1"/>
  <c r="JV492" i="1"/>
  <c r="JX492" i="1"/>
  <c r="KD492" i="1"/>
  <c r="KK492" i="1"/>
  <c r="KF492" i="1"/>
  <c r="KH492" i="1"/>
  <c r="KM492" i="1"/>
  <c r="KJ492" i="1"/>
  <c r="KL492" i="1"/>
  <c r="KR492" i="1"/>
  <c r="KY492" i="1"/>
  <c r="KX492" i="1"/>
  <c r="KZ492" i="1"/>
  <c r="LA492" i="1"/>
  <c r="J512" i="1"/>
  <c r="J513" i="1"/>
  <c r="J514" i="1"/>
  <c r="J515" i="1"/>
  <c r="J516" i="1"/>
  <c r="J517" i="1"/>
  <c r="J518" i="1"/>
  <c r="J519" i="1"/>
  <c r="J520" i="1"/>
  <c r="J522" i="1"/>
  <c r="J523" i="1"/>
  <c r="J524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X512" i="1"/>
  <c r="X513" i="1"/>
  <c r="X514" i="1"/>
  <c r="X515" i="1"/>
  <c r="X516" i="1"/>
  <c r="X517" i="1"/>
  <c r="X518" i="1"/>
  <c r="X519" i="1"/>
  <c r="X520" i="1"/>
  <c r="X522" i="1"/>
  <c r="X523" i="1"/>
  <c r="X524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60" i="1"/>
  <c r="X561" i="1"/>
  <c r="X562" i="1"/>
  <c r="AL512" i="1"/>
  <c r="AL513" i="1"/>
  <c r="AL514" i="1"/>
  <c r="AL515" i="1"/>
  <c r="AL516" i="1"/>
  <c r="AL517" i="1"/>
  <c r="AL518" i="1"/>
  <c r="AL519" i="1"/>
  <c r="AL520" i="1"/>
  <c r="AL522" i="1"/>
  <c r="AL523" i="1"/>
  <c r="AL524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BN516" i="1"/>
  <c r="BU516" i="1"/>
  <c r="BN520" i="1"/>
  <c r="BN524" i="1"/>
  <c r="BU524" i="1"/>
  <c r="BN528" i="1"/>
  <c r="BN532" i="1"/>
  <c r="BN536" i="1"/>
  <c r="BN540" i="1"/>
  <c r="BN555" i="1"/>
  <c r="BU555" i="1"/>
  <c r="BN556" i="1"/>
  <c r="BU556" i="1"/>
  <c r="BU557" i="1"/>
  <c r="BN558" i="1"/>
  <c r="BU558" i="1"/>
  <c r="BN559" i="1"/>
  <c r="BU559" i="1"/>
  <c r="BN560" i="1"/>
  <c r="BU560" i="1"/>
  <c r="BU561" i="1"/>
  <c r="BN562" i="1"/>
  <c r="BU562" i="1"/>
  <c r="BN563" i="1"/>
  <c r="BU563" i="1"/>
  <c r="CB520" i="1"/>
  <c r="CI520" i="1"/>
  <c r="CB524" i="1"/>
  <c r="CB528" i="1"/>
  <c r="CB532" i="1"/>
  <c r="CB536" i="1"/>
  <c r="CB540" i="1"/>
  <c r="CI540" i="1"/>
  <c r="CB544" i="1"/>
  <c r="CB548" i="1"/>
  <c r="CB555" i="1"/>
  <c r="CI555" i="1"/>
  <c r="CB556" i="1"/>
  <c r="CI556" i="1"/>
  <c r="CB557" i="1"/>
  <c r="CI557" i="1"/>
  <c r="CI558" i="1"/>
  <c r="CB559" i="1"/>
  <c r="CI559" i="1"/>
  <c r="CB560" i="1"/>
  <c r="CI560" i="1"/>
  <c r="CB561" i="1"/>
  <c r="CB563" i="1"/>
  <c r="CI563" i="1"/>
  <c r="CP519" i="1"/>
  <c r="CW519" i="1"/>
  <c r="CP520" i="1"/>
  <c r="CW520" i="1"/>
  <c r="CP521" i="1"/>
  <c r="CW521" i="1"/>
  <c r="CP523" i="1"/>
  <c r="CP524" i="1"/>
  <c r="CP525" i="1"/>
  <c r="CP527" i="1"/>
  <c r="CP528" i="1"/>
  <c r="CP529" i="1"/>
  <c r="CP531" i="1"/>
  <c r="CW531" i="1"/>
  <c r="CP533" i="1"/>
  <c r="CP535" i="1"/>
  <c r="CP537" i="1"/>
  <c r="CP539" i="1"/>
  <c r="CP541" i="1"/>
  <c r="CP545" i="1"/>
  <c r="CP549" i="1"/>
  <c r="CP555" i="1"/>
  <c r="CW555" i="1"/>
  <c r="CP556" i="1"/>
  <c r="CW556" i="1"/>
  <c r="CP557" i="1"/>
  <c r="CW557" i="1"/>
  <c r="CP558" i="1"/>
  <c r="CW558" i="1"/>
  <c r="CP559" i="1"/>
  <c r="CP560" i="1"/>
  <c r="CW560" i="1"/>
  <c r="CP561" i="1"/>
  <c r="CW561" i="1"/>
  <c r="CP562" i="1"/>
  <c r="CW562" i="1"/>
  <c r="CP563" i="1"/>
  <c r="CW563" i="1"/>
  <c r="DD516" i="1"/>
  <c r="DD517" i="1"/>
  <c r="DD555" i="1"/>
  <c r="DK555" i="1"/>
  <c r="DD556" i="1"/>
  <c r="DK556" i="1"/>
  <c r="DD557" i="1"/>
  <c r="DK557" i="1"/>
  <c r="DD558" i="1"/>
  <c r="DK558" i="1"/>
  <c r="DD559" i="1"/>
  <c r="DK559" i="1"/>
  <c r="DD560" i="1"/>
  <c r="DK560" i="1"/>
  <c r="DD561" i="1"/>
  <c r="DK561" i="1"/>
  <c r="DD562" i="1"/>
  <c r="DK562" i="1"/>
  <c r="DD563" i="1"/>
  <c r="DK563" i="1"/>
  <c r="DR515" i="1"/>
  <c r="DR517" i="1"/>
  <c r="DY517" i="1"/>
  <c r="DR521" i="1"/>
  <c r="DR525" i="1"/>
  <c r="DR529" i="1"/>
  <c r="DR533" i="1"/>
  <c r="DR537" i="1"/>
  <c r="DR541" i="1"/>
  <c r="DR545" i="1"/>
  <c r="DR549" i="1"/>
  <c r="DR555" i="1"/>
  <c r="DR556" i="1"/>
  <c r="DY556" i="1"/>
  <c r="DR557" i="1"/>
  <c r="DY557" i="1"/>
  <c r="DR558" i="1"/>
  <c r="DY558" i="1"/>
  <c r="DR559" i="1"/>
  <c r="DY559" i="1"/>
  <c r="DR560" i="1"/>
  <c r="DY560" i="1"/>
  <c r="DR561" i="1"/>
  <c r="DY561" i="1"/>
  <c r="DR562" i="1"/>
  <c r="DY562" i="1"/>
  <c r="DR563" i="1"/>
  <c r="DY563" i="1"/>
  <c r="EF512" i="1"/>
  <c r="EF513" i="1"/>
  <c r="EF514" i="1"/>
  <c r="EF515" i="1"/>
  <c r="EF516" i="1"/>
  <c r="EF517" i="1"/>
  <c r="EF518" i="1"/>
  <c r="EF519" i="1"/>
  <c r="EF520" i="1"/>
  <c r="EF522" i="1"/>
  <c r="EF523" i="1"/>
  <c r="EF524" i="1"/>
  <c r="EF526" i="1"/>
  <c r="EF527" i="1"/>
  <c r="EF528" i="1"/>
  <c r="EF529" i="1"/>
  <c r="EF530" i="1"/>
  <c r="EF531" i="1"/>
  <c r="EF532" i="1"/>
  <c r="EF533" i="1"/>
  <c r="EF534" i="1"/>
  <c r="EF535" i="1"/>
  <c r="EF536" i="1"/>
  <c r="EF537" i="1"/>
  <c r="EF538" i="1"/>
  <c r="EF539" i="1"/>
  <c r="EF540" i="1"/>
  <c r="EF541" i="1"/>
  <c r="EF542" i="1"/>
  <c r="EF543" i="1"/>
  <c r="EF544" i="1"/>
  <c r="EF545" i="1"/>
  <c r="EF546" i="1"/>
  <c r="EF547" i="1"/>
  <c r="EF548" i="1"/>
  <c r="EF549" i="1"/>
  <c r="EF550" i="1"/>
  <c r="EF551" i="1"/>
  <c r="EF552" i="1"/>
  <c r="EF553" i="1"/>
  <c r="EF554" i="1"/>
  <c r="EF555" i="1"/>
  <c r="EF556" i="1"/>
  <c r="EF557" i="1"/>
  <c r="EF558" i="1"/>
  <c r="EF560" i="1"/>
  <c r="EF561" i="1"/>
  <c r="EF562" i="1"/>
  <c r="ET512" i="1"/>
  <c r="ET513" i="1"/>
  <c r="ET514" i="1"/>
  <c r="ET515" i="1"/>
  <c r="ET516" i="1"/>
  <c r="ET517" i="1"/>
  <c r="ET518" i="1"/>
  <c r="ET519" i="1"/>
  <c r="ET520" i="1"/>
  <c r="ET522" i="1"/>
  <c r="ET523" i="1"/>
  <c r="ET524" i="1"/>
  <c r="ET526" i="1"/>
  <c r="ET527" i="1"/>
  <c r="ET528" i="1"/>
  <c r="ET529" i="1"/>
  <c r="ET530" i="1"/>
  <c r="ET531" i="1"/>
  <c r="ET532" i="1"/>
  <c r="ET533" i="1"/>
  <c r="ET534" i="1"/>
  <c r="ET535" i="1"/>
  <c r="ET536" i="1"/>
  <c r="ET537" i="1"/>
  <c r="ET538" i="1"/>
  <c r="ET539" i="1"/>
  <c r="ET540" i="1"/>
  <c r="ET541" i="1"/>
  <c r="ET542" i="1"/>
  <c r="ET543" i="1"/>
  <c r="ET544" i="1"/>
  <c r="ET545" i="1"/>
  <c r="ET546" i="1"/>
  <c r="ET547" i="1"/>
  <c r="ET548" i="1"/>
  <c r="ET549" i="1"/>
  <c r="ET550" i="1"/>
  <c r="ET551" i="1"/>
  <c r="ET552" i="1"/>
  <c r="ET553" i="1"/>
  <c r="ET554" i="1"/>
  <c r="ET555" i="1"/>
  <c r="ET556" i="1"/>
  <c r="ET557" i="1"/>
  <c r="ET558" i="1"/>
  <c r="ET559" i="1"/>
  <c r="ET560" i="1"/>
  <c r="ET561" i="1"/>
  <c r="ET562" i="1"/>
  <c r="JB517" i="1"/>
  <c r="JB518" i="1"/>
  <c r="JI518" i="1"/>
  <c r="JB521" i="1"/>
  <c r="JB522" i="1"/>
  <c r="JB525" i="1"/>
  <c r="JB526" i="1"/>
  <c r="JB529" i="1"/>
  <c r="JB530" i="1"/>
  <c r="JB533" i="1"/>
  <c r="JB534" i="1"/>
  <c r="JB537" i="1"/>
  <c r="JB538" i="1"/>
  <c r="JB541" i="1"/>
  <c r="JB542" i="1"/>
  <c r="JB545" i="1"/>
  <c r="JB546" i="1"/>
  <c r="JB549" i="1"/>
  <c r="JB550" i="1"/>
  <c r="JB555" i="1"/>
  <c r="JI555" i="1"/>
  <c r="JB556" i="1"/>
  <c r="JI556" i="1"/>
  <c r="JB557" i="1"/>
  <c r="JI557" i="1"/>
  <c r="JB558" i="1"/>
  <c r="JI558" i="1"/>
  <c r="JB559" i="1"/>
  <c r="JI559" i="1"/>
  <c r="JB560" i="1"/>
  <c r="JI560" i="1"/>
  <c r="JB561" i="1"/>
  <c r="JI561" i="1"/>
  <c r="JB562" i="1"/>
  <c r="JI562" i="1"/>
  <c r="JB563" i="1"/>
  <c r="JP555" i="1"/>
  <c r="JW555" i="1"/>
  <c r="JP556" i="1"/>
  <c r="JW556" i="1"/>
  <c r="JP557" i="1"/>
  <c r="JW557" i="1"/>
  <c r="JP558" i="1"/>
  <c r="JW558" i="1"/>
  <c r="JP559" i="1"/>
  <c r="JP560" i="1"/>
  <c r="JW560" i="1"/>
  <c r="JP561" i="1"/>
  <c r="JW561" i="1"/>
  <c r="JP562" i="1"/>
  <c r="JW562" i="1"/>
  <c r="JP563" i="1"/>
  <c r="JW563" i="1"/>
  <c r="KD515" i="1"/>
  <c r="KK515" i="1"/>
  <c r="KD516" i="1"/>
  <c r="KK516" i="1"/>
  <c r="KD519" i="1"/>
  <c r="KD520" i="1"/>
  <c r="KD523" i="1"/>
  <c r="KD524" i="1"/>
  <c r="KD527" i="1"/>
  <c r="KD555" i="1"/>
  <c r="KD559" i="1"/>
  <c r="KD573" i="1"/>
  <c r="KD528" i="1"/>
  <c r="KK555" i="1"/>
  <c r="KD556" i="1"/>
  <c r="KK556" i="1"/>
  <c r="KD557" i="1"/>
  <c r="KK557" i="1"/>
  <c r="KD558" i="1"/>
  <c r="KK558" i="1"/>
  <c r="KK559" i="1"/>
  <c r="KD560" i="1"/>
  <c r="KK560" i="1"/>
  <c r="KD561" i="1"/>
  <c r="KK561" i="1"/>
  <c r="KD562" i="1"/>
  <c r="KK562" i="1"/>
  <c r="KD563" i="1"/>
  <c r="KK563" i="1"/>
  <c r="KR555" i="1"/>
  <c r="KY555" i="1"/>
  <c r="KR556" i="1"/>
  <c r="KY556" i="1"/>
  <c r="KR557" i="1"/>
  <c r="KY557" i="1"/>
  <c r="KR558" i="1"/>
  <c r="KY558" i="1"/>
  <c r="KR559" i="1"/>
  <c r="KR560" i="1"/>
  <c r="KY560" i="1"/>
  <c r="KR561" i="1"/>
  <c r="KY561" i="1"/>
  <c r="KR562" i="1"/>
  <c r="KY562" i="1"/>
  <c r="KR563" i="1"/>
  <c r="KY563" i="1"/>
  <c r="NJ512" i="1"/>
  <c r="NJ513" i="1"/>
  <c r="NJ514" i="1"/>
  <c r="NJ515" i="1"/>
  <c r="NJ516" i="1"/>
  <c r="MV516" i="1"/>
  <c r="MH516" i="1"/>
  <c r="LT516" i="1"/>
  <c r="E516" i="1"/>
  <c r="NJ517" i="1"/>
  <c r="NJ518" i="1"/>
  <c r="NJ519" i="1"/>
  <c r="NJ520" i="1"/>
  <c r="NJ524" i="1"/>
  <c r="NJ526" i="1"/>
  <c r="NJ527" i="1"/>
  <c r="NJ528" i="1"/>
  <c r="NJ529" i="1"/>
  <c r="NJ530" i="1"/>
  <c r="NJ531" i="1"/>
  <c r="NJ532" i="1"/>
  <c r="NJ533" i="1"/>
  <c r="NJ534" i="1"/>
  <c r="NJ535" i="1"/>
  <c r="NJ536" i="1"/>
  <c r="NJ537" i="1"/>
  <c r="NJ538" i="1"/>
  <c r="NJ539" i="1"/>
  <c r="NJ540" i="1"/>
  <c r="NJ541" i="1"/>
  <c r="NJ542" i="1"/>
  <c r="NJ543" i="1"/>
  <c r="NJ544" i="1"/>
  <c r="NJ545" i="1"/>
  <c r="NJ546" i="1"/>
  <c r="NJ547" i="1"/>
  <c r="NJ548" i="1"/>
  <c r="NJ549" i="1"/>
  <c r="NJ550" i="1"/>
  <c r="NJ551" i="1"/>
  <c r="NJ552" i="1"/>
  <c r="NJ553" i="1"/>
  <c r="NJ554" i="1"/>
  <c r="NJ555" i="1"/>
  <c r="NJ556" i="1"/>
  <c r="NJ557" i="1"/>
  <c r="NJ558" i="1"/>
  <c r="NJ560" i="1"/>
  <c r="NJ561" i="1"/>
  <c r="NJ562" i="1"/>
  <c r="MV512" i="1"/>
  <c r="MV513" i="1"/>
  <c r="MV514" i="1"/>
  <c r="MV515" i="1"/>
  <c r="MV517" i="1"/>
  <c r="MV518" i="1"/>
  <c r="MV519" i="1"/>
  <c r="MV520" i="1"/>
  <c r="MV522" i="1"/>
  <c r="MV523" i="1"/>
  <c r="MV524" i="1"/>
  <c r="MV526" i="1"/>
  <c r="MV527" i="1"/>
  <c r="MV528" i="1"/>
  <c r="MV529" i="1"/>
  <c r="MV530" i="1"/>
  <c r="MV531" i="1"/>
  <c r="MV532" i="1"/>
  <c r="MV533" i="1"/>
  <c r="MV534" i="1"/>
  <c r="MV535" i="1"/>
  <c r="MV536" i="1"/>
  <c r="MV537" i="1"/>
  <c r="MV538" i="1"/>
  <c r="MV539" i="1"/>
  <c r="MV540" i="1"/>
  <c r="MV541" i="1"/>
  <c r="MV542" i="1"/>
  <c r="MV543" i="1"/>
  <c r="MV544" i="1"/>
  <c r="MV545" i="1"/>
  <c r="MV546" i="1"/>
  <c r="MV547" i="1"/>
  <c r="MV548" i="1"/>
  <c r="MV549" i="1"/>
  <c r="MV550" i="1"/>
  <c r="MV551" i="1"/>
  <c r="MV552" i="1"/>
  <c r="MV553" i="1"/>
  <c r="MV554" i="1"/>
  <c r="MV555" i="1"/>
  <c r="MV556" i="1"/>
  <c r="MV557" i="1"/>
  <c r="MV558" i="1"/>
  <c r="MV560" i="1"/>
  <c r="MV561" i="1"/>
  <c r="MV562" i="1"/>
  <c r="MH512" i="1"/>
  <c r="MH513" i="1"/>
  <c r="MH514" i="1"/>
  <c r="MH515" i="1"/>
  <c r="MH517" i="1"/>
  <c r="MH518" i="1"/>
  <c r="MH519" i="1"/>
  <c r="MH520" i="1"/>
  <c r="MH522" i="1"/>
  <c r="MH523" i="1"/>
  <c r="MH524" i="1"/>
  <c r="MH526" i="1"/>
  <c r="MH527" i="1"/>
  <c r="MH528" i="1"/>
  <c r="MH529" i="1"/>
  <c r="MH530" i="1"/>
  <c r="MH531" i="1"/>
  <c r="MH532" i="1"/>
  <c r="MH533" i="1"/>
  <c r="MH534" i="1"/>
  <c r="MH535" i="1"/>
  <c r="MH536" i="1"/>
  <c r="MH537" i="1"/>
  <c r="MH538" i="1"/>
  <c r="MH539" i="1"/>
  <c r="MH540" i="1"/>
  <c r="MH541" i="1"/>
  <c r="MH542" i="1"/>
  <c r="MH543" i="1"/>
  <c r="MH544" i="1"/>
  <c r="MH545" i="1"/>
  <c r="MH546" i="1"/>
  <c r="MH547" i="1"/>
  <c r="MH548" i="1"/>
  <c r="MH549" i="1"/>
  <c r="MH550" i="1"/>
  <c r="MH551" i="1"/>
  <c r="MH552" i="1"/>
  <c r="MH553" i="1"/>
  <c r="MH554" i="1"/>
  <c r="MH555" i="1"/>
  <c r="MH556" i="1"/>
  <c r="MH557" i="1"/>
  <c r="MH558" i="1"/>
  <c r="MH560" i="1"/>
  <c r="MH561" i="1"/>
  <c r="MH562" i="1"/>
  <c r="LT512" i="1"/>
  <c r="LT513" i="1"/>
  <c r="LT514" i="1"/>
  <c r="LT515" i="1"/>
  <c r="LT517" i="1"/>
  <c r="LT518" i="1"/>
  <c r="LT519" i="1"/>
  <c r="LT520" i="1"/>
  <c r="LT522" i="1"/>
  <c r="LT523" i="1"/>
  <c r="LT524" i="1"/>
  <c r="LT526" i="1"/>
  <c r="LT527" i="1"/>
  <c r="LT528" i="1"/>
  <c r="LT529" i="1"/>
  <c r="LT530" i="1"/>
  <c r="LT531" i="1"/>
  <c r="LT532" i="1"/>
  <c r="LT533" i="1"/>
  <c r="LT534" i="1"/>
  <c r="LT535" i="1"/>
  <c r="LT536" i="1"/>
  <c r="LT537" i="1"/>
  <c r="LT538" i="1"/>
  <c r="LT539" i="1"/>
  <c r="LT540" i="1"/>
  <c r="LT541" i="1"/>
  <c r="LT542" i="1"/>
  <c r="LT543" i="1"/>
  <c r="LT544" i="1"/>
  <c r="LT545" i="1"/>
  <c r="LT546" i="1"/>
  <c r="LT547" i="1"/>
  <c r="LT548" i="1"/>
  <c r="LT549" i="1"/>
  <c r="LT550" i="1"/>
  <c r="LT551" i="1"/>
  <c r="LT552" i="1"/>
  <c r="LT553" i="1"/>
  <c r="LT554" i="1"/>
  <c r="LT555" i="1"/>
  <c r="LT556" i="1"/>
  <c r="LT557" i="1"/>
  <c r="LT558" i="1"/>
  <c r="LT560" i="1"/>
  <c r="LT561" i="1"/>
  <c r="LT562" i="1"/>
  <c r="AZ512" i="1"/>
  <c r="AZ513" i="1"/>
  <c r="AZ514" i="1"/>
  <c r="AZ515" i="1"/>
  <c r="AZ516" i="1"/>
  <c r="AZ517" i="1"/>
  <c r="AZ518" i="1"/>
  <c r="AZ519" i="1"/>
  <c r="AZ520" i="1"/>
  <c r="AZ522" i="1"/>
  <c r="AZ523" i="1"/>
  <c r="AZ524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AZ559" i="1"/>
  <c r="AZ560" i="1"/>
  <c r="AZ561" i="1"/>
  <c r="AZ562" i="1"/>
  <c r="LF544" i="1"/>
  <c r="LM545" i="1"/>
  <c r="LF547" i="1"/>
  <c r="LM548" i="1"/>
  <c r="LF550" i="1"/>
  <c r="LM551" i="1"/>
  <c r="LF553" i="1"/>
  <c r="LF556" i="1"/>
  <c r="BT499" i="1"/>
  <c r="BU499" i="1"/>
  <c r="CH499" i="1"/>
  <c r="CI499" i="1"/>
  <c r="CV499" i="1"/>
  <c r="CW499" i="1"/>
  <c r="DJ499" i="1"/>
  <c r="DK499" i="1"/>
  <c r="DX499" i="1"/>
  <c r="DY499" i="1"/>
  <c r="JH499" i="1"/>
  <c r="JI499" i="1"/>
  <c r="JV499" i="1"/>
  <c r="JW499" i="1"/>
  <c r="KJ499" i="1"/>
  <c r="KK499" i="1"/>
  <c r="KX499" i="1"/>
  <c r="KY499" i="1"/>
  <c r="BT500" i="1"/>
  <c r="BU500" i="1"/>
  <c r="CH500" i="1"/>
  <c r="CI500" i="1"/>
  <c r="CV500" i="1"/>
  <c r="CW500" i="1"/>
  <c r="DJ500" i="1"/>
  <c r="DK500" i="1"/>
  <c r="DX500" i="1"/>
  <c r="DY500" i="1"/>
  <c r="JH500" i="1"/>
  <c r="JI500" i="1"/>
  <c r="JV500" i="1"/>
  <c r="JW500" i="1"/>
  <c r="KJ500" i="1"/>
  <c r="KK500" i="1"/>
  <c r="KX500" i="1"/>
  <c r="KY500" i="1"/>
  <c r="BT501" i="1"/>
  <c r="BU501" i="1"/>
  <c r="CH501" i="1"/>
  <c r="CI501" i="1"/>
  <c r="CV501" i="1"/>
  <c r="CW501" i="1"/>
  <c r="DJ501" i="1"/>
  <c r="DK501" i="1"/>
  <c r="DX501" i="1"/>
  <c r="DY501" i="1"/>
  <c r="JH501" i="1"/>
  <c r="JI501" i="1"/>
  <c r="JV501" i="1"/>
  <c r="JW501" i="1"/>
  <c r="KJ501" i="1"/>
  <c r="KK501" i="1"/>
  <c r="KX501" i="1"/>
  <c r="KY501" i="1"/>
  <c r="BT502" i="1"/>
  <c r="BU502" i="1"/>
  <c r="CH502" i="1"/>
  <c r="CI502" i="1"/>
  <c r="CV502" i="1"/>
  <c r="CW502" i="1"/>
  <c r="DJ502" i="1"/>
  <c r="DK502" i="1"/>
  <c r="DX502" i="1"/>
  <c r="DY502" i="1"/>
  <c r="JH502" i="1"/>
  <c r="JI502" i="1"/>
  <c r="JV502" i="1"/>
  <c r="JW502" i="1"/>
  <c r="KJ502" i="1"/>
  <c r="KK502" i="1"/>
  <c r="KX502" i="1"/>
  <c r="KY502" i="1"/>
  <c r="BL551" i="1"/>
  <c r="A568" i="1"/>
  <c r="LH538" i="1"/>
  <c r="LJ538" i="1"/>
  <c r="LH539" i="1"/>
  <c r="LJ539" i="1"/>
  <c r="LH540" i="1"/>
  <c r="LJ540" i="1"/>
  <c r="CR544" i="1"/>
  <c r="CD543" i="1"/>
  <c r="CD534" i="1"/>
  <c r="D522" i="1"/>
  <c r="DF535" i="1"/>
  <c r="DH535" i="1"/>
  <c r="D523" i="1"/>
  <c r="D524" i="1"/>
  <c r="LH529" i="1"/>
  <c r="LJ529" i="1"/>
  <c r="LH530" i="1"/>
  <c r="LJ530" i="1"/>
  <c r="LH531" i="1"/>
  <c r="LJ531" i="1"/>
  <c r="KR613" i="1"/>
  <c r="KR609" i="1"/>
  <c r="KR605" i="1"/>
  <c r="KR601" i="1"/>
  <c r="KR597" i="1"/>
  <c r="KR593" i="1"/>
  <c r="KR589" i="1"/>
  <c r="KY589" i="1"/>
  <c r="KR614" i="1"/>
  <c r="KR610" i="1"/>
  <c r="KR606" i="1"/>
  <c r="KR602" i="1"/>
  <c r="KR598" i="1"/>
  <c r="KR594" i="1"/>
  <c r="KR590" i="1"/>
  <c r="KY590" i="1"/>
  <c r="KR615" i="1"/>
  <c r="KR611" i="1"/>
  <c r="KR607" i="1"/>
  <c r="KR603" i="1"/>
  <c r="KR599" i="1"/>
  <c r="KR595" i="1"/>
  <c r="KR591" i="1"/>
  <c r="KY591" i="1"/>
  <c r="KR616" i="1"/>
  <c r="KR612" i="1"/>
  <c r="KR608" i="1"/>
  <c r="KY608" i="1"/>
  <c r="KD613" i="1"/>
  <c r="KK613" i="1"/>
  <c r="KD614" i="1"/>
  <c r="KD610" i="1"/>
  <c r="KD606" i="1"/>
  <c r="KD602" i="1"/>
  <c r="KD598" i="1"/>
  <c r="KD594" i="1"/>
  <c r="KK594" i="1"/>
  <c r="KD615" i="1"/>
  <c r="KD611" i="1"/>
  <c r="KD607" i="1"/>
  <c r="KD603" i="1"/>
  <c r="KK603" i="1"/>
  <c r="KD616" i="1"/>
  <c r="KK616" i="1"/>
  <c r="JP613" i="1"/>
  <c r="JP609" i="1"/>
  <c r="JP605" i="1"/>
  <c r="JP601" i="1"/>
  <c r="JW601" i="1"/>
  <c r="JP614" i="1"/>
  <c r="JP610" i="1"/>
  <c r="JP606" i="1"/>
  <c r="JP602" i="1"/>
  <c r="JP598" i="1"/>
  <c r="JP594" i="1"/>
  <c r="JP590" i="1"/>
  <c r="JW590" i="1"/>
  <c r="JP615" i="1"/>
  <c r="JW615" i="1"/>
  <c r="JP616" i="1"/>
  <c r="JP612" i="1"/>
  <c r="JP608" i="1"/>
  <c r="JP604" i="1"/>
  <c r="JP600" i="1"/>
  <c r="JP596" i="1"/>
  <c r="JP592" i="1"/>
  <c r="JW592" i="1"/>
  <c r="JB614" i="1"/>
  <c r="JB610" i="1"/>
  <c r="JB606" i="1"/>
  <c r="JB602" i="1"/>
  <c r="JB598" i="1"/>
  <c r="JB594" i="1"/>
  <c r="JB590" i="1"/>
  <c r="JB615" i="1"/>
  <c r="JB611" i="1"/>
  <c r="JB607" i="1"/>
  <c r="JB603" i="1"/>
  <c r="JB599" i="1"/>
  <c r="JB595" i="1"/>
  <c r="JB591" i="1"/>
  <c r="JI591" i="1"/>
  <c r="JB616" i="1"/>
  <c r="JB612" i="1"/>
  <c r="JB608" i="1"/>
  <c r="JB604" i="1"/>
  <c r="JB600" i="1"/>
  <c r="JB596" i="1"/>
  <c r="JB592" i="1"/>
  <c r="JI592" i="1"/>
  <c r="DR613" i="1"/>
  <c r="DR609" i="1"/>
  <c r="DR605" i="1"/>
  <c r="DR601" i="1"/>
  <c r="DR597" i="1"/>
  <c r="DR593" i="1"/>
  <c r="DR589" i="1"/>
  <c r="DY589" i="1"/>
  <c r="DR614" i="1"/>
  <c r="DR610" i="1"/>
  <c r="DR606" i="1"/>
  <c r="DR602" i="1"/>
  <c r="DR598" i="1"/>
  <c r="DR594" i="1"/>
  <c r="DR590" i="1"/>
  <c r="DY590" i="1"/>
  <c r="DR615" i="1"/>
  <c r="DR611" i="1"/>
  <c r="DR607" i="1"/>
  <c r="DR603" i="1"/>
  <c r="DR599" i="1"/>
  <c r="DR595" i="1"/>
  <c r="DR591" i="1"/>
  <c r="DR616" i="1"/>
  <c r="DR612" i="1"/>
  <c r="DR608" i="1"/>
  <c r="DR604" i="1"/>
  <c r="DR600" i="1"/>
  <c r="DR596" i="1"/>
  <c r="DD613" i="1"/>
  <c r="DD609" i="1"/>
  <c r="DD605" i="1"/>
  <c r="DD601" i="1"/>
  <c r="DD597" i="1"/>
  <c r="DD593" i="1"/>
  <c r="DD589" i="1"/>
  <c r="DK589" i="1"/>
  <c r="DK593" i="1"/>
  <c r="DD614" i="1"/>
  <c r="DD610" i="1"/>
  <c r="DD606" i="1"/>
  <c r="DD602" i="1"/>
  <c r="DD598" i="1"/>
  <c r="DD594" i="1"/>
  <c r="DD590" i="1"/>
  <c r="DD615" i="1"/>
  <c r="DD611" i="1"/>
  <c r="DD607" i="1"/>
  <c r="DD603" i="1"/>
  <c r="DD599" i="1"/>
  <c r="DD595" i="1"/>
  <c r="DD591" i="1"/>
  <c r="DK591" i="1"/>
  <c r="DD616" i="1"/>
  <c r="DD612" i="1"/>
  <c r="DD608" i="1"/>
  <c r="DD604" i="1"/>
  <c r="DK604" i="1"/>
  <c r="CP613" i="1"/>
  <c r="CP609" i="1"/>
  <c r="CP605" i="1"/>
  <c r="CP601" i="1"/>
  <c r="CP597" i="1"/>
  <c r="CP593" i="1"/>
  <c r="CP589" i="1"/>
  <c r="CW589" i="1"/>
  <c r="CP614" i="1"/>
  <c r="CP610" i="1"/>
  <c r="CP606" i="1"/>
  <c r="CP602" i="1"/>
  <c r="CP598" i="1"/>
  <c r="CP594" i="1"/>
  <c r="CP590" i="1"/>
  <c r="CW590" i="1"/>
  <c r="CP615" i="1"/>
  <c r="CP611" i="1"/>
  <c r="CW611" i="1"/>
  <c r="CP616" i="1"/>
  <c r="CP612" i="1"/>
  <c r="CP608" i="1"/>
  <c r="CP604" i="1"/>
  <c r="CP600" i="1"/>
  <c r="CP596" i="1"/>
  <c r="CP592" i="1"/>
  <c r="CW592" i="1"/>
  <c r="CB613" i="1"/>
  <c r="CB609" i="1"/>
  <c r="CB605" i="1"/>
  <c r="CB601" i="1"/>
  <c r="CB597" i="1"/>
  <c r="CB593" i="1"/>
  <c r="CI593" i="1"/>
  <c r="CB614" i="1"/>
  <c r="CB610" i="1"/>
  <c r="CB606" i="1"/>
  <c r="CB602" i="1"/>
  <c r="CB598" i="1"/>
  <c r="CB594" i="1"/>
  <c r="CB590" i="1"/>
  <c r="CI590" i="1"/>
  <c r="CB615" i="1"/>
  <c r="CB611" i="1"/>
  <c r="CB607" i="1"/>
  <c r="CB603" i="1"/>
  <c r="CB599" i="1"/>
  <c r="CB595" i="1"/>
  <c r="CB591" i="1"/>
  <c r="CI591" i="1"/>
  <c r="CB616" i="1"/>
  <c r="CB612" i="1"/>
  <c r="CI612" i="1"/>
  <c r="BN614" i="1"/>
  <c r="BN610" i="1"/>
  <c r="BN606" i="1"/>
  <c r="BN602" i="1"/>
  <c r="BN598" i="1"/>
  <c r="BN594" i="1"/>
  <c r="BU594" i="1"/>
  <c r="BN615" i="1"/>
  <c r="BN611" i="1"/>
  <c r="BN607" i="1"/>
  <c r="BN603" i="1"/>
  <c r="BN599" i="1"/>
  <c r="BN595" i="1"/>
  <c r="BN591" i="1"/>
  <c r="BU591" i="1"/>
  <c r="BN616" i="1"/>
  <c r="BN612" i="1"/>
  <c r="BN608" i="1"/>
  <c r="BN604" i="1"/>
  <c r="BN600" i="1"/>
  <c r="BN596" i="1"/>
  <c r="BN592" i="1"/>
  <c r="BU592" i="1"/>
  <c r="LF606" i="1"/>
  <c r="LF603" i="1"/>
  <c r="LF600" i="1"/>
  <c r="LF597" i="1"/>
  <c r="LF594" i="1"/>
  <c r="LF591" i="1"/>
  <c r="LF588" i="1"/>
  <c r="LM590" i="1"/>
  <c r="LJ590" i="1"/>
  <c r="LN590" i="1"/>
  <c r="MA591" i="1"/>
  <c r="MO587" i="1"/>
  <c r="MO588" i="1"/>
  <c r="MO589" i="1"/>
  <c r="MO590" i="1"/>
  <c r="MO591" i="1"/>
  <c r="NC591" i="1"/>
  <c r="NC592" i="1"/>
  <c r="NA645" i="1"/>
  <c r="NQ586" i="1"/>
  <c r="NQ587" i="1"/>
  <c r="NQ588" i="1"/>
  <c r="NQ589" i="1"/>
  <c r="NQ590" i="1"/>
  <c r="NQ591" i="1"/>
  <c r="NQ592" i="1"/>
  <c r="NO645" i="1"/>
  <c r="FA586" i="1"/>
  <c r="FA587" i="1"/>
  <c r="FA588" i="1"/>
  <c r="FA589" i="1"/>
  <c r="FA590" i="1"/>
  <c r="FA591" i="1"/>
  <c r="EM591" i="1"/>
  <c r="EM592" i="1"/>
  <c r="EK645" i="1"/>
  <c r="BG586" i="1"/>
  <c r="AS586" i="1"/>
  <c r="AS587" i="1"/>
  <c r="AS588" i="1"/>
  <c r="AS589" i="1"/>
  <c r="AS590" i="1"/>
  <c r="AS591" i="1"/>
  <c r="AS592" i="1"/>
  <c r="AQ645" i="1"/>
  <c r="AE586" i="1"/>
  <c r="AE587" i="1"/>
  <c r="AE588" i="1"/>
  <c r="AE589" i="1"/>
  <c r="AE590" i="1"/>
  <c r="Q587" i="1"/>
  <c r="Q588" i="1"/>
  <c r="Q589" i="1"/>
  <c r="LH523" i="1"/>
  <c r="LJ523" i="1"/>
  <c r="LH524" i="1"/>
  <c r="LJ524" i="1"/>
  <c r="LH525" i="1"/>
  <c r="LJ525" i="1"/>
  <c r="LH520" i="1"/>
  <c r="LJ520" i="1"/>
  <c r="LH521" i="1"/>
  <c r="LJ521" i="1"/>
  <c r="LH522" i="1"/>
  <c r="LJ522" i="1"/>
  <c r="LJ519" i="1"/>
  <c r="LH519" i="1"/>
  <c r="LJ518" i="1"/>
  <c r="LH518" i="1"/>
  <c r="LJ517" i="1"/>
  <c r="LH517" i="1"/>
  <c r="LL516" i="1"/>
  <c r="LL519" i="1"/>
  <c r="LL522" i="1"/>
  <c r="LL525" i="1"/>
  <c r="LL528" i="1"/>
  <c r="LL531" i="1"/>
  <c r="LL534" i="1"/>
  <c r="LL537" i="1"/>
  <c r="LL540" i="1"/>
  <c r="LL515" i="1"/>
  <c r="LL518" i="1"/>
  <c r="LL521" i="1"/>
  <c r="LL524" i="1"/>
  <c r="LL527" i="1"/>
  <c r="LL530" i="1"/>
  <c r="LL533" i="1"/>
  <c r="LL536" i="1"/>
  <c r="LL539" i="1"/>
  <c r="LL529" i="1"/>
  <c r="LL532" i="1"/>
  <c r="LL535" i="1"/>
  <c r="LL538" i="1"/>
  <c r="LJ537" i="1"/>
  <c r="LH537" i="1"/>
  <c r="LJ536" i="1"/>
  <c r="LH536" i="1"/>
  <c r="LJ535" i="1"/>
  <c r="LH535" i="1"/>
  <c r="LJ534" i="1"/>
  <c r="LH534" i="1"/>
  <c r="LJ533" i="1"/>
  <c r="LH533" i="1"/>
  <c r="LJ532" i="1"/>
  <c r="LH532" i="1"/>
  <c r="LJ528" i="1"/>
  <c r="LH528" i="1"/>
  <c r="LJ527" i="1"/>
  <c r="LH527" i="1"/>
  <c r="LJ526" i="1"/>
  <c r="LH526" i="1"/>
  <c r="LL517" i="1"/>
  <c r="LL520" i="1"/>
  <c r="LL523" i="1"/>
  <c r="NL513" i="1"/>
  <c r="NN513" i="1"/>
  <c r="MT513" i="1"/>
  <c r="MX513" i="1"/>
  <c r="MZ513" i="1"/>
  <c r="MF513" i="1"/>
  <c r="MJ513" i="1"/>
  <c r="ML513" i="1"/>
  <c r="LR513" i="1"/>
  <c r="LV513" i="1"/>
  <c r="LX513" i="1"/>
  <c r="NL514" i="1"/>
  <c r="NN514" i="1"/>
  <c r="MT514" i="1"/>
  <c r="MX514" i="1"/>
  <c r="MZ514" i="1"/>
  <c r="MF514" i="1"/>
  <c r="MJ514" i="1"/>
  <c r="ML514" i="1"/>
  <c r="LR514" i="1"/>
  <c r="LV514" i="1"/>
  <c r="LX514" i="1"/>
  <c r="NL515" i="1"/>
  <c r="NN515" i="1"/>
  <c r="MT515" i="1"/>
  <c r="MX515" i="1"/>
  <c r="MZ515" i="1"/>
  <c r="MF515" i="1"/>
  <c r="MJ515" i="1"/>
  <c r="ML515" i="1"/>
  <c r="LR515" i="1"/>
  <c r="LV515" i="1"/>
  <c r="LX515" i="1"/>
  <c r="NL516" i="1"/>
  <c r="NN516" i="1"/>
  <c r="MT516" i="1"/>
  <c r="MX516" i="1"/>
  <c r="MZ516" i="1"/>
  <c r="MF516" i="1"/>
  <c r="MJ516" i="1"/>
  <c r="ML516" i="1"/>
  <c r="MP516" i="1"/>
  <c r="LR516" i="1"/>
  <c r="LV516" i="1"/>
  <c r="LX516" i="1"/>
  <c r="NL517" i="1"/>
  <c r="NN517" i="1"/>
  <c r="MT517" i="1"/>
  <c r="MX517" i="1"/>
  <c r="MZ517" i="1"/>
  <c r="MF517" i="1"/>
  <c r="MJ517" i="1"/>
  <c r="ML517" i="1"/>
  <c r="MP517" i="1"/>
  <c r="MQ517" i="1"/>
  <c r="LR517" i="1"/>
  <c r="LV517" i="1"/>
  <c r="LX517" i="1"/>
  <c r="NL518" i="1"/>
  <c r="NN518" i="1"/>
  <c r="MT518" i="1"/>
  <c r="MX518" i="1"/>
  <c r="MZ518" i="1"/>
  <c r="MF518" i="1"/>
  <c r="MJ518" i="1"/>
  <c r="ML518" i="1"/>
  <c r="MP518" i="1"/>
  <c r="LR518" i="1"/>
  <c r="LV518" i="1"/>
  <c r="LX518" i="1"/>
  <c r="NL519" i="1"/>
  <c r="NN519" i="1"/>
  <c r="MT519" i="1"/>
  <c r="MX519" i="1"/>
  <c r="MZ519" i="1"/>
  <c r="MF519" i="1"/>
  <c r="MJ519" i="1"/>
  <c r="ML519" i="1"/>
  <c r="LR519" i="1"/>
  <c r="LV519" i="1"/>
  <c r="LX519" i="1"/>
  <c r="NL520" i="1"/>
  <c r="NN520" i="1"/>
  <c r="MT520" i="1"/>
  <c r="MX520" i="1"/>
  <c r="MZ520" i="1"/>
  <c r="MF520" i="1"/>
  <c r="MJ520" i="1"/>
  <c r="ML520" i="1"/>
  <c r="LR520" i="1"/>
  <c r="LV520" i="1"/>
  <c r="LX520" i="1"/>
  <c r="KV550" i="1"/>
  <c r="KX518" i="1"/>
  <c r="KX522" i="1"/>
  <c r="KX526" i="1"/>
  <c r="KX530" i="1"/>
  <c r="KX534" i="1"/>
  <c r="KX538" i="1"/>
  <c r="KX542" i="1"/>
  <c r="KX546" i="1"/>
  <c r="KX550" i="1"/>
  <c r="KT550" i="1"/>
  <c r="KV549" i="1"/>
  <c r="KX517" i="1"/>
  <c r="KX521" i="1"/>
  <c r="KX525" i="1"/>
  <c r="KX529" i="1"/>
  <c r="KX533" i="1"/>
  <c r="KX537" i="1"/>
  <c r="KX541" i="1"/>
  <c r="KX545" i="1"/>
  <c r="KX549" i="1"/>
  <c r="KT549" i="1"/>
  <c r="KV548" i="1"/>
  <c r="KX516" i="1"/>
  <c r="KX520" i="1"/>
  <c r="KX524" i="1"/>
  <c r="KX528" i="1"/>
  <c r="KX532" i="1"/>
  <c r="KX536" i="1"/>
  <c r="KX540" i="1"/>
  <c r="KX544" i="1"/>
  <c r="KX548" i="1"/>
  <c r="KT548" i="1"/>
  <c r="KV547" i="1"/>
  <c r="KX515" i="1"/>
  <c r="KX519" i="1"/>
  <c r="KX523" i="1"/>
  <c r="KX527" i="1"/>
  <c r="KX531" i="1"/>
  <c r="KX535" i="1"/>
  <c r="KX539" i="1"/>
  <c r="KX543" i="1"/>
  <c r="KX547" i="1"/>
  <c r="KT547" i="1"/>
  <c r="KV546" i="1"/>
  <c r="KT546" i="1"/>
  <c r="KV545" i="1"/>
  <c r="KT545" i="1"/>
  <c r="KV544" i="1"/>
  <c r="KT544" i="1"/>
  <c r="KV543" i="1"/>
  <c r="KT543" i="1"/>
  <c r="KV542" i="1"/>
  <c r="KT542" i="1"/>
  <c r="KV541" i="1"/>
  <c r="KT541" i="1"/>
  <c r="KV540" i="1"/>
  <c r="KT540" i="1"/>
  <c r="KV539" i="1"/>
  <c r="KT539" i="1"/>
  <c r="KV538" i="1"/>
  <c r="KT538" i="1"/>
  <c r="KV537" i="1"/>
  <c r="KT537" i="1"/>
  <c r="KV536" i="1"/>
  <c r="KT536" i="1"/>
  <c r="KV535" i="1"/>
  <c r="KT535" i="1"/>
  <c r="KV534" i="1"/>
  <c r="KT534" i="1"/>
  <c r="KV533" i="1"/>
  <c r="KT533" i="1"/>
  <c r="KV532" i="1"/>
  <c r="KT532" i="1"/>
  <c r="KV531" i="1"/>
  <c r="KT531" i="1"/>
  <c r="KV530" i="1"/>
  <c r="KT530" i="1"/>
  <c r="KV529" i="1"/>
  <c r="KT529" i="1"/>
  <c r="KV528" i="1"/>
  <c r="KT528" i="1"/>
  <c r="KV527" i="1"/>
  <c r="KT527" i="1"/>
  <c r="KV526" i="1"/>
  <c r="KT526" i="1"/>
  <c r="KV525" i="1"/>
  <c r="KT525" i="1"/>
  <c r="KV524" i="1"/>
  <c r="KT524" i="1"/>
  <c r="KV523" i="1"/>
  <c r="KT523" i="1"/>
  <c r="KV522" i="1"/>
  <c r="KV518" i="1"/>
  <c r="KV558" i="1"/>
  <c r="KV562" i="1"/>
  <c r="KV576" i="1"/>
  <c r="KT522" i="1"/>
  <c r="KV521" i="1"/>
  <c r="KT521" i="1"/>
  <c r="KV520" i="1"/>
  <c r="KT520" i="1"/>
  <c r="KV519" i="1"/>
  <c r="KT519" i="1"/>
  <c r="KH550" i="1"/>
  <c r="KJ518" i="1"/>
  <c r="KJ522" i="1"/>
  <c r="KJ526" i="1"/>
  <c r="KJ530" i="1"/>
  <c r="KJ534" i="1"/>
  <c r="KJ538" i="1"/>
  <c r="KJ542" i="1"/>
  <c r="KJ546" i="1"/>
  <c r="KJ550" i="1"/>
  <c r="KF550" i="1"/>
  <c r="KH549" i="1"/>
  <c r="KJ517" i="1"/>
  <c r="KJ521" i="1"/>
  <c r="KJ525" i="1"/>
  <c r="KJ529" i="1"/>
  <c r="KJ533" i="1"/>
  <c r="KJ537" i="1"/>
  <c r="KJ541" i="1"/>
  <c r="KJ545" i="1"/>
  <c r="KJ549" i="1"/>
  <c r="KF549" i="1"/>
  <c r="KH548" i="1"/>
  <c r="KJ532" i="1"/>
  <c r="KJ536" i="1"/>
  <c r="KJ540" i="1"/>
  <c r="KJ544" i="1"/>
  <c r="KJ548" i="1"/>
  <c r="KF548" i="1"/>
  <c r="KH547" i="1"/>
  <c r="KJ531" i="1"/>
  <c r="KJ535" i="1"/>
  <c r="KJ539" i="1"/>
  <c r="KJ543" i="1"/>
  <c r="KJ547" i="1"/>
  <c r="KF547" i="1"/>
  <c r="KH546" i="1"/>
  <c r="KF546" i="1"/>
  <c r="KH545" i="1"/>
  <c r="KF545" i="1"/>
  <c r="KH544" i="1"/>
  <c r="KF544" i="1"/>
  <c r="KH543" i="1"/>
  <c r="KF543" i="1"/>
  <c r="KH542" i="1"/>
  <c r="KF542" i="1"/>
  <c r="KH541" i="1"/>
  <c r="KF541" i="1"/>
  <c r="KH540" i="1"/>
  <c r="KF540" i="1"/>
  <c r="KH539" i="1"/>
  <c r="KF539" i="1"/>
  <c r="KH538" i="1"/>
  <c r="KF538" i="1"/>
  <c r="KH537" i="1"/>
  <c r="KF537" i="1"/>
  <c r="KH536" i="1"/>
  <c r="KF536" i="1"/>
  <c r="KH535" i="1"/>
  <c r="KF535" i="1"/>
  <c r="KH534" i="1"/>
  <c r="KF534" i="1"/>
  <c r="KH533" i="1"/>
  <c r="KF533" i="1"/>
  <c r="KH532" i="1"/>
  <c r="KF532" i="1"/>
  <c r="KH531" i="1"/>
  <c r="KF531" i="1"/>
  <c r="KH530" i="1"/>
  <c r="KF530" i="1"/>
  <c r="KH529" i="1"/>
  <c r="KF529" i="1"/>
  <c r="KH528" i="1"/>
  <c r="KF528" i="1"/>
  <c r="KH527" i="1"/>
  <c r="KL527" i="1"/>
  <c r="KF527" i="1"/>
  <c r="KH526" i="1"/>
  <c r="KF526" i="1"/>
  <c r="KH525" i="1"/>
  <c r="KF525" i="1"/>
  <c r="KH524" i="1"/>
  <c r="KJ516" i="1"/>
  <c r="KJ520" i="1"/>
  <c r="KJ524" i="1"/>
  <c r="KF524" i="1"/>
  <c r="KH523" i="1"/>
  <c r="KJ515" i="1"/>
  <c r="KJ519" i="1"/>
  <c r="KJ523" i="1"/>
  <c r="KF523" i="1"/>
  <c r="KH522" i="1"/>
  <c r="KF522" i="1"/>
  <c r="KH521" i="1"/>
  <c r="KF521" i="1"/>
  <c r="KH520" i="1"/>
  <c r="KF520" i="1"/>
  <c r="KH519" i="1"/>
  <c r="KF519" i="1"/>
  <c r="JT550" i="1"/>
  <c r="JV518" i="1"/>
  <c r="JV522" i="1"/>
  <c r="JV526" i="1"/>
  <c r="JV530" i="1"/>
  <c r="JV534" i="1"/>
  <c r="JV538" i="1"/>
  <c r="JV542" i="1"/>
  <c r="JV546" i="1"/>
  <c r="JV550" i="1"/>
  <c r="JR550" i="1"/>
  <c r="JT549" i="1"/>
  <c r="JV517" i="1"/>
  <c r="JV521" i="1"/>
  <c r="JV525" i="1"/>
  <c r="JV529" i="1"/>
  <c r="JV533" i="1"/>
  <c r="JV537" i="1"/>
  <c r="JV541" i="1"/>
  <c r="JV545" i="1"/>
  <c r="JV549" i="1"/>
  <c r="JR549" i="1"/>
  <c r="JT548" i="1"/>
  <c r="JV516" i="1"/>
  <c r="JV520" i="1"/>
  <c r="JV524" i="1"/>
  <c r="JV528" i="1"/>
  <c r="JV532" i="1"/>
  <c r="JV536" i="1"/>
  <c r="JV540" i="1"/>
  <c r="JV544" i="1"/>
  <c r="JV548" i="1"/>
  <c r="JR548" i="1"/>
  <c r="JT547" i="1"/>
  <c r="JV515" i="1"/>
  <c r="JV519" i="1"/>
  <c r="JV523" i="1"/>
  <c r="JV527" i="1"/>
  <c r="JV531" i="1"/>
  <c r="JV535" i="1"/>
  <c r="JV539" i="1"/>
  <c r="JV543" i="1"/>
  <c r="JV547" i="1"/>
  <c r="JR547" i="1"/>
  <c r="JT546" i="1"/>
  <c r="JR546" i="1"/>
  <c r="JT545" i="1"/>
  <c r="JR545" i="1"/>
  <c r="JT544" i="1"/>
  <c r="JR544" i="1"/>
  <c r="JT543" i="1"/>
  <c r="JR543" i="1"/>
  <c r="JT542" i="1"/>
  <c r="JR542" i="1"/>
  <c r="JT541" i="1"/>
  <c r="JR541" i="1"/>
  <c r="JT540" i="1"/>
  <c r="JR540" i="1"/>
  <c r="JT539" i="1"/>
  <c r="JR539" i="1"/>
  <c r="JT538" i="1"/>
  <c r="JR538" i="1"/>
  <c r="JT537" i="1"/>
  <c r="JR537" i="1"/>
  <c r="JT536" i="1"/>
  <c r="JR536" i="1"/>
  <c r="JT535" i="1"/>
  <c r="JR535" i="1"/>
  <c r="JT534" i="1"/>
  <c r="JR534" i="1"/>
  <c r="JT533" i="1"/>
  <c r="JR533" i="1"/>
  <c r="JT532" i="1"/>
  <c r="JR532" i="1"/>
  <c r="JT531" i="1"/>
  <c r="JR531" i="1"/>
  <c r="JT530" i="1"/>
  <c r="JR530" i="1"/>
  <c r="JT529" i="1"/>
  <c r="JR529" i="1"/>
  <c r="JT528" i="1"/>
  <c r="JR528" i="1"/>
  <c r="JT527" i="1"/>
  <c r="JR527" i="1"/>
  <c r="JT526" i="1"/>
  <c r="JR526" i="1"/>
  <c r="JT525" i="1"/>
  <c r="JR525" i="1"/>
  <c r="JT524" i="1"/>
  <c r="JR524" i="1"/>
  <c r="JT523" i="1"/>
  <c r="JR523" i="1"/>
  <c r="JT522" i="1"/>
  <c r="JR522" i="1"/>
  <c r="JT521" i="1"/>
  <c r="JR521" i="1"/>
  <c r="JT520" i="1"/>
  <c r="JR520" i="1"/>
  <c r="JT519" i="1"/>
  <c r="JR519" i="1"/>
  <c r="JF550" i="1"/>
  <c r="JD550" i="1"/>
  <c r="JF549" i="1"/>
  <c r="JD549" i="1"/>
  <c r="JF548" i="1"/>
  <c r="JH516" i="1"/>
  <c r="JH520" i="1"/>
  <c r="JH524" i="1"/>
  <c r="JH528" i="1"/>
  <c r="JH532" i="1"/>
  <c r="JH536" i="1"/>
  <c r="JH540" i="1"/>
  <c r="JH544" i="1"/>
  <c r="JH548" i="1"/>
  <c r="JD548" i="1"/>
  <c r="JF547" i="1"/>
  <c r="JH515" i="1"/>
  <c r="JH519" i="1"/>
  <c r="JH523" i="1"/>
  <c r="JH527" i="1"/>
  <c r="JH531" i="1"/>
  <c r="JH535" i="1"/>
  <c r="JH539" i="1"/>
  <c r="JH543" i="1"/>
  <c r="JH547" i="1"/>
  <c r="JD547" i="1"/>
  <c r="JF546" i="1"/>
  <c r="JH518" i="1"/>
  <c r="JH522" i="1"/>
  <c r="JH526" i="1"/>
  <c r="JH530" i="1"/>
  <c r="JH534" i="1"/>
  <c r="JH538" i="1"/>
  <c r="JH542" i="1"/>
  <c r="JH546" i="1"/>
  <c r="JD546" i="1"/>
  <c r="JF545" i="1"/>
  <c r="JI517" i="1"/>
  <c r="JH517" i="1"/>
  <c r="JH521" i="1"/>
  <c r="JH525" i="1"/>
  <c r="JH529" i="1"/>
  <c r="JH533" i="1"/>
  <c r="JH537" i="1"/>
  <c r="JH541" i="1"/>
  <c r="JH545" i="1"/>
  <c r="JD545" i="1"/>
  <c r="JF544" i="1"/>
  <c r="JD544" i="1"/>
  <c r="JF543" i="1"/>
  <c r="JD543" i="1"/>
  <c r="JF542" i="1"/>
  <c r="JD542" i="1"/>
  <c r="JF541" i="1"/>
  <c r="JD541" i="1"/>
  <c r="JF540" i="1"/>
  <c r="JD540" i="1"/>
  <c r="JF539" i="1"/>
  <c r="JD539" i="1"/>
  <c r="JF538" i="1"/>
  <c r="JD538" i="1"/>
  <c r="JF537" i="1"/>
  <c r="JD537" i="1"/>
  <c r="JF536" i="1"/>
  <c r="JD536" i="1"/>
  <c r="JF535" i="1"/>
  <c r="JD535" i="1"/>
  <c r="JF534" i="1"/>
  <c r="JD534" i="1"/>
  <c r="JF533" i="1"/>
  <c r="JD533" i="1"/>
  <c r="JF532" i="1"/>
  <c r="JD532" i="1"/>
  <c r="JF531" i="1"/>
  <c r="JD531" i="1"/>
  <c r="JF530" i="1"/>
  <c r="JD530" i="1"/>
  <c r="JF529" i="1"/>
  <c r="JD529" i="1"/>
  <c r="JF528" i="1"/>
  <c r="JD528" i="1"/>
  <c r="JF527" i="1"/>
  <c r="JD527" i="1"/>
  <c r="JF526" i="1"/>
  <c r="JD526" i="1"/>
  <c r="JF525" i="1"/>
  <c r="JD525" i="1"/>
  <c r="JF524" i="1"/>
  <c r="JD524" i="1"/>
  <c r="JF523" i="1"/>
  <c r="JD523" i="1"/>
  <c r="JF522" i="1"/>
  <c r="JD522" i="1"/>
  <c r="JF521" i="1"/>
  <c r="JD521" i="1"/>
  <c r="JF520" i="1"/>
  <c r="JD520" i="1"/>
  <c r="JF519" i="1"/>
  <c r="JD519" i="1"/>
  <c r="EH513" i="1"/>
  <c r="EJ513" i="1"/>
  <c r="EM512" i="1"/>
  <c r="EM513" i="1"/>
  <c r="ER513" i="1"/>
  <c r="EV513" i="1"/>
  <c r="EX513" i="1"/>
  <c r="EH514" i="1"/>
  <c r="EJ514" i="1"/>
  <c r="ER514" i="1"/>
  <c r="EV514" i="1"/>
  <c r="EX514" i="1"/>
  <c r="EH515" i="1"/>
  <c r="EJ515" i="1"/>
  <c r="ER515" i="1"/>
  <c r="EV515" i="1"/>
  <c r="EX515" i="1"/>
  <c r="EH516" i="1"/>
  <c r="EJ516" i="1"/>
  <c r="ER516" i="1"/>
  <c r="EV516" i="1"/>
  <c r="EX516" i="1"/>
  <c r="EH517" i="1"/>
  <c r="EJ517" i="1"/>
  <c r="ER517" i="1"/>
  <c r="EV517" i="1"/>
  <c r="EX517" i="1"/>
  <c r="EH518" i="1"/>
  <c r="EJ518" i="1"/>
  <c r="ER518" i="1"/>
  <c r="EV518" i="1"/>
  <c r="EX518" i="1"/>
  <c r="EH519" i="1"/>
  <c r="EJ519" i="1"/>
  <c r="ER519" i="1"/>
  <c r="EV519" i="1"/>
  <c r="EX519" i="1"/>
  <c r="EH520" i="1"/>
  <c r="EJ520" i="1"/>
  <c r="EN520" i="1"/>
  <c r="ER520" i="1"/>
  <c r="EV520" i="1"/>
  <c r="EX520" i="1"/>
  <c r="DV550" i="1"/>
  <c r="DX518" i="1"/>
  <c r="DX522" i="1"/>
  <c r="DX526" i="1"/>
  <c r="DX530" i="1"/>
  <c r="DX534" i="1"/>
  <c r="DX538" i="1"/>
  <c r="DX542" i="1"/>
  <c r="DX546" i="1"/>
  <c r="DX550" i="1"/>
  <c r="DT550" i="1"/>
  <c r="DV549" i="1"/>
  <c r="DZ549" i="1"/>
  <c r="EA549" i="1"/>
  <c r="DT549" i="1"/>
  <c r="DV548" i="1"/>
  <c r="DX516" i="1"/>
  <c r="DX520" i="1"/>
  <c r="DX524" i="1"/>
  <c r="DX528" i="1"/>
  <c r="DX532" i="1"/>
  <c r="DX536" i="1"/>
  <c r="DX540" i="1"/>
  <c r="DX544" i="1"/>
  <c r="DX548" i="1"/>
  <c r="DT548" i="1"/>
  <c r="DV547" i="1"/>
  <c r="DX519" i="1"/>
  <c r="DX523" i="1"/>
  <c r="DX527" i="1"/>
  <c r="DX531" i="1"/>
  <c r="DX535" i="1"/>
  <c r="DX539" i="1"/>
  <c r="DX543" i="1"/>
  <c r="DX547" i="1"/>
  <c r="DT547" i="1"/>
  <c r="DV546" i="1"/>
  <c r="DT546" i="1"/>
  <c r="DV545" i="1"/>
  <c r="DX517" i="1"/>
  <c r="DX521" i="1"/>
  <c r="DX525" i="1"/>
  <c r="DX529" i="1"/>
  <c r="DX533" i="1"/>
  <c r="DX537" i="1"/>
  <c r="DX541" i="1"/>
  <c r="DX545" i="1"/>
  <c r="DT545" i="1"/>
  <c r="DV544" i="1"/>
  <c r="DT544" i="1"/>
  <c r="DV543" i="1"/>
  <c r="DT543" i="1"/>
  <c r="DV542" i="1"/>
  <c r="DT542" i="1"/>
  <c r="DV541" i="1"/>
  <c r="DT541" i="1"/>
  <c r="DV540" i="1"/>
  <c r="DT540" i="1"/>
  <c r="DV539" i="1"/>
  <c r="DT539" i="1"/>
  <c r="DV538" i="1"/>
  <c r="DT538" i="1"/>
  <c r="DV537" i="1"/>
  <c r="DT537" i="1"/>
  <c r="DV536" i="1"/>
  <c r="DT536" i="1"/>
  <c r="DV535" i="1"/>
  <c r="DT535" i="1"/>
  <c r="DV534" i="1"/>
  <c r="DT534" i="1"/>
  <c r="DV533" i="1"/>
  <c r="DT533" i="1"/>
  <c r="DV532" i="1"/>
  <c r="DT532" i="1"/>
  <c r="DV531" i="1"/>
  <c r="DT531" i="1"/>
  <c r="DV530" i="1"/>
  <c r="DT530" i="1"/>
  <c r="DV529" i="1"/>
  <c r="DT529" i="1"/>
  <c r="DV528" i="1"/>
  <c r="DT528" i="1"/>
  <c r="DV527" i="1"/>
  <c r="DT527" i="1"/>
  <c r="DV526" i="1"/>
  <c r="DT526" i="1"/>
  <c r="DV525" i="1"/>
  <c r="DT525" i="1"/>
  <c r="DV524" i="1"/>
  <c r="DT524" i="1"/>
  <c r="DV523" i="1"/>
  <c r="DT523" i="1"/>
  <c r="DV522" i="1"/>
  <c r="DT522" i="1"/>
  <c r="DV521" i="1"/>
  <c r="DT521" i="1"/>
  <c r="DV520" i="1"/>
  <c r="DT520" i="1"/>
  <c r="DV519" i="1"/>
  <c r="DT519" i="1"/>
  <c r="DH550" i="1"/>
  <c r="DJ518" i="1"/>
  <c r="DJ522" i="1"/>
  <c r="DJ526" i="1"/>
  <c r="DJ530" i="1"/>
  <c r="DJ534" i="1"/>
  <c r="DJ538" i="1"/>
  <c r="DJ542" i="1"/>
  <c r="DJ546" i="1"/>
  <c r="DJ550" i="1"/>
  <c r="DF550" i="1"/>
  <c r="DH549" i="1"/>
  <c r="DJ521" i="1"/>
  <c r="DJ525" i="1"/>
  <c r="DJ529" i="1"/>
  <c r="DJ533" i="1"/>
  <c r="DJ537" i="1"/>
  <c r="DJ541" i="1"/>
  <c r="DJ545" i="1"/>
  <c r="DJ549" i="1"/>
  <c r="DF549" i="1"/>
  <c r="DH548" i="1"/>
  <c r="DJ544" i="1"/>
  <c r="DJ548" i="1"/>
  <c r="DF548" i="1"/>
  <c r="DH547" i="1"/>
  <c r="DJ543" i="1"/>
  <c r="DJ547" i="1"/>
  <c r="DF547" i="1"/>
  <c r="DH546" i="1"/>
  <c r="DF546" i="1"/>
  <c r="DH545" i="1"/>
  <c r="DF545" i="1"/>
  <c r="DH544" i="1"/>
  <c r="DF544" i="1"/>
  <c r="DH543" i="1"/>
  <c r="DF543" i="1"/>
  <c r="DH542" i="1"/>
  <c r="DF542" i="1"/>
  <c r="DH541" i="1"/>
  <c r="DF541" i="1"/>
  <c r="DH540" i="1"/>
  <c r="DF540" i="1"/>
  <c r="DH539" i="1"/>
  <c r="DF539" i="1"/>
  <c r="DH538" i="1"/>
  <c r="DF538" i="1"/>
  <c r="DH537" i="1"/>
  <c r="DF537" i="1"/>
  <c r="DH536" i="1"/>
  <c r="DJ520" i="1"/>
  <c r="DJ524" i="1"/>
  <c r="DJ528" i="1"/>
  <c r="DJ532" i="1"/>
  <c r="DJ536" i="1"/>
  <c r="DF536" i="1"/>
  <c r="DJ515" i="1"/>
  <c r="DJ519" i="1"/>
  <c r="DJ523" i="1"/>
  <c r="DJ527" i="1"/>
  <c r="DJ531" i="1"/>
  <c r="DJ535" i="1"/>
  <c r="DH534" i="1"/>
  <c r="DF534" i="1"/>
  <c r="DH533" i="1"/>
  <c r="DF533" i="1"/>
  <c r="DH532" i="1"/>
  <c r="DF532" i="1"/>
  <c r="DH531" i="1"/>
  <c r="DF531" i="1"/>
  <c r="DH530" i="1"/>
  <c r="DF530" i="1"/>
  <c r="DH529" i="1"/>
  <c r="DF529" i="1"/>
  <c r="DH528" i="1"/>
  <c r="DF528" i="1"/>
  <c r="DH527" i="1"/>
  <c r="DF527" i="1"/>
  <c r="DH526" i="1"/>
  <c r="DF526" i="1"/>
  <c r="DH525" i="1"/>
  <c r="DF525" i="1"/>
  <c r="DH524" i="1"/>
  <c r="DF524" i="1"/>
  <c r="DH523" i="1"/>
  <c r="DF523" i="1"/>
  <c r="DH522" i="1"/>
  <c r="DF522" i="1"/>
  <c r="DH521" i="1"/>
  <c r="DF521" i="1"/>
  <c r="DH520" i="1"/>
  <c r="DF520" i="1"/>
  <c r="DH519" i="1"/>
  <c r="DF519" i="1"/>
  <c r="CT550" i="1"/>
  <c r="CV522" i="1"/>
  <c r="CV526" i="1"/>
  <c r="CV530" i="1"/>
  <c r="CV534" i="1"/>
  <c r="CV538" i="1"/>
  <c r="CV542" i="1"/>
  <c r="CV546" i="1"/>
  <c r="CV550" i="1"/>
  <c r="CR550" i="1"/>
  <c r="CT549" i="1"/>
  <c r="CX549" i="1"/>
  <c r="CR549" i="1"/>
  <c r="CT548" i="1"/>
  <c r="CV532" i="1"/>
  <c r="CV536" i="1"/>
  <c r="CV540" i="1"/>
  <c r="CV544" i="1"/>
  <c r="CV548" i="1"/>
  <c r="CR548" i="1"/>
  <c r="CT547" i="1"/>
  <c r="CV543" i="1"/>
  <c r="CV547" i="1"/>
  <c r="CR547" i="1"/>
  <c r="CT546" i="1"/>
  <c r="CR546" i="1"/>
  <c r="CT545" i="1"/>
  <c r="CV521" i="1"/>
  <c r="CV525" i="1"/>
  <c r="CV529" i="1"/>
  <c r="CV533" i="1"/>
  <c r="CV537" i="1"/>
  <c r="CV541" i="1"/>
  <c r="CV545" i="1"/>
  <c r="CR545" i="1"/>
  <c r="CT544" i="1"/>
  <c r="CT543" i="1"/>
  <c r="CR543" i="1"/>
  <c r="CT542" i="1"/>
  <c r="CR542" i="1"/>
  <c r="CT541" i="1"/>
  <c r="CR541" i="1"/>
  <c r="CT540" i="1"/>
  <c r="CR540" i="1"/>
  <c r="CT539" i="1"/>
  <c r="CX539" i="1"/>
  <c r="CR539" i="1"/>
  <c r="CT538" i="1"/>
  <c r="CR538" i="1"/>
  <c r="CT537" i="1"/>
  <c r="CR537" i="1"/>
  <c r="CT536" i="1"/>
  <c r="CR536" i="1"/>
  <c r="CT535" i="1"/>
  <c r="CV531" i="1"/>
  <c r="CV535" i="1"/>
  <c r="CR535" i="1"/>
  <c r="CT534" i="1"/>
  <c r="CR534" i="1"/>
  <c r="CT533" i="1"/>
  <c r="CR533" i="1"/>
  <c r="CT532" i="1"/>
  <c r="CR532" i="1"/>
  <c r="CT531" i="1"/>
  <c r="CR531" i="1"/>
  <c r="CT530" i="1"/>
  <c r="CR530" i="1"/>
  <c r="CT529" i="1"/>
  <c r="CR529" i="1"/>
  <c r="CT528" i="1"/>
  <c r="CR528" i="1"/>
  <c r="CT527" i="1"/>
  <c r="CR527" i="1"/>
  <c r="CT526" i="1"/>
  <c r="CR526" i="1"/>
  <c r="CT525" i="1"/>
  <c r="CR525" i="1"/>
  <c r="CT524" i="1"/>
  <c r="CV520" i="1"/>
  <c r="CV524" i="1"/>
  <c r="CR524" i="1"/>
  <c r="CT523" i="1"/>
  <c r="CV519" i="1"/>
  <c r="CV523" i="1"/>
  <c r="CR523" i="1"/>
  <c r="CT522" i="1"/>
  <c r="CR522" i="1"/>
  <c r="CT521" i="1"/>
  <c r="CR521" i="1"/>
  <c r="CT520" i="1"/>
  <c r="CR520" i="1"/>
  <c r="CT519" i="1"/>
  <c r="CR519" i="1"/>
  <c r="CF550" i="1"/>
  <c r="CH518" i="1"/>
  <c r="CH522" i="1"/>
  <c r="CH526" i="1"/>
  <c r="CH530" i="1"/>
  <c r="CH534" i="1"/>
  <c r="CH538" i="1"/>
  <c r="CH542" i="1"/>
  <c r="CH546" i="1"/>
  <c r="CH550" i="1"/>
  <c r="CD550" i="1"/>
  <c r="CF549" i="1"/>
  <c r="CH521" i="1"/>
  <c r="CH525" i="1"/>
  <c r="CH529" i="1"/>
  <c r="CH533" i="1"/>
  <c r="CH537" i="1"/>
  <c r="CH541" i="1"/>
  <c r="CH545" i="1"/>
  <c r="CH549" i="1"/>
  <c r="CD549" i="1"/>
  <c r="CF548" i="1"/>
  <c r="CJ548" i="1"/>
  <c r="CD548" i="1"/>
  <c r="CF547" i="1"/>
  <c r="CH519" i="1"/>
  <c r="CH523" i="1"/>
  <c r="CH527" i="1"/>
  <c r="CH531" i="1"/>
  <c r="CH535" i="1"/>
  <c r="CH539" i="1"/>
  <c r="CH543" i="1"/>
  <c r="CH547" i="1"/>
  <c r="CD547" i="1"/>
  <c r="CF546" i="1"/>
  <c r="CD546" i="1"/>
  <c r="CF545" i="1"/>
  <c r="CD545" i="1"/>
  <c r="CF544" i="1"/>
  <c r="CH540" i="1"/>
  <c r="CH544" i="1"/>
  <c r="CD544" i="1"/>
  <c r="CF543" i="1"/>
  <c r="CF542" i="1"/>
  <c r="CD542" i="1"/>
  <c r="CF541" i="1"/>
  <c r="CD541" i="1"/>
  <c r="CF540" i="1"/>
  <c r="CD540" i="1"/>
  <c r="CF539" i="1"/>
  <c r="CD539" i="1"/>
  <c r="CF538" i="1"/>
  <c r="CD538" i="1"/>
  <c r="CF537" i="1"/>
  <c r="CD537" i="1"/>
  <c r="CF536" i="1"/>
  <c r="CD536" i="1"/>
  <c r="CF535" i="1"/>
  <c r="CD535" i="1"/>
  <c r="CF534" i="1"/>
  <c r="CF533" i="1"/>
  <c r="CD533" i="1"/>
  <c r="CF532" i="1"/>
  <c r="CH520" i="1"/>
  <c r="CH524" i="1"/>
  <c r="CH528" i="1"/>
  <c r="CH532" i="1"/>
  <c r="CD532" i="1"/>
  <c r="CF531" i="1"/>
  <c r="CD531" i="1"/>
  <c r="CF530" i="1"/>
  <c r="CD530" i="1"/>
  <c r="CF529" i="1"/>
  <c r="CD529" i="1"/>
  <c r="CF528" i="1"/>
  <c r="CD528" i="1"/>
  <c r="CF527" i="1"/>
  <c r="CD527" i="1"/>
  <c r="CF526" i="1"/>
  <c r="CD526" i="1"/>
  <c r="CF525" i="1"/>
  <c r="CD525" i="1"/>
  <c r="CF524" i="1"/>
  <c r="CD524" i="1"/>
  <c r="CF523" i="1"/>
  <c r="CD523" i="1"/>
  <c r="CF522" i="1"/>
  <c r="CD522" i="1"/>
  <c r="CF521" i="1"/>
  <c r="CD521" i="1"/>
  <c r="CF520" i="1"/>
  <c r="CD520" i="1"/>
  <c r="CF519" i="1"/>
  <c r="CD519" i="1"/>
  <c r="BR534" i="1"/>
  <c r="BR533" i="1"/>
  <c r="BR532" i="1"/>
  <c r="BR531" i="1"/>
  <c r="BR542" i="1"/>
  <c r="BT518" i="1"/>
  <c r="BT522" i="1"/>
  <c r="BT526" i="1"/>
  <c r="BT530" i="1"/>
  <c r="BT534" i="1"/>
  <c r="BT538" i="1"/>
  <c r="BT542" i="1"/>
  <c r="BT546" i="1"/>
  <c r="BT550" i="1"/>
  <c r="BR541" i="1"/>
  <c r="BT517" i="1"/>
  <c r="BT521" i="1"/>
  <c r="BT525" i="1"/>
  <c r="BT529" i="1"/>
  <c r="BT533" i="1"/>
  <c r="BT537" i="1"/>
  <c r="BT541" i="1"/>
  <c r="BT545" i="1"/>
  <c r="BT549" i="1"/>
  <c r="BR540" i="1"/>
  <c r="BR539" i="1"/>
  <c r="BT515" i="1"/>
  <c r="BT519" i="1"/>
  <c r="BT523" i="1"/>
  <c r="BT527" i="1"/>
  <c r="BT531" i="1"/>
  <c r="BT535" i="1"/>
  <c r="BT539" i="1"/>
  <c r="BT543" i="1"/>
  <c r="BT547" i="1"/>
  <c r="BG523" i="1"/>
  <c r="BH523" i="1"/>
  <c r="BI523" i="1"/>
  <c r="BD523" i="1"/>
  <c r="BB523" i="1"/>
  <c r="BG522" i="1"/>
  <c r="BH522" i="1"/>
  <c r="BI522" i="1"/>
  <c r="BD522" i="1"/>
  <c r="BB522" i="1"/>
  <c r="BD520" i="1"/>
  <c r="BB520" i="1"/>
  <c r="BD519" i="1"/>
  <c r="BB519" i="1"/>
  <c r="BD518" i="1"/>
  <c r="BB518" i="1"/>
  <c r="BD517" i="1"/>
  <c r="BB517" i="1"/>
  <c r="BD516" i="1"/>
  <c r="BB516" i="1"/>
  <c r="BD515" i="1"/>
  <c r="BB515" i="1"/>
  <c r="BD514" i="1"/>
  <c r="BB514" i="1"/>
  <c r="BD513" i="1"/>
  <c r="BB513" i="1"/>
  <c r="AS523" i="1"/>
  <c r="AT523" i="1"/>
  <c r="AU523" i="1"/>
  <c r="AP523" i="1"/>
  <c r="AN523" i="1"/>
  <c r="AS522" i="1"/>
  <c r="AT522" i="1"/>
  <c r="AU522" i="1"/>
  <c r="AP522" i="1"/>
  <c r="AN522" i="1"/>
  <c r="AP520" i="1"/>
  <c r="AN520" i="1"/>
  <c r="AP519" i="1"/>
  <c r="AN519" i="1"/>
  <c r="AP518" i="1"/>
  <c r="AN518" i="1"/>
  <c r="AP517" i="1"/>
  <c r="AN517" i="1"/>
  <c r="AP516" i="1"/>
  <c r="AN516" i="1"/>
  <c r="AP515" i="1"/>
  <c r="AN515" i="1"/>
  <c r="AP514" i="1"/>
  <c r="AN514" i="1"/>
  <c r="AP513" i="1"/>
  <c r="AN513" i="1"/>
  <c r="AE523" i="1"/>
  <c r="AF523" i="1"/>
  <c r="AG523" i="1"/>
  <c r="AB523" i="1"/>
  <c r="Z523" i="1"/>
  <c r="AE522" i="1"/>
  <c r="AF522" i="1"/>
  <c r="AG522" i="1"/>
  <c r="AB522" i="1"/>
  <c r="Z522" i="1"/>
  <c r="AB520" i="1"/>
  <c r="Z520" i="1"/>
  <c r="AB519" i="1"/>
  <c r="Z519" i="1"/>
  <c r="AB518" i="1"/>
  <c r="Z518" i="1"/>
  <c r="AB517" i="1"/>
  <c r="Z517" i="1"/>
  <c r="AB516" i="1"/>
  <c r="Z516" i="1"/>
  <c r="AB515" i="1"/>
  <c r="Z515" i="1"/>
  <c r="AB514" i="1"/>
  <c r="Z514" i="1"/>
  <c r="AB513" i="1"/>
  <c r="Z513" i="1"/>
  <c r="L513" i="1"/>
  <c r="N513" i="1"/>
  <c r="Q512" i="1"/>
  <c r="Q513" i="1"/>
  <c r="L514" i="1"/>
  <c r="N514" i="1"/>
  <c r="L515" i="1"/>
  <c r="N515" i="1"/>
  <c r="L516" i="1"/>
  <c r="N516" i="1"/>
  <c r="L517" i="1"/>
  <c r="N517" i="1"/>
  <c r="L518" i="1"/>
  <c r="N518" i="1"/>
  <c r="L519" i="1"/>
  <c r="N519" i="1"/>
  <c r="L520" i="1"/>
  <c r="N520" i="1"/>
  <c r="R520" i="1"/>
  <c r="S520" i="1"/>
  <c r="LJ516" i="1"/>
  <c r="LH516" i="1"/>
  <c r="LJ515" i="1"/>
  <c r="LH515" i="1"/>
  <c r="LJ514" i="1"/>
  <c r="LH514" i="1"/>
  <c r="LD514" i="1"/>
  <c r="LX512" i="1"/>
  <c r="MB512" i="1"/>
  <c r="MC512" i="1"/>
  <c r="LV512" i="1"/>
  <c r="LR512" i="1"/>
  <c r="ML512" i="1"/>
  <c r="MJ512" i="1"/>
  <c r="MF512" i="1"/>
  <c r="MZ512" i="1"/>
  <c r="MX512" i="1"/>
  <c r="MT512" i="1"/>
  <c r="NN512" i="1"/>
  <c r="NL512" i="1"/>
  <c r="NH512" i="1"/>
  <c r="KT518" i="1"/>
  <c r="KV517" i="1"/>
  <c r="KT517" i="1"/>
  <c r="KV516" i="1"/>
  <c r="KT516" i="1"/>
  <c r="KV515" i="1"/>
  <c r="KT515" i="1"/>
  <c r="KH518" i="1"/>
  <c r="KF518" i="1"/>
  <c r="KH517" i="1"/>
  <c r="KF517" i="1"/>
  <c r="KH516" i="1"/>
  <c r="KL516" i="1"/>
  <c r="KM516" i="1"/>
  <c r="KF516" i="1"/>
  <c r="KH515" i="1"/>
  <c r="KF515" i="1"/>
  <c r="JT518" i="1"/>
  <c r="JR518" i="1"/>
  <c r="JT517" i="1"/>
  <c r="JR517" i="1"/>
  <c r="JT516" i="1"/>
  <c r="JR516" i="1"/>
  <c r="JT515" i="1"/>
  <c r="JR515" i="1"/>
  <c r="JF518" i="1"/>
  <c r="JJ518" i="1"/>
  <c r="JK518" i="1"/>
  <c r="JD518" i="1"/>
  <c r="JF517" i="1"/>
  <c r="JJ517" i="1"/>
  <c r="JK517" i="1"/>
  <c r="JD517" i="1"/>
  <c r="JF516" i="1"/>
  <c r="JD516" i="1"/>
  <c r="JF515" i="1"/>
  <c r="JD515" i="1"/>
  <c r="IZ515" i="1"/>
  <c r="JN515" i="1"/>
  <c r="KB515" i="1"/>
  <c r="KP515" i="1"/>
  <c r="EX512" i="1"/>
  <c r="EV512" i="1"/>
  <c r="ER512" i="1"/>
  <c r="EJ512" i="1"/>
  <c r="EN512" i="1"/>
  <c r="EO512" i="1"/>
  <c r="EH512" i="1"/>
  <c r="ED512" i="1"/>
  <c r="ED524" i="1"/>
  <c r="DV518" i="1"/>
  <c r="DT518" i="1"/>
  <c r="DV517" i="1"/>
  <c r="DT517" i="1"/>
  <c r="DV516" i="1"/>
  <c r="DZ516" i="1"/>
  <c r="EA516" i="1"/>
  <c r="DT516" i="1"/>
  <c r="DV515" i="1"/>
  <c r="DT515" i="1"/>
  <c r="DH518" i="1"/>
  <c r="DF518" i="1"/>
  <c r="DH517" i="1"/>
  <c r="DF517" i="1"/>
  <c r="DH516" i="1"/>
  <c r="DF516" i="1"/>
  <c r="DH515" i="1"/>
  <c r="DL515" i="1"/>
  <c r="DF515" i="1"/>
  <c r="CT518" i="1"/>
  <c r="CT517" i="1"/>
  <c r="CX517" i="1"/>
  <c r="CT516" i="1"/>
  <c r="CX516" i="1"/>
  <c r="CY516" i="1"/>
  <c r="CT515" i="1"/>
  <c r="CX515" i="1"/>
  <c r="CF518" i="1"/>
  <c r="CF517" i="1"/>
  <c r="CF516" i="1"/>
  <c r="CF515" i="1"/>
  <c r="CJ515" i="1"/>
  <c r="BR518" i="1"/>
  <c r="BP518" i="1"/>
  <c r="BR517" i="1"/>
  <c r="BP517" i="1"/>
  <c r="BT516" i="1"/>
  <c r="BR516" i="1"/>
  <c r="BP516" i="1"/>
  <c r="BR515" i="1"/>
  <c r="BP515" i="1"/>
  <c r="BL515" i="1"/>
  <c r="BZ515" i="1"/>
  <c r="CN515" i="1"/>
  <c r="DB515" i="1"/>
  <c r="DP515" i="1"/>
  <c r="BD512" i="1"/>
  <c r="BB512" i="1"/>
  <c r="AX512" i="1"/>
  <c r="AP512" i="1"/>
  <c r="AN512" i="1"/>
  <c r="AJ512" i="1"/>
  <c r="AB512" i="1"/>
  <c r="AF512" i="1"/>
  <c r="Z512" i="1"/>
  <c r="V512" i="1"/>
  <c r="N512" i="1"/>
  <c r="L512" i="1"/>
  <c r="KY576" i="1"/>
  <c r="KX576" i="1"/>
  <c r="KK576" i="1"/>
  <c r="KJ576" i="1"/>
  <c r="JW576" i="1"/>
  <c r="JV576" i="1"/>
  <c r="JI576" i="1"/>
  <c r="JH576" i="1"/>
  <c r="DY576" i="1"/>
  <c r="DX576" i="1"/>
  <c r="DK576" i="1"/>
  <c r="DJ576" i="1"/>
  <c r="CW576" i="1"/>
  <c r="CV576" i="1"/>
  <c r="CI576" i="1"/>
  <c r="CH576" i="1"/>
  <c r="BU576" i="1"/>
  <c r="BT576" i="1"/>
  <c r="KY575" i="1"/>
  <c r="KX575" i="1"/>
  <c r="KK575" i="1"/>
  <c r="KJ575" i="1"/>
  <c r="JW575" i="1"/>
  <c r="JV575" i="1"/>
  <c r="JI575" i="1"/>
  <c r="JH575" i="1"/>
  <c r="DY575" i="1"/>
  <c r="DX575" i="1"/>
  <c r="DK575" i="1"/>
  <c r="DJ575" i="1"/>
  <c r="CW575" i="1"/>
  <c r="CV575" i="1"/>
  <c r="CI575" i="1"/>
  <c r="CH575" i="1"/>
  <c r="BU575" i="1"/>
  <c r="BT575" i="1"/>
  <c r="KY574" i="1"/>
  <c r="KX574" i="1"/>
  <c r="KK574" i="1"/>
  <c r="KJ574" i="1"/>
  <c r="JW574" i="1"/>
  <c r="JV574" i="1"/>
  <c r="JI574" i="1"/>
  <c r="JH574" i="1"/>
  <c r="DY574" i="1"/>
  <c r="DX574" i="1"/>
  <c r="DK574" i="1"/>
  <c r="DJ574" i="1"/>
  <c r="CW574" i="1"/>
  <c r="CV574" i="1"/>
  <c r="CI574" i="1"/>
  <c r="CH574" i="1"/>
  <c r="BU574" i="1"/>
  <c r="BT574" i="1"/>
  <c r="KY573" i="1"/>
  <c r="KX573" i="1"/>
  <c r="KK573" i="1"/>
  <c r="KJ573" i="1"/>
  <c r="JW573" i="1"/>
  <c r="JV573" i="1"/>
  <c r="JI573" i="1"/>
  <c r="JH573" i="1"/>
  <c r="DY573" i="1"/>
  <c r="DX573" i="1"/>
  <c r="DK573" i="1"/>
  <c r="DJ573" i="1"/>
  <c r="CW573" i="1"/>
  <c r="CV573" i="1"/>
  <c r="CI573" i="1"/>
  <c r="CH573" i="1"/>
  <c r="BU573" i="1"/>
  <c r="BT573" i="1"/>
  <c r="LA566" i="1"/>
  <c r="KZ566" i="1"/>
  <c r="KX566" i="1"/>
  <c r="KR566" i="1"/>
  <c r="KY566" i="1"/>
  <c r="KL566" i="1"/>
  <c r="KD566" i="1"/>
  <c r="KK566" i="1"/>
  <c r="KJ566" i="1"/>
  <c r="KH566" i="1"/>
  <c r="KM566" i="1"/>
  <c r="KF566" i="1"/>
  <c r="JX566" i="1"/>
  <c r="JV566" i="1"/>
  <c r="JT566" i="1"/>
  <c r="JY566" i="1"/>
  <c r="JR566" i="1"/>
  <c r="JP566" i="1"/>
  <c r="JW566" i="1"/>
  <c r="JF566" i="1"/>
  <c r="JK566" i="1"/>
  <c r="JJ566" i="1"/>
  <c r="JB566" i="1"/>
  <c r="JI566" i="1"/>
  <c r="JH566" i="1"/>
  <c r="JD566" i="1"/>
  <c r="DZ566" i="1"/>
  <c r="DR566" i="1"/>
  <c r="DY566" i="1"/>
  <c r="DX566" i="1"/>
  <c r="DV566" i="1"/>
  <c r="EA566" i="1"/>
  <c r="DT566" i="1"/>
  <c r="DH566" i="1"/>
  <c r="DM566" i="1"/>
  <c r="DL566" i="1"/>
  <c r="DJ566" i="1"/>
  <c r="DF566" i="1"/>
  <c r="DD566" i="1"/>
  <c r="DK566" i="1"/>
  <c r="CX566" i="1"/>
  <c r="CP566" i="1"/>
  <c r="CW566" i="1"/>
  <c r="CV566" i="1"/>
  <c r="CT566" i="1"/>
  <c r="CY566" i="1"/>
  <c r="CR566" i="1"/>
  <c r="CJ566" i="1"/>
  <c r="CH566" i="1"/>
  <c r="CF566" i="1"/>
  <c r="CK566" i="1"/>
  <c r="CD566" i="1"/>
  <c r="CB566" i="1"/>
  <c r="CI566" i="1"/>
  <c r="BR566" i="1"/>
  <c r="BW566" i="1"/>
  <c r="BV566" i="1"/>
  <c r="BT566" i="1"/>
  <c r="BP566" i="1"/>
  <c r="BN566" i="1"/>
  <c r="BU566" i="1"/>
  <c r="KZ565" i="1"/>
  <c r="KR565" i="1"/>
  <c r="KY565" i="1"/>
  <c r="KX565" i="1"/>
  <c r="KV565" i="1"/>
  <c r="LA565" i="1"/>
  <c r="KT565" i="1"/>
  <c r="KL565" i="1"/>
  <c r="KJ565" i="1"/>
  <c r="KH565" i="1"/>
  <c r="KM565" i="1"/>
  <c r="KF565" i="1"/>
  <c r="KD565" i="1"/>
  <c r="KK565" i="1"/>
  <c r="JT565" i="1"/>
  <c r="JY565" i="1"/>
  <c r="JX565" i="1"/>
  <c r="JV565" i="1"/>
  <c r="JR565" i="1"/>
  <c r="JP565" i="1"/>
  <c r="JW565" i="1"/>
  <c r="JJ565" i="1"/>
  <c r="JH565" i="1"/>
  <c r="JF565" i="1"/>
  <c r="JK565" i="1"/>
  <c r="JD565" i="1"/>
  <c r="JB565" i="1"/>
  <c r="JI565" i="1"/>
  <c r="DZ565" i="1"/>
  <c r="DR565" i="1"/>
  <c r="DY565" i="1"/>
  <c r="DX565" i="1"/>
  <c r="DV565" i="1"/>
  <c r="EA565" i="1"/>
  <c r="DT565" i="1"/>
  <c r="DL565" i="1"/>
  <c r="DJ565" i="1"/>
  <c r="DH565" i="1"/>
  <c r="DM565" i="1"/>
  <c r="DF565" i="1"/>
  <c r="DD565" i="1"/>
  <c r="DK565" i="1"/>
  <c r="CX565" i="1"/>
  <c r="CP565" i="1"/>
  <c r="CW565" i="1"/>
  <c r="CV565" i="1"/>
  <c r="CT565" i="1"/>
  <c r="CY565" i="1"/>
  <c r="CR565" i="1"/>
  <c r="CJ565" i="1"/>
  <c r="CH565" i="1"/>
  <c r="CF565" i="1"/>
  <c r="CK565" i="1"/>
  <c r="CD565" i="1"/>
  <c r="CB565" i="1"/>
  <c r="CI565" i="1"/>
  <c r="BR565" i="1"/>
  <c r="BW565" i="1"/>
  <c r="BV565" i="1"/>
  <c r="BT565" i="1"/>
  <c r="BP565" i="1"/>
  <c r="BN565" i="1"/>
  <c r="BU565" i="1"/>
  <c r="KZ564" i="1"/>
  <c r="KX564" i="1"/>
  <c r="KV564" i="1"/>
  <c r="LA564" i="1"/>
  <c r="KT564" i="1"/>
  <c r="KR564" i="1"/>
  <c r="KY564" i="1"/>
  <c r="KL564" i="1"/>
  <c r="KJ564" i="1"/>
  <c r="KH564" i="1"/>
  <c r="KM564" i="1"/>
  <c r="KF564" i="1"/>
  <c r="KD564" i="1"/>
  <c r="KK564" i="1"/>
  <c r="JX564" i="1"/>
  <c r="JP564" i="1"/>
  <c r="JW564" i="1"/>
  <c r="JV564" i="1"/>
  <c r="JT564" i="1"/>
  <c r="JY564" i="1"/>
  <c r="JR564" i="1"/>
  <c r="JJ564" i="1"/>
  <c r="JB564" i="1"/>
  <c r="JI564" i="1"/>
  <c r="JH564" i="1"/>
  <c r="JF564" i="1"/>
  <c r="JK564" i="1"/>
  <c r="JD564" i="1"/>
  <c r="DZ564" i="1"/>
  <c r="DX564" i="1"/>
  <c r="DV564" i="1"/>
  <c r="EA564" i="1"/>
  <c r="DT564" i="1"/>
  <c r="DR564" i="1"/>
  <c r="DY564" i="1"/>
  <c r="DL564" i="1"/>
  <c r="DD564" i="1"/>
  <c r="DK564" i="1"/>
  <c r="DJ564" i="1"/>
  <c r="DH564" i="1"/>
  <c r="DM564" i="1"/>
  <c r="DF564" i="1"/>
  <c r="CX564" i="1"/>
  <c r="CV564" i="1"/>
  <c r="CT564" i="1"/>
  <c r="CY564" i="1"/>
  <c r="CR564" i="1"/>
  <c r="CP564" i="1"/>
  <c r="CW564" i="1"/>
  <c r="CJ564" i="1"/>
  <c r="CH564" i="1"/>
  <c r="CF564" i="1"/>
  <c r="CK564" i="1"/>
  <c r="CD564" i="1"/>
  <c r="CB564" i="1"/>
  <c r="CI564" i="1"/>
  <c r="BV564" i="1"/>
  <c r="BT564" i="1"/>
  <c r="BR564" i="1"/>
  <c r="BW564" i="1"/>
  <c r="BP564" i="1"/>
  <c r="BN564" i="1"/>
  <c r="BU564" i="1"/>
  <c r="MB563" i="1"/>
  <c r="MC563" i="1"/>
  <c r="LX563" i="1"/>
  <c r="MP563" i="1"/>
  <c r="MQ563" i="1"/>
  <c r="ML563" i="1"/>
  <c r="ND563" i="1"/>
  <c r="NE563" i="1"/>
  <c r="MZ563" i="1"/>
  <c r="NR563" i="1"/>
  <c r="NS563" i="1"/>
  <c r="NN563" i="1"/>
  <c r="KZ563" i="1"/>
  <c r="KX563" i="1"/>
  <c r="KV563" i="1"/>
  <c r="LA563" i="1"/>
  <c r="KT563" i="1"/>
  <c r="KP563" i="1"/>
  <c r="KH563" i="1"/>
  <c r="KM563" i="1"/>
  <c r="KL563" i="1"/>
  <c r="KJ563" i="1"/>
  <c r="KF563" i="1"/>
  <c r="KB563" i="1"/>
  <c r="JX563" i="1"/>
  <c r="JV563" i="1"/>
  <c r="JT563" i="1"/>
  <c r="JY563" i="1"/>
  <c r="JR563" i="1"/>
  <c r="JN563" i="1"/>
  <c r="JJ563" i="1"/>
  <c r="JI563" i="1"/>
  <c r="JH563" i="1"/>
  <c r="JF563" i="1"/>
  <c r="JK563" i="1"/>
  <c r="JD563" i="1"/>
  <c r="IZ563" i="1"/>
  <c r="FB563" i="1"/>
  <c r="FC563" i="1"/>
  <c r="EX563" i="1"/>
  <c r="EV563" i="1"/>
  <c r="EN563" i="1"/>
  <c r="EO563" i="1"/>
  <c r="EJ563" i="1"/>
  <c r="DZ563" i="1"/>
  <c r="DX563" i="1"/>
  <c r="DV563" i="1"/>
  <c r="EA563" i="1"/>
  <c r="DT563" i="1"/>
  <c r="DP563" i="1"/>
  <c r="DL563" i="1"/>
  <c r="DJ563" i="1"/>
  <c r="DH563" i="1"/>
  <c r="DM563" i="1"/>
  <c r="DF563" i="1"/>
  <c r="DB563" i="1"/>
  <c r="CX563" i="1"/>
  <c r="CV563" i="1"/>
  <c r="CT563" i="1"/>
  <c r="CY563" i="1"/>
  <c r="CR563" i="1"/>
  <c r="CN563" i="1"/>
  <c r="CF563" i="1"/>
  <c r="CK563" i="1"/>
  <c r="CJ563" i="1"/>
  <c r="CH563" i="1"/>
  <c r="CD563" i="1"/>
  <c r="BZ563" i="1"/>
  <c r="BV563" i="1"/>
  <c r="BT563" i="1"/>
  <c r="BR563" i="1"/>
  <c r="BW563" i="1"/>
  <c r="BP563" i="1"/>
  <c r="BL563" i="1"/>
  <c r="BH563" i="1"/>
  <c r="BI563" i="1"/>
  <c r="BD563" i="1"/>
  <c r="BB563" i="1"/>
  <c r="AT563" i="1"/>
  <c r="AU563" i="1"/>
  <c r="AP563" i="1"/>
  <c r="AN563" i="1"/>
  <c r="AF563" i="1"/>
  <c r="AG563" i="1"/>
  <c r="AB563" i="1"/>
  <c r="R563" i="1"/>
  <c r="S563" i="1"/>
  <c r="N563" i="1"/>
  <c r="LJ562" i="1"/>
  <c r="MB562" i="1"/>
  <c r="MC562" i="1"/>
  <c r="LX562" i="1"/>
  <c r="MP562" i="1"/>
  <c r="MQ562" i="1"/>
  <c r="ML562" i="1"/>
  <c r="ND562" i="1"/>
  <c r="MZ562" i="1"/>
  <c r="NR562" i="1"/>
  <c r="NS562" i="1"/>
  <c r="NN562" i="1"/>
  <c r="KZ562" i="1"/>
  <c r="KX562" i="1"/>
  <c r="LA562" i="1"/>
  <c r="KT562" i="1"/>
  <c r="KH562" i="1"/>
  <c r="KM562" i="1"/>
  <c r="KL562" i="1"/>
  <c r="KJ562" i="1"/>
  <c r="KF562" i="1"/>
  <c r="JX562" i="1"/>
  <c r="JV562" i="1"/>
  <c r="JT562" i="1"/>
  <c r="JY562" i="1"/>
  <c r="JR562" i="1"/>
  <c r="JF562" i="1"/>
  <c r="JK562" i="1"/>
  <c r="JJ562" i="1"/>
  <c r="JH562" i="1"/>
  <c r="JD562" i="1"/>
  <c r="FB562" i="1"/>
  <c r="FC562" i="1"/>
  <c r="EX562" i="1"/>
  <c r="EV562" i="1"/>
  <c r="EN562" i="1"/>
  <c r="EO562" i="1"/>
  <c r="EJ562" i="1"/>
  <c r="DZ562" i="1"/>
  <c r="DX562" i="1"/>
  <c r="DV562" i="1"/>
  <c r="EA562" i="1"/>
  <c r="DT562" i="1"/>
  <c r="DL562" i="1"/>
  <c r="DJ562" i="1"/>
  <c r="DH562" i="1"/>
  <c r="DM562" i="1"/>
  <c r="DF562" i="1"/>
  <c r="CX562" i="1"/>
  <c r="CV562" i="1"/>
  <c r="CT562" i="1"/>
  <c r="CR562" i="1"/>
  <c r="CJ562" i="1"/>
  <c r="CH562" i="1"/>
  <c r="CF562" i="1"/>
  <c r="CK562" i="1"/>
  <c r="CD562" i="1"/>
  <c r="CI562" i="1"/>
  <c r="BV562" i="1"/>
  <c r="BT562" i="1"/>
  <c r="BR562" i="1"/>
  <c r="BW562" i="1"/>
  <c r="BP562" i="1"/>
  <c r="BH562" i="1"/>
  <c r="BI562" i="1"/>
  <c r="BD562" i="1"/>
  <c r="BB562" i="1"/>
  <c r="AT562" i="1"/>
  <c r="AU562" i="1"/>
  <c r="AP562" i="1"/>
  <c r="AN562" i="1"/>
  <c r="AF562" i="1"/>
  <c r="AG562" i="1"/>
  <c r="AB562" i="1"/>
  <c r="R562" i="1"/>
  <c r="S562" i="1"/>
  <c r="N562" i="1"/>
  <c r="LJ561" i="1"/>
  <c r="MB561" i="1"/>
  <c r="MC561" i="1"/>
  <c r="LX561" i="1"/>
  <c r="MP561" i="1"/>
  <c r="MQ561" i="1"/>
  <c r="ML561" i="1"/>
  <c r="ND561" i="1"/>
  <c r="NE561" i="1"/>
  <c r="MZ561" i="1"/>
  <c r="NR561" i="1"/>
  <c r="NS561" i="1"/>
  <c r="NN561" i="1"/>
  <c r="KZ561" i="1"/>
  <c r="KX561" i="1"/>
  <c r="KV561" i="1"/>
  <c r="LA561" i="1"/>
  <c r="KT561" i="1"/>
  <c r="KL561" i="1"/>
  <c r="KJ561" i="1"/>
  <c r="KH561" i="1"/>
  <c r="KM561" i="1"/>
  <c r="KF561" i="1"/>
  <c r="JX561" i="1"/>
  <c r="JV561" i="1"/>
  <c r="JT561" i="1"/>
  <c r="JY561" i="1"/>
  <c r="JR561" i="1"/>
  <c r="JJ561" i="1"/>
  <c r="JH561" i="1"/>
  <c r="JF561" i="1"/>
  <c r="JK561" i="1"/>
  <c r="JD561" i="1"/>
  <c r="FB561" i="1"/>
  <c r="FC561" i="1"/>
  <c r="EX561" i="1"/>
  <c r="EV561" i="1"/>
  <c r="EN561" i="1"/>
  <c r="EO561" i="1"/>
  <c r="EJ561" i="1"/>
  <c r="DZ561" i="1"/>
  <c r="DX561" i="1"/>
  <c r="DV561" i="1"/>
  <c r="EA561" i="1"/>
  <c r="DT561" i="1"/>
  <c r="DL561" i="1"/>
  <c r="DJ561" i="1"/>
  <c r="DH561" i="1"/>
  <c r="DM561" i="1"/>
  <c r="DF561" i="1"/>
  <c r="CX561" i="1"/>
  <c r="CV561" i="1"/>
  <c r="CT561" i="1"/>
  <c r="CY561" i="1"/>
  <c r="CR561" i="1"/>
  <c r="CJ561" i="1"/>
  <c r="CH561" i="1"/>
  <c r="CF561" i="1"/>
  <c r="CK561" i="1"/>
  <c r="CD561" i="1"/>
  <c r="CI561" i="1"/>
  <c r="BV561" i="1"/>
  <c r="BT561" i="1"/>
  <c r="BR561" i="1"/>
  <c r="BW561" i="1"/>
  <c r="BP561" i="1"/>
  <c r="BH561" i="1"/>
  <c r="BI561" i="1"/>
  <c r="BD561" i="1"/>
  <c r="BB561" i="1"/>
  <c r="AT561" i="1"/>
  <c r="AU561" i="1"/>
  <c r="AP561" i="1"/>
  <c r="AN561" i="1"/>
  <c r="AF561" i="1"/>
  <c r="AG561" i="1"/>
  <c r="AB561" i="1"/>
  <c r="R561" i="1"/>
  <c r="S561" i="1"/>
  <c r="N561" i="1"/>
  <c r="LJ560" i="1"/>
  <c r="MB560" i="1"/>
  <c r="MC560" i="1"/>
  <c r="LX560" i="1"/>
  <c r="MP560" i="1"/>
  <c r="MQ560" i="1"/>
  <c r="ML560" i="1"/>
  <c r="ND560" i="1"/>
  <c r="NE560" i="1"/>
  <c r="MZ560" i="1"/>
  <c r="NR560" i="1"/>
  <c r="NS560" i="1"/>
  <c r="NN560" i="1"/>
  <c r="KV560" i="1"/>
  <c r="LA560" i="1"/>
  <c r="KZ560" i="1"/>
  <c r="KX560" i="1"/>
  <c r="KT560" i="1"/>
  <c r="KL560" i="1"/>
  <c r="KJ560" i="1"/>
  <c r="KH560" i="1"/>
  <c r="KM560" i="1"/>
  <c r="KF560" i="1"/>
  <c r="JX560" i="1"/>
  <c r="JV560" i="1"/>
  <c r="JT560" i="1"/>
  <c r="JY560" i="1"/>
  <c r="JR560" i="1"/>
  <c r="JJ560" i="1"/>
  <c r="JH560" i="1"/>
  <c r="JF560" i="1"/>
  <c r="JK560" i="1"/>
  <c r="JD560" i="1"/>
  <c r="FB560" i="1"/>
  <c r="FC560" i="1"/>
  <c r="EX560" i="1"/>
  <c r="EV560" i="1"/>
  <c r="EN560" i="1"/>
  <c r="EO560" i="1"/>
  <c r="EJ560" i="1"/>
  <c r="DZ560" i="1"/>
  <c r="DX560" i="1"/>
  <c r="DV560" i="1"/>
  <c r="EA560" i="1"/>
  <c r="DT560" i="1"/>
  <c r="DL560" i="1"/>
  <c r="DJ560" i="1"/>
  <c r="DH560" i="1"/>
  <c r="DM560" i="1"/>
  <c r="DF560" i="1"/>
  <c r="CX560" i="1"/>
  <c r="CV560" i="1"/>
  <c r="CT560" i="1"/>
  <c r="CY560" i="1"/>
  <c r="CR560" i="1"/>
  <c r="CJ560" i="1"/>
  <c r="CH560" i="1"/>
  <c r="CF560" i="1"/>
  <c r="CK560" i="1"/>
  <c r="CD560" i="1"/>
  <c r="BV560" i="1"/>
  <c r="BT560" i="1"/>
  <c r="BR560" i="1"/>
  <c r="BW560" i="1"/>
  <c r="BP560" i="1"/>
  <c r="BH560" i="1"/>
  <c r="BI560" i="1"/>
  <c r="BD560" i="1"/>
  <c r="BB560" i="1"/>
  <c r="AT560" i="1"/>
  <c r="AU560" i="1"/>
  <c r="AP560" i="1"/>
  <c r="AN560" i="1"/>
  <c r="AF560" i="1"/>
  <c r="AG560" i="1"/>
  <c r="AB560" i="1"/>
  <c r="R560" i="1"/>
  <c r="S560" i="1"/>
  <c r="N560" i="1"/>
  <c r="LJ559" i="1"/>
  <c r="KZ559" i="1"/>
  <c r="KX559" i="1"/>
  <c r="KV559" i="1"/>
  <c r="LA559" i="1"/>
  <c r="KT559" i="1"/>
  <c r="KP559" i="1"/>
  <c r="KL559" i="1"/>
  <c r="KJ559" i="1"/>
  <c r="KH559" i="1"/>
  <c r="KM559" i="1"/>
  <c r="KF559" i="1"/>
  <c r="KB559" i="1"/>
  <c r="JX559" i="1"/>
  <c r="JV559" i="1"/>
  <c r="JT559" i="1"/>
  <c r="JY559" i="1"/>
  <c r="JR559" i="1"/>
  <c r="JN559" i="1"/>
  <c r="JJ559" i="1"/>
  <c r="JH559" i="1"/>
  <c r="JF559" i="1"/>
  <c r="JK559" i="1"/>
  <c r="JD559" i="1"/>
  <c r="IZ559" i="1"/>
  <c r="FB559" i="1"/>
  <c r="FC559" i="1"/>
  <c r="EX559" i="1"/>
  <c r="EV559" i="1"/>
  <c r="DZ559" i="1"/>
  <c r="DX559" i="1"/>
  <c r="DV559" i="1"/>
  <c r="EA559" i="1"/>
  <c r="DT559" i="1"/>
  <c r="DP559" i="1"/>
  <c r="DL559" i="1"/>
  <c r="DJ559" i="1"/>
  <c r="DH559" i="1"/>
  <c r="DM559" i="1"/>
  <c r="DF559" i="1"/>
  <c r="DB559" i="1"/>
  <c r="CT559" i="1"/>
  <c r="CY559" i="1"/>
  <c r="CX559" i="1"/>
  <c r="CW559" i="1"/>
  <c r="CV559" i="1"/>
  <c r="CR559" i="1"/>
  <c r="CN559" i="1"/>
  <c r="CJ559" i="1"/>
  <c r="CH559" i="1"/>
  <c r="CF559" i="1"/>
  <c r="CK559" i="1"/>
  <c r="CD559" i="1"/>
  <c r="BZ559" i="1"/>
  <c r="BV559" i="1"/>
  <c r="BT559" i="1"/>
  <c r="BR559" i="1"/>
  <c r="BP559" i="1"/>
  <c r="BL559" i="1"/>
  <c r="BH559" i="1"/>
  <c r="BI559" i="1"/>
  <c r="BD559" i="1"/>
  <c r="BB559" i="1"/>
  <c r="AT559" i="1"/>
  <c r="AU559" i="1"/>
  <c r="AP559" i="1"/>
  <c r="AN559" i="1"/>
  <c r="R559" i="1"/>
  <c r="S559" i="1"/>
  <c r="N559" i="1"/>
  <c r="LN558" i="1"/>
  <c r="MB558" i="1"/>
  <c r="MC558" i="1"/>
  <c r="LX558" i="1"/>
  <c r="MP558" i="1"/>
  <c r="MQ558" i="1"/>
  <c r="ML558" i="1"/>
  <c r="ND558" i="1"/>
  <c r="NE558" i="1"/>
  <c r="MZ558" i="1"/>
  <c r="NR558" i="1"/>
  <c r="NS558" i="1"/>
  <c r="NN558" i="1"/>
  <c r="KZ558" i="1"/>
  <c r="KX558" i="1"/>
  <c r="LA558" i="1"/>
  <c r="KT558" i="1"/>
  <c r="KH558" i="1"/>
  <c r="KM558" i="1"/>
  <c r="KL558" i="1"/>
  <c r="KJ558" i="1"/>
  <c r="KF558" i="1"/>
  <c r="JX558" i="1"/>
  <c r="JV558" i="1"/>
  <c r="JT558" i="1"/>
  <c r="JY558" i="1"/>
  <c r="JR558" i="1"/>
  <c r="JJ558" i="1"/>
  <c r="JH558" i="1"/>
  <c r="JF558" i="1"/>
  <c r="JK558" i="1"/>
  <c r="JD558" i="1"/>
  <c r="FB558" i="1"/>
  <c r="FC558" i="1"/>
  <c r="EX558" i="1"/>
  <c r="EV558" i="1"/>
  <c r="EN558" i="1"/>
  <c r="EO558" i="1"/>
  <c r="EJ558" i="1"/>
  <c r="DZ558" i="1"/>
  <c r="DX558" i="1"/>
  <c r="DV558" i="1"/>
  <c r="EA558" i="1"/>
  <c r="DT558" i="1"/>
  <c r="DL558" i="1"/>
  <c r="DJ558" i="1"/>
  <c r="DH558" i="1"/>
  <c r="DM558" i="1"/>
  <c r="DF558" i="1"/>
  <c r="CX558" i="1"/>
  <c r="CV558" i="1"/>
  <c r="CT558" i="1"/>
  <c r="CY558" i="1"/>
  <c r="CR558" i="1"/>
  <c r="CJ558" i="1"/>
  <c r="CH558" i="1"/>
  <c r="CF558" i="1"/>
  <c r="CK558" i="1"/>
  <c r="CD558" i="1"/>
  <c r="BV558" i="1"/>
  <c r="BT558" i="1"/>
  <c r="BR558" i="1"/>
  <c r="BW558" i="1"/>
  <c r="BP558" i="1"/>
  <c r="BH558" i="1"/>
  <c r="BI558" i="1"/>
  <c r="BD558" i="1"/>
  <c r="BB558" i="1"/>
  <c r="AT558" i="1"/>
  <c r="AU558" i="1"/>
  <c r="AP558" i="1"/>
  <c r="AN558" i="1"/>
  <c r="AF558" i="1"/>
  <c r="AG558" i="1"/>
  <c r="AB558" i="1"/>
  <c r="R558" i="1"/>
  <c r="S558" i="1"/>
  <c r="N558" i="1"/>
  <c r="LN557" i="1"/>
  <c r="MB557" i="1"/>
  <c r="MC557" i="1"/>
  <c r="LX557" i="1"/>
  <c r="MP557" i="1"/>
  <c r="MQ557" i="1"/>
  <c r="ML557" i="1"/>
  <c r="ND557" i="1"/>
  <c r="NE557" i="1"/>
  <c r="MZ557" i="1"/>
  <c r="NR557" i="1"/>
  <c r="NS557" i="1"/>
  <c r="NN557" i="1"/>
  <c r="KZ557" i="1"/>
  <c r="KX557" i="1"/>
  <c r="KV557" i="1"/>
  <c r="LA557" i="1"/>
  <c r="KT557" i="1"/>
  <c r="KL557" i="1"/>
  <c r="KJ557" i="1"/>
  <c r="KH557" i="1"/>
  <c r="KM557" i="1"/>
  <c r="KF557" i="1"/>
  <c r="JX557" i="1"/>
  <c r="JV557" i="1"/>
  <c r="JT557" i="1"/>
  <c r="JY557" i="1"/>
  <c r="JR557" i="1"/>
  <c r="JJ557" i="1"/>
  <c r="JH557" i="1"/>
  <c r="JF557" i="1"/>
  <c r="JK557" i="1"/>
  <c r="JD557" i="1"/>
  <c r="FB557" i="1"/>
  <c r="FC557" i="1"/>
  <c r="EX557" i="1"/>
  <c r="EV557" i="1"/>
  <c r="EN557" i="1"/>
  <c r="EO557" i="1"/>
  <c r="EJ557" i="1"/>
  <c r="DZ557" i="1"/>
  <c r="DX557" i="1"/>
  <c r="DV557" i="1"/>
  <c r="EA557" i="1"/>
  <c r="DT557" i="1"/>
  <c r="DL557" i="1"/>
  <c r="DJ557" i="1"/>
  <c r="DH557" i="1"/>
  <c r="DM557" i="1"/>
  <c r="DF557" i="1"/>
  <c r="CX557" i="1"/>
  <c r="CV557" i="1"/>
  <c r="CT557" i="1"/>
  <c r="CR557" i="1"/>
  <c r="CJ557" i="1"/>
  <c r="CH557" i="1"/>
  <c r="CF557" i="1"/>
  <c r="CK557" i="1"/>
  <c r="CD557" i="1"/>
  <c r="BV557" i="1"/>
  <c r="BT557" i="1"/>
  <c r="BR557" i="1"/>
  <c r="BW557" i="1"/>
  <c r="BP557" i="1"/>
  <c r="BH557" i="1"/>
  <c r="BI557" i="1"/>
  <c r="BD557" i="1"/>
  <c r="BB557" i="1"/>
  <c r="AT557" i="1"/>
  <c r="AU557" i="1"/>
  <c r="AP557" i="1"/>
  <c r="AN557" i="1"/>
  <c r="AF557" i="1"/>
  <c r="AG557" i="1"/>
  <c r="AB557" i="1"/>
  <c r="R557" i="1"/>
  <c r="S557" i="1"/>
  <c r="N557" i="1"/>
  <c r="LN556" i="1"/>
  <c r="MB556" i="1"/>
  <c r="MC556" i="1"/>
  <c r="LX556" i="1"/>
  <c r="MP556" i="1"/>
  <c r="MQ556" i="1"/>
  <c r="ML556" i="1"/>
  <c r="ND556" i="1"/>
  <c r="NE556" i="1"/>
  <c r="MZ556" i="1"/>
  <c r="NR556" i="1"/>
  <c r="NS556" i="1"/>
  <c r="NN556" i="1"/>
  <c r="KZ556" i="1"/>
  <c r="KX556" i="1"/>
  <c r="KV556" i="1"/>
  <c r="LA556" i="1"/>
  <c r="KT556" i="1"/>
  <c r="KL556" i="1"/>
  <c r="KJ556" i="1"/>
  <c r="KH556" i="1"/>
  <c r="KM556" i="1"/>
  <c r="KF556" i="1"/>
  <c r="JX556" i="1"/>
  <c r="JV556" i="1"/>
  <c r="JT556" i="1"/>
  <c r="JY556" i="1"/>
  <c r="JR556" i="1"/>
  <c r="JJ556" i="1"/>
  <c r="JH556" i="1"/>
  <c r="JF556" i="1"/>
  <c r="JD556" i="1"/>
  <c r="FB556" i="1"/>
  <c r="FC556" i="1"/>
  <c r="EX556" i="1"/>
  <c r="EV556" i="1"/>
  <c r="EN556" i="1"/>
  <c r="EO556" i="1"/>
  <c r="EJ556" i="1"/>
  <c r="DZ556" i="1"/>
  <c r="DX556" i="1"/>
  <c r="DV556" i="1"/>
  <c r="EA556" i="1"/>
  <c r="DT556" i="1"/>
  <c r="DL556" i="1"/>
  <c r="DJ556" i="1"/>
  <c r="DH556" i="1"/>
  <c r="DF556" i="1"/>
  <c r="CT556" i="1"/>
  <c r="CY556" i="1"/>
  <c r="CX556" i="1"/>
  <c r="CV556" i="1"/>
  <c r="CR556" i="1"/>
  <c r="CJ556" i="1"/>
  <c r="CH556" i="1"/>
  <c r="CF556" i="1"/>
  <c r="CK556" i="1"/>
  <c r="CD556" i="1"/>
  <c r="BR556" i="1"/>
  <c r="BW556" i="1"/>
  <c r="BV556" i="1"/>
  <c r="BT556" i="1"/>
  <c r="BP556" i="1"/>
  <c r="BH556" i="1"/>
  <c r="BI556" i="1"/>
  <c r="BD556" i="1"/>
  <c r="BB556" i="1"/>
  <c r="AT556" i="1"/>
  <c r="AU556" i="1"/>
  <c r="AP556" i="1"/>
  <c r="AN556" i="1"/>
  <c r="AF556" i="1"/>
  <c r="AG556" i="1"/>
  <c r="AB556" i="1"/>
  <c r="R556" i="1"/>
  <c r="S556" i="1"/>
  <c r="N556" i="1"/>
  <c r="LN555" i="1"/>
  <c r="MB555" i="1"/>
  <c r="MC555" i="1"/>
  <c r="LX555" i="1"/>
  <c r="MP555" i="1"/>
  <c r="MQ555" i="1"/>
  <c r="ML555" i="1"/>
  <c r="ND555" i="1"/>
  <c r="NE555" i="1"/>
  <c r="MZ555" i="1"/>
  <c r="NR555" i="1"/>
  <c r="NS555" i="1"/>
  <c r="NN555" i="1"/>
  <c r="KZ555" i="1"/>
  <c r="KX555" i="1"/>
  <c r="KV555" i="1"/>
  <c r="LA555" i="1"/>
  <c r="KT555" i="1"/>
  <c r="KP555" i="1"/>
  <c r="KL555" i="1"/>
  <c r="KJ555" i="1"/>
  <c r="KH555" i="1"/>
  <c r="KM555" i="1"/>
  <c r="KF555" i="1"/>
  <c r="KB555" i="1"/>
  <c r="JX555" i="1"/>
  <c r="JV555" i="1"/>
  <c r="JT555" i="1"/>
  <c r="JY555" i="1"/>
  <c r="JR555" i="1"/>
  <c r="JN555" i="1"/>
  <c r="JJ555" i="1"/>
  <c r="JH555" i="1"/>
  <c r="JF555" i="1"/>
  <c r="JK555" i="1"/>
  <c r="JD555" i="1"/>
  <c r="IZ555" i="1"/>
  <c r="FB555" i="1"/>
  <c r="FC555" i="1"/>
  <c r="EX555" i="1"/>
  <c r="EV555" i="1"/>
  <c r="EN555" i="1"/>
  <c r="EO555" i="1"/>
  <c r="EJ555" i="1"/>
  <c r="DZ555" i="1"/>
  <c r="DX555" i="1"/>
  <c r="DV555" i="1"/>
  <c r="EA555" i="1"/>
  <c r="DT555" i="1"/>
  <c r="DY555" i="1"/>
  <c r="DP555" i="1"/>
  <c r="DL555" i="1"/>
  <c r="DJ555" i="1"/>
  <c r="DH555" i="1"/>
  <c r="DM555" i="1"/>
  <c r="DF555" i="1"/>
  <c r="DB555" i="1"/>
  <c r="CX555" i="1"/>
  <c r="CV555" i="1"/>
  <c r="CT555" i="1"/>
  <c r="CY555" i="1"/>
  <c r="CR555" i="1"/>
  <c r="CN555" i="1"/>
  <c r="CJ555" i="1"/>
  <c r="CH555" i="1"/>
  <c r="CF555" i="1"/>
  <c r="CK555" i="1"/>
  <c r="CD555" i="1"/>
  <c r="BZ555" i="1"/>
  <c r="BV555" i="1"/>
  <c r="BT555" i="1"/>
  <c r="BR555" i="1"/>
  <c r="BW555" i="1"/>
  <c r="BP555" i="1"/>
  <c r="BL555" i="1"/>
  <c r="BH555" i="1"/>
  <c r="BI555" i="1"/>
  <c r="BD555" i="1"/>
  <c r="BB555" i="1"/>
  <c r="AT555" i="1"/>
  <c r="AU555" i="1"/>
  <c r="AP555" i="1"/>
  <c r="AN555" i="1"/>
  <c r="AF555" i="1"/>
  <c r="AG555" i="1"/>
  <c r="AB555" i="1"/>
  <c r="R555" i="1"/>
  <c r="S555" i="1"/>
  <c r="N555" i="1"/>
  <c r="LN554" i="1"/>
  <c r="MB554" i="1"/>
  <c r="MC554" i="1"/>
  <c r="LX554" i="1"/>
  <c r="MP554" i="1"/>
  <c r="MQ554" i="1"/>
  <c r="ML554" i="1"/>
  <c r="ND554" i="1"/>
  <c r="NE554" i="1"/>
  <c r="MZ554" i="1"/>
  <c r="NR554" i="1"/>
  <c r="NS554" i="1"/>
  <c r="NN554" i="1"/>
  <c r="FB554" i="1"/>
  <c r="FC554" i="1"/>
  <c r="EX554" i="1"/>
  <c r="EV554" i="1"/>
  <c r="EN554" i="1"/>
  <c r="EO554" i="1"/>
  <c r="EJ554" i="1"/>
  <c r="BH554" i="1"/>
  <c r="BI554" i="1"/>
  <c r="BD554" i="1"/>
  <c r="BB554" i="1"/>
  <c r="AT554" i="1"/>
  <c r="AU554" i="1"/>
  <c r="AP554" i="1"/>
  <c r="AN554" i="1"/>
  <c r="AF554" i="1"/>
  <c r="AG554" i="1"/>
  <c r="AB554" i="1"/>
  <c r="R554" i="1"/>
  <c r="S554" i="1"/>
  <c r="N554" i="1"/>
  <c r="LN553" i="1"/>
  <c r="MB553" i="1"/>
  <c r="MC553" i="1"/>
  <c r="LX553" i="1"/>
  <c r="MP553" i="1"/>
  <c r="MQ553" i="1"/>
  <c r="ML553" i="1"/>
  <c r="ND553" i="1"/>
  <c r="NE553" i="1"/>
  <c r="MZ553" i="1"/>
  <c r="NR553" i="1"/>
  <c r="NS553" i="1"/>
  <c r="NN553" i="1"/>
  <c r="FB553" i="1"/>
  <c r="FC553" i="1"/>
  <c r="EX553" i="1"/>
  <c r="EV553" i="1"/>
  <c r="EN553" i="1"/>
  <c r="EO553" i="1"/>
  <c r="EJ553" i="1"/>
  <c r="BH553" i="1"/>
  <c r="BI553" i="1"/>
  <c r="BD553" i="1"/>
  <c r="BB553" i="1"/>
  <c r="AT553" i="1"/>
  <c r="AU553" i="1"/>
  <c r="AP553" i="1"/>
  <c r="AN553" i="1"/>
  <c r="AF553" i="1"/>
  <c r="AG553" i="1"/>
  <c r="AB553" i="1"/>
  <c r="R553" i="1"/>
  <c r="S553" i="1"/>
  <c r="N553" i="1"/>
  <c r="LN552" i="1"/>
  <c r="LL552" i="1"/>
  <c r="LJ552" i="1"/>
  <c r="LH552" i="1"/>
  <c r="MB552" i="1"/>
  <c r="MC552" i="1"/>
  <c r="LX552" i="1"/>
  <c r="MP552" i="1"/>
  <c r="MQ552" i="1"/>
  <c r="ML552" i="1"/>
  <c r="ND552" i="1"/>
  <c r="NE552" i="1"/>
  <c r="MZ552" i="1"/>
  <c r="NR552" i="1"/>
  <c r="NS552" i="1"/>
  <c r="NN552" i="1"/>
  <c r="FB552" i="1"/>
  <c r="FC552" i="1"/>
  <c r="EX552" i="1"/>
  <c r="EV552" i="1"/>
  <c r="EN552" i="1"/>
  <c r="EO552" i="1"/>
  <c r="EJ552" i="1"/>
  <c r="BH552" i="1"/>
  <c r="BI552" i="1"/>
  <c r="BD552" i="1"/>
  <c r="BB552" i="1"/>
  <c r="AT552" i="1"/>
  <c r="AU552" i="1"/>
  <c r="AP552" i="1"/>
  <c r="AN552" i="1"/>
  <c r="AF552" i="1"/>
  <c r="AG552" i="1"/>
  <c r="AB552" i="1"/>
  <c r="R552" i="1"/>
  <c r="S552" i="1"/>
  <c r="N552" i="1"/>
  <c r="LN551" i="1"/>
  <c r="LL551" i="1"/>
  <c r="LJ551" i="1"/>
  <c r="LH551" i="1"/>
  <c r="MB551" i="1"/>
  <c r="MC551" i="1"/>
  <c r="LX551" i="1"/>
  <c r="MP551" i="1"/>
  <c r="MQ551" i="1"/>
  <c r="ML551" i="1"/>
  <c r="ND551" i="1"/>
  <c r="NE551" i="1"/>
  <c r="MZ551" i="1"/>
  <c r="NR551" i="1"/>
  <c r="NS551" i="1"/>
  <c r="NN551" i="1"/>
  <c r="IZ551" i="1"/>
  <c r="FB551" i="1"/>
  <c r="FC551" i="1"/>
  <c r="EX551" i="1"/>
  <c r="EV551" i="1"/>
  <c r="EN551" i="1"/>
  <c r="EO551" i="1"/>
  <c r="EJ551" i="1"/>
  <c r="BH551" i="1"/>
  <c r="BI551" i="1"/>
  <c r="BD551" i="1"/>
  <c r="BB551" i="1"/>
  <c r="AT551" i="1"/>
  <c r="AU551" i="1"/>
  <c r="AP551" i="1"/>
  <c r="AN551" i="1"/>
  <c r="AF551" i="1"/>
  <c r="AG551" i="1"/>
  <c r="AB551" i="1"/>
  <c r="R551" i="1"/>
  <c r="S551" i="1"/>
  <c r="N551" i="1"/>
  <c r="LN550" i="1"/>
  <c r="LL550" i="1"/>
  <c r="LJ550" i="1"/>
  <c r="LH550" i="1"/>
  <c r="LD550" i="1"/>
  <c r="MB550" i="1"/>
  <c r="MC550" i="1"/>
  <c r="LX550" i="1"/>
  <c r="MP550" i="1"/>
  <c r="MQ550" i="1"/>
  <c r="ML550" i="1"/>
  <c r="ND550" i="1"/>
  <c r="NE550" i="1"/>
  <c r="MZ550" i="1"/>
  <c r="NR550" i="1"/>
  <c r="NS550" i="1"/>
  <c r="NN550" i="1"/>
  <c r="FB550" i="1"/>
  <c r="FC550" i="1"/>
  <c r="EX550" i="1"/>
  <c r="EV550" i="1"/>
  <c r="EN550" i="1"/>
  <c r="EO550" i="1"/>
  <c r="EJ550" i="1"/>
  <c r="BR550" i="1"/>
  <c r="BP550" i="1"/>
  <c r="BH550" i="1"/>
  <c r="BI550" i="1"/>
  <c r="BD550" i="1"/>
  <c r="BB550" i="1"/>
  <c r="AT550" i="1"/>
  <c r="AU550" i="1"/>
  <c r="AP550" i="1"/>
  <c r="AN550" i="1"/>
  <c r="AF550" i="1"/>
  <c r="AG550" i="1"/>
  <c r="AB550" i="1"/>
  <c r="R550" i="1"/>
  <c r="S550" i="1"/>
  <c r="N550" i="1"/>
  <c r="LN549" i="1"/>
  <c r="LM549" i="1"/>
  <c r="LL549" i="1"/>
  <c r="LJ549" i="1"/>
  <c r="LH549" i="1"/>
  <c r="MB549" i="1"/>
  <c r="MC549" i="1"/>
  <c r="LX549" i="1"/>
  <c r="MP549" i="1"/>
  <c r="MQ549" i="1"/>
  <c r="ML549" i="1"/>
  <c r="ND549" i="1"/>
  <c r="NE549" i="1"/>
  <c r="MZ549" i="1"/>
  <c r="NR549" i="1"/>
  <c r="NS549" i="1"/>
  <c r="NN549" i="1"/>
  <c r="FB549" i="1"/>
  <c r="FC549" i="1"/>
  <c r="EX549" i="1"/>
  <c r="EV549" i="1"/>
  <c r="EN549" i="1"/>
  <c r="EO549" i="1"/>
  <c r="EJ549" i="1"/>
  <c r="BR549" i="1"/>
  <c r="BP549" i="1"/>
  <c r="BH549" i="1"/>
  <c r="BI549" i="1"/>
  <c r="BD549" i="1"/>
  <c r="BB549" i="1"/>
  <c r="AT549" i="1"/>
  <c r="AU549" i="1"/>
  <c r="AP549" i="1"/>
  <c r="AN549" i="1"/>
  <c r="AF549" i="1"/>
  <c r="AG549" i="1"/>
  <c r="AB549" i="1"/>
  <c r="R549" i="1"/>
  <c r="S549" i="1"/>
  <c r="N549" i="1"/>
  <c r="LN548" i="1"/>
  <c r="LL548" i="1"/>
  <c r="LJ548" i="1"/>
  <c r="LH548" i="1"/>
  <c r="MB548" i="1"/>
  <c r="MC548" i="1"/>
  <c r="LX548" i="1"/>
  <c r="MP548" i="1"/>
  <c r="MQ548" i="1"/>
  <c r="ML548" i="1"/>
  <c r="ND548" i="1"/>
  <c r="NE548" i="1"/>
  <c r="MZ548" i="1"/>
  <c r="NR548" i="1"/>
  <c r="NS548" i="1"/>
  <c r="NN548" i="1"/>
  <c r="FB548" i="1"/>
  <c r="FC548" i="1"/>
  <c r="EX548" i="1"/>
  <c r="EV548" i="1"/>
  <c r="EN548" i="1"/>
  <c r="EO548" i="1"/>
  <c r="EJ548" i="1"/>
  <c r="BR548" i="1"/>
  <c r="BP548" i="1"/>
  <c r="BH548" i="1"/>
  <c r="BI548" i="1"/>
  <c r="BD548" i="1"/>
  <c r="BB548" i="1"/>
  <c r="AT548" i="1"/>
  <c r="AU548" i="1"/>
  <c r="AP548" i="1"/>
  <c r="AN548" i="1"/>
  <c r="AF548" i="1"/>
  <c r="AG548" i="1"/>
  <c r="AB548" i="1"/>
  <c r="R548" i="1"/>
  <c r="S548" i="1"/>
  <c r="N548" i="1"/>
  <c r="LN547" i="1"/>
  <c r="LM547" i="1"/>
  <c r="LL547" i="1"/>
  <c r="LJ547" i="1"/>
  <c r="LH547" i="1"/>
  <c r="LD547" i="1"/>
  <c r="MB547" i="1"/>
  <c r="MC547" i="1"/>
  <c r="LX547" i="1"/>
  <c r="MP547" i="1"/>
  <c r="MQ547" i="1"/>
  <c r="ML547" i="1"/>
  <c r="ND547" i="1"/>
  <c r="NE547" i="1"/>
  <c r="MZ547" i="1"/>
  <c r="NR547" i="1"/>
  <c r="NS547" i="1"/>
  <c r="NN547" i="1"/>
  <c r="KP547" i="1"/>
  <c r="KB547" i="1"/>
  <c r="JN547" i="1"/>
  <c r="IZ547" i="1"/>
  <c r="FB547" i="1"/>
  <c r="FC547" i="1"/>
  <c r="EX547" i="1"/>
  <c r="EV547" i="1"/>
  <c r="EN547" i="1"/>
  <c r="EO547" i="1"/>
  <c r="EJ547" i="1"/>
  <c r="DP547" i="1"/>
  <c r="DB547" i="1"/>
  <c r="CN547" i="1"/>
  <c r="BZ547" i="1"/>
  <c r="BR547" i="1"/>
  <c r="BP547" i="1"/>
  <c r="BL547" i="1"/>
  <c r="BH547" i="1"/>
  <c r="BI547" i="1"/>
  <c r="BD547" i="1"/>
  <c r="BB547" i="1"/>
  <c r="AT547" i="1"/>
  <c r="AU547" i="1"/>
  <c r="AP547" i="1"/>
  <c r="AN547" i="1"/>
  <c r="AF547" i="1"/>
  <c r="AG547" i="1"/>
  <c r="AB547" i="1"/>
  <c r="R547" i="1"/>
  <c r="S547" i="1"/>
  <c r="N547" i="1"/>
  <c r="LN546" i="1"/>
  <c r="LL546" i="1"/>
  <c r="LJ546" i="1"/>
  <c r="LH546" i="1"/>
  <c r="MB546" i="1"/>
  <c r="MC546" i="1"/>
  <c r="LX546" i="1"/>
  <c r="MP546" i="1"/>
  <c r="MQ546" i="1"/>
  <c r="ML546" i="1"/>
  <c r="ND546" i="1"/>
  <c r="NE546" i="1"/>
  <c r="MZ546" i="1"/>
  <c r="NR546" i="1"/>
  <c r="NS546" i="1"/>
  <c r="NN546" i="1"/>
  <c r="FB546" i="1"/>
  <c r="FC546" i="1"/>
  <c r="EX546" i="1"/>
  <c r="EV546" i="1"/>
  <c r="EN546" i="1"/>
  <c r="EO546" i="1"/>
  <c r="EJ546" i="1"/>
  <c r="BR546" i="1"/>
  <c r="BP546" i="1"/>
  <c r="BH546" i="1"/>
  <c r="BI546" i="1"/>
  <c r="BD546" i="1"/>
  <c r="BB546" i="1"/>
  <c r="AT546" i="1"/>
  <c r="AU546" i="1"/>
  <c r="AP546" i="1"/>
  <c r="AN546" i="1"/>
  <c r="AF546" i="1"/>
  <c r="AG546" i="1"/>
  <c r="AB546" i="1"/>
  <c r="R546" i="1"/>
  <c r="S546" i="1"/>
  <c r="N546" i="1"/>
  <c r="LN545" i="1"/>
  <c r="LL545" i="1"/>
  <c r="LJ545" i="1"/>
  <c r="LH545" i="1"/>
  <c r="MB545" i="1"/>
  <c r="MC545" i="1"/>
  <c r="LX545" i="1"/>
  <c r="MP545" i="1"/>
  <c r="MQ545" i="1"/>
  <c r="ML545" i="1"/>
  <c r="ND545" i="1"/>
  <c r="NE545" i="1"/>
  <c r="MZ545" i="1"/>
  <c r="NR545" i="1"/>
  <c r="NS545" i="1"/>
  <c r="NN545" i="1"/>
  <c r="FB545" i="1"/>
  <c r="FC545" i="1"/>
  <c r="EX545" i="1"/>
  <c r="EV545" i="1"/>
  <c r="EN545" i="1"/>
  <c r="EO545" i="1"/>
  <c r="EJ545" i="1"/>
  <c r="BR545" i="1"/>
  <c r="BP545" i="1"/>
  <c r="BH545" i="1"/>
  <c r="BI545" i="1"/>
  <c r="BD545" i="1"/>
  <c r="BB545" i="1"/>
  <c r="AT545" i="1"/>
  <c r="AU545" i="1"/>
  <c r="AP545" i="1"/>
  <c r="AN545" i="1"/>
  <c r="AF545" i="1"/>
  <c r="AG545" i="1"/>
  <c r="AB545" i="1"/>
  <c r="R545" i="1"/>
  <c r="S545" i="1"/>
  <c r="N545" i="1"/>
  <c r="LN544" i="1"/>
  <c r="LL544" i="1"/>
  <c r="LJ544" i="1"/>
  <c r="LH544" i="1"/>
  <c r="LD544" i="1"/>
  <c r="MB544" i="1"/>
  <c r="MC544" i="1"/>
  <c r="LX544" i="1"/>
  <c r="MP544" i="1"/>
  <c r="MQ544" i="1"/>
  <c r="ML544" i="1"/>
  <c r="ND544" i="1"/>
  <c r="NE544" i="1"/>
  <c r="MZ544" i="1"/>
  <c r="NR544" i="1"/>
  <c r="NS544" i="1"/>
  <c r="NN544" i="1"/>
  <c r="FB544" i="1"/>
  <c r="FC544" i="1"/>
  <c r="EX544" i="1"/>
  <c r="EV544" i="1"/>
  <c r="EN544" i="1"/>
  <c r="EO544" i="1"/>
  <c r="EJ544" i="1"/>
  <c r="BR544" i="1"/>
  <c r="BP544" i="1"/>
  <c r="BH544" i="1"/>
  <c r="BI544" i="1"/>
  <c r="BD544" i="1"/>
  <c r="BB544" i="1"/>
  <c r="AT544" i="1"/>
  <c r="AU544" i="1"/>
  <c r="AP544" i="1"/>
  <c r="AN544" i="1"/>
  <c r="AF544" i="1"/>
  <c r="AG544" i="1"/>
  <c r="AB544" i="1"/>
  <c r="R544" i="1"/>
  <c r="S544" i="1"/>
  <c r="N544" i="1"/>
  <c r="MB543" i="1"/>
  <c r="MC543" i="1"/>
  <c r="LX543" i="1"/>
  <c r="MP543" i="1"/>
  <c r="MQ543" i="1"/>
  <c r="ML543" i="1"/>
  <c r="ND543" i="1"/>
  <c r="NE543" i="1"/>
  <c r="MZ543" i="1"/>
  <c r="NR543" i="1"/>
  <c r="NS543" i="1"/>
  <c r="NN543" i="1"/>
  <c r="KP543" i="1"/>
  <c r="KB543" i="1"/>
  <c r="JN543" i="1"/>
  <c r="IZ543" i="1"/>
  <c r="FB543" i="1"/>
  <c r="FC543" i="1"/>
  <c r="EX543" i="1"/>
  <c r="EV543" i="1"/>
  <c r="EN543" i="1"/>
  <c r="EO543" i="1"/>
  <c r="EJ543" i="1"/>
  <c r="DP543" i="1"/>
  <c r="DB543" i="1"/>
  <c r="CN543" i="1"/>
  <c r="BZ543" i="1"/>
  <c r="BR543" i="1"/>
  <c r="BP543" i="1"/>
  <c r="BL543" i="1"/>
  <c r="BH543" i="1"/>
  <c r="BI543" i="1"/>
  <c r="BD543" i="1"/>
  <c r="BB543" i="1"/>
  <c r="AT543" i="1"/>
  <c r="AU543" i="1"/>
  <c r="AP543" i="1"/>
  <c r="AN543" i="1"/>
  <c r="AF543" i="1"/>
  <c r="AG543" i="1"/>
  <c r="AB543" i="1"/>
  <c r="R543" i="1"/>
  <c r="S543" i="1"/>
  <c r="N543" i="1"/>
  <c r="MB542" i="1"/>
  <c r="MC542" i="1"/>
  <c r="LX542" i="1"/>
  <c r="MP542" i="1"/>
  <c r="MQ542" i="1"/>
  <c r="ML542" i="1"/>
  <c r="ND542" i="1"/>
  <c r="NE542" i="1"/>
  <c r="MZ542" i="1"/>
  <c r="NR542" i="1"/>
  <c r="NS542" i="1"/>
  <c r="NN542" i="1"/>
  <c r="FB542" i="1"/>
  <c r="FC542" i="1"/>
  <c r="EX542" i="1"/>
  <c r="EV542" i="1"/>
  <c r="EN542" i="1"/>
  <c r="EO542" i="1"/>
  <c r="EJ542" i="1"/>
  <c r="BP542" i="1"/>
  <c r="BH542" i="1"/>
  <c r="BI542" i="1"/>
  <c r="BD542" i="1"/>
  <c r="BB542" i="1"/>
  <c r="AT542" i="1"/>
  <c r="AU542" i="1"/>
  <c r="AP542" i="1"/>
  <c r="AN542" i="1"/>
  <c r="AF542" i="1"/>
  <c r="AG542" i="1"/>
  <c r="AB542" i="1"/>
  <c r="R542" i="1"/>
  <c r="S542" i="1"/>
  <c r="N542" i="1"/>
  <c r="LD541" i="1"/>
  <c r="MB541" i="1"/>
  <c r="MC541" i="1"/>
  <c r="LX541" i="1"/>
  <c r="MP541" i="1"/>
  <c r="MQ541" i="1"/>
  <c r="ML541" i="1"/>
  <c r="ND541" i="1"/>
  <c r="NE541" i="1"/>
  <c r="MZ541" i="1"/>
  <c r="NR541" i="1"/>
  <c r="NS541" i="1"/>
  <c r="NN541" i="1"/>
  <c r="FB541" i="1"/>
  <c r="FC541" i="1"/>
  <c r="EX541" i="1"/>
  <c r="EV541" i="1"/>
  <c r="EN541" i="1"/>
  <c r="EO541" i="1"/>
  <c r="EJ541" i="1"/>
  <c r="BP541" i="1"/>
  <c r="BH541" i="1"/>
  <c r="BI541" i="1"/>
  <c r="BD541" i="1"/>
  <c r="BB541" i="1"/>
  <c r="AT541" i="1"/>
  <c r="AU541" i="1"/>
  <c r="AP541" i="1"/>
  <c r="AN541" i="1"/>
  <c r="AF541" i="1"/>
  <c r="AG541" i="1"/>
  <c r="AB541" i="1"/>
  <c r="R541" i="1"/>
  <c r="S541" i="1"/>
  <c r="N541" i="1"/>
  <c r="MB540" i="1"/>
  <c r="MC540" i="1"/>
  <c r="LX540" i="1"/>
  <c r="MP540" i="1"/>
  <c r="MQ540" i="1"/>
  <c r="ML540" i="1"/>
  <c r="ND540" i="1"/>
  <c r="NE540" i="1"/>
  <c r="MZ540" i="1"/>
  <c r="NR540" i="1"/>
  <c r="NS540" i="1"/>
  <c r="NN540" i="1"/>
  <c r="FB540" i="1"/>
  <c r="FC540" i="1"/>
  <c r="EX540" i="1"/>
  <c r="EV540" i="1"/>
  <c r="EN540" i="1"/>
  <c r="EO540" i="1"/>
  <c r="EJ540" i="1"/>
  <c r="BP540" i="1"/>
  <c r="BH540" i="1"/>
  <c r="BI540" i="1"/>
  <c r="BD540" i="1"/>
  <c r="BB540" i="1"/>
  <c r="AT540" i="1"/>
  <c r="AU540" i="1"/>
  <c r="AP540" i="1"/>
  <c r="AN540" i="1"/>
  <c r="AF540" i="1"/>
  <c r="AG540" i="1"/>
  <c r="AB540" i="1"/>
  <c r="R540" i="1"/>
  <c r="S540" i="1"/>
  <c r="N540" i="1"/>
  <c r="MB539" i="1"/>
  <c r="MC539" i="1"/>
  <c r="LX539" i="1"/>
  <c r="MP539" i="1"/>
  <c r="MQ539" i="1"/>
  <c r="ML539" i="1"/>
  <c r="ND539" i="1"/>
  <c r="NE539" i="1"/>
  <c r="MZ539" i="1"/>
  <c r="NR539" i="1"/>
  <c r="NS539" i="1"/>
  <c r="NN539" i="1"/>
  <c r="KP539" i="1"/>
  <c r="KB539" i="1"/>
  <c r="JN539" i="1"/>
  <c r="IZ539" i="1"/>
  <c r="FB539" i="1"/>
  <c r="FC539" i="1"/>
  <c r="EX539" i="1"/>
  <c r="EV539" i="1"/>
  <c r="EN539" i="1"/>
  <c r="EO539" i="1"/>
  <c r="EJ539" i="1"/>
  <c r="DP539" i="1"/>
  <c r="DB539" i="1"/>
  <c r="CN539" i="1"/>
  <c r="BZ539" i="1"/>
  <c r="BP539" i="1"/>
  <c r="BL539" i="1"/>
  <c r="BH539" i="1"/>
  <c r="BI539" i="1"/>
  <c r="BD539" i="1"/>
  <c r="BB539" i="1"/>
  <c r="AT539" i="1"/>
  <c r="AU539" i="1"/>
  <c r="AP539" i="1"/>
  <c r="AN539" i="1"/>
  <c r="AF539" i="1"/>
  <c r="AG539" i="1"/>
  <c r="AB539" i="1"/>
  <c r="R539" i="1"/>
  <c r="S539" i="1"/>
  <c r="N539" i="1"/>
  <c r="LD538" i="1"/>
  <c r="MB538" i="1"/>
  <c r="MC538" i="1"/>
  <c r="LX538" i="1"/>
  <c r="MP538" i="1"/>
  <c r="MQ538" i="1"/>
  <c r="ML538" i="1"/>
  <c r="ND538" i="1"/>
  <c r="NE538" i="1"/>
  <c r="MZ538" i="1"/>
  <c r="NR538" i="1"/>
  <c r="NS538" i="1"/>
  <c r="NN538" i="1"/>
  <c r="FB538" i="1"/>
  <c r="FC538" i="1"/>
  <c r="EX538" i="1"/>
  <c r="EV538" i="1"/>
  <c r="EN538" i="1"/>
  <c r="EO538" i="1"/>
  <c r="EJ538" i="1"/>
  <c r="BR538" i="1"/>
  <c r="BP538" i="1"/>
  <c r="BH538" i="1"/>
  <c r="BI538" i="1"/>
  <c r="BD538" i="1"/>
  <c r="BB538" i="1"/>
  <c r="AT538" i="1"/>
  <c r="AU538" i="1"/>
  <c r="AP538" i="1"/>
  <c r="AN538" i="1"/>
  <c r="AF538" i="1"/>
  <c r="AG538" i="1"/>
  <c r="AB538" i="1"/>
  <c r="R538" i="1"/>
  <c r="S538" i="1"/>
  <c r="N538" i="1"/>
  <c r="MB537" i="1"/>
  <c r="MC537" i="1"/>
  <c r="LX537" i="1"/>
  <c r="MP537" i="1"/>
  <c r="MQ537" i="1"/>
  <c r="ML537" i="1"/>
  <c r="ND537" i="1"/>
  <c r="NE537" i="1"/>
  <c r="MZ537" i="1"/>
  <c r="NR537" i="1"/>
  <c r="NS537" i="1"/>
  <c r="NN537" i="1"/>
  <c r="FB537" i="1"/>
  <c r="FC537" i="1"/>
  <c r="EX537" i="1"/>
  <c r="EV537" i="1"/>
  <c r="EN537" i="1"/>
  <c r="EO537" i="1"/>
  <c r="EJ537" i="1"/>
  <c r="BR537" i="1"/>
  <c r="BP537" i="1"/>
  <c r="BH537" i="1"/>
  <c r="BI537" i="1"/>
  <c r="BD537" i="1"/>
  <c r="BB537" i="1"/>
  <c r="AT537" i="1"/>
  <c r="AU537" i="1"/>
  <c r="AP537" i="1"/>
  <c r="AN537" i="1"/>
  <c r="AF537" i="1"/>
  <c r="AG537" i="1"/>
  <c r="AB537" i="1"/>
  <c r="R537" i="1"/>
  <c r="S537" i="1"/>
  <c r="N537" i="1"/>
  <c r="MB536" i="1"/>
  <c r="MC536" i="1"/>
  <c r="LX536" i="1"/>
  <c r="LV536" i="1"/>
  <c r="MP536" i="1"/>
  <c r="MQ536" i="1"/>
  <c r="ML536" i="1"/>
  <c r="MJ536" i="1"/>
  <c r="ND536" i="1"/>
  <c r="NE536" i="1"/>
  <c r="MZ536" i="1"/>
  <c r="MX536" i="1"/>
  <c r="NR536" i="1"/>
  <c r="NS536" i="1"/>
  <c r="NN536" i="1"/>
  <c r="NL536" i="1"/>
  <c r="FB536" i="1"/>
  <c r="FC536" i="1"/>
  <c r="EX536" i="1"/>
  <c r="EV536" i="1"/>
  <c r="EN536" i="1"/>
  <c r="EO536" i="1"/>
  <c r="EJ536" i="1"/>
  <c r="EH536" i="1"/>
  <c r="BR536" i="1"/>
  <c r="BP536" i="1"/>
  <c r="BH536" i="1"/>
  <c r="BI536" i="1"/>
  <c r="BD536" i="1"/>
  <c r="BB536" i="1"/>
  <c r="AT536" i="1"/>
  <c r="AU536" i="1"/>
  <c r="AP536" i="1"/>
  <c r="AN536" i="1"/>
  <c r="AF536" i="1"/>
  <c r="AG536" i="1"/>
  <c r="AB536" i="1"/>
  <c r="Q536" i="1"/>
  <c r="R536" i="1"/>
  <c r="S536" i="1"/>
  <c r="N536" i="1"/>
  <c r="LD535" i="1"/>
  <c r="MB535" i="1"/>
  <c r="MC535" i="1"/>
  <c r="LX535" i="1"/>
  <c r="LV535" i="1"/>
  <c r="MP535" i="1"/>
  <c r="MQ535" i="1"/>
  <c r="ML535" i="1"/>
  <c r="MJ535" i="1"/>
  <c r="ND535" i="1"/>
  <c r="NE535" i="1"/>
  <c r="MZ535" i="1"/>
  <c r="MX535" i="1"/>
  <c r="NR535" i="1"/>
  <c r="NS535" i="1"/>
  <c r="NN535" i="1"/>
  <c r="NL535" i="1"/>
  <c r="KP535" i="1"/>
  <c r="KB535" i="1"/>
  <c r="JN535" i="1"/>
  <c r="IZ535" i="1"/>
  <c r="FB535" i="1"/>
  <c r="FC535" i="1"/>
  <c r="EX535" i="1"/>
  <c r="EV535" i="1"/>
  <c r="EN535" i="1"/>
  <c r="EO535" i="1"/>
  <c r="EJ535" i="1"/>
  <c r="EH535" i="1"/>
  <c r="DP535" i="1"/>
  <c r="DB535" i="1"/>
  <c r="CN535" i="1"/>
  <c r="BZ535" i="1"/>
  <c r="BR535" i="1"/>
  <c r="BP535" i="1"/>
  <c r="BL535" i="1"/>
  <c r="BH535" i="1"/>
  <c r="BI535" i="1"/>
  <c r="BD535" i="1"/>
  <c r="BB535" i="1"/>
  <c r="AT535" i="1"/>
  <c r="AU535" i="1"/>
  <c r="AP535" i="1"/>
  <c r="AN535" i="1"/>
  <c r="AF535" i="1"/>
  <c r="AG535" i="1"/>
  <c r="AB535" i="1"/>
  <c r="Q535" i="1"/>
  <c r="R535" i="1"/>
  <c r="S535" i="1"/>
  <c r="N535" i="1"/>
  <c r="MB534" i="1"/>
  <c r="MC534" i="1"/>
  <c r="LX534" i="1"/>
  <c r="LV534" i="1"/>
  <c r="MP534" i="1"/>
  <c r="MQ534" i="1"/>
  <c r="ML534" i="1"/>
  <c r="MJ534" i="1"/>
  <c r="ND534" i="1"/>
  <c r="NE534" i="1"/>
  <c r="MZ534" i="1"/>
  <c r="MX534" i="1"/>
  <c r="NR534" i="1"/>
  <c r="NS534" i="1"/>
  <c r="NN534" i="1"/>
  <c r="NL534" i="1"/>
  <c r="FB534" i="1"/>
  <c r="FC534" i="1"/>
  <c r="EX534" i="1"/>
  <c r="EV534" i="1"/>
  <c r="EN534" i="1"/>
  <c r="EO534" i="1"/>
  <c r="EJ534" i="1"/>
  <c r="EH534" i="1"/>
  <c r="BP534" i="1"/>
  <c r="BH534" i="1"/>
  <c r="BI534" i="1"/>
  <c r="BD534" i="1"/>
  <c r="BB534" i="1"/>
  <c r="AT534" i="1"/>
  <c r="AU534" i="1"/>
  <c r="AP534" i="1"/>
  <c r="AN534" i="1"/>
  <c r="AF534" i="1"/>
  <c r="AG534" i="1"/>
  <c r="AB534" i="1"/>
  <c r="Q534" i="1"/>
  <c r="R534" i="1"/>
  <c r="S534" i="1"/>
  <c r="N534" i="1"/>
  <c r="MB533" i="1"/>
  <c r="MC533" i="1"/>
  <c r="LX533" i="1"/>
  <c r="LV533" i="1"/>
  <c r="MP533" i="1"/>
  <c r="MQ533" i="1"/>
  <c r="ML533" i="1"/>
  <c r="MJ533" i="1"/>
  <c r="ND533" i="1"/>
  <c r="NE533" i="1"/>
  <c r="MZ533" i="1"/>
  <c r="MX533" i="1"/>
  <c r="NR533" i="1"/>
  <c r="NS533" i="1"/>
  <c r="NN533" i="1"/>
  <c r="NL533" i="1"/>
  <c r="FB533" i="1"/>
  <c r="FC533" i="1"/>
  <c r="EX533" i="1"/>
  <c r="EV533" i="1"/>
  <c r="EN533" i="1"/>
  <c r="EO533" i="1"/>
  <c r="EJ533" i="1"/>
  <c r="EH533" i="1"/>
  <c r="BP533" i="1"/>
  <c r="BH533" i="1"/>
  <c r="BI533" i="1"/>
  <c r="BD533" i="1"/>
  <c r="BB533" i="1"/>
  <c r="AT533" i="1"/>
  <c r="AU533" i="1"/>
  <c r="AP533" i="1"/>
  <c r="AN533" i="1"/>
  <c r="AF533" i="1"/>
  <c r="AG533" i="1"/>
  <c r="AB533" i="1"/>
  <c r="Z533" i="1"/>
  <c r="Q533" i="1"/>
  <c r="R533" i="1"/>
  <c r="S533" i="1"/>
  <c r="N533" i="1"/>
  <c r="L533" i="1"/>
  <c r="LD532" i="1"/>
  <c r="MB532" i="1"/>
  <c r="MC532" i="1"/>
  <c r="LX532" i="1"/>
  <c r="LV532" i="1"/>
  <c r="MP532" i="1"/>
  <c r="MQ532" i="1"/>
  <c r="ML532" i="1"/>
  <c r="MJ532" i="1"/>
  <c r="ND532" i="1"/>
  <c r="NE532" i="1"/>
  <c r="MZ532" i="1"/>
  <c r="MX532" i="1"/>
  <c r="NR532" i="1"/>
  <c r="NS532" i="1"/>
  <c r="NN532" i="1"/>
  <c r="NL532" i="1"/>
  <c r="FB532" i="1"/>
  <c r="FC532" i="1"/>
  <c r="EX532" i="1"/>
  <c r="EV532" i="1"/>
  <c r="EN532" i="1"/>
  <c r="EO532" i="1"/>
  <c r="EJ532" i="1"/>
  <c r="EH532" i="1"/>
  <c r="BP532" i="1"/>
  <c r="BH532" i="1"/>
  <c r="BI532" i="1"/>
  <c r="BD532" i="1"/>
  <c r="BB532" i="1"/>
  <c r="AT532" i="1"/>
  <c r="AU532" i="1"/>
  <c r="AP532" i="1"/>
  <c r="AN532" i="1"/>
  <c r="AF532" i="1"/>
  <c r="AG532" i="1"/>
  <c r="AB532" i="1"/>
  <c r="Z532" i="1"/>
  <c r="Q532" i="1"/>
  <c r="R532" i="1"/>
  <c r="S532" i="1"/>
  <c r="N532" i="1"/>
  <c r="L532" i="1"/>
  <c r="MA531" i="1"/>
  <c r="MB531" i="1"/>
  <c r="MC531" i="1"/>
  <c r="LX531" i="1"/>
  <c r="LV531" i="1"/>
  <c r="LR531" i="1"/>
  <c r="MO531" i="1"/>
  <c r="MP531" i="1"/>
  <c r="MQ531" i="1"/>
  <c r="ML531" i="1"/>
  <c r="MJ531" i="1"/>
  <c r="MF531" i="1"/>
  <c r="NC531" i="1"/>
  <c r="ND531" i="1"/>
  <c r="NE531" i="1"/>
  <c r="MZ531" i="1"/>
  <c r="MX531" i="1"/>
  <c r="MT531" i="1"/>
  <c r="NQ531" i="1"/>
  <c r="NR531" i="1"/>
  <c r="NS531" i="1"/>
  <c r="NN531" i="1"/>
  <c r="NL531" i="1"/>
  <c r="NH531" i="1"/>
  <c r="KP531" i="1"/>
  <c r="KB531" i="1"/>
  <c r="JN531" i="1"/>
  <c r="IZ531" i="1"/>
  <c r="FA531" i="1"/>
  <c r="FB531" i="1"/>
  <c r="FC531" i="1"/>
  <c r="EX531" i="1"/>
  <c r="EV531" i="1"/>
  <c r="ER531" i="1"/>
  <c r="EM531" i="1"/>
  <c r="EN531" i="1"/>
  <c r="EO531" i="1"/>
  <c r="EJ531" i="1"/>
  <c r="EH531" i="1"/>
  <c r="ED531" i="1"/>
  <c r="DP531" i="1"/>
  <c r="DB531" i="1"/>
  <c r="CN531" i="1"/>
  <c r="BZ531" i="1"/>
  <c r="BP531" i="1"/>
  <c r="BL531" i="1"/>
  <c r="BG531" i="1"/>
  <c r="BH531" i="1"/>
  <c r="BI531" i="1"/>
  <c r="BD531" i="1"/>
  <c r="BB531" i="1"/>
  <c r="AX531" i="1"/>
  <c r="AS531" i="1"/>
  <c r="AT531" i="1"/>
  <c r="AU531" i="1"/>
  <c r="AP531" i="1"/>
  <c r="AN531" i="1"/>
  <c r="AJ531" i="1"/>
  <c r="AE531" i="1"/>
  <c r="AF531" i="1"/>
  <c r="AG531" i="1"/>
  <c r="AB531" i="1"/>
  <c r="Z531" i="1"/>
  <c r="V531" i="1"/>
  <c r="Q531" i="1"/>
  <c r="R531" i="1"/>
  <c r="S531" i="1"/>
  <c r="N531" i="1"/>
  <c r="L531" i="1"/>
  <c r="MA530" i="1"/>
  <c r="MB530" i="1"/>
  <c r="MC530" i="1"/>
  <c r="LX530" i="1"/>
  <c r="LV530" i="1"/>
  <c r="LR530" i="1"/>
  <c r="MO530" i="1"/>
  <c r="MP530" i="1"/>
  <c r="MQ530" i="1"/>
  <c r="ML530" i="1"/>
  <c r="MJ530" i="1"/>
  <c r="MF530" i="1"/>
  <c r="NC530" i="1"/>
  <c r="ND530" i="1"/>
  <c r="NE530" i="1"/>
  <c r="MZ530" i="1"/>
  <c r="MX530" i="1"/>
  <c r="MT530" i="1"/>
  <c r="NQ530" i="1"/>
  <c r="NR530" i="1"/>
  <c r="NS530" i="1"/>
  <c r="NN530" i="1"/>
  <c r="NL530" i="1"/>
  <c r="NH530" i="1"/>
  <c r="FA530" i="1"/>
  <c r="FB530" i="1"/>
  <c r="FC530" i="1"/>
  <c r="EX530" i="1"/>
  <c r="EV530" i="1"/>
  <c r="ER530" i="1"/>
  <c r="EM530" i="1"/>
  <c r="EN530" i="1"/>
  <c r="EO530" i="1"/>
  <c r="EJ530" i="1"/>
  <c r="EH530" i="1"/>
  <c r="ED530" i="1"/>
  <c r="BR530" i="1"/>
  <c r="BP530" i="1"/>
  <c r="BG530" i="1"/>
  <c r="BH530" i="1"/>
  <c r="BI530" i="1"/>
  <c r="BD530" i="1"/>
  <c r="BB530" i="1"/>
  <c r="AX530" i="1"/>
  <c r="AS530" i="1"/>
  <c r="AT530" i="1"/>
  <c r="AU530" i="1"/>
  <c r="AP530" i="1"/>
  <c r="AN530" i="1"/>
  <c r="AJ530" i="1"/>
  <c r="AE530" i="1"/>
  <c r="AF530" i="1"/>
  <c r="AG530" i="1"/>
  <c r="AB530" i="1"/>
  <c r="Z530" i="1"/>
  <c r="V530" i="1"/>
  <c r="Q530" i="1"/>
  <c r="R530" i="1"/>
  <c r="S530" i="1"/>
  <c r="N530" i="1"/>
  <c r="L530" i="1"/>
  <c r="LD529" i="1"/>
  <c r="MA529" i="1"/>
  <c r="MB529" i="1"/>
  <c r="MC529" i="1"/>
  <c r="LX529" i="1"/>
  <c r="LV529" i="1"/>
  <c r="LR529" i="1"/>
  <c r="MO529" i="1"/>
  <c r="MP529" i="1"/>
  <c r="MQ529" i="1"/>
  <c r="ML529" i="1"/>
  <c r="MJ529" i="1"/>
  <c r="MF529" i="1"/>
  <c r="NC529" i="1"/>
  <c r="ND529" i="1"/>
  <c r="NE529" i="1"/>
  <c r="MZ529" i="1"/>
  <c r="MX529" i="1"/>
  <c r="MT529" i="1"/>
  <c r="NQ529" i="1"/>
  <c r="NR529" i="1"/>
  <c r="NS529" i="1"/>
  <c r="NN529" i="1"/>
  <c r="NL529" i="1"/>
  <c r="NH529" i="1"/>
  <c r="FA529" i="1"/>
  <c r="FB529" i="1"/>
  <c r="FC529" i="1"/>
  <c r="EX529" i="1"/>
  <c r="EV529" i="1"/>
  <c r="ER529" i="1"/>
  <c r="EM529" i="1"/>
  <c r="EN529" i="1"/>
  <c r="EO529" i="1"/>
  <c r="EJ529" i="1"/>
  <c r="EH529" i="1"/>
  <c r="ED529" i="1"/>
  <c r="BR529" i="1"/>
  <c r="BP529" i="1"/>
  <c r="BG529" i="1"/>
  <c r="BH529" i="1"/>
  <c r="BI529" i="1"/>
  <c r="BD529" i="1"/>
  <c r="BB529" i="1"/>
  <c r="AX529" i="1"/>
  <c r="AS529" i="1"/>
  <c r="AT529" i="1"/>
  <c r="AU529" i="1"/>
  <c r="AP529" i="1"/>
  <c r="AN529" i="1"/>
  <c r="AJ529" i="1"/>
  <c r="AE529" i="1"/>
  <c r="AF529" i="1"/>
  <c r="AG529" i="1"/>
  <c r="AB529" i="1"/>
  <c r="Z529" i="1"/>
  <c r="V529" i="1"/>
  <c r="Q529" i="1"/>
  <c r="R529" i="1"/>
  <c r="S529" i="1"/>
  <c r="N529" i="1"/>
  <c r="L529" i="1"/>
  <c r="MA528" i="1"/>
  <c r="MB528" i="1"/>
  <c r="MC528" i="1"/>
  <c r="LX528" i="1"/>
  <c r="LV528" i="1"/>
  <c r="LR528" i="1"/>
  <c r="MO528" i="1"/>
  <c r="MP528" i="1"/>
  <c r="MQ528" i="1"/>
  <c r="ML528" i="1"/>
  <c r="MJ528" i="1"/>
  <c r="MF528" i="1"/>
  <c r="NC528" i="1"/>
  <c r="ND528" i="1"/>
  <c r="NE528" i="1"/>
  <c r="MZ528" i="1"/>
  <c r="MX528" i="1"/>
  <c r="MT528" i="1"/>
  <c r="NQ528" i="1"/>
  <c r="NR528" i="1"/>
  <c r="NS528" i="1"/>
  <c r="NN528" i="1"/>
  <c r="NL528" i="1"/>
  <c r="NH528" i="1"/>
  <c r="FA528" i="1"/>
  <c r="FB528" i="1"/>
  <c r="FC528" i="1"/>
  <c r="EX528" i="1"/>
  <c r="EV528" i="1"/>
  <c r="ER528" i="1"/>
  <c r="EM528" i="1"/>
  <c r="EN528" i="1"/>
  <c r="EO528" i="1"/>
  <c r="EJ528" i="1"/>
  <c r="EH528" i="1"/>
  <c r="ED528" i="1"/>
  <c r="BR528" i="1"/>
  <c r="BP528" i="1"/>
  <c r="BG528" i="1"/>
  <c r="BH528" i="1"/>
  <c r="BI528" i="1"/>
  <c r="BD528" i="1"/>
  <c r="BB528" i="1"/>
  <c r="AX528" i="1"/>
  <c r="AS528" i="1"/>
  <c r="AT528" i="1"/>
  <c r="AU528" i="1"/>
  <c r="AP528" i="1"/>
  <c r="AN528" i="1"/>
  <c r="AJ528" i="1"/>
  <c r="AE528" i="1"/>
  <c r="AF528" i="1"/>
  <c r="AG528" i="1"/>
  <c r="AB528" i="1"/>
  <c r="Z528" i="1"/>
  <c r="V528" i="1"/>
  <c r="Q528" i="1"/>
  <c r="R528" i="1"/>
  <c r="S528" i="1"/>
  <c r="N528" i="1"/>
  <c r="L528" i="1"/>
  <c r="MA527" i="1"/>
  <c r="MB527" i="1"/>
  <c r="MC527" i="1"/>
  <c r="LX527" i="1"/>
  <c r="LV527" i="1"/>
  <c r="LR527" i="1"/>
  <c r="MO527" i="1"/>
  <c r="MP527" i="1"/>
  <c r="MQ527" i="1"/>
  <c r="ML527" i="1"/>
  <c r="MJ527" i="1"/>
  <c r="MF527" i="1"/>
  <c r="NC527" i="1"/>
  <c r="ND527" i="1"/>
  <c r="NE527" i="1"/>
  <c r="MZ527" i="1"/>
  <c r="MX527" i="1"/>
  <c r="MT527" i="1"/>
  <c r="NQ527" i="1"/>
  <c r="NR527" i="1"/>
  <c r="NS527" i="1"/>
  <c r="NN527" i="1"/>
  <c r="NL527" i="1"/>
  <c r="NH527" i="1"/>
  <c r="KP527" i="1"/>
  <c r="KB527" i="1"/>
  <c r="JN527" i="1"/>
  <c r="IZ527" i="1"/>
  <c r="FA527" i="1"/>
  <c r="FB527" i="1"/>
  <c r="EX527" i="1"/>
  <c r="EV527" i="1"/>
  <c r="ER527" i="1"/>
  <c r="EM527" i="1"/>
  <c r="EN527" i="1"/>
  <c r="EO527" i="1"/>
  <c r="EJ527" i="1"/>
  <c r="EH527" i="1"/>
  <c r="ED527" i="1"/>
  <c r="DP527" i="1"/>
  <c r="DB527" i="1"/>
  <c r="CN527" i="1"/>
  <c r="BZ527" i="1"/>
  <c r="BR527" i="1"/>
  <c r="BP527" i="1"/>
  <c r="BL527" i="1"/>
  <c r="BG527" i="1"/>
  <c r="BH527" i="1"/>
  <c r="BI527" i="1"/>
  <c r="BD527" i="1"/>
  <c r="BB527" i="1"/>
  <c r="AX527" i="1"/>
  <c r="AS527" i="1"/>
  <c r="AT527" i="1"/>
  <c r="AU527" i="1"/>
  <c r="AP527" i="1"/>
  <c r="AN527" i="1"/>
  <c r="AJ527" i="1"/>
  <c r="AE527" i="1"/>
  <c r="AF527" i="1"/>
  <c r="AG527" i="1"/>
  <c r="AB527" i="1"/>
  <c r="Z527" i="1"/>
  <c r="V527" i="1"/>
  <c r="Q527" i="1"/>
  <c r="R527" i="1"/>
  <c r="S527" i="1"/>
  <c r="N527" i="1"/>
  <c r="L527" i="1"/>
  <c r="LD526" i="1"/>
  <c r="MA526" i="1"/>
  <c r="MB526" i="1"/>
  <c r="MC526" i="1"/>
  <c r="LX526" i="1"/>
  <c r="LV526" i="1"/>
  <c r="LR526" i="1"/>
  <c r="MO526" i="1"/>
  <c r="MP526" i="1"/>
  <c r="MQ526" i="1"/>
  <c r="ML526" i="1"/>
  <c r="MJ526" i="1"/>
  <c r="MF526" i="1"/>
  <c r="NC526" i="1"/>
  <c r="ND526" i="1"/>
  <c r="NE526" i="1"/>
  <c r="MZ526" i="1"/>
  <c r="MX526" i="1"/>
  <c r="MT526" i="1"/>
  <c r="NQ526" i="1"/>
  <c r="NR526" i="1"/>
  <c r="NS526" i="1"/>
  <c r="NN526" i="1"/>
  <c r="NL526" i="1"/>
  <c r="NH526" i="1"/>
  <c r="FA526" i="1"/>
  <c r="FB526" i="1"/>
  <c r="FC526" i="1"/>
  <c r="EX526" i="1"/>
  <c r="EV526" i="1"/>
  <c r="ER526" i="1"/>
  <c r="EM526" i="1"/>
  <c r="EN526" i="1"/>
  <c r="EO526" i="1"/>
  <c r="EJ526" i="1"/>
  <c r="EH526" i="1"/>
  <c r="ED526" i="1"/>
  <c r="BR526" i="1"/>
  <c r="BP526" i="1"/>
  <c r="BG526" i="1"/>
  <c r="BH526" i="1"/>
  <c r="BI526" i="1"/>
  <c r="BD526" i="1"/>
  <c r="BB526" i="1"/>
  <c r="AX526" i="1"/>
  <c r="AS526" i="1"/>
  <c r="AT526" i="1"/>
  <c r="AU526" i="1"/>
  <c r="AP526" i="1"/>
  <c r="AN526" i="1"/>
  <c r="AJ526" i="1"/>
  <c r="AE526" i="1"/>
  <c r="AF526" i="1"/>
  <c r="AG526" i="1"/>
  <c r="AB526" i="1"/>
  <c r="Z526" i="1"/>
  <c r="V526" i="1"/>
  <c r="Q526" i="1"/>
  <c r="R526" i="1"/>
  <c r="S526" i="1"/>
  <c r="N526" i="1"/>
  <c r="L526" i="1"/>
  <c r="LR525" i="1"/>
  <c r="MF525" i="1"/>
  <c r="MT525" i="1"/>
  <c r="NH525" i="1"/>
  <c r="ER525" i="1"/>
  <c r="ED525" i="1"/>
  <c r="BR525" i="1"/>
  <c r="BP525" i="1"/>
  <c r="AX525" i="1"/>
  <c r="AJ525" i="1"/>
  <c r="V525" i="1"/>
  <c r="MA524" i="1"/>
  <c r="MB524" i="1"/>
  <c r="MC524" i="1"/>
  <c r="LX524" i="1"/>
  <c r="LV524" i="1"/>
  <c r="LR524" i="1"/>
  <c r="MO524" i="1"/>
  <c r="MP524" i="1"/>
  <c r="MQ524" i="1"/>
  <c r="ML524" i="1"/>
  <c r="MJ524" i="1"/>
  <c r="MF524" i="1"/>
  <c r="NC524" i="1"/>
  <c r="ND524" i="1"/>
  <c r="NE524" i="1"/>
  <c r="MZ524" i="1"/>
  <c r="MX524" i="1"/>
  <c r="MT524" i="1"/>
  <c r="NQ524" i="1"/>
  <c r="NR524" i="1"/>
  <c r="NS524" i="1"/>
  <c r="NN524" i="1"/>
  <c r="NL524" i="1"/>
  <c r="NH524" i="1"/>
  <c r="FA524" i="1"/>
  <c r="FB524" i="1"/>
  <c r="FC524" i="1"/>
  <c r="EX524" i="1"/>
  <c r="EV524" i="1"/>
  <c r="ER524" i="1"/>
  <c r="EM524" i="1"/>
  <c r="EN524" i="1"/>
  <c r="EO524" i="1"/>
  <c r="EJ524" i="1"/>
  <c r="EH524" i="1"/>
  <c r="BR524" i="1"/>
  <c r="BP524" i="1"/>
  <c r="BG524" i="1"/>
  <c r="BH524" i="1"/>
  <c r="BI524" i="1"/>
  <c r="BD524" i="1"/>
  <c r="BB524" i="1"/>
  <c r="AX524" i="1"/>
  <c r="AS524" i="1"/>
  <c r="AT524" i="1"/>
  <c r="AU524" i="1"/>
  <c r="AP524" i="1"/>
  <c r="AN524" i="1"/>
  <c r="AJ524" i="1"/>
  <c r="AE524" i="1"/>
  <c r="AF524" i="1"/>
  <c r="AG524" i="1"/>
  <c r="AB524" i="1"/>
  <c r="Z524" i="1"/>
  <c r="V524" i="1"/>
  <c r="Q524" i="1"/>
  <c r="R524" i="1"/>
  <c r="S524" i="1"/>
  <c r="N524" i="1"/>
  <c r="L524" i="1"/>
  <c r="E524" i="1"/>
  <c r="C524" i="1"/>
  <c r="B524" i="1"/>
  <c r="LD523" i="1"/>
  <c r="MA523" i="1"/>
  <c r="MB523" i="1"/>
  <c r="MC523" i="1"/>
  <c r="LX523" i="1"/>
  <c r="LV523" i="1"/>
  <c r="LR523" i="1"/>
  <c r="MO523" i="1"/>
  <c r="MP523" i="1"/>
  <c r="MQ523" i="1"/>
  <c r="ML523" i="1"/>
  <c r="MJ523" i="1"/>
  <c r="MF523" i="1"/>
  <c r="NC523" i="1"/>
  <c r="ND523" i="1"/>
  <c r="NE523" i="1"/>
  <c r="MZ523" i="1"/>
  <c r="MX523" i="1"/>
  <c r="MT523" i="1"/>
  <c r="NQ523" i="1"/>
  <c r="NR523" i="1"/>
  <c r="NS523" i="1"/>
  <c r="NN523" i="1"/>
  <c r="NL523" i="1"/>
  <c r="NH523" i="1"/>
  <c r="KP523" i="1"/>
  <c r="KB523" i="1"/>
  <c r="JN523" i="1"/>
  <c r="IZ523" i="1"/>
  <c r="FA523" i="1"/>
  <c r="FB523" i="1"/>
  <c r="FC523" i="1"/>
  <c r="EX523" i="1"/>
  <c r="EV523" i="1"/>
  <c r="ER523" i="1"/>
  <c r="EM523" i="1"/>
  <c r="EN523" i="1"/>
  <c r="EO523" i="1"/>
  <c r="EJ523" i="1"/>
  <c r="EH523" i="1"/>
  <c r="ED523" i="1"/>
  <c r="DP523" i="1"/>
  <c r="DB523" i="1"/>
  <c r="CN523" i="1"/>
  <c r="BZ523" i="1"/>
  <c r="BR523" i="1"/>
  <c r="BP523" i="1"/>
  <c r="BL523" i="1"/>
  <c r="AX523" i="1"/>
  <c r="AJ523" i="1"/>
  <c r="V523" i="1"/>
  <c r="Q523" i="1"/>
  <c r="R523" i="1"/>
  <c r="S523" i="1"/>
  <c r="N523" i="1"/>
  <c r="L523" i="1"/>
  <c r="E523" i="1"/>
  <c r="C523" i="1"/>
  <c r="B523" i="1"/>
  <c r="MA522" i="1"/>
  <c r="MB522" i="1"/>
  <c r="MC522" i="1"/>
  <c r="LX522" i="1"/>
  <c r="LV522" i="1"/>
  <c r="LR522" i="1"/>
  <c r="MO522" i="1"/>
  <c r="MP522" i="1"/>
  <c r="MQ522" i="1"/>
  <c r="ML522" i="1"/>
  <c r="MJ522" i="1"/>
  <c r="MF522" i="1"/>
  <c r="NC522" i="1"/>
  <c r="ND522" i="1"/>
  <c r="NE522" i="1"/>
  <c r="MZ522" i="1"/>
  <c r="MX522" i="1"/>
  <c r="MT522" i="1"/>
  <c r="NQ522" i="1"/>
  <c r="NR522" i="1"/>
  <c r="NS522" i="1"/>
  <c r="NN522" i="1"/>
  <c r="NL522" i="1"/>
  <c r="NH522" i="1"/>
  <c r="FA522" i="1"/>
  <c r="FB522" i="1"/>
  <c r="FC522" i="1"/>
  <c r="EX522" i="1"/>
  <c r="EV522" i="1"/>
  <c r="ER522" i="1"/>
  <c r="EM522" i="1"/>
  <c r="EN522" i="1"/>
  <c r="EO522" i="1"/>
  <c r="EJ522" i="1"/>
  <c r="EH522" i="1"/>
  <c r="ED522" i="1"/>
  <c r="BR522" i="1"/>
  <c r="BP522" i="1"/>
  <c r="AX522" i="1"/>
  <c r="AJ522" i="1"/>
  <c r="V522" i="1"/>
  <c r="Q522" i="1"/>
  <c r="R522" i="1"/>
  <c r="S522" i="1"/>
  <c r="N522" i="1"/>
  <c r="L522" i="1"/>
  <c r="E522" i="1"/>
  <c r="C522" i="1"/>
  <c r="B522" i="1"/>
  <c r="NH521" i="1"/>
  <c r="ED521" i="1"/>
  <c r="BR521" i="1"/>
  <c r="BP521" i="1"/>
  <c r="LD520" i="1"/>
  <c r="NH520" i="1"/>
  <c r="ED520" i="1"/>
  <c r="BT524" i="1"/>
  <c r="BT528" i="1"/>
  <c r="BT532" i="1"/>
  <c r="BT536" i="1"/>
  <c r="BT544" i="1"/>
  <c r="BT548" i="1"/>
  <c r="BR520" i="1"/>
  <c r="BV520" i="1"/>
  <c r="BP520" i="1"/>
  <c r="AX520" i="1"/>
  <c r="AJ520" i="1"/>
  <c r="V520" i="1"/>
  <c r="NH519" i="1"/>
  <c r="KP519" i="1"/>
  <c r="KB519" i="1"/>
  <c r="JN519" i="1"/>
  <c r="IZ519" i="1"/>
  <c r="ED519" i="1"/>
  <c r="DP519" i="1"/>
  <c r="DB519" i="1"/>
  <c r="CN519" i="1"/>
  <c r="BZ519" i="1"/>
  <c r="BR519" i="1"/>
  <c r="BP519" i="1"/>
  <c r="BL519" i="1"/>
  <c r="AX519" i="1"/>
  <c r="AJ519" i="1"/>
  <c r="V519" i="1"/>
  <c r="NH518" i="1"/>
  <c r="ED518" i="1"/>
  <c r="AX518" i="1"/>
  <c r="AJ518" i="1"/>
  <c r="V518" i="1"/>
  <c r="LD517" i="1"/>
  <c r="NH517" i="1"/>
  <c r="ED517" i="1"/>
  <c r="AX517" i="1"/>
  <c r="AJ517" i="1"/>
  <c r="V517" i="1"/>
  <c r="NH516" i="1"/>
  <c r="ED516" i="1"/>
  <c r="AX516" i="1"/>
  <c r="AJ516" i="1"/>
  <c r="V516" i="1"/>
  <c r="NH515" i="1"/>
  <c r="ED515" i="1"/>
  <c r="AX515" i="1"/>
  <c r="AJ515" i="1"/>
  <c r="V515" i="1"/>
  <c r="NH514" i="1"/>
  <c r="ED514" i="1"/>
  <c r="AX514" i="1"/>
  <c r="AJ514" i="1"/>
  <c r="V514" i="1"/>
  <c r="NH513" i="1"/>
  <c r="ED513" i="1"/>
  <c r="AX513" i="1"/>
  <c r="AJ513" i="1"/>
  <c r="V513" i="1"/>
  <c r="A642" i="1"/>
  <c r="BZ613" i="1"/>
  <c r="MV592" i="1"/>
  <c r="MH592" i="1"/>
  <c r="ET592" i="1"/>
  <c r="JB613" i="1"/>
  <c r="LT592" i="1"/>
  <c r="NJ592" i="1"/>
  <c r="LH597" i="1"/>
  <c r="LJ597" i="1"/>
  <c r="LH598" i="1"/>
  <c r="LJ598" i="1"/>
  <c r="LH599" i="1"/>
  <c r="LJ599" i="1"/>
  <c r="LH594" i="1"/>
  <c r="LJ594" i="1"/>
  <c r="LH595" i="1"/>
  <c r="LJ595" i="1"/>
  <c r="LH596" i="1"/>
  <c r="LJ596" i="1"/>
  <c r="DD592" i="1"/>
  <c r="DK592" i="1"/>
  <c r="DH592" i="1"/>
  <c r="KT593" i="1"/>
  <c r="KV593" i="1"/>
  <c r="KX589" i="1"/>
  <c r="KX593" i="1"/>
  <c r="KX597" i="1"/>
  <c r="KX601" i="1"/>
  <c r="KX605" i="1"/>
  <c r="KX609" i="1"/>
  <c r="KX613" i="1"/>
  <c r="KT594" i="1"/>
  <c r="KV594" i="1"/>
  <c r="KX590" i="1"/>
  <c r="KX594" i="1"/>
  <c r="KX598" i="1"/>
  <c r="KX602" i="1"/>
  <c r="KX606" i="1"/>
  <c r="KX610" i="1"/>
  <c r="KX614" i="1"/>
  <c r="KV590" i="1"/>
  <c r="KT595" i="1"/>
  <c r="KV595" i="1"/>
  <c r="KX591" i="1"/>
  <c r="KX595" i="1"/>
  <c r="KX599" i="1"/>
  <c r="KX603" i="1"/>
  <c r="KX607" i="1"/>
  <c r="KX611" i="1"/>
  <c r="KX615" i="1"/>
  <c r="KR596" i="1"/>
  <c r="KY596" i="1"/>
  <c r="KT596" i="1"/>
  <c r="KV596" i="1"/>
  <c r="KX596" i="1"/>
  <c r="KX600" i="1"/>
  <c r="KT597" i="1"/>
  <c r="KV597" i="1"/>
  <c r="KT598" i="1"/>
  <c r="KV598" i="1"/>
  <c r="KT599" i="1"/>
  <c r="KV599" i="1"/>
  <c r="KR600" i="1"/>
  <c r="KT600" i="1"/>
  <c r="KV600" i="1"/>
  <c r="KT601" i="1"/>
  <c r="KV601" i="1"/>
  <c r="KT602" i="1"/>
  <c r="KV602" i="1"/>
  <c r="KT603" i="1"/>
  <c r="KV603" i="1"/>
  <c r="KR604" i="1"/>
  <c r="KT604" i="1"/>
  <c r="KV604" i="1"/>
  <c r="KT605" i="1"/>
  <c r="KV605" i="1"/>
  <c r="KV609" i="1"/>
  <c r="KV613" i="1"/>
  <c r="KZ625" i="1"/>
  <c r="KZ629" i="1"/>
  <c r="KZ633" i="1"/>
  <c r="KT606" i="1"/>
  <c r="KV606" i="1"/>
  <c r="KT607" i="1"/>
  <c r="KV607" i="1"/>
  <c r="KV611" i="1"/>
  <c r="KV615" i="1"/>
  <c r="KZ627" i="1"/>
  <c r="KZ631" i="1"/>
  <c r="KZ635" i="1"/>
  <c r="KT608" i="1"/>
  <c r="KV608" i="1"/>
  <c r="KV612" i="1"/>
  <c r="KV616" i="1"/>
  <c r="KX608" i="1"/>
  <c r="KT609" i="1"/>
  <c r="KT610" i="1"/>
  <c r="KV610" i="1"/>
  <c r="KT611" i="1"/>
  <c r="KT612" i="1"/>
  <c r="KX612" i="1"/>
  <c r="KX616" i="1"/>
  <c r="KT613" i="1"/>
  <c r="KT614" i="1"/>
  <c r="KV614" i="1"/>
  <c r="KT615" i="1"/>
  <c r="KT616" i="1"/>
  <c r="KR625" i="1"/>
  <c r="KY625" i="1"/>
  <c r="KT625" i="1"/>
  <c r="KV625" i="1"/>
  <c r="LA625" i="1"/>
  <c r="KX625" i="1"/>
  <c r="KR626" i="1"/>
  <c r="KY626" i="1"/>
  <c r="KT626" i="1"/>
  <c r="KV626" i="1"/>
  <c r="LA626" i="1"/>
  <c r="KX626" i="1"/>
  <c r="KZ626" i="1"/>
  <c r="KR627" i="1"/>
  <c r="KY627" i="1"/>
  <c r="KT627" i="1"/>
  <c r="KV627" i="1"/>
  <c r="LA627" i="1"/>
  <c r="KX627" i="1"/>
  <c r="KR628" i="1"/>
  <c r="KY628" i="1"/>
  <c r="KT628" i="1"/>
  <c r="KV628" i="1"/>
  <c r="LA628" i="1"/>
  <c r="KX628" i="1"/>
  <c r="KZ628" i="1"/>
  <c r="KR629" i="1"/>
  <c r="KY629" i="1"/>
  <c r="KT629" i="1"/>
  <c r="KV629" i="1"/>
  <c r="LA629" i="1"/>
  <c r="KX629" i="1"/>
  <c r="KR630" i="1"/>
  <c r="KY630" i="1"/>
  <c r="KT630" i="1"/>
  <c r="KV630" i="1"/>
  <c r="LA630" i="1"/>
  <c r="KX630" i="1"/>
  <c r="KZ630" i="1"/>
  <c r="KR631" i="1"/>
  <c r="KY631" i="1"/>
  <c r="KT631" i="1"/>
  <c r="KV631" i="1"/>
  <c r="LA631" i="1"/>
  <c r="KX631" i="1"/>
  <c r="KR632" i="1"/>
  <c r="KY632" i="1"/>
  <c r="KT632" i="1"/>
  <c r="KV632" i="1"/>
  <c r="LA632" i="1"/>
  <c r="KX632" i="1"/>
  <c r="KZ632" i="1"/>
  <c r="KD593" i="1"/>
  <c r="KF593" i="1"/>
  <c r="KH593" i="1"/>
  <c r="KJ589" i="1"/>
  <c r="KJ593" i="1"/>
  <c r="KJ597" i="1"/>
  <c r="KD589" i="1"/>
  <c r="KK589" i="1"/>
  <c r="KF594" i="1"/>
  <c r="KH594" i="1"/>
  <c r="KJ594" i="1"/>
  <c r="KJ598" i="1"/>
  <c r="KJ602" i="1"/>
  <c r="KJ606" i="1"/>
  <c r="KJ610" i="1"/>
  <c r="KJ614" i="1"/>
  <c r="KD595" i="1"/>
  <c r="KF595" i="1"/>
  <c r="KH595" i="1"/>
  <c r="KJ591" i="1"/>
  <c r="KJ595" i="1"/>
  <c r="KD591" i="1"/>
  <c r="KK591" i="1"/>
  <c r="KD596" i="1"/>
  <c r="KF596" i="1"/>
  <c r="KH596" i="1"/>
  <c r="KJ592" i="1"/>
  <c r="KJ596" i="1"/>
  <c r="KJ600" i="1"/>
  <c r="KJ604" i="1"/>
  <c r="KJ608" i="1"/>
  <c r="KD592" i="1"/>
  <c r="KK592" i="1"/>
  <c r="KH592" i="1"/>
  <c r="KD597" i="1"/>
  <c r="KF597" i="1"/>
  <c r="KH597" i="1"/>
  <c r="KF598" i="1"/>
  <c r="KH598" i="1"/>
  <c r="KD599" i="1"/>
  <c r="KF599" i="1"/>
  <c r="KH599" i="1"/>
  <c r="KL599" i="1"/>
  <c r="KD600" i="1"/>
  <c r="KF600" i="1"/>
  <c r="KH600" i="1"/>
  <c r="KD601" i="1"/>
  <c r="KF601" i="1"/>
  <c r="KH601" i="1"/>
  <c r="KL601" i="1"/>
  <c r="KF602" i="1"/>
  <c r="KH602" i="1"/>
  <c r="KF603" i="1"/>
  <c r="KH603" i="1"/>
  <c r="KJ603" i="1"/>
  <c r="KJ607" i="1"/>
  <c r="KJ611" i="1"/>
  <c r="KJ615" i="1"/>
  <c r="KD604" i="1"/>
  <c r="KF604" i="1"/>
  <c r="KH604" i="1"/>
  <c r="KD605" i="1"/>
  <c r="KK605" i="1"/>
  <c r="KF605" i="1"/>
  <c r="KH605" i="1"/>
  <c r="KJ605" i="1"/>
  <c r="KF606" i="1"/>
  <c r="KH606" i="1"/>
  <c r="KF607" i="1"/>
  <c r="KH607" i="1"/>
  <c r="KD608" i="1"/>
  <c r="KF608" i="1"/>
  <c r="KH608" i="1"/>
  <c r="KH612" i="1"/>
  <c r="KL612" i="1"/>
  <c r="KD612" i="1"/>
  <c r="KH616" i="1"/>
  <c r="KL616" i="1"/>
  <c r="KM616" i="1"/>
  <c r="KL628" i="1"/>
  <c r="KL632" i="1"/>
  <c r="KL636" i="1"/>
  <c r="KD609" i="1"/>
  <c r="KF609" i="1"/>
  <c r="KH609" i="1"/>
  <c r="KF610" i="1"/>
  <c r="KH610" i="1"/>
  <c r="KF611" i="1"/>
  <c r="KH611" i="1"/>
  <c r="KF612" i="1"/>
  <c r="KF613" i="1"/>
  <c r="KH613" i="1"/>
  <c r="KJ613" i="1"/>
  <c r="KF614" i="1"/>
  <c r="KH614" i="1"/>
  <c r="KF615" i="1"/>
  <c r="KH615" i="1"/>
  <c r="KF616" i="1"/>
  <c r="KJ616" i="1"/>
  <c r="KD625" i="1"/>
  <c r="KK625" i="1"/>
  <c r="KF625" i="1"/>
  <c r="KH625" i="1"/>
  <c r="KM625" i="1"/>
  <c r="KJ625" i="1"/>
  <c r="KL625" i="1"/>
  <c r="KD626" i="1"/>
  <c r="KK626" i="1"/>
  <c r="KF626" i="1"/>
  <c r="KH626" i="1"/>
  <c r="KM626" i="1"/>
  <c r="KJ626" i="1"/>
  <c r="KL626" i="1"/>
  <c r="KD627" i="1"/>
  <c r="KK627" i="1"/>
  <c r="KF627" i="1"/>
  <c r="KH627" i="1"/>
  <c r="KM627" i="1"/>
  <c r="KJ627" i="1"/>
  <c r="KL627" i="1"/>
  <c r="KD628" i="1"/>
  <c r="KK628" i="1"/>
  <c r="KF628" i="1"/>
  <c r="KH628" i="1"/>
  <c r="KM628" i="1"/>
  <c r="KJ628" i="1"/>
  <c r="KD629" i="1"/>
  <c r="KK629" i="1"/>
  <c r="KF629" i="1"/>
  <c r="KH629" i="1"/>
  <c r="KM629" i="1"/>
  <c r="KJ629" i="1"/>
  <c r="KL629" i="1"/>
  <c r="KD630" i="1"/>
  <c r="KK630" i="1"/>
  <c r="KF630" i="1"/>
  <c r="KH630" i="1"/>
  <c r="KM630" i="1"/>
  <c r="KJ630" i="1"/>
  <c r="KL630" i="1"/>
  <c r="KD631" i="1"/>
  <c r="KK631" i="1"/>
  <c r="KF631" i="1"/>
  <c r="KH631" i="1"/>
  <c r="KM631" i="1"/>
  <c r="KJ631" i="1"/>
  <c r="KL631" i="1"/>
  <c r="KD632" i="1"/>
  <c r="KK632" i="1"/>
  <c r="KF632" i="1"/>
  <c r="KH632" i="1"/>
  <c r="KM632" i="1"/>
  <c r="KJ632" i="1"/>
  <c r="JP593" i="1"/>
  <c r="JP589" i="1"/>
  <c r="JW589" i="1"/>
  <c r="JW593" i="1"/>
  <c r="JR593" i="1"/>
  <c r="JT593" i="1"/>
  <c r="JV589" i="1"/>
  <c r="JV593" i="1"/>
  <c r="JR594" i="1"/>
  <c r="JT594" i="1"/>
  <c r="JV590" i="1"/>
  <c r="JV594" i="1"/>
  <c r="JV598" i="1"/>
  <c r="JV602" i="1"/>
  <c r="JV606" i="1"/>
  <c r="JV610" i="1"/>
  <c r="JV614" i="1"/>
  <c r="JP595" i="1"/>
  <c r="JP591" i="1"/>
  <c r="JW591" i="1"/>
  <c r="JT595" i="1"/>
  <c r="JR595" i="1"/>
  <c r="JV591" i="1"/>
  <c r="JV595" i="1"/>
  <c r="JV599" i="1"/>
  <c r="JV603" i="1"/>
  <c r="JV607" i="1"/>
  <c r="JR596" i="1"/>
  <c r="JT596" i="1"/>
  <c r="JV592" i="1"/>
  <c r="JV596" i="1"/>
  <c r="JV600" i="1"/>
  <c r="JV604" i="1"/>
  <c r="JV608" i="1"/>
  <c r="JV612" i="1"/>
  <c r="JP597" i="1"/>
  <c r="JR597" i="1"/>
  <c r="JT597" i="1"/>
  <c r="JX597" i="1"/>
  <c r="JY597" i="1"/>
  <c r="JR598" i="1"/>
  <c r="JT598" i="1"/>
  <c r="JP599" i="1"/>
  <c r="JR599" i="1"/>
  <c r="JT599" i="1"/>
  <c r="JR600" i="1"/>
  <c r="JT600" i="1"/>
  <c r="JR601" i="1"/>
  <c r="JT601" i="1"/>
  <c r="JV601" i="1"/>
  <c r="JV605" i="1"/>
  <c r="JV609" i="1"/>
  <c r="JV613" i="1"/>
  <c r="JR602" i="1"/>
  <c r="JT602" i="1"/>
  <c r="JP603" i="1"/>
  <c r="JR603" i="1"/>
  <c r="JT603" i="1"/>
  <c r="JR604" i="1"/>
  <c r="JT604" i="1"/>
  <c r="JR605" i="1"/>
  <c r="JT605" i="1"/>
  <c r="JR606" i="1"/>
  <c r="JT606" i="1"/>
  <c r="JP607" i="1"/>
  <c r="JR607" i="1"/>
  <c r="JR608" i="1"/>
  <c r="JT608" i="1"/>
  <c r="JR609" i="1"/>
  <c r="JT609" i="1"/>
  <c r="JT613" i="1"/>
  <c r="JX625" i="1"/>
  <c r="JX629" i="1"/>
  <c r="JX633" i="1"/>
  <c r="JR610" i="1"/>
  <c r="JT610" i="1"/>
  <c r="JP611" i="1"/>
  <c r="JR611" i="1"/>
  <c r="JT611" i="1"/>
  <c r="JX611" i="1"/>
  <c r="JR612" i="1"/>
  <c r="JT612" i="1"/>
  <c r="JR613" i="1"/>
  <c r="JR614" i="1"/>
  <c r="JT614" i="1"/>
  <c r="JR615" i="1"/>
  <c r="JT615" i="1"/>
  <c r="JV615" i="1"/>
  <c r="JX627" i="1"/>
  <c r="JX631" i="1"/>
  <c r="JX635" i="1"/>
  <c r="JR616" i="1"/>
  <c r="JT616" i="1"/>
  <c r="JP625" i="1"/>
  <c r="JR625" i="1"/>
  <c r="JT625" i="1"/>
  <c r="JY625" i="1"/>
  <c r="JV625" i="1"/>
  <c r="JP626" i="1"/>
  <c r="JW626" i="1"/>
  <c r="JR626" i="1"/>
  <c r="JT626" i="1"/>
  <c r="JY626" i="1"/>
  <c r="JV626" i="1"/>
  <c r="JX626" i="1"/>
  <c r="JP627" i="1"/>
  <c r="JW627" i="1"/>
  <c r="JR627" i="1"/>
  <c r="JT627" i="1"/>
  <c r="JY627" i="1"/>
  <c r="JV627" i="1"/>
  <c r="JP628" i="1"/>
  <c r="JW628" i="1"/>
  <c r="JR628" i="1"/>
  <c r="JT628" i="1"/>
  <c r="JY628" i="1"/>
  <c r="JV628" i="1"/>
  <c r="JX628" i="1"/>
  <c r="JP629" i="1"/>
  <c r="JW629" i="1"/>
  <c r="JR629" i="1"/>
  <c r="JT629" i="1"/>
  <c r="JY629" i="1"/>
  <c r="JV629" i="1"/>
  <c r="JP630" i="1"/>
  <c r="JW630" i="1"/>
  <c r="JR630" i="1"/>
  <c r="JT630" i="1"/>
  <c r="JY630" i="1"/>
  <c r="JV630" i="1"/>
  <c r="JX630" i="1"/>
  <c r="JP631" i="1"/>
  <c r="JW631" i="1"/>
  <c r="JR631" i="1"/>
  <c r="JT631" i="1"/>
  <c r="JY631" i="1"/>
  <c r="JV631" i="1"/>
  <c r="JX637" i="1"/>
  <c r="JX632" i="1"/>
  <c r="JX636" i="1"/>
  <c r="JX634" i="1"/>
  <c r="JP632" i="1"/>
  <c r="JW632" i="1"/>
  <c r="JR632" i="1"/>
  <c r="JT632" i="1"/>
  <c r="JY632" i="1"/>
  <c r="JV632" i="1"/>
  <c r="JB593" i="1"/>
  <c r="JB589" i="1"/>
  <c r="JI589" i="1"/>
  <c r="JI593" i="1"/>
  <c r="JD593" i="1"/>
  <c r="JF593" i="1"/>
  <c r="JH589" i="1"/>
  <c r="JH593" i="1"/>
  <c r="JH597" i="1"/>
  <c r="JH601" i="1"/>
  <c r="JH605" i="1"/>
  <c r="JH609" i="1"/>
  <c r="JD594" i="1"/>
  <c r="JF594" i="1"/>
  <c r="JH590" i="1"/>
  <c r="JH594" i="1"/>
  <c r="JH598" i="1"/>
  <c r="JH602" i="1"/>
  <c r="JH606" i="1"/>
  <c r="JH610" i="1"/>
  <c r="JH614" i="1"/>
  <c r="JD595" i="1"/>
  <c r="JF595" i="1"/>
  <c r="JH591" i="1"/>
  <c r="JH595" i="1"/>
  <c r="JH599" i="1"/>
  <c r="JH603" i="1"/>
  <c r="JH607" i="1"/>
  <c r="JH611" i="1"/>
  <c r="JH615" i="1"/>
  <c r="JD596" i="1"/>
  <c r="JF596" i="1"/>
  <c r="JH592" i="1"/>
  <c r="JH596" i="1"/>
  <c r="JH600" i="1"/>
  <c r="JH604" i="1"/>
  <c r="JH608" i="1"/>
  <c r="JH612" i="1"/>
  <c r="JH616" i="1"/>
  <c r="JB597" i="1"/>
  <c r="JD597" i="1"/>
  <c r="JF597" i="1"/>
  <c r="JD598" i="1"/>
  <c r="JF598" i="1"/>
  <c r="JD599" i="1"/>
  <c r="JF599" i="1"/>
  <c r="JD600" i="1"/>
  <c r="JF600" i="1"/>
  <c r="JB601" i="1"/>
  <c r="JD601" i="1"/>
  <c r="JF601" i="1"/>
  <c r="JD602" i="1"/>
  <c r="JF602" i="1"/>
  <c r="JD603" i="1"/>
  <c r="JF603" i="1"/>
  <c r="JD604" i="1"/>
  <c r="JF604" i="1"/>
  <c r="JB605" i="1"/>
  <c r="JD605" i="1"/>
  <c r="JF605" i="1"/>
  <c r="JF609" i="1"/>
  <c r="JF613" i="1"/>
  <c r="JJ625" i="1"/>
  <c r="JJ629" i="1"/>
  <c r="JJ633" i="1"/>
  <c r="JD606" i="1"/>
  <c r="JF606" i="1"/>
  <c r="JD607" i="1"/>
  <c r="JF607" i="1"/>
  <c r="JD608" i="1"/>
  <c r="JF608" i="1"/>
  <c r="JB609" i="1"/>
  <c r="JD609" i="1"/>
  <c r="JD610" i="1"/>
  <c r="JF610" i="1"/>
  <c r="JD611" i="1"/>
  <c r="JF611" i="1"/>
  <c r="JD612" i="1"/>
  <c r="JF612" i="1"/>
  <c r="JF616" i="1"/>
  <c r="JD613" i="1"/>
  <c r="JD614" i="1"/>
  <c r="JF614" i="1"/>
  <c r="JD615" i="1"/>
  <c r="JF615" i="1"/>
  <c r="JD616" i="1"/>
  <c r="JB625" i="1"/>
  <c r="JI625" i="1"/>
  <c r="JB629" i="1"/>
  <c r="JI629" i="1"/>
  <c r="JB633" i="1"/>
  <c r="JI633" i="1"/>
  <c r="JD625" i="1"/>
  <c r="JF625" i="1"/>
  <c r="JH625" i="1"/>
  <c r="JB626" i="1"/>
  <c r="JI626" i="1"/>
  <c r="JD626" i="1"/>
  <c r="JF626" i="1"/>
  <c r="JK626" i="1"/>
  <c r="JH626" i="1"/>
  <c r="JJ626" i="1"/>
  <c r="JB627" i="1"/>
  <c r="JI627" i="1"/>
  <c r="JD627" i="1"/>
  <c r="JF627" i="1"/>
  <c r="JK627" i="1"/>
  <c r="JH627" i="1"/>
  <c r="JJ627" i="1"/>
  <c r="JB628" i="1"/>
  <c r="JI628" i="1"/>
  <c r="JD628" i="1"/>
  <c r="JF628" i="1"/>
  <c r="JK628" i="1"/>
  <c r="JH628" i="1"/>
  <c r="JJ628" i="1"/>
  <c r="JD629" i="1"/>
  <c r="JF629" i="1"/>
  <c r="JK629" i="1"/>
  <c r="JH629" i="1"/>
  <c r="JB630" i="1"/>
  <c r="JI630" i="1"/>
  <c r="JD630" i="1"/>
  <c r="JF630" i="1"/>
  <c r="JK630" i="1"/>
  <c r="JH630" i="1"/>
  <c r="JJ630" i="1"/>
  <c r="JB631" i="1"/>
  <c r="JD631" i="1"/>
  <c r="JF631" i="1"/>
  <c r="JK631" i="1"/>
  <c r="JH631" i="1"/>
  <c r="JJ631" i="1"/>
  <c r="JB632" i="1"/>
  <c r="JI632" i="1"/>
  <c r="JD632" i="1"/>
  <c r="JF632" i="1"/>
  <c r="JK632" i="1"/>
  <c r="JH632" i="1"/>
  <c r="JJ632" i="1"/>
  <c r="DT593" i="1"/>
  <c r="DV593" i="1"/>
  <c r="DX589" i="1"/>
  <c r="DX593" i="1"/>
  <c r="DX597" i="1"/>
  <c r="DX601" i="1"/>
  <c r="DX605" i="1"/>
  <c r="DX609" i="1"/>
  <c r="DX613" i="1"/>
  <c r="DT594" i="1"/>
  <c r="DV594" i="1"/>
  <c r="DX590" i="1"/>
  <c r="DX594" i="1"/>
  <c r="DX598" i="1"/>
  <c r="DX602" i="1"/>
  <c r="DX606" i="1"/>
  <c r="DX610" i="1"/>
  <c r="DX614" i="1"/>
  <c r="DT595" i="1"/>
  <c r="DV595" i="1"/>
  <c r="DX591" i="1"/>
  <c r="DX595" i="1"/>
  <c r="DX599" i="1"/>
  <c r="DX603" i="1"/>
  <c r="DX607" i="1"/>
  <c r="DX611" i="1"/>
  <c r="DX615" i="1"/>
  <c r="DT596" i="1"/>
  <c r="DV596" i="1"/>
  <c r="DX596" i="1"/>
  <c r="DX600" i="1"/>
  <c r="DX604" i="1"/>
  <c r="DX608" i="1"/>
  <c r="DX612" i="1"/>
  <c r="DX616" i="1"/>
  <c r="DT597" i="1"/>
  <c r="DV597" i="1"/>
  <c r="DT598" i="1"/>
  <c r="DV598" i="1"/>
  <c r="DT599" i="1"/>
  <c r="DV599" i="1"/>
  <c r="DT600" i="1"/>
  <c r="DV600" i="1"/>
  <c r="DT601" i="1"/>
  <c r="DV601" i="1"/>
  <c r="DT602" i="1"/>
  <c r="DV602" i="1"/>
  <c r="DT603" i="1"/>
  <c r="DV603" i="1"/>
  <c r="DT604" i="1"/>
  <c r="DV604" i="1"/>
  <c r="DT605" i="1"/>
  <c r="DV605" i="1"/>
  <c r="DT606" i="1"/>
  <c r="DV606" i="1"/>
  <c r="DV609" i="1"/>
  <c r="DV614" i="1"/>
  <c r="DZ626" i="1"/>
  <c r="DZ630" i="1"/>
  <c r="DZ634" i="1"/>
  <c r="DT607" i="1"/>
  <c r="DV607" i="1"/>
  <c r="DT608" i="1"/>
  <c r="DV608" i="1"/>
  <c r="DT609" i="1"/>
  <c r="DT610" i="1"/>
  <c r="DV610" i="1"/>
  <c r="DT611" i="1"/>
  <c r="DV611" i="1"/>
  <c r="DT612" i="1"/>
  <c r="DV612" i="1"/>
  <c r="DT613" i="1"/>
  <c r="DV613" i="1"/>
  <c r="DT614" i="1"/>
  <c r="DT615" i="1"/>
  <c r="DV615" i="1"/>
  <c r="DT616" i="1"/>
  <c r="DV616" i="1"/>
  <c r="DR625" i="1"/>
  <c r="DY625" i="1"/>
  <c r="DT625" i="1"/>
  <c r="DV625" i="1"/>
  <c r="EA625" i="1"/>
  <c r="DX625" i="1"/>
  <c r="DZ625" i="1"/>
  <c r="DR626" i="1"/>
  <c r="DY626" i="1"/>
  <c r="DT626" i="1"/>
  <c r="DV626" i="1"/>
  <c r="EA626" i="1"/>
  <c r="DX626" i="1"/>
  <c r="DR627" i="1"/>
  <c r="DY627" i="1"/>
  <c r="DT627" i="1"/>
  <c r="DV627" i="1"/>
  <c r="EA627" i="1"/>
  <c r="DX627" i="1"/>
  <c r="DZ627" i="1"/>
  <c r="DR628" i="1"/>
  <c r="DY628" i="1"/>
  <c r="DT628" i="1"/>
  <c r="DV628" i="1"/>
  <c r="EA628" i="1"/>
  <c r="DX628" i="1"/>
  <c r="DZ628" i="1"/>
  <c r="DR629" i="1"/>
  <c r="DY629" i="1"/>
  <c r="DT629" i="1"/>
  <c r="DV629" i="1"/>
  <c r="EA629" i="1"/>
  <c r="DX629" i="1"/>
  <c r="DZ629" i="1"/>
  <c r="DR630" i="1"/>
  <c r="DY630" i="1"/>
  <c r="DT630" i="1"/>
  <c r="DV630" i="1"/>
  <c r="EA630" i="1"/>
  <c r="DX630" i="1"/>
  <c r="DR631" i="1"/>
  <c r="DY631" i="1"/>
  <c r="DT631" i="1"/>
  <c r="DV631" i="1"/>
  <c r="EA631" i="1"/>
  <c r="DX631" i="1"/>
  <c r="DZ631" i="1"/>
  <c r="DR632" i="1"/>
  <c r="DY632" i="1"/>
  <c r="DT632" i="1"/>
  <c r="DV632" i="1"/>
  <c r="EA632" i="1"/>
  <c r="DX632" i="1"/>
  <c r="DZ632" i="1"/>
  <c r="DF593" i="1"/>
  <c r="DH593" i="1"/>
  <c r="DJ589" i="1"/>
  <c r="DJ593" i="1"/>
  <c r="DJ597" i="1"/>
  <c r="DJ601" i="1"/>
  <c r="DJ605" i="1"/>
  <c r="DJ609" i="1"/>
  <c r="DJ613" i="1"/>
  <c r="DF594" i="1"/>
  <c r="DH594" i="1"/>
  <c r="DJ590" i="1"/>
  <c r="DJ594" i="1"/>
  <c r="DJ598" i="1"/>
  <c r="DJ602" i="1"/>
  <c r="DJ606" i="1"/>
  <c r="DJ610" i="1"/>
  <c r="DJ614" i="1"/>
  <c r="DF595" i="1"/>
  <c r="DH595" i="1"/>
  <c r="DJ591" i="1"/>
  <c r="DJ595" i="1"/>
  <c r="DJ599" i="1"/>
  <c r="DJ603" i="1"/>
  <c r="DJ607" i="1"/>
  <c r="DJ611" i="1"/>
  <c r="DJ615" i="1"/>
  <c r="DD596" i="1"/>
  <c r="DF596" i="1"/>
  <c r="DH596" i="1"/>
  <c r="DJ596" i="1"/>
  <c r="DF597" i="1"/>
  <c r="DH597" i="1"/>
  <c r="DF598" i="1"/>
  <c r="DH598" i="1"/>
  <c r="DF599" i="1"/>
  <c r="DH599" i="1"/>
  <c r="DD600" i="1"/>
  <c r="DF600" i="1"/>
  <c r="DH600" i="1"/>
  <c r="DF601" i="1"/>
  <c r="DH601" i="1"/>
  <c r="DF602" i="1"/>
  <c r="DH602" i="1"/>
  <c r="DF603" i="1"/>
  <c r="DH603" i="1"/>
  <c r="DF604" i="1"/>
  <c r="DH604" i="1"/>
  <c r="DJ604" i="1"/>
  <c r="DJ608" i="1"/>
  <c r="DJ612" i="1"/>
  <c r="DJ616" i="1"/>
  <c r="DF605" i="1"/>
  <c r="DH605" i="1"/>
  <c r="DF606" i="1"/>
  <c r="DH606" i="1"/>
  <c r="DF607" i="1"/>
  <c r="DH607" i="1"/>
  <c r="DF608" i="1"/>
  <c r="DH608" i="1"/>
  <c r="DF609" i="1"/>
  <c r="DH609" i="1"/>
  <c r="DH614" i="1"/>
  <c r="DL626" i="1"/>
  <c r="DL630" i="1"/>
  <c r="DL634" i="1"/>
  <c r="DF610" i="1"/>
  <c r="DH610" i="1"/>
  <c r="DF611" i="1"/>
  <c r="DH611" i="1"/>
  <c r="DF612" i="1"/>
  <c r="DH612" i="1"/>
  <c r="DH616" i="1"/>
  <c r="DL628" i="1"/>
  <c r="DL632" i="1"/>
  <c r="DL636" i="1"/>
  <c r="DF613" i="1"/>
  <c r="DH613" i="1"/>
  <c r="DF614" i="1"/>
  <c r="DF615" i="1"/>
  <c r="DH615" i="1"/>
  <c r="DF616" i="1"/>
  <c r="DD625" i="1"/>
  <c r="DK625" i="1"/>
  <c r="DF625" i="1"/>
  <c r="DH625" i="1"/>
  <c r="DM625" i="1"/>
  <c r="DJ625" i="1"/>
  <c r="DL625" i="1"/>
  <c r="DD626" i="1"/>
  <c r="DK626" i="1"/>
  <c r="DF626" i="1"/>
  <c r="DH626" i="1"/>
  <c r="DM626" i="1"/>
  <c r="DJ626" i="1"/>
  <c r="DD627" i="1"/>
  <c r="DK627" i="1"/>
  <c r="DF627" i="1"/>
  <c r="DH627" i="1"/>
  <c r="DM627" i="1"/>
  <c r="DJ627" i="1"/>
  <c r="DL627" i="1"/>
  <c r="DD628" i="1"/>
  <c r="DF628" i="1"/>
  <c r="DH628" i="1"/>
  <c r="DM628" i="1"/>
  <c r="DJ628" i="1"/>
  <c r="DD629" i="1"/>
  <c r="DK629" i="1"/>
  <c r="DF629" i="1"/>
  <c r="DH629" i="1"/>
  <c r="DM629" i="1"/>
  <c r="DJ629" i="1"/>
  <c r="DL629" i="1"/>
  <c r="DD630" i="1"/>
  <c r="DK630" i="1"/>
  <c r="DF630" i="1"/>
  <c r="DH630" i="1"/>
  <c r="DM630" i="1"/>
  <c r="DJ630" i="1"/>
  <c r="DD631" i="1"/>
  <c r="DK631" i="1"/>
  <c r="DF631" i="1"/>
  <c r="DH631" i="1"/>
  <c r="DM631" i="1"/>
  <c r="DJ631" i="1"/>
  <c r="DL631" i="1"/>
  <c r="DD632" i="1"/>
  <c r="DK632" i="1"/>
  <c r="DF632" i="1"/>
  <c r="DH632" i="1"/>
  <c r="DM632" i="1"/>
  <c r="DJ632" i="1"/>
  <c r="CR593" i="1"/>
  <c r="CT593" i="1"/>
  <c r="CV589" i="1"/>
  <c r="CV593" i="1"/>
  <c r="CV597" i="1"/>
  <c r="CV601" i="1"/>
  <c r="CV605" i="1"/>
  <c r="CV609" i="1"/>
  <c r="CV613" i="1"/>
  <c r="CR594" i="1"/>
  <c r="CT594" i="1"/>
  <c r="CV590" i="1"/>
  <c r="CV594" i="1"/>
  <c r="CV598" i="1"/>
  <c r="CV602" i="1"/>
  <c r="CV606" i="1"/>
  <c r="CV610" i="1"/>
  <c r="CV614" i="1"/>
  <c r="CP595" i="1"/>
  <c r="CP591" i="1"/>
  <c r="CW591" i="1"/>
  <c r="CR595" i="1"/>
  <c r="CT595" i="1"/>
  <c r="CV591" i="1"/>
  <c r="CV595" i="1"/>
  <c r="CV599" i="1"/>
  <c r="CV603" i="1"/>
  <c r="CR596" i="1"/>
  <c r="CT596" i="1"/>
  <c r="CV592" i="1"/>
  <c r="CV596" i="1"/>
  <c r="CV600" i="1"/>
  <c r="CV604" i="1"/>
  <c r="CV608" i="1"/>
  <c r="CV612" i="1"/>
  <c r="CV616" i="1"/>
  <c r="CR597" i="1"/>
  <c r="CT597" i="1"/>
  <c r="CR598" i="1"/>
  <c r="CT598" i="1"/>
  <c r="CP599" i="1"/>
  <c r="CR599" i="1"/>
  <c r="CT599" i="1"/>
  <c r="CR600" i="1"/>
  <c r="CT600" i="1"/>
  <c r="CR601" i="1"/>
  <c r="CT601" i="1"/>
  <c r="CR602" i="1"/>
  <c r="CT602" i="1"/>
  <c r="CP603" i="1"/>
  <c r="CR603" i="1"/>
  <c r="CT603" i="1"/>
  <c r="CR604" i="1"/>
  <c r="CT604" i="1"/>
  <c r="CR605" i="1"/>
  <c r="CT605" i="1"/>
  <c r="CR606" i="1"/>
  <c r="CT606" i="1"/>
  <c r="CP607" i="1"/>
  <c r="CR607" i="1"/>
  <c r="CT607" i="1"/>
  <c r="CT611" i="1"/>
  <c r="CX611" i="1"/>
  <c r="CT615" i="1"/>
  <c r="CX627" i="1"/>
  <c r="CX631" i="1"/>
  <c r="CX635" i="1"/>
  <c r="CR608" i="1"/>
  <c r="CT608" i="1"/>
  <c r="CR609" i="1"/>
  <c r="CT609" i="1"/>
  <c r="CR610" i="1"/>
  <c r="CT610" i="1"/>
  <c r="CR611" i="1"/>
  <c r="CV611" i="1"/>
  <c r="CV615" i="1"/>
  <c r="CR612" i="1"/>
  <c r="CT612" i="1"/>
  <c r="CT616" i="1"/>
  <c r="CR613" i="1"/>
  <c r="CT613" i="1"/>
  <c r="CR614" i="1"/>
  <c r="CT614" i="1"/>
  <c r="CR615" i="1"/>
  <c r="CR616" i="1"/>
  <c r="CP625" i="1"/>
  <c r="CW625" i="1"/>
  <c r="CR625" i="1"/>
  <c r="CT625" i="1"/>
  <c r="CY625" i="1"/>
  <c r="CV625" i="1"/>
  <c r="CX625" i="1"/>
  <c r="CP626" i="1"/>
  <c r="CW626" i="1"/>
  <c r="CR626" i="1"/>
  <c r="CT626" i="1"/>
  <c r="CY626" i="1"/>
  <c r="CV626" i="1"/>
  <c r="CX626" i="1"/>
  <c r="CP627" i="1"/>
  <c r="CW627" i="1"/>
  <c r="CR627" i="1"/>
  <c r="CT627" i="1"/>
  <c r="CY627" i="1"/>
  <c r="CV627" i="1"/>
  <c r="CP628" i="1"/>
  <c r="CW628" i="1"/>
  <c r="CR628" i="1"/>
  <c r="CT628" i="1"/>
  <c r="CY628" i="1"/>
  <c r="CV628" i="1"/>
  <c r="CX628" i="1"/>
  <c r="CP629" i="1"/>
  <c r="CW629" i="1"/>
  <c r="CR629" i="1"/>
  <c r="CT629" i="1"/>
  <c r="CY629" i="1"/>
  <c r="CV629" i="1"/>
  <c r="CX629" i="1"/>
  <c r="CP630" i="1"/>
  <c r="CW630" i="1"/>
  <c r="CR630" i="1"/>
  <c r="CT630" i="1"/>
  <c r="CY630" i="1"/>
  <c r="CV630" i="1"/>
  <c r="CX630" i="1"/>
  <c r="CP631" i="1"/>
  <c r="CW631" i="1"/>
  <c r="CR631" i="1"/>
  <c r="CT631" i="1"/>
  <c r="CV631" i="1"/>
  <c r="CP632" i="1"/>
  <c r="CW632" i="1"/>
  <c r="CR632" i="1"/>
  <c r="CT632" i="1"/>
  <c r="CY632" i="1"/>
  <c r="CV632" i="1"/>
  <c r="CX632" i="1"/>
  <c r="CD593" i="1"/>
  <c r="CF593" i="1"/>
  <c r="CH593" i="1"/>
  <c r="CH597" i="1"/>
  <c r="CH601" i="1"/>
  <c r="CH605" i="1"/>
  <c r="CH609" i="1"/>
  <c r="CH613" i="1"/>
  <c r="CD594" i="1"/>
  <c r="CF594" i="1"/>
  <c r="CH590" i="1"/>
  <c r="CH594" i="1"/>
  <c r="CH598" i="1"/>
  <c r="CH602" i="1"/>
  <c r="CH606" i="1"/>
  <c r="CH610" i="1"/>
  <c r="CH614" i="1"/>
  <c r="CF590" i="1"/>
  <c r="CD595" i="1"/>
  <c r="CF595" i="1"/>
  <c r="CH591" i="1"/>
  <c r="CH595" i="1"/>
  <c r="CH599" i="1"/>
  <c r="CH603" i="1"/>
  <c r="CH607" i="1"/>
  <c r="CH611" i="1"/>
  <c r="CH615" i="1"/>
  <c r="CB596" i="1"/>
  <c r="CB592" i="1"/>
  <c r="CI592" i="1"/>
  <c r="CI596" i="1"/>
  <c r="CF596" i="1"/>
  <c r="CD596" i="1"/>
  <c r="CH592" i="1"/>
  <c r="CH596" i="1"/>
  <c r="CH600" i="1"/>
  <c r="CH604" i="1"/>
  <c r="CD597" i="1"/>
  <c r="CF597" i="1"/>
  <c r="CD598" i="1"/>
  <c r="CF598" i="1"/>
  <c r="CD599" i="1"/>
  <c r="CF599" i="1"/>
  <c r="CB600" i="1"/>
  <c r="CI600" i="1"/>
  <c r="CD600" i="1"/>
  <c r="CF600" i="1"/>
  <c r="CD601" i="1"/>
  <c r="CF601" i="1"/>
  <c r="CD602" i="1"/>
  <c r="CF602" i="1"/>
  <c r="CD603" i="1"/>
  <c r="CF603" i="1"/>
  <c r="CB604" i="1"/>
  <c r="CD604" i="1"/>
  <c r="CF604" i="1"/>
  <c r="CD605" i="1"/>
  <c r="CF605" i="1"/>
  <c r="CD606" i="1"/>
  <c r="CF606" i="1"/>
  <c r="CD607" i="1"/>
  <c r="CF607" i="1"/>
  <c r="CB608" i="1"/>
  <c r="CD608" i="1"/>
  <c r="CF608" i="1"/>
  <c r="CJ608" i="1"/>
  <c r="CK608" i="1"/>
  <c r="CD609" i="1"/>
  <c r="CF609" i="1"/>
  <c r="CD610" i="1"/>
  <c r="CF610" i="1"/>
  <c r="CD611" i="1"/>
  <c r="CF611" i="1"/>
  <c r="CD612" i="1"/>
  <c r="CF612" i="1"/>
  <c r="CH612" i="1"/>
  <c r="CH616" i="1"/>
  <c r="CD613" i="1"/>
  <c r="CF613" i="1"/>
  <c r="CD614" i="1"/>
  <c r="CF614" i="1"/>
  <c r="CD615" i="1"/>
  <c r="CF615" i="1"/>
  <c r="CD616" i="1"/>
  <c r="CF616" i="1"/>
  <c r="CB625" i="1"/>
  <c r="CI625" i="1"/>
  <c r="CD625" i="1"/>
  <c r="CF625" i="1"/>
  <c r="CK625" i="1"/>
  <c r="CH625" i="1"/>
  <c r="CJ625" i="1"/>
  <c r="CB626" i="1"/>
  <c r="CI626" i="1"/>
  <c r="CD626" i="1"/>
  <c r="CF626" i="1"/>
  <c r="CK626" i="1"/>
  <c r="CH626" i="1"/>
  <c r="CJ626" i="1"/>
  <c r="CB627" i="1"/>
  <c r="CI627" i="1"/>
  <c r="CD627" i="1"/>
  <c r="CF627" i="1"/>
  <c r="CK627" i="1"/>
  <c r="CH627" i="1"/>
  <c r="CJ627" i="1"/>
  <c r="CB628" i="1"/>
  <c r="CI628" i="1"/>
  <c r="CD628" i="1"/>
  <c r="CF628" i="1"/>
  <c r="CK628" i="1"/>
  <c r="CH628" i="1"/>
  <c r="CJ628" i="1"/>
  <c r="CB629" i="1"/>
  <c r="CI629" i="1"/>
  <c r="CD629" i="1"/>
  <c r="CF629" i="1"/>
  <c r="CK629" i="1"/>
  <c r="CH629" i="1"/>
  <c r="CJ629" i="1"/>
  <c r="CB630" i="1"/>
  <c r="CD630" i="1"/>
  <c r="CF630" i="1"/>
  <c r="CK630" i="1"/>
  <c r="CH630" i="1"/>
  <c r="CJ630" i="1"/>
  <c r="CB631" i="1"/>
  <c r="CI631" i="1"/>
  <c r="CD631" i="1"/>
  <c r="CF631" i="1"/>
  <c r="CK631" i="1"/>
  <c r="CH631" i="1"/>
  <c r="CJ631" i="1"/>
  <c r="CB632" i="1"/>
  <c r="CI632" i="1"/>
  <c r="CD632" i="1"/>
  <c r="CF632" i="1"/>
  <c r="CK632" i="1"/>
  <c r="CH632" i="1"/>
  <c r="CJ632" i="1"/>
  <c r="BN613" i="1"/>
  <c r="BR613" i="1"/>
  <c r="BV613" i="1"/>
  <c r="BR614" i="1"/>
  <c r="BR615" i="1"/>
  <c r="BR616" i="1"/>
  <c r="BR590" i="1"/>
  <c r="BV590" i="1"/>
  <c r="BR594" i="1"/>
  <c r="BR598" i="1"/>
  <c r="BR602" i="1"/>
  <c r="BR606" i="1"/>
  <c r="BR609" i="1"/>
  <c r="BR626" i="1"/>
  <c r="BW626" i="1"/>
  <c r="BR630" i="1"/>
  <c r="BW630" i="1"/>
  <c r="BR634" i="1"/>
  <c r="BW634" i="1"/>
  <c r="BT625" i="1"/>
  <c r="BN625" i="1"/>
  <c r="BU625" i="1"/>
  <c r="BV625" i="1"/>
  <c r="BR625" i="1"/>
  <c r="BW625" i="1"/>
  <c r="BT626" i="1"/>
  <c r="BN626" i="1"/>
  <c r="BU626" i="1"/>
  <c r="BV626" i="1"/>
  <c r="BT627" i="1"/>
  <c r="BN627" i="1"/>
  <c r="BU627" i="1"/>
  <c r="BV627" i="1"/>
  <c r="BR627" i="1"/>
  <c r="BW627" i="1"/>
  <c r="BT628" i="1"/>
  <c r="BN628" i="1"/>
  <c r="BV628" i="1"/>
  <c r="BR628" i="1"/>
  <c r="BT629" i="1"/>
  <c r="BN629" i="1"/>
  <c r="BV629" i="1"/>
  <c r="BR629" i="1"/>
  <c r="BW629" i="1"/>
  <c r="BT630" i="1"/>
  <c r="BN630" i="1"/>
  <c r="BU630" i="1"/>
  <c r="BV630" i="1"/>
  <c r="BT631" i="1"/>
  <c r="BN631" i="1"/>
  <c r="BU631" i="1"/>
  <c r="BV631" i="1"/>
  <c r="BR631" i="1"/>
  <c r="BW631" i="1"/>
  <c r="BT632" i="1"/>
  <c r="BN632" i="1"/>
  <c r="BU632" i="1"/>
  <c r="BV632" i="1"/>
  <c r="BR632" i="1"/>
  <c r="BW632" i="1"/>
  <c r="BN601" i="1"/>
  <c r="BR601" i="1"/>
  <c r="BR603" i="1"/>
  <c r="BR604" i="1"/>
  <c r="BT589" i="1"/>
  <c r="BT593" i="1"/>
  <c r="BT597" i="1"/>
  <c r="BT601" i="1"/>
  <c r="BT605" i="1"/>
  <c r="BT609" i="1"/>
  <c r="BN593" i="1"/>
  <c r="BN589" i="1"/>
  <c r="BU589" i="1"/>
  <c r="BR593" i="1"/>
  <c r="BT594" i="1"/>
  <c r="BT598" i="1"/>
  <c r="BT602" i="1"/>
  <c r="BT606" i="1"/>
  <c r="BT610" i="1"/>
  <c r="BT614" i="1"/>
  <c r="BT591" i="1"/>
  <c r="BT595" i="1"/>
  <c r="BT599" i="1"/>
  <c r="BT603" i="1"/>
  <c r="BT607" i="1"/>
  <c r="BT611" i="1"/>
  <c r="BT615" i="1"/>
  <c r="BR595" i="1"/>
  <c r="BT592" i="1"/>
  <c r="BT596" i="1"/>
  <c r="BT600" i="1"/>
  <c r="BT604" i="1"/>
  <c r="BT608" i="1"/>
  <c r="BT612" i="1"/>
  <c r="BT616" i="1"/>
  <c r="BR596" i="1"/>
  <c r="BR592" i="1"/>
  <c r="AZ587" i="1"/>
  <c r="BB587" i="1"/>
  <c r="BD587" i="1"/>
  <c r="AZ588" i="1"/>
  <c r="BB588" i="1"/>
  <c r="BD588" i="1"/>
  <c r="AZ589" i="1"/>
  <c r="BB589" i="1"/>
  <c r="BD589" i="1"/>
  <c r="AZ590" i="1"/>
  <c r="BB590" i="1"/>
  <c r="BD590" i="1"/>
  <c r="AZ591" i="1"/>
  <c r="BB591" i="1"/>
  <c r="BD591" i="1"/>
  <c r="BD592" i="1"/>
  <c r="BG595" i="1"/>
  <c r="BH595" i="1"/>
  <c r="BI595" i="1"/>
  <c r="BG596" i="1"/>
  <c r="BH596" i="1"/>
  <c r="BI596" i="1"/>
  <c r="BG597" i="1"/>
  <c r="BH597" i="1"/>
  <c r="BI597" i="1"/>
  <c r="BG598" i="1"/>
  <c r="BH598" i="1"/>
  <c r="BI598" i="1"/>
  <c r="BG600" i="1"/>
  <c r="BH600" i="1"/>
  <c r="BI600" i="1"/>
  <c r="BG601" i="1"/>
  <c r="BH601" i="1"/>
  <c r="BI601" i="1"/>
  <c r="BG602" i="1"/>
  <c r="BH602" i="1"/>
  <c r="BI602" i="1"/>
  <c r="AZ592" i="1"/>
  <c r="BB592" i="1"/>
  <c r="AZ595" i="1"/>
  <c r="BB595" i="1"/>
  <c r="BD595" i="1"/>
  <c r="AZ596" i="1"/>
  <c r="BB596" i="1"/>
  <c r="BD596" i="1"/>
  <c r="AZ597" i="1"/>
  <c r="BB597" i="1"/>
  <c r="BD597" i="1"/>
  <c r="AZ598" i="1"/>
  <c r="BB598" i="1"/>
  <c r="BD598" i="1"/>
  <c r="AL587" i="1"/>
  <c r="AN587" i="1"/>
  <c r="AP587" i="1"/>
  <c r="AL588" i="1"/>
  <c r="AN588" i="1"/>
  <c r="AP588" i="1"/>
  <c r="AL589" i="1"/>
  <c r="AN589" i="1"/>
  <c r="AP589" i="1"/>
  <c r="AT589" i="1"/>
  <c r="AL590" i="1"/>
  <c r="AN590" i="1"/>
  <c r="AP590" i="1"/>
  <c r="AT590" i="1"/>
  <c r="AU590" i="1"/>
  <c r="AL591" i="1"/>
  <c r="AL592" i="1"/>
  <c r="AN591" i="1"/>
  <c r="AP591" i="1"/>
  <c r="AN592" i="1"/>
  <c r="AP592" i="1"/>
  <c r="AL595" i="1"/>
  <c r="AN595" i="1"/>
  <c r="AP595" i="1"/>
  <c r="AS595" i="1"/>
  <c r="AT595" i="1"/>
  <c r="AU595" i="1"/>
  <c r="AL596" i="1"/>
  <c r="AN596" i="1"/>
  <c r="AP596" i="1"/>
  <c r="AS596" i="1"/>
  <c r="AT596" i="1"/>
  <c r="AU596" i="1"/>
  <c r="AL597" i="1"/>
  <c r="AN597" i="1"/>
  <c r="AP597" i="1"/>
  <c r="AS597" i="1"/>
  <c r="AT597" i="1"/>
  <c r="AU597" i="1"/>
  <c r="AL598" i="1"/>
  <c r="AN598" i="1"/>
  <c r="AP598" i="1"/>
  <c r="AS598" i="1"/>
  <c r="AT598" i="1"/>
  <c r="AU598" i="1"/>
  <c r="X587" i="1"/>
  <c r="Z587" i="1"/>
  <c r="AB587" i="1"/>
  <c r="X588" i="1"/>
  <c r="Z588" i="1"/>
  <c r="AB588" i="1"/>
  <c r="X589" i="1"/>
  <c r="Z589" i="1"/>
  <c r="AB589" i="1"/>
  <c r="X590" i="1"/>
  <c r="Z590" i="1"/>
  <c r="AB590" i="1"/>
  <c r="X591" i="1"/>
  <c r="X592" i="1"/>
  <c r="Z591" i="1"/>
  <c r="AB591" i="1"/>
  <c r="Z592" i="1"/>
  <c r="AB592" i="1"/>
  <c r="X595" i="1"/>
  <c r="Z595" i="1"/>
  <c r="AB595" i="1"/>
  <c r="AE595" i="1"/>
  <c r="AF595" i="1"/>
  <c r="AG595" i="1"/>
  <c r="X596" i="1"/>
  <c r="Z596" i="1"/>
  <c r="AB596" i="1"/>
  <c r="AE596" i="1"/>
  <c r="AF596" i="1"/>
  <c r="AG596" i="1"/>
  <c r="X597" i="1"/>
  <c r="Z597" i="1"/>
  <c r="AB597" i="1"/>
  <c r="AE597" i="1"/>
  <c r="AF597" i="1"/>
  <c r="AG597" i="1"/>
  <c r="X598" i="1"/>
  <c r="Z598" i="1"/>
  <c r="AB598" i="1"/>
  <c r="AE598" i="1"/>
  <c r="AF598" i="1"/>
  <c r="AG598" i="1"/>
  <c r="J587" i="1"/>
  <c r="L587" i="1"/>
  <c r="N587" i="1"/>
  <c r="J588" i="1"/>
  <c r="L588" i="1"/>
  <c r="N588" i="1"/>
  <c r="J589" i="1"/>
  <c r="L589" i="1"/>
  <c r="N589" i="1"/>
  <c r="J590" i="1"/>
  <c r="L590" i="1"/>
  <c r="N590" i="1"/>
  <c r="J591" i="1"/>
  <c r="J592" i="1"/>
  <c r="L591" i="1"/>
  <c r="N591" i="1"/>
  <c r="L592" i="1"/>
  <c r="N592" i="1"/>
  <c r="J595" i="1"/>
  <c r="L595" i="1"/>
  <c r="N595" i="1"/>
  <c r="Q595" i="1"/>
  <c r="R595" i="1"/>
  <c r="S595" i="1"/>
  <c r="J596" i="1"/>
  <c r="L596" i="1"/>
  <c r="N596" i="1"/>
  <c r="Q596" i="1"/>
  <c r="R596" i="1"/>
  <c r="S596" i="1"/>
  <c r="J597" i="1"/>
  <c r="L597" i="1"/>
  <c r="N597" i="1"/>
  <c r="Q597" i="1"/>
  <c r="R597" i="1"/>
  <c r="S597" i="1"/>
  <c r="J598" i="1"/>
  <c r="L598" i="1"/>
  <c r="N598" i="1"/>
  <c r="Q598" i="1"/>
  <c r="R598" i="1"/>
  <c r="S598" i="1"/>
  <c r="EF587" i="1"/>
  <c r="EH587" i="1"/>
  <c r="EJ587" i="1"/>
  <c r="EM586" i="1"/>
  <c r="EM587" i="1"/>
  <c r="EN587" i="1"/>
  <c r="EF588" i="1"/>
  <c r="EH588" i="1"/>
  <c r="EJ588" i="1"/>
  <c r="EF589" i="1"/>
  <c r="EH589" i="1"/>
  <c r="EJ589" i="1"/>
  <c r="EF590" i="1"/>
  <c r="EH590" i="1"/>
  <c r="EJ590" i="1"/>
  <c r="EN590" i="1"/>
  <c r="EJ591" i="1"/>
  <c r="EN591" i="1"/>
  <c r="EJ592" i="1"/>
  <c r="EF591" i="1"/>
  <c r="EF592" i="1"/>
  <c r="EH591" i="1"/>
  <c r="EH592" i="1"/>
  <c r="EF595" i="1"/>
  <c r="EH595" i="1"/>
  <c r="EJ595" i="1"/>
  <c r="EM595" i="1"/>
  <c r="EN595" i="1"/>
  <c r="EO595" i="1"/>
  <c r="EF596" i="1"/>
  <c r="EH596" i="1"/>
  <c r="EJ596" i="1"/>
  <c r="EM596" i="1"/>
  <c r="EN596" i="1"/>
  <c r="EO596" i="1"/>
  <c r="EF597" i="1"/>
  <c r="EH597" i="1"/>
  <c r="EJ597" i="1"/>
  <c r="EM597" i="1"/>
  <c r="EN597" i="1"/>
  <c r="EO597" i="1"/>
  <c r="EF598" i="1"/>
  <c r="EH598" i="1"/>
  <c r="EJ598" i="1"/>
  <c r="EM598" i="1"/>
  <c r="EN598" i="1"/>
  <c r="EO598" i="1"/>
  <c r="ET587" i="1"/>
  <c r="EV587" i="1"/>
  <c r="EX587" i="1"/>
  <c r="ET588" i="1"/>
  <c r="EV588" i="1"/>
  <c r="EX588" i="1"/>
  <c r="ET589" i="1"/>
  <c r="EV589" i="1"/>
  <c r="EX589" i="1"/>
  <c r="ET590" i="1"/>
  <c r="EV590" i="1"/>
  <c r="EX590" i="1"/>
  <c r="ET591" i="1"/>
  <c r="EV591" i="1"/>
  <c r="EX591" i="1"/>
  <c r="EV592" i="1"/>
  <c r="EX592" i="1"/>
  <c r="ET595" i="1"/>
  <c r="EV595" i="1"/>
  <c r="EX595" i="1"/>
  <c r="FA595" i="1"/>
  <c r="FB595" i="1"/>
  <c r="FC595" i="1"/>
  <c r="ET596" i="1"/>
  <c r="EV596" i="1"/>
  <c r="EX596" i="1"/>
  <c r="FA596" i="1"/>
  <c r="FB596" i="1"/>
  <c r="FC596" i="1"/>
  <c r="ET597" i="1"/>
  <c r="EV597" i="1"/>
  <c r="EX597" i="1"/>
  <c r="FA597" i="1"/>
  <c r="FB597" i="1"/>
  <c r="FC597" i="1"/>
  <c r="ET598" i="1"/>
  <c r="EV598" i="1"/>
  <c r="EX598" i="1"/>
  <c r="FA598" i="1"/>
  <c r="FB598" i="1"/>
  <c r="FC598" i="1"/>
  <c r="NJ587" i="1"/>
  <c r="NL587" i="1"/>
  <c r="NN587" i="1"/>
  <c r="NR587" i="1"/>
  <c r="NJ588" i="1"/>
  <c r="NL588" i="1"/>
  <c r="NN588" i="1"/>
  <c r="NR588" i="1"/>
  <c r="NS588" i="1"/>
  <c r="NJ589" i="1"/>
  <c r="NL589" i="1"/>
  <c r="NN589" i="1"/>
  <c r="NR589" i="1"/>
  <c r="NS589" i="1"/>
  <c r="NJ590" i="1"/>
  <c r="NL590" i="1"/>
  <c r="NN590" i="1"/>
  <c r="NR590" i="1"/>
  <c r="NJ591" i="1"/>
  <c r="NL591" i="1"/>
  <c r="NN591" i="1"/>
  <c r="NR591" i="1"/>
  <c r="NL592" i="1"/>
  <c r="NN592" i="1"/>
  <c r="NJ595" i="1"/>
  <c r="NL595" i="1"/>
  <c r="NN595" i="1"/>
  <c r="NQ595" i="1"/>
  <c r="NR595" i="1"/>
  <c r="NS595" i="1"/>
  <c r="NJ596" i="1"/>
  <c r="NL596" i="1"/>
  <c r="NN596" i="1"/>
  <c r="NQ596" i="1"/>
  <c r="NR596" i="1"/>
  <c r="NS596" i="1"/>
  <c r="NJ597" i="1"/>
  <c r="NL597" i="1"/>
  <c r="NN597" i="1"/>
  <c r="NQ597" i="1"/>
  <c r="NR597" i="1"/>
  <c r="NS597" i="1"/>
  <c r="NJ598" i="1"/>
  <c r="NL598" i="1"/>
  <c r="NN598" i="1"/>
  <c r="NQ598" i="1"/>
  <c r="NR598" i="1"/>
  <c r="NS598" i="1"/>
  <c r="MV587" i="1"/>
  <c r="MX587" i="1"/>
  <c r="MZ587" i="1"/>
  <c r="NC586" i="1"/>
  <c r="NC587" i="1"/>
  <c r="MV588" i="1"/>
  <c r="MX588" i="1"/>
  <c r="MZ588" i="1"/>
  <c r="MV589" i="1"/>
  <c r="MX589" i="1"/>
  <c r="MZ589" i="1"/>
  <c r="MV590" i="1"/>
  <c r="MV591" i="1"/>
  <c r="MX590" i="1"/>
  <c r="MZ590" i="1"/>
  <c r="ND590" i="1"/>
  <c r="MX591" i="1"/>
  <c r="MZ591" i="1"/>
  <c r="ND591" i="1"/>
  <c r="MX592" i="1"/>
  <c r="MZ592" i="1"/>
  <c r="ND592" i="1"/>
  <c r="MV595" i="1"/>
  <c r="MX595" i="1"/>
  <c r="MZ595" i="1"/>
  <c r="NC595" i="1"/>
  <c r="ND595" i="1"/>
  <c r="NE595" i="1"/>
  <c r="MV596" i="1"/>
  <c r="MX596" i="1"/>
  <c r="MZ596" i="1"/>
  <c r="NC596" i="1"/>
  <c r="ND596" i="1"/>
  <c r="NE596" i="1"/>
  <c r="MV597" i="1"/>
  <c r="MX597" i="1"/>
  <c r="MZ597" i="1"/>
  <c r="NC597" i="1"/>
  <c r="ND597" i="1"/>
  <c r="NE597" i="1"/>
  <c r="MV598" i="1"/>
  <c r="MX598" i="1"/>
  <c r="MZ598" i="1"/>
  <c r="NC598" i="1"/>
  <c r="ND598" i="1"/>
  <c r="NE598" i="1"/>
  <c r="MH587" i="1"/>
  <c r="MJ587" i="1"/>
  <c r="ML587" i="1"/>
  <c r="MH588" i="1"/>
  <c r="MJ588" i="1"/>
  <c r="ML588" i="1"/>
  <c r="MH589" i="1"/>
  <c r="MJ589" i="1"/>
  <c r="ML589" i="1"/>
  <c r="MH590" i="1"/>
  <c r="MH591" i="1"/>
  <c r="MJ590" i="1"/>
  <c r="MJ591" i="1"/>
  <c r="MJ592" i="1"/>
  <c r="ML590" i="1"/>
  <c r="ML591" i="1"/>
  <c r="ML592" i="1"/>
  <c r="MH595" i="1"/>
  <c r="MJ595" i="1"/>
  <c r="ML595" i="1"/>
  <c r="MO595" i="1"/>
  <c r="MP595" i="1"/>
  <c r="MQ595" i="1"/>
  <c r="MH596" i="1"/>
  <c r="MJ596" i="1"/>
  <c r="ML596" i="1"/>
  <c r="MO596" i="1"/>
  <c r="MP596" i="1"/>
  <c r="MQ596" i="1"/>
  <c r="MH597" i="1"/>
  <c r="MJ597" i="1"/>
  <c r="ML597" i="1"/>
  <c r="MO597" i="1"/>
  <c r="MP597" i="1"/>
  <c r="MQ597" i="1"/>
  <c r="MH598" i="1"/>
  <c r="MJ598" i="1"/>
  <c r="ML598" i="1"/>
  <c r="MO598" i="1"/>
  <c r="MP598" i="1"/>
  <c r="MQ598" i="1"/>
  <c r="LH591" i="1"/>
  <c r="LJ591" i="1"/>
  <c r="LH592" i="1"/>
  <c r="LJ592" i="1"/>
  <c r="LH593" i="1"/>
  <c r="LJ593" i="1"/>
  <c r="LL615" i="1"/>
  <c r="LF615" i="1"/>
  <c r="LM616" i="1"/>
  <c r="LN615" i="1"/>
  <c r="LL616" i="1"/>
  <c r="LN616" i="1"/>
  <c r="LL617" i="1"/>
  <c r="LN617" i="1"/>
  <c r="LL591" i="1"/>
  <c r="LL594" i="1"/>
  <c r="LL597" i="1"/>
  <c r="LL600" i="1"/>
  <c r="LL592" i="1"/>
  <c r="LL595" i="1"/>
  <c r="LL598" i="1"/>
  <c r="LL601" i="1"/>
  <c r="LL593" i="1"/>
  <c r="LL596" i="1"/>
  <c r="LL599" i="1"/>
  <c r="LL602" i="1"/>
  <c r="LH588" i="1"/>
  <c r="LJ588" i="1"/>
  <c r="LH589" i="1"/>
  <c r="LJ589" i="1"/>
  <c r="LH590" i="1"/>
  <c r="LT586" i="1"/>
  <c r="LV586" i="1"/>
  <c r="LX586" i="1"/>
  <c r="MA586" i="1"/>
  <c r="MA587" i="1"/>
  <c r="MA588" i="1"/>
  <c r="MA589" i="1"/>
  <c r="ML586" i="1"/>
  <c r="MP586" i="1"/>
  <c r="MH586" i="1"/>
  <c r="MJ586" i="1"/>
  <c r="MV586" i="1"/>
  <c r="MX586" i="1"/>
  <c r="MZ586" i="1"/>
  <c r="NJ586" i="1"/>
  <c r="NL586" i="1"/>
  <c r="NN586" i="1"/>
  <c r="KT589" i="1"/>
  <c r="KV589" i="1"/>
  <c r="KT590" i="1"/>
  <c r="KT591" i="1"/>
  <c r="KV591" i="1"/>
  <c r="KR592" i="1"/>
  <c r="KT592" i="1"/>
  <c r="KV592" i="1"/>
  <c r="KZ592" i="1"/>
  <c r="KF589" i="1"/>
  <c r="KH589" i="1"/>
  <c r="KD590" i="1"/>
  <c r="KF590" i="1"/>
  <c r="KH590" i="1"/>
  <c r="KL590" i="1"/>
  <c r="KF591" i="1"/>
  <c r="KH591" i="1"/>
  <c r="KF592" i="1"/>
  <c r="JR589" i="1"/>
  <c r="JT589" i="1"/>
  <c r="JX589" i="1"/>
  <c r="JY589" i="1"/>
  <c r="JR590" i="1"/>
  <c r="JT590" i="1"/>
  <c r="JR591" i="1"/>
  <c r="JT591" i="1"/>
  <c r="JR592" i="1"/>
  <c r="JT592" i="1"/>
  <c r="JD589" i="1"/>
  <c r="JF589" i="1"/>
  <c r="JD590" i="1"/>
  <c r="JF590" i="1"/>
  <c r="JD591" i="1"/>
  <c r="JF591" i="1"/>
  <c r="JD592" i="1"/>
  <c r="JF592" i="1"/>
  <c r="ET586" i="1"/>
  <c r="EV586" i="1"/>
  <c r="EX586" i="1"/>
  <c r="EF586" i="1"/>
  <c r="EH586" i="1"/>
  <c r="EJ586" i="1"/>
  <c r="DT589" i="1"/>
  <c r="DV589" i="1"/>
  <c r="DT590" i="1"/>
  <c r="DV590" i="1"/>
  <c r="DT591" i="1"/>
  <c r="DV591" i="1"/>
  <c r="DR592" i="1"/>
  <c r="DT592" i="1"/>
  <c r="DV592" i="1"/>
  <c r="DF589" i="1"/>
  <c r="DH589" i="1"/>
  <c r="DF590" i="1"/>
  <c r="DH590" i="1"/>
  <c r="DF591" i="1"/>
  <c r="DH591" i="1"/>
  <c r="DL591" i="1"/>
  <c r="DM591" i="1"/>
  <c r="DF592" i="1"/>
  <c r="CR589" i="1"/>
  <c r="CT589" i="1"/>
  <c r="CX589" i="1"/>
  <c r="CR590" i="1"/>
  <c r="CT590" i="1"/>
  <c r="CR591" i="1"/>
  <c r="CT591" i="1"/>
  <c r="CR592" i="1"/>
  <c r="CT592" i="1"/>
  <c r="CB589" i="1"/>
  <c r="CD589" i="1"/>
  <c r="CF589" i="1"/>
  <c r="CJ589" i="1"/>
  <c r="CD590" i="1"/>
  <c r="CD591" i="1"/>
  <c r="CF591" i="1"/>
  <c r="CJ591" i="1"/>
  <c r="CK591" i="1"/>
  <c r="CD592" i="1"/>
  <c r="CF592" i="1"/>
  <c r="BP589" i="1"/>
  <c r="BR589" i="1"/>
  <c r="BN590" i="1"/>
  <c r="BP590" i="1"/>
  <c r="BP591" i="1"/>
  <c r="BR591" i="1"/>
  <c r="BP592" i="1"/>
  <c r="BZ589" i="1"/>
  <c r="CN589" i="1"/>
  <c r="DB589" i="1"/>
  <c r="DP589" i="1"/>
  <c r="BD586" i="1"/>
  <c r="AZ586" i="1"/>
  <c r="AX586" i="1"/>
  <c r="BB586" i="1"/>
  <c r="AP586" i="1"/>
  <c r="AL586" i="1"/>
  <c r="AJ586" i="1"/>
  <c r="AN586" i="1"/>
  <c r="V586" i="1"/>
  <c r="X586" i="1"/>
  <c r="Z586" i="1"/>
  <c r="AB586" i="1"/>
  <c r="J586" i="1"/>
  <c r="L586" i="1"/>
  <c r="N586" i="1"/>
  <c r="R586" i="1"/>
  <c r="S586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ET600" i="1"/>
  <c r="ET601" i="1"/>
  <c r="ET602" i="1"/>
  <c r="ET603" i="1"/>
  <c r="ET604" i="1"/>
  <c r="ET605" i="1"/>
  <c r="ET606" i="1"/>
  <c r="ET607" i="1"/>
  <c r="ET608" i="1"/>
  <c r="ET609" i="1"/>
  <c r="ET610" i="1"/>
  <c r="ET611" i="1"/>
  <c r="ET612" i="1"/>
  <c r="ET613" i="1"/>
  <c r="ET614" i="1"/>
  <c r="ET615" i="1"/>
  <c r="ET616" i="1"/>
  <c r="ET617" i="1"/>
  <c r="ET618" i="1"/>
  <c r="ET619" i="1"/>
  <c r="ET620" i="1"/>
  <c r="ET621" i="1"/>
  <c r="ET622" i="1"/>
  <c r="ET623" i="1"/>
  <c r="ET624" i="1"/>
  <c r="ET625" i="1"/>
  <c r="ET626" i="1"/>
  <c r="ET627" i="1"/>
  <c r="ET628" i="1"/>
  <c r="ET629" i="1"/>
  <c r="ET630" i="1"/>
  <c r="ET631" i="1"/>
  <c r="ET632" i="1"/>
  <c r="ET633" i="1"/>
  <c r="ET634" i="1"/>
  <c r="ET635" i="1"/>
  <c r="ET636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AZ620" i="1"/>
  <c r="AZ621" i="1"/>
  <c r="AZ622" i="1"/>
  <c r="AZ623" i="1"/>
  <c r="AZ624" i="1"/>
  <c r="AZ625" i="1"/>
  <c r="AZ626" i="1"/>
  <c r="AZ627" i="1"/>
  <c r="AZ628" i="1"/>
  <c r="AZ629" i="1"/>
  <c r="AZ630" i="1"/>
  <c r="AZ631" i="1"/>
  <c r="AZ632" i="1"/>
  <c r="AZ633" i="1"/>
  <c r="AZ634" i="1"/>
  <c r="AZ635" i="1"/>
  <c r="AZ636" i="1"/>
  <c r="CP633" i="1"/>
  <c r="CP634" i="1"/>
  <c r="CW634" i="1"/>
  <c r="CP635" i="1"/>
  <c r="CW635" i="1"/>
  <c r="CP636" i="1"/>
  <c r="CW636" i="1"/>
  <c r="CP637" i="1"/>
  <c r="CW637" i="1"/>
  <c r="CB633" i="1"/>
  <c r="CI633" i="1"/>
  <c r="CB634" i="1"/>
  <c r="CI634" i="1"/>
  <c r="CB635" i="1"/>
  <c r="CI635" i="1"/>
  <c r="CB636" i="1"/>
  <c r="CI636" i="1"/>
  <c r="CB637" i="1"/>
  <c r="CI637" i="1"/>
  <c r="DR633" i="1"/>
  <c r="DY633" i="1"/>
  <c r="DR634" i="1"/>
  <c r="DR635" i="1"/>
  <c r="DY635" i="1"/>
  <c r="DR636" i="1"/>
  <c r="DY636" i="1"/>
  <c r="DR637" i="1"/>
  <c r="DY637" i="1"/>
  <c r="LF618" i="1"/>
  <c r="LM619" i="1"/>
  <c r="LF621" i="1"/>
  <c r="LM621" i="1"/>
  <c r="LF624" i="1"/>
  <c r="LM626" i="1"/>
  <c r="LF627" i="1"/>
  <c r="LF630" i="1"/>
  <c r="EF600" i="1"/>
  <c r="EF601" i="1"/>
  <c r="EF602" i="1"/>
  <c r="EF603" i="1"/>
  <c r="EF604" i="1"/>
  <c r="EF605" i="1"/>
  <c r="EF606" i="1"/>
  <c r="EF607" i="1"/>
  <c r="EF608" i="1"/>
  <c r="EF609" i="1"/>
  <c r="EF610" i="1"/>
  <c r="EF611" i="1"/>
  <c r="EF612" i="1"/>
  <c r="EF613" i="1"/>
  <c r="EF614" i="1"/>
  <c r="EF615" i="1"/>
  <c r="EF616" i="1"/>
  <c r="EF617" i="1"/>
  <c r="EF618" i="1"/>
  <c r="EF619" i="1"/>
  <c r="EF620" i="1"/>
  <c r="EF621" i="1"/>
  <c r="EF622" i="1"/>
  <c r="EF623" i="1"/>
  <c r="EF624" i="1"/>
  <c r="EF625" i="1"/>
  <c r="EF626" i="1"/>
  <c r="EF627" i="1"/>
  <c r="EF628" i="1"/>
  <c r="EF629" i="1"/>
  <c r="EF630" i="1"/>
  <c r="EF631" i="1"/>
  <c r="EF632" i="1"/>
  <c r="EF634" i="1"/>
  <c r="EF635" i="1"/>
  <c r="EF636" i="1"/>
  <c r="LT587" i="1"/>
  <c r="LT588" i="1"/>
  <c r="LT589" i="1"/>
  <c r="LT590" i="1"/>
  <c r="LT591" i="1"/>
  <c r="LT595" i="1"/>
  <c r="LT596" i="1"/>
  <c r="LT597" i="1"/>
  <c r="LT598" i="1"/>
  <c r="LT600" i="1"/>
  <c r="LT601" i="1"/>
  <c r="LT602" i="1"/>
  <c r="LT603" i="1"/>
  <c r="LT604" i="1"/>
  <c r="LT605" i="1"/>
  <c r="LT606" i="1"/>
  <c r="LT607" i="1"/>
  <c r="LT608" i="1"/>
  <c r="LT609" i="1"/>
  <c r="LT610" i="1"/>
  <c r="LT611" i="1"/>
  <c r="LT612" i="1"/>
  <c r="LT613" i="1"/>
  <c r="LT614" i="1"/>
  <c r="LT615" i="1"/>
  <c r="LT616" i="1"/>
  <c r="LT617" i="1"/>
  <c r="LT618" i="1"/>
  <c r="LT619" i="1"/>
  <c r="LT620" i="1"/>
  <c r="LT621" i="1"/>
  <c r="LT622" i="1"/>
  <c r="LT623" i="1"/>
  <c r="LT624" i="1"/>
  <c r="LT625" i="1"/>
  <c r="LT626" i="1"/>
  <c r="LT627" i="1"/>
  <c r="LT628" i="1"/>
  <c r="LT629" i="1"/>
  <c r="LT630" i="1"/>
  <c r="LT631" i="1"/>
  <c r="LT632" i="1"/>
  <c r="LT634" i="1"/>
  <c r="LT635" i="1"/>
  <c r="LT636" i="1"/>
  <c r="BN597" i="1"/>
  <c r="BN605" i="1"/>
  <c r="BN609" i="1"/>
  <c r="BN633" i="1"/>
  <c r="BU633" i="1"/>
  <c r="BN634" i="1"/>
  <c r="BU634" i="1"/>
  <c r="BN635" i="1"/>
  <c r="BU635" i="1"/>
  <c r="BN636" i="1"/>
  <c r="BU636" i="1"/>
  <c r="BN637" i="1"/>
  <c r="BU637" i="1"/>
  <c r="DD633" i="1"/>
  <c r="DK633" i="1"/>
  <c r="DD634" i="1"/>
  <c r="DK634" i="1"/>
  <c r="DD635" i="1"/>
  <c r="DK635" i="1"/>
  <c r="DD636" i="1"/>
  <c r="DK636" i="1"/>
  <c r="DD637" i="1"/>
  <c r="DK637" i="1"/>
  <c r="JB634" i="1"/>
  <c r="JI634" i="1"/>
  <c r="JB635" i="1"/>
  <c r="JI635" i="1"/>
  <c r="JB636" i="1"/>
  <c r="JI636" i="1"/>
  <c r="JB637" i="1"/>
  <c r="JI637" i="1"/>
  <c r="JP633" i="1"/>
  <c r="JW633" i="1"/>
  <c r="JP634" i="1"/>
  <c r="JW634" i="1"/>
  <c r="JP635" i="1"/>
  <c r="JW635" i="1"/>
  <c r="JP636" i="1"/>
  <c r="JW636" i="1"/>
  <c r="JP637" i="1"/>
  <c r="JW637" i="1"/>
  <c r="KD633" i="1"/>
  <c r="KK633" i="1"/>
  <c r="KD634" i="1"/>
  <c r="KD635" i="1"/>
  <c r="KK635" i="1"/>
  <c r="KD636" i="1"/>
  <c r="KK636" i="1"/>
  <c r="KD637" i="1"/>
  <c r="KK637" i="1"/>
  <c r="KR633" i="1"/>
  <c r="KY633" i="1"/>
  <c r="KR634" i="1"/>
  <c r="KY634" i="1"/>
  <c r="KR635" i="1"/>
  <c r="KY635" i="1"/>
  <c r="KR636" i="1"/>
  <c r="KY636" i="1"/>
  <c r="KR637" i="1"/>
  <c r="KY637" i="1"/>
  <c r="NJ600" i="1"/>
  <c r="NJ601" i="1"/>
  <c r="NJ602" i="1"/>
  <c r="NJ603" i="1"/>
  <c r="NJ604" i="1"/>
  <c r="NJ605" i="1"/>
  <c r="NJ606" i="1"/>
  <c r="NJ607" i="1"/>
  <c r="NJ608" i="1"/>
  <c r="NJ609" i="1"/>
  <c r="NJ610" i="1"/>
  <c r="NJ611" i="1"/>
  <c r="NJ612" i="1"/>
  <c r="NJ613" i="1"/>
  <c r="NJ614" i="1"/>
  <c r="NJ615" i="1"/>
  <c r="NJ616" i="1"/>
  <c r="NJ617" i="1"/>
  <c r="NJ618" i="1"/>
  <c r="NJ619" i="1"/>
  <c r="NJ620" i="1"/>
  <c r="NJ621" i="1"/>
  <c r="NJ622" i="1"/>
  <c r="NJ623" i="1"/>
  <c r="NJ624" i="1"/>
  <c r="NJ625" i="1"/>
  <c r="NJ626" i="1"/>
  <c r="NJ627" i="1"/>
  <c r="NJ628" i="1"/>
  <c r="NJ629" i="1"/>
  <c r="NJ630" i="1"/>
  <c r="NJ631" i="1"/>
  <c r="NJ632" i="1"/>
  <c r="NJ634" i="1"/>
  <c r="NJ635" i="1"/>
  <c r="NJ636" i="1"/>
  <c r="MV600" i="1"/>
  <c r="MV601" i="1"/>
  <c r="MV602" i="1"/>
  <c r="MV603" i="1"/>
  <c r="MV604" i="1"/>
  <c r="MV605" i="1"/>
  <c r="MV606" i="1"/>
  <c r="MV607" i="1"/>
  <c r="MV608" i="1"/>
  <c r="MV609" i="1"/>
  <c r="MV610" i="1"/>
  <c r="MV611" i="1"/>
  <c r="MV612" i="1"/>
  <c r="MV613" i="1"/>
  <c r="MV614" i="1"/>
  <c r="MV615" i="1"/>
  <c r="MV616" i="1"/>
  <c r="MV617" i="1"/>
  <c r="MV618" i="1"/>
  <c r="MV619" i="1"/>
  <c r="MV620" i="1"/>
  <c r="MV621" i="1"/>
  <c r="MV622" i="1"/>
  <c r="MV623" i="1"/>
  <c r="MV624" i="1"/>
  <c r="MV625" i="1"/>
  <c r="MV626" i="1"/>
  <c r="MV627" i="1"/>
  <c r="MV628" i="1"/>
  <c r="MV629" i="1"/>
  <c r="MV630" i="1"/>
  <c r="MV631" i="1"/>
  <c r="MV632" i="1"/>
  <c r="MV634" i="1"/>
  <c r="MV635" i="1"/>
  <c r="MV636" i="1"/>
  <c r="MH600" i="1"/>
  <c r="MH601" i="1"/>
  <c r="MH602" i="1"/>
  <c r="MH603" i="1"/>
  <c r="MH604" i="1"/>
  <c r="MH605" i="1"/>
  <c r="MH606" i="1"/>
  <c r="MH607" i="1"/>
  <c r="MH608" i="1"/>
  <c r="MH609" i="1"/>
  <c r="MH610" i="1"/>
  <c r="MH611" i="1"/>
  <c r="MH612" i="1"/>
  <c r="MH613" i="1"/>
  <c r="MH614" i="1"/>
  <c r="MH615" i="1"/>
  <c r="MH616" i="1"/>
  <c r="MH617" i="1"/>
  <c r="MH618" i="1"/>
  <c r="MH619" i="1"/>
  <c r="MH620" i="1"/>
  <c r="MH621" i="1"/>
  <c r="MH622" i="1"/>
  <c r="MH623" i="1"/>
  <c r="MH624" i="1"/>
  <c r="MH625" i="1"/>
  <c r="MH626" i="1"/>
  <c r="MH627" i="1"/>
  <c r="MH628" i="1"/>
  <c r="MH629" i="1"/>
  <c r="MH630" i="1"/>
  <c r="MH631" i="1"/>
  <c r="MH632" i="1"/>
  <c r="MH634" i="1"/>
  <c r="MH635" i="1"/>
  <c r="MH636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4" i="1"/>
  <c r="X635" i="1"/>
  <c r="X636" i="1"/>
  <c r="Q600" i="1"/>
  <c r="R600" i="1"/>
  <c r="S600" i="1"/>
  <c r="Q601" i="1"/>
  <c r="R601" i="1"/>
  <c r="S601" i="1"/>
  <c r="Q602" i="1"/>
  <c r="R602" i="1"/>
  <c r="S602" i="1"/>
  <c r="Q603" i="1"/>
  <c r="R603" i="1"/>
  <c r="S603" i="1"/>
  <c r="Q604" i="1"/>
  <c r="R604" i="1"/>
  <c r="S604" i="1"/>
  <c r="Q605" i="1"/>
  <c r="R605" i="1"/>
  <c r="S605" i="1"/>
  <c r="Q606" i="1"/>
  <c r="R606" i="1"/>
  <c r="S606" i="1"/>
  <c r="Q607" i="1"/>
  <c r="R607" i="1"/>
  <c r="S607" i="1"/>
  <c r="Q608" i="1"/>
  <c r="R608" i="1"/>
  <c r="S608" i="1"/>
  <c r="Q609" i="1"/>
  <c r="R609" i="1"/>
  <c r="S609" i="1"/>
  <c r="Q610" i="1"/>
  <c r="R610" i="1"/>
  <c r="S610" i="1"/>
  <c r="R611" i="1"/>
  <c r="S611" i="1"/>
  <c r="R612" i="1"/>
  <c r="S612" i="1"/>
  <c r="R613" i="1"/>
  <c r="S613" i="1"/>
  <c r="R614" i="1"/>
  <c r="S614" i="1"/>
  <c r="R615" i="1"/>
  <c r="S615" i="1"/>
  <c r="R616" i="1"/>
  <c r="S616" i="1"/>
  <c r="R617" i="1"/>
  <c r="S617" i="1"/>
  <c r="R618" i="1"/>
  <c r="S618" i="1"/>
  <c r="R619" i="1"/>
  <c r="S619" i="1"/>
  <c r="R620" i="1"/>
  <c r="S620" i="1"/>
  <c r="R621" i="1"/>
  <c r="S621" i="1"/>
  <c r="R622" i="1"/>
  <c r="S622" i="1"/>
  <c r="R623" i="1"/>
  <c r="S623" i="1"/>
  <c r="R624" i="1"/>
  <c r="S624" i="1"/>
  <c r="R625" i="1"/>
  <c r="S625" i="1"/>
  <c r="R626" i="1"/>
  <c r="S626" i="1"/>
  <c r="R627" i="1"/>
  <c r="S627" i="1"/>
  <c r="R628" i="1"/>
  <c r="S628" i="1"/>
  <c r="R629" i="1"/>
  <c r="S629" i="1"/>
  <c r="R630" i="1"/>
  <c r="S630" i="1"/>
  <c r="R631" i="1"/>
  <c r="S631" i="1"/>
  <c r="R632" i="1"/>
  <c r="S632" i="1"/>
  <c r="R633" i="1"/>
  <c r="S633" i="1"/>
  <c r="R634" i="1"/>
  <c r="S634" i="1"/>
  <c r="R635" i="1"/>
  <c r="S635" i="1"/>
  <c r="R636" i="1"/>
  <c r="S636" i="1"/>
  <c r="R637" i="1"/>
  <c r="S637" i="1"/>
  <c r="AS600" i="1"/>
  <c r="AT600" i="1"/>
  <c r="AU600" i="1"/>
  <c r="AS601" i="1"/>
  <c r="AT601" i="1"/>
  <c r="AU601" i="1"/>
  <c r="AS602" i="1"/>
  <c r="AT602" i="1"/>
  <c r="AU602" i="1"/>
  <c r="AS603" i="1"/>
  <c r="AT603" i="1"/>
  <c r="AU603" i="1"/>
  <c r="AS604" i="1"/>
  <c r="AT604" i="1"/>
  <c r="AU604" i="1"/>
  <c r="AS605" i="1"/>
  <c r="AT605" i="1"/>
  <c r="AU605" i="1"/>
  <c r="AT606" i="1"/>
  <c r="AU606" i="1"/>
  <c r="AT607" i="1"/>
  <c r="AU607" i="1"/>
  <c r="AT608" i="1"/>
  <c r="AU608" i="1"/>
  <c r="AT609" i="1"/>
  <c r="AU609" i="1"/>
  <c r="AT610" i="1"/>
  <c r="AU610" i="1"/>
  <c r="AT611" i="1"/>
  <c r="AU611" i="1"/>
  <c r="AT612" i="1"/>
  <c r="AU612" i="1"/>
  <c r="AT613" i="1"/>
  <c r="AU613" i="1"/>
  <c r="AT614" i="1"/>
  <c r="AU614" i="1"/>
  <c r="AT615" i="1"/>
  <c r="AU615" i="1"/>
  <c r="AT616" i="1"/>
  <c r="AU616" i="1"/>
  <c r="AT617" i="1"/>
  <c r="AU617" i="1"/>
  <c r="AT618" i="1"/>
  <c r="AU618" i="1"/>
  <c r="AT619" i="1"/>
  <c r="AU619" i="1"/>
  <c r="AT620" i="1"/>
  <c r="AU620" i="1"/>
  <c r="AT621" i="1"/>
  <c r="AU621" i="1"/>
  <c r="AT622" i="1"/>
  <c r="AU622" i="1"/>
  <c r="AT623" i="1"/>
  <c r="AU623" i="1"/>
  <c r="AT624" i="1"/>
  <c r="AU624" i="1"/>
  <c r="AT625" i="1"/>
  <c r="AU625" i="1"/>
  <c r="AT626" i="1"/>
  <c r="AU626" i="1"/>
  <c r="AT627" i="1"/>
  <c r="AU627" i="1"/>
  <c r="AT628" i="1"/>
  <c r="AU628" i="1"/>
  <c r="AT629" i="1"/>
  <c r="AU629" i="1"/>
  <c r="AT630" i="1"/>
  <c r="AU630" i="1"/>
  <c r="AT631" i="1"/>
  <c r="AU631" i="1"/>
  <c r="AT632" i="1"/>
  <c r="AU632" i="1"/>
  <c r="AT633" i="1"/>
  <c r="AU633" i="1"/>
  <c r="AT634" i="1"/>
  <c r="AU634" i="1"/>
  <c r="AT635" i="1"/>
  <c r="AU635" i="1"/>
  <c r="AT636" i="1"/>
  <c r="AU636" i="1"/>
  <c r="FA600" i="1"/>
  <c r="FB600" i="1"/>
  <c r="FC600" i="1"/>
  <c r="FA601" i="1"/>
  <c r="FB601" i="1"/>
  <c r="FC601" i="1"/>
  <c r="FA602" i="1"/>
  <c r="FB602" i="1"/>
  <c r="FC602" i="1"/>
  <c r="FA603" i="1"/>
  <c r="FB603" i="1"/>
  <c r="FC603" i="1"/>
  <c r="FA604" i="1"/>
  <c r="FB604" i="1"/>
  <c r="FC604" i="1"/>
  <c r="FA605" i="1"/>
  <c r="FB605" i="1"/>
  <c r="FC605" i="1"/>
  <c r="FB606" i="1"/>
  <c r="FC606" i="1"/>
  <c r="FB607" i="1"/>
  <c r="FC607" i="1"/>
  <c r="FB608" i="1"/>
  <c r="FC608" i="1"/>
  <c r="FB609" i="1"/>
  <c r="FC609" i="1"/>
  <c r="FB610" i="1"/>
  <c r="FC610" i="1"/>
  <c r="FB611" i="1"/>
  <c r="FC611" i="1"/>
  <c r="FB612" i="1"/>
  <c r="FC612" i="1"/>
  <c r="FB613" i="1"/>
  <c r="FC613" i="1"/>
  <c r="FB614" i="1"/>
  <c r="FC614" i="1"/>
  <c r="FB615" i="1"/>
  <c r="FC615" i="1"/>
  <c r="FB616" i="1"/>
  <c r="FC616" i="1"/>
  <c r="FB617" i="1"/>
  <c r="FC617" i="1"/>
  <c r="FB618" i="1"/>
  <c r="FC618" i="1"/>
  <c r="FB619" i="1"/>
  <c r="FC619" i="1"/>
  <c r="FB620" i="1"/>
  <c r="FC620" i="1"/>
  <c r="FB621" i="1"/>
  <c r="FC621" i="1"/>
  <c r="FB622" i="1"/>
  <c r="FC622" i="1"/>
  <c r="FB623" i="1"/>
  <c r="FC623" i="1"/>
  <c r="FB624" i="1"/>
  <c r="FC624" i="1"/>
  <c r="FB625" i="1"/>
  <c r="FC625" i="1"/>
  <c r="FB626" i="1"/>
  <c r="FC626" i="1"/>
  <c r="FB627" i="1"/>
  <c r="FC627" i="1"/>
  <c r="FB628" i="1"/>
  <c r="FC628" i="1"/>
  <c r="FB629" i="1"/>
  <c r="FC629" i="1"/>
  <c r="FB630" i="1"/>
  <c r="FC630" i="1"/>
  <c r="FB631" i="1"/>
  <c r="FC631" i="1"/>
  <c r="FB632" i="1"/>
  <c r="FC632" i="1"/>
  <c r="FB633" i="1"/>
  <c r="FC633" i="1"/>
  <c r="FB634" i="1"/>
  <c r="FC634" i="1"/>
  <c r="FB635" i="1"/>
  <c r="FC635" i="1"/>
  <c r="FB636" i="1"/>
  <c r="FC636" i="1"/>
  <c r="BG603" i="1"/>
  <c r="BH603" i="1"/>
  <c r="BI603" i="1"/>
  <c r="BG604" i="1"/>
  <c r="BH604" i="1"/>
  <c r="BI604" i="1"/>
  <c r="BG605" i="1"/>
  <c r="BH605" i="1"/>
  <c r="BI605" i="1"/>
  <c r="BH606" i="1"/>
  <c r="BI606" i="1"/>
  <c r="BH607" i="1"/>
  <c r="BI607" i="1"/>
  <c r="BH608" i="1"/>
  <c r="BI608" i="1"/>
  <c r="BH609" i="1"/>
  <c r="BI609" i="1"/>
  <c r="BH610" i="1"/>
  <c r="BI610" i="1"/>
  <c r="BH611" i="1"/>
  <c r="BI611" i="1"/>
  <c r="BH612" i="1"/>
  <c r="BI612" i="1"/>
  <c r="BH613" i="1"/>
  <c r="BI613" i="1"/>
  <c r="BH614" i="1"/>
  <c r="BI614" i="1"/>
  <c r="BH615" i="1"/>
  <c r="BI615" i="1"/>
  <c r="BH616" i="1"/>
  <c r="BI616" i="1"/>
  <c r="BH617" i="1"/>
  <c r="BI617" i="1"/>
  <c r="BH618" i="1"/>
  <c r="BI618" i="1"/>
  <c r="BH619" i="1"/>
  <c r="BI619" i="1"/>
  <c r="BH620" i="1"/>
  <c r="BI620" i="1"/>
  <c r="BH621" i="1"/>
  <c r="BI621" i="1"/>
  <c r="BH622" i="1"/>
  <c r="BI622" i="1"/>
  <c r="BH623" i="1"/>
  <c r="BI623" i="1"/>
  <c r="BH624" i="1"/>
  <c r="BI624" i="1"/>
  <c r="BH625" i="1"/>
  <c r="BI625" i="1"/>
  <c r="BH626" i="1"/>
  <c r="BI626" i="1"/>
  <c r="BH627" i="1"/>
  <c r="BI627" i="1"/>
  <c r="BH628" i="1"/>
  <c r="BI628" i="1"/>
  <c r="BH629" i="1"/>
  <c r="BI629" i="1"/>
  <c r="BH630" i="1"/>
  <c r="BI630" i="1"/>
  <c r="BH631" i="1"/>
  <c r="BI631" i="1"/>
  <c r="BH632" i="1"/>
  <c r="BI632" i="1"/>
  <c r="BH633" i="1"/>
  <c r="BI633" i="1"/>
  <c r="BH634" i="1"/>
  <c r="BI634" i="1"/>
  <c r="BH635" i="1"/>
  <c r="BI635" i="1"/>
  <c r="BH636" i="1"/>
  <c r="BI636" i="1"/>
  <c r="BH637" i="1"/>
  <c r="BI637" i="1"/>
  <c r="CX633" i="1"/>
  <c r="CX634" i="1"/>
  <c r="CX636" i="1"/>
  <c r="CX637" i="1"/>
  <c r="CJ633" i="1"/>
  <c r="CJ634" i="1"/>
  <c r="CJ635" i="1"/>
  <c r="CJ636" i="1"/>
  <c r="CJ637" i="1"/>
  <c r="DZ633" i="1"/>
  <c r="DZ635" i="1"/>
  <c r="DZ636" i="1"/>
  <c r="DZ637" i="1"/>
  <c r="LJ600" i="1"/>
  <c r="LJ601" i="1"/>
  <c r="LJ602" i="1"/>
  <c r="LJ603" i="1"/>
  <c r="LJ604" i="1"/>
  <c r="LJ605" i="1"/>
  <c r="LJ606" i="1"/>
  <c r="LJ607" i="1"/>
  <c r="LJ608" i="1"/>
  <c r="LN618" i="1"/>
  <c r="LN619" i="1"/>
  <c r="LN620" i="1"/>
  <c r="LN621" i="1"/>
  <c r="LN622" i="1"/>
  <c r="LN623" i="1"/>
  <c r="LN624" i="1"/>
  <c r="LN625" i="1"/>
  <c r="LN626" i="1"/>
  <c r="LN627" i="1"/>
  <c r="LN628" i="1"/>
  <c r="LN629" i="1"/>
  <c r="LN630" i="1"/>
  <c r="LN631" i="1"/>
  <c r="LN632" i="1"/>
  <c r="EM600" i="1"/>
  <c r="EN600" i="1"/>
  <c r="EO600" i="1"/>
  <c r="EM601" i="1"/>
  <c r="EN601" i="1"/>
  <c r="EO601" i="1"/>
  <c r="EM602" i="1"/>
  <c r="EN602" i="1"/>
  <c r="EO602" i="1"/>
  <c r="EM603" i="1"/>
  <c r="EN603" i="1"/>
  <c r="EO603" i="1"/>
  <c r="EM604" i="1"/>
  <c r="EN604" i="1"/>
  <c r="EO604" i="1"/>
  <c r="EM605" i="1"/>
  <c r="EN605" i="1"/>
  <c r="EO605" i="1"/>
  <c r="EN606" i="1"/>
  <c r="EO606" i="1"/>
  <c r="EN607" i="1"/>
  <c r="EO607" i="1"/>
  <c r="EN608" i="1"/>
  <c r="EO608" i="1"/>
  <c r="EN609" i="1"/>
  <c r="EO609" i="1"/>
  <c r="EN610" i="1"/>
  <c r="EO610" i="1"/>
  <c r="EN611" i="1"/>
  <c r="EO611" i="1"/>
  <c r="EN612" i="1"/>
  <c r="EO612" i="1"/>
  <c r="EN613" i="1"/>
  <c r="EO613" i="1"/>
  <c r="EN614" i="1"/>
  <c r="EO614" i="1"/>
  <c r="EN615" i="1"/>
  <c r="EO615" i="1"/>
  <c r="EN616" i="1"/>
  <c r="EO616" i="1"/>
  <c r="EN617" i="1"/>
  <c r="EO617" i="1"/>
  <c r="EN618" i="1"/>
  <c r="EO618" i="1"/>
  <c r="EN619" i="1"/>
  <c r="EO619" i="1"/>
  <c r="EN620" i="1"/>
  <c r="EO620" i="1"/>
  <c r="EN621" i="1"/>
  <c r="EO621" i="1"/>
  <c r="EN622" i="1"/>
  <c r="EO622" i="1"/>
  <c r="EN623" i="1"/>
  <c r="EO623" i="1"/>
  <c r="EN624" i="1"/>
  <c r="EO624" i="1"/>
  <c r="EN625" i="1"/>
  <c r="EO625" i="1"/>
  <c r="EN626" i="1"/>
  <c r="EO626" i="1"/>
  <c r="EN627" i="1"/>
  <c r="EO627" i="1"/>
  <c r="EN628" i="1"/>
  <c r="EO628" i="1"/>
  <c r="EN629" i="1"/>
  <c r="EO629" i="1"/>
  <c r="EN630" i="1"/>
  <c r="EO630" i="1"/>
  <c r="EN631" i="1"/>
  <c r="EO631" i="1"/>
  <c r="EN632" i="1"/>
  <c r="EO632" i="1"/>
  <c r="EN634" i="1"/>
  <c r="EO634" i="1"/>
  <c r="EN635" i="1"/>
  <c r="EO635" i="1"/>
  <c r="EN636" i="1"/>
  <c r="EO636" i="1"/>
  <c r="EN637" i="1"/>
  <c r="EO637" i="1"/>
  <c r="LX587" i="1"/>
  <c r="LX588" i="1"/>
  <c r="LX589" i="1"/>
  <c r="LX591" i="1"/>
  <c r="LX592" i="1"/>
  <c r="MA595" i="1"/>
  <c r="MB595" i="1"/>
  <c r="MC595" i="1"/>
  <c r="MA596" i="1"/>
  <c r="MB596" i="1"/>
  <c r="MC596" i="1"/>
  <c r="MA597" i="1"/>
  <c r="MB597" i="1"/>
  <c r="MC597" i="1"/>
  <c r="MA598" i="1"/>
  <c r="MB598" i="1"/>
  <c r="MC598" i="1"/>
  <c r="MA600" i="1"/>
  <c r="MB600" i="1"/>
  <c r="MC600" i="1"/>
  <c r="MA601" i="1"/>
  <c r="MB601" i="1"/>
  <c r="MC601" i="1"/>
  <c r="MA602" i="1"/>
  <c r="MB602" i="1"/>
  <c r="MC602" i="1"/>
  <c r="MA603" i="1"/>
  <c r="MB603" i="1"/>
  <c r="MC603" i="1"/>
  <c r="MA604" i="1"/>
  <c r="MB604" i="1"/>
  <c r="MC604" i="1"/>
  <c r="MA605" i="1"/>
  <c r="MB605" i="1"/>
  <c r="MC605" i="1"/>
  <c r="MB606" i="1"/>
  <c r="MC606" i="1"/>
  <c r="MB607" i="1"/>
  <c r="MC607" i="1"/>
  <c r="MB608" i="1"/>
  <c r="MC608" i="1"/>
  <c r="MB609" i="1"/>
  <c r="MC609" i="1"/>
  <c r="MB610" i="1"/>
  <c r="MC610" i="1"/>
  <c r="MB611" i="1"/>
  <c r="MC611" i="1"/>
  <c r="MB612" i="1"/>
  <c r="MC612" i="1"/>
  <c r="MB613" i="1"/>
  <c r="MC613" i="1"/>
  <c r="MB614" i="1"/>
  <c r="MC614" i="1"/>
  <c r="MB615" i="1"/>
  <c r="MC615" i="1"/>
  <c r="MB616" i="1"/>
  <c r="MC616" i="1"/>
  <c r="MB617" i="1"/>
  <c r="MC617" i="1"/>
  <c r="MB618" i="1"/>
  <c r="MC618" i="1"/>
  <c r="MB619" i="1"/>
  <c r="MC619" i="1"/>
  <c r="MB620" i="1"/>
  <c r="MC620" i="1"/>
  <c r="MB621" i="1"/>
  <c r="MC621" i="1"/>
  <c r="MB622" i="1"/>
  <c r="MC622" i="1"/>
  <c r="MB623" i="1"/>
  <c r="MC623" i="1"/>
  <c r="MB624" i="1"/>
  <c r="MC624" i="1"/>
  <c r="MB625" i="1"/>
  <c r="MC625" i="1"/>
  <c r="MB626" i="1"/>
  <c r="MC626" i="1"/>
  <c r="MB627" i="1"/>
  <c r="MC627" i="1"/>
  <c r="MB628" i="1"/>
  <c r="MC628" i="1"/>
  <c r="MB629" i="1"/>
  <c r="MC629" i="1"/>
  <c r="MB630" i="1"/>
  <c r="MC630" i="1"/>
  <c r="MB631" i="1"/>
  <c r="MC631" i="1"/>
  <c r="MB632" i="1"/>
  <c r="MC632" i="1"/>
  <c r="MB634" i="1"/>
  <c r="MC634" i="1"/>
  <c r="MB635" i="1"/>
  <c r="MC635" i="1"/>
  <c r="MB636" i="1"/>
  <c r="MC636" i="1"/>
  <c r="MB637" i="1"/>
  <c r="MC637" i="1"/>
  <c r="BR597" i="1"/>
  <c r="BR599" i="1"/>
  <c r="BR600" i="1"/>
  <c r="BR610" i="1"/>
  <c r="BR611" i="1"/>
  <c r="BR612" i="1"/>
  <c r="BV633" i="1"/>
  <c r="BV634" i="1"/>
  <c r="BV635" i="1"/>
  <c r="BV636" i="1"/>
  <c r="BV637" i="1"/>
  <c r="DL633" i="1"/>
  <c r="DL635" i="1"/>
  <c r="DL637" i="1"/>
  <c r="JJ634" i="1"/>
  <c r="JJ635" i="1"/>
  <c r="JJ636" i="1"/>
  <c r="JJ637" i="1"/>
  <c r="KL633" i="1"/>
  <c r="KL634" i="1"/>
  <c r="KL635" i="1"/>
  <c r="KL637" i="1"/>
  <c r="KZ634" i="1"/>
  <c r="KZ636" i="1"/>
  <c r="KZ637" i="1"/>
  <c r="NC600" i="1"/>
  <c r="ND600" i="1"/>
  <c r="NE600" i="1"/>
  <c r="NC601" i="1"/>
  <c r="ND601" i="1"/>
  <c r="NE601" i="1"/>
  <c r="NC602" i="1"/>
  <c r="ND602" i="1"/>
  <c r="NE602" i="1"/>
  <c r="NC603" i="1"/>
  <c r="ND603" i="1"/>
  <c r="NE603" i="1"/>
  <c r="NC604" i="1"/>
  <c r="ND604" i="1"/>
  <c r="NE604" i="1"/>
  <c r="NC605" i="1"/>
  <c r="ND605" i="1"/>
  <c r="NE605" i="1"/>
  <c r="ND606" i="1"/>
  <c r="NE606" i="1"/>
  <c r="ND607" i="1"/>
  <c r="NE607" i="1"/>
  <c r="ND608" i="1"/>
  <c r="NE608" i="1"/>
  <c r="ND609" i="1"/>
  <c r="NE609" i="1"/>
  <c r="ND610" i="1"/>
  <c r="NE610" i="1"/>
  <c r="ND611" i="1"/>
  <c r="NE611" i="1"/>
  <c r="ND612" i="1"/>
  <c r="NE612" i="1"/>
  <c r="ND613" i="1"/>
  <c r="NE613" i="1"/>
  <c r="ND614" i="1"/>
  <c r="NE614" i="1"/>
  <c r="ND615" i="1"/>
  <c r="NE615" i="1"/>
  <c r="ND616" i="1"/>
  <c r="NE616" i="1"/>
  <c r="ND617" i="1"/>
  <c r="NE617" i="1"/>
  <c r="ND618" i="1"/>
  <c r="NE618" i="1"/>
  <c r="ND619" i="1"/>
  <c r="NE619" i="1"/>
  <c r="ND620" i="1"/>
  <c r="NE620" i="1"/>
  <c r="ND621" i="1"/>
  <c r="NE621" i="1"/>
  <c r="ND622" i="1"/>
  <c r="NE622" i="1"/>
  <c r="ND623" i="1"/>
  <c r="NE623" i="1"/>
  <c r="ND624" i="1"/>
  <c r="NE624" i="1"/>
  <c r="ND625" i="1"/>
  <c r="NE625" i="1"/>
  <c r="ND626" i="1"/>
  <c r="NE626" i="1"/>
  <c r="ND627" i="1"/>
  <c r="NE627" i="1"/>
  <c r="ND628" i="1"/>
  <c r="NE628" i="1"/>
  <c r="ND629" i="1"/>
  <c r="NE629" i="1"/>
  <c r="ND630" i="1"/>
  <c r="NE630" i="1"/>
  <c r="ND631" i="1"/>
  <c r="NE631" i="1"/>
  <c r="ND632" i="1"/>
  <c r="NE632" i="1"/>
  <c r="ND634" i="1"/>
  <c r="NE634" i="1"/>
  <c r="ND635" i="1"/>
  <c r="NE635" i="1"/>
  <c r="ND636" i="1"/>
  <c r="NE636" i="1"/>
  <c r="ND637" i="1"/>
  <c r="NE637" i="1"/>
  <c r="MO600" i="1"/>
  <c r="MP600" i="1"/>
  <c r="MQ600" i="1"/>
  <c r="MO601" i="1"/>
  <c r="MP601" i="1"/>
  <c r="MQ601" i="1"/>
  <c r="MO602" i="1"/>
  <c r="MP602" i="1"/>
  <c r="MQ602" i="1"/>
  <c r="MO603" i="1"/>
  <c r="MP603" i="1"/>
  <c r="MQ603" i="1"/>
  <c r="MO604" i="1"/>
  <c r="MP604" i="1"/>
  <c r="MQ604" i="1"/>
  <c r="MO605" i="1"/>
  <c r="MP605" i="1"/>
  <c r="MQ605" i="1"/>
  <c r="MP606" i="1"/>
  <c r="MQ606" i="1"/>
  <c r="MP607" i="1"/>
  <c r="MQ607" i="1"/>
  <c r="MP608" i="1"/>
  <c r="MQ608" i="1"/>
  <c r="MP609" i="1"/>
  <c r="MQ609" i="1"/>
  <c r="MP610" i="1"/>
  <c r="MQ610" i="1"/>
  <c r="MP611" i="1"/>
  <c r="MQ611" i="1"/>
  <c r="MP612" i="1"/>
  <c r="MQ612" i="1"/>
  <c r="MP613" i="1"/>
  <c r="MQ613" i="1"/>
  <c r="MP614" i="1"/>
  <c r="MQ614" i="1"/>
  <c r="MP615" i="1"/>
  <c r="MQ615" i="1"/>
  <c r="MP616" i="1"/>
  <c r="MQ616" i="1"/>
  <c r="MP617" i="1"/>
  <c r="MQ617" i="1"/>
  <c r="MP618" i="1"/>
  <c r="MQ618" i="1"/>
  <c r="MP619" i="1"/>
  <c r="MQ619" i="1"/>
  <c r="MP620" i="1"/>
  <c r="MQ620" i="1"/>
  <c r="MP621" i="1"/>
  <c r="MQ621" i="1"/>
  <c r="MP622" i="1"/>
  <c r="MQ622" i="1"/>
  <c r="MP623" i="1"/>
  <c r="MQ623" i="1"/>
  <c r="MP624" i="1"/>
  <c r="MQ624" i="1"/>
  <c r="MP625" i="1"/>
  <c r="MQ625" i="1"/>
  <c r="MP626" i="1"/>
  <c r="MQ626" i="1"/>
  <c r="MP627" i="1"/>
  <c r="MQ627" i="1"/>
  <c r="MP628" i="1"/>
  <c r="MQ628" i="1"/>
  <c r="MP629" i="1"/>
  <c r="MQ629" i="1"/>
  <c r="MP630" i="1"/>
  <c r="MQ630" i="1"/>
  <c r="MP631" i="1"/>
  <c r="MQ631" i="1"/>
  <c r="MP632" i="1"/>
  <c r="MQ632" i="1"/>
  <c r="MP634" i="1"/>
  <c r="MQ634" i="1"/>
  <c r="MP635" i="1"/>
  <c r="MQ635" i="1"/>
  <c r="MP636" i="1"/>
  <c r="MQ636" i="1"/>
  <c r="MP637" i="1"/>
  <c r="MQ637" i="1"/>
  <c r="AE600" i="1"/>
  <c r="AF600" i="1"/>
  <c r="AG600" i="1"/>
  <c r="AE601" i="1"/>
  <c r="AF601" i="1"/>
  <c r="AG601" i="1"/>
  <c r="AE602" i="1"/>
  <c r="AF602" i="1"/>
  <c r="AG602" i="1"/>
  <c r="AE603" i="1"/>
  <c r="AF603" i="1"/>
  <c r="AG603" i="1"/>
  <c r="AE604" i="1"/>
  <c r="AF604" i="1"/>
  <c r="AG604" i="1"/>
  <c r="AE605" i="1"/>
  <c r="AF605" i="1"/>
  <c r="AG605" i="1"/>
  <c r="AF606" i="1"/>
  <c r="AG606" i="1"/>
  <c r="AF607" i="1"/>
  <c r="AG607" i="1"/>
  <c r="AF608" i="1"/>
  <c r="AG608" i="1"/>
  <c r="AF609" i="1"/>
  <c r="AG609" i="1"/>
  <c r="AF610" i="1"/>
  <c r="AG610" i="1"/>
  <c r="AF611" i="1"/>
  <c r="AG611" i="1"/>
  <c r="AF612" i="1"/>
  <c r="AG612" i="1"/>
  <c r="AF613" i="1"/>
  <c r="AG613" i="1"/>
  <c r="AF614" i="1"/>
  <c r="AG614" i="1"/>
  <c r="AF615" i="1"/>
  <c r="AG615" i="1"/>
  <c r="AF616" i="1"/>
  <c r="AG616" i="1"/>
  <c r="AF617" i="1"/>
  <c r="AG617" i="1"/>
  <c r="AF618" i="1"/>
  <c r="AG618" i="1"/>
  <c r="AF619" i="1"/>
  <c r="AG619" i="1"/>
  <c r="AF620" i="1"/>
  <c r="AG620" i="1"/>
  <c r="AF621" i="1"/>
  <c r="AG621" i="1"/>
  <c r="AF622" i="1"/>
  <c r="AG622" i="1"/>
  <c r="AF623" i="1"/>
  <c r="AG623" i="1"/>
  <c r="AF624" i="1"/>
  <c r="AG624" i="1"/>
  <c r="AF625" i="1"/>
  <c r="AG625" i="1"/>
  <c r="AF626" i="1"/>
  <c r="AG626" i="1"/>
  <c r="AF627" i="1"/>
  <c r="AF628" i="1"/>
  <c r="AG628" i="1"/>
  <c r="AF629" i="1"/>
  <c r="AG629" i="1"/>
  <c r="AF630" i="1"/>
  <c r="AG630" i="1"/>
  <c r="AF631" i="1"/>
  <c r="AG631" i="1"/>
  <c r="AF632" i="1"/>
  <c r="AG632" i="1"/>
  <c r="AF634" i="1"/>
  <c r="AG634" i="1"/>
  <c r="AF635" i="1"/>
  <c r="AG635" i="1"/>
  <c r="AF636" i="1"/>
  <c r="AG636" i="1"/>
  <c r="AF637" i="1"/>
  <c r="AG637" i="1"/>
  <c r="NQ600" i="1"/>
  <c r="NR600" i="1"/>
  <c r="NQ601" i="1"/>
  <c r="NR601" i="1"/>
  <c r="NQ602" i="1"/>
  <c r="NR602" i="1"/>
  <c r="NS602" i="1"/>
  <c r="NQ603" i="1"/>
  <c r="NR603" i="1"/>
  <c r="NS603" i="1"/>
  <c r="NQ604" i="1"/>
  <c r="NR604" i="1"/>
  <c r="NS604" i="1"/>
  <c r="NQ605" i="1"/>
  <c r="NR605" i="1"/>
  <c r="NS605" i="1"/>
  <c r="NR606" i="1"/>
  <c r="NS606" i="1"/>
  <c r="NR607" i="1"/>
  <c r="NS607" i="1"/>
  <c r="NR608" i="1"/>
  <c r="NS608" i="1"/>
  <c r="NR609" i="1"/>
  <c r="NS609" i="1"/>
  <c r="NR610" i="1"/>
  <c r="NS610" i="1"/>
  <c r="NR611" i="1"/>
  <c r="NS611" i="1"/>
  <c r="NR612" i="1"/>
  <c r="NR613" i="1"/>
  <c r="NS613" i="1"/>
  <c r="NR614" i="1"/>
  <c r="NS614" i="1"/>
  <c r="NR615" i="1"/>
  <c r="NS615" i="1"/>
  <c r="NR616" i="1"/>
  <c r="NS616" i="1"/>
  <c r="NR617" i="1"/>
  <c r="NS617" i="1"/>
  <c r="NR618" i="1"/>
  <c r="NS618" i="1"/>
  <c r="NR619" i="1"/>
  <c r="NS619" i="1"/>
  <c r="NR620" i="1"/>
  <c r="NS620" i="1"/>
  <c r="NR621" i="1"/>
  <c r="NS621" i="1"/>
  <c r="NR622" i="1"/>
  <c r="NS622" i="1"/>
  <c r="NR623" i="1"/>
  <c r="NS623" i="1"/>
  <c r="NR624" i="1"/>
  <c r="NS624" i="1"/>
  <c r="NR625" i="1"/>
  <c r="NS625" i="1"/>
  <c r="NR626" i="1"/>
  <c r="NS626" i="1"/>
  <c r="NR627" i="1"/>
  <c r="NS627" i="1"/>
  <c r="NR628" i="1"/>
  <c r="NS628" i="1"/>
  <c r="NR629" i="1"/>
  <c r="NS629" i="1"/>
  <c r="NR630" i="1"/>
  <c r="NS630" i="1"/>
  <c r="NR631" i="1"/>
  <c r="NS631" i="1"/>
  <c r="NR632" i="1"/>
  <c r="NS632" i="1"/>
  <c r="NR634" i="1"/>
  <c r="NS634" i="1"/>
  <c r="NR635" i="1"/>
  <c r="NS635" i="1"/>
  <c r="NR636" i="1"/>
  <c r="NS636" i="1"/>
  <c r="NR637" i="1"/>
  <c r="NS637" i="1"/>
  <c r="ED586" i="1"/>
  <c r="ER586" i="1"/>
  <c r="NH586" i="1"/>
  <c r="MT586" i="1"/>
  <c r="MF586" i="1"/>
  <c r="LR586" i="1"/>
  <c r="V587" i="1"/>
  <c r="AJ587" i="1"/>
  <c r="AX587" i="1"/>
  <c r="ED587" i="1"/>
  <c r="ER587" i="1"/>
  <c r="NH587" i="1"/>
  <c r="MT587" i="1"/>
  <c r="MF587" i="1"/>
  <c r="LR587" i="1"/>
  <c r="LV587" i="1"/>
  <c r="V588" i="1"/>
  <c r="AJ588" i="1"/>
  <c r="AX588" i="1"/>
  <c r="ED588" i="1"/>
  <c r="ER588" i="1"/>
  <c r="NH588" i="1"/>
  <c r="MT588" i="1"/>
  <c r="MF588" i="1"/>
  <c r="LR588" i="1"/>
  <c r="LV588" i="1"/>
  <c r="LD588" i="1"/>
  <c r="V589" i="1"/>
  <c r="AJ589" i="1"/>
  <c r="AX589" i="1"/>
  <c r="BL589" i="1"/>
  <c r="ED589" i="1"/>
  <c r="ER589" i="1"/>
  <c r="IZ589" i="1"/>
  <c r="JN589" i="1"/>
  <c r="KB589" i="1"/>
  <c r="KP589" i="1"/>
  <c r="NH589" i="1"/>
  <c r="MT589" i="1"/>
  <c r="MF589" i="1"/>
  <c r="LR589" i="1"/>
  <c r="LV589" i="1"/>
  <c r="V590" i="1"/>
  <c r="AJ590" i="1"/>
  <c r="AX590" i="1"/>
  <c r="ED590" i="1"/>
  <c r="ER590" i="1"/>
  <c r="NH590" i="1"/>
  <c r="MT590" i="1"/>
  <c r="MF590" i="1"/>
  <c r="LR590" i="1"/>
  <c r="LV590" i="1"/>
  <c r="LX590" i="1"/>
  <c r="MB590" i="1"/>
  <c r="V591" i="1"/>
  <c r="AJ591" i="1"/>
  <c r="AX591" i="1"/>
  <c r="ED591" i="1"/>
  <c r="ER591" i="1"/>
  <c r="NH591" i="1"/>
  <c r="MT591" i="1"/>
  <c r="MF591" i="1"/>
  <c r="LR591" i="1"/>
  <c r="LV591" i="1"/>
  <c r="LD591" i="1"/>
  <c r="V592" i="1"/>
  <c r="AJ592" i="1"/>
  <c r="AX592" i="1"/>
  <c r="ED592" i="1"/>
  <c r="ER592" i="1"/>
  <c r="NH592" i="1"/>
  <c r="MT592" i="1"/>
  <c r="MF592" i="1"/>
  <c r="LR592" i="1"/>
  <c r="LV592" i="1"/>
  <c r="BL593" i="1"/>
  <c r="BP593" i="1"/>
  <c r="BZ593" i="1"/>
  <c r="CN593" i="1"/>
  <c r="DB593" i="1"/>
  <c r="DP593" i="1"/>
  <c r="ED593" i="1"/>
  <c r="IZ593" i="1"/>
  <c r="JN593" i="1"/>
  <c r="KB593" i="1"/>
  <c r="KP593" i="1"/>
  <c r="NH593" i="1"/>
  <c r="BP594" i="1"/>
  <c r="ED594" i="1"/>
  <c r="NH594" i="1"/>
  <c r="LD594" i="1"/>
  <c r="B595" i="1"/>
  <c r="C595" i="1"/>
  <c r="D595" i="1"/>
  <c r="E595" i="1"/>
  <c r="V595" i="1"/>
  <c r="AJ595" i="1"/>
  <c r="AX595" i="1"/>
  <c r="BP595" i="1"/>
  <c r="ED595" i="1"/>
  <c r="ER595" i="1"/>
  <c r="NH595" i="1"/>
  <c r="MT595" i="1"/>
  <c r="MF595" i="1"/>
  <c r="LR595" i="1"/>
  <c r="LV595" i="1"/>
  <c r="LX595" i="1"/>
  <c r="B596" i="1"/>
  <c r="C596" i="1"/>
  <c r="D596" i="1"/>
  <c r="E596" i="1"/>
  <c r="V596" i="1"/>
  <c r="AJ596" i="1"/>
  <c r="AX596" i="1"/>
  <c r="BP596" i="1"/>
  <c r="ED596" i="1"/>
  <c r="ER596" i="1"/>
  <c r="NH596" i="1"/>
  <c r="MT596" i="1"/>
  <c r="MF596" i="1"/>
  <c r="LR596" i="1"/>
  <c r="LV596" i="1"/>
  <c r="LX596" i="1"/>
  <c r="B597" i="1"/>
  <c r="C597" i="1"/>
  <c r="D597" i="1"/>
  <c r="E597" i="1"/>
  <c r="V597" i="1"/>
  <c r="AJ597" i="1"/>
  <c r="AX597" i="1"/>
  <c r="BL597" i="1"/>
  <c r="BP597" i="1"/>
  <c r="BZ597" i="1"/>
  <c r="CN597" i="1"/>
  <c r="DB597" i="1"/>
  <c r="DP597" i="1"/>
  <c r="ED597" i="1"/>
  <c r="ER597" i="1"/>
  <c r="IZ597" i="1"/>
  <c r="JN597" i="1"/>
  <c r="KB597" i="1"/>
  <c r="KP597" i="1"/>
  <c r="NH597" i="1"/>
  <c r="MT597" i="1"/>
  <c r="MF597" i="1"/>
  <c r="LR597" i="1"/>
  <c r="LV597" i="1"/>
  <c r="LX597" i="1"/>
  <c r="LD597" i="1"/>
  <c r="B598" i="1"/>
  <c r="C598" i="1"/>
  <c r="D598" i="1"/>
  <c r="E598" i="1"/>
  <c r="V598" i="1"/>
  <c r="AJ598" i="1"/>
  <c r="AX598" i="1"/>
  <c r="BP598" i="1"/>
  <c r="ED598" i="1"/>
  <c r="ER598" i="1"/>
  <c r="NH598" i="1"/>
  <c r="MT598" i="1"/>
  <c r="MF598" i="1"/>
  <c r="LR598" i="1"/>
  <c r="LV598" i="1"/>
  <c r="LX598" i="1"/>
  <c r="V599" i="1"/>
  <c r="AJ599" i="1"/>
  <c r="AX599" i="1"/>
  <c r="BP599" i="1"/>
  <c r="ED599" i="1"/>
  <c r="ER599" i="1"/>
  <c r="NH599" i="1"/>
  <c r="MT599" i="1"/>
  <c r="MF599" i="1"/>
  <c r="LR599" i="1"/>
  <c r="L600" i="1"/>
  <c r="N600" i="1"/>
  <c r="V600" i="1"/>
  <c r="Z600" i="1"/>
  <c r="AB600" i="1"/>
  <c r="AJ600" i="1"/>
  <c r="AN600" i="1"/>
  <c r="AP600" i="1"/>
  <c r="AX600" i="1"/>
  <c r="BB600" i="1"/>
  <c r="BD600" i="1"/>
  <c r="BP600" i="1"/>
  <c r="ED600" i="1"/>
  <c r="EH600" i="1"/>
  <c r="EJ600" i="1"/>
  <c r="ER600" i="1"/>
  <c r="EV600" i="1"/>
  <c r="EX600" i="1"/>
  <c r="NH600" i="1"/>
  <c r="NL600" i="1"/>
  <c r="NN600" i="1"/>
  <c r="MT600" i="1"/>
  <c r="MX600" i="1"/>
  <c r="MZ600" i="1"/>
  <c r="MF600" i="1"/>
  <c r="MJ600" i="1"/>
  <c r="ML600" i="1"/>
  <c r="LR600" i="1"/>
  <c r="LV600" i="1"/>
  <c r="LX600" i="1"/>
  <c r="LD600" i="1"/>
  <c r="LH600" i="1"/>
  <c r="L601" i="1"/>
  <c r="N601" i="1"/>
  <c r="V601" i="1"/>
  <c r="Z601" i="1"/>
  <c r="AB601" i="1"/>
  <c r="AJ601" i="1"/>
  <c r="AN601" i="1"/>
  <c r="AP601" i="1"/>
  <c r="AX601" i="1"/>
  <c r="BB601" i="1"/>
  <c r="BD601" i="1"/>
  <c r="BL601" i="1"/>
  <c r="BP601" i="1"/>
  <c r="BZ601" i="1"/>
  <c r="CN601" i="1"/>
  <c r="DB601" i="1"/>
  <c r="DP601" i="1"/>
  <c r="ED601" i="1"/>
  <c r="EH601" i="1"/>
  <c r="EJ601" i="1"/>
  <c r="ER601" i="1"/>
  <c r="EV601" i="1"/>
  <c r="EX601" i="1"/>
  <c r="IZ601" i="1"/>
  <c r="JN601" i="1"/>
  <c r="KB601" i="1"/>
  <c r="KP601" i="1"/>
  <c r="NH601" i="1"/>
  <c r="NL601" i="1"/>
  <c r="NN601" i="1"/>
  <c r="MT601" i="1"/>
  <c r="MX601" i="1"/>
  <c r="MZ601" i="1"/>
  <c r="MF601" i="1"/>
  <c r="MJ601" i="1"/>
  <c r="ML601" i="1"/>
  <c r="LR601" i="1"/>
  <c r="LV601" i="1"/>
  <c r="LX601" i="1"/>
  <c r="LH601" i="1"/>
  <c r="L602" i="1"/>
  <c r="N602" i="1"/>
  <c r="V602" i="1"/>
  <c r="Z602" i="1"/>
  <c r="AB602" i="1"/>
  <c r="AJ602" i="1"/>
  <c r="AN602" i="1"/>
  <c r="AP602" i="1"/>
  <c r="AX602" i="1"/>
  <c r="BB602" i="1"/>
  <c r="BD602" i="1"/>
  <c r="BP602" i="1"/>
  <c r="ED602" i="1"/>
  <c r="EH602" i="1"/>
  <c r="EJ602" i="1"/>
  <c r="ER602" i="1"/>
  <c r="EV602" i="1"/>
  <c r="EX602" i="1"/>
  <c r="NH602" i="1"/>
  <c r="NL602" i="1"/>
  <c r="NN602" i="1"/>
  <c r="MT602" i="1"/>
  <c r="MX602" i="1"/>
  <c r="MZ602" i="1"/>
  <c r="MF602" i="1"/>
  <c r="MJ602" i="1"/>
  <c r="ML602" i="1"/>
  <c r="LR602" i="1"/>
  <c r="LV602" i="1"/>
  <c r="LX602" i="1"/>
  <c r="LH602" i="1"/>
  <c r="L603" i="1"/>
  <c r="N603" i="1"/>
  <c r="V603" i="1"/>
  <c r="Z603" i="1"/>
  <c r="AB603" i="1"/>
  <c r="AJ603" i="1"/>
  <c r="AN603" i="1"/>
  <c r="AP603" i="1"/>
  <c r="AX603" i="1"/>
  <c r="BB603" i="1"/>
  <c r="BD603" i="1"/>
  <c r="BP603" i="1"/>
  <c r="ED603" i="1"/>
  <c r="EH603" i="1"/>
  <c r="EJ603" i="1"/>
  <c r="ER603" i="1"/>
  <c r="EV603" i="1"/>
  <c r="EX603" i="1"/>
  <c r="NH603" i="1"/>
  <c r="NL603" i="1"/>
  <c r="NN603" i="1"/>
  <c r="MT603" i="1"/>
  <c r="MX603" i="1"/>
  <c r="MZ603" i="1"/>
  <c r="MF603" i="1"/>
  <c r="MJ603" i="1"/>
  <c r="ML603" i="1"/>
  <c r="LR603" i="1"/>
  <c r="LV603" i="1"/>
  <c r="LX603" i="1"/>
  <c r="LD603" i="1"/>
  <c r="LH603" i="1"/>
  <c r="L604" i="1"/>
  <c r="N604" i="1"/>
  <c r="V604" i="1"/>
  <c r="Z604" i="1"/>
  <c r="AB604" i="1"/>
  <c r="AJ604" i="1"/>
  <c r="AN604" i="1"/>
  <c r="AP604" i="1"/>
  <c r="AX604" i="1"/>
  <c r="BB604" i="1"/>
  <c r="BD604" i="1"/>
  <c r="BP604" i="1"/>
  <c r="ED604" i="1"/>
  <c r="EH604" i="1"/>
  <c r="EJ604" i="1"/>
  <c r="ER604" i="1"/>
  <c r="EV604" i="1"/>
  <c r="EX604" i="1"/>
  <c r="NH604" i="1"/>
  <c r="NL604" i="1"/>
  <c r="NN604" i="1"/>
  <c r="MT604" i="1"/>
  <c r="MX604" i="1"/>
  <c r="MZ604" i="1"/>
  <c r="MF604" i="1"/>
  <c r="MJ604" i="1"/>
  <c r="ML604" i="1"/>
  <c r="LR604" i="1"/>
  <c r="LV604" i="1"/>
  <c r="LX604" i="1"/>
  <c r="LH604" i="1"/>
  <c r="L605" i="1"/>
  <c r="N605" i="1"/>
  <c r="V605" i="1"/>
  <c r="Z605" i="1"/>
  <c r="AB605" i="1"/>
  <c r="AJ605" i="1"/>
  <c r="AN605" i="1"/>
  <c r="AP605" i="1"/>
  <c r="AX605" i="1"/>
  <c r="BB605" i="1"/>
  <c r="BD605" i="1"/>
  <c r="BL605" i="1"/>
  <c r="BP605" i="1"/>
  <c r="BZ605" i="1"/>
  <c r="CN605" i="1"/>
  <c r="DB605" i="1"/>
  <c r="DP605" i="1"/>
  <c r="ED605" i="1"/>
  <c r="EH605" i="1"/>
  <c r="EJ605" i="1"/>
  <c r="ER605" i="1"/>
  <c r="EV605" i="1"/>
  <c r="EX605" i="1"/>
  <c r="IZ605" i="1"/>
  <c r="JN605" i="1"/>
  <c r="KB605" i="1"/>
  <c r="KP605" i="1"/>
  <c r="NH605" i="1"/>
  <c r="NL605" i="1"/>
  <c r="NN605" i="1"/>
  <c r="MT605" i="1"/>
  <c r="MX605" i="1"/>
  <c r="MZ605" i="1"/>
  <c r="MF605" i="1"/>
  <c r="MJ605" i="1"/>
  <c r="ML605" i="1"/>
  <c r="LR605" i="1"/>
  <c r="LV605" i="1"/>
  <c r="LX605" i="1"/>
  <c r="LH605" i="1"/>
  <c r="L606" i="1"/>
  <c r="N606" i="1"/>
  <c r="Z606" i="1"/>
  <c r="AB606" i="1"/>
  <c r="AN606" i="1"/>
  <c r="AP606" i="1"/>
  <c r="BB606" i="1"/>
  <c r="BD606" i="1"/>
  <c r="BP606" i="1"/>
  <c r="EH606" i="1"/>
  <c r="EJ606" i="1"/>
  <c r="EV606" i="1"/>
  <c r="EX606" i="1"/>
  <c r="NL606" i="1"/>
  <c r="NN606" i="1"/>
  <c r="MX606" i="1"/>
  <c r="MZ606" i="1"/>
  <c r="MJ606" i="1"/>
  <c r="ML606" i="1"/>
  <c r="LV606" i="1"/>
  <c r="LX606" i="1"/>
  <c r="LD606" i="1"/>
  <c r="LH606" i="1"/>
  <c r="LL606" i="1"/>
  <c r="L607" i="1"/>
  <c r="N607" i="1"/>
  <c r="Z607" i="1"/>
  <c r="AB607" i="1"/>
  <c r="AN607" i="1"/>
  <c r="AP607" i="1"/>
  <c r="BB607" i="1"/>
  <c r="BD607" i="1"/>
  <c r="BP607" i="1"/>
  <c r="EH607" i="1"/>
  <c r="EJ607" i="1"/>
  <c r="EV607" i="1"/>
  <c r="EX607" i="1"/>
  <c r="NL607" i="1"/>
  <c r="NN607" i="1"/>
  <c r="MX607" i="1"/>
  <c r="MZ607" i="1"/>
  <c r="MJ607" i="1"/>
  <c r="ML607" i="1"/>
  <c r="LV607" i="1"/>
  <c r="LX607" i="1"/>
  <c r="LH607" i="1"/>
  <c r="LL607" i="1"/>
  <c r="N608" i="1"/>
  <c r="AB608" i="1"/>
  <c r="AN608" i="1"/>
  <c r="AP608" i="1"/>
  <c r="BB608" i="1"/>
  <c r="BD608" i="1"/>
  <c r="BP608" i="1"/>
  <c r="BR608" i="1"/>
  <c r="EH608" i="1"/>
  <c r="EJ608" i="1"/>
  <c r="EV608" i="1"/>
  <c r="EX608" i="1"/>
  <c r="NL608" i="1"/>
  <c r="NN608" i="1"/>
  <c r="MX608" i="1"/>
  <c r="MZ608" i="1"/>
  <c r="MJ608" i="1"/>
  <c r="ML608" i="1"/>
  <c r="LV608" i="1"/>
  <c r="LX608" i="1"/>
  <c r="LH608" i="1"/>
  <c r="LL608" i="1"/>
  <c r="N609" i="1"/>
  <c r="AB609" i="1"/>
  <c r="AN609" i="1"/>
  <c r="AP609" i="1"/>
  <c r="BB609" i="1"/>
  <c r="BD609" i="1"/>
  <c r="BL609" i="1"/>
  <c r="BP609" i="1"/>
  <c r="BZ609" i="1"/>
  <c r="CN609" i="1"/>
  <c r="DB609" i="1"/>
  <c r="DP609" i="1"/>
  <c r="EH609" i="1"/>
  <c r="EJ609" i="1"/>
  <c r="EV609" i="1"/>
  <c r="EX609" i="1"/>
  <c r="IZ609" i="1"/>
  <c r="JN609" i="1"/>
  <c r="KB609" i="1"/>
  <c r="KP609" i="1"/>
  <c r="NL609" i="1"/>
  <c r="NN609" i="1"/>
  <c r="MX609" i="1"/>
  <c r="MZ609" i="1"/>
  <c r="MJ609" i="1"/>
  <c r="ML609" i="1"/>
  <c r="LV609" i="1"/>
  <c r="LX609" i="1"/>
  <c r="LD609" i="1"/>
  <c r="N610" i="1"/>
  <c r="AB610" i="1"/>
  <c r="AN610" i="1"/>
  <c r="AP610" i="1"/>
  <c r="BB610" i="1"/>
  <c r="BD610" i="1"/>
  <c r="BP610" i="1"/>
  <c r="EH610" i="1"/>
  <c r="EJ610" i="1"/>
  <c r="EV610" i="1"/>
  <c r="EX610" i="1"/>
  <c r="NL610" i="1"/>
  <c r="NN610" i="1"/>
  <c r="MX610" i="1"/>
  <c r="MZ610" i="1"/>
  <c r="MJ610" i="1"/>
  <c r="ML610" i="1"/>
  <c r="LV610" i="1"/>
  <c r="LX610" i="1"/>
  <c r="N611" i="1"/>
  <c r="AB611" i="1"/>
  <c r="AN611" i="1"/>
  <c r="AP611" i="1"/>
  <c r="BB611" i="1"/>
  <c r="BD611" i="1"/>
  <c r="BP611" i="1"/>
  <c r="EJ611" i="1"/>
  <c r="EV611" i="1"/>
  <c r="EX611" i="1"/>
  <c r="NN611" i="1"/>
  <c r="MZ611" i="1"/>
  <c r="ML611" i="1"/>
  <c r="LX611" i="1"/>
  <c r="N612" i="1"/>
  <c r="AB612" i="1"/>
  <c r="AN612" i="1"/>
  <c r="AP612" i="1"/>
  <c r="BB612" i="1"/>
  <c r="BD612" i="1"/>
  <c r="BP612" i="1"/>
  <c r="EJ612" i="1"/>
  <c r="EV612" i="1"/>
  <c r="EX612" i="1"/>
  <c r="NN612" i="1"/>
  <c r="NS612" i="1"/>
  <c r="MZ612" i="1"/>
  <c r="ML612" i="1"/>
  <c r="LX612" i="1"/>
  <c r="LD612" i="1"/>
  <c r="N613" i="1"/>
  <c r="AB613" i="1"/>
  <c r="AN613" i="1"/>
  <c r="AP613" i="1"/>
  <c r="BB613" i="1"/>
  <c r="BD613" i="1"/>
  <c r="BL613" i="1"/>
  <c r="BP613" i="1"/>
  <c r="CN613" i="1"/>
  <c r="DB613" i="1"/>
  <c r="DP613" i="1"/>
  <c r="EJ613" i="1"/>
  <c r="EV613" i="1"/>
  <c r="EX613" i="1"/>
  <c r="IZ613" i="1"/>
  <c r="JN613" i="1"/>
  <c r="KB613" i="1"/>
  <c r="KP613" i="1"/>
  <c r="NN613" i="1"/>
  <c r="MZ613" i="1"/>
  <c r="ML613" i="1"/>
  <c r="LX613" i="1"/>
  <c r="N614" i="1"/>
  <c r="AB614" i="1"/>
  <c r="AN614" i="1"/>
  <c r="AP614" i="1"/>
  <c r="BB614" i="1"/>
  <c r="BD614" i="1"/>
  <c r="BP614" i="1"/>
  <c r="EJ614" i="1"/>
  <c r="EV614" i="1"/>
  <c r="EX614" i="1"/>
  <c r="NN614" i="1"/>
  <c r="MZ614" i="1"/>
  <c r="ML614" i="1"/>
  <c r="LX614" i="1"/>
  <c r="N615" i="1"/>
  <c r="AB615" i="1"/>
  <c r="AN615" i="1"/>
  <c r="AP615" i="1"/>
  <c r="BB615" i="1"/>
  <c r="BD615" i="1"/>
  <c r="BP615" i="1"/>
  <c r="EJ615" i="1"/>
  <c r="EV615" i="1"/>
  <c r="EX615" i="1"/>
  <c r="NN615" i="1"/>
  <c r="MZ615" i="1"/>
  <c r="ML615" i="1"/>
  <c r="LX615" i="1"/>
  <c r="LD615" i="1"/>
  <c r="LH615" i="1"/>
  <c r="LJ615" i="1"/>
  <c r="N616" i="1"/>
  <c r="AB616" i="1"/>
  <c r="AN616" i="1"/>
  <c r="AP616" i="1"/>
  <c r="BB616" i="1"/>
  <c r="BD616" i="1"/>
  <c r="BP616" i="1"/>
  <c r="EJ616" i="1"/>
  <c r="EV616" i="1"/>
  <c r="EX616" i="1"/>
  <c r="NN616" i="1"/>
  <c r="MZ616" i="1"/>
  <c r="ML616" i="1"/>
  <c r="LX616" i="1"/>
  <c r="LH616" i="1"/>
  <c r="LJ616" i="1"/>
  <c r="N617" i="1"/>
  <c r="AB617" i="1"/>
  <c r="AN617" i="1"/>
  <c r="AP617" i="1"/>
  <c r="BB617" i="1"/>
  <c r="BD617" i="1"/>
  <c r="BL617" i="1"/>
  <c r="EJ617" i="1"/>
  <c r="EV617" i="1"/>
  <c r="EX617" i="1"/>
  <c r="IZ617" i="1"/>
  <c r="NN617" i="1"/>
  <c r="MZ617" i="1"/>
  <c r="ML617" i="1"/>
  <c r="LX617" i="1"/>
  <c r="LH617" i="1"/>
  <c r="LJ617" i="1"/>
  <c r="N618" i="1"/>
  <c r="AB618" i="1"/>
  <c r="AN618" i="1"/>
  <c r="AP618" i="1"/>
  <c r="BB618" i="1"/>
  <c r="BD618" i="1"/>
  <c r="EJ618" i="1"/>
  <c r="EV618" i="1"/>
  <c r="EX618" i="1"/>
  <c r="NN618" i="1"/>
  <c r="MZ618" i="1"/>
  <c r="ML618" i="1"/>
  <c r="LX618" i="1"/>
  <c r="LD618" i="1"/>
  <c r="LH618" i="1"/>
  <c r="LJ618" i="1"/>
  <c r="LL618" i="1"/>
  <c r="LM618" i="1"/>
  <c r="N619" i="1"/>
  <c r="AB619" i="1"/>
  <c r="AN619" i="1"/>
  <c r="AP619" i="1"/>
  <c r="BB619" i="1"/>
  <c r="BD619" i="1"/>
  <c r="EJ619" i="1"/>
  <c r="EV619" i="1"/>
  <c r="EX619" i="1"/>
  <c r="NN619" i="1"/>
  <c r="MZ619" i="1"/>
  <c r="ML619" i="1"/>
  <c r="LX619" i="1"/>
  <c r="LH619" i="1"/>
  <c r="LJ619" i="1"/>
  <c r="LL619" i="1"/>
  <c r="N620" i="1"/>
  <c r="AB620" i="1"/>
  <c r="AN620" i="1"/>
  <c r="AP620" i="1"/>
  <c r="BB620" i="1"/>
  <c r="BD620" i="1"/>
  <c r="EJ620" i="1"/>
  <c r="EV620" i="1"/>
  <c r="EX620" i="1"/>
  <c r="NN620" i="1"/>
  <c r="MZ620" i="1"/>
  <c r="ML620" i="1"/>
  <c r="LX620" i="1"/>
  <c r="LH620" i="1"/>
  <c r="LJ620" i="1"/>
  <c r="LL620" i="1"/>
  <c r="LM620" i="1"/>
  <c r="N621" i="1"/>
  <c r="AB621" i="1"/>
  <c r="AN621" i="1"/>
  <c r="AP621" i="1"/>
  <c r="BB621" i="1"/>
  <c r="BD621" i="1"/>
  <c r="BL621" i="1"/>
  <c r="EJ621" i="1"/>
  <c r="EV621" i="1"/>
  <c r="EX621" i="1"/>
  <c r="IZ621" i="1"/>
  <c r="NN621" i="1"/>
  <c r="MZ621" i="1"/>
  <c r="ML621" i="1"/>
  <c r="LX621" i="1"/>
  <c r="LD621" i="1"/>
  <c r="LH621" i="1"/>
  <c r="LJ621" i="1"/>
  <c r="LL621" i="1"/>
  <c r="N622" i="1"/>
  <c r="AB622" i="1"/>
  <c r="AN622" i="1"/>
  <c r="AP622" i="1"/>
  <c r="BB622" i="1"/>
  <c r="BD622" i="1"/>
  <c r="EJ622" i="1"/>
  <c r="EV622" i="1"/>
  <c r="EX622" i="1"/>
  <c r="NN622" i="1"/>
  <c r="MZ622" i="1"/>
  <c r="ML622" i="1"/>
  <c r="LX622" i="1"/>
  <c r="LH622" i="1"/>
  <c r="LJ622" i="1"/>
  <c r="LL622" i="1"/>
  <c r="LM622" i="1"/>
  <c r="N623" i="1"/>
  <c r="AB623" i="1"/>
  <c r="AN623" i="1"/>
  <c r="AP623" i="1"/>
  <c r="BB623" i="1"/>
  <c r="BD623" i="1"/>
  <c r="EJ623" i="1"/>
  <c r="EV623" i="1"/>
  <c r="EX623" i="1"/>
  <c r="NN623" i="1"/>
  <c r="MZ623" i="1"/>
  <c r="ML623" i="1"/>
  <c r="LX623" i="1"/>
  <c r="LH623" i="1"/>
  <c r="LJ623" i="1"/>
  <c r="LL623" i="1"/>
  <c r="LM623" i="1"/>
  <c r="N624" i="1"/>
  <c r="AB624" i="1"/>
  <c r="AN624" i="1"/>
  <c r="AP624" i="1"/>
  <c r="BB624" i="1"/>
  <c r="BD624" i="1"/>
  <c r="EJ624" i="1"/>
  <c r="EV624" i="1"/>
  <c r="EX624" i="1"/>
  <c r="NN624" i="1"/>
  <c r="MZ624" i="1"/>
  <c r="ML624" i="1"/>
  <c r="LX624" i="1"/>
  <c r="LD624" i="1"/>
  <c r="LH624" i="1"/>
  <c r="LJ624" i="1"/>
  <c r="LL624" i="1"/>
  <c r="LM624" i="1"/>
  <c r="N625" i="1"/>
  <c r="AB625" i="1"/>
  <c r="AN625" i="1"/>
  <c r="AP625" i="1"/>
  <c r="BB625" i="1"/>
  <c r="BD625" i="1"/>
  <c r="BL625" i="1"/>
  <c r="BP625" i="1"/>
  <c r="BZ625" i="1"/>
  <c r="CN625" i="1"/>
  <c r="DB625" i="1"/>
  <c r="DP625" i="1"/>
  <c r="EJ625" i="1"/>
  <c r="EV625" i="1"/>
  <c r="EX625" i="1"/>
  <c r="IZ625" i="1"/>
  <c r="JN625" i="1"/>
  <c r="KB625" i="1"/>
  <c r="KP625" i="1"/>
  <c r="NN625" i="1"/>
  <c r="MZ625" i="1"/>
  <c r="ML625" i="1"/>
  <c r="LX625" i="1"/>
  <c r="LH625" i="1"/>
  <c r="LJ625" i="1"/>
  <c r="LL625" i="1"/>
  <c r="N626" i="1"/>
  <c r="AB626" i="1"/>
  <c r="AN626" i="1"/>
  <c r="AP626" i="1"/>
  <c r="BB626" i="1"/>
  <c r="BD626" i="1"/>
  <c r="BP626" i="1"/>
  <c r="EJ626" i="1"/>
  <c r="EV626" i="1"/>
  <c r="EX626" i="1"/>
  <c r="NN626" i="1"/>
  <c r="MZ626" i="1"/>
  <c r="ML626" i="1"/>
  <c r="LX626" i="1"/>
  <c r="LH626" i="1"/>
  <c r="LJ626" i="1"/>
  <c r="LL626" i="1"/>
  <c r="N627" i="1"/>
  <c r="AB627" i="1"/>
  <c r="AG627" i="1"/>
  <c r="AN627" i="1"/>
  <c r="AP627" i="1"/>
  <c r="BB627" i="1"/>
  <c r="BD627" i="1"/>
  <c r="BP627" i="1"/>
  <c r="EJ627" i="1"/>
  <c r="EV627" i="1"/>
  <c r="EX627" i="1"/>
  <c r="NN627" i="1"/>
  <c r="MZ627" i="1"/>
  <c r="ML627" i="1"/>
  <c r="LX627" i="1"/>
  <c r="N628" i="1"/>
  <c r="AB628" i="1"/>
  <c r="AN628" i="1"/>
  <c r="AP628" i="1"/>
  <c r="BB628" i="1"/>
  <c r="BD628" i="1"/>
  <c r="BP628" i="1"/>
  <c r="EJ628" i="1"/>
  <c r="EV628" i="1"/>
  <c r="EX628" i="1"/>
  <c r="NN628" i="1"/>
  <c r="MZ628" i="1"/>
  <c r="ML628" i="1"/>
  <c r="LX628" i="1"/>
  <c r="N629" i="1"/>
  <c r="AB629" i="1"/>
  <c r="AN629" i="1"/>
  <c r="AP629" i="1"/>
  <c r="BB629" i="1"/>
  <c r="BD629" i="1"/>
  <c r="BL629" i="1"/>
  <c r="BP629" i="1"/>
  <c r="BZ629" i="1"/>
  <c r="CN629" i="1"/>
  <c r="DB629" i="1"/>
  <c r="DP629" i="1"/>
  <c r="EJ629" i="1"/>
  <c r="EV629" i="1"/>
  <c r="EX629" i="1"/>
  <c r="IZ629" i="1"/>
  <c r="JN629" i="1"/>
  <c r="KB629" i="1"/>
  <c r="KP629" i="1"/>
  <c r="NN629" i="1"/>
  <c r="MZ629" i="1"/>
  <c r="ML629" i="1"/>
  <c r="LX629" i="1"/>
  <c r="N630" i="1"/>
  <c r="AB630" i="1"/>
  <c r="AN630" i="1"/>
  <c r="AP630" i="1"/>
  <c r="BB630" i="1"/>
  <c r="BD630" i="1"/>
  <c r="BP630" i="1"/>
  <c r="EJ630" i="1"/>
  <c r="EV630" i="1"/>
  <c r="EX630" i="1"/>
  <c r="NN630" i="1"/>
  <c r="MZ630" i="1"/>
  <c r="ML630" i="1"/>
  <c r="LX630" i="1"/>
  <c r="N631" i="1"/>
  <c r="AB631" i="1"/>
  <c r="AN631" i="1"/>
  <c r="AP631" i="1"/>
  <c r="BB631" i="1"/>
  <c r="BD631" i="1"/>
  <c r="BP631" i="1"/>
  <c r="EJ631" i="1"/>
  <c r="EV631" i="1"/>
  <c r="EX631" i="1"/>
  <c r="NN631" i="1"/>
  <c r="MZ631" i="1"/>
  <c r="ML631" i="1"/>
  <c r="LX631" i="1"/>
  <c r="N632" i="1"/>
  <c r="AB632" i="1"/>
  <c r="AN632" i="1"/>
  <c r="AP632" i="1"/>
  <c r="BB632" i="1"/>
  <c r="BD632" i="1"/>
  <c r="BP632" i="1"/>
  <c r="EJ632" i="1"/>
  <c r="EV632" i="1"/>
  <c r="EX632" i="1"/>
  <c r="NN632" i="1"/>
  <c r="MZ632" i="1"/>
  <c r="ML632" i="1"/>
  <c r="LX632" i="1"/>
  <c r="N633" i="1"/>
  <c r="AN633" i="1"/>
  <c r="AP633" i="1"/>
  <c r="BB633" i="1"/>
  <c r="BD633" i="1"/>
  <c r="BL633" i="1"/>
  <c r="BP633" i="1"/>
  <c r="BR633" i="1"/>
  <c r="BW633" i="1"/>
  <c r="BT633" i="1"/>
  <c r="BZ633" i="1"/>
  <c r="CD633" i="1"/>
  <c r="CF633" i="1"/>
  <c r="CK633" i="1"/>
  <c r="CH633" i="1"/>
  <c r="CN633" i="1"/>
  <c r="CR633" i="1"/>
  <c r="CT633" i="1"/>
  <c r="CY633" i="1"/>
  <c r="CV633" i="1"/>
  <c r="DB633" i="1"/>
  <c r="DF633" i="1"/>
  <c r="DH633" i="1"/>
  <c r="DM633" i="1"/>
  <c r="DJ633" i="1"/>
  <c r="DP633" i="1"/>
  <c r="DT633" i="1"/>
  <c r="DV633" i="1"/>
  <c r="EA633" i="1"/>
  <c r="DX633" i="1"/>
  <c r="EV633" i="1"/>
  <c r="EX633" i="1"/>
  <c r="IZ633" i="1"/>
  <c r="JD633" i="1"/>
  <c r="JF633" i="1"/>
  <c r="JK633" i="1"/>
  <c r="JH633" i="1"/>
  <c r="JN633" i="1"/>
  <c r="JR633" i="1"/>
  <c r="JT633" i="1"/>
  <c r="JY633" i="1"/>
  <c r="JV633" i="1"/>
  <c r="KB633" i="1"/>
  <c r="KF633" i="1"/>
  <c r="KH633" i="1"/>
  <c r="KM633" i="1"/>
  <c r="KJ633" i="1"/>
  <c r="KP633" i="1"/>
  <c r="KT633" i="1"/>
  <c r="KV633" i="1"/>
  <c r="LA633" i="1"/>
  <c r="KX633" i="1"/>
  <c r="LJ633" i="1"/>
  <c r="N634" i="1"/>
  <c r="AB634" i="1"/>
  <c r="AN634" i="1"/>
  <c r="AP634" i="1"/>
  <c r="BB634" i="1"/>
  <c r="BD634" i="1"/>
  <c r="BP634" i="1"/>
  <c r="BT634" i="1"/>
  <c r="CD634" i="1"/>
  <c r="CF634" i="1"/>
  <c r="CK634" i="1"/>
  <c r="CH634" i="1"/>
  <c r="CR634" i="1"/>
  <c r="CT634" i="1"/>
  <c r="CV634" i="1"/>
  <c r="DF634" i="1"/>
  <c r="DH634" i="1"/>
  <c r="DM634" i="1"/>
  <c r="DJ634" i="1"/>
  <c r="DT634" i="1"/>
  <c r="DV634" i="1"/>
  <c r="EA634" i="1"/>
  <c r="DX634" i="1"/>
  <c r="EJ634" i="1"/>
  <c r="EV634" i="1"/>
  <c r="EX634" i="1"/>
  <c r="JD634" i="1"/>
  <c r="JF634" i="1"/>
  <c r="JK634" i="1"/>
  <c r="JH634" i="1"/>
  <c r="JR634" i="1"/>
  <c r="JT634" i="1"/>
  <c r="JY634" i="1"/>
  <c r="JV634" i="1"/>
  <c r="KF634" i="1"/>
  <c r="KH634" i="1"/>
  <c r="KM634" i="1"/>
  <c r="KJ634" i="1"/>
  <c r="KK634" i="1"/>
  <c r="KT634" i="1"/>
  <c r="KV634" i="1"/>
  <c r="LA634" i="1"/>
  <c r="KX634" i="1"/>
  <c r="NN634" i="1"/>
  <c r="MZ634" i="1"/>
  <c r="ML634" i="1"/>
  <c r="LX634" i="1"/>
  <c r="LJ634" i="1"/>
  <c r="N635" i="1"/>
  <c r="AB635" i="1"/>
  <c r="AN635" i="1"/>
  <c r="AP635" i="1"/>
  <c r="BB635" i="1"/>
  <c r="BD635" i="1"/>
  <c r="BP635" i="1"/>
  <c r="BR635" i="1"/>
  <c r="BW635" i="1"/>
  <c r="BT635" i="1"/>
  <c r="CD635" i="1"/>
  <c r="CF635" i="1"/>
  <c r="CK635" i="1"/>
  <c r="CH635" i="1"/>
  <c r="CR635" i="1"/>
  <c r="CT635" i="1"/>
  <c r="CY635" i="1"/>
  <c r="CV635" i="1"/>
  <c r="DF635" i="1"/>
  <c r="DH635" i="1"/>
  <c r="DM635" i="1"/>
  <c r="DJ635" i="1"/>
  <c r="DT635" i="1"/>
  <c r="DV635" i="1"/>
  <c r="EA635" i="1"/>
  <c r="DX635" i="1"/>
  <c r="EJ635" i="1"/>
  <c r="EV635" i="1"/>
  <c r="EX635" i="1"/>
  <c r="JD635" i="1"/>
  <c r="JF635" i="1"/>
  <c r="JK635" i="1"/>
  <c r="JH635" i="1"/>
  <c r="JR635" i="1"/>
  <c r="JT635" i="1"/>
  <c r="JY635" i="1"/>
  <c r="JV635" i="1"/>
  <c r="KF635" i="1"/>
  <c r="KH635" i="1"/>
  <c r="KM635" i="1"/>
  <c r="KJ635" i="1"/>
  <c r="KT635" i="1"/>
  <c r="KV635" i="1"/>
  <c r="LA635" i="1"/>
  <c r="KX635" i="1"/>
  <c r="NN635" i="1"/>
  <c r="MZ635" i="1"/>
  <c r="ML635" i="1"/>
  <c r="LX635" i="1"/>
  <c r="LJ635" i="1"/>
  <c r="N636" i="1"/>
  <c r="AB636" i="1"/>
  <c r="AN636" i="1"/>
  <c r="AP636" i="1"/>
  <c r="BB636" i="1"/>
  <c r="BD636" i="1"/>
  <c r="BP636" i="1"/>
  <c r="BR636" i="1"/>
  <c r="BW636" i="1"/>
  <c r="BT636" i="1"/>
  <c r="CD636" i="1"/>
  <c r="CF636" i="1"/>
  <c r="CK636" i="1"/>
  <c r="CH636" i="1"/>
  <c r="CR636" i="1"/>
  <c r="CT636" i="1"/>
  <c r="CY636" i="1"/>
  <c r="CV636" i="1"/>
  <c r="DF636" i="1"/>
  <c r="DH636" i="1"/>
  <c r="DM636" i="1"/>
  <c r="DJ636" i="1"/>
  <c r="DT636" i="1"/>
  <c r="DV636" i="1"/>
  <c r="EA636" i="1"/>
  <c r="DX636" i="1"/>
  <c r="EJ636" i="1"/>
  <c r="EV636" i="1"/>
  <c r="EX636" i="1"/>
  <c r="JD636" i="1"/>
  <c r="JF636" i="1"/>
  <c r="JK636" i="1"/>
  <c r="JH636" i="1"/>
  <c r="JR636" i="1"/>
  <c r="JT636" i="1"/>
  <c r="JY636" i="1"/>
  <c r="JV636" i="1"/>
  <c r="KF636" i="1"/>
  <c r="KH636" i="1"/>
  <c r="KM636" i="1"/>
  <c r="KJ636" i="1"/>
  <c r="KT636" i="1"/>
  <c r="KV636" i="1"/>
  <c r="LA636" i="1"/>
  <c r="KX636" i="1"/>
  <c r="NN636" i="1"/>
  <c r="MZ636" i="1"/>
  <c r="ML636" i="1"/>
  <c r="LX636" i="1"/>
  <c r="LJ636" i="1"/>
  <c r="N637" i="1"/>
  <c r="AB637" i="1"/>
  <c r="AN637" i="1"/>
  <c r="AP637" i="1"/>
  <c r="AT637" i="1"/>
  <c r="AU637" i="1"/>
  <c r="BB637" i="1"/>
  <c r="BD637" i="1"/>
  <c r="BL637" i="1"/>
  <c r="BP637" i="1"/>
  <c r="BR637" i="1"/>
  <c r="BW637" i="1"/>
  <c r="BT637" i="1"/>
  <c r="BZ637" i="1"/>
  <c r="CD637" i="1"/>
  <c r="CF637" i="1"/>
  <c r="CK637" i="1"/>
  <c r="CH637" i="1"/>
  <c r="CN637" i="1"/>
  <c r="CR637" i="1"/>
  <c r="CT637" i="1"/>
  <c r="CY637" i="1"/>
  <c r="CV637" i="1"/>
  <c r="DB637" i="1"/>
  <c r="DF637" i="1"/>
  <c r="DH637" i="1"/>
  <c r="DM637" i="1"/>
  <c r="DJ637" i="1"/>
  <c r="DP637" i="1"/>
  <c r="DT637" i="1"/>
  <c r="DV637" i="1"/>
  <c r="EA637" i="1"/>
  <c r="DX637" i="1"/>
  <c r="EJ637" i="1"/>
  <c r="EV637" i="1"/>
  <c r="EX637" i="1"/>
  <c r="FB637" i="1"/>
  <c r="FC637" i="1"/>
  <c r="IZ637" i="1"/>
  <c r="JD637" i="1"/>
  <c r="JF637" i="1"/>
  <c r="JK637" i="1"/>
  <c r="JH637" i="1"/>
  <c r="JN637" i="1"/>
  <c r="JR637" i="1"/>
  <c r="JT637" i="1"/>
  <c r="JY637" i="1"/>
  <c r="JV637" i="1"/>
  <c r="KB637" i="1"/>
  <c r="KF637" i="1"/>
  <c r="KH637" i="1"/>
  <c r="KM637" i="1"/>
  <c r="KJ637" i="1"/>
  <c r="KP637" i="1"/>
  <c r="KT637" i="1"/>
  <c r="KV637" i="1"/>
  <c r="LA637" i="1"/>
  <c r="KX637" i="1"/>
  <c r="NN637" i="1"/>
  <c r="MZ637" i="1"/>
  <c r="ML637" i="1"/>
  <c r="LX637" i="1"/>
  <c r="BN638" i="1"/>
  <c r="BU638" i="1"/>
  <c r="BP638" i="1"/>
  <c r="BR638" i="1"/>
  <c r="BW638" i="1"/>
  <c r="BT638" i="1"/>
  <c r="BV638" i="1"/>
  <c r="CB638" i="1"/>
  <c r="CI638" i="1"/>
  <c r="CD638" i="1"/>
  <c r="CF638" i="1"/>
  <c r="CK638" i="1"/>
  <c r="CH638" i="1"/>
  <c r="CJ638" i="1"/>
  <c r="CP638" i="1"/>
  <c r="CW638" i="1"/>
  <c r="CR638" i="1"/>
  <c r="CT638" i="1"/>
  <c r="CY638" i="1"/>
  <c r="CV638" i="1"/>
  <c r="CX638" i="1"/>
  <c r="DD638" i="1"/>
  <c r="DK638" i="1"/>
  <c r="DF638" i="1"/>
  <c r="DH638" i="1"/>
  <c r="DM638" i="1"/>
  <c r="DJ638" i="1"/>
  <c r="DL638" i="1"/>
  <c r="DR638" i="1"/>
  <c r="DY638" i="1"/>
  <c r="DT638" i="1"/>
  <c r="DV638" i="1"/>
  <c r="EA638" i="1"/>
  <c r="DX638" i="1"/>
  <c r="DZ638" i="1"/>
  <c r="JB638" i="1"/>
  <c r="JI638" i="1"/>
  <c r="JD638" i="1"/>
  <c r="JF638" i="1"/>
  <c r="JK638" i="1"/>
  <c r="JH638" i="1"/>
  <c r="JJ638" i="1"/>
  <c r="JP638" i="1"/>
  <c r="JW638" i="1"/>
  <c r="JR638" i="1"/>
  <c r="JT638" i="1"/>
  <c r="JY638" i="1"/>
  <c r="JV638" i="1"/>
  <c r="JX638" i="1"/>
  <c r="KD638" i="1"/>
  <c r="KK638" i="1"/>
  <c r="KF638" i="1"/>
  <c r="KH638" i="1"/>
  <c r="KM638" i="1"/>
  <c r="KJ638" i="1"/>
  <c r="KL638" i="1"/>
  <c r="KR638" i="1"/>
  <c r="KY638" i="1"/>
  <c r="KT638" i="1"/>
  <c r="KV638" i="1"/>
  <c r="LA638" i="1"/>
  <c r="KX638" i="1"/>
  <c r="KZ638" i="1"/>
  <c r="BN639" i="1"/>
  <c r="BU639" i="1"/>
  <c r="BP639" i="1"/>
  <c r="BR639" i="1"/>
  <c r="BW639" i="1"/>
  <c r="BT639" i="1"/>
  <c r="BV639" i="1"/>
  <c r="CB639" i="1"/>
  <c r="CI639" i="1"/>
  <c r="CD639" i="1"/>
  <c r="CF639" i="1"/>
  <c r="CK639" i="1"/>
  <c r="CH639" i="1"/>
  <c r="CJ639" i="1"/>
  <c r="CP639" i="1"/>
  <c r="CW639" i="1"/>
  <c r="CR639" i="1"/>
  <c r="CT639" i="1"/>
  <c r="CY639" i="1"/>
  <c r="CV639" i="1"/>
  <c r="CX639" i="1"/>
  <c r="DD639" i="1"/>
  <c r="DK639" i="1"/>
  <c r="DF639" i="1"/>
  <c r="DH639" i="1"/>
  <c r="DM639" i="1"/>
  <c r="DJ639" i="1"/>
  <c r="DL639" i="1"/>
  <c r="DR639" i="1"/>
  <c r="DY639" i="1"/>
  <c r="DT639" i="1"/>
  <c r="DV639" i="1"/>
  <c r="EA639" i="1"/>
  <c r="DX639" i="1"/>
  <c r="DZ639" i="1"/>
  <c r="JB639" i="1"/>
  <c r="JI639" i="1"/>
  <c r="JD639" i="1"/>
  <c r="JF639" i="1"/>
  <c r="JK639" i="1"/>
  <c r="JH639" i="1"/>
  <c r="JJ639" i="1"/>
  <c r="JP639" i="1"/>
  <c r="JW639" i="1"/>
  <c r="JR639" i="1"/>
  <c r="JT639" i="1"/>
  <c r="JY639" i="1"/>
  <c r="JV639" i="1"/>
  <c r="JX639" i="1"/>
  <c r="KD639" i="1"/>
  <c r="KK639" i="1"/>
  <c r="KF639" i="1"/>
  <c r="KH639" i="1"/>
  <c r="KM639" i="1"/>
  <c r="KJ639" i="1"/>
  <c r="KL639" i="1"/>
  <c r="KR639" i="1"/>
  <c r="KY639" i="1"/>
  <c r="KT639" i="1"/>
  <c r="KV639" i="1"/>
  <c r="LA639" i="1"/>
  <c r="KX639" i="1"/>
  <c r="KZ639" i="1"/>
  <c r="BN640" i="1"/>
  <c r="BU640" i="1"/>
  <c r="BP640" i="1"/>
  <c r="BR640" i="1"/>
  <c r="BW640" i="1"/>
  <c r="BT640" i="1"/>
  <c r="BV640" i="1"/>
  <c r="CB640" i="1"/>
  <c r="CI640" i="1"/>
  <c r="CD640" i="1"/>
  <c r="CF640" i="1"/>
  <c r="CK640" i="1"/>
  <c r="CH640" i="1"/>
  <c r="CJ640" i="1"/>
  <c r="CP640" i="1"/>
  <c r="CW640" i="1"/>
  <c r="CR640" i="1"/>
  <c r="CT640" i="1"/>
  <c r="CY640" i="1"/>
  <c r="CV640" i="1"/>
  <c r="CX640" i="1"/>
  <c r="DD640" i="1"/>
  <c r="DK640" i="1"/>
  <c r="DF640" i="1"/>
  <c r="DH640" i="1"/>
  <c r="DM640" i="1"/>
  <c r="DJ640" i="1"/>
  <c r="DL640" i="1"/>
  <c r="DR640" i="1"/>
  <c r="DY640" i="1"/>
  <c r="DT640" i="1"/>
  <c r="DV640" i="1"/>
  <c r="EA640" i="1"/>
  <c r="DX640" i="1"/>
  <c r="DZ640" i="1"/>
  <c r="JB640" i="1"/>
  <c r="JI640" i="1"/>
  <c r="JD640" i="1"/>
  <c r="JF640" i="1"/>
  <c r="JK640" i="1"/>
  <c r="JH640" i="1"/>
  <c r="JJ640" i="1"/>
  <c r="JP640" i="1"/>
  <c r="JW640" i="1"/>
  <c r="JR640" i="1"/>
  <c r="JT640" i="1"/>
  <c r="JY640" i="1"/>
  <c r="JV640" i="1"/>
  <c r="JX640" i="1"/>
  <c r="KD640" i="1"/>
  <c r="KK640" i="1"/>
  <c r="KF640" i="1"/>
  <c r="KH640" i="1"/>
  <c r="KM640" i="1"/>
  <c r="KJ640" i="1"/>
  <c r="KL640" i="1"/>
  <c r="KR640" i="1"/>
  <c r="KY640" i="1"/>
  <c r="KX640" i="1"/>
  <c r="KZ640" i="1"/>
  <c r="LA640" i="1"/>
  <c r="J660" i="1"/>
  <c r="J662" i="1"/>
  <c r="J663" i="1"/>
  <c r="J664" i="1"/>
  <c r="J665" i="1"/>
  <c r="J666" i="1"/>
  <c r="J667" i="1"/>
  <c r="J670" i="1"/>
  <c r="J671" i="1"/>
  <c r="J672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X660" i="1"/>
  <c r="X661" i="1"/>
  <c r="X662" i="1"/>
  <c r="X663" i="1"/>
  <c r="X664" i="1"/>
  <c r="X665" i="1"/>
  <c r="X666" i="1"/>
  <c r="X667" i="1"/>
  <c r="X670" i="1"/>
  <c r="X671" i="1"/>
  <c r="X672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8" i="1"/>
  <c r="X709" i="1"/>
  <c r="X710" i="1"/>
  <c r="AL660" i="1"/>
  <c r="AL661" i="1"/>
  <c r="AL662" i="1"/>
  <c r="AL663" i="1"/>
  <c r="AL664" i="1"/>
  <c r="AL665" i="1"/>
  <c r="AL666" i="1"/>
  <c r="AL667" i="1"/>
  <c r="AL670" i="1"/>
  <c r="AL671" i="1"/>
  <c r="AL672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BN663" i="1"/>
  <c r="BU663" i="1"/>
  <c r="BR663" i="1"/>
  <c r="BV663" i="1"/>
  <c r="BN664" i="1"/>
  <c r="BN665" i="1"/>
  <c r="BU665" i="1"/>
  <c r="BN666" i="1"/>
  <c r="BU666" i="1"/>
  <c r="BN667" i="1"/>
  <c r="BN668" i="1"/>
  <c r="BN669" i="1"/>
  <c r="BN670" i="1"/>
  <c r="BN671" i="1"/>
  <c r="BN672" i="1"/>
  <c r="BN673" i="1"/>
  <c r="BN674" i="1"/>
  <c r="BN675" i="1"/>
  <c r="BN676" i="1"/>
  <c r="BN677" i="1"/>
  <c r="BN678" i="1"/>
  <c r="BN679" i="1"/>
  <c r="BN680" i="1"/>
  <c r="BN681" i="1"/>
  <c r="BN682" i="1"/>
  <c r="BU682" i="1"/>
  <c r="BN683" i="1"/>
  <c r="AZ665" i="1"/>
  <c r="BN684" i="1"/>
  <c r="BN685" i="1"/>
  <c r="BN686" i="1"/>
  <c r="CB683" i="1"/>
  <c r="CB684" i="1"/>
  <c r="CB685" i="1"/>
  <c r="CB686" i="1"/>
  <c r="CP683" i="1"/>
  <c r="CP684" i="1"/>
  <c r="CP685" i="1"/>
  <c r="CP686" i="1"/>
  <c r="BN687" i="1"/>
  <c r="BN688" i="1"/>
  <c r="BN689" i="1"/>
  <c r="BN690" i="1"/>
  <c r="BN691" i="1"/>
  <c r="BN692" i="1"/>
  <c r="BN693" i="1"/>
  <c r="BN694" i="1"/>
  <c r="BN703" i="1"/>
  <c r="BU703" i="1"/>
  <c r="BN704" i="1"/>
  <c r="BU704" i="1"/>
  <c r="BN705" i="1"/>
  <c r="BU705" i="1"/>
  <c r="BN706" i="1"/>
  <c r="BU706" i="1"/>
  <c r="BN707" i="1"/>
  <c r="BU707" i="1"/>
  <c r="BN708" i="1"/>
  <c r="BU708" i="1"/>
  <c r="BN709" i="1"/>
  <c r="BU709" i="1"/>
  <c r="BN710" i="1"/>
  <c r="BN711" i="1"/>
  <c r="BU711" i="1"/>
  <c r="CB663" i="1"/>
  <c r="CI663" i="1"/>
  <c r="CB664" i="1"/>
  <c r="CI664" i="1"/>
  <c r="CB668" i="1"/>
  <c r="CI668" i="1"/>
  <c r="CB665" i="1"/>
  <c r="CI665" i="1"/>
  <c r="CB666" i="1"/>
  <c r="CI666" i="1"/>
  <c r="CB667" i="1"/>
  <c r="AZ661" i="1"/>
  <c r="CB669" i="1"/>
  <c r="CB670" i="1"/>
  <c r="CP667" i="1"/>
  <c r="CP668" i="1"/>
  <c r="CP669" i="1"/>
  <c r="CP670" i="1"/>
  <c r="CB671" i="1"/>
  <c r="CB672" i="1"/>
  <c r="CB676" i="1"/>
  <c r="CB680" i="1"/>
  <c r="CB688" i="1"/>
  <c r="CB692" i="1"/>
  <c r="CB704" i="1"/>
  <c r="CI704" i="1"/>
  <c r="CB708" i="1"/>
  <c r="CB673" i="1"/>
  <c r="CB674" i="1"/>
  <c r="CB675" i="1"/>
  <c r="CB677" i="1"/>
  <c r="CB678" i="1"/>
  <c r="CB679" i="1"/>
  <c r="AZ664" i="1"/>
  <c r="CB681" i="1"/>
  <c r="CB682" i="1"/>
  <c r="CP679" i="1"/>
  <c r="CP680" i="1"/>
  <c r="CW680" i="1"/>
  <c r="CP681" i="1"/>
  <c r="CP682" i="1"/>
  <c r="CB687" i="1"/>
  <c r="CB689" i="1"/>
  <c r="CB690" i="1"/>
  <c r="AZ666" i="1"/>
  <c r="CP687" i="1"/>
  <c r="CP688" i="1"/>
  <c r="CP689" i="1"/>
  <c r="CP690" i="1"/>
  <c r="CB691" i="1"/>
  <c r="AZ667" i="1"/>
  <c r="CB693" i="1"/>
  <c r="CB694" i="1"/>
  <c r="CP691" i="1"/>
  <c r="CP692" i="1"/>
  <c r="CP693" i="1"/>
  <c r="CP694" i="1"/>
  <c r="CB703" i="1"/>
  <c r="CI703" i="1"/>
  <c r="CB705" i="1"/>
  <c r="CI705" i="1"/>
  <c r="CB706" i="1"/>
  <c r="CI706" i="1"/>
  <c r="CB707" i="1"/>
  <c r="CI707" i="1"/>
  <c r="CB709" i="1"/>
  <c r="CB710" i="1"/>
  <c r="CI710" i="1"/>
  <c r="CB711" i="1"/>
  <c r="CI711" i="1"/>
  <c r="CP663" i="1"/>
  <c r="CW663" i="1"/>
  <c r="CP664" i="1"/>
  <c r="CP665" i="1"/>
  <c r="CP666" i="1"/>
  <c r="CW666" i="1"/>
  <c r="CP671" i="1"/>
  <c r="CP672" i="1"/>
  <c r="CP673" i="1"/>
  <c r="CW673" i="1"/>
  <c r="CP674" i="1"/>
  <c r="CP675" i="1"/>
  <c r="CP676" i="1"/>
  <c r="CP677" i="1"/>
  <c r="CP678" i="1"/>
  <c r="CP703" i="1"/>
  <c r="CW703" i="1"/>
  <c r="CP704" i="1"/>
  <c r="CP705" i="1"/>
  <c r="CW705" i="1"/>
  <c r="CP706" i="1"/>
  <c r="CW706" i="1"/>
  <c r="CP707" i="1"/>
  <c r="CW707" i="1"/>
  <c r="CP708" i="1"/>
  <c r="CW708" i="1"/>
  <c r="CP709" i="1"/>
  <c r="CW709" i="1"/>
  <c r="CP710" i="1"/>
  <c r="CW710" i="1"/>
  <c r="CP711" i="1"/>
  <c r="CW711" i="1"/>
  <c r="DD663" i="1"/>
  <c r="DK663" i="1"/>
  <c r="DD664" i="1"/>
  <c r="DD665" i="1"/>
  <c r="DK665" i="1"/>
  <c r="DD666" i="1"/>
  <c r="DK666" i="1"/>
  <c r="DD667" i="1"/>
  <c r="DD668" i="1"/>
  <c r="DK668" i="1"/>
  <c r="DD672" i="1"/>
  <c r="DK672" i="1"/>
  <c r="DH668" i="1"/>
  <c r="DD669" i="1"/>
  <c r="DK669" i="1"/>
  <c r="DD670" i="1"/>
  <c r="DD671" i="1"/>
  <c r="DK671" i="1"/>
  <c r="DD673" i="1"/>
  <c r="DD674" i="1"/>
  <c r="DD678" i="1"/>
  <c r="DD682" i="1"/>
  <c r="DD686" i="1"/>
  <c r="DD675" i="1"/>
  <c r="DD679" i="1"/>
  <c r="DH679" i="1"/>
  <c r="DD676" i="1"/>
  <c r="DD677" i="1"/>
  <c r="DD680" i="1"/>
  <c r="EF664" i="1"/>
  <c r="ET664" i="1"/>
  <c r="DD681" i="1"/>
  <c r="DR679" i="1"/>
  <c r="DR680" i="1"/>
  <c r="DR681" i="1"/>
  <c r="DR682" i="1"/>
  <c r="DD683" i="1"/>
  <c r="DD684" i="1"/>
  <c r="DD685" i="1"/>
  <c r="DD687" i="1"/>
  <c r="DD688" i="1"/>
  <c r="DD689" i="1"/>
  <c r="DD690" i="1"/>
  <c r="DD691" i="1"/>
  <c r="DD692" i="1"/>
  <c r="DD693" i="1"/>
  <c r="DD694" i="1"/>
  <c r="DD703" i="1"/>
  <c r="DK703" i="1"/>
  <c r="DD704" i="1"/>
  <c r="DK704" i="1"/>
  <c r="DD705" i="1"/>
  <c r="DK705" i="1"/>
  <c r="DD706" i="1"/>
  <c r="DK706" i="1"/>
  <c r="DD707" i="1"/>
  <c r="DK707" i="1"/>
  <c r="DD708" i="1"/>
  <c r="DK708" i="1"/>
  <c r="DD709" i="1"/>
  <c r="DD710" i="1"/>
  <c r="DD711" i="1"/>
  <c r="DK711" i="1"/>
  <c r="DR663" i="1"/>
  <c r="DY663" i="1"/>
  <c r="DR664" i="1"/>
  <c r="DR665" i="1"/>
  <c r="DY665" i="1"/>
  <c r="DY669" i="1"/>
  <c r="DR666" i="1"/>
  <c r="DY666" i="1"/>
  <c r="DR671" i="1"/>
  <c r="DR672" i="1"/>
  <c r="DR673" i="1"/>
  <c r="DR674" i="1"/>
  <c r="DV674" i="1"/>
  <c r="DZ674" i="1"/>
  <c r="EA674" i="1"/>
  <c r="DR675" i="1"/>
  <c r="DR676" i="1"/>
  <c r="DR677" i="1"/>
  <c r="DR678" i="1"/>
  <c r="DR683" i="1"/>
  <c r="DR684" i="1"/>
  <c r="DR685" i="1"/>
  <c r="DR686" i="1"/>
  <c r="DR687" i="1"/>
  <c r="DR688" i="1"/>
  <c r="DR689" i="1"/>
  <c r="DR690" i="1"/>
  <c r="DR691" i="1"/>
  <c r="DR692" i="1"/>
  <c r="DR693" i="1"/>
  <c r="DR694" i="1"/>
  <c r="DR703" i="1"/>
  <c r="DY703" i="1"/>
  <c r="DR704" i="1"/>
  <c r="DY704" i="1"/>
  <c r="DR705" i="1"/>
  <c r="DY705" i="1"/>
  <c r="DR706" i="1"/>
  <c r="DY706" i="1"/>
  <c r="DR707" i="1"/>
  <c r="DR708" i="1"/>
  <c r="DY708" i="1"/>
  <c r="DR709" i="1"/>
  <c r="DY709" i="1"/>
  <c r="DR710" i="1"/>
  <c r="DY710" i="1"/>
  <c r="DR711" i="1"/>
  <c r="DY711" i="1"/>
  <c r="EF660" i="1"/>
  <c r="EF661" i="1"/>
  <c r="EF662" i="1"/>
  <c r="ET662" i="1"/>
  <c r="EF663" i="1"/>
  <c r="EF665" i="1"/>
  <c r="EF666" i="1"/>
  <c r="EF667" i="1"/>
  <c r="EF670" i="1"/>
  <c r="EF671" i="1"/>
  <c r="EF672" i="1"/>
  <c r="EF674" i="1"/>
  <c r="EF675" i="1"/>
  <c r="EF676" i="1"/>
  <c r="EF677" i="1"/>
  <c r="EF678" i="1"/>
  <c r="EF679" i="1"/>
  <c r="EF680" i="1"/>
  <c r="EF681" i="1"/>
  <c r="EF682" i="1"/>
  <c r="EF683" i="1"/>
  <c r="EF684" i="1"/>
  <c r="EF685" i="1"/>
  <c r="EF686" i="1"/>
  <c r="EF687" i="1"/>
  <c r="EF688" i="1"/>
  <c r="EF689" i="1"/>
  <c r="EF690" i="1"/>
  <c r="EF691" i="1"/>
  <c r="EF692" i="1"/>
  <c r="EF693" i="1"/>
  <c r="EF694" i="1"/>
  <c r="EF695" i="1"/>
  <c r="EF696" i="1"/>
  <c r="EF697" i="1"/>
  <c r="EF698" i="1"/>
  <c r="EF699" i="1"/>
  <c r="EF700" i="1"/>
  <c r="EF701" i="1"/>
  <c r="EF702" i="1"/>
  <c r="EF703" i="1"/>
  <c r="EF704" i="1"/>
  <c r="EF705" i="1"/>
  <c r="EF706" i="1"/>
  <c r="EF708" i="1"/>
  <c r="EF709" i="1"/>
  <c r="EF710" i="1"/>
  <c r="ET660" i="1"/>
  <c r="ET661" i="1"/>
  <c r="ET663" i="1"/>
  <c r="ET665" i="1"/>
  <c r="ET666" i="1"/>
  <c r="ET667" i="1"/>
  <c r="ET670" i="1"/>
  <c r="ET671" i="1"/>
  <c r="ET672" i="1"/>
  <c r="ET674" i="1"/>
  <c r="ET675" i="1"/>
  <c r="ET676" i="1"/>
  <c r="ET677" i="1"/>
  <c r="ET678" i="1"/>
  <c r="ET679" i="1"/>
  <c r="ET680" i="1"/>
  <c r="ET681" i="1"/>
  <c r="ET682" i="1"/>
  <c r="ET683" i="1"/>
  <c r="ET684" i="1"/>
  <c r="ET685" i="1"/>
  <c r="ET686" i="1"/>
  <c r="ET687" i="1"/>
  <c r="ET688" i="1"/>
  <c r="ET689" i="1"/>
  <c r="ET690" i="1"/>
  <c r="ET691" i="1"/>
  <c r="ET692" i="1"/>
  <c r="ET693" i="1"/>
  <c r="ET694" i="1"/>
  <c r="ET695" i="1"/>
  <c r="ET696" i="1"/>
  <c r="ET697" i="1"/>
  <c r="ET698" i="1"/>
  <c r="ET699" i="1"/>
  <c r="ET700" i="1"/>
  <c r="ET701" i="1"/>
  <c r="ET702" i="1"/>
  <c r="ET703" i="1"/>
  <c r="ET704" i="1"/>
  <c r="ET705" i="1"/>
  <c r="ET706" i="1"/>
  <c r="ET707" i="1"/>
  <c r="ET708" i="1"/>
  <c r="ET709" i="1"/>
  <c r="ET710" i="1"/>
  <c r="JB663" i="1"/>
  <c r="JI663" i="1"/>
  <c r="JB667" i="1"/>
  <c r="JI667" i="1"/>
  <c r="JB664" i="1"/>
  <c r="JI664" i="1"/>
  <c r="JB665" i="1"/>
  <c r="JI665" i="1"/>
  <c r="JB666" i="1"/>
  <c r="JB668" i="1"/>
  <c r="JB669" i="1"/>
  <c r="JB670" i="1"/>
  <c r="JB671" i="1"/>
  <c r="JB672" i="1"/>
  <c r="JB673" i="1"/>
  <c r="JB674" i="1"/>
  <c r="JB675" i="1"/>
  <c r="JB676" i="1"/>
  <c r="JB677" i="1"/>
  <c r="JB678" i="1"/>
  <c r="JB679" i="1"/>
  <c r="JI679" i="1"/>
  <c r="JB683" i="1"/>
  <c r="JI683" i="1"/>
  <c r="JB680" i="1"/>
  <c r="JB681" i="1"/>
  <c r="JB682" i="1"/>
  <c r="JB684" i="1"/>
  <c r="JB685" i="1"/>
  <c r="JB686" i="1"/>
  <c r="JB687" i="1"/>
  <c r="JB688" i="1"/>
  <c r="JB689" i="1"/>
  <c r="JB690" i="1"/>
  <c r="JB691" i="1"/>
  <c r="JB692" i="1"/>
  <c r="JB693" i="1"/>
  <c r="JB694" i="1"/>
  <c r="JB703" i="1"/>
  <c r="JI703" i="1"/>
  <c r="JB704" i="1"/>
  <c r="JI704" i="1"/>
  <c r="JB705" i="1"/>
  <c r="JI705" i="1"/>
  <c r="JB706" i="1"/>
  <c r="JI706" i="1"/>
  <c r="JB707" i="1"/>
  <c r="JI707" i="1"/>
  <c r="JB708" i="1"/>
  <c r="JI708" i="1"/>
  <c r="JB709" i="1"/>
  <c r="JI709" i="1"/>
  <c r="JB710" i="1"/>
  <c r="JI710" i="1"/>
  <c r="JB711" i="1"/>
  <c r="JP663" i="1"/>
  <c r="JP664" i="1"/>
  <c r="JW664" i="1"/>
  <c r="JP668" i="1"/>
  <c r="JP665" i="1"/>
  <c r="JP666" i="1"/>
  <c r="JW666" i="1"/>
  <c r="JP667" i="1"/>
  <c r="JP669" i="1"/>
  <c r="JP670" i="1"/>
  <c r="JP674" i="1"/>
  <c r="JP678" i="1"/>
  <c r="JP682" i="1"/>
  <c r="JP686" i="1"/>
  <c r="JP690" i="1"/>
  <c r="JP694" i="1"/>
  <c r="JP706" i="1"/>
  <c r="JW706" i="1"/>
  <c r="JP710" i="1"/>
  <c r="JW710" i="1"/>
  <c r="JP671" i="1"/>
  <c r="JP672" i="1"/>
  <c r="JP673" i="1"/>
  <c r="JP675" i="1"/>
  <c r="JP676" i="1"/>
  <c r="JP677" i="1"/>
  <c r="JP679" i="1"/>
  <c r="JP680" i="1"/>
  <c r="JP681" i="1"/>
  <c r="JP683" i="1"/>
  <c r="JP684" i="1"/>
  <c r="JP685" i="1"/>
  <c r="JW685" i="1"/>
  <c r="JP689" i="1"/>
  <c r="JP693" i="1"/>
  <c r="JP687" i="1"/>
  <c r="JP688" i="1"/>
  <c r="JP691" i="1"/>
  <c r="JP692" i="1"/>
  <c r="JP703" i="1"/>
  <c r="JW703" i="1"/>
  <c r="JP704" i="1"/>
  <c r="JW704" i="1"/>
  <c r="JP705" i="1"/>
  <c r="JW705" i="1"/>
  <c r="JP707" i="1"/>
  <c r="JW707" i="1"/>
  <c r="JP708" i="1"/>
  <c r="JP709" i="1"/>
  <c r="JP711" i="1"/>
  <c r="JW711" i="1"/>
  <c r="KD663" i="1"/>
  <c r="KK663" i="1"/>
  <c r="KH663" i="1"/>
  <c r="KL663" i="1"/>
  <c r="KD664" i="1"/>
  <c r="KK664" i="1"/>
  <c r="KD668" i="1"/>
  <c r="KK668" i="1"/>
  <c r="KH668" i="1"/>
  <c r="KL668" i="1"/>
  <c r="KM668" i="1"/>
  <c r="KD665" i="1"/>
  <c r="KK665" i="1"/>
  <c r="KD666" i="1"/>
  <c r="KK666" i="1"/>
  <c r="KD667" i="1"/>
  <c r="KD672" i="1"/>
  <c r="KD676" i="1"/>
  <c r="KD680" i="1"/>
  <c r="KD684" i="1"/>
  <c r="KD688" i="1"/>
  <c r="KD692" i="1"/>
  <c r="KD704" i="1"/>
  <c r="KK704" i="1"/>
  <c r="KD708" i="1"/>
  <c r="KK708" i="1"/>
  <c r="KD669" i="1"/>
  <c r="KD670" i="1"/>
  <c r="KD671" i="1"/>
  <c r="KD673" i="1"/>
  <c r="KD674" i="1"/>
  <c r="KD675" i="1"/>
  <c r="KD677" i="1"/>
  <c r="KD678" i="1"/>
  <c r="KD679" i="1"/>
  <c r="KD681" i="1"/>
  <c r="KD682" i="1"/>
  <c r="KK682" i="1"/>
  <c r="KD686" i="1"/>
  <c r="KD683" i="1"/>
  <c r="KD685" i="1"/>
  <c r="KD687" i="1"/>
  <c r="KD689" i="1"/>
  <c r="KD690" i="1"/>
  <c r="KD694" i="1"/>
  <c r="KD691" i="1"/>
  <c r="KD693" i="1"/>
  <c r="KD703" i="1"/>
  <c r="KK703" i="1"/>
  <c r="KD705" i="1"/>
  <c r="KD706" i="1"/>
  <c r="KK706" i="1"/>
  <c r="KD707" i="1"/>
  <c r="KK707" i="1"/>
  <c r="KD709" i="1"/>
  <c r="KK709" i="1"/>
  <c r="KD710" i="1"/>
  <c r="KK710" i="1"/>
  <c r="KD711" i="1"/>
  <c r="KK711" i="1"/>
  <c r="KR663" i="1"/>
  <c r="KR664" i="1"/>
  <c r="KR668" i="1"/>
  <c r="KR665" i="1"/>
  <c r="KR666" i="1"/>
  <c r="KY666" i="1"/>
  <c r="KR667" i="1"/>
  <c r="KR669" i="1"/>
  <c r="KY669" i="1"/>
  <c r="KR670" i="1"/>
  <c r="KR671" i="1"/>
  <c r="KR672" i="1"/>
  <c r="KR673" i="1"/>
  <c r="KR674" i="1"/>
  <c r="KR675" i="1"/>
  <c r="KR676" i="1"/>
  <c r="KY676" i="1"/>
  <c r="KR680" i="1"/>
  <c r="KR677" i="1"/>
  <c r="KR678" i="1"/>
  <c r="KY678" i="1"/>
  <c r="KR682" i="1"/>
  <c r="KR679" i="1"/>
  <c r="KY679" i="1"/>
  <c r="KR683" i="1"/>
  <c r="KR687" i="1"/>
  <c r="KR691" i="1"/>
  <c r="KR681" i="1"/>
  <c r="KR684" i="1"/>
  <c r="KR685" i="1"/>
  <c r="KR686" i="1"/>
  <c r="KR688" i="1"/>
  <c r="KR689" i="1"/>
  <c r="KR690" i="1"/>
  <c r="KR692" i="1"/>
  <c r="KR693" i="1"/>
  <c r="KR694" i="1"/>
  <c r="KR703" i="1"/>
  <c r="KY703" i="1"/>
  <c r="KR704" i="1"/>
  <c r="KY704" i="1"/>
  <c r="KR705" i="1"/>
  <c r="KY705" i="1"/>
  <c r="KR706" i="1"/>
  <c r="KY706" i="1"/>
  <c r="KR707" i="1"/>
  <c r="KY707" i="1"/>
  <c r="KR708" i="1"/>
  <c r="KY708" i="1"/>
  <c r="KR709" i="1"/>
  <c r="KY709" i="1"/>
  <c r="KR710" i="1"/>
  <c r="KY710" i="1"/>
  <c r="KR711" i="1"/>
  <c r="NJ660" i="1"/>
  <c r="NJ661" i="1"/>
  <c r="NJ662" i="1"/>
  <c r="NJ663" i="1"/>
  <c r="NJ664" i="1"/>
  <c r="MV664" i="1"/>
  <c r="MH664" i="1"/>
  <c r="LF674" i="1"/>
  <c r="LT664" i="1"/>
  <c r="NJ665" i="1"/>
  <c r="NJ666" i="1"/>
  <c r="NJ667" i="1"/>
  <c r="NJ670" i="1"/>
  <c r="NJ671" i="1"/>
  <c r="NJ672" i="1"/>
  <c r="NJ674" i="1"/>
  <c r="NJ675" i="1"/>
  <c r="NJ676" i="1"/>
  <c r="NJ677" i="1"/>
  <c r="NJ678" i="1"/>
  <c r="NJ679" i="1"/>
  <c r="NJ680" i="1"/>
  <c r="NJ681" i="1"/>
  <c r="NJ682" i="1"/>
  <c r="NJ683" i="1"/>
  <c r="NJ684" i="1"/>
  <c r="NJ685" i="1"/>
  <c r="NJ686" i="1"/>
  <c r="NJ687" i="1"/>
  <c r="NJ688" i="1"/>
  <c r="NJ689" i="1"/>
  <c r="NJ690" i="1"/>
  <c r="NJ691" i="1"/>
  <c r="NJ692" i="1"/>
  <c r="NJ693" i="1"/>
  <c r="NJ694" i="1"/>
  <c r="NJ695" i="1"/>
  <c r="NJ696" i="1"/>
  <c r="NJ697" i="1"/>
  <c r="NJ698" i="1"/>
  <c r="NJ699" i="1"/>
  <c r="NJ700" i="1"/>
  <c r="NJ701" i="1"/>
  <c r="NJ702" i="1"/>
  <c r="NJ703" i="1"/>
  <c r="NJ704" i="1"/>
  <c r="NJ705" i="1"/>
  <c r="NJ706" i="1"/>
  <c r="NJ708" i="1"/>
  <c r="NJ709" i="1"/>
  <c r="NJ710" i="1"/>
  <c r="MV660" i="1"/>
  <c r="MV661" i="1"/>
  <c r="MV662" i="1"/>
  <c r="MV663" i="1"/>
  <c r="MV665" i="1"/>
  <c r="MH665" i="1"/>
  <c r="LF677" i="1"/>
  <c r="MV666" i="1"/>
  <c r="MV667" i="1"/>
  <c r="MV670" i="1"/>
  <c r="MV671" i="1"/>
  <c r="MV672" i="1"/>
  <c r="MV674" i="1"/>
  <c r="MV675" i="1"/>
  <c r="MV676" i="1"/>
  <c r="MV677" i="1"/>
  <c r="MV678" i="1"/>
  <c r="MV679" i="1"/>
  <c r="MV680" i="1"/>
  <c r="MV681" i="1"/>
  <c r="MV682" i="1"/>
  <c r="MV683" i="1"/>
  <c r="MV684" i="1"/>
  <c r="MV685" i="1"/>
  <c r="MV686" i="1"/>
  <c r="MV687" i="1"/>
  <c r="MV688" i="1"/>
  <c r="MV689" i="1"/>
  <c r="MV690" i="1"/>
  <c r="MV691" i="1"/>
  <c r="MV692" i="1"/>
  <c r="MV693" i="1"/>
  <c r="MV694" i="1"/>
  <c r="MV695" i="1"/>
  <c r="MV696" i="1"/>
  <c r="MV697" i="1"/>
  <c r="MV698" i="1"/>
  <c r="MV699" i="1"/>
  <c r="MV700" i="1"/>
  <c r="MV701" i="1"/>
  <c r="MV702" i="1"/>
  <c r="MV703" i="1"/>
  <c r="MV704" i="1"/>
  <c r="MV705" i="1"/>
  <c r="MV706" i="1"/>
  <c r="MV708" i="1"/>
  <c r="MV709" i="1"/>
  <c r="MV710" i="1"/>
  <c r="MH660" i="1"/>
  <c r="MH661" i="1"/>
  <c r="MH662" i="1"/>
  <c r="MH663" i="1"/>
  <c r="MH666" i="1"/>
  <c r="MH667" i="1"/>
  <c r="MH670" i="1"/>
  <c r="MH671" i="1"/>
  <c r="MH672" i="1"/>
  <c r="MH674" i="1"/>
  <c r="MH675" i="1"/>
  <c r="MH676" i="1"/>
  <c r="MH677" i="1"/>
  <c r="MH678" i="1"/>
  <c r="MH679" i="1"/>
  <c r="MH680" i="1"/>
  <c r="MH681" i="1"/>
  <c r="MH682" i="1"/>
  <c r="MH683" i="1"/>
  <c r="MH684" i="1"/>
  <c r="MH685" i="1"/>
  <c r="MH686" i="1"/>
  <c r="MH687" i="1"/>
  <c r="MH688" i="1"/>
  <c r="MH689" i="1"/>
  <c r="MH690" i="1"/>
  <c r="MH691" i="1"/>
  <c r="MH692" i="1"/>
  <c r="MH693" i="1"/>
  <c r="MH694" i="1"/>
  <c r="MH695" i="1"/>
  <c r="MH696" i="1"/>
  <c r="MH697" i="1"/>
  <c r="MH698" i="1"/>
  <c r="MH699" i="1"/>
  <c r="MH700" i="1"/>
  <c r="MH701" i="1"/>
  <c r="MH702" i="1"/>
  <c r="MH703" i="1"/>
  <c r="MH704" i="1"/>
  <c r="MH705" i="1"/>
  <c r="MH706" i="1"/>
  <c r="MH708" i="1"/>
  <c r="MH709" i="1"/>
  <c r="MH710" i="1"/>
  <c r="LT660" i="1"/>
  <c r="LT661" i="1"/>
  <c r="LT662" i="1"/>
  <c r="LT663" i="1"/>
  <c r="LT665" i="1"/>
  <c r="LT666" i="1"/>
  <c r="LT667" i="1"/>
  <c r="LF683" i="1"/>
  <c r="LT670" i="1"/>
  <c r="LT671" i="1"/>
  <c r="LT672" i="1"/>
  <c r="LT674" i="1"/>
  <c r="LT675" i="1"/>
  <c r="LT676" i="1"/>
  <c r="LT677" i="1"/>
  <c r="LT678" i="1"/>
  <c r="LT679" i="1"/>
  <c r="LT680" i="1"/>
  <c r="LT681" i="1"/>
  <c r="LT682" i="1"/>
  <c r="LT683" i="1"/>
  <c r="LT684" i="1"/>
  <c r="LT685" i="1"/>
  <c r="LT686" i="1"/>
  <c r="LT687" i="1"/>
  <c r="LT688" i="1"/>
  <c r="LT689" i="1"/>
  <c r="LT690" i="1"/>
  <c r="LT691" i="1"/>
  <c r="LT692" i="1"/>
  <c r="LT693" i="1"/>
  <c r="LT694" i="1"/>
  <c r="LT695" i="1"/>
  <c r="LT696" i="1"/>
  <c r="LT697" i="1"/>
  <c r="LT698" i="1"/>
  <c r="LT699" i="1"/>
  <c r="LT700" i="1"/>
  <c r="LT701" i="1"/>
  <c r="LT702" i="1"/>
  <c r="LT703" i="1"/>
  <c r="LT704" i="1"/>
  <c r="LT705" i="1"/>
  <c r="LT706" i="1"/>
  <c r="LT708" i="1"/>
  <c r="LT709" i="1"/>
  <c r="LT710" i="1"/>
  <c r="AZ660" i="1"/>
  <c r="AZ662" i="1"/>
  <c r="AZ663" i="1"/>
  <c r="AZ670" i="1"/>
  <c r="AZ671" i="1"/>
  <c r="AZ672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6" i="1"/>
  <c r="AZ697" i="1"/>
  <c r="AZ698" i="1"/>
  <c r="AZ699" i="1"/>
  <c r="AZ700" i="1"/>
  <c r="AZ701" i="1"/>
  <c r="AZ702" i="1"/>
  <c r="AZ703" i="1"/>
  <c r="AZ704" i="1"/>
  <c r="AZ705" i="1"/>
  <c r="AZ706" i="1"/>
  <c r="AZ707" i="1"/>
  <c r="AZ708" i="1"/>
  <c r="AZ709" i="1"/>
  <c r="AZ710" i="1"/>
  <c r="LF662" i="1"/>
  <c r="LM663" i="1"/>
  <c r="LN663" i="1"/>
  <c r="LF665" i="1"/>
  <c r="LF668" i="1"/>
  <c r="LF671" i="1"/>
  <c r="LF680" i="1"/>
  <c r="LF692" i="1"/>
  <c r="LF695" i="1"/>
  <c r="LF698" i="1"/>
  <c r="LM700" i="1"/>
  <c r="LF701" i="1"/>
  <c r="LF704" i="1"/>
  <c r="BT647" i="1"/>
  <c r="BU647" i="1"/>
  <c r="CH647" i="1"/>
  <c r="CI647" i="1"/>
  <c r="CV647" i="1"/>
  <c r="CW647" i="1"/>
  <c r="DJ647" i="1"/>
  <c r="DK647" i="1"/>
  <c r="DX647" i="1"/>
  <c r="DY647" i="1"/>
  <c r="JH647" i="1"/>
  <c r="JI647" i="1"/>
  <c r="JV647" i="1"/>
  <c r="JW647" i="1"/>
  <c r="KJ647" i="1"/>
  <c r="KK647" i="1"/>
  <c r="KX647" i="1"/>
  <c r="KY647" i="1"/>
  <c r="BT648" i="1"/>
  <c r="BU648" i="1"/>
  <c r="CH648" i="1"/>
  <c r="CI648" i="1"/>
  <c r="CV648" i="1"/>
  <c r="CW648" i="1"/>
  <c r="DJ648" i="1"/>
  <c r="DK648" i="1"/>
  <c r="DX648" i="1"/>
  <c r="DY648" i="1"/>
  <c r="JH648" i="1"/>
  <c r="JI648" i="1"/>
  <c r="JV648" i="1"/>
  <c r="JW648" i="1"/>
  <c r="KJ648" i="1"/>
  <c r="KK648" i="1"/>
  <c r="KX648" i="1"/>
  <c r="KY648" i="1"/>
  <c r="BT649" i="1"/>
  <c r="BU649" i="1"/>
  <c r="CH649" i="1"/>
  <c r="CI649" i="1"/>
  <c r="CV649" i="1"/>
  <c r="CW649" i="1"/>
  <c r="DJ649" i="1"/>
  <c r="DK649" i="1"/>
  <c r="DX649" i="1"/>
  <c r="DY649" i="1"/>
  <c r="JH649" i="1"/>
  <c r="JI649" i="1"/>
  <c r="JV649" i="1"/>
  <c r="JW649" i="1"/>
  <c r="KJ649" i="1"/>
  <c r="KK649" i="1"/>
  <c r="KX649" i="1"/>
  <c r="KY649" i="1"/>
  <c r="BT650" i="1"/>
  <c r="BU650" i="1"/>
  <c r="CH650" i="1"/>
  <c r="CI650" i="1"/>
  <c r="CV650" i="1"/>
  <c r="CW650" i="1"/>
  <c r="DJ650" i="1"/>
  <c r="DK650" i="1"/>
  <c r="DX650" i="1"/>
  <c r="DY650" i="1"/>
  <c r="JH650" i="1"/>
  <c r="JI650" i="1"/>
  <c r="JV650" i="1"/>
  <c r="JW650" i="1"/>
  <c r="KJ650" i="1"/>
  <c r="KK650" i="1"/>
  <c r="KX650" i="1"/>
  <c r="KY650" i="1"/>
  <c r="DX709" i="1"/>
  <c r="BL699" i="1"/>
  <c r="LD689" i="1"/>
  <c r="IZ699" i="1"/>
  <c r="BT705" i="1"/>
  <c r="ED669" i="1"/>
  <c r="BG660" i="1"/>
  <c r="BG661" i="1"/>
  <c r="BD661" i="1"/>
  <c r="AS660" i="1"/>
  <c r="AS661" i="1"/>
  <c r="AE665" i="1"/>
  <c r="Q663" i="1"/>
  <c r="Q664" i="1"/>
  <c r="EM660" i="1"/>
  <c r="EM661" i="1"/>
  <c r="MA660" i="1"/>
  <c r="MA661" i="1"/>
  <c r="CT675" i="1"/>
  <c r="FA660" i="1"/>
  <c r="FA661" i="1"/>
  <c r="EX662" i="1"/>
  <c r="CF663" i="1"/>
  <c r="JI666" i="1"/>
  <c r="JF666" i="1"/>
  <c r="JW663" i="1"/>
  <c r="JT692" i="1"/>
  <c r="KV677" i="1"/>
  <c r="NQ660" i="1"/>
  <c r="NQ661" i="1"/>
  <c r="NN662" i="1"/>
  <c r="NC660" i="1"/>
  <c r="NC661" i="1"/>
  <c r="NC662" i="1"/>
  <c r="MO660" i="1"/>
  <c r="MO661" i="1"/>
  <c r="LH683" i="1"/>
  <c r="LJ683" i="1"/>
  <c r="LH684" i="1"/>
  <c r="LJ684" i="1"/>
  <c r="LH685" i="1"/>
  <c r="LJ685" i="1"/>
  <c r="A716" i="1"/>
  <c r="Q734" i="1"/>
  <c r="Q735" i="1"/>
  <c r="BN769" i="1"/>
  <c r="BN761" i="1"/>
  <c r="BN757" i="1"/>
  <c r="BN753" i="1"/>
  <c r="BN749" i="1"/>
  <c r="BN745" i="1"/>
  <c r="BN741" i="1"/>
  <c r="BN737" i="1"/>
  <c r="BN765" i="1"/>
  <c r="BN770" i="1"/>
  <c r="BN766" i="1"/>
  <c r="BN762" i="1"/>
  <c r="BN758" i="1"/>
  <c r="BN754" i="1"/>
  <c r="BN750" i="1"/>
  <c r="BN746" i="1"/>
  <c r="BN742" i="1"/>
  <c r="BN738" i="1"/>
  <c r="BU738" i="1"/>
  <c r="BN771" i="1"/>
  <c r="BN767" i="1"/>
  <c r="BN763" i="1"/>
  <c r="BN759" i="1"/>
  <c r="BN755" i="1"/>
  <c r="BN751" i="1"/>
  <c r="BN747" i="1"/>
  <c r="BN743" i="1"/>
  <c r="BN739" i="1"/>
  <c r="BU739" i="1"/>
  <c r="BN772" i="1"/>
  <c r="BN768" i="1"/>
  <c r="BN764" i="1"/>
  <c r="BN760" i="1"/>
  <c r="BN756" i="1"/>
  <c r="BN752" i="1"/>
  <c r="BN748" i="1"/>
  <c r="BN740" i="1"/>
  <c r="BU740" i="1"/>
  <c r="BR740" i="1"/>
  <c r="BN744" i="1"/>
  <c r="BU744" i="1"/>
  <c r="BR744" i="1"/>
  <c r="BV744" i="1"/>
  <c r="LH677" i="1"/>
  <c r="LJ677" i="1"/>
  <c r="LH678" i="1"/>
  <c r="LJ678" i="1"/>
  <c r="LH679" i="1"/>
  <c r="LJ679" i="1"/>
  <c r="NN665" i="1"/>
  <c r="NN664" i="1"/>
  <c r="NN666" i="1"/>
  <c r="NN667" i="1"/>
  <c r="NN670" i="1"/>
  <c r="NN671" i="1"/>
  <c r="NN672" i="1"/>
  <c r="EX665" i="1"/>
  <c r="EX666" i="1"/>
  <c r="EX667" i="1"/>
  <c r="EX670" i="1"/>
  <c r="EX671" i="1"/>
  <c r="EX664" i="1"/>
  <c r="EX663" i="1"/>
  <c r="CT686" i="1"/>
  <c r="B670" i="1"/>
  <c r="B671" i="1"/>
  <c r="B672" i="1"/>
  <c r="DV689" i="1"/>
  <c r="DV693" i="1"/>
  <c r="DV665" i="1"/>
  <c r="DV669" i="1"/>
  <c r="DV673" i="1"/>
  <c r="DV677" i="1"/>
  <c r="DV681" i="1"/>
  <c r="DV685" i="1"/>
  <c r="DV705" i="1"/>
  <c r="EA705" i="1"/>
  <c r="DV709" i="1"/>
  <c r="EA709" i="1"/>
  <c r="E670" i="1"/>
  <c r="E671" i="1"/>
  <c r="E672" i="1"/>
  <c r="NQ734" i="1"/>
  <c r="NN734" i="1"/>
  <c r="NN735" i="1"/>
  <c r="NN736" i="1"/>
  <c r="NN737" i="1"/>
  <c r="NN738" i="1"/>
  <c r="NN739" i="1"/>
  <c r="NN740" i="1"/>
  <c r="NN741" i="1"/>
  <c r="NN742" i="1"/>
  <c r="NQ745" i="1"/>
  <c r="NR745" i="1"/>
  <c r="NS745" i="1"/>
  <c r="NQ746" i="1"/>
  <c r="NR746" i="1"/>
  <c r="NQ748" i="1"/>
  <c r="NR748" i="1"/>
  <c r="NS748" i="1"/>
  <c r="NQ749" i="1"/>
  <c r="NR749" i="1"/>
  <c r="NS749" i="1"/>
  <c r="NQ750" i="1"/>
  <c r="NR750" i="1"/>
  <c r="NS750" i="1"/>
  <c r="NQ751" i="1"/>
  <c r="NR751" i="1"/>
  <c r="NS751" i="1"/>
  <c r="NQ752" i="1"/>
  <c r="NR752" i="1"/>
  <c r="NQ753" i="1"/>
  <c r="NR753" i="1"/>
  <c r="NS753" i="1"/>
  <c r="NR757" i="1"/>
  <c r="NS757" i="1"/>
  <c r="NR758" i="1"/>
  <c r="NS758" i="1"/>
  <c r="NR759" i="1"/>
  <c r="NS759" i="1"/>
  <c r="NR760" i="1"/>
  <c r="NS760" i="1"/>
  <c r="NR761" i="1"/>
  <c r="NS761" i="1"/>
  <c r="NR762" i="1"/>
  <c r="NR763" i="1"/>
  <c r="NS763" i="1"/>
  <c r="NR764" i="1"/>
  <c r="NS764" i="1"/>
  <c r="NR765" i="1"/>
  <c r="NS765" i="1"/>
  <c r="NR766" i="1"/>
  <c r="NS766" i="1"/>
  <c r="NR767" i="1"/>
  <c r="NR769" i="1"/>
  <c r="NR770" i="1"/>
  <c r="NR771" i="1"/>
  <c r="NS771" i="1"/>
  <c r="NR772" i="1"/>
  <c r="NS772" i="1"/>
  <c r="NR773" i="1"/>
  <c r="NS773" i="1"/>
  <c r="NR774" i="1"/>
  <c r="NS774" i="1"/>
  <c r="NR775" i="1"/>
  <c r="NS775" i="1"/>
  <c r="NR776" i="1"/>
  <c r="NS776" i="1"/>
  <c r="NR777" i="1"/>
  <c r="NS777" i="1"/>
  <c r="NR778" i="1"/>
  <c r="NS778" i="1"/>
  <c r="NR779" i="1"/>
  <c r="NS779" i="1"/>
  <c r="NR780" i="1"/>
  <c r="NR782" i="1"/>
  <c r="NR783" i="1"/>
  <c r="NS783" i="1"/>
  <c r="NR784" i="1"/>
  <c r="NS784" i="1"/>
  <c r="NR785" i="1"/>
  <c r="NS785" i="1"/>
  <c r="NQ744" i="1"/>
  <c r="NR744" i="1"/>
  <c r="NS744" i="1"/>
  <c r="NR754" i="1"/>
  <c r="NS754" i="1"/>
  <c r="NR755" i="1"/>
  <c r="NS755" i="1"/>
  <c r="NR756" i="1"/>
  <c r="NS756" i="1"/>
  <c r="NR768" i="1"/>
  <c r="NS768" i="1"/>
  <c r="N734" i="1"/>
  <c r="N735" i="1"/>
  <c r="N736" i="1"/>
  <c r="N737" i="1"/>
  <c r="N738" i="1"/>
  <c r="N739" i="1"/>
  <c r="N740" i="1"/>
  <c r="N741" i="1"/>
  <c r="N742" i="1"/>
  <c r="Q745" i="1"/>
  <c r="R745" i="1"/>
  <c r="S745" i="1"/>
  <c r="Q746" i="1"/>
  <c r="R746" i="1"/>
  <c r="S746" i="1"/>
  <c r="Q748" i="1"/>
  <c r="R748" i="1"/>
  <c r="S748" i="1"/>
  <c r="Q749" i="1"/>
  <c r="R749" i="1"/>
  <c r="S749" i="1"/>
  <c r="Q750" i="1"/>
  <c r="R750" i="1"/>
  <c r="Q751" i="1"/>
  <c r="R751" i="1"/>
  <c r="S751" i="1"/>
  <c r="Q752" i="1"/>
  <c r="R752" i="1"/>
  <c r="Q753" i="1"/>
  <c r="R753" i="1"/>
  <c r="S753" i="1"/>
  <c r="Q754" i="1"/>
  <c r="R754" i="1"/>
  <c r="S754" i="1"/>
  <c r="Q755" i="1"/>
  <c r="R755" i="1"/>
  <c r="S755" i="1"/>
  <c r="Q756" i="1"/>
  <c r="R756" i="1"/>
  <c r="S756" i="1"/>
  <c r="Q757" i="1"/>
  <c r="R757" i="1"/>
  <c r="S757" i="1"/>
  <c r="Q758" i="1"/>
  <c r="R758" i="1"/>
  <c r="S758" i="1"/>
  <c r="R759" i="1"/>
  <c r="S759" i="1"/>
  <c r="R760" i="1"/>
  <c r="S760" i="1"/>
  <c r="R761" i="1"/>
  <c r="S761" i="1"/>
  <c r="R762" i="1"/>
  <c r="R763" i="1"/>
  <c r="R764" i="1"/>
  <c r="R765" i="1"/>
  <c r="S765" i="1"/>
  <c r="R766" i="1"/>
  <c r="S766" i="1"/>
  <c r="R767" i="1"/>
  <c r="S767" i="1"/>
  <c r="R769" i="1"/>
  <c r="S769" i="1"/>
  <c r="R770" i="1"/>
  <c r="S770" i="1"/>
  <c r="R771" i="1"/>
  <c r="S771" i="1"/>
  <c r="R772" i="1"/>
  <c r="S772" i="1"/>
  <c r="R773" i="1"/>
  <c r="S773" i="1"/>
  <c r="R774" i="1"/>
  <c r="S774" i="1"/>
  <c r="R775" i="1"/>
  <c r="S775" i="1"/>
  <c r="R776" i="1"/>
  <c r="R777" i="1"/>
  <c r="R778" i="1"/>
  <c r="R779" i="1"/>
  <c r="S779" i="1"/>
  <c r="R780" i="1"/>
  <c r="S780" i="1"/>
  <c r="R781" i="1"/>
  <c r="S781" i="1"/>
  <c r="R782" i="1"/>
  <c r="R783" i="1"/>
  <c r="S783" i="1"/>
  <c r="R784" i="1"/>
  <c r="S784" i="1"/>
  <c r="R785" i="1"/>
  <c r="S785" i="1"/>
  <c r="Q744" i="1"/>
  <c r="R744" i="1"/>
  <c r="S744" i="1"/>
  <c r="R768" i="1"/>
  <c r="S768" i="1"/>
  <c r="AS734" i="1"/>
  <c r="AP734" i="1"/>
  <c r="AP735" i="1"/>
  <c r="AP736" i="1"/>
  <c r="AP737" i="1"/>
  <c r="AP738" i="1"/>
  <c r="AP739" i="1"/>
  <c r="AP740" i="1"/>
  <c r="AP741" i="1"/>
  <c r="AP742" i="1"/>
  <c r="AS745" i="1"/>
  <c r="AT745" i="1"/>
  <c r="AU745" i="1"/>
  <c r="AS746" i="1"/>
  <c r="AT746" i="1"/>
  <c r="AS748" i="1"/>
  <c r="AT748" i="1"/>
  <c r="AS749" i="1"/>
  <c r="AT749" i="1"/>
  <c r="AU749" i="1"/>
  <c r="AS750" i="1"/>
  <c r="AT750" i="1"/>
  <c r="AU750" i="1"/>
  <c r="AS751" i="1"/>
  <c r="AT751" i="1"/>
  <c r="AU751" i="1"/>
  <c r="AS752" i="1"/>
  <c r="AT752" i="1"/>
  <c r="AU752" i="1"/>
  <c r="AS753" i="1"/>
  <c r="AT753" i="1"/>
  <c r="AU753" i="1"/>
  <c r="AT757" i="1"/>
  <c r="AU757" i="1"/>
  <c r="AT758" i="1"/>
  <c r="AU758" i="1"/>
  <c r="AT759" i="1"/>
  <c r="AU759" i="1"/>
  <c r="AT760" i="1"/>
  <c r="AU760" i="1"/>
  <c r="AT761" i="1"/>
  <c r="AU761" i="1"/>
  <c r="AT762" i="1"/>
  <c r="AT763" i="1"/>
  <c r="AU763" i="1"/>
  <c r="AT764" i="1"/>
  <c r="AU764" i="1"/>
  <c r="AT765" i="1"/>
  <c r="AU765" i="1"/>
  <c r="AT766" i="1"/>
  <c r="AU766" i="1"/>
  <c r="AT767" i="1"/>
  <c r="AU767" i="1"/>
  <c r="AT769" i="1"/>
  <c r="AT770" i="1"/>
  <c r="AU770" i="1"/>
  <c r="AT771" i="1"/>
  <c r="AU771" i="1"/>
  <c r="AT772" i="1"/>
  <c r="AU772" i="1"/>
  <c r="AT773" i="1"/>
  <c r="AU773" i="1"/>
  <c r="AT774" i="1"/>
  <c r="AU774" i="1"/>
  <c r="AT775" i="1"/>
  <c r="AT776" i="1"/>
  <c r="AU776" i="1"/>
  <c r="AT777" i="1"/>
  <c r="AU777" i="1"/>
  <c r="AT778" i="1"/>
  <c r="AU778" i="1"/>
  <c r="AT779" i="1"/>
  <c r="AU779" i="1"/>
  <c r="AT780" i="1"/>
  <c r="AU780" i="1"/>
  <c r="AT781" i="1"/>
  <c r="AT782" i="1"/>
  <c r="AU782" i="1"/>
  <c r="AT783" i="1"/>
  <c r="AU783" i="1"/>
  <c r="AT784" i="1"/>
  <c r="AU784" i="1"/>
  <c r="AS744" i="1"/>
  <c r="AT744" i="1"/>
  <c r="AU744" i="1"/>
  <c r="AT754" i="1"/>
  <c r="AU754" i="1"/>
  <c r="AT755" i="1"/>
  <c r="AT756" i="1"/>
  <c r="AU756" i="1"/>
  <c r="AT768" i="1"/>
  <c r="FA734" i="1"/>
  <c r="FA735" i="1"/>
  <c r="FA736" i="1"/>
  <c r="EX734" i="1"/>
  <c r="ET734" i="1"/>
  <c r="EX735" i="1"/>
  <c r="EX736" i="1"/>
  <c r="EX737" i="1"/>
  <c r="EX738" i="1"/>
  <c r="EX739" i="1"/>
  <c r="EX740" i="1"/>
  <c r="EX741" i="1"/>
  <c r="EX742" i="1"/>
  <c r="FA745" i="1"/>
  <c r="FB745" i="1"/>
  <c r="FC745" i="1"/>
  <c r="FA746" i="1"/>
  <c r="FB746" i="1"/>
  <c r="FC746" i="1"/>
  <c r="FA748" i="1"/>
  <c r="FB748" i="1"/>
  <c r="FC748" i="1"/>
  <c r="FA749" i="1"/>
  <c r="FB749" i="1"/>
  <c r="FC749" i="1"/>
  <c r="FA750" i="1"/>
  <c r="FB750" i="1"/>
  <c r="FC750" i="1"/>
  <c r="FA751" i="1"/>
  <c r="FB751" i="1"/>
  <c r="FC751" i="1"/>
  <c r="FA752" i="1"/>
  <c r="FB752" i="1"/>
  <c r="FC752" i="1"/>
  <c r="FA753" i="1"/>
  <c r="FB753" i="1"/>
  <c r="FC753" i="1"/>
  <c r="FB757" i="1"/>
  <c r="FC757" i="1"/>
  <c r="FB758" i="1"/>
  <c r="FC758" i="1"/>
  <c r="FB759" i="1"/>
  <c r="FC759" i="1"/>
  <c r="FB760" i="1"/>
  <c r="FC760" i="1"/>
  <c r="FB761" i="1"/>
  <c r="FC761" i="1"/>
  <c r="FB762" i="1"/>
  <c r="FC762" i="1"/>
  <c r="FB763" i="1"/>
  <c r="FC763" i="1"/>
  <c r="FB764" i="1"/>
  <c r="FB765" i="1"/>
  <c r="FC765" i="1"/>
  <c r="FB766" i="1"/>
  <c r="FC766" i="1"/>
  <c r="FB767" i="1"/>
  <c r="FC767" i="1"/>
  <c r="FB769" i="1"/>
  <c r="FC769" i="1"/>
  <c r="FB770" i="1"/>
  <c r="FC770" i="1"/>
  <c r="FB771" i="1"/>
  <c r="FC771" i="1"/>
  <c r="FB772" i="1"/>
  <c r="FB773" i="1"/>
  <c r="FC773" i="1"/>
  <c r="FB774" i="1"/>
  <c r="FC774" i="1"/>
  <c r="FB775" i="1"/>
  <c r="FC775" i="1"/>
  <c r="FB776" i="1"/>
  <c r="FC776" i="1"/>
  <c r="FB777" i="1"/>
  <c r="FB778" i="1"/>
  <c r="FC778" i="1"/>
  <c r="FB779" i="1"/>
  <c r="FC779" i="1"/>
  <c r="FB780" i="1"/>
  <c r="FC780" i="1"/>
  <c r="FB781" i="1"/>
  <c r="FC781" i="1"/>
  <c r="FB782" i="1"/>
  <c r="FC782" i="1"/>
  <c r="FB783" i="1"/>
  <c r="FC783" i="1"/>
  <c r="FB784" i="1"/>
  <c r="FC784" i="1"/>
  <c r="FA744" i="1"/>
  <c r="FB744" i="1"/>
  <c r="FC744" i="1"/>
  <c r="FB754" i="1"/>
  <c r="FC754" i="1"/>
  <c r="FB755" i="1"/>
  <c r="FC755" i="1"/>
  <c r="FB756" i="1"/>
  <c r="FC756" i="1"/>
  <c r="FB768" i="1"/>
  <c r="FC768" i="1"/>
  <c r="BG734" i="1"/>
  <c r="BD734" i="1"/>
  <c r="BD735" i="1"/>
  <c r="BH735" i="1"/>
  <c r="BG736" i="1"/>
  <c r="BD736" i="1"/>
  <c r="BH736" i="1"/>
  <c r="BD737" i="1"/>
  <c r="BD738" i="1"/>
  <c r="BD739" i="1"/>
  <c r="BD740" i="1"/>
  <c r="BD741" i="1"/>
  <c r="BD742" i="1"/>
  <c r="BG745" i="1"/>
  <c r="BH745" i="1"/>
  <c r="BI745" i="1"/>
  <c r="BG746" i="1"/>
  <c r="BH746" i="1"/>
  <c r="BI746" i="1"/>
  <c r="BG748" i="1"/>
  <c r="BH748" i="1"/>
  <c r="BI748" i="1"/>
  <c r="BG749" i="1"/>
  <c r="BH749" i="1"/>
  <c r="BI749" i="1"/>
  <c r="BG750" i="1"/>
  <c r="BH750" i="1"/>
  <c r="BI750" i="1"/>
  <c r="BG751" i="1"/>
  <c r="BH751" i="1"/>
  <c r="BI751" i="1"/>
  <c r="BG752" i="1"/>
  <c r="BH752" i="1"/>
  <c r="BI752" i="1"/>
  <c r="BG753" i="1"/>
  <c r="BH753" i="1"/>
  <c r="BI753" i="1"/>
  <c r="BH757" i="1"/>
  <c r="BI757" i="1"/>
  <c r="BH758" i="1"/>
  <c r="BI758" i="1"/>
  <c r="BH759" i="1"/>
  <c r="BI759" i="1"/>
  <c r="BH760" i="1"/>
  <c r="BI760" i="1"/>
  <c r="BH761" i="1"/>
  <c r="BI761" i="1"/>
  <c r="BH762" i="1"/>
  <c r="BI762" i="1"/>
  <c r="BH763" i="1"/>
  <c r="BI763" i="1"/>
  <c r="BH764" i="1"/>
  <c r="BI764" i="1"/>
  <c r="BH765" i="1"/>
  <c r="BI765" i="1"/>
  <c r="BH766" i="1"/>
  <c r="BI766" i="1"/>
  <c r="BH767" i="1"/>
  <c r="BI767" i="1"/>
  <c r="BH769" i="1"/>
  <c r="BI769" i="1"/>
  <c r="BH770" i="1"/>
  <c r="BI770" i="1"/>
  <c r="BH771" i="1"/>
  <c r="BI771" i="1"/>
  <c r="BH772" i="1"/>
  <c r="BI772" i="1"/>
  <c r="BH773" i="1"/>
  <c r="BI773" i="1"/>
  <c r="BH774" i="1"/>
  <c r="BI774" i="1"/>
  <c r="BH775" i="1"/>
  <c r="BH776" i="1"/>
  <c r="BI776" i="1"/>
  <c r="BH777" i="1"/>
  <c r="BI777" i="1"/>
  <c r="BH778" i="1"/>
  <c r="BI778" i="1"/>
  <c r="BH779" i="1"/>
  <c r="BI779" i="1"/>
  <c r="BH780" i="1"/>
  <c r="BI780" i="1"/>
  <c r="BH781" i="1"/>
  <c r="BI781" i="1"/>
  <c r="BH782" i="1"/>
  <c r="BI782" i="1"/>
  <c r="BH783" i="1"/>
  <c r="BH784" i="1"/>
  <c r="BI784" i="1"/>
  <c r="BH785" i="1"/>
  <c r="BI785" i="1"/>
  <c r="BG744" i="1"/>
  <c r="BH744" i="1"/>
  <c r="BI744" i="1"/>
  <c r="BH754" i="1"/>
  <c r="BI754" i="1"/>
  <c r="BH755" i="1"/>
  <c r="BI755" i="1"/>
  <c r="BH756" i="1"/>
  <c r="BI756" i="1"/>
  <c r="BH768" i="1"/>
  <c r="BI768" i="1"/>
  <c r="CT737" i="1"/>
  <c r="CP737" i="1"/>
  <c r="CW737" i="1"/>
  <c r="CT738" i="1"/>
  <c r="CP738" i="1"/>
  <c r="CW738" i="1"/>
  <c r="CT739" i="1"/>
  <c r="CP739" i="1"/>
  <c r="CW739" i="1"/>
  <c r="CX739" i="1"/>
  <c r="CY739" i="1"/>
  <c r="CT740" i="1"/>
  <c r="CP740" i="1"/>
  <c r="CW740" i="1"/>
  <c r="CT741" i="1"/>
  <c r="CP741" i="1"/>
  <c r="CT742" i="1"/>
  <c r="CP742" i="1"/>
  <c r="CT743" i="1"/>
  <c r="CP743" i="1"/>
  <c r="CP744" i="1"/>
  <c r="CT744" i="1"/>
  <c r="CT745" i="1"/>
  <c r="CP745" i="1"/>
  <c r="CT746" i="1"/>
  <c r="CP746" i="1"/>
  <c r="CT747" i="1"/>
  <c r="CP747" i="1"/>
  <c r="CT748" i="1"/>
  <c r="CP748" i="1"/>
  <c r="CT749" i="1"/>
  <c r="CP749" i="1"/>
  <c r="CT750" i="1"/>
  <c r="CX750" i="1"/>
  <c r="CT751" i="1"/>
  <c r="CP751" i="1"/>
  <c r="CT752" i="1"/>
  <c r="CP752" i="1"/>
  <c r="CT753" i="1"/>
  <c r="CP753" i="1"/>
  <c r="CT754" i="1"/>
  <c r="CP754" i="1"/>
  <c r="CW754" i="1"/>
  <c r="CT755" i="1"/>
  <c r="CP755" i="1"/>
  <c r="CT756" i="1"/>
  <c r="CP756" i="1"/>
  <c r="CT757" i="1"/>
  <c r="CP757" i="1"/>
  <c r="CT758" i="1"/>
  <c r="CP758" i="1"/>
  <c r="CT759" i="1"/>
  <c r="CP759" i="1"/>
  <c r="CT760" i="1"/>
  <c r="CP760" i="1"/>
  <c r="CT761" i="1"/>
  <c r="CP761" i="1"/>
  <c r="CT762" i="1"/>
  <c r="CP762" i="1"/>
  <c r="CT763" i="1"/>
  <c r="CP763" i="1"/>
  <c r="CT764" i="1"/>
  <c r="CP764" i="1"/>
  <c r="CP765" i="1"/>
  <c r="CT765" i="1"/>
  <c r="CT766" i="1"/>
  <c r="CP766" i="1"/>
  <c r="CT767" i="1"/>
  <c r="CP767" i="1"/>
  <c r="CT768" i="1"/>
  <c r="CP768" i="1"/>
  <c r="CT769" i="1"/>
  <c r="CP769" i="1"/>
  <c r="CT770" i="1"/>
  <c r="CP770" i="1"/>
  <c r="CT771" i="1"/>
  <c r="CP771" i="1"/>
  <c r="CT772" i="1"/>
  <c r="CP772" i="1"/>
  <c r="CX777" i="1"/>
  <c r="CX778" i="1"/>
  <c r="CX779" i="1"/>
  <c r="CX780" i="1"/>
  <c r="CX781" i="1"/>
  <c r="CX782" i="1"/>
  <c r="CX783" i="1"/>
  <c r="CX784" i="1"/>
  <c r="CX785" i="1"/>
  <c r="CF737" i="1"/>
  <c r="CB737" i="1"/>
  <c r="CI737" i="1"/>
  <c r="CJ737" i="1"/>
  <c r="CF738" i="1"/>
  <c r="CB738" i="1"/>
  <c r="CI738" i="1"/>
  <c r="CJ738" i="1"/>
  <c r="CK738" i="1"/>
  <c r="CF739" i="1"/>
  <c r="CB739" i="1"/>
  <c r="CI739" i="1"/>
  <c r="CF740" i="1"/>
  <c r="CB740" i="1"/>
  <c r="CI740" i="1"/>
  <c r="CB744" i="1"/>
  <c r="CF741" i="1"/>
  <c r="CB741" i="1"/>
  <c r="CF742" i="1"/>
  <c r="CJ742" i="1"/>
  <c r="CF743" i="1"/>
  <c r="CB743" i="1"/>
  <c r="CF744" i="1"/>
  <c r="CF745" i="1"/>
  <c r="CB745" i="1"/>
  <c r="CF746" i="1"/>
  <c r="CB746" i="1"/>
  <c r="CI746" i="1"/>
  <c r="CB750" i="1"/>
  <c r="CF750" i="1"/>
  <c r="CF747" i="1"/>
  <c r="CB747" i="1"/>
  <c r="CF748" i="1"/>
  <c r="CB748" i="1"/>
  <c r="CF749" i="1"/>
  <c r="CB749" i="1"/>
  <c r="CB753" i="1"/>
  <c r="CB757" i="1"/>
  <c r="CB761" i="1"/>
  <c r="CB765" i="1"/>
  <c r="CB769" i="1"/>
  <c r="CB777" i="1"/>
  <c r="CI777" i="1"/>
  <c r="CB781" i="1"/>
  <c r="CI781" i="1"/>
  <c r="CF751" i="1"/>
  <c r="CB751" i="1"/>
  <c r="CF752" i="1"/>
  <c r="CB752" i="1"/>
  <c r="CF753" i="1"/>
  <c r="CF754" i="1"/>
  <c r="CB754" i="1"/>
  <c r="CF755" i="1"/>
  <c r="CB755" i="1"/>
  <c r="CF756" i="1"/>
  <c r="CB756" i="1"/>
  <c r="CF757" i="1"/>
  <c r="CF758" i="1"/>
  <c r="CB758" i="1"/>
  <c r="CF759" i="1"/>
  <c r="CB759" i="1"/>
  <c r="CF760" i="1"/>
  <c r="CB760" i="1"/>
  <c r="CF761" i="1"/>
  <c r="CF762" i="1"/>
  <c r="CB762" i="1"/>
  <c r="CF763" i="1"/>
  <c r="CB763" i="1"/>
  <c r="CF764" i="1"/>
  <c r="CB764" i="1"/>
  <c r="CF765" i="1"/>
  <c r="CF766" i="1"/>
  <c r="CB766" i="1"/>
  <c r="CF767" i="1"/>
  <c r="CB767" i="1"/>
  <c r="CF768" i="1"/>
  <c r="CB768" i="1"/>
  <c r="CF769" i="1"/>
  <c r="CF770" i="1"/>
  <c r="CB770" i="1"/>
  <c r="CF771" i="1"/>
  <c r="CB771" i="1"/>
  <c r="CF772" i="1"/>
  <c r="CB772" i="1"/>
  <c r="CJ777" i="1"/>
  <c r="CJ778" i="1"/>
  <c r="CJ779" i="1"/>
  <c r="CJ780" i="1"/>
  <c r="CJ781" i="1"/>
  <c r="CJ782" i="1"/>
  <c r="CJ783" i="1"/>
  <c r="CJ784" i="1"/>
  <c r="CJ785" i="1"/>
  <c r="DV737" i="1"/>
  <c r="DR737" i="1"/>
  <c r="DY737" i="1"/>
  <c r="DV738" i="1"/>
  <c r="DR738" i="1"/>
  <c r="DY738" i="1"/>
  <c r="DV739" i="1"/>
  <c r="DR739" i="1"/>
  <c r="DV740" i="1"/>
  <c r="DR740" i="1"/>
  <c r="DV741" i="1"/>
  <c r="DR741" i="1"/>
  <c r="DV742" i="1"/>
  <c r="DR742" i="1"/>
  <c r="DV743" i="1"/>
  <c r="DR743" i="1"/>
  <c r="DR744" i="1"/>
  <c r="DV744" i="1"/>
  <c r="DV745" i="1"/>
  <c r="DR745" i="1"/>
  <c r="DV746" i="1"/>
  <c r="DR746" i="1"/>
  <c r="DV747" i="1"/>
  <c r="DR747" i="1"/>
  <c r="DV748" i="1"/>
  <c r="DR748" i="1"/>
  <c r="DV749" i="1"/>
  <c r="DR749" i="1"/>
  <c r="DV750" i="1"/>
  <c r="DR750" i="1"/>
  <c r="DV751" i="1"/>
  <c r="DR751" i="1"/>
  <c r="DV752" i="1"/>
  <c r="DR752" i="1"/>
  <c r="DV753" i="1"/>
  <c r="DR753" i="1"/>
  <c r="DV754" i="1"/>
  <c r="DR754" i="1"/>
  <c r="DV755" i="1"/>
  <c r="DV759" i="1"/>
  <c r="DV763" i="1"/>
  <c r="DV767" i="1"/>
  <c r="DV771" i="1"/>
  <c r="DV779" i="1"/>
  <c r="EA779" i="1"/>
  <c r="DV783" i="1"/>
  <c r="EA783" i="1"/>
  <c r="DR755" i="1"/>
  <c r="DV756" i="1"/>
  <c r="DR756" i="1"/>
  <c r="DV757" i="1"/>
  <c r="DR757" i="1"/>
  <c r="DV758" i="1"/>
  <c r="DR758" i="1"/>
  <c r="DR759" i="1"/>
  <c r="DV760" i="1"/>
  <c r="DZ760" i="1"/>
  <c r="DV761" i="1"/>
  <c r="DR761" i="1"/>
  <c r="DV762" i="1"/>
  <c r="DR762" i="1"/>
  <c r="DR763" i="1"/>
  <c r="DV764" i="1"/>
  <c r="DR764" i="1"/>
  <c r="DY764" i="1"/>
  <c r="DR765" i="1"/>
  <c r="DV765" i="1"/>
  <c r="DV766" i="1"/>
  <c r="DR766" i="1"/>
  <c r="DR767" i="1"/>
  <c r="EF741" i="1"/>
  <c r="ET741" i="1"/>
  <c r="DD765" i="1"/>
  <c r="DD766" i="1"/>
  <c r="DK766" i="1"/>
  <c r="DD767" i="1"/>
  <c r="DD768" i="1"/>
  <c r="DK768" i="1"/>
  <c r="DR768" i="1"/>
  <c r="DV768" i="1"/>
  <c r="DV772" i="1"/>
  <c r="DV780" i="1"/>
  <c r="EA780" i="1"/>
  <c r="DV784" i="1"/>
  <c r="EA784" i="1"/>
  <c r="DV769" i="1"/>
  <c r="DR769" i="1"/>
  <c r="DV770" i="1"/>
  <c r="DR770" i="1"/>
  <c r="DR771" i="1"/>
  <c r="EF742" i="1"/>
  <c r="ET742" i="1"/>
  <c r="DD769" i="1"/>
  <c r="DD770" i="1"/>
  <c r="DD771" i="1"/>
  <c r="DD772" i="1"/>
  <c r="DR772" i="1"/>
  <c r="DZ777" i="1"/>
  <c r="DZ778" i="1"/>
  <c r="DZ779" i="1"/>
  <c r="DZ780" i="1"/>
  <c r="DZ781" i="1"/>
  <c r="DZ782" i="1"/>
  <c r="DZ783" i="1"/>
  <c r="DZ784" i="1"/>
  <c r="DZ785" i="1"/>
  <c r="LF736" i="1"/>
  <c r="LM737" i="1"/>
  <c r="LF739" i="1"/>
  <c r="LF742" i="1"/>
  <c r="LF745" i="1"/>
  <c r="LF748" i="1"/>
  <c r="LF751" i="1"/>
  <c r="LF754" i="1"/>
  <c r="LF757" i="1"/>
  <c r="LF760" i="1"/>
  <c r="LN766" i="1"/>
  <c r="LN767" i="1"/>
  <c r="LN768" i="1"/>
  <c r="LN769" i="1"/>
  <c r="LN770" i="1"/>
  <c r="LN771" i="1"/>
  <c r="LN772" i="1"/>
  <c r="LN773" i="1"/>
  <c r="LN774" i="1"/>
  <c r="LN775" i="1"/>
  <c r="LN776" i="1"/>
  <c r="LN777" i="1"/>
  <c r="LN778" i="1"/>
  <c r="LN779" i="1"/>
  <c r="LN780" i="1"/>
  <c r="EM734" i="1"/>
  <c r="EM735" i="1"/>
  <c r="EM736" i="1"/>
  <c r="EJ734" i="1"/>
  <c r="EJ735" i="1"/>
  <c r="EJ736" i="1"/>
  <c r="EJ737" i="1"/>
  <c r="EJ738" i="1"/>
  <c r="EJ739" i="1"/>
  <c r="EJ740" i="1"/>
  <c r="EJ741" i="1"/>
  <c r="EJ742" i="1"/>
  <c r="EN742" i="1"/>
  <c r="EO742" i="1"/>
  <c r="EM745" i="1"/>
  <c r="EN745" i="1"/>
  <c r="EO745" i="1"/>
  <c r="EM746" i="1"/>
  <c r="EN746" i="1"/>
  <c r="EO746" i="1"/>
  <c r="EM748" i="1"/>
  <c r="EN748" i="1"/>
  <c r="EO748" i="1"/>
  <c r="EM749" i="1"/>
  <c r="EN749" i="1"/>
  <c r="EO749" i="1"/>
  <c r="EM750" i="1"/>
  <c r="EN750" i="1"/>
  <c r="EO750" i="1"/>
  <c r="EM751" i="1"/>
  <c r="EN751" i="1"/>
  <c r="EO751" i="1"/>
  <c r="EM752" i="1"/>
  <c r="EN752" i="1"/>
  <c r="EO752" i="1"/>
  <c r="EM753" i="1"/>
  <c r="EN753" i="1"/>
  <c r="EO753" i="1"/>
  <c r="EN757" i="1"/>
  <c r="EO757" i="1"/>
  <c r="EN758" i="1"/>
  <c r="EN759" i="1"/>
  <c r="EO759" i="1"/>
  <c r="EN760" i="1"/>
  <c r="EO760" i="1"/>
  <c r="EN761" i="1"/>
  <c r="EO761" i="1"/>
  <c r="EN762" i="1"/>
  <c r="EO762" i="1"/>
  <c r="EN763" i="1"/>
  <c r="EN764" i="1"/>
  <c r="EO764" i="1"/>
  <c r="EN765" i="1"/>
  <c r="EO765" i="1"/>
  <c r="EN766" i="1"/>
  <c r="EO766" i="1"/>
  <c r="EN767" i="1"/>
  <c r="EO767" i="1"/>
  <c r="EN769" i="1"/>
  <c r="EO769" i="1"/>
  <c r="EN770" i="1"/>
  <c r="EO770" i="1"/>
  <c r="EN771" i="1"/>
  <c r="EN772" i="1"/>
  <c r="EO772" i="1"/>
  <c r="EN773" i="1"/>
  <c r="EO773" i="1"/>
  <c r="EN774" i="1"/>
  <c r="EO774" i="1"/>
  <c r="EN775" i="1"/>
  <c r="EO775" i="1"/>
  <c r="EN776" i="1"/>
  <c r="EO776" i="1"/>
  <c r="EN777" i="1"/>
  <c r="EO777" i="1"/>
  <c r="EN778" i="1"/>
  <c r="EO778" i="1"/>
  <c r="EN779" i="1"/>
  <c r="EO779" i="1"/>
  <c r="EN780" i="1"/>
  <c r="EO780" i="1"/>
  <c r="EN782" i="1"/>
  <c r="EO782" i="1"/>
  <c r="EN783" i="1"/>
  <c r="EO783" i="1"/>
  <c r="EN784" i="1"/>
  <c r="EO784" i="1"/>
  <c r="EN785" i="1"/>
  <c r="EM744" i="1"/>
  <c r="EN744" i="1"/>
  <c r="EO744" i="1"/>
  <c r="EN754" i="1"/>
  <c r="EO754" i="1"/>
  <c r="EN755" i="1"/>
  <c r="EO755" i="1"/>
  <c r="EN756" i="1"/>
  <c r="EN768" i="1"/>
  <c r="MA734" i="1"/>
  <c r="MA735" i="1"/>
  <c r="MA736" i="1"/>
  <c r="MA737" i="1"/>
  <c r="MA738" i="1"/>
  <c r="LX734" i="1"/>
  <c r="LX735" i="1"/>
  <c r="MB735" i="1"/>
  <c r="LX736" i="1"/>
  <c r="LX737" i="1"/>
  <c r="MB737" i="1"/>
  <c r="LT737" i="1"/>
  <c r="MC737" i="1"/>
  <c r="LX738" i="1"/>
  <c r="LX739" i="1"/>
  <c r="LX740" i="1"/>
  <c r="LX741" i="1"/>
  <c r="LX742" i="1"/>
  <c r="MA745" i="1"/>
  <c r="MB745" i="1"/>
  <c r="MC745" i="1"/>
  <c r="MA746" i="1"/>
  <c r="MB746" i="1"/>
  <c r="MC746" i="1"/>
  <c r="MA748" i="1"/>
  <c r="MB748" i="1"/>
  <c r="MC748" i="1"/>
  <c r="MA749" i="1"/>
  <c r="MB749" i="1"/>
  <c r="MA750" i="1"/>
  <c r="MB750" i="1"/>
  <c r="MC750" i="1"/>
  <c r="MA751" i="1"/>
  <c r="MB751" i="1"/>
  <c r="MC751" i="1"/>
  <c r="MA752" i="1"/>
  <c r="MB752" i="1"/>
  <c r="MC752" i="1"/>
  <c r="MA753" i="1"/>
  <c r="MB753" i="1"/>
  <c r="MC753" i="1"/>
  <c r="MB757" i="1"/>
  <c r="MC757" i="1"/>
  <c r="MB758" i="1"/>
  <c r="MC758" i="1"/>
  <c r="MB759" i="1"/>
  <c r="MC759" i="1"/>
  <c r="MB760" i="1"/>
  <c r="MC760" i="1"/>
  <c r="MB761" i="1"/>
  <c r="MC761" i="1"/>
  <c r="MB762" i="1"/>
  <c r="MC762" i="1"/>
  <c r="MB763" i="1"/>
  <c r="MC763" i="1"/>
  <c r="MB764" i="1"/>
  <c r="MC764" i="1"/>
  <c r="MB765" i="1"/>
  <c r="MC765" i="1"/>
  <c r="MB766" i="1"/>
  <c r="MC766" i="1"/>
  <c r="MB767" i="1"/>
  <c r="MC767" i="1"/>
  <c r="MB769" i="1"/>
  <c r="MC769" i="1"/>
  <c r="MB770" i="1"/>
  <c r="MC770" i="1"/>
  <c r="MB771" i="1"/>
  <c r="MC771" i="1"/>
  <c r="MB772" i="1"/>
  <c r="MC772" i="1"/>
  <c r="MB773" i="1"/>
  <c r="MC773" i="1"/>
  <c r="MB774" i="1"/>
  <c r="MB775" i="1"/>
  <c r="MC775" i="1"/>
  <c r="MB776" i="1"/>
  <c r="MC776" i="1"/>
  <c r="MB777" i="1"/>
  <c r="MC777" i="1"/>
  <c r="MB778" i="1"/>
  <c r="MC778" i="1"/>
  <c r="MB779" i="1"/>
  <c r="MC779" i="1"/>
  <c r="MB780" i="1"/>
  <c r="MC780" i="1"/>
  <c r="MB782" i="1"/>
  <c r="MC782" i="1"/>
  <c r="MB783" i="1"/>
  <c r="MB784" i="1"/>
  <c r="MC784" i="1"/>
  <c r="MB785" i="1"/>
  <c r="MC785" i="1"/>
  <c r="MA744" i="1"/>
  <c r="MB744" i="1"/>
  <c r="MC744" i="1"/>
  <c r="MB754" i="1"/>
  <c r="MC754" i="1"/>
  <c r="MB755" i="1"/>
  <c r="MC755" i="1"/>
  <c r="MB756" i="1"/>
  <c r="MB768" i="1"/>
  <c r="MC768" i="1"/>
  <c r="BR737" i="1"/>
  <c r="BR738" i="1"/>
  <c r="BR739" i="1"/>
  <c r="BR741" i="1"/>
  <c r="BR742" i="1"/>
  <c r="BR743" i="1"/>
  <c r="BR745" i="1"/>
  <c r="BR746" i="1"/>
  <c r="BR747" i="1"/>
  <c r="BR748" i="1"/>
  <c r="BR749" i="1"/>
  <c r="BR750" i="1"/>
  <c r="BR751" i="1"/>
  <c r="BR752" i="1"/>
  <c r="BR753" i="1"/>
  <c r="BR754" i="1"/>
  <c r="BR755" i="1"/>
  <c r="BR756" i="1"/>
  <c r="BR757" i="1"/>
  <c r="BR758" i="1"/>
  <c r="BR759" i="1"/>
  <c r="BR760" i="1"/>
  <c r="BR761" i="1"/>
  <c r="BR762" i="1"/>
  <c r="BR763" i="1"/>
  <c r="BR764" i="1"/>
  <c r="BR765" i="1"/>
  <c r="BR766" i="1"/>
  <c r="BR767" i="1"/>
  <c r="BR768" i="1"/>
  <c r="BR769" i="1"/>
  <c r="BR770" i="1"/>
  <c r="BR771" i="1"/>
  <c r="BR772" i="1"/>
  <c r="BV777" i="1"/>
  <c r="BV778" i="1"/>
  <c r="BV779" i="1"/>
  <c r="BV780" i="1"/>
  <c r="BV781" i="1"/>
  <c r="BV782" i="1"/>
  <c r="BV783" i="1"/>
  <c r="BV784" i="1"/>
  <c r="BV785" i="1"/>
  <c r="DH737" i="1"/>
  <c r="DD737" i="1"/>
  <c r="DK737" i="1"/>
  <c r="DD741" i="1"/>
  <c r="DH738" i="1"/>
  <c r="DD738" i="1"/>
  <c r="DK738" i="1"/>
  <c r="DH739" i="1"/>
  <c r="DD739" i="1"/>
  <c r="DK739" i="1"/>
  <c r="DH740" i="1"/>
  <c r="DD740" i="1"/>
  <c r="DH741" i="1"/>
  <c r="DH742" i="1"/>
  <c r="DD742" i="1"/>
  <c r="DH743" i="1"/>
  <c r="DD743" i="1"/>
  <c r="DK743" i="1"/>
  <c r="DD744" i="1"/>
  <c r="DH744" i="1"/>
  <c r="DH745" i="1"/>
  <c r="DD745" i="1"/>
  <c r="DH746" i="1"/>
  <c r="DD746" i="1"/>
  <c r="DH747" i="1"/>
  <c r="DD747" i="1"/>
  <c r="DH748" i="1"/>
  <c r="DH752" i="1"/>
  <c r="DH756" i="1"/>
  <c r="DH760" i="1"/>
  <c r="DH764" i="1"/>
  <c r="DL764" i="1"/>
  <c r="DH768" i="1"/>
  <c r="DH772" i="1"/>
  <c r="DH780" i="1"/>
  <c r="DM780" i="1"/>
  <c r="DH784" i="1"/>
  <c r="DM784" i="1"/>
  <c r="DD748" i="1"/>
  <c r="DH749" i="1"/>
  <c r="DD749" i="1"/>
  <c r="DH750" i="1"/>
  <c r="DD750" i="1"/>
  <c r="DH751" i="1"/>
  <c r="DD751" i="1"/>
  <c r="DD752" i="1"/>
  <c r="DH753" i="1"/>
  <c r="DD753" i="1"/>
  <c r="DH754" i="1"/>
  <c r="DD754" i="1"/>
  <c r="DH755" i="1"/>
  <c r="DD755" i="1"/>
  <c r="DD756" i="1"/>
  <c r="DH757" i="1"/>
  <c r="DD757" i="1"/>
  <c r="DH758" i="1"/>
  <c r="DD758" i="1"/>
  <c r="DH759" i="1"/>
  <c r="DD759" i="1"/>
  <c r="DD760" i="1"/>
  <c r="DH761" i="1"/>
  <c r="DD761" i="1"/>
  <c r="DH762" i="1"/>
  <c r="DH763" i="1"/>
  <c r="DD763" i="1"/>
  <c r="DH765" i="1"/>
  <c r="DH766" i="1"/>
  <c r="DH770" i="1"/>
  <c r="DH767" i="1"/>
  <c r="DH769" i="1"/>
  <c r="DH771" i="1"/>
  <c r="DL777" i="1"/>
  <c r="DL778" i="1"/>
  <c r="DL779" i="1"/>
  <c r="DL780" i="1"/>
  <c r="DL781" i="1"/>
  <c r="DL782" i="1"/>
  <c r="DL783" i="1"/>
  <c r="DL784" i="1"/>
  <c r="DL785" i="1"/>
  <c r="JF737" i="1"/>
  <c r="JB737" i="1"/>
  <c r="JI737" i="1"/>
  <c r="JF738" i="1"/>
  <c r="JB738" i="1"/>
  <c r="JF739" i="1"/>
  <c r="JB739" i="1"/>
  <c r="JF740" i="1"/>
  <c r="JB740" i="1"/>
  <c r="JI740" i="1"/>
  <c r="JF741" i="1"/>
  <c r="JB741" i="1"/>
  <c r="JF742" i="1"/>
  <c r="JF743" i="1"/>
  <c r="JB743" i="1"/>
  <c r="JB744" i="1"/>
  <c r="JF744" i="1"/>
  <c r="JF745" i="1"/>
  <c r="JB745" i="1"/>
  <c r="JF746" i="1"/>
  <c r="JB746" i="1"/>
  <c r="JI746" i="1"/>
  <c r="JB750" i="1"/>
  <c r="JF750" i="1"/>
  <c r="JF747" i="1"/>
  <c r="JB747" i="1"/>
  <c r="JF748" i="1"/>
  <c r="JB748" i="1"/>
  <c r="JF749" i="1"/>
  <c r="JB749" i="1"/>
  <c r="JF751" i="1"/>
  <c r="JB751" i="1"/>
  <c r="JF752" i="1"/>
  <c r="JB752" i="1"/>
  <c r="JF753" i="1"/>
  <c r="JB753" i="1"/>
  <c r="JF754" i="1"/>
  <c r="JB754" i="1"/>
  <c r="JF755" i="1"/>
  <c r="JB755" i="1"/>
  <c r="JF756" i="1"/>
  <c r="JB756" i="1"/>
  <c r="JF757" i="1"/>
  <c r="JB757" i="1"/>
  <c r="JF758" i="1"/>
  <c r="JB758" i="1"/>
  <c r="JF759" i="1"/>
  <c r="JB759" i="1"/>
  <c r="JF760" i="1"/>
  <c r="JB760" i="1"/>
  <c r="JF761" i="1"/>
  <c r="JB761" i="1"/>
  <c r="JF762" i="1"/>
  <c r="JB762" i="1"/>
  <c r="JF763" i="1"/>
  <c r="JB763" i="1"/>
  <c r="JF764" i="1"/>
  <c r="JB764" i="1"/>
  <c r="JB765" i="1"/>
  <c r="JF765" i="1"/>
  <c r="JF766" i="1"/>
  <c r="JB766" i="1"/>
  <c r="JF767" i="1"/>
  <c r="JB767" i="1"/>
  <c r="JF768" i="1"/>
  <c r="JB768" i="1"/>
  <c r="JF769" i="1"/>
  <c r="JB769" i="1"/>
  <c r="JF770" i="1"/>
  <c r="JB770" i="1"/>
  <c r="JF771" i="1"/>
  <c r="JB771" i="1"/>
  <c r="JF772" i="1"/>
  <c r="JB772" i="1"/>
  <c r="JJ777" i="1"/>
  <c r="JJ778" i="1"/>
  <c r="JJ779" i="1"/>
  <c r="JJ780" i="1"/>
  <c r="JJ781" i="1"/>
  <c r="JJ782" i="1"/>
  <c r="JJ783" i="1"/>
  <c r="JJ784" i="1"/>
  <c r="JJ785" i="1"/>
  <c r="JT737" i="1"/>
  <c r="JP737" i="1"/>
  <c r="JW737" i="1"/>
  <c r="JT738" i="1"/>
  <c r="JP738" i="1"/>
  <c r="JW738" i="1"/>
  <c r="JP742" i="1"/>
  <c r="JT742" i="1"/>
  <c r="JT739" i="1"/>
  <c r="JP739" i="1"/>
  <c r="JW739" i="1"/>
  <c r="JX739" i="1"/>
  <c r="JY739" i="1"/>
  <c r="JT740" i="1"/>
  <c r="JP740" i="1"/>
  <c r="JW740" i="1"/>
  <c r="JT741" i="1"/>
  <c r="JP741" i="1"/>
  <c r="JT743" i="1"/>
  <c r="JP743" i="1"/>
  <c r="JP744" i="1"/>
  <c r="JW744" i="1"/>
  <c r="JT744" i="1"/>
  <c r="JT745" i="1"/>
  <c r="JP745" i="1"/>
  <c r="JT746" i="1"/>
  <c r="JP746" i="1"/>
  <c r="JT747" i="1"/>
  <c r="JP747" i="1"/>
  <c r="JT748" i="1"/>
  <c r="JP748" i="1"/>
  <c r="JT749" i="1"/>
  <c r="JP749" i="1"/>
  <c r="JT750" i="1"/>
  <c r="JP750" i="1"/>
  <c r="JT751" i="1"/>
  <c r="JP751" i="1"/>
  <c r="JT752" i="1"/>
  <c r="JP752" i="1"/>
  <c r="JT753" i="1"/>
  <c r="JP753" i="1"/>
  <c r="JT754" i="1"/>
  <c r="JP754" i="1"/>
  <c r="JT755" i="1"/>
  <c r="JP755" i="1"/>
  <c r="JT756" i="1"/>
  <c r="JP756" i="1"/>
  <c r="JT757" i="1"/>
  <c r="JP757" i="1"/>
  <c r="JT758" i="1"/>
  <c r="JP758" i="1"/>
  <c r="JT759" i="1"/>
  <c r="JP759" i="1"/>
  <c r="JT760" i="1"/>
  <c r="JP760" i="1"/>
  <c r="JT761" i="1"/>
  <c r="JP761" i="1"/>
  <c r="JT762" i="1"/>
  <c r="JP762" i="1"/>
  <c r="JT763" i="1"/>
  <c r="JP763" i="1"/>
  <c r="JT764" i="1"/>
  <c r="JP764" i="1"/>
  <c r="JP765" i="1"/>
  <c r="JT765" i="1"/>
  <c r="JT766" i="1"/>
  <c r="JP766" i="1"/>
  <c r="JT767" i="1"/>
  <c r="JP767" i="1"/>
  <c r="JT768" i="1"/>
  <c r="JP768" i="1"/>
  <c r="JT769" i="1"/>
  <c r="JP769" i="1"/>
  <c r="JT770" i="1"/>
  <c r="JP770" i="1"/>
  <c r="JT771" i="1"/>
  <c r="JP771" i="1"/>
  <c r="JT772" i="1"/>
  <c r="JP772" i="1"/>
  <c r="JX777" i="1"/>
  <c r="JX778" i="1"/>
  <c r="JX779" i="1"/>
  <c r="JX780" i="1"/>
  <c r="JX781" i="1"/>
  <c r="JX782" i="1"/>
  <c r="JX783" i="1"/>
  <c r="JX784" i="1"/>
  <c r="JX785" i="1"/>
  <c r="KH737" i="1"/>
  <c r="KD737" i="1"/>
  <c r="KH738" i="1"/>
  <c r="KD738" i="1"/>
  <c r="KK738" i="1"/>
  <c r="KL738" i="1"/>
  <c r="KM738" i="1"/>
  <c r="KH739" i="1"/>
  <c r="KD739" i="1"/>
  <c r="KK739" i="1"/>
  <c r="KH740" i="1"/>
  <c r="KD740" i="1"/>
  <c r="KK740" i="1"/>
  <c r="KH741" i="1"/>
  <c r="KD741" i="1"/>
  <c r="KH742" i="1"/>
  <c r="KD742" i="1"/>
  <c r="KD746" i="1"/>
  <c r="KH746" i="1"/>
  <c r="KH743" i="1"/>
  <c r="KD743" i="1"/>
  <c r="KK743" i="1"/>
  <c r="KD744" i="1"/>
  <c r="KH744" i="1"/>
  <c r="KH745" i="1"/>
  <c r="KD745" i="1"/>
  <c r="KH747" i="1"/>
  <c r="KD747" i="1"/>
  <c r="KH748" i="1"/>
  <c r="KD748" i="1"/>
  <c r="KH749" i="1"/>
  <c r="KD749" i="1"/>
  <c r="KH750" i="1"/>
  <c r="KD750" i="1"/>
  <c r="KH751" i="1"/>
  <c r="KD751" i="1"/>
  <c r="KH752" i="1"/>
  <c r="KD752" i="1"/>
  <c r="KH753" i="1"/>
  <c r="KD753" i="1"/>
  <c r="KD757" i="1"/>
  <c r="KD761" i="1"/>
  <c r="KD765" i="1"/>
  <c r="KD769" i="1"/>
  <c r="KD777" i="1"/>
  <c r="KK777" i="1"/>
  <c r="KD781" i="1"/>
  <c r="KK781" i="1"/>
  <c r="KH754" i="1"/>
  <c r="KD754" i="1"/>
  <c r="KH755" i="1"/>
  <c r="KH756" i="1"/>
  <c r="KD756" i="1"/>
  <c r="KH757" i="1"/>
  <c r="KH758" i="1"/>
  <c r="KD758" i="1"/>
  <c r="KH759" i="1"/>
  <c r="KD759" i="1"/>
  <c r="KK759" i="1"/>
  <c r="KH760" i="1"/>
  <c r="KD760" i="1"/>
  <c r="KH761" i="1"/>
  <c r="KH762" i="1"/>
  <c r="KD762" i="1"/>
  <c r="KH763" i="1"/>
  <c r="KH764" i="1"/>
  <c r="KD764" i="1"/>
  <c r="KH765" i="1"/>
  <c r="KH766" i="1"/>
  <c r="KD766" i="1"/>
  <c r="KH767" i="1"/>
  <c r="KD767" i="1"/>
  <c r="KK767" i="1"/>
  <c r="KH768" i="1"/>
  <c r="KD768" i="1"/>
  <c r="KH769" i="1"/>
  <c r="KH770" i="1"/>
  <c r="KD770" i="1"/>
  <c r="KH771" i="1"/>
  <c r="KD771" i="1"/>
  <c r="KH772" i="1"/>
  <c r="KD772" i="1"/>
  <c r="KL777" i="1"/>
  <c r="KL778" i="1"/>
  <c r="KL779" i="1"/>
  <c r="KL780" i="1"/>
  <c r="KL781" i="1"/>
  <c r="KL782" i="1"/>
  <c r="KL783" i="1"/>
  <c r="KL784" i="1"/>
  <c r="KL785" i="1"/>
  <c r="KV737" i="1"/>
  <c r="KR737" i="1"/>
  <c r="KY737" i="1"/>
  <c r="KV738" i="1"/>
  <c r="KR738" i="1"/>
  <c r="KV739" i="1"/>
  <c r="KR739" i="1"/>
  <c r="KY739" i="1"/>
  <c r="KZ739" i="1"/>
  <c r="LA739" i="1"/>
  <c r="KV740" i="1"/>
  <c r="KR740" i="1"/>
  <c r="KY740" i="1"/>
  <c r="KR744" i="1"/>
  <c r="KY744" i="1"/>
  <c r="KV741" i="1"/>
  <c r="KR741" i="1"/>
  <c r="KV742" i="1"/>
  <c r="KR742" i="1"/>
  <c r="KV743" i="1"/>
  <c r="KR743" i="1"/>
  <c r="KV744" i="1"/>
  <c r="KV745" i="1"/>
  <c r="KR745" i="1"/>
  <c r="KV746" i="1"/>
  <c r="KR746" i="1"/>
  <c r="KV747" i="1"/>
  <c r="KV751" i="1"/>
  <c r="KV755" i="1"/>
  <c r="KV759" i="1"/>
  <c r="KV763" i="1"/>
  <c r="KV767" i="1"/>
  <c r="KV771" i="1"/>
  <c r="KV779" i="1"/>
  <c r="LA779" i="1"/>
  <c r="KV783" i="1"/>
  <c r="LA783" i="1"/>
  <c r="KR747" i="1"/>
  <c r="KV748" i="1"/>
  <c r="KR748" i="1"/>
  <c r="KV749" i="1"/>
  <c r="KR749" i="1"/>
  <c r="KV750" i="1"/>
  <c r="KR750" i="1"/>
  <c r="KR751" i="1"/>
  <c r="KV752" i="1"/>
  <c r="KR752" i="1"/>
  <c r="KV753" i="1"/>
  <c r="KR753" i="1"/>
  <c r="KV754" i="1"/>
  <c r="KR754" i="1"/>
  <c r="KR755" i="1"/>
  <c r="KV756" i="1"/>
  <c r="KR756" i="1"/>
  <c r="KV757" i="1"/>
  <c r="KR757" i="1"/>
  <c r="KV758" i="1"/>
  <c r="KR758" i="1"/>
  <c r="KR759" i="1"/>
  <c r="KV760" i="1"/>
  <c r="KR760" i="1"/>
  <c r="KV761" i="1"/>
  <c r="KR761" i="1"/>
  <c r="KV762" i="1"/>
  <c r="KR762" i="1"/>
  <c r="KR763" i="1"/>
  <c r="KV764" i="1"/>
  <c r="KR764" i="1"/>
  <c r="KR765" i="1"/>
  <c r="KR769" i="1"/>
  <c r="KR777" i="1"/>
  <c r="KY777" i="1"/>
  <c r="KR781" i="1"/>
  <c r="KY781" i="1"/>
  <c r="KV765" i="1"/>
  <c r="KV766" i="1"/>
  <c r="KR766" i="1"/>
  <c r="KR767" i="1"/>
  <c r="KV768" i="1"/>
  <c r="KR768" i="1"/>
  <c r="KV769" i="1"/>
  <c r="KV770" i="1"/>
  <c r="KZ770" i="1"/>
  <c r="KR771" i="1"/>
  <c r="KV772" i="1"/>
  <c r="KR772" i="1"/>
  <c r="KZ777" i="1"/>
  <c r="KZ778" i="1"/>
  <c r="KZ779" i="1"/>
  <c r="KZ780" i="1"/>
  <c r="KZ781" i="1"/>
  <c r="KZ782" i="1"/>
  <c r="KZ783" i="1"/>
  <c r="KZ784" i="1"/>
  <c r="KZ785" i="1"/>
  <c r="NC734" i="1"/>
  <c r="MZ734" i="1"/>
  <c r="MZ735" i="1"/>
  <c r="MZ736" i="1"/>
  <c r="MZ737" i="1"/>
  <c r="MZ738" i="1"/>
  <c r="MZ739" i="1"/>
  <c r="MZ740" i="1"/>
  <c r="MZ741" i="1"/>
  <c r="MZ742" i="1"/>
  <c r="NC745" i="1"/>
  <c r="ND745" i="1"/>
  <c r="NE745" i="1"/>
  <c r="NC746" i="1"/>
  <c r="ND746" i="1"/>
  <c r="NE746" i="1"/>
  <c r="NC748" i="1"/>
  <c r="ND748" i="1"/>
  <c r="NE748" i="1"/>
  <c r="NC749" i="1"/>
  <c r="ND749" i="1"/>
  <c r="NE749" i="1"/>
  <c r="NC750" i="1"/>
  <c r="ND750" i="1"/>
  <c r="NE750" i="1"/>
  <c r="NC751" i="1"/>
  <c r="ND751" i="1"/>
  <c r="NE751" i="1"/>
  <c r="NC752" i="1"/>
  <c r="ND752" i="1"/>
  <c r="NE752" i="1"/>
  <c r="NC753" i="1"/>
  <c r="ND753" i="1"/>
  <c r="NE753" i="1"/>
  <c r="ND757" i="1"/>
  <c r="NE757" i="1"/>
  <c r="ND758" i="1"/>
  <c r="ND759" i="1"/>
  <c r="NE759" i="1"/>
  <c r="ND760" i="1"/>
  <c r="ND761" i="1"/>
  <c r="NE761" i="1"/>
  <c r="ND762" i="1"/>
  <c r="ND763" i="1"/>
  <c r="NE763" i="1"/>
  <c r="ND764" i="1"/>
  <c r="NE764" i="1"/>
  <c r="ND765" i="1"/>
  <c r="NE765" i="1"/>
  <c r="ND766" i="1"/>
  <c r="NE766" i="1"/>
  <c r="ND767" i="1"/>
  <c r="NE767" i="1"/>
  <c r="ND769" i="1"/>
  <c r="NE769" i="1"/>
  <c r="ND770" i="1"/>
  <c r="NE770" i="1"/>
  <c r="ND771" i="1"/>
  <c r="NE771" i="1"/>
  <c r="ND772" i="1"/>
  <c r="NE772" i="1"/>
  <c r="ND773" i="1"/>
  <c r="NE773" i="1"/>
  <c r="ND774" i="1"/>
  <c r="NE774" i="1"/>
  <c r="ND775" i="1"/>
  <c r="NE775" i="1"/>
  <c r="ND776" i="1"/>
  <c r="NE776" i="1"/>
  <c r="ND777" i="1"/>
  <c r="NE777" i="1"/>
  <c r="ND778" i="1"/>
  <c r="NE778" i="1"/>
  <c r="ND779" i="1"/>
  <c r="NE779" i="1"/>
  <c r="ND780" i="1"/>
  <c r="NE780" i="1"/>
  <c r="ND782" i="1"/>
  <c r="NE782" i="1"/>
  <c r="ND783" i="1"/>
  <c r="NE783" i="1"/>
  <c r="ND784" i="1"/>
  <c r="ND785" i="1"/>
  <c r="NE785" i="1"/>
  <c r="NC744" i="1"/>
  <c r="ND744" i="1"/>
  <c r="NE744" i="1"/>
  <c r="ND754" i="1"/>
  <c r="NE754" i="1"/>
  <c r="ND755" i="1"/>
  <c r="NE755" i="1"/>
  <c r="ND756" i="1"/>
  <c r="NE756" i="1"/>
  <c r="ND768" i="1"/>
  <c r="NE768" i="1"/>
  <c r="MO734" i="1"/>
  <c r="ML734" i="1"/>
  <c r="ML735" i="1"/>
  <c r="ML736" i="1"/>
  <c r="ML737" i="1"/>
  <c r="MP737" i="1"/>
  <c r="MO738" i="1"/>
  <c r="ML738" i="1"/>
  <c r="ML739" i="1"/>
  <c r="ML740" i="1"/>
  <c r="ML741" i="1"/>
  <c r="ML742" i="1"/>
  <c r="MP742" i="1"/>
  <c r="MH742" i="1"/>
  <c r="MQ742" i="1"/>
  <c r="MO745" i="1"/>
  <c r="MP745" i="1"/>
  <c r="MQ745" i="1"/>
  <c r="MO746" i="1"/>
  <c r="MP746" i="1"/>
  <c r="MQ746" i="1"/>
  <c r="MO748" i="1"/>
  <c r="MP748" i="1"/>
  <c r="MQ748" i="1"/>
  <c r="MO749" i="1"/>
  <c r="MP749" i="1"/>
  <c r="MQ749" i="1"/>
  <c r="MO750" i="1"/>
  <c r="MP750" i="1"/>
  <c r="MQ750" i="1"/>
  <c r="MO751" i="1"/>
  <c r="MP751" i="1"/>
  <c r="MQ751" i="1"/>
  <c r="MO752" i="1"/>
  <c r="MP752" i="1"/>
  <c r="MQ752" i="1"/>
  <c r="MO753" i="1"/>
  <c r="MP753" i="1"/>
  <c r="MQ753" i="1"/>
  <c r="MP757" i="1"/>
  <c r="MP758" i="1"/>
  <c r="MQ758" i="1"/>
  <c r="MP759" i="1"/>
  <c r="MQ759" i="1"/>
  <c r="MP760" i="1"/>
  <c r="MQ760" i="1"/>
  <c r="MP761" i="1"/>
  <c r="MQ761" i="1"/>
  <c r="MP762" i="1"/>
  <c r="MQ762" i="1"/>
  <c r="MP763" i="1"/>
  <c r="MQ763" i="1"/>
  <c r="MP764" i="1"/>
  <c r="MQ764" i="1"/>
  <c r="MP765" i="1"/>
  <c r="MQ765" i="1"/>
  <c r="MP766" i="1"/>
  <c r="MQ766" i="1"/>
  <c r="MP767" i="1"/>
  <c r="MQ767" i="1"/>
  <c r="MP769" i="1"/>
  <c r="MP770" i="1"/>
  <c r="MQ770" i="1"/>
  <c r="MP771" i="1"/>
  <c r="MQ771" i="1"/>
  <c r="MP772" i="1"/>
  <c r="MP773" i="1"/>
  <c r="MQ773" i="1"/>
  <c r="MP774" i="1"/>
  <c r="MQ774" i="1"/>
  <c r="MP775" i="1"/>
  <c r="MQ775" i="1"/>
  <c r="MP776" i="1"/>
  <c r="MQ776" i="1"/>
  <c r="MP777" i="1"/>
  <c r="MQ777" i="1"/>
  <c r="MP778" i="1"/>
  <c r="MQ778" i="1"/>
  <c r="MP779" i="1"/>
  <c r="MQ779" i="1"/>
  <c r="MP780" i="1"/>
  <c r="MQ780" i="1"/>
  <c r="MP782" i="1"/>
  <c r="MQ782" i="1"/>
  <c r="MP783" i="1"/>
  <c r="MQ783" i="1"/>
  <c r="MP784" i="1"/>
  <c r="MQ784" i="1"/>
  <c r="MP785" i="1"/>
  <c r="MQ785" i="1"/>
  <c r="MO744" i="1"/>
  <c r="MP744" i="1"/>
  <c r="MQ744" i="1"/>
  <c r="MP754" i="1"/>
  <c r="MQ754" i="1"/>
  <c r="MP755" i="1"/>
  <c r="MP756" i="1"/>
  <c r="MQ756" i="1"/>
  <c r="MP768" i="1"/>
  <c r="AE734" i="1"/>
  <c r="AE735" i="1"/>
  <c r="AE736" i="1"/>
  <c r="AB734" i="1"/>
  <c r="AB735" i="1"/>
  <c r="AB736" i="1"/>
  <c r="AB737" i="1"/>
  <c r="AB738" i="1"/>
  <c r="AB739" i="1"/>
  <c r="AB740" i="1"/>
  <c r="AB741" i="1"/>
  <c r="AB742" i="1"/>
  <c r="AE745" i="1"/>
  <c r="AF745" i="1"/>
  <c r="AG745" i="1"/>
  <c r="AE746" i="1"/>
  <c r="AF746" i="1"/>
  <c r="AG746" i="1"/>
  <c r="AE748" i="1"/>
  <c r="AF748" i="1"/>
  <c r="AG748" i="1"/>
  <c r="AE749" i="1"/>
  <c r="AF749" i="1"/>
  <c r="AG749" i="1"/>
  <c r="AE750" i="1"/>
  <c r="AF750" i="1"/>
  <c r="AG750" i="1"/>
  <c r="AE751" i="1"/>
  <c r="AF751" i="1"/>
  <c r="AG751" i="1"/>
  <c r="AE752" i="1"/>
  <c r="AF752" i="1"/>
  <c r="AG752" i="1"/>
  <c r="AE753" i="1"/>
  <c r="AF753" i="1"/>
  <c r="AG753" i="1"/>
  <c r="AF757" i="1"/>
  <c r="AG757" i="1"/>
  <c r="AF758" i="1"/>
  <c r="AG758" i="1"/>
  <c r="AF759" i="1"/>
  <c r="AG759" i="1"/>
  <c r="AF760" i="1"/>
  <c r="AG760" i="1"/>
  <c r="AF761" i="1"/>
  <c r="AG761" i="1"/>
  <c r="AF762" i="1"/>
  <c r="AF763" i="1"/>
  <c r="AG763" i="1"/>
  <c r="AF764" i="1"/>
  <c r="AG764" i="1"/>
  <c r="AF765" i="1"/>
  <c r="AG765" i="1"/>
  <c r="AF766" i="1"/>
  <c r="AG766" i="1"/>
  <c r="AF767" i="1"/>
  <c r="AG767" i="1"/>
  <c r="AF769" i="1"/>
  <c r="AG769" i="1"/>
  <c r="AF770" i="1"/>
  <c r="AG770" i="1"/>
  <c r="AF771" i="1"/>
  <c r="AG771" i="1"/>
  <c r="AF772" i="1"/>
  <c r="AG772" i="1"/>
  <c r="AF773" i="1"/>
  <c r="AG773" i="1"/>
  <c r="AF774" i="1"/>
  <c r="AG774" i="1"/>
  <c r="AF775" i="1"/>
  <c r="AG775" i="1"/>
  <c r="AF776" i="1"/>
  <c r="AG776" i="1"/>
  <c r="AF777" i="1"/>
  <c r="AF778" i="1"/>
  <c r="AG778" i="1"/>
  <c r="AF779" i="1"/>
  <c r="AG779" i="1"/>
  <c r="AF780" i="1"/>
  <c r="AG780" i="1"/>
  <c r="AF782" i="1"/>
  <c r="AG782" i="1"/>
  <c r="AF783" i="1"/>
  <c r="AG783" i="1"/>
  <c r="AF784" i="1"/>
  <c r="AG784" i="1"/>
  <c r="AF785" i="1"/>
  <c r="AG785" i="1"/>
  <c r="AE744" i="1"/>
  <c r="AF744" i="1"/>
  <c r="AG744" i="1"/>
  <c r="AF754" i="1"/>
  <c r="AF755" i="1"/>
  <c r="AG755" i="1"/>
  <c r="AF756" i="1"/>
  <c r="AG756" i="1"/>
  <c r="AF768" i="1"/>
  <c r="AG768" i="1"/>
  <c r="LL692" i="1"/>
  <c r="LL693" i="1"/>
  <c r="LL694" i="1"/>
  <c r="LJ692" i="1"/>
  <c r="LJ693" i="1"/>
  <c r="LJ694" i="1"/>
  <c r="LJ695" i="1"/>
  <c r="LJ696" i="1"/>
  <c r="LJ697" i="1"/>
  <c r="LJ680" i="1"/>
  <c r="LJ681" i="1"/>
  <c r="LJ682" i="1"/>
  <c r="LJ671" i="1"/>
  <c r="LJ672" i="1"/>
  <c r="LJ673" i="1"/>
  <c r="LJ674" i="1"/>
  <c r="LJ675" i="1"/>
  <c r="LJ676" i="1"/>
  <c r="LJ668" i="1"/>
  <c r="LJ669" i="1"/>
  <c r="LJ670" i="1"/>
  <c r="LV674" i="1"/>
  <c r="LX674" i="1"/>
  <c r="MA674" i="1"/>
  <c r="MB674" i="1"/>
  <c r="MC674" i="1"/>
  <c r="LV675" i="1"/>
  <c r="LX675" i="1"/>
  <c r="MA675" i="1"/>
  <c r="MB675" i="1"/>
  <c r="MC675" i="1"/>
  <c r="LV676" i="1"/>
  <c r="LX676" i="1"/>
  <c r="MA676" i="1"/>
  <c r="MB676" i="1"/>
  <c r="MC676" i="1"/>
  <c r="LV677" i="1"/>
  <c r="LX677" i="1"/>
  <c r="MA677" i="1"/>
  <c r="MB677" i="1"/>
  <c r="MC677" i="1"/>
  <c r="LV678" i="1"/>
  <c r="LX678" i="1"/>
  <c r="MA678" i="1"/>
  <c r="MB678" i="1"/>
  <c r="MC678" i="1"/>
  <c r="LV679" i="1"/>
  <c r="LX679" i="1"/>
  <c r="MA679" i="1"/>
  <c r="MB679" i="1"/>
  <c r="MC679" i="1"/>
  <c r="LV680" i="1"/>
  <c r="LX680" i="1"/>
  <c r="MB680" i="1"/>
  <c r="MC680" i="1"/>
  <c r="LV681" i="1"/>
  <c r="LX681" i="1"/>
  <c r="MB681" i="1"/>
  <c r="MC681" i="1"/>
  <c r="LV682" i="1"/>
  <c r="LX682" i="1"/>
  <c r="MB682" i="1"/>
  <c r="MC682" i="1"/>
  <c r="LV683" i="1"/>
  <c r="LX683" i="1"/>
  <c r="MB683" i="1"/>
  <c r="MC683" i="1"/>
  <c r="LV684" i="1"/>
  <c r="LX684" i="1"/>
  <c r="MB684" i="1"/>
  <c r="MC684" i="1"/>
  <c r="LV660" i="1"/>
  <c r="LX660" i="1"/>
  <c r="LV661" i="1"/>
  <c r="LX661" i="1"/>
  <c r="LV662" i="1"/>
  <c r="LX662" i="1"/>
  <c r="LV663" i="1"/>
  <c r="LX663" i="1"/>
  <c r="LV664" i="1"/>
  <c r="LX664" i="1"/>
  <c r="LV665" i="1"/>
  <c r="LX665" i="1"/>
  <c r="LV666" i="1"/>
  <c r="LX666" i="1"/>
  <c r="LV667" i="1"/>
  <c r="LX667" i="1"/>
  <c r="LV670" i="1"/>
  <c r="LX670" i="1"/>
  <c r="MA670" i="1"/>
  <c r="MB670" i="1"/>
  <c r="MC670" i="1"/>
  <c r="LV671" i="1"/>
  <c r="LX671" i="1"/>
  <c r="MA671" i="1"/>
  <c r="MB671" i="1"/>
  <c r="MC671" i="1"/>
  <c r="LV672" i="1"/>
  <c r="LX672" i="1"/>
  <c r="MA672" i="1"/>
  <c r="MB672" i="1"/>
  <c r="MC672" i="1"/>
  <c r="MJ674" i="1"/>
  <c r="ML674" i="1"/>
  <c r="MO674" i="1"/>
  <c r="MP674" i="1"/>
  <c r="MQ674" i="1"/>
  <c r="MJ675" i="1"/>
  <c r="ML675" i="1"/>
  <c r="MO675" i="1"/>
  <c r="MP675" i="1"/>
  <c r="MQ675" i="1"/>
  <c r="MJ676" i="1"/>
  <c r="ML676" i="1"/>
  <c r="MO676" i="1"/>
  <c r="MP676" i="1"/>
  <c r="MQ676" i="1"/>
  <c r="MJ677" i="1"/>
  <c r="ML677" i="1"/>
  <c r="MO677" i="1"/>
  <c r="MP677" i="1"/>
  <c r="MQ677" i="1"/>
  <c r="MJ678" i="1"/>
  <c r="ML678" i="1"/>
  <c r="MO678" i="1"/>
  <c r="MP678" i="1"/>
  <c r="MQ678" i="1"/>
  <c r="MJ679" i="1"/>
  <c r="ML679" i="1"/>
  <c r="MO679" i="1"/>
  <c r="MP679" i="1"/>
  <c r="MQ679" i="1"/>
  <c r="MJ680" i="1"/>
  <c r="ML680" i="1"/>
  <c r="MP680" i="1"/>
  <c r="MQ680" i="1"/>
  <c r="MJ681" i="1"/>
  <c r="ML681" i="1"/>
  <c r="MP681" i="1"/>
  <c r="MQ681" i="1"/>
  <c r="MJ682" i="1"/>
  <c r="ML682" i="1"/>
  <c r="MP682" i="1"/>
  <c r="MQ682" i="1"/>
  <c r="MJ683" i="1"/>
  <c r="ML683" i="1"/>
  <c r="MP683" i="1"/>
  <c r="MQ683" i="1"/>
  <c r="MJ684" i="1"/>
  <c r="ML684" i="1"/>
  <c r="MP684" i="1"/>
  <c r="MQ684" i="1"/>
  <c r="MJ660" i="1"/>
  <c r="ML660" i="1"/>
  <c r="MJ661" i="1"/>
  <c r="ML661" i="1"/>
  <c r="MJ662" i="1"/>
  <c r="ML662" i="1"/>
  <c r="MJ663" i="1"/>
  <c r="ML663" i="1"/>
  <c r="MJ664" i="1"/>
  <c r="ML664" i="1"/>
  <c r="MJ665" i="1"/>
  <c r="ML665" i="1"/>
  <c r="MJ666" i="1"/>
  <c r="ML666" i="1"/>
  <c r="MJ667" i="1"/>
  <c r="ML667" i="1"/>
  <c r="MJ670" i="1"/>
  <c r="ML670" i="1"/>
  <c r="MO670" i="1"/>
  <c r="MP670" i="1"/>
  <c r="MQ670" i="1"/>
  <c r="MJ671" i="1"/>
  <c r="ML671" i="1"/>
  <c r="MO671" i="1"/>
  <c r="MP671" i="1"/>
  <c r="MQ671" i="1"/>
  <c r="MJ672" i="1"/>
  <c r="ML672" i="1"/>
  <c r="MO672" i="1"/>
  <c r="MP672" i="1"/>
  <c r="MQ672" i="1"/>
  <c r="MX674" i="1"/>
  <c r="MZ674" i="1"/>
  <c r="NC674" i="1"/>
  <c r="ND674" i="1"/>
  <c r="NE674" i="1"/>
  <c r="MX675" i="1"/>
  <c r="MZ675" i="1"/>
  <c r="NC675" i="1"/>
  <c r="ND675" i="1"/>
  <c r="NE675" i="1"/>
  <c r="MX676" i="1"/>
  <c r="MZ676" i="1"/>
  <c r="NC676" i="1"/>
  <c r="ND676" i="1"/>
  <c r="NE676" i="1"/>
  <c r="MX677" i="1"/>
  <c r="MZ677" i="1"/>
  <c r="NC677" i="1"/>
  <c r="ND677" i="1"/>
  <c r="NE677" i="1"/>
  <c r="MX678" i="1"/>
  <c r="MZ678" i="1"/>
  <c r="NC678" i="1"/>
  <c r="ND678" i="1"/>
  <c r="NE678" i="1"/>
  <c r="MX679" i="1"/>
  <c r="MZ679" i="1"/>
  <c r="NC679" i="1"/>
  <c r="ND679" i="1"/>
  <c r="NE679" i="1"/>
  <c r="MX680" i="1"/>
  <c r="MZ680" i="1"/>
  <c r="ND680" i="1"/>
  <c r="NE680" i="1"/>
  <c r="MX681" i="1"/>
  <c r="MZ681" i="1"/>
  <c r="ND681" i="1"/>
  <c r="NE681" i="1"/>
  <c r="MX682" i="1"/>
  <c r="MZ682" i="1"/>
  <c r="ND682" i="1"/>
  <c r="NE682" i="1"/>
  <c r="MX683" i="1"/>
  <c r="MZ683" i="1"/>
  <c r="ND683" i="1"/>
  <c r="NE683" i="1"/>
  <c r="MX684" i="1"/>
  <c r="MZ684" i="1"/>
  <c r="ND684" i="1"/>
  <c r="NE684" i="1"/>
  <c r="MX660" i="1"/>
  <c r="MZ660" i="1"/>
  <c r="MX661" i="1"/>
  <c r="MZ661" i="1"/>
  <c r="MX662" i="1"/>
  <c r="MZ662" i="1"/>
  <c r="MX663" i="1"/>
  <c r="MZ663" i="1"/>
  <c r="MX664" i="1"/>
  <c r="MZ664" i="1"/>
  <c r="MX665" i="1"/>
  <c r="MZ665" i="1"/>
  <c r="MX666" i="1"/>
  <c r="MZ666" i="1"/>
  <c r="MX667" i="1"/>
  <c r="MZ667" i="1"/>
  <c r="MX670" i="1"/>
  <c r="MZ670" i="1"/>
  <c r="NC670" i="1"/>
  <c r="ND670" i="1"/>
  <c r="NE670" i="1"/>
  <c r="MX671" i="1"/>
  <c r="MZ671" i="1"/>
  <c r="NC671" i="1"/>
  <c r="ND671" i="1"/>
  <c r="NE671" i="1"/>
  <c r="MX672" i="1"/>
  <c r="MZ672" i="1"/>
  <c r="NC672" i="1"/>
  <c r="ND672" i="1"/>
  <c r="NE672" i="1"/>
  <c r="NL674" i="1"/>
  <c r="NN674" i="1"/>
  <c r="NQ674" i="1"/>
  <c r="NR674" i="1"/>
  <c r="NS674" i="1"/>
  <c r="NL675" i="1"/>
  <c r="NN675" i="1"/>
  <c r="NQ675" i="1"/>
  <c r="NR675" i="1"/>
  <c r="NS675" i="1"/>
  <c r="NL676" i="1"/>
  <c r="NN676" i="1"/>
  <c r="NQ676" i="1"/>
  <c r="NR676" i="1"/>
  <c r="NS676" i="1"/>
  <c r="NL677" i="1"/>
  <c r="NN677" i="1"/>
  <c r="NQ677" i="1"/>
  <c r="NR677" i="1"/>
  <c r="NS677" i="1"/>
  <c r="NL678" i="1"/>
  <c r="NN678" i="1"/>
  <c r="NQ678" i="1"/>
  <c r="NR678" i="1"/>
  <c r="NS678" i="1"/>
  <c r="NL679" i="1"/>
  <c r="NN679" i="1"/>
  <c r="NQ679" i="1"/>
  <c r="NR679" i="1"/>
  <c r="NS679" i="1"/>
  <c r="NL680" i="1"/>
  <c r="NN680" i="1"/>
  <c r="NR680" i="1"/>
  <c r="NS680" i="1"/>
  <c r="NL681" i="1"/>
  <c r="NN681" i="1"/>
  <c r="NR681" i="1"/>
  <c r="NS681" i="1"/>
  <c r="NL682" i="1"/>
  <c r="NN682" i="1"/>
  <c r="NR682" i="1"/>
  <c r="NS682" i="1"/>
  <c r="NL683" i="1"/>
  <c r="NN683" i="1"/>
  <c r="NR683" i="1"/>
  <c r="NS683" i="1"/>
  <c r="NL684" i="1"/>
  <c r="NN684" i="1"/>
  <c r="NR684" i="1"/>
  <c r="NS684" i="1"/>
  <c r="NL660" i="1"/>
  <c r="NN660" i="1"/>
  <c r="NL661" i="1"/>
  <c r="NN661" i="1"/>
  <c r="NL662" i="1"/>
  <c r="NL663" i="1"/>
  <c r="NN663" i="1"/>
  <c r="NL664" i="1"/>
  <c r="NL665" i="1"/>
  <c r="NL666" i="1"/>
  <c r="NL667" i="1"/>
  <c r="NL670" i="1"/>
  <c r="NQ670" i="1"/>
  <c r="NR670" i="1"/>
  <c r="NS670" i="1"/>
  <c r="NL671" i="1"/>
  <c r="NQ671" i="1"/>
  <c r="NR671" i="1"/>
  <c r="NS671" i="1"/>
  <c r="NL672" i="1"/>
  <c r="NQ672" i="1"/>
  <c r="NR672" i="1"/>
  <c r="NS672" i="1"/>
  <c r="EV674" i="1"/>
  <c r="EX674" i="1"/>
  <c r="FA674" i="1"/>
  <c r="FB674" i="1"/>
  <c r="FC674" i="1"/>
  <c r="EV675" i="1"/>
  <c r="EX675" i="1"/>
  <c r="FA675" i="1"/>
  <c r="FB675" i="1"/>
  <c r="FC675" i="1"/>
  <c r="EV676" i="1"/>
  <c r="EX676" i="1"/>
  <c r="FA676" i="1"/>
  <c r="FB676" i="1"/>
  <c r="FC676" i="1"/>
  <c r="EV677" i="1"/>
  <c r="EX677" i="1"/>
  <c r="FA677" i="1"/>
  <c r="FB677" i="1"/>
  <c r="FC677" i="1"/>
  <c r="EV678" i="1"/>
  <c r="EX678" i="1"/>
  <c r="FA678" i="1"/>
  <c r="FB678" i="1"/>
  <c r="FC678" i="1"/>
  <c r="EV679" i="1"/>
  <c r="EX679" i="1"/>
  <c r="FA679" i="1"/>
  <c r="FB679" i="1"/>
  <c r="FC679" i="1"/>
  <c r="EV680" i="1"/>
  <c r="EX680" i="1"/>
  <c r="FB680" i="1"/>
  <c r="FC680" i="1"/>
  <c r="EV681" i="1"/>
  <c r="EX681" i="1"/>
  <c r="FB681" i="1"/>
  <c r="FC681" i="1"/>
  <c r="EV682" i="1"/>
  <c r="EX682" i="1"/>
  <c r="FB682" i="1"/>
  <c r="FC682" i="1"/>
  <c r="EV683" i="1"/>
  <c r="EX683" i="1"/>
  <c r="FB683" i="1"/>
  <c r="FC683" i="1"/>
  <c r="EV684" i="1"/>
  <c r="EX684" i="1"/>
  <c r="FB684" i="1"/>
  <c r="FC684" i="1"/>
  <c r="EV660" i="1"/>
  <c r="EX660" i="1"/>
  <c r="EV661" i="1"/>
  <c r="EX661" i="1"/>
  <c r="EV662" i="1"/>
  <c r="EV663" i="1"/>
  <c r="EV664" i="1"/>
  <c r="EV665" i="1"/>
  <c r="EV666" i="1"/>
  <c r="EV667" i="1"/>
  <c r="EV670" i="1"/>
  <c r="FA670" i="1"/>
  <c r="FB670" i="1"/>
  <c r="FC670" i="1"/>
  <c r="EV671" i="1"/>
  <c r="FA671" i="1"/>
  <c r="FB671" i="1"/>
  <c r="FC671" i="1"/>
  <c r="EV672" i="1"/>
  <c r="EX672" i="1"/>
  <c r="FA672" i="1"/>
  <c r="FB672" i="1"/>
  <c r="FC672" i="1"/>
  <c r="EH674" i="1"/>
  <c r="EJ674" i="1"/>
  <c r="EM674" i="1"/>
  <c r="EN674" i="1"/>
  <c r="EO674" i="1"/>
  <c r="EH675" i="1"/>
  <c r="EJ675" i="1"/>
  <c r="EM675" i="1"/>
  <c r="EN675" i="1"/>
  <c r="EO675" i="1"/>
  <c r="EH676" i="1"/>
  <c r="EJ676" i="1"/>
  <c r="EM676" i="1"/>
  <c r="EN676" i="1"/>
  <c r="EO676" i="1"/>
  <c r="EH677" i="1"/>
  <c r="EJ677" i="1"/>
  <c r="EM677" i="1"/>
  <c r="EN677" i="1"/>
  <c r="EO677" i="1"/>
  <c r="EH678" i="1"/>
  <c r="EJ678" i="1"/>
  <c r="EM678" i="1"/>
  <c r="EN678" i="1"/>
  <c r="EO678" i="1"/>
  <c r="EH679" i="1"/>
  <c r="EJ679" i="1"/>
  <c r="EM679" i="1"/>
  <c r="EN679" i="1"/>
  <c r="EO679" i="1"/>
  <c r="EH680" i="1"/>
  <c r="EJ680" i="1"/>
  <c r="EN680" i="1"/>
  <c r="EO680" i="1"/>
  <c r="EH681" i="1"/>
  <c r="EJ681" i="1"/>
  <c r="EN681" i="1"/>
  <c r="EO681" i="1"/>
  <c r="EH682" i="1"/>
  <c r="EJ682" i="1"/>
  <c r="EN682" i="1"/>
  <c r="EO682" i="1"/>
  <c r="EH683" i="1"/>
  <c r="EJ683" i="1"/>
  <c r="EN683" i="1"/>
  <c r="EO683" i="1"/>
  <c r="EH684" i="1"/>
  <c r="EJ684" i="1"/>
  <c r="EN684" i="1"/>
  <c r="EO684" i="1"/>
  <c r="EH660" i="1"/>
  <c r="EJ660" i="1"/>
  <c r="EH661" i="1"/>
  <c r="EJ661" i="1"/>
  <c r="EH662" i="1"/>
  <c r="EJ662" i="1"/>
  <c r="EH663" i="1"/>
  <c r="EJ663" i="1"/>
  <c r="EH664" i="1"/>
  <c r="EJ664" i="1"/>
  <c r="EH665" i="1"/>
  <c r="EJ665" i="1"/>
  <c r="EH666" i="1"/>
  <c r="EJ666" i="1"/>
  <c r="EH667" i="1"/>
  <c r="EJ667" i="1"/>
  <c r="EH670" i="1"/>
  <c r="EJ670" i="1"/>
  <c r="EM670" i="1"/>
  <c r="EN670" i="1"/>
  <c r="EO670" i="1"/>
  <c r="EH671" i="1"/>
  <c r="EJ671" i="1"/>
  <c r="EM671" i="1"/>
  <c r="EN671" i="1"/>
  <c r="EO671" i="1"/>
  <c r="EH672" i="1"/>
  <c r="EJ672" i="1"/>
  <c r="EM672" i="1"/>
  <c r="EN672" i="1"/>
  <c r="EO672" i="1"/>
  <c r="KT663" i="1"/>
  <c r="KV663" i="1"/>
  <c r="KX663" i="1"/>
  <c r="KX667" i="1"/>
  <c r="KX671" i="1"/>
  <c r="KT664" i="1"/>
  <c r="KV664" i="1"/>
  <c r="KX664" i="1"/>
  <c r="KX668" i="1"/>
  <c r="KT665" i="1"/>
  <c r="KV665" i="1"/>
  <c r="KZ665" i="1"/>
  <c r="KT666" i="1"/>
  <c r="KV666" i="1"/>
  <c r="KX666" i="1"/>
  <c r="KX670" i="1"/>
  <c r="KT667" i="1"/>
  <c r="KV667" i="1"/>
  <c r="KT668" i="1"/>
  <c r="KV668" i="1"/>
  <c r="KT669" i="1"/>
  <c r="KV669" i="1"/>
  <c r="KX669" i="1"/>
  <c r="KX673" i="1"/>
  <c r="KX677" i="1"/>
  <c r="KX681" i="1"/>
  <c r="KX685" i="1"/>
  <c r="KX689" i="1"/>
  <c r="KX693" i="1"/>
  <c r="KT670" i="1"/>
  <c r="KV670" i="1"/>
  <c r="KT671" i="1"/>
  <c r="KV671" i="1"/>
  <c r="KV676" i="1"/>
  <c r="KV679" i="1"/>
  <c r="KV684" i="1"/>
  <c r="KV687" i="1"/>
  <c r="KV691" i="1"/>
  <c r="KV703" i="1"/>
  <c r="LA703" i="1"/>
  <c r="KV707" i="1"/>
  <c r="LA707" i="1"/>
  <c r="KT672" i="1"/>
  <c r="KV672" i="1"/>
  <c r="KT673" i="1"/>
  <c r="KV673" i="1"/>
  <c r="KT674" i="1"/>
  <c r="KV674" i="1"/>
  <c r="KZ674" i="1"/>
  <c r="KT675" i="1"/>
  <c r="KV675" i="1"/>
  <c r="KZ675" i="1"/>
  <c r="KT676" i="1"/>
  <c r="KX676" i="1"/>
  <c r="KX680" i="1"/>
  <c r="KX684" i="1"/>
  <c r="KX688" i="1"/>
  <c r="KX692" i="1"/>
  <c r="KT677" i="1"/>
  <c r="KT678" i="1"/>
  <c r="KV678" i="1"/>
  <c r="KX678" i="1"/>
  <c r="KX682" i="1"/>
  <c r="KX686" i="1"/>
  <c r="KX690" i="1"/>
  <c r="KX694" i="1"/>
  <c r="KT679" i="1"/>
  <c r="KX679" i="1"/>
  <c r="KX683" i="1"/>
  <c r="KX687" i="1"/>
  <c r="KX691" i="1"/>
  <c r="KT680" i="1"/>
  <c r="KV680" i="1"/>
  <c r="KT681" i="1"/>
  <c r="KV681" i="1"/>
  <c r="KT682" i="1"/>
  <c r="KV682" i="1"/>
  <c r="KT683" i="1"/>
  <c r="KV683" i="1"/>
  <c r="KT684" i="1"/>
  <c r="KT685" i="1"/>
  <c r="KV685" i="1"/>
  <c r="KT686" i="1"/>
  <c r="KV686" i="1"/>
  <c r="KV690" i="1"/>
  <c r="KV694" i="1"/>
  <c r="KZ706" i="1"/>
  <c r="KZ710" i="1"/>
  <c r="KT687" i="1"/>
  <c r="KT688" i="1"/>
  <c r="KV688" i="1"/>
  <c r="KT689" i="1"/>
  <c r="KV689" i="1"/>
  <c r="KT690" i="1"/>
  <c r="KT691" i="1"/>
  <c r="KT692" i="1"/>
  <c r="KV692" i="1"/>
  <c r="KT693" i="1"/>
  <c r="KV693" i="1"/>
  <c r="KT694" i="1"/>
  <c r="KT703" i="1"/>
  <c r="KX703" i="1"/>
  <c r="KZ703" i="1"/>
  <c r="KT704" i="1"/>
  <c r="KV704" i="1"/>
  <c r="LA704" i="1"/>
  <c r="KX704" i="1"/>
  <c r="KZ704" i="1"/>
  <c r="KT705" i="1"/>
  <c r="KV705" i="1"/>
  <c r="LA705" i="1"/>
  <c r="KX705" i="1"/>
  <c r="KZ705" i="1"/>
  <c r="KT706" i="1"/>
  <c r="KV706" i="1"/>
  <c r="LA706" i="1"/>
  <c r="KX706" i="1"/>
  <c r="KF663" i="1"/>
  <c r="KJ663" i="1"/>
  <c r="KJ667" i="1"/>
  <c r="KJ671" i="1"/>
  <c r="KJ675" i="1"/>
  <c r="KJ679" i="1"/>
  <c r="KJ683" i="1"/>
  <c r="KJ687" i="1"/>
  <c r="KJ691" i="1"/>
  <c r="KF664" i="1"/>
  <c r="KH664" i="1"/>
  <c r="KJ664" i="1"/>
  <c r="KJ668" i="1"/>
  <c r="KJ672" i="1"/>
  <c r="KJ676" i="1"/>
  <c r="KJ680" i="1"/>
  <c r="KJ684" i="1"/>
  <c r="KJ688" i="1"/>
  <c r="KJ692" i="1"/>
  <c r="KF665" i="1"/>
  <c r="KH665" i="1"/>
  <c r="KJ665" i="1"/>
  <c r="KJ669" i="1"/>
  <c r="KJ673" i="1"/>
  <c r="KJ677" i="1"/>
  <c r="KJ681" i="1"/>
  <c r="KJ685" i="1"/>
  <c r="KJ689" i="1"/>
  <c r="KJ693" i="1"/>
  <c r="KF666" i="1"/>
  <c r="KH666" i="1"/>
  <c r="KH670" i="1"/>
  <c r="KH674" i="1"/>
  <c r="KH678" i="1"/>
  <c r="KH682" i="1"/>
  <c r="KH686" i="1"/>
  <c r="KH690" i="1"/>
  <c r="KH694" i="1"/>
  <c r="KH706" i="1"/>
  <c r="KM706" i="1"/>
  <c r="KH710" i="1"/>
  <c r="KM710" i="1"/>
  <c r="KJ666" i="1"/>
  <c r="KJ670" i="1"/>
  <c r="KJ674" i="1"/>
  <c r="KF667" i="1"/>
  <c r="KH667" i="1"/>
  <c r="KF668" i="1"/>
  <c r="KF669" i="1"/>
  <c r="KH669" i="1"/>
  <c r="KF670" i="1"/>
  <c r="KF671" i="1"/>
  <c r="KH671" i="1"/>
  <c r="KF672" i="1"/>
  <c r="KH672" i="1"/>
  <c r="KF673" i="1"/>
  <c r="KH673" i="1"/>
  <c r="KF674" i="1"/>
  <c r="KF675" i="1"/>
  <c r="KH675" i="1"/>
  <c r="KF676" i="1"/>
  <c r="KH676" i="1"/>
  <c r="KF677" i="1"/>
  <c r="KH677" i="1"/>
  <c r="KF678" i="1"/>
  <c r="KL678" i="1"/>
  <c r="KF679" i="1"/>
  <c r="KH679" i="1"/>
  <c r="KF680" i="1"/>
  <c r="KH680" i="1"/>
  <c r="KF681" i="1"/>
  <c r="KH681" i="1"/>
  <c r="KF682" i="1"/>
  <c r="KJ682" i="1"/>
  <c r="KJ686" i="1"/>
  <c r="KJ690" i="1"/>
  <c r="KJ694" i="1"/>
  <c r="KF683" i="1"/>
  <c r="KH683" i="1"/>
  <c r="KF684" i="1"/>
  <c r="KH684" i="1"/>
  <c r="KH687" i="1"/>
  <c r="KH691" i="1"/>
  <c r="KL703" i="1"/>
  <c r="KL707" i="1"/>
  <c r="KL711" i="1"/>
  <c r="KH688" i="1"/>
  <c r="KH692" i="1"/>
  <c r="KH704" i="1"/>
  <c r="KM704" i="1"/>
  <c r="KH708" i="1"/>
  <c r="KM708" i="1"/>
  <c r="KL704" i="1"/>
  <c r="KL708" i="1"/>
  <c r="KH689" i="1"/>
  <c r="KH693" i="1"/>
  <c r="KL705" i="1"/>
  <c r="KL709" i="1"/>
  <c r="KL706" i="1"/>
  <c r="KL710" i="1"/>
  <c r="KH685" i="1"/>
  <c r="KF685" i="1"/>
  <c r="KF686" i="1"/>
  <c r="KF687" i="1"/>
  <c r="KF688" i="1"/>
  <c r="KF689" i="1"/>
  <c r="KF690" i="1"/>
  <c r="KF691" i="1"/>
  <c r="KF692" i="1"/>
  <c r="KF693" i="1"/>
  <c r="KF694" i="1"/>
  <c r="KF703" i="1"/>
  <c r="KH703" i="1"/>
  <c r="KM703" i="1"/>
  <c r="KJ703" i="1"/>
  <c r="KF704" i="1"/>
  <c r="KJ704" i="1"/>
  <c r="KF705" i="1"/>
  <c r="KH705" i="1"/>
  <c r="KM705" i="1"/>
  <c r="KJ705" i="1"/>
  <c r="KK705" i="1"/>
  <c r="KF706" i="1"/>
  <c r="KJ706" i="1"/>
  <c r="JR663" i="1"/>
  <c r="JT663" i="1"/>
  <c r="JV663" i="1"/>
  <c r="JV667" i="1"/>
  <c r="JV671" i="1"/>
  <c r="JV675" i="1"/>
  <c r="JV679" i="1"/>
  <c r="JV683" i="1"/>
  <c r="JV687" i="1"/>
  <c r="JV691" i="1"/>
  <c r="JR664" i="1"/>
  <c r="JT664" i="1"/>
  <c r="JV664" i="1"/>
  <c r="JV668" i="1"/>
  <c r="JV672" i="1"/>
  <c r="JV676" i="1"/>
  <c r="JV680" i="1"/>
  <c r="JV684" i="1"/>
  <c r="JV688" i="1"/>
  <c r="JV692" i="1"/>
  <c r="JR665" i="1"/>
  <c r="JT665" i="1"/>
  <c r="JV665" i="1"/>
  <c r="JV669" i="1"/>
  <c r="JV673" i="1"/>
  <c r="JV677" i="1"/>
  <c r="JR666" i="1"/>
  <c r="JT666" i="1"/>
  <c r="JV666" i="1"/>
  <c r="JV670" i="1"/>
  <c r="JV674" i="1"/>
  <c r="JV678" i="1"/>
  <c r="JV682" i="1"/>
  <c r="JV686" i="1"/>
  <c r="JV690" i="1"/>
  <c r="JV694" i="1"/>
  <c r="JR667" i="1"/>
  <c r="JT667" i="1"/>
  <c r="JR668" i="1"/>
  <c r="JT668" i="1"/>
  <c r="JR669" i="1"/>
  <c r="JT669" i="1"/>
  <c r="JR670" i="1"/>
  <c r="JT670" i="1"/>
  <c r="JR671" i="1"/>
  <c r="JT671" i="1"/>
  <c r="JR672" i="1"/>
  <c r="JT672" i="1"/>
  <c r="JR673" i="1"/>
  <c r="JT673" i="1"/>
  <c r="JR674" i="1"/>
  <c r="JT674" i="1"/>
  <c r="JR675" i="1"/>
  <c r="JT675" i="1"/>
  <c r="JR676" i="1"/>
  <c r="JT676" i="1"/>
  <c r="JR677" i="1"/>
  <c r="JT677" i="1"/>
  <c r="JR678" i="1"/>
  <c r="JT678" i="1"/>
  <c r="JR679" i="1"/>
  <c r="JT679" i="1"/>
  <c r="JR680" i="1"/>
  <c r="JT680" i="1"/>
  <c r="JR681" i="1"/>
  <c r="JT681" i="1"/>
  <c r="JX681" i="1"/>
  <c r="JY681" i="1"/>
  <c r="JR682" i="1"/>
  <c r="JT682" i="1"/>
  <c r="JR683" i="1"/>
  <c r="JT683" i="1"/>
  <c r="JR684" i="1"/>
  <c r="JT684" i="1"/>
  <c r="JR685" i="1"/>
  <c r="JT685" i="1"/>
  <c r="JV685" i="1"/>
  <c r="JV689" i="1"/>
  <c r="JV693" i="1"/>
  <c r="JR686" i="1"/>
  <c r="JT686" i="1"/>
  <c r="JT690" i="1"/>
  <c r="JT694" i="1"/>
  <c r="JX706" i="1"/>
  <c r="JX710" i="1"/>
  <c r="JR687" i="1"/>
  <c r="JT687" i="1"/>
  <c r="JR688" i="1"/>
  <c r="JT688" i="1"/>
  <c r="JR689" i="1"/>
  <c r="JT689" i="1"/>
  <c r="JR690" i="1"/>
  <c r="JR691" i="1"/>
  <c r="JT691" i="1"/>
  <c r="JR692" i="1"/>
  <c r="JR693" i="1"/>
  <c r="JT693" i="1"/>
  <c r="JR694" i="1"/>
  <c r="JR703" i="1"/>
  <c r="JT703" i="1"/>
  <c r="JY703" i="1"/>
  <c r="JV703" i="1"/>
  <c r="JX703" i="1"/>
  <c r="JR704" i="1"/>
  <c r="JT704" i="1"/>
  <c r="JY704" i="1"/>
  <c r="JV704" i="1"/>
  <c r="JX704" i="1"/>
  <c r="JR705" i="1"/>
  <c r="JT705" i="1"/>
  <c r="JY705" i="1"/>
  <c r="JV705" i="1"/>
  <c r="JX705" i="1"/>
  <c r="JR706" i="1"/>
  <c r="JT706" i="1"/>
  <c r="JY706" i="1"/>
  <c r="JV706" i="1"/>
  <c r="JD663" i="1"/>
  <c r="JF663" i="1"/>
  <c r="JJ663" i="1"/>
  <c r="JK663" i="1"/>
  <c r="JH663" i="1"/>
  <c r="JH667" i="1"/>
  <c r="JH671" i="1"/>
  <c r="JD664" i="1"/>
  <c r="JF664" i="1"/>
  <c r="JH664" i="1"/>
  <c r="JH668" i="1"/>
  <c r="JH672" i="1"/>
  <c r="JH676" i="1"/>
  <c r="JH680" i="1"/>
  <c r="JH684" i="1"/>
  <c r="JH688" i="1"/>
  <c r="JH692" i="1"/>
  <c r="JD665" i="1"/>
  <c r="JF665" i="1"/>
  <c r="JH665" i="1"/>
  <c r="JH669" i="1"/>
  <c r="JH673" i="1"/>
  <c r="JH677" i="1"/>
  <c r="JH681" i="1"/>
  <c r="JH685" i="1"/>
  <c r="JH689" i="1"/>
  <c r="JH693" i="1"/>
  <c r="JD666" i="1"/>
  <c r="JH666" i="1"/>
  <c r="JH670" i="1"/>
  <c r="JH674" i="1"/>
  <c r="JH678" i="1"/>
  <c r="JH682" i="1"/>
  <c r="JH686" i="1"/>
  <c r="JH690" i="1"/>
  <c r="JH694" i="1"/>
  <c r="JD667" i="1"/>
  <c r="JF667" i="1"/>
  <c r="JD668" i="1"/>
  <c r="JF668" i="1"/>
  <c r="JD669" i="1"/>
  <c r="JF669" i="1"/>
  <c r="JD670" i="1"/>
  <c r="JF670" i="1"/>
  <c r="JD671" i="1"/>
  <c r="JF671" i="1"/>
  <c r="JD672" i="1"/>
  <c r="JF672" i="1"/>
  <c r="JD673" i="1"/>
  <c r="JF673" i="1"/>
  <c r="JD674" i="1"/>
  <c r="JF674" i="1"/>
  <c r="JD675" i="1"/>
  <c r="JF675" i="1"/>
  <c r="JJ675" i="1"/>
  <c r="JD676" i="1"/>
  <c r="JF676" i="1"/>
  <c r="JD677" i="1"/>
  <c r="JF677" i="1"/>
  <c r="JD678" i="1"/>
  <c r="JF678" i="1"/>
  <c r="JD679" i="1"/>
  <c r="JF679" i="1"/>
  <c r="JJ679" i="1"/>
  <c r="JK679" i="1"/>
  <c r="JH679" i="1"/>
  <c r="JH683" i="1"/>
  <c r="JH687" i="1"/>
  <c r="JH691" i="1"/>
  <c r="JD680" i="1"/>
  <c r="JF680" i="1"/>
  <c r="JD681" i="1"/>
  <c r="JF681" i="1"/>
  <c r="JD682" i="1"/>
  <c r="JF682" i="1"/>
  <c r="JD683" i="1"/>
  <c r="JF683" i="1"/>
  <c r="JD684" i="1"/>
  <c r="JF684" i="1"/>
  <c r="JD685" i="1"/>
  <c r="JF685" i="1"/>
  <c r="JF689" i="1"/>
  <c r="JF693" i="1"/>
  <c r="JJ705" i="1"/>
  <c r="JJ709" i="1"/>
  <c r="JD686" i="1"/>
  <c r="JF686" i="1"/>
  <c r="JD687" i="1"/>
  <c r="JF687" i="1"/>
  <c r="JD688" i="1"/>
  <c r="JF688" i="1"/>
  <c r="JD689" i="1"/>
  <c r="JD690" i="1"/>
  <c r="JF690" i="1"/>
  <c r="JD691" i="1"/>
  <c r="JF691" i="1"/>
  <c r="JD692" i="1"/>
  <c r="JF692" i="1"/>
  <c r="JD693" i="1"/>
  <c r="JD694" i="1"/>
  <c r="JF694" i="1"/>
  <c r="JD703" i="1"/>
  <c r="JF703" i="1"/>
  <c r="JK703" i="1"/>
  <c r="JH703" i="1"/>
  <c r="JJ703" i="1"/>
  <c r="JD704" i="1"/>
  <c r="JF704" i="1"/>
  <c r="JK704" i="1"/>
  <c r="JH704" i="1"/>
  <c r="JJ704" i="1"/>
  <c r="JD705" i="1"/>
  <c r="JF705" i="1"/>
  <c r="JK705" i="1"/>
  <c r="JH705" i="1"/>
  <c r="JD706" i="1"/>
  <c r="JF706" i="1"/>
  <c r="JK706" i="1"/>
  <c r="JH706" i="1"/>
  <c r="JJ706" i="1"/>
  <c r="DT663" i="1"/>
  <c r="DV663" i="1"/>
  <c r="DX663" i="1"/>
  <c r="DX667" i="1"/>
  <c r="DX671" i="1"/>
  <c r="DX675" i="1"/>
  <c r="DX679" i="1"/>
  <c r="DX683" i="1"/>
  <c r="DX687" i="1"/>
  <c r="DX691" i="1"/>
  <c r="DT664" i="1"/>
  <c r="DV664" i="1"/>
  <c r="DX664" i="1"/>
  <c r="DX668" i="1"/>
  <c r="DX672" i="1"/>
  <c r="DX676" i="1"/>
  <c r="DX680" i="1"/>
  <c r="DX684" i="1"/>
  <c r="DX688" i="1"/>
  <c r="DX692" i="1"/>
  <c r="DT665" i="1"/>
  <c r="DX665" i="1"/>
  <c r="DX669" i="1"/>
  <c r="DX673" i="1"/>
  <c r="DX677" i="1"/>
  <c r="DX681" i="1"/>
  <c r="DX685" i="1"/>
  <c r="DX689" i="1"/>
  <c r="DX693" i="1"/>
  <c r="DT666" i="1"/>
  <c r="DV666" i="1"/>
  <c r="DX666" i="1"/>
  <c r="DX670" i="1"/>
  <c r="DV670" i="1"/>
  <c r="DV667" i="1"/>
  <c r="DV668" i="1"/>
  <c r="DT671" i="1"/>
  <c r="DV671" i="1"/>
  <c r="DT672" i="1"/>
  <c r="DV672" i="1"/>
  <c r="DT673" i="1"/>
  <c r="DT674" i="1"/>
  <c r="DT675" i="1"/>
  <c r="DV675" i="1"/>
  <c r="DT676" i="1"/>
  <c r="DV676" i="1"/>
  <c r="DT677" i="1"/>
  <c r="DT678" i="1"/>
  <c r="DV678" i="1"/>
  <c r="DX678" i="1"/>
  <c r="DX682" i="1"/>
  <c r="DX686" i="1"/>
  <c r="DX690" i="1"/>
  <c r="DX694" i="1"/>
  <c r="DT679" i="1"/>
  <c r="DV679" i="1"/>
  <c r="DT680" i="1"/>
  <c r="DV680" i="1"/>
  <c r="DT681" i="1"/>
  <c r="DT682" i="1"/>
  <c r="DV682" i="1"/>
  <c r="DT683" i="1"/>
  <c r="DV683" i="1"/>
  <c r="DT684" i="1"/>
  <c r="DV684" i="1"/>
  <c r="DT685" i="1"/>
  <c r="DT686" i="1"/>
  <c r="DV686" i="1"/>
  <c r="DV690" i="1"/>
  <c r="DV694" i="1"/>
  <c r="DZ706" i="1"/>
  <c r="DZ710" i="1"/>
  <c r="DT687" i="1"/>
  <c r="DV687" i="1"/>
  <c r="DT688" i="1"/>
  <c r="DV688" i="1"/>
  <c r="DT689" i="1"/>
  <c r="DT690" i="1"/>
  <c r="DT691" i="1"/>
  <c r="DV691" i="1"/>
  <c r="DT692" i="1"/>
  <c r="DV692" i="1"/>
  <c r="DT693" i="1"/>
  <c r="DT694" i="1"/>
  <c r="DT703" i="1"/>
  <c r="DV703" i="1"/>
  <c r="EA703" i="1"/>
  <c r="DX703" i="1"/>
  <c r="DZ703" i="1"/>
  <c r="DT704" i="1"/>
  <c r="DV704" i="1"/>
  <c r="EA704" i="1"/>
  <c r="DX704" i="1"/>
  <c r="DZ704" i="1"/>
  <c r="DT705" i="1"/>
  <c r="DX705" i="1"/>
  <c r="DZ705" i="1"/>
  <c r="DT706" i="1"/>
  <c r="DV706" i="1"/>
  <c r="EA706" i="1"/>
  <c r="DX706" i="1"/>
  <c r="DF663" i="1"/>
  <c r="DH663" i="1"/>
  <c r="DJ663" i="1"/>
  <c r="DF664" i="1"/>
  <c r="DH664" i="1"/>
  <c r="DF665" i="1"/>
  <c r="DH665" i="1"/>
  <c r="DJ665" i="1"/>
  <c r="DJ669" i="1"/>
  <c r="DJ673" i="1"/>
  <c r="DJ677" i="1"/>
  <c r="DJ681" i="1"/>
  <c r="DJ685" i="1"/>
  <c r="DJ689" i="1"/>
  <c r="DJ693" i="1"/>
  <c r="DF666" i="1"/>
  <c r="DH666" i="1"/>
  <c r="DJ666" i="1"/>
  <c r="DJ670" i="1"/>
  <c r="DJ674" i="1"/>
  <c r="DJ678" i="1"/>
  <c r="DJ682" i="1"/>
  <c r="DJ686" i="1"/>
  <c r="DJ690" i="1"/>
  <c r="DJ694" i="1"/>
  <c r="DF667" i="1"/>
  <c r="DH667" i="1"/>
  <c r="DL667" i="1"/>
  <c r="DF668" i="1"/>
  <c r="DJ668" i="1"/>
  <c r="DJ672" i="1"/>
  <c r="DJ676" i="1"/>
  <c r="DJ680" i="1"/>
  <c r="DJ684" i="1"/>
  <c r="DJ688" i="1"/>
  <c r="DJ692" i="1"/>
  <c r="DF669" i="1"/>
  <c r="DH669" i="1"/>
  <c r="DF670" i="1"/>
  <c r="DH670" i="1"/>
  <c r="DF671" i="1"/>
  <c r="DH671" i="1"/>
  <c r="DJ671" i="1"/>
  <c r="DJ675" i="1"/>
  <c r="DJ679" i="1"/>
  <c r="DJ683" i="1"/>
  <c r="DJ687" i="1"/>
  <c r="DJ691" i="1"/>
  <c r="DF672" i="1"/>
  <c r="DH672" i="1"/>
  <c r="DF673" i="1"/>
  <c r="DH673" i="1"/>
  <c r="DF674" i="1"/>
  <c r="DH674" i="1"/>
  <c r="DF675" i="1"/>
  <c r="DH675" i="1"/>
  <c r="DF676" i="1"/>
  <c r="DH676" i="1"/>
  <c r="DF677" i="1"/>
  <c r="DH677" i="1"/>
  <c r="DF678" i="1"/>
  <c r="DH678" i="1"/>
  <c r="DF679" i="1"/>
  <c r="DF680" i="1"/>
  <c r="DH680" i="1"/>
  <c r="DF681" i="1"/>
  <c r="DH681" i="1"/>
  <c r="DF682" i="1"/>
  <c r="DH682" i="1"/>
  <c r="DF683" i="1"/>
  <c r="DH683" i="1"/>
  <c r="DF684" i="1"/>
  <c r="DH684" i="1"/>
  <c r="DF685" i="1"/>
  <c r="DH685" i="1"/>
  <c r="DF686" i="1"/>
  <c r="DH686" i="1"/>
  <c r="DH690" i="1"/>
  <c r="DH694" i="1"/>
  <c r="DL706" i="1"/>
  <c r="DL710" i="1"/>
  <c r="DF687" i="1"/>
  <c r="DH687" i="1"/>
  <c r="DF688" i="1"/>
  <c r="DH688" i="1"/>
  <c r="DF689" i="1"/>
  <c r="DH689" i="1"/>
  <c r="DF690" i="1"/>
  <c r="DF691" i="1"/>
  <c r="DH691" i="1"/>
  <c r="DF692" i="1"/>
  <c r="DH692" i="1"/>
  <c r="DF693" i="1"/>
  <c r="DH693" i="1"/>
  <c r="DF694" i="1"/>
  <c r="DF703" i="1"/>
  <c r="DH703" i="1"/>
  <c r="DM703" i="1"/>
  <c r="DJ703" i="1"/>
  <c r="DL703" i="1"/>
  <c r="DF704" i="1"/>
  <c r="DH704" i="1"/>
  <c r="DM704" i="1"/>
  <c r="DJ704" i="1"/>
  <c r="DL704" i="1"/>
  <c r="DF705" i="1"/>
  <c r="DH705" i="1"/>
  <c r="DM705" i="1"/>
  <c r="DJ705" i="1"/>
  <c r="DL705" i="1"/>
  <c r="DF706" i="1"/>
  <c r="DH706" i="1"/>
  <c r="DM706" i="1"/>
  <c r="DJ706" i="1"/>
  <c r="CR663" i="1"/>
  <c r="CT663" i="1"/>
  <c r="CV663" i="1"/>
  <c r="CV667" i="1"/>
  <c r="CV671" i="1"/>
  <c r="CV675" i="1"/>
  <c r="CV679" i="1"/>
  <c r="CV683" i="1"/>
  <c r="CV687" i="1"/>
  <c r="CV691" i="1"/>
  <c r="CR664" i="1"/>
  <c r="CT664" i="1"/>
  <c r="CV664" i="1"/>
  <c r="CV668" i="1"/>
  <c r="CV672" i="1"/>
  <c r="CR665" i="1"/>
  <c r="CT665" i="1"/>
  <c r="CV665" i="1"/>
  <c r="CR666" i="1"/>
  <c r="CT666" i="1"/>
  <c r="CV666" i="1"/>
  <c r="CV670" i="1"/>
  <c r="CV674" i="1"/>
  <c r="CV678" i="1"/>
  <c r="CV682" i="1"/>
  <c r="CV686" i="1"/>
  <c r="CV690" i="1"/>
  <c r="CV694" i="1"/>
  <c r="CR667" i="1"/>
  <c r="CT667" i="1"/>
  <c r="CR668" i="1"/>
  <c r="CT668" i="1"/>
  <c r="CR669" i="1"/>
  <c r="CT669" i="1"/>
  <c r="CR670" i="1"/>
  <c r="CT670" i="1"/>
  <c r="CR671" i="1"/>
  <c r="CT671" i="1"/>
  <c r="CR672" i="1"/>
  <c r="CT672" i="1"/>
  <c r="CR673" i="1"/>
  <c r="CT673" i="1"/>
  <c r="CV673" i="1"/>
  <c r="CV677" i="1"/>
  <c r="CV681" i="1"/>
  <c r="CV685" i="1"/>
  <c r="CV689" i="1"/>
  <c r="CV693" i="1"/>
  <c r="CR674" i="1"/>
  <c r="CT674" i="1"/>
  <c r="CR675" i="1"/>
  <c r="CR676" i="1"/>
  <c r="CT676" i="1"/>
  <c r="CX676" i="1"/>
  <c r="CY676" i="1"/>
  <c r="CR677" i="1"/>
  <c r="CT677" i="1"/>
  <c r="CR678" i="1"/>
  <c r="CT678" i="1"/>
  <c r="CR679" i="1"/>
  <c r="CT679" i="1"/>
  <c r="CT684" i="1"/>
  <c r="CT687" i="1"/>
  <c r="CT691" i="1"/>
  <c r="CT703" i="1"/>
  <c r="CY703" i="1"/>
  <c r="CT707" i="1"/>
  <c r="CY707" i="1"/>
  <c r="CR680" i="1"/>
  <c r="CT680" i="1"/>
  <c r="CV680" i="1"/>
  <c r="CV684" i="1"/>
  <c r="CV688" i="1"/>
  <c r="CV692" i="1"/>
  <c r="CR681" i="1"/>
  <c r="CT681" i="1"/>
  <c r="CR682" i="1"/>
  <c r="CT682" i="1"/>
  <c r="CR683" i="1"/>
  <c r="CT683" i="1"/>
  <c r="CT688" i="1"/>
  <c r="CT692" i="1"/>
  <c r="CX704" i="1"/>
  <c r="CX708" i="1"/>
  <c r="CR684" i="1"/>
  <c r="CR685" i="1"/>
  <c r="CT685" i="1"/>
  <c r="CT689" i="1"/>
  <c r="CT693" i="1"/>
  <c r="CX705" i="1"/>
  <c r="CX709" i="1"/>
  <c r="CR686" i="1"/>
  <c r="CR687" i="1"/>
  <c r="CR688" i="1"/>
  <c r="CR689" i="1"/>
  <c r="CR690" i="1"/>
  <c r="CT690" i="1"/>
  <c r="CR691" i="1"/>
  <c r="CR692" i="1"/>
  <c r="CR693" i="1"/>
  <c r="CR694" i="1"/>
  <c r="CT694" i="1"/>
  <c r="CR703" i="1"/>
  <c r="CV703" i="1"/>
  <c r="CX703" i="1"/>
  <c r="CR704" i="1"/>
  <c r="CT704" i="1"/>
  <c r="CY704" i="1"/>
  <c r="CV704" i="1"/>
  <c r="CW704" i="1"/>
  <c r="CR705" i="1"/>
  <c r="CT705" i="1"/>
  <c r="CY705" i="1"/>
  <c r="CV705" i="1"/>
  <c r="CR706" i="1"/>
  <c r="CT706" i="1"/>
  <c r="CY706" i="1"/>
  <c r="CV706" i="1"/>
  <c r="CX706" i="1"/>
  <c r="CH663" i="1"/>
  <c r="CH667" i="1"/>
  <c r="CH671" i="1"/>
  <c r="CH675" i="1"/>
  <c r="CH679" i="1"/>
  <c r="CH683" i="1"/>
  <c r="CH687" i="1"/>
  <c r="CH691" i="1"/>
  <c r="CF667" i="1"/>
  <c r="CH664" i="1"/>
  <c r="CH668" i="1"/>
  <c r="CH672" i="1"/>
  <c r="CH676" i="1"/>
  <c r="CH680" i="1"/>
  <c r="CH684" i="1"/>
  <c r="CH688" i="1"/>
  <c r="CF668" i="1"/>
  <c r="CF669" i="1"/>
  <c r="CJ669" i="1"/>
  <c r="CH666" i="1"/>
  <c r="CH670" i="1"/>
  <c r="CH674" i="1"/>
  <c r="CH678" i="1"/>
  <c r="CH682" i="1"/>
  <c r="CH686" i="1"/>
  <c r="CH690" i="1"/>
  <c r="CH694" i="1"/>
  <c r="CF670" i="1"/>
  <c r="BT663" i="1"/>
  <c r="BT667" i="1"/>
  <c r="BT671" i="1"/>
  <c r="BT675" i="1"/>
  <c r="BT679" i="1"/>
  <c r="BT683" i="1"/>
  <c r="BT687" i="1"/>
  <c r="BT691" i="1"/>
  <c r="BR683" i="1"/>
  <c r="BT664" i="1"/>
  <c r="BT668" i="1"/>
  <c r="BT672" i="1"/>
  <c r="BT676" i="1"/>
  <c r="BT680" i="1"/>
  <c r="BT684" i="1"/>
  <c r="BT688" i="1"/>
  <c r="BT692" i="1"/>
  <c r="BR684" i="1"/>
  <c r="BT665" i="1"/>
  <c r="BT669" i="1"/>
  <c r="BT673" i="1"/>
  <c r="BT677" i="1"/>
  <c r="BT681" i="1"/>
  <c r="BT685" i="1"/>
  <c r="BT689" i="1"/>
  <c r="BT693" i="1"/>
  <c r="BR685" i="1"/>
  <c r="BT682" i="1"/>
  <c r="BT686" i="1"/>
  <c r="BT690" i="1"/>
  <c r="BT694" i="1"/>
  <c r="BR686" i="1"/>
  <c r="BR687" i="1"/>
  <c r="BR688" i="1"/>
  <c r="BR689" i="1"/>
  <c r="BR690" i="1"/>
  <c r="BR694" i="1"/>
  <c r="BR666" i="1"/>
  <c r="BR670" i="1"/>
  <c r="BR674" i="1"/>
  <c r="BR678" i="1"/>
  <c r="BV678" i="1"/>
  <c r="BR682" i="1"/>
  <c r="BR706" i="1"/>
  <c r="BW706" i="1"/>
  <c r="BR710" i="1"/>
  <c r="BW710" i="1"/>
  <c r="BB660" i="1"/>
  <c r="BD660" i="1"/>
  <c r="BB661" i="1"/>
  <c r="BB662" i="1"/>
  <c r="BD662" i="1"/>
  <c r="BB663" i="1"/>
  <c r="BD663" i="1"/>
  <c r="BB664" i="1"/>
  <c r="BD664" i="1"/>
  <c r="BB665" i="1"/>
  <c r="BD665" i="1"/>
  <c r="BB666" i="1"/>
  <c r="BD666" i="1"/>
  <c r="BB667" i="1"/>
  <c r="BD667" i="1"/>
  <c r="BB670" i="1"/>
  <c r="BD670" i="1"/>
  <c r="BG670" i="1"/>
  <c r="BH670" i="1"/>
  <c r="BI670" i="1"/>
  <c r="BB671" i="1"/>
  <c r="BD671" i="1"/>
  <c r="BG671" i="1"/>
  <c r="BH671" i="1"/>
  <c r="BI671" i="1"/>
  <c r="BB672" i="1"/>
  <c r="BD672" i="1"/>
  <c r="BG672" i="1"/>
  <c r="BH672" i="1"/>
  <c r="BI672" i="1"/>
  <c r="AN660" i="1"/>
  <c r="AP660" i="1"/>
  <c r="AN661" i="1"/>
  <c r="AP661" i="1"/>
  <c r="AN662" i="1"/>
  <c r="AP662" i="1"/>
  <c r="AN663" i="1"/>
  <c r="AP663" i="1"/>
  <c r="AN664" i="1"/>
  <c r="AP664" i="1"/>
  <c r="AN665" i="1"/>
  <c r="AP665" i="1"/>
  <c r="AN666" i="1"/>
  <c r="AP666" i="1"/>
  <c r="AN667" i="1"/>
  <c r="AP667" i="1"/>
  <c r="AN670" i="1"/>
  <c r="AP670" i="1"/>
  <c r="AS670" i="1"/>
  <c r="AT670" i="1"/>
  <c r="AU670" i="1"/>
  <c r="AN671" i="1"/>
  <c r="AP671" i="1"/>
  <c r="AS671" i="1"/>
  <c r="AT671" i="1"/>
  <c r="AU671" i="1"/>
  <c r="AN672" i="1"/>
  <c r="AP672" i="1"/>
  <c r="AS672" i="1"/>
  <c r="AT672" i="1"/>
  <c r="AU672" i="1"/>
  <c r="Z660" i="1"/>
  <c r="AB660" i="1"/>
  <c r="AE660" i="1"/>
  <c r="AE661" i="1"/>
  <c r="Z661" i="1"/>
  <c r="AB661" i="1"/>
  <c r="Z662" i="1"/>
  <c r="AB662" i="1"/>
  <c r="Z663" i="1"/>
  <c r="AB663" i="1"/>
  <c r="Z664" i="1"/>
  <c r="AB664" i="1"/>
  <c r="AF664" i="1"/>
  <c r="Z665" i="1"/>
  <c r="AB665" i="1"/>
  <c r="Z666" i="1"/>
  <c r="AB666" i="1"/>
  <c r="Z667" i="1"/>
  <c r="AB667" i="1"/>
  <c r="Z670" i="1"/>
  <c r="AB670" i="1"/>
  <c r="AE670" i="1"/>
  <c r="AF670" i="1"/>
  <c r="AG670" i="1"/>
  <c r="Z671" i="1"/>
  <c r="AB671" i="1"/>
  <c r="AE671" i="1"/>
  <c r="AF671" i="1"/>
  <c r="AG671" i="1"/>
  <c r="Z672" i="1"/>
  <c r="AB672" i="1"/>
  <c r="AE672" i="1"/>
  <c r="AF672" i="1"/>
  <c r="AG672" i="1"/>
  <c r="Q660" i="1"/>
  <c r="N660" i="1"/>
  <c r="N661" i="1"/>
  <c r="N662" i="1"/>
  <c r="R662" i="1"/>
  <c r="N663" i="1"/>
  <c r="N664" i="1"/>
  <c r="N665" i="1"/>
  <c r="N666" i="1"/>
  <c r="N667" i="1"/>
  <c r="Q670" i="1"/>
  <c r="R670" i="1"/>
  <c r="S670" i="1"/>
  <c r="Q671" i="1"/>
  <c r="R671" i="1"/>
  <c r="S671" i="1"/>
  <c r="Q672" i="1"/>
  <c r="R672" i="1"/>
  <c r="S672" i="1"/>
  <c r="Q674" i="1"/>
  <c r="R674" i="1"/>
  <c r="S674" i="1"/>
  <c r="Q675" i="1"/>
  <c r="R675" i="1"/>
  <c r="S675" i="1"/>
  <c r="Q676" i="1"/>
  <c r="R676" i="1"/>
  <c r="S676" i="1"/>
  <c r="Q677" i="1"/>
  <c r="R677" i="1"/>
  <c r="S677" i="1"/>
  <c r="Q678" i="1"/>
  <c r="R678" i="1"/>
  <c r="S678" i="1"/>
  <c r="Q679" i="1"/>
  <c r="R679" i="1"/>
  <c r="S679" i="1"/>
  <c r="Q680" i="1"/>
  <c r="R680" i="1"/>
  <c r="S680" i="1"/>
  <c r="Q681" i="1"/>
  <c r="R681" i="1"/>
  <c r="S681" i="1"/>
  <c r="Q682" i="1"/>
  <c r="R682" i="1"/>
  <c r="S682" i="1"/>
  <c r="Q683" i="1"/>
  <c r="R683" i="1"/>
  <c r="S683" i="1"/>
  <c r="Q684" i="1"/>
  <c r="R684" i="1"/>
  <c r="S684" i="1"/>
  <c r="R685" i="1"/>
  <c r="S685" i="1"/>
  <c r="R686" i="1"/>
  <c r="S686" i="1"/>
  <c r="R687" i="1"/>
  <c r="S687" i="1"/>
  <c r="R688" i="1"/>
  <c r="S688" i="1"/>
  <c r="R689" i="1"/>
  <c r="S689" i="1"/>
  <c r="R690" i="1"/>
  <c r="S690" i="1"/>
  <c r="R691" i="1"/>
  <c r="S691" i="1"/>
  <c r="R692" i="1"/>
  <c r="S692" i="1"/>
  <c r="R693" i="1"/>
  <c r="S693" i="1"/>
  <c r="R694" i="1"/>
  <c r="S694" i="1"/>
  <c r="R695" i="1"/>
  <c r="S695" i="1"/>
  <c r="R696" i="1"/>
  <c r="S696" i="1"/>
  <c r="R697" i="1"/>
  <c r="S697" i="1"/>
  <c r="R698" i="1"/>
  <c r="S698" i="1"/>
  <c r="R699" i="1"/>
  <c r="S699" i="1"/>
  <c r="R700" i="1"/>
  <c r="S700" i="1"/>
  <c r="R701" i="1"/>
  <c r="S701" i="1"/>
  <c r="R702" i="1"/>
  <c r="S702" i="1"/>
  <c r="R703" i="1"/>
  <c r="S703" i="1"/>
  <c r="R704" i="1"/>
  <c r="S704" i="1"/>
  <c r="R705" i="1"/>
  <c r="S705" i="1"/>
  <c r="R706" i="1"/>
  <c r="S706" i="1"/>
  <c r="R707" i="1"/>
  <c r="S707" i="1"/>
  <c r="R708" i="1"/>
  <c r="S708" i="1"/>
  <c r="R709" i="1"/>
  <c r="S709" i="1"/>
  <c r="R710" i="1"/>
  <c r="S710" i="1"/>
  <c r="R711" i="1"/>
  <c r="S711" i="1"/>
  <c r="AS674" i="1"/>
  <c r="AT674" i="1"/>
  <c r="AU674" i="1"/>
  <c r="AS675" i="1"/>
  <c r="AT675" i="1"/>
  <c r="AU675" i="1"/>
  <c r="AS676" i="1"/>
  <c r="AT676" i="1"/>
  <c r="AU676" i="1"/>
  <c r="AS677" i="1"/>
  <c r="AT677" i="1"/>
  <c r="AU677" i="1"/>
  <c r="AS678" i="1"/>
  <c r="AT678" i="1"/>
  <c r="AU678" i="1"/>
  <c r="AS679" i="1"/>
  <c r="AT679" i="1"/>
  <c r="AU679" i="1"/>
  <c r="AT680" i="1"/>
  <c r="AU680" i="1"/>
  <c r="AT681" i="1"/>
  <c r="AU681" i="1"/>
  <c r="AT682" i="1"/>
  <c r="AU682" i="1"/>
  <c r="AT683" i="1"/>
  <c r="AU683" i="1"/>
  <c r="AT684" i="1"/>
  <c r="AU684" i="1"/>
  <c r="AT685" i="1"/>
  <c r="AU685" i="1"/>
  <c r="AT686" i="1"/>
  <c r="AU686" i="1"/>
  <c r="AT687" i="1"/>
  <c r="AU687" i="1"/>
  <c r="AT688" i="1"/>
  <c r="AU688" i="1"/>
  <c r="AT689" i="1"/>
  <c r="AU689" i="1"/>
  <c r="AT690" i="1"/>
  <c r="AU690" i="1"/>
  <c r="AT691" i="1"/>
  <c r="AU691" i="1"/>
  <c r="AT692" i="1"/>
  <c r="AU692" i="1"/>
  <c r="AT693" i="1"/>
  <c r="AU693" i="1"/>
  <c r="AT694" i="1"/>
  <c r="AT695" i="1"/>
  <c r="AU695" i="1"/>
  <c r="AT696" i="1"/>
  <c r="AU696" i="1"/>
  <c r="AT697" i="1"/>
  <c r="AU697" i="1"/>
  <c r="AT698" i="1"/>
  <c r="AU698" i="1"/>
  <c r="AT699" i="1"/>
  <c r="AU699" i="1"/>
  <c r="AT700" i="1"/>
  <c r="AU700" i="1"/>
  <c r="AT701" i="1"/>
  <c r="AU701" i="1"/>
  <c r="AT702" i="1"/>
  <c r="AU702" i="1"/>
  <c r="AT703" i="1"/>
  <c r="AU703" i="1"/>
  <c r="AT704" i="1"/>
  <c r="AU704" i="1"/>
  <c r="AT705" i="1"/>
  <c r="AU705" i="1"/>
  <c r="AT706" i="1"/>
  <c r="AT707" i="1"/>
  <c r="AU707" i="1"/>
  <c r="AT708" i="1"/>
  <c r="AU708" i="1"/>
  <c r="AT709" i="1"/>
  <c r="AU709" i="1"/>
  <c r="AT710" i="1"/>
  <c r="AU710" i="1"/>
  <c r="FB685" i="1"/>
  <c r="FC685" i="1"/>
  <c r="FB686" i="1"/>
  <c r="FC686" i="1"/>
  <c r="FB687" i="1"/>
  <c r="FC687" i="1"/>
  <c r="FB688" i="1"/>
  <c r="FC688" i="1"/>
  <c r="FB689" i="1"/>
  <c r="FC689" i="1"/>
  <c r="FB690" i="1"/>
  <c r="FC690" i="1"/>
  <c r="FB691" i="1"/>
  <c r="FC691" i="1"/>
  <c r="FB692" i="1"/>
  <c r="FC692" i="1"/>
  <c r="FB693" i="1"/>
  <c r="FC693" i="1"/>
  <c r="FB694" i="1"/>
  <c r="FC694" i="1"/>
  <c r="FB695" i="1"/>
  <c r="FC695" i="1"/>
  <c r="FB696" i="1"/>
  <c r="FC696" i="1"/>
  <c r="FB697" i="1"/>
  <c r="FC697" i="1"/>
  <c r="FB698" i="1"/>
  <c r="FC698" i="1"/>
  <c r="FB699" i="1"/>
  <c r="FC699" i="1"/>
  <c r="FB700" i="1"/>
  <c r="FC700" i="1"/>
  <c r="FB701" i="1"/>
  <c r="FC701" i="1"/>
  <c r="FB702" i="1"/>
  <c r="FC702" i="1"/>
  <c r="FB703" i="1"/>
  <c r="FC703" i="1"/>
  <c r="FB704" i="1"/>
  <c r="FC704" i="1"/>
  <c r="FB705" i="1"/>
  <c r="FC705" i="1"/>
  <c r="FB706" i="1"/>
  <c r="FC706" i="1"/>
  <c r="FB707" i="1"/>
  <c r="FC707" i="1"/>
  <c r="FB708" i="1"/>
  <c r="FC708" i="1"/>
  <c r="FB709" i="1"/>
  <c r="FC709" i="1"/>
  <c r="FB710" i="1"/>
  <c r="FC710" i="1"/>
  <c r="BG674" i="1"/>
  <c r="BH674" i="1"/>
  <c r="BI674" i="1"/>
  <c r="BG675" i="1"/>
  <c r="BH675" i="1"/>
  <c r="BI675" i="1"/>
  <c r="BG676" i="1"/>
  <c r="BH676" i="1"/>
  <c r="BI676" i="1"/>
  <c r="BG677" i="1"/>
  <c r="BH677" i="1"/>
  <c r="BI677" i="1"/>
  <c r="BG678" i="1"/>
  <c r="BH678" i="1"/>
  <c r="BI678" i="1"/>
  <c r="BG679" i="1"/>
  <c r="BH679" i="1"/>
  <c r="BI679" i="1"/>
  <c r="BH680" i="1"/>
  <c r="BI680" i="1"/>
  <c r="BH681" i="1"/>
  <c r="BI681" i="1"/>
  <c r="BH682" i="1"/>
  <c r="BI682" i="1"/>
  <c r="BH683" i="1"/>
  <c r="BI683" i="1"/>
  <c r="BH684" i="1"/>
  <c r="BI684" i="1"/>
  <c r="BH685" i="1"/>
  <c r="BI685" i="1"/>
  <c r="BH686" i="1"/>
  <c r="BI686" i="1"/>
  <c r="BH687" i="1"/>
  <c r="BI687" i="1"/>
  <c r="BH688" i="1"/>
  <c r="BI688" i="1"/>
  <c r="BH689" i="1"/>
  <c r="BI689" i="1"/>
  <c r="BH690" i="1"/>
  <c r="BI690" i="1"/>
  <c r="BH691" i="1"/>
  <c r="BI691" i="1"/>
  <c r="BH692" i="1"/>
  <c r="BI692" i="1"/>
  <c r="BH693" i="1"/>
  <c r="BI693" i="1"/>
  <c r="BH694" i="1"/>
  <c r="BI694" i="1"/>
  <c r="BH695" i="1"/>
  <c r="BI695" i="1"/>
  <c r="BH696" i="1"/>
  <c r="BI696" i="1"/>
  <c r="BH697" i="1"/>
  <c r="BI697" i="1"/>
  <c r="BH698" i="1"/>
  <c r="BI698" i="1"/>
  <c r="BH699" i="1"/>
  <c r="BI699" i="1"/>
  <c r="BH700" i="1"/>
  <c r="BI700" i="1"/>
  <c r="BH701" i="1"/>
  <c r="BI701" i="1"/>
  <c r="BH702" i="1"/>
  <c r="BI702" i="1"/>
  <c r="BH703" i="1"/>
  <c r="BI703" i="1"/>
  <c r="BH704" i="1"/>
  <c r="BH705" i="1"/>
  <c r="BI705" i="1"/>
  <c r="BH706" i="1"/>
  <c r="BI706" i="1"/>
  <c r="BH707" i="1"/>
  <c r="BI707" i="1"/>
  <c r="BH708" i="1"/>
  <c r="BI708" i="1"/>
  <c r="BH709" i="1"/>
  <c r="BI709" i="1"/>
  <c r="BH710" i="1"/>
  <c r="BI710" i="1"/>
  <c r="BH711" i="1"/>
  <c r="BI711" i="1"/>
  <c r="CX707" i="1"/>
  <c r="CX710" i="1"/>
  <c r="CX711" i="1"/>
  <c r="CF664" i="1"/>
  <c r="CF665" i="1"/>
  <c r="CF666" i="1"/>
  <c r="CF671" i="1"/>
  <c r="CF672" i="1"/>
  <c r="CF673" i="1"/>
  <c r="CF674" i="1"/>
  <c r="CF675" i="1"/>
  <c r="CF676" i="1"/>
  <c r="CF677" i="1"/>
  <c r="CF678" i="1"/>
  <c r="CF679" i="1"/>
  <c r="CF680" i="1"/>
  <c r="CF681" i="1"/>
  <c r="CF682" i="1"/>
  <c r="CF687" i="1"/>
  <c r="CF688" i="1"/>
  <c r="CF689" i="1"/>
  <c r="CF690" i="1"/>
  <c r="CF691" i="1"/>
  <c r="CF692" i="1"/>
  <c r="CJ692" i="1"/>
  <c r="CF693" i="1"/>
  <c r="CF694" i="1"/>
  <c r="CJ703" i="1"/>
  <c r="CJ704" i="1"/>
  <c r="CJ705" i="1"/>
  <c r="CJ706" i="1"/>
  <c r="CJ707" i="1"/>
  <c r="CJ708" i="1"/>
  <c r="CJ709" i="1"/>
  <c r="CJ710" i="1"/>
  <c r="CJ711" i="1"/>
  <c r="DZ707" i="1"/>
  <c r="DZ708" i="1"/>
  <c r="DZ709" i="1"/>
  <c r="DZ711" i="1"/>
  <c r="LN692" i="1"/>
  <c r="LN693" i="1"/>
  <c r="LN694" i="1"/>
  <c r="LN695" i="1"/>
  <c r="LN696" i="1"/>
  <c r="LN697" i="1"/>
  <c r="LN698" i="1"/>
  <c r="LN699" i="1"/>
  <c r="LN700" i="1"/>
  <c r="LN701" i="1"/>
  <c r="LN702" i="1"/>
  <c r="LN703" i="1"/>
  <c r="LN704" i="1"/>
  <c r="LN705" i="1"/>
  <c r="LN706" i="1"/>
  <c r="EN685" i="1"/>
  <c r="EO685" i="1"/>
  <c r="EN686" i="1"/>
  <c r="EO686" i="1"/>
  <c r="EN687" i="1"/>
  <c r="EO687" i="1"/>
  <c r="EN688" i="1"/>
  <c r="EO688" i="1"/>
  <c r="EN689" i="1"/>
  <c r="EO689" i="1"/>
  <c r="EN690" i="1"/>
  <c r="EO690" i="1"/>
  <c r="EN691" i="1"/>
  <c r="EO691" i="1"/>
  <c r="EN692" i="1"/>
  <c r="EN693" i="1"/>
  <c r="EO693" i="1"/>
  <c r="EN694" i="1"/>
  <c r="EO694" i="1"/>
  <c r="EN695" i="1"/>
  <c r="EO695" i="1"/>
  <c r="EN696" i="1"/>
  <c r="EO696" i="1"/>
  <c r="EN697" i="1"/>
  <c r="EO697" i="1"/>
  <c r="EN698" i="1"/>
  <c r="EO698" i="1"/>
  <c r="EN699" i="1"/>
  <c r="EO699" i="1"/>
  <c r="EN700" i="1"/>
  <c r="EO700" i="1"/>
  <c r="EN701" i="1"/>
  <c r="EO701" i="1"/>
  <c r="EN702" i="1"/>
  <c r="EO702" i="1"/>
  <c r="EN703" i="1"/>
  <c r="EO703" i="1"/>
  <c r="EN704" i="1"/>
  <c r="EO704" i="1"/>
  <c r="EN705" i="1"/>
  <c r="EN706" i="1"/>
  <c r="EO706" i="1"/>
  <c r="EN708" i="1"/>
  <c r="EO708" i="1"/>
  <c r="EN709" i="1"/>
  <c r="EO709" i="1"/>
  <c r="EN710" i="1"/>
  <c r="EO710" i="1"/>
  <c r="EN711" i="1"/>
  <c r="EO711" i="1"/>
  <c r="MB685" i="1"/>
  <c r="MC685" i="1"/>
  <c r="MB686" i="1"/>
  <c r="MC686" i="1"/>
  <c r="MB687" i="1"/>
  <c r="MC687" i="1"/>
  <c r="MB688" i="1"/>
  <c r="MC688" i="1"/>
  <c r="MB689" i="1"/>
  <c r="MC689" i="1"/>
  <c r="MB690" i="1"/>
  <c r="MB691" i="1"/>
  <c r="MB692" i="1"/>
  <c r="MC692" i="1"/>
  <c r="MB693" i="1"/>
  <c r="MC693" i="1"/>
  <c r="MB694" i="1"/>
  <c r="MC694" i="1"/>
  <c r="MB695" i="1"/>
  <c r="MC695" i="1"/>
  <c r="MB696" i="1"/>
  <c r="MC696" i="1"/>
  <c r="MB697" i="1"/>
  <c r="MC697" i="1"/>
  <c r="MB698" i="1"/>
  <c r="MC698" i="1"/>
  <c r="MB699" i="1"/>
  <c r="MC699" i="1"/>
  <c r="MB700" i="1"/>
  <c r="MC700" i="1"/>
  <c r="MB701" i="1"/>
  <c r="MC701" i="1"/>
  <c r="MB702" i="1"/>
  <c r="MC702" i="1"/>
  <c r="MB703" i="1"/>
  <c r="MC703" i="1"/>
  <c r="MB704" i="1"/>
  <c r="MC704" i="1"/>
  <c r="MB705" i="1"/>
  <c r="MC705" i="1"/>
  <c r="MB706" i="1"/>
  <c r="MC706" i="1"/>
  <c r="MB708" i="1"/>
  <c r="MC708" i="1"/>
  <c r="MB709" i="1"/>
  <c r="MC709" i="1"/>
  <c r="MB710" i="1"/>
  <c r="MC710" i="1"/>
  <c r="MB711" i="1"/>
  <c r="MC711" i="1"/>
  <c r="BR664" i="1"/>
  <c r="BR665" i="1"/>
  <c r="BR667" i="1"/>
  <c r="BR668" i="1"/>
  <c r="BR669" i="1"/>
  <c r="BR671" i="1"/>
  <c r="BR672" i="1"/>
  <c r="BR673" i="1"/>
  <c r="BR675" i="1"/>
  <c r="BR676" i="1"/>
  <c r="BR677" i="1"/>
  <c r="BR679" i="1"/>
  <c r="BR680" i="1"/>
  <c r="BR681" i="1"/>
  <c r="BR691" i="1"/>
  <c r="BR692" i="1"/>
  <c r="BR693" i="1"/>
  <c r="BV703" i="1"/>
  <c r="BV704" i="1"/>
  <c r="BV705" i="1"/>
  <c r="BV706" i="1"/>
  <c r="BV707" i="1"/>
  <c r="BV708" i="1"/>
  <c r="BV709" i="1"/>
  <c r="BV710" i="1"/>
  <c r="BV711" i="1"/>
  <c r="DL707" i="1"/>
  <c r="DL708" i="1"/>
  <c r="DL709" i="1"/>
  <c r="DL711" i="1"/>
  <c r="JJ707" i="1"/>
  <c r="JJ708" i="1"/>
  <c r="JJ710" i="1"/>
  <c r="JJ711" i="1"/>
  <c r="JX707" i="1"/>
  <c r="JX708" i="1"/>
  <c r="JX709" i="1"/>
  <c r="JX711" i="1"/>
  <c r="KZ707" i="1"/>
  <c r="KZ708" i="1"/>
  <c r="KZ709" i="1"/>
  <c r="KZ711" i="1"/>
  <c r="ND685" i="1"/>
  <c r="NE685" i="1"/>
  <c r="ND686" i="1"/>
  <c r="NE686" i="1"/>
  <c r="ND687" i="1"/>
  <c r="NE687" i="1"/>
  <c r="ND688" i="1"/>
  <c r="NE688" i="1"/>
  <c r="ND689" i="1"/>
  <c r="NE689" i="1"/>
  <c r="ND690" i="1"/>
  <c r="ND691" i="1"/>
  <c r="NE691" i="1"/>
  <c r="ND692" i="1"/>
  <c r="NE692" i="1"/>
  <c r="ND693" i="1"/>
  <c r="NE693" i="1"/>
  <c r="ND694" i="1"/>
  <c r="NE694" i="1"/>
  <c r="ND695" i="1"/>
  <c r="NE695" i="1"/>
  <c r="ND696" i="1"/>
  <c r="ND697" i="1"/>
  <c r="NE697" i="1"/>
  <c r="ND698" i="1"/>
  <c r="NE698" i="1"/>
  <c r="ND699" i="1"/>
  <c r="NE699" i="1"/>
  <c r="ND700" i="1"/>
  <c r="NE700" i="1"/>
  <c r="ND701" i="1"/>
  <c r="NE701" i="1"/>
  <c r="ND702" i="1"/>
  <c r="NE702" i="1"/>
  <c r="ND703" i="1"/>
  <c r="NE703" i="1"/>
  <c r="ND704" i="1"/>
  <c r="NE704" i="1"/>
  <c r="ND705" i="1"/>
  <c r="NE705" i="1"/>
  <c r="ND706" i="1"/>
  <c r="NE706" i="1"/>
  <c r="ND708" i="1"/>
  <c r="NE708" i="1"/>
  <c r="ND709" i="1"/>
  <c r="NE709" i="1"/>
  <c r="ND710" i="1"/>
  <c r="NE710" i="1"/>
  <c r="ND711" i="1"/>
  <c r="NE711" i="1"/>
  <c r="MP685" i="1"/>
  <c r="MQ685" i="1"/>
  <c r="MP686" i="1"/>
  <c r="MQ686" i="1"/>
  <c r="MP687" i="1"/>
  <c r="MQ687" i="1"/>
  <c r="MP688" i="1"/>
  <c r="MQ688" i="1"/>
  <c r="MP689" i="1"/>
  <c r="MQ689" i="1"/>
  <c r="MP690" i="1"/>
  <c r="MQ690" i="1"/>
  <c r="MP691" i="1"/>
  <c r="MQ691" i="1"/>
  <c r="MP692" i="1"/>
  <c r="MQ692" i="1"/>
  <c r="MP693" i="1"/>
  <c r="MQ693" i="1"/>
  <c r="MP694" i="1"/>
  <c r="MQ694" i="1"/>
  <c r="MP695" i="1"/>
  <c r="MQ695" i="1"/>
  <c r="MP696" i="1"/>
  <c r="MQ696" i="1"/>
  <c r="MP697" i="1"/>
  <c r="MQ697" i="1"/>
  <c r="MP698" i="1"/>
  <c r="MQ698" i="1"/>
  <c r="MP699" i="1"/>
  <c r="MQ699" i="1"/>
  <c r="MP700" i="1"/>
  <c r="MQ700" i="1"/>
  <c r="MP701" i="1"/>
  <c r="MQ701" i="1"/>
  <c r="MP702" i="1"/>
  <c r="MQ702" i="1"/>
  <c r="MP703" i="1"/>
  <c r="MQ703" i="1"/>
  <c r="MP704" i="1"/>
  <c r="MQ704" i="1"/>
  <c r="MP705" i="1"/>
  <c r="MQ705" i="1"/>
  <c r="MP706" i="1"/>
  <c r="MQ706" i="1"/>
  <c r="MP708" i="1"/>
  <c r="MQ708" i="1"/>
  <c r="MP709" i="1"/>
  <c r="MQ709" i="1"/>
  <c r="MP710" i="1"/>
  <c r="MQ710" i="1"/>
  <c r="MP711" i="1"/>
  <c r="MQ711" i="1"/>
  <c r="AE674" i="1"/>
  <c r="AF674" i="1"/>
  <c r="AG674" i="1"/>
  <c r="AE675" i="1"/>
  <c r="AF675" i="1"/>
  <c r="AG675" i="1"/>
  <c r="AE676" i="1"/>
  <c r="AF676" i="1"/>
  <c r="AG676" i="1"/>
  <c r="AE677" i="1"/>
  <c r="AF677" i="1"/>
  <c r="AG677" i="1"/>
  <c r="AE678" i="1"/>
  <c r="AF678" i="1"/>
  <c r="AG678" i="1"/>
  <c r="AE679" i="1"/>
  <c r="AF679" i="1"/>
  <c r="AG679" i="1"/>
  <c r="AF680" i="1"/>
  <c r="AG680" i="1"/>
  <c r="AF681" i="1"/>
  <c r="AF682" i="1"/>
  <c r="AG682" i="1"/>
  <c r="AF683" i="1"/>
  <c r="AG683" i="1"/>
  <c r="AF684" i="1"/>
  <c r="AG684" i="1"/>
  <c r="AF685" i="1"/>
  <c r="AG685" i="1"/>
  <c r="AF686" i="1"/>
  <c r="AG686" i="1"/>
  <c r="AF687" i="1"/>
  <c r="AG687" i="1"/>
  <c r="AF688" i="1"/>
  <c r="AG688" i="1"/>
  <c r="AF689" i="1"/>
  <c r="AF690" i="1"/>
  <c r="AG690" i="1"/>
  <c r="AF691" i="1"/>
  <c r="AG691" i="1"/>
  <c r="AF692" i="1"/>
  <c r="AG692" i="1"/>
  <c r="AF693" i="1"/>
  <c r="AF694" i="1"/>
  <c r="AG694" i="1"/>
  <c r="AF695" i="1"/>
  <c r="AG695" i="1"/>
  <c r="AF696" i="1"/>
  <c r="AG696" i="1"/>
  <c r="AF697" i="1"/>
  <c r="AG697" i="1"/>
  <c r="AF698" i="1"/>
  <c r="AG698" i="1"/>
  <c r="AF699" i="1"/>
  <c r="AG699" i="1"/>
  <c r="AF700" i="1"/>
  <c r="AG700" i="1"/>
  <c r="AF701" i="1"/>
  <c r="AG701" i="1"/>
  <c r="AF702" i="1"/>
  <c r="AG702" i="1"/>
  <c r="AF703" i="1"/>
  <c r="AG703" i="1"/>
  <c r="AF704" i="1"/>
  <c r="AG704" i="1"/>
  <c r="AF705" i="1"/>
  <c r="AG705" i="1"/>
  <c r="AF706" i="1"/>
  <c r="AG706" i="1"/>
  <c r="AF708" i="1"/>
  <c r="AG708" i="1"/>
  <c r="AF709" i="1"/>
  <c r="AG709" i="1"/>
  <c r="AF710" i="1"/>
  <c r="AG710" i="1"/>
  <c r="AF711" i="1"/>
  <c r="AG711" i="1"/>
  <c r="NR685" i="1"/>
  <c r="NS685" i="1"/>
  <c r="NR686" i="1"/>
  <c r="NS686" i="1"/>
  <c r="NR687" i="1"/>
  <c r="NS687" i="1"/>
  <c r="NR688" i="1"/>
  <c r="NS688" i="1"/>
  <c r="NR689" i="1"/>
  <c r="NS689" i="1"/>
  <c r="NR690" i="1"/>
  <c r="NS690" i="1"/>
  <c r="NR691" i="1"/>
  <c r="NS691" i="1"/>
  <c r="NR692" i="1"/>
  <c r="NS692" i="1"/>
  <c r="NR693" i="1"/>
  <c r="NS693" i="1"/>
  <c r="NR694" i="1"/>
  <c r="NS694" i="1"/>
  <c r="NR695" i="1"/>
  <c r="NS695" i="1"/>
  <c r="NR696" i="1"/>
  <c r="NS696" i="1"/>
  <c r="NR697" i="1"/>
  <c r="NS697" i="1"/>
  <c r="NR698" i="1"/>
  <c r="NS698" i="1"/>
  <c r="NR699" i="1"/>
  <c r="NS699" i="1"/>
  <c r="NR700" i="1"/>
  <c r="NS700" i="1"/>
  <c r="NR701" i="1"/>
  <c r="NS701" i="1"/>
  <c r="NR702" i="1"/>
  <c r="NS702" i="1"/>
  <c r="NR703" i="1"/>
  <c r="NS703" i="1"/>
  <c r="NR704" i="1"/>
  <c r="NS704" i="1"/>
  <c r="NR705" i="1"/>
  <c r="NS705" i="1"/>
  <c r="NR706" i="1"/>
  <c r="NS706" i="1"/>
  <c r="NR708" i="1"/>
  <c r="NS708" i="1"/>
  <c r="NR709" i="1"/>
  <c r="NS709" i="1"/>
  <c r="NR710" i="1"/>
  <c r="NS710" i="1"/>
  <c r="NR711" i="1"/>
  <c r="NS711" i="1"/>
  <c r="L660" i="1"/>
  <c r="V660" i="1"/>
  <c r="AJ660" i="1"/>
  <c r="AX660" i="1"/>
  <c r="ED660" i="1"/>
  <c r="ER660" i="1"/>
  <c r="NH660" i="1"/>
  <c r="MT660" i="1"/>
  <c r="MF660" i="1"/>
  <c r="LR660" i="1"/>
  <c r="V661" i="1"/>
  <c r="AJ661" i="1"/>
  <c r="AX661" i="1"/>
  <c r="ED661" i="1"/>
  <c r="ER661" i="1"/>
  <c r="NH661" i="1"/>
  <c r="MT661" i="1"/>
  <c r="MF661" i="1"/>
  <c r="LR661" i="1"/>
  <c r="L662" i="1"/>
  <c r="V662" i="1"/>
  <c r="AJ662" i="1"/>
  <c r="AX662" i="1"/>
  <c r="ED662" i="1"/>
  <c r="ER662" i="1"/>
  <c r="NH662" i="1"/>
  <c r="MT662" i="1"/>
  <c r="MF662" i="1"/>
  <c r="LR662" i="1"/>
  <c r="LD662" i="1"/>
  <c r="LL662" i="1"/>
  <c r="LL665" i="1"/>
  <c r="LL668" i="1"/>
  <c r="LL671" i="1"/>
  <c r="LL674" i="1"/>
  <c r="LL677" i="1"/>
  <c r="LL680" i="1"/>
  <c r="LL683" i="1"/>
  <c r="L663" i="1"/>
  <c r="V663" i="1"/>
  <c r="AJ663" i="1"/>
  <c r="AX663" i="1"/>
  <c r="BL663" i="1"/>
  <c r="BP663" i="1"/>
  <c r="BZ663" i="1"/>
  <c r="CD663" i="1"/>
  <c r="CN663" i="1"/>
  <c r="DB663" i="1"/>
  <c r="DP663" i="1"/>
  <c r="ED663" i="1"/>
  <c r="ER663" i="1"/>
  <c r="IZ663" i="1"/>
  <c r="JN663" i="1"/>
  <c r="KB663" i="1"/>
  <c r="KP663" i="1"/>
  <c r="NH663" i="1"/>
  <c r="MT663" i="1"/>
  <c r="MF663" i="1"/>
  <c r="LR663" i="1"/>
  <c r="LL663" i="1"/>
  <c r="LL666" i="1"/>
  <c r="L664" i="1"/>
  <c r="V664" i="1"/>
  <c r="AJ664" i="1"/>
  <c r="AX664" i="1"/>
  <c r="BP664" i="1"/>
  <c r="CD664" i="1"/>
  <c r="ED664" i="1"/>
  <c r="ER664" i="1"/>
  <c r="NH664" i="1"/>
  <c r="MT664" i="1"/>
  <c r="MF664" i="1"/>
  <c r="LR664" i="1"/>
  <c r="LL664" i="1"/>
  <c r="LL667" i="1"/>
  <c r="LL670" i="1"/>
  <c r="LL673" i="1"/>
  <c r="LL676" i="1"/>
  <c r="LL679" i="1"/>
  <c r="LL682" i="1"/>
  <c r="LL685" i="1"/>
  <c r="L665" i="1"/>
  <c r="V665" i="1"/>
  <c r="AJ665" i="1"/>
  <c r="AX665" i="1"/>
  <c r="BP665" i="1"/>
  <c r="CD665" i="1"/>
  <c r="CH665" i="1"/>
  <c r="ED665" i="1"/>
  <c r="ER665" i="1"/>
  <c r="NH665" i="1"/>
  <c r="MT665" i="1"/>
  <c r="MF665" i="1"/>
  <c r="LR665" i="1"/>
  <c r="LD665" i="1"/>
  <c r="L666" i="1"/>
  <c r="V666" i="1"/>
  <c r="AJ666" i="1"/>
  <c r="AX666" i="1"/>
  <c r="BP666" i="1"/>
  <c r="BT666" i="1"/>
  <c r="BT670" i="1"/>
  <c r="BT674" i="1"/>
  <c r="CD666" i="1"/>
  <c r="ED666" i="1"/>
  <c r="ER666" i="1"/>
  <c r="NH666" i="1"/>
  <c r="MT666" i="1"/>
  <c r="MF666" i="1"/>
  <c r="LR666" i="1"/>
  <c r="L667" i="1"/>
  <c r="V667" i="1"/>
  <c r="AJ667" i="1"/>
  <c r="AX667" i="1"/>
  <c r="BL667" i="1"/>
  <c r="BP667" i="1"/>
  <c r="BZ667" i="1"/>
  <c r="CD667" i="1"/>
  <c r="CN667" i="1"/>
  <c r="DB667" i="1"/>
  <c r="DP667" i="1"/>
  <c r="ED667" i="1"/>
  <c r="ER667" i="1"/>
  <c r="IZ667" i="1"/>
  <c r="JN667" i="1"/>
  <c r="KB667" i="1"/>
  <c r="KP667" i="1"/>
  <c r="NH667" i="1"/>
  <c r="MT667" i="1"/>
  <c r="MF667" i="1"/>
  <c r="LR667" i="1"/>
  <c r="BP668" i="1"/>
  <c r="CD668" i="1"/>
  <c r="ED668" i="1"/>
  <c r="NH668" i="1"/>
  <c r="LD668" i="1"/>
  <c r="LH668" i="1"/>
  <c r="BP669" i="1"/>
  <c r="CD669" i="1"/>
  <c r="NH669" i="1"/>
  <c r="LH669" i="1"/>
  <c r="C670" i="1"/>
  <c r="D670" i="1"/>
  <c r="L670" i="1"/>
  <c r="N670" i="1"/>
  <c r="V670" i="1"/>
  <c r="AJ670" i="1"/>
  <c r="AX670" i="1"/>
  <c r="BP670" i="1"/>
  <c r="CD670" i="1"/>
  <c r="ED670" i="1"/>
  <c r="ER670" i="1"/>
  <c r="NH670" i="1"/>
  <c r="MT670" i="1"/>
  <c r="MF670" i="1"/>
  <c r="LR670" i="1"/>
  <c r="LH670" i="1"/>
  <c r="C671" i="1"/>
  <c r="D671" i="1"/>
  <c r="L671" i="1"/>
  <c r="N671" i="1"/>
  <c r="V671" i="1"/>
  <c r="AJ671" i="1"/>
  <c r="AX671" i="1"/>
  <c r="BL671" i="1"/>
  <c r="BP671" i="1"/>
  <c r="BZ671" i="1"/>
  <c r="CD671" i="1"/>
  <c r="CN671" i="1"/>
  <c r="DB671" i="1"/>
  <c r="DP671" i="1"/>
  <c r="ED671" i="1"/>
  <c r="ER671" i="1"/>
  <c r="IZ671" i="1"/>
  <c r="JN671" i="1"/>
  <c r="KB671" i="1"/>
  <c r="KP671" i="1"/>
  <c r="NH671" i="1"/>
  <c r="MT671" i="1"/>
  <c r="MF671" i="1"/>
  <c r="LR671" i="1"/>
  <c r="LD671" i="1"/>
  <c r="LH671" i="1"/>
  <c r="C672" i="1"/>
  <c r="D672" i="1"/>
  <c r="L672" i="1"/>
  <c r="N672" i="1"/>
  <c r="V672" i="1"/>
  <c r="AJ672" i="1"/>
  <c r="AX672" i="1"/>
  <c r="BP672" i="1"/>
  <c r="CD672" i="1"/>
  <c r="ED672" i="1"/>
  <c r="ER672" i="1"/>
  <c r="NH672" i="1"/>
  <c r="MT672" i="1"/>
  <c r="MF672" i="1"/>
  <c r="LR672" i="1"/>
  <c r="LH672" i="1"/>
  <c r="LL672" i="1"/>
  <c r="LL675" i="1"/>
  <c r="LL678" i="1"/>
  <c r="LL681" i="1"/>
  <c r="LL684" i="1"/>
  <c r="V673" i="1"/>
  <c r="AJ673" i="1"/>
  <c r="AX673" i="1"/>
  <c r="BP673" i="1"/>
  <c r="CD673" i="1"/>
  <c r="CH673" i="1"/>
  <c r="CH677" i="1"/>
  <c r="CH681" i="1"/>
  <c r="CH685" i="1"/>
  <c r="CH689" i="1"/>
  <c r="ED673" i="1"/>
  <c r="ER673" i="1"/>
  <c r="NH673" i="1"/>
  <c r="MT673" i="1"/>
  <c r="MF673" i="1"/>
  <c r="LR673" i="1"/>
  <c r="LH673" i="1"/>
  <c r="L674" i="1"/>
  <c r="N674" i="1"/>
  <c r="V674" i="1"/>
  <c r="Z674" i="1"/>
  <c r="AB674" i="1"/>
  <c r="AJ674" i="1"/>
  <c r="AN674" i="1"/>
  <c r="AP674" i="1"/>
  <c r="AX674" i="1"/>
  <c r="BB674" i="1"/>
  <c r="BD674" i="1"/>
  <c r="BP674" i="1"/>
  <c r="CD674" i="1"/>
  <c r="ED674" i="1"/>
  <c r="ER674" i="1"/>
  <c r="NH674" i="1"/>
  <c r="MT674" i="1"/>
  <c r="MF674" i="1"/>
  <c r="LR674" i="1"/>
  <c r="LD674" i="1"/>
  <c r="LH674" i="1"/>
  <c r="L675" i="1"/>
  <c r="N675" i="1"/>
  <c r="V675" i="1"/>
  <c r="Z675" i="1"/>
  <c r="AB675" i="1"/>
  <c r="AJ675" i="1"/>
  <c r="AN675" i="1"/>
  <c r="AP675" i="1"/>
  <c r="AX675" i="1"/>
  <c r="BB675" i="1"/>
  <c r="BD675" i="1"/>
  <c r="BL675" i="1"/>
  <c r="BP675" i="1"/>
  <c r="BZ675" i="1"/>
  <c r="CD675" i="1"/>
  <c r="CN675" i="1"/>
  <c r="DB675" i="1"/>
  <c r="DP675" i="1"/>
  <c r="ED675" i="1"/>
  <c r="ER675" i="1"/>
  <c r="IZ675" i="1"/>
  <c r="JN675" i="1"/>
  <c r="KB675" i="1"/>
  <c r="KP675" i="1"/>
  <c r="NH675" i="1"/>
  <c r="MT675" i="1"/>
  <c r="MF675" i="1"/>
  <c r="LR675" i="1"/>
  <c r="LH675" i="1"/>
  <c r="L676" i="1"/>
  <c r="N676" i="1"/>
  <c r="V676" i="1"/>
  <c r="Z676" i="1"/>
  <c r="AB676" i="1"/>
  <c r="AJ676" i="1"/>
  <c r="AN676" i="1"/>
  <c r="AP676" i="1"/>
  <c r="AX676" i="1"/>
  <c r="BB676" i="1"/>
  <c r="BD676" i="1"/>
  <c r="BP676" i="1"/>
  <c r="CD676" i="1"/>
  <c r="ED676" i="1"/>
  <c r="ER676" i="1"/>
  <c r="NH676" i="1"/>
  <c r="MT676" i="1"/>
  <c r="MF676" i="1"/>
  <c r="LR676" i="1"/>
  <c r="LH676" i="1"/>
  <c r="L677" i="1"/>
  <c r="N677" i="1"/>
  <c r="V677" i="1"/>
  <c r="Z677" i="1"/>
  <c r="AB677" i="1"/>
  <c r="AJ677" i="1"/>
  <c r="AN677" i="1"/>
  <c r="AP677" i="1"/>
  <c r="AX677" i="1"/>
  <c r="BB677" i="1"/>
  <c r="BD677" i="1"/>
  <c r="BP677" i="1"/>
  <c r="CD677" i="1"/>
  <c r="ED677" i="1"/>
  <c r="ER677" i="1"/>
  <c r="NH677" i="1"/>
  <c r="MT677" i="1"/>
  <c r="MF677" i="1"/>
  <c r="LR677" i="1"/>
  <c r="LD677" i="1"/>
  <c r="L678" i="1"/>
  <c r="N678" i="1"/>
  <c r="V678" i="1"/>
  <c r="Z678" i="1"/>
  <c r="AB678" i="1"/>
  <c r="AJ678" i="1"/>
  <c r="AN678" i="1"/>
  <c r="AP678" i="1"/>
  <c r="AX678" i="1"/>
  <c r="BB678" i="1"/>
  <c r="BD678" i="1"/>
  <c r="BP678" i="1"/>
  <c r="CD678" i="1"/>
  <c r="ED678" i="1"/>
  <c r="ER678" i="1"/>
  <c r="NH678" i="1"/>
  <c r="MT678" i="1"/>
  <c r="MF678" i="1"/>
  <c r="LR678" i="1"/>
  <c r="L679" i="1"/>
  <c r="N679" i="1"/>
  <c r="V679" i="1"/>
  <c r="Z679" i="1"/>
  <c r="AB679" i="1"/>
  <c r="AJ679" i="1"/>
  <c r="AN679" i="1"/>
  <c r="AP679" i="1"/>
  <c r="AX679" i="1"/>
  <c r="BB679" i="1"/>
  <c r="BD679" i="1"/>
  <c r="BL679" i="1"/>
  <c r="BP679" i="1"/>
  <c r="BZ679" i="1"/>
  <c r="CD679" i="1"/>
  <c r="CN679" i="1"/>
  <c r="DB679" i="1"/>
  <c r="DP679" i="1"/>
  <c r="ED679" i="1"/>
  <c r="ER679" i="1"/>
  <c r="IZ679" i="1"/>
  <c r="JN679" i="1"/>
  <c r="KB679" i="1"/>
  <c r="KP679" i="1"/>
  <c r="NH679" i="1"/>
  <c r="MT679" i="1"/>
  <c r="MF679" i="1"/>
  <c r="LR679" i="1"/>
  <c r="L680" i="1"/>
  <c r="N680" i="1"/>
  <c r="Z680" i="1"/>
  <c r="AB680" i="1"/>
  <c r="AN680" i="1"/>
  <c r="AP680" i="1"/>
  <c r="BB680" i="1"/>
  <c r="BD680" i="1"/>
  <c r="BP680" i="1"/>
  <c r="CD680" i="1"/>
  <c r="LD680" i="1"/>
  <c r="LH680" i="1"/>
  <c r="L681" i="1"/>
  <c r="N681" i="1"/>
  <c r="Z681" i="1"/>
  <c r="AB681" i="1"/>
  <c r="AG681" i="1"/>
  <c r="AN681" i="1"/>
  <c r="AP681" i="1"/>
  <c r="BB681" i="1"/>
  <c r="BD681" i="1"/>
  <c r="BP681" i="1"/>
  <c r="CD681" i="1"/>
  <c r="LH681" i="1"/>
  <c r="N682" i="1"/>
  <c r="AB682" i="1"/>
  <c r="AN682" i="1"/>
  <c r="AP682" i="1"/>
  <c r="BB682" i="1"/>
  <c r="BD682" i="1"/>
  <c r="BP682" i="1"/>
  <c r="CD682" i="1"/>
  <c r="LH682" i="1"/>
  <c r="N683" i="1"/>
  <c r="AB683" i="1"/>
  <c r="AN683" i="1"/>
  <c r="AP683" i="1"/>
  <c r="BB683" i="1"/>
  <c r="BD683" i="1"/>
  <c r="BL683" i="1"/>
  <c r="BP683" i="1"/>
  <c r="BZ683" i="1"/>
  <c r="CD683" i="1"/>
  <c r="CF683" i="1"/>
  <c r="CN683" i="1"/>
  <c r="DB683" i="1"/>
  <c r="DP683" i="1"/>
  <c r="IZ683" i="1"/>
  <c r="JN683" i="1"/>
  <c r="KB683" i="1"/>
  <c r="KP683" i="1"/>
  <c r="LD683" i="1"/>
  <c r="N684" i="1"/>
  <c r="AB684" i="1"/>
  <c r="AN684" i="1"/>
  <c r="AP684" i="1"/>
  <c r="BB684" i="1"/>
  <c r="BD684" i="1"/>
  <c r="BP684" i="1"/>
  <c r="CD684" i="1"/>
  <c r="CF684" i="1"/>
  <c r="N685" i="1"/>
  <c r="AB685" i="1"/>
  <c r="AN685" i="1"/>
  <c r="AP685" i="1"/>
  <c r="BB685" i="1"/>
  <c r="BD685" i="1"/>
  <c r="BP685" i="1"/>
  <c r="CD685" i="1"/>
  <c r="CF685" i="1"/>
  <c r="EJ685" i="1"/>
  <c r="EV685" i="1"/>
  <c r="EX685" i="1"/>
  <c r="NN685" i="1"/>
  <c r="MZ685" i="1"/>
  <c r="ML685" i="1"/>
  <c r="LX685" i="1"/>
  <c r="N686" i="1"/>
  <c r="AB686" i="1"/>
  <c r="AN686" i="1"/>
  <c r="AP686" i="1"/>
  <c r="BB686" i="1"/>
  <c r="BD686" i="1"/>
  <c r="BP686" i="1"/>
  <c r="CD686" i="1"/>
  <c r="CF686" i="1"/>
  <c r="EJ686" i="1"/>
  <c r="EV686" i="1"/>
  <c r="EX686" i="1"/>
  <c r="NN686" i="1"/>
  <c r="MZ686" i="1"/>
  <c r="ML686" i="1"/>
  <c r="LX686" i="1"/>
  <c r="LD686" i="1"/>
  <c r="N687" i="1"/>
  <c r="AB687" i="1"/>
  <c r="AN687" i="1"/>
  <c r="AP687" i="1"/>
  <c r="BB687" i="1"/>
  <c r="BD687" i="1"/>
  <c r="BL687" i="1"/>
  <c r="BP687" i="1"/>
  <c r="BZ687" i="1"/>
  <c r="CD687" i="1"/>
  <c r="CN687" i="1"/>
  <c r="DB687" i="1"/>
  <c r="DP687" i="1"/>
  <c r="EJ687" i="1"/>
  <c r="EV687" i="1"/>
  <c r="EX687" i="1"/>
  <c r="IZ687" i="1"/>
  <c r="JN687" i="1"/>
  <c r="KB687" i="1"/>
  <c r="KP687" i="1"/>
  <c r="NN687" i="1"/>
  <c r="MZ687" i="1"/>
  <c r="ML687" i="1"/>
  <c r="LX687" i="1"/>
  <c r="N688" i="1"/>
  <c r="AB688" i="1"/>
  <c r="AN688" i="1"/>
  <c r="AP688" i="1"/>
  <c r="BB688" i="1"/>
  <c r="BD688" i="1"/>
  <c r="BP688" i="1"/>
  <c r="CD688" i="1"/>
  <c r="CF704" i="1"/>
  <c r="CK704" i="1"/>
  <c r="CF708" i="1"/>
  <c r="CK708" i="1"/>
  <c r="CF703" i="1"/>
  <c r="CK703" i="1"/>
  <c r="CF707" i="1"/>
  <c r="CK707" i="1"/>
  <c r="CF705" i="1"/>
  <c r="CK705" i="1"/>
  <c r="CF709" i="1"/>
  <c r="CK709" i="1"/>
  <c r="CF706" i="1"/>
  <c r="CK706" i="1"/>
  <c r="CF710" i="1"/>
  <c r="CK710" i="1"/>
  <c r="EJ688" i="1"/>
  <c r="EV688" i="1"/>
  <c r="EX688" i="1"/>
  <c r="NN688" i="1"/>
  <c r="MZ688" i="1"/>
  <c r="ML688" i="1"/>
  <c r="LX688" i="1"/>
  <c r="N689" i="1"/>
  <c r="AB689" i="1"/>
  <c r="AG689" i="1"/>
  <c r="AN689" i="1"/>
  <c r="AP689" i="1"/>
  <c r="BB689" i="1"/>
  <c r="BD689" i="1"/>
  <c r="BP689" i="1"/>
  <c r="CD689" i="1"/>
  <c r="EJ689" i="1"/>
  <c r="EV689" i="1"/>
  <c r="EX689" i="1"/>
  <c r="NN689" i="1"/>
  <c r="MZ689" i="1"/>
  <c r="ML689" i="1"/>
  <c r="LX689" i="1"/>
  <c r="N690" i="1"/>
  <c r="AB690" i="1"/>
  <c r="AN690" i="1"/>
  <c r="AP690" i="1"/>
  <c r="BB690" i="1"/>
  <c r="BD690" i="1"/>
  <c r="BP690" i="1"/>
  <c r="CD690" i="1"/>
  <c r="EJ690" i="1"/>
  <c r="EV690" i="1"/>
  <c r="EX690" i="1"/>
  <c r="NN690" i="1"/>
  <c r="MZ690" i="1"/>
  <c r="NE690" i="1"/>
  <c r="ML690" i="1"/>
  <c r="LX690" i="1"/>
  <c r="MC690" i="1"/>
  <c r="N691" i="1"/>
  <c r="AB691" i="1"/>
  <c r="AN691" i="1"/>
  <c r="AP691" i="1"/>
  <c r="BB691" i="1"/>
  <c r="BD691" i="1"/>
  <c r="BL691" i="1"/>
  <c r="BP691" i="1"/>
  <c r="BZ691" i="1"/>
  <c r="CD691" i="1"/>
  <c r="CN691" i="1"/>
  <c r="DB691" i="1"/>
  <c r="DP691" i="1"/>
  <c r="EJ691" i="1"/>
  <c r="EV691" i="1"/>
  <c r="EX691" i="1"/>
  <c r="IZ691" i="1"/>
  <c r="JN691" i="1"/>
  <c r="KB691" i="1"/>
  <c r="KP691" i="1"/>
  <c r="NN691" i="1"/>
  <c r="MZ691" i="1"/>
  <c r="ML691" i="1"/>
  <c r="LX691" i="1"/>
  <c r="MC691" i="1"/>
  <c r="N692" i="1"/>
  <c r="AB692" i="1"/>
  <c r="AN692" i="1"/>
  <c r="AP692" i="1"/>
  <c r="BB692" i="1"/>
  <c r="BD692" i="1"/>
  <c r="BP692" i="1"/>
  <c r="CD692" i="1"/>
  <c r="EJ692" i="1"/>
  <c r="EO692" i="1"/>
  <c r="EV692" i="1"/>
  <c r="EX692" i="1"/>
  <c r="NN692" i="1"/>
  <c r="MZ692" i="1"/>
  <c r="ML692" i="1"/>
  <c r="LX692" i="1"/>
  <c r="LD692" i="1"/>
  <c r="LH692" i="1"/>
  <c r="N693" i="1"/>
  <c r="AB693" i="1"/>
  <c r="AG693" i="1"/>
  <c r="AN693" i="1"/>
  <c r="AP693" i="1"/>
  <c r="BB693" i="1"/>
  <c r="BD693" i="1"/>
  <c r="BP693" i="1"/>
  <c r="CD693" i="1"/>
  <c r="EJ693" i="1"/>
  <c r="EV693" i="1"/>
  <c r="EX693" i="1"/>
  <c r="NN693" i="1"/>
  <c r="MZ693" i="1"/>
  <c r="ML693" i="1"/>
  <c r="LX693" i="1"/>
  <c r="LH693" i="1"/>
  <c r="N694" i="1"/>
  <c r="AB694" i="1"/>
  <c r="AN694" i="1"/>
  <c r="AP694" i="1"/>
  <c r="AU694" i="1"/>
  <c r="BB694" i="1"/>
  <c r="BD694" i="1"/>
  <c r="BP694" i="1"/>
  <c r="CD694" i="1"/>
  <c r="EJ694" i="1"/>
  <c r="EV694" i="1"/>
  <c r="EX694" i="1"/>
  <c r="NN694" i="1"/>
  <c r="MZ694" i="1"/>
  <c r="ML694" i="1"/>
  <c r="LX694" i="1"/>
  <c r="LH694" i="1"/>
  <c r="N695" i="1"/>
  <c r="AB695" i="1"/>
  <c r="AN695" i="1"/>
  <c r="AP695" i="1"/>
  <c r="BB695" i="1"/>
  <c r="BD695" i="1"/>
  <c r="BL695" i="1"/>
  <c r="EJ695" i="1"/>
  <c r="EV695" i="1"/>
  <c r="EX695" i="1"/>
  <c r="IZ695" i="1"/>
  <c r="NN695" i="1"/>
  <c r="MZ695" i="1"/>
  <c r="ML695" i="1"/>
  <c r="LX695" i="1"/>
  <c r="LD695" i="1"/>
  <c r="LH695" i="1"/>
  <c r="LL695" i="1"/>
  <c r="LM695" i="1"/>
  <c r="N696" i="1"/>
  <c r="AB696" i="1"/>
  <c r="AN696" i="1"/>
  <c r="AP696" i="1"/>
  <c r="BB696" i="1"/>
  <c r="BD696" i="1"/>
  <c r="EJ696" i="1"/>
  <c r="EV696" i="1"/>
  <c r="EX696" i="1"/>
  <c r="NN696" i="1"/>
  <c r="MZ696" i="1"/>
  <c r="NE696" i="1"/>
  <c r="ML696" i="1"/>
  <c r="LX696" i="1"/>
  <c r="LH696" i="1"/>
  <c r="LL696" i="1"/>
  <c r="N697" i="1"/>
  <c r="AB697" i="1"/>
  <c r="AN697" i="1"/>
  <c r="AP697" i="1"/>
  <c r="BB697" i="1"/>
  <c r="BD697" i="1"/>
  <c r="EJ697" i="1"/>
  <c r="EV697" i="1"/>
  <c r="EX697" i="1"/>
  <c r="NN697" i="1"/>
  <c r="MZ697" i="1"/>
  <c r="ML697" i="1"/>
  <c r="LX697" i="1"/>
  <c r="LH697" i="1"/>
  <c r="LL697" i="1"/>
  <c r="N698" i="1"/>
  <c r="AB698" i="1"/>
  <c r="AN698" i="1"/>
  <c r="AP698" i="1"/>
  <c r="BB698" i="1"/>
  <c r="BD698" i="1"/>
  <c r="EJ698" i="1"/>
  <c r="EV698" i="1"/>
  <c r="EX698" i="1"/>
  <c r="NN698" i="1"/>
  <c r="MZ698" i="1"/>
  <c r="ML698" i="1"/>
  <c r="LX698" i="1"/>
  <c r="LD698" i="1"/>
  <c r="LH698" i="1"/>
  <c r="LJ698" i="1"/>
  <c r="LL698" i="1"/>
  <c r="N699" i="1"/>
  <c r="AB699" i="1"/>
  <c r="AN699" i="1"/>
  <c r="AP699" i="1"/>
  <c r="BB699" i="1"/>
  <c r="BD699" i="1"/>
  <c r="EJ699" i="1"/>
  <c r="EV699" i="1"/>
  <c r="EX699" i="1"/>
  <c r="NN699" i="1"/>
  <c r="MZ699" i="1"/>
  <c r="ML699" i="1"/>
  <c r="LX699" i="1"/>
  <c r="LH699" i="1"/>
  <c r="LJ699" i="1"/>
  <c r="LL699" i="1"/>
  <c r="N700" i="1"/>
  <c r="AB700" i="1"/>
  <c r="AN700" i="1"/>
  <c r="AP700" i="1"/>
  <c r="BB700" i="1"/>
  <c r="BD700" i="1"/>
  <c r="EJ700" i="1"/>
  <c r="EV700" i="1"/>
  <c r="EX700" i="1"/>
  <c r="NN700" i="1"/>
  <c r="MZ700" i="1"/>
  <c r="ML700" i="1"/>
  <c r="LX700" i="1"/>
  <c r="LH700" i="1"/>
  <c r="LJ700" i="1"/>
  <c r="LL700" i="1"/>
  <c r="N701" i="1"/>
  <c r="AB701" i="1"/>
  <c r="AN701" i="1"/>
  <c r="AP701" i="1"/>
  <c r="BB701" i="1"/>
  <c r="BD701" i="1"/>
  <c r="EJ701" i="1"/>
  <c r="EV701" i="1"/>
  <c r="EX701" i="1"/>
  <c r="NN701" i="1"/>
  <c r="MZ701" i="1"/>
  <c r="ML701" i="1"/>
  <c r="LX701" i="1"/>
  <c r="N702" i="1"/>
  <c r="AB702" i="1"/>
  <c r="AN702" i="1"/>
  <c r="AP702" i="1"/>
  <c r="BB702" i="1"/>
  <c r="BD702" i="1"/>
  <c r="EJ702" i="1"/>
  <c r="EV702" i="1"/>
  <c r="EX702" i="1"/>
  <c r="NN702" i="1"/>
  <c r="MZ702" i="1"/>
  <c r="ML702" i="1"/>
  <c r="LX702" i="1"/>
  <c r="N703" i="1"/>
  <c r="AB703" i="1"/>
  <c r="AN703" i="1"/>
  <c r="AP703" i="1"/>
  <c r="BB703" i="1"/>
  <c r="BD703" i="1"/>
  <c r="BL703" i="1"/>
  <c r="BP703" i="1"/>
  <c r="BR703" i="1"/>
  <c r="BW703" i="1"/>
  <c r="BT703" i="1"/>
  <c r="BZ703" i="1"/>
  <c r="CD703" i="1"/>
  <c r="CH703" i="1"/>
  <c r="CN703" i="1"/>
  <c r="DB703" i="1"/>
  <c r="DP703" i="1"/>
  <c r="EJ703" i="1"/>
  <c r="EV703" i="1"/>
  <c r="EX703" i="1"/>
  <c r="IZ703" i="1"/>
  <c r="JN703" i="1"/>
  <c r="KB703" i="1"/>
  <c r="KP703" i="1"/>
  <c r="NN703" i="1"/>
  <c r="MZ703" i="1"/>
  <c r="ML703" i="1"/>
  <c r="LX703" i="1"/>
  <c r="N704" i="1"/>
  <c r="AB704" i="1"/>
  <c r="AN704" i="1"/>
  <c r="AP704" i="1"/>
  <c r="BB704" i="1"/>
  <c r="BD704" i="1"/>
  <c r="BI704" i="1"/>
  <c r="BP704" i="1"/>
  <c r="BR704" i="1"/>
  <c r="BT704" i="1"/>
  <c r="CD704" i="1"/>
  <c r="CH704" i="1"/>
  <c r="EJ704" i="1"/>
  <c r="EV704" i="1"/>
  <c r="EX704" i="1"/>
  <c r="NN704" i="1"/>
  <c r="MZ704" i="1"/>
  <c r="ML704" i="1"/>
  <c r="LX704" i="1"/>
  <c r="N705" i="1"/>
  <c r="AB705" i="1"/>
  <c r="AN705" i="1"/>
  <c r="AP705" i="1"/>
  <c r="BB705" i="1"/>
  <c r="BD705" i="1"/>
  <c r="BP705" i="1"/>
  <c r="BR705" i="1"/>
  <c r="BW705" i="1"/>
  <c r="CD705" i="1"/>
  <c r="CH705" i="1"/>
  <c r="EJ705" i="1"/>
  <c r="EO705" i="1"/>
  <c r="EV705" i="1"/>
  <c r="EX705" i="1"/>
  <c r="NN705" i="1"/>
  <c r="MZ705" i="1"/>
  <c r="ML705" i="1"/>
  <c r="LX705" i="1"/>
  <c r="N706" i="1"/>
  <c r="AB706" i="1"/>
  <c r="AN706" i="1"/>
  <c r="AP706" i="1"/>
  <c r="AU706" i="1"/>
  <c r="BB706" i="1"/>
  <c r="BD706" i="1"/>
  <c r="BP706" i="1"/>
  <c r="BT706" i="1"/>
  <c r="CD706" i="1"/>
  <c r="CH706" i="1"/>
  <c r="EJ706" i="1"/>
  <c r="EV706" i="1"/>
  <c r="EX706" i="1"/>
  <c r="NN706" i="1"/>
  <c r="MZ706" i="1"/>
  <c r="ML706" i="1"/>
  <c r="LX706" i="1"/>
  <c r="N707" i="1"/>
  <c r="AN707" i="1"/>
  <c r="AP707" i="1"/>
  <c r="BB707" i="1"/>
  <c r="BD707" i="1"/>
  <c r="BL707" i="1"/>
  <c r="BP707" i="1"/>
  <c r="BR707" i="1"/>
  <c r="BT707" i="1"/>
  <c r="BZ707" i="1"/>
  <c r="CD707" i="1"/>
  <c r="CH707" i="1"/>
  <c r="CN707" i="1"/>
  <c r="CR707" i="1"/>
  <c r="CV707" i="1"/>
  <c r="DB707" i="1"/>
  <c r="DF707" i="1"/>
  <c r="DH707" i="1"/>
  <c r="DM707" i="1"/>
  <c r="DJ707" i="1"/>
  <c r="DP707" i="1"/>
  <c r="DT707" i="1"/>
  <c r="DV707" i="1"/>
  <c r="EA707" i="1"/>
  <c r="DX707" i="1"/>
  <c r="EV707" i="1"/>
  <c r="EX707" i="1"/>
  <c r="IZ707" i="1"/>
  <c r="JD707" i="1"/>
  <c r="JF707" i="1"/>
  <c r="JK707" i="1"/>
  <c r="JH707" i="1"/>
  <c r="JN707" i="1"/>
  <c r="JR707" i="1"/>
  <c r="JT707" i="1"/>
  <c r="JY707" i="1"/>
  <c r="JV707" i="1"/>
  <c r="KB707" i="1"/>
  <c r="KF707" i="1"/>
  <c r="KH707" i="1"/>
  <c r="KJ707" i="1"/>
  <c r="KP707" i="1"/>
  <c r="KT707" i="1"/>
  <c r="KX707" i="1"/>
  <c r="LJ707" i="1"/>
  <c r="N708" i="1"/>
  <c r="AB708" i="1"/>
  <c r="AN708" i="1"/>
  <c r="AP708" i="1"/>
  <c r="BB708" i="1"/>
  <c r="BD708" i="1"/>
  <c r="BP708" i="1"/>
  <c r="BR708" i="1"/>
  <c r="BW708" i="1"/>
  <c r="BT708" i="1"/>
  <c r="CD708" i="1"/>
  <c r="CH708" i="1"/>
  <c r="CI708" i="1"/>
  <c r="CR708" i="1"/>
  <c r="CT708" i="1"/>
  <c r="CV708" i="1"/>
  <c r="DF708" i="1"/>
  <c r="DH708" i="1"/>
  <c r="DM708" i="1"/>
  <c r="DJ708" i="1"/>
  <c r="DT708" i="1"/>
  <c r="DV708" i="1"/>
  <c r="EA708" i="1"/>
  <c r="DX708" i="1"/>
  <c r="EJ708" i="1"/>
  <c r="EV708" i="1"/>
  <c r="EX708" i="1"/>
  <c r="JD708" i="1"/>
  <c r="JF708" i="1"/>
  <c r="JK708" i="1"/>
  <c r="JH708" i="1"/>
  <c r="JR708" i="1"/>
  <c r="JT708" i="1"/>
  <c r="JY708" i="1"/>
  <c r="JV708" i="1"/>
  <c r="KF708" i="1"/>
  <c r="KJ708" i="1"/>
  <c r="KT708" i="1"/>
  <c r="KV708" i="1"/>
  <c r="LA708" i="1"/>
  <c r="KX708" i="1"/>
  <c r="NN708" i="1"/>
  <c r="MZ708" i="1"/>
  <c r="ML708" i="1"/>
  <c r="LX708" i="1"/>
  <c r="LJ708" i="1"/>
  <c r="N709" i="1"/>
  <c r="AB709" i="1"/>
  <c r="AN709" i="1"/>
  <c r="AP709" i="1"/>
  <c r="BB709" i="1"/>
  <c r="BD709" i="1"/>
  <c r="BP709" i="1"/>
  <c r="BR709" i="1"/>
  <c r="BW709" i="1"/>
  <c r="BT709" i="1"/>
  <c r="CD709" i="1"/>
  <c r="CH709" i="1"/>
  <c r="CI709" i="1"/>
  <c r="CR709" i="1"/>
  <c r="CT709" i="1"/>
  <c r="CY709" i="1"/>
  <c r="CV709" i="1"/>
  <c r="DF709" i="1"/>
  <c r="DH709" i="1"/>
  <c r="DM709" i="1"/>
  <c r="DJ709" i="1"/>
  <c r="DK709" i="1"/>
  <c r="DT709" i="1"/>
  <c r="EJ709" i="1"/>
  <c r="EV709" i="1"/>
  <c r="EX709" i="1"/>
  <c r="JD709" i="1"/>
  <c r="JF709" i="1"/>
  <c r="JK709" i="1"/>
  <c r="JH709" i="1"/>
  <c r="JR709" i="1"/>
  <c r="JT709" i="1"/>
  <c r="JY709" i="1"/>
  <c r="JV709" i="1"/>
  <c r="JW709" i="1"/>
  <c r="KF709" i="1"/>
  <c r="KH709" i="1"/>
  <c r="KM709" i="1"/>
  <c r="KJ709" i="1"/>
  <c r="KT709" i="1"/>
  <c r="KV709" i="1"/>
  <c r="LA709" i="1"/>
  <c r="KX709" i="1"/>
  <c r="NN709" i="1"/>
  <c r="MZ709" i="1"/>
  <c r="ML709" i="1"/>
  <c r="LX709" i="1"/>
  <c r="LJ709" i="1"/>
  <c r="N710" i="1"/>
  <c r="AB710" i="1"/>
  <c r="AN710" i="1"/>
  <c r="AP710" i="1"/>
  <c r="BB710" i="1"/>
  <c r="BD710" i="1"/>
  <c r="BP710" i="1"/>
  <c r="BT710" i="1"/>
  <c r="BU710" i="1"/>
  <c r="CD710" i="1"/>
  <c r="CH710" i="1"/>
  <c r="CR710" i="1"/>
  <c r="CT710" i="1"/>
  <c r="CV710" i="1"/>
  <c r="CY710" i="1"/>
  <c r="DF710" i="1"/>
  <c r="DH710" i="1"/>
  <c r="DM710" i="1"/>
  <c r="DJ710" i="1"/>
  <c r="DK710" i="1"/>
  <c r="DT710" i="1"/>
  <c r="DV710" i="1"/>
  <c r="EA710" i="1"/>
  <c r="DX710" i="1"/>
  <c r="EJ710" i="1"/>
  <c r="EV710" i="1"/>
  <c r="EX710" i="1"/>
  <c r="JD710" i="1"/>
  <c r="JF710" i="1"/>
  <c r="JK710" i="1"/>
  <c r="JH710" i="1"/>
  <c r="JR710" i="1"/>
  <c r="JT710" i="1"/>
  <c r="JY710" i="1"/>
  <c r="JV710" i="1"/>
  <c r="KF710" i="1"/>
  <c r="KJ710" i="1"/>
  <c r="KT710" i="1"/>
  <c r="KV710" i="1"/>
  <c r="LA710" i="1"/>
  <c r="KX710" i="1"/>
  <c r="NN710" i="1"/>
  <c r="MZ710" i="1"/>
  <c r="ML710" i="1"/>
  <c r="LX710" i="1"/>
  <c r="LJ710" i="1"/>
  <c r="N711" i="1"/>
  <c r="AB711" i="1"/>
  <c r="AN711" i="1"/>
  <c r="AP711" i="1"/>
  <c r="AT711" i="1"/>
  <c r="AU711" i="1"/>
  <c r="BB711" i="1"/>
  <c r="BD711" i="1"/>
  <c r="BL711" i="1"/>
  <c r="BP711" i="1"/>
  <c r="BR711" i="1"/>
  <c r="BW711" i="1"/>
  <c r="BT711" i="1"/>
  <c r="BZ711" i="1"/>
  <c r="CD711" i="1"/>
  <c r="CF711" i="1"/>
  <c r="CK711" i="1"/>
  <c r="CH711" i="1"/>
  <c r="CN711" i="1"/>
  <c r="CR711" i="1"/>
  <c r="CT711" i="1"/>
  <c r="CY711" i="1"/>
  <c r="CV711" i="1"/>
  <c r="DB711" i="1"/>
  <c r="DF711" i="1"/>
  <c r="DH711" i="1"/>
  <c r="DM711" i="1"/>
  <c r="DJ711" i="1"/>
  <c r="DP711" i="1"/>
  <c r="DT711" i="1"/>
  <c r="DV711" i="1"/>
  <c r="EA711" i="1"/>
  <c r="DX711" i="1"/>
  <c r="EJ711" i="1"/>
  <c r="EV711" i="1"/>
  <c r="EX711" i="1"/>
  <c r="FB711" i="1"/>
  <c r="FC711" i="1"/>
  <c r="IZ711" i="1"/>
  <c r="JD711" i="1"/>
  <c r="JF711" i="1"/>
  <c r="JK711" i="1"/>
  <c r="JH711" i="1"/>
  <c r="JI711" i="1"/>
  <c r="JN711" i="1"/>
  <c r="JR711" i="1"/>
  <c r="JT711" i="1"/>
  <c r="JY711" i="1"/>
  <c r="JV711" i="1"/>
  <c r="KB711" i="1"/>
  <c r="KF711" i="1"/>
  <c r="KH711" i="1"/>
  <c r="KM711" i="1"/>
  <c r="KJ711" i="1"/>
  <c r="KP711" i="1"/>
  <c r="KT711" i="1"/>
  <c r="KV711" i="1"/>
  <c r="LA711" i="1"/>
  <c r="KX711" i="1"/>
  <c r="KY711" i="1"/>
  <c r="NN711" i="1"/>
  <c r="MZ711" i="1"/>
  <c r="ML711" i="1"/>
  <c r="LX711" i="1"/>
  <c r="BN712" i="1"/>
  <c r="BU712" i="1"/>
  <c r="BP712" i="1"/>
  <c r="BR712" i="1"/>
  <c r="BW712" i="1"/>
  <c r="BT712" i="1"/>
  <c r="BV712" i="1"/>
  <c r="CB712" i="1"/>
  <c r="CI712" i="1"/>
  <c r="CD712" i="1"/>
  <c r="CF712" i="1"/>
  <c r="CK712" i="1"/>
  <c r="CH712" i="1"/>
  <c r="CJ712" i="1"/>
  <c r="CP712" i="1"/>
  <c r="CW712" i="1"/>
  <c r="CR712" i="1"/>
  <c r="CT712" i="1"/>
  <c r="CY712" i="1"/>
  <c r="CV712" i="1"/>
  <c r="CX712" i="1"/>
  <c r="DD712" i="1"/>
  <c r="DK712" i="1"/>
  <c r="DF712" i="1"/>
  <c r="DH712" i="1"/>
  <c r="DM712" i="1"/>
  <c r="DJ712" i="1"/>
  <c r="DL712" i="1"/>
  <c r="DR712" i="1"/>
  <c r="DY712" i="1"/>
  <c r="DT712" i="1"/>
  <c r="DV712" i="1"/>
  <c r="EA712" i="1"/>
  <c r="DX712" i="1"/>
  <c r="DZ712" i="1"/>
  <c r="JB712" i="1"/>
  <c r="JI712" i="1"/>
  <c r="JD712" i="1"/>
  <c r="JF712" i="1"/>
  <c r="JK712" i="1"/>
  <c r="JH712" i="1"/>
  <c r="JJ712" i="1"/>
  <c r="JP712" i="1"/>
  <c r="JW712" i="1"/>
  <c r="JR712" i="1"/>
  <c r="JT712" i="1"/>
  <c r="JY712" i="1"/>
  <c r="JV712" i="1"/>
  <c r="JX712" i="1"/>
  <c r="KD712" i="1"/>
  <c r="KK712" i="1"/>
  <c r="KF712" i="1"/>
  <c r="KH712" i="1"/>
  <c r="KM712" i="1"/>
  <c r="KJ712" i="1"/>
  <c r="KL712" i="1"/>
  <c r="KR712" i="1"/>
  <c r="KY712" i="1"/>
  <c r="KT712" i="1"/>
  <c r="KV712" i="1"/>
  <c r="LA712" i="1"/>
  <c r="KX712" i="1"/>
  <c r="KZ712" i="1"/>
  <c r="BN713" i="1"/>
  <c r="BU713" i="1"/>
  <c r="BP713" i="1"/>
  <c r="BR713" i="1"/>
  <c r="BW713" i="1"/>
  <c r="BT713" i="1"/>
  <c r="BV713" i="1"/>
  <c r="CB713" i="1"/>
  <c r="CI713" i="1"/>
  <c r="CD713" i="1"/>
  <c r="CF713" i="1"/>
  <c r="CK713" i="1"/>
  <c r="CH713" i="1"/>
  <c r="CJ713" i="1"/>
  <c r="CP713" i="1"/>
  <c r="CW713" i="1"/>
  <c r="CR713" i="1"/>
  <c r="CT713" i="1"/>
  <c r="CY713" i="1"/>
  <c r="CV713" i="1"/>
  <c r="CX713" i="1"/>
  <c r="DD713" i="1"/>
  <c r="DK713" i="1"/>
  <c r="DF713" i="1"/>
  <c r="DH713" i="1"/>
  <c r="DM713" i="1"/>
  <c r="DJ713" i="1"/>
  <c r="DL713" i="1"/>
  <c r="DR713" i="1"/>
  <c r="DY713" i="1"/>
  <c r="DT713" i="1"/>
  <c r="DV713" i="1"/>
  <c r="EA713" i="1"/>
  <c r="DX713" i="1"/>
  <c r="DZ713" i="1"/>
  <c r="JB713" i="1"/>
  <c r="JI713" i="1"/>
  <c r="JD713" i="1"/>
  <c r="JF713" i="1"/>
  <c r="JK713" i="1"/>
  <c r="JH713" i="1"/>
  <c r="JJ713" i="1"/>
  <c r="JP713" i="1"/>
  <c r="JW713" i="1"/>
  <c r="JR713" i="1"/>
  <c r="JT713" i="1"/>
  <c r="JY713" i="1"/>
  <c r="JV713" i="1"/>
  <c r="JX713" i="1"/>
  <c r="KD713" i="1"/>
  <c r="KK713" i="1"/>
  <c r="KF713" i="1"/>
  <c r="KH713" i="1"/>
  <c r="KM713" i="1"/>
  <c r="KJ713" i="1"/>
  <c r="KL713" i="1"/>
  <c r="KR713" i="1"/>
  <c r="KY713" i="1"/>
  <c r="KT713" i="1"/>
  <c r="KV713" i="1"/>
  <c r="LA713" i="1"/>
  <c r="KX713" i="1"/>
  <c r="KZ713" i="1"/>
  <c r="BN714" i="1"/>
  <c r="BU714" i="1"/>
  <c r="BP714" i="1"/>
  <c r="BR714" i="1"/>
  <c r="BW714" i="1"/>
  <c r="BT714" i="1"/>
  <c r="BV714" i="1"/>
  <c r="CB714" i="1"/>
  <c r="CI714" i="1"/>
  <c r="CD714" i="1"/>
  <c r="CF714" i="1"/>
  <c r="CK714" i="1"/>
  <c r="CH714" i="1"/>
  <c r="CJ714" i="1"/>
  <c r="CP714" i="1"/>
  <c r="CW714" i="1"/>
  <c r="CR714" i="1"/>
  <c r="CT714" i="1"/>
  <c r="CY714" i="1"/>
  <c r="CV714" i="1"/>
  <c r="CX714" i="1"/>
  <c r="DD714" i="1"/>
  <c r="DK714" i="1"/>
  <c r="DF714" i="1"/>
  <c r="DH714" i="1"/>
  <c r="DM714" i="1"/>
  <c r="DJ714" i="1"/>
  <c r="DL714" i="1"/>
  <c r="DR714" i="1"/>
  <c r="DY714" i="1"/>
  <c r="DT714" i="1"/>
  <c r="DV714" i="1"/>
  <c r="EA714" i="1"/>
  <c r="DX714" i="1"/>
  <c r="DZ714" i="1"/>
  <c r="JB714" i="1"/>
  <c r="JI714" i="1"/>
  <c r="JD714" i="1"/>
  <c r="JF714" i="1"/>
  <c r="JK714" i="1"/>
  <c r="JH714" i="1"/>
  <c r="JJ714" i="1"/>
  <c r="JP714" i="1"/>
  <c r="JW714" i="1"/>
  <c r="JR714" i="1"/>
  <c r="JT714" i="1"/>
  <c r="JY714" i="1"/>
  <c r="JV714" i="1"/>
  <c r="JX714" i="1"/>
  <c r="KD714" i="1"/>
  <c r="KK714" i="1"/>
  <c r="KF714" i="1"/>
  <c r="KH714" i="1"/>
  <c r="KM714" i="1"/>
  <c r="KJ714" i="1"/>
  <c r="KL714" i="1"/>
  <c r="KR714" i="1"/>
  <c r="KY714" i="1"/>
  <c r="KX714" i="1"/>
  <c r="KZ714" i="1"/>
  <c r="LA714" i="1"/>
  <c r="J734" i="1"/>
  <c r="J735" i="1"/>
  <c r="J736" i="1"/>
  <c r="J737" i="1"/>
  <c r="J738" i="1"/>
  <c r="J739" i="1"/>
  <c r="J740" i="1"/>
  <c r="J741" i="1"/>
  <c r="J742" i="1"/>
  <c r="J744" i="1"/>
  <c r="J745" i="1"/>
  <c r="J746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X734" i="1"/>
  <c r="X735" i="1"/>
  <c r="X736" i="1"/>
  <c r="X737" i="1"/>
  <c r="X738" i="1"/>
  <c r="X739" i="1"/>
  <c r="X740" i="1"/>
  <c r="X741" i="1"/>
  <c r="X742" i="1"/>
  <c r="X744" i="1"/>
  <c r="X745" i="1"/>
  <c r="X746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2" i="1"/>
  <c r="X783" i="1"/>
  <c r="X784" i="1"/>
  <c r="AL734" i="1"/>
  <c r="AL735" i="1"/>
  <c r="AL736" i="1"/>
  <c r="AL737" i="1"/>
  <c r="AL738" i="1"/>
  <c r="AL739" i="1"/>
  <c r="AL740" i="1"/>
  <c r="AL741" i="1"/>
  <c r="AL742" i="1"/>
  <c r="AL744" i="1"/>
  <c r="AL745" i="1"/>
  <c r="AL746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BN777" i="1"/>
  <c r="BU777" i="1"/>
  <c r="BN778" i="1"/>
  <c r="BU778" i="1"/>
  <c r="BN779" i="1"/>
  <c r="BU779" i="1"/>
  <c r="BN780" i="1"/>
  <c r="BU780" i="1"/>
  <c r="BN781" i="1"/>
  <c r="BU781" i="1"/>
  <c r="BN782" i="1"/>
  <c r="BU782" i="1"/>
  <c r="BN783" i="1"/>
  <c r="BU783" i="1"/>
  <c r="BN784" i="1"/>
  <c r="BU784" i="1"/>
  <c r="BN785" i="1"/>
  <c r="BU785" i="1"/>
  <c r="CB742" i="1"/>
  <c r="CB778" i="1"/>
  <c r="CI778" i="1"/>
  <c r="CB779" i="1"/>
  <c r="CI779" i="1"/>
  <c r="CB783" i="1"/>
  <c r="CI783" i="1"/>
  <c r="CB780" i="1"/>
  <c r="CI780" i="1"/>
  <c r="CB782" i="1"/>
  <c r="CI782" i="1"/>
  <c r="CB784" i="1"/>
  <c r="CB785" i="1"/>
  <c r="CI785" i="1"/>
  <c r="CP750" i="1"/>
  <c r="CP777" i="1"/>
  <c r="CW777" i="1"/>
  <c r="CP778" i="1"/>
  <c r="CW778" i="1"/>
  <c r="CP779" i="1"/>
  <c r="CW779" i="1"/>
  <c r="CP780" i="1"/>
  <c r="CW780" i="1"/>
  <c r="CP781" i="1"/>
  <c r="CW781" i="1"/>
  <c r="CP782" i="1"/>
  <c r="CW782" i="1"/>
  <c r="CP783" i="1"/>
  <c r="CP784" i="1"/>
  <c r="CW784" i="1"/>
  <c r="CP785" i="1"/>
  <c r="CW785" i="1"/>
  <c r="DD762" i="1"/>
  <c r="DD764" i="1"/>
  <c r="DD777" i="1"/>
  <c r="DK777" i="1"/>
  <c r="DD778" i="1"/>
  <c r="DK778" i="1"/>
  <c r="DD779" i="1"/>
  <c r="DD780" i="1"/>
  <c r="DK780" i="1"/>
  <c r="DD781" i="1"/>
  <c r="DK781" i="1"/>
  <c r="DD782" i="1"/>
  <c r="DK782" i="1"/>
  <c r="DD783" i="1"/>
  <c r="DK783" i="1"/>
  <c r="DD784" i="1"/>
  <c r="DK784" i="1"/>
  <c r="DD785" i="1"/>
  <c r="DK785" i="1"/>
  <c r="DR760" i="1"/>
  <c r="DR777" i="1"/>
  <c r="DY777" i="1"/>
  <c r="DR778" i="1"/>
  <c r="DY778" i="1"/>
  <c r="DR779" i="1"/>
  <c r="DY779" i="1"/>
  <c r="DR780" i="1"/>
  <c r="DY780" i="1"/>
  <c r="DR781" i="1"/>
  <c r="DY781" i="1"/>
  <c r="DR782" i="1"/>
  <c r="DY782" i="1"/>
  <c r="DR783" i="1"/>
  <c r="DY783" i="1"/>
  <c r="DR784" i="1"/>
  <c r="DY784" i="1"/>
  <c r="DR785" i="1"/>
  <c r="DY785" i="1"/>
  <c r="EF734" i="1"/>
  <c r="EF735" i="1"/>
  <c r="EF736" i="1"/>
  <c r="EF737" i="1"/>
  <c r="EF738" i="1"/>
  <c r="EF739" i="1"/>
  <c r="LT739" i="1"/>
  <c r="EF740" i="1"/>
  <c r="EF744" i="1"/>
  <c r="EF745" i="1"/>
  <c r="EF746" i="1"/>
  <c r="EF748" i="1"/>
  <c r="EF749" i="1"/>
  <c r="EF750" i="1"/>
  <c r="EF751" i="1"/>
  <c r="EF752" i="1"/>
  <c r="EF753" i="1"/>
  <c r="EF754" i="1"/>
  <c r="EF755" i="1"/>
  <c r="EF756" i="1"/>
  <c r="EF757" i="1"/>
  <c r="EF758" i="1"/>
  <c r="EF759" i="1"/>
  <c r="EF760" i="1"/>
  <c r="EF761" i="1"/>
  <c r="EF762" i="1"/>
  <c r="EF763" i="1"/>
  <c r="EF764" i="1"/>
  <c r="EF765" i="1"/>
  <c r="EF766" i="1"/>
  <c r="EF767" i="1"/>
  <c r="EF768" i="1"/>
  <c r="EF769" i="1"/>
  <c r="EF770" i="1"/>
  <c r="EF771" i="1"/>
  <c r="EF772" i="1"/>
  <c r="EF773" i="1"/>
  <c r="EF774" i="1"/>
  <c r="EF775" i="1"/>
  <c r="EF776" i="1"/>
  <c r="EF777" i="1"/>
  <c r="EF778" i="1"/>
  <c r="EF779" i="1"/>
  <c r="EF780" i="1"/>
  <c r="EF782" i="1"/>
  <c r="EF783" i="1"/>
  <c r="EF784" i="1"/>
  <c r="ET735" i="1"/>
  <c r="ET736" i="1"/>
  <c r="ET737" i="1"/>
  <c r="ET738" i="1"/>
  <c r="ET739" i="1"/>
  <c r="NJ739" i="1"/>
  <c r="MV739" i="1"/>
  <c r="MH739" i="1"/>
  <c r="ET740" i="1"/>
  <c r="ET744" i="1"/>
  <c r="ET745" i="1"/>
  <c r="ET746" i="1"/>
  <c r="ET748" i="1"/>
  <c r="ET749" i="1"/>
  <c r="ET750" i="1"/>
  <c r="ET751" i="1"/>
  <c r="ET752" i="1"/>
  <c r="ET753" i="1"/>
  <c r="ET754" i="1"/>
  <c r="ET755" i="1"/>
  <c r="ET756" i="1"/>
  <c r="ET757" i="1"/>
  <c r="ET758" i="1"/>
  <c r="ET759" i="1"/>
  <c r="ET760" i="1"/>
  <c r="ET761" i="1"/>
  <c r="ET762" i="1"/>
  <c r="ET763" i="1"/>
  <c r="ET764" i="1"/>
  <c r="ET765" i="1"/>
  <c r="ET766" i="1"/>
  <c r="ET767" i="1"/>
  <c r="ET768" i="1"/>
  <c r="ET769" i="1"/>
  <c r="ET770" i="1"/>
  <c r="ET771" i="1"/>
  <c r="ET772" i="1"/>
  <c r="ET773" i="1"/>
  <c r="ET774" i="1"/>
  <c r="ET775" i="1"/>
  <c r="ET776" i="1"/>
  <c r="ET777" i="1"/>
  <c r="ET778" i="1"/>
  <c r="ET779" i="1"/>
  <c r="ET780" i="1"/>
  <c r="ET781" i="1"/>
  <c r="ET782" i="1"/>
  <c r="ET783" i="1"/>
  <c r="ET784" i="1"/>
  <c r="JB742" i="1"/>
  <c r="JB777" i="1"/>
  <c r="JI777" i="1"/>
  <c r="JB778" i="1"/>
  <c r="JI778" i="1"/>
  <c r="JB779" i="1"/>
  <c r="JI779" i="1"/>
  <c r="JB783" i="1"/>
  <c r="JI783" i="1"/>
  <c r="JB780" i="1"/>
  <c r="JI780" i="1"/>
  <c r="JB784" i="1"/>
  <c r="JI784" i="1"/>
  <c r="JB781" i="1"/>
  <c r="JI781" i="1"/>
  <c r="JB782" i="1"/>
  <c r="JI782" i="1"/>
  <c r="JB785" i="1"/>
  <c r="JI785" i="1"/>
  <c r="JP777" i="1"/>
  <c r="JW777" i="1"/>
  <c r="JP778" i="1"/>
  <c r="JP779" i="1"/>
  <c r="JW779" i="1"/>
  <c r="JP780" i="1"/>
  <c r="JW780" i="1"/>
  <c r="JP781" i="1"/>
  <c r="JW781" i="1"/>
  <c r="JP782" i="1"/>
  <c r="JW782" i="1"/>
  <c r="JP783" i="1"/>
  <c r="JW783" i="1"/>
  <c r="JP784" i="1"/>
  <c r="JW784" i="1"/>
  <c r="JP785" i="1"/>
  <c r="JW785" i="1"/>
  <c r="KD755" i="1"/>
  <c r="KD763" i="1"/>
  <c r="KD778" i="1"/>
  <c r="KK778" i="1"/>
  <c r="KD779" i="1"/>
  <c r="KK779" i="1"/>
  <c r="KD780" i="1"/>
  <c r="KK780" i="1"/>
  <c r="KD782" i="1"/>
  <c r="KD783" i="1"/>
  <c r="KK783" i="1"/>
  <c r="KD784" i="1"/>
  <c r="KK784" i="1"/>
  <c r="KD785" i="1"/>
  <c r="KK785" i="1"/>
  <c r="KR770" i="1"/>
  <c r="KR778" i="1"/>
  <c r="KY778" i="1"/>
  <c r="KR779" i="1"/>
  <c r="KY779" i="1"/>
  <c r="KR780" i="1"/>
  <c r="KY780" i="1"/>
  <c r="KR782" i="1"/>
  <c r="KR783" i="1"/>
  <c r="KY783" i="1"/>
  <c r="KR784" i="1"/>
  <c r="KY784" i="1"/>
  <c r="KR785" i="1"/>
  <c r="NJ734" i="1"/>
  <c r="NJ735" i="1"/>
  <c r="NJ736" i="1"/>
  <c r="NJ737" i="1"/>
  <c r="NJ738" i="1"/>
  <c r="NJ740" i="1"/>
  <c r="NJ741" i="1"/>
  <c r="NJ742" i="1"/>
  <c r="NJ744" i="1"/>
  <c r="NJ745" i="1"/>
  <c r="NJ746" i="1"/>
  <c r="NJ748" i="1"/>
  <c r="NJ749" i="1"/>
  <c r="NJ750" i="1"/>
  <c r="NJ751" i="1"/>
  <c r="NJ752" i="1"/>
  <c r="NJ753" i="1"/>
  <c r="NJ754" i="1"/>
  <c r="NJ755" i="1"/>
  <c r="NJ756" i="1"/>
  <c r="NJ757" i="1"/>
  <c r="NJ758" i="1"/>
  <c r="NJ759" i="1"/>
  <c r="NJ760" i="1"/>
  <c r="NJ761" i="1"/>
  <c r="NJ762" i="1"/>
  <c r="NJ763" i="1"/>
  <c r="NJ764" i="1"/>
  <c r="NJ765" i="1"/>
  <c r="NJ766" i="1"/>
  <c r="NJ767" i="1"/>
  <c r="NJ768" i="1"/>
  <c r="NJ769" i="1"/>
  <c r="NJ770" i="1"/>
  <c r="NJ771" i="1"/>
  <c r="NJ772" i="1"/>
  <c r="NJ773" i="1"/>
  <c r="NJ774" i="1"/>
  <c r="NJ775" i="1"/>
  <c r="NJ776" i="1"/>
  <c r="NJ777" i="1"/>
  <c r="NJ778" i="1"/>
  <c r="NJ779" i="1"/>
  <c r="NJ780" i="1"/>
  <c r="NJ782" i="1"/>
  <c r="NJ783" i="1"/>
  <c r="NJ784" i="1"/>
  <c r="MV734" i="1"/>
  <c r="MV735" i="1"/>
  <c r="MV736" i="1"/>
  <c r="MV737" i="1"/>
  <c r="MV738" i="1"/>
  <c r="MV740" i="1"/>
  <c r="MV741" i="1"/>
  <c r="MV742" i="1"/>
  <c r="MV744" i="1"/>
  <c r="MV745" i="1"/>
  <c r="MV746" i="1"/>
  <c r="MV748" i="1"/>
  <c r="MV749" i="1"/>
  <c r="MV750" i="1"/>
  <c r="MV751" i="1"/>
  <c r="MV752" i="1"/>
  <c r="MV753" i="1"/>
  <c r="MV754" i="1"/>
  <c r="MV755" i="1"/>
  <c r="MV756" i="1"/>
  <c r="MV757" i="1"/>
  <c r="MV758" i="1"/>
  <c r="MV759" i="1"/>
  <c r="MV760" i="1"/>
  <c r="MV761" i="1"/>
  <c r="MV762" i="1"/>
  <c r="MV763" i="1"/>
  <c r="MV764" i="1"/>
  <c r="MV765" i="1"/>
  <c r="MV766" i="1"/>
  <c r="MV767" i="1"/>
  <c r="MV768" i="1"/>
  <c r="MV769" i="1"/>
  <c r="MV770" i="1"/>
  <c r="MV771" i="1"/>
  <c r="MV772" i="1"/>
  <c r="MV773" i="1"/>
  <c r="MV774" i="1"/>
  <c r="MV775" i="1"/>
  <c r="MV776" i="1"/>
  <c r="MV777" i="1"/>
  <c r="MV778" i="1"/>
  <c r="MV779" i="1"/>
  <c r="MV780" i="1"/>
  <c r="MV782" i="1"/>
  <c r="MV783" i="1"/>
  <c r="MV784" i="1"/>
  <c r="MH734" i="1"/>
  <c r="MH735" i="1"/>
  <c r="MH736" i="1"/>
  <c r="MH737" i="1"/>
  <c r="MH738" i="1"/>
  <c r="MH740" i="1"/>
  <c r="MH741" i="1"/>
  <c r="MH744" i="1"/>
  <c r="MH745" i="1"/>
  <c r="MH746" i="1"/>
  <c r="MH748" i="1"/>
  <c r="MH749" i="1"/>
  <c r="MH750" i="1"/>
  <c r="MH751" i="1"/>
  <c r="MH752" i="1"/>
  <c r="MH753" i="1"/>
  <c r="MH754" i="1"/>
  <c r="MH755" i="1"/>
  <c r="MH756" i="1"/>
  <c r="MH757" i="1"/>
  <c r="MH758" i="1"/>
  <c r="MH759" i="1"/>
  <c r="MH760" i="1"/>
  <c r="MH761" i="1"/>
  <c r="MH762" i="1"/>
  <c r="MH763" i="1"/>
  <c r="MH764" i="1"/>
  <c r="MH765" i="1"/>
  <c r="MH766" i="1"/>
  <c r="MH767" i="1"/>
  <c r="MH768" i="1"/>
  <c r="MH769" i="1"/>
  <c r="MH770" i="1"/>
  <c r="MH771" i="1"/>
  <c r="MH772" i="1"/>
  <c r="MH773" i="1"/>
  <c r="MH774" i="1"/>
  <c r="MH775" i="1"/>
  <c r="MH776" i="1"/>
  <c r="MH777" i="1"/>
  <c r="MH778" i="1"/>
  <c r="MH779" i="1"/>
  <c r="MH780" i="1"/>
  <c r="MH782" i="1"/>
  <c r="MH783" i="1"/>
  <c r="MH784" i="1"/>
  <c r="LT734" i="1"/>
  <c r="LT735" i="1"/>
  <c r="LT736" i="1"/>
  <c r="LT738" i="1"/>
  <c r="LT740" i="1"/>
  <c r="LT741" i="1"/>
  <c r="LT742" i="1"/>
  <c r="LT744" i="1"/>
  <c r="LT745" i="1"/>
  <c r="LT746" i="1"/>
  <c r="LT748" i="1"/>
  <c r="LT749" i="1"/>
  <c r="LT750" i="1"/>
  <c r="LT751" i="1"/>
  <c r="LT752" i="1"/>
  <c r="LT753" i="1"/>
  <c r="LT754" i="1"/>
  <c r="LT755" i="1"/>
  <c r="LT756" i="1"/>
  <c r="LT757" i="1"/>
  <c r="LT758" i="1"/>
  <c r="LT759" i="1"/>
  <c r="LT760" i="1"/>
  <c r="LT761" i="1"/>
  <c r="LT762" i="1"/>
  <c r="LT763" i="1"/>
  <c r="LT764" i="1"/>
  <c r="LT765" i="1"/>
  <c r="LT766" i="1"/>
  <c r="LT767" i="1"/>
  <c r="LT768" i="1"/>
  <c r="LT769" i="1"/>
  <c r="LT770" i="1"/>
  <c r="LT771" i="1"/>
  <c r="LT772" i="1"/>
  <c r="LT773" i="1"/>
  <c r="LT774" i="1"/>
  <c r="LT775" i="1"/>
  <c r="LT776" i="1"/>
  <c r="LT777" i="1"/>
  <c r="LT778" i="1"/>
  <c r="LT779" i="1"/>
  <c r="LT780" i="1"/>
  <c r="LT782" i="1"/>
  <c r="LT783" i="1"/>
  <c r="LT784" i="1"/>
  <c r="AZ734" i="1"/>
  <c r="AZ735" i="1"/>
  <c r="AZ736" i="1"/>
  <c r="AZ737" i="1"/>
  <c r="AZ738" i="1"/>
  <c r="AZ739" i="1"/>
  <c r="AZ740" i="1"/>
  <c r="AZ741" i="1"/>
  <c r="AZ742" i="1"/>
  <c r="AZ744" i="1"/>
  <c r="AZ745" i="1"/>
  <c r="AZ746" i="1"/>
  <c r="AZ748" i="1"/>
  <c r="AZ749" i="1"/>
  <c r="AZ750" i="1"/>
  <c r="AZ751" i="1"/>
  <c r="AZ752" i="1"/>
  <c r="AZ753" i="1"/>
  <c r="AZ754" i="1"/>
  <c r="AZ755" i="1"/>
  <c r="AZ756" i="1"/>
  <c r="AZ757" i="1"/>
  <c r="AZ758" i="1"/>
  <c r="AZ759" i="1"/>
  <c r="AZ760" i="1"/>
  <c r="AZ761" i="1"/>
  <c r="AZ762" i="1"/>
  <c r="AZ763" i="1"/>
  <c r="AZ764" i="1"/>
  <c r="AZ765" i="1"/>
  <c r="AZ766" i="1"/>
  <c r="AZ767" i="1"/>
  <c r="AZ768" i="1"/>
  <c r="AZ769" i="1"/>
  <c r="AZ770" i="1"/>
  <c r="AZ771" i="1"/>
  <c r="AZ772" i="1"/>
  <c r="AZ773" i="1"/>
  <c r="AZ774" i="1"/>
  <c r="AZ775" i="1"/>
  <c r="AZ776" i="1"/>
  <c r="AZ777" i="1"/>
  <c r="AZ778" i="1"/>
  <c r="AZ779" i="1"/>
  <c r="AZ780" i="1"/>
  <c r="AZ781" i="1"/>
  <c r="AZ782" i="1"/>
  <c r="AZ783" i="1"/>
  <c r="AZ784" i="1"/>
  <c r="LF766" i="1"/>
  <c r="LM767" i="1"/>
  <c r="LF769" i="1"/>
  <c r="LM770" i="1"/>
  <c r="LM771" i="1"/>
  <c r="LF772" i="1"/>
  <c r="LM772" i="1"/>
  <c r="LF775" i="1"/>
  <c r="LF778" i="1"/>
  <c r="BT721" i="1"/>
  <c r="BU721" i="1"/>
  <c r="CH721" i="1"/>
  <c r="CI721" i="1"/>
  <c r="CV721" i="1"/>
  <c r="CW721" i="1"/>
  <c r="DJ721" i="1"/>
  <c r="DK721" i="1"/>
  <c r="DX721" i="1"/>
  <c r="DY721" i="1"/>
  <c r="JH721" i="1"/>
  <c r="JI721" i="1"/>
  <c r="JV721" i="1"/>
  <c r="JW721" i="1"/>
  <c r="KJ721" i="1"/>
  <c r="KK721" i="1"/>
  <c r="KX721" i="1"/>
  <c r="KY721" i="1"/>
  <c r="BT722" i="1"/>
  <c r="BU722" i="1"/>
  <c r="CH722" i="1"/>
  <c r="CI722" i="1"/>
  <c r="CV722" i="1"/>
  <c r="CW722" i="1"/>
  <c r="DJ722" i="1"/>
  <c r="DK722" i="1"/>
  <c r="DX722" i="1"/>
  <c r="DY722" i="1"/>
  <c r="JH722" i="1"/>
  <c r="JI722" i="1"/>
  <c r="JV722" i="1"/>
  <c r="JW722" i="1"/>
  <c r="KJ722" i="1"/>
  <c r="KK722" i="1"/>
  <c r="KX722" i="1"/>
  <c r="KY722" i="1"/>
  <c r="BT723" i="1"/>
  <c r="BU723" i="1"/>
  <c r="CH723" i="1"/>
  <c r="CI723" i="1"/>
  <c r="CV723" i="1"/>
  <c r="CW723" i="1"/>
  <c r="DJ723" i="1"/>
  <c r="DK723" i="1"/>
  <c r="DX723" i="1"/>
  <c r="DY723" i="1"/>
  <c r="JH723" i="1"/>
  <c r="JI723" i="1"/>
  <c r="JV723" i="1"/>
  <c r="JW723" i="1"/>
  <c r="KJ723" i="1"/>
  <c r="KK723" i="1"/>
  <c r="KX723" i="1"/>
  <c r="KY723" i="1"/>
  <c r="BT724" i="1"/>
  <c r="BU724" i="1"/>
  <c r="CH724" i="1"/>
  <c r="CI724" i="1"/>
  <c r="CV724" i="1"/>
  <c r="CW724" i="1"/>
  <c r="DJ724" i="1"/>
  <c r="DK724" i="1"/>
  <c r="DX724" i="1"/>
  <c r="DY724" i="1"/>
  <c r="JH724" i="1"/>
  <c r="JI724" i="1"/>
  <c r="JV724" i="1"/>
  <c r="JW724" i="1"/>
  <c r="KJ724" i="1"/>
  <c r="KK724" i="1"/>
  <c r="KX724" i="1"/>
  <c r="KY724" i="1"/>
  <c r="MM793" i="1"/>
  <c r="EK793" i="1"/>
  <c r="A790" i="1"/>
  <c r="LH760" i="1"/>
  <c r="LH761" i="1"/>
  <c r="LH762" i="1"/>
  <c r="KJ740" i="1"/>
  <c r="KJ744" i="1"/>
  <c r="KJ748" i="1"/>
  <c r="KJ752" i="1"/>
  <c r="KJ756" i="1"/>
  <c r="KJ760" i="1"/>
  <c r="KJ764" i="1"/>
  <c r="KJ768" i="1"/>
  <c r="KJ772" i="1"/>
  <c r="LH753" i="1"/>
  <c r="LH752" i="1"/>
  <c r="LH751" i="1"/>
  <c r="LH742" i="1"/>
  <c r="LH743" i="1"/>
  <c r="LH744" i="1"/>
  <c r="LL738" i="1"/>
  <c r="LL741" i="1"/>
  <c r="LL744" i="1"/>
  <c r="LL747" i="1"/>
  <c r="LL750" i="1"/>
  <c r="LL753" i="1"/>
  <c r="LL756" i="1"/>
  <c r="LL759" i="1"/>
  <c r="LL737" i="1"/>
  <c r="LL740" i="1"/>
  <c r="LL743" i="1"/>
  <c r="LL746" i="1"/>
  <c r="LL749" i="1"/>
  <c r="LL752" i="1"/>
  <c r="LL755" i="1"/>
  <c r="LL758" i="1"/>
  <c r="LL761" i="1"/>
  <c r="LL736" i="1"/>
  <c r="LL739" i="1"/>
  <c r="LL742" i="1"/>
  <c r="LL745" i="1"/>
  <c r="LL748" i="1"/>
  <c r="LL751" i="1"/>
  <c r="LL754" i="1"/>
  <c r="LL757" i="1"/>
  <c r="LX758" i="1"/>
  <c r="LV758" i="1"/>
  <c r="LX757" i="1"/>
  <c r="LV757" i="1"/>
  <c r="MC756" i="1"/>
  <c r="LX756" i="1"/>
  <c r="LX755" i="1"/>
  <c r="LV755" i="1"/>
  <c r="LX754" i="1"/>
  <c r="LV754" i="1"/>
  <c r="LX753" i="1"/>
  <c r="LV753" i="1"/>
  <c r="LX752" i="1"/>
  <c r="LV752" i="1"/>
  <c r="LX751" i="1"/>
  <c r="LV751" i="1"/>
  <c r="LX750" i="1"/>
  <c r="LV750" i="1"/>
  <c r="MC749" i="1"/>
  <c r="LX749" i="1"/>
  <c r="LV749" i="1"/>
  <c r="LX748" i="1"/>
  <c r="LV748" i="1"/>
  <c r="LX746" i="1"/>
  <c r="LV746" i="1"/>
  <c r="LX745" i="1"/>
  <c r="LV745" i="1"/>
  <c r="LX744" i="1"/>
  <c r="LV744" i="1"/>
  <c r="LV742" i="1"/>
  <c r="LV741" i="1"/>
  <c r="LV740" i="1"/>
  <c r="LV739" i="1"/>
  <c r="LV738" i="1"/>
  <c r="LV737" i="1"/>
  <c r="LV736" i="1"/>
  <c r="LV735" i="1"/>
  <c r="LV734" i="1"/>
  <c r="ML758" i="1"/>
  <c r="MJ758" i="1"/>
  <c r="MQ757" i="1"/>
  <c r="ML757" i="1"/>
  <c r="MJ757" i="1"/>
  <c r="ML756" i="1"/>
  <c r="MQ755" i="1"/>
  <c r="ML755" i="1"/>
  <c r="MJ755" i="1"/>
  <c r="ML754" i="1"/>
  <c r="MJ754" i="1"/>
  <c r="ML753" i="1"/>
  <c r="MJ753" i="1"/>
  <c r="ML752" i="1"/>
  <c r="MJ752" i="1"/>
  <c r="ML751" i="1"/>
  <c r="MJ751" i="1"/>
  <c r="ML750" i="1"/>
  <c r="MJ750" i="1"/>
  <c r="ML749" i="1"/>
  <c r="MJ749" i="1"/>
  <c r="ML748" i="1"/>
  <c r="MJ748" i="1"/>
  <c r="ML746" i="1"/>
  <c r="MJ746" i="1"/>
  <c r="ML745" i="1"/>
  <c r="MJ745" i="1"/>
  <c r="ML744" i="1"/>
  <c r="MJ744" i="1"/>
  <c r="MJ742" i="1"/>
  <c r="MJ741" i="1"/>
  <c r="MJ740" i="1"/>
  <c r="MJ739" i="1"/>
  <c r="MJ738" i="1"/>
  <c r="MJ734" i="1"/>
  <c r="MJ735" i="1"/>
  <c r="MJ736" i="1"/>
  <c r="MJ737" i="1"/>
  <c r="NE758" i="1"/>
  <c r="MZ758" i="1"/>
  <c r="MX758" i="1"/>
  <c r="MZ757" i="1"/>
  <c r="MX757" i="1"/>
  <c r="MZ756" i="1"/>
  <c r="MZ755" i="1"/>
  <c r="MX755" i="1"/>
  <c r="MZ754" i="1"/>
  <c r="MX754" i="1"/>
  <c r="MZ753" i="1"/>
  <c r="MX753" i="1"/>
  <c r="MZ752" i="1"/>
  <c r="MX752" i="1"/>
  <c r="MZ751" i="1"/>
  <c r="MX751" i="1"/>
  <c r="MZ750" i="1"/>
  <c r="MX750" i="1"/>
  <c r="MZ749" i="1"/>
  <c r="MX749" i="1"/>
  <c r="MZ748" i="1"/>
  <c r="MX748" i="1"/>
  <c r="MZ746" i="1"/>
  <c r="MX746" i="1"/>
  <c r="MZ745" i="1"/>
  <c r="MX745" i="1"/>
  <c r="MZ744" i="1"/>
  <c r="MX744" i="1"/>
  <c r="MX742" i="1"/>
  <c r="MX741" i="1"/>
  <c r="MX740" i="1"/>
  <c r="MX739" i="1"/>
  <c r="MX738" i="1"/>
  <c r="MX737" i="1"/>
  <c r="MX736" i="1"/>
  <c r="MX735" i="1"/>
  <c r="MX734" i="1"/>
  <c r="NN758" i="1"/>
  <c r="NL758" i="1"/>
  <c r="NN757" i="1"/>
  <c r="NL757" i="1"/>
  <c r="NN756" i="1"/>
  <c r="NN755" i="1"/>
  <c r="NL755" i="1"/>
  <c r="NN754" i="1"/>
  <c r="NL754" i="1"/>
  <c r="NN753" i="1"/>
  <c r="NL753" i="1"/>
  <c r="NS752" i="1"/>
  <c r="NN752" i="1"/>
  <c r="NL752" i="1"/>
  <c r="NN751" i="1"/>
  <c r="NL751" i="1"/>
  <c r="NN750" i="1"/>
  <c r="NL750" i="1"/>
  <c r="NN749" i="1"/>
  <c r="NL749" i="1"/>
  <c r="NN748" i="1"/>
  <c r="NL748" i="1"/>
  <c r="NS746" i="1"/>
  <c r="NN746" i="1"/>
  <c r="NL746" i="1"/>
  <c r="NN745" i="1"/>
  <c r="NL745" i="1"/>
  <c r="NN744" i="1"/>
  <c r="NL744" i="1"/>
  <c r="NL742" i="1"/>
  <c r="NL741" i="1"/>
  <c r="NL740" i="1"/>
  <c r="NL739" i="1"/>
  <c r="NL738" i="1"/>
  <c r="NL737" i="1"/>
  <c r="NL736" i="1"/>
  <c r="NL735" i="1"/>
  <c r="NL734" i="1"/>
  <c r="KX740" i="1"/>
  <c r="KX744" i="1"/>
  <c r="KX748" i="1"/>
  <c r="KX752" i="1"/>
  <c r="KX756" i="1"/>
  <c r="KX760" i="1"/>
  <c r="KX764" i="1"/>
  <c r="KX768" i="1"/>
  <c r="KX772" i="1"/>
  <c r="KT772" i="1"/>
  <c r="KX739" i="1"/>
  <c r="KX743" i="1"/>
  <c r="KX747" i="1"/>
  <c r="KX751" i="1"/>
  <c r="KX755" i="1"/>
  <c r="KX759" i="1"/>
  <c r="KX763" i="1"/>
  <c r="KX767" i="1"/>
  <c r="KX771" i="1"/>
  <c r="KT771" i="1"/>
  <c r="KT770" i="1"/>
  <c r="KX737" i="1"/>
  <c r="KX741" i="1"/>
  <c r="KX745" i="1"/>
  <c r="KX749" i="1"/>
  <c r="KX753" i="1"/>
  <c r="KX757" i="1"/>
  <c r="KX761" i="1"/>
  <c r="KX765" i="1"/>
  <c r="KX769" i="1"/>
  <c r="KT769" i="1"/>
  <c r="KT768" i="1"/>
  <c r="KT767" i="1"/>
  <c r="KX738" i="1"/>
  <c r="KX742" i="1"/>
  <c r="KX746" i="1"/>
  <c r="KX750" i="1"/>
  <c r="KX754" i="1"/>
  <c r="KX758" i="1"/>
  <c r="KX762" i="1"/>
  <c r="KX766" i="1"/>
  <c r="KT766" i="1"/>
  <c r="KT765" i="1"/>
  <c r="KT764" i="1"/>
  <c r="KT763" i="1"/>
  <c r="KT762" i="1"/>
  <c r="KT761" i="1"/>
  <c r="KT760" i="1"/>
  <c r="KT759" i="1"/>
  <c r="KT758" i="1"/>
  <c r="KT757" i="1"/>
  <c r="KT756" i="1"/>
  <c r="KT755" i="1"/>
  <c r="KT754" i="1"/>
  <c r="KT753" i="1"/>
  <c r="KT752" i="1"/>
  <c r="KT751" i="1"/>
  <c r="KT750" i="1"/>
  <c r="KT749" i="1"/>
  <c r="KT748" i="1"/>
  <c r="KT747" i="1"/>
  <c r="KT746" i="1"/>
  <c r="KT745" i="1"/>
  <c r="KT744" i="1"/>
  <c r="KT743" i="1"/>
  <c r="KT742" i="1"/>
  <c r="KT741" i="1"/>
  <c r="KT740" i="1"/>
  <c r="KT739" i="1"/>
  <c r="KT738" i="1"/>
  <c r="KT737" i="1"/>
  <c r="KF772" i="1"/>
  <c r="KJ767" i="1"/>
  <c r="KJ771" i="1"/>
  <c r="KF771" i="1"/>
  <c r="KJ738" i="1"/>
  <c r="KJ742" i="1"/>
  <c r="KJ746" i="1"/>
  <c r="KJ750" i="1"/>
  <c r="KJ754" i="1"/>
  <c r="KJ758" i="1"/>
  <c r="KJ762" i="1"/>
  <c r="KJ766" i="1"/>
  <c r="KJ770" i="1"/>
  <c r="KF770" i="1"/>
  <c r="KJ737" i="1"/>
  <c r="KJ741" i="1"/>
  <c r="KJ745" i="1"/>
  <c r="KJ749" i="1"/>
  <c r="KJ753" i="1"/>
  <c r="KJ757" i="1"/>
  <c r="KJ761" i="1"/>
  <c r="KJ765" i="1"/>
  <c r="KJ769" i="1"/>
  <c r="KF769" i="1"/>
  <c r="KF768" i="1"/>
  <c r="KF767" i="1"/>
  <c r="KF766" i="1"/>
  <c r="KF765" i="1"/>
  <c r="KF764" i="1"/>
  <c r="KF763" i="1"/>
  <c r="KF762" i="1"/>
  <c r="KF761" i="1"/>
  <c r="KF760" i="1"/>
  <c r="KJ759" i="1"/>
  <c r="KF759" i="1"/>
  <c r="KF758" i="1"/>
  <c r="KF757" i="1"/>
  <c r="KF756" i="1"/>
  <c r="KF755" i="1"/>
  <c r="KF754" i="1"/>
  <c r="KF753" i="1"/>
  <c r="KF752" i="1"/>
  <c r="KJ739" i="1"/>
  <c r="KJ743" i="1"/>
  <c r="KJ747" i="1"/>
  <c r="KJ751" i="1"/>
  <c r="KF751" i="1"/>
  <c r="KF750" i="1"/>
  <c r="KF749" i="1"/>
  <c r="KF748" i="1"/>
  <c r="KF747" i="1"/>
  <c r="KF746" i="1"/>
  <c r="KF745" i="1"/>
  <c r="KF744" i="1"/>
  <c r="KF743" i="1"/>
  <c r="KF742" i="1"/>
  <c r="KF741" i="1"/>
  <c r="KF740" i="1"/>
  <c r="KF739" i="1"/>
  <c r="KF738" i="1"/>
  <c r="KF737" i="1"/>
  <c r="JV740" i="1"/>
  <c r="JV744" i="1"/>
  <c r="JV748" i="1"/>
  <c r="JV752" i="1"/>
  <c r="JV756" i="1"/>
  <c r="JV760" i="1"/>
  <c r="JV764" i="1"/>
  <c r="JV768" i="1"/>
  <c r="JV772" i="1"/>
  <c r="JR772" i="1"/>
  <c r="JV739" i="1"/>
  <c r="JV743" i="1"/>
  <c r="JV747" i="1"/>
  <c r="JV751" i="1"/>
  <c r="JV755" i="1"/>
  <c r="JV759" i="1"/>
  <c r="JV763" i="1"/>
  <c r="JV767" i="1"/>
  <c r="JV771" i="1"/>
  <c r="JR771" i="1"/>
  <c r="JV738" i="1"/>
  <c r="JV742" i="1"/>
  <c r="JV746" i="1"/>
  <c r="JV750" i="1"/>
  <c r="JV754" i="1"/>
  <c r="JV758" i="1"/>
  <c r="JV762" i="1"/>
  <c r="JV766" i="1"/>
  <c r="JV770" i="1"/>
  <c r="JR770" i="1"/>
  <c r="JV745" i="1"/>
  <c r="JV749" i="1"/>
  <c r="JV753" i="1"/>
  <c r="JV757" i="1"/>
  <c r="JV761" i="1"/>
  <c r="JV765" i="1"/>
  <c r="JV769" i="1"/>
  <c r="JR769" i="1"/>
  <c r="JR768" i="1"/>
  <c r="JR767" i="1"/>
  <c r="JR766" i="1"/>
  <c r="JR765" i="1"/>
  <c r="JR764" i="1"/>
  <c r="JR763" i="1"/>
  <c r="JR762" i="1"/>
  <c r="JR761" i="1"/>
  <c r="JR760" i="1"/>
  <c r="JR759" i="1"/>
  <c r="JR758" i="1"/>
  <c r="JR757" i="1"/>
  <c r="JR756" i="1"/>
  <c r="JR755" i="1"/>
  <c r="JR754" i="1"/>
  <c r="JR753" i="1"/>
  <c r="JR752" i="1"/>
  <c r="JR751" i="1"/>
  <c r="JR750" i="1"/>
  <c r="JR749" i="1"/>
  <c r="JR748" i="1"/>
  <c r="JR747" i="1"/>
  <c r="JT778" i="1"/>
  <c r="JY778" i="1"/>
  <c r="JT782" i="1"/>
  <c r="JY782" i="1"/>
  <c r="JR746" i="1"/>
  <c r="JR745" i="1"/>
  <c r="JR744" i="1"/>
  <c r="JR743" i="1"/>
  <c r="JR742" i="1"/>
  <c r="JR741" i="1"/>
  <c r="JR740" i="1"/>
  <c r="JR739" i="1"/>
  <c r="JR738" i="1"/>
  <c r="JV737" i="1"/>
  <c r="JR737" i="1"/>
  <c r="JH740" i="1"/>
  <c r="JH744" i="1"/>
  <c r="JH748" i="1"/>
  <c r="JH752" i="1"/>
  <c r="JH756" i="1"/>
  <c r="JH760" i="1"/>
  <c r="JH764" i="1"/>
  <c r="JH768" i="1"/>
  <c r="JH772" i="1"/>
  <c r="JD772" i="1"/>
  <c r="JH739" i="1"/>
  <c r="JH743" i="1"/>
  <c r="JH747" i="1"/>
  <c r="JH751" i="1"/>
  <c r="JH755" i="1"/>
  <c r="JH759" i="1"/>
  <c r="JH763" i="1"/>
  <c r="JH767" i="1"/>
  <c r="JH771" i="1"/>
  <c r="JD771" i="1"/>
  <c r="JH746" i="1"/>
  <c r="JH750" i="1"/>
  <c r="JH754" i="1"/>
  <c r="JH758" i="1"/>
  <c r="JH762" i="1"/>
  <c r="JH766" i="1"/>
  <c r="JH770" i="1"/>
  <c r="JD770" i="1"/>
  <c r="JH737" i="1"/>
  <c r="JH741" i="1"/>
  <c r="JH745" i="1"/>
  <c r="JH749" i="1"/>
  <c r="JH753" i="1"/>
  <c r="JH757" i="1"/>
  <c r="JH761" i="1"/>
  <c r="JH765" i="1"/>
  <c r="JH769" i="1"/>
  <c r="JD769" i="1"/>
  <c r="JD768" i="1"/>
  <c r="JD767" i="1"/>
  <c r="JD766" i="1"/>
  <c r="JD765" i="1"/>
  <c r="JD764" i="1"/>
  <c r="JD763" i="1"/>
  <c r="JD762" i="1"/>
  <c r="JD761" i="1"/>
  <c r="JD760" i="1"/>
  <c r="JD759" i="1"/>
  <c r="JD758" i="1"/>
  <c r="JD757" i="1"/>
  <c r="JD756" i="1"/>
  <c r="JD755" i="1"/>
  <c r="JD754" i="1"/>
  <c r="JD753" i="1"/>
  <c r="JD752" i="1"/>
  <c r="JD751" i="1"/>
  <c r="JD750" i="1"/>
  <c r="JD749" i="1"/>
  <c r="JD748" i="1"/>
  <c r="JD747" i="1"/>
  <c r="JD746" i="1"/>
  <c r="JD745" i="1"/>
  <c r="JD744" i="1"/>
  <c r="JD743" i="1"/>
  <c r="JD742" i="1"/>
  <c r="JD741" i="1"/>
  <c r="JD740" i="1"/>
  <c r="JD739" i="1"/>
  <c r="JH738" i="1"/>
  <c r="JD738" i="1"/>
  <c r="JD737" i="1"/>
  <c r="EX753" i="1"/>
  <c r="EV753" i="1"/>
  <c r="EX752" i="1"/>
  <c r="EV752" i="1"/>
  <c r="EX751" i="1"/>
  <c r="EV751" i="1"/>
  <c r="EX750" i="1"/>
  <c r="EV750" i="1"/>
  <c r="EX749" i="1"/>
  <c r="EV749" i="1"/>
  <c r="EX748" i="1"/>
  <c r="EV748" i="1"/>
  <c r="EX746" i="1"/>
  <c r="EV746" i="1"/>
  <c r="EX745" i="1"/>
  <c r="EV745" i="1"/>
  <c r="EX744" i="1"/>
  <c r="EV744" i="1"/>
  <c r="EV742" i="1"/>
  <c r="EV741" i="1"/>
  <c r="EV740" i="1"/>
  <c r="EV739" i="1"/>
  <c r="EV738" i="1"/>
  <c r="EV737" i="1"/>
  <c r="EV736" i="1"/>
  <c r="EV735" i="1"/>
  <c r="EV734" i="1"/>
  <c r="EJ753" i="1"/>
  <c r="EH753" i="1"/>
  <c r="EJ752" i="1"/>
  <c r="EH752" i="1"/>
  <c r="EJ751" i="1"/>
  <c r="EH751" i="1"/>
  <c r="EJ750" i="1"/>
  <c r="EH750" i="1"/>
  <c r="EJ749" i="1"/>
  <c r="EH749" i="1"/>
  <c r="EJ748" i="1"/>
  <c r="EH748" i="1"/>
  <c r="EJ746" i="1"/>
  <c r="EH746" i="1"/>
  <c r="EJ745" i="1"/>
  <c r="EH745" i="1"/>
  <c r="EJ744" i="1"/>
  <c r="EH744" i="1"/>
  <c r="EH742" i="1"/>
  <c r="EH741" i="1"/>
  <c r="EH740" i="1"/>
  <c r="EH739" i="1"/>
  <c r="EH738" i="1"/>
  <c r="EH737" i="1"/>
  <c r="EH736" i="1"/>
  <c r="EH735" i="1"/>
  <c r="EH734" i="1"/>
  <c r="DX764" i="1"/>
  <c r="DX768" i="1"/>
  <c r="DX772" i="1"/>
  <c r="DT768" i="1"/>
  <c r="DX739" i="1"/>
  <c r="DX743" i="1"/>
  <c r="DX747" i="1"/>
  <c r="DX751" i="1"/>
  <c r="DX755" i="1"/>
  <c r="DX759" i="1"/>
  <c r="DX763" i="1"/>
  <c r="DX767" i="1"/>
  <c r="DX771" i="1"/>
  <c r="DT767" i="1"/>
  <c r="DX738" i="1"/>
  <c r="DX742" i="1"/>
  <c r="DX746" i="1"/>
  <c r="DX750" i="1"/>
  <c r="DX754" i="1"/>
  <c r="DX758" i="1"/>
  <c r="DX762" i="1"/>
  <c r="DX766" i="1"/>
  <c r="DX770" i="1"/>
  <c r="DT766" i="1"/>
  <c r="DX737" i="1"/>
  <c r="DX741" i="1"/>
  <c r="DX745" i="1"/>
  <c r="DX749" i="1"/>
  <c r="DX753" i="1"/>
  <c r="DX757" i="1"/>
  <c r="DX761" i="1"/>
  <c r="DX765" i="1"/>
  <c r="DX769" i="1"/>
  <c r="DT765" i="1"/>
  <c r="DT764" i="1"/>
  <c r="DT763" i="1"/>
  <c r="DT762" i="1"/>
  <c r="DT761" i="1"/>
  <c r="DT760" i="1"/>
  <c r="DT759" i="1"/>
  <c r="DT758" i="1"/>
  <c r="DT757" i="1"/>
  <c r="DX740" i="1"/>
  <c r="DX744" i="1"/>
  <c r="DX748" i="1"/>
  <c r="DX752" i="1"/>
  <c r="DX756" i="1"/>
  <c r="DT756" i="1"/>
  <c r="DT755" i="1"/>
  <c r="DT754" i="1"/>
  <c r="DT753" i="1"/>
  <c r="DT752" i="1"/>
  <c r="DT751" i="1"/>
  <c r="DT750" i="1"/>
  <c r="DT749" i="1"/>
  <c r="DT748" i="1"/>
  <c r="DT747" i="1"/>
  <c r="DV778" i="1"/>
  <c r="EA778" i="1"/>
  <c r="DV782" i="1"/>
  <c r="EA782" i="1"/>
  <c r="DT746" i="1"/>
  <c r="DT745" i="1"/>
  <c r="DT744" i="1"/>
  <c r="DT743" i="1"/>
  <c r="DT742" i="1"/>
  <c r="DT741" i="1"/>
  <c r="DT769" i="1"/>
  <c r="DT770" i="1"/>
  <c r="DT771" i="1"/>
  <c r="DT772" i="1"/>
  <c r="DT740" i="1"/>
  <c r="DT739" i="1"/>
  <c r="DT738" i="1"/>
  <c r="DT737" i="1"/>
  <c r="DJ768" i="1"/>
  <c r="DJ772" i="1"/>
  <c r="DF768" i="1"/>
  <c r="DJ739" i="1"/>
  <c r="DJ743" i="1"/>
  <c r="DJ747" i="1"/>
  <c r="DJ751" i="1"/>
  <c r="DJ755" i="1"/>
  <c r="DJ759" i="1"/>
  <c r="DJ763" i="1"/>
  <c r="DJ767" i="1"/>
  <c r="DJ771" i="1"/>
  <c r="DF767" i="1"/>
  <c r="DJ766" i="1"/>
  <c r="DJ770" i="1"/>
  <c r="DF766" i="1"/>
  <c r="DJ737" i="1"/>
  <c r="DJ741" i="1"/>
  <c r="DJ745" i="1"/>
  <c r="DJ749" i="1"/>
  <c r="DJ753" i="1"/>
  <c r="DJ757" i="1"/>
  <c r="DJ761" i="1"/>
  <c r="DJ765" i="1"/>
  <c r="DJ769" i="1"/>
  <c r="DF765" i="1"/>
  <c r="DF764" i="1"/>
  <c r="DF763" i="1"/>
  <c r="DF762" i="1"/>
  <c r="DF761" i="1"/>
  <c r="DJ740" i="1"/>
  <c r="DJ744" i="1"/>
  <c r="DJ748" i="1"/>
  <c r="DJ752" i="1"/>
  <c r="DJ756" i="1"/>
  <c r="DJ760" i="1"/>
  <c r="DF760" i="1"/>
  <c r="DF759" i="1"/>
  <c r="DJ750" i="1"/>
  <c r="DJ754" i="1"/>
  <c r="DJ758" i="1"/>
  <c r="DF758" i="1"/>
  <c r="DF757" i="1"/>
  <c r="DF756" i="1"/>
  <c r="DF755" i="1"/>
  <c r="DF754" i="1"/>
  <c r="DF753" i="1"/>
  <c r="DF752" i="1"/>
  <c r="DF751" i="1"/>
  <c r="DF750" i="1"/>
  <c r="DF749" i="1"/>
  <c r="DF748" i="1"/>
  <c r="DF747" i="1"/>
  <c r="DF746" i="1"/>
  <c r="DF745" i="1"/>
  <c r="DF769" i="1"/>
  <c r="DF770" i="1"/>
  <c r="DF771" i="1"/>
  <c r="DF772" i="1"/>
  <c r="DF744" i="1"/>
  <c r="DF743" i="1"/>
  <c r="DJ738" i="1"/>
  <c r="DJ742" i="1"/>
  <c r="DF742" i="1"/>
  <c r="DF741" i="1"/>
  <c r="DF740" i="1"/>
  <c r="DF739" i="1"/>
  <c r="DF738" i="1"/>
  <c r="DF737" i="1"/>
  <c r="CV740" i="1"/>
  <c r="CV744" i="1"/>
  <c r="CV748" i="1"/>
  <c r="CV752" i="1"/>
  <c r="CV756" i="1"/>
  <c r="CV760" i="1"/>
  <c r="CV764" i="1"/>
  <c r="CV768" i="1"/>
  <c r="CV772" i="1"/>
  <c r="CR768" i="1"/>
  <c r="CV739" i="1"/>
  <c r="CV743" i="1"/>
  <c r="CV747" i="1"/>
  <c r="CV751" i="1"/>
  <c r="CV755" i="1"/>
  <c r="CV759" i="1"/>
  <c r="CV763" i="1"/>
  <c r="CV767" i="1"/>
  <c r="CV771" i="1"/>
  <c r="CR767" i="1"/>
  <c r="CV754" i="1"/>
  <c r="CV758" i="1"/>
  <c r="CV762" i="1"/>
  <c r="CV766" i="1"/>
  <c r="CV770" i="1"/>
  <c r="CR766" i="1"/>
  <c r="CV737" i="1"/>
  <c r="CV741" i="1"/>
  <c r="CV745" i="1"/>
  <c r="CV749" i="1"/>
  <c r="CV753" i="1"/>
  <c r="CV757" i="1"/>
  <c r="CV761" i="1"/>
  <c r="CV765" i="1"/>
  <c r="CV769" i="1"/>
  <c r="CR765" i="1"/>
  <c r="CR764" i="1"/>
  <c r="CR763" i="1"/>
  <c r="CR762" i="1"/>
  <c r="CR761" i="1"/>
  <c r="CR760" i="1"/>
  <c r="CR759" i="1"/>
  <c r="CR758" i="1"/>
  <c r="CR757" i="1"/>
  <c r="CR756" i="1"/>
  <c r="CR755" i="1"/>
  <c r="CR754" i="1"/>
  <c r="CR753" i="1"/>
  <c r="CR752" i="1"/>
  <c r="CR751" i="1"/>
  <c r="CR750" i="1"/>
  <c r="CR749" i="1"/>
  <c r="CR748" i="1"/>
  <c r="CR747" i="1"/>
  <c r="CV738" i="1"/>
  <c r="CV742" i="1"/>
  <c r="CV746" i="1"/>
  <c r="CR746" i="1"/>
  <c r="CR745" i="1"/>
  <c r="CR769" i="1"/>
  <c r="CR770" i="1"/>
  <c r="CR771" i="1"/>
  <c r="CR772" i="1"/>
  <c r="CR744" i="1"/>
  <c r="CR743" i="1"/>
  <c r="CR742" i="1"/>
  <c r="CR741" i="1"/>
  <c r="CR740" i="1"/>
  <c r="CR739" i="1"/>
  <c r="CR738" i="1"/>
  <c r="CR737" i="1"/>
  <c r="CH740" i="1"/>
  <c r="CH744" i="1"/>
  <c r="CH748" i="1"/>
  <c r="CH752" i="1"/>
  <c r="CH756" i="1"/>
  <c r="CH760" i="1"/>
  <c r="CH764" i="1"/>
  <c r="CH768" i="1"/>
  <c r="CH772" i="1"/>
  <c r="CD768" i="1"/>
  <c r="CH739" i="1"/>
  <c r="CH743" i="1"/>
  <c r="CH747" i="1"/>
  <c r="CH751" i="1"/>
  <c r="CH755" i="1"/>
  <c r="CH759" i="1"/>
  <c r="CH763" i="1"/>
  <c r="CH767" i="1"/>
  <c r="CH771" i="1"/>
  <c r="CD767" i="1"/>
  <c r="CH746" i="1"/>
  <c r="CH750" i="1"/>
  <c r="CH754" i="1"/>
  <c r="CH758" i="1"/>
  <c r="CH762" i="1"/>
  <c r="CH766" i="1"/>
  <c r="CH770" i="1"/>
  <c r="CD766" i="1"/>
  <c r="CH737" i="1"/>
  <c r="CH741" i="1"/>
  <c r="CH745" i="1"/>
  <c r="CH749" i="1"/>
  <c r="CH753" i="1"/>
  <c r="CH757" i="1"/>
  <c r="CH761" i="1"/>
  <c r="CH765" i="1"/>
  <c r="CH769" i="1"/>
  <c r="CD765" i="1"/>
  <c r="CD764" i="1"/>
  <c r="CD763" i="1"/>
  <c r="CD762" i="1"/>
  <c r="CD761" i="1"/>
  <c r="CD760" i="1"/>
  <c r="CD759" i="1"/>
  <c r="CD758" i="1"/>
  <c r="CD757" i="1"/>
  <c r="CD756" i="1"/>
  <c r="CD755" i="1"/>
  <c r="CD754" i="1"/>
  <c r="CD753" i="1"/>
  <c r="CD752" i="1"/>
  <c r="CD751" i="1"/>
  <c r="CD750" i="1"/>
  <c r="CD749" i="1"/>
  <c r="CD748" i="1"/>
  <c r="CD747" i="1"/>
  <c r="CF778" i="1"/>
  <c r="CK778" i="1"/>
  <c r="CF782" i="1"/>
  <c r="CK782" i="1"/>
  <c r="CD746" i="1"/>
  <c r="CD745" i="1"/>
  <c r="CD744" i="1"/>
  <c r="CD743" i="1"/>
  <c r="CD742" i="1"/>
  <c r="CD741" i="1"/>
  <c r="CD771" i="1"/>
  <c r="CD772" i="1"/>
  <c r="CD769" i="1"/>
  <c r="CD770" i="1"/>
  <c r="CD740" i="1"/>
  <c r="CD739" i="1"/>
  <c r="CH738" i="1"/>
  <c r="CD738" i="1"/>
  <c r="CD737" i="1"/>
  <c r="BT768" i="1"/>
  <c r="BT772" i="1"/>
  <c r="BT739" i="1"/>
  <c r="BT743" i="1"/>
  <c r="BT747" i="1"/>
  <c r="BT751" i="1"/>
  <c r="BT755" i="1"/>
  <c r="BT759" i="1"/>
  <c r="BT763" i="1"/>
  <c r="BT767" i="1"/>
  <c r="BT771" i="1"/>
  <c r="BT738" i="1"/>
  <c r="BT742" i="1"/>
  <c r="BT746" i="1"/>
  <c r="BT750" i="1"/>
  <c r="BT754" i="1"/>
  <c r="BT758" i="1"/>
  <c r="BT762" i="1"/>
  <c r="BT766" i="1"/>
  <c r="BT770" i="1"/>
  <c r="BT737" i="1"/>
  <c r="BT741" i="1"/>
  <c r="BT745" i="1"/>
  <c r="BT749" i="1"/>
  <c r="BT753" i="1"/>
  <c r="BT757" i="1"/>
  <c r="BT761" i="1"/>
  <c r="BT765" i="1"/>
  <c r="BT769" i="1"/>
  <c r="BT740" i="1"/>
  <c r="BT744" i="1"/>
  <c r="BT748" i="1"/>
  <c r="BT752" i="1"/>
  <c r="BT756" i="1"/>
  <c r="BT760" i="1"/>
  <c r="BR780" i="1"/>
  <c r="BW780" i="1"/>
  <c r="BR784" i="1"/>
  <c r="BW784" i="1"/>
  <c r="BB742" i="1"/>
  <c r="BB741" i="1"/>
  <c r="BB740" i="1"/>
  <c r="BB739" i="1"/>
  <c r="BB738" i="1"/>
  <c r="BB737" i="1"/>
  <c r="BB736" i="1"/>
  <c r="BB735" i="1"/>
  <c r="BB734" i="1"/>
  <c r="AN742" i="1"/>
  <c r="AN741" i="1"/>
  <c r="AN740" i="1"/>
  <c r="AN739" i="1"/>
  <c r="AN738" i="1"/>
  <c r="AN737" i="1"/>
  <c r="AN736" i="1"/>
  <c r="AN735" i="1"/>
  <c r="AN734" i="1"/>
  <c r="Z742" i="1"/>
  <c r="Z741" i="1"/>
  <c r="Z740" i="1"/>
  <c r="Z739" i="1"/>
  <c r="Z738" i="1"/>
  <c r="Z737" i="1"/>
  <c r="Z736" i="1"/>
  <c r="Z735" i="1"/>
  <c r="Z734" i="1"/>
  <c r="KY798" i="1"/>
  <c r="KX798" i="1"/>
  <c r="KK798" i="1"/>
  <c r="KJ798" i="1"/>
  <c r="JW798" i="1"/>
  <c r="JV798" i="1"/>
  <c r="JI798" i="1"/>
  <c r="JH798" i="1"/>
  <c r="DY798" i="1"/>
  <c r="DX798" i="1"/>
  <c r="DK798" i="1"/>
  <c r="DJ798" i="1"/>
  <c r="CW798" i="1"/>
  <c r="CV798" i="1"/>
  <c r="CI798" i="1"/>
  <c r="CH798" i="1"/>
  <c r="BU798" i="1"/>
  <c r="BT798" i="1"/>
  <c r="KY797" i="1"/>
  <c r="KX797" i="1"/>
  <c r="KK797" i="1"/>
  <c r="KJ797" i="1"/>
  <c r="JW797" i="1"/>
  <c r="JV797" i="1"/>
  <c r="JI797" i="1"/>
  <c r="JH797" i="1"/>
  <c r="DY797" i="1"/>
  <c r="DX797" i="1"/>
  <c r="DK797" i="1"/>
  <c r="DJ797" i="1"/>
  <c r="CW797" i="1"/>
  <c r="CV797" i="1"/>
  <c r="CI797" i="1"/>
  <c r="CH797" i="1"/>
  <c r="BU797" i="1"/>
  <c r="BT797" i="1"/>
  <c r="KY796" i="1"/>
  <c r="KX796" i="1"/>
  <c r="KK796" i="1"/>
  <c r="KJ796" i="1"/>
  <c r="JW796" i="1"/>
  <c r="JV796" i="1"/>
  <c r="JI796" i="1"/>
  <c r="JH796" i="1"/>
  <c r="DY796" i="1"/>
  <c r="DX796" i="1"/>
  <c r="DK796" i="1"/>
  <c r="DJ796" i="1"/>
  <c r="CW796" i="1"/>
  <c r="CV796" i="1"/>
  <c r="CI796" i="1"/>
  <c r="CH796" i="1"/>
  <c r="BU796" i="1"/>
  <c r="BT796" i="1"/>
  <c r="KY795" i="1"/>
  <c r="KX795" i="1"/>
  <c r="KK795" i="1"/>
  <c r="KJ795" i="1"/>
  <c r="JW795" i="1"/>
  <c r="JV795" i="1"/>
  <c r="JI795" i="1"/>
  <c r="JH795" i="1"/>
  <c r="DY795" i="1"/>
  <c r="DX795" i="1"/>
  <c r="DK795" i="1"/>
  <c r="DJ795" i="1"/>
  <c r="CW795" i="1"/>
  <c r="CV795" i="1"/>
  <c r="CI795" i="1"/>
  <c r="CH795" i="1"/>
  <c r="BU795" i="1"/>
  <c r="BT795" i="1"/>
  <c r="LA788" i="1"/>
  <c r="KZ788" i="1"/>
  <c r="KX788" i="1"/>
  <c r="KR788" i="1"/>
  <c r="KY788" i="1"/>
  <c r="KL788" i="1"/>
  <c r="KD788" i="1"/>
  <c r="KK788" i="1"/>
  <c r="KJ788" i="1"/>
  <c r="KH788" i="1"/>
  <c r="KM788" i="1"/>
  <c r="KF788" i="1"/>
  <c r="JX788" i="1"/>
  <c r="JV788" i="1"/>
  <c r="JT788" i="1"/>
  <c r="JY788" i="1"/>
  <c r="JR788" i="1"/>
  <c r="JP788" i="1"/>
  <c r="JW788" i="1"/>
  <c r="JF788" i="1"/>
  <c r="JK788" i="1"/>
  <c r="JJ788" i="1"/>
  <c r="JB788" i="1"/>
  <c r="JI788" i="1"/>
  <c r="JH788" i="1"/>
  <c r="JD788" i="1"/>
  <c r="DZ788" i="1"/>
  <c r="DR788" i="1"/>
  <c r="DY788" i="1"/>
  <c r="DX788" i="1"/>
  <c r="DV788" i="1"/>
  <c r="EA788" i="1"/>
  <c r="DT788" i="1"/>
  <c r="DH788" i="1"/>
  <c r="DM788" i="1"/>
  <c r="DL788" i="1"/>
  <c r="DJ788" i="1"/>
  <c r="DF788" i="1"/>
  <c r="DD788" i="1"/>
  <c r="DK788" i="1"/>
  <c r="CT788" i="1"/>
  <c r="CY788" i="1"/>
  <c r="CX788" i="1"/>
  <c r="CP788" i="1"/>
  <c r="CW788" i="1"/>
  <c r="CV788" i="1"/>
  <c r="CR788" i="1"/>
  <c r="CJ788" i="1"/>
  <c r="CH788" i="1"/>
  <c r="CF788" i="1"/>
  <c r="CK788" i="1"/>
  <c r="CD788" i="1"/>
  <c r="CB788" i="1"/>
  <c r="CI788" i="1"/>
  <c r="BR788" i="1"/>
  <c r="BW788" i="1"/>
  <c r="BV788" i="1"/>
  <c r="BN788" i="1"/>
  <c r="BU788" i="1"/>
  <c r="BT788" i="1"/>
  <c r="BP788" i="1"/>
  <c r="KZ787" i="1"/>
  <c r="KX787" i="1"/>
  <c r="KV787" i="1"/>
  <c r="LA787" i="1"/>
  <c r="KT787" i="1"/>
  <c r="KR787" i="1"/>
  <c r="KY787" i="1"/>
  <c r="KH787" i="1"/>
  <c r="KM787" i="1"/>
  <c r="KL787" i="1"/>
  <c r="KD787" i="1"/>
  <c r="KK787" i="1"/>
  <c r="KJ787" i="1"/>
  <c r="KF787" i="1"/>
  <c r="JX787" i="1"/>
  <c r="JP787" i="1"/>
  <c r="JW787" i="1"/>
  <c r="JV787" i="1"/>
  <c r="JT787" i="1"/>
  <c r="JY787" i="1"/>
  <c r="JR787" i="1"/>
  <c r="JF787" i="1"/>
  <c r="JK787" i="1"/>
  <c r="JJ787" i="1"/>
  <c r="JH787" i="1"/>
  <c r="JD787" i="1"/>
  <c r="JB787" i="1"/>
  <c r="JI787" i="1"/>
  <c r="DV787" i="1"/>
  <c r="EA787" i="1"/>
  <c r="DZ787" i="1"/>
  <c r="DR787" i="1"/>
  <c r="DY787" i="1"/>
  <c r="DX787" i="1"/>
  <c r="DT787" i="1"/>
  <c r="DL787" i="1"/>
  <c r="DJ787" i="1"/>
  <c r="DH787" i="1"/>
  <c r="DM787" i="1"/>
  <c r="DF787" i="1"/>
  <c r="DD787" i="1"/>
  <c r="DK787" i="1"/>
  <c r="CT787" i="1"/>
  <c r="CY787" i="1"/>
  <c r="CX787" i="1"/>
  <c r="CP787" i="1"/>
  <c r="CW787" i="1"/>
  <c r="CV787" i="1"/>
  <c r="CR787" i="1"/>
  <c r="CJ787" i="1"/>
  <c r="CH787" i="1"/>
  <c r="CF787" i="1"/>
  <c r="CK787" i="1"/>
  <c r="CD787" i="1"/>
  <c r="CB787" i="1"/>
  <c r="CI787" i="1"/>
  <c r="BR787" i="1"/>
  <c r="BW787" i="1"/>
  <c r="BV787" i="1"/>
  <c r="BT787" i="1"/>
  <c r="BP787" i="1"/>
  <c r="BN787" i="1"/>
  <c r="BU787" i="1"/>
  <c r="KZ786" i="1"/>
  <c r="KR786" i="1"/>
  <c r="KY786" i="1"/>
  <c r="KX786" i="1"/>
  <c r="KV786" i="1"/>
  <c r="LA786" i="1"/>
  <c r="KT786" i="1"/>
  <c r="KL786" i="1"/>
  <c r="KJ786" i="1"/>
  <c r="KH786" i="1"/>
  <c r="KM786" i="1"/>
  <c r="KF786" i="1"/>
  <c r="KD786" i="1"/>
  <c r="KK786" i="1"/>
  <c r="JT786" i="1"/>
  <c r="JY786" i="1"/>
  <c r="JX786" i="1"/>
  <c r="JP786" i="1"/>
  <c r="JW786" i="1"/>
  <c r="JV786" i="1"/>
  <c r="JR786" i="1"/>
  <c r="JJ786" i="1"/>
  <c r="JB786" i="1"/>
  <c r="JI786" i="1"/>
  <c r="JH786" i="1"/>
  <c r="JF786" i="1"/>
  <c r="JK786" i="1"/>
  <c r="JD786" i="1"/>
  <c r="DV786" i="1"/>
  <c r="EA786" i="1"/>
  <c r="DZ786" i="1"/>
  <c r="DR786" i="1"/>
  <c r="DY786" i="1"/>
  <c r="DX786" i="1"/>
  <c r="DT786" i="1"/>
  <c r="DH786" i="1"/>
  <c r="DM786" i="1"/>
  <c r="DL786" i="1"/>
  <c r="DJ786" i="1"/>
  <c r="DF786" i="1"/>
  <c r="DD786" i="1"/>
  <c r="DK786" i="1"/>
  <c r="CT786" i="1"/>
  <c r="CY786" i="1"/>
  <c r="CX786" i="1"/>
  <c r="CV786" i="1"/>
  <c r="CR786" i="1"/>
  <c r="CP786" i="1"/>
  <c r="CW786" i="1"/>
  <c r="CF786" i="1"/>
  <c r="CK786" i="1"/>
  <c r="CJ786" i="1"/>
  <c r="CB786" i="1"/>
  <c r="CI786" i="1"/>
  <c r="CH786" i="1"/>
  <c r="CD786" i="1"/>
  <c r="BV786" i="1"/>
  <c r="BT786" i="1"/>
  <c r="BR786" i="1"/>
  <c r="BW786" i="1"/>
  <c r="BP786" i="1"/>
  <c r="BN786" i="1"/>
  <c r="BU786" i="1"/>
  <c r="LX785" i="1"/>
  <c r="ML785" i="1"/>
  <c r="MZ785" i="1"/>
  <c r="NN785" i="1"/>
  <c r="KV785" i="1"/>
  <c r="LA785" i="1"/>
  <c r="KY785" i="1"/>
  <c r="KX785" i="1"/>
  <c r="KT785" i="1"/>
  <c r="KP785" i="1"/>
  <c r="KH785" i="1"/>
  <c r="KM785" i="1"/>
  <c r="KJ785" i="1"/>
  <c r="KF785" i="1"/>
  <c r="KB785" i="1"/>
  <c r="JV785" i="1"/>
  <c r="JT785" i="1"/>
  <c r="JY785" i="1"/>
  <c r="JR785" i="1"/>
  <c r="JN785" i="1"/>
  <c r="JF785" i="1"/>
  <c r="JK785" i="1"/>
  <c r="JH785" i="1"/>
  <c r="JD785" i="1"/>
  <c r="IZ785" i="1"/>
  <c r="FB785" i="1"/>
  <c r="FC785" i="1"/>
  <c r="EX785" i="1"/>
  <c r="EV785" i="1"/>
  <c r="EO785" i="1"/>
  <c r="EJ785" i="1"/>
  <c r="DV785" i="1"/>
  <c r="EA785" i="1"/>
  <c r="DX785" i="1"/>
  <c r="DT785" i="1"/>
  <c r="DP785" i="1"/>
  <c r="DH785" i="1"/>
  <c r="DM785" i="1"/>
  <c r="DJ785" i="1"/>
  <c r="DF785" i="1"/>
  <c r="DB785" i="1"/>
  <c r="CV785" i="1"/>
  <c r="CT785" i="1"/>
  <c r="CY785" i="1"/>
  <c r="CR785" i="1"/>
  <c r="CN785" i="1"/>
  <c r="CF785" i="1"/>
  <c r="CK785" i="1"/>
  <c r="CH785" i="1"/>
  <c r="CD785" i="1"/>
  <c r="BZ785" i="1"/>
  <c r="BR785" i="1"/>
  <c r="BW785" i="1"/>
  <c r="BT785" i="1"/>
  <c r="BP785" i="1"/>
  <c r="BL785" i="1"/>
  <c r="BD785" i="1"/>
  <c r="BB785" i="1"/>
  <c r="AT785" i="1"/>
  <c r="AU785" i="1"/>
  <c r="AP785" i="1"/>
  <c r="AN785" i="1"/>
  <c r="AB785" i="1"/>
  <c r="N785" i="1"/>
  <c r="LJ784" i="1"/>
  <c r="LX784" i="1"/>
  <c r="ML784" i="1"/>
  <c r="NE784" i="1"/>
  <c r="MZ784" i="1"/>
  <c r="NN784" i="1"/>
  <c r="KV784" i="1"/>
  <c r="LA784" i="1"/>
  <c r="KX784" i="1"/>
  <c r="KT784" i="1"/>
  <c r="KH784" i="1"/>
  <c r="KM784" i="1"/>
  <c r="KJ784" i="1"/>
  <c r="KF784" i="1"/>
  <c r="JV784" i="1"/>
  <c r="JT784" i="1"/>
  <c r="JY784" i="1"/>
  <c r="JR784" i="1"/>
  <c r="JF784" i="1"/>
  <c r="JK784" i="1"/>
  <c r="JH784" i="1"/>
  <c r="JD784" i="1"/>
  <c r="EX784" i="1"/>
  <c r="EV784" i="1"/>
  <c r="EJ784" i="1"/>
  <c r="DX784" i="1"/>
  <c r="DT784" i="1"/>
  <c r="DJ784" i="1"/>
  <c r="DF784" i="1"/>
  <c r="CV784" i="1"/>
  <c r="CT784" i="1"/>
  <c r="CY784" i="1"/>
  <c r="CR784" i="1"/>
  <c r="CF784" i="1"/>
  <c r="CK784" i="1"/>
  <c r="CH784" i="1"/>
  <c r="CD784" i="1"/>
  <c r="BT784" i="1"/>
  <c r="BP784" i="1"/>
  <c r="BD784" i="1"/>
  <c r="BB784" i="1"/>
  <c r="AP784" i="1"/>
  <c r="AN784" i="1"/>
  <c r="AB784" i="1"/>
  <c r="N784" i="1"/>
  <c r="LJ783" i="1"/>
  <c r="MC783" i="1"/>
  <c r="LX783" i="1"/>
  <c r="ML783" i="1"/>
  <c r="MZ783" i="1"/>
  <c r="NN783" i="1"/>
  <c r="KX783" i="1"/>
  <c r="KT783" i="1"/>
  <c r="KJ783" i="1"/>
  <c r="KH783" i="1"/>
  <c r="KM783" i="1"/>
  <c r="KF783" i="1"/>
  <c r="JT783" i="1"/>
  <c r="JY783" i="1"/>
  <c r="JV783" i="1"/>
  <c r="JR783" i="1"/>
  <c r="JH783" i="1"/>
  <c r="JF783" i="1"/>
  <c r="JK783" i="1"/>
  <c r="JD783" i="1"/>
  <c r="EX783" i="1"/>
  <c r="EV783" i="1"/>
  <c r="EJ783" i="1"/>
  <c r="DX783" i="1"/>
  <c r="DT783" i="1"/>
  <c r="DJ783" i="1"/>
  <c r="DH783" i="1"/>
  <c r="DM783" i="1"/>
  <c r="DF783" i="1"/>
  <c r="CV783" i="1"/>
  <c r="CT783" i="1"/>
  <c r="CY783" i="1"/>
  <c r="CR783" i="1"/>
  <c r="CF783" i="1"/>
  <c r="CK783" i="1"/>
  <c r="CH783" i="1"/>
  <c r="CD783" i="1"/>
  <c r="BT783" i="1"/>
  <c r="BR783" i="1"/>
  <c r="BW783" i="1"/>
  <c r="BP783" i="1"/>
  <c r="BI783" i="1"/>
  <c r="BD783" i="1"/>
  <c r="BB783" i="1"/>
  <c r="AP783" i="1"/>
  <c r="AN783" i="1"/>
  <c r="AB783" i="1"/>
  <c r="N783" i="1"/>
  <c r="LJ782" i="1"/>
  <c r="LX782" i="1"/>
  <c r="ML782" i="1"/>
  <c r="MZ782" i="1"/>
  <c r="NS782" i="1"/>
  <c r="NN782" i="1"/>
  <c r="KV782" i="1"/>
  <c r="LA782" i="1"/>
  <c r="KX782" i="1"/>
  <c r="KT782" i="1"/>
  <c r="KJ782" i="1"/>
  <c r="KH782" i="1"/>
  <c r="KM782" i="1"/>
  <c r="KF782" i="1"/>
  <c r="JV782" i="1"/>
  <c r="JR782" i="1"/>
  <c r="JH782" i="1"/>
  <c r="JF782" i="1"/>
  <c r="JK782" i="1"/>
  <c r="JD782" i="1"/>
  <c r="EX782" i="1"/>
  <c r="EV782" i="1"/>
  <c r="EJ782" i="1"/>
  <c r="DX782" i="1"/>
  <c r="DT782" i="1"/>
  <c r="DH782" i="1"/>
  <c r="DM782" i="1"/>
  <c r="DJ782" i="1"/>
  <c r="DF782" i="1"/>
  <c r="CT782" i="1"/>
  <c r="CY782" i="1"/>
  <c r="CV782" i="1"/>
  <c r="CR782" i="1"/>
  <c r="CH782" i="1"/>
  <c r="CD782" i="1"/>
  <c r="BT782" i="1"/>
  <c r="BR782" i="1"/>
  <c r="BW782" i="1"/>
  <c r="BP782" i="1"/>
  <c r="BD782" i="1"/>
  <c r="BB782" i="1"/>
  <c r="AP782" i="1"/>
  <c r="AN782" i="1"/>
  <c r="AB782" i="1"/>
  <c r="S782" i="1"/>
  <c r="N782" i="1"/>
  <c r="LJ781" i="1"/>
  <c r="KX781" i="1"/>
  <c r="KV781" i="1"/>
  <c r="KT781" i="1"/>
  <c r="KP781" i="1"/>
  <c r="KH781" i="1"/>
  <c r="KM781" i="1"/>
  <c r="KJ781" i="1"/>
  <c r="KF781" i="1"/>
  <c r="KB781" i="1"/>
  <c r="JT781" i="1"/>
  <c r="JY781" i="1"/>
  <c r="JV781" i="1"/>
  <c r="JR781" i="1"/>
  <c r="JN781" i="1"/>
  <c r="JH781" i="1"/>
  <c r="JF781" i="1"/>
  <c r="JK781" i="1"/>
  <c r="JD781" i="1"/>
  <c r="IZ781" i="1"/>
  <c r="EX781" i="1"/>
  <c r="EV781" i="1"/>
  <c r="DV781" i="1"/>
  <c r="EA781" i="1"/>
  <c r="DX781" i="1"/>
  <c r="DT781" i="1"/>
  <c r="DP781" i="1"/>
  <c r="DJ781" i="1"/>
  <c r="DH781" i="1"/>
  <c r="DM781" i="1"/>
  <c r="DF781" i="1"/>
  <c r="DB781" i="1"/>
  <c r="CT781" i="1"/>
  <c r="CY781" i="1"/>
  <c r="CV781" i="1"/>
  <c r="CR781" i="1"/>
  <c r="CN781" i="1"/>
  <c r="CF781" i="1"/>
  <c r="CH781" i="1"/>
  <c r="CD781" i="1"/>
  <c r="BZ781" i="1"/>
  <c r="BT781" i="1"/>
  <c r="BR781" i="1"/>
  <c r="BW781" i="1"/>
  <c r="BP781" i="1"/>
  <c r="BL781" i="1"/>
  <c r="BD781" i="1"/>
  <c r="BB781" i="1"/>
  <c r="AU781" i="1"/>
  <c r="AP781" i="1"/>
  <c r="AN781" i="1"/>
  <c r="N781" i="1"/>
  <c r="LX780" i="1"/>
  <c r="ML780" i="1"/>
  <c r="MZ780" i="1"/>
  <c r="NS780" i="1"/>
  <c r="NN780" i="1"/>
  <c r="KX780" i="1"/>
  <c r="KV780" i="1"/>
  <c r="LA780" i="1"/>
  <c r="KT780" i="1"/>
  <c r="KH780" i="1"/>
  <c r="KM780" i="1"/>
  <c r="KJ780" i="1"/>
  <c r="KF780" i="1"/>
  <c r="JV780" i="1"/>
  <c r="JT780" i="1"/>
  <c r="JY780" i="1"/>
  <c r="JR780" i="1"/>
  <c r="JH780" i="1"/>
  <c r="JF780" i="1"/>
  <c r="JK780" i="1"/>
  <c r="JD780" i="1"/>
  <c r="EX780" i="1"/>
  <c r="EV780" i="1"/>
  <c r="EJ780" i="1"/>
  <c r="DX780" i="1"/>
  <c r="DT780" i="1"/>
  <c r="DJ780" i="1"/>
  <c r="DF780" i="1"/>
  <c r="CV780" i="1"/>
  <c r="CT780" i="1"/>
  <c r="CY780" i="1"/>
  <c r="CR780" i="1"/>
  <c r="CH780" i="1"/>
  <c r="CF780" i="1"/>
  <c r="CK780" i="1"/>
  <c r="CD780" i="1"/>
  <c r="BT780" i="1"/>
  <c r="BP780" i="1"/>
  <c r="BD780" i="1"/>
  <c r="BB780" i="1"/>
  <c r="AP780" i="1"/>
  <c r="AN780" i="1"/>
  <c r="AB780" i="1"/>
  <c r="N780" i="1"/>
  <c r="LX779" i="1"/>
  <c r="ML779" i="1"/>
  <c r="MZ779" i="1"/>
  <c r="NN779" i="1"/>
  <c r="KX779" i="1"/>
  <c r="KT779" i="1"/>
  <c r="KH779" i="1"/>
  <c r="KM779" i="1"/>
  <c r="KJ779" i="1"/>
  <c r="KF779" i="1"/>
  <c r="JV779" i="1"/>
  <c r="JT779" i="1"/>
  <c r="JY779" i="1"/>
  <c r="JR779" i="1"/>
  <c r="JF779" i="1"/>
  <c r="JK779" i="1"/>
  <c r="JH779" i="1"/>
  <c r="JD779" i="1"/>
  <c r="EX779" i="1"/>
  <c r="EV779" i="1"/>
  <c r="EJ779" i="1"/>
  <c r="DX779" i="1"/>
  <c r="DT779" i="1"/>
  <c r="DH779" i="1"/>
  <c r="DM779" i="1"/>
  <c r="DJ779" i="1"/>
  <c r="DF779" i="1"/>
  <c r="CT779" i="1"/>
  <c r="CY779" i="1"/>
  <c r="CV779" i="1"/>
  <c r="CR779" i="1"/>
  <c r="CH779" i="1"/>
  <c r="CF779" i="1"/>
  <c r="CK779" i="1"/>
  <c r="CD779" i="1"/>
  <c r="BR779" i="1"/>
  <c r="BT779" i="1"/>
  <c r="BP779" i="1"/>
  <c r="BD779" i="1"/>
  <c r="BB779" i="1"/>
  <c r="AP779" i="1"/>
  <c r="AN779" i="1"/>
  <c r="AB779" i="1"/>
  <c r="N779" i="1"/>
  <c r="LX778" i="1"/>
  <c r="ML778" i="1"/>
  <c r="MZ778" i="1"/>
  <c r="NN778" i="1"/>
  <c r="KX778" i="1"/>
  <c r="KV778" i="1"/>
  <c r="LA778" i="1"/>
  <c r="KT778" i="1"/>
  <c r="KH778" i="1"/>
  <c r="KM778" i="1"/>
  <c r="KJ778" i="1"/>
  <c r="KF778" i="1"/>
  <c r="JV778" i="1"/>
  <c r="JR778" i="1"/>
  <c r="JF778" i="1"/>
  <c r="JK778" i="1"/>
  <c r="JH778" i="1"/>
  <c r="JD778" i="1"/>
  <c r="EX778" i="1"/>
  <c r="EV778" i="1"/>
  <c r="EJ778" i="1"/>
  <c r="DX778" i="1"/>
  <c r="DT778" i="1"/>
  <c r="DH778" i="1"/>
  <c r="DJ778" i="1"/>
  <c r="DF778" i="1"/>
  <c r="CT778" i="1"/>
  <c r="CY778" i="1"/>
  <c r="CV778" i="1"/>
  <c r="CR778" i="1"/>
  <c r="CH778" i="1"/>
  <c r="CD778" i="1"/>
  <c r="BR778" i="1"/>
  <c r="BW778" i="1"/>
  <c r="BT778" i="1"/>
  <c r="BP778" i="1"/>
  <c r="BD778" i="1"/>
  <c r="BB778" i="1"/>
  <c r="AP778" i="1"/>
  <c r="AN778" i="1"/>
  <c r="AB778" i="1"/>
  <c r="S778" i="1"/>
  <c r="N778" i="1"/>
  <c r="LX777" i="1"/>
  <c r="ML777" i="1"/>
  <c r="MZ777" i="1"/>
  <c r="NN777" i="1"/>
  <c r="KX777" i="1"/>
  <c r="KV777" i="1"/>
  <c r="LA777" i="1"/>
  <c r="KT777" i="1"/>
  <c r="KP777" i="1"/>
  <c r="KH777" i="1"/>
  <c r="KM777" i="1"/>
  <c r="KJ777" i="1"/>
  <c r="KF777" i="1"/>
  <c r="KB777" i="1"/>
  <c r="JT777" i="1"/>
  <c r="JY777" i="1"/>
  <c r="JV777" i="1"/>
  <c r="JR777" i="1"/>
  <c r="JN777" i="1"/>
  <c r="JH777" i="1"/>
  <c r="JF777" i="1"/>
  <c r="JK777" i="1"/>
  <c r="JD777" i="1"/>
  <c r="IZ777" i="1"/>
  <c r="FC777" i="1"/>
  <c r="EX777" i="1"/>
  <c r="EV777" i="1"/>
  <c r="EJ777" i="1"/>
  <c r="DV777" i="1"/>
  <c r="EA777" i="1"/>
  <c r="DX777" i="1"/>
  <c r="DT777" i="1"/>
  <c r="DP777" i="1"/>
  <c r="DJ777" i="1"/>
  <c r="DH777" i="1"/>
  <c r="DM777" i="1"/>
  <c r="DF777" i="1"/>
  <c r="DB777" i="1"/>
  <c r="CT777" i="1"/>
  <c r="CY777" i="1"/>
  <c r="CV777" i="1"/>
  <c r="CR777" i="1"/>
  <c r="CN777" i="1"/>
  <c r="CF777" i="1"/>
  <c r="CK777" i="1"/>
  <c r="CH777" i="1"/>
  <c r="CD777" i="1"/>
  <c r="BZ777" i="1"/>
  <c r="BT777" i="1"/>
  <c r="BR777" i="1"/>
  <c r="BW777" i="1"/>
  <c r="BP777" i="1"/>
  <c r="BL777" i="1"/>
  <c r="BD777" i="1"/>
  <c r="BB777" i="1"/>
  <c r="AP777" i="1"/>
  <c r="AN777" i="1"/>
  <c r="AG777" i="1"/>
  <c r="AB777" i="1"/>
  <c r="S777" i="1"/>
  <c r="N777" i="1"/>
  <c r="LX776" i="1"/>
  <c r="ML776" i="1"/>
  <c r="MZ776" i="1"/>
  <c r="NN776" i="1"/>
  <c r="EX776" i="1"/>
  <c r="EV776" i="1"/>
  <c r="EJ776" i="1"/>
  <c r="BD776" i="1"/>
  <c r="BB776" i="1"/>
  <c r="AP776" i="1"/>
  <c r="AN776" i="1"/>
  <c r="AB776" i="1"/>
  <c r="S776" i="1"/>
  <c r="N776" i="1"/>
  <c r="LX775" i="1"/>
  <c r="ML775" i="1"/>
  <c r="MZ775" i="1"/>
  <c r="NN775" i="1"/>
  <c r="EX775" i="1"/>
  <c r="EV775" i="1"/>
  <c r="EJ775" i="1"/>
  <c r="BI775" i="1"/>
  <c r="BD775" i="1"/>
  <c r="BB775" i="1"/>
  <c r="AU775" i="1"/>
  <c r="AP775" i="1"/>
  <c r="AN775" i="1"/>
  <c r="AB775" i="1"/>
  <c r="N775" i="1"/>
  <c r="LL774" i="1"/>
  <c r="LJ774" i="1"/>
  <c r="LH774" i="1"/>
  <c r="MC774" i="1"/>
  <c r="LX774" i="1"/>
  <c r="ML774" i="1"/>
  <c r="MZ774" i="1"/>
  <c r="NN774" i="1"/>
  <c r="EX774" i="1"/>
  <c r="EV774" i="1"/>
  <c r="EJ774" i="1"/>
  <c r="BD774" i="1"/>
  <c r="BB774" i="1"/>
  <c r="AP774" i="1"/>
  <c r="AN774" i="1"/>
  <c r="AB774" i="1"/>
  <c r="N774" i="1"/>
  <c r="LL773" i="1"/>
  <c r="LJ773" i="1"/>
  <c r="LH773" i="1"/>
  <c r="LX773" i="1"/>
  <c r="ML773" i="1"/>
  <c r="MZ773" i="1"/>
  <c r="NN773" i="1"/>
  <c r="IZ773" i="1"/>
  <c r="EX773" i="1"/>
  <c r="EV773" i="1"/>
  <c r="EJ773" i="1"/>
  <c r="BL773" i="1"/>
  <c r="BD773" i="1"/>
  <c r="BB773" i="1"/>
  <c r="AP773" i="1"/>
  <c r="AN773" i="1"/>
  <c r="AB773" i="1"/>
  <c r="N773" i="1"/>
  <c r="LL772" i="1"/>
  <c r="LJ772" i="1"/>
  <c r="LH772" i="1"/>
  <c r="LD772" i="1"/>
  <c r="LX772" i="1"/>
  <c r="MQ772" i="1"/>
  <c r="ML772" i="1"/>
  <c r="MZ772" i="1"/>
  <c r="NN772" i="1"/>
  <c r="FC772" i="1"/>
  <c r="EX772" i="1"/>
  <c r="EV772" i="1"/>
  <c r="EJ772" i="1"/>
  <c r="BP772" i="1"/>
  <c r="BD772" i="1"/>
  <c r="BB772" i="1"/>
  <c r="AP772" i="1"/>
  <c r="AN772" i="1"/>
  <c r="AB772" i="1"/>
  <c r="N772" i="1"/>
  <c r="LL771" i="1"/>
  <c r="LJ771" i="1"/>
  <c r="LH771" i="1"/>
  <c r="LX771" i="1"/>
  <c r="ML771" i="1"/>
  <c r="MZ771" i="1"/>
  <c r="NN771" i="1"/>
  <c r="EX771" i="1"/>
  <c r="EV771" i="1"/>
  <c r="EO771" i="1"/>
  <c r="EJ771" i="1"/>
  <c r="BP771" i="1"/>
  <c r="BD771" i="1"/>
  <c r="BB771" i="1"/>
  <c r="AP771" i="1"/>
  <c r="AN771" i="1"/>
  <c r="AB771" i="1"/>
  <c r="N771" i="1"/>
  <c r="LL770" i="1"/>
  <c r="LJ770" i="1"/>
  <c r="LH770" i="1"/>
  <c r="LX770" i="1"/>
  <c r="ML770" i="1"/>
  <c r="MZ770" i="1"/>
  <c r="NS770" i="1"/>
  <c r="NN770" i="1"/>
  <c r="EX770" i="1"/>
  <c r="EV770" i="1"/>
  <c r="EJ770" i="1"/>
  <c r="BP770" i="1"/>
  <c r="BD770" i="1"/>
  <c r="BB770" i="1"/>
  <c r="AP770" i="1"/>
  <c r="AN770" i="1"/>
  <c r="AB770" i="1"/>
  <c r="N770" i="1"/>
  <c r="LM769" i="1"/>
  <c r="LL769" i="1"/>
  <c r="LJ769" i="1"/>
  <c r="LH769" i="1"/>
  <c r="LD769" i="1"/>
  <c r="LX769" i="1"/>
  <c r="MQ769" i="1"/>
  <c r="ML769" i="1"/>
  <c r="MZ769" i="1"/>
  <c r="NS769" i="1"/>
  <c r="NN769" i="1"/>
  <c r="KP769" i="1"/>
  <c r="KB769" i="1"/>
  <c r="JN769" i="1"/>
  <c r="IZ769" i="1"/>
  <c r="EX769" i="1"/>
  <c r="EV769" i="1"/>
  <c r="EJ769" i="1"/>
  <c r="DP769" i="1"/>
  <c r="DB769" i="1"/>
  <c r="CN769" i="1"/>
  <c r="BZ769" i="1"/>
  <c r="BP769" i="1"/>
  <c r="BL769" i="1"/>
  <c r="BD769" i="1"/>
  <c r="BB769" i="1"/>
  <c r="AU769" i="1"/>
  <c r="AP769" i="1"/>
  <c r="AN769" i="1"/>
  <c r="AB769" i="1"/>
  <c r="N769" i="1"/>
  <c r="LL768" i="1"/>
  <c r="LJ768" i="1"/>
  <c r="LH768" i="1"/>
  <c r="LX768" i="1"/>
  <c r="MQ768" i="1"/>
  <c r="ML768" i="1"/>
  <c r="MZ768" i="1"/>
  <c r="NN768" i="1"/>
  <c r="EX768" i="1"/>
  <c r="EV768" i="1"/>
  <c r="EO768" i="1"/>
  <c r="EJ768" i="1"/>
  <c r="BP768" i="1"/>
  <c r="BD768" i="1"/>
  <c r="BB768" i="1"/>
  <c r="AU768" i="1"/>
  <c r="AP768" i="1"/>
  <c r="AN768" i="1"/>
  <c r="AB768" i="1"/>
  <c r="N768" i="1"/>
  <c r="LL767" i="1"/>
  <c r="LJ767" i="1"/>
  <c r="LH767" i="1"/>
  <c r="LX767" i="1"/>
  <c r="ML767" i="1"/>
  <c r="MZ767" i="1"/>
  <c r="NS767" i="1"/>
  <c r="NN767" i="1"/>
  <c r="EX767" i="1"/>
  <c r="EV767" i="1"/>
  <c r="EJ767" i="1"/>
  <c r="BP767" i="1"/>
  <c r="BD767" i="1"/>
  <c r="BB767" i="1"/>
  <c r="AP767" i="1"/>
  <c r="AN767" i="1"/>
  <c r="AB767" i="1"/>
  <c r="N767" i="1"/>
  <c r="LL766" i="1"/>
  <c r="LJ766" i="1"/>
  <c r="LH766" i="1"/>
  <c r="LD766" i="1"/>
  <c r="LX766" i="1"/>
  <c r="ML766" i="1"/>
  <c r="MZ766" i="1"/>
  <c r="NN766" i="1"/>
  <c r="EX766" i="1"/>
  <c r="EV766" i="1"/>
  <c r="EJ766" i="1"/>
  <c r="BP766" i="1"/>
  <c r="BD766" i="1"/>
  <c r="BB766" i="1"/>
  <c r="AP766" i="1"/>
  <c r="AN766" i="1"/>
  <c r="AB766" i="1"/>
  <c r="N766" i="1"/>
  <c r="LX765" i="1"/>
  <c r="ML765" i="1"/>
  <c r="MZ765" i="1"/>
  <c r="NN765" i="1"/>
  <c r="KP765" i="1"/>
  <c r="KB765" i="1"/>
  <c r="JN765" i="1"/>
  <c r="IZ765" i="1"/>
  <c r="EX765" i="1"/>
  <c r="EV765" i="1"/>
  <c r="EJ765" i="1"/>
  <c r="DP765" i="1"/>
  <c r="DB765" i="1"/>
  <c r="CN765" i="1"/>
  <c r="BZ765" i="1"/>
  <c r="BP765" i="1"/>
  <c r="BL765" i="1"/>
  <c r="BD765" i="1"/>
  <c r="BB765" i="1"/>
  <c r="AP765" i="1"/>
  <c r="AN765" i="1"/>
  <c r="AB765" i="1"/>
  <c r="N765" i="1"/>
  <c r="LX764" i="1"/>
  <c r="ML764" i="1"/>
  <c r="MZ764" i="1"/>
  <c r="NN764" i="1"/>
  <c r="FC764" i="1"/>
  <c r="EX764" i="1"/>
  <c r="EV764" i="1"/>
  <c r="EJ764" i="1"/>
  <c r="BP764" i="1"/>
  <c r="BD764" i="1"/>
  <c r="BB764" i="1"/>
  <c r="AP764" i="1"/>
  <c r="AN764" i="1"/>
  <c r="AB764" i="1"/>
  <c r="S764" i="1"/>
  <c r="N764" i="1"/>
  <c r="LD763" i="1"/>
  <c r="LX763" i="1"/>
  <c r="ML763" i="1"/>
  <c r="MZ763" i="1"/>
  <c r="NN763" i="1"/>
  <c r="EX763" i="1"/>
  <c r="EV763" i="1"/>
  <c r="EO763" i="1"/>
  <c r="EJ763" i="1"/>
  <c r="BP763" i="1"/>
  <c r="BD763" i="1"/>
  <c r="BB763" i="1"/>
  <c r="AP763" i="1"/>
  <c r="AN763" i="1"/>
  <c r="AB763" i="1"/>
  <c r="S763" i="1"/>
  <c r="N763" i="1"/>
  <c r="LX762" i="1"/>
  <c r="ML762" i="1"/>
  <c r="NE762" i="1"/>
  <c r="MZ762" i="1"/>
  <c r="NS762" i="1"/>
  <c r="NN762" i="1"/>
  <c r="EX762" i="1"/>
  <c r="EV762" i="1"/>
  <c r="EJ762" i="1"/>
  <c r="BP762" i="1"/>
  <c r="BD762" i="1"/>
  <c r="BB762" i="1"/>
  <c r="AU762" i="1"/>
  <c r="AP762" i="1"/>
  <c r="AN762" i="1"/>
  <c r="AG762" i="1"/>
  <c r="AB762" i="1"/>
  <c r="S762" i="1"/>
  <c r="N762" i="1"/>
  <c r="LX761" i="1"/>
  <c r="ML761" i="1"/>
  <c r="MZ761" i="1"/>
  <c r="NN761" i="1"/>
  <c r="KP761" i="1"/>
  <c r="KB761" i="1"/>
  <c r="JN761" i="1"/>
  <c r="IZ761" i="1"/>
  <c r="EX761" i="1"/>
  <c r="EV761" i="1"/>
  <c r="EJ761" i="1"/>
  <c r="DP761" i="1"/>
  <c r="DB761" i="1"/>
  <c r="CN761" i="1"/>
  <c r="BZ761" i="1"/>
  <c r="BP761" i="1"/>
  <c r="BL761" i="1"/>
  <c r="BD761" i="1"/>
  <c r="BB761" i="1"/>
  <c r="AP761" i="1"/>
  <c r="AN761" i="1"/>
  <c r="AB761" i="1"/>
  <c r="N761" i="1"/>
  <c r="LD760" i="1"/>
  <c r="LX760" i="1"/>
  <c r="ML760" i="1"/>
  <c r="NE760" i="1"/>
  <c r="MZ760" i="1"/>
  <c r="NN760" i="1"/>
  <c r="EX760" i="1"/>
  <c r="EV760" i="1"/>
  <c r="EJ760" i="1"/>
  <c r="BP760" i="1"/>
  <c r="BD760" i="1"/>
  <c r="BB760" i="1"/>
  <c r="AP760" i="1"/>
  <c r="AN760" i="1"/>
  <c r="AB760" i="1"/>
  <c r="N760" i="1"/>
  <c r="LH759" i="1"/>
  <c r="LX759" i="1"/>
  <c r="ML759" i="1"/>
  <c r="MZ759" i="1"/>
  <c r="NN759" i="1"/>
  <c r="EX759" i="1"/>
  <c r="EV759" i="1"/>
  <c r="EJ759" i="1"/>
  <c r="BP759" i="1"/>
  <c r="BD759" i="1"/>
  <c r="BB759" i="1"/>
  <c r="AP759" i="1"/>
  <c r="AN759" i="1"/>
  <c r="AB759" i="1"/>
  <c r="N759" i="1"/>
  <c r="LH758" i="1"/>
  <c r="EX758" i="1"/>
  <c r="EV758" i="1"/>
  <c r="EO758" i="1"/>
  <c r="EJ758" i="1"/>
  <c r="BP758" i="1"/>
  <c r="BD758" i="1"/>
  <c r="BB758" i="1"/>
  <c r="AP758" i="1"/>
  <c r="AN758" i="1"/>
  <c r="AB758" i="1"/>
  <c r="N758" i="1"/>
  <c r="LH757" i="1"/>
  <c r="LD757" i="1"/>
  <c r="KP757" i="1"/>
  <c r="KB757" i="1"/>
  <c r="JN757" i="1"/>
  <c r="IZ757" i="1"/>
  <c r="EX757" i="1"/>
  <c r="EV757" i="1"/>
  <c r="EJ757" i="1"/>
  <c r="DP757" i="1"/>
  <c r="DB757" i="1"/>
  <c r="CN757" i="1"/>
  <c r="BZ757" i="1"/>
  <c r="BP757" i="1"/>
  <c r="BL757" i="1"/>
  <c r="BD757" i="1"/>
  <c r="BB757" i="1"/>
  <c r="AP757" i="1"/>
  <c r="AN757" i="1"/>
  <c r="AB757" i="1"/>
  <c r="N757" i="1"/>
  <c r="LH756" i="1"/>
  <c r="EX756" i="1"/>
  <c r="EO756" i="1"/>
  <c r="EJ756" i="1"/>
  <c r="BP756" i="1"/>
  <c r="BD756" i="1"/>
  <c r="BB756" i="1"/>
  <c r="AP756" i="1"/>
  <c r="AN756" i="1"/>
  <c r="AB756" i="1"/>
  <c r="N756" i="1"/>
  <c r="LH755" i="1"/>
  <c r="EX755" i="1"/>
  <c r="EV755" i="1"/>
  <c r="EJ755" i="1"/>
  <c r="EH755" i="1"/>
  <c r="BP755" i="1"/>
  <c r="BD755" i="1"/>
  <c r="BB755" i="1"/>
  <c r="AU755" i="1"/>
  <c r="AP755" i="1"/>
  <c r="AN755" i="1"/>
  <c r="AB755" i="1"/>
  <c r="Z755" i="1"/>
  <c r="N755" i="1"/>
  <c r="L755" i="1"/>
  <c r="LH754" i="1"/>
  <c r="LD754" i="1"/>
  <c r="EX754" i="1"/>
  <c r="EV754" i="1"/>
  <c r="EJ754" i="1"/>
  <c r="EH754" i="1"/>
  <c r="BP754" i="1"/>
  <c r="BD754" i="1"/>
  <c r="BB754" i="1"/>
  <c r="AP754" i="1"/>
  <c r="AN754" i="1"/>
  <c r="AG754" i="1"/>
  <c r="AB754" i="1"/>
  <c r="Z754" i="1"/>
  <c r="N754" i="1"/>
  <c r="L754" i="1"/>
  <c r="LR753" i="1"/>
  <c r="MF753" i="1"/>
  <c r="MT753" i="1"/>
  <c r="NH753" i="1"/>
  <c r="KP753" i="1"/>
  <c r="KB753" i="1"/>
  <c r="JN753" i="1"/>
  <c r="IZ753" i="1"/>
  <c r="ER753" i="1"/>
  <c r="ED753" i="1"/>
  <c r="DP753" i="1"/>
  <c r="DB753" i="1"/>
  <c r="CN753" i="1"/>
  <c r="BZ753" i="1"/>
  <c r="BP753" i="1"/>
  <c r="BL753" i="1"/>
  <c r="BD753" i="1"/>
  <c r="BB753" i="1"/>
  <c r="AX753" i="1"/>
  <c r="AP753" i="1"/>
  <c r="AN753" i="1"/>
  <c r="AJ753" i="1"/>
  <c r="AB753" i="1"/>
  <c r="Z753" i="1"/>
  <c r="V753" i="1"/>
  <c r="N753" i="1"/>
  <c r="L753" i="1"/>
  <c r="LR752" i="1"/>
  <c r="MF752" i="1"/>
  <c r="MT752" i="1"/>
  <c r="NH752" i="1"/>
  <c r="ER752" i="1"/>
  <c r="ED752" i="1"/>
  <c r="BP752" i="1"/>
  <c r="BD752" i="1"/>
  <c r="BB752" i="1"/>
  <c r="AX752" i="1"/>
  <c r="AP752" i="1"/>
  <c r="AN752" i="1"/>
  <c r="AJ752" i="1"/>
  <c r="AB752" i="1"/>
  <c r="Z752" i="1"/>
  <c r="V752" i="1"/>
  <c r="S752" i="1"/>
  <c r="N752" i="1"/>
  <c r="L752" i="1"/>
  <c r="LD751" i="1"/>
  <c r="LR751" i="1"/>
  <c r="MF751" i="1"/>
  <c r="MT751" i="1"/>
  <c r="NH751" i="1"/>
  <c r="ER751" i="1"/>
  <c r="ED751" i="1"/>
  <c r="BP751" i="1"/>
  <c r="BD751" i="1"/>
  <c r="BB751" i="1"/>
  <c r="AX751" i="1"/>
  <c r="AP751" i="1"/>
  <c r="AN751" i="1"/>
  <c r="AJ751" i="1"/>
  <c r="AB751" i="1"/>
  <c r="Z751" i="1"/>
  <c r="V751" i="1"/>
  <c r="N751" i="1"/>
  <c r="L751" i="1"/>
  <c r="LH750" i="1"/>
  <c r="LR750" i="1"/>
  <c r="MF750" i="1"/>
  <c r="MT750" i="1"/>
  <c r="NH750" i="1"/>
  <c r="ER750" i="1"/>
  <c r="ED750" i="1"/>
  <c r="BP750" i="1"/>
  <c r="BD750" i="1"/>
  <c r="BB750" i="1"/>
  <c r="AX750" i="1"/>
  <c r="AP750" i="1"/>
  <c r="AN750" i="1"/>
  <c r="AJ750" i="1"/>
  <c r="AB750" i="1"/>
  <c r="Z750" i="1"/>
  <c r="V750" i="1"/>
  <c r="S750" i="1"/>
  <c r="N750" i="1"/>
  <c r="L750" i="1"/>
  <c r="LH749" i="1"/>
  <c r="LR749" i="1"/>
  <c r="MF749" i="1"/>
  <c r="MT749" i="1"/>
  <c r="NH749" i="1"/>
  <c r="KP749" i="1"/>
  <c r="KB749" i="1"/>
  <c r="JN749" i="1"/>
  <c r="IZ749" i="1"/>
  <c r="ER749" i="1"/>
  <c r="ED749" i="1"/>
  <c r="DP749" i="1"/>
  <c r="DB749" i="1"/>
  <c r="CN749" i="1"/>
  <c r="BZ749" i="1"/>
  <c r="BP749" i="1"/>
  <c r="BL749" i="1"/>
  <c r="BD749" i="1"/>
  <c r="BB749" i="1"/>
  <c r="AX749" i="1"/>
  <c r="AP749" i="1"/>
  <c r="AN749" i="1"/>
  <c r="AJ749" i="1"/>
  <c r="AB749" i="1"/>
  <c r="Z749" i="1"/>
  <c r="V749" i="1"/>
  <c r="N749" i="1"/>
  <c r="L749" i="1"/>
  <c r="LH748" i="1"/>
  <c r="LD748" i="1"/>
  <c r="LR748" i="1"/>
  <c r="MF748" i="1"/>
  <c r="MT748" i="1"/>
  <c r="NH748" i="1"/>
  <c r="ER748" i="1"/>
  <c r="ED748" i="1"/>
  <c r="BP748" i="1"/>
  <c r="BD748" i="1"/>
  <c r="BB748" i="1"/>
  <c r="AX748" i="1"/>
  <c r="AU748" i="1"/>
  <c r="AP748" i="1"/>
  <c r="AN748" i="1"/>
  <c r="AJ748" i="1"/>
  <c r="AB748" i="1"/>
  <c r="Z748" i="1"/>
  <c r="V748" i="1"/>
  <c r="N748" i="1"/>
  <c r="L748" i="1"/>
  <c r="LH747" i="1"/>
  <c r="LR747" i="1"/>
  <c r="MF747" i="1"/>
  <c r="MT747" i="1"/>
  <c r="NH747" i="1"/>
  <c r="ER747" i="1"/>
  <c r="ED747" i="1"/>
  <c r="BP747" i="1"/>
  <c r="AX747" i="1"/>
  <c r="AU747" i="1"/>
  <c r="AJ747" i="1"/>
  <c r="V747" i="1"/>
  <c r="LH746" i="1"/>
  <c r="LR746" i="1"/>
  <c r="MF746" i="1"/>
  <c r="MT746" i="1"/>
  <c r="NH746" i="1"/>
  <c r="ER746" i="1"/>
  <c r="ED746" i="1"/>
  <c r="BP746" i="1"/>
  <c r="BD746" i="1"/>
  <c r="BB746" i="1"/>
  <c r="AX746" i="1"/>
  <c r="AU746" i="1"/>
  <c r="AP746" i="1"/>
  <c r="AN746" i="1"/>
  <c r="AJ746" i="1"/>
  <c r="AB746" i="1"/>
  <c r="Z746" i="1"/>
  <c r="V746" i="1"/>
  <c r="N746" i="1"/>
  <c r="L746" i="1"/>
  <c r="E746" i="1"/>
  <c r="D746" i="1"/>
  <c r="C746" i="1"/>
  <c r="B746" i="1"/>
  <c r="LH745" i="1"/>
  <c r="LD745" i="1"/>
  <c r="LR745" i="1"/>
  <c r="MF745" i="1"/>
  <c r="MT745" i="1"/>
  <c r="NH745" i="1"/>
  <c r="KP745" i="1"/>
  <c r="KB745" i="1"/>
  <c r="JN745" i="1"/>
  <c r="IZ745" i="1"/>
  <c r="ER745" i="1"/>
  <c r="ED745" i="1"/>
  <c r="DP745" i="1"/>
  <c r="DB745" i="1"/>
  <c r="CN745" i="1"/>
  <c r="BZ745" i="1"/>
  <c r="BP745" i="1"/>
  <c r="BL745" i="1"/>
  <c r="BD745" i="1"/>
  <c r="BB745" i="1"/>
  <c r="AX745" i="1"/>
  <c r="AP745" i="1"/>
  <c r="AN745" i="1"/>
  <c r="AJ745" i="1"/>
  <c r="AB745" i="1"/>
  <c r="Z745" i="1"/>
  <c r="V745" i="1"/>
  <c r="N745" i="1"/>
  <c r="L745" i="1"/>
  <c r="E745" i="1"/>
  <c r="D745" i="1"/>
  <c r="C745" i="1"/>
  <c r="B745" i="1"/>
  <c r="LR744" i="1"/>
  <c r="MF744" i="1"/>
  <c r="MT744" i="1"/>
  <c r="NH744" i="1"/>
  <c r="ER744" i="1"/>
  <c r="ED744" i="1"/>
  <c r="BP744" i="1"/>
  <c r="BD744" i="1"/>
  <c r="BB744" i="1"/>
  <c r="AX744" i="1"/>
  <c r="AP744" i="1"/>
  <c r="AN744" i="1"/>
  <c r="AJ744" i="1"/>
  <c r="AB744" i="1"/>
  <c r="Z744" i="1"/>
  <c r="V744" i="1"/>
  <c r="N744" i="1"/>
  <c r="L744" i="1"/>
  <c r="E744" i="1"/>
  <c r="D744" i="1"/>
  <c r="C744" i="1"/>
  <c r="B744" i="1"/>
  <c r="NH743" i="1"/>
  <c r="ED743" i="1"/>
  <c r="BP743" i="1"/>
  <c r="LD742" i="1"/>
  <c r="LR742" i="1"/>
  <c r="MF742" i="1"/>
  <c r="MT742" i="1"/>
  <c r="NH742" i="1"/>
  <c r="ER742" i="1"/>
  <c r="ED742" i="1"/>
  <c r="BP742" i="1"/>
  <c r="AX742" i="1"/>
  <c r="AJ742" i="1"/>
  <c r="V742" i="1"/>
  <c r="L742" i="1"/>
  <c r="LH741" i="1"/>
  <c r="LR741" i="1"/>
  <c r="MF741" i="1"/>
  <c r="MT741" i="1"/>
  <c r="NH741" i="1"/>
  <c r="KP741" i="1"/>
  <c r="KB741" i="1"/>
  <c r="JN741" i="1"/>
  <c r="IZ741" i="1"/>
  <c r="ER741" i="1"/>
  <c r="ED741" i="1"/>
  <c r="DP741" i="1"/>
  <c r="DB741" i="1"/>
  <c r="CN741" i="1"/>
  <c r="BZ741" i="1"/>
  <c r="BP741" i="1"/>
  <c r="BL741" i="1"/>
  <c r="AX741" i="1"/>
  <c r="AJ741" i="1"/>
  <c r="V741" i="1"/>
  <c r="L741" i="1"/>
  <c r="LH740" i="1"/>
  <c r="LR740" i="1"/>
  <c r="MF740" i="1"/>
  <c r="MT740" i="1"/>
  <c r="NH740" i="1"/>
  <c r="ER740" i="1"/>
  <c r="ED740" i="1"/>
  <c r="BP740" i="1"/>
  <c r="AX740" i="1"/>
  <c r="AJ740" i="1"/>
  <c r="V740" i="1"/>
  <c r="L740" i="1"/>
  <c r="LH739" i="1"/>
  <c r="LD739" i="1"/>
  <c r="LR739" i="1"/>
  <c r="MF739" i="1"/>
  <c r="MT739" i="1"/>
  <c r="NH739" i="1"/>
  <c r="ER739" i="1"/>
  <c r="ED739" i="1"/>
  <c r="BP739" i="1"/>
  <c r="AX739" i="1"/>
  <c r="AJ739" i="1"/>
  <c r="V739" i="1"/>
  <c r="L739" i="1"/>
  <c r="LR738" i="1"/>
  <c r="MF738" i="1"/>
  <c r="MT738" i="1"/>
  <c r="NH738" i="1"/>
  <c r="ER738" i="1"/>
  <c r="ED738" i="1"/>
  <c r="BP738" i="1"/>
  <c r="AX738" i="1"/>
  <c r="AJ738" i="1"/>
  <c r="V738" i="1"/>
  <c r="L738" i="1"/>
  <c r="LR737" i="1"/>
  <c r="MF737" i="1"/>
  <c r="MT737" i="1"/>
  <c r="NH737" i="1"/>
  <c r="KP737" i="1"/>
  <c r="KB737" i="1"/>
  <c r="JN737" i="1"/>
  <c r="IZ737" i="1"/>
  <c r="ER737" i="1"/>
  <c r="ED737" i="1"/>
  <c r="DP737" i="1"/>
  <c r="DB737" i="1"/>
  <c r="CN737" i="1"/>
  <c r="BZ737" i="1"/>
  <c r="BP737" i="1"/>
  <c r="BL737" i="1"/>
  <c r="AX737" i="1"/>
  <c r="AJ737" i="1"/>
  <c r="V737" i="1"/>
  <c r="L737" i="1"/>
  <c r="LD736" i="1"/>
  <c r="LR736" i="1"/>
  <c r="MF736" i="1"/>
  <c r="MT736" i="1"/>
  <c r="NH736" i="1"/>
  <c r="ER736" i="1"/>
  <c r="ED736" i="1"/>
  <c r="AX736" i="1"/>
  <c r="AJ736" i="1"/>
  <c r="V736" i="1"/>
  <c r="L736" i="1"/>
  <c r="LR735" i="1"/>
  <c r="MF735" i="1"/>
  <c r="MT735" i="1"/>
  <c r="NH735" i="1"/>
  <c r="ER735" i="1"/>
  <c r="ED735" i="1"/>
  <c r="AX735" i="1"/>
  <c r="AJ735" i="1"/>
  <c r="V735" i="1"/>
  <c r="L735" i="1"/>
  <c r="LR734" i="1"/>
  <c r="MF734" i="1"/>
  <c r="MT734" i="1"/>
  <c r="NH734" i="1"/>
  <c r="ER734" i="1"/>
  <c r="ED734" i="1"/>
  <c r="AX734" i="1"/>
  <c r="AJ734" i="1"/>
  <c r="V734" i="1"/>
  <c r="L734" i="1"/>
  <c r="LF793" i="1"/>
  <c r="X792" i="1"/>
  <c r="JB792" i="1"/>
  <c r="J792" i="1"/>
  <c r="DR792" i="1"/>
  <c r="AL792" i="1"/>
  <c r="NJ792" i="1"/>
  <c r="ET792" i="1"/>
  <c r="JP792" i="1"/>
  <c r="EF792" i="1"/>
  <c r="DD792" i="1"/>
  <c r="MV792" i="1"/>
  <c r="AZ793" i="1"/>
  <c r="CB792" i="1"/>
  <c r="CP792" i="1"/>
  <c r="BN792" i="1"/>
  <c r="LT792" i="1"/>
  <c r="MH792" i="1"/>
  <c r="KD792" i="1"/>
  <c r="KR792" i="1"/>
  <c r="NS601" i="1"/>
  <c r="DL516" i="1"/>
  <c r="CJ517" i="1"/>
  <c r="CK517" i="1"/>
  <c r="BV518" i="1"/>
  <c r="BW518" i="1"/>
  <c r="CY631" i="1"/>
  <c r="BU629" i="1"/>
  <c r="KY663" i="1"/>
  <c r="KY667" i="1"/>
  <c r="AS735" i="1"/>
  <c r="AT734" i="1"/>
  <c r="BG737" i="1"/>
  <c r="CX591" i="1"/>
  <c r="CY591" i="1"/>
  <c r="KY738" i="1"/>
  <c r="KZ738" i="1"/>
  <c r="LM766" i="1"/>
  <c r="LM773" i="1"/>
  <c r="LM774" i="1"/>
  <c r="JW778" i="1"/>
  <c r="CI743" i="1"/>
  <c r="LA781" i="1"/>
  <c r="BV594" i="1"/>
  <c r="BW594" i="1"/>
  <c r="MO739" i="1"/>
  <c r="JK625" i="1"/>
  <c r="MB587" i="1"/>
  <c r="MC587" i="1"/>
  <c r="LM552" i="1"/>
  <c r="LM546" i="1"/>
  <c r="NS600" i="1"/>
  <c r="DK628" i="1"/>
  <c r="MO740" i="1"/>
  <c r="MO741" i="1"/>
  <c r="AT588" i="1"/>
  <c r="NR592" i="1"/>
  <c r="AT592" i="1"/>
  <c r="JX593" i="1"/>
  <c r="JY593" i="1"/>
  <c r="KZ591" i="1"/>
  <c r="DM516" i="1"/>
  <c r="BU743" i="1"/>
  <c r="BU747" i="1"/>
  <c r="CI672" i="1"/>
  <c r="CJ672" i="1"/>
  <c r="CK672" i="1"/>
  <c r="MP741" i="1"/>
  <c r="MQ741" i="1"/>
  <c r="LM664" i="1"/>
  <c r="LN664" i="1"/>
  <c r="LM662" i="1"/>
  <c r="LN662" i="1"/>
  <c r="CJ664" i="1"/>
  <c r="CK664" i="1"/>
  <c r="AF660" i="1"/>
  <c r="AG660" i="1"/>
  <c r="KZ589" i="1"/>
  <c r="LA589" i="1"/>
  <c r="MB586" i="1"/>
  <c r="MC586" i="1"/>
  <c r="KY600" i="1"/>
  <c r="KZ600" i="1"/>
  <c r="LA600" i="1"/>
  <c r="KL517" i="1"/>
  <c r="KM517" i="1"/>
  <c r="DL520" i="1"/>
  <c r="DM520" i="1"/>
  <c r="EN592" i="1"/>
  <c r="EO592" i="1"/>
  <c r="LM544" i="1"/>
  <c r="LM768" i="1"/>
  <c r="DZ737" i="1"/>
  <c r="EA737" i="1"/>
  <c r="DL589" i="1"/>
  <c r="DM589" i="1"/>
  <c r="CF575" i="1"/>
  <c r="JJ591" i="1"/>
  <c r="JK591" i="1"/>
  <c r="JB576" i="1"/>
  <c r="JF576" i="1"/>
  <c r="JE576" i="1"/>
  <c r="NS592" i="1"/>
  <c r="MP739" i="1"/>
  <c r="DY741" i="1"/>
  <c r="DZ741" i="1"/>
  <c r="EA741" i="1"/>
  <c r="MB589" i="1"/>
  <c r="MC589" i="1"/>
  <c r="BU593" i="1"/>
  <c r="BV593" i="1"/>
  <c r="BW593" i="1"/>
  <c r="CK548" i="1"/>
  <c r="JX615" i="1"/>
  <c r="JY615" i="1"/>
  <c r="KZ608" i="1"/>
  <c r="LA608" i="1"/>
  <c r="BV515" i="1"/>
  <c r="BW515" i="1"/>
  <c r="BV666" i="1"/>
  <c r="BW666" i="1"/>
  <c r="CW758" i="1"/>
  <c r="CW762" i="1"/>
  <c r="CX762" i="1"/>
  <c r="CY762" i="1"/>
  <c r="JI521" i="1"/>
  <c r="JJ521" i="1"/>
  <c r="DR574" i="1"/>
  <c r="DV574" i="1"/>
  <c r="DU574" i="1"/>
  <c r="AT591" i="1"/>
  <c r="AU591" i="1"/>
  <c r="BV589" i="1"/>
  <c r="BW589" i="1"/>
  <c r="BU548" i="1"/>
  <c r="DZ522" i="1"/>
  <c r="EA522" i="1"/>
  <c r="LA770" i="1"/>
  <c r="KZ676" i="1"/>
  <c r="LA676" i="1"/>
  <c r="MB588" i="1"/>
  <c r="MC588" i="1"/>
  <c r="AF586" i="1"/>
  <c r="AG586" i="1"/>
  <c r="JX590" i="1"/>
  <c r="JY590" i="1"/>
  <c r="JB575" i="1"/>
  <c r="BV524" i="1"/>
  <c r="BW524" i="1"/>
  <c r="EN439" i="1"/>
  <c r="EO439" i="1"/>
  <c r="KL594" i="1"/>
  <c r="DK596" i="1"/>
  <c r="DR796" i="1"/>
  <c r="DL604" i="1"/>
  <c r="DM604" i="1"/>
  <c r="AG664" i="1"/>
  <c r="DL671" i="1"/>
  <c r="CI524" i="1"/>
  <c r="CI528" i="1"/>
  <c r="CI532" i="1"/>
  <c r="CJ532" i="1"/>
  <c r="CK532" i="1"/>
  <c r="JJ592" i="1"/>
  <c r="JK592" i="1"/>
  <c r="NE590" i="1"/>
  <c r="AF587" i="1"/>
  <c r="AG587" i="1"/>
  <c r="CY549" i="1"/>
  <c r="MP438" i="1"/>
  <c r="JK675" i="1"/>
  <c r="LM699" i="1"/>
  <c r="CF650" i="1"/>
  <c r="CP649" i="1"/>
  <c r="JF650" i="1"/>
  <c r="MP515" i="1"/>
  <c r="MQ515" i="1"/>
  <c r="JP650" i="1"/>
  <c r="B520" i="1"/>
  <c r="C515" i="1"/>
  <c r="KM594" i="1"/>
  <c r="CI667" i="1"/>
  <c r="CI671" i="1"/>
  <c r="CI675" i="1"/>
  <c r="CJ675" i="1"/>
  <c r="CK675" i="1"/>
  <c r="JJ746" i="1"/>
  <c r="DL766" i="1"/>
  <c r="DM766" i="1"/>
  <c r="CX738" i="1"/>
  <c r="MQ586" i="1"/>
  <c r="KK596" i="1"/>
  <c r="KK600" i="1"/>
  <c r="CX543" i="1"/>
  <c r="CY543" i="1"/>
  <c r="MP520" i="1"/>
  <c r="CJ612" i="1"/>
  <c r="CK612" i="1"/>
  <c r="JJ664" i="1"/>
  <c r="DY768" i="1"/>
  <c r="DZ768" i="1"/>
  <c r="EA768" i="1"/>
  <c r="KD574" i="1"/>
  <c r="DL672" i="1"/>
  <c r="DM672" i="1"/>
  <c r="DV576" i="1"/>
  <c r="KH573" i="1"/>
  <c r="MP519" i="1"/>
  <c r="R588" i="1"/>
  <c r="S588" i="1"/>
  <c r="LM698" i="1"/>
  <c r="R663" i="1"/>
  <c r="S663" i="1"/>
  <c r="KM678" i="1"/>
  <c r="DY673" i="1"/>
  <c r="DY677" i="1"/>
  <c r="DY681" i="1"/>
  <c r="EO591" i="1"/>
  <c r="FB513" i="1"/>
  <c r="FC513" i="1"/>
  <c r="JW670" i="1"/>
  <c r="JW674" i="1"/>
  <c r="JW678" i="1"/>
  <c r="JW682" i="1"/>
  <c r="DZ441" i="1"/>
  <c r="EA441" i="1"/>
  <c r="D738" i="1"/>
  <c r="DR722" i="1"/>
  <c r="LM736" i="1"/>
  <c r="LN736" i="1"/>
  <c r="DL738" i="1"/>
  <c r="DM738" i="1"/>
  <c r="MC735" i="1"/>
  <c r="BV738" i="1"/>
  <c r="JF724" i="1"/>
  <c r="JJ516" i="1"/>
  <c r="JT576" i="1"/>
  <c r="CX522" i="1"/>
  <c r="CY522" i="1"/>
  <c r="KR573" i="1"/>
  <c r="KV573" i="1"/>
  <c r="KU573" i="1"/>
  <c r="DZ590" i="1"/>
  <c r="EA590" i="1"/>
  <c r="BU686" i="1"/>
  <c r="BU690" i="1"/>
  <c r="CX673" i="1"/>
  <c r="CY673" i="1"/>
  <c r="JX666" i="1"/>
  <c r="JY666" i="1"/>
  <c r="KK672" i="1"/>
  <c r="KK676" i="1"/>
  <c r="CX680" i="1"/>
  <c r="CY680" i="1"/>
  <c r="NE592" i="1"/>
  <c r="BV548" i="1"/>
  <c r="BW548" i="1"/>
  <c r="CJ518" i="1"/>
  <c r="CK518" i="1"/>
  <c r="MP512" i="1"/>
  <c r="JW595" i="1"/>
  <c r="JW599" i="1"/>
  <c r="JW603" i="1"/>
  <c r="JW607" i="1"/>
  <c r="JX607" i="1"/>
  <c r="JY607" i="1"/>
  <c r="C520" i="1"/>
  <c r="DR575" i="1"/>
  <c r="KR798" i="1"/>
  <c r="DD575" i="1"/>
  <c r="KK771" i="1"/>
  <c r="KL771" i="1"/>
  <c r="KM771" i="1"/>
  <c r="E515" i="1"/>
  <c r="JY611" i="1"/>
  <c r="KY671" i="1"/>
  <c r="KZ671" i="1"/>
  <c r="LA671" i="1"/>
  <c r="LM550" i="1"/>
  <c r="CY589" i="1"/>
  <c r="EN586" i="1"/>
  <c r="EO586" i="1"/>
  <c r="BV747" i="1"/>
  <c r="BW747" i="1"/>
  <c r="JF648" i="1"/>
  <c r="KL613" i="1"/>
  <c r="KL605" i="1"/>
  <c r="KM605" i="1"/>
  <c r="KM601" i="1"/>
  <c r="KZ596" i="1"/>
  <c r="LA596" i="1"/>
  <c r="BN573" i="1"/>
  <c r="DD576" i="1"/>
  <c r="DD574" i="1"/>
  <c r="DD573" i="1"/>
  <c r="DR576" i="1"/>
  <c r="JB574" i="1"/>
  <c r="JP575" i="1"/>
  <c r="BV517" i="1"/>
  <c r="FB660" i="1"/>
  <c r="CT797" i="1"/>
  <c r="AU592" i="1"/>
  <c r="DR647" i="1"/>
  <c r="DV647" i="1"/>
  <c r="DU647" i="1"/>
  <c r="FB735" i="1"/>
  <c r="DZ518" i="1"/>
  <c r="EA518" i="1"/>
  <c r="JX738" i="1"/>
  <c r="JY738" i="1"/>
  <c r="MP588" i="1"/>
  <c r="MQ588" i="1"/>
  <c r="NE591" i="1"/>
  <c r="ND587" i="1"/>
  <c r="NE587" i="1"/>
  <c r="AF588" i="1"/>
  <c r="AG588" i="1"/>
  <c r="C588" i="1"/>
  <c r="MP514" i="1"/>
  <c r="MQ514" i="1"/>
  <c r="HT438" i="1"/>
  <c r="HU438" i="1"/>
  <c r="HT445" i="1"/>
  <c r="HU445" i="1"/>
  <c r="CF648" i="1"/>
  <c r="CP574" i="1"/>
  <c r="B515" i="1"/>
  <c r="C586" i="1"/>
  <c r="JP797" i="1"/>
  <c r="KL763" i="1"/>
  <c r="KM763" i="1"/>
  <c r="JP796" i="1"/>
  <c r="JX517" i="1"/>
  <c r="JY517" i="1"/>
  <c r="JT575" i="1"/>
  <c r="CF573" i="1"/>
  <c r="DH573" i="1"/>
  <c r="DG573" i="1"/>
  <c r="JB573" i="1"/>
  <c r="JF573" i="1"/>
  <c r="JE573" i="1"/>
  <c r="MP589" i="1"/>
  <c r="MQ589" i="1"/>
  <c r="BU751" i="1"/>
  <c r="EM662" i="1"/>
  <c r="EN661" i="1"/>
  <c r="EO661" i="1"/>
  <c r="BH734" i="1"/>
  <c r="BI734" i="1"/>
  <c r="MP587" i="1"/>
  <c r="LM666" i="1"/>
  <c r="LM669" i="1"/>
  <c r="KY664" i="1"/>
  <c r="KZ664" i="1"/>
  <c r="LA664" i="1"/>
  <c r="KR722" i="1"/>
  <c r="JJ515" i="1"/>
  <c r="JK515" i="1"/>
  <c r="AE591" i="1"/>
  <c r="AF590" i="1"/>
  <c r="AG590" i="1"/>
  <c r="MP590" i="1"/>
  <c r="MQ590" i="1"/>
  <c r="KM590" i="1"/>
  <c r="DR723" i="1"/>
  <c r="CI670" i="1"/>
  <c r="CJ670" i="1"/>
  <c r="CK670" i="1"/>
  <c r="CB647" i="1"/>
  <c r="R587" i="1"/>
  <c r="S587" i="1"/>
  <c r="KM613" i="1"/>
  <c r="DY664" i="1"/>
  <c r="DY668" i="1"/>
  <c r="D735" i="1"/>
  <c r="JX592" i="1"/>
  <c r="JY592" i="1"/>
  <c r="MM497" i="1"/>
  <c r="MB438" i="1"/>
  <c r="KR576" i="1"/>
  <c r="KU576" i="1"/>
  <c r="KY520" i="1"/>
  <c r="KY524" i="1"/>
  <c r="CW670" i="1"/>
  <c r="CW674" i="1"/>
  <c r="CW678" i="1"/>
  <c r="CW682" i="1"/>
  <c r="E520" i="1"/>
  <c r="ND734" i="1"/>
  <c r="NC735" i="1"/>
  <c r="MA592" i="1"/>
  <c r="LY645" i="1"/>
  <c r="MB591" i="1"/>
  <c r="MC591" i="1"/>
  <c r="DK590" i="1"/>
  <c r="DL590" i="1"/>
  <c r="DM590" i="1"/>
  <c r="DD641" i="1"/>
  <c r="DD570" i="1"/>
  <c r="KL665" i="1"/>
  <c r="C516" i="1"/>
  <c r="BN499" i="1"/>
  <c r="R734" i="1"/>
  <c r="S734" i="1"/>
  <c r="MO735" i="1"/>
  <c r="MO736" i="1"/>
  <c r="MP736" i="1"/>
  <c r="MQ736" i="1"/>
  <c r="MP734" i="1"/>
  <c r="MQ734" i="1"/>
  <c r="BN576" i="1"/>
  <c r="CB575" i="1"/>
  <c r="CB573" i="1"/>
  <c r="JW518" i="1"/>
  <c r="JX518" i="1"/>
  <c r="JY518" i="1"/>
  <c r="JP576" i="1"/>
  <c r="JS576" i="1"/>
  <c r="KD575" i="1"/>
  <c r="NJ641" i="1"/>
  <c r="NJ643" i="1"/>
  <c r="BN795" i="1"/>
  <c r="KZ666" i="1"/>
  <c r="LA666" i="1"/>
  <c r="KY670" i="1"/>
  <c r="KZ670" i="1"/>
  <c r="LA670" i="1"/>
  <c r="D661" i="1"/>
  <c r="CF649" i="1"/>
  <c r="ND586" i="1"/>
  <c r="NE586" i="1"/>
  <c r="JW743" i="1"/>
  <c r="JW747" i="1"/>
  <c r="JW751" i="1"/>
  <c r="LM617" i="1"/>
  <c r="DL518" i="1"/>
  <c r="DM518" i="1"/>
  <c r="KR647" i="1"/>
  <c r="BW590" i="1"/>
  <c r="CT647" i="1"/>
  <c r="CJ668" i="1"/>
  <c r="CK668" i="1"/>
  <c r="KV796" i="1"/>
  <c r="KY521" i="1"/>
  <c r="KY525" i="1"/>
  <c r="KZ517" i="1"/>
  <c r="LA517" i="1"/>
  <c r="DR641" i="1"/>
  <c r="DY596" i="1"/>
  <c r="DY600" i="1"/>
  <c r="LM739" i="1"/>
  <c r="LM742" i="1"/>
  <c r="EO587" i="1"/>
  <c r="BW517" i="1"/>
  <c r="LA665" i="1"/>
  <c r="MP660" i="1"/>
  <c r="MJ641" i="1"/>
  <c r="MQ587" i="1"/>
  <c r="JT648" i="1"/>
  <c r="KH574" i="1"/>
  <c r="KH576" i="1"/>
  <c r="KV575" i="1"/>
  <c r="KV574" i="1"/>
  <c r="KV577" i="1"/>
  <c r="CP650" i="1"/>
  <c r="D592" i="1"/>
  <c r="DZ442" i="1"/>
  <c r="EA442" i="1"/>
  <c r="JI527" i="1"/>
  <c r="JI531" i="1"/>
  <c r="FB588" i="1"/>
  <c r="FC588" i="1"/>
  <c r="FB589" i="1"/>
  <c r="CJ666" i="1"/>
  <c r="CK666" i="1"/>
  <c r="JW741" i="1"/>
  <c r="JW745" i="1"/>
  <c r="JW749" i="1"/>
  <c r="CX590" i="1"/>
  <c r="CY590" i="1"/>
  <c r="FB586" i="1"/>
  <c r="FC586" i="1"/>
  <c r="BU521" i="1"/>
  <c r="BU525" i="1"/>
  <c r="BU529" i="1"/>
  <c r="DY526" i="1"/>
  <c r="DY530" i="1"/>
  <c r="DY534" i="1"/>
  <c r="DY538" i="1"/>
  <c r="CF647" i="1"/>
  <c r="KH647" i="1"/>
  <c r="KV649" i="1"/>
  <c r="JI671" i="1"/>
  <c r="JJ671" i="1"/>
  <c r="JK671" i="1"/>
  <c r="D736" i="1"/>
  <c r="AF589" i="1"/>
  <c r="AG589" i="1"/>
  <c r="BR649" i="1"/>
  <c r="KV648" i="1"/>
  <c r="DV501" i="1"/>
  <c r="BV444" i="1"/>
  <c r="JK444" i="1"/>
  <c r="NS591" i="1"/>
  <c r="NS587" i="1"/>
  <c r="FB590" i="1"/>
  <c r="FC590" i="1"/>
  <c r="KK520" i="1"/>
  <c r="KK524" i="1"/>
  <c r="KL524" i="1"/>
  <c r="KM524" i="1"/>
  <c r="BE497" i="1"/>
  <c r="BH445" i="1"/>
  <c r="BI445" i="1"/>
  <c r="BW678" i="1"/>
  <c r="AU734" i="1"/>
  <c r="S662" i="1"/>
  <c r="JT724" i="1"/>
  <c r="CJ592" i="1"/>
  <c r="CK592" i="1"/>
  <c r="DD797" i="1"/>
  <c r="DH797" i="1"/>
  <c r="DG797" i="1"/>
  <c r="DL669" i="1"/>
  <c r="DM669" i="1"/>
  <c r="JF797" i="1"/>
  <c r="ND513" i="1"/>
  <c r="NE513" i="1"/>
  <c r="KK519" i="1"/>
  <c r="KL519" i="1"/>
  <c r="KM519" i="1"/>
  <c r="CW535" i="1"/>
  <c r="CX535" i="1"/>
  <c r="CY535" i="1"/>
  <c r="KL443" i="1"/>
  <c r="D660" i="1"/>
  <c r="BN647" i="1"/>
  <c r="DH649" i="1"/>
  <c r="E591" i="1"/>
  <c r="R512" i="1"/>
  <c r="S512" i="1"/>
  <c r="JX516" i="1"/>
  <c r="JY516" i="1"/>
  <c r="BV591" i="1"/>
  <c r="BW591" i="1"/>
  <c r="C592" i="1"/>
  <c r="CP648" i="1"/>
  <c r="DD650" i="1"/>
  <c r="DH650" i="1"/>
  <c r="DG650" i="1"/>
  <c r="D589" i="1"/>
  <c r="D588" i="1"/>
  <c r="JP648" i="1"/>
  <c r="KR650" i="1"/>
  <c r="KR648" i="1"/>
  <c r="BV686" i="1"/>
  <c r="BW686" i="1"/>
  <c r="DM764" i="1"/>
  <c r="DZ738" i="1"/>
  <c r="EA738" i="1"/>
  <c r="CX754" i="1"/>
  <c r="CY754" i="1"/>
  <c r="EN660" i="1"/>
  <c r="EO660" i="1"/>
  <c r="BV682" i="1"/>
  <c r="BW682" i="1"/>
  <c r="AT586" i="1"/>
  <c r="AU586" i="1"/>
  <c r="CX592" i="1"/>
  <c r="CY592" i="1"/>
  <c r="AT587" i="1"/>
  <c r="AU587" i="1"/>
  <c r="ND512" i="1"/>
  <c r="NE512" i="1"/>
  <c r="CW593" i="1"/>
  <c r="CW597" i="1"/>
  <c r="CX597" i="1"/>
  <c r="CY597" i="1"/>
  <c r="KY593" i="1"/>
  <c r="KY597" i="1"/>
  <c r="KZ597" i="1"/>
  <c r="LA597" i="1"/>
  <c r="BV516" i="1"/>
  <c r="DK519" i="1"/>
  <c r="DK523" i="1"/>
  <c r="DK527" i="1"/>
  <c r="KL739" i="1"/>
  <c r="KM739" i="1"/>
  <c r="DL592" i="1"/>
  <c r="BU596" i="1"/>
  <c r="BU600" i="1"/>
  <c r="CB649" i="1"/>
  <c r="DD649" i="1"/>
  <c r="JI596" i="1"/>
  <c r="JJ596" i="1"/>
  <c r="JK596" i="1"/>
  <c r="B516" i="1"/>
  <c r="CP573" i="1"/>
  <c r="CX520" i="1"/>
  <c r="CY520" i="1"/>
  <c r="ND438" i="1"/>
  <c r="NE438" i="1"/>
  <c r="IH442" i="1"/>
  <c r="II442" i="1"/>
  <c r="JB647" i="1"/>
  <c r="AQ497" i="1"/>
  <c r="AT445" i="1"/>
  <c r="AU445" i="1"/>
  <c r="KD649" i="1"/>
  <c r="DV649" i="1"/>
  <c r="E592" i="1"/>
  <c r="CK742" i="1"/>
  <c r="CB796" i="1"/>
  <c r="J789" i="1"/>
  <c r="J718" i="1"/>
  <c r="KL591" i="1"/>
  <c r="KM591" i="1"/>
  <c r="KK595" i="1"/>
  <c r="KL595" i="1"/>
  <c r="KM595" i="1"/>
  <c r="DV721" i="1"/>
  <c r="JF721" i="1"/>
  <c r="KZ672" i="1"/>
  <c r="LA672" i="1"/>
  <c r="LT641" i="1"/>
  <c r="DY634" i="1"/>
  <c r="DR648" i="1"/>
  <c r="CW633" i="1"/>
  <c r="CP647" i="1"/>
  <c r="ET641" i="1"/>
  <c r="ET643" i="1"/>
  <c r="EO590" i="1"/>
  <c r="EF641" i="1"/>
  <c r="EF570" i="1"/>
  <c r="D590" i="1"/>
  <c r="AL641" i="1"/>
  <c r="AL570" i="1"/>
  <c r="KL603" i="1"/>
  <c r="KM603" i="1"/>
  <c r="KH649" i="1"/>
  <c r="B592" i="1"/>
  <c r="CX663" i="1"/>
  <c r="CY663" i="1"/>
  <c r="DH722" i="1"/>
  <c r="DL664" i="1"/>
  <c r="DM664" i="1"/>
  <c r="FB736" i="1"/>
  <c r="FC736" i="1"/>
  <c r="FA737" i="1"/>
  <c r="E589" i="1"/>
  <c r="E588" i="1"/>
  <c r="MV641" i="1"/>
  <c r="MV642" i="1"/>
  <c r="MW642" i="1"/>
  <c r="B590" i="1"/>
  <c r="C590" i="1"/>
  <c r="CI630" i="1"/>
  <c r="CB648" i="1"/>
  <c r="BW559" i="1"/>
  <c r="BR573" i="1"/>
  <c r="DV573" i="1"/>
  <c r="DZ515" i="1"/>
  <c r="EA515" i="1"/>
  <c r="AT735" i="1"/>
  <c r="AU735" i="1"/>
  <c r="AS736" i="1"/>
  <c r="KR575" i="1"/>
  <c r="KU575" i="1"/>
  <c r="B586" i="1"/>
  <c r="J641" i="1"/>
  <c r="J570" i="1"/>
  <c r="CY634" i="1"/>
  <c r="CT648" i="1"/>
  <c r="CS648" i="1"/>
  <c r="CF576" i="1"/>
  <c r="CE576" i="1"/>
  <c r="KH575" i="1"/>
  <c r="KR649" i="1"/>
  <c r="JW748" i="1"/>
  <c r="JW752" i="1"/>
  <c r="JX752" i="1"/>
  <c r="JY752" i="1"/>
  <c r="JX744" i="1"/>
  <c r="JY744" i="1"/>
  <c r="AF665" i="1"/>
  <c r="AG665" i="1"/>
  <c r="AE666" i="1"/>
  <c r="JW665" i="1"/>
  <c r="JP723" i="1"/>
  <c r="JB715" i="1"/>
  <c r="JB644" i="1"/>
  <c r="KR723" i="1"/>
  <c r="KV650" i="1"/>
  <c r="LA592" i="1"/>
  <c r="KH648" i="1"/>
  <c r="KH650" i="1"/>
  <c r="KH651" i="1"/>
  <c r="KD641" i="1"/>
  <c r="LF642" i="1"/>
  <c r="LF643" i="1"/>
  <c r="LG643" i="1"/>
  <c r="DH721" i="1"/>
  <c r="JP798" i="1"/>
  <c r="JT798" i="1"/>
  <c r="JS798" i="1"/>
  <c r="JK746" i="1"/>
  <c r="KR574" i="1"/>
  <c r="JF575" i="1"/>
  <c r="AF734" i="1"/>
  <c r="AG734" i="1"/>
  <c r="DR650" i="1"/>
  <c r="DL663" i="1"/>
  <c r="DM663" i="1"/>
  <c r="DV722" i="1"/>
  <c r="DU722" i="1"/>
  <c r="LM667" i="1"/>
  <c r="E590" i="1"/>
  <c r="DZ517" i="1"/>
  <c r="EA517" i="1"/>
  <c r="DV575" i="1"/>
  <c r="DU575" i="1"/>
  <c r="BN501" i="1"/>
  <c r="E519" i="1"/>
  <c r="JP573" i="1"/>
  <c r="JW559" i="1"/>
  <c r="CW524" i="1"/>
  <c r="CX524" i="1"/>
  <c r="CY524" i="1"/>
  <c r="C513" i="1"/>
  <c r="B514" i="1"/>
  <c r="D518" i="1"/>
  <c r="JW668" i="1"/>
  <c r="JX668" i="1"/>
  <c r="JY668" i="1"/>
  <c r="JX664" i="1"/>
  <c r="JY664" i="1"/>
  <c r="CX666" i="1"/>
  <c r="CY666" i="1"/>
  <c r="B588" i="1"/>
  <c r="AE737" i="1"/>
  <c r="AE738" i="1"/>
  <c r="AF736" i="1"/>
  <c r="AG736" i="1"/>
  <c r="BH661" i="1"/>
  <c r="BI661" i="1"/>
  <c r="BG662" i="1"/>
  <c r="BG663" i="1"/>
  <c r="CI616" i="1"/>
  <c r="CJ616" i="1"/>
  <c r="CK616" i="1"/>
  <c r="CB650" i="1"/>
  <c r="CE650" i="1"/>
  <c r="C514" i="1"/>
  <c r="JB650" i="1"/>
  <c r="JE650" i="1"/>
  <c r="MH641" i="1"/>
  <c r="MH642" i="1"/>
  <c r="MI642" i="1"/>
  <c r="CY611" i="1"/>
  <c r="CB798" i="1"/>
  <c r="CF722" i="1"/>
  <c r="DY740" i="1"/>
  <c r="DY744" i="1"/>
  <c r="DZ744" i="1"/>
  <c r="EA744" i="1"/>
  <c r="DR798" i="1"/>
  <c r="CW744" i="1"/>
  <c r="CP798" i="1"/>
  <c r="CY738" i="1"/>
  <c r="BN721" i="1"/>
  <c r="C663" i="1"/>
  <c r="FA592" i="1"/>
  <c r="FB591" i="1"/>
  <c r="FC591" i="1"/>
  <c r="DK597" i="1"/>
  <c r="DL597" i="1"/>
  <c r="DM597" i="1"/>
  <c r="DL593" i="1"/>
  <c r="DM593" i="1"/>
  <c r="D587" i="1"/>
  <c r="KD648" i="1"/>
  <c r="KG648" i="1"/>
  <c r="D512" i="1"/>
  <c r="CP575" i="1"/>
  <c r="JW667" i="1"/>
  <c r="JX663" i="1"/>
  <c r="JY663" i="1"/>
  <c r="JP715" i="1"/>
  <c r="JP717" i="1"/>
  <c r="JB724" i="1"/>
  <c r="JE724" i="1"/>
  <c r="KZ590" i="1"/>
  <c r="LA590" i="1"/>
  <c r="KR641" i="1"/>
  <c r="D739" i="1"/>
  <c r="DH575" i="1"/>
  <c r="DG575" i="1"/>
  <c r="DD647" i="1"/>
  <c r="DH647" i="1"/>
  <c r="DG647" i="1"/>
  <c r="C739" i="1"/>
  <c r="KD798" i="1"/>
  <c r="KL755" i="1"/>
  <c r="KM755" i="1"/>
  <c r="KD723" i="1"/>
  <c r="KK670" i="1"/>
  <c r="KK674" i="1"/>
  <c r="KL674" i="1"/>
  <c r="KM674" i="1"/>
  <c r="DK673" i="1"/>
  <c r="DK677" i="1"/>
  <c r="DD723" i="1"/>
  <c r="BR647" i="1"/>
  <c r="DR573" i="1"/>
  <c r="JP649" i="1"/>
  <c r="KD647" i="1"/>
  <c r="KG647" i="1"/>
  <c r="D591" i="1"/>
  <c r="AF735" i="1"/>
  <c r="AG735" i="1"/>
  <c r="Q661" i="1"/>
  <c r="R661" i="1"/>
  <c r="S661" i="1"/>
  <c r="R660" i="1"/>
  <c r="S660" i="1"/>
  <c r="BR576" i="1"/>
  <c r="BQ576" i="1"/>
  <c r="DL517" i="1"/>
  <c r="DM517" i="1"/>
  <c r="MO592" i="1"/>
  <c r="MP591" i="1"/>
  <c r="MQ591" i="1"/>
  <c r="DY591" i="1"/>
  <c r="D586" i="1"/>
  <c r="DR649" i="1"/>
  <c r="DR651" i="1"/>
  <c r="JI590" i="1"/>
  <c r="JJ590" i="1"/>
  <c r="JK590" i="1"/>
  <c r="JB648" i="1"/>
  <c r="DY670" i="1"/>
  <c r="DZ670" i="1"/>
  <c r="EA670" i="1"/>
  <c r="DZ666" i="1"/>
  <c r="EA666" i="1"/>
  <c r="DZ589" i="1"/>
  <c r="EA589" i="1"/>
  <c r="JF649" i="1"/>
  <c r="KG573" i="1"/>
  <c r="CJ739" i="1"/>
  <c r="CK739" i="1"/>
  <c r="CX737" i="1"/>
  <c r="CY737" i="1"/>
  <c r="CW741" i="1"/>
  <c r="BN648" i="1"/>
  <c r="E587" i="1"/>
  <c r="AL789" i="1"/>
  <c r="AL791" i="1"/>
  <c r="DH798" i="1"/>
  <c r="DR795" i="1"/>
  <c r="CP797" i="1"/>
  <c r="CS797" i="1"/>
  <c r="BV521" i="1"/>
  <c r="BW521" i="1"/>
  <c r="E514" i="1"/>
  <c r="CI544" i="1"/>
  <c r="CJ544" i="1"/>
  <c r="CK544" i="1"/>
  <c r="CB574" i="1"/>
  <c r="CB641" i="1"/>
  <c r="CB643" i="1"/>
  <c r="DD648" i="1"/>
  <c r="KV647" i="1"/>
  <c r="KK593" i="1"/>
  <c r="KL593" i="1"/>
  <c r="CP796" i="1"/>
  <c r="JF722" i="1"/>
  <c r="KH724" i="1"/>
  <c r="DY772" i="1"/>
  <c r="DZ772" i="1"/>
  <c r="EA772" i="1"/>
  <c r="KD650" i="1"/>
  <c r="JT574" i="1"/>
  <c r="C519" i="1"/>
  <c r="BU694" i="1"/>
  <c r="BV694" i="1"/>
  <c r="BW694" i="1"/>
  <c r="JF796" i="1"/>
  <c r="JF798" i="1"/>
  <c r="X641" i="1"/>
  <c r="X643" i="1"/>
  <c r="DH576" i="1"/>
  <c r="DG576" i="1"/>
  <c r="CW523" i="1"/>
  <c r="CX523" i="1"/>
  <c r="CY523" i="1"/>
  <c r="CP641" i="1"/>
  <c r="CP570" i="1"/>
  <c r="BN574" i="1"/>
  <c r="E586" i="1"/>
  <c r="KZ516" i="1"/>
  <c r="LA516" i="1"/>
  <c r="BW520" i="1"/>
  <c r="KM599" i="1"/>
  <c r="NQ662" i="1"/>
  <c r="NR662" i="1"/>
  <c r="NR661" i="1"/>
  <c r="NS661" i="1"/>
  <c r="MA662" i="1"/>
  <c r="MA663" i="1"/>
  <c r="MB661" i="1"/>
  <c r="MC661" i="1"/>
  <c r="E662" i="1"/>
  <c r="KR724" i="1"/>
  <c r="FC735" i="1"/>
  <c r="DH724" i="1"/>
  <c r="NR660" i="1"/>
  <c r="NS660" i="1"/>
  <c r="DK770" i="1"/>
  <c r="DL770" i="1"/>
  <c r="DM770" i="1"/>
  <c r="CB789" i="1"/>
  <c r="CB791" i="1"/>
  <c r="BI735" i="1"/>
  <c r="BH438" i="1"/>
  <c r="BI438" i="1"/>
  <c r="AE514" i="1"/>
  <c r="AF513" i="1"/>
  <c r="AG513" i="1"/>
  <c r="AU589" i="1"/>
  <c r="AU588" i="1"/>
  <c r="BR723" i="1"/>
  <c r="BH660" i="1"/>
  <c r="BI660" i="1"/>
  <c r="JX740" i="1"/>
  <c r="JY740" i="1"/>
  <c r="JJ740" i="1"/>
  <c r="JK740" i="1"/>
  <c r="CB724" i="1"/>
  <c r="BU670" i="1"/>
  <c r="JW594" i="1"/>
  <c r="JX594" i="1"/>
  <c r="JY594" i="1"/>
  <c r="KK523" i="1"/>
  <c r="KL523" i="1"/>
  <c r="KM523" i="1"/>
  <c r="AF438" i="1"/>
  <c r="AG438" i="1"/>
  <c r="MQ660" i="1"/>
  <c r="BV592" i="1"/>
  <c r="BW592" i="1"/>
  <c r="CW595" i="1"/>
  <c r="CW599" i="1"/>
  <c r="CX599" i="1"/>
  <c r="CY599" i="1"/>
  <c r="JP501" i="1"/>
  <c r="FA515" i="1"/>
  <c r="FA516" i="1"/>
  <c r="FB514" i="1"/>
  <c r="FC514" i="1"/>
  <c r="DY520" i="1"/>
  <c r="DZ520" i="1"/>
  <c r="EA520" i="1"/>
  <c r="E742" i="1"/>
  <c r="D665" i="1"/>
  <c r="BV596" i="1"/>
  <c r="BW596" i="1"/>
  <c r="DH648" i="1"/>
  <c r="DK608" i="1"/>
  <c r="MB445" i="1"/>
  <c r="MC445" i="1"/>
  <c r="LY497" i="1"/>
  <c r="JI535" i="1"/>
  <c r="JI539" i="1"/>
  <c r="BI736" i="1"/>
  <c r="C589" i="1"/>
  <c r="CJ520" i="1"/>
  <c r="CK520" i="1"/>
  <c r="C662" i="1"/>
  <c r="LM625" i="1"/>
  <c r="JT649" i="1"/>
  <c r="CX521" i="1"/>
  <c r="MQ516" i="1"/>
  <c r="IH496" i="1"/>
  <c r="MB660" i="1"/>
  <c r="MC660" i="1"/>
  <c r="C742" i="1"/>
  <c r="C736" i="1"/>
  <c r="NR586" i="1"/>
  <c r="NS586" i="1"/>
  <c r="FB587" i="1"/>
  <c r="MQ512" i="1"/>
  <c r="CX531" i="1"/>
  <c r="CY531" i="1"/>
  <c r="DL444" i="1"/>
  <c r="DL502" i="1"/>
  <c r="KZ442" i="1"/>
  <c r="LA442" i="1"/>
  <c r="EN735" i="1"/>
  <c r="EO735" i="1"/>
  <c r="KZ678" i="1"/>
  <c r="LA678" i="1"/>
  <c r="JW689" i="1"/>
  <c r="JX689" i="1"/>
  <c r="JY689" i="1"/>
  <c r="MC590" i="1"/>
  <c r="DL521" i="1"/>
  <c r="DK524" i="1"/>
  <c r="DK528" i="1"/>
  <c r="DK532" i="1"/>
  <c r="DK536" i="1"/>
  <c r="DK540" i="1"/>
  <c r="DL540" i="1"/>
  <c r="DM540" i="1"/>
  <c r="MQ737" i="1"/>
  <c r="E736" i="1"/>
  <c r="DL739" i="1"/>
  <c r="DM739" i="1"/>
  <c r="CJ746" i="1"/>
  <c r="CK746" i="1"/>
  <c r="BU748" i="1"/>
  <c r="BU752" i="1"/>
  <c r="JJ589" i="1"/>
  <c r="JK589" i="1"/>
  <c r="DY521" i="1"/>
  <c r="DZ521" i="1"/>
  <c r="KL532" i="1"/>
  <c r="KM532" i="1"/>
  <c r="FB512" i="1"/>
  <c r="FC512" i="1"/>
  <c r="BU528" i="1"/>
  <c r="CT649" i="1"/>
  <c r="MJ567" i="1"/>
  <c r="CJ540" i="1"/>
  <c r="CK540" i="1"/>
  <c r="JJ519" i="1"/>
  <c r="JK519" i="1"/>
  <c r="CI594" i="1"/>
  <c r="CW594" i="1"/>
  <c r="CX594" i="1"/>
  <c r="CY594" i="1"/>
  <c r="JX601" i="1"/>
  <c r="JY601" i="1"/>
  <c r="KY522" i="1"/>
  <c r="NJ789" i="1"/>
  <c r="NJ790" i="1"/>
  <c r="NK790" i="1"/>
  <c r="JJ665" i="1"/>
  <c r="JK665" i="1"/>
  <c r="JI669" i="1"/>
  <c r="JX745" i="1"/>
  <c r="JY745" i="1"/>
  <c r="C735" i="1"/>
  <c r="BN796" i="1"/>
  <c r="BU742" i="1"/>
  <c r="BV742" i="1"/>
  <c r="BW742" i="1"/>
  <c r="LM697" i="1"/>
  <c r="LM696" i="1"/>
  <c r="LT715" i="1"/>
  <c r="LT717" i="1"/>
  <c r="MH715" i="1"/>
  <c r="MH717" i="1"/>
  <c r="MV715" i="1"/>
  <c r="MV716" i="1"/>
  <c r="MW716" i="1"/>
  <c r="JJ593" i="1"/>
  <c r="JK593" i="1"/>
  <c r="JI597" i="1"/>
  <c r="CW603" i="1"/>
  <c r="CX603" i="1"/>
  <c r="CY603" i="1"/>
  <c r="AG512" i="1"/>
  <c r="BW779" i="1"/>
  <c r="BR797" i="1"/>
  <c r="CT723" i="1"/>
  <c r="KH796" i="1"/>
  <c r="AS662" i="1"/>
  <c r="AS663" i="1"/>
  <c r="AT661" i="1"/>
  <c r="AU661" i="1"/>
  <c r="LF716" i="1"/>
  <c r="LF718" i="1"/>
  <c r="LM694" i="1"/>
  <c r="LM692" i="1"/>
  <c r="LM693" i="1"/>
  <c r="AZ715" i="1"/>
  <c r="AZ716" i="1"/>
  <c r="BA716" i="1"/>
  <c r="B660" i="1"/>
  <c r="CX528" i="1"/>
  <c r="CY528" i="1"/>
  <c r="CT574" i="1"/>
  <c r="CT573" i="1"/>
  <c r="JK556" i="1"/>
  <c r="JF574" i="1"/>
  <c r="JE574" i="1"/>
  <c r="CT795" i="1"/>
  <c r="B667" i="1"/>
  <c r="B666" i="1"/>
  <c r="BR574" i="1"/>
  <c r="BV544" i="1"/>
  <c r="BW544" i="1"/>
  <c r="CI597" i="1"/>
  <c r="CJ593" i="1"/>
  <c r="CK593" i="1"/>
  <c r="JI739" i="1"/>
  <c r="JI743" i="1"/>
  <c r="JJ743" i="1"/>
  <c r="JB797" i="1"/>
  <c r="E734" i="1"/>
  <c r="JW625" i="1"/>
  <c r="JP647" i="1"/>
  <c r="JP641" i="1"/>
  <c r="JP642" i="1"/>
  <c r="JQ642" i="1"/>
  <c r="KY683" i="1"/>
  <c r="KZ683" i="1"/>
  <c r="LA683" i="1"/>
  <c r="KR721" i="1"/>
  <c r="MB738" i="1"/>
  <c r="MC738" i="1"/>
  <c r="MA739" i="1"/>
  <c r="MA740" i="1"/>
  <c r="DK747" i="1"/>
  <c r="DL743" i="1"/>
  <c r="AZ789" i="1"/>
  <c r="AZ790" i="1"/>
  <c r="BA790" i="1"/>
  <c r="CI784" i="1"/>
  <c r="DK740" i="1"/>
  <c r="DD789" i="1"/>
  <c r="DD790" i="1"/>
  <c r="DE790" i="1"/>
  <c r="BW628" i="1"/>
  <c r="BR650" i="1"/>
  <c r="BR575" i="1"/>
  <c r="BQ575" i="1"/>
  <c r="FC527" i="1"/>
  <c r="Q590" i="1"/>
  <c r="R589" i="1"/>
  <c r="S589" i="1"/>
  <c r="MB736" i="1"/>
  <c r="MC736" i="1"/>
  <c r="CJ600" i="1"/>
  <c r="CK600" i="1"/>
  <c r="CI604" i="1"/>
  <c r="CJ604" i="1"/>
  <c r="CK604" i="1"/>
  <c r="KY748" i="1"/>
  <c r="KZ748" i="1"/>
  <c r="LA748" i="1"/>
  <c r="KZ744" i="1"/>
  <c r="LA744" i="1"/>
  <c r="EF789" i="1"/>
  <c r="EF790" i="1"/>
  <c r="EG790" i="1"/>
  <c r="X789" i="1"/>
  <c r="X791" i="1"/>
  <c r="MJ715" i="1"/>
  <c r="KH797" i="1"/>
  <c r="JF795" i="1"/>
  <c r="B591" i="1"/>
  <c r="C591" i="1"/>
  <c r="AZ641" i="1"/>
  <c r="B587" i="1"/>
  <c r="B589" i="1"/>
  <c r="B649" i="1"/>
  <c r="B650" i="1"/>
  <c r="B651" i="1"/>
  <c r="C587" i="1"/>
  <c r="DK676" i="1"/>
  <c r="DL676" i="1"/>
  <c r="DM676" i="1"/>
  <c r="KM707" i="1"/>
  <c r="KH721" i="1"/>
  <c r="CW664" i="1"/>
  <c r="CP722" i="1"/>
  <c r="CP715" i="1"/>
  <c r="CP644" i="1"/>
  <c r="CI674" i="1"/>
  <c r="DZ668" i="1"/>
  <c r="EA668" i="1"/>
  <c r="DY672" i="1"/>
  <c r="DY676" i="1"/>
  <c r="KY782" i="1"/>
  <c r="KR789" i="1"/>
  <c r="KR790" i="1"/>
  <c r="KS790" i="1"/>
  <c r="KD715" i="1"/>
  <c r="KD717" i="1"/>
  <c r="KD721" i="1"/>
  <c r="E663" i="1"/>
  <c r="B663" i="1"/>
  <c r="D663" i="1"/>
  <c r="ET715" i="1"/>
  <c r="ET644" i="1"/>
  <c r="EF715" i="1"/>
  <c r="EF644" i="1"/>
  <c r="D667" i="1"/>
  <c r="DY678" i="1"/>
  <c r="DR724" i="1"/>
  <c r="CI673" i="1"/>
  <c r="CB723" i="1"/>
  <c r="CP721" i="1"/>
  <c r="BU664" i="1"/>
  <c r="BU668" i="1"/>
  <c r="BN722" i="1"/>
  <c r="BN715" i="1"/>
  <c r="BN644" i="1"/>
  <c r="AL715" i="1"/>
  <c r="AL717" i="1"/>
  <c r="B661" i="1"/>
  <c r="X715" i="1"/>
  <c r="J715" i="1"/>
  <c r="J717" i="1"/>
  <c r="BN797" i="1"/>
  <c r="BQ797" i="1"/>
  <c r="NR734" i="1"/>
  <c r="NS734" i="1"/>
  <c r="NQ735" i="1"/>
  <c r="CB715" i="1"/>
  <c r="CB644" i="1"/>
  <c r="JW708" i="1"/>
  <c r="JW742" i="1"/>
  <c r="JW746" i="1"/>
  <c r="JX746" i="1"/>
  <c r="JY746" i="1"/>
  <c r="CJ441" i="1"/>
  <c r="CK441" i="1"/>
  <c r="NQ513" i="1"/>
  <c r="NQ514" i="1"/>
  <c r="NQ515" i="1"/>
  <c r="NQ516" i="1"/>
  <c r="NR512" i="1"/>
  <c r="NS512" i="1"/>
  <c r="HZ502" i="1"/>
  <c r="JT650" i="1"/>
  <c r="JS650" i="1"/>
  <c r="CT650" i="1"/>
  <c r="KD724" i="1"/>
  <c r="KG724" i="1"/>
  <c r="CT796" i="1"/>
  <c r="D740" i="1"/>
  <c r="C737" i="1"/>
  <c r="KV722" i="1"/>
  <c r="KU722" i="1"/>
  <c r="KL682" i="1"/>
  <c r="KM682" i="1"/>
  <c r="CX518" i="1"/>
  <c r="CY518" i="1"/>
  <c r="AL567" i="1"/>
  <c r="CB502" i="1"/>
  <c r="JK462" i="1"/>
  <c r="JF499" i="1"/>
  <c r="LA445" i="1"/>
  <c r="KV499" i="1"/>
  <c r="CW743" i="1"/>
  <c r="CW747" i="1"/>
  <c r="CW751" i="1"/>
  <c r="KK667" i="1"/>
  <c r="KL667" i="1"/>
  <c r="KM667" i="1"/>
  <c r="B734" i="1"/>
  <c r="CP723" i="1"/>
  <c r="MH789" i="1"/>
  <c r="MH718" i="1"/>
  <c r="E661" i="1"/>
  <c r="E664" i="1"/>
  <c r="KM443" i="1"/>
  <c r="KL501" i="1"/>
  <c r="KK441" i="1"/>
  <c r="KL441" i="1"/>
  <c r="KD499" i="1"/>
  <c r="BN641" i="1"/>
  <c r="BN642" i="1"/>
  <c r="BO642" i="1"/>
  <c r="E667" i="1"/>
  <c r="CW766" i="1"/>
  <c r="CW770" i="1"/>
  <c r="CX770" i="1"/>
  <c r="CY770" i="1"/>
  <c r="BN649" i="1"/>
  <c r="BQ649" i="1"/>
  <c r="KH723" i="1"/>
  <c r="JB723" i="1"/>
  <c r="MV789" i="1"/>
  <c r="MV790" i="1"/>
  <c r="MW790" i="1"/>
  <c r="CW667" i="1"/>
  <c r="CX667" i="1"/>
  <c r="CY667" i="1"/>
  <c r="DZ664" i="1"/>
  <c r="EA664" i="1"/>
  <c r="DK779" i="1"/>
  <c r="JP795" i="1"/>
  <c r="JP799" i="1"/>
  <c r="CF724" i="1"/>
  <c r="CE724" i="1"/>
  <c r="JX737" i="1"/>
  <c r="JY737" i="1"/>
  <c r="CW684" i="1"/>
  <c r="CW688" i="1"/>
  <c r="KY612" i="1"/>
  <c r="KZ612" i="1"/>
  <c r="LA612" i="1"/>
  <c r="EN662" i="1"/>
  <c r="EO662" i="1"/>
  <c r="CF797" i="1"/>
  <c r="EA760" i="1"/>
  <c r="DV798" i="1"/>
  <c r="KD501" i="1"/>
  <c r="LA471" i="1"/>
  <c r="KV501" i="1"/>
  <c r="KV502" i="1"/>
  <c r="DL596" i="1"/>
  <c r="DM596" i="1"/>
  <c r="KZ667" i="1"/>
  <c r="LA667" i="1"/>
  <c r="EM663" i="1"/>
  <c r="JT797" i="1"/>
  <c r="JS797" i="1"/>
  <c r="BU667" i="1"/>
  <c r="BU671" i="1"/>
  <c r="EM588" i="1"/>
  <c r="EN588" i="1"/>
  <c r="KZ663" i="1"/>
  <c r="LA663" i="1"/>
  <c r="CF795" i="1"/>
  <c r="CY750" i="1"/>
  <c r="KZ669" i="1"/>
  <c r="LA669" i="1"/>
  <c r="ND660" i="1"/>
  <c r="NE660" i="1"/>
  <c r="MP738" i="1"/>
  <c r="MQ738" i="1"/>
  <c r="NE734" i="1"/>
  <c r="DH795" i="1"/>
  <c r="DD721" i="1"/>
  <c r="CF501" i="1"/>
  <c r="JX502" i="1"/>
  <c r="JY444" i="1"/>
  <c r="KM445" i="1"/>
  <c r="KH499" i="1"/>
  <c r="BN724" i="1"/>
  <c r="BW441" i="1"/>
  <c r="BG513" i="1"/>
  <c r="BH512" i="1"/>
  <c r="BI512" i="1"/>
  <c r="HZ499" i="1"/>
  <c r="CJ665" i="1"/>
  <c r="CK665" i="1"/>
  <c r="JI741" i="1"/>
  <c r="JJ741" i="1"/>
  <c r="JK741" i="1"/>
  <c r="KK686" i="1"/>
  <c r="KK690" i="1"/>
  <c r="KL690" i="1"/>
  <c r="JP721" i="1"/>
  <c r="JI670" i="1"/>
  <c r="D666" i="1"/>
  <c r="KZ515" i="1"/>
  <c r="LA515" i="1"/>
  <c r="D520" i="1"/>
  <c r="KL496" i="1"/>
  <c r="NC516" i="1"/>
  <c r="NC517" i="1"/>
  <c r="NC518" i="1"/>
  <c r="ND515" i="1"/>
  <c r="NE515" i="1"/>
  <c r="DV796" i="1"/>
  <c r="DU796" i="1"/>
  <c r="KD722" i="1"/>
  <c r="B662" i="1"/>
  <c r="DK675" i="1"/>
  <c r="DL675" i="1"/>
  <c r="DM675" i="1"/>
  <c r="CX444" i="1"/>
  <c r="CX502" i="1"/>
  <c r="CT502" i="1"/>
  <c r="ID500" i="1"/>
  <c r="EN734" i="1"/>
  <c r="EO734" i="1"/>
  <c r="JJ531" i="1"/>
  <c r="JK531" i="1"/>
  <c r="KL528" i="1"/>
  <c r="KM528" i="1"/>
  <c r="NJ567" i="1"/>
  <c r="CX496" i="1"/>
  <c r="IH444" i="1"/>
  <c r="IH502" i="1"/>
  <c r="ID502" i="1"/>
  <c r="DZ669" i="1"/>
  <c r="EA669" i="1"/>
  <c r="CK589" i="1"/>
  <c r="DV502" i="1"/>
  <c r="AT660" i="1"/>
  <c r="AU660" i="1"/>
  <c r="FB734" i="1"/>
  <c r="FC734" i="1"/>
  <c r="LA675" i="1"/>
  <c r="CW677" i="1"/>
  <c r="FC587" i="1"/>
  <c r="DV648" i="1"/>
  <c r="DU648" i="1"/>
  <c r="MQ520" i="1"/>
  <c r="NA497" i="1"/>
  <c r="DV724" i="1"/>
  <c r="JP789" i="1"/>
  <c r="JP791" i="1"/>
  <c r="DK742" i="1"/>
  <c r="DL742" i="1"/>
  <c r="DM742" i="1"/>
  <c r="CP724" i="1"/>
  <c r="CJ596" i="1"/>
  <c r="CK596" i="1"/>
  <c r="DY523" i="1"/>
  <c r="DY527" i="1"/>
  <c r="CP789" i="1"/>
  <c r="CP790" i="1"/>
  <c r="CQ790" i="1"/>
  <c r="DM667" i="1"/>
  <c r="KK742" i="1"/>
  <c r="JI744" i="1"/>
  <c r="DL737" i="1"/>
  <c r="DM737" i="1"/>
  <c r="MB734" i="1"/>
  <c r="BV740" i="1"/>
  <c r="BW740" i="1"/>
  <c r="JT647" i="1"/>
  <c r="DZ519" i="1"/>
  <c r="EA519" i="1"/>
  <c r="LM472" i="1"/>
  <c r="LM471" i="1"/>
  <c r="LM470" i="1"/>
  <c r="JB500" i="1"/>
  <c r="JF501" i="1"/>
  <c r="DH723" i="1"/>
  <c r="DG723" i="1"/>
  <c r="DZ764" i="1"/>
  <c r="EA764" i="1"/>
  <c r="CI741" i="1"/>
  <c r="KY682" i="1"/>
  <c r="KY686" i="1"/>
  <c r="KZ686" i="1"/>
  <c r="LA686" i="1"/>
  <c r="DL666" i="1"/>
  <c r="DM666" i="1"/>
  <c r="EO520" i="1"/>
  <c r="JJ550" i="1"/>
  <c r="JK550" i="1"/>
  <c r="KZ521" i="1"/>
  <c r="LA521" i="1"/>
  <c r="JW596" i="1"/>
  <c r="JX596" i="1"/>
  <c r="JY596" i="1"/>
  <c r="LF568" i="1"/>
  <c r="DM446" i="1"/>
  <c r="DH500" i="1"/>
  <c r="KK521" i="1"/>
  <c r="KK525" i="1"/>
  <c r="KK529" i="1"/>
  <c r="KM527" i="1"/>
  <c r="DD567" i="1"/>
  <c r="KD500" i="1"/>
  <c r="MQ438" i="1"/>
  <c r="MC438" i="1"/>
  <c r="ND514" i="1"/>
  <c r="NE514" i="1"/>
  <c r="CI595" i="1"/>
  <c r="CJ595" i="1"/>
  <c r="CK595" i="1"/>
  <c r="AZ567" i="1"/>
  <c r="JI525" i="1"/>
  <c r="DL496" i="1"/>
  <c r="DM448" i="1"/>
  <c r="DH502" i="1"/>
  <c r="CK446" i="1"/>
  <c r="CF500" i="1"/>
  <c r="DL443" i="1"/>
  <c r="DM443" i="1"/>
  <c r="DD501" i="1"/>
  <c r="MA514" i="1"/>
  <c r="MA515" i="1"/>
  <c r="MB513" i="1"/>
  <c r="MC513" i="1"/>
  <c r="CJ590" i="1"/>
  <c r="CK590" i="1"/>
  <c r="KL589" i="1"/>
  <c r="KM589" i="1"/>
  <c r="DM592" i="1"/>
  <c r="CW525" i="1"/>
  <c r="CW529" i="1"/>
  <c r="D513" i="1"/>
  <c r="IH441" i="1"/>
  <c r="II441" i="1"/>
  <c r="BV665" i="1"/>
  <c r="BW665" i="1"/>
  <c r="CJ443" i="1"/>
  <c r="CK443" i="1"/>
  <c r="KY526" i="1"/>
  <c r="KY530" i="1"/>
  <c r="KZ522" i="1"/>
  <c r="LA522" i="1"/>
  <c r="IH443" i="1"/>
  <c r="CX595" i="1"/>
  <c r="CY595" i="1"/>
  <c r="CX532" i="1"/>
  <c r="CY532" i="1"/>
  <c r="MQ519" i="1"/>
  <c r="CW615" i="1"/>
  <c r="CX615" i="1"/>
  <c r="CY615" i="1"/>
  <c r="CJ496" i="1"/>
  <c r="DR500" i="1"/>
  <c r="JW520" i="1"/>
  <c r="JW524" i="1"/>
  <c r="KK536" i="1"/>
  <c r="LN515" i="1"/>
  <c r="KK598" i="1"/>
  <c r="KL598" i="1"/>
  <c r="KM598" i="1"/>
  <c r="E517" i="1"/>
  <c r="D519" i="1"/>
  <c r="BR500" i="1"/>
  <c r="BV443" i="1"/>
  <c r="BW443" i="1"/>
  <c r="BU519" i="1"/>
  <c r="CW547" i="1"/>
  <c r="CX547" i="1"/>
  <c r="CY547" i="1"/>
  <c r="B518" i="1"/>
  <c r="JJ523" i="1"/>
  <c r="JK523" i="1"/>
  <c r="LM589" i="1"/>
  <c r="LN589" i="1"/>
  <c r="DY593" i="1"/>
  <c r="JW605" i="1"/>
  <c r="CX441" i="1"/>
  <c r="JJ442" i="1"/>
  <c r="JF500" i="1"/>
  <c r="JX496" i="1"/>
  <c r="KZ496" i="1"/>
  <c r="LM588" i="1"/>
  <c r="LN588" i="1"/>
  <c r="DY594" i="1"/>
  <c r="KR502" i="1"/>
  <c r="HZ500" i="1"/>
  <c r="MP513" i="1"/>
  <c r="LM593" i="1"/>
  <c r="BU598" i="1"/>
  <c r="BV598" i="1"/>
  <c r="BW598" i="1"/>
  <c r="D514" i="1"/>
  <c r="CT501" i="1"/>
  <c r="BV442" i="1"/>
  <c r="BW442" i="1"/>
  <c r="BN500" i="1"/>
  <c r="MV494" i="1"/>
  <c r="MW494" i="1"/>
  <c r="MV495" i="1"/>
  <c r="JI520" i="1"/>
  <c r="JI524" i="1"/>
  <c r="JI528" i="1"/>
  <c r="HF438" i="1"/>
  <c r="HG438" i="1"/>
  <c r="KY594" i="1"/>
  <c r="KZ594" i="1"/>
  <c r="LA594" i="1"/>
  <c r="AT438" i="1"/>
  <c r="AU438" i="1"/>
  <c r="DL442" i="1"/>
  <c r="DL500" i="1"/>
  <c r="CI522" i="1"/>
  <c r="CI526" i="1"/>
  <c r="DK525" i="1"/>
  <c r="DL525" i="1"/>
  <c r="DM525" i="1"/>
  <c r="JW521" i="1"/>
  <c r="JW525" i="1"/>
  <c r="JW529" i="1"/>
  <c r="JW533" i="1"/>
  <c r="JW537" i="1"/>
  <c r="JX537" i="1"/>
  <c r="JY537" i="1"/>
  <c r="IV443" i="1"/>
  <c r="IW443" i="1"/>
  <c r="ID499" i="1"/>
  <c r="HZ501" i="1"/>
  <c r="ID501" i="1"/>
  <c r="BU522" i="1"/>
  <c r="BV522" i="1"/>
  <c r="BW522" i="1"/>
  <c r="KZ500" i="1"/>
  <c r="FB438" i="1"/>
  <c r="FC438" i="1"/>
  <c r="KY519" i="1"/>
  <c r="KY523" i="1"/>
  <c r="KZ523" i="1"/>
  <c r="LA523" i="1"/>
  <c r="BW516" i="1"/>
  <c r="NS590" i="1"/>
  <c r="CY515" i="1"/>
  <c r="DR642" i="1"/>
  <c r="DS642" i="1"/>
  <c r="DR643" i="1"/>
  <c r="E518" i="1"/>
  <c r="KD796" i="1"/>
  <c r="KK782" i="1"/>
  <c r="CK669" i="1"/>
  <c r="EF716" i="1"/>
  <c r="EG716" i="1"/>
  <c r="CT722" i="1"/>
  <c r="CY708" i="1"/>
  <c r="BW707" i="1"/>
  <c r="BR721" i="1"/>
  <c r="CI523" i="1"/>
  <c r="CJ519" i="1"/>
  <c r="CK519" i="1"/>
  <c r="CP576" i="1"/>
  <c r="C517" i="1"/>
  <c r="KM484" i="1"/>
  <c r="KH502" i="1"/>
  <c r="CX743" i="1"/>
  <c r="CY743" i="1"/>
  <c r="B517" i="1"/>
  <c r="JK664" i="1"/>
  <c r="CJ442" i="1"/>
  <c r="CB500" i="1"/>
  <c r="CP502" i="1"/>
  <c r="CP500" i="1"/>
  <c r="EO438" i="1"/>
  <c r="NE444" i="1"/>
  <c r="KK535" i="1"/>
  <c r="KL531" i="1"/>
  <c r="KM531" i="1"/>
  <c r="KM663" i="1"/>
  <c r="CI747" i="1"/>
  <c r="CJ743" i="1"/>
  <c r="JI668" i="1"/>
  <c r="FC589" i="1"/>
  <c r="D741" i="1"/>
  <c r="B741" i="1"/>
  <c r="D737" i="1"/>
  <c r="B737" i="1"/>
  <c r="DY745" i="1"/>
  <c r="B736" i="1"/>
  <c r="C740" i="1"/>
  <c r="BN798" i="1"/>
  <c r="B740" i="1"/>
  <c r="BW738" i="1"/>
  <c r="Q736" i="1"/>
  <c r="R735" i="1"/>
  <c r="S735" i="1"/>
  <c r="JP644" i="1"/>
  <c r="JP716" i="1"/>
  <c r="JQ716" i="1"/>
  <c r="CP717" i="1"/>
  <c r="CP716" i="1"/>
  <c r="CQ716" i="1"/>
  <c r="BG738" i="1"/>
  <c r="BH737" i="1"/>
  <c r="KD644" i="1"/>
  <c r="KD716" i="1"/>
  <c r="KE716" i="1"/>
  <c r="FC660" i="1"/>
  <c r="LN737" i="1"/>
  <c r="LM740" i="1"/>
  <c r="DK772" i="1"/>
  <c r="DL772" i="1"/>
  <c r="DM772" i="1"/>
  <c r="DD798" i="1"/>
  <c r="DY739" i="1"/>
  <c r="DY743" i="1"/>
  <c r="DY747" i="1"/>
  <c r="DR797" i="1"/>
  <c r="D734" i="1"/>
  <c r="DR789" i="1"/>
  <c r="CF796" i="1"/>
  <c r="CE796" i="1"/>
  <c r="C738" i="1"/>
  <c r="DV723" i="1"/>
  <c r="DU723" i="1"/>
  <c r="DZ665" i="1"/>
  <c r="C741" i="1"/>
  <c r="KV723" i="1"/>
  <c r="JP574" i="1"/>
  <c r="BW744" i="1"/>
  <c r="KZ679" i="1"/>
  <c r="LA679" i="1"/>
  <c r="NC736" i="1"/>
  <c r="ND735" i="1"/>
  <c r="E739" i="1"/>
  <c r="KY743" i="1"/>
  <c r="E735" i="1"/>
  <c r="KR797" i="1"/>
  <c r="B735" i="1"/>
  <c r="BR795" i="1"/>
  <c r="MQ739" i="1"/>
  <c r="EF791" i="1"/>
  <c r="BU746" i="1"/>
  <c r="JX685" i="1"/>
  <c r="JY685" i="1"/>
  <c r="JT721" i="1"/>
  <c r="KV724" i="1"/>
  <c r="LA674" i="1"/>
  <c r="JP790" i="1"/>
  <c r="JQ790" i="1"/>
  <c r="JP718" i="1"/>
  <c r="AE662" i="1"/>
  <c r="AF661" i="1"/>
  <c r="AG661" i="1"/>
  <c r="CY517" i="1"/>
  <c r="JT722" i="1"/>
  <c r="KK518" i="1"/>
  <c r="KL518" i="1"/>
  <c r="KM518" i="1"/>
  <c r="B512" i="1"/>
  <c r="E512" i="1"/>
  <c r="KD576" i="1"/>
  <c r="DD718" i="1"/>
  <c r="DR570" i="1"/>
  <c r="LA738" i="1"/>
  <c r="NC663" i="1"/>
  <c r="ND662" i="1"/>
  <c r="NE662" i="1"/>
  <c r="ET789" i="1"/>
  <c r="JF723" i="1"/>
  <c r="KR795" i="1"/>
  <c r="JW750" i="1"/>
  <c r="E741" i="1"/>
  <c r="JB798" i="1"/>
  <c r="E737" i="1"/>
  <c r="JB795" i="1"/>
  <c r="JI631" i="1"/>
  <c r="JB641" i="1"/>
  <c r="JB649" i="1"/>
  <c r="JE649" i="1"/>
  <c r="JJ613" i="1"/>
  <c r="JK613" i="1"/>
  <c r="BW444" i="1"/>
  <c r="BV502" i="1"/>
  <c r="CB501" i="1"/>
  <c r="JB501" i="1"/>
  <c r="JB499" i="1"/>
  <c r="JP502" i="1"/>
  <c r="JT501" i="1"/>
  <c r="BW663" i="1"/>
  <c r="KY741" i="1"/>
  <c r="KZ737" i="1"/>
  <c r="JI738" i="1"/>
  <c r="JJ738" i="1"/>
  <c r="JB796" i="1"/>
  <c r="JB789" i="1"/>
  <c r="FB737" i="1"/>
  <c r="FA738" i="1"/>
  <c r="DD577" i="1"/>
  <c r="KK604" i="1"/>
  <c r="KL600" i="1"/>
  <c r="KM600" i="1"/>
  <c r="BU597" i="1"/>
  <c r="DZ677" i="1"/>
  <c r="EA677" i="1"/>
  <c r="CK781" i="1"/>
  <c r="E740" i="1"/>
  <c r="CW783" i="1"/>
  <c r="KD795" i="1"/>
  <c r="KK737" i="1"/>
  <c r="KK741" i="1"/>
  <c r="KD789" i="1"/>
  <c r="JT796" i="1"/>
  <c r="JX741" i="1"/>
  <c r="JY741" i="1"/>
  <c r="JT795" i="1"/>
  <c r="MC734" i="1"/>
  <c r="B742" i="1"/>
  <c r="MP740" i="1"/>
  <c r="MQ740" i="1"/>
  <c r="DL673" i="1"/>
  <c r="DM673" i="1"/>
  <c r="KL666" i="1"/>
  <c r="EN736" i="1"/>
  <c r="EM737" i="1"/>
  <c r="DY685" i="1"/>
  <c r="DZ681" i="1"/>
  <c r="EA681" i="1"/>
  <c r="B739" i="1"/>
  <c r="B738" i="1"/>
  <c r="LT789" i="1"/>
  <c r="CF723" i="1"/>
  <c r="CX684" i="1"/>
  <c r="CY684" i="1"/>
  <c r="CX669" i="1"/>
  <c r="CY669" i="1"/>
  <c r="CJ516" i="1"/>
  <c r="CK516" i="1"/>
  <c r="CF574" i="1"/>
  <c r="KZ518" i="1"/>
  <c r="LA518" i="1"/>
  <c r="DM743" i="1"/>
  <c r="NC588" i="1"/>
  <c r="JF647" i="1"/>
  <c r="AS737" i="1"/>
  <c r="AT736" i="1"/>
  <c r="DZ663" i="1"/>
  <c r="DY667" i="1"/>
  <c r="MH790" i="1"/>
  <c r="MI790" i="1"/>
  <c r="CY557" i="1"/>
  <c r="CT575" i="1"/>
  <c r="NE562" i="1"/>
  <c r="LA591" i="1"/>
  <c r="CX744" i="1"/>
  <c r="CY744" i="1"/>
  <c r="CW748" i="1"/>
  <c r="KL672" i="1"/>
  <c r="KM672" i="1"/>
  <c r="KK744" i="1"/>
  <c r="KL740" i="1"/>
  <c r="BR722" i="1"/>
  <c r="BW704" i="1"/>
  <c r="CK515" i="1"/>
  <c r="NJ715" i="1"/>
  <c r="KR715" i="1"/>
  <c r="D664" i="1"/>
  <c r="B664" i="1"/>
  <c r="DM556" i="1"/>
  <c r="DH574" i="1"/>
  <c r="DG574" i="1"/>
  <c r="CY562" i="1"/>
  <c r="CT576" i="1"/>
  <c r="KV795" i="1"/>
  <c r="DV797" i="1"/>
  <c r="JJ666" i="1"/>
  <c r="JK666" i="1"/>
  <c r="Q665" i="1"/>
  <c r="R664" i="1"/>
  <c r="S664" i="1"/>
  <c r="DK680" i="1"/>
  <c r="DD722" i="1"/>
  <c r="DM515" i="1"/>
  <c r="CF721" i="1"/>
  <c r="KL743" i="1"/>
  <c r="KM743" i="1"/>
  <c r="KK747" i="1"/>
  <c r="CX758" i="1"/>
  <c r="CY758" i="1"/>
  <c r="CX740" i="1"/>
  <c r="CY740" i="1"/>
  <c r="CT798" i="1"/>
  <c r="KK669" i="1"/>
  <c r="JB722" i="1"/>
  <c r="JE722" i="1"/>
  <c r="JI687" i="1"/>
  <c r="JJ687" i="1"/>
  <c r="JK687" i="1"/>
  <c r="JJ683" i="1"/>
  <c r="JK683" i="1"/>
  <c r="DY707" i="1"/>
  <c r="DR715" i="1"/>
  <c r="DR721" i="1"/>
  <c r="MV717" i="1"/>
  <c r="JJ667" i="1"/>
  <c r="AL716" i="1"/>
  <c r="AM716" i="1"/>
  <c r="MH644" i="1"/>
  <c r="MH716" i="1"/>
  <c r="MI716" i="1"/>
  <c r="CK737" i="1"/>
  <c r="DH796" i="1"/>
  <c r="DM778" i="1"/>
  <c r="DD796" i="1"/>
  <c r="KR796" i="1"/>
  <c r="KL767" i="1"/>
  <c r="KM767" i="1"/>
  <c r="KH795" i="1"/>
  <c r="CF798" i="1"/>
  <c r="CE798" i="1"/>
  <c r="CJ740" i="1"/>
  <c r="CP795" i="1"/>
  <c r="BU737" i="1"/>
  <c r="BU741" i="1"/>
  <c r="BN789" i="1"/>
  <c r="C734" i="1"/>
  <c r="E660" i="1"/>
  <c r="E666" i="1"/>
  <c r="JP722" i="1"/>
  <c r="JB721" i="1"/>
  <c r="B665" i="1"/>
  <c r="DY742" i="1"/>
  <c r="LM738" i="1"/>
  <c r="LF790" i="1"/>
  <c r="D742" i="1"/>
  <c r="LM615" i="1"/>
  <c r="ND661" i="1"/>
  <c r="BR796" i="1"/>
  <c r="BQ796" i="1"/>
  <c r="MJ789" i="1"/>
  <c r="DZ592" i="1"/>
  <c r="DV650" i="1"/>
  <c r="NJ570" i="1"/>
  <c r="NJ642" i="1"/>
  <c r="NK642" i="1"/>
  <c r="BV690" i="1"/>
  <c r="BW690" i="1"/>
  <c r="BR724" i="1"/>
  <c r="CT724" i="1"/>
  <c r="CB721" i="1"/>
  <c r="KV798" i="1"/>
  <c r="KU798" i="1"/>
  <c r="DD724" i="1"/>
  <c r="DD715" i="1"/>
  <c r="JT723" i="1"/>
  <c r="KY752" i="1"/>
  <c r="MB663" i="1"/>
  <c r="MC663" i="1"/>
  <c r="MA664" i="1"/>
  <c r="CW665" i="1"/>
  <c r="CX665" i="1"/>
  <c r="C660" i="1"/>
  <c r="KD797" i="1"/>
  <c r="KV797" i="1"/>
  <c r="KY742" i="1"/>
  <c r="JJ742" i="1"/>
  <c r="JK742" i="1"/>
  <c r="DK741" i="1"/>
  <c r="JI750" i="1"/>
  <c r="JI754" i="1"/>
  <c r="BR798" i="1"/>
  <c r="BU628" i="1"/>
  <c r="BN650" i="1"/>
  <c r="KM665" i="1"/>
  <c r="DL762" i="1"/>
  <c r="DM762" i="1"/>
  <c r="DD795" i="1"/>
  <c r="DL600" i="1"/>
  <c r="DM600" i="1"/>
  <c r="JT573" i="1"/>
  <c r="CB797" i="1"/>
  <c r="DL668" i="1"/>
  <c r="BN723" i="1"/>
  <c r="BG587" i="1"/>
  <c r="BH586" i="1"/>
  <c r="DV795" i="1"/>
  <c r="CI744" i="1"/>
  <c r="E738" i="1"/>
  <c r="CT721" i="1"/>
  <c r="DL665" i="1"/>
  <c r="DM665" i="1"/>
  <c r="KM690" i="1"/>
  <c r="KH722" i="1"/>
  <c r="KL664" i="1"/>
  <c r="KH798" i="1"/>
  <c r="KG798" i="1"/>
  <c r="C664" i="1"/>
  <c r="C667" i="1"/>
  <c r="Q514" i="1"/>
  <c r="R513" i="1"/>
  <c r="CB795" i="1"/>
  <c r="JP724" i="1"/>
  <c r="CJ693" i="1"/>
  <c r="CK693" i="1"/>
  <c r="KL759" i="1"/>
  <c r="KM759" i="1"/>
  <c r="KY687" i="1"/>
  <c r="KY691" i="1"/>
  <c r="KZ691" i="1"/>
  <c r="LA691" i="1"/>
  <c r="BN502" i="1"/>
  <c r="AS513" i="1"/>
  <c r="AT512" i="1"/>
  <c r="CK692" i="1"/>
  <c r="D662" i="1"/>
  <c r="DL519" i="1"/>
  <c r="DM519" i="1"/>
  <c r="DL768" i="1"/>
  <c r="DM768" i="1"/>
  <c r="MP661" i="1"/>
  <c r="MO662" i="1"/>
  <c r="KY673" i="1"/>
  <c r="KK694" i="1"/>
  <c r="KL694" i="1"/>
  <c r="KM694" i="1"/>
  <c r="C661" i="1"/>
  <c r="KL609" i="1"/>
  <c r="KM609" i="1"/>
  <c r="KL515" i="1"/>
  <c r="KM515" i="1"/>
  <c r="DM671" i="1"/>
  <c r="FA662" i="1"/>
  <c r="FB661" i="1"/>
  <c r="FC661" i="1"/>
  <c r="JJ527" i="1"/>
  <c r="JK527" i="1"/>
  <c r="KV721" i="1"/>
  <c r="KZ740" i="1"/>
  <c r="BV739" i="1"/>
  <c r="CX519" i="1"/>
  <c r="CY519" i="1"/>
  <c r="E665" i="1"/>
  <c r="B513" i="1"/>
  <c r="CX527" i="1"/>
  <c r="CY527" i="1"/>
  <c r="JJ737" i="1"/>
  <c r="JK737" i="1"/>
  <c r="CJ663" i="1"/>
  <c r="CK663" i="1"/>
  <c r="DK670" i="1"/>
  <c r="DK674" i="1"/>
  <c r="BU669" i="1"/>
  <c r="BV669" i="1"/>
  <c r="C666" i="1"/>
  <c r="CB722" i="1"/>
  <c r="CE722" i="1"/>
  <c r="C665" i="1"/>
  <c r="CI750" i="1"/>
  <c r="CW742" i="1"/>
  <c r="KY680" i="1"/>
  <c r="KY684" i="1"/>
  <c r="BV540" i="1"/>
  <c r="JJ549" i="1"/>
  <c r="JK549" i="1"/>
  <c r="BR648" i="1"/>
  <c r="JX591" i="1"/>
  <c r="EM514" i="1"/>
  <c r="EN513" i="1"/>
  <c r="KM612" i="1"/>
  <c r="KZ604" i="1"/>
  <c r="MV567" i="1"/>
  <c r="KR567" i="1"/>
  <c r="KY559" i="1"/>
  <c r="BW484" i="1"/>
  <c r="BR502" i="1"/>
  <c r="BW613" i="1"/>
  <c r="LM467" i="1"/>
  <c r="LM469" i="1"/>
  <c r="LM468" i="1"/>
  <c r="CX607" i="1"/>
  <c r="KL592" i="1"/>
  <c r="KL520" i="1"/>
  <c r="KM520" i="1"/>
  <c r="X567" i="1"/>
  <c r="BW479" i="1"/>
  <c r="BR501" i="1"/>
  <c r="BQ501" i="1"/>
  <c r="DD502" i="1"/>
  <c r="DD500" i="1"/>
  <c r="DG500" i="1"/>
  <c r="CI521" i="1"/>
  <c r="CJ521" i="1"/>
  <c r="CB567" i="1"/>
  <c r="JW515" i="1"/>
  <c r="JW519" i="1"/>
  <c r="JW523" i="1"/>
  <c r="JW527" i="1"/>
  <c r="JW531" i="1"/>
  <c r="JW535" i="1"/>
  <c r="JX535" i="1"/>
  <c r="JY535" i="1"/>
  <c r="JP567" i="1"/>
  <c r="JJ539" i="1"/>
  <c r="JK539" i="1"/>
  <c r="KZ519" i="1"/>
  <c r="LA519" i="1"/>
  <c r="JI595" i="1"/>
  <c r="JJ595" i="1"/>
  <c r="C518" i="1"/>
  <c r="CY521" i="1"/>
  <c r="CY539" i="1"/>
  <c r="DM521" i="1"/>
  <c r="B519" i="1"/>
  <c r="JB567" i="1"/>
  <c r="MH495" i="1"/>
  <c r="CK484" i="1"/>
  <c r="CF502" i="1"/>
  <c r="JK516" i="1"/>
  <c r="CJ536" i="1"/>
  <c r="CK536" i="1"/>
  <c r="MH567" i="1"/>
  <c r="DR567" i="1"/>
  <c r="KK607" i="1"/>
  <c r="KL607" i="1"/>
  <c r="KM607" i="1"/>
  <c r="DZ500" i="1"/>
  <c r="DZ444" i="1"/>
  <c r="DZ502" i="1"/>
  <c r="JB502" i="1"/>
  <c r="JF502" i="1"/>
  <c r="MQ440" i="1"/>
  <c r="IW449" i="1"/>
  <c r="IR499" i="1"/>
  <c r="IN499" i="1"/>
  <c r="IN501" i="1"/>
  <c r="D517" i="1"/>
  <c r="KY487" i="1"/>
  <c r="KR501" i="1"/>
  <c r="KD502" i="1"/>
  <c r="KK484" i="1"/>
  <c r="JI522" i="1"/>
  <c r="JI526" i="1"/>
  <c r="E513" i="1"/>
  <c r="EF567" i="1"/>
  <c r="D516" i="1"/>
  <c r="JY452" i="1"/>
  <c r="JT502" i="1"/>
  <c r="MC441" i="1"/>
  <c r="KD567" i="1"/>
  <c r="CY454" i="1"/>
  <c r="CT499" i="1"/>
  <c r="DD499" i="1"/>
  <c r="MJ493" i="1"/>
  <c r="CW598" i="1"/>
  <c r="CX598" i="1"/>
  <c r="DK595" i="1"/>
  <c r="DL595" i="1"/>
  <c r="CY450" i="1"/>
  <c r="CT500" i="1"/>
  <c r="JP500" i="1"/>
  <c r="KY616" i="1"/>
  <c r="KZ616" i="1"/>
  <c r="LA616" i="1"/>
  <c r="LT567" i="1"/>
  <c r="KM487" i="1"/>
  <c r="KH501" i="1"/>
  <c r="DV499" i="1"/>
  <c r="S438" i="1"/>
  <c r="JT500" i="1"/>
  <c r="CW596" i="1"/>
  <c r="CX596" i="1"/>
  <c r="CY596" i="1"/>
  <c r="KH500" i="1"/>
  <c r="KG500" i="1"/>
  <c r="J567" i="1"/>
  <c r="C512" i="1"/>
  <c r="CY483" i="1"/>
  <c r="R445" i="1"/>
  <c r="S445" i="1"/>
  <c r="KY441" i="1"/>
  <c r="KZ441" i="1"/>
  <c r="KR499" i="1"/>
  <c r="BU595" i="1"/>
  <c r="KY486" i="1"/>
  <c r="KR500" i="1"/>
  <c r="CP501" i="1"/>
  <c r="CP499" i="1"/>
  <c r="JJ502" i="1"/>
  <c r="MQ518" i="1"/>
  <c r="AU439" i="1"/>
  <c r="CX442" i="1"/>
  <c r="DR499" i="1"/>
  <c r="DR501" i="1"/>
  <c r="DU501" i="1"/>
  <c r="JY445" i="1"/>
  <c r="JT499" i="1"/>
  <c r="JW443" i="1"/>
  <c r="JX443" i="1"/>
  <c r="JX501" i="1"/>
  <c r="JY501" i="1"/>
  <c r="KK442" i="1"/>
  <c r="KL442" i="1"/>
  <c r="EK497" i="1"/>
  <c r="BV496" i="1"/>
  <c r="DZ496" i="1"/>
  <c r="JJ496" i="1"/>
  <c r="LO497" i="1"/>
  <c r="O501" i="1"/>
  <c r="O505" i="1"/>
  <c r="NS438" i="1"/>
  <c r="NN495" i="1"/>
  <c r="KY595" i="1"/>
  <c r="KZ595" i="1"/>
  <c r="LA595" i="1"/>
  <c r="BR499" i="1"/>
  <c r="DM459" i="1"/>
  <c r="DH501" i="1"/>
  <c r="DG501" i="1"/>
  <c r="EA446" i="1"/>
  <c r="DV500" i="1"/>
  <c r="KV500" i="1"/>
  <c r="D515" i="1"/>
  <c r="BN567" i="1"/>
  <c r="BV500" i="1"/>
  <c r="BW500" i="1"/>
  <c r="CX443" i="1"/>
  <c r="CP567" i="1"/>
  <c r="LM477" i="1"/>
  <c r="LN440" i="1"/>
  <c r="LN441" i="1"/>
  <c r="DR502" i="1"/>
  <c r="JP499" i="1"/>
  <c r="CB499" i="1"/>
  <c r="CF499" i="1"/>
  <c r="FC442" i="1"/>
  <c r="ET567" i="1"/>
  <c r="DL441" i="1"/>
  <c r="DM441" i="1"/>
  <c r="DH499" i="1"/>
  <c r="IV496" i="1"/>
  <c r="DZ443" i="1"/>
  <c r="DZ501" i="1"/>
  <c r="JJ443" i="1"/>
  <c r="JJ501" i="1"/>
  <c r="JJ441" i="1"/>
  <c r="JK441" i="1"/>
  <c r="JX441" i="1"/>
  <c r="JY441" i="1"/>
  <c r="AF445" i="1"/>
  <c r="AG445" i="1"/>
  <c r="CJ444" i="1"/>
  <c r="CJ502" i="1"/>
  <c r="CK502" i="1"/>
  <c r="CK444" i="1"/>
  <c r="CW526" i="1"/>
  <c r="CW530" i="1"/>
  <c r="KZ444" i="1"/>
  <c r="KZ502" i="1"/>
  <c r="IN502" i="1"/>
  <c r="DK522" i="1"/>
  <c r="LM516" i="1"/>
  <c r="LN516" i="1"/>
  <c r="LM514" i="1"/>
  <c r="LN514" i="1"/>
  <c r="GL493" i="1"/>
  <c r="IN500" i="1"/>
  <c r="KL444" i="1"/>
  <c r="KL502" i="1"/>
  <c r="LM518" i="1"/>
  <c r="LN518" i="1"/>
  <c r="IR502" i="1"/>
  <c r="IV444" i="1"/>
  <c r="IV502" i="1"/>
  <c r="KZ443" i="1"/>
  <c r="KZ501" i="1"/>
  <c r="CW536" i="1"/>
  <c r="CW540" i="1"/>
  <c r="IR500" i="1"/>
  <c r="IV442" i="1"/>
  <c r="JX442" i="1"/>
  <c r="JX500" i="1"/>
  <c r="IR501" i="1"/>
  <c r="JI543" i="1"/>
  <c r="JJ543" i="1"/>
  <c r="JK543" i="1"/>
  <c r="IV441" i="1"/>
  <c r="IW441" i="1"/>
  <c r="GY494" i="1"/>
  <c r="GJ495" i="1"/>
  <c r="HF445" i="1"/>
  <c r="HG445" i="1"/>
  <c r="GR445" i="1"/>
  <c r="GS445" i="1"/>
  <c r="DZ600" i="1"/>
  <c r="EA600" i="1"/>
  <c r="DY604" i="1"/>
  <c r="DY608" i="1"/>
  <c r="CJ499" i="1"/>
  <c r="AL718" i="1"/>
  <c r="JE796" i="1"/>
  <c r="KK597" i="1"/>
  <c r="KL597" i="1"/>
  <c r="KM597" i="1"/>
  <c r="KM444" i="1"/>
  <c r="MB514" i="1"/>
  <c r="MC514" i="1"/>
  <c r="CS574" i="1"/>
  <c r="BQ574" i="1"/>
  <c r="DZ499" i="1"/>
  <c r="EA499" i="1"/>
  <c r="LM665" i="1"/>
  <c r="CB577" i="1"/>
  <c r="CS649" i="1"/>
  <c r="JF725" i="1"/>
  <c r="KL596" i="1"/>
  <c r="KM596" i="1"/>
  <c r="JE648" i="1"/>
  <c r="DL528" i="1"/>
  <c r="DM528" i="1"/>
  <c r="JX595" i="1"/>
  <c r="JY595" i="1"/>
  <c r="JX742" i="1"/>
  <c r="JY742" i="1"/>
  <c r="AP643" i="1"/>
  <c r="AQ643" i="1"/>
  <c r="ET717" i="1"/>
  <c r="JI600" i="1"/>
  <c r="KZ520" i="1"/>
  <c r="LA520" i="1"/>
  <c r="JS575" i="1"/>
  <c r="KL670" i="1"/>
  <c r="KM670" i="1"/>
  <c r="JX599" i="1"/>
  <c r="JY599" i="1"/>
  <c r="CJ501" i="1"/>
  <c r="LN739" i="1"/>
  <c r="CS722" i="1"/>
  <c r="AL642" i="1"/>
  <c r="AM642" i="1"/>
  <c r="DZ672" i="1"/>
  <c r="EA672" i="1"/>
  <c r="BQ650" i="1"/>
  <c r="KU796" i="1"/>
  <c r="JS796" i="1"/>
  <c r="LM592" i="1"/>
  <c r="LN592" i="1"/>
  <c r="KL686" i="1"/>
  <c r="KM686" i="1"/>
  <c r="X718" i="1"/>
  <c r="CP642" i="1"/>
  <c r="CQ642" i="1"/>
  <c r="CJ524" i="1"/>
  <c r="CK524" i="1"/>
  <c r="BV743" i="1"/>
  <c r="BW743" i="1"/>
  <c r="BV748" i="1"/>
  <c r="BW748" i="1"/>
  <c r="AL643" i="1"/>
  <c r="DZ673" i="1"/>
  <c r="EA673" i="1"/>
  <c r="DZ596" i="1"/>
  <c r="EA596" i="1"/>
  <c r="JE575" i="1"/>
  <c r="DD642" i="1"/>
  <c r="DE642" i="1"/>
  <c r="JK501" i="1"/>
  <c r="DV577" i="1"/>
  <c r="X790" i="1"/>
  <c r="Y790" i="1"/>
  <c r="CP643" i="1"/>
  <c r="CS796" i="1"/>
  <c r="CI676" i="1"/>
  <c r="DD643" i="1"/>
  <c r="BR577" i="1"/>
  <c r="CJ671" i="1"/>
  <c r="CK671" i="1"/>
  <c r="JB577" i="1"/>
  <c r="KG574" i="1"/>
  <c r="JX678" i="1"/>
  <c r="JY678" i="1"/>
  <c r="CE648" i="1"/>
  <c r="JS648" i="1"/>
  <c r="LM591" i="1"/>
  <c r="LM594" i="1"/>
  <c r="BN577" i="1"/>
  <c r="ND516" i="1"/>
  <c r="NE516" i="1"/>
  <c r="JS500" i="1"/>
  <c r="NN643" i="1"/>
  <c r="NO643" i="1"/>
  <c r="CK499" i="1"/>
  <c r="CB642" i="1"/>
  <c r="CC642" i="1"/>
  <c r="CE649" i="1"/>
  <c r="BV501" i="1"/>
  <c r="JX747" i="1"/>
  <c r="JY747" i="1"/>
  <c r="BN716" i="1"/>
  <c r="BO716" i="1"/>
  <c r="KG576" i="1"/>
  <c r="CE575" i="1"/>
  <c r="DG722" i="1"/>
  <c r="AZ718" i="1"/>
  <c r="BN717" i="1"/>
  <c r="CY502" i="1"/>
  <c r="BN799" i="1"/>
  <c r="DG724" i="1"/>
  <c r="DR577" i="1"/>
  <c r="CJ667" i="1"/>
  <c r="CK667" i="1"/>
  <c r="JS649" i="1"/>
  <c r="CF651" i="1"/>
  <c r="KR651" i="1"/>
  <c r="CE797" i="1"/>
  <c r="KU502" i="1"/>
  <c r="JX743" i="1"/>
  <c r="JY743" i="1"/>
  <c r="KU649" i="1"/>
  <c r="C649" i="1"/>
  <c r="C650" i="1"/>
  <c r="C651" i="1"/>
  <c r="KG796" i="1"/>
  <c r="DU500" i="1"/>
  <c r="DK601" i="1"/>
  <c r="DK605" i="1"/>
  <c r="DL605" i="1"/>
  <c r="DM605" i="1"/>
  <c r="MB662" i="1"/>
  <c r="MC662" i="1"/>
  <c r="D649" i="1"/>
  <c r="D650" i="1"/>
  <c r="D651" i="1"/>
  <c r="KU648" i="1"/>
  <c r="DG649" i="1"/>
  <c r="DU576" i="1"/>
  <c r="KZ526" i="1"/>
  <c r="LA526" i="1"/>
  <c r="JX674" i="1"/>
  <c r="JY674" i="1"/>
  <c r="BQ724" i="1"/>
  <c r="NQ663" i="1"/>
  <c r="NQ664" i="1"/>
  <c r="MH791" i="1"/>
  <c r="JW600" i="1"/>
  <c r="DY524" i="1"/>
  <c r="DZ524" i="1"/>
  <c r="EA524" i="1"/>
  <c r="BQ647" i="1"/>
  <c r="JX670" i="1"/>
  <c r="JY670" i="1"/>
  <c r="IH500" i="1"/>
  <c r="II500" i="1"/>
  <c r="BU604" i="1"/>
  <c r="BU608" i="1"/>
  <c r="BV600" i="1"/>
  <c r="BW600" i="1"/>
  <c r="KZ525" i="1"/>
  <c r="LA525" i="1"/>
  <c r="KY529" i="1"/>
  <c r="DZ538" i="1"/>
  <c r="EA538" i="1"/>
  <c r="DY542" i="1"/>
  <c r="DZ542" i="1"/>
  <c r="EA542" i="1"/>
  <c r="JS724" i="1"/>
  <c r="CX674" i="1"/>
  <c r="CY674" i="1"/>
  <c r="KR725" i="1"/>
  <c r="KU574" i="1"/>
  <c r="KZ593" i="1"/>
  <c r="LA593" i="1"/>
  <c r="JI594" i="1"/>
  <c r="MP735" i="1"/>
  <c r="MQ735" i="1"/>
  <c r="CE647" i="1"/>
  <c r="CW601" i="1"/>
  <c r="CX601" i="1"/>
  <c r="CY601" i="1"/>
  <c r="JT651" i="1"/>
  <c r="BQ722" i="1"/>
  <c r="MV791" i="1"/>
  <c r="AT662" i="1"/>
  <c r="LA443" i="1"/>
  <c r="DL501" i="1"/>
  <c r="DM501" i="1"/>
  <c r="AP495" i="1"/>
  <c r="AQ495" i="1"/>
  <c r="KU501" i="1"/>
  <c r="CS724" i="1"/>
  <c r="MV718" i="1"/>
  <c r="CF577" i="1"/>
  <c r="JE798" i="1"/>
  <c r="KU724" i="1"/>
  <c r="MB739" i="1"/>
  <c r="MC739" i="1"/>
  <c r="JS647" i="1"/>
  <c r="DU798" i="1"/>
  <c r="DY525" i="1"/>
  <c r="DY529" i="1"/>
  <c r="DZ529" i="1"/>
  <c r="EA529" i="1"/>
  <c r="KM501" i="1"/>
  <c r="BU526" i="1"/>
  <c r="BV526" i="1"/>
  <c r="BW526" i="1"/>
  <c r="KY598" i="1"/>
  <c r="KZ598" i="1"/>
  <c r="LN666" i="1"/>
  <c r="JW522" i="1"/>
  <c r="KG499" i="1"/>
  <c r="CX593" i="1"/>
  <c r="CY593" i="1"/>
  <c r="KU723" i="1"/>
  <c r="BW501" i="1"/>
  <c r="DY748" i="1"/>
  <c r="DZ748" i="1"/>
  <c r="EA748" i="1"/>
  <c r="AZ719" i="1"/>
  <c r="EF642" i="1"/>
  <c r="EG642" i="1"/>
  <c r="CX670" i="1"/>
  <c r="CY670" i="1"/>
  <c r="CE501" i="1"/>
  <c r="KV503" i="1"/>
  <c r="JP651" i="1"/>
  <c r="DU649" i="1"/>
  <c r="DG648" i="1"/>
  <c r="DU502" i="1"/>
  <c r="DV503" i="1"/>
  <c r="X570" i="1"/>
  <c r="BN570" i="1"/>
  <c r="JW598" i="1"/>
  <c r="JX598" i="1"/>
  <c r="JY598" i="1"/>
  <c r="JW693" i="1"/>
  <c r="JX693" i="1"/>
  <c r="JY693" i="1"/>
  <c r="KG721" i="1"/>
  <c r="JB717" i="1"/>
  <c r="DK594" i="1"/>
  <c r="DK598" i="1"/>
  <c r="KG575" i="1"/>
  <c r="CT577" i="1"/>
  <c r="EF643" i="1"/>
  <c r="BU755" i="1"/>
  <c r="BV751" i="1"/>
  <c r="BW751" i="1"/>
  <c r="CX766" i="1"/>
  <c r="CY766" i="1"/>
  <c r="D575" i="1"/>
  <c r="D576" i="1"/>
  <c r="D577" i="1"/>
  <c r="CS650" i="1"/>
  <c r="KU647" i="1"/>
  <c r="JB716" i="1"/>
  <c r="JC716" i="1"/>
  <c r="KD725" i="1"/>
  <c r="CE573" i="1"/>
  <c r="AE592" i="1"/>
  <c r="AF591" i="1"/>
  <c r="AG591" i="1"/>
  <c r="CY444" i="1"/>
  <c r="DG502" i="1"/>
  <c r="DL523" i="1"/>
  <c r="DM523" i="1"/>
  <c r="KV725" i="1"/>
  <c r="BQ723" i="1"/>
  <c r="DV651" i="1"/>
  <c r="ET642" i="1"/>
  <c r="EU642" i="1"/>
  <c r="AL644" i="1"/>
  <c r="CB718" i="1"/>
  <c r="CX747" i="1"/>
  <c r="CY747" i="1"/>
  <c r="J716" i="1"/>
  <c r="K716" i="1"/>
  <c r="DM444" i="1"/>
  <c r="CS501" i="1"/>
  <c r="DM442" i="1"/>
  <c r="AL790" i="1"/>
  <c r="AM790" i="1"/>
  <c r="X642" i="1"/>
  <c r="Y642" i="1"/>
  <c r="BN643" i="1"/>
  <c r="DR799" i="1"/>
  <c r="BV667" i="1"/>
  <c r="BW667" i="1"/>
  <c r="J644" i="1"/>
  <c r="DZ740" i="1"/>
  <c r="EA740" i="1"/>
  <c r="BQ573" i="1"/>
  <c r="KG723" i="1"/>
  <c r="IC502" i="1"/>
  <c r="CS573" i="1"/>
  <c r="BH662" i="1"/>
  <c r="BI662" i="1"/>
  <c r="KG650" i="1"/>
  <c r="DZ526" i="1"/>
  <c r="EA526" i="1"/>
  <c r="MB592" i="1"/>
  <c r="MC592" i="1"/>
  <c r="JI747" i="1"/>
  <c r="JI751" i="1"/>
  <c r="JF799" i="1"/>
  <c r="IV501" i="1"/>
  <c r="IW501" i="1"/>
  <c r="JS723" i="1"/>
  <c r="ET570" i="1"/>
  <c r="LT644" i="1"/>
  <c r="AZ645" i="1"/>
  <c r="C575" i="1"/>
  <c r="C576" i="1"/>
  <c r="C577" i="1"/>
  <c r="KH725" i="1"/>
  <c r="KY690" i="1"/>
  <c r="KZ690" i="1"/>
  <c r="B797" i="1"/>
  <c r="B798" i="1"/>
  <c r="B799" i="1"/>
  <c r="JS501" i="1"/>
  <c r="BQ795" i="1"/>
  <c r="DM500" i="1"/>
  <c r="JE797" i="1"/>
  <c r="JW672" i="1"/>
  <c r="KY668" i="1"/>
  <c r="KZ668" i="1"/>
  <c r="LA668" i="1"/>
  <c r="KU650" i="1"/>
  <c r="BV752" i="1"/>
  <c r="BW752" i="1"/>
  <c r="BU756" i="1"/>
  <c r="BU760" i="1"/>
  <c r="CB651" i="1"/>
  <c r="DG798" i="1"/>
  <c r="J791" i="1"/>
  <c r="MM645" i="1"/>
  <c r="MP592" i="1"/>
  <c r="MQ592" i="1"/>
  <c r="AE739" i="1"/>
  <c r="AF738" i="1"/>
  <c r="AG738" i="1"/>
  <c r="JJ520" i="1"/>
  <c r="JK520" i="1"/>
  <c r="J790" i="1"/>
  <c r="K790" i="1"/>
  <c r="BU533" i="1"/>
  <c r="BV529" i="1"/>
  <c r="BW529" i="1"/>
  <c r="AF737" i="1"/>
  <c r="AG737" i="1"/>
  <c r="KR643" i="1"/>
  <c r="KR570" i="1"/>
  <c r="KR642" i="1"/>
  <c r="KS642" i="1"/>
  <c r="DZ739" i="1"/>
  <c r="EA739" i="1"/>
  <c r="DZ523" i="1"/>
  <c r="EA523" i="1"/>
  <c r="JX667" i="1"/>
  <c r="JY667" i="1"/>
  <c r="JW671" i="1"/>
  <c r="KD570" i="1"/>
  <c r="KD643" i="1"/>
  <c r="KG501" i="1"/>
  <c r="DL536" i="1"/>
  <c r="DM536" i="1"/>
  <c r="JX515" i="1"/>
  <c r="JY515" i="1"/>
  <c r="JX533" i="1"/>
  <c r="JY533" i="1"/>
  <c r="JI745" i="1"/>
  <c r="JJ745" i="1"/>
  <c r="JK745" i="1"/>
  <c r="JW756" i="1"/>
  <c r="JX756" i="1"/>
  <c r="JY756" i="1"/>
  <c r="DD791" i="1"/>
  <c r="KR791" i="1"/>
  <c r="EF718" i="1"/>
  <c r="KD642" i="1"/>
  <c r="KE642" i="1"/>
  <c r="FB516" i="1"/>
  <c r="FC516" i="1"/>
  <c r="FA517" i="1"/>
  <c r="MV643" i="1"/>
  <c r="MV570" i="1"/>
  <c r="LT643" i="1"/>
  <c r="LT642" i="1"/>
  <c r="LU642" i="1"/>
  <c r="LT570" i="1"/>
  <c r="KR718" i="1"/>
  <c r="DL524" i="1"/>
  <c r="DM524" i="1"/>
  <c r="CP651" i="1"/>
  <c r="CS647" i="1"/>
  <c r="DK544" i="1"/>
  <c r="DL544" i="1"/>
  <c r="DM544" i="1"/>
  <c r="JW541" i="1"/>
  <c r="BR503" i="1"/>
  <c r="BU602" i="1"/>
  <c r="BU606" i="1"/>
  <c r="KK602" i="1"/>
  <c r="KL602" i="1"/>
  <c r="KM602" i="1"/>
  <c r="JX519" i="1"/>
  <c r="JY519" i="1"/>
  <c r="JX529" i="1"/>
  <c r="JY529" i="1"/>
  <c r="DD651" i="1"/>
  <c r="CE723" i="1"/>
  <c r="CB790" i="1"/>
  <c r="CC790" i="1"/>
  <c r="CJ528" i="1"/>
  <c r="CK528" i="1"/>
  <c r="JJ535" i="1"/>
  <c r="JK535" i="1"/>
  <c r="CW745" i="1"/>
  <c r="CX741" i="1"/>
  <c r="CY741" i="1"/>
  <c r="KH577" i="1"/>
  <c r="DU573" i="1"/>
  <c r="CK501" i="1"/>
  <c r="JW539" i="1"/>
  <c r="JW543" i="1"/>
  <c r="JX543" i="1"/>
  <c r="JY543" i="1"/>
  <c r="JX748" i="1"/>
  <c r="JY748" i="1"/>
  <c r="DK612" i="1"/>
  <c r="DL608" i="1"/>
  <c r="DM608" i="1"/>
  <c r="E649" i="1"/>
  <c r="E650" i="1"/>
  <c r="E651" i="1"/>
  <c r="LM517" i="1"/>
  <c r="CE502" i="1"/>
  <c r="CJ522" i="1"/>
  <c r="CK522" i="1"/>
  <c r="DG796" i="1"/>
  <c r="MV644" i="1"/>
  <c r="CS798" i="1"/>
  <c r="AZ792" i="1"/>
  <c r="CP718" i="1"/>
  <c r="CS502" i="1"/>
  <c r="KY601" i="1"/>
  <c r="KY605" i="1"/>
  <c r="DG721" i="1"/>
  <c r="KR577" i="1"/>
  <c r="JF577" i="1"/>
  <c r="JX603" i="1"/>
  <c r="JY603" i="1"/>
  <c r="BU532" i="1"/>
  <c r="BV528" i="1"/>
  <c r="BW528" i="1"/>
  <c r="FB515" i="1"/>
  <c r="BU674" i="1"/>
  <c r="BV674" i="1"/>
  <c r="BW674" i="1"/>
  <c r="BV670" i="1"/>
  <c r="BW670" i="1"/>
  <c r="AE515" i="1"/>
  <c r="AF514" i="1"/>
  <c r="AG514" i="1"/>
  <c r="JW669" i="1"/>
  <c r="JX665" i="1"/>
  <c r="JY665" i="1"/>
  <c r="KD651" i="1"/>
  <c r="KG649" i="1"/>
  <c r="CW671" i="1"/>
  <c r="CW675" i="1"/>
  <c r="CX675" i="1"/>
  <c r="CY675" i="1"/>
  <c r="CX678" i="1"/>
  <c r="CY678" i="1"/>
  <c r="JJ750" i="1"/>
  <c r="JK750" i="1"/>
  <c r="KG722" i="1"/>
  <c r="CP791" i="1"/>
  <c r="KD577" i="1"/>
  <c r="B575" i="1"/>
  <c r="B576" i="1"/>
  <c r="B577" i="1"/>
  <c r="LF717" i="1"/>
  <c r="LG717" i="1"/>
  <c r="DL532" i="1"/>
  <c r="DM532" i="1"/>
  <c r="JF503" i="1"/>
  <c r="BV525" i="1"/>
  <c r="BW525" i="1"/>
  <c r="LM670" i="1"/>
  <c r="LN667" i="1"/>
  <c r="AE667" i="1"/>
  <c r="AF666" i="1"/>
  <c r="AG666" i="1"/>
  <c r="JX525" i="1"/>
  <c r="JY525" i="1"/>
  <c r="LF645" i="1"/>
  <c r="CB570" i="1"/>
  <c r="CI598" i="1"/>
  <c r="CJ594" i="1"/>
  <c r="CK594" i="1"/>
  <c r="DH651" i="1"/>
  <c r="EY645" i="1"/>
  <c r="FB592" i="1"/>
  <c r="BH663" i="1"/>
  <c r="BI663" i="1"/>
  <c r="BG664" i="1"/>
  <c r="J643" i="1"/>
  <c r="J642" i="1"/>
  <c r="K642" i="1"/>
  <c r="MH570" i="1"/>
  <c r="MH643" i="1"/>
  <c r="DK529" i="1"/>
  <c r="DL529" i="1"/>
  <c r="DM529" i="1"/>
  <c r="JX521" i="1"/>
  <c r="JY521" i="1"/>
  <c r="LA502" i="1"/>
  <c r="D723" i="1"/>
  <c r="D724" i="1"/>
  <c r="D725" i="1"/>
  <c r="DV799" i="1"/>
  <c r="DH577" i="1"/>
  <c r="DH799" i="1"/>
  <c r="JI547" i="1"/>
  <c r="JJ547" i="1"/>
  <c r="JK547" i="1"/>
  <c r="EA443" i="1"/>
  <c r="LN494" i="1"/>
  <c r="LO496" i="1"/>
  <c r="CI599" i="1"/>
  <c r="CI603" i="1"/>
  <c r="LX495" i="1"/>
  <c r="LY495" i="1"/>
  <c r="KG502" i="1"/>
  <c r="KG797" i="1"/>
  <c r="LT716" i="1"/>
  <c r="LU716" i="1"/>
  <c r="ET716" i="1"/>
  <c r="EU716" i="1"/>
  <c r="DK679" i="1"/>
  <c r="DK683" i="1"/>
  <c r="DK687" i="1"/>
  <c r="HM494" i="1"/>
  <c r="HL495" i="1"/>
  <c r="DZ530" i="1"/>
  <c r="EA530" i="1"/>
  <c r="KV651" i="1"/>
  <c r="DY595" i="1"/>
  <c r="DZ591" i="1"/>
  <c r="EA591" i="1"/>
  <c r="DZ534" i="1"/>
  <c r="EA534" i="1"/>
  <c r="LF644" i="1"/>
  <c r="LF571" i="1"/>
  <c r="JX524" i="1"/>
  <c r="JY524" i="1"/>
  <c r="JW528" i="1"/>
  <c r="CJ526" i="1"/>
  <c r="CK526" i="1"/>
  <c r="CI530" i="1"/>
  <c r="CJ530" i="1"/>
  <c r="CK530" i="1"/>
  <c r="E797" i="1"/>
  <c r="E798" i="1"/>
  <c r="E799" i="1"/>
  <c r="JW602" i="1"/>
  <c r="KY528" i="1"/>
  <c r="KZ524" i="1"/>
  <c r="LA524" i="1"/>
  <c r="IH501" i="1"/>
  <c r="II501" i="1"/>
  <c r="II443" i="1"/>
  <c r="DK609" i="1"/>
  <c r="LF497" i="1"/>
  <c r="LF570" i="1"/>
  <c r="LF569" i="1"/>
  <c r="LG569" i="1"/>
  <c r="DY531" i="1"/>
  <c r="DZ527" i="1"/>
  <c r="EA527" i="1"/>
  <c r="DY682" i="1"/>
  <c r="DZ678" i="1"/>
  <c r="CX688" i="1"/>
  <c r="CY688" i="1"/>
  <c r="CW692" i="1"/>
  <c r="CX692" i="1"/>
  <c r="CY692" i="1"/>
  <c r="CS723" i="1"/>
  <c r="N495" i="1"/>
  <c r="O495" i="1"/>
  <c r="EA502" i="1"/>
  <c r="B723" i="1"/>
  <c r="B724" i="1"/>
  <c r="B725" i="1"/>
  <c r="JE501" i="1"/>
  <c r="CS576" i="1"/>
  <c r="II444" i="1"/>
  <c r="AL496" i="1"/>
  <c r="AL568" i="1"/>
  <c r="AM568" i="1"/>
  <c r="AL569" i="1"/>
  <c r="CJ650" i="1"/>
  <c r="CK650" i="1"/>
  <c r="JJ739" i="1"/>
  <c r="JK739" i="1"/>
  <c r="LM519" i="1"/>
  <c r="LM522" i="1"/>
  <c r="LN522" i="1"/>
  <c r="IQ501" i="1"/>
  <c r="DM502" i="1"/>
  <c r="BU673" i="1"/>
  <c r="BV673" i="1"/>
  <c r="BW673" i="1"/>
  <c r="LM596" i="1"/>
  <c r="LN593" i="1"/>
  <c r="BU523" i="1"/>
  <c r="BV519" i="1"/>
  <c r="BW519" i="1"/>
  <c r="KY534" i="1"/>
  <c r="KZ530" i="1"/>
  <c r="LA530" i="1"/>
  <c r="DD496" i="1"/>
  <c r="DD569" i="1"/>
  <c r="DD568" i="1"/>
  <c r="DE568" i="1"/>
  <c r="CJ741" i="1"/>
  <c r="CK741" i="1"/>
  <c r="CI745" i="1"/>
  <c r="BG514" i="1"/>
  <c r="BH513" i="1"/>
  <c r="X644" i="1"/>
  <c r="X717" i="1"/>
  <c r="X716" i="1"/>
  <c r="Y716" i="1"/>
  <c r="CT651" i="1"/>
  <c r="I723" i="1"/>
  <c r="I725" i="1"/>
  <c r="CS575" i="1"/>
  <c r="MQ513" i="1"/>
  <c r="ML569" i="1"/>
  <c r="MM569" i="1"/>
  <c r="II502" i="1"/>
  <c r="CB717" i="1"/>
  <c r="CB716" i="1"/>
  <c r="CC716" i="1"/>
  <c r="KL521" i="1"/>
  <c r="KM521" i="1"/>
  <c r="JK442" i="1"/>
  <c r="JJ500" i="1"/>
  <c r="JK500" i="1"/>
  <c r="CW533" i="1"/>
  <c r="CX529" i="1"/>
  <c r="CY529" i="1"/>
  <c r="JX520" i="1"/>
  <c r="JY520" i="1"/>
  <c r="KM441" i="1"/>
  <c r="KL499" i="1"/>
  <c r="KM499" i="1"/>
  <c r="DH725" i="1"/>
  <c r="JP643" i="1"/>
  <c r="JP570" i="1"/>
  <c r="KZ682" i="1"/>
  <c r="LA682" i="1"/>
  <c r="JY500" i="1"/>
  <c r="CX649" i="1"/>
  <c r="CY649" i="1"/>
  <c r="KZ650" i="1"/>
  <c r="LA650" i="1"/>
  <c r="DL670" i="1"/>
  <c r="DM670" i="1"/>
  <c r="C797" i="1"/>
  <c r="C798" i="1"/>
  <c r="C799" i="1"/>
  <c r="CI679" i="1"/>
  <c r="CJ679" i="1"/>
  <c r="CK679" i="1"/>
  <c r="IC500" i="1"/>
  <c r="CY441" i="1"/>
  <c r="CX499" i="1"/>
  <c r="CY499" i="1"/>
  <c r="NJ496" i="1"/>
  <c r="NJ569" i="1"/>
  <c r="NJ568" i="1"/>
  <c r="NK568" i="1"/>
  <c r="CI601" i="1"/>
  <c r="CJ597" i="1"/>
  <c r="JX749" i="1"/>
  <c r="JY749" i="1"/>
  <c r="JW753" i="1"/>
  <c r="CX671" i="1"/>
  <c r="CY671" i="1"/>
  <c r="KK522" i="1"/>
  <c r="KV799" i="1"/>
  <c r="JW609" i="1"/>
  <c r="JX605" i="1"/>
  <c r="JI674" i="1"/>
  <c r="JJ670" i="1"/>
  <c r="JK670" i="1"/>
  <c r="DL747" i="1"/>
  <c r="DM747" i="1"/>
  <c r="DK751" i="1"/>
  <c r="BV668" i="1"/>
  <c r="BW668" i="1"/>
  <c r="BU672" i="1"/>
  <c r="DK746" i="1"/>
  <c r="DK750" i="1"/>
  <c r="IC501" i="1"/>
  <c r="BQ500" i="1"/>
  <c r="NR513" i="1"/>
  <c r="JE500" i="1"/>
  <c r="JI748" i="1"/>
  <c r="JJ744" i="1"/>
  <c r="JK744" i="1"/>
  <c r="CX677" i="1"/>
  <c r="CY677" i="1"/>
  <c r="CW681" i="1"/>
  <c r="NC519" i="1"/>
  <c r="ND518" i="1"/>
  <c r="NE518" i="1"/>
  <c r="NR735" i="1"/>
  <c r="NS735" i="1"/>
  <c r="NQ736" i="1"/>
  <c r="CP725" i="1"/>
  <c r="Q591" i="1"/>
  <c r="R590" i="1"/>
  <c r="S590" i="1"/>
  <c r="DL601" i="1"/>
  <c r="NQ517" i="1"/>
  <c r="NR516" i="1"/>
  <c r="NS516" i="1"/>
  <c r="NR515" i="1"/>
  <c r="NS515" i="1"/>
  <c r="ID503" i="1"/>
  <c r="DY598" i="1"/>
  <c r="DZ594" i="1"/>
  <c r="EA594" i="1"/>
  <c r="KK746" i="1"/>
  <c r="KL742" i="1"/>
  <c r="KM742" i="1"/>
  <c r="NR514" i="1"/>
  <c r="NS514" i="1"/>
  <c r="JI673" i="1"/>
  <c r="JJ669" i="1"/>
  <c r="DY597" i="1"/>
  <c r="DZ593" i="1"/>
  <c r="KK533" i="1"/>
  <c r="KL529" i="1"/>
  <c r="KM529" i="1"/>
  <c r="JJ597" i="1"/>
  <c r="JI601" i="1"/>
  <c r="JK502" i="1"/>
  <c r="GN495" i="1"/>
  <c r="GO495" i="1"/>
  <c r="IW502" i="1"/>
  <c r="LA444" i="1"/>
  <c r="NO495" i="1"/>
  <c r="CT503" i="1"/>
  <c r="CX536" i="1"/>
  <c r="CY536" i="1"/>
  <c r="DZ743" i="1"/>
  <c r="EA743" i="1"/>
  <c r="JB651" i="1"/>
  <c r="EM589" i="1"/>
  <c r="EN589" i="1"/>
  <c r="EO589" i="1"/>
  <c r="EF717" i="1"/>
  <c r="HZ495" i="1"/>
  <c r="IA494" i="1"/>
  <c r="JJ525" i="1"/>
  <c r="JK525" i="1"/>
  <c r="JI529" i="1"/>
  <c r="CI677" i="1"/>
  <c r="CJ673" i="1"/>
  <c r="CK673" i="1"/>
  <c r="KK671" i="1"/>
  <c r="CW668" i="1"/>
  <c r="CX664" i="1"/>
  <c r="CY664" i="1"/>
  <c r="AZ571" i="1"/>
  <c r="AZ644" i="1"/>
  <c r="AZ642" i="1"/>
  <c r="BA642" i="1"/>
  <c r="DK744" i="1"/>
  <c r="DL740" i="1"/>
  <c r="DM740" i="1"/>
  <c r="CJ674" i="1"/>
  <c r="CK674" i="1"/>
  <c r="CI678" i="1"/>
  <c r="KM502" i="1"/>
  <c r="AB495" i="1"/>
  <c r="AC495" i="1"/>
  <c r="JI691" i="1"/>
  <c r="JJ691" i="1"/>
  <c r="JK691" i="1"/>
  <c r="CE500" i="1"/>
  <c r="KL525" i="1"/>
  <c r="KM525" i="1"/>
  <c r="KK540" i="1"/>
  <c r="KL536" i="1"/>
  <c r="KM536" i="1"/>
  <c r="IH499" i="1"/>
  <c r="IH493" i="1"/>
  <c r="II494" i="1"/>
  <c r="AZ497" i="1"/>
  <c r="AZ568" i="1"/>
  <c r="BA568" i="1"/>
  <c r="AZ570" i="1"/>
  <c r="ND517" i="1"/>
  <c r="NE517" i="1"/>
  <c r="HZ503" i="1"/>
  <c r="IC499" i="1"/>
  <c r="EN663" i="1"/>
  <c r="EO663" i="1"/>
  <c r="EM664" i="1"/>
  <c r="CX525" i="1"/>
  <c r="CY525" i="1"/>
  <c r="BV664" i="1"/>
  <c r="BW664" i="1"/>
  <c r="DU724" i="1"/>
  <c r="NJ718" i="1"/>
  <c r="NJ791" i="1"/>
  <c r="I724" i="1"/>
  <c r="K724" i="1"/>
  <c r="O728" i="1"/>
  <c r="DK678" i="1"/>
  <c r="DL674" i="1"/>
  <c r="DM674" i="1"/>
  <c r="DZ747" i="1"/>
  <c r="EA747" i="1"/>
  <c r="DY751" i="1"/>
  <c r="KY688" i="1"/>
  <c r="KZ684" i="1"/>
  <c r="LA684" i="1"/>
  <c r="CW544" i="1"/>
  <c r="CX540" i="1"/>
  <c r="JI532" i="1"/>
  <c r="JJ528" i="1"/>
  <c r="JK528" i="1"/>
  <c r="JK738" i="1"/>
  <c r="KL493" i="1"/>
  <c r="KM494" i="1"/>
  <c r="KL500" i="1"/>
  <c r="KM442" i="1"/>
  <c r="CX500" i="1"/>
  <c r="CX493" i="1"/>
  <c r="CY494" i="1"/>
  <c r="CY442" i="1"/>
  <c r="BW669" i="1"/>
  <c r="CX530" i="1"/>
  <c r="CY530" i="1"/>
  <c r="CW534" i="1"/>
  <c r="JK595" i="1"/>
  <c r="DK531" i="1"/>
  <c r="DL527" i="1"/>
  <c r="DM527" i="1"/>
  <c r="JS573" i="1"/>
  <c r="JT577" i="1"/>
  <c r="NJ716" i="1"/>
  <c r="NK716" i="1"/>
  <c r="NJ717" i="1"/>
  <c r="NJ644" i="1"/>
  <c r="JX751" i="1"/>
  <c r="JY751" i="1"/>
  <c r="JW755" i="1"/>
  <c r="JE795" i="1"/>
  <c r="JB799" i="1"/>
  <c r="BH738" i="1"/>
  <c r="BI738" i="1"/>
  <c r="BG739" i="1"/>
  <c r="KM593" i="1"/>
  <c r="KL647" i="1"/>
  <c r="KL535" i="1"/>
  <c r="KM535" i="1"/>
  <c r="KK539" i="1"/>
  <c r="LM745" i="1"/>
  <c r="LN742" i="1"/>
  <c r="CX573" i="1"/>
  <c r="BG588" i="1"/>
  <c r="BH587" i="1"/>
  <c r="BI587" i="1"/>
  <c r="CY665" i="1"/>
  <c r="JB718" i="1"/>
  <c r="JB790" i="1"/>
  <c r="JC790" i="1"/>
  <c r="JB791" i="1"/>
  <c r="IW444" i="1"/>
  <c r="JX493" i="1"/>
  <c r="JY494" i="1"/>
  <c r="JX499" i="1"/>
  <c r="CP503" i="1"/>
  <c r="CS499" i="1"/>
  <c r="KR495" i="1"/>
  <c r="KR494" i="1"/>
  <c r="KS494" i="1"/>
  <c r="DD503" i="1"/>
  <c r="DG499" i="1"/>
  <c r="EA500" i="1"/>
  <c r="JJ524" i="1"/>
  <c r="JX527" i="1"/>
  <c r="JY527" i="1"/>
  <c r="KM592" i="1"/>
  <c r="MA665" i="1"/>
  <c r="MB664" i="1"/>
  <c r="MC664" i="1"/>
  <c r="BN718" i="1"/>
  <c r="BN790" i="1"/>
  <c r="BO790" i="1"/>
  <c r="BN791" i="1"/>
  <c r="DU650" i="1"/>
  <c r="KK673" i="1"/>
  <c r="KL669" i="1"/>
  <c r="CF725" i="1"/>
  <c r="CT799" i="1"/>
  <c r="JF651" i="1"/>
  <c r="JE647" i="1"/>
  <c r="KD791" i="1"/>
  <c r="KD790" i="1"/>
  <c r="KE790" i="1"/>
  <c r="KD718" i="1"/>
  <c r="JY443" i="1"/>
  <c r="CP577" i="1"/>
  <c r="AE663" i="1"/>
  <c r="AF663" i="1"/>
  <c r="AG663" i="1"/>
  <c r="AF662" i="1"/>
  <c r="AG662" i="1"/>
  <c r="KY747" i="1"/>
  <c r="KZ743" i="1"/>
  <c r="CB495" i="1"/>
  <c r="CB494" i="1"/>
  <c r="CC494" i="1"/>
  <c r="KZ493" i="1"/>
  <c r="LA494" i="1"/>
  <c r="KZ499" i="1"/>
  <c r="KR503" i="1"/>
  <c r="KU499" i="1"/>
  <c r="DK745" i="1"/>
  <c r="DL741" i="1"/>
  <c r="BU745" i="1"/>
  <c r="BV741" i="1"/>
  <c r="BW741" i="1"/>
  <c r="Q666" i="1"/>
  <c r="R665" i="1"/>
  <c r="KM740" i="1"/>
  <c r="LT718" i="1"/>
  <c r="LT790" i="1"/>
  <c r="LU790" i="1"/>
  <c r="LT791" i="1"/>
  <c r="KL741" i="1"/>
  <c r="KM741" i="1"/>
  <c r="KK745" i="1"/>
  <c r="BU601" i="1"/>
  <c r="BV597" i="1"/>
  <c r="BW597" i="1"/>
  <c r="JS502" i="1"/>
  <c r="ET791" i="1"/>
  <c r="ET790" i="1"/>
  <c r="EU790" i="1"/>
  <c r="ET718" i="1"/>
  <c r="LN740" i="1"/>
  <c r="LM743" i="1"/>
  <c r="DY749" i="1"/>
  <c r="DZ745" i="1"/>
  <c r="CK442" i="1"/>
  <c r="CJ493" i="1"/>
  <c r="CK494" i="1"/>
  <c r="CJ500" i="1"/>
  <c r="CP495" i="1"/>
  <c r="CP494" i="1"/>
  <c r="CQ494" i="1"/>
  <c r="IV499" i="1"/>
  <c r="IV493" i="1"/>
  <c r="IW494" i="1"/>
  <c r="IW442" i="1"/>
  <c r="IV500" i="1"/>
  <c r="IW500" i="1"/>
  <c r="JJ499" i="1"/>
  <c r="JJ493" i="1"/>
  <c r="JK494" i="1"/>
  <c r="CF503" i="1"/>
  <c r="KD494" i="1"/>
  <c r="KE494" i="1"/>
  <c r="KD495" i="1"/>
  <c r="LT496" i="1"/>
  <c r="LT569" i="1"/>
  <c r="LT568" i="1"/>
  <c r="LU568" i="1"/>
  <c r="MH496" i="1"/>
  <c r="MH568" i="1"/>
  <c r="MI568" i="1"/>
  <c r="MH569" i="1"/>
  <c r="MH494" i="1"/>
  <c r="MI494" i="1"/>
  <c r="CY607" i="1"/>
  <c r="J494" i="1"/>
  <c r="K494" i="1"/>
  <c r="J495" i="1"/>
  <c r="BW540" i="1"/>
  <c r="DM668" i="1"/>
  <c r="KY756" i="1"/>
  <c r="KZ752" i="1"/>
  <c r="LA752" i="1"/>
  <c r="CE721" i="1"/>
  <c r="CB725" i="1"/>
  <c r="EA592" i="1"/>
  <c r="LF792" i="1"/>
  <c r="LF791" i="1"/>
  <c r="LG791" i="1"/>
  <c r="LF719" i="1"/>
  <c r="KL744" i="1"/>
  <c r="KM744" i="1"/>
  <c r="KK748" i="1"/>
  <c r="CE574" i="1"/>
  <c r="EO588" i="1"/>
  <c r="EN737" i="1"/>
  <c r="EO737" i="1"/>
  <c r="EM738" i="1"/>
  <c r="KG795" i="1"/>
  <c r="KD799" i="1"/>
  <c r="CK743" i="1"/>
  <c r="MB740" i="1"/>
  <c r="MA741" i="1"/>
  <c r="CI527" i="1"/>
  <c r="CJ523" i="1"/>
  <c r="DU795" i="1"/>
  <c r="JK443" i="1"/>
  <c r="AL494" i="1"/>
  <c r="AM494" i="1"/>
  <c r="AL495" i="1"/>
  <c r="CE499" i="1"/>
  <c r="CB503" i="1"/>
  <c r="IR503" i="1"/>
  <c r="JY502" i="1"/>
  <c r="LN591" i="1"/>
  <c r="DZ525" i="1"/>
  <c r="EA525" i="1"/>
  <c r="CW679" i="1"/>
  <c r="LN738" i="1"/>
  <c r="LM741" i="1"/>
  <c r="CP799" i="1"/>
  <c r="CS795" i="1"/>
  <c r="JK743" i="1"/>
  <c r="EO736" i="1"/>
  <c r="JB503" i="1"/>
  <c r="JE499" i="1"/>
  <c r="JS574" i="1"/>
  <c r="JP577" i="1"/>
  <c r="Q737" i="1"/>
  <c r="R736" i="1"/>
  <c r="S736" i="1"/>
  <c r="CI751" i="1"/>
  <c r="CJ747" i="1"/>
  <c r="CK747" i="1"/>
  <c r="BR725" i="1"/>
  <c r="BQ721" i="1"/>
  <c r="JE723" i="1"/>
  <c r="DV725" i="1"/>
  <c r="DZ604" i="1"/>
  <c r="EA604" i="1"/>
  <c r="LO494" i="1"/>
  <c r="BQ502" i="1"/>
  <c r="BN503" i="1"/>
  <c r="CI525" i="1"/>
  <c r="JP494" i="1"/>
  <c r="JQ494" i="1"/>
  <c r="JP495" i="1"/>
  <c r="KD496" i="1"/>
  <c r="KD569" i="1"/>
  <c r="KD568" i="1"/>
  <c r="KE568" i="1"/>
  <c r="KK611" i="1"/>
  <c r="KH503" i="1"/>
  <c r="BQ499" i="1"/>
  <c r="EA521" i="1"/>
  <c r="KD503" i="1"/>
  <c r="S513" i="1"/>
  <c r="DD799" i="1"/>
  <c r="DG795" i="1"/>
  <c r="KY746" i="1"/>
  <c r="KZ742" i="1"/>
  <c r="KZ680" i="1"/>
  <c r="JE721" i="1"/>
  <c r="JB725" i="1"/>
  <c r="CK740" i="1"/>
  <c r="CF799" i="1"/>
  <c r="KL724" i="1"/>
  <c r="KM724" i="1"/>
  <c r="KM666" i="1"/>
  <c r="JT799" i="1"/>
  <c r="FA739" i="1"/>
  <c r="FB738" i="1"/>
  <c r="FC738" i="1"/>
  <c r="IQ502" i="1"/>
  <c r="IN503" i="1"/>
  <c r="IQ499" i="1"/>
  <c r="KM664" i="1"/>
  <c r="IQ500" i="1"/>
  <c r="EF495" i="1"/>
  <c r="EF494" i="1"/>
  <c r="EG494" i="1"/>
  <c r="DY533" i="1"/>
  <c r="EO513" i="1"/>
  <c r="R514" i="1"/>
  <c r="S514" i="1"/>
  <c r="Q515" i="1"/>
  <c r="BN651" i="1"/>
  <c r="KL737" i="1"/>
  <c r="DR725" i="1"/>
  <c r="DU721" i="1"/>
  <c r="NS662" i="1"/>
  <c r="FC737" i="1"/>
  <c r="JT725" i="1"/>
  <c r="JS721" i="1"/>
  <c r="BV756" i="1"/>
  <c r="AP644" i="1"/>
  <c r="AQ644" i="1"/>
  <c r="BU599" i="1"/>
  <c r="BV595" i="1"/>
  <c r="CK521" i="1"/>
  <c r="DK684" i="1"/>
  <c r="DL680" i="1"/>
  <c r="DM680" i="1"/>
  <c r="JY442" i="1"/>
  <c r="DR496" i="1"/>
  <c r="DR569" i="1"/>
  <c r="DR568" i="1"/>
  <c r="DS568" i="1"/>
  <c r="NJ495" i="1"/>
  <c r="NN496" i="1"/>
  <c r="NO496" i="1"/>
  <c r="NJ494" i="1"/>
  <c r="NK494" i="1"/>
  <c r="CP496" i="1"/>
  <c r="CP569" i="1"/>
  <c r="CP568" i="1"/>
  <c r="CQ568" i="1"/>
  <c r="GX495" i="1"/>
  <c r="KY527" i="1"/>
  <c r="DH503" i="1"/>
  <c r="X494" i="1"/>
  <c r="Y494" i="1"/>
  <c r="X495" i="1"/>
  <c r="DZ493" i="1"/>
  <c r="EA494" i="1"/>
  <c r="JT503" i="1"/>
  <c r="LA598" i="1"/>
  <c r="KU500" i="1"/>
  <c r="J496" i="1"/>
  <c r="I575" i="1"/>
  <c r="J568" i="1"/>
  <c r="K568" i="1"/>
  <c r="J569" i="1"/>
  <c r="CW600" i="1"/>
  <c r="DK599" i="1"/>
  <c r="CX526" i="1"/>
  <c r="BN495" i="1"/>
  <c r="BN494" i="1"/>
  <c r="BO494" i="1"/>
  <c r="KR496" i="1"/>
  <c r="KR569" i="1"/>
  <c r="KR568" i="1"/>
  <c r="KS568" i="1"/>
  <c r="EN514" i="1"/>
  <c r="EO514" i="1"/>
  <c r="EM515" i="1"/>
  <c r="FB662" i="1"/>
  <c r="FC662" i="1"/>
  <c r="FA663" i="1"/>
  <c r="JS722" i="1"/>
  <c r="JP725" i="1"/>
  <c r="DR644" i="1"/>
  <c r="DR717" i="1"/>
  <c r="DR716" i="1"/>
  <c r="DS716" i="1"/>
  <c r="JS795" i="1"/>
  <c r="KZ687" i="1"/>
  <c r="DY671" i="1"/>
  <c r="DZ667" i="1"/>
  <c r="EA667" i="1"/>
  <c r="NC589" i="1"/>
  <c r="ND589" i="1"/>
  <c r="NE589" i="1"/>
  <c r="ND588" i="1"/>
  <c r="DK681" i="1"/>
  <c r="DL677" i="1"/>
  <c r="DM677" i="1"/>
  <c r="BN725" i="1"/>
  <c r="JX750" i="1"/>
  <c r="JY750" i="1"/>
  <c r="JW754" i="1"/>
  <c r="NC664" i="1"/>
  <c r="ND663" i="1"/>
  <c r="NE663" i="1"/>
  <c r="NE735" i="1"/>
  <c r="CS500" i="1"/>
  <c r="LF495" i="1"/>
  <c r="LG495" i="1"/>
  <c r="LF496" i="1"/>
  <c r="CE795" i="1"/>
  <c r="CB799" i="1"/>
  <c r="GK494" i="1"/>
  <c r="DK548" i="1"/>
  <c r="DL548" i="1"/>
  <c r="DM548" i="1"/>
  <c r="IN495" i="1"/>
  <c r="IO494" i="1"/>
  <c r="LM521" i="1"/>
  <c r="CY443" i="1"/>
  <c r="CX501" i="1"/>
  <c r="CY501" i="1"/>
  <c r="JK521" i="1"/>
  <c r="JP496" i="1"/>
  <c r="JP569" i="1"/>
  <c r="JP568" i="1"/>
  <c r="JQ568" i="1"/>
  <c r="MV496" i="1"/>
  <c r="MV569" i="1"/>
  <c r="MV568" i="1"/>
  <c r="MW568" i="1"/>
  <c r="JY591" i="1"/>
  <c r="JX649" i="1"/>
  <c r="JY649" i="1"/>
  <c r="CX742" i="1"/>
  <c r="CW746" i="1"/>
  <c r="CX746" i="1"/>
  <c r="CY746" i="1"/>
  <c r="CJ744" i="1"/>
  <c r="CK744" i="1"/>
  <c r="CI748" i="1"/>
  <c r="JI758" i="1"/>
  <c r="JJ754" i="1"/>
  <c r="JK754" i="1"/>
  <c r="KH799" i="1"/>
  <c r="I797" i="1"/>
  <c r="KU721" i="1"/>
  <c r="EA663" i="1"/>
  <c r="DY680" i="1"/>
  <c r="DZ676" i="1"/>
  <c r="BV737" i="1"/>
  <c r="ND736" i="1"/>
  <c r="NE736" i="1"/>
  <c r="NC737" i="1"/>
  <c r="DR790" i="1"/>
  <c r="DS790" i="1"/>
  <c r="DR791" i="1"/>
  <c r="DR718" i="1"/>
  <c r="BQ798" i="1"/>
  <c r="JW686" i="1"/>
  <c r="JX682" i="1"/>
  <c r="JY682" i="1"/>
  <c r="ET496" i="1"/>
  <c r="ET568" i="1"/>
  <c r="EU568" i="1"/>
  <c r="ET569" i="1"/>
  <c r="CY598" i="1"/>
  <c r="LM595" i="1"/>
  <c r="JB495" i="1"/>
  <c r="JB494" i="1"/>
  <c r="JC494" i="1"/>
  <c r="JI599" i="1"/>
  <c r="CJ750" i="1"/>
  <c r="CI754" i="1"/>
  <c r="BW739" i="1"/>
  <c r="KY677" i="1"/>
  <c r="KZ673" i="1"/>
  <c r="NE661" i="1"/>
  <c r="DY746" i="1"/>
  <c r="DZ742" i="1"/>
  <c r="JK667" i="1"/>
  <c r="KK751" i="1"/>
  <c r="KL751" i="1"/>
  <c r="KM751" i="1"/>
  <c r="KL747" i="1"/>
  <c r="KM747" i="1"/>
  <c r="KK680" i="1"/>
  <c r="KL676" i="1"/>
  <c r="KM676" i="1"/>
  <c r="AU736" i="1"/>
  <c r="JB642" i="1"/>
  <c r="JC642" i="1"/>
  <c r="JB570" i="1"/>
  <c r="JB643" i="1"/>
  <c r="BR799" i="1"/>
  <c r="EA665" i="1"/>
  <c r="D797" i="1"/>
  <c r="D798" i="1"/>
  <c r="D799" i="1"/>
  <c r="LN669" i="1"/>
  <c r="LM672" i="1"/>
  <c r="I649" i="1"/>
  <c r="DU499" i="1"/>
  <c r="DR503" i="1"/>
  <c r="JB496" i="1"/>
  <c r="JB568" i="1"/>
  <c r="JC568" i="1"/>
  <c r="JB569" i="1"/>
  <c r="CI534" i="1"/>
  <c r="DL499" i="1"/>
  <c r="DL493" i="1"/>
  <c r="DM494" i="1"/>
  <c r="JS499" i="1"/>
  <c r="JP503" i="1"/>
  <c r="LT494" i="1"/>
  <c r="LU494" i="1"/>
  <c r="LT495" i="1"/>
  <c r="EF496" i="1"/>
  <c r="EF569" i="1"/>
  <c r="EF568" i="1"/>
  <c r="EG568" i="1"/>
  <c r="LA501" i="1"/>
  <c r="DK526" i="1"/>
  <c r="DL522" i="1"/>
  <c r="EA501" i="1"/>
  <c r="AZ494" i="1"/>
  <c r="BA494" i="1"/>
  <c r="AZ496" i="1"/>
  <c r="DR494" i="1"/>
  <c r="DS494" i="1"/>
  <c r="DR495" i="1"/>
  <c r="DM595" i="1"/>
  <c r="JE502" i="1"/>
  <c r="LA500" i="1"/>
  <c r="X496" i="1"/>
  <c r="X569" i="1"/>
  <c r="X568" i="1"/>
  <c r="Y568" i="1"/>
  <c r="LA740" i="1"/>
  <c r="MO663" i="1"/>
  <c r="MP662" i="1"/>
  <c r="MQ662" i="1"/>
  <c r="AU512" i="1"/>
  <c r="DD725" i="1"/>
  <c r="CT725" i="1"/>
  <c r="CS721" i="1"/>
  <c r="E723" i="1"/>
  <c r="E724" i="1"/>
  <c r="E725" i="1"/>
  <c r="CX748" i="1"/>
  <c r="CY748" i="1"/>
  <c r="CW752" i="1"/>
  <c r="AS738" i="1"/>
  <c r="AT737" i="1"/>
  <c r="AU737" i="1"/>
  <c r="KK608" i="1"/>
  <c r="KL608" i="1"/>
  <c r="KM608" i="1"/>
  <c r="KL604" i="1"/>
  <c r="KM604" i="1"/>
  <c r="LA737" i="1"/>
  <c r="BW502" i="1"/>
  <c r="AU662" i="1"/>
  <c r="BV746" i="1"/>
  <c r="BW746" i="1"/>
  <c r="BU750" i="1"/>
  <c r="DU797" i="1"/>
  <c r="JJ668" i="1"/>
  <c r="JI672" i="1"/>
  <c r="BU675" i="1"/>
  <c r="BV671" i="1"/>
  <c r="CX751" i="1"/>
  <c r="CY751" i="1"/>
  <c r="CW755" i="1"/>
  <c r="BN496" i="1"/>
  <c r="BN568" i="1"/>
  <c r="BO568" i="1"/>
  <c r="BN569" i="1"/>
  <c r="LA441" i="1"/>
  <c r="DD494" i="1"/>
  <c r="DE494" i="1"/>
  <c r="DD495" i="1"/>
  <c r="JI530" i="1"/>
  <c r="JJ526" i="1"/>
  <c r="JK526" i="1"/>
  <c r="EA444" i="1"/>
  <c r="MA516" i="1"/>
  <c r="MB515" i="1"/>
  <c r="MC515" i="1"/>
  <c r="JX531" i="1"/>
  <c r="JY531" i="1"/>
  <c r="CB496" i="1"/>
  <c r="CB568" i="1"/>
  <c r="CC568" i="1"/>
  <c r="CB569" i="1"/>
  <c r="JJ522" i="1"/>
  <c r="JX523" i="1"/>
  <c r="JY523" i="1"/>
  <c r="LA604" i="1"/>
  <c r="BR651" i="1"/>
  <c r="BQ648" i="1"/>
  <c r="KY599" i="1"/>
  <c r="MQ661" i="1"/>
  <c r="AS514" i="1"/>
  <c r="AT513" i="1"/>
  <c r="AU513" i="1"/>
  <c r="BI586" i="1"/>
  <c r="CW602" i="1"/>
  <c r="C723" i="1"/>
  <c r="C724" i="1"/>
  <c r="C725" i="1"/>
  <c r="DD717" i="1"/>
  <c r="DD644" i="1"/>
  <c r="DD716" i="1"/>
  <c r="DE716" i="1"/>
  <c r="KR716" i="1"/>
  <c r="KS716" i="1"/>
  <c r="KR644" i="1"/>
  <c r="KR717" i="1"/>
  <c r="DY689" i="1"/>
  <c r="DZ685" i="1"/>
  <c r="EA685" i="1"/>
  <c r="KY745" i="1"/>
  <c r="KZ741" i="1"/>
  <c r="LA741" i="1"/>
  <c r="KU795" i="1"/>
  <c r="KR799" i="1"/>
  <c r="CW686" i="1"/>
  <c r="CX682" i="1"/>
  <c r="E575" i="1"/>
  <c r="E576" i="1"/>
  <c r="E577" i="1"/>
  <c r="AT663" i="1"/>
  <c r="AU663" i="1"/>
  <c r="AS664" i="1"/>
  <c r="KU797" i="1"/>
  <c r="BI737" i="1"/>
  <c r="HB495" i="1"/>
  <c r="HC495" i="1"/>
  <c r="DZ503" i="1"/>
  <c r="CI680" i="1"/>
  <c r="CJ676" i="1"/>
  <c r="CK676" i="1"/>
  <c r="AB496" i="1"/>
  <c r="AC496" i="1"/>
  <c r="LM525" i="1"/>
  <c r="BV604" i="1"/>
  <c r="BW604" i="1"/>
  <c r="ML791" i="1"/>
  <c r="MM791" i="1"/>
  <c r="DY528" i="1"/>
  <c r="DY532" i="1"/>
  <c r="DL594" i="1"/>
  <c r="DM594" i="1"/>
  <c r="JJ600" i="1"/>
  <c r="JK600" i="1"/>
  <c r="JI604" i="1"/>
  <c r="LM668" i="1"/>
  <c r="LN665" i="1"/>
  <c r="DY546" i="1"/>
  <c r="LX496" i="1"/>
  <c r="LY496" i="1"/>
  <c r="NR663" i="1"/>
  <c r="NS663" i="1"/>
  <c r="I727" i="1"/>
  <c r="CW605" i="1"/>
  <c r="DY752" i="1"/>
  <c r="NN644" i="1"/>
  <c r="NO644" i="1"/>
  <c r="JX600" i="1"/>
  <c r="JY600" i="1"/>
  <c r="JW604" i="1"/>
  <c r="JJ747" i="1"/>
  <c r="JK747" i="1"/>
  <c r="LX643" i="1"/>
  <c r="LY643" i="1"/>
  <c r="JX539" i="1"/>
  <c r="JY539" i="1"/>
  <c r="JW760" i="1"/>
  <c r="JW764" i="1"/>
  <c r="BV755" i="1"/>
  <c r="BW755" i="1"/>
  <c r="BU759" i="1"/>
  <c r="IV495" i="1"/>
  <c r="IW495" i="1"/>
  <c r="JW676" i="1"/>
  <c r="JX672" i="1"/>
  <c r="JY672" i="1"/>
  <c r="AC645" i="1"/>
  <c r="AF592" i="1"/>
  <c r="KY602" i="1"/>
  <c r="KZ602" i="1"/>
  <c r="LA602" i="1"/>
  <c r="JX495" i="1"/>
  <c r="JY495" i="1"/>
  <c r="AP496" i="1"/>
  <c r="AQ496" i="1"/>
  <c r="JJ594" i="1"/>
  <c r="JK594" i="1"/>
  <c r="JI598" i="1"/>
  <c r="GN496" i="1"/>
  <c r="GO496" i="1"/>
  <c r="CX495" i="1"/>
  <c r="CY495" i="1"/>
  <c r="JW547" i="1"/>
  <c r="JX547" i="1"/>
  <c r="KY533" i="1"/>
  <c r="KZ529" i="1"/>
  <c r="LA529" i="1"/>
  <c r="JI749" i="1"/>
  <c r="JI753" i="1"/>
  <c r="JJ495" i="1"/>
  <c r="JK495" i="1"/>
  <c r="KY694" i="1"/>
  <c r="KZ694" i="1"/>
  <c r="LA694" i="1"/>
  <c r="ML570" i="1"/>
  <c r="MM570" i="1"/>
  <c r="DL683" i="1"/>
  <c r="DM683" i="1"/>
  <c r="BU530" i="1"/>
  <c r="BV530" i="1"/>
  <c r="BW530" i="1"/>
  <c r="ML643" i="1"/>
  <c r="MM643" i="1"/>
  <c r="BV724" i="1"/>
  <c r="BW724" i="1"/>
  <c r="DL679" i="1"/>
  <c r="DM679" i="1"/>
  <c r="DL598" i="1"/>
  <c r="DM598" i="1"/>
  <c r="DK602" i="1"/>
  <c r="JW526" i="1"/>
  <c r="JX522" i="1"/>
  <c r="JY522" i="1"/>
  <c r="LM520" i="1"/>
  <c r="LN517" i="1"/>
  <c r="JJ573" i="1"/>
  <c r="JK573" i="1"/>
  <c r="BV602" i="1"/>
  <c r="BW602" i="1"/>
  <c r="CJ599" i="1"/>
  <c r="CK599" i="1"/>
  <c r="KZ601" i="1"/>
  <c r="LA601" i="1"/>
  <c r="DK533" i="1"/>
  <c r="AE516" i="1"/>
  <c r="AF515" i="1"/>
  <c r="AG515" i="1"/>
  <c r="DL612" i="1"/>
  <c r="DK616" i="1"/>
  <c r="DL616" i="1"/>
  <c r="DM616" i="1"/>
  <c r="AE740" i="1"/>
  <c r="AF739" i="1"/>
  <c r="AG739" i="1"/>
  <c r="BU677" i="1"/>
  <c r="BU681" i="1"/>
  <c r="JW673" i="1"/>
  <c r="JX669" i="1"/>
  <c r="JY669" i="1"/>
  <c r="JX671" i="1"/>
  <c r="JY671" i="1"/>
  <c r="JW675" i="1"/>
  <c r="LN495" i="1"/>
  <c r="LO495" i="1"/>
  <c r="KK606" i="1"/>
  <c r="KL606" i="1"/>
  <c r="LN519" i="1"/>
  <c r="BU537" i="1"/>
  <c r="BV533" i="1"/>
  <c r="BW533" i="1"/>
  <c r="DY599" i="1"/>
  <c r="DZ595" i="1"/>
  <c r="EA595" i="1"/>
  <c r="CI602" i="1"/>
  <c r="CJ598" i="1"/>
  <c r="CK598" i="1"/>
  <c r="BG665" i="1"/>
  <c r="BH664" i="1"/>
  <c r="AC719" i="1"/>
  <c r="AF667" i="1"/>
  <c r="AG667" i="1"/>
  <c r="FC515" i="1"/>
  <c r="FC592" i="1"/>
  <c r="EX643" i="1"/>
  <c r="LN670" i="1"/>
  <c r="LM673" i="1"/>
  <c r="BU536" i="1"/>
  <c r="BV536" i="1"/>
  <c r="BW536" i="1"/>
  <c r="BV532" i="1"/>
  <c r="BW532" i="1"/>
  <c r="JJ721" i="1"/>
  <c r="JK721" i="1"/>
  <c r="JX541" i="1"/>
  <c r="JY541" i="1"/>
  <c r="JW545" i="1"/>
  <c r="IH495" i="1"/>
  <c r="II495" i="1"/>
  <c r="CW749" i="1"/>
  <c r="CX745" i="1"/>
  <c r="CY745" i="1"/>
  <c r="FA518" i="1"/>
  <c r="FB517" i="1"/>
  <c r="FC517" i="1"/>
  <c r="KK544" i="1"/>
  <c r="KL540" i="1"/>
  <c r="KM540" i="1"/>
  <c r="JK597" i="1"/>
  <c r="DY602" i="1"/>
  <c r="DZ598" i="1"/>
  <c r="EA598" i="1"/>
  <c r="NC520" i="1"/>
  <c r="ND519" i="1"/>
  <c r="NE519" i="1"/>
  <c r="BG515" i="1"/>
  <c r="BH514" i="1"/>
  <c r="BI514" i="1"/>
  <c r="EA678" i="1"/>
  <c r="CX681" i="1"/>
  <c r="CY681" i="1"/>
  <c r="CW685" i="1"/>
  <c r="DL751" i="1"/>
  <c r="DM751" i="1"/>
  <c r="DK755" i="1"/>
  <c r="JX753" i="1"/>
  <c r="JY753" i="1"/>
  <c r="JW757" i="1"/>
  <c r="CJ745" i="1"/>
  <c r="CK745" i="1"/>
  <c r="CI749" i="1"/>
  <c r="LM599" i="1"/>
  <c r="LN596" i="1"/>
  <c r="DY550" i="1"/>
  <c r="DZ550" i="1"/>
  <c r="EA550" i="1"/>
  <c r="DZ546" i="1"/>
  <c r="DY686" i="1"/>
  <c r="DZ682" i="1"/>
  <c r="EA682" i="1"/>
  <c r="BU527" i="1"/>
  <c r="BV523" i="1"/>
  <c r="BW523" i="1"/>
  <c r="EN664" i="1"/>
  <c r="EO664" i="1"/>
  <c r="EM665" i="1"/>
  <c r="KK537" i="1"/>
  <c r="KL533" i="1"/>
  <c r="KY532" i="1"/>
  <c r="KZ528" i="1"/>
  <c r="LA528" i="1"/>
  <c r="BU676" i="1"/>
  <c r="BV672" i="1"/>
  <c r="BW672" i="1"/>
  <c r="DL746" i="1"/>
  <c r="DM746" i="1"/>
  <c r="EA593" i="1"/>
  <c r="CK597" i="1"/>
  <c r="CW537" i="1"/>
  <c r="CX533" i="1"/>
  <c r="DK691" i="1"/>
  <c r="DL691" i="1"/>
  <c r="DM691" i="1"/>
  <c r="DL687" i="1"/>
  <c r="DM687" i="1"/>
  <c r="DZ495" i="1"/>
  <c r="EA495" i="1"/>
  <c r="N496" i="1"/>
  <c r="O496" i="1"/>
  <c r="CW672" i="1"/>
  <c r="CX672" i="1"/>
  <c r="CY672" i="1"/>
  <c r="CX668" i="1"/>
  <c r="CY668" i="1"/>
  <c r="DY601" i="1"/>
  <c r="DZ597" i="1"/>
  <c r="EA597" i="1"/>
  <c r="NR517" i="1"/>
  <c r="NS517" i="1"/>
  <c r="NQ518" i="1"/>
  <c r="JI752" i="1"/>
  <c r="JJ748" i="1"/>
  <c r="JK748" i="1"/>
  <c r="JI678" i="1"/>
  <c r="JJ674" i="1"/>
  <c r="JK674" i="1"/>
  <c r="CI605" i="1"/>
  <c r="CJ601" i="1"/>
  <c r="CK601" i="1"/>
  <c r="JX602" i="1"/>
  <c r="JW606" i="1"/>
  <c r="IH503" i="1"/>
  <c r="II503" i="1"/>
  <c r="II499" i="1"/>
  <c r="DL744" i="1"/>
  <c r="DM744" i="1"/>
  <c r="DK748" i="1"/>
  <c r="JJ601" i="1"/>
  <c r="JK601" i="1"/>
  <c r="JI605" i="1"/>
  <c r="KL522" i="1"/>
  <c r="KM522" i="1"/>
  <c r="KK526" i="1"/>
  <c r="CI683" i="1"/>
  <c r="CI687" i="1"/>
  <c r="KL671" i="1"/>
  <c r="KM671" i="1"/>
  <c r="KK675" i="1"/>
  <c r="JK669" i="1"/>
  <c r="DM601" i="1"/>
  <c r="JY605" i="1"/>
  <c r="DY535" i="1"/>
  <c r="DZ531" i="1"/>
  <c r="EA531" i="1"/>
  <c r="DL495" i="1"/>
  <c r="DM495" i="1"/>
  <c r="KL495" i="1"/>
  <c r="KM495" i="1"/>
  <c r="JI677" i="1"/>
  <c r="JJ673" i="1"/>
  <c r="JK673" i="1"/>
  <c r="NS513" i="1"/>
  <c r="JW613" i="1"/>
  <c r="JX613" i="1"/>
  <c r="JY613" i="1"/>
  <c r="JX609" i="1"/>
  <c r="JY609" i="1"/>
  <c r="CI681" i="1"/>
  <c r="CJ677" i="1"/>
  <c r="CK677" i="1"/>
  <c r="Q592" i="1"/>
  <c r="R591" i="1"/>
  <c r="KY609" i="1"/>
  <c r="KZ605" i="1"/>
  <c r="LA605" i="1"/>
  <c r="BI513" i="1"/>
  <c r="KL746" i="1"/>
  <c r="KM746" i="1"/>
  <c r="KK750" i="1"/>
  <c r="DK613" i="1"/>
  <c r="DL613" i="1"/>
  <c r="DM613" i="1"/>
  <c r="DL609" i="1"/>
  <c r="DM609" i="1"/>
  <c r="CI682" i="1"/>
  <c r="CJ678" i="1"/>
  <c r="CK678" i="1"/>
  <c r="JJ529" i="1"/>
  <c r="JI533" i="1"/>
  <c r="JX528" i="1"/>
  <c r="JY528" i="1"/>
  <c r="JW532" i="1"/>
  <c r="AB717" i="1"/>
  <c r="AB718" i="1"/>
  <c r="AC718" i="1"/>
  <c r="KL797" i="1"/>
  <c r="KM797" i="1"/>
  <c r="EJ643" i="1"/>
  <c r="NR736" i="1"/>
  <c r="NS736" i="1"/>
  <c r="NQ737" i="1"/>
  <c r="KY538" i="1"/>
  <c r="KZ534" i="1"/>
  <c r="CI758" i="1"/>
  <c r="CJ754" i="1"/>
  <c r="CK754" i="1"/>
  <c r="JW758" i="1"/>
  <c r="JX754" i="1"/>
  <c r="LA687" i="1"/>
  <c r="KZ721" i="1"/>
  <c r="BU764" i="1"/>
  <c r="BV760" i="1"/>
  <c r="BW760" i="1"/>
  <c r="KZ756" i="1"/>
  <c r="KY760" i="1"/>
  <c r="JK499" i="1"/>
  <c r="JJ503" i="1"/>
  <c r="JK503" i="1"/>
  <c r="DK749" i="1"/>
  <c r="DL745" i="1"/>
  <c r="DM745" i="1"/>
  <c r="KZ747" i="1"/>
  <c r="LA747" i="1"/>
  <c r="KY751" i="1"/>
  <c r="BH739" i="1"/>
  <c r="BG740" i="1"/>
  <c r="JK522" i="1"/>
  <c r="KY749" i="1"/>
  <c r="KZ745" i="1"/>
  <c r="LA745" i="1"/>
  <c r="CW759" i="1"/>
  <c r="CX755" i="1"/>
  <c r="CY755" i="1"/>
  <c r="CK750" i="1"/>
  <c r="BW737" i="1"/>
  <c r="FB739" i="1"/>
  <c r="FC739" i="1"/>
  <c r="FA740" i="1"/>
  <c r="R737" i="1"/>
  <c r="S737" i="1"/>
  <c r="Q738" i="1"/>
  <c r="CW683" i="1"/>
  <c r="CX679" i="1"/>
  <c r="EM739" i="1"/>
  <c r="EN738" i="1"/>
  <c r="DY755" i="1"/>
  <c r="DZ751" i="1"/>
  <c r="EA751" i="1"/>
  <c r="BV750" i="1"/>
  <c r="BW750" i="1"/>
  <c r="BU754" i="1"/>
  <c r="AS515" i="1"/>
  <c r="AT514" i="1"/>
  <c r="AS739" i="1"/>
  <c r="AT738" i="1"/>
  <c r="DM522" i="1"/>
  <c r="EA742" i="1"/>
  <c r="JJ599" i="1"/>
  <c r="JI603" i="1"/>
  <c r="LM524" i="1"/>
  <c r="LN521" i="1"/>
  <c r="EN515" i="1"/>
  <c r="EO515" i="1"/>
  <c r="EM516" i="1"/>
  <c r="CY526" i="1"/>
  <c r="KM737" i="1"/>
  <c r="JY499" i="1"/>
  <c r="JX503" i="1"/>
  <c r="JY503" i="1"/>
  <c r="BW671" i="1"/>
  <c r="CW756" i="1"/>
  <c r="CX752" i="1"/>
  <c r="CY752" i="1"/>
  <c r="DL526" i="1"/>
  <c r="DM526" i="1"/>
  <c r="DK530" i="1"/>
  <c r="I653" i="1"/>
  <c r="R592" i="1"/>
  <c r="N643" i="1"/>
  <c r="EX644" i="1"/>
  <c r="BH588" i="1"/>
  <c r="BG589" i="1"/>
  <c r="BH589" i="1"/>
  <c r="BG590" i="1"/>
  <c r="BH590" i="1"/>
  <c r="BG591" i="1"/>
  <c r="BH591" i="1"/>
  <c r="BG592" i="1"/>
  <c r="BH592" i="1"/>
  <c r="BD643" i="1"/>
  <c r="BD644" i="1"/>
  <c r="CX600" i="1"/>
  <c r="CX602" i="1"/>
  <c r="CW604" i="1"/>
  <c r="CX604" i="1"/>
  <c r="CX605" i="1"/>
  <c r="CW606" i="1"/>
  <c r="CX606" i="1"/>
  <c r="CW608" i="1"/>
  <c r="CX608" i="1"/>
  <c r="CW609" i="1"/>
  <c r="CX609" i="1"/>
  <c r="CW610" i="1"/>
  <c r="CX610" i="1"/>
  <c r="CW612" i="1"/>
  <c r="CX612" i="1"/>
  <c r="CW613" i="1"/>
  <c r="CX613" i="1"/>
  <c r="CW614" i="1"/>
  <c r="CX614" i="1"/>
  <c r="CW616" i="1"/>
  <c r="CX616" i="1"/>
  <c r="CX641" i="1"/>
  <c r="CJ602" i="1"/>
  <c r="CJ603" i="1"/>
  <c r="CJ605" i="1"/>
  <c r="CI606" i="1"/>
  <c r="CJ606" i="1"/>
  <c r="CI607" i="1"/>
  <c r="CJ607" i="1"/>
  <c r="CI609" i="1"/>
  <c r="CJ609" i="1"/>
  <c r="CI610" i="1"/>
  <c r="CJ610" i="1"/>
  <c r="CI611" i="1"/>
  <c r="CJ611" i="1"/>
  <c r="CI613" i="1"/>
  <c r="CJ613" i="1"/>
  <c r="CI614" i="1"/>
  <c r="CJ614" i="1"/>
  <c r="CI615" i="1"/>
  <c r="CJ615" i="1"/>
  <c r="CJ641" i="1"/>
  <c r="DZ599" i="1"/>
  <c r="DZ601" i="1"/>
  <c r="DZ602" i="1"/>
  <c r="DY603" i="1"/>
  <c r="DZ603" i="1"/>
  <c r="DY605" i="1"/>
  <c r="DZ605" i="1"/>
  <c r="DY606" i="1"/>
  <c r="DZ606" i="1"/>
  <c r="DY607" i="1"/>
  <c r="DZ607" i="1"/>
  <c r="DZ608" i="1"/>
  <c r="DY609" i="1"/>
  <c r="DZ609" i="1"/>
  <c r="DY610" i="1"/>
  <c r="DZ610" i="1"/>
  <c r="DY611" i="1"/>
  <c r="DZ611" i="1"/>
  <c r="DY612" i="1"/>
  <c r="DZ612" i="1"/>
  <c r="DY613" i="1"/>
  <c r="DZ613" i="1"/>
  <c r="DY614" i="1"/>
  <c r="DZ614" i="1"/>
  <c r="DY615" i="1"/>
  <c r="DZ615" i="1"/>
  <c r="DY616" i="1"/>
  <c r="DZ616" i="1"/>
  <c r="DZ641" i="1"/>
  <c r="LN594" i="1"/>
  <c r="LN595" i="1"/>
  <c r="LM597" i="1"/>
  <c r="LN597" i="1"/>
  <c r="LM598" i="1"/>
  <c r="LN598" i="1"/>
  <c r="LN599" i="1"/>
  <c r="LM600" i="1"/>
  <c r="LN600" i="1"/>
  <c r="LM601" i="1"/>
  <c r="LN601" i="1"/>
  <c r="LM602" i="1"/>
  <c r="LN602" i="1"/>
  <c r="LM603" i="1"/>
  <c r="LN603" i="1"/>
  <c r="LM604" i="1"/>
  <c r="LN604" i="1"/>
  <c r="LM605" i="1"/>
  <c r="LN605" i="1"/>
  <c r="LM606" i="1"/>
  <c r="LN606" i="1"/>
  <c r="LM607" i="1"/>
  <c r="LN607" i="1"/>
  <c r="LM608" i="1"/>
  <c r="LN608" i="1"/>
  <c r="LN642" i="1"/>
  <c r="BV599" i="1"/>
  <c r="BV601" i="1"/>
  <c r="BU603" i="1"/>
  <c r="BV603" i="1"/>
  <c r="BU605" i="1"/>
  <c r="BV605" i="1"/>
  <c r="BV606" i="1"/>
  <c r="BU607" i="1"/>
  <c r="BV607" i="1"/>
  <c r="BV608" i="1"/>
  <c r="BU609" i="1"/>
  <c r="BV609" i="1"/>
  <c r="BU610" i="1"/>
  <c r="BV610" i="1"/>
  <c r="BU611" i="1"/>
  <c r="BV611" i="1"/>
  <c r="BU612" i="1"/>
  <c r="BV612" i="1"/>
  <c r="BU614" i="1"/>
  <c r="BV614" i="1"/>
  <c r="BU615" i="1"/>
  <c r="BV615" i="1"/>
  <c r="BU616" i="1"/>
  <c r="BV616" i="1"/>
  <c r="BV641" i="1"/>
  <c r="DL599" i="1"/>
  <c r="DL602" i="1"/>
  <c r="DK603" i="1"/>
  <c r="DL603" i="1"/>
  <c r="DK606" i="1"/>
  <c r="DL606" i="1"/>
  <c r="DK607" i="1"/>
  <c r="DL607" i="1"/>
  <c r="DK610" i="1"/>
  <c r="DL610" i="1"/>
  <c r="DK611" i="1"/>
  <c r="DL611" i="1"/>
  <c r="DK614" i="1"/>
  <c r="DL614" i="1"/>
  <c r="DK615" i="1"/>
  <c r="DL615" i="1"/>
  <c r="DL641" i="1"/>
  <c r="JJ598" i="1"/>
  <c r="JI602" i="1"/>
  <c r="JJ602" i="1"/>
  <c r="JJ603" i="1"/>
  <c r="JJ604" i="1"/>
  <c r="JJ605" i="1"/>
  <c r="JI606" i="1"/>
  <c r="JJ606" i="1"/>
  <c r="JI607" i="1"/>
  <c r="JJ607" i="1"/>
  <c r="JI608" i="1"/>
  <c r="JJ608" i="1"/>
  <c r="JI609" i="1"/>
  <c r="JJ609" i="1"/>
  <c r="JI610" i="1"/>
  <c r="JJ610" i="1"/>
  <c r="JI611" i="1"/>
  <c r="JJ611" i="1"/>
  <c r="JI612" i="1"/>
  <c r="JJ612" i="1"/>
  <c r="JI614" i="1"/>
  <c r="JJ614" i="1"/>
  <c r="JI615" i="1"/>
  <c r="JJ615" i="1"/>
  <c r="JI616" i="1"/>
  <c r="JJ616" i="1"/>
  <c r="JJ641" i="1"/>
  <c r="JX604" i="1"/>
  <c r="JX606" i="1"/>
  <c r="JW608" i="1"/>
  <c r="JX608" i="1"/>
  <c r="JW610" i="1"/>
  <c r="JX610" i="1"/>
  <c r="JW612" i="1"/>
  <c r="JX612" i="1"/>
  <c r="JW614" i="1"/>
  <c r="JX614" i="1"/>
  <c r="JW616" i="1"/>
  <c r="JX616" i="1"/>
  <c r="JX641" i="1"/>
  <c r="KK610" i="1"/>
  <c r="KL610" i="1"/>
  <c r="KL611" i="1"/>
  <c r="KK614" i="1"/>
  <c r="KL614" i="1"/>
  <c r="KK615" i="1"/>
  <c r="KL615" i="1"/>
  <c r="KL641" i="1"/>
  <c r="KZ599" i="1"/>
  <c r="KY603" i="1"/>
  <c r="KZ603" i="1"/>
  <c r="KY606" i="1"/>
  <c r="KZ606" i="1"/>
  <c r="KY607" i="1"/>
  <c r="KZ607" i="1"/>
  <c r="KZ609" i="1"/>
  <c r="KY610" i="1"/>
  <c r="KZ610" i="1"/>
  <c r="KY611" i="1"/>
  <c r="KZ611" i="1"/>
  <c r="KY613" i="1"/>
  <c r="KZ613" i="1"/>
  <c r="KY614" i="1"/>
  <c r="KZ614" i="1"/>
  <c r="KY615" i="1"/>
  <c r="KZ615" i="1"/>
  <c r="KZ641" i="1"/>
  <c r="MZ643" i="1"/>
  <c r="AB643" i="1"/>
  <c r="N650" i="1"/>
  <c r="O655" i="1"/>
  <c r="Q655" i="1"/>
  <c r="I651" i="1"/>
  <c r="I650" i="1"/>
  <c r="K650" i="1"/>
  <c r="O654" i="1"/>
  <c r="DY750" i="1"/>
  <c r="DZ746" i="1"/>
  <c r="EA746" i="1"/>
  <c r="DZ533" i="1"/>
  <c r="EA533" i="1"/>
  <c r="DY537" i="1"/>
  <c r="LA680" i="1"/>
  <c r="EA608" i="1"/>
  <c r="EA745" i="1"/>
  <c r="KZ503" i="1"/>
  <c r="LA503" i="1"/>
  <c r="LA499" i="1"/>
  <c r="JK524" i="1"/>
  <c r="CY742" i="1"/>
  <c r="DY753" i="1"/>
  <c r="DZ749" i="1"/>
  <c r="EA749" i="1"/>
  <c r="S665" i="1"/>
  <c r="EA503" i="1"/>
  <c r="JI536" i="1"/>
  <c r="JJ532" i="1"/>
  <c r="JK532" i="1"/>
  <c r="JW690" i="1"/>
  <c r="JX686" i="1"/>
  <c r="JY686" i="1"/>
  <c r="MP663" i="1"/>
  <c r="MQ663" i="1"/>
  <c r="MO664" i="1"/>
  <c r="CJ534" i="1"/>
  <c r="CI538" i="1"/>
  <c r="KZ746" i="1"/>
  <c r="LA746" i="1"/>
  <c r="KY750" i="1"/>
  <c r="IV503" i="1"/>
  <c r="IW503" i="1"/>
  <c r="IW499" i="1"/>
  <c r="R666" i="1"/>
  <c r="S666" i="1"/>
  <c r="Q667" i="1"/>
  <c r="MA666" i="1"/>
  <c r="MB665" i="1"/>
  <c r="CY573" i="1"/>
  <c r="CY540" i="1"/>
  <c r="LM675" i="1"/>
  <c r="LN672" i="1"/>
  <c r="AS665" i="1"/>
  <c r="AT664" i="1"/>
  <c r="AU664" i="1"/>
  <c r="JI676" i="1"/>
  <c r="JJ672" i="1"/>
  <c r="LA690" i="1"/>
  <c r="R515" i="1"/>
  <c r="S515" i="1"/>
  <c r="Q516" i="1"/>
  <c r="CJ525" i="1"/>
  <c r="CI529" i="1"/>
  <c r="BW608" i="1"/>
  <c r="ML792" i="1"/>
  <c r="MM792" i="1"/>
  <c r="CY500" i="1"/>
  <c r="CX503" i="1"/>
  <c r="CY503" i="1"/>
  <c r="CW548" i="1"/>
  <c r="CX544" i="1"/>
  <c r="CY544" i="1"/>
  <c r="MA517" i="1"/>
  <c r="MB516" i="1"/>
  <c r="MC516" i="1"/>
  <c r="JK668" i="1"/>
  <c r="BW595" i="1"/>
  <c r="KK752" i="1"/>
  <c r="KL748" i="1"/>
  <c r="LN743" i="1"/>
  <c r="LM746" i="1"/>
  <c r="BW601" i="1"/>
  <c r="BV745" i="1"/>
  <c r="BW745" i="1"/>
  <c r="BU749" i="1"/>
  <c r="CJ495" i="1"/>
  <c r="CK495" i="1"/>
  <c r="LN745" i="1"/>
  <c r="LM748" i="1"/>
  <c r="DL750" i="1"/>
  <c r="DM750" i="1"/>
  <c r="DK754" i="1"/>
  <c r="DK535" i="1"/>
  <c r="DL531" i="1"/>
  <c r="BU679" i="1"/>
  <c r="BV675" i="1"/>
  <c r="BW675" i="1"/>
  <c r="I799" i="1"/>
  <c r="I798" i="1"/>
  <c r="K798" i="1"/>
  <c r="O802" i="1"/>
  <c r="I801" i="1"/>
  <c r="DK685" i="1"/>
  <c r="DL681" i="1"/>
  <c r="LA673" i="1"/>
  <c r="NE588" i="1"/>
  <c r="BW599" i="1"/>
  <c r="CK523" i="1"/>
  <c r="KL745" i="1"/>
  <c r="KM745" i="1"/>
  <c r="KK749" i="1"/>
  <c r="KL539" i="1"/>
  <c r="KK543" i="1"/>
  <c r="JW759" i="1"/>
  <c r="JX755" i="1"/>
  <c r="KM500" i="1"/>
  <c r="KL503" i="1"/>
  <c r="KM503" i="1"/>
  <c r="DK682" i="1"/>
  <c r="DL678" i="1"/>
  <c r="DM499" i="1"/>
  <c r="DL503" i="1"/>
  <c r="DM503" i="1"/>
  <c r="DK688" i="1"/>
  <c r="DL684" i="1"/>
  <c r="DM684" i="1"/>
  <c r="CX686" i="1"/>
  <c r="CY686" i="1"/>
  <c r="CW690" i="1"/>
  <c r="JI534" i="1"/>
  <c r="JJ530" i="1"/>
  <c r="JK530" i="1"/>
  <c r="KK684" i="1"/>
  <c r="KL680" i="1"/>
  <c r="KM680" i="1"/>
  <c r="KY681" i="1"/>
  <c r="KZ677" i="1"/>
  <c r="LA677" i="1"/>
  <c r="NQ665" i="1"/>
  <c r="NR664" i="1"/>
  <c r="KM615" i="1"/>
  <c r="CI531" i="1"/>
  <c r="CJ527" i="1"/>
  <c r="CK527" i="1"/>
  <c r="KM669" i="1"/>
  <c r="CK603" i="1"/>
  <c r="LA742" i="1"/>
  <c r="DZ689" i="1"/>
  <c r="EA689" i="1"/>
  <c r="DY693" i="1"/>
  <c r="DZ693" i="1"/>
  <c r="EA693" i="1"/>
  <c r="CY682" i="1"/>
  <c r="EA676" i="1"/>
  <c r="JJ758" i="1"/>
  <c r="JK758" i="1"/>
  <c r="JI762" i="1"/>
  <c r="FA664" i="1"/>
  <c r="FB663" i="1"/>
  <c r="I576" i="1"/>
  <c r="K576" i="1"/>
  <c r="O580" i="1"/>
  <c r="I579" i="1"/>
  <c r="I577" i="1"/>
  <c r="KZ527" i="1"/>
  <c r="KY531" i="1"/>
  <c r="LM528" i="1"/>
  <c r="LN525" i="1"/>
  <c r="MB741" i="1"/>
  <c r="MC741" i="1"/>
  <c r="MA742" i="1"/>
  <c r="KL673" i="1"/>
  <c r="KK677" i="1"/>
  <c r="KM647" i="1"/>
  <c r="KY692" i="1"/>
  <c r="KZ688" i="1"/>
  <c r="LA688" i="1"/>
  <c r="BW606" i="1"/>
  <c r="NC738" i="1"/>
  <c r="ND737" i="1"/>
  <c r="NE737" i="1"/>
  <c r="DZ680" i="1"/>
  <c r="EA680" i="1"/>
  <c r="DY684" i="1"/>
  <c r="CJ748" i="1"/>
  <c r="CK748" i="1"/>
  <c r="CI752" i="1"/>
  <c r="NC665" i="1"/>
  <c r="ND664" i="1"/>
  <c r="DZ671" i="1"/>
  <c r="DY675" i="1"/>
  <c r="BW756" i="1"/>
  <c r="CJ751" i="1"/>
  <c r="CI755" i="1"/>
  <c r="LM744" i="1"/>
  <c r="LN741" i="1"/>
  <c r="MC740" i="1"/>
  <c r="JI755" i="1"/>
  <c r="JJ751" i="1"/>
  <c r="CK500" i="1"/>
  <c r="CJ503" i="1"/>
  <c r="CK503" i="1"/>
  <c r="DM741" i="1"/>
  <c r="LA743" i="1"/>
  <c r="KL650" i="1"/>
  <c r="KM650" i="1"/>
  <c r="KZ495" i="1"/>
  <c r="LA495" i="1"/>
  <c r="CX534" i="1"/>
  <c r="CY534" i="1"/>
  <c r="CW538" i="1"/>
  <c r="HB496" i="1"/>
  <c r="HC496" i="1"/>
  <c r="DZ528" i="1"/>
  <c r="EA528" i="1"/>
  <c r="BU534" i="1"/>
  <c r="BV534" i="1"/>
  <c r="LM671" i="1"/>
  <c r="LN668" i="1"/>
  <c r="CI684" i="1"/>
  <c r="CJ680" i="1"/>
  <c r="CK680" i="1"/>
  <c r="JK604" i="1"/>
  <c r="JY604" i="1"/>
  <c r="KZ724" i="1"/>
  <c r="LA724" i="1"/>
  <c r="AC717" i="1"/>
  <c r="DY756" i="1"/>
  <c r="DZ756" i="1"/>
  <c r="EA756" i="1"/>
  <c r="DZ752" i="1"/>
  <c r="LA606" i="1"/>
  <c r="CY605" i="1"/>
  <c r="JY547" i="1"/>
  <c r="JX573" i="1"/>
  <c r="JY573" i="1"/>
  <c r="JW680" i="1"/>
  <c r="JX676" i="1"/>
  <c r="JY676" i="1"/>
  <c r="BU763" i="1"/>
  <c r="BV759" i="1"/>
  <c r="BW759" i="1"/>
  <c r="BV677" i="1"/>
  <c r="BW677" i="1"/>
  <c r="JJ749" i="1"/>
  <c r="JK749" i="1"/>
  <c r="ML644" i="1"/>
  <c r="MM644" i="1"/>
  <c r="JK598" i="1"/>
  <c r="AG592" i="1"/>
  <c r="KY537" i="1"/>
  <c r="KZ533" i="1"/>
  <c r="LA533" i="1"/>
  <c r="DM602" i="1"/>
  <c r="JX760" i="1"/>
  <c r="JY760" i="1"/>
  <c r="JX526" i="1"/>
  <c r="JY526" i="1"/>
  <c r="JW530" i="1"/>
  <c r="BU538" i="1"/>
  <c r="BU542" i="1"/>
  <c r="LX644" i="1"/>
  <c r="LY644" i="1"/>
  <c r="CK602" i="1"/>
  <c r="CW753" i="1"/>
  <c r="CX749" i="1"/>
  <c r="CY749" i="1"/>
  <c r="EY643" i="1"/>
  <c r="EY644" i="1"/>
  <c r="JW677" i="1"/>
  <c r="JX677" i="1"/>
  <c r="JY677" i="1"/>
  <c r="JX673" i="1"/>
  <c r="EA599" i="1"/>
  <c r="JX545" i="1"/>
  <c r="JW549" i="1"/>
  <c r="JX549" i="1"/>
  <c r="JY549" i="1"/>
  <c r="BG666" i="1"/>
  <c r="BH665" i="1"/>
  <c r="BI665" i="1"/>
  <c r="JW679" i="1"/>
  <c r="JX675" i="1"/>
  <c r="JY675" i="1"/>
  <c r="LM676" i="1"/>
  <c r="LN673" i="1"/>
  <c r="AF740" i="1"/>
  <c r="AE741" i="1"/>
  <c r="DL533" i="1"/>
  <c r="DM533" i="1"/>
  <c r="DK537" i="1"/>
  <c r="FA519" i="1"/>
  <c r="FB518" i="1"/>
  <c r="FC518" i="1"/>
  <c r="BV537" i="1"/>
  <c r="BU541" i="1"/>
  <c r="DM612" i="1"/>
  <c r="DL650" i="1"/>
  <c r="DM650" i="1"/>
  <c r="BI664" i="1"/>
  <c r="AE517" i="1"/>
  <c r="AF516" i="1"/>
  <c r="LN520" i="1"/>
  <c r="LM523" i="1"/>
  <c r="LA613" i="1"/>
  <c r="LA609" i="1"/>
  <c r="NQ519" i="1"/>
  <c r="NR518" i="1"/>
  <c r="CW541" i="1"/>
  <c r="CX537" i="1"/>
  <c r="CY537" i="1"/>
  <c r="DZ532" i="1"/>
  <c r="EA532" i="1"/>
  <c r="DY536" i="1"/>
  <c r="KK679" i="1"/>
  <c r="KL675" i="1"/>
  <c r="KM675" i="1"/>
  <c r="LA534" i="1"/>
  <c r="JK529" i="1"/>
  <c r="JJ677" i="1"/>
  <c r="JI681" i="1"/>
  <c r="KM533" i="1"/>
  <c r="CJ749" i="1"/>
  <c r="CK749" i="1"/>
  <c r="CI753" i="1"/>
  <c r="KY536" i="1"/>
  <c r="KZ532" i="1"/>
  <c r="LA532" i="1"/>
  <c r="JI537" i="1"/>
  <c r="JJ533" i="1"/>
  <c r="JK533" i="1"/>
  <c r="BG516" i="1"/>
  <c r="BH515" i="1"/>
  <c r="KY542" i="1"/>
  <c r="KZ538" i="1"/>
  <c r="LA538" i="1"/>
  <c r="S591" i="1"/>
  <c r="KK541" i="1"/>
  <c r="KL537" i="1"/>
  <c r="KM537" i="1"/>
  <c r="NA571" i="1"/>
  <c r="ND520" i="1"/>
  <c r="DL748" i="1"/>
  <c r="DM748" i="1"/>
  <c r="DK752" i="1"/>
  <c r="NR737" i="1"/>
  <c r="NS737" i="1"/>
  <c r="NQ738" i="1"/>
  <c r="CI686" i="1"/>
  <c r="CJ682" i="1"/>
  <c r="CK682" i="1"/>
  <c r="O645" i="1"/>
  <c r="S592" i="1"/>
  <c r="JY606" i="1"/>
  <c r="EN665" i="1"/>
  <c r="EO665" i="1"/>
  <c r="EM666" i="1"/>
  <c r="JX757" i="1"/>
  <c r="JY757" i="1"/>
  <c r="JW761" i="1"/>
  <c r="JJ752" i="1"/>
  <c r="JK752" i="1"/>
  <c r="JI756" i="1"/>
  <c r="CJ683" i="1"/>
  <c r="CK683" i="1"/>
  <c r="KL750" i="1"/>
  <c r="KM750" i="1"/>
  <c r="KK754" i="1"/>
  <c r="JX647" i="1"/>
  <c r="KL526" i="1"/>
  <c r="KM526" i="1"/>
  <c r="KK530" i="1"/>
  <c r="BU531" i="1"/>
  <c r="BV527" i="1"/>
  <c r="BW527" i="1"/>
  <c r="CY533" i="1"/>
  <c r="JY602" i="1"/>
  <c r="EK643" i="1"/>
  <c r="EJ644" i="1"/>
  <c r="EK644" i="1"/>
  <c r="CX685" i="1"/>
  <c r="CW689" i="1"/>
  <c r="EA546" i="1"/>
  <c r="DZ576" i="1"/>
  <c r="EA576" i="1"/>
  <c r="DL721" i="1"/>
  <c r="DM721" i="1"/>
  <c r="EA602" i="1"/>
  <c r="CJ681" i="1"/>
  <c r="CK681" i="1"/>
  <c r="CI685" i="1"/>
  <c r="DY539" i="1"/>
  <c r="DZ535" i="1"/>
  <c r="EA535" i="1"/>
  <c r="DK759" i="1"/>
  <c r="DL755" i="1"/>
  <c r="DM755" i="1"/>
  <c r="JX532" i="1"/>
  <c r="JY532" i="1"/>
  <c r="JW536" i="1"/>
  <c r="DL647" i="1"/>
  <c r="DM647" i="1"/>
  <c r="JK609" i="1"/>
  <c r="JK605" i="1"/>
  <c r="JJ678" i="1"/>
  <c r="JK678" i="1"/>
  <c r="JI682" i="1"/>
  <c r="BU680" i="1"/>
  <c r="BV676" i="1"/>
  <c r="BW676" i="1"/>
  <c r="DZ686" i="1"/>
  <c r="DY690" i="1"/>
  <c r="KK548" i="1"/>
  <c r="KL548" i="1"/>
  <c r="KM548" i="1"/>
  <c r="KL544" i="1"/>
  <c r="KM544" i="1"/>
  <c r="BW610" i="1"/>
  <c r="MB666" i="1"/>
  <c r="MC666" i="1"/>
  <c r="MA667" i="1"/>
  <c r="CW687" i="1"/>
  <c r="CX683" i="1"/>
  <c r="AS666" i="1"/>
  <c r="AT665" i="1"/>
  <c r="AU665" i="1"/>
  <c r="BG741" i="1"/>
  <c r="BH740" i="1"/>
  <c r="BI740" i="1"/>
  <c r="BW534" i="1"/>
  <c r="JW768" i="1"/>
  <c r="JX764" i="1"/>
  <c r="JY764" i="1"/>
  <c r="DY757" i="1"/>
  <c r="DZ753" i="1"/>
  <c r="EA753" i="1"/>
  <c r="DY754" i="1"/>
  <c r="DZ750" i="1"/>
  <c r="EA750" i="1"/>
  <c r="EM517" i="1"/>
  <c r="EN516" i="1"/>
  <c r="BI739" i="1"/>
  <c r="FA665" i="1"/>
  <c r="FB664" i="1"/>
  <c r="FC664" i="1"/>
  <c r="CW694" i="1"/>
  <c r="CX694" i="1"/>
  <c r="CY694" i="1"/>
  <c r="CX690" i="1"/>
  <c r="CJ755" i="1"/>
  <c r="CK755" i="1"/>
  <c r="CI759" i="1"/>
  <c r="DM681" i="1"/>
  <c r="CK751" i="1"/>
  <c r="JI766" i="1"/>
  <c r="JJ762" i="1"/>
  <c r="JK762" i="1"/>
  <c r="DL685" i="1"/>
  <c r="DM685" i="1"/>
  <c r="DK689" i="1"/>
  <c r="LN748" i="1"/>
  <c r="LM751" i="1"/>
  <c r="CI533" i="1"/>
  <c r="CJ529" i="1"/>
  <c r="CK529" i="1"/>
  <c r="LM678" i="1"/>
  <c r="LN675" i="1"/>
  <c r="DZ537" i="1"/>
  <c r="DY541" i="1"/>
  <c r="AU738" i="1"/>
  <c r="KZ751" i="1"/>
  <c r="KY755" i="1"/>
  <c r="LM747" i="1"/>
  <c r="LN744" i="1"/>
  <c r="KM610" i="1"/>
  <c r="R738" i="1"/>
  <c r="Q739" i="1"/>
  <c r="KM606" i="1"/>
  <c r="R667" i="1"/>
  <c r="S667" i="1"/>
  <c r="O719" i="1"/>
  <c r="CI756" i="1"/>
  <c r="CJ752" i="1"/>
  <c r="CK752" i="1"/>
  <c r="CY602" i="1"/>
  <c r="KM748" i="1"/>
  <c r="CX548" i="1"/>
  <c r="CK525" i="1"/>
  <c r="AS740" i="1"/>
  <c r="AT739" i="1"/>
  <c r="AU739" i="1"/>
  <c r="DY759" i="1"/>
  <c r="DZ755" i="1"/>
  <c r="FB740" i="1"/>
  <c r="FC740" i="1"/>
  <c r="FA741" i="1"/>
  <c r="CI762" i="1"/>
  <c r="CJ758" i="1"/>
  <c r="CK758" i="1"/>
  <c r="JI538" i="1"/>
  <c r="JJ534" i="1"/>
  <c r="JK534" i="1"/>
  <c r="KL752" i="1"/>
  <c r="KM752" i="1"/>
  <c r="KK756" i="1"/>
  <c r="Q517" i="1"/>
  <c r="R516" i="1"/>
  <c r="S516" i="1"/>
  <c r="JW694" i="1"/>
  <c r="JX694" i="1"/>
  <c r="JY694" i="1"/>
  <c r="JX690" i="1"/>
  <c r="LM527" i="1"/>
  <c r="LN524" i="1"/>
  <c r="AU514" i="1"/>
  <c r="BU768" i="1"/>
  <c r="BV764" i="1"/>
  <c r="KK753" i="1"/>
  <c r="KL749" i="1"/>
  <c r="KM749" i="1"/>
  <c r="DK534" i="1"/>
  <c r="DL530" i="1"/>
  <c r="AS516" i="1"/>
  <c r="AT515" i="1"/>
  <c r="AU515" i="1"/>
  <c r="CW763" i="1"/>
  <c r="CX759" i="1"/>
  <c r="DL749" i="1"/>
  <c r="DK753" i="1"/>
  <c r="MZ644" i="1"/>
  <c r="NA644" i="1"/>
  <c r="NA643" i="1"/>
  <c r="MP664" i="1"/>
  <c r="MQ664" i="1"/>
  <c r="MO665" i="1"/>
  <c r="DL682" i="1"/>
  <c r="DM682" i="1"/>
  <c r="DK686" i="1"/>
  <c r="DK758" i="1"/>
  <c r="DL758" i="1"/>
  <c r="DM758" i="1"/>
  <c r="DL754" i="1"/>
  <c r="CY606" i="1"/>
  <c r="CI535" i="1"/>
  <c r="CJ531" i="1"/>
  <c r="CK531" i="1"/>
  <c r="JY755" i="1"/>
  <c r="BV749" i="1"/>
  <c r="BW749" i="1"/>
  <c r="BU753" i="1"/>
  <c r="DK692" i="1"/>
  <c r="DL688" i="1"/>
  <c r="BI588" i="1"/>
  <c r="KL684" i="1"/>
  <c r="KM684" i="1"/>
  <c r="KK688" i="1"/>
  <c r="CY600" i="1"/>
  <c r="JK599" i="1"/>
  <c r="KM539" i="1"/>
  <c r="BW603" i="1"/>
  <c r="CY604" i="1"/>
  <c r="DM603" i="1"/>
  <c r="CW760" i="1"/>
  <c r="CX756" i="1"/>
  <c r="EO738" i="1"/>
  <c r="KY753" i="1"/>
  <c r="KZ749" i="1"/>
  <c r="KZ760" i="1"/>
  <c r="LA760" i="1"/>
  <c r="KY764" i="1"/>
  <c r="LA721" i="1"/>
  <c r="MA518" i="1"/>
  <c r="MB517" i="1"/>
  <c r="MC517" i="1"/>
  <c r="CX538" i="1"/>
  <c r="CW542" i="1"/>
  <c r="DY688" i="1"/>
  <c r="DZ684" i="1"/>
  <c r="EA684" i="1"/>
  <c r="KY535" i="1"/>
  <c r="KZ531" i="1"/>
  <c r="LA531" i="1"/>
  <c r="KY685" i="1"/>
  <c r="KZ681" i="1"/>
  <c r="LA681" i="1"/>
  <c r="LA527" i="1"/>
  <c r="CK607" i="1"/>
  <c r="JW763" i="1"/>
  <c r="JX759" i="1"/>
  <c r="JY759" i="1"/>
  <c r="JK751" i="1"/>
  <c r="KK547" i="1"/>
  <c r="KL543" i="1"/>
  <c r="KM543" i="1"/>
  <c r="BU685" i="1"/>
  <c r="BV681" i="1"/>
  <c r="BW681" i="1"/>
  <c r="ND738" i="1"/>
  <c r="NC739" i="1"/>
  <c r="KM611" i="1"/>
  <c r="KL649" i="1"/>
  <c r="KM649" i="1"/>
  <c r="NE664" i="1"/>
  <c r="LA603" i="1"/>
  <c r="NS664" i="1"/>
  <c r="BU683" i="1"/>
  <c r="BV679" i="1"/>
  <c r="BW679" i="1"/>
  <c r="LN746" i="1"/>
  <c r="LM749" i="1"/>
  <c r="JK672" i="1"/>
  <c r="KY754" i="1"/>
  <c r="KZ750" i="1"/>
  <c r="CJ538" i="1"/>
  <c r="CK538" i="1"/>
  <c r="CI542" i="1"/>
  <c r="EM740" i="1"/>
  <c r="EN739" i="1"/>
  <c r="EO739" i="1"/>
  <c r="LA756" i="1"/>
  <c r="KM673" i="1"/>
  <c r="DM678" i="1"/>
  <c r="DL535" i="1"/>
  <c r="DK539" i="1"/>
  <c r="JX758" i="1"/>
  <c r="JY758" i="1"/>
  <c r="JW762" i="1"/>
  <c r="JJ753" i="1"/>
  <c r="JK753" i="1"/>
  <c r="JI757" i="1"/>
  <c r="BW616" i="1"/>
  <c r="BW612" i="1"/>
  <c r="LM531" i="1"/>
  <c r="LN528" i="1"/>
  <c r="KZ692" i="1"/>
  <c r="MB742" i="1"/>
  <c r="MC742" i="1"/>
  <c r="LY793" i="1"/>
  <c r="JI540" i="1"/>
  <c r="JJ536" i="1"/>
  <c r="JK536" i="1"/>
  <c r="JK603" i="1"/>
  <c r="DZ675" i="1"/>
  <c r="EA675" i="1"/>
  <c r="DY679" i="1"/>
  <c r="DZ723" i="1"/>
  <c r="EA723" i="1"/>
  <c r="DM599" i="1"/>
  <c r="CI691" i="1"/>
  <c r="CJ687" i="1"/>
  <c r="BI589" i="1"/>
  <c r="JJ755" i="1"/>
  <c r="JK755" i="1"/>
  <c r="JI759" i="1"/>
  <c r="EA671" i="1"/>
  <c r="ND665" i="1"/>
  <c r="NE665" i="1"/>
  <c r="NC666" i="1"/>
  <c r="KK681" i="1"/>
  <c r="KL677" i="1"/>
  <c r="KM677" i="1"/>
  <c r="FC663" i="1"/>
  <c r="LA599" i="1"/>
  <c r="NQ666" i="1"/>
  <c r="NR665" i="1"/>
  <c r="NS665" i="1"/>
  <c r="DM531" i="1"/>
  <c r="JI680" i="1"/>
  <c r="JJ676" i="1"/>
  <c r="MC665" i="1"/>
  <c r="CK534" i="1"/>
  <c r="EA616" i="1"/>
  <c r="BU758" i="1"/>
  <c r="BV754" i="1"/>
  <c r="CY679" i="1"/>
  <c r="JY754" i="1"/>
  <c r="CI688" i="1"/>
  <c r="CJ688" i="1"/>
  <c r="CK688" i="1"/>
  <c r="CJ684" i="1"/>
  <c r="CK684" i="1"/>
  <c r="BV538" i="1"/>
  <c r="BW538" i="1"/>
  <c r="JK608" i="1"/>
  <c r="LN671" i="1"/>
  <c r="LM674" i="1"/>
  <c r="CY609" i="1"/>
  <c r="CY613" i="1"/>
  <c r="EA752" i="1"/>
  <c r="DZ798" i="1"/>
  <c r="EA798" i="1"/>
  <c r="N717" i="1"/>
  <c r="JY608" i="1"/>
  <c r="JW534" i="1"/>
  <c r="JX530" i="1"/>
  <c r="JY530" i="1"/>
  <c r="DM606" i="1"/>
  <c r="KZ537" i="1"/>
  <c r="LA537" i="1"/>
  <c r="KY541" i="1"/>
  <c r="LA610" i="1"/>
  <c r="AC643" i="1"/>
  <c r="AB644" i="1"/>
  <c r="AC644" i="1"/>
  <c r="JW684" i="1"/>
  <c r="JX680" i="1"/>
  <c r="JY680" i="1"/>
  <c r="JK602" i="1"/>
  <c r="BV763" i="1"/>
  <c r="BU767" i="1"/>
  <c r="O643" i="1"/>
  <c r="JY545" i="1"/>
  <c r="JX575" i="1"/>
  <c r="JY575" i="1"/>
  <c r="EA603" i="1"/>
  <c r="JY673" i="1"/>
  <c r="JX723" i="1"/>
  <c r="JY723" i="1"/>
  <c r="BV541" i="1"/>
  <c r="BW541" i="1"/>
  <c r="BU545" i="1"/>
  <c r="BW537" i="1"/>
  <c r="JW683" i="1"/>
  <c r="JX679" i="1"/>
  <c r="JY679" i="1"/>
  <c r="CJ722" i="1"/>
  <c r="CK722" i="1"/>
  <c r="BG667" i="1"/>
  <c r="BH666" i="1"/>
  <c r="LM526" i="1"/>
  <c r="LN523" i="1"/>
  <c r="FA520" i="1"/>
  <c r="FB519" i="1"/>
  <c r="CW757" i="1"/>
  <c r="CX753" i="1"/>
  <c r="CY753" i="1"/>
  <c r="AE518" i="1"/>
  <c r="AF517" i="1"/>
  <c r="AG517" i="1"/>
  <c r="AF741" i="1"/>
  <c r="AG741" i="1"/>
  <c r="AE742" i="1"/>
  <c r="AG740" i="1"/>
  <c r="LM679" i="1"/>
  <c r="LN676" i="1"/>
  <c r="JJ647" i="1"/>
  <c r="JK647" i="1"/>
  <c r="DK541" i="1"/>
  <c r="DL537" i="1"/>
  <c r="DM537" i="1"/>
  <c r="CK606" i="1"/>
  <c r="AG516" i="1"/>
  <c r="CK613" i="1"/>
  <c r="CK609" i="1"/>
  <c r="CJ753" i="1"/>
  <c r="CK753" i="1"/>
  <c r="CI757" i="1"/>
  <c r="CY685" i="1"/>
  <c r="JJ682" i="1"/>
  <c r="JI686" i="1"/>
  <c r="JY647" i="1"/>
  <c r="JY610" i="1"/>
  <c r="KZ647" i="1"/>
  <c r="LA647" i="1"/>
  <c r="EA605" i="1"/>
  <c r="EA601" i="1"/>
  <c r="KL530" i="1"/>
  <c r="KM530" i="1"/>
  <c r="KK534" i="1"/>
  <c r="KK758" i="1"/>
  <c r="KL754" i="1"/>
  <c r="KM754" i="1"/>
  <c r="DK756" i="1"/>
  <c r="DL752" i="1"/>
  <c r="JJ681" i="1"/>
  <c r="JK681" i="1"/>
  <c r="JI685" i="1"/>
  <c r="CW545" i="1"/>
  <c r="CX545" i="1"/>
  <c r="CY545" i="1"/>
  <c r="CX541" i="1"/>
  <c r="DK763" i="1"/>
  <c r="DL759" i="1"/>
  <c r="DM759" i="1"/>
  <c r="EA686" i="1"/>
  <c r="DY543" i="1"/>
  <c r="DZ539" i="1"/>
  <c r="KL679" i="1"/>
  <c r="KM679" i="1"/>
  <c r="KK683" i="1"/>
  <c r="CI689" i="1"/>
  <c r="CJ689" i="1"/>
  <c r="CK689" i="1"/>
  <c r="CJ685" i="1"/>
  <c r="NS518" i="1"/>
  <c r="NE520" i="1"/>
  <c r="MZ569" i="1"/>
  <c r="BI515" i="1"/>
  <c r="NQ520" i="1"/>
  <c r="NR519" i="1"/>
  <c r="NS519" i="1"/>
  <c r="CK605" i="1"/>
  <c r="KZ542" i="1"/>
  <c r="KY546" i="1"/>
  <c r="JX536" i="1"/>
  <c r="JY536" i="1"/>
  <c r="JW540" i="1"/>
  <c r="JI760" i="1"/>
  <c r="JJ756" i="1"/>
  <c r="BG517" i="1"/>
  <c r="BH516" i="1"/>
  <c r="BI516" i="1"/>
  <c r="EM667" i="1"/>
  <c r="EN666" i="1"/>
  <c r="EO666" i="1"/>
  <c r="DZ690" i="1"/>
  <c r="EA690" i="1"/>
  <c r="DY694" i="1"/>
  <c r="DZ694" i="1"/>
  <c r="EA694" i="1"/>
  <c r="KY540" i="1"/>
  <c r="KZ536" i="1"/>
  <c r="LA536" i="1"/>
  <c r="BV680" i="1"/>
  <c r="BW680" i="1"/>
  <c r="BU684" i="1"/>
  <c r="DY540" i="1"/>
  <c r="DZ536" i="1"/>
  <c r="EA536" i="1"/>
  <c r="JK677" i="1"/>
  <c r="BU535" i="1"/>
  <c r="BV531" i="1"/>
  <c r="CJ686" i="1"/>
  <c r="CK686" i="1"/>
  <c r="CI690" i="1"/>
  <c r="CX689" i="1"/>
  <c r="CY689" i="1"/>
  <c r="CW693" i="1"/>
  <c r="CX693" i="1"/>
  <c r="CY693" i="1"/>
  <c r="KL574" i="1"/>
  <c r="KM574" i="1"/>
  <c r="JW765" i="1"/>
  <c r="JX761" i="1"/>
  <c r="JY761" i="1"/>
  <c r="NR738" i="1"/>
  <c r="NS738" i="1"/>
  <c r="NQ739" i="1"/>
  <c r="KL541" i="1"/>
  <c r="KK545" i="1"/>
  <c r="JI541" i="1"/>
  <c r="JJ537" i="1"/>
  <c r="JK537" i="1"/>
  <c r="DY683" i="1"/>
  <c r="DZ679" i="1"/>
  <c r="EA679" i="1"/>
  <c r="LA750" i="1"/>
  <c r="CY690" i="1"/>
  <c r="CX724" i="1"/>
  <c r="CY724" i="1"/>
  <c r="DL692" i="1"/>
  <c r="DM692" i="1"/>
  <c r="LA749" i="1"/>
  <c r="R739" i="1"/>
  <c r="S739" i="1"/>
  <c r="Q740" i="1"/>
  <c r="DZ754" i="1"/>
  <c r="DY758" i="1"/>
  <c r="CW691" i="1"/>
  <c r="CX687" i="1"/>
  <c r="BU762" i="1"/>
  <c r="BV758" i="1"/>
  <c r="BW758" i="1"/>
  <c r="JK676" i="1"/>
  <c r="DL539" i="1"/>
  <c r="DM539" i="1"/>
  <c r="DK543" i="1"/>
  <c r="LN749" i="1"/>
  <c r="LM752" i="1"/>
  <c r="KZ753" i="1"/>
  <c r="LA753" i="1"/>
  <c r="KY757" i="1"/>
  <c r="JY690" i="1"/>
  <c r="JX724" i="1"/>
  <c r="JY724" i="1"/>
  <c r="FA742" i="1"/>
  <c r="FB741" i="1"/>
  <c r="S738" i="1"/>
  <c r="LY719" i="1"/>
  <c r="MB667" i="1"/>
  <c r="KL681" i="1"/>
  <c r="KK685" i="1"/>
  <c r="KZ754" i="1"/>
  <c r="LA754" i="1"/>
  <c r="KY758" i="1"/>
  <c r="EM518" i="1"/>
  <c r="EN517" i="1"/>
  <c r="EO517" i="1"/>
  <c r="NQ667" i="1"/>
  <c r="NR666" i="1"/>
  <c r="NS666" i="1"/>
  <c r="DM535" i="1"/>
  <c r="DL574" i="1"/>
  <c r="DM574" i="1"/>
  <c r="NC667" i="1"/>
  <c r="ND666" i="1"/>
  <c r="NE666" i="1"/>
  <c r="DM688" i="1"/>
  <c r="BW754" i="1"/>
  <c r="BV753" i="1"/>
  <c r="BU757" i="1"/>
  <c r="CY548" i="1"/>
  <c r="CX574" i="1"/>
  <c r="JJ680" i="1"/>
  <c r="JI684" i="1"/>
  <c r="BV685" i="1"/>
  <c r="BU689" i="1"/>
  <c r="JW767" i="1"/>
  <c r="JX763" i="1"/>
  <c r="JY763" i="1"/>
  <c r="DY692" i="1"/>
  <c r="DZ692" i="1"/>
  <c r="EA692" i="1"/>
  <c r="DZ688" i="1"/>
  <c r="EA688" i="1"/>
  <c r="DM754" i="1"/>
  <c r="DK757" i="1"/>
  <c r="DL753" i="1"/>
  <c r="DM753" i="1"/>
  <c r="LN678" i="1"/>
  <c r="LM681" i="1"/>
  <c r="JI763" i="1"/>
  <c r="JJ759" i="1"/>
  <c r="JK759" i="1"/>
  <c r="BW609" i="1"/>
  <c r="CW546" i="1"/>
  <c r="CX542" i="1"/>
  <c r="CY542" i="1"/>
  <c r="DM749" i="1"/>
  <c r="EA755" i="1"/>
  <c r="DY761" i="1"/>
  <c r="DZ757" i="1"/>
  <c r="BW614" i="1"/>
  <c r="DM607" i="1"/>
  <c r="DK538" i="1"/>
  <c r="DL534" i="1"/>
  <c r="EO516" i="1"/>
  <c r="LM530" i="1"/>
  <c r="LN527" i="1"/>
  <c r="NC740" i="1"/>
  <c r="ND739" i="1"/>
  <c r="NE739" i="1"/>
  <c r="BW605" i="1"/>
  <c r="BV647" i="1"/>
  <c r="DL686" i="1"/>
  <c r="DM686" i="1"/>
  <c r="DK690" i="1"/>
  <c r="KK757" i="1"/>
  <c r="KL753" i="1"/>
  <c r="DY763" i="1"/>
  <c r="DZ759" i="1"/>
  <c r="EA759" i="1"/>
  <c r="LA607" i="1"/>
  <c r="KZ764" i="1"/>
  <c r="LA764" i="1"/>
  <c r="KY768" i="1"/>
  <c r="CY610" i="1"/>
  <c r="LN747" i="1"/>
  <c r="LM750" i="1"/>
  <c r="DZ541" i="1"/>
  <c r="EA541" i="1"/>
  <c r="DY545" i="1"/>
  <c r="DZ545" i="1"/>
  <c r="EA545" i="1"/>
  <c r="EM741" i="1"/>
  <c r="EN741" i="1"/>
  <c r="EO741" i="1"/>
  <c r="EN740" i="1"/>
  <c r="EO740" i="1"/>
  <c r="CJ762" i="1"/>
  <c r="CI766" i="1"/>
  <c r="EA537" i="1"/>
  <c r="CY683" i="1"/>
  <c r="CX722" i="1"/>
  <c r="CY722" i="1"/>
  <c r="LA692" i="1"/>
  <c r="KZ722" i="1"/>
  <c r="NE738" i="1"/>
  <c r="KY539" i="1"/>
  <c r="KZ535" i="1"/>
  <c r="CY608" i="1"/>
  <c r="CJ756" i="1"/>
  <c r="CK756" i="1"/>
  <c r="CI760" i="1"/>
  <c r="JI544" i="1"/>
  <c r="JJ540" i="1"/>
  <c r="BU687" i="1"/>
  <c r="BV683" i="1"/>
  <c r="CY538" i="1"/>
  <c r="CY759" i="1"/>
  <c r="R517" i="1"/>
  <c r="S517" i="1"/>
  <c r="Q518" i="1"/>
  <c r="BU546" i="1"/>
  <c r="BV542" i="1"/>
  <c r="KZ755" i="1"/>
  <c r="LA755" i="1"/>
  <c r="KY759" i="1"/>
  <c r="LX791" i="1"/>
  <c r="KL688" i="1"/>
  <c r="KM688" i="1"/>
  <c r="KK692" i="1"/>
  <c r="KL692" i="1"/>
  <c r="KM692" i="1"/>
  <c r="CX763" i="1"/>
  <c r="CY763" i="1"/>
  <c r="CW767" i="1"/>
  <c r="BW764" i="1"/>
  <c r="LA751" i="1"/>
  <c r="CI537" i="1"/>
  <c r="CJ533" i="1"/>
  <c r="JX768" i="1"/>
  <c r="JY768" i="1"/>
  <c r="JW772" i="1"/>
  <c r="JX772" i="1"/>
  <c r="KL547" i="1"/>
  <c r="KM547" i="1"/>
  <c r="MA519" i="1"/>
  <c r="MB518" i="1"/>
  <c r="CI539" i="1"/>
  <c r="CJ535" i="1"/>
  <c r="MP665" i="1"/>
  <c r="MO666" i="1"/>
  <c r="BU772" i="1"/>
  <c r="BV772" i="1"/>
  <c r="BW772" i="1"/>
  <c r="BV768" i="1"/>
  <c r="BW768" i="1"/>
  <c r="AS741" i="1"/>
  <c r="AT740" i="1"/>
  <c r="AU740" i="1"/>
  <c r="LN751" i="1"/>
  <c r="LM754" i="1"/>
  <c r="BV650" i="1"/>
  <c r="BW650" i="1"/>
  <c r="EA612" i="1"/>
  <c r="DZ650" i="1"/>
  <c r="EA650" i="1"/>
  <c r="JJ757" i="1"/>
  <c r="JI761" i="1"/>
  <c r="CI546" i="1"/>
  <c r="CJ542" i="1"/>
  <c r="CY756" i="1"/>
  <c r="AS517" i="1"/>
  <c r="AT516" i="1"/>
  <c r="AU516" i="1"/>
  <c r="KL644" i="1"/>
  <c r="CJ759" i="1"/>
  <c r="CI763" i="1"/>
  <c r="CJ691" i="1"/>
  <c r="CK691" i="1"/>
  <c r="JX762" i="1"/>
  <c r="JW766" i="1"/>
  <c r="JI542" i="1"/>
  <c r="JJ538" i="1"/>
  <c r="KZ685" i="1"/>
  <c r="LA685" i="1"/>
  <c r="KY689" i="1"/>
  <c r="FA666" i="1"/>
  <c r="FB665" i="1"/>
  <c r="FC665" i="1"/>
  <c r="LM534" i="1"/>
  <c r="LN531" i="1"/>
  <c r="BG742" i="1"/>
  <c r="BH741" i="1"/>
  <c r="BW607" i="1"/>
  <c r="KL756" i="1"/>
  <c r="KK760" i="1"/>
  <c r="BI590" i="1"/>
  <c r="O717" i="1"/>
  <c r="N718" i="1"/>
  <c r="O718" i="1"/>
  <c r="AS667" i="1"/>
  <c r="AT666" i="1"/>
  <c r="AU666" i="1"/>
  <c r="CK687" i="1"/>
  <c r="CX760" i="1"/>
  <c r="CY760" i="1"/>
  <c r="CW764" i="1"/>
  <c r="DM530" i="1"/>
  <c r="DK693" i="1"/>
  <c r="DL693" i="1"/>
  <c r="DM693" i="1"/>
  <c r="DL689" i="1"/>
  <c r="DM689" i="1"/>
  <c r="JJ766" i="1"/>
  <c r="JK766" i="1"/>
  <c r="JI770" i="1"/>
  <c r="JJ770" i="1"/>
  <c r="JK770" i="1"/>
  <c r="LN674" i="1"/>
  <c r="LM677" i="1"/>
  <c r="EJ791" i="1"/>
  <c r="CX647" i="1"/>
  <c r="CY647" i="1"/>
  <c r="JK616" i="1"/>
  <c r="JY616" i="1"/>
  <c r="N644" i="1"/>
  <c r="O644" i="1"/>
  <c r="BU771" i="1"/>
  <c r="BV771" i="1"/>
  <c r="BW771" i="1"/>
  <c r="BV767" i="1"/>
  <c r="BW767" i="1"/>
  <c r="JW688" i="1"/>
  <c r="JX684" i="1"/>
  <c r="JY684" i="1"/>
  <c r="KY545" i="1"/>
  <c r="KZ541" i="1"/>
  <c r="LA541" i="1"/>
  <c r="DM614" i="1"/>
  <c r="DM610" i="1"/>
  <c r="BW763" i="1"/>
  <c r="BV797" i="1"/>
  <c r="BW797" i="1"/>
  <c r="JK606" i="1"/>
  <c r="JW538" i="1"/>
  <c r="JX534" i="1"/>
  <c r="JY534" i="1"/>
  <c r="CK614" i="1"/>
  <c r="CK610" i="1"/>
  <c r="JX683" i="1"/>
  <c r="JW687" i="1"/>
  <c r="BV545" i="1"/>
  <c r="BU549" i="1"/>
  <c r="BV549" i="1"/>
  <c r="BW549" i="1"/>
  <c r="BV798" i="1"/>
  <c r="BW798" i="1"/>
  <c r="LM682" i="1"/>
  <c r="LN679" i="1"/>
  <c r="CJ647" i="1"/>
  <c r="CK647" i="1"/>
  <c r="BI666" i="1"/>
  <c r="DK545" i="1"/>
  <c r="DL541" i="1"/>
  <c r="LM529" i="1"/>
  <c r="LN526" i="1"/>
  <c r="BE719" i="1"/>
  <c r="BH667" i="1"/>
  <c r="BI667" i="1"/>
  <c r="AE519" i="1"/>
  <c r="AF518" i="1"/>
  <c r="AG518" i="1"/>
  <c r="CX757" i="1"/>
  <c r="CW761" i="1"/>
  <c r="FC519" i="1"/>
  <c r="EY571" i="1"/>
  <c r="FB520" i="1"/>
  <c r="FC520" i="1"/>
  <c r="CJ721" i="1"/>
  <c r="AC793" i="1"/>
  <c r="AF742" i="1"/>
  <c r="AG742" i="1"/>
  <c r="CI694" i="1"/>
  <c r="CJ690" i="1"/>
  <c r="KM541" i="1"/>
  <c r="BU539" i="1"/>
  <c r="BV535" i="1"/>
  <c r="KK687" i="1"/>
  <c r="KL683" i="1"/>
  <c r="KM683" i="1"/>
  <c r="DM752" i="1"/>
  <c r="CJ723" i="1"/>
  <c r="CK723" i="1"/>
  <c r="CK685" i="1"/>
  <c r="NR739" i="1"/>
  <c r="NS739" i="1"/>
  <c r="NQ740" i="1"/>
  <c r="DK760" i="1"/>
  <c r="DL760" i="1"/>
  <c r="DM760" i="1"/>
  <c r="DL756" i="1"/>
  <c r="DM756" i="1"/>
  <c r="JK682" i="1"/>
  <c r="CY541" i="1"/>
  <c r="CX575" i="1"/>
  <c r="CY575" i="1"/>
  <c r="KZ546" i="1"/>
  <c r="LA546" i="1"/>
  <c r="KY550" i="1"/>
  <c r="KZ550" i="1"/>
  <c r="LA550" i="1"/>
  <c r="JI690" i="1"/>
  <c r="JJ686" i="1"/>
  <c r="JK686" i="1"/>
  <c r="EN667" i="1"/>
  <c r="EK719" i="1"/>
  <c r="NO571" i="1"/>
  <c r="NR520" i="1"/>
  <c r="EA539" i="1"/>
  <c r="CX723" i="1"/>
  <c r="CY723" i="1"/>
  <c r="KY544" i="1"/>
  <c r="KZ540" i="1"/>
  <c r="LA540" i="1"/>
  <c r="JI545" i="1"/>
  <c r="JJ545" i="1"/>
  <c r="JK545" i="1"/>
  <c r="JJ541" i="1"/>
  <c r="JK541" i="1"/>
  <c r="KL545" i="1"/>
  <c r="KM545" i="1"/>
  <c r="KK549" i="1"/>
  <c r="KL549" i="1"/>
  <c r="KM549" i="1"/>
  <c r="BW531" i="1"/>
  <c r="DZ543" i="1"/>
  <c r="EA543" i="1"/>
  <c r="DY547" i="1"/>
  <c r="DZ547" i="1"/>
  <c r="EA547" i="1"/>
  <c r="KL758" i="1"/>
  <c r="KM758" i="1"/>
  <c r="KK762" i="1"/>
  <c r="JW769" i="1"/>
  <c r="JX769" i="1"/>
  <c r="JY769" i="1"/>
  <c r="JX765" i="1"/>
  <c r="JY765" i="1"/>
  <c r="DY544" i="1"/>
  <c r="DZ540" i="1"/>
  <c r="EA540" i="1"/>
  <c r="BG518" i="1"/>
  <c r="BH517" i="1"/>
  <c r="BI517" i="1"/>
  <c r="DZ724" i="1"/>
  <c r="EA724" i="1"/>
  <c r="EA614" i="1"/>
  <c r="EA610" i="1"/>
  <c r="CI761" i="1"/>
  <c r="CJ757" i="1"/>
  <c r="CK757" i="1"/>
  <c r="KL534" i="1"/>
  <c r="KM534" i="1"/>
  <c r="KK538" i="1"/>
  <c r="JJ685" i="1"/>
  <c r="JK685" i="1"/>
  <c r="JI689" i="1"/>
  <c r="BU688" i="1"/>
  <c r="BV684" i="1"/>
  <c r="BW684" i="1"/>
  <c r="JK756" i="1"/>
  <c r="EA606" i="1"/>
  <c r="LA542" i="1"/>
  <c r="JJ760" i="1"/>
  <c r="JK760" i="1"/>
  <c r="JI764" i="1"/>
  <c r="NA569" i="1"/>
  <c r="MZ570" i="1"/>
  <c r="NA570" i="1"/>
  <c r="JW544" i="1"/>
  <c r="JX540" i="1"/>
  <c r="JY540" i="1"/>
  <c r="DK767" i="1"/>
  <c r="DL763" i="1"/>
  <c r="DM763" i="1"/>
  <c r="BH742" i="1"/>
  <c r="BI742" i="1"/>
  <c r="BE793" i="1"/>
  <c r="JI546" i="1"/>
  <c r="JJ546" i="1"/>
  <c r="JK546" i="1"/>
  <c r="JJ542" i="1"/>
  <c r="JK542" i="1"/>
  <c r="CK542" i="1"/>
  <c r="LN750" i="1"/>
  <c r="LM753" i="1"/>
  <c r="NC741" i="1"/>
  <c r="ND740" i="1"/>
  <c r="NE740" i="1"/>
  <c r="JJ763" i="1"/>
  <c r="JK763" i="1"/>
  <c r="JI767" i="1"/>
  <c r="BW685" i="1"/>
  <c r="KK689" i="1"/>
  <c r="KL685" i="1"/>
  <c r="FB742" i="1"/>
  <c r="FC742" i="1"/>
  <c r="EY793" i="1"/>
  <c r="BU766" i="1"/>
  <c r="BV762" i="1"/>
  <c r="BW762" i="1"/>
  <c r="CI541" i="1"/>
  <c r="CJ537" i="1"/>
  <c r="CK537" i="1"/>
  <c r="BU693" i="1"/>
  <c r="BV693" i="1"/>
  <c r="BV689" i="1"/>
  <c r="BW689" i="1"/>
  <c r="JW770" i="1"/>
  <c r="JX766" i="1"/>
  <c r="JY766" i="1"/>
  <c r="CJ546" i="1"/>
  <c r="CK546" i="1"/>
  <c r="CI550" i="1"/>
  <c r="CJ550" i="1"/>
  <c r="KY763" i="1"/>
  <c r="KZ759" i="1"/>
  <c r="LA759" i="1"/>
  <c r="KM681" i="1"/>
  <c r="CY687" i="1"/>
  <c r="JK538" i="1"/>
  <c r="CJ760" i="1"/>
  <c r="CI764" i="1"/>
  <c r="JY762" i="1"/>
  <c r="CK611" i="1"/>
  <c r="MC667" i="1"/>
  <c r="LX717" i="1"/>
  <c r="CX691" i="1"/>
  <c r="CY691" i="1"/>
  <c r="CX718" i="1"/>
  <c r="CK721" i="1"/>
  <c r="JI765" i="1"/>
  <c r="JJ761" i="1"/>
  <c r="JK761" i="1"/>
  <c r="AT741" i="1"/>
  <c r="AU741" i="1"/>
  <c r="AS742" i="1"/>
  <c r="BW542" i="1"/>
  <c r="BW683" i="1"/>
  <c r="LM533" i="1"/>
  <c r="LN530" i="1"/>
  <c r="EA757" i="1"/>
  <c r="JK607" i="1"/>
  <c r="DK547" i="1"/>
  <c r="DL543" i="1"/>
  <c r="DZ758" i="1"/>
  <c r="EA758" i="1"/>
  <c r="DY762" i="1"/>
  <c r="LN754" i="1"/>
  <c r="LM758" i="1"/>
  <c r="LN752" i="1"/>
  <c r="LM755" i="1"/>
  <c r="LM537" i="1"/>
  <c r="LN534" i="1"/>
  <c r="DL757" i="1"/>
  <c r="DK761" i="1"/>
  <c r="JK615" i="1"/>
  <c r="JK611" i="1"/>
  <c r="KK764" i="1"/>
  <c r="KL760" i="1"/>
  <c r="KM760" i="1"/>
  <c r="FA667" i="1"/>
  <c r="FB666" i="1"/>
  <c r="JK757" i="1"/>
  <c r="JJ796" i="1"/>
  <c r="JK796" i="1"/>
  <c r="JY772" i="1"/>
  <c r="CW771" i="1"/>
  <c r="CX767" i="1"/>
  <c r="CY767" i="1"/>
  <c r="BU550" i="1"/>
  <c r="BV546" i="1"/>
  <c r="BV687" i="1"/>
  <c r="BW687" i="1"/>
  <c r="BU691" i="1"/>
  <c r="DZ575" i="1"/>
  <c r="EA575" i="1"/>
  <c r="KZ768" i="1"/>
  <c r="KY772" i="1"/>
  <c r="KZ772" i="1"/>
  <c r="LA772" i="1"/>
  <c r="DZ763" i="1"/>
  <c r="DY767" i="1"/>
  <c r="DZ761" i="1"/>
  <c r="EA761" i="1"/>
  <c r="DY765" i="1"/>
  <c r="CW550" i="1"/>
  <c r="CX546" i="1"/>
  <c r="EA754" i="1"/>
  <c r="KM614" i="1"/>
  <c r="KL648" i="1"/>
  <c r="FC741" i="1"/>
  <c r="KM756" i="1"/>
  <c r="AS518" i="1"/>
  <c r="AT517" i="1"/>
  <c r="JK540" i="1"/>
  <c r="CY616" i="1"/>
  <c r="KM753" i="1"/>
  <c r="BV648" i="1"/>
  <c r="BW648" i="1"/>
  <c r="LA614" i="1"/>
  <c r="KZ648" i="1"/>
  <c r="Q741" i="1"/>
  <c r="R740" i="1"/>
  <c r="S740" i="1"/>
  <c r="BW753" i="1"/>
  <c r="MO667" i="1"/>
  <c r="MP666" i="1"/>
  <c r="MQ666" i="1"/>
  <c r="R518" i="1"/>
  <c r="Q519" i="1"/>
  <c r="R519" i="1"/>
  <c r="S519" i="1"/>
  <c r="LA535" i="1"/>
  <c r="EK791" i="1"/>
  <c r="EJ792" i="1"/>
  <c r="EK792" i="1"/>
  <c r="AT667" i="1"/>
  <c r="AU667" i="1"/>
  <c r="AQ719" i="1"/>
  <c r="KY693" i="1"/>
  <c r="KZ689" i="1"/>
  <c r="MQ665" i="1"/>
  <c r="DL690" i="1"/>
  <c r="DK694" i="1"/>
  <c r="DL694" i="1"/>
  <c r="DM694" i="1"/>
  <c r="NR667" i="1"/>
  <c r="NO719" i="1"/>
  <c r="MA520" i="1"/>
  <c r="MB519" i="1"/>
  <c r="MC519" i="1"/>
  <c r="CK762" i="1"/>
  <c r="JK680" i="1"/>
  <c r="JX798" i="1"/>
  <c r="JY798" i="1"/>
  <c r="CJ763" i="1"/>
  <c r="CK763" i="1"/>
  <c r="CI767" i="1"/>
  <c r="CK535" i="1"/>
  <c r="CJ574" i="1"/>
  <c r="CK574" i="1"/>
  <c r="LY791" i="1"/>
  <c r="LX792" i="1"/>
  <c r="LY792" i="1"/>
  <c r="DM534" i="1"/>
  <c r="CY574" i="1"/>
  <c r="DL722" i="1"/>
  <c r="KY761" i="1"/>
  <c r="KZ757" i="1"/>
  <c r="LA757" i="1"/>
  <c r="ND667" i="1"/>
  <c r="NA719" i="1"/>
  <c r="BW611" i="1"/>
  <c r="JI548" i="1"/>
  <c r="JJ544" i="1"/>
  <c r="JK544" i="1"/>
  <c r="CI770" i="1"/>
  <c r="CJ770" i="1"/>
  <c r="CK770" i="1"/>
  <c r="CJ766" i="1"/>
  <c r="CK766" i="1"/>
  <c r="KK761" i="1"/>
  <c r="KL757" i="1"/>
  <c r="JJ684" i="1"/>
  <c r="JK684" i="1"/>
  <c r="JI688" i="1"/>
  <c r="CW768" i="1"/>
  <c r="CX764" i="1"/>
  <c r="KL573" i="1"/>
  <c r="CK759" i="1"/>
  <c r="CI543" i="1"/>
  <c r="CJ539" i="1"/>
  <c r="CK539" i="1"/>
  <c r="BW647" i="1"/>
  <c r="DL538" i="1"/>
  <c r="DK542" i="1"/>
  <c r="DL723" i="1"/>
  <c r="DM723" i="1"/>
  <c r="EN518" i="1"/>
  <c r="EM519" i="1"/>
  <c r="EN519" i="1"/>
  <c r="EO519" i="1"/>
  <c r="DY687" i="1"/>
  <c r="DZ683" i="1"/>
  <c r="KY543" i="1"/>
  <c r="KZ539" i="1"/>
  <c r="LA539" i="1"/>
  <c r="BI741" i="1"/>
  <c r="MC518" i="1"/>
  <c r="CK533" i="1"/>
  <c r="LA722" i="1"/>
  <c r="DM611" i="1"/>
  <c r="LM683" i="1"/>
  <c r="LN681" i="1"/>
  <c r="JW771" i="1"/>
  <c r="JX771" i="1"/>
  <c r="JY771" i="1"/>
  <c r="JX767" i="1"/>
  <c r="BU761" i="1"/>
  <c r="BV757" i="1"/>
  <c r="KY762" i="1"/>
  <c r="KZ758" i="1"/>
  <c r="LA758" i="1"/>
  <c r="JX644" i="1"/>
  <c r="JK612" i="1"/>
  <c r="JJ650" i="1"/>
  <c r="JK650" i="1"/>
  <c r="DZ648" i="1"/>
  <c r="EA648" i="1"/>
  <c r="LM680" i="1"/>
  <c r="LN677" i="1"/>
  <c r="CJ648" i="1"/>
  <c r="CK648" i="1"/>
  <c r="DL798" i="1"/>
  <c r="DM798" i="1"/>
  <c r="JX650" i="1"/>
  <c r="JY650" i="1"/>
  <c r="JY612" i="1"/>
  <c r="KY549" i="1"/>
  <c r="KZ549" i="1"/>
  <c r="LA549" i="1"/>
  <c r="KZ545" i="1"/>
  <c r="LA545" i="1"/>
  <c r="BD791" i="1"/>
  <c r="BE791" i="1"/>
  <c r="DL648" i="1"/>
  <c r="DM648" i="1"/>
  <c r="JJ575" i="1"/>
  <c r="JK575" i="1"/>
  <c r="JX688" i="1"/>
  <c r="JY688" i="1"/>
  <c r="JW692" i="1"/>
  <c r="JX692" i="1"/>
  <c r="JY692" i="1"/>
  <c r="AB791" i="1"/>
  <c r="AC791" i="1"/>
  <c r="JK614" i="1"/>
  <c r="JK610" i="1"/>
  <c r="CY642" i="1"/>
  <c r="JW542" i="1"/>
  <c r="JX538" i="1"/>
  <c r="JJ576" i="1"/>
  <c r="JK576" i="1"/>
  <c r="DL718" i="1"/>
  <c r="LM685" i="1"/>
  <c r="LN685" i="1"/>
  <c r="LN682" i="1"/>
  <c r="DZ573" i="1"/>
  <c r="EA573" i="1"/>
  <c r="LM532" i="1"/>
  <c r="LN529" i="1"/>
  <c r="EX569" i="1"/>
  <c r="DL545" i="1"/>
  <c r="DM545" i="1"/>
  <c r="DK549" i="1"/>
  <c r="DL549" i="1"/>
  <c r="DM549" i="1"/>
  <c r="KL722" i="1"/>
  <c r="KM722" i="1"/>
  <c r="EA615" i="1"/>
  <c r="EA611" i="1"/>
  <c r="JW691" i="1"/>
  <c r="JX687" i="1"/>
  <c r="JY687" i="1"/>
  <c r="CJ644" i="1"/>
  <c r="CW765" i="1"/>
  <c r="CX761" i="1"/>
  <c r="EA607" i="1"/>
  <c r="JY683" i="1"/>
  <c r="DL715" i="1"/>
  <c r="DM716" i="1"/>
  <c r="DM541" i="1"/>
  <c r="BW545" i="1"/>
  <c r="BV575" i="1"/>
  <c r="BW575" i="1"/>
  <c r="KL575" i="1"/>
  <c r="KM575" i="1"/>
  <c r="CY757" i="1"/>
  <c r="CX796" i="1"/>
  <c r="CY796" i="1"/>
  <c r="BD717" i="1"/>
  <c r="AE520" i="1"/>
  <c r="AF519" i="1"/>
  <c r="KZ576" i="1"/>
  <c r="LA576" i="1"/>
  <c r="CJ576" i="1"/>
  <c r="CK576" i="1"/>
  <c r="BU692" i="1"/>
  <c r="BV692" i="1"/>
  <c r="BW692" i="1"/>
  <c r="BV688" i="1"/>
  <c r="BV691" i="1"/>
  <c r="BV715" i="1"/>
  <c r="BG519" i="1"/>
  <c r="BH518" i="1"/>
  <c r="BI518" i="1"/>
  <c r="NS520" i="1"/>
  <c r="NN569" i="1"/>
  <c r="KL687" i="1"/>
  <c r="KM687" i="1"/>
  <c r="KK691" i="1"/>
  <c r="KL691" i="1"/>
  <c r="KM691" i="1"/>
  <c r="JW548" i="1"/>
  <c r="JX544" i="1"/>
  <c r="JY544" i="1"/>
  <c r="JI693" i="1"/>
  <c r="JJ693" i="1"/>
  <c r="JK693" i="1"/>
  <c r="JJ689" i="1"/>
  <c r="JK689" i="1"/>
  <c r="DY548" i="1"/>
  <c r="DZ544" i="1"/>
  <c r="DK771" i="1"/>
  <c r="DL771" i="1"/>
  <c r="DM771" i="1"/>
  <c r="DL767" i="1"/>
  <c r="JJ764" i="1"/>
  <c r="JI768" i="1"/>
  <c r="KK542" i="1"/>
  <c r="KL538" i="1"/>
  <c r="KM538" i="1"/>
  <c r="EO667" i="1"/>
  <c r="EJ717" i="1"/>
  <c r="NQ741" i="1"/>
  <c r="NR740" i="1"/>
  <c r="NS740" i="1"/>
  <c r="BW535" i="1"/>
  <c r="BV574" i="1"/>
  <c r="BW574" i="1"/>
  <c r="JX795" i="1"/>
  <c r="JY795" i="1"/>
  <c r="CI765" i="1"/>
  <c r="CJ761" i="1"/>
  <c r="JY614" i="1"/>
  <c r="JX648" i="1"/>
  <c r="EA609" i="1"/>
  <c r="BV539" i="1"/>
  <c r="BU543" i="1"/>
  <c r="CK690" i="1"/>
  <c r="CJ694" i="1"/>
  <c r="CJ724" i="1"/>
  <c r="KL762" i="1"/>
  <c r="KM762" i="1"/>
  <c r="KK766" i="1"/>
  <c r="JJ690" i="1"/>
  <c r="JK690" i="1"/>
  <c r="JI694" i="1"/>
  <c r="JJ694" i="1"/>
  <c r="JK694" i="1"/>
  <c r="DZ647" i="1"/>
  <c r="KZ544" i="1"/>
  <c r="KY548" i="1"/>
  <c r="KZ548" i="1"/>
  <c r="LA548" i="1"/>
  <c r="CJ718" i="1"/>
  <c r="BV723" i="1"/>
  <c r="BW723" i="1"/>
  <c r="KM573" i="1"/>
  <c r="JX770" i="1"/>
  <c r="JX789" i="1"/>
  <c r="JX792" i="1"/>
  <c r="DL644" i="1"/>
  <c r="CY764" i="1"/>
  <c r="AU517" i="1"/>
  <c r="KZ693" i="1"/>
  <c r="LA693" i="1"/>
  <c r="KZ718" i="1"/>
  <c r="AS519" i="1"/>
  <c r="AT518" i="1"/>
  <c r="AU518" i="1"/>
  <c r="FC666" i="1"/>
  <c r="CI768" i="1"/>
  <c r="CJ764" i="1"/>
  <c r="CK764" i="1"/>
  <c r="BW693" i="1"/>
  <c r="CW772" i="1"/>
  <c r="CX772" i="1"/>
  <c r="CX768" i="1"/>
  <c r="CY768" i="1"/>
  <c r="JJ548" i="1"/>
  <c r="JJ570" i="1"/>
  <c r="EA683" i="1"/>
  <c r="DZ722" i="1"/>
  <c r="EA722" i="1"/>
  <c r="S518" i="1"/>
  <c r="N569" i="1"/>
  <c r="EY719" i="1"/>
  <c r="FB667" i="1"/>
  <c r="FC667" i="1"/>
  <c r="LN758" i="1"/>
  <c r="LM761" i="1"/>
  <c r="LN761" i="1"/>
  <c r="CK760" i="1"/>
  <c r="JJ767" i="1"/>
  <c r="JI771" i="1"/>
  <c r="JJ771" i="1"/>
  <c r="JK771" i="1"/>
  <c r="DY691" i="1"/>
  <c r="DZ687" i="1"/>
  <c r="EA687" i="1"/>
  <c r="CI771" i="1"/>
  <c r="CJ771" i="1"/>
  <c r="CK771" i="1"/>
  <c r="CJ767" i="1"/>
  <c r="CK767" i="1"/>
  <c r="LY571" i="1"/>
  <c r="MB520" i="1"/>
  <c r="BW546" i="1"/>
  <c r="JJ649" i="1"/>
  <c r="JK649" i="1"/>
  <c r="CI545" i="1"/>
  <c r="CJ541" i="1"/>
  <c r="KM648" i="1"/>
  <c r="KL651" i="1"/>
  <c r="KM651" i="1"/>
  <c r="LM757" i="1"/>
  <c r="LN755" i="1"/>
  <c r="AP717" i="1"/>
  <c r="JJ688" i="1"/>
  <c r="JI692" i="1"/>
  <c r="MM719" i="1"/>
  <c r="MP667" i="1"/>
  <c r="MQ667" i="1"/>
  <c r="CY546" i="1"/>
  <c r="BV550" i="1"/>
  <c r="BW550" i="1"/>
  <c r="KL764" i="1"/>
  <c r="KK768" i="1"/>
  <c r="CK615" i="1"/>
  <c r="BI591" i="1"/>
  <c r="DM538" i="1"/>
  <c r="CX550" i="1"/>
  <c r="CX576" i="1"/>
  <c r="CX570" i="1"/>
  <c r="CX715" i="1"/>
  <c r="BV766" i="1"/>
  <c r="BW766" i="1"/>
  <c r="BU770" i="1"/>
  <c r="BV770" i="1"/>
  <c r="NC742" i="1"/>
  <c r="ND741" i="1"/>
  <c r="LA768" i="1"/>
  <c r="KZ798" i="1"/>
  <c r="LA798" i="1"/>
  <c r="LA648" i="1"/>
  <c r="KZ762" i="1"/>
  <c r="LA762" i="1"/>
  <c r="KY766" i="1"/>
  <c r="KZ766" i="1"/>
  <c r="LA766" i="1"/>
  <c r="NE667" i="1"/>
  <c r="MZ717" i="1"/>
  <c r="JY767" i="1"/>
  <c r="JX797" i="1"/>
  <c r="JY797" i="1"/>
  <c r="DZ765" i="1"/>
  <c r="DY769" i="1"/>
  <c r="CX721" i="1"/>
  <c r="KZ763" i="1"/>
  <c r="LA763" i="1"/>
  <c r="KY767" i="1"/>
  <c r="KY547" i="1"/>
  <c r="KZ543" i="1"/>
  <c r="BW757" i="1"/>
  <c r="CX771" i="1"/>
  <c r="CY771" i="1"/>
  <c r="DZ762" i="1"/>
  <c r="DY766" i="1"/>
  <c r="DL761" i="1"/>
  <c r="DK765" i="1"/>
  <c r="AT742" i="1"/>
  <c r="AU742" i="1"/>
  <c r="AQ793" i="1"/>
  <c r="LY717" i="1"/>
  <c r="LX718" i="1"/>
  <c r="LY718" i="1"/>
  <c r="LA689" i="1"/>
  <c r="BE645" i="1"/>
  <c r="BI592" i="1"/>
  <c r="BU765" i="1"/>
  <c r="BV761" i="1"/>
  <c r="BW761" i="1"/>
  <c r="CY612" i="1"/>
  <c r="CX650" i="1"/>
  <c r="CY650" i="1"/>
  <c r="DZ767" i="1"/>
  <c r="EA767" i="1"/>
  <c r="DY771" i="1"/>
  <c r="DZ771" i="1"/>
  <c r="EA771" i="1"/>
  <c r="DM757" i="1"/>
  <c r="DL796" i="1"/>
  <c r="DM796" i="1"/>
  <c r="DM543" i="1"/>
  <c r="LM536" i="1"/>
  <c r="LN533" i="1"/>
  <c r="CK550" i="1"/>
  <c r="KM685" i="1"/>
  <c r="LN753" i="1"/>
  <c r="LM756" i="1"/>
  <c r="DK546" i="1"/>
  <c r="DL542" i="1"/>
  <c r="DM542" i="1"/>
  <c r="KM642" i="1"/>
  <c r="KL643" i="1"/>
  <c r="KM643" i="1"/>
  <c r="LM540" i="1"/>
  <c r="LN540" i="1"/>
  <c r="LN537" i="1"/>
  <c r="LO645" i="1"/>
  <c r="BV649" i="1"/>
  <c r="BV644" i="1"/>
  <c r="EO518" i="1"/>
  <c r="EJ569" i="1"/>
  <c r="CJ543" i="1"/>
  <c r="CI547" i="1"/>
  <c r="KZ761" i="1"/>
  <c r="LA761" i="1"/>
  <c r="KY765" i="1"/>
  <c r="NS667" i="1"/>
  <c r="NN717" i="1"/>
  <c r="KM757" i="1"/>
  <c r="LN683" i="1"/>
  <c r="KK765" i="1"/>
  <c r="KL761" i="1"/>
  <c r="DM722" i="1"/>
  <c r="DM690" i="1"/>
  <c r="DL724" i="1"/>
  <c r="DM724" i="1"/>
  <c r="KZ644" i="1"/>
  <c r="Q742" i="1"/>
  <c r="R741" i="1"/>
  <c r="S741" i="1"/>
  <c r="JJ574" i="1"/>
  <c r="EX791" i="1"/>
  <c r="EA763" i="1"/>
  <c r="DL547" i="1"/>
  <c r="DM547" i="1"/>
  <c r="CX644" i="1"/>
  <c r="CJ649" i="1"/>
  <c r="KK693" i="1"/>
  <c r="KL689" i="1"/>
  <c r="CJ796" i="1"/>
  <c r="CK796" i="1"/>
  <c r="LA611" i="1"/>
  <c r="CY614" i="1"/>
  <c r="CX648" i="1"/>
  <c r="JJ765" i="1"/>
  <c r="JI769" i="1"/>
  <c r="LN680" i="1"/>
  <c r="LM684" i="1"/>
  <c r="LN684" i="1"/>
  <c r="JJ648" i="1"/>
  <c r="DL717" i="1"/>
  <c r="DM717" i="1"/>
  <c r="DZ649" i="1"/>
  <c r="EA649" i="1"/>
  <c r="LN716" i="1"/>
  <c r="LN717" i="1"/>
  <c r="LO717" i="1"/>
  <c r="LO719" i="1"/>
  <c r="DZ644" i="1"/>
  <c r="CX643" i="1"/>
  <c r="CY643" i="1"/>
  <c r="AB792" i="1"/>
  <c r="AC792" i="1"/>
  <c r="JJ644" i="1"/>
  <c r="KZ575" i="1"/>
  <c r="LA575" i="1"/>
  <c r="KZ715" i="1"/>
  <c r="KZ717" i="1"/>
  <c r="LA717" i="1"/>
  <c r="BD792" i="1"/>
  <c r="BE792" i="1"/>
  <c r="JX722" i="1"/>
  <c r="JY722" i="1"/>
  <c r="JY538" i="1"/>
  <c r="JW546" i="1"/>
  <c r="JX542" i="1"/>
  <c r="JY542" i="1"/>
  <c r="AG519" i="1"/>
  <c r="ML717" i="1"/>
  <c r="MM717" i="1"/>
  <c r="EY569" i="1"/>
  <c r="EX570" i="1"/>
  <c r="EY570" i="1"/>
  <c r="LM535" i="1"/>
  <c r="LN532" i="1"/>
  <c r="JJ723" i="1"/>
  <c r="JK723" i="1"/>
  <c r="JX718" i="1"/>
  <c r="JX691" i="1"/>
  <c r="KZ723" i="1"/>
  <c r="LA723" i="1"/>
  <c r="DL575" i="1"/>
  <c r="DM575" i="1"/>
  <c r="BE717" i="1"/>
  <c r="BD718" i="1"/>
  <c r="BE718" i="1"/>
  <c r="CX765" i="1"/>
  <c r="CY765" i="1"/>
  <c r="CW769" i="1"/>
  <c r="DZ797" i="1"/>
  <c r="EA797" i="1"/>
  <c r="CJ797" i="1"/>
  <c r="CK797" i="1"/>
  <c r="AC571" i="1"/>
  <c r="AF520" i="1"/>
  <c r="AG520" i="1"/>
  <c r="CY761" i="1"/>
  <c r="JX715" i="1"/>
  <c r="JY716" i="1"/>
  <c r="CK761" i="1"/>
  <c r="JK764" i="1"/>
  <c r="JX548" i="1"/>
  <c r="KL766" i="1"/>
  <c r="KM766" i="1"/>
  <c r="KK770" i="1"/>
  <c r="KL770" i="1"/>
  <c r="KM770" i="1"/>
  <c r="CI769" i="1"/>
  <c r="CJ769" i="1"/>
  <c r="CK769" i="1"/>
  <c r="CJ765" i="1"/>
  <c r="CK765" i="1"/>
  <c r="CK724" i="1"/>
  <c r="CJ725" i="1"/>
  <c r="CK725" i="1"/>
  <c r="DM767" i="1"/>
  <c r="DL797" i="1"/>
  <c r="DM797" i="1"/>
  <c r="NO569" i="1"/>
  <c r="NN570" i="1"/>
  <c r="NO570" i="1"/>
  <c r="CX798" i="1"/>
  <c r="CY798" i="1"/>
  <c r="BV543" i="1"/>
  <c r="BU547" i="1"/>
  <c r="EX717" i="1"/>
  <c r="EY717" i="1"/>
  <c r="CK694" i="1"/>
  <c r="CJ715" i="1"/>
  <c r="BW539" i="1"/>
  <c r="NR741" i="1"/>
  <c r="NS741" i="1"/>
  <c r="NQ742" i="1"/>
  <c r="EA544" i="1"/>
  <c r="BG520" i="1"/>
  <c r="BH519" i="1"/>
  <c r="BI519" i="1"/>
  <c r="EA647" i="1"/>
  <c r="AP791" i="1"/>
  <c r="AP792" i="1"/>
  <c r="AQ792" i="1"/>
  <c r="BV718" i="1"/>
  <c r="JY642" i="1"/>
  <c r="JX643" i="1"/>
  <c r="JY643" i="1"/>
  <c r="JJ724" i="1"/>
  <c r="JK724" i="1"/>
  <c r="EK717" i="1"/>
  <c r="EJ718" i="1"/>
  <c r="EK718" i="1"/>
  <c r="DZ570" i="1"/>
  <c r="DZ548" i="1"/>
  <c r="EA548" i="1"/>
  <c r="KL721" i="1"/>
  <c r="KM721" i="1"/>
  <c r="LA544" i="1"/>
  <c r="KZ574" i="1"/>
  <c r="LA574" i="1"/>
  <c r="BV796" i="1"/>
  <c r="BW796" i="1"/>
  <c r="BV576" i="1"/>
  <c r="EA613" i="1"/>
  <c r="JY648" i="1"/>
  <c r="JX651" i="1"/>
  <c r="JY651" i="1"/>
  <c r="KK546" i="1"/>
  <c r="KL542" i="1"/>
  <c r="BW688" i="1"/>
  <c r="BV722" i="1"/>
  <c r="BW722" i="1"/>
  <c r="JI772" i="1"/>
  <c r="JJ772" i="1"/>
  <c r="JK772" i="1"/>
  <c r="JJ768" i="1"/>
  <c r="JK768" i="1"/>
  <c r="LO642" i="1"/>
  <c r="LO644" i="1"/>
  <c r="LN643" i="1"/>
  <c r="LO643" i="1"/>
  <c r="BW576" i="1"/>
  <c r="KM689" i="1"/>
  <c r="CK543" i="1"/>
  <c r="CY648" i="1"/>
  <c r="CX651" i="1"/>
  <c r="CY651" i="1"/>
  <c r="EK569" i="1"/>
  <c r="EJ570" i="1"/>
  <c r="EK570" i="1"/>
  <c r="DK769" i="1"/>
  <c r="DL765" i="1"/>
  <c r="DM765" i="1"/>
  <c r="DZ769" i="1"/>
  <c r="EA769" i="1"/>
  <c r="LM760" i="1"/>
  <c r="LN757" i="1"/>
  <c r="JK548" i="1"/>
  <c r="JJ567" i="1"/>
  <c r="DK550" i="1"/>
  <c r="DL546" i="1"/>
  <c r="DM546" i="1"/>
  <c r="DM761" i="1"/>
  <c r="LA543" i="1"/>
  <c r="EA765" i="1"/>
  <c r="AS520" i="1"/>
  <c r="AT519" i="1"/>
  <c r="JY770" i="1"/>
  <c r="JX796" i="1"/>
  <c r="KZ796" i="1"/>
  <c r="LA796" i="1"/>
  <c r="BU769" i="1"/>
  <c r="BV765" i="1"/>
  <c r="KM764" i="1"/>
  <c r="CX797" i="1"/>
  <c r="LM759" i="1"/>
  <c r="LN756" i="1"/>
  <c r="JY790" i="1"/>
  <c r="JX791" i="1"/>
  <c r="JY791" i="1"/>
  <c r="KZ570" i="1"/>
  <c r="KZ547" i="1"/>
  <c r="KZ573" i="1"/>
  <c r="NE741" i="1"/>
  <c r="CY576" i="1"/>
  <c r="CX577" i="1"/>
  <c r="CY577" i="1"/>
  <c r="CY772" i="1"/>
  <c r="CK642" i="1"/>
  <c r="CJ643" i="1"/>
  <c r="CK643" i="1"/>
  <c r="CJ768" i="1"/>
  <c r="CK768" i="1"/>
  <c r="CI772" i="1"/>
  <c r="LA615" i="1"/>
  <c r="CX725" i="1"/>
  <c r="CY725" i="1"/>
  <c r="CY721" i="1"/>
  <c r="NO717" i="1"/>
  <c r="NN718" i="1"/>
  <c r="NO718" i="1"/>
  <c r="DL725" i="1"/>
  <c r="DM725" i="1"/>
  <c r="BW649" i="1"/>
  <c r="BV651" i="1"/>
  <c r="BW651" i="1"/>
  <c r="KZ765" i="1"/>
  <c r="LA765" i="1"/>
  <c r="KY769" i="1"/>
  <c r="ND742" i="1"/>
  <c r="NE742" i="1"/>
  <c r="NA793" i="1"/>
  <c r="CK541" i="1"/>
  <c r="BW716" i="1"/>
  <c r="BV717" i="1"/>
  <c r="BW717" i="1"/>
  <c r="JK765" i="1"/>
  <c r="DZ766" i="1"/>
  <c r="EA766" i="1"/>
  <c r="DY770" i="1"/>
  <c r="DZ770" i="1"/>
  <c r="EA770" i="1"/>
  <c r="NA717" i="1"/>
  <c r="MZ718" i="1"/>
  <c r="NA718" i="1"/>
  <c r="BW770" i="1"/>
  <c r="CI549" i="1"/>
  <c r="CJ549" i="1"/>
  <c r="CK549" i="1"/>
  <c r="CJ545" i="1"/>
  <c r="DZ718" i="1"/>
  <c r="DZ691" i="1"/>
  <c r="O569" i="1"/>
  <c r="N570" i="1"/>
  <c r="O570" i="1"/>
  <c r="ML718" i="1"/>
  <c r="MM718" i="1"/>
  <c r="LO718" i="1"/>
  <c r="LO716" i="1"/>
  <c r="CK649" i="1"/>
  <c r="CJ651" i="1"/>
  <c r="CK651" i="1"/>
  <c r="MC520" i="1"/>
  <c r="LX569" i="1"/>
  <c r="DM615" i="1"/>
  <c r="KM761" i="1"/>
  <c r="KZ649" i="1"/>
  <c r="KK769" i="1"/>
  <c r="KL765" i="1"/>
  <c r="KM765" i="1"/>
  <c r="BW615" i="1"/>
  <c r="EA762" i="1"/>
  <c r="DL649" i="1"/>
  <c r="CY716" i="1"/>
  <c r="CX717" i="1"/>
  <c r="CY717" i="1"/>
  <c r="JK648" i="1"/>
  <c r="JJ651" i="1"/>
  <c r="JK651" i="1"/>
  <c r="JK767" i="1"/>
  <c r="JJ797" i="1"/>
  <c r="JK797" i="1"/>
  <c r="JK574" i="1"/>
  <c r="JJ577" i="1"/>
  <c r="JK577" i="1"/>
  <c r="JJ692" i="1"/>
  <c r="JJ722" i="1"/>
  <c r="JJ718" i="1"/>
  <c r="EY791" i="1"/>
  <c r="EX792" i="1"/>
  <c r="EY792" i="1"/>
  <c r="R742" i="1"/>
  <c r="O793" i="1"/>
  <c r="KZ767" i="1"/>
  <c r="KY771" i="1"/>
  <c r="KZ771" i="1"/>
  <c r="LM539" i="1"/>
  <c r="LN539" i="1"/>
  <c r="LN536" i="1"/>
  <c r="JK688" i="1"/>
  <c r="JK642" i="1"/>
  <c r="JJ643" i="1"/>
  <c r="JK643" i="1"/>
  <c r="JJ769" i="1"/>
  <c r="JK769" i="1"/>
  <c r="KL693" i="1"/>
  <c r="KM693" i="1"/>
  <c r="KL718" i="1"/>
  <c r="CJ547" i="1"/>
  <c r="CK547" i="1"/>
  <c r="DL573" i="1"/>
  <c r="CY550" i="1"/>
  <c r="CX567" i="1"/>
  <c r="KK772" i="1"/>
  <c r="KL772" i="1"/>
  <c r="KM772" i="1"/>
  <c r="KL768" i="1"/>
  <c r="KM768" i="1"/>
  <c r="AP718" i="1"/>
  <c r="AQ718" i="1"/>
  <c r="AQ717" i="1"/>
  <c r="BW691" i="1"/>
  <c r="BV721" i="1"/>
  <c r="O649" i="1"/>
  <c r="O653" i="1"/>
  <c r="DZ651" i="1"/>
  <c r="EA651" i="1"/>
  <c r="LA716" i="1"/>
  <c r="JW550" i="1"/>
  <c r="JX546" i="1"/>
  <c r="JY546" i="1"/>
  <c r="MZ791" i="1"/>
  <c r="CJ575" i="1"/>
  <c r="CK575" i="1"/>
  <c r="JX717" i="1"/>
  <c r="JY717" i="1"/>
  <c r="JX721" i="1"/>
  <c r="JY691" i="1"/>
  <c r="KZ725" i="1"/>
  <c r="LA725" i="1"/>
  <c r="KL796" i="1"/>
  <c r="KM796" i="1"/>
  <c r="LM538" i="1"/>
  <c r="LN538" i="1"/>
  <c r="LN535" i="1"/>
  <c r="LN568" i="1"/>
  <c r="CX769" i="1"/>
  <c r="CX792" i="1"/>
  <c r="AB569" i="1"/>
  <c r="CJ570" i="1"/>
  <c r="BV547" i="1"/>
  <c r="BW547" i="1"/>
  <c r="BV570" i="1"/>
  <c r="EX718" i="1"/>
  <c r="EY718" i="1"/>
  <c r="DZ574" i="1"/>
  <c r="BW543" i="1"/>
  <c r="JJ792" i="1"/>
  <c r="BE571" i="1"/>
  <c r="BH520" i="1"/>
  <c r="KL723" i="1"/>
  <c r="KM723" i="1"/>
  <c r="KM542" i="1"/>
  <c r="KK550" i="1"/>
  <c r="KL546" i="1"/>
  <c r="KM546" i="1"/>
  <c r="DZ567" i="1"/>
  <c r="AQ791" i="1"/>
  <c r="DZ795" i="1"/>
  <c r="EA795" i="1"/>
  <c r="EA642" i="1"/>
  <c r="DZ643" i="1"/>
  <c r="EA643" i="1"/>
  <c r="CK716" i="1"/>
  <c r="CJ717" i="1"/>
  <c r="CK717" i="1"/>
  <c r="JY548" i="1"/>
  <c r="JX574" i="1"/>
  <c r="NR742" i="1"/>
  <c r="NS742" i="1"/>
  <c r="NO793" i="1"/>
  <c r="JJ798" i="1"/>
  <c r="JK798" i="1"/>
  <c r="BV573" i="1"/>
  <c r="CJ795" i="1"/>
  <c r="CK795" i="1"/>
  <c r="O723" i="1"/>
  <c r="O727" i="1"/>
  <c r="JK722" i="1"/>
  <c r="JJ725" i="1"/>
  <c r="JK725" i="1"/>
  <c r="CY797" i="1"/>
  <c r="AQ571" i="1"/>
  <c r="AT520" i="1"/>
  <c r="AU520" i="1"/>
  <c r="LN760" i="1"/>
  <c r="KL715" i="1"/>
  <c r="KL798" i="1"/>
  <c r="KM798" i="1"/>
  <c r="DZ792" i="1"/>
  <c r="NA791" i="1"/>
  <c r="MZ792" i="1"/>
  <c r="NA792" i="1"/>
  <c r="LA573" i="1"/>
  <c r="KZ577" i="1"/>
  <c r="LA577" i="1"/>
  <c r="LA642" i="1"/>
  <c r="KZ643" i="1"/>
  <c r="LA643" i="1"/>
  <c r="BW765" i="1"/>
  <c r="BE643" i="1"/>
  <c r="LY569" i="1"/>
  <c r="LX570" i="1"/>
  <c r="LY570" i="1"/>
  <c r="EA691" i="1"/>
  <c r="DZ715" i="1"/>
  <c r="DZ721" i="1"/>
  <c r="JJ795" i="1"/>
  <c r="LA547" i="1"/>
  <c r="KZ567" i="1"/>
  <c r="BV792" i="1"/>
  <c r="BV769" i="1"/>
  <c r="BW769" i="1"/>
  <c r="DL792" i="1"/>
  <c r="DL769" i="1"/>
  <c r="DM649" i="1"/>
  <c r="DL651" i="1"/>
  <c r="DM651" i="1"/>
  <c r="DM642" i="1"/>
  <c r="DL643" i="1"/>
  <c r="DM643" i="1"/>
  <c r="LA771" i="1"/>
  <c r="CJ772" i="1"/>
  <c r="CJ798" i="1"/>
  <c r="CJ792" i="1"/>
  <c r="BW721" i="1"/>
  <c r="BV725" i="1"/>
  <c r="BW725" i="1"/>
  <c r="DZ796" i="1"/>
  <c r="EA796" i="1"/>
  <c r="CK545" i="1"/>
  <c r="CJ567" i="1"/>
  <c r="DZ789" i="1"/>
  <c r="LA767" i="1"/>
  <c r="KZ797" i="1"/>
  <c r="LA797" i="1"/>
  <c r="KZ792" i="1"/>
  <c r="KZ769" i="1"/>
  <c r="LA769" i="1"/>
  <c r="DL550" i="1"/>
  <c r="DL570" i="1"/>
  <c r="JK692" i="1"/>
  <c r="JJ715" i="1"/>
  <c r="BW642" i="1"/>
  <c r="BV643" i="1"/>
  <c r="BW643" i="1"/>
  <c r="CY568" i="1"/>
  <c r="CX569" i="1"/>
  <c r="CY569" i="1"/>
  <c r="S742" i="1"/>
  <c r="N791" i="1"/>
  <c r="JY796" i="1"/>
  <c r="JX799" i="1"/>
  <c r="JY799" i="1"/>
  <c r="KL769" i="1"/>
  <c r="KL792" i="1"/>
  <c r="LN759" i="1"/>
  <c r="LM762" i="1"/>
  <c r="LN762" i="1"/>
  <c r="JK568" i="1"/>
  <c r="JJ569" i="1"/>
  <c r="JK569" i="1"/>
  <c r="DM573" i="1"/>
  <c r="LA649" i="1"/>
  <c r="KZ651" i="1"/>
  <c r="LA651" i="1"/>
  <c r="AU519" i="1"/>
  <c r="AP569" i="1"/>
  <c r="CJ573" i="1"/>
  <c r="JJ789" i="1"/>
  <c r="BV567" i="1"/>
  <c r="BW568" i="1"/>
  <c r="JX550" i="1"/>
  <c r="JX570" i="1"/>
  <c r="LO570" i="1"/>
  <c r="LO568" i="1"/>
  <c r="LN569" i="1"/>
  <c r="LO569" i="1"/>
  <c r="AC569" i="1"/>
  <c r="AB570" i="1"/>
  <c r="AC570" i="1"/>
  <c r="CY769" i="1"/>
  <c r="CX795" i="1"/>
  <c r="CX789" i="1"/>
  <c r="LN790" i="1"/>
  <c r="LO792" i="1"/>
  <c r="LO571" i="1"/>
  <c r="NN791" i="1"/>
  <c r="JX725" i="1"/>
  <c r="JY725" i="1"/>
  <c r="JY721" i="1"/>
  <c r="BI520" i="1"/>
  <c r="BD569" i="1"/>
  <c r="EA568" i="1"/>
  <c r="DZ569" i="1"/>
  <c r="EA569" i="1"/>
  <c r="EA574" i="1"/>
  <c r="DZ577" i="1"/>
  <c r="EA577" i="1"/>
  <c r="KZ795" i="1"/>
  <c r="KZ799" i="1"/>
  <c r="LA799" i="1"/>
  <c r="BV789" i="1"/>
  <c r="BW790" i="1"/>
  <c r="KL550" i="1"/>
  <c r="KL570" i="1"/>
  <c r="JY574" i="1"/>
  <c r="BW573" i="1"/>
  <c r="BV577" i="1"/>
  <c r="BW577" i="1"/>
  <c r="KL725" i="1"/>
  <c r="KM725" i="1"/>
  <c r="LA568" i="1"/>
  <c r="KZ569" i="1"/>
  <c r="LA569" i="1"/>
  <c r="JK795" i="1"/>
  <c r="JJ799" i="1"/>
  <c r="JK799" i="1"/>
  <c r="EA721" i="1"/>
  <c r="DZ725" i="1"/>
  <c r="EA725" i="1"/>
  <c r="O791" i="1"/>
  <c r="N792" i="1"/>
  <c r="O792" i="1"/>
  <c r="EA790" i="1"/>
  <c r="DZ791" i="1"/>
  <c r="EA791" i="1"/>
  <c r="EA716" i="1"/>
  <c r="DZ717" i="1"/>
  <c r="EA717" i="1"/>
  <c r="N724" i="1"/>
  <c r="AQ569" i="1"/>
  <c r="AP570" i="1"/>
  <c r="AQ570" i="1"/>
  <c r="CK568" i="1"/>
  <c r="CJ569" i="1"/>
  <c r="CK569" i="1"/>
  <c r="CK772" i="1"/>
  <c r="CJ789" i="1"/>
  <c r="JK790" i="1"/>
  <c r="JJ791" i="1"/>
  <c r="JK791" i="1"/>
  <c r="JK716" i="1"/>
  <c r="JJ717" i="1"/>
  <c r="JK717" i="1"/>
  <c r="KM716" i="1"/>
  <c r="KL717" i="1"/>
  <c r="KM717" i="1"/>
  <c r="KZ789" i="1"/>
  <c r="CK573" i="1"/>
  <c r="CJ577" i="1"/>
  <c r="CK577" i="1"/>
  <c r="KM769" i="1"/>
  <c r="KL789" i="1"/>
  <c r="KL795" i="1"/>
  <c r="DM769" i="1"/>
  <c r="DL795" i="1"/>
  <c r="BE644" i="1"/>
  <c r="LO793" i="1"/>
  <c r="O797" i="1"/>
  <c r="O801" i="1"/>
  <c r="DL789" i="1"/>
  <c r="BV795" i="1"/>
  <c r="CK798" i="1"/>
  <c r="CJ799" i="1"/>
  <c r="CK799" i="1"/>
  <c r="DM550" i="1"/>
  <c r="DL567" i="1"/>
  <c r="DL576" i="1"/>
  <c r="DZ799" i="1"/>
  <c r="EA799" i="1"/>
  <c r="BV569" i="1"/>
  <c r="BW569" i="1"/>
  <c r="O575" i="1"/>
  <c r="O579" i="1"/>
  <c r="LN791" i="1"/>
  <c r="LO791" i="1"/>
  <c r="LA795" i="1"/>
  <c r="JY550" i="1"/>
  <c r="JX576" i="1"/>
  <c r="JX567" i="1"/>
  <c r="NO791" i="1"/>
  <c r="NN792" i="1"/>
  <c r="NO792" i="1"/>
  <c r="LO790" i="1"/>
  <c r="CY790" i="1"/>
  <c r="CX791" i="1"/>
  <c r="CY791" i="1"/>
  <c r="CY795" i="1"/>
  <c r="CX799" i="1"/>
  <c r="CY799" i="1"/>
  <c r="KM550" i="1"/>
  <c r="KL567" i="1"/>
  <c r="BV791" i="1"/>
  <c r="BW791" i="1"/>
  <c r="KL576" i="1"/>
  <c r="N798" i="1"/>
  <c r="O803" i="1"/>
  <c r="Q803" i="1"/>
  <c r="BD570" i="1"/>
  <c r="BE569" i="1"/>
  <c r="O650" i="1"/>
  <c r="N651" i="1"/>
  <c r="O651" i="1"/>
  <c r="LA790" i="1"/>
  <c r="KZ791" i="1"/>
  <c r="LA791" i="1"/>
  <c r="O724" i="1"/>
  <c r="O729" i="1"/>
  <c r="Q729" i="1"/>
  <c r="N725" i="1"/>
  <c r="O725" i="1"/>
  <c r="BV799" i="1"/>
  <c r="BW799" i="1"/>
  <c r="BW795" i="1"/>
  <c r="DL799" i="1"/>
  <c r="DM799" i="1"/>
  <c r="DM795" i="1"/>
  <c r="DM790" i="1"/>
  <c r="DL791" i="1"/>
  <c r="DM791" i="1"/>
  <c r="DM576" i="1"/>
  <c r="DL577" i="1"/>
  <c r="DM577" i="1"/>
  <c r="KL799" i="1"/>
  <c r="KM799" i="1"/>
  <c r="KM795" i="1"/>
  <c r="DM568" i="1"/>
  <c r="DL569" i="1"/>
  <c r="DM569" i="1"/>
  <c r="KM790" i="1"/>
  <c r="KL791" i="1"/>
  <c r="KM791" i="1"/>
  <c r="CK790" i="1"/>
  <c r="CJ791" i="1"/>
  <c r="CK791" i="1"/>
  <c r="JX569" i="1"/>
  <c r="JY569" i="1"/>
  <c r="JY568" i="1"/>
  <c r="JY576" i="1"/>
  <c r="JX577" i="1"/>
  <c r="JY577" i="1"/>
  <c r="N799" i="1"/>
  <c r="O799" i="1"/>
  <c r="O798" i="1"/>
  <c r="BE570" i="1"/>
  <c r="N576" i="1"/>
  <c r="KM576" i="1"/>
  <c r="KL577" i="1"/>
  <c r="KM577" i="1"/>
  <c r="KL569" i="1"/>
  <c r="KM569" i="1"/>
  <c r="KM568" i="1"/>
  <c r="O581" i="1"/>
  <c r="Q581" i="1"/>
  <c r="O576" i="1"/>
  <c r="N577" i="1"/>
  <c r="O577" i="1"/>
  <c r="FC439" i="1"/>
  <c r="BW499" i="1"/>
  <c r="BV503" i="1"/>
  <c r="BW503" i="1"/>
  <c r="BV493" i="1"/>
  <c r="BD495" i="1"/>
  <c r="BW494" i="1"/>
  <c r="BV495" i="1"/>
  <c r="BW495" i="1"/>
  <c r="BE495" i="1"/>
  <c r="BD496" i="1"/>
  <c r="BE496" i="1"/>
  <c r="HP495" i="1"/>
  <c r="ML495" i="1"/>
  <c r="MM495" i="1"/>
  <c r="MQ445" i="1"/>
  <c r="ML496" i="1"/>
  <c r="MM496" i="1"/>
  <c r="MZ495" i="1"/>
  <c r="NE445" i="1"/>
  <c r="I503" i="1"/>
  <c r="ET495" i="1"/>
  <c r="EX495" i="1"/>
  <c r="EX496" i="1"/>
  <c r="EY496" i="1"/>
  <c r="ET494" i="1"/>
  <c r="EU494" i="1"/>
  <c r="EY495" i="1"/>
  <c r="EJ495" i="1"/>
  <c r="HQ495" i="1"/>
  <c r="HP496" i="1"/>
  <c r="HQ496" i="1"/>
  <c r="NA495" i="1"/>
  <c r="MZ496" i="1"/>
  <c r="NA496" i="1"/>
  <c r="I502" i="1"/>
  <c r="K502" i="1"/>
  <c r="O506" i="1"/>
  <c r="I505" i="1"/>
  <c r="N502" i="1"/>
  <c r="EK495" i="1"/>
  <c r="EJ496" i="1"/>
  <c r="EK496" i="1"/>
  <c r="O507" i="1"/>
  <c r="Q507" i="1"/>
  <c r="O502" i="1"/>
  <c r="N503" i="1"/>
  <c r="O503" i="1"/>
  <c r="F427" i="1"/>
  <c r="F428" i="1"/>
  <c r="F429" i="1"/>
  <c r="F431" i="1"/>
  <c r="JE281" i="1"/>
  <c r="JB285" i="1"/>
  <c r="JK224" i="1"/>
  <c r="JJ282" i="1"/>
  <c r="JK282" i="1"/>
  <c r="KD285" i="1"/>
  <c r="KG281" i="1"/>
  <c r="KL282" i="1"/>
  <c r="KM282" i="1"/>
  <c r="KM224" i="1"/>
  <c r="LA223" i="1"/>
  <c r="JY226" i="1"/>
  <c r="JX284" i="1"/>
  <c r="JY284" i="1"/>
  <c r="JS283" i="1"/>
  <c r="JX281" i="1"/>
  <c r="KG283" i="1"/>
  <c r="KL284" i="1"/>
  <c r="KM284" i="1"/>
  <c r="KM226" i="1"/>
  <c r="KH285" i="1"/>
  <c r="KZ275" i="1"/>
  <c r="KZ277" i="1"/>
  <c r="LA277" i="1"/>
  <c r="LA276" i="1"/>
  <c r="KZ281" i="1"/>
  <c r="JT281" i="1"/>
  <c r="JS281" i="1"/>
  <c r="JP285" i="1"/>
  <c r="KR281" i="1"/>
  <c r="JY223" i="1"/>
  <c r="KL225" i="1"/>
  <c r="KL283" i="1"/>
  <c r="KM283" i="1"/>
  <c r="KL223" i="1"/>
  <c r="JF284" i="1"/>
  <c r="JE284" i="1"/>
  <c r="JT285" i="1"/>
  <c r="JK225" i="1"/>
  <c r="JX225" i="1"/>
  <c r="JX283" i="1"/>
  <c r="JY283" i="1"/>
  <c r="JJ223" i="1"/>
  <c r="KR276" i="1"/>
  <c r="KS276" i="1"/>
  <c r="JK226" i="1"/>
  <c r="KL275" i="1"/>
  <c r="KM276" i="1"/>
  <c r="KL281" i="1"/>
  <c r="JB277" i="1"/>
  <c r="JB276" i="1"/>
  <c r="JC276" i="1"/>
  <c r="JY225" i="1"/>
  <c r="JJ275" i="1"/>
  <c r="JJ281" i="1"/>
  <c r="JX275" i="1"/>
  <c r="F220" i="1"/>
  <c r="LA281" i="1"/>
  <c r="KZ285" i="1"/>
  <c r="KR285" i="1"/>
  <c r="LA285" i="1"/>
  <c r="KM223" i="1"/>
  <c r="JK223" i="1"/>
  <c r="KM225" i="1"/>
  <c r="JX285" i="1"/>
  <c r="JY285" i="1"/>
  <c r="JY281" i="1"/>
  <c r="KU281" i="1"/>
  <c r="KD276" i="1"/>
  <c r="KE276" i="1"/>
  <c r="KD277" i="1"/>
  <c r="JF285" i="1"/>
  <c r="KU283" i="1"/>
  <c r="N284" i="1"/>
  <c r="N285" i="1"/>
  <c r="O285" i="1"/>
  <c r="O284" i="1"/>
  <c r="JK276" i="1"/>
  <c r="KL277" i="1"/>
  <c r="KM277" i="1"/>
  <c r="JY276" i="1"/>
  <c r="JX277" i="1"/>
  <c r="JY277" i="1"/>
  <c r="JJ277" i="1"/>
  <c r="JK277" i="1"/>
  <c r="JK281" i="1"/>
  <c r="JJ285" i="1"/>
  <c r="JK285" i="1"/>
  <c r="KL285" i="1"/>
  <c r="KM285" i="1"/>
  <c r="KM281" i="1"/>
  <c r="B283" i="1"/>
  <c r="B284" i="1"/>
  <c r="B285" i="1"/>
  <c r="B287" i="1"/>
  <c r="F283" i="1"/>
  <c r="F284" i="1"/>
  <c r="F285" i="1"/>
  <c r="F287" i="1"/>
  <c r="F77" i="1"/>
  <c r="F139" i="1"/>
  <c r="F140" i="1"/>
  <c r="F141" i="1"/>
  <c r="F143" i="1"/>
  <c r="LO60" i="1"/>
  <c r="LO62" i="1"/>
  <c r="N68" i="1"/>
  <c r="O68" i="1"/>
  <c r="N69" i="1"/>
  <c r="O69" i="1"/>
</calcChain>
</file>

<file path=xl/sharedStrings.xml><?xml version="1.0" encoding="utf-8"?>
<sst xmlns="http://schemas.openxmlformats.org/spreadsheetml/2006/main" count="13248" uniqueCount="1262">
  <si>
    <t>福重クリスタルR1008</t>
  </si>
  <si>
    <t>1F</t>
  </si>
  <si>
    <t>福重バズR1009</t>
  </si>
  <si>
    <t>福重バズR1010</t>
  </si>
  <si>
    <t>2F</t>
  </si>
  <si>
    <t>福重バズR1013</t>
  </si>
  <si>
    <t>福重バーバーR1014</t>
  </si>
  <si>
    <t>日付</t>
  </si>
  <si>
    <t>100円</t>
  </si>
  <si>
    <t>差</t>
  </si>
  <si>
    <t>プライズ</t>
  </si>
  <si>
    <t>投入残</t>
  </si>
  <si>
    <t>払出</t>
  </si>
  <si>
    <t>補充</t>
  </si>
  <si>
    <t>単価</t>
  </si>
  <si>
    <t>払出額</t>
  </si>
  <si>
    <t>原価率</t>
  </si>
  <si>
    <t>設定</t>
  </si>
  <si>
    <t>景品</t>
  </si>
  <si>
    <t>出率</t>
  </si>
  <si>
    <t>ポメラニアン</t>
  </si>
  <si>
    <t>サンリオキーケース</t>
  </si>
  <si>
    <t>アクリルスライム</t>
  </si>
  <si>
    <t>ミニ香水</t>
  </si>
  <si>
    <t/>
  </si>
  <si>
    <t>じゅるるバラ</t>
  </si>
  <si>
    <t>グミッツェルプチ</t>
  </si>
  <si>
    <t>グミッツェル</t>
  </si>
  <si>
    <t>NICI</t>
  </si>
  <si>
    <t>合計</t>
  </si>
  <si>
    <t>計</t>
  </si>
  <si>
    <t>トータル原価</t>
  </si>
  <si>
    <t>ave</t>
  </si>
  <si>
    <t>トータル出率</t>
  </si>
  <si>
    <t>原価</t>
  </si>
  <si>
    <t>取得</t>
  </si>
  <si>
    <t>利益</t>
  </si>
  <si>
    <t>前月</t>
  </si>
  <si>
    <t>ブース計</t>
  </si>
  <si>
    <t>ピクミンマスコット</t>
  </si>
  <si>
    <t>福重 日ave</t>
  </si>
  <si>
    <t>原価計</t>
  </si>
  <si>
    <t>ブレスレット</t>
  </si>
  <si>
    <t>払出合計</t>
  </si>
  <si>
    <t>月間合計</t>
  </si>
  <si>
    <t>月売予想</t>
  </si>
  <si>
    <t>16.5.8</t>
  </si>
  <si>
    <t>シールド少し下げた</t>
  </si>
  <si>
    <t>22.1.9スピード落とした</t>
  </si>
  <si>
    <t>ニキ</t>
  </si>
  <si>
    <t>ジャグラーイヤホン</t>
  </si>
  <si>
    <t>22.1.9.22</t>
  </si>
  <si>
    <t>サンリオがま口</t>
  </si>
  <si>
    <t>24.3.10</t>
  </si>
  <si>
    <t>24.2.12</t>
  </si>
  <si>
    <t>エラーで止まってた</t>
  </si>
  <si>
    <t>ベティ ウォレット</t>
  </si>
  <si>
    <t>22.3.10</t>
  </si>
  <si>
    <t>20.1.10</t>
  </si>
  <si>
    <t>2CBC</t>
  </si>
  <si>
    <t>22.5.9</t>
  </si>
  <si>
    <t>スライム</t>
  </si>
  <si>
    <t>22.1.10緩和20</t>
  </si>
  <si>
    <t>サンリオしゅしゅ</t>
  </si>
  <si>
    <t>アンパンマンもちふわ</t>
  </si>
  <si>
    <t>22.1.8</t>
  </si>
  <si>
    <t>20.7.10</t>
  </si>
  <si>
    <t>18.6.9</t>
  </si>
  <si>
    <t>コキンちゃん、赤ちゃんマン</t>
  </si>
  <si>
    <t>ベイビースクイズ、おぱんちゅ</t>
  </si>
  <si>
    <t>猫アイシャドウ</t>
  </si>
  <si>
    <t>20.6.7.20</t>
  </si>
  <si>
    <t>1F</t>
    <phoneticPr fontId="1"/>
  </si>
  <si>
    <t>2F</t>
    <phoneticPr fontId="1"/>
  </si>
  <si>
    <t>アンパンマンポシェット</t>
  </si>
  <si>
    <t>ロッテウォレット</t>
  </si>
  <si>
    <t>ジャグラーサウンドボタン</t>
  </si>
  <si>
    <t>おさるのジョージラバー</t>
  </si>
  <si>
    <t>24.2.10</t>
  </si>
  <si>
    <t>サンリオシューズキーホルダー</t>
  </si>
  <si>
    <t>ガチャガチャキティ</t>
  </si>
  <si>
    <t>たまごっちアイカラー</t>
  </si>
  <si>
    <t>アナスイ混ぜた</t>
  </si>
  <si>
    <t>新柄混ぜた</t>
  </si>
  <si>
    <t>アナスイ足した</t>
  </si>
  <si>
    <t>18.5.8.18</t>
  </si>
  <si>
    <t>サンリオボアミラー</t>
  </si>
  <si>
    <t>サンリオブレスレット</t>
  </si>
  <si>
    <t>じゃがりこイヤホン</t>
  </si>
  <si>
    <t>お菓子ウォレット</t>
  </si>
  <si>
    <t>ゲーム柄イヤホン</t>
  </si>
  <si>
    <t>ゴールドイヤホン</t>
  </si>
  <si>
    <t>サンリオ巻き寿司ポーチ</t>
  </si>
  <si>
    <t>18.5.9</t>
  </si>
  <si>
    <t>20.1.8</t>
  </si>
  <si>
    <t>sp7→4</t>
  </si>
  <si>
    <t>Pro4ゴールド</t>
  </si>
  <si>
    <t>デジタルミニカメラ</t>
  </si>
  <si>
    <t>スプランキーマスコット</t>
  </si>
  <si>
    <t>スプランキーラバー</t>
  </si>
  <si>
    <t>24.24.12アクリルスライム</t>
  </si>
  <si>
    <t>32.8.11.30</t>
  </si>
  <si>
    <t>17.1.8.17sp10</t>
  </si>
  <si>
    <t>20.4.10じゃがりこイヤホン</t>
  </si>
  <si>
    <t>アクリル石足した</t>
  </si>
  <si>
    <t>24.5.10スピード上げた</t>
  </si>
  <si>
    <t>17.1.7.17sp2緩和20</t>
  </si>
  <si>
    <t>コンセント抜けで止まってた</t>
  </si>
  <si>
    <t>12.5.7スピード上げた</t>
  </si>
  <si>
    <t>24.6.12.24sp2</t>
  </si>
  <si>
    <t>サンリオキティ50周年MC</t>
  </si>
  <si>
    <t>42.11.1</t>
  </si>
  <si>
    <t>32.10.11.30</t>
  </si>
  <si>
    <t>24.5.14ギャルキティキーケース</t>
  </si>
  <si>
    <t>SPGジビッツ22.7.8.22</t>
  </si>
  <si>
    <t>ジャグラーボタン24.7.10.24シリコン2</t>
  </si>
  <si>
    <t>24.6.12スプランキーラバー</t>
  </si>
  <si>
    <t>22.7.8スプランキージビッツ</t>
  </si>
  <si>
    <t>18.1.9緩和20ベティ ウォレット</t>
  </si>
  <si>
    <t>20.1.10ギャルキティキーケース</t>
  </si>
  <si>
    <t>24.1.9サンリオシューズキーホルダー</t>
  </si>
  <si>
    <t>22.6.9.22sp2</t>
  </si>
  <si>
    <t>16.6.9</t>
  </si>
  <si>
    <t>スヌーピー、アンパンマンぬいぐるみ</t>
  </si>
  <si>
    <t>バイキンティッシュカバー、アンパンブランケット黄色</t>
  </si>
  <si>
    <t>ギャルキティキーケース</t>
  </si>
  <si>
    <t>スプランキージビッツ</t>
  </si>
  <si>
    <t>17.1.8</t>
  </si>
  <si>
    <t>ジャグラーサウンドフラッシュ</t>
  </si>
  <si>
    <t>24.8.12サンリオファン</t>
  </si>
  <si>
    <t>24.7.8.22</t>
  </si>
  <si>
    <t>22.5.8.22</t>
  </si>
  <si>
    <t>パイの実イヤホン24.10.14.24</t>
  </si>
  <si>
    <t>22.10.14サンリオファン</t>
  </si>
  <si>
    <t>20.3.10サンリオファン</t>
  </si>
  <si>
    <t>新色足した</t>
  </si>
  <si>
    <t>マット外して石足した</t>
  </si>
  <si>
    <t>14.6.7緩和20スプランキーマスコット</t>
  </si>
  <si>
    <t>サンリオファン</t>
  </si>
  <si>
    <t>18.5.9スピード落とした</t>
  </si>
  <si>
    <t>20.5.10サンリオファン</t>
  </si>
  <si>
    <t>シリコン付け20.2.8.20sp7</t>
  </si>
  <si>
    <t>sp8→4</t>
  </si>
  <si>
    <t>サンリオFAN</t>
  </si>
  <si>
    <t>サンリオシューズに変える</t>
  </si>
  <si>
    <t>SPGマスコット</t>
  </si>
  <si>
    <t>20.6.12スピード上げた</t>
  </si>
  <si>
    <t>20.1.7.20sp7→6</t>
  </si>
  <si>
    <t>42.105.10</t>
  </si>
  <si>
    <t>20.2.9シリコン外した</t>
  </si>
  <si>
    <t>28.7.10.28</t>
  </si>
  <si>
    <t>22.1.7.22sp4→3</t>
  </si>
  <si>
    <t>18.1.8緩和20</t>
  </si>
  <si>
    <t>マスコットに変える</t>
  </si>
  <si>
    <t>19.5.10</t>
  </si>
  <si>
    <t>416.103.10</t>
  </si>
  <si>
    <t>22.5.11ゴールドイヤホン</t>
  </si>
  <si>
    <t>20.6.8グミッツェルプチ</t>
  </si>
  <si>
    <t>22.8.11</t>
  </si>
  <si>
    <t>16.5.8ジョージラバー</t>
  </si>
  <si>
    <t>18.6.9サンリオシューズ</t>
  </si>
  <si>
    <t>12.7.8</t>
  </si>
  <si>
    <t>16.1.8シリコンつけた</t>
  </si>
  <si>
    <t>20.1.7</t>
  </si>
  <si>
    <t>11.6.7</t>
  </si>
  <si>
    <t>26.6.7.26</t>
  </si>
  <si>
    <t>22.1.10ジャグラーイヤホン</t>
  </si>
  <si>
    <t>ペヤングイヤホン22.6.8.22上部0.1sp4</t>
  </si>
  <si>
    <t>18.6.9ジャグラーイヤホン</t>
  </si>
  <si>
    <t>18.3.8シリコン3つミニ香水</t>
  </si>
  <si>
    <t>12.5.7スピード落とした</t>
  </si>
  <si>
    <t>シリコン3、19.6.7.19sp3</t>
  </si>
  <si>
    <t>32.14.16</t>
  </si>
  <si>
    <t>22.7.9</t>
  </si>
  <si>
    <t>パイの実イヤホン</t>
  </si>
  <si>
    <t>24.8.12.24シリコン3</t>
  </si>
  <si>
    <t>19.1.9.19sp4緩和20</t>
  </si>
  <si>
    <t>シリコン3sp4</t>
  </si>
  <si>
    <t>15.1.9モンチッチヘアゴム</t>
  </si>
  <si>
    <t>ペヤングイヤホン</t>
  </si>
  <si>
    <t>20.1.8.20シリコン3</t>
  </si>
  <si>
    <t>22.8.8.22</t>
  </si>
  <si>
    <t>17.6.10</t>
  </si>
  <si>
    <t>モンチッチヘアゴム</t>
  </si>
  <si>
    <t>20.3.10シリコン３個</t>
  </si>
  <si>
    <t>次補充要る</t>
  </si>
  <si>
    <t>次ポップ要る</t>
  </si>
  <si>
    <t>シリコンブレスでいい感じ</t>
  </si>
  <si>
    <t>30.6.14</t>
  </si>
  <si>
    <t>14.5.8.14モンチッチーヘアゴム</t>
  </si>
  <si>
    <t>15.5.8.15 アーム小に変えた</t>
  </si>
  <si>
    <t>6/4期限のやつ回収した</t>
  </si>
  <si>
    <t>24.8.12 在庫全投入済み</t>
  </si>
  <si>
    <t>モンチッチボールペン</t>
  </si>
  <si>
    <t>ジャグラータイマークロック</t>
  </si>
  <si>
    <t>15.1.9スピード上げた</t>
  </si>
  <si>
    <t>22.2.10.22sp10→6シリコン2</t>
  </si>
  <si>
    <t>ジャグラータイマー20.6.8.20シリコン3</t>
  </si>
  <si>
    <t>14.7.7ピクミンマスコット</t>
  </si>
  <si>
    <t>20.6.10スピード落とした</t>
  </si>
  <si>
    <t>24.11.14</t>
  </si>
  <si>
    <t>パイの実　イヤホン　22.11.13</t>
  </si>
  <si>
    <t xml:space="preserve">モンチッチボールペン　22.6.12. </t>
  </si>
  <si>
    <t>基盤不良　交換済</t>
  </si>
  <si>
    <t>20.5.8.20</t>
  </si>
  <si>
    <t>20.7.8.20</t>
  </si>
  <si>
    <t>24.8.12</t>
  </si>
  <si>
    <t>22.11.13</t>
  </si>
  <si>
    <t>パイの実</t>
  </si>
  <si>
    <t>14.7.7.14sp4</t>
  </si>
  <si>
    <t>26.7.8.26sp4</t>
  </si>
  <si>
    <t>Pro4 イヤホン　22.7.10.22</t>
  </si>
  <si>
    <t>ギャルキティマスコット</t>
  </si>
  <si>
    <t>13.5.7スピード落とした</t>
  </si>
  <si>
    <t>見本飾った</t>
  </si>
  <si>
    <t>18.1.9スピード上げた</t>
  </si>
  <si>
    <t>メタリックカラーイヤホン</t>
  </si>
  <si>
    <t>チロルイヤホン混ぜー</t>
  </si>
  <si>
    <t>40.7.11.40</t>
  </si>
  <si>
    <t>ギャルキティ、アンパンぬいぐるみ</t>
  </si>
  <si>
    <t>コキンちゃん、ギャルクロミ</t>
  </si>
  <si>
    <t>サンリオボアポーチ</t>
  </si>
  <si>
    <t>22.3.11シリコン外した</t>
  </si>
  <si>
    <t>20.6.9デジタルミニカメラ</t>
  </si>
  <si>
    <t>ターボババアMC</t>
  </si>
  <si>
    <t>11.1.6.11sp6→4</t>
  </si>
  <si>
    <t>26.7.10.26</t>
  </si>
  <si>
    <t>40.7.10.40</t>
  </si>
  <si>
    <t>20.5.8キティサンダルキーホルダー</t>
  </si>
  <si>
    <t>ミニカメラに変えたい</t>
  </si>
  <si>
    <t>ケセラセララバーに変えたい</t>
  </si>
  <si>
    <t>お菓子ウォレット移行</t>
  </si>
  <si>
    <t>22.9.10.22</t>
  </si>
  <si>
    <t>20.3.12チロルイヤホン</t>
  </si>
  <si>
    <t>18.6.8.18上部0.1</t>
  </si>
  <si>
    <t>22.12.14.22上部0.1</t>
  </si>
  <si>
    <t>24.3.10キティサンダルキーホルダー</t>
  </si>
  <si>
    <t>24.7.10.24</t>
  </si>
  <si>
    <t>17.7.8.17シリコン1</t>
  </si>
  <si>
    <t>23.2.11</t>
  </si>
  <si>
    <t>キティサンダルKH</t>
  </si>
  <si>
    <t>15.5.7.15</t>
  </si>
  <si>
    <t>20.6.10チロルイヤホン</t>
  </si>
  <si>
    <t>sp4→2 9.6.8</t>
  </si>
  <si>
    <t>キティサンダルキーホルダー</t>
  </si>
  <si>
    <t>キティフェイスポーチ</t>
  </si>
  <si>
    <t>14.1.9.14</t>
  </si>
  <si>
    <t>24.5.10.22</t>
  </si>
  <si>
    <t>チロルイヤホン</t>
  </si>
  <si>
    <t>22.6.10.22</t>
  </si>
  <si>
    <t>22.9.11.22</t>
  </si>
  <si>
    <t>22.7.8.22キティフェイスMC</t>
  </si>
  <si>
    <t>キティフェイスMC22.7.8.22</t>
  </si>
  <si>
    <t>24.7.10.24 シリコン1 ミニカメラ</t>
  </si>
  <si>
    <t>次キティフェイスポーチ</t>
  </si>
  <si>
    <t>24.5.10.24シリコン1 AIラバー入れたい</t>
  </si>
  <si>
    <t>ジャグラーキーホルダー入れたい</t>
  </si>
  <si>
    <t>AIモンスターラバー</t>
  </si>
  <si>
    <t>22.1.11キティフェイスポーチ</t>
  </si>
  <si>
    <t>22.6.10AIモンスターラバー</t>
  </si>
  <si>
    <t>14.7.7シールド下げた</t>
  </si>
  <si>
    <t>19.7.8シリコン外した</t>
  </si>
  <si>
    <t>20円詰まってた</t>
  </si>
  <si>
    <t>バイキンティッシュカバー</t>
  </si>
  <si>
    <t>20.8.10猫アイシャドウ</t>
  </si>
  <si>
    <t>18.7.9お菓子ウォレット</t>
  </si>
  <si>
    <t>20.5.10サンリオシューズキーホルダー</t>
  </si>
  <si>
    <t>フードコートのぼりで隠れてる</t>
  </si>
  <si>
    <t>スピード落とした</t>
  </si>
  <si>
    <t>40.12.20</t>
  </si>
  <si>
    <t>30.8.15</t>
  </si>
  <si>
    <t>10.7.8モンチッチ</t>
  </si>
  <si>
    <t>20.5.10スピード落とした</t>
  </si>
  <si>
    <t>22.8.11スピード落とした</t>
  </si>
  <si>
    <t>22.7.11スピード落とした</t>
  </si>
  <si>
    <t>sp5→3</t>
  </si>
  <si>
    <t>20.9.10スピード落とした</t>
  </si>
  <si>
    <t>ＡＩモンスターラバー</t>
  </si>
  <si>
    <t>補充！</t>
  </si>
  <si>
    <t>ジョージファン</t>
  </si>
  <si>
    <t>24.7.11</t>
  </si>
  <si>
    <t>18.7.9</t>
  </si>
  <si>
    <t>sp7→5</t>
  </si>
  <si>
    <t>こびとづかんキーケース</t>
  </si>
  <si>
    <t>24.6.12緩和20</t>
  </si>
  <si>
    <t>ジョージファ21.4.9.21</t>
  </si>
  <si>
    <t>14.5.7</t>
  </si>
  <si>
    <t>11.7.8</t>
  </si>
  <si>
    <t>22.9.11</t>
  </si>
  <si>
    <t>20.8.10シリコン1</t>
  </si>
  <si>
    <t>26.8.13</t>
  </si>
  <si>
    <t>こびとづかん入れたい</t>
  </si>
  <si>
    <t>13.5.10ターボババア　POP要る！</t>
  </si>
  <si>
    <t>ターボババアマスコット</t>
  </si>
  <si>
    <t>13.1.10</t>
  </si>
  <si>
    <t>18.6.8シリコン３個サンリオファン</t>
  </si>
  <si>
    <t>16.5.8ニキ</t>
  </si>
  <si>
    <t>11.7.7</t>
  </si>
  <si>
    <t>積み方注意⚠️14.6.7緩和時間2→1へ</t>
  </si>
  <si>
    <t>福重BUZZミニ⑩</t>
  </si>
  <si>
    <t>22.7.11</t>
  </si>
  <si>
    <t>アーム変えたい</t>
  </si>
  <si>
    <t>ケセラセララバー入れたい</t>
  </si>
  <si>
    <t>キティフェイスポーチ入れたい</t>
  </si>
  <si>
    <t>サンリオキーケースに変えたい</t>
  </si>
  <si>
    <t>こびとづかんキーケース入れたい</t>
  </si>
  <si>
    <t>13.3.9</t>
  </si>
  <si>
    <t>22.7.10.20</t>
  </si>
  <si>
    <t>20.7.10ハギワギ</t>
  </si>
  <si>
    <t>20.7.10こびとづかんキーケース</t>
  </si>
  <si>
    <t>スイカバーイヤホン混ぜた</t>
  </si>
  <si>
    <t>リップファン18.7.8.18</t>
  </si>
  <si>
    <t>20.7.10サンリオトイカメラ</t>
  </si>
  <si>
    <t>22.8.11山積み</t>
  </si>
  <si>
    <t>20.7.7.20</t>
  </si>
  <si>
    <t>22.8.11小アームに変えた</t>
  </si>
  <si>
    <t>22.7.11こびとづかんキーケース</t>
  </si>
  <si>
    <t>36.12.18サンリオギャルポーチBIG</t>
  </si>
  <si>
    <t>18.3.8.18リップファン</t>
  </si>
  <si>
    <t>ケセラセラKH3号アーム24.7.7.22</t>
  </si>
  <si>
    <t>次アーム変える</t>
  </si>
  <si>
    <t>スイカバー混ぜた</t>
  </si>
  <si>
    <t>AIぬいぐるみ入れた</t>
  </si>
  <si>
    <t>クレーンキーホルダーいれたい</t>
  </si>
  <si>
    <t>全投入済み</t>
  </si>
  <si>
    <t>20.7.9</t>
  </si>
  <si>
    <t>次ポチャコ補充する！！</t>
  </si>
  <si>
    <t>15.5.8</t>
  </si>
  <si>
    <t>24.7.12.緩和10</t>
  </si>
  <si>
    <t>リップモンスターファン</t>
  </si>
  <si>
    <t>サンリオトイカメラ</t>
  </si>
  <si>
    <t>22.8.10.22</t>
  </si>
  <si>
    <t>16.7.8スピード落とした</t>
  </si>
  <si>
    <t>36.11.17.36</t>
  </si>
  <si>
    <t>ケセラセララバー</t>
  </si>
  <si>
    <t>ジャグラーパネルキーホルダーに変える</t>
  </si>
  <si>
    <t>AIモンスターぬいぐるみ2箇所</t>
  </si>
  <si>
    <t>アンパンぬいぐるみ、バイキンティッシュカバー</t>
  </si>
  <si>
    <t>キティヘアバンド</t>
  </si>
  <si>
    <t>16.7.8緩和0.2</t>
  </si>
  <si>
    <t>20.2.9.20</t>
  </si>
  <si>
    <t>ＡＩラバー</t>
  </si>
  <si>
    <t>ＡＩラバー24.7.10.22</t>
  </si>
  <si>
    <t>24.7.11.24</t>
  </si>
  <si>
    <t>35.11.17スピード落とした</t>
  </si>
  <si>
    <t>20.7.10ジャグラーパネルキーホルダー</t>
  </si>
  <si>
    <t>コキンちゃん、あかちゃんまん</t>
  </si>
  <si>
    <t>19.3.9.19</t>
  </si>
  <si>
    <t>20.8.10スピード上げた</t>
  </si>
  <si>
    <t>ジャグラーパネルキーホルダー</t>
  </si>
  <si>
    <t>20.8.10</t>
  </si>
  <si>
    <t>22.7.11AIスクイズ</t>
  </si>
  <si>
    <t>20.6.8サンリオファン</t>
  </si>
  <si>
    <t>アンパンマスコット</t>
  </si>
  <si>
    <t>スティッチキーケース24.7.10.24</t>
  </si>
  <si>
    <t>18.2.9AIモンスターマスコット</t>
  </si>
  <si>
    <t>35.8.18AIモンスター</t>
  </si>
  <si>
    <t>タグ外した</t>
  </si>
  <si>
    <t>ＡＩスクイーズ</t>
  </si>
  <si>
    <t>32.8.16アンパン</t>
  </si>
  <si>
    <t>21.7.9.21石減らした</t>
  </si>
  <si>
    <t>35.8.17AIモンスターNG⇒35.8.16</t>
  </si>
  <si>
    <t>35.10.17</t>
  </si>
  <si>
    <t>19.7.8AIマスコット</t>
  </si>
  <si>
    <t>AIスクイーズ22.7.11</t>
  </si>
  <si>
    <t>24.9.12ミニクレコンパネキーホルダー</t>
  </si>
  <si>
    <t>34.8.16上部停止0.1</t>
  </si>
  <si>
    <t>スティッチキーケース</t>
  </si>
  <si>
    <t>AIモンスターに変えたい</t>
  </si>
  <si>
    <t>AIモンスターマスコット</t>
  </si>
  <si>
    <t>ＡＩマスコット</t>
  </si>
  <si>
    <t>石減らした</t>
  </si>
  <si>
    <t>バイキンティッシュカバー取られた</t>
  </si>
  <si>
    <t>アカチャンマン取られた</t>
  </si>
  <si>
    <t>34.8.15.34</t>
  </si>
  <si>
    <t>36.6.16 マット外した</t>
  </si>
  <si>
    <t>32.6.16 マット外した</t>
  </si>
  <si>
    <t>スティック＆ボタンK／H</t>
  </si>
  <si>
    <t>16.7.7.16</t>
  </si>
  <si>
    <t>17.8.8.17</t>
  </si>
  <si>
    <t>10.7.7スピード2停止0.1サンリオでかぱっちん</t>
  </si>
  <si>
    <t>12.7.8しなこくま</t>
  </si>
  <si>
    <t>17.3.9.17緩和20</t>
  </si>
  <si>
    <t>11.7.8サンリオでかぱっちん</t>
  </si>
  <si>
    <t>12.7.8.12緩和0.2</t>
  </si>
  <si>
    <t>キティ浴衣、クロミ浴衣</t>
  </si>
  <si>
    <t>アンパンティッシュカバー、キティヒョウ柄</t>
  </si>
  <si>
    <t>バイキンティッシュカバー、ダダンダン</t>
  </si>
  <si>
    <t>サンリオでかぱっちん</t>
  </si>
  <si>
    <t>電源故障中</t>
  </si>
  <si>
    <t>16.2.9緩和10スピード落とした</t>
  </si>
  <si>
    <t>20.8.9.20sp4→3</t>
  </si>
  <si>
    <t>しなこくま</t>
  </si>
  <si>
    <t>14.5.7停止0.1</t>
  </si>
  <si>
    <t>34.6.12停止0.1</t>
  </si>
  <si>
    <t>12.6.6箱だしした</t>
  </si>
  <si>
    <t>AIスクイーズ</t>
  </si>
  <si>
    <t>23.7.11.23上部停止0.1sp5→4</t>
  </si>
  <si>
    <t>11.6.8.11上部停止0.1</t>
  </si>
  <si>
    <t>18.6.8リップファン</t>
  </si>
  <si>
    <t>サンリオフェイスポーチ17.8.8.17sp2</t>
  </si>
  <si>
    <t>14.7.7ターボばば</t>
  </si>
  <si>
    <t>サンリオキーケース20.8.8.20sp10</t>
  </si>
  <si>
    <t>サンリオアイスドーム20.8.8.20sp6</t>
  </si>
  <si>
    <t>ＡＩマスコット15.5.8.18sp2</t>
  </si>
  <si>
    <t>20.7.10スティッチキーケース</t>
  </si>
  <si>
    <t>18.7.8.18ジョージファン</t>
  </si>
  <si>
    <t>16.7.8しなこくま</t>
  </si>
  <si>
    <t>ＡＩマスコット15.5.8.15</t>
  </si>
  <si>
    <t>22.8.12デジタルミニカメラ</t>
  </si>
  <si>
    <t>ナイスランドシール要る！</t>
  </si>
  <si>
    <t>次入れ替え</t>
  </si>
  <si>
    <t>35.8.16.35</t>
  </si>
  <si>
    <t>22.7.10停止0.1</t>
  </si>
  <si>
    <t>小アーム14.5.8</t>
  </si>
  <si>
    <t>28.8.14</t>
  </si>
  <si>
    <t>18.6.7.18</t>
  </si>
  <si>
    <t>18.6.8.18</t>
  </si>
  <si>
    <t>上部停止0.1</t>
  </si>
  <si>
    <t>22.6.9.22上部停止0.1</t>
  </si>
  <si>
    <t>14.7.8</t>
  </si>
  <si>
    <t>サンリオフェイスポーチ</t>
  </si>
  <si>
    <t>sp3→2上部停止0.1</t>
  </si>
  <si>
    <t>サンリオアイスドーム</t>
  </si>
  <si>
    <t>クロミ浴衣</t>
  </si>
  <si>
    <t>20.8.10.20ガーナイヤホン</t>
  </si>
  <si>
    <t>ガーナイヤホン</t>
  </si>
  <si>
    <t>石を減らしたsp10→6</t>
  </si>
  <si>
    <t>20.7.10停止0.1</t>
  </si>
  <si>
    <t>40.8.14.40アンパン</t>
  </si>
  <si>
    <t>16.7.8サンリオミニリュック</t>
  </si>
  <si>
    <t>13.6.6.13上昇</t>
  </si>
  <si>
    <t>15.7.8モンチッチマスコット</t>
  </si>
  <si>
    <t>サンリオマスコット</t>
  </si>
  <si>
    <t>AIぬいぐるみ</t>
  </si>
  <si>
    <t>24.8.12サンリオボアミラー</t>
  </si>
  <si>
    <t>チェゴシムファン20.7.7.20sp3上部停止0.1</t>
  </si>
  <si>
    <t>18.6.9サンリオミニリュック</t>
  </si>
  <si>
    <t>サンリオミニリュック</t>
  </si>
  <si>
    <t>チェゴシムミニファン</t>
  </si>
  <si>
    <t>シールド下がってた</t>
  </si>
  <si>
    <t>モンチッチマスコット</t>
  </si>
  <si>
    <t>サンリオギャルポーチBIG</t>
  </si>
  <si>
    <t>ＡＩぬいぐるみ</t>
  </si>
  <si>
    <t>少し石減らした16.7.8停止0.1</t>
  </si>
  <si>
    <t>ジョージファン箱35.8.14.35</t>
  </si>
  <si>
    <t>20.8.10停止0.1</t>
  </si>
  <si>
    <t>12.6.6スピードおとした</t>
  </si>
  <si>
    <t>アンパンマンNG41.28.20.41</t>
  </si>
  <si>
    <t>しなこに変える</t>
  </si>
  <si>
    <t>サンリオミニリュックに変える</t>
  </si>
  <si>
    <t>サンリオミニポーチに変える</t>
  </si>
  <si>
    <t>16.7.8</t>
  </si>
  <si>
    <t>アームサイズ変える</t>
  </si>
  <si>
    <t>ジョージファン18.6.7.18sp2</t>
  </si>
  <si>
    <t>15.7.8</t>
  </si>
  <si>
    <t>12.6.8アーム小さくした</t>
  </si>
  <si>
    <t>12.7.8停止0.1モンチッチマスコット</t>
  </si>
  <si>
    <t>18.7.9スティッチリボンポーチ</t>
  </si>
  <si>
    <t>22.8.11.22</t>
  </si>
  <si>
    <t>18.7.9ジャグラーボタン</t>
  </si>
  <si>
    <t>35.6.15</t>
  </si>
  <si>
    <t>36.8.19サンリオ浴衣BIG</t>
  </si>
  <si>
    <t>28.8.11サンリオヒョウ柄BIG</t>
  </si>
  <si>
    <t>要</t>
  </si>
  <si>
    <t>次補充！</t>
  </si>
  <si>
    <t>クーリッシュイヤホン</t>
  </si>
  <si>
    <t>POPいる！</t>
  </si>
  <si>
    <t>コンセント抜かれとった</t>
  </si>
  <si>
    <t>初期設定戻っとる　POPいる！</t>
  </si>
  <si>
    <t>スティッチリボンポーチ</t>
  </si>
  <si>
    <t>POPいる</t>
  </si>
  <si>
    <t>ターボババア</t>
  </si>
  <si>
    <t>24.6.12スピード上げた</t>
  </si>
  <si>
    <t>豹柄混ぜ38.5.14.38上部0.2</t>
  </si>
  <si>
    <t>10.6.7停止0.1ラブーマスコット</t>
  </si>
  <si>
    <t>サンリオソックス30.9.12.30</t>
  </si>
  <si>
    <t>ラブブKH12.7.7.12</t>
  </si>
  <si>
    <t>ラブブKH12.7.7.12sp2</t>
  </si>
  <si>
    <t>16.6.8北斗イヤホン</t>
  </si>
  <si>
    <t>ＡＩぬいぐるみ24.10.13.24</t>
  </si>
  <si>
    <t>北斗イヤホン</t>
  </si>
  <si>
    <t>新ＡＩぬいぐるみ26.10.13</t>
  </si>
  <si>
    <t>ラブブキーホルダー</t>
  </si>
  <si>
    <t>ラブブマスコット</t>
  </si>
  <si>
    <t>ラブブマスコット10.7.7停止0.1</t>
  </si>
  <si>
    <t>24.6.10</t>
  </si>
  <si>
    <t>26.8.12</t>
  </si>
  <si>
    <t>15.7.8停止0.1キティヒョウ柄マスコット</t>
  </si>
  <si>
    <t>14.7.8キティヒョウ柄マスコット</t>
  </si>
  <si>
    <t>22.8.11アグリーキーホルダー</t>
  </si>
  <si>
    <t>アクリル色変える！</t>
  </si>
  <si>
    <t>19.7.8ロッテチョコイヤホン</t>
  </si>
  <si>
    <t>液晶ミニカメラ20.8.10.20</t>
  </si>
  <si>
    <t>14.7.7停止0.1キティヒョウ柄マスコット</t>
  </si>
  <si>
    <t>20.8.9.20</t>
  </si>
  <si>
    <t>24.10.12アグリーキーホルダー</t>
  </si>
  <si>
    <t>10.7.7</t>
  </si>
  <si>
    <t>キティヒョウ柄マスコット</t>
  </si>
  <si>
    <t>LOTTEチョコイヤホン</t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</si>
  <si>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ミニ</t>
    </r>
    <r>
      <rPr>
        <sz val="26"/>
        <color theme="1"/>
        <rFont val="Calibri"/>
        <family val="3"/>
        <scheme val="major"/>
      </rPr>
      <t>⑪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</si>
  <si>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24"/>
        <color theme="1"/>
        <rFont val="Calibri"/>
        <family val="2"/>
        <scheme val="major"/>
      </rPr>
      <t>⑩</t>
    </r>
    <phoneticPr fontId="1"/>
  </si>
  <si>
    <t>11.6.7停止0.1</t>
  </si>
  <si>
    <t>22.7.10  AIぬいぐるみ</t>
  </si>
  <si>
    <t>12.7.7停止</t>
  </si>
  <si>
    <t>13.7.7.14</t>
  </si>
  <si>
    <t>24.7.8シリコン３個</t>
  </si>
  <si>
    <t>カムカムレモン</t>
  </si>
  <si>
    <t>サンリオスカーフ付ポーチ</t>
  </si>
  <si>
    <t>サンリオ浴衣BIG</t>
  </si>
  <si>
    <t>メタリックイヤホン</t>
  </si>
  <si>
    <t>26.8.10.26</t>
  </si>
  <si>
    <t>20.8.10シリコン1にした</t>
  </si>
  <si>
    <t>速度50.50.100</t>
  </si>
  <si>
    <t>エラー5で中止</t>
  </si>
  <si>
    <t>22.7.9.22</t>
  </si>
  <si>
    <t>液晶ミニカメラ</t>
  </si>
  <si>
    <t>20.8.10シリコン1こ</t>
  </si>
  <si>
    <t>24.8.10</t>
  </si>
  <si>
    <t>12.7.7.12停止なし</t>
  </si>
  <si>
    <t>キティマスコット</t>
  </si>
  <si>
    <t>ルララ48.14.14.48</t>
  </si>
  <si>
    <t>コンセント抜けてた！！</t>
  </si>
  <si>
    <t>ルララ48.14.15.48</t>
  </si>
  <si>
    <t>44.12.14シリコン2個</t>
  </si>
  <si>
    <t>15.7.8上部停止0.1→11.7.7スピード落とした</t>
  </si>
  <si>
    <t>ルララ</t>
  </si>
  <si>
    <t>シリコン2個に減らした</t>
  </si>
  <si>
    <t>44.12.14シリコン2個にした</t>
  </si>
  <si>
    <t>ビーズブレスレット</t>
  </si>
  <si>
    <t>20.6.8</t>
  </si>
  <si>
    <t>11.6.7スピード落とした</t>
  </si>
  <si>
    <t>22.7.11シリコン１個つけた</t>
  </si>
  <si>
    <t>44.12.14シリコン2個ルララ</t>
  </si>
  <si>
    <t>スヌーピーぬいぐるみ、コキンちゃん</t>
  </si>
  <si>
    <t>アンパンティッシュカバー、アンパンぬいぐるみ</t>
  </si>
  <si>
    <t>バイキンティッシュカバー、アンパンぬいぐるみ</t>
  </si>
  <si>
    <t>24.8.11.24</t>
  </si>
  <si>
    <t>34.8.12.34</t>
  </si>
  <si>
    <t>山積みにした</t>
  </si>
  <si>
    <t>24.8.12sp8→6</t>
  </si>
  <si>
    <t>12.7.7</t>
  </si>
  <si>
    <t>すみっこクロック</t>
  </si>
  <si>
    <t>20.8.10シリコン3個ゲームアーク</t>
  </si>
  <si>
    <t>シリコン1</t>
  </si>
  <si>
    <t>20.8.10シリコン1個液晶ミニカメラ</t>
  </si>
  <si>
    <t>27.10.12.27</t>
  </si>
  <si>
    <t>13.7.7ラブブシリコンフェイス</t>
  </si>
  <si>
    <t>ポケモンシリコンポーチ20.7.9.20</t>
  </si>
  <si>
    <t>日焼け補充要る！</t>
  </si>
  <si>
    <t>ポケモンシリコンフェイス</t>
  </si>
  <si>
    <t>ラブブポンポンフェイス</t>
  </si>
  <si>
    <t>補充いる！！</t>
  </si>
  <si>
    <t>22.7.11停止0.1</t>
  </si>
  <si>
    <t>すみっこ時計</t>
  </si>
  <si>
    <t>シリコン3個戻した</t>
  </si>
  <si>
    <t>ゲームアーク</t>
  </si>
  <si>
    <t>16.8.8</t>
  </si>
  <si>
    <t>石減らした！</t>
  </si>
  <si>
    <t>硬化ケーすない！</t>
  </si>
  <si>
    <t>雪見だいふく足した</t>
  </si>
  <si>
    <t>測度80.80.90投げ設定all3シールド上げた</t>
  </si>
  <si>
    <t>サンリオメタルポーチ18.7.9</t>
  </si>
  <si>
    <t>24.8.9.24シリコン1</t>
  </si>
  <si>
    <t>28.7.12停止0.1ポケモンフェイスマスコット</t>
  </si>
  <si>
    <t>44.11.14.44</t>
  </si>
  <si>
    <t>サンリオメタルミニポーチ</t>
  </si>
  <si>
    <t>アングリーキーホルダー</t>
  </si>
  <si>
    <t>22.7.10.22</t>
  </si>
  <si>
    <t>20.7.8停止0.1</t>
  </si>
  <si>
    <t>50.50.90</t>
  </si>
  <si>
    <t>キティシリコンがま口20.7.10</t>
  </si>
  <si>
    <t>20.7.10ロッテイヤホン</t>
  </si>
  <si>
    <t>14.6.8ラブブマスコット大きめ</t>
  </si>
  <si>
    <t>キティシリコンがま口20.8.10</t>
  </si>
  <si>
    <t>サンリオぬいぐるみ</t>
  </si>
  <si>
    <t>サンリオマスコットポーチ</t>
  </si>
  <si>
    <t>ロッテイヤホン</t>
  </si>
  <si>
    <t>キティシリコンがま口</t>
  </si>
  <si>
    <t>44.11.13.44</t>
  </si>
  <si>
    <t>ジャグラーサウンドボタン19.6.9</t>
  </si>
  <si>
    <t>24.8.12ジャグラーサウンドボタン金銀</t>
  </si>
  <si>
    <t>プロ野球トミカ19.7.9シリコン1個</t>
  </si>
  <si>
    <t>キティスカーフポーチ21.7.11</t>
  </si>
  <si>
    <t>24.8.12ラブブキーホルダー大きめ</t>
  </si>
  <si>
    <t>16.8.10ラブブマスコット大きめ</t>
  </si>
  <si>
    <t>サンリオ着ぐるみ</t>
  </si>
  <si>
    <t>pw40→48  sp50.50.80鉄板の角度付けた</t>
  </si>
  <si>
    <t>ラブブキーホルダー大きめ</t>
  </si>
  <si>
    <t>15.8.8</t>
  </si>
  <si>
    <t>プロ野球トミカ</t>
  </si>
  <si>
    <t>サンリオアニマルがま口</t>
  </si>
  <si>
    <t>スンスン混ぜた</t>
  </si>
  <si>
    <t>ジャグラーサウンドボタン金銀</t>
  </si>
  <si>
    <t>43.11.14→43.11.13.43</t>
  </si>
  <si>
    <t>14.9.9スピード少し上げた</t>
  </si>
  <si>
    <t>ラブブ大ぬいぐるみいれた</t>
  </si>
  <si>
    <t>サンリオアニマルがま口22.9.10石減らした</t>
  </si>
  <si>
    <t>ヒョウ柄混ぜた26.9.12</t>
  </si>
  <si>
    <t>16.7.8モンチッチマスコット2</t>
  </si>
  <si>
    <t>番長ボタン24.9.10.24</t>
  </si>
  <si>
    <t>ピュレグミ混ぜた</t>
  </si>
  <si>
    <t>28.8.12サンリオヒョウ柄マスコット</t>
  </si>
  <si>
    <t>20.9.10.20</t>
  </si>
  <si>
    <t>アンパンマン入れたい</t>
  </si>
  <si>
    <t>24.8.12サンリオクリスマスキーケース</t>
  </si>
  <si>
    <t>15.9.9.15sp5→3</t>
  </si>
  <si>
    <t>番長ボタン22.8.9.22</t>
  </si>
  <si>
    <t>スンスンボアバンス16.8.10</t>
  </si>
  <si>
    <t>24.8.10.24シリコン2</t>
  </si>
  <si>
    <t>モンチッチマスコット2</t>
  </si>
  <si>
    <t>押忍番長サウンドボタン</t>
  </si>
  <si>
    <t>24.7.9</t>
  </si>
  <si>
    <t>20.8.10スンスンボアバンスクリップ</t>
  </si>
  <si>
    <t>ラブブキーホルダー大きめ22.8.11</t>
  </si>
  <si>
    <t>様子見！</t>
  </si>
  <si>
    <t>24.8.10シリコンはずした</t>
  </si>
  <si>
    <t>アイスドーム混ぜた</t>
  </si>
  <si>
    <t>サンリオ時計</t>
  </si>
  <si>
    <t>スンスンヘアクリップ20.8.10スピード上げた</t>
  </si>
  <si>
    <t>16.8.9</t>
  </si>
  <si>
    <t>スンスンボアバンス</t>
  </si>
  <si>
    <t>サンリオクリスマスキーケース</t>
  </si>
  <si>
    <t>24.7.12</t>
  </si>
  <si>
    <t>番長サウンドボタン</t>
  </si>
  <si>
    <t>18.7.9スピードあげた</t>
  </si>
  <si>
    <t>24.7.10</t>
  </si>
  <si>
    <t>17.7.8スピード少し落とした</t>
  </si>
  <si>
    <t>管理画面になったままやった</t>
  </si>
  <si>
    <t>キルティング混ぜた</t>
  </si>
  <si>
    <t>モンチッチマスコット2 16.7.8</t>
  </si>
  <si>
    <t>スンスンクリップ</t>
  </si>
  <si>
    <t>サンリオクリスマス混ぜた</t>
  </si>
  <si>
    <t>補充いるー！</t>
  </si>
  <si>
    <t>14,7.8</t>
  </si>
  <si>
    <t>24.8.12サンリオヒョウ柄キーケース　石変える！</t>
  </si>
  <si>
    <t>24.9.9.24</t>
  </si>
  <si>
    <t>40.8.10.40</t>
  </si>
  <si>
    <t>24.8.12 シリコン外した</t>
  </si>
  <si>
    <t>24.7.10ポケモンシリコンポーチ</t>
  </si>
  <si>
    <t>24.10.12サンリオヒョウ柄キーケース</t>
  </si>
  <si>
    <t>ガチャ</t>
  </si>
  <si>
    <t>11.7.8停止0 スピード5</t>
  </si>
  <si>
    <t>ポケモンシリコンポーチ</t>
  </si>
  <si>
    <t>ジャグラーイヤホン18.6.9</t>
  </si>
  <si>
    <t>11.7.8スピード5スヌーピーマスコット</t>
  </si>
  <si>
    <t>サンリオ豹柄キーケース</t>
  </si>
  <si>
    <t>21.9.12</t>
  </si>
  <si>
    <t>22.10.11サンリオヒョウ柄キーケース</t>
  </si>
  <si>
    <t>小銭詰まって中止になってた</t>
  </si>
  <si>
    <t>22.10.11</t>
  </si>
  <si>
    <t>ふわにん26.10.13スピード5</t>
  </si>
  <si>
    <t>サンリオヒョウ柄キーケース</t>
  </si>
  <si>
    <t>12.9.7サンリオホワイトマスコット</t>
  </si>
  <si>
    <t>12.8.7</t>
  </si>
  <si>
    <t>12.6.7.12</t>
  </si>
  <si>
    <t>26.9.11.26sp6→4</t>
  </si>
  <si>
    <t>サンリオ時計すみっこ時計</t>
  </si>
  <si>
    <t>アンパンマンおべんとパズル</t>
  </si>
  <si>
    <t>アンパンマンパペット</t>
  </si>
  <si>
    <t>17.7.7.17</t>
  </si>
  <si>
    <t>コインメーター回ってない！</t>
  </si>
  <si>
    <t>スヌーピーマスコット</t>
  </si>
  <si>
    <t>ポケモンPOPいる　18.7.9袋出した</t>
  </si>
  <si>
    <t>12.7.7サンリオホワイトマスコット</t>
  </si>
  <si>
    <t>20.8.10サンリオホワイトとクリスマス</t>
  </si>
  <si>
    <t>モーター50.50.90</t>
  </si>
  <si>
    <t>メタリックゴールド追加</t>
  </si>
  <si>
    <t>48.9.10.48</t>
  </si>
  <si>
    <t>サンリオホワイトマスコット</t>
  </si>
  <si>
    <t>14.7.7サンリオホワイトマスコット</t>
  </si>
  <si>
    <t>黒キティ焦げキティ補充、石調整した</t>
  </si>
  <si>
    <t>22.9.10</t>
  </si>
  <si>
    <t>マイメロ補充</t>
  </si>
  <si>
    <t>白補充</t>
  </si>
  <si>
    <t>補</t>
  </si>
  <si>
    <t>19.8.9.19</t>
  </si>
  <si>
    <t>19.8.11 SP3→2</t>
  </si>
  <si>
    <t>SP2→1</t>
  </si>
  <si>
    <t>アンパンブランケット入れた</t>
  </si>
  <si>
    <t>サンリオホワイトマスコット14.7.7</t>
  </si>
  <si>
    <t>サンリオクリスマスキーケース21.8.10SP5→6</t>
  </si>
  <si>
    <t>22.8.11ゲームアーク</t>
  </si>
  <si>
    <t>20.8.10キティフェイスポーチ</t>
  </si>
  <si>
    <t>20.7.9シリコン３個</t>
  </si>
  <si>
    <t>ルララ大</t>
  </si>
  <si>
    <t>アンパンおべんとパズル</t>
  </si>
  <si>
    <t>ボンボンドロップシール</t>
  </si>
  <si>
    <t>50.50.100 pw35</t>
  </si>
  <si>
    <t>24.9.13上部停止0</t>
  </si>
  <si>
    <t>43.11.12.43</t>
  </si>
  <si>
    <t>14.9.7キティフェイスポーチ</t>
  </si>
  <si>
    <t>20.6.8.20シリコン3</t>
  </si>
  <si>
    <t>22.8.11液晶デジカメ</t>
  </si>
  <si>
    <t>22.7.11サンリオ型押しケース</t>
  </si>
  <si>
    <t>ミニ香水18.6.9シリコン2つ</t>
  </si>
  <si>
    <t>サンリオリボンポーチ20.7.10</t>
  </si>
  <si>
    <t>忍者めしポット32.8.14</t>
  </si>
  <si>
    <t>36.9.19</t>
  </si>
  <si>
    <t>サンリオマルチケース19.7.10</t>
  </si>
  <si>
    <t>停止中</t>
  </si>
  <si>
    <t>液晶デジカメ</t>
  </si>
  <si>
    <t>18.6.9スピードあげた</t>
  </si>
  <si>
    <t>サンリオ型押しケース</t>
  </si>
  <si>
    <t>18.6.8</t>
  </si>
  <si>
    <t>サンリオリボンポーチ</t>
  </si>
  <si>
    <t>キティ豹柄フェイスポーチ</t>
  </si>
  <si>
    <t>キティヒョウ柄フェイスポーチ</t>
  </si>
  <si>
    <t>ラブブ大きめマスコット17.11.9</t>
  </si>
  <si>
    <t>サンリオ型押しマルチケース</t>
  </si>
  <si>
    <t>サンリオ着ぐるみ26.9.12.26</t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</si>
  <si>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ミニ</t>
    </r>
    <r>
      <rPr>
        <sz val="18"/>
        <color theme="1"/>
        <rFont val="Calibri"/>
        <family val="2"/>
        <scheme val="major"/>
      </rPr>
      <t>⑩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</si>
  <si>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ミニ</t>
    </r>
    <r>
      <rPr>
        <sz val="18"/>
        <color theme="1"/>
        <rFont val="Calibri"/>
        <family val="2"/>
        <scheme val="major"/>
      </rPr>
      <t>⑧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</si>
  <si>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ミニ</t>
    </r>
    <r>
      <rPr>
        <sz val="20"/>
        <color theme="1"/>
        <rFont val="Calibri"/>
        <family val="3"/>
        <charset val="128"/>
        <scheme val="major"/>
      </rPr>
      <t>③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</si>
  <si>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ミニ</t>
    </r>
    <r>
      <rPr>
        <sz val="22"/>
        <color theme="1"/>
        <rFont val="Calibri"/>
        <family val="2"/>
        <scheme val="major"/>
      </rPr>
      <t>④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</si>
  <si>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クレ</t>
    </r>
    <r>
      <rPr>
        <sz val="22"/>
        <color theme="1"/>
        <rFont val="Calibri"/>
        <family val="3"/>
        <scheme val="major"/>
      </rPr>
      <t>③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</si>
  <si>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クレ①</t>
    </r>
    <r>
      <rPr>
        <sz val="12"/>
        <color theme="1"/>
        <rFont val="Calibri"/>
        <family val="2"/>
        <scheme val="major"/>
      </rPr>
      <t>1010</t>
    </r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</si>
  <si>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クレ②</t>
    </r>
    <r>
      <rPr>
        <sz val="12"/>
        <color theme="1"/>
        <rFont val="Calibri"/>
        <family val="2"/>
        <scheme val="major"/>
      </rPr>
      <t>1009</t>
    </r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</si>
  <si>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クレ</t>
    </r>
    <r>
      <rPr>
        <sz val="18"/>
        <color theme="1"/>
        <rFont val="Calibri"/>
        <family val="2"/>
        <scheme val="major"/>
      </rPr>
      <t>④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</si>
  <si>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クレ</t>
    </r>
    <r>
      <rPr>
        <sz val="18"/>
        <color theme="1"/>
        <rFont val="Calibri"/>
        <family val="3"/>
        <scheme val="major"/>
      </rPr>
      <t>⑤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</si>
  <si>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ミニ</t>
    </r>
    <r>
      <rPr>
        <sz val="18"/>
        <color theme="1"/>
        <rFont val="Calibri"/>
        <family val="2"/>
        <scheme val="major"/>
      </rPr>
      <t>①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</si>
  <si>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ミニ</t>
    </r>
    <r>
      <rPr>
        <sz val="16"/>
        <color theme="1"/>
        <rFont val="Calibri"/>
        <family val="3"/>
        <scheme val="major"/>
      </rPr>
      <t>⑨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</si>
  <si>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8"/>
        <color theme="1"/>
        <rFont val="Calibri"/>
        <family val="2"/>
        <scheme val="major"/>
      </rPr>
      <t>⑥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</si>
  <si>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8"/>
        <color theme="1"/>
        <rFont val="Calibri"/>
        <family val="1"/>
        <scheme val="major"/>
      </rPr>
      <t>⑦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</si>
  <si>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8"/>
        <color theme="1"/>
        <rFont val="Calibri"/>
        <family val="2"/>
        <scheme val="major"/>
      </rPr>
      <t>⑧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</si>
  <si>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6"/>
        <color theme="1"/>
        <rFont val="Calibri"/>
        <family val="2"/>
        <scheme val="major"/>
      </rPr>
      <t>⑨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</si>
  <si>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ミニ</t>
    </r>
    <r>
      <rPr>
        <sz val="16"/>
        <color theme="1"/>
        <rFont val="Calibri"/>
        <family val="2"/>
        <scheme val="major"/>
      </rPr>
      <t>⑤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</si>
  <si>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ミニ</t>
    </r>
    <r>
      <rPr>
        <sz val="16"/>
        <color theme="1"/>
        <rFont val="Calibri"/>
        <family val="2"/>
        <scheme val="major"/>
      </rPr>
      <t>⑥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</si>
  <si>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ミニ</t>
    </r>
    <r>
      <rPr>
        <sz val="18"/>
        <color theme="1"/>
        <rFont val="Calibri"/>
        <family val="3"/>
        <scheme val="major"/>
      </rPr>
      <t>⑦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</si>
  <si>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ミニ</t>
    </r>
    <r>
      <rPr>
        <sz val="18"/>
        <color theme="1"/>
        <rFont val="Calibri"/>
        <family val="2"/>
        <scheme val="major"/>
      </rPr>
      <t>②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</si>
  <si>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ツインズ</t>
    </r>
    <r>
      <rPr>
        <sz val="24"/>
        <color theme="1"/>
        <rFont val="Calibri"/>
        <family val="2"/>
        <scheme val="major"/>
      </rPr>
      <t>①</t>
    </r>
    <phoneticPr fontId="1"/>
  </si>
  <si>
    <r>
      <rPr>
        <sz val="12"/>
        <color theme="1"/>
        <rFont val="Calibri"/>
        <family val="3"/>
        <charset val="128"/>
        <scheme val="major"/>
      </rPr>
      <t>福重トライデッキ</t>
    </r>
    <phoneticPr fontId="1"/>
  </si>
  <si>
    <r>
      <rPr>
        <sz val="12"/>
        <color theme="1"/>
        <rFont val="Calibri"/>
        <family val="3"/>
        <charset val="128"/>
        <scheme val="major"/>
      </rPr>
      <t>福重リトルブルプリズム</t>
    </r>
    <phoneticPr fontId="1"/>
  </si>
  <si>
    <r>
      <rPr>
        <sz val="11"/>
        <color theme="1"/>
        <rFont val="Calibri"/>
        <family val="3"/>
        <charset val="128"/>
        <scheme val="major"/>
      </rPr>
      <t>合計</t>
    </r>
    <rPh sb="0" eb="2">
      <t>ゴウケイ</t>
    </rPh>
    <phoneticPr fontId="1"/>
  </si>
  <si>
    <r>
      <rPr>
        <sz val="9"/>
        <color theme="1"/>
        <rFont val="Calibri"/>
        <family val="2"/>
        <charset val="128"/>
        <scheme val="major"/>
      </rPr>
      <t>一階</t>
    </r>
    <rPh sb="0" eb="2">
      <t>イッカイ</t>
    </rPh>
    <phoneticPr fontId="1"/>
  </si>
  <si>
    <r>
      <rPr>
        <sz val="9"/>
        <color theme="1"/>
        <rFont val="Calibri"/>
        <family val="2"/>
        <charset val="128"/>
        <scheme val="major"/>
      </rPr>
      <t>二階吹抜</t>
    </r>
    <rPh sb="0" eb="2">
      <t>ニカイ</t>
    </rPh>
    <rPh sb="2" eb="4">
      <t>フキヌ</t>
    </rPh>
    <phoneticPr fontId="1"/>
  </si>
  <si>
    <r>
      <rPr>
        <sz val="9"/>
        <color theme="1"/>
        <rFont val="Calibri"/>
        <family val="2"/>
        <charset val="128"/>
        <scheme val="major"/>
      </rPr>
      <t>二階奥</t>
    </r>
    <rPh sb="0" eb="2">
      <t>ニカイ</t>
    </rPh>
    <rPh sb="2" eb="3">
      <t>オク</t>
    </rPh>
    <phoneticPr fontId="1"/>
  </si>
  <si>
    <r>
      <rPr>
        <sz val="9"/>
        <color theme="1"/>
        <rFont val="Calibri"/>
        <family val="2"/>
        <charset val="128"/>
        <scheme val="major"/>
      </rPr>
      <t>二階キッズ</t>
    </r>
    <rPh sb="0" eb="2">
      <t>ニカイ</t>
    </rPh>
    <phoneticPr fontId="1"/>
  </si>
  <si>
    <r>
      <rPr>
        <sz val="6"/>
        <color theme="1"/>
        <rFont val="Calibri"/>
        <family val="2"/>
        <charset val="128"/>
        <scheme val="major"/>
      </rPr>
      <t>ＡＩモンスターぬいぐるみ</t>
    </r>
    <phoneticPr fontId="1"/>
  </si>
  <si>
    <r>
      <rPr>
        <sz val="8"/>
        <color theme="1"/>
        <rFont val="Calibri"/>
        <family val="2"/>
        <charset val="128"/>
        <scheme val="major"/>
      </rPr>
      <t>ゲームアーク</t>
    </r>
  </si>
  <si>
    <r>
      <rPr>
        <sz val="8"/>
        <color theme="1"/>
        <rFont val="Calibri"/>
        <family val="2"/>
        <charset val="128"/>
        <scheme val="major"/>
      </rPr>
      <t>スンスンクリップ</t>
    </r>
  </si>
  <si>
    <r>
      <rPr>
        <sz val="11"/>
        <color theme="1"/>
        <rFont val="Calibri"/>
        <family val="2"/>
        <charset val="128"/>
        <scheme val="major"/>
      </rPr>
      <t>経過日数</t>
    </r>
    <rPh sb="0" eb="2">
      <t>ケイカ</t>
    </rPh>
    <rPh sb="2" eb="4">
      <t>ニッスウ</t>
    </rPh>
    <phoneticPr fontId="1"/>
  </si>
  <si>
    <r>
      <rPr>
        <sz val="10"/>
        <color theme="1"/>
        <rFont val="Calibri"/>
        <family val="3"/>
        <charset val="128"/>
        <scheme val="major"/>
      </rPr>
      <t>月末在庫金額</t>
    </r>
  </si>
  <si>
    <r>
      <rPr>
        <sz val="11"/>
        <color theme="1"/>
        <rFont val="Calibri"/>
        <family val="3"/>
        <charset val="128"/>
        <scheme val="major"/>
      </rPr>
      <t>月末在庫金額</t>
    </r>
  </si>
  <si>
    <r>
      <rPr>
        <sz val="11"/>
        <color theme="1"/>
        <rFont val="Calibri"/>
        <family val="3"/>
        <charset val="128"/>
        <scheme val="major"/>
      </rPr>
      <t>払出金額</t>
    </r>
  </si>
  <si>
    <r>
      <rPr>
        <sz val="11"/>
        <color theme="1"/>
        <rFont val="Calibri"/>
        <family val="3"/>
        <charset val="128"/>
        <scheme val="major"/>
      </rPr>
      <t>福重合計</t>
    </r>
    <phoneticPr fontId="1"/>
  </si>
  <si>
    <r>
      <rPr>
        <sz val="9"/>
        <color theme="1"/>
        <rFont val="Calibri"/>
        <family val="3"/>
        <charset val="128"/>
        <scheme val="major"/>
      </rPr>
      <t>月売予想</t>
    </r>
  </si>
  <si>
    <r>
      <rPr>
        <sz val="11"/>
        <color theme="1"/>
        <rFont val="Calibri"/>
        <family val="2"/>
        <charset val="128"/>
        <scheme val="major"/>
      </rPr>
      <t>売上予想</t>
    </r>
    <rPh sb="0" eb="2">
      <t>ウリアゲ</t>
    </rPh>
    <rPh sb="2" eb="4">
      <t>ヨソウ</t>
    </rPh>
    <phoneticPr fontId="1"/>
  </si>
  <si>
    <r>
      <rPr>
        <sz val="8"/>
        <color theme="1"/>
        <rFont val="Calibri"/>
        <family val="2"/>
        <charset val="128"/>
        <scheme val="major"/>
      </rPr>
      <t>アンパンマンもちふわ</t>
    </r>
  </si>
  <si>
    <r>
      <rPr>
        <sz val="10"/>
        <color theme="1"/>
        <rFont val="Calibri"/>
        <family val="3"/>
        <charset val="128"/>
        <scheme val="major"/>
      </rPr>
      <t>月間原価</t>
    </r>
    <rPh sb="0" eb="2">
      <t>ゲッカン</t>
    </rPh>
    <phoneticPr fontId="1"/>
  </si>
  <si>
    <r>
      <rPr>
        <sz val="6"/>
        <color theme="1"/>
        <rFont val="Calibri"/>
        <family val="3"/>
        <charset val="128"/>
        <scheme val="major"/>
      </rPr>
      <t>ハロウィン混ぜ</t>
    </r>
    <rPh sb="5" eb="6">
      <t>マ</t>
    </rPh>
    <phoneticPr fontId="1"/>
  </si>
  <si>
    <r>
      <t>SPG</t>
    </r>
    <r>
      <rPr>
        <sz val="6"/>
        <color theme="1"/>
        <rFont val="Calibri"/>
        <family val="2"/>
        <charset val="128"/>
        <scheme val="major"/>
      </rPr>
      <t>ラバー</t>
    </r>
    <phoneticPr fontId="1"/>
  </si>
  <si>
    <r>
      <rPr>
        <sz val="8"/>
        <color theme="1"/>
        <rFont val="Calibri"/>
        <family val="2"/>
        <charset val="128"/>
        <scheme val="major"/>
      </rPr>
      <t>ジョージファン</t>
    </r>
  </si>
  <si>
    <r>
      <rPr>
        <sz val="6"/>
        <color theme="1"/>
        <rFont val="Calibri"/>
        <family val="2"/>
        <charset val="128"/>
        <scheme val="major"/>
      </rPr>
      <t>忍者めし、カムカム</t>
    </r>
    <rPh sb="0" eb="2">
      <t>ニンジャ</t>
    </rPh>
    <phoneticPr fontId="1"/>
  </si>
  <si>
    <r>
      <rPr>
        <sz val="8"/>
        <color theme="1"/>
        <rFont val="Calibri"/>
        <family val="3"/>
        <charset val="128"/>
        <scheme val="major"/>
      </rPr>
      <t>アングリーキーホルダー</t>
    </r>
    <phoneticPr fontId="1"/>
  </si>
  <si>
    <r>
      <rPr>
        <sz val="6"/>
        <color theme="1"/>
        <rFont val="Calibri"/>
        <family val="3"/>
        <charset val="128"/>
        <scheme val="major"/>
      </rPr>
      <t>硬貨詰まり</t>
    </r>
    <rPh sb="0" eb="2">
      <t>コウカ</t>
    </rPh>
    <rPh sb="2" eb="3">
      <t>ツ</t>
    </rPh>
    <phoneticPr fontId="1"/>
  </si>
  <si>
    <r>
      <rPr>
        <sz val="6"/>
        <color theme="1"/>
        <rFont val="Calibri"/>
        <family val="2"/>
        <charset val="128"/>
        <scheme val="major"/>
      </rPr>
      <t>サンリオギャル</t>
    </r>
    <r>
      <rPr>
        <sz val="6"/>
        <color theme="1"/>
        <rFont val="Calibri"/>
        <family val="2"/>
        <scheme val="major"/>
      </rPr>
      <t>MC</t>
    </r>
  </si>
  <si>
    <r>
      <rPr>
        <sz val="6"/>
        <color theme="1"/>
        <rFont val="Calibri"/>
        <family val="2"/>
        <charset val="128"/>
        <scheme val="major"/>
      </rPr>
      <t>サンリオボアポーチ</t>
    </r>
  </si>
  <si>
    <r>
      <rPr>
        <sz val="6"/>
        <color theme="1"/>
        <rFont val="Calibri"/>
        <family val="3"/>
        <charset val="128"/>
        <scheme val="major"/>
      </rPr>
      <t>じゅるる</t>
    </r>
  </si>
  <si>
    <r>
      <t>SPG</t>
    </r>
    <r>
      <rPr>
        <sz val="6"/>
        <color theme="1"/>
        <rFont val="Calibri"/>
        <family val="2"/>
        <charset val="128"/>
        <scheme val="major"/>
      </rPr>
      <t>ぬいぐるみ</t>
    </r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</si>
  <si>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ミニ⑧</t>
    </r>
  </si>
  <si>
    <r>
      <rPr>
        <sz val="12"/>
        <color theme="1"/>
        <rFont val="Calibri"/>
        <family val="2"/>
        <charset val="129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ミニ</t>
    </r>
    <r>
      <rPr>
        <sz val="18"/>
        <color theme="1"/>
        <rFont val="Calibri"/>
        <family val="3"/>
        <charset val="128"/>
        <scheme val="major"/>
      </rPr>
      <t>③</t>
    </r>
    <phoneticPr fontId="1"/>
  </si>
  <si>
    <r>
      <rPr>
        <sz val="12"/>
        <color theme="1"/>
        <rFont val="Calibri"/>
        <family val="2"/>
        <charset val="129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ミニ</t>
    </r>
    <r>
      <rPr>
        <sz val="18"/>
        <color theme="1"/>
        <rFont val="Calibri"/>
        <family val="2"/>
        <scheme val="major"/>
      </rPr>
      <t>④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</si>
  <si>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クレ</t>
    </r>
    <r>
      <rPr>
        <sz val="18"/>
        <color theme="1"/>
        <rFont val="Calibri"/>
        <family val="3"/>
        <scheme val="major"/>
      </rPr>
      <t>③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</si>
  <si>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2"/>
        <charset val="128"/>
        <scheme val="major"/>
      </rPr>
      <t>クレ</t>
    </r>
    <r>
      <rPr>
        <sz val="18"/>
        <color theme="1"/>
        <rFont val="Calibri"/>
        <family val="2"/>
        <scheme val="major"/>
      </rPr>
      <t>④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</si>
  <si>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2"/>
        <charset val="128"/>
        <scheme val="major"/>
      </rPr>
      <t>クレ</t>
    </r>
    <r>
      <rPr>
        <sz val="18"/>
        <color theme="1"/>
        <rFont val="Calibri"/>
        <family val="3"/>
        <scheme val="major"/>
      </rPr>
      <t>⑤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</si>
  <si>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2"/>
        <charset val="128"/>
        <scheme val="major"/>
      </rPr>
      <t>ミニ</t>
    </r>
    <r>
      <rPr>
        <sz val="18"/>
        <color theme="1"/>
        <rFont val="Calibri"/>
        <family val="2"/>
        <scheme val="major"/>
      </rPr>
      <t>①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</si>
  <si>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8"/>
        <color theme="1"/>
        <rFont val="Calibri"/>
        <family val="2"/>
        <scheme val="major"/>
      </rPr>
      <t>⑦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</si>
  <si>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BUZZmini</t>
    </r>
    <r>
      <rPr>
        <sz val="16"/>
        <color theme="1"/>
        <rFont val="Calibri"/>
        <family val="2"/>
        <scheme val="major"/>
      </rPr>
      <t>⑤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</si>
  <si>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BUZZmini</t>
    </r>
    <r>
      <rPr>
        <sz val="16"/>
        <color theme="1"/>
        <rFont val="Calibri"/>
        <family val="2"/>
        <scheme val="major"/>
      </rPr>
      <t>⑥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</si>
  <si>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BUZZmini</t>
    </r>
    <r>
      <rPr>
        <sz val="18"/>
        <color theme="1"/>
        <rFont val="Calibri"/>
        <family val="2"/>
        <scheme val="major"/>
      </rPr>
      <t>⑦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</si>
  <si>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BUZZmini</t>
    </r>
    <r>
      <rPr>
        <sz val="18"/>
        <color theme="1"/>
        <rFont val="Calibri"/>
        <family val="2"/>
        <scheme val="major"/>
      </rPr>
      <t>②</t>
    </r>
    <phoneticPr fontId="1"/>
  </si>
  <si>
    <r>
      <rPr>
        <sz val="6"/>
        <color theme="1"/>
        <rFont val="Calibri"/>
        <family val="2"/>
        <charset val="128"/>
        <scheme val="major"/>
      </rPr>
      <t>ハギワギ</t>
    </r>
    <r>
      <rPr>
        <sz val="6"/>
        <color theme="1"/>
        <rFont val="Calibri"/>
        <family val="2"/>
        <scheme val="major"/>
      </rPr>
      <t>20</t>
    </r>
    <phoneticPr fontId="1"/>
  </si>
  <si>
    <r>
      <t>SPG</t>
    </r>
    <r>
      <rPr>
        <sz val="6"/>
        <color theme="1"/>
        <rFont val="Calibri"/>
        <family val="3"/>
        <charset val="128"/>
        <scheme val="major"/>
      </rPr>
      <t>ぬいぐるみ</t>
    </r>
    <phoneticPr fontId="1"/>
  </si>
  <si>
    <r>
      <rPr>
        <sz val="6"/>
        <color theme="1"/>
        <rFont val="Calibri"/>
        <family val="3"/>
        <charset val="128"/>
        <scheme val="major"/>
      </rPr>
      <t>上部</t>
    </r>
    <r>
      <rPr>
        <sz val="6"/>
        <color theme="1"/>
        <rFont val="Calibri"/>
        <family val="2"/>
        <scheme val="major"/>
      </rPr>
      <t>0.1</t>
    </r>
  </si>
  <si>
    <r>
      <rPr>
        <sz val="6"/>
        <color theme="1"/>
        <rFont val="Calibri"/>
        <family val="3"/>
        <charset val="128"/>
        <scheme val="major"/>
      </rPr>
      <t>ジャグラー</t>
    </r>
    <r>
      <rPr>
        <sz val="6"/>
        <color theme="1"/>
        <rFont val="Calibri"/>
        <family val="2"/>
        <scheme val="major"/>
      </rPr>
      <t>fan</t>
    </r>
  </si>
  <si>
    <r>
      <rPr>
        <sz val="6"/>
        <color theme="1"/>
        <rFont val="Calibri"/>
        <family val="2"/>
        <charset val="128"/>
        <scheme val="major"/>
      </rPr>
      <t>サンリオマスコット</t>
    </r>
  </si>
  <si>
    <r>
      <rPr>
        <sz val="6"/>
        <color theme="1"/>
        <rFont val="Calibri"/>
        <family val="2"/>
        <charset val="128"/>
        <scheme val="major"/>
      </rPr>
      <t>メーター</t>
    </r>
    <r>
      <rPr>
        <sz val="6"/>
        <color theme="1"/>
        <rFont val="Calibri"/>
        <family val="2"/>
        <scheme val="major"/>
      </rPr>
      <t>621.32</t>
    </r>
  </si>
  <si>
    <r>
      <rPr>
        <sz val="6"/>
        <color theme="1"/>
        <rFont val="Calibri"/>
        <family val="2"/>
        <charset val="128"/>
        <scheme val="major"/>
      </rPr>
      <t>サンリオサンダルポーチ</t>
    </r>
  </si>
  <si>
    <r>
      <rPr>
        <sz val="6"/>
        <color theme="1"/>
        <rFont val="Calibri"/>
        <family val="2"/>
        <charset val="128"/>
        <scheme val="major"/>
      </rPr>
      <t>たむたむイベで通りにくい</t>
    </r>
  </si>
  <si>
    <r>
      <rPr>
        <sz val="6"/>
        <color theme="1"/>
        <rFont val="Calibri"/>
        <family val="2"/>
        <charset val="128"/>
        <scheme val="major"/>
      </rPr>
      <t>キティ和柄リボンポーチ</t>
    </r>
  </si>
  <si>
    <r>
      <rPr>
        <sz val="7"/>
        <color theme="1"/>
        <rFont val="Calibri"/>
        <family val="2"/>
        <charset val="129"/>
        <scheme val="major"/>
      </rPr>
      <t>スプランキーラバー</t>
    </r>
  </si>
  <si>
    <r>
      <t>14.6.7</t>
    </r>
    <r>
      <rPr>
        <sz val="6"/>
        <color theme="1"/>
        <rFont val="Calibri"/>
        <family val="3"/>
        <charset val="128"/>
        <scheme val="major"/>
      </rPr>
      <t>スピード上げた</t>
    </r>
  </si>
  <si>
    <r>
      <rPr>
        <sz val="8"/>
        <color theme="1"/>
        <rFont val="Calibri"/>
        <family val="3"/>
        <charset val="128"/>
        <scheme val="major"/>
      </rPr>
      <t>サンリオシューズ</t>
    </r>
    <r>
      <rPr>
        <sz val="8"/>
        <color theme="1"/>
        <rFont val="Calibri"/>
        <family val="2"/>
        <scheme val="major"/>
      </rPr>
      <t>KH</t>
    </r>
  </si>
  <si>
    <r>
      <rPr>
        <sz val="8"/>
        <color theme="1"/>
        <rFont val="Calibri"/>
        <family val="2"/>
        <charset val="129"/>
        <scheme val="major"/>
      </rPr>
      <t>グミッツェル</t>
    </r>
  </si>
  <si>
    <r>
      <t>32.8.16</t>
    </r>
    <r>
      <rPr>
        <sz val="6"/>
        <color theme="1"/>
        <rFont val="Calibri"/>
        <family val="2"/>
        <charset val="128"/>
        <scheme val="major"/>
      </rPr>
      <t>ジャグラーソーラースイング</t>
    </r>
  </si>
  <si>
    <r>
      <rPr>
        <sz val="6"/>
        <color theme="1"/>
        <rFont val="Calibri"/>
        <family val="2"/>
        <charset val="128"/>
        <scheme val="major"/>
      </rPr>
      <t>アクリル石抜いた</t>
    </r>
  </si>
  <si>
    <r>
      <t>24.8.12</t>
    </r>
    <r>
      <rPr>
        <sz val="6"/>
        <color theme="1"/>
        <rFont val="Calibri"/>
        <family val="2"/>
        <charset val="128"/>
        <scheme val="major"/>
      </rPr>
      <t>キティヘアバンド</t>
    </r>
  </si>
  <si>
    <r>
      <rPr>
        <sz val="6"/>
        <color theme="1"/>
        <rFont val="Calibri"/>
        <family val="2"/>
        <charset val="128"/>
        <scheme val="major"/>
      </rPr>
      <t>出率低すぎー</t>
    </r>
  </si>
  <si>
    <r>
      <rPr>
        <sz val="6"/>
        <color theme="1"/>
        <rFont val="Calibri"/>
        <family val="2"/>
        <charset val="128"/>
        <scheme val="major"/>
      </rPr>
      <t>シールド下げた</t>
    </r>
  </si>
  <si>
    <r>
      <t>28.10.14</t>
    </r>
    <r>
      <rPr>
        <sz val="6"/>
        <color theme="1"/>
        <rFont val="Calibri"/>
        <family val="2"/>
        <charset val="128"/>
        <scheme val="major"/>
      </rPr>
      <t>スピード早めた</t>
    </r>
  </si>
  <si>
    <r>
      <t>28.8.13sp7</t>
    </r>
    <r>
      <rPr>
        <sz val="6"/>
        <color theme="1"/>
        <rFont val="Calibri"/>
        <family val="2"/>
        <charset val="128"/>
        <scheme val="major"/>
      </rPr>
      <t>→</t>
    </r>
    <r>
      <rPr>
        <sz val="6"/>
        <color theme="1"/>
        <rFont val="Calibri"/>
        <family val="2"/>
        <scheme val="major"/>
      </rPr>
      <t>4</t>
    </r>
  </si>
  <si>
    <r>
      <rPr>
        <sz val="6"/>
        <color theme="1"/>
        <rFont val="Calibri"/>
        <family val="2"/>
        <charset val="128"/>
        <scheme val="major"/>
      </rPr>
      <t>入れ替えたい</t>
    </r>
  </si>
  <si>
    <r>
      <rPr>
        <sz val="6"/>
        <color theme="1"/>
        <rFont val="Calibri"/>
        <family val="2"/>
        <charset val="128"/>
        <scheme val="major"/>
      </rPr>
      <t>ハギワギに変える</t>
    </r>
  </si>
  <si>
    <r>
      <rPr>
        <sz val="6"/>
        <color theme="1"/>
        <rFont val="Calibri"/>
        <family val="2"/>
        <charset val="128"/>
        <scheme val="major"/>
      </rPr>
      <t>次</t>
    </r>
    <r>
      <rPr>
        <sz val="6"/>
        <color theme="1"/>
        <rFont val="Calibri"/>
        <family val="2"/>
        <scheme val="major"/>
      </rPr>
      <t>10</t>
    </r>
    <r>
      <rPr>
        <sz val="6"/>
        <color theme="1"/>
        <rFont val="Calibri"/>
        <family val="2"/>
        <charset val="128"/>
        <scheme val="major"/>
      </rPr>
      <t>個くらい補充する！</t>
    </r>
  </si>
  <si>
    <r>
      <rPr>
        <sz val="6"/>
        <color theme="1"/>
        <rFont val="Calibri"/>
        <family val="2"/>
        <charset val="128"/>
        <scheme val="major"/>
      </rPr>
      <t>サンリオヘアブラシいれる</t>
    </r>
    <r>
      <rPr>
        <sz val="6"/>
        <color theme="1"/>
        <rFont val="Calibri"/>
        <family val="2"/>
        <scheme val="major"/>
      </rPr>
      <t>24.7.12</t>
    </r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</si>
  <si>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BUZZmini⑧</t>
    </r>
    <phoneticPr fontId="1"/>
  </si>
  <si>
    <r>
      <rPr>
        <sz val="12"/>
        <color theme="1"/>
        <rFont val="Calibri"/>
        <family val="2"/>
        <charset val="129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ミニ③</t>
    </r>
    <phoneticPr fontId="1"/>
  </si>
  <si>
    <r>
      <rPr>
        <sz val="12"/>
        <color theme="1"/>
        <rFont val="Calibri"/>
        <family val="2"/>
        <charset val="129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ミニ</t>
    </r>
    <r>
      <rPr>
        <sz val="12"/>
        <color theme="1"/>
        <rFont val="Calibri"/>
        <family val="2"/>
        <scheme val="major"/>
      </rPr>
      <t>④</t>
    </r>
    <phoneticPr fontId="1"/>
  </si>
  <si>
    <r>
      <rPr>
        <sz val="12"/>
        <color theme="1"/>
        <rFont val="Calibri"/>
        <family val="3"/>
        <charset val="128"/>
        <scheme val="major"/>
      </rPr>
      <t>福重バズ</t>
    </r>
    <r>
      <rPr>
        <sz val="12"/>
        <color theme="1"/>
        <rFont val="Calibri"/>
        <family val="2"/>
        <scheme val="major"/>
      </rPr>
      <t>R1037</t>
    </r>
  </si>
  <si>
    <r>
      <rPr>
        <sz val="12"/>
        <color theme="1"/>
        <rFont val="Calibri"/>
        <family val="3"/>
        <charset val="128"/>
        <scheme val="major"/>
      </rPr>
      <t>福重バズ</t>
    </r>
    <r>
      <rPr>
        <sz val="12"/>
        <color theme="1"/>
        <rFont val="Calibri"/>
        <family val="2"/>
        <scheme val="major"/>
      </rPr>
      <t>R1038</t>
    </r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</si>
  <si>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BUZZmini①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</si>
  <si>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Calibri"/>
        <family val="3"/>
        <charset val="128"/>
        <scheme val="major"/>
      </rPr>
      <t>ミニ</t>
    </r>
    <r>
      <rPr>
        <sz val="12"/>
        <color theme="1"/>
        <rFont val="Calibri"/>
        <family val="3"/>
        <scheme val="major"/>
      </rPr>
      <t>⑨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</si>
  <si>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BUZZ⑥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</si>
  <si>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BUZZ⑦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</si>
  <si>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BUZZ⑧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</si>
  <si>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BUZZ⑨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</si>
  <si>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BUZZmini⑤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</si>
  <si>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BUZZmini⑥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</si>
  <si>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BUZZmini⑦</t>
    </r>
    <phoneticPr fontId="1"/>
  </si>
  <si>
    <r>
      <rPr>
        <sz val="12"/>
        <color theme="1"/>
        <rFont val="Calibri"/>
        <family val="3"/>
        <charset val="128"/>
        <scheme val="major"/>
      </rPr>
      <t>福重</t>
    </r>
    <r>
      <rPr>
        <sz val="12"/>
        <color theme="1"/>
        <rFont val="Calibri"/>
        <family val="2"/>
        <scheme val="major"/>
      </rPr>
      <t>BUZZmini②</t>
    </r>
    <phoneticPr fontId="1"/>
  </si>
  <si>
    <r>
      <rPr>
        <sz val="6"/>
        <color theme="1"/>
        <rFont val="Calibri"/>
        <family val="3"/>
        <charset val="128"/>
        <scheme val="major"/>
      </rPr>
      <t>サンリオギャル</t>
    </r>
    <r>
      <rPr>
        <sz val="6"/>
        <color theme="1"/>
        <rFont val="Calibri"/>
        <family val="2"/>
        <scheme val="major"/>
      </rPr>
      <t>MC</t>
    </r>
    <phoneticPr fontId="1"/>
  </si>
  <si>
    <r>
      <rPr>
        <sz val="6"/>
        <color theme="1"/>
        <rFont val="Calibri"/>
        <family val="2"/>
        <charset val="128"/>
        <scheme val="major"/>
      </rPr>
      <t>チョコマシュマロ</t>
    </r>
    <phoneticPr fontId="1"/>
  </si>
  <si>
    <r>
      <t>27.6.9.27</t>
    </r>
    <r>
      <rPr>
        <sz val="6"/>
        <color theme="1"/>
        <rFont val="Calibri"/>
        <family val="3"/>
        <charset val="128"/>
        <scheme val="major"/>
      </rPr>
      <t>上部</t>
    </r>
    <r>
      <rPr>
        <sz val="6"/>
        <color theme="1"/>
        <rFont val="Calibri"/>
        <family val="2"/>
        <scheme val="major"/>
      </rPr>
      <t>0.1</t>
    </r>
  </si>
  <si>
    <r>
      <rPr>
        <sz val="6"/>
        <color theme="1"/>
        <rFont val="Calibri"/>
        <family val="2"/>
        <charset val="128"/>
        <scheme val="major"/>
      </rPr>
      <t>サンリオボアポーチ</t>
    </r>
    <r>
      <rPr>
        <sz val="6"/>
        <color theme="1"/>
        <rFont val="Calibri"/>
        <family val="2"/>
        <scheme val="major"/>
      </rPr>
      <t>32.14.15.32</t>
    </r>
    <phoneticPr fontId="1"/>
  </si>
  <si>
    <r>
      <t>SPG</t>
    </r>
    <r>
      <rPr>
        <sz val="6"/>
        <color theme="1"/>
        <rFont val="Calibri"/>
        <family val="3"/>
        <charset val="128"/>
        <scheme val="major"/>
      </rPr>
      <t>ぬいぐるみ</t>
    </r>
  </si>
  <si>
    <r>
      <rPr>
        <sz val="6"/>
        <color theme="1"/>
        <rFont val="Calibri"/>
        <family val="3"/>
        <charset val="128"/>
        <scheme val="major"/>
      </rPr>
      <t>リストバンド投入</t>
    </r>
    <r>
      <rPr>
        <sz val="6"/>
        <color theme="1"/>
        <rFont val="Calibri"/>
        <family val="2"/>
        <scheme val="major"/>
      </rPr>
      <t>20.7.7.20</t>
    </r>
    <r>
      <rPr>
        <sz val="6"/>
        <color theme="1"/>
        <rFont val="Calibri"/>
        <family val="3"/>
        <charset val="128"/>
        <scheme val="major"/>
      </rPr>
      <t>上部</t>
    </r>
    <r>
      <rPr>
        <sz val="6"/>
        <color theme="1"/>
        <rFont val="Calibri"/>
        <family val="2"/>
        <scheme val="major"/>
      </rPr>
      <t>0.1</t>
    </r>
  </si>
  <si>
    <r>
      <rPr>
        <sz val="8"/>
        <color theme="1"/>
        <rFont val="Calibri"/>
        <family val="3"/>
        <charset val="128"/>
        <scheme val="major"/>
      </rPr>
      <t>サンリオシューズ</t>
    </r>
    <r>
      <rPr>
        <sz val="8"/>
        <color theme="1"/>
        <rFont val="Calibri"/>
        <family val="2"/>
        <scheme val="major"/>
      </rPr>
      <t>KH</t>
    </r>
    <phoneticPr fontId="1"/>
  </si>
  <si>
    <r>
      <t>30.6.15</t>
    </r>
    <r>
      <rPr>
        <sz val="6"/>
        <color theme="1"/>
        <rFont val="Calibri"/>
        <family val="2"/>
        <charset val="128"/>
        <scheme val="major"/>
      </rPr>
      <t>マリオウォッチ</t>
    </r>
  </si>
  <si>
    <r>
      <rPr>
        <sz val="6"/>
        <color theme="1"/>
        <rFont val="Calibri"/>
        <family val="2"/>
        <charset val="128"/>
        <scheme val="major"/>
      </rPr>
      <t>次入れ替え</t>
    </r>
  </si>
  <si>
    <r>
      <t>28.6.14</t>
    </r>
    <r>
      <rPr>
        <sz val="6"/>
        <color theme="1"/>
        <rFont val="Calibri"/>
        <family val="2"/>
        <charset val="128"/>
        <scheme val="major"/>
      </rPr>
      <t>スピード落とした</t>
    </r>
  </si>
  <si>
    <r>
      <rPr>
        <sz val="6"/>
        <color theme="1"/>
        <rFont val="Calibri"/>
        <family val="2"/>
        <charset val="128"/>
        <scheme val="major"/>
      </rPr>
      <t>ジャグラー</t>
    </r>
    <r>
      <rPr>
        <sz val="6"/>
        <color theme="1"/>
        <rFont val="Calibri"/>
        <family val="2"/>
        <scheme val="major"/>
      </rPr>
      <t>fan</t>
    </r>
  </si>
  <si>
    <r>
      <rPr>
        <sz val="6"/>
        <color theme="1"/>
        <rFont val="Calibri"/>
        <family val="2"/>
        <charset val="128"/>
        <scheme val="major"/>
      </rPr>
      <t>サンリオサンダルポーチ</t>
    </r>
    <r>
      <rPr>
        <sz val="6"/>
        <color theme="1"/>
        <rFont val="Calibri"/>
        <family val="2"/>
        <scheme val="major"/>
      </rPr>
      <t>28.7.14</t>
    </r>
    <phoneticPr fontId="1"/>
  </si>
  <si>
    <r>
      <rPr>
        <sz val="6"/>
        <color theme="1"/>
        <rFont val="Calibri"/>
        <family val="2"/>
        <charset val="128"/>
        <scheme val="major"/>
      </rPr>
      <t>ハギワギ</t>
    </r>
    <r>
      <rPr>
        <sz val="6"/>
        <color theme="1"/>
        <rFont val="Calibri"/>
        <family val="2"/>
        <scheme val="major"/>
      </rPr>
      <t>20</t>
    </r>
    <r>
      <rPr>
        <sz val="6"/>
        <color theme="1"/>
        <rFont val="Calibri"/>
        <family val="2"/>
        <charset val="128"/>
        <scheme val="major"/>
      </rPr>
      <t>㎝</t>
    </r>
    <phoneticPr fontId="1"/>
  </si>
  <si>
    <r>
      <rPr>
        <sz val="6"/>
        <color theme="1"/>
        <rFont val="Calibri"/>
        <family val="3"/>
        <charset val="128"/>
        <scheme val="major"/>
      </rPr>
      <t>キティ</t>
    </r>
  </si>
  <si>
    <r>
      <t>30.6.12</t>
    </r>
    <r>
      <rPr>
        <sz val="6"/>
        <color theme="1"/>
        <rFont val="Calibri"/>
        <family val="3"/>
        <charset val="128"/>
        <scheme val="major"/>
      </rPr>
      <t>サンリオサンダル型ポーチ</t>
    </r>
  </si>
  <si>
    <r>
      <t>28.7.11.28</t>
    </r>
    <r>
      <rPr>
        <sz val="6"/>
        <color theme="1"/>
        <rFont val="Calibri"/>
        <family val="2"/>
        <charset val="128"/>
        <scheme val="major"/>
      </rPr>
      <t>緩和</t>
    </r>
    <r>
      <rPr>
        <sz val="6"/>
        <color theme="1"/>
        <rFont val="Calibri"/>
        <family val="2"/>
        <scheme val="major"/>
      </rPr>
      <t>0.1sp2</t>
    </r>
  </si>
  <si>
    <r>
      <rPr>
        <sz val="6"/>
        <color theme="1"/>
        <rFont val="Calibri"/>
        <family val="2"/>
        <charset val="128"/>
        <scheme val="major"/>
      </rPr>
      <t>センサーエラー中止なってた</t>
    </r>
  </si>
  <si>
    <r>
      <rPr>
        <sz val="6"/>
        <color theme="1"/>
        <rFont val="Calibri"/>
        <family val="2"/>
        <charset val="128"/>
        <scheme val="major"/>
      </rPr>
      <t>チョコマシュマロ</t>
    </r>
  </si>
  <si>
    <r>
      <t>sp10</t>
    </r>
    <r>
      <rPr>
        <sz val="6"/>
        <color theme="1"/>
        <rFont val="Calibri"/>
        <family val="2"/>
        <charset val="128"/>
        <scheme val="major"/>
      </rPr>
      <t>→</t>
    </r>
    <r>
      <rPr>
        <sz val="6"/>
        <color theme="1"/>
        <rFont val="Calibri"/>
        <family val="2"/>
        <scheme val="major"/>
      </rPr>
      <t>5</t>
    </r>
  </si>
  <si>
    <r>
      <t>26.7.9.26sp2</t>
    </r>
    <r>
      <rPr>
        <sz val="6"/>
        <color theme="1"/>
        <rFont val="Calibri"/>
        <family val="2"/>
        <charset val="128"/>
        <scheme val="major"/>
      </rPr>
      <t>→</t>
    </r>
    <r>
      <rPr>
        <sz val="6"/>
        <color theme="1"/>
        <rFont val="Calibri"/>
        <family val="2"/>
        <scheme val="major"/>
      </rPr>
      <t>4</t>
    </r>
  </si>
  <si>
    <r>
      <t>40.8.9.40sp5</t>
    </r>
    <r>
      <rPr>
        <sz val="6"/>
        <color theme="1"/>
        <rFont val="Calibri"/>
        <family val="2"/>
        <charset val="128"/>
        <scheme val="major"/>
      </rPr>
      <t>→</t>
    </r>
    <r>
      <rPr>
        <sz val="6"/>
        <color theme="1"/>
        <rFont val="Calibri"/>
        <family val="2"/>
        <scheme val="major"/>
      </rPr>
      <t>4</t>
    </r>
  </si>
  <si>
    <r>
      <rPr>
        <sz val="6"/>
        <color theme="1"/>
        <rFont val="Calibri"/>
        <family val="2"/>
        <charset val="128"/>
        <scheme val="major"/>
      </rPr>
      <t>補充要る</t>
    </r>
  </si>
  <si>
    <r>
      <t>26.7.8.26sp4</t>
    </r>
    <r>
      <rPr>
        <sz val="6"/>
        <color theme="1"/>
        <rFont val="Calibri"/>
        <family val="2"/>
        <charset val="128"/>
        <scheme val="major"/>
      </rPr>
      <t>→</t>
    </r>
    <r>
      <rPr>
        <sz val="6"/>
        <color theme="1"/>
        <rFont val="Calibri"/>
        <family val="2"/>
        <scheme val="major"/>
      </rPr>
      <t>3</t>
    </r>
  </si>
  <si>
    <r>
      <rPr>
        <sz val="6"/>
        <color theme="1"/>
        <rFont val="Calibri"/>
        <family val="2"/>
        <charset val="128"/>
        <scheme val="major"/>
      </rPr>
      <t>次入れ替えボアポーチ</t>
    </r>
  </si>
  <si>
    <r>
      <t>sp3</t>
    </r>
    <r>
      <rPr>
        <sz val="6"/>
        <color theme="1"/>
        <rFont val="Calibri"/>
        <family val="2"/>
        <charset val="128"/>
        <scheme val="major"/>
      </rPr>
      <t>→</t>
    </r>
    <r>
      <rPr>
        <sz val="6"/>
        <color theme="1"/>
        <rFont val="Calibri"/>
        <family val="2"/>
        <scheme val="major"/>
      </rPr>
      <t xml:space="preserve">2  </t>
    </r>
    <r>
      <rPr>
        <sz val="6"/>
        <color theme="1"/>
        <rFont val="Calibri"/>
        <family val="2"/>
        <charset val="128"/>
        <scheme val="major"/>
      </rPr>
      <t>ポップ要る</t>
    </r>
  </si>
  <si>
    <r>
      <rPr>
        <sz val="8"/>
        <color theme="1"/>
        <rFont val="Calibri"/>
        <family val="2"/>
        <charset val="128"/>
        <scheme val="major"/>
      </rPr>
      <t>サンリオ</t>
    </r>
    <r>
      <rPr>
        <sz val="8"/>
        <color theme="1"/>
        <rFont val="Calibri"/>
        <family val="2"/>
        <scheme val="major"/>
      </rPr>
      <t>FAN</t>
    </r>
    <phoneticPr fontId="1"/>
  </si>
  <si>
    <r>
      <t>SPG</t>
    </r>
    <r>
      <rPr>
        <sz val="8"/>
        <color theme="1"/>
        <rFont val="Calibri"/>
        <family val="2"/>
        <charset val="128"/>
        <scheme val="major"/>
      </rPr>
      <t>マスコット</t>
    </r>
    <phoneticPr fontId="1"/>
  </si>
  <si>
    <r>
      <rPr>
        <sz val="12"/>
        <color theme="1"/>
        <rFont val="ＭＳ ゴシック"/>
        <family val="3"/>
        <charset val="128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ＭＳ ゴシック"/>
        <family val="3"/>
        <charset val="128"/>
      </rPr>
      <t>ミニ</t>
    </r>
    <r>
      <rPr>
        <sz val="24"/>
        <color theme="1"/>
        <rFont val="Calibri"/>
        <family val="3"/>
        <scheme val="major"/>
      </rPr>
      <t>⑫</t>
    </r>
    <phoneticPr fontId="1"/>
  </si>
  <si>
    <r>
      <rPr>
        <sz val="12"/>
        <color theme="1"/>
        <rFont val="ＭＳ ゴシック"/>
        <family val="3"/>
        <charset val="128"/>
      </rPr>
      <t>福重</t>
    </r>
    <r>
      <rPr>
        <sz val="12"/>
        <color theme="1"/>
        <rFont val="Calibri"/>
        <family val="2"/>
        <scheme val="major"/>
      </rPr>
      <t>BUZZ</t>
    </r>
    <r>
      <rPr>
        <sz val="12"/>
        <color theme="1"/>
        <rFont val="ＭＳ ゴシック"/>
        <family val="3"/>
        <charset val="128"/>
      </rPr>
      <t>ミニ</t>
    </r>
    <r>
      <rPr>
        <sz val="24"/>
        <color theme="1"/>
        <rFont val="Calibri"/>
        <family val="3"/>
        <scheme val="major"/>
      </rPr>
      <t>⑬</t>
    </r>
    <phoneticPr fontId="1"/>
  </si>
  <si>
    <t>サンリオマスコット</t>
    <phoneticPr fontId="1"/>
  </si>
  <si>
    <t>22.7.10スピード落とした</t>
  </si>
  <si>
    <t>20.7.10スピード上げたりシリコン3個</t>
  </si>
  <si>
    <t>21.9.10</t>
  </si>
  <si>
    <t>電ブル20.8.10</t>
  </si>
  <si>
    <t>アーム3号シリコン2個21.8.9</t>
  </si>
  <si>
    <t>アクリル敷く！！！</t>
  </si>
  <si>
    <t>サンリオボアポーチ38.10.19に変えた</t>
  </si>
  <si>
    <t>アーム1番小さいの23.8.11</t>
  </si>
  <si>
    <r>
      <rPr>
        <sz val="12"/>
        <color theme="1"/>
        <rFont val="ＭＳ ゴシック"/>
        <family val="3"/>
        <charset val="128"/>
      </rPr>
      <t>福重</t>
    </r>
    <r>
      <rPr>
        <sz val="12"/>
        <color theme="1"/>
        <rFont val="Calibri"/>
        <family val="2"/>
        <scheme val="major"/>
      </rPr>
      <t xml:space="preserve"> BUZZ</t>
    </r>
    <r>
      <rPr>
        <sz val="12"/>
        <color theme="1"/>
        <rFont val="ＭＳ ゴシック"/>
        <family val="3"/>
        <charset val="128"/>
      </rPr>
      <t>ツインズ</t>
    </r>
    <r>
      <rPr>
        <sz val="24"/>
        <color theme="1"/>
        <rFont val="Calibri"/>
        <family val="3"/>
        <scheme val="major"/>
      </rPr>
      <t>②</t>
    </r>
    <phoneticPr fontId="1"/>
  </si>
  <si>
    <t>二階SR</t>
    <rPh sb="0" eb="2">
      <t>ニカイ</t>
    </rPh>
    <phoneticPr fontId="1"/>
  </si>
  <si>
    <t>24.8.12スピード上げた</t>
  </si>
  <si>
    <t>電ブル</t>
  </si>
  <si>
    <t>シリコン2個</t>
  </si>
  <si>
    <t>サンリオロリータフェイスポーチ20.8.9</t>
  </si>
  <si>
    <t>40.11.19.40</t>
  </si>
  <si>
    <t>24.10.10.24sp5→3</t>
  </si>
  <si>
    <t>24.8.12AIラバー</t>
  </si>
  <si>
    <t>24.9.10.24</t>
  </si>
  <si>
    <t>21.9.11</t>
  </si>
  <si>
    <t>18.8.9サンリオケープポーチ</t>
  </si>
  <si>
    <t>24.7.10スピード落とした</t>
  </si>
  <si>
    <t>ゲームアーク19.8.10シリコン3</t>
  </si>
  <si>
    <t>24.7.9.24</t>
  </si>
  <si>
    <t>21.9.9.21</t>
  </si>
  <si>
    <t>23.9.11.23</t>
  </si>
  <si>
    <t>メーター交換</t>
  </si>
  <si>
    <t>18.7.8.18</t>
  </si>
  <si>
    <t>17.10.9.17</t>
  </si>
  <si>
    <t>24.9.11.24</t>
  </si>
  <si>
    <t>福重BUZZクレ①</t>
  </si>
  <si>
    <t>福重BUZZクレ②</t>
  </si>
  <si>
    <t>サミュエル追加</t>
  </si>
  <si>
    <t>サミュエル混ぜ</t>
  </si>
  <si>
    <t>27.6.8.27</t>
  </si>
  <si>
    <t>41.12.20.41</t>
  </si>
  <si>
    <t>サンリオケープポーチ</t>
  </si>
  <si>
    <t>14.10.7スピード上げた</t>
  </si>
  <si>
    <t>22.7.11雪見イヤホン</t>
  </si>
  <si>
    <t>22.8.11サンリオリボンポーチ</t>
  </si>
  <si>
    <t>AIラバーキーホルダー</t>
  </si>
  <si>
    <t>補充いる！！ー！</t>
  </si>
  <si>
    <t>48.14.17.48シリコン2→1</t>
  </si>
  <si>
    <t>雪見だいふくイヤホン</t>
  </si>
  <si>
    <t>24.8.10.24</t>
  </si>
  <si>
    <t>ルララ、サミュエル</t>
  </si>
  <si>
    <r>
      <t>12/19/</t>
    </r>
    <r>
      <rPr>
        <sz val="11"/>
        <color theme="1"/>
        <rFont val="Calibri"/>
        <family val="3"/>
        <charset val="128"/>
        <scheme val="major"/>
      </rPr>
      <t>金</t>
    </r>
  </si>
  <si>
    <r>
      <t>豹柄フェイスポーチ</t>
    </r>
    <r>
      <rPr>
        <sz val="6"/>
        <color theme="1"/>
        <rFont val="Calibri"/>
        <family val="2"/>
        <scheme val="major"/>
      </rPr>
      <t>19.8.9</t>
    </r>
  </si>
  <si>
    <r>
      <t>モンチッチマスコット</t>
    </r>
    <r>
      <rPr>
        <sz val="8"/>
        <color theme="1"/>
        <rFont val="Calibri"/>
        <family val="2"/>
        <scheme val="major"/>
      </rPr>
      <t>2</t>
    </r>
  </si>
  <si>
    <r>
      <t>AI</t>
    </r>
    <r>
      <rPr>
        <sz val="8"/>
        <color theme="1"/>
        <rFont val="Calibri"/>
        <family val="3"/>
        <charset val="128"/>
        <scheme val="major"/>
      </rPr>
      <t>モンスターラバー</t>
    </r>
  </si>
  <si>
    <r>
      <t>24.8.12</t>
    </r>
    <r>
      <rPr>
        <sz val="6"/>
        <color theme="1"/>
        <rFont val="Calibri"/>
        <family val="3"/>
        <charset val="128"/>
        <scheme val="major"/>
      </rPr>
      <t>雪見イヤホン</t>
    </r>
  </si>
  <si>
    <t>雪見イヤホン</t>
  </si>
  <si>
    <t>上部停止0→0.1</t>
  </si>
  <si>
    <t>サンリオケープポーチ18.7.9</t>
  </si>
  <si>
    <t>クレヨンしんちゃんマスコット11.6.7</t>
  </si>
  <si>
    <t>43.12.13</t>
  </si>
  <si>
    <t>豹柄混ぜた</t>
  </si>
  <si>
    <t>22.8.11キティボアバンスクリップ</t>
  </si>
  <si>
    <t>20.8.10スピード落とした</t>
  </si>
  <si>
    <t>クレしんマスコット</t>
  </si>
  <si>
    <t>20.7.8小アーム　クレしんマスコット</t>
  </si>
  <si>
    <t>ルララ32.12.14.32</t>
  </si>
  <si>
    <t>46.15.23</t>
  </si>
  <si>
    <t>sp4→3</t>
  </si>
  <si>
    <t>24.8.12ゲーム機柄イヤホン</t>
  </si>
  <si>
    <t>22.9.11サンリオヒョウ柄キーケース</t>
  </si>
  <si>
    <t>14.6.7クレしんマスコット</t>
  </si>
  <si>
    <t>13.6.7</t>
  </si>
  <si>
    <t>サンリオボアバンスクリップ22.9.11.22</t>
  </si>
  <si>
    <t>43.11.13.43</t>
  </si>
  <si>
    <t>46.13.20.46</t>
  </si>
  <si>
    <t>キティボアバンスクリップ</t>
  </si>
  <si>
    <t>シール入れた</t>
  </si>
  <si>
    <t>モンチッチ入れた</t>
  </si>
  <si>
    <t>サミュエル箱出し32.10.11.32</t>
  </si>
  <si>
    <t>サミュエル箱出し37.11.14.37</t>
  </si>
  <si>
    <t>ルララ箱出し35.13.15.35</t>
  </si>
  <si>
    <t>ボンボンドロップ</t>
  </si>
  <si>
    <t>30.9.9.30sp7→5</t>
  </si>
  <si>
    <t>ゲーム機柄イヤホン</t>
  </si>
  <si>
    <t>24.10.12</t>
  </si>
  <si>
    <t>サンリオボアバンスクリップ</t>
  </si>
  <si>
    <t>次補充！！！</t>
  </si>
  <si>
    <t>16.7.8モンチッチイヤホンケース</t>
  </si>
  <si>
    <t>ラブブマスコット16.6.7.16</t>
  </si>
  <si>
    <t>16.8.8モンチッチフェイスポーチ</t>
  </si>
  <si>
    <t>モンチッチスマートケース20.7.8.20</t>
  </si>
  <si>
    <t>サンリオケープフェイス20.8.10</t>
  </si>
  <si>
    <t>24.10.12ゲーム機柄イヤホン</t>
  </si>
  <si>
    <t>13.7.7モンチッチマスコット</t>
  </si>
  <si>
    <t>20.7.10AIマスコット</t>
  </si>
  <si>
    <t>モンチッチケース</t>
  </si>
  <si>
    <t>次補充！！</t>
  </si>
  <si>
    <t>ゲーム機イヤホン</t>
  </si>
  <si>
    <t>石が要る！！</t>
  </si>
  <si>
    <t>停止0.1にした</t>
  </si>
  <si>
    <t>30.8.9.30</t>
  </si>
  <si>
    <t>石増やした</t>
  </si>
  <si>
    <t>モンチッチフェイスポーチ</t>
  </si>
  <si>
    <t>箱出しルララのみ 30.7.8.30</t>
  </si>
  <si>
    <t>24.7.10 石増やした</t>
  </si>
  <si>
    <t>北斗サウンドボタン21.7.10シリコン1</t>
  </si>
  <si>
    <t>モンチッチミニポーチ17.8.9.17sp3</t>
  </si>
  <si>
    <t>サンリオ寝そべり48.24.28.48</t>
  </si>
  <si>
    <t>32.11.13.32ルララ箱だし</t>
  </si>
  <si>
    <t>24.9.10.24→24.10.10.24</t>
  </si>
  <si>
    <t>ルララ、マスカットのなみだ</t>
  </si>
  <si>
    <t>北斗サウンドボタン</t>
  </si>
  <si>
    <t>14.7.7キティギャルマスコット</t>
  </si>
  <si>
    <t>11.7.7キティでかぱっちん</t>
  </si>
  <si>
    <t>13.7.8ギャルキティマスコット</t>
  </si>
  <si>
    <t>明日入れ替え</t>
  </si>
  <si>
    <t>24.8.12サンリオヒョウ柄キーケース</t>
  </si>
  <si>
    <t>14.7.7ギャルキティマスコット</t>
  </si>
  <si>
    <t>14.6.7小アームキティでかぱっちん</t>
  </si>
  <si>
    <t>キティギャルマスコット</t>
  </si>
  <si>
    <t>キティでかぱっちん</t>
  </si>
  <si>
    <t>10.7.6小アームに変えた</t>
  </si>
  <si>
    <t>14.8.7 SP4→2 石少し減らした</t>
  </si>
  <si>
    <t>20.7.10スピード落とした</t>
  </si>
  <si>
    <t>24.8.12サンリオボアバンスクリップ</t>
  </si>
  <si>
    <t>24.8.12ジャグラーイヤホン</t>
  </si>
  <si>
    <t>26.7.9ギャルキティマスコットポーチ</t>
  </si>
  <si>
    <t>36.10.14サミュエル箱出し</t>
  </si>
  <si>
    <t>石足した！</t>
  </si>
  <si>
    <t>石足した！13.8.7</t>
  </si>
  <si>
    <t>石足した！22.10.11</t>
  </si>
  <si>
    <t>48.25.20下に景品敷いた</t>
  </si>
  <si>
    <t>13.8.7スピード少し下げた</t>
  </si>
  <si>
    <t>24.14.10</t>
  </si>
  <si>
    <t>14.8.7</t>
  </si>
  <si>
    <t>アシスト150</t>
  </si>
  <si>
    <t>エラーで止まってた！</t>
  </si>
  <si>
    <t>27.7.8</t>
  </si>
  <si>
    <t>33.8.9.33</t>
  </si>
  <si>
    <t>22.8.10</t>
  </si>
  <si>
    <t>ボアミラーポーチサンリオ</t>
  </si>
  <si>
    <t>ルララサーカス箱出し</t>
  </si>
  <si>
    <t>ジャグラーサウンドボタン19.6.8 シリコン1</t>
  </si>
  <si>
    <t>サミュエル顔48.16.18.46</t>
  </si>
  <si>
    <t>しばこ18.7.9 Sp5.5.5</t>
  </si>
  <si>
    <t>サミュエル顔出し</t>
  </si>
  <si>
    <t>余り物</t>
  </si>
  <si>
    <t>底上げした</t>
  </si>
  <si>
    <t>AIMぬいぐるみ</t>
  </si>
  <si>
    <t>27.8.8.27</t>
  </si>
  <si>
    <t>24.8.12シリコン2個ジャグラーサウンドぼたう</t>
  </si>
  <si>
    <t>37.10.12.37sp5→4</t>
  </si>
  <si>
    <t>14.6.7小アームキティギャルマスコット</t>
  </si>
  <si>
    <t>石を減らした</t>
  </si>
  <si>
    <t>サミュエル顔48.15.16.48sp446</t>
  </si>
  <si>
    <t>山積み　石減らした</t>
  </si>
  <si>
    <t>12.7.7停止なし</t>
  </si>
  <si>
    <t>14.7.8モンチッチがま口</t>
  </si>
  <si>
    <t>ボンボンドロップシール24.7.7.24</t>
  </si>
  <si>
    <t>22.8.9.22</t>
  </si>
  <si>
    <t>13.7.7スピード上げた</t>
  </si>
  <si>
    <t>しばこ</t>
  </si>
  <si>
    <t>48.15.17.48</t>
  </si>
  <si>
    <t>32.9.12.32</t>
  </si>
  <si>
    <t>ジャグラーサウンドぼたん</t>
  </si>
  <si>
    <t>36.9.13.36</t>
  </si>
  <si>
    <t>15.7.8モンチッチがま口</t>
  </si>
  <si>
    <t>ギャルキティマスコット 15.7.8</t>
  </si>
  <si>
    <t>マスカットボンボン</t>
  </si>
  <si>
    <t>シール　11.6.7 補充1</t>
  </si>
  <si>
    <t>38.10.11.38</t>
  </si>
  <si>
    <t>10.5.7</t>
  </si>
  <si>
    <t>モンチッチがま口</t>
  </si>
  <si>
    <t>サンリオデニムポーチ</t>
  </si>
  <si>
    <t>サンリオデニムポーチ　14.8.7エラー</t>
  </si>
  <si>
    <t>忍者めし追加</t>
  </si>
  <si>
    <t>ボンドロ33.8.9.33sp3</t>
  </si>
  <si>
    <t>サンリオデニムポーチ14.7.8上部停止0.1</t>
  </si>
  <si>
    <t>サミュエル</t>
  </si>
  <si>
    <t>21.8.10 上部停止0→0.1</t>
  </si>
  <si>
    <t>38.10.10.38</t>
  </si>
  <si>
    <t>13.5.7.13</t>
  </si>
  <si>
    <t>14.6.8.14</t>
  </si>
  <si>
    <t>山盛り</t>
  </si>
  <si>
    <t>キティギャルポーチ18.6.9.18</t>
  </si>
  <si>
    <t>ラブブ</t>
  </si>
  <si>
    <t>13.6.7.13</t>
  </si>
  <si>
    <t>アシスト200→100</t>
  </si>
  <si>
    <t>22,10.11ヤヤマスコット</t>
  </si>
  <si>
    <t>20.8.10キティウィンドウチャーム</t>
  </si>
  <si>
    <t>18.7.9サンリオ平成デニムポーチ</t>
  </si>
  <si>
    <t>38.13.18花のやつ</t>
  </si>
  <si>
    <t>14.7.7</t>
  </si>
  <si>
    <t>24.9.12</t>
  </si>
  <si>
    <t>キティしっぽ付きポーチ</t>
  </si>
  <si>
    <t>メーター不良‼️</t>
  </si>
  <si>
    <t>アシスト100</t>
  </si>
  <si>
    <t>13.5.8.13</t>
  </si>
  <si>
    <t>22.6.10.22シリコン1</t>
  </si>
  <si>
    <t>24.9.12キティウィンドウチャーム</t>
  </si>
  <si>
    <t>32.8.9.32メーター交換</t>
  </si>
  <si>
    <t>20.9.10キティしっぽ付きポーチ</t>
  </si>
  <si>
    <t>ボンドロ11.6.7.11</t>
  </si>
  <si>
    <t>サンリオウインターMC混ぜ</t>
  </si>
  <si>
    <t>ボンドロ</t>
    <phoneticPr fontId="1"/>
  </si>
  <si>
    <t>サンリオ毛布</t>
    <rPh sb="4" eb="6">
      <t>モウフ</t>
    </rPh>
    <phoneticPr fontId="1"/>
  </si>
  <si>
    <t>ベイビースリー顔</t>
    <phoneticPr fontId="1"/>
  </si>
  <si>
    <t>48.15.18.48アシスト50</t>
  </si>
  <si>
    <t>サンリオ平成デニムポーチ</t>
  </si>
  <si>
    <t>18.7.8</t>
  </si>
  <si>
    <t>yayaマスコット</t>
  </si>
  <si>
    <t>キティウインドウチャーム</t>
  </si>
  <si>
    <t>ギャルキティフェイスポーチ　16.8.9</t>
  </si>
  <si>
    <t>たまごっちマスコット14.7.7</t>
  </si>
  <si>
    <t>ボンドロシール</t>
  </si>
  <si>
    <t>サンリオクロック</t>
  </si>
  <si>
    <t>ボンドロ</t>
  </si>
  <si>
    <t>ジュエルプチドロップ</t>
  </si>
  <si>
    <t>キティウインドウポーチ</t>
  </si>
  <si>
    <t>キティしっぽ付ポーチ</t>
  </si>
  <si>
    <t>スピード上げた4.4.5</t>
  </si>
  <si>
    <t>サンリオヒョウ柄</t>
  </si>
  <si>
    <t>ギャルキティ</t>
  </si>
  <si>
    <t>たまごっち16.6.7石減らした</t>
  </si>
  <si>
    <t>ギャルキティフェイスポーチ</t>
  </si>
  <si>
    <t>たまごっちマスコット</t>
  </si>
  <si>
    <t>たまごっちボアミニポーチ38.15.18</t>
  </si>
  <si>
    <t>スピード落とした2.2.3</t>
  </si>
  <si>
    <t>花のやつ混ぜた</t>
  </si>
  <si>
    <t>12.5.6たまごっちクリップ</t>
  </si>
  <si>
    <t>ジュエルドロップシール</t>
  </si>
  <si>
    <t>アシスト100→80</t>
  </si>
  <si>
    <t>次調整！！</t>
  </si>
  <si>
    <t>シューターにシールが詰まってた停止</t>
  </si>
  <si>
    <t>次入れ替え！！</t>
  </si>
  <si>
    <t>次調整！！！</t>
  </si>
  <si>
    <t>次入れ替え！！！</t>
  </si>
  <si>
    <t>シナモいる！！</t>
  </si>
  <si>
    <t>24.14.13スピードおとした</t>
  </si>
  <si>
    <t>12.5.7.12アシスト40→35</t>
  </si>
  <si>
    <t>26.8.13まきまきシール</t>
  </si>
  <si>
    <t>24.9.12雪見イヤホン</t>
  </si>
  <si>
    <t>小アーム14.9.7リゼロマスコット</t>
  </si>
  <si>
    <t>安価ディズニーシール30.8.12</t>
  </si>
  <si>
    <t>たまごっちヘアクリップ</t>
  </si>
  <si>
    <t>アシスト80→70</t>
  </si>
  <si>
    <t>2.2.3→2.2.2速度</t>
  </si>
  <si>
    <t>13.6.8.13sp3→4アシスト30</t>
  </si>
  <si>
    <t>ぷくぷくおしりシール</t>
  </si>
  <si>
    <t>19.8.9</t>
  </si>
  <si>
    <t>24.11.12上部停止0.1→0</t>
  </si>
  <si>
    <t>26.8.11</t>
  </si>
  <si>
    <t>昇降テストエラー</t>
  </si>
  <si>
    <t>リゼロマスコット</t>
  </si>
  <si>
    <t>メーター不良！！</t>
  </si>
  <si>
    <t>サンリオヘアバンド20.9.10</t>
  </si>
  <si>
    <t>キティフェイスポーチ19.8.9</t>
  </si>
  <si>
    <t>たまごっちミニボアポーチ30.12.14</t>
  </si>
  <si>
    <t>サンリオチャーム付ブレスレット11.5.6</t>
  </si>
  <si>
    <t>小アーム18.5.8サンリオブレスレット</t>
  </si>
  <si>
    <t>サンリオヘアバンド19.8.9</t>
  </si>
  <si>
    <t>24.8.12スピード落とした</t>
  </si>
  <si>
    <t>キティヘアバンド18.8.9</t>
  </si>
  <si>
    <t>アーム小　18.8.9</t>
  </si>
  <si>
    <t>20.9.10</t>
  </si>
  <si>
    <t>13.7.7ボンドロシール</t>
  </si>
  <si>
    <t>アクリル石が要る！！</t>
  </si>
  <si>
    <t>サンリオヒョウ柄ヘアバンド</t>
  </si>
  <si>
    <t>メーター不良！！22.8.11スピード落とした</t>
  </si>
  <si>
    <t>カピバラルララ土台にした</t>
  </si>
  <si>
    <t>24.8.12シールバインダー</t>
  </si>
  <si>
    <t>アクリル増やした</t>
  </si>
  <si>
    <t>サンリオヘアバンド</t>
  </si>
  <si>
    <t>入れ替え</t>
  </si>
  <si>
    <t>18.7.9サンリオヒョウ柄フェイスポーチ</t>
  </si>
  <si>
    <t>16.7.8たまごっちマスコット</t>
  </si>
  <si>
    <t>オーロラブレスレット12.6.7 Sp1.1.2</t>
  </si>
  <si>
    <t>安価シール</t>
  </si>
  <si>
    <t>次絶対入れ替え！！！</t>
  </si>
  <si>
    <t>コインメーターより実際100円多いいかも</t>
  </si>
  <si>
    <t>16.6.8</t>
  </si>
  <si>
    <t>ゲーム機柄ワイヤレスイヤホン</t>
  </si>
  <si>
    <t>19.9.9ヘアバンドってわかるようにした方がいい</t>
  </si>
  <si>
    <t>40.14.20スピード上げた　落下時間短かった</t>
  </si>
  <si>
    <t>20.7.10スピード上げた</t>
  </si>
  <si>
    <t>14.8.7スピード落とした</t>
  </si>
  <si>
    <t>サンリオ豹柄フェイスポーチ</t>
  </si>
  <si>
    <t>24.9.11スピード落とした</t>
  </si>
  <si>
    <t>シールバインダー</t>
  </si>
  <si>
    <t>12.6.7スピード落とした</t>
  </si>
  <si>
    <t>38.14.18</t>
  </si>
  <si>
    <t>次入れ替え！たまごっちヘアバンド</t>
  </si>
  <si>
    <t>12.7.7スピード落とした</t>
  </si>
  <si>
    <t>アシスト50→35</t>
  </si>
  <si>
    <t>モンチッチイヤホンケース</t>
  </si>
  <si>
    <t>石外側に寄せた</t>
  </si>
  <si>
    <t>20.8.9Sp3.3.3→2.2.3</t>
  </si>
  <si>
    <t>バタースクイーズ20.10.10</t>
  </si>
  <si>
    <t>スピード1つ下げた40.14.19.40</t>
  </si>
  <si>
    <t>20.8.9上部停止0→0.1</t>
  </si>
  <si>
    <t>18.8.8.18</t>
  </si>
  <si>
    <t>アシスト50→30.sp3→4</t>
  </si>
  <si>
    <t>メーター不良</t>
  </si>
  <si>
    <t>プライズメーター不良？？</t>
  </si>
  <si>
    <t>40.14.20Sp5.5.5→7.7.7</t>
  </si>
  <si>
    <t>たまごっちヘアバンド24.9.11Sp5.5.5</t>
  </si>
  <si>
    <t>メーター不良？</t>
  </si>
  <si>
    <t>キティ豹柄リボンポーチ18.7.9 Sp1.1.2</t>
  </si>
  <si>
    <t>バタースクイーズ</t>
  </si>
  <si>
    <t>違う種類混ぜた</t>
  </si>
  <si>
    <t>キティどでかぱっちん　12.7.8 Sp4.4.4</t>
  </si>
  <si>
    <t>16.7.8たまごっちタイルシール</t>
  </si>
  <si>
    <t>24.10.12スピード上げた</t>
  </si>
  <si>
    <t>24.7.12忍者グミ</t>
  </si>
  <si>
    <t>ヤヤマスコット12.1112</t>
  </si>
  <si>
    <t>Sp3.3.3→4.4.4</t>
  </si>
  <si>
    <t>20.10.8</t>
  </si>
  <si>
    <t>キティ豹柄リボンポーチ</t>
  </si>
  <si>
    <t>忍者グミ　24.9.10</t>
  </si>
  <si>
    <t>たまごっちシール20.8.9</t>
  </si>
  <si>
    <t>おしりぷにぷにシール</t>
  </si>
  <si>
    <t>おしりぷにぷにシール、払い出し11追加</t>
  </si>
  <si>
    <t>余り物、払い出し10追加</t>
  </si>
  <si>
    <t>おしりぷにぷにシール、払い出し10追加</t>
  </si>
  <si>
    <t>22.7.10サンリオホワイトマスコット</t>
  </si>
  <si>
    <t>次プリンターに入れ替え！</t>
  </si>
  <si>
    <t>14.7.7スピード落とした</t>
  </si>
  <si>
    <t>24.9.11</t>
  </si>
  <si>
    <t>忍者グミ</t>
  </si>
  <si>
    <t>20.8.9シリコン3個</t>
  </si>
  <si>
    <t>22.8.10シリコン3個液晶ミニカメラ</t>
  </si>
  <si>
    <t>22.8.10シリコン2個</t>
  </si>
  <si>
    <t>バタースクイーズ20.10.10.20</t>
  </si>
  <si>
    <t>たまごっちMC</t>
  </si>
  <si>
    <t>22.9.11.22サンリオボアバンスクリップ</t>
  </si>
  <si>
    <t>11は売り上げてる模様、、22.9.11スピード上げた</t>
  </si>
  <si>
    <t>たまごっちタイルシール</t>
  </si>
  <si>
    <t>電源交換‼️たまごっちMC18.7.7.18</t>
  </si>
  <si>
    <t>22.8.10シリコン２個雪見イヤホン</t>
  </si>
  <si>
    <t>18.8.9バタースクイーズ</t>
  </si>
  <si>
    <t>14.7.8停止なし</t>
  </si>
  <si>
    <t>ヤヤ</t>
  </si>
  <si>
    <t>16.7.8スピード上げた</t>
  </si>
  <si>
    <t>38.14.18スピード戻した</t>
  </si>
  <si>
    <t>次プリンターにする！！</t>
  </si>
  <si>
    <t>次液晶ミニカメラに入れ替え！</t>
  </si>
  <si>
    <t>ゲーム機イヤホンに入れ替え！</t>
  </si>
  <si>
    <t>デニムポーチに入れ替え！</t>
  </si>
  <si>
    <t>プリンターに入れ替え！</t>
  </si>
  <si>
    <t>22.7.8.22</t>
  </si>
  <si>
    <t>ボアポーチ</t>
  </si>
  <si>
    <t>14.6.7.14</t>
  </si>
  <si>
    <t>忍者めし</t>
  </si>
  <si>
    <t>アシスト30→20</t>
  </si>
  <si>
    <t>20.11.13.20</t>
  </si>
  <si>
    <t>ウォーターシール混ぜ</t>
  </si>
  <si>
    <t>ちいかわおしりシール混ぜ</t>
  </si>
  <si>
    <t>40.14.20シールド下げた</t>
  </si>
  <si>
    <t>でかぱっちん入れて下がった気がする</t>
  </si>
  <si>
    <t>20.8.9</t>
  </si>
  <si>
    <t>14.8.7停止なし</t>
  </si>
  <si>
    <t>コインメーター不良</t>
  </si>
  <si>
    <t>18.10.9上昇停止0.1</t>
  </si>
  <si>
    <t>24.9.10停止なしたまごっちオイルキーホルダー</t>
  </si>
  <si>
    <t>23.9.9.23sp5→3入れすぎ注意⚠️⚠️</t>
  </si>
  <si>
    <t>たまごっちブロックシール</t>
  </si>
  <si>
    <t>20.9.10.20アシスト60→50</t>
  </si>
  <si>
    <t>たまごっちタイルシールにかえたい！</t>
  </si>
  <si>
    <t>22.12.8上昇</t>
  </si>
  <si>
    <t>たまごっちブロックシール16.6.8</t>
  </si>
  <si>
    <t>忍者めし20.7.9</t>
  </si>
  <si>
    <t>ノーマルアームに変える‼️</t>
  </si>
  <si>
    <t>24.10.13.24シリコン0→1</t>
  </si>
  <si>
    <t>キティドデカぱっちん</t>
  </si>
  <si>
    <t>SP3.3.3→2.2.3 上部停止0→0.1</t>
  </si>
  <si>
    <t>23.7.11.23</t>
  </si>
  <si>
    <t>22.8.14ギャルキティしっぽポーチ</t>
  </si>
  <si>
    <t>12.6.7.12アシスト35→25</t>
  </si>
  <si>
    <t>上部停止0.1→0.2</t>
  </si>
  <si>
    <t>たまごっちぷかぷかKH</t>
  </si>
  <si>
    <t>20.9.11.20</t>
  </si>
  <si>
    <t>小アームに変える</t>
  </si>
  <si>
    <t>22.9.10.22sp5→3メーター交換</t>
  </si>
  <si>
    <t>24.9.10</t>
  </si>
  <si>
    <t>景品</t>
    <rPh sb="0" eb="2">
      <t>ケイヒン</t>
    </rPh>
    <phoneticPr fontId="1"/>
  </si>
  <si>
    <r>
      <rPr>
        <sz val="8"/>
        <color theme="1"/>
        <rFont val="Calibri"/>
        <family val="2"/>
        <charset val="128"/>
        <scheme val="minor"/>
      </rPr>
      <t>ボンボンドロップシール</t>
    </r>
    <phoneticPr fontId="1"/>
  </si>
  <si>
    <t>AIまきまきシール</t>
    <phoneticPr fontId="1"/>
  </si>
  <si>
    <t>AIまきまきシール</t>
  </si>
  <si>
    <r>
      <rPr>
        <sz val="8"/>
        <color theme="1"/>
        <rFont val="Calibri"/>
        <family val="2"/>
        <charset val="128"/>
        <scheme val="minor"/>
      </rPr>
      <t>サンリオボアポーチ</t>
    </r>
    <phoneticPr fontId="1"/>
  </si>
  <si>
    <t>ルララ</t>
    <phoneticPr fontId="1"/>
  </si>
  <si>
    <t>ボンボンドロップシール</t>
    <phoneticPr fontId="1"/>
  </si>
  <si>
    <t>DNぷくぷくシール</t>
    <phoneticPr fontId="1"/>
  </si>
  <si>
    <t>サンリオバニティポーチ</t>
    <phoneticPr fontId="1"/>
  </si>
  <si>
    <t>サンリオヒョウ柄マスコットポーチ</t>
    <rPh sb="7" eb="8">
      <t>ガラ</t>
    </rPh>
    <phoneticPr fontId="1"/>
  </si>
  <si>
    <t>ギャルキティマスコットポーチ</t>
    <phoneticPr fontId="1"/>
  </si>
  <si>
    <t>サミュエル</t>
    <phoneticPr fontId="1"/>
  </si>
  <si>
    <t>余り物</t>
    <rPh sb="0" eb="1">
      <t>アマ</t>
    </rPh>
    <rPh sb="2" eb="3">
      <t>モノ</t>
    </rPh>
    <phoneticPr fontId="1"/>
  </si>
  <si>
    <t>サンリオウインターMC</t>
    <phoneticPr fontId="1"/>
  </si>
  <si>
    <t>たまごっちボアポーチ</t>
    <phoneticPr fontId="1"/>
  </si>
  <si>
    <t>たまごっちヘアバンド</t>
    <phoneticPr fontId="1"/>
  </si>
  <si>
    <t>20.9.9.20</t>
  </si>
  <si>
    <t>デジタルミニカメラ20.6.9 シリコン2</t>
  </si>
  <si>
    <t>12.6.7</t>
  </si>
  <si>
    <t>ギャルキティしっぽポーチ</t>
  </si>
  <si>
    <t>エラーで停止。レールの緑シリコンズレてた</t>
  </si>
  <si>
    <t>22.10.10.22アシスト60→30</t>
  </si>
  <si>
    <t>18.7.9ノーマルアームに変えた</t>
  </si>
  <si>
    <t>22.8.9小アーム、シールド下げた</t>
  </si>
  <si>
    <t>フルーツ混ぜた12.7.7</t>
  </si>
  <si>
    <t>🍙足した6個</t>
  </si>
  <si>
    <t>土台に花のやつ敷いた</t>
  </si>
  <si>
    <t>18.8.9停止なし　次補充！！</t>
  </si>
  <si>
    <t>sp5→4</t>
  </si>
  <si>
    <t>シリコン2→1</t>
  </si>
  <si>
    <t>sp4→312.6.8.12sp4→3</t>
  </si>
  <si>
    <t>アシスト70→65</t>
  </si>
  <si>
    <t>20.8.8.20</t>
  </si>
  <si>
    <t>SP4→3</t>
  </si>
  <si>
    <t>16.7.7</t>
  </si>
  <si>
    <t>キティボンバンスクリップ22.8.9.22</t>
  </si>
  <si>
    <t>12.7.7停止0.1モンチチフルーツ</t>
  </si>
  <si>
    <t>ふわもちスクイーズ14.6.7.14緩和0.2sp2</t>
  </si>
  <si>
    <t>22.9.11停止なし</t>
  </si>
  <si>
    <t>焦げキティラメマルチケース　16.6.8 停止0</t>
  </si>
  <si>
    <t>液晶デジカメ 20.8.10 シリコン2</t>
  </si>
  <si>
    <t>ふわもちスクイーズ　14.6.7 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</si>
</sst>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/d/aaa"/>
    <numFmt numFmtId="177" formatCode="0_);[Red]\(0\)"/>
    <numFmt numFmtId="178" formatCode="m/d"/>
    <numFmt numFmtId="179" formatCode="m/d/aaa"/>
    <numFmt numFmtId="180" formatCode="0.0%"/>
  </numFmts>
  <fonts count="57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2"/>
      <color theme="1"/>
      <name val="ＭＳ ゴシック"/>
      <family val="3"/>
      <charset val="128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ajor"/>
    </font>
    <font>
      <sz val="18"/>
      <color theme="1"/>
      <name val="Calibri"/>
      <family val="2"/>
      <scheme val="major"/>
    </font>
    <font>
      <sz val="18"/>
      <color theme="1"/>
      <name val="Calibri"/>
      <family val="3"/>
      <scheme val="major"/>
    </font>
    <font>
      <sz val="22"/>
      <color theme="1"/>
      <name val="Calibri"/>
      <family val="3"/>
      <scheme val="major"/>
    </font>
    <font>
      <sz val="22"/>
      <color theme="1"/>
      <name val="Calibri"/>
      <family val="2"/>
      <scheme val="major"/>
    </font>
    <font>
      <sz val="16"/>
      <color theme="1"/>
      <name val="Calibri"/>
      <family val="3"/>
      <scheme val="major"/>
    </font>
    <font>
      <sz val="18"/>
      <color theme="1"/>
      <name val="Calibri"/>
      <family val="1"/>
      <scheme val="major"/>
    </font>
    <font>
      <sz val="16"/>
      <color theme="1"/>
      <name val="Calibri"/>
      <family val="2"/>
      <scheme val="major"/>
    </font>
    <font>
      <sz val="12"/>
      <color theme="1"/>
      <name val="Calibri"/>
      <family val="3"/>
      <charset val="128"/>
      <scheme val="major"/>
    </font>
    <font>
      <sz val="24"/>
      <color theme="1"/>
      <name val="Calibri"/>
      <family val="2"/>
      <scheme val="major"/>
    </font>
    <font>
      <sz val="26"/>
      <color theme="1"/>
      <name val="Calibri"/>
      <family val="3"/>
      <scheme val="major"/>
    </font>
    <font>
      <sz val="20"/>
      <color theme="1"/>
      <name val="Calibri"/>
      <family val="3"/>
      <charset val="128"/>
      <scheme val="major"/>
    </font>
    <font>
      <sz val="11"/>
      <color theme="1"/>
      <name val="Calibri"/>
      <family val="3"/>
      <charset val="128"/>
      <scheme val="major"/>
    </font>
    <font>
      <sz val="9"/>
      <color theme="1"/>
      <name val="Calibri"/>
      <family val="2"/>
      <charset val="128"/>
      <scheme val="major"/>
    </font>
    <font>
      <sz val="6"/>
      <color theme="1"/>
      <name val="Calibri"/>
      <family val="2"/>
      <charset val="128"/>
      <scheme val="major"/>
    </font>
    <font>
      <sz val="8"/>
      <color theme="1"/>
      <name val="Calibri"/>
      <family val="2"/>
      <charset val="128"/>
      <scheme val="major"/>
    </font>
    <font>
      <sz val="11"/>
      <color theme="1"/>
      <name val="Calibri"/>
      <family val="2"/>
      <charset val="128"/>
      <scheme val="major"/>
    </font>
    <font>
      <sz val="10"/>
      <color theme="1"/>
      <name val="Calibri"/>
      <family val="3"/>
      <charset val="128"/>
      <scheme val="major"/>
    </font>
    <font>
      <sz val="9"/>
      <color theme="1"/>
      <name val="Calibri"/>
      <family val="3"/>
      <charset val="128"/>
      <scheme val="major"/>
    </font>
    <font>
      <sz val="6"/>
      <color theme="1"/>
      <name val="Calibri"/>
      <family val="3"/>
      <charset val="128"/>
      <scheme val="major"/>
    </font>
    <font>
      <sz val="8"/>
      <color theme="1"/>
      <name val="Calibri"/>
      <family val="3"/>
      <charset val="128"/>
      <scheme val="major"/>
    </font>
    <font>
      <sz val="6"/>
      <color theme="1"/>
      <name val="Calibri"/>
      <family val="2"/>
      <scheme val="major"/>
    </font>
    <font>
      <sz val="12"/>
      <color theme="1"/>
      <name val="Calibri"/>
      <family val="2"/>
      <charset val="129"/>
      <scheme val="major"/>
    </font>
    <font>
      <sz val="18"/>
      <color theme="1"/>
      <name val="Calibri"/>
      <family val="3"/>
      <charset val="128"/>
      <scheme val="major"/>
    </font>
    <font>
      <sz val="12"/>
      <color theme="1"/>
      <name val="Calibri"/>
      <family val="2"/>
      <charset val="128"/>
      <scheme val="major"/>
    </font>
    <font>
      <sz val="7"/>
      <color theme="1"/>
      <name val="Calibri"/>
      <family val="2"/>
      <charset val="129"/>
      <scheme val="major"/>
    </font>
    <font>
      <sz val="8"/>
      <color theme="1"/>
      <name val="Calibri"/>
      <family val="2"/>
      <scheme val="major"/>
    </font>
    <font>
      <sz val="8"/>
      <color theme="1"/>
      <name val="Calibri"/>
      <family val="2"/>
      <charset val="129"/>
      <scheme val="major"/>
    </font>
    <font>
      <sz val="12"/>
      <color theme="1"/>
      <name val="Calibri"/>
      <family val="3"/>
      <scheme val="major"/>
    </font>
    <font>
      <sz val="11"/>
      <color theme="1"/>
      <name val="Calibri"/>
      <family val="2"/>
      <scheme val="major"/>
    </font>
    <font>
      <sz val="9"/>
      <color theme="1"/>
      <name val="Calibri"/>
      <family val="2"/>
      <scheme val="major"/>
    </font>
    <font>
      <sz val="7"/>
      <color theme="1"/>
      <name val="Calibri"/>
      <family val="2"/>
      <scheme val="major"/>
    </font>
    <font>
      <sz val="5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sz val="10"/>
      <color theme="1"/>
      <name val="Calibri"/>
      <family val="2"/>
      <scheme val="major"/>
    </font>
    <font>
      <sz val="11"/>
      <color rgb="FF444444"/>
      <name val="Calibri"/>
      <family val="2"/>
      <scheme val="major"/>
    </font>
    <font>
      <sz val="11"/>
      <name val="Calibri"/>
      <family val="2"/>
      <scheme val="major"/>
    </font>
    <font>
      <sz val="11"/>
      <color rgb="FF333333"/>
      <name val="Calibri"/>
      <family val="2"/>
      <scheme val="major"/>
    </font>
    <font>
      <sz val="24"/>
      <color theme="1"/>
      <name val="Calibri"/>
      <family val="3"/>
      <scheme val="major"/>
    </font>
    <font>
      <sz val="6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6"/>
      <color theme="1"/>
      <name val="ＭＳ Ｐゴシック"/>
      <family val="2"/>
      <charset val="128"/>
    </font>
    <font>
      <sz val="13"/>
      <color theme="1"/>
      <name val="Calibri"/>
      <family val="2"/>
      <scheme val="major"/>
    </font>
    <font>
      <sz val="8"/>
      <color theme="1"/>
      <name val="ＭＳ ゴシック"/>
      <family val="3"/>
      <charset val="128"/>
    </font>
    <font>
      <sz val="6"/>
      <color theme="1"/>
      <name val="ＭＳ ゴシック"/>
      <family val="3"/>
      <charset val="128"/>
    </font>
    <font>
      <sz val="6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8"/>
      <color theme="1"/>
      <name val="Calibri"/>
      <family val="2"/>
      <scheme val="minor"/>
    </font>
    <font>
      <sz val="8"/>
      <color theme="1"/>
      <name val="Calibri"/>
      <family val="2"/>
      <charset val="128"/>
      <scheme val="minor"/>
    </font>
    <font>
      <sz val="8"/>
      <color theme="1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rgb="FFB2A1C7"/>
        <bgColor rgb="FFB2A1C7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rgb="FFB2A1C7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B2A1C7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rgb="FFB2A1C7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rgb="FFB2A1C7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rgb="FF50505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</cellStyleXfs>
  <cellXfs count="365">
    <xf numFmtId="0" fontId="0" fillId="0" borderId="0" xfId="0" applyAlignment="1">
      <alignment vertical="center"/>
    </xf>
    <xf numFmtId="176" fontId="5" fillId="0" borderId="0" xfId="0" applyNumberFormat="1" applyFont="1" applyAlignment="1">
      <alignment vertical="center"/>
    </xf>
    <xf numFmtId="177" fontId="5" fillId="0" borderId="0" xfId="0" applyNumberFormat="1" applyFont="1" applyAlignment="1">
      <alignment horizontal="center" vertical="center"/>
    </xf>
    <xf numFmtId="38" fontId="5" fillId="2" borderId="0" xfId="0" applyNumberFormat="1" applyFont="1" applyFill="1" applyAlignment="1">
      <alignment vertical="center"/>
    </xf>
    <xf numFmtId="38" fontId="5" fillId="9" borderId="0" xfId="0" applyNumberFormat="1" applyFont="1" applyFill="1" applyAlignment="1">
      <alignment vertical="center"/>
    </xf>
    <xf numFmtId="179" fontId="5" fillId="9" borderId="0" xfId="0" applyNumberFormat="1" applyFont="1" applyFill="1" applyAlignment="1">
      <alignment vertical="center"/>
    </xf>
    <xf numFmtId="38" fontId="5" fillId="4" borderId="0" xfId="0" applyNumberFormat="1" applyFont="1" applyFill="1" applyAlignment="1">
      <alignment vertical="center"/>
    </xf>
    <xf numFmtId="38" fontId="5" fillId="4" borderId="28" xfId="0" applyNumberFormat="1" applyFont="1" applyFill="1" applyBorder="1" applyAlignment="1">
      <alignment vertical="center"/>
    </xf>
    <xf numFmtId="179" fontId="5" fillId="4" borderId="0" xfId="0" applyNumberFormat="1" applyFont="1" applyFill="1" applyAlignment="1">
      <alignment vertical="center"/>
    </xf>
    <xf numFmtId="38" fontId="5" fillId="7" borderId="0" xfId="0" applyNumberFormat="1" applyFont="1" applyFill="1" applyAlignment="1">
      <alignment vertical="center"/>
    </xf>
    <xf numFmtId="179" fontId="5" fillId="7" borderId="0" xfId="0" applyNumberFormat="1" applyFont="1" applyFill="1" applyAlignment="1">
      <alignment vertical="center"/>
    </xf>
    <xf numFmtId="38" fontId="31" fillId="7" borderId="0" xfId="0" applyNumberFormat="1" applyFont="1" applyFill="1" applyAlignment="1">
      <alignment vertical="center"/>
    </xf>
    <xf numFmtId="38" fontId="5" fillId="10" borderId="0" xfId="0" applyNumberFormat="1" applyFont="1" applyFill="1" applyAlignment="1">
      <alignment vertical="center"/>
    </xf>
    <xf numFmtId="179" fontId="5" fillId="12" borderId="0" xfId="0" applyNumberFormat="1" applyFont="1" applyFill="1" applyAlignment="1">
      <alignment vertical="center"/>
    </xf>
    <xf numFmtId="38" fontId="5" fillId="12" borderId="0" xfId="0" applyNumberFormat="1" applyFont="1" applyFill="1" applyAlignment="1">
      <alignment vertical="center"/>
    </xf>
    <xf numFmtId="38" fontId="5" fillId="1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176" fontId="34" fillId="0" borderId="3" xfId="0" applyNumberFormat="1" applyFont="1" applyBorder="1" applyAlignment="1">
      <alignment horizontal="center" vertical="center"/>
    </xf>
    <xf numFmtId="177" fontId="34" fillId="0" borderId="3" xfId="0" applyNumberFormat="1" applyFont="1" applyBorder="1" applyAlignment="1">
      <alignment horizontal="center" vertical="center"/>
    </xf>
    <xf numFmtId="177" fontId="35" fillId="0" borderId="33" xfId="0" applyNumberFormat="1" applyFont="1" applyBorder="1" applyAlignment="1">
      <alignment horizontal="center" vertical="center"/>
    </xf>
    <xf numFmtId="177" fontId="35" fillId="0" borderId="40" xfId="0" applyNumberFormat="1" applyFont="1" applyBorder="1" applyAlignment="1">
      <alignment horizontal="center" vertical="center"/>
    </xf>
    <xf numFmtId="177" fontId="35" fillId="0" borderId="29" xfId="0" applyNumberFormat="1" applyFont="1" applyBorder="1" applyAlignment="1">
      <alignment horizontal="center" vertical="center"/>
    </xf>
    <xf numFmtId="177" fontId="34" fillId="0" borderId="19" xfId="0" applyNumberFormat="1" applyFont="1" applyBorder="1" applyAlignment="1">
      <alignment horizontal="center" vertical="center"/>
    </xf>
    <xf numFmtId="38" fontId="34" fillId="0" borderId="3" xfId="0" applyNumberFormat="1" applyFont="1" applyBorder="1" applyAlignment="1">
      <alignment horizontal="center" vertical="center"/>
    </xf>
    <xf numFmtId="38" fontId="31" fillId="0" borderId="3" xfId="0" applyNumberFormat="1" applyFont="1" applyBorder="1" applyAlignment="1">
      <alignment horizontal="center" vertical="center"/>
    </xf>
    <xf numFmtId="38" fontId="34" fillId="0" borderId="27" xfId="0" applyNumberFormat="1" applyFont="1" applyBorder="1" applyAlignment="1">
      <alignment vertical="center"/>
    </xf>
    <xf numFmtId="179" fontId="34" fillId="0" borderId="5" xfId="0" applyNumberFormat="1" applyFont="1" applyBorder="1" applyAlignment="1">
      <alignment horizontal="center" vertical="center"/>
    </xf>
    <xf numFmtId="38" fontId="34" fillId="0" borderId="0" xfId="0" applyNumberFormat="1" applyFont="1" applyAlignment="1">
      <alignment vertical="center"/>
    </xf>
    <xf numFmtId="179" fontId="34" fillId="0" borderId="3" xfId="0" applyNumberFormat="1" applyFont="1" applyBorder="1" applyAlignment="1">
      <alignment horizontal="center" vertical="center"/>
    </xf>
    <xf numFmtId="38" fontId="34" fillId="0" borderId="0" xfId="0" applyNumberFormat="1" applyFont="1" applyAlignment="1">
      <alignment horizontal="center" vertical="center"/>
    </xf>
    <xf numFmtId="38" fontId="36" fillId="0" borderId="3" xfId="0" applyNumberFormat="1" applyFont="1" applyBorder="1" applyAlignment="1">
      <alignment horizontal="center" vertical="center"/>
    </xf>
    <xf numFmtId="38" fontId="35" fillId="0" borderId="3" xfId="0" applyNumberFormat="1" applyFont="1" applyBorder="1" applyAlignment="1">
      <alignment horizontal="center" vertical="center"/>
    </xf>
    <xf numFmtId="38" fontId="34" fillId="14" borderId="0" xfId="0" applyNumberFormat="1" applyFont="1" applyFill="1" applyAlignment="1">
      <alignment horizontal="center" vertical="center"/>
    </xf>
    <xf numFmtId="38" fontId="34" fillId="13" borderId="0" xfId="0" applyNumberFormat="1" applyFont="1" applyFill="1" applyAlignment="1">
      <alignment vertical="center"/>
    </xf>
    <xf numFmtId="38" fontId="34" fillId="0" borderId="27" xfId="0" applyNumberFormat="1" applyFont="1" applyBorder="1" applyAlignment="1">
      <alignment horizontal="center" vertical="center"/>
    </xf>
    <xf numFmtId="38" fontId="26" fillId="0" borderId="3" xfId="0" applyNumberFormat="1" applyFont="1" applyBorder="1" applyAlignment="1">
      <alignment vertical="center"/>
    </xf>
    <xf numFmtId="38" fontId="34" fillId="10" borderId="0" xfId="0" applyNumberFormat="1" applyFont="1" applyFill="1" applyAlignment="1">
      <alignment horizontal="center" vertical="center"/>
    </xf>
    <xf numFmtId="0" fontId="34" fillId="0" borderId="0" xfId="0" applyFont="1" applyAlignment="1">
      <alignment vertical="center"/>
    </xf>
    <xf numFmtId="176" fontId="34" fillId="0" borderId="3" xfId="0" applyNumberFormat="1" applyFont="1" applyBorder="1" applyAlignment="1">
      <alignment vertical="center"/>
    </xf>
    <xf numFmtId="177" fontId="34" fillId="0" borderId="9" xfId="0" applyNumberFormat="1" applyFont="1" applyBorder="1" applyAlignment="1">
      <alignment vertical="center"/>
    </xf>
    <xf numFmtId="177" fontId="34" fillId="0" borderId="29" xfId="0" applyNumberFormat="1" applyFont="1" applyBorder="1" applyAlignment="1">
      <alignment vertical="center"/>
    </xf>
    <xf numFmtId="177" fontId="34" fillId="0" borderId="32" xfId="0" applyNumberFormat="1" applyFont="1" applyBorder="1" applyAlignment="1">
      <alignment vertical="center"/>
    </xf>
    <xf numFmtId="177" fontId="34" fillId="0" borderId="19" xfId="0" applyNumberFormat="1" applyFont="1" applyBorder="1" applyAlignment="1">
      <alignment vertical="center"/>
    </xf>
    <xf numFmtId="38" fontId="34" fillId="0" borderId="23" xfId="0" applyNumberFormat="1" applyFont="1" applyBorder="1" applyAlignment="1">
      <alignment vertical="center"/>
    </xf>
    <xf numFmtId="38" fontId="34" fillId="0" borderId="3" xfId="0" applyNumberFormat="1" applyFont="1" applyBorder="1" applyAlignment="1">
      <alignment vertical="center"/>
    </xf>
    <xf numFmtId="9" fontId="34" fillId="0" borderId="3" xfId="0" applyNumberFormat="1" applyFont="1" applyBorder="1" applyAlignment="1">
      <alignment vertical="center"/>
    </xf>
    <xf numFmtId="179" fontId="34" fillId="0" borderId="3" xfId="0" applyNumberFormat="1" applyFont="1" applyBorder="1" applyAlignment="1">
      <alignment vertical="center"/>
    </xf>
    <xf numFmtId="38" fontId="34" fillId="0" borderId="26" xfId="0" applyNumberFormat="1" applyFont="1" applyBorder="1" applyAlignment="1">
      <alignment vertical="center"/>
    </xf>
    <xf numFmtId="38" fontId="34" fillId="0" borderId="3" xfId="0" applyNumberFormat="1" applyFont="1" applyBorder="1" applyAlignment="1">
      <alignment horizontal="right" vertical="center"/>
    </xf>
    <xf numFmtId="9" fontId="34" fillId="0" borderId="3" xfId="0" applyNumberFormat="1" applyFont="1" applyBorder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9" fontId="34" fillId="0" borderId="23" xfId="0" applyNumberFormat="1" applyFont="1" applyBorder="1" applyAlignment="1">
      <alignment vertical="center"/>
    </xf>
    <xf numFmtId="38" fontId="34" fillId="0" borderId="7" xfId="0" applyNumberFormat="1" applyFont="1" applyBorder="1" applyAlignment="1">
      <alignment vertical="center"/>
    </xf>
    <xf numFmtId="38" fontId="31" fillId="0" borderId="23" xfId="0" applyNumberFormat="1" applyFont="1" applyBorder="1" applyAlignment="1">
      <alignment vertical="center"/>
    </xf>
    <xf numFmtId="9" fontId="34" fillId="0" borderId="23" xfId="0" applyNumberFormat="1" applyFont="1" applyBorder="1" applyAlignment="1">
      <alignment vertical="center"/>
    </xf>
    <xf numFmtId="38" fontId="36" fillId="0" borderId="3" xfId="0" applyNumberFormat="1" applyFont="1" applyBorder="1" applyAlignment="1">
      <alignment vertical="center"/>
    </xf>
    <xf numFmtId="38" fontId="26" fillId="0" borderId="23" xfId="0" applyNumberFormat="1" applyFont="1" applyBorder="1" applyAlignment="1">
      <alignment vertical="center"/>
    </xf>
    <xf numFmtId="38" fontId="35" fillId="0" borderId="23" xfId="0" applyNumberFormat="1" applyFont="1" applyBorder="1" applyAlignment="1">
      <alignment vertical="center"/>
    </xf>
    <xf numFmtId="38" fontId="26" fillId="14" borderId="0" xfId="0" applyNumberFormat="1" applyFont="1" applyFill="1" applyAlignment="1">
      <alignment vertical="center"/>
    </xf>
    <xf numFmtId="38" fontId="34" fillId="6" borderId="23" xfId="0" applyNumberFormat="1" applyFont="1" applyFill="1" applyBorder="1" applyAlignment="1">
      <alignment vertical="center"/>
    </xf>
    <xf numFmtId="38" fontId="31" fillId="0" borderId="3" xfId="0" applyNumberFormat="1" applyFont="1" applyBorder="1" applyAlignment="1">
      <alignment vertical="center"/>
    </xf>
    <xf numFmtId="38" fontId="26" fillId="0" borderId="27" xfId="0" applyNumberFormat="1" applyFont="1" applyBorder="1" applyAlignment="1">
      <alignment vertical="center"/>
    </xf>
    <xf numFmtId="38" fontId="31" fillId="6" borderId="3" xfId="0" applyNumberFormat="1" applyFont="1" applyFill="1" applyBorder="1" applyAlignment="1">
      <alignment vertical="center"/>
    </xf>
    <xf numFmtId="38" fontId="34" fillId="3" borderId="23" xfId="0" applyNumberFormat="1" applyFont="1" applyFill="1" applyBorder="1" applyAlignment="1">
      <alignment vertical="center"/>
    </xf>
    <xf numFmtId="38" fontId="31" fillId="0" borderId="27" xfId="0" applyNumberFormat="1" applyFont="1" applyBorder="1" applyAlignment="1">
      <alignment vertical="center"/>
    </xf>
    <xf numFmtId="38" fontId="34" fillId="10" borderId="0" xfId="0" applyNumberFormat="1" applyFont="1" applyFill="1" applyAlignment="1">
      <alignment vertical="center"/>
    </xf>
    <xf numFmtId="38" fontId="34" fillId="0" borderId="9" xfId="0" applyNumberFormat="1" applyFont="1" applyBorder="1" applyAlignment="1">
      <alignment vertical="center"/>
    </xf>
    <xf numFmtId="38" fontId="34" fillId="0" borderId="24" xfId="0" applyNumberFormat="1" applyFont="1" applyBorder="1" applyAlignment="1">
      <alignment vertical="center"/>
    </xf>
    <xf numFmtId="38" fontId="36" fillId="0" borderId="23" xfId="0" applyNumberFormat="1" applyFont="1" applyBorder="1" applyAlignment="1">
      <alignment vertical="center"/>
    </xf>
    <xf numFmtId="38" fontId="34" fillId="6" borderId="3" xfId="0" applyNumberFormat="1" applyFont="1" applyFill="1" applyBorder="1" applyAlignment="1">
      <alignment vertical="center"/>
    </xf>
    <xf numFmtId="38" fontId="35" fillId="0" borderId="3" xfId="0" applyNumberFormat="1" applyFont="1" applyBorder="1" applyAlignment="1">
      <alignment vertical="center"/>
    </xf>
    <xf numFmtId="38" fontId="31" fillId="6" borderId="23" xfId="0" applyNumberFormat="1" applyFont="1" applyFill="1" applyBorder="1" applyAlignment="1">
      <alignment vertical="center"/>
    </xf>
    <xf numFmtId="38" fontId="31" fillId="0" borderId="5" xfId="0" applyNumberFormat="1" applyFont="1" applyBorder="1" applyAlignment="1">
      <alignment vertical="center"/>
    </xf>
    <xf numFmtId="38" fontId="34" fillId="5" borderId="23" xfId="0" applyNumberFormat="1" applyFont="1" applyFill="1" applyBorder="1" applyAlignment="1">
      <alignment vertical="center"/>
    </xf>
    <xf numFmtId="179" fontId="34" fillId="0" borderId="11" xfId="0" applyNumberFormat="1" applyFont="1" applyBorder="1" applyAlignment="1">
      <alignment vertical="center"/>
    </xf>
    <xf numFmtId="38" fontId="34" fillId="0" borderId="11" xfId="0" applyNumberFormat="1" applyFont="1" applyBorder="1" applyAlignment="1">
      <alignment vertical="center"/>
    </xf>
    <xf numFmtId="38" fontId="34" fillId="0" borderId="30" xfId="0" applyNumberFormat="1" applyFont="1" applyBorder="1" applyAlignment="1">
      <alignment vertical="center"/>
    </xf>
    <xf numFmtId="38" fontId="31" fillId="0" borderId="11" xfId="0" applyNumberFormat="1" applyFont="1" applyBorder="1" applyAlignment="1">
      <alignment vertical="center"/>
    </xf>
    <xf numFmtId="38" fontId="34" fillId="0" borderId="25" xfId="0" applyNumberFormat="1" applyFont="1" applyBorder="1" applyAlignment="1">
      <alignment vertical="center"/>
    </xf>
    <xf numFmtId="9" fontId="34" fillId="0" borderId="11" xfId="0" applyNumberFormat="1" applyFont="1" applyBorder="1" applyAlignment="1">
      <alignment vertical="center"/>
    </xf>
    <xf numFmtId="38" fontId="37" fillId="0" borderId="3" xfId="0" applyNumberFormat="1" applyFont="1" applyBorder="1" applyAlignment="1">
      <alignment vertical="center"/>
    </xf>
    <xf numFmtId="38" fontId="34" fillId="0" borderId="13" xfId="0" applyNumberFormat="1" applyFont="1" applyBorder="1" applyAlignment="1">
      <alignment vertical="center"/>
    </xf>
    <xf numFmtId="38" fontId="34" fillId="6" borderId="11" xfId="0" applyNumberFormat="1" applyFont="1" applyFill="1" applyBorder="1" applyAlignment="1">
      <alignment vertical="center"/>
    </xf>
    <xf numFmtId="38" fontId="36" fillId="0" borderId="11" xfId="0" applyNumberFormat="1" applyFont="1" applyBorder="1" applyAlignment="1">
      <alignment vertical="center"/>
    </xf>
    <xf numFmtId="38" fontId="35" fillId="0" borderId="11" xfId="0" applyNumberFormat="1" applyFont="1" applyBorder="1" applyAlignment="1">
      <alignment vertical="center"/>
    </xf>
    <xf numFmtId="38" fontId="31" fillId="6" borderId="11" xfId="0" applyNumberFormat="1" applyFont="1" applyFill="1" applyBorder="1" applyAlignment="1">
      <alignment vertical="center"/>
    </xf>
    <xf numFmtId="38" fontId="38" fillId="6" borderId="23" xfId="0" applyNumberFormat="1" applyFont="1" applyFill="1" applyBorder="1" applyAlignment="1">
      <alignment vertical="center"/>
    </xf>
    <xf numFmtId="38" fontId="34" fillId="0" borderId="14" xfId="0" applyNumberFormat="1" applyFont="1" applyBorder="1" applyAlignment="1">
      <alignment vertical="center"/>
    </xf>
    <xf numFmtId="177" fontId="34" fillId="0" borderId="35" xfId="0" applyNumberFormat="1" applyFont="1" applyBorder="1" applyAlignment="1">
      <alignment vertical="center"/>
    </xf>
    <xf numFmtId="9" fontId="34" fillId="0" borderId="14" xfId="0" applyNumberFormat="1" applyFont="1" applyBorder="1" applyAlignment="1">
      <alignment vertical="center"/>
    </xf>
    <xf numFmtId="38" fontId="34" fillId="0" borderId="5" xfId="0" applyNumberFormat="1" applyFont="1" applyBorder="1" applyAlignment="1">
      <alignment vertical="center"/>
    </xf>
    <xf numFmtId="38" fontId="34" fillId="0" borderId="29" xfId="0" applyNumberFormat="1" applyFont="1" applyBorder="1" applyAlignment="1">
      <alignment vertical="center"/>
    </xf>
    <xf numFmtId="38" fontId="26" fillId="6" borderId="3" xfId="0" applyNumberFormat="1" applyFont="1" applyFill="1" applyBorder="1" applyAlignment="1">
      <alignment vertical="center"/>
    </xf>
    <xf numFmtId="38" fontId="38" fillId="0" borderId="23" xfId="0" applyNumberFormat="1" applyFont="1" applyBorder="1" applyAlignment="1">
      <alignment vertical="center"/>
    </xf>
    <xf numFmtId="176" fontId="34" fillId="3" borderId="3" xfId="0" applyNumberFormat="1" applyFont="1" applyFill="1" applyBorder="1" applyAlignment="1">
      <alignment vertical="center"/>
    </xf>
    <xf numFmtId="38" fontId="34" fillId="5" borderId="25" xfId="0" applyNumberFormat="1" applyFont="1" applyFill="1" applyBorder="1" applyAlignment="1">
      <alignment vertical="center"/>
    </xf>
    <xf numFmtId="38" fontId="31" fillId="5" borderId="3" xfId="0" applyNumberFormat="1" applyFont="1" applyFill="1" applyBorder="1" applyAlignment="1">
      <alignment vertical="center"/>
    </xf>
    <xf numFmtId="179" fontId="34" fillId="0" borderId="30" xfId="0" applyNumberFormat="1" applyFont="1" applyBorder="1" applyAlignment="1">
      <alignment vertical="center"/>
    </xf>
    <xf numFmtId="179" fontId="34" fillId="0" borderId="5" xfId="0" applyNumberFormat="1" applyFont="1" applyBorder="1" applyAlignment="1">
      <alignment vertical="center"/>
    </xf>
    <xf numFmtId="179" fontId="26" fillId="0" borderId="27" xfId="0" applyNumberFormat="1" applyFont="1" applyBorder="1" applyAlignment="1">
      <alignment vertical="center"/>
    </xf>
    <xf numFmtId="179" fontId="34" fillId="0" borderId="27" xfId="0" applyNumberFormat="1" applyFont="1" applyBorder="1" applyAlignment="1">
      <alignment vertical="center"/>
    </xf>
    <xf numFmtId="0" fontId="34" fillId="10" borderId="0" xfId="0" applyFont="1" applyFill="1" applyAlignment="1">
      <alignment vertical="center"/>
    </xf>
    <xf numFmtId="38" fontId="39" fillId="0" borderId="0" xfId="0" applyNumberFormat="1" applyFont="1" applyAlignment="1">
      <alignment vertical="center"/>
    </xf>
    <xf numFmtId="38" fontId="39" fillId="14" borderId="0" xfId="0" applyNumberFormat="1" applyFont="1" applyFill="1" applyAlignment="1">
      <alignment vertical="center"/>
    </xf>
    <xf numFmtId="38" fontId="34" fillId="3" borderId="3" xfId="0" applyNumberFormat="1" applyFont="1" applyFill="1" applyBorder="1" applyAlignment="1">
      <alignment vertical="center"/>
    </xf>
    <xf numFmtId="38" fontId="34" fillId="6" borderId="30" xfId="0" applyNumberFormat="1" applyFont="1" applyFill="1" applyBorder="1" applyAlignment="1">
      <alignment vertical="center"/>
    </xf>
    <xf numFmtId="38" fontId="31" fillId="3" borderId="3" xfId="0" applyNumberFormat="1" applyFont="1" applyFill="1" applyBorder="1" applyAlignment="1">
      <alignment vertical="center"/>
    </xf>
    <xf numFmtId="179" fontId="34" fillId="0" borderId="14" xfId="0" applyNumberFormat="1" applyFont="1" applyBorder="1" applyAlignment="1">
      <alignment vertical="center"/>
    </xf>
    <xf numFmtId="38" fontId="31" fillId="0" borderId="14" xfId="0" applyNumberFormat="1" applyFont="1" applyBorder="1" applyAlignment="1">
      <alignment vertical="center"/>
    </xf>
    <xf numFmtId="38" fontId="34" fillId="0" borderId="15" xfId="0" applyNumberFormat="1" applyFont="1" applyBorder="1" applyAlignment="1">
      <alignment vertical="center"/>
    </xf>
    <xf numFmtId="176" fontId="34" fillId="0" borderId="3" xfId="0" applyNumberFormat="1" applyFont="1" applyBorder="1" applyAlignment="1">
      <alignment horizontal="right" vertical="center"/>
    </xf>
    <xf numFmtId="38" fontId="34" fillId="0" borderId="24" xfId="0" applyNumberFormat="1" applyFont="1" applyBorder="1" applyAlignment="1">
      <alignment horizontal="center" vertical="center"/>
    </xf>
    <xf numFmtId="38" fontId="34" fillId="0" borderId="23" xfId="0" applyNumberFormat="1" applyFont="1" applyBorder="1" applyAlignment="1">
      <alignment horizontal="center" vertical="center"/>
    </xf>
    <xf numFmtId="180" fontId="34" fillId="0" borderId="3" xfId="0" applyNumberFormat="1" applyFont="1" applyBorder="1" applyAlignment="1">
      <alignment vertical="center"/>
    </xf>
    <xf numFmtId="177" fontId="34" fillId="11" borderId="3" xfId="0" applyNumberFormat="1" applyFont="1" applyFill="1" applyBorder="1" applyAlignment="1">
      <alignment vertical="center"/>
    </xf>
    <xf numFmtId="38" fontId="40" fillId="0" borderId="3" xfId="0" applyNumberFormat="1" applyFont="1" applyBorder="1" applyAlignment="1">
      <alignment vertical="center"/>
    </xf>
    <xf numFmtId="177" fontId="34" fillId="0" borderId="3" xfId="0" applyNumberFormat="1" applyFont="1" applyBorder="1" applyAlignment="1">
      <alignment vertical="center"/>
    </xf>
    <xf numFmtId="38" fontId="34" fillId="0" borderId="5" xfId="0" applyNumberFormat="1" applyFont="1" applyBorder="1" applyAlignment="1">
      <alignment horizontal="center" vertical="center"/>
    </xf>
    <xf numFmtId="38" fontId="34" fillId="0" borderId="16" xfId="0" applyNumberFormat="1" applyFont="1" applyBorder="1" applyAlignment="1">
      <alignment vertical="center"/>
    </xf>
    <xf numFmtId="38" fontId="36" fillId="0" borderId="9" xfId="0" applyNumberFormat="1" applyFont="1" applyBorder="1" applyAlignment="1">
      <alignment vertical="center"/>
    </xf>
    <xf numFmtId="38" fontId="35" fillId="0" borderId="9" xfId="0" applyNumberFormat="1" applyFont="1" applyBorder="1" applyAlignment="1">
      <alignment horizontal="center" vertical="center"/>
    </xf>
    <xf numFmtId="38" fontId="35" fillId="0" borderId="7" xfId="0" applyNumberFormat="1" applyFont="1" applyBorder="1" applyAlignment="1">
      <alignment vertical="center"/>
    </xf>
    <xf numFmtId="38" fontId="31" fillId="0" borderId="9" xfId="0" applyNumberFormat="1" applyFont="1" applyBorder="1" applyAlignment="1">
      <alignment horizontal="center" vertical="center"/>
    </xf>
    <xf numFmtId="179" fontId="34" fillId="0" borderId="9" xfId="0" applyNumberFormat="1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38" fontId="34" fillId="0" borderId="7" xfId="0" applyNumberFormat="1" applyFont="1" applyBorder="1" applyAlignment="1">
      <alignment horizontal="center" vertical="center"/>
    </xf>
    <xf numFmtId="0" fontId="34" fillId="0" borderId="3" xfId="0" applyFont="1" applyBorder="1" applyAlignment="1">
      <alignment vertical="center"/>
    </xf>
    <xf numFmtId="9" fontId="34" fillId="0" borderId="24" xfId="0" applyNumberFormat="1" applyFont="1" applyBorder="1" applyAlignment="1">
      <alignment horizontal="center" vertical="center"/>
    </xf>
    <xf numFmtId="38" fontId="36" fillId="0" borderId="9" xfId="0" applyNumberFormat="1" applyFont="1" applyBorder="1" applyAlignment="1">
      <alignment horizontal="center" vertical="center"/>
    </xf>
    <xf numFmtId="9" fontId="34" fillId="0" borderId="24" xfId="0" applyNumberFormat="1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38" fontId="35" fillId="0" borderId="7" xfId="0" applyNumberFormat="1" applyFont="1" applyBorder="1" applyAlignment="1">
      <alignment horizontal="center" vertical="center"/>
    </xf>
    <xf numFmtId="38" fontId="34" fillId="0" borderId="9" xfId="0" applyNumberFormat="1" applyFont="1" applyBorder="1" applyAlignment="1">
      <alignment horizontal="center" vertical="center"/>
    </xf>
    <xf numFmtId="38" fontId="42" fillId="0" borderId="3" xfId="0" applyNumberFormat="1" applyFont="1" applyBorder="1" applyAlignment="1">
      <alignment vertical="center"/>
    </xf>
    <xf numFmtId="38" fontId="26" fillId="0" borderId="17" xfId="0" applyNumberFormat="1" applyFont="1" applyBorder="1" applyAlignment="1">
      <alignment vertical="center"/>
    </xf>
    <xf numFmtId="38" fontId="40" fillId="0" borderId="0" xfId="0" applyNumberFormat="1" applyFont="1" applyAlignment="1">
      <alignment vertical="center"/>
    </xf>
    <xf numFmtId="9" fontId="34" fillId="10" borderId="0" xfId="0" applyNumberFormat="1" applyFont="1" applyFill="1" applyAlignment="1">
      <alignment vertical="center"/>
    </xf>
    <xf numFmtId="9" fontId="34" fillId="0" borderId="0" xfId="0" applyNumberFormat="1" applyFont="1" applyAlignment="1">
      <alignment vertical="center"/>
    </xf>
    <xf numFmtId="177" fontId="34" fillId="0" borderId="18" xfId="0" applyNumberFormat="1" applyFont="1" applyBorder="1" applyAlignment="1">
      <alignment vertical="center"/>
    </xf>
    <xf numFmtId="177" fontId="34" fillId="0" borderId="34" xfId="0" applyNumberFormat="1" applyFont="1" applyBorder="1" applyAlignment="1">
      <alignment vertical="center"/>
    </xf>
    <xf numFmtId="177" fontId="34" fillId="0" borderId="0" xfId="0" applyNumberFormat="1" applyFont="1" applyAlignment="1">
      <alignment vertical="center"/>
    </xf>
    <xf numFmtId="176" fontId="34" fillId="0" borderId="9" xfId="0" applyNumberFormat="1" applyFont="1" applyBorder="1" applyAlignment="1">
      <alignment horizontal="center" vertical="center"/>
    </xf>
    <xf numFmtId="38" fontId="34" fillId="0" borderId="32" xfId="1" applyFont="1" applyBorder="1" applyAlignment="1">
      <alignment vertical="center"/>
    </xf>
    <xf numFmtId="38" fontId="34" fillId="0" borderId="29" xfId="1" applyFont="1" applyBorder="1" applyAlignment="1">
      <alignment vertical="center"/>
    </xf>
    <xf numFmtId="3" fontId="34" fillId="0" borderId="3" xfId="0" applyNumberFormat="1" applyFont="1" applyBorder="1" applyAlignment="1">
      <alignment vertical="center"/>
    </xf>
    <xf numFmtId="0" fontId="34" fillId="0" borderId="3" xfId="0" applyFont="1" applyBorder="1" applyAlignment="1">
      <alignment horizontal="center" vertical="center"/>
    </xf>
    <xf numFmtId="38" fontId="34" fillId="0" borderId="17" xfId="1" applyFont="1" applyBorder="1" applyAlignment="1">
      <alignment vertical="center"/>
    </xf>
    <xf numFmtId="38" fontId="34" fillId="0" borderId="41" xfId="1" applyFont="1" applyBorder="1" applyAlignment="1">
      <alignment vertical="center"/>
    </xf>
    <xf numFmtId="176" fontId="34" fillId="0" borderId="18" xfId="0" applyNumberFormat="1" applyFont="1" applyBorder="1" applyAlignment="1">
      <alignment horizontal="center" vertical="center"/>
    </xf>
    <xf numFmtId="38" fontId="34" fillId="0" borderId="18" xfId="1" applyFont="1" applyBorder="1" applyAlignment="1">
      <alignment vertical="center"/>
    </xf>
    <xf numFmtId="38" fontId="34" fillId="0" borderId="9" xfId="1" applyFont="1" applyBorder="1" applyAlignment="1">
      <alignment vertical="center"/>
    </xf>
    <xf numFmtId="180" fontId="34" fillId="0" borderId="5" xfId="0" applyNumberFormat="1" applyFont="1" applyBorder="1" applyAlignment="1">
      <alignment vertical="center"/>
    </xf>
    <xf numFmtId="9" fontId="34" fillId="0" borderId="5" xfId="0" applyNumberFormat="1" applyFont="1" applyBorder="1" applyAlignment="1">
      <alignment vertical="center"/>
    </xf>
    <xf numFmtId="38" fontId="26" fillId="0" borderId="5" xfId="0" applyNumberFormat="1" applyFont="1" applyBorder="1" applyAlignment="1">
      <alignment vertical="center"/>
    </xf>
    <xf numFmtId="180" fontId="34" fillId="0" borderId="23" xfId="0" applyNumberFormat="1" applyFont="1" applyBorder="1" applyAlignment="1">
      <alignment vertical="center"/>
    </xf>
    <xf numFmtId="176" fontId="34" fillId="0" borderId="29" xfId="0" applyNumberFormat="1" applyFont="1" applyBorder="1" applyAlignment="1">
      <alignment horizontal="center" vertical="center"/>
    </xf>
    <xf numFmtId="38" fontId="34" fillId="0" borderId="37" xfId="1" applyFont="1" applyBorder="1" applyAlignment="1">
      <alignment vertical="center"/>
    </xf>
    <xf numFmtId="38" fontId="34" fillId="0" borderId="42" xfId="1" applyFont="1" applyBorder="1" applyAlignment="1">
      <alignment vertical="center"/>
    </xf>
    <xf numFmtId="38" fontId="34" fillId="0" borderId="43" xfId="1" applyFont="1" applyBorder="1" applyAlignment="1">
      <alignment vertical="center"/>
    </xf>
    <xf numFmtId="38" fontId="34" fillId="0" borderId="39" xfId="0" applyNumberFormat="1" applyFont="1" applyBorder="1" applyAlignment="1">
      <alignment horizontal="center" vertical="center"/>
    </xf>
    <xf numFmtId="0" fontId="34" fillId="0" borderId="39" xfId="0" applyFont="1" applyBorder="1" applyAlignment="1">
      <alignment vertical="center"/>
    </xf>
    <xf numFmtId="180" fontId="34" fillId="0" borderId="39" xfId="0" applyNumberFormat="1" applyFont="1" applyBorder="1" applyAlignment="1">
      <alignment vertical="center"/>
    </xf>
    <xf numFmtId="38" fontId="34" fillId="0" borderId="39" xfId="0" applyNumberFormat="1" applyFont="1" applyBorder="1" applyAlignment="1">
      <alignment vertical="center"/>
    </xf>
    <xf numFmtId="9" fontId="34" fillId="0" borderId="39" xfId="0" applyNumberFormat="1" applyFont="1" applyBorder="1" applyAlignment="1">
      <alignment vertical="center"/>
    </xf>
    <xf numFmtId="38" fontId="26" fillId="0" borderId="39" xfId="0" applyNumberFormat="1" applyFont="1" applyBorder="1" applyAlignment="1">
      <alignment vertical="center"/>
    </xf>
    <xf numFmtId="38" fontId="34" fillId="0" borderId="2" xfId="0" applyNumberFormat="1" applyFont="1" applyBorder="1" applyAlignment="1">
      <alignment vertical="center"/>
    </xf>
    <xf numFmtId="179" fontId="34" fillId="0" borderId="2" xfId="0" applyNumberFormat="1" applyFont="1" applyBorder="1" applyAlignment="1">
      <alignment vertical="center"/>
    </xf>
    <xf numFmtId="180" fontId="34" fillId="0" borderId="0" xfId="0" applyNumberFormat="1" applyFont="1" applyAlignment="1">
      <alignment vertical="center"/>
    </xf>
    <xf numFmtId="179" fontId="34" fillId="0" borderId="0" xfId="0" applyNumberFormat="1" applyFont="1" applyAlignment="1">
      <alignment vertical="center"/>
    </xf>
    <xf numFmtId="38" fontId="36" fillId="0" borderId="0" xfId="0" applyNumberFormat="1" applyFont="1" applyAlignment="1">
      <alignment vertical="center"/>
    </xf>
    <xf numFmtId="38" fontId="35" fillId="0" borderId="0" xfId="0" applyNumberFormat="1" applyFont="1" applyAlignment="1">
      <alignment horizontal="right" vertical="center"/>
    </xf>
    <xf numFmtId="38" fontId="35" fillId="0" borderId="0" xfId="0" applyNumberFormat="1" applyFont="1" applyAlignment="1">
      <alignment vertical="center"/>
    </xf>
    <xf numFmtId="38" fontId="31" fillId="0" borderId="0" xfId="0" applyNumberFormat="1" applyFont="1" applyAlignment="1">
      <alignment horizontal="right" vertical="center"/>
    </xf>
    <xf numFmtId="38" fontId="31" fillId="0" borderId="0" xfId="0" applyNumberFormat="1" applyFont="1" applyAlignment="1">
      <alignment vertical="center"/>
    </xf>
    <xf numFmtId="178" fontId="34" fillId="0" borderId="0" xfId="0" applyNumberFormat="1" applyFont="1" applyAlignment="1">
      <alignment vertical="center"/>
    </xf>
    <xf numFmtId="176" fontId="34" fillId="0" borderId="23" xfId="0" applyNumberFormat="1" applyFont="1" applyBorder="1" applyAlignment="1">
      <alignment horizontal="center" vertical="center"/>
    </xf>
    <xf numFmtId="38" fontId="34" fillId="0" borderId="7" xfId="1" applyFont="1" applyBorder="1" applyAlignment="1">
      <alignment vertical="center"/>
    </xf>
    <xf numFmtId="38" fontId="34" fillId="0" borderId="38" xfId="1" applyFont="1" applyBorder="1" applyAlignment="1">
      <alignment vertical="center"/>
    </xf>
    <xf numFmtId="177" fontId="34" fillId="0" borderId="2" xfId="0" applyNumberFormat="1" applyFont="1" applyBorder="1" applyAlignment="1">
      <alignment vertical="center"/>
    </xf>
    <xf numFmtId="180" fontId="34" fillId="0" borderId="2" xfId="0" applyNumberFormat="1" applyFont="1" applyBorder="1" applyAlignment="1">
      <alignment vertical="center"/>
    </xf>
    <xf numFmtId="9" fontId="34" fillId="0" borderId="2" xfId="0" applyNumberFormat="1" applyFont="1" applyBorder="1" applyAlignment="1">
      <alignment vertical="center"/>
    </xf>
    <xf numFmtId="38" fontId="26" fillId="0" borderId="2" xfId="0" applyNumberFormat="1" applyFont="1" applyBorder="1" applyAlignment="1">
      <alignment vertical="center"/>
    </xf>
    <xf numFmtId="179" fontId="34" fillId="0" borderId="2" xfId="0" applyNumberFormat="1" applyFont="1" applyBorder="1" applyAlignment="1">
      <alignment horizontal="center" vertical="center"/>
    </xf>
    <xf numFmtId="179" fontId="34" fillId="0" borderId="0" xfId="0" applyNumberFormat="1" applyFont="1" applyAlignment="1">
      <alignment horizontal="center" vertical="center"/>
    </xf>
    <xf numFmtId="176" fontId="34" fillId="0" borderId="0" xfId="0" applyNumberFormat="1" applyFont="1" applyAlignment="1">
      <alignment horizontal="center" vertical="center"/>
    </xf>
    <xf numFmtId="38" fontId="34" fillId="0" borderId="2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vertical="center"/>
    </xf>
    <xf numFmtId="38" fontId="36" fillId="0" borderId="0" xfId="0" applyNumberFormat="1" applyFont="1" applyAlignment="1">
      <alignment horizontal="right" vertical="center"/>
    </xf>
    <xf numFmtId="38" fontId="34" fillId="0" borderId="0" xfId="0" applyNumberFormat="1" applyFont="1" applyAlignment="1">
      <alignment horizontal="right" vertical="center"/>
    </xf>
    <xf numFmtId="176" fontId="34" fillId="8" borderId="3" xfId="0" applyNumberFormat="1" applyFont="1" applyFill="1" applyBorder="1" applyAlignment="1">
      <alignment vertical="center"/>
    </xf>
    <xf numFmtId="38" fontId="34" fillId="5" borderId="26" xfId="0" applyNumberFormat="1" applyFont="1" applyFill="1" applyBorder="1" applyAlignment="1">
      <alignment vertical="center"/>
    </xf>
    <xf numFmtId="38" fontId="26" fillId="15" borderId="3" xfId="0" applyNumberFormat="1" applyFont="1" applyFill="1" applyBorder="1" applyAlignment="1">
      <alignment vertical="center"/>
    </xf>
    <xf numFmtId="38" fontId="26" fillId="16" borderId="3" xfId="0" applyNumberFormat="1" applyFont="1" applyFill="1" applyBorder="1" applyAlignment="1">
      <alignment vertical="center"/>
    </xf>
    <xf numFmtId="38" fontId="35" fillId="5" borderId="3" xfId="0" applyNumberFormat="1" applyFont="1" applyFill="1" applyBorder="1" applyAlignment="1">
      <alignment vertical="center"/>
    </xf>
    <xf numFmtId="38" fontId="34" fillId="0" borderId="21" xfId="0" applyNumberFormat="1" applyFont="1" applyBorder="1" applyAlignment="1">
      <alignment horizontal="center" vertical="center"/>
    </xf>
    <xf numFmtId="0" fontId="34" fillId="0" borderId="21" xfId="0" applyFont="1" applyBorder="1" applyAlignment="1">
      <alignment vertical="center"/>
    </xf>
    <xf numFmtId="180" fontId="34" fillId="0" borderId="21" xfId="0" applyNumberFormat="1" applyFont="1" applyBorder="1" applyAlignment="1">
      <alignment vertical="center"/>
    </xf>
    <xf numFmtId="38" fontId="34" fillId="0" borderId="21" xfId="0" applyNumberFormat="1" applyFont="1" applyBorder="1" applyAlignment="1">
      <alignment vertical="center"/>
    </xf>
    <xf numFmtId="9" fontId="34" fillId="0" borderId="21" xfId="0" applyNumberFormat="1" applyFont="1" applyBorder="1" applyAlignment="1">
      <alignment vertical="center"/>
    </xf>
    <xf numFmtId="38" fontId="26" fillId="0" borderId="21" xfId="0" applyNumberFormat="1" applyFont="1" applyBorder="1" applyAlignment="1">
      <alignment vertical="center"/>
    </xf>
    <xf numFmtId="177" fontId="5" fillId="0" borderId="2" xfId="0" applyNumberFormat="1" applyFont="1" applyBorder="1" applyAlignment="1">
      <alignment horizontal="center" vertical="center"/>
    </xf>
    <xf numFmtId="38" fontId="36" fillId="6" borderId="3" xfId="0" applyNumberFormat="1" applyFont="1" applyFill="1" applyBorder="1" applyAlignment="1">
      <alignment vertical="center"/>
    </xf>
    <xf numFmtId="9" fontId="34" fillId="6" borderId="3" xfId="0" applyNumberFormat="1" applyFont="1" applyFill="1" applyBorder="1" applyAlignment="1">
      <alignment vertical="center"/>
    </xf>
    <xf numFmtId="9" fontId="34" fillId="6" borderId="14" xfId="0" applyNumberFormat="1" applyFont="1" applyFill="1" applyBorder="1" applyAlignment="1">
      <alignment vertical="center"/>
    </xf>
    <xf numFmtId="38" fontId="34" fillId="6" borderId="27" xfId="0" applyNumberFormat="1" applyFont="1" applyFill="1" applyBorder="1" applyAlignment="1">
      <alignment vertical="center"/>
    </xf>
    <xf numFmtId="38" fontId="34" fillId="5" borderId="3" xfId="0" applyNumberFormat="1" applyFont="1" applyFill="1" applyBorder="1" applyAlignment="1">
      <alignment vertical="center"/>
    </xf>
    <xf numFmtId="38" fontId="34" fillId="5" borderId="11" xfId="0" applyNumberFormat="1" applyFont="1" applyFill="1" applyBorder="1" applyAlignment="1">
      <alignment vertical="center"/>
    </xf>
    <xf numFmtId="38" fontId="34" fillId="0" borderId="35" xfId="1" applyFont="1" applyBorder="1" applyAlignment="1">
      <alignment vertical="center"/>
    </xf>
    <xf numFmtId="38" fontId="5" fillId="2" borderId="2" xfId="0" applyNumberFormat="1" applyFont="1" applyFill="1" applyBorder="1" applyAlignment="1">
      <alignment vertical="center"/>
    </xf>
    <xf numFmtId="0" fontId="5" fillId="10" borderId="0" xfId="0" applyFont="1" applyFill="1" applyAlignment="1">
      <alignment vertical="center"/>
    </xf>
    <xf numFmtId="38" fontId="5" fillId="0" borderId="2" xfId="0" applyNumberFormat="1" applyFont="1" applyBorder="1" applyAlignment="1">
      <alignment vertical="center"/>
    </xf>
    <xf numFmtId="38" fontId="5" fillId="0" borderId="0" xfId="0" applyNumberFormat="1" applyFont="1" applyAlignment="1">
      <alignment vertical="center"/>
    </xf>
    <xf numFmtId="178" fontId="34" fillId="0" borderId="0" xfId="0" applyNumberFormat="1" applyFont="1" applyAlignment="1">
      <alignment horizontal="center" vertical="center"/>
    </xf>
    <xf numFmtId="38" fontId="26" fillId="8" borderId="3" xfId="0" applyNumberFormat="1" applyFont="1" applyFill="1" applyBorder="1" applyAlignment="1">
      <alignment vertical="center"/>
    </xf>
    <xf numFmtId="38" fontId="34" fillId="5" borderId="24" xfId="0" applyNumberFormat="1" applyFont="1" applyFill="1" applyBorder="1" applyAlignment="1">
      <alignment vertical="center"/>
    </xf>
    <xf numFmtId="38" fontId="34" fillId="0" borderId="0" xfId="1" applyFont="1" applyAlignment="1">
      <alignment vertical="center"/>
    </xf>
    <xf numFmtId="38" fontId="34" fillId="0" borderId="34" xfId="1" applyFont="1" applyBorder="1" applyAlignment="1">
      <alignment vertical="center"/>
    </xf>
    <xf numFmtId="177" fontId="34" fillId="0" borderId="37" xfId="0" applyNumberFormat="1" applyFont="1" applyBorder="1" applyAlignment="1">
      <alignment vertical="center"/>
    </xf>
    <xf numFmtId="177" fontId="34" fillId="0" borderId="7" xfId="0" applyNumberFormat="1" applyFont="1" applyBorder="1" applyAlignment="1">
      <alignment vertical="center"/>
    </xf>
    <xf numFmtId="38" fontId="34" fillId="0" borderId="28" xfId="0" applyNumberFormat="1" applyFont="1" applyBorder="1" applyAlignment="1">
      <alignment horizontal="center" vertical="center"/>
    </xf>
    <xf numFmtId="0" fontId="34" fillId="0" borderId="28" xfId="0" applyFont="1" applyBorder="1" applyAlignment="1">
      <alignment vertical="center"/>
    </xf>
    <xf numFmtId="180" fontId="34" fillId="0" borderId="28" xfId="0" applyNumberFormat="1" applyFont="1" applyBorder="1" applyAlignment="1">
      <alignment vertical="center"/>
    </xf>
    <xf numFmtId="38" fontId="34" fillId="0" borderId="28" xfId="0" applyNumberFormat="1" applyFont="1" applyBorder="1" applyAlignment="1">
      <alignment vertical="center"/>
    </xf>
    <xf numFmtId="177" fontId="35" fillId="0" borderId="27" xfId="0" applyNumberFormat="1" applyFont="1" applyBorder="1" applyAlignment="1">
      <alignment horizontal="center" vertical="center"/>
    </xf>
    <xf numFmtId="177" fontId="34" fillId="0" borderId="27" xfId="0" applyNumberFormat="1" applyFont="1" applyBorder="1" applyAlignment="1">
      <alignment horizontal="center" vertical="center"/>
    </xf>
    <xf numFmtId="38" fontId="38" fillId="3" borderId="23" xfId="0" applyNumberFormat="1" applyFont="1" applyFill="1" applyBorder="1" applyAlignment="1">
      <alignment vertical="center"/>
    </xf>
    <xf numFmtId="9" fontId="34" fillId="5" borderId="11" xfId="0" applyNumberFormat="1" applyFont="1" applyFill="1" applyBorder="1" applyAlignment="1">
      <alignment vertical="center"/>
    </xf>
    <xf numFmtId="38" fontId="26" fillId="5" borderId="3" xfId="0" applyNumberFormat="1" applyFont="1" applyFill="1" applyBorder="1" applyAlignment="1">
      <alignment vertical="center"/>
    </xf>
    <xf numFmtId="38" fontId="5" fillId="9" borderId="2" xfId="0" applyNumberFormat="1" applyFont="1" applyFill="1" applyBorder="1" applyAlignment="1">
      <alignment vertical="center"/>
    </xf>
    <xf numFmtId="179" fontId="5" fillId="9" borderId="2" xfId="0" applyNumberFormat="1" applyFont="1" applyFill="1" applyBorder="1" applyAlignment="1">
      <alignment vertical="center"/>
    </xf>
    <xf numFmtId="38" fontId="5" fillId="4" borderId="2" xfId="0" applyNumberFormat="1" applyFont="1" applyFill="1" applyBorder="1" applyAlignment="1">
      <alignment vertical="center"/>
    </xf>
    <xf numFmtId="179" fontId="5" fillId="4" borderId="2" xfId="0" applyNumberFormat="1" applyFont="1" applyFill="1" applyBorder="1" applyAlignment="1">
      <alignment vertical="center"/>
    </xf>
    <xf numFmtId="38" fontId="5" fillId="7" borderId="2" xfId="0" applyNumberFormat="1" applyFont="1" applyFill="1" applyBorder="1" applyAlignment="1">
      <alignment vertical="center"/>
    </xf>
    <xf numFmtId="179" fontId="5" fillId="7" borderId="2" xfId="0" applyNumberFormat="1" applyFont="1" applyFill="1" applyBorder="1" applyAlignment="1">
      <alignment vertical="center"/>
    </xf>
    <xf numFmtId="38" fontId="31" fillId="7" borderId="2" xfId="0" applyNumberFormat="1" applyFont="1" applyFill="1" applyBorder="1" applyAlignment="1">
      <alignment vertical="center"/>
    </xf>
    <xf numFmtId="177" fontId="34" fillId="0" borderId="4" xfId="0" applyNumberFormat="1" applyFont="1" applyBorder="1" applyAlignment="1">
      <alignment horizontal="center" vertical="center"/>
    </xf>
    <xf numFmtId="38" fontId="34" fillId="0" borderId="4" xfId="0" applyNumberFormat="1" applyFont="1" applyBorder="1" applyAlignment="1">
      <alignment vertical="center"/>
    </xf>
    <xf numFmtId="38" fontId="34" fillId="0" borderId="4" xfId="0" applyNumberFormat="1" applyFont="1" applyBorder="1" applyAlignment="1">
      <alignment horizontal="center" vertical="center"/>
    </xf>
    <xf numFmtId="38" fontId="34" fillId="0" borderId="6" xfId="0" applyNumberFormat="1" applyFont="1" applyBorder="1" applyAlignment="1">
      <alignment vertical="center"/>
    </xf>
    <xf numFmtId="38" fontId="34" fillId="0" borderId="8" xfId="0" applyNumberFormat="1" applyFont="1" applyBorder="1" applyAlignment="1">
      <alignment vertical="center"/>
    </xf>
    <xf numFmtId="179" fontId="34" fillId="0" borderId="6" xfId="0" applyNumberFormat="1" applyFont="1" applyBorder="1" applyAlignment="1">
      <alignment vertical="center"/>
    </xf>
    <xf numFmtId="38" fontId="31" fillId="0" borderId="6" xfId="0" applyNumberFormat="1" applyFont="1" applyBorder="1" applyAlignment="1">
      <alignment vertical="center"/>
    </xf>
    <xf numFmtId="9" fontId="34" fillId="0" borderId="6" xfId="0" applyNumberFormat="1" applyFont="1" applyBorder="1" applyAlignment="1">
      <alignment vertical="center"/>
    </xf>
    <xf numFmtId="38" fontId="26" fillId="0" borderId="6" xfId="0" applyNumberFormat="1" applyFont="1" applyBorder="1" applyAlignment="1">
      <alignment vertical="center"/>
    </xf>
    <xf numFmtId="38" fontId="35" fillId="0" borderId="6" xfId="0" applyNumberFormat="1" applyFont="1" applyBorder="1" applyAlignment="1">
      <alignment vertical="center"/>
    </xf>
    <xf numFmtId="38" fontId="26" fillId="0" borderId="4" xfId="0" applyNumberFormat="1" applyFont="1" applyBorder="1" applyAlignment="1">
      <alignment vertical="center"/>
    </xf>
    <xf numFmtId="38" fontId="31" fillId="0" borderId="4" xfId="0" applyNumberFormat="1" applyFont="1" applyBorder="1" applyAlignment="1">
      <alignment vertical="center"/>
    </xf>
    <xf numFmtId="38" fontId="34" fillId="0" borderId="10" xfId="0" applyNumberFormat="1" applyFont="1" applyBorder="1" applyAlignment="1">
      <alignment vertical="center"/>
    </xf>
    <xf numFmtId="38" fontId="36" fillId="0" borderId="6" xfId="0" applyNumberFormat="1" applyFont="1" applyBorder="1" applyAlignment="1">
      <alignment vertical="center"/>
    </xf>
    <xf numFmtId="38" fontId="31" fillId="6" borderId="6" xfId="0" applyNumberFormat="1" applyFont="1" applyFill="1" applyBorder="1" applyAlignment="1">
      <alignment vertical="center"/>
    </xf>
    <xf numFmtId="38" fontId="34" fillId="5" borderId="6" xfId="0" applyNumberFormat="1" applyFont="1" applyFill="1" applyBorder="1" applyAlignment="1">
      <alignment vertical="center"/>
    </xf>
    <xf numFmtId="38" fontId="34" fillId="0" borderId="12" xfId="0" applyNumberFormat="1" applyFont="1" applyBorder="1" applyAlignment="1">
      <alignment vertical="center"/>
    </xf>
    <xf numFmtId="38" fontId="38" fillId="0" borderId="6" xfId="0" applyNumberFormat="1" applyFont="1" applyBorder="1" applyAlignment="1">
      <alignment vertical="center"/>
    </xf>
    <xf numFmtId="179" fontId="34" fillId="0" borderId="4" xfId="0" applyNumberFormat="1" applyFont="1" applyBorder="1" applyAlignment="1">
      <alignment vertical="center"/>
    </xf>
    <xf numFmtId="38" fontId="38" fillId="3" borderId="6" xfId="0" applyNumberFormat="1" applyFont="1" applyFill="1" applyBorder="1" applyAlignment="1">
      <alignment vertical="center"/>
    </xf>
    <xf numFmtId="38" fontId="34" fillId="6" borderId="6" xfId="0" applyNumberFormat="1" applyFont="1" applyFill="1" applyBorder="1" applyAlignment="1">
      <alignment vertical="center"/>
    </xf>
    <xf numFmtId="38" fontId="34" fillId="6" borderId="12" xfId="0" applyNumberFormat="1" applyFont="1" applyFill="1" applyBorder="1" applyAlignment="1">
      <alignment vertical="center"/>
    </xf>
    <xf numFmtId="38" fontId="34" fillId="0" borderId="10" xfId="0" applyNumberFormat="1" applyFont="1" applyBorder="1" applyAlignment="1">
      <alignment horizontal="center" vertical="center"/>
    </xf>
    <xf numFmtId="38" fontId="34" fillId="0" borderId="6" xfId="0" applyNumberFormat="1" applyFont="1" applyBorder="1" applyAlignment="1">
      <alignment horizontal="center" vertical="center"/>
    </xf>
    <xf numFmtId="9" fontId="34" fillId="0" borderId="10" xfId="0" applyNumberFormat="1" applyFont="1" applyBorder="1" applyAlignment="1">
      <alignment horizontal="center" vertical="center"/>
    </xf>
    <xf numFmtId="9" fontId="34" fillId="0" borderId="10" xfId="0" applyNumberFormat="1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180" fontId="34" fillId="0" borderId="6" xfId="0" applyNumberFormat="1" applyFont="1" applyBorder="1" applyAlignment="1">
      <alignment vertical="center"/>
    </xf>
    <xf numFmtId="38" fontId="34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vertical="center"/>
    </xf>
    <xf numFmtId="180" fontId="34" fillId="0" borderId="22" xfId="0" applyNumberFormat="1" applyFont="1" applyBorder="1" applyAlignment="1">
      <alignment vertical="center"/>
    </xf>
    <xf numFmtId="38" fontId="34" fillId="0" borderId="22" xfId="0" applyNumberFormat="1" applyFont="1" applyBorder="1" applyAlignment="1">
      <alignment vertical="center"/>
    </xf>
    <xf numFmtId="178" fontId="26" fillId="3" borderId="3" xfId="0" applyNumberFormat="1" applyFont="1" applyFill="1" applyBorder="1" applyAlignment="1">
      <alignment vertical="center"/>
    </xf>
    <xf numFmtId="38" fontId="26" fillId="3" borderId="3" xfId="0" applyNumberFormat="1" applyFont="1" applyFill="1" applyBorder="1" applyAlignment="1">
      <alignment vertical="center"/>
    </xf>
    <xf numFmtId="38" fontId="31" fillId="0" borderId="31" xfId="0" applyNumberFormat="1" applyFont="1" applyBorder="1" applyAlignment="1">
      <alignment vertical="center"/>
    </xf>
    <xf numFmtId="38" fontId="34" fillId="0" borderId="36" xfId="0" applyNumberFormat="1" applyFont="1" applyBorder="1" applyAlignment="1">
      <alignment vertical="center"/>
    </xf>
    <xf numFmtId="38" fontId="31" fillId="0" borderId="30" xfId="0" applyNumberFormat="1" applyFont="1" applyBorder="1" applyAlignment="1">
      <alignment vertical="center"/>
    </xf>
    <xf numFmtId="0" fontId="34" fillId="14" borderId="0" xfId="0" applyFont="1" applyFill="1" applyAlignment="1">
      <alignment vertical="center"/>
    </xf>
    <xf numFmtId="0" fontId="34" fillId="13" borderId="0" xfId="0" applyFont="1" applyFill="1" applyAlignment="1">
      <alignment vertical="center"/>
    </xf>
    <xf numFmtId="0" fontId="36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38" fontId="44" fillId="0" borderId="3" xfId="0" applyNumberFormat="1" applyFont="1" applyBorder="1" applyAlignment="1">
      <alignment vertical="center"/>
    </xf>
    <xf numFmtId="38" fontId="5" fillId="17" borderId="3" xfId="0" applyNumberFormat="1" applyFont="1" applyFill="1" applyBorder="1" applyAlignment="1">
      <alignment vertical="center"/>
    </xf>
    <xf numFmtId="177" fontId="35" fillId="0" borderId="2" xfId="0" applyNumberFormat="1" applyFont="1" applyBorder="1" applyAlignment="1">
      <alignment horizontal="center" vertical="center"/>
    </xf>
    <xf numFmtId="38" fontId="34" fillId="0" borderId="2" xfId="1" applyFont="1" applyBorder="1" applyAlignment="1">
      <alignment vertical="center"/>
    </xf>
    <xf numFmtId="177" fontId="35" fillId="0" borderId="32" xfId="0" applyNumberFormat="1" applyFont="1" applyBorder="1" applyAlignment="1">
      <alignment horizontal="center" vertical="center"/>
    </xf>
    <xf numFmtId="177" fontId="34" fillId="0" borderId="42" xfId="0" applyNumberFormat="1" applyFont="1" applyBorder="1" applyAlignment="1">
      <alignment vertical="center"/>
    </xf>
    <xf numFmtId="177" fontId="34" fillId="0" borderId="41" xfId="0" applyNumberFormat="1" applyFont="1" applyBorder="1" applyAlignment="1">
      <alignment vertical="center"/>
    </xf>
    <xf numFmtId="38" fontId="34" fillId="0" borderId="44" xfId="1" applyFont="1" applyBorder="1" applyAlignment="1">
      <alignment vertical="center"/>
    </xf>
    <xf numFmtId="38" fontId="34" fillId="0" borderId="45" xfId="1" applyFont="1" applyBorder="1" applyAlignment="1">
      <alignment vertical="center"/>
    </xf>
    <xf numFmtId="177" fontId="45" fillId="0" borderId="29" xfId="0" applyNumberFormat="1" applyFont="1" applyBorder="1" applyAlignment="1">
      <alignment horizontal="center" vertical="center"/>
    </xf>
    <xf numFmtId="38" fontId="34" fillId="5" borderId="27" xfId="0" applyNumberFormat="1" applyFont="1" applyFill="1" applyBorder="1" applyAlignment="1">
      <alignment vertical="center"/>
    </xf>
    <xf numFmtId="177" fontId="46" fillId="0" borderId="29" xfId="0" applyNumberFormat="1" applyFont="1" applyBorder="1" applyAlignment="1">
      <alignment horizontal="center" vertical="center"/>
    </xf>
    <xf numFmtId="38" fontId="25" fillId="0" borderId="23" xfId="0" applyNumberFormat="1" applyFont="1" applyBorder="1" applyAlignment="1">
      <alignment vertical="center"/>
    </xf>
    <xf numFmtId="38" fontId="25" fillId="0" borderId="3" xfId="0" applyNumberFormat="1" applyFont="1" applyBorder="1" applyAlignment="1">
      <alignment vertical="center"/>
    </xf>
    <xf numFmtId="38" fontId="25" fillId="6" borderId="3" xfId="0" applyNumberFormat="1" applyFont="1" applyFill="1" applyBorder="1" applyAlignment="1">
      <alignment vertical="center"/>
    </xf>
    <xf numFmtId="38" fontId="24" fillId="0" borderId="23" xfId="0" applyNumberFormat="1" applyFont="1" applyBorder="1" applyAlignment="1">
      <alignment vertical="center"/>
    </xf>
    <xf numFmtId="38" fontId="25" fillId="6" borderId="23" xfId="0" applyNumberFormat="1" applyFont="1" applyFill="1" applyBorder="1" applyAlignment="1">
      <alignment vertical="center"/>
    </xf>
    <xf numFmtId="38" fontId="25" fillId="0" borderId="11" xfId="0" applyNumberFormat="1" applyFont="1" applyBorder="1" applyAlignment="1">
      <alignment vertical="center"/>
    </xf>
    <xf numFmtId="38" fontId="25" fillId="6" borderId="11" xfId="0" applyNumberFormat="1" applyFont="1" applyFill="1" applyBorder="1" applyAlignment="1">
      <alignment vertical="center"/>
    </xf>
    <xf numFmtId="38" fontId="47" fillId="0" borderId="3" xfId="0" applyNumberFormat="1" applyFont="1" applyBorder="1" applyAlignment="1">
      <alignment vertical="center"/>
    </xf>
    <xf numFmtId="38" fontId="34" fillId="16" borderId="3" xfId="0" applyNumberFormat="1" applyFont="1" applyFill="1" applyBorder="1" applyAlignment="1">
      <alignment vertical="center"/>
    </xf>
    <xf numFmtId="38" fontId="39" fillId="16" borderId="3" xfId="0" applyNumberFormat="1" applyFont="1" applyFill="1" applyBorder="1" applyAlignment="1">
      <alignment vertical="center"/>
    </xf>
    <xf numFmtId="38" fontId="48" fillId="16" borderId="3" xfId="0" applyNumberFormat="1" applyFont="1" applyFill="1" applyBorder="1" applyAlignment="1">
      <alignment vertical="center"/>
    </xf>
    <xf numFmtId="38" fontId="5" fillId="16" borderId="3" xfId="0" applyNumberFormat="1" applyFont="1" applyFill="1" applyBorder="1" applyAlignment="1">
      <alignment vertical="center"/>
    </xf>
    <xf numFmtId="38" fontId="49" fillId="0" borderId="5" xfId="0" applyNumberFormat="1" applyFont="1" applyBorder="1" applyAlignment="1">
      <alignment vertical="center"/>
    </xf>
    <xf numFmtId="38" fontId="49" fillId="0" borderId="11" xfId="0" applyNumberFormat="1" applyFont="1" applyBorder="1" applyAlignment="1">
      <alignment vertical="center"/>
    </xf>
    <xf numFmtId="38" fontId="49" fillId="0" borderId="27" xfId="0" applyNumberFormat="1" applyFont="1" applyBorder="1" applyAlignment="1">
      <alignment vertical="center"/>
    </xf>
    <xf numFmtId="38" fontId="50" fillId="0" borderId="3" xfId="0" applyNumberFormat="1" applyFont="1" applyBorder="1" applyAlignment="1">
      <alignment vertical="center"/>
    </xf>
    <xf numFmtId="38" fontId="51" fillId="0" borderId="3" xfId="0" applyNumberFormat="1" applyFont="1" applyBorder="1" applyAlignment="1">
      <alignment vertical="center"/>
    </xf>
    <xf numFmtId="38" fontId="5" fillId="6" borderId="0" xfId="0" applyNumberFormat="1" applyFont="1" applyFill="1" applyAlignment="1">
      <alignment vertical="center"/>
    </xf>
    <xf numFmtId="179" fontId="5" fillId="6" borderId="0" xfId="0" applyNumberFormat="1" applyFont="1" applyFill="1" applyAlignment="1">
      <alignment vertical="center"/>
    </xf>
    <xf numFmtId="38" fontId="26" fillId="18" borderId="3" xfId="0" applyNumberFormat="1" applyFont="1" applyFill="1" applyBorder="1" applyAlignment="1">
      <alignment vertical="center"/>
    </xf>
    <xf numFmtId="38" fontId="34" fillId="18" borderId="3" xfId="0" applyNumberFormat="1" applyFont="1" applyFill="1" applyBorder="1" applyAlignment="1">
      <alignment vertical="center"/>
    </xf>
    <xf numFmtId="38" fontId="39" fillId="19" borderId="3" xfId="0" applyNumberFormat="1" applyFont="1" applyFill="1" applyBorder="1" applyAlignment="1">
      <alignment vertical="center"/>
    </xf>
    <xf numFmtId="38" fontId="48" fillId="14" borderId="3" xfId="0" applyNumberFormat="1" applyFont="1" applyFill="1" applyBorder="1" applyAlignment="1">
      <alignment vertical="center"/>
    </xf>
    <xf numFmtId="38" fontId="39" fillId="5" borderId="3" xfId="0" applyNumberFormat="1" applyFont="1" applyFill="1" applyBorder="1" applyAlignment="1">
      <alignment vertical="center"/>
    </xf>
    <xf numFmtId="38" fontId="5" fillId="18" borderId="3" xfId="0" applyNumberFormat="1" applyFont="1" applyFill="1" applyBorder="1" applyAlignment="1">
      <alignment vertical="center"/>
    </xf>
    <xf numFmtId="9" fontId="34" fillId="5" borderId="3" xfId="0" applyNumberFormat="1" applyFont="1" applyFill="1" applyBorder="1" applyAlignment="1">
      <alignment vertical="center"/>
    </xf>
    <xf numFmtId="38" fontId="26" fillId="20" borderId="3" xfId="0" applyNumberFormat="1" applyFont="1" applyFill="1" applyBorder="1" applyAlignment="1">
      <alignment vertical="center"/>
    </xf>
    <xf numFmtId="38" fontId="36" fillId="18" borderId="3" xfId="0" applyNumberFormat="1" applyFont="1" applyFill="1" applyBorder="1" applyAlignment="1">
      <alignment vertical="center"/>
    </xf>
    <xf numFmtId="38" fontId="52" fillId="0" borderId="11" xfId="0" applyNumberFormat="1" applyFont="1" applyBorder="1" applyAlignment="1">
      <alignment vertical="center"/>
    </xf>
    <xf numFmtId="38" fontId="31" fillId="16" borderId="3" xfId="0" applyNumberFormat="1" applyFont="1" applyFill="1" applyBorder="1" applyAlignment="1">
      <alignment vertical="center"/>
    </xf>
    <xf numFmtId="38" fontId="35" fillId="16" borderId="3" xfId="0" applyNumberFormat="1" applyFont="1" applyFill="1" applyBorder="1" applyAlignment="1">
      <alignment vertical="center"/>
    </xf>
    <xf numFmtId="38" fontId="39" fillId="18" borderId="3" xfId="0" applyNumberFormat="1" applyFont="1" applyFill="1" applyBorder="1" applyAlignment="1">
      <alignment vertical="center"/>
    </xf>
    <xf numFmtId="38" fontId="53" fillId="0" borderId="3" xfId="0" applyNumberFormat="1" applyFont="1" applyBorder="1" applyAlignment="1">
      <alignment horizontal="center" vertical="center"/>
    </xf>
    <xf numFmtId="38" fontId="54" fillId="0" borderId="23" xfId="0" applyNumberFormat="1" applyFont="1" applyBorder="1" applyAlignment="1">
      <alignment vertical="center"/>
    </xf>
    <xf numFmtId="38" fontId="56" fillId="0" borderId="23" xfId="0" applyNumberFormat="1" applyFont="1" applyBorder="1" applyAlignment="1">
      <alignment vertical="center"/>
    </xf>
    <xf numFmtId="38" fontId="49" fillId="0" borderId="23" xfId="0" applyNumberFormat="1" applyFont="1" applyBorder="1" applyAlignment="1">
      <alignment vertical="center"/>
    </xf>
    <xf numFmtId="38" fontId="34" fillId="0" borderId="20" xfId="0" applyNumberFormat="1" applyFont="1" applyBorder="1" applyAlignment="1">
      <alignment horizontal="right" vertical="center"/>
    </xf>
    <xf numFmtId="38" fontId="34" fillId="0" borderId="9" xfId="0" applyNumberFormat="1" applyFont="1" applyBorder="1" applyAlignment="1">
      <alignment horizontal="center" vertical="center"/>
    </xf>
    <xf numFmtId="38" fontId="34" fillId="0" borderId="0" xfId="0" applyNumberFormat="1" applyFont="1" applyAlignment="1">
      <alignment horizontal="center" vertical="center"/>
    </xf>
    <xf numFmtId="38" fontId="39" fillId="0" borderId="0" xfId="0" applyNumberFormat="1" applyFont="1" applyAlignment="1">
      <alignment horizontal="center" vertical="center"/>
    </xf>
    <xf numFmtId="38" fontId="34" fillId="0" borderId="9" xfId="0" applyNumberFormat="1" applyFont="1" applyBorder="1" applyAlignment="1">
      <alignment horizontal="right" vertical="center"/>
    </xf>
    <xf numFmtId="38" fontId="35" fillId="0" borderId="9" xfId="0" applyNumberFormat="1" applyFont="1" applyBorder="1" applyAlignment="1">
      <alignment horizontal="right" vertical="center"/>
    </xf>
    <xf numFmtId="38" fontId="35" fillId="0" borderId="7" xfId="0" applyNumberFormat="1" applyFont="1" applyBorder="1" applyAlignment="1">
      <alignment horizontal="right" vertical="center"/>
    </xf>
    <xf numFmtId="38" fontId="39" fillId="0" borderId="9" xfId="0" applyNumberFormat="1" applyFont="1" applyBorder="1" applyAlignment="1">
      <alignment horizontal="center" vertical="center"/>
    </xf>
    <xf numFmtId="0" fontId="41" fillId="0" borderId="24" xfId="0" applyFont="1" applyBorder="1" applyAlignment="1">
      <alignment vertical="center"/>
    </xf>
    <xf numFmtId="38" fontId="39" fillId="0" borderId="24" xfId="0" applyNumberFormat="1" applyFont="1" applyBorder="1" applyAlignment="1">
      <alignment horizontal="center" vertical="center"/>
    </xf>
    <xf numFmtId="38" fontId="34" fillId="0" borderId="24" xfId="0" applyNumberFormat="1" applyFont="1" applyBorder="1" applyAlignment="1">
      <alignment horizontal="center" vertical="center"/>
    </xf>
    <xf numFmtId="38" fontId="35" fillId="0" borderId="9" xfId="0" applyNumberFormat="1" applyFont="1" applyBorder="1" applyAlignment="1">
      <alignment horizontal="center" vertical="center"/>
    </xf>
    <xf numFmtId="178" fontId="5" fillId="12" borderId="28" xfId="0" applyNumberFormat="1" applyFont="1" applyFill="1" applyBorder="1" applyAlignment="1">
      <alignment horizontal="center" vertical="center"/>
    </xf>
    <xf numFmtId="178" fontId="5" fillId="7" borderId="28" xfId="0" applyNumberFormat="1" applyFont="1" applyFill="1" applyBorder="1" applyAlignment="1">
      <alignment horizontal="center" vertical="center"/>
    </xf>
    <xf numFmtId="38" fontId="5" fillId="7" borderId="28" xfId="0" applyNumberFormat="1" applyFont="1" applyFill="1" applyBorder="1" applyAlignment="1">
      <alignment horizontal="center" vertical="center"/>
    </xf>
    <xf numFmtId="38" fontId="5" fillId="2" borderId="28" xfId="0" applyNumberFormat="1" applyFont="1" applyFill="1" applyBorder="1" applyAlignment="1">
      <alignment horizontal="center" vertical="center"/>
    </xf>
    <xf numFmtId="38" fontId="5" fillId="9" borderId="28" xfId="0" applyNumberFormat="1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178" fontId="5" fillId="2" borderId="28" xfId="0" applyNumberFormat="1" applyFont="1" applyFill="1" applyBorder="1" applyAlignment="1">
      <alignment horizontal="center" vertical="center"/>
    </xf>
    <xf numFmtId="178" fontId="5" fillId="4" borderId="28" xfId="0" applyNumberFormat="1" applyFont="1" applyFill="1" applyBorder="1" applyAlignment="1">
      <alignment horizontal="center" vertical="center"/>
    </xf>
    <xf numFmtId="38" fontId="5" fillId="4" borderId="28" xfId="0" applyNumberFormat="1" applyFont="1" applyFill="1" applyBorder="1" applyAlignment="1">
      <alignment horizontal="center" vertical="center"/>
    </xf>
    <xf numFmtId="38" fontId="13" fillId="6" borderId="28" xfId="0" applyNumberFormat="1" applyFont="1" applyFill="1" applyBorder="1" applyAlignment="1">
      <alignment horizontal="center" vertical="center"/>
    </xf>
    <xf numFmtId="38" fontId="5" fillId="6" borderId="28" xfId="0" applyNumberFormat="1" applyFont="1" applyFill="1" applyBorder="1" applyAlignment="1">
      <alignment horizontal="center" vertical="center"/>
    </xf>
    <xf numFmtId="38" fontId="5" fillId="12" borderId="28" xfId="0" applyNumberFormat="1" applyFont="1" applyFill="1" applyBorder="1" applyAlignment="1">
      <alignment horizontal="center" vertical="center"/>
    </xf>
    <xf numFmtId="38" fontId="13" fillId="12" borderId="28" xfId="0" applyNumberFormat="1" applyFont="1" applyFill="1" applyBorder="1" applyAlignment="1">
      <alignment horizontal="center" vertical="center"/>
    </xf>
    <xf numFmtId="38" fontId="13" fillId="7" borderId="28" xfId="0" applyNumberFormat="1" applyFont="1" applyFill="1" applyBorder="1" applyAlignment="1">
      <alignment horizontal="center" vertical="center"/>
    </xf>
    <xf numFmtId="38" fontId="34" fillId="0" borderId="2" xfId="0" applyNumberFormat="1" applyFont="1" applyBorder="1" applyAlignment="1">
      <alignment horizontal="center" vertical="center"/>
    </xf>
    <xf numFmtId="38" fontId="39" fillId="0" borderId="2" xfId="0" applyNumberFormat="1" applyFont="1" applyBorder="1" applyAlignment="1">
      <alignment horizontal="center" vertical="center"/>
    </xf>
    <xf numFmtId="38" fontId="34" fillId="0" borderId="18" xfId="0" applyNumberFormat="1" applyFont="1" applyBorder="1" applyAlignment="1">
      <alignment horizontal="center" vertical="center"/>
    </xf>
    <xf numFmtId="38" fontId="39" fillId="0" borderId="18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8" fontId="5" fillId="0" borderId="0" xfId="0" applyNumberFormat="1" applyFont="1" applyAlignment="1">
      <alignment horizontal="center" vertical="center"/>
    </xf>
    <xf numFmtId="38" fontId="5" fillId="7" borderId="1" xfId="0" applyNumberFormat="1" applyFont="1" applyFill="1" applyBorder="1" applyAlignment="1">
      <alignment horizontal="center" vertical="center"/>
    </xf>
    <xf numFmtId="178" fontId="5" fillId="4" borderId="1" xfId="0" applyNumberFormat="1" applyFont="1" applyFill="1" applyBorder="1" applyAlignment="1">
      <alignment horizontal="center" vertical="center"/>
    </xf>
    <xf numFmtId="38" fontId="5" fillId="4" borderId="1" xfId="0" applyNumberFormat="1" applyFont="1" applyFill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38" fontId="5" fillId="2" borderId="1" xfId="0" applyNumberFormat="1" applyFont="1" applyFill="1" applyBorder="1" applyAlignment="1">
      <alignment horizontal="center" vertical="center"/>
    </xf>
    <xf numFmtId="38" fontId="5" fillId="9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</cellXfs>
  <cellStyles count="3">
    <cellStyle name="Hyperlink" xfId="2" xr:uid="{00000000-000B-0000-0000-000008000000}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T878"/>
  <sheetViews>
    <sheetView tabSelected="1" zoomScale="80" zoomScaleNormal="80" workbookViewId="0">
      <pane xSplit="1" ySplit="2" topLeftCell="B3" activePane="bottomRight" state="frozen"/>
      <selection activeCell="A61" sqref="A61"/>
      <selection pane="bottomLeft" activeCell="A3" sqref="A3"/>
      <selection pane="topRight" activeCell="NC1" sqref="NC1"/>
      <selection pane="bottomRight" activeCell="A61" sqref="A61"/>
    </sheetView>
  </sheetViews>
  <sheetFormatPr defaultColWidth="14.390625" defaultRowHeight="15" customHeight="1" x14ac:dyDescent="0.2"/>
  <cols>
    <col min="1" max="1" width="16.0078125" style="37" bestFit="1" customWidth="1"/>
    <col min="2" max="2" width="8.203125" style="37" bestFit="1" customWidth="1"/>
    <col min="3" max="3" width="7.93359375" style="37" bestFit="1" customWidth="1"/>
    <col min="4" max="4" width="9.28125" style="37" bestFit="1" customWidth="1"/>
    <col min="5" max="5" width="7.93359375" style="37" bestFit="1" customWidth="1"/>
    <col min="6" max="6" width="11.02734375" style="37" bestFit="1" customWidth="1"/>
    <col min="7" max="7" width="7.80078125" style="37" bestFit="1" customWidth="1"/>
    <col min="8" max="8" width="1.8828125" style="37" customWidth="1"/>
    <col min="9" max="9" width="7.93359375" style="37" bestFit="1" customWidth="1"/>
    <col min="10" max="10" width="9.14453125" style="37" bestFit="1" customWidth="1"/>
    <col min="11" max="11" width="10.76171875" style="37" bestFit="1" customWidth="1"/>
    <col min="12" max="12" width="4.3046875" style="37" bestFit="1" customWidth="1"/>
    <col min="13" max="13" width="8.609375" style="37" bestFit="1" customWidth="1"/>
    <col min="14" max="15" width="10.76171875" style="37" bestFit="1" customWidth="1"/>
    <col min="16" max="16" width="16.54296875" style="37" bestFit="1" customWidth="1"/>
    <col min="17" max="17" width="7.3984375" style="37" bestFit="1" customWidth="1"/>
    <col min="18" max="18" width="8.609375" style="37" bestFit="1" customWidth="1"/>
    <col min="19" max="19" width="9.28125" style="37" bestFit="1" customWidth="1"/>
    <col min="20" max="20" width="30.265625" style="37" bestFit="1" customWidth="1"/>
    <col min="21" max="21" width="2.015625" style="37" customWidth="1"/>
    <col min="22" max="22" width="10.22265625" style="37" bestFit="1" customWidth="1"/>
    <col min="23" max="23" width="7.93359375" style="37" bestFit="1" customWidth="1"/>
    <col min="24" max="24" width="9.14453125" style="37" bestFit="1" customWidth="1"/>
    <col min="25" max="25" width="9.28125" style="37" bestFit="1" customWidth="1"/>
    <col min="26" max="26" width="4.3046875" style="37" bestFit="1" customWidth="1"/>
    <col min="27" max="27" width="8.609375" style="37" bestFit="1" customWidth="1"/>
    <col min="28" max="28" width="7.93359375" style="37" bestFit="1" customWidth="1"/>
    <col min="29" max="29" width="9.81640625" style="37" bestFit="1" customWidth="1"/>
    <col min="30" max="30" width="19.234375" style="37" bestFit="1" customWidth="1"/>
    <col min="31" max="31" width="6.9921875" style="37" bestFit="1" customWidth="1"/>
    <col min="32" max="32" width="8.609375" style="37" bestFit="1" customWidth="1"/>
    <col min="33" max="33" width="9.28125" style="37" bestFit="1" customWidth="1"/>
    <col min="34" max="34" width="19.1015625" style="37" customWidth="1"/>
    <col min="35" max="35" width="1.8828125" style="37" customWidth="1"/>
    <col min="36" max="36" width="10.22265625" style="37" bestFit="1" customWidth="1"/>
    <col min="37" max="37" width="7.93359375" style="37" bestFit="1" customWidth="1"/>
    <col min="38" max="38" width="9.14453125" style="37" bestFit="1" customWidth="1"/>
    <col min="39" max="39" width="9.28125" style="37" bestFit="1" customWidth="1"/>
    <col min="40" max="40" width="4.3046875" style="37" bestFit="1" customWidth="1"/>
    <col min="41" max="41" width="8.609375" style="37" bestFit="1" customWidth="1"/>
    <col min="42" max="42" width="7.93359375" style="37" bestFit="1" customWidth="1"/>
    <col min="43" max="43" width="9.81640625" style="37" bestFit="1" customWidth="1"/>
    <col min="44" max="44" width="7.3984375" style="37" bestFit="1" customWidth="1"/>
    <col min="45" max="45" width="6.9921875" style="37" bestFit="1" customWidth="1"/>
    <col min="46" max="46" width="8.609375" style="37" bestFit="1" customWidth="1"/>
    <col min="47" max="47" width="9.28125" style="37" bestFit="1" customWidth="1"/>
    <col min="48" max="48" width="15.87109375" style="37" bestFit="1" customWidth="1"/>
    <col min="49" max="49" width="1.8828125" style="37" customWidth="1"/>
    <col min="50" max="50" width="10.22265625" style="37" bestFit="1" customWidth="1"/>
    <col min="51" max="51" width="7.93359375" style="37" bestFit="1" customWidth="1"/>
    <col min="52" max="52" width="9.14453125" style="37" bestFit="1" customWidth="1"/>
    <col min="53" max="53" width="9.28125" style="37" bestFit="1" customWidth="1"/>
    <col min="54" max="54" width="4.3046875" style="37" bestFit="1" customWidth="1"/>
    <col min="55" max="55" width="8.609375" style="37" bestFit="1" customWidth="1"/>
    <col min="56" max="56" width="9.14453125" style="37" bestFit="1" customWidth="1"/>
    <col min="57" max="57" width="9.81640625" style="37" bestFit="1" customWidth="1"/>
    <col min="58" max="58" width="23.40625" style="37" bestFit="1" customWidth="1"/>
    <col min="59" max="59" width="6.9921875" style="37" bestFit="1" customWidth="1"/>
    <col min="60" max="60" width="8.609375" style="37" bestFit="1" customWidth="1"/>
    <col min="61" max="61" width="9.28125" style="37" bestFit="1" customWidth="1"/>
    <col min="62" max="62" width="18.0234375" style="37" bestFit="1" customWidth="1"/>
    <col min="63" max="63" width="1.74609375" style="37" customWidth="1"/>
    <col min="64" max="64" width="10.22265625" style="37" bestFit="1" customWidth="1"/>
    <col min="65" max="65" width="7.93359375" style="37" bestFit="1" customWidth="1"/>
    <col min="66" max="66" width="9.14453125" style="37" bestFit="1" customWidth="1"/>
    <col min="67" max="67" width="9.28125" style="37" bestFit="1" customWidth="1"/>
    <col min="68" max="68" width="5.24609375" style="37" bestFit="1" customWidth="1"/>
    <col min="69" max="69" width="8.609375" style="37" bestFit="1" customWidth="1"/>
    <col min="70" max="71" width="6.45703125" style="37" bestFit="1" customWidth="1"/>
    <col min="72" max="72" width="29.45703125" style="37" bestFit="1" customWidth="1"/>
    <col min="73" max="73" width="6.9921875" style="37" bestFit="1" customWidth="1"/>
    <col min="74" max="74" width="11.02734375" style="37" bestFit="1" customWidth="1"/>
    <col min="75" max="75" width="9.28125" style="37" bestFit="1" customWidth="1"/>
    <col min="76" max="76" width="21.5234375" style="37" customWidth="1"/>
    <col min="77" max="77" width="1.8828125" style="37" customWidth="1"/>
    <col min="78" max="78" width="10.22265625" style="37" bestFit="1" customWidth="1"/>
    <col min="79" max="79" width="7.93359375" style="37" bestFit="1" customWidth="1"/>
    <col min="80" max="80" width="9.14453125" style="37" bestFit="1" customWidth="1"/>
    <col min="81" max="81" width="9.28125" style="37" bestFit="1" customWidth="1"/>
    <col min="82" max="82" width="6.05078125" style="37" bestFit="1" customWidth="1"/>
    <col min="83" max="83" width="8.609375" style="37" bestFit="1" customWidth="1"/>
    <col min="84" max="85" width="6.45703125" style="37" bestFit="1" customWidth="1"/>
    <col min="86" max="86" width="29.45703125" style="274" bestFit="1" customWidth="1"/>
    <col min="87" max="87" width="6.9921875" style="37" bestFit="1" customWidth="1"/>
    <col min="88" max="88" width="9.81640625" style="37" bestFit="1" customWidth="1"/>
    <col min="89" max="89" width="9.28125" style="37" bestFit="1" customWidth="1"/>
    <col min="90" max="90" width="19.90625" style="37" customWidth="1"/>
    <col min="91" max="91" width="1.61328125" style="37" customWidth="1"/>
    <col min="92" max="92" width="10.22265625" style="37" bestFit="1" customWidth="1"/>
    <col min="93" max="93" width="7.93359375" style="37" bestFit="1" customWidth="1"/>
    <col min="94" max="94" width="9.14453125" style="37" bestFit="1" customWidth="1"/>
    <col min="95" max="95" width="9.28125" style="37" bestFit="1" customWidth="1"/>
    <col min="96" max="96" width="6.05078125" style="37" bestFit="1" customWidth="1"/>
    <col min="97" max="97" width="8.609375" style="37" bestFit="1" customWidth="1"/>
    <col min="98" max="99" width="6.45703125" style="37" bestFit="1" customWidth="1"/>
    <col min="100" max="100" width="29.45703125" style="275" bestFit="1" customWidth="1"/>
    <col min="101" max="101" width="6.9921875" style="37" bestFit="1" customWidth="1"/>
    <col min="102" max="102" width="9.81640625" style="37" bestFit="1" customWidth="1"/>
    <col min="103" max="103" width="9.28125" style="37" bestFit="1" customWidth="1"/>
    <col min="104" max="104" width="23.9453125" style="37" bestFit="1" customWidth="1"/>
    <col min="105" max="105" width="1.8828125" style="272" customWidth="1"/>
    <col min="106" max="106" width="10.22265625" style="37" bestFit="1" customWidth="1"/>
    <col min="107" max="107" width="7.93359375" style="37" bestFit="1" customWidth="1"/>
    <col min="108" max="108" width="9.14453125" style="37" bestFit="1" customWidth="1"/>
    <col min="109" max="109" width="9.28125" style="37" bestFit="1" customWidth="1"/>
    <col min="110" max="110" width="4.3046875" style="37" bestFit="1" customWidth="1"/>
    <col min="111" max="111" width="8.609375" style="37" bestFit="1" customWidth="1"/>
    <col min="112" max="113" width="6.45703125" style="37" bestFit="1" customWidth="1"/>
    <col min="114" max="114" width="27.3046875" style="37" bestFit="1" customWidth="1"/>
    <col min="115" max="115" width="6.9921875" style="37" bestFit="1" customWidth="1"/>
    <col min="116" max="116" width="11.02734375" style="37" bestFit="1" customWidth="1"/>
    <col min="117" max="117" width="9.28125" style="37" bestFit="1" customWidth="1"/>
    <col min="118" max="118" width="22.8671875" style="37" bestFit="1" customWidth="1"/>
    <col min="119" max="119" width="1.8828125" style="37" customWidth="1"/>
    <col min="120" max="120" width="10.22265625" style="37" bestFit="1" customWidth="1"/>
    <col min="121" max="121" width="7.93359375" style="37" bestFit="1" customWidth="1"/>
    <col min="122" max="122" width="9.14453125" style="37" bestFit="1" customWidth="1"/>
    <col min="123" max="123" width="9.28125" style="37" bestFit="1" customWidth="1"/>
    <col min="124" max="124" width="5.24609375" style="37" bestFit="1" customWidth="1"/>
    <col min="125" max="125" width="8.609375" style="37" bestFit="1" customWidth="1"/>
    <col min="126" max="127" width="6.45703125" style="37" bestFit="1" customWidth="1"/>
    <col min="128" max="128" width="29.45703125" style="37" bestFit="1" customWidth="1"/>
    <col min="129" max="129" width="6.9921875" style="37" bestFit="1" customWidth="1"/>
    <col min="130" max="130" width="11.02734375" style="37" bestFit="1" customWidth="1"/>
    <col min="131" max="131" width="9.28125" style="37" bestFit="1" customWidth="1"/>
    <col min="132" max="132" width="25.2890625" style="37" customWidth="1"/>
    <col min="133" max="133" width="1.74609375" style="37" customWidth="1"/>
    <col min="134" max="134" width="10.22265625" style="37" bestFit="1" customWidth="1"/>
    <col min="135" max="135" width="7.93359375" style="37" bestFit="1" customWidth="1"/>
    <col min="136" max="136" width="9.14453125" style="37" bestFit="1" customWidth="1"/>
    <col min="137" max="137" width="9.28125" style="37" bestFit="1" customWidth="1"/>
    <col min="138" max="138" width="4.3046875" style="37" bestFit="1" customWidth="1"/>
    <col min="139" max="139" width="8.609375" style="37" bestFit="1" customWidth="1"/>
    <col min="140" max="140" width="7.93359375" style="37" bestFit="1" customWidth="1"/>
    <col min="141" max="141" width="9.81640625" style="37" bestFit="1" customWidth="1"/>
    <col min="142" max="142" width="17.484375" style="37" bestFit="1" customWidth="1"/>
    <col min="143" max="143" width="6.9921875" style="37" bestFit="1" customWidth="1"/>
    <col min="144" max="144" width="8.609375" style="37" bestFit="1" customWidth="1"/>
    <col min="145" max="145" width="9.28125" style="37" bestFit="1" customWidth="1"/>
    <col min="146" max="146" width="21.65625" style="37" bestFit="1" customWidth="1"/>
    <col min="147" max="147" width="1.61328125" style="37" customWidth="1"/>
    <col min="148" max="148" width="10.22265625" style="37" bestFit="1" customWidth="1"/>
    <col min="149" max="149" width="7.93359375" style="37" bestFit="1" customWidth="1"/>
    <col min="150" max="150" width="9.14453125" style="37" bestFit="1" customWidth="1"/>
    <col min="151" max="151" width="9.28125" style="37" bestFit="1" customWidth="1"/>
    <col min="152" max="152" width="4.3046875" style="37" bestFit="1" customWidth="1"/>
    <col min="153" max="153" width="8.609375" style="37" bestFit="1" customWidth="1"/>
    <col min="154" max="154" width="7.93359375" style="37" bestFit="1" customWidth="1"/>
    <col min="155" max="155" width="8.0703125" style="37" bestFit="1" customWidth="1"/>
    <col min="156" max="156" width="23.40625" style="37" bestFit="1" customWidth="1"/>
    <col min="157" max="157" width="6.9921875" style="37" bestFit="1" customWidth="1"/>
    <col min="158" max="158" width="8.609375" style="37" bestFit="1" customWidth="1"/>
    <col min="159" max="159" width="9.28125" style="37" bestFit="1" customWidth="1"/>
    <col min="160" max="160" width="20.17578125" style="37" customWidth="1"/>
    <col min="161" max="161" width="2.41796875" style="37" customWidth="1"/>
    <col min="162" max="162" width="10.22265625" style="37" bestFit="1" customWidth="1"/>
    <col min="163" max="163" width="7.3984375" style="37" bestFit="1" customWidth="1"/>
    <col min="164" max="165" width="9.28125" style="37" bestFit="1" customWidth="1"/>
    <col min="166" max="166" width="5.24609375" style="37" bestFit="1" customWidth="1"/>
    <col min="167" max="167" width="8.609375" style="37" bestFit="1" customWidth="1"/>
    <col min="168" max="168" width="8.7421875" style="37" bestFit="1" customWidth="1"/>
    <col min="169" max="169" width="8.0703125" style="37" bestFit="1" customWidth="1"/>
    <col min="170" max="170" width="22.59765625" style="37" customWidth="1"/>
    <col min="171" max="171" width="6.45703125" style="37" bestFit="1" customWidth="1"/>
    <col min="172" max="172" width="8.609375" style="37" bestFit="1" customWidth="1"/>
    <col min="173" max="173" width="9.28125" style="37" bestFit="1" customWidth="1"/>
    <col min="174" max="174" width="16.8125" style="37" customWidth="1"/>
    <col min="175" max="175" width="2.41796875" style="37" customWidth="1"/>
    <col min="176" max="176" width="10.22265625" style="37" bestFit="1" customWidth="1"/>
    <col min="177" max="177" width="7.3984375" style="37" bestFit="1" customWidth="1"/>
    <col min="178" max="179" width="9.28125" style="37" bestFit="1" customWidth="1"/>
    <col min="180" max="180" width="5.24609375" style="37" bestFit="1" customWidth="1"/>
    <col min="181" max="181" width="8.609375" style="37" bestFit="1" customWidth="1"/>
    <col min="182" max="182" width="8.7421875" style="37" bestFit="1" customWidth="1"/>
    <col min="183" max="183" width="9.81640625" style="37" bestFit="1" customWidth="1"/>
    <col min="184" max="184" width="21.5234375" style="37" customWidth="1"/>
    <col min="185" max="185" width="6.45703125" style="37" bestFit="1" customWidth="1"/>
    <col min="186" max="186" width="8.609375" style="37" bestFit="1" customWidth="1"/>
    <col min="187" max="187" width="9.28125" style="37" bestFit="1" customWidth="1"/>
    <col min="188" max="188" width="30.265625" style="37" bestFit="1" customWidth="1"/>
    <col min="189" max="189" width="2.41796875" style="101" customWidth="1"/>
    <col min="190" max="190" width="10.22265625" style="37" bestFit="1" customWidth="1"/>
    <col min="191" max="191" width="7.3984375" style="37" bestFit="1" customWidth="1"/>
    <col min="192" max="192" width="9.14453125" style="37" bestFit="1" customWidth="1"/>
    <col min="193" max="193" width="9.28125" style="37" bestFit="1" customWidth="1"/>
    <col min="194" max="194" width="4.3046875" style="37" bestFit="1" customWidth="1"/>
    <col min="195" max="195" width="8.609375" style="37" bestFit="1" customWidth="1"/>
    <col min="196" max="196" width="7.93359375" style="37" bestFit="1" customWidth="1"/>
    <col min="197" max="197" width="9.81640625" style="37" bestFit="1" customWidth="1"/>
    <col min="198" max="198" width="11.02734375" style="37" bestFit="1" customWidth="1"/>
    <col min="199" max="199" width="6.9921875" style="37" bestFit="1" customWidth="1"/>
    <col min="200" max="201" width="8.609375" style="37" bestFit="1" customWidth="1"/>
    <col min="202" max="202" width="18.4296875" style="37" bestFit="1" customWidth="1"/>
    <col min="203" max="203" width="2.41796875" style="37" customWidth="1"/>
    <col min="204" max="204" width="10.22265625" style="37" bestFit="1" customWidth="1"/>
    <col min="205" max="205" width="7.3984375" style="37" bestFit="1" customWidth="1"/>
    <col min="206" max="206" width="7.93359375" style="37" bestFit="1" customWidth="1"/>
    <col min="207" max="207" width="9.28125" style="37" bestFit="1" customWidth="1"/>
    <col min="208" max="208" width="4.3046875" style="37" bestFit="1" customWidth="1"/>
    <col min="209" max="209" width="8.609375" style="37" bestFit="1" customWidth="1"/>
    <col min="210" max="210" width="8.7421875" style="37" bestFit="1" customWidth="1"/>
    <col min="211" max="211" width="9.81640625" style="37" bestFit="1" customWidth="1"/>
    <col min="212" max="212" width="7.3984375" style="37" bestFit="1" customWidth="1"/>
    <col min="213" max="213" width="6.45703125" style="37" bestFit="1" customWidth="1"/>
    <col min="214" max="215" width="8.609375" style="37" bestFit="1" customWidth="1"/>
    <col min="216" max="216" width="11.97265625" style="37" bestFit="1" customWidth="1"/>
    <col min="217" max="217" width="2.41796875" style="37" customWidth="1"/>
    <col min="218" max="218" width="10.22265625" style="37" bestFit="1" customWidth="1"/>
    <col min="219" max="219" width="7.3984375" style="37" bestFit="1" customWidth="1"/>
    <col min="220" max="220" width="7.93359375" style="37" bestFit="1" customWidth="1"/>
    <col min="221" max="221" width="9.28125" style="37" bestFit="1" customWidth="1"/>
    <col min="222" max="222" width="5.24609375" style="37" bestFit="1" customWidth="1"/>
    <col min="223" max="223" width="8.609375" style="37" bestFit="1" customWidth="1"/>
    <col min="224" max="224" width="8.7421875" style="37" bestFit="1" customWidth="1"/>
    <col min="225" max="225" width="9.81640625" style="37" bestFit="1" customWidth="1"/>
    <col min="226" max="226" width="15.73828125" style="37" customWidth="1"/>
    <col min="227" max="227" width="6.45703125" style="37" bestFit="1" customWidth="1"/>
    <col min="228" max="228" width="8.609375" style="37" bestFit="1" customWidth="1"/>
    <col min="229" max="229" width="9.28125" style="37" bestFit="1" customWidth="1"/>
    <col min="230" max="230" width="29.45703125" style="37" bestFit="1" customWidth="1"/>
    <col min="231" max="231" width="3.09375" style="37" customWidth="1"/>
    <col min="232" max="232" width="10.22265625" style="37" bestFit="1" customWidth="1"/>
    <col min="233" max="233" width="7.93359375" style="37" bestFit="1" customWidth="1"/>
    <col min="234" max="234" width="9.14453125" style="37" bestFit="1" customWidth="1"/>
    <col min="235" max="235" width="9.28125" style="37" bestFit="1" customWidth="1"/>
    <col min="236" max="236" width="4.3046875" style="37" bestFit="1" customWidth="1"/>
    <col min="237" max="237" width="8.609375" style="37" bestFit="1" customWidth="1"/>
    <col min="238" max="239" width="6.45703125" style="37" bestFit="1" customWidth="1"/>
    <col min="240" max="240" width="27.3046875" style="37" bestFit="1" customWidth="1"/>
    <col min="241" max="241" width="6.9921875" style="37" bestFit="1" customWidth="1"/>
    <col min="242" max="243" width="9.81640625" style="37" bestFit="1" customWidth="1"/>
    <col min="244" max="244" width="23.5390625" style="37" bestFit="1" customWidth="1"/>
    <col min="245" max="245" width="2.41796875" style="37" customWidth="1"/>
    <col min="246" max="246" width="10.22265625" style="37" bestFit="1" customWidth="1"/>
    <col min="247" max="247" width="7.3984375" style="37" bestFit="1" customWidth="1"/>
    <col min="248" max="248" width="9.14453125" style="37" bestFit="1" customWidth="1"/>
    <col min="249" max="249" width="9.28125" style="37" bestFit="1" customWidth="1"/>
    <col min="250" max="250" width="4.3046875" style="37" bestFit="1" customWidth="1"/>
    <col min="251" max="251" width="8.609375" style="37" bestFit="1" customWidth="1"/>
    <col min="252" max="253" width="6.45703125" style="37" bestFit="1" customWidth="1"/>
    <col min="254" max="254" width="27.3046875" style="37" bestFit="1" customWidth="1"/>
    <col min="255" max="255" width="6.9921875" style="37" bestFit="1" customWidth="1"/>
    <col min="256" max="256" width="9.81640625" style="37" bestFit="1" customWidth="1"/>
    <col min="257" max="257" width="9.28125" style="37" bestFit="1" customWidth="1"/>
    <col min="258" max="258" width="26.09765625" style="37" bestFit="1" customWidth="1"/>
    <col min="259" max="259" width="1.74609375" style="273" customWidth="1"/>
    <col min="260" max="260" width="10.22265625" style="37" bestFit="1" customWidth="1"/>
    <col min="261" max="261" width="7.3984375" style="37" bestFit="1" customWidth="1"/>
    <col min="262" max="262" width="9.14453125" style="37" bestFit="1" customWidth="1"/>
    <col min="263" max="263" width="9.28125" style="37" bestFit="1" customWidth="1"/>
    <col min="264" max="264" width="4.3046875" style="37" bestFit="1" customWidth="1"/>
    <col min="265" max="265" width="9.28125" style="37" bestFit="1" customWidth="1"/>
    <col min="266" max="267" width="6.45703125" style="37" bestFit="1" customWidth="1"/>
    <col min="268" max="268" width="29.45703125" style="276" bestFit="1" customWidth="1"/>
    <col min="269" max="269" width="6.9921875" style="37" bestFit="1" customWidth="1"/>
    <col min="270" max="270" width="9.81640625" style="37" bestFit="1" customWidth="1"/>
    <col min="271" max="271" width="9.28125" style="37" bestFit="1" customWidth="1"/>
    <col min="272" max="272" width="26.36328125" style="37" bestFit="1" customWidth="1"/>
    <col min="273" max="273" width="2.015625" style="37" customWidth="1"/>
    <col min="274" max="274" width="10.22265625" style="37" bestFit="1" customWidth="1"/>
    <col min="275" max="275" width="7.3984375" style="37" bestFit="1" customWidth="1"/>
    <col min="276" max="276" width="9.14453125" style="37" bestFit="1" customWidth="1"/>
    <col min="277" max="277" width="9.28125" style="37" bestFit="1" customWidth="1"/>
    <col min="278" max="278" width="4.3046875" style="37" bestFit="1" customWidth="1"/>
    <col min="279" max="279" width="8.609375" style="37" bestFit="1" customWidth="1"/>
    <col min="280" max="281" width="6.45703125" style="37" bestFit="1" customWidth="1"/>
    <col min="282" max="282" width="29.45703125" style="37" bestFit="1" customWidth="1"/>
    <col min="283" max="283" width="6.9921875" style="37" bestFit="1" customWidth="1"/>
    <col min="284" max="285" width="9.81640625" style="37" bestFit="1" customWidth="1"/>
    <col min="286" max="286" width="23.40625" style="37" customWidth="1"/>
    <col min="287" max="287" width="1.74609375" style="37" customWidth="1"/>
    <col min="288" max="288" width="10.22265625" style="37" bestFit="1" customWidth="1"/>
    <col min="289" max="289" width="7.93359375" style="37" bestFit="1" customWidth="1"/>
    <col min="290" max="290" width="9.14453125" style="37" bestFit="1" customWidth="1"/>
    <col min="291" max="291" width="9.28125" style="37" bestFit="1" customWidth="1"/>
    <col min="292" max="292" width="5.24609375" style="37" bestFit="1" customWidth="1"/>
    <col min="293" max="293" width="8.609375" style="37" bestFit="1" customWidth="1"/>
    <col min="294" max="295" width="6.45703125" style="37" bestFit="1" customWidth="1"/>
    <col min="296" max="296" width="21.92578125" style="276" customWidth="1"/>
    <col min="297" max="297" width="6.9921875" style="37" bestFit="1" customWidth="1"/>
    <col min="298" max="298" width="9.81640625" style="37" bestFit="1" customWidth="1"/>
    <col min="299" max="299" width="9.28125" style="37" bestFit="1" customWidth="1"/>
    <col min="300" max="300" width="29.45703125" style="37" bestFit="1" customWidth="1"/>
    <col min="301" max="301" width="2.5546875" style="37" customWidth="1"/>
    <col min="302" max="302" width="10.22265625" style="37" bestFit="1" customWidth="1"/>
    <col min="303" max="303" width="7.3984375" style="37" bestFit="1" customWidth="1"/>
    <col min="304" max="304" width="9.14453125" style="37" bestFit="1" customWidth="1"/>
    <col min="305" max="305" width="9.28125" style="37" bestFit="1" customWidth="1"/>
    <col min="306" max="306" width="4.3046875" style="37" bestFit="1" customWidth="1"/>
    <col min="307" max="307" width="9.28125" style="37" bestFit="1" customWidth="1"/>
    <col min="308" max="309" width="6.45703125" style="37" bestFit="1" customWidth="1"/>
    <col min="310" max="310" width="19.63671875" style="37" customWidth="1"/>
    <col min="311" max="311" width="6.9921875" style="37" bestFit="1" customWidth="1"/>
    <col min="312" max="312" width="9.81640625" style="37" bestFit="1" customWidth="1"/>
    <col min="313" max="313" width="9.28125" style="37" bestFit="1" customWidth="1"/>
    <col min="314" max="314" width="28.65234375" style="37" bestFit="1" customWidth="1"/>
    <col min="315" max="315" width="2.015625" style="37" customWidth="1"/>
    <col min="316" max="316" width="10.22265625" style="37" bestFit="1" customWidth="1"/>
    <col min="317" max="317" width="7.93359375" style="37" bestFit="1" customWidth="1"/>
    <col min="318" max="318" width="9.14453125" style="37" bestFit="1" customWidth="1"/>
    <col min="319" max="319" width="9.28125" style="37" bestFit="1" customWidth="1"/>
    <col min="320" max="320" width="4.3046875" style="37" bestFit="1" customWidth="1"/>
    <col min="321" max="321" width="8.609375" style="37" bestFit="1" customWidth="1"/>
    <col min="322" max="322" width="9.81640625" style="37" bestFit="1" customWidth="1"/>
    <col min="323" max="323" width="6.45703125" style="37" bestFit="1" customWidth="1"/>
    <col min="324" max="324" width="17.62109375" style="276" customWidth="1"/>
    <col min="325" max="325" width="6.9921875" style="37" bestFit="1" customWidth="1"/>
    <col min="326" max="327" width="9.81640625" style="37" bestFit="1" customWidth="1"/>
    <col min="328" max="328" width="20.984375" style="37" bestFit="1" customWidth="1"/>
    <col min="329" max="329" width="2.015625" style="37" customWidth="1"/>
    <col min="330" max="330" width="10.22265625" style="37" bestFit="1" customWidth="1"/>
    <col min="331" max="331" width="7.93359375" style="37" bestFit="1" customWidth="1"/>
    <col min="332" max="332" width="9.14453125" style="37" bestFit="1" customWidth="1"/>
    <col min="333" max="333" width="9.28125" style="37" bestFit="1" customWidth="1"/>
    <col min="334" max="334" width="4.3046875" style="37" bestFit="1" customWidth="1"/>
    <col min="335" max="335" width="8.609375" style="37" bestFit="1" customWidth="1"/>
    <col min="336" max="336" width="7.93359375" style="37" bestFit="1" customWidth="1"/>
    <col min="337" max="337" width="9.81640625" style="37" bestFit="1" customWidth="1"/>
    <col min="338" max="338" width="7.3984375" style="37" bestFit="1" customWidth="1"/>
    <col min="339" max="339" width="6.9921875" style="37" bestFit="1" customWidth="1"/>
    <col min="340" max="340" width="8.609375" style="37" bestFit="1" customWidth="1"/>
    <col min="341" max="341" width="9.28125" style="37" bestFit="1" customWidth="1"/>
    <col min="342" max="342" width="27.84375" style="37" bestFit="1" customWidth="1"/>
    <col min="343" max="343" width="2.015625" style="37" customWidth="1"/>
    <col min="344" max="344" width="10.22265625" style="37" bestFit="1" customWidth="1"/>
    <col min="345" max="345" width="7.93359375" style="37" bestFit="1" customWidth="1"/>
    <col min="346" max="346" width="9.14453125" style="37" bestFit="1" customWidth="1"/>
    <col min="347" max="347" width="9.28125" style="37" bestFit="1" customWidth="1"/>
    <col min="348" max="348" width="4.3046875" style="37" bestFit="1" customWidth="1"/>
    <col min="349" max="349" width="8.609375" style="37" bestFit="1" customWidth="1"/>
    <col min="350" max="350" width="7.93359375" style="37" bestFit="1" customWidth="1"/>
    <col min="351" max="351" width="8.203125" style="37" bestFit="1" customWidth="1"/>
    <col min="352" max="352" width="21.25390625" style="37" bestFit="1" customWidth="1"/>
    <col min="353" max="353" width="6.9921875" style="37" bestFit="1" customWidth="1"/>
    <col min="354" max="354" width="8.609375" style="37" bestFit="1" customWidth="1"/>
    <col min="355" max="355" width="9.28125" style="37" bestFit="1" customWidth="1"/>
    <col min="356" max="356" width="19.234375" style="37" customWidth="1"/>
    <col min="357" max="357" width="1.74609375" style="37" customWidth="1"/>
    <col min="358" max="358" width="10.22265625" style="37" bestFit="1" customWidth="1"/>
    <col min="359" max="359" width="7.93359375" style="37" bestFit="1" customWidth="1"/>
    <col min="360" max="360" width="9.14453125" style="37" bestFit="1" customWidth="1"/>
    <col min="361" max="361" width="9.28125" style="37" bestFit="1" customWidth="1"/>
    <col min="362" max="362" width="4.3046875" style="37" bestFit="1" customWidth="1"/>
    <col min="363" max="363" width="8.609375" style="37" bestFit="1" customWidth="1"/>
    <col min="364" max="364" width="9.14453125" style="37" bestFit="1" customWidth="1"/>
    <col min="365" max="365" width="9.81640625" style="37" bestFit="1" customWidth="1"/>
    <col min="366" max="366" width="23.40625" style="37" bestFit="1" customWidth="1"/>
    <col min="367" max="367" width="6.9921875" style="37" bestFit="1" customWidth="1"/>
    <col min="368" max="368" width="8.609375" style="37" bestFit="1" customWidth="1"/>
    <col min="369" max="369" width="9.28125" style="37" bestFit="1" customWidth="1"/>
    <col min="370" max="370" width="24.078125" style="37" bestFit="1" customWidth="1"/>
    <col min="371" max="371" width="2.15234375" style="37" customWidth="1"/>
    <col min="372" max="372" width="10.22265625" style="37" bestFit="1" customWidth="1"/>
    <col min="373" max="373" width="7.93359375" style="37" bestFit="1" customWidth="1"/>
    <col min="374" max="374" width="9.14453125" style="37" bestFit="1" customWidth="1"/>
    <col min="375" max="375" width="9.28125" style="37" bestFit="1" customWidth="1"/>
    <col min="376" max="376" width="4.3046875" style="37" bestFit="1" customWidth="1"/>
    <col min="377" max="377" width="8.609375" style="37" bestFit="1" customWidth="1"/>
    <col min="378" max="378" width="7.93359375" style="37" bestFit="1" customWidth="1"/>
    <col min="379" max="379" width="8.203125" style="37" bestFit="1" customWidth="1"/>
    <col min="380" max="380" width="16.0078125" style="37" bestFit="1" customWidth="1"/>
    <col min="381" max="381" width="6.9921875" style="37" bestFit="1" customWidth="1"/>
    <col min="382" max="382" width="8.7421875" style="37" bestFit="1" customWidth="1"/>
    <col min="383" max="383" width="9.28125" style="37" bestFit="1" customWidth="1"/>
    <col min="384" max="384" width="23.67578125" style="37" customWidth="1"/>
    <col min="385" max="16384" width="14.390625" style="37"/>
  </cols>
  <sheetData>
    <row r="1" spans="1:384" s="16" customFormat="1" ht="15" customHeight="1" x14ac:dyDescent="0.2">
      <c r="A1" s="1"/>
      <c r="B1" s="2"/>
      <c r="C1" s="2"/>
      <c r="D1" s="2"/>
      <c r="E1" s="2"/>
      <c r="F1" s="2"/>
      <c r="G1" s="2"/>
      <c r="H1" s="2"/>
      <c r="I1" s="340" t="s">
        <v>711</v>
      </c>
      <c r="J1" s="340"/>
      <c r="K1" s="340"/>
      <c r="L1" s="340"/>
      <c r="M1" s="3" t="s">
        <v>1</v>
      </c>
      <c r="N1" s="3"/>
      <c r="O1" s="3"/>
      <c r="P1" s="3"/>
      <c r="Q1" s="3"/>
      <c r="R1" s="3"/>
      <c r="S1" s="3"/>
      <c r="T1" s="3"/>
      <c r="U1" s="4"/>
      <c r="V1" s="5"/>
      <c r="W1" s="341" t="s">
        <v>712</v>
      </c>
      <c r="X1" s="341"/>
      <c r="Y1" s="341"/>
      <c r="Z1" s="341"/>
      <c r="AA1" s="4" t="s">
        <v>72</v>
      </c>
      <c r="AB1" s="4"/>
      <c r="AC1" s="4"/>
      <c r="AD1" s="4"/>
      <c r="AE1" s="4"/>
      <c r="AF1" s="4"/>
      <c r="AG1" s="4"/>
      <c r="AH1" s="4"/>
      <c r="AI1" s="3"/>
      <c r="AJ1" s="342" t="s">
        <v>713</v>
      </c>
      <c r="AK1" s="342"/>
      <c r="AL1" s="342"/>
      <c r="AM1" s="3" t="s">
        <v>1</v>
      </c>
      <c r="AN1" s="3"/>
      <c r="AO1" s="3"/>
      <c r="AP1" s="3"/>
      <c r="AQ1" s="3"/>
      <c r="AR1" s="3"/>
      <c r="AS1" s="3"/>
      <c r="AT1" s="3"/>
      <c r="AU1" s="3"/>
      <c r="AV1" s="3"/>
      <c r="AW1" s="3"/>
      <c r="AX1" s="343" t="s">
        <v>714</v>
      </c>
      <c r="AY1" s="343"/>
      <c r="AZ1" s="343"/>
      <c r="BA1" s="3" t="s">
        <v>1</v>
      </c>
      <c r="BB1" s="3"/>
      <c r="BC1" s="3"/>
      <c r="BD1" s="3"/>
      <c r="BE1" s="3"/>
      <c r="BF1" s="3"/>
      <c r="BG1" s="3"/>
      <c r="BH1" s="3"/>
      <c r="BI1" s="3"/>
      <c r="BJ1" s="3"/>
      <c r="BK1" s="3"/>
      <c r="BL1" s="343" t="s">
        <v>715</v>
      </c>
      <c r="BM1" s="343"/>
      <c r="BN1" s="343"/>
      <c r="BO1" s="3" t="s">
        <v>1</v>
      </c>
      <c r="BP1" s="3"/>
      <c r="BQ1" s="3"/>
      <c r="BR1" s="3"/>
      <c r="BS1" s="3"/>
      <c r="BT1" s="3"/>
      <c r="BU1" s="3"/>
      <c r="BV1" s="3"/>
      <c r="BW1" s="3"/>
      <c r="BX1" s="3"/>
      <c r="BY1" s="3"/>
      <c r="BZ1" s="343" t="s">
        <v>871</v>
      </c>
      <c r="CA1" s="343"/>
      <c r="CB1" s="343"/>
      <c r="CC1" s="3" t="s">
        <v>1</v>
      </c>
      <c r="CD1" s="3"/>
      <c r="CE1" s="3"/>
      <c r="CF1" s="3"/>
      <c r="CG1" s="3"/>
      <c r="CH1" s="3"/>
      <c r="CI1" s="3"/>
      <c r="CJ1" s="3"/>
      <c r="CK1" s="3"/>
      <c r="CL1" s="3"/>
      <c r="CM1" s="3"/>
      <c r="CN1" s="343" t="s">
        <v>870</v>
      </c>
      <c r="CO1" s="343"/>
      <c r="CP1" s="343"/>
      <c r="CQ1" s="3" t="s">
        <v>1</v>
      </c>
      <c r="CR1" s="3"/>
      <c r="CS1" s="3"/>
      <c r="CT1" s="3"/>
      <c r="CU1" s="3"/>
      <c r="CV1" s="3"/>
      <c r="CW1" s="3"/>
      <c r="CX1" s="3"/>
      <c r="CY1" s="3"/>
      <c r="CZ1" s="3"/>
      <c r="DA1" s="6"/>
      <c r="DB1" s="344" t="s">
        <v>718</v>
      </c>
      <c r="DC1" s="344"/>
      <c r="DD1" s="344"/>
      <c r="DE1" s="7" t="s">
        <v>73</v>
      </c>
      <c r="DF1" s="7"/>
      <c r="DG1" s="6"/>
      <c r="DH1" s="6"/>
      <c r="DI1" s="6"/>
      <c r="DJ1" s="6"/>
      <c r="DK1" s="6"/>
      <c r="DL1" s="6"/>
      <c r="DM1" s="6"/>
      <c r="DN1" s="6"/>
      <c r="DO1" s="6"/>
      <c r="DP1" s="344" t="s">
        <v>719</v>
      </c>
      <c r="DQ1" s="344"/>
      <c r="DR1" s="344"/>
      <c r="DS1" s="6" t="s">
        <v>4</v>
      </c>
      <c r="DT1" s="6"/>
      <c r="DU1" s="6"/>
      <c r="DV1" s="6"/>
      <c r="DW1" s="6"/>
      <c r="DX1" s="6"/>
      <c r="DY1" s="6"/>
      <c r="DZ1" s="6"/>
      <c r="EA1" s="6"/>
      <c r="EB1" s="6"/>
      <c r="EC1" s="6"/>
      <c r="ED1" s="8"/>
      <c r="EE1" s="345" t="s">
        <v>720</v>
      </c>
      <c r="EF1" s="345"/>
      <c r="EG1" s="345"/>
      <c r="EH1" s="345"/>
      <c r="EI1" s="6" t="s">
        <v>4</v>
      </c>
      <c r="EJ1" s="6"/>
      <c r="EK1" s="6"/>
      <c r="EL1" s="6"/>
      <c r="EM1" s="6"/>
      <c r="EN1" s="6"/>
      <c r="EO1" s="6"/>
      <c r="EP1" s="6"/>
      <c r="EQ1" s="6"/>
      <c r="ER1" s="344" t="s">
        <v>721</v>
      </c>
      <c r="ES1" s="344"/>
      <c r="ET1" s="344"/>
      <c r="EU1" s="6" t="s">
        <v>73</v>
      </c>
      <c r="EV1" s="6"/>
      <c r="EW1" s="6"/>
      <c r="EX1" s="6"/>
      <c r="EY1" s="6"/>
      <c r="EZ1" s="6"/>
      <c r="FA1" s="6"/>
      <c r="FB1" s="6"/>
      <c r="FC1" s="6"/>
      <c r="FD1" s="6"/>
      <c r="FE1" s="306"/>
      <c r="FF1" s="307"/>
      <c r="FG1" s="346" t="s">
        <v>838</v>
      </c>
      <c r="FH1" s="347"/>
      <c r="FI1" s="347"/>
      <c r="FJ1" s="347"/>
      <c r="FK1" s="306" t="s">
        <v>4</v>
      </c>
      <c r="FL1" s="306"/>
      <c r="FM1" s="306"/>
      <c r="FN1" s="306"/>
      <c r="FO1" s="306"/>
      <c r="FP1" s="306"/>
      <c r="FQ1" s="306"/>
      <c r="FR1" s="306"/>
      <c r="FS1" s="306"/>
      <c r="FT1" s="307"/>
      <c r="FU1" s="346" t="s">
        <v>839</v>
      </c>
      <c r="FV1" s="347"/>
      <c r="FW1" s="347"/>
      <c r="FX1" s="347"/>
      <c r="FY1" s="306" t="s">
        <v>4</v>
      </c>
      <c r="FZ1" s="306"/>
      <c r="GA1" s="306"/>
      <c r="GB1" s="306"/>
      <c r="GC1" s="306"/>
      <c r="GD1" s="306"/>
      <c r="GE1" s="306"/>
      <c r="GF1" s="306"/>
      <c r="GG1" s="12"/>
      <c r="GH1" s="13"/>
      <c r="GI1" s="348" t="s">
        <v>500</v>
      </c>
      <c r="GJ1" s="348"/>
      <c r="GK1" s="348"/>
      <c r="GL1" s="348"/>
      <c r="GM1" s="14" t="s">
        <v>4</v>
      </c>
      <c r="GN1" s="14"/>
      <c r="GO1" s="14"/>
      <c r="GP1" s="14"/>
      <c r="GQ1" s="14"/>
      <c r="GR1" s="14"/>
      <c r="GS1" s="14"/>
      <c r="GT1" s="14"/>
      <c r="GU1" s="14"/>
      <c r="GV1" s="13"/>
      <c r="GW1" s="348" t="s">
        <v>730</v>
      </c>
      <c r="GX1" s="348"/>
      <c r="GY1" s="348"/>
      <c r="GZ1" s="348"/>
      <c r="HA1" s="14" t="s">
        <v>4</v>
      </c>
      <c r="HB1" s="14"/>
      <c r="HC1" s="14"/>
      <c r="HD1" s="14"/>
      <c r="HE1" s="14"/>
      <c r="HF1" s="14"/>
      <c r="HG1" s="14"/>
      <c r="HH1" s="14"/>
      <c r="HI1" s="12"/>
      <c r="HJ1" s="13"/>
      <c r="HK1" s="349" t="s">
        <v>849</v>
      </c>
      <c r="HL1" s="348"/>
      <c r="HM1" s="348"/>
      <c r="HN1" s="348"/>
      <c r="HO1" s="14" t="s">
        <v>4</v>
      </c>
      <c r="HP1" s="14"/>
      <c r="HQ1" s="14"/>
      <c r="HR1" s="14"/>
      <c r="HS1" s="14"/>
      <c r="HT1" s="14"/>
      <c r="HU1" s="14"/>
      <c r="HV1" s="14"/>
      <c r="HW1" s="14"/>
      <c r="HX1" s="337" t="s">
        <v>731</v>
      </c>
      <c r="HY1" s="337"/>
      <c r="HZ1" s="337"/>
      <c r="IA1" s="14" t="s">
        <v>4</v>
      </c>
      <c r="IB1" s="14"/>
      <c r="IC1" s="14"/>
      <c r="ID1" s="14"/>
      <c r="IE1" s="14"/>
      <c r="IF1" s="14"/>
      <c r="IG1" s="14"/>
      <c r="IH1" s="14"/>
      <c r="II1" s="14"/>
      <c r="IJ1" s="14"/>
      <c r="IK1" s="12"/>
      <c r="IL1" s="337" t="s">
        <v>501</v>
      </c>
      <c r="IM1" s="337"/>
      <c r="IN1" s="337"/>
      <c r="IO1" s="14" t="s">
        <v>4</v>
      </c>
      <c r="IP1" s="14"/>
      <c r="IQ1" s="14"/>
      <c r="IR1" s="14"/>
      <c r="IS1" s="14"/>
      <c r="IT1" s="14"/>
      <c r="IU1" s="14"/>
      <c r="IV1" s="14"/>
      <c r="IW1" s="14"/>
      <c r="IX1" s="14"/>
      <c r="IY1" s="9"/>
      <c r="IZ1" s="338" t="s">
        <v>722</v>
      </c>
      <c r="JA1" s="338"/>
      <c r="JB1" s="338"/>
      <c r="JC1" s="9" t="s">
        <v>4</v>
      </c>
      <c r="JD1" s="9"/>
      <c r="JE1" s="9"/>
      <c r="JF1" s="9"/>
      <c r="JG1" s="9"/>
      <c r="JH1" s="9"/>
      <c r="JI1" s="9"/>
      <c r="JJ1" s="9"/>
      <c r="JK1" s="9"/>
      <c r="JL1" s="9"/>
      <c r="JM1" s="9"/>
      <c r="JN1" s="338" t="s">
        <v>723</v>
      </c>
      <c r="JO1" s="338"/>
      <c r="JP1" s="338"/>
      <c r="JQ1" s="9" t="s">
        <v>4</v>
      </c>
      <c r="JR1" s="9"/>
      <c r="JS1" s="9"/>
      <c r="JT1" s="9"/>
      <c r="JU1" s="9"/>
      <c r="JV1" s="9"/>
      <c r="JW1" s="9"/>
      <c r="JX1" s="9"/>
      <c r="JY1" s="9"/>
      <c r="JZ1" s="9"/>
      <c r="KA1" s="9"/>
      <c r="KB1" s="338" t="s">
        <v>724</v>
      </c>
      <c r="KC1" s="338"/>
      <c r="KD1" s="338"/>
      <c r="KE1" s="9" t="s">
        <v>4</v>
      </c>
      <c r="KF1" s="9"/>
      <c r="KG1" s="9"/>
      <c r="KH1" s="9"/>
      <c r="KI1" s="9"/>
      <c r="KJ1" s="9"/>
      <c r="KK1" s="9"/>
      <c r="KL1" s="9"/>
      <c r="KM1" s="9"/>
      <c r="KN1" s="9"/>
      <c r="KO1" s="9"/>
      <c r="KP1" s="338" t="s">
        <v>725</v>
      </c>
      <c r="KQ1" s="338"/>
      <c r="KR1" s="338"/>
      <c r="KS1" s="9" t="s">
        <v>4</v>
      </c>
      <c r="KT1" s="9"/>
      <c r="KU1" s="9"/>
      <c r="KV1" s="9"/>
      <c r="KW1" s="9"/>
      <c r="KX1" s="9"/>
      <c r="KY1" s="9"/>
      <c r="KZ1" s="9"/>
      <c r="LA1" s="9"/>
      <c r="LB1" s="9"/>
      <c r="LC1" s="9"/>
      <c r="LD1" s="338" t="s">
        <v>6</v>
      </c>
      <c r="LE1" s="338"/>
      <c r="LF1" s="338"/>
      <c r="LG1" s="9" t="s">
        <v>4</v>
      </c>
      <c r="LH1" s="9"/>
      <c r="LI1" s="9"/>
      <c r="LJ1" s="9"/>
      <c r="LK1" s="9"/>
      <c r="LL1" s="11"/>
      <c r="LM1" s="9"/>
      <c r="LN1" s="9"/>
      <c r="LO1" s="9"/>
      <c r="LP1" s="9"/>
      <c r="LQ1" s="9"/>
      <c r="LR1" s="10"/>
      <c r="LS1" s="339" t="s">
        <v>729</v>
      </c>
      <c r="LT1" s="339"/>
      <c r="LU1" s="339"/>
      <c r="LV1" s="339"/>
      <c r="LW1" s="9" t="s">
        <v>4</v>
      </c>
      <c r="LX1" s="9"/>
      <c r="LY1" s="9"/>
      <c r="LZ1" s="9"/>
      <c r="MA1" s="9"/>
      <c r="MB1" s="9"/>
      <c r="MC1" s="9"/>
      <c r="MD1" s="9"/>
      <c r="ME1" s="9"/>
      <c r="MF1" s="10"/>
      <c r="MG1" s="339" t="s">
        <v>728</v>
      </c>
      <c r="MH1" s="339"/>
      <c r="MI1" s="339"/>
      <c r="MJ1" s="339"/>
      <c r="MK1" s="9" t="s">
        <v>4</v>
      </c>
      <c r="ML1" s="9"/>
      <c r="MM1" s="9"/>
      <c r="MN1" s="9"/>
      <c r="MO1" s="9"/>
      <c r="MP1" s="9"/>
      <c r="MQ1" s="9"/>
      <c r="MR1" s="9"/>
      <c r="MS1" s="9"/>
      <c r="MT1" s="10"/>
      <c r="MU1" s="339" t="s">
        <v>727</v>
      </c>
      <c r="MV1" s="339"/>
      <c r="MW1" s="339"/>
      <c r="MX1" s="339"/>
      <c r="MY1" s="9" t="s">
        <v>4</v>
      </c>
      <c r="MZ1" s="9"/>
      <c r="NA1" s="9"/>
      <c r="NB1" s="9"/>
      <c r="NC1" s="9"/>
      <c r="ND1" s="9"/>
      <c r="NE1" s="9"/>
      <c r="NF1" s="9"/>
      <c r="NG1" s="9"/>
      <c r="NH1" s="10"/>
      <c r="NI1" s="339" t="s">
        <v>726</v>
      </c>
      <c r="NJ1" s="339"/>
      <c r="NK1" s="339"/>
      <c r="NL1" s="339"/>
      <c r="NM1" s="9" t="s">
        <v>4</v>
      </c>
      <c r="NN1" s="9"/>
      <c r="NO1" s="9"/>
      <c r="NP1" s="9"/>
      <c r="NQ1" s="9"/>
      <c r="NR1" s="9"/>
      <c r="NS1" s="9"/>
      <c r="NT1" s="9"/>
    </row>
    <row r="2" spans="1:384" x14ac:dyDescent="0.2">
      <c r="A2" s="17" t="s">
        <v>7</v>
      </c>
      <c r="B2" s="18" t="s">
        <v>733</v>
      </c>
      <c r="C2" s="19" t="s">
        <v>734</v>
      </c>
      <c r="D2" s="19" t="s">
        <v>735</v>
      </c>
      <c r="E2" s="20" t="s">
        <v>736</v>
      </c>
      <c r="F2" s="281" t="s">
        <v>737</v>
      </c>
      <c r="G2" s="286" t="s">
        <v>850</v>
      </c>
      <c r="H2" s="22"/>
      <c r="I2" s="23" t="s">
        <v>8</v>
      </c>
      <c r="J2" s="23" t="s">
        <v>9</v>
      </c>
      <c r="K2" s="24" t="s">
        <v>10</v>
      </c>
      <c r="L2" s="23" t="s">
        <v>9</v>
      </c>
      <c r="M2" s="23" t="s">
        <v>11</v>
      </c>
      <c r="N2" s="23" t="s">
        <v>12</v>
      </c>
      <c r="O2" s="23" t="s">
        <v>13</v>
      </c>
      <c r="P2" s="321" t="s">
        <v>1220</v>
      </c>
      <c r="Q2" s="23" t="s">
        <v>14</v>
      </c>
      <c r="R2" s="23" t="s">
        <v>15</v>
      </c>
      <c r="S2" s="23" t="s">
        <v>16</v>
      </c>
      <c r="T2" s="23" t="s">
        <v>17</v>
      </c>
      <c r="U2" s="25"/>
      <c r="V2" s="26" t="s">
        <v>7</v>
      </c>
      <c r="W2" s="23" t="s">
        <v>8</v>
      </c>
      <c r="X2" s="23" t="s">
        <v>9</v>
      </c>
      <c r="Y2" s="24" t="s">
        <v>10</v>
      </c>
      <c r="Z2" s="23" t="s">
        <v>9</v>
      </c>
      <c r="AA2" s="23" t="s">
        <v>11</v>
      </c>
      <c r="AB2" s="23" t="s">
        <v>12</v>
      </c>
      <c r="AC2" s="23" t="s">
        <v>13</v>
      </c>
      <c r="AD2" s="321" t="s">
        <v>1220</v>
      </c>
      <c r="AE2" s="23" t="s">
        <v>14</v>
      </c>
      <c r="AF2" s="23" t="s">
        <v>15</v>
      </c>
      <c r="AG2" s="23" t="s">
        <v>16</v>
      </c>
      <c r="AH2" s="23" t="s">
        <v>17</v>
      </c>
      <c r="AI2" s="27"/>
      <c r="AJ2" s="28" t="s">
        <v>7</v>
      </c>
      <c r="AK2" s="23" t="s">
        <v>8</v>
      </c>
      <c r="AL2" s="23" t="s">
        <v>9</v>
      </c>
      <c r="AM2" s="24" t="s">
        <v>10</v>
      </c>
      <c r="AN2" s="23" t="s">
        <v>9</v>
      </c>
      <c r="AO2" s="23" t="s">
        <v>11</v>
      </c>
      <c r="AP2" s="23" t="s">
        <v>12</v>
      </c>
      <c r="AQ2" s="23" t="s">
        <v>13</v>
      </c>
      <c r="AR2" s="321" t="s">
        <v>1220</v>
      </c>
      <c r="AS2" s="23" t="s">
        <v>14</v>
      </c>
      <c r="AT2" s="23" t="s">
        <v>15</v>
      </c>
      <c r="AU2" s="23" t="s">
        <v>16</v>
      </c>
      <c r="AV2" s="23" t="s">
        <v>17</v>
      </c>
      <c r="AW2" s="27"/>
      <c r="AX2" s="28" t="s">
        <v>7</v>
      </c>
      <c r="AY2" s="23" t="s">
        <v>8</v>
      </c>
      <c r="AZ2" s="23" t="s">
        <v>9</v>
      </c>
      <c r="BA2" s="24" t="s">
        <v>10</v>
      </c>
      <c r="BB2" s="23" t="s">
        <v>9</v>
      </c>
      <c r="BC2" s="23" t="s">
        <v>11</v>
      </c>
      <c r="BD2" s="23" t="s">
        <v>12</v>
      </c>
      <c r="BE2" s="23" t="s">
        <v>13</v>
      </c>
      <c r="BF2" s="321" t="s">
        <v>1220</v>
      </c>
      <c r="BG2" s="23" t="s">
        <v>14</v>
      </c>
      <c r="BH2" s="23" t="s">
        <v>15</v>
      </c>
      <c r="BI2" s="23" t="s">
        <v>16</v>
      </c>
      <c r="BJ2" s="23" t="s">
        <v>17</v>
      </c>
      <c r="BK2" s="29"/>
      <c r="BL2" s="28" t="s">
        <v>7</v>
      </c>
      <c r="BM2" s="23" t="s">
        <v>8</v>
      </c>
      <c r="BN2" s="23" t="s">
        <v>9</v>
      </c>
      <c r="BO2" s="24" t="s">
        <v>10</v>
      </c>
      <c r="BP2" s="23" t="s">
        <v>9</v>
      </c>
      <c r="BQ2" s="23" t="s">
        <v>11</v>
      </c>
      <c r="BR2" s="23" t="s">
        <v>12</v>
      </c>
      <c r="BS2" s="23" t="s">
        <v>13</v>
      </c>
      <c r="BT2" s="23" t="s">
        <v>18</v>
      </c>
      <c r="BU2" s="23" t="s">
        <v>14</v>
      </c>
      <c r="BV2" s="23" t="s">
        <v>12</v>
      </c>
      <c r="BW2" s="23" t="s">
        <v>19</v>
      </c>
      <c r="BX2" s="23" t="s">
        <v>17</v>
      </c>
      <c r="BY2" s="27"/>
      <c r="BZ2" s="28" t="s">
        <v>7</v>
      </c>
      <c r="CA2" s="23" t="s">
        <v>8</v>
      </c>
      <c r="CB2" s="23" t="s">
        <v>9</v>
      </c>
      <c r="CC2" s="24" t="s">
        <v>10</v>
      </c>
      <c r="CD2" s="23" t="s">
        <v>9</v>
      </c>
      <c r="CE2" s="23" t="s">
        <v>11</v>
      </c>
      <c r="CF2" s="23" t="s">
        <v>12</v>
      </c>
      <c r="CG2" s="23" t="s">
        <v>13</v>
      </c>
      <c r="CH2" s="30" t="s">
        <v>18</v>
      </c>
      <c r="CI2" s="23" t="s">
        <v>14</v>
      </c>
      <c r="CJ2" s="23" t="s">
        <v>12</v>
      </c>
      <c r="CK2" s="23" t="s">
        <v>19</v>
      </c>
      <c r="CL2" s="23" t="s">
        <v>17</v>
      </c>
      <c r="CM2" s="27"/>
      <c r="CN2" s="28" t="s">
        <v>7</v>
      </c>
      <c r="CO2" s="23" t="s">
        <v>8</v>
      </c>
      <c r="CP2" s="23" t="s">
        <v>9</v>
      </c>
      <c r="CQ2" s="24" t="s">
        <v>10</v>
      </c>
      <c r="CR2" s="23" t="s">
        <v>9</v>
      </c>
      <c r="CS2" s="23" t="s">
        <v>11</v>
      </c>
      <c r="CT2" s="23" t="s">
        <v>12</v>
      </c>
      <c r="CU2" s="23" t="s">
        <v>13</v>
      </c>
      <c r="CV2" s="31" t="s">
        <v>18</v>
      </c>
      <c r="CW2" s="23" t="s">
        <v>14</v>
      </c>
      <c r="CX2" s="23" t="s">
        <v>12</v>
      </c>
      <c r="CY2" s="23" t="s">
        <v>19</v>
      </c>
      <c r="CZ2" s="23" t="s">
        <v>17</v>
      </c>
      <c r="DA2" s="32"/>
      <c r="DB2" s="28" t="s">
        <v>7</v>
      </c>
      <c r="DC2" s="23" t="s">
        <v>8</v>
      </c>
      <c r="DD2" s="23" t="s">
        <v>9</v>
      </c>
      <c r="DE2" s="24" t="s">
        <v>10</v>
      </c>
      <c r="DF2" s="23" t="s">
        <v>9</v>
      </c>
      <c r="DG2" s="23" t="s">
        <v>11</v>
      </c>
      <c r="DH2" s="23" t="s">
        <v>12</v>
      </c>
      <c r="DI2" s="23" t="s">
        <v>13</v>
      </c>
      <c r="DJ2" s="31" t="s">
        <v>18</v>
      </c>
      <c r="DK2" s="23" t="s">
        <v>14</v>
      </c>
      <c r="DL2" s="23" t="s">
        <v>12</v>
      </c>
      <c r="DM2" s="23" t="s">
        <v>19</v>
      </c>
      <c r="DN2" s="23" t="s">
        <v>17</v>
      </c>
      <c r="DO2" s="25"/>
      <c r="DP2" s="28" t="s">
        <v>7</v>
      </c>
      <c r="DQ2" s="23" t="s">
        <v>8</v>
      </c>
      <c r="DR2" s="23" t="s">
        <v>9</v>
      </c>
      <c r="DS2" s="24" t="s">
        <v>10</v>
      </c>
      <c r="DT2" s="23" t="s">
        <v>9</v>
      </c>
      <c r="DU2" s="23" t="s">
        <v>11</v>
      </c>
      <c r="DV2" s="23" t="s">
        <v>12</v>
      </c>
      <c r="DW2" s="23" t="s">
        <v>13</v>
      </c>
      <c r="DX2" s="31" t="s">
        <v>18</v>
      </c>
      <c r="DY2" s="23" t="s">
        <v>14</v>
      </c>
      <c r="DZ2" s="23" t="s">
        <v>12</v>
      </c>
      <c r="EA2" s="23" t="s">
        <v>19</v>
      </c>
      <c r="EB2" s="23" t="s">
        <v>17</v>
      </c>
      <c r="EC2" s="27"/>
      <c r="ED2" s="26" t="s">
        <v>7</v>
      </c>
      <c r="EE2" s="23" t="s">
        <v>8</v>
      </c>
      <c r="EF2" s="23" t="s">
        <v>9</v>
      </c>
      <c r="EG2" s="24" t="s">
        <v>10</v>
      </c>
      <c r="EH2" s="23" t="s">
        <v>9</v>
      </c>
      <c r="EI2" s="23" t="s">
        <v>11</v>
      </c>
      <c r="EJ2" s="23" t="s">
        <v>12</v>
      </c>
      <c r="EK2" s="23" t="s">
        <v>13</v>
      </c>
      <c r="EL2" s="321" t="s">
        <v>1220</v>
      </c>
      <c r="EM2" s="23" t="s">
        <v>14</v>
      </c>
      <c r="EN2" s="23" t="s">
        <v>15</v>
      </c>
      <c r="EO2" s="23" t="s">
        <v>16</v>
      </c>
      <c r="EP2" s="23" t="s">
        <v>17</v>
      </c>
      <c r="EQ2" s="27"/>
      <c r="ER2" s="28" t="s">
        <v>7</v>
      </c>
      <c r="ES2" s="23" t="s">
        <v>8</v>
      </c>
      <c r="ET2" s="23" t="s">
        <v>9</v>
      </c>
      <c r="EU2" s="24" t="s">
        <v>10</v>
      </c>
      <c r="EV2" s="23" t="s">
        <v>9</v>
      </c>
      <c r="EW2" s="23" t="s">
        <v>11</v>
      </c>
      <c r="EX2" s="23" t="s">
        <v>12</v>
      </c>
      <c r="EY2" s="23" t="s">
        <v>13</v>
      </c>
      <c r="EZ2" s="321" t="s">
        <v>1220</v>
      </c>
      <c r="FA2" s="23" t="s">
        <v>14</v>
      </c>
      <c r="FB2" s="23" t="s">
        <v>15</v>
      </c>
      <c r="FC2" s="23" t="s">
        <v>16</v>
      </c>
      <c r="FD2" s="23" t="s">
        <v>17</v>
      </c>
      <c r="FE2" s="29"/>
      <c r="FF2" s="26" t="s">
        <v>7</v>
      </c>
      <c r="FG2" s="23" t="s">
        <v>8</v>
      </c>
      <c r="FH2" s="23" t="s">
        <v>9</v>
      </c>
      <c r="FI2" s="24" t="s">
        <v>10</v>
      </c>
      <c r="FJ2" s="23" t="s">
        <v>9</v>
      </c>
      <c r="FK2" s="23" t="s">
        <v>11</v>
      </c>
      <c r="FL2" s="23" t="s">
        <v>12</v>
      </c>
      <c r="FM2" s="23" t="s">
        <v>13</v>
      </c>
      <c r="FN2" s="321" t="s">
        <v>1220</v>
      </c>
      <c r="FO2" s="23" t="s">
        <v>14</v>
      </c>
      <c r="FP2" s="23" t="s">
        <v>15</v>
      </c>
      <c r="FQ2" s="23" t="s">
        <v>16</v>
      </c>
      <c r="FR2" s="23" t="s">
        <v>17</v>
      </c>
      <c r="FS2" s="29"/>
      <c r="FT2" s="26" t="s">
        <v>7</v>
      </c>
      <c r="FU2" s="23" t="s">
        <v>8</v>
      </c>
      <c r="FV2" s="23" t="s">
        <v>9</v>
      </c>
      <c r="FW2" s="24" t="s">
        <v>10</v>
      </c>
      <c r="FX2" s="23" t="s">
        <v>9</v>
      </c>
      <c r="FY2" s="23" t="s">
        <v>11</v>
      </c>
      <c r="FZ2" s="23" t="s">
        <v>12</v>
      </c>
      <c r="GA2" s="23" t="s">
        <v>13</v>
      </c>
      <c r="GB2" s="321" t="s">
        <v>1220</v>
      </c>
      <c r="GC2" s="23" t="s">
        <v>14</v>
      </c>
      <c r="GD2" s="23" t="s">
        <v>15</v>
      </c>
      <c r="GE2" s="23" t="s">
        <v>16</v>
      </c>
      <c r="GF2" s="23" t="s">
        <v>17</v>
      </c>
      <c r="GG2" s="36"/>
      <c r="GH2" s="26" t="s">
        <v>7</v>
      </c>
      <c r="GI2" s="23" t="s">
        <v>8</v>
      </c>
      <c r="GJ2" s="23" t="s">
        <v>9</v>
      </c>
      <c r="GK2" s="24" t="s">
        <v>10</v>
      </c>
      <c r="GL2" s="23" t="s">
        <v>9</v>
      </c>
      <c r="GM2" s="23" t="s">
        <v>11</v>
      </c>
      <c r="GN2" s="23" t="s">
        <v>12</v>
      </c>
      <c r="GO2" s="23" t="s">
        <v>13</v>
      </c>
      <c r="GP2" s="321" t="s">
        <v>1220</v>
      </c>
      <c r="GQ2" s="23" t="s">
        <v>14</v>
      </c>
      <c r="GR2" s="23" t="s">
        <v>15</v>
      </c>
      <c r="GS2" s="23" t="s">
        <v>16</v>
      </c>
      <c r="GT2" s="23" t="s">
        <v>17</v>
      </c>
      <c r="GU2" s="25"/>
      <c r="GV2" s="26" t="s">
        <v>7</v>
      </c>
      <c r="GW2" s="23" t="s">
        <v>8</v>
      </c>
      <c r="GX2" s="23" t="s">
        <v>9</v>
      </c>
      <c r="GY2" s="24" t="s">
        <v>10</v>
      </c>
      <c r="GZ2" s="23" t="s">
        <v>9</v>
      </c>
      <c r="HA2" s="23" t="s">
        <v>11</v>
      </c>
      <c r="HB2" s="23" t="s">
        <v>12</v>
      </c>
      <c r="HC2" s="23" t="s">
        <v>13</v>
      </c>
      <c r="HD2" s="321" t="s">
        <v>1220</v>
      </c>
      <c r="HE2" s="23" t="s">
        <v>14</v>
      </c>
      <c r="HF2" s="23" t="s">
        <v>15</v>
      </c>
      <c r="HG2" s="23" t="s">
        <v>16</v>
      </c>
      <c r="HH2" s="23" t="s">
        <v>17</v>
      </c>
      <c r="HI2" s="29"/>
      <c r="HJ2" s="26" t="s">
        <v>7</v>
      </c>
      <c r="HK2" s="23" t="s">
        <v>8</v>
      </c>
      <c r="HL2" s="23" t="s">
        <v>9</v>
      </c>
      <c r="HM2" s="24" t="s">
        <v>10</v>
      </c>
      <c r="HN2" s="23" t="s">
        <v>9</v>
      </c>
      <c r="HO2" s="23" t="s">
        <v>11</v>
      </c>
      <c r="HP2" s="23" t="s">
        <v>12</v>
      </c>
      <c r="HQ2" s="23" t="s">
        <v>13</v>
      </c>
      <c r="HR2" s="321" t="s">
        <v>1220</v>
      </c>
      <c r="HS2" s="23" t="s">
        <v>14</v>
      </c>
      <c r="HT2" s="23" t="s">
        <v>15</v>
      </c>
      <c r="HU2" s="23" t="s">
        <v>16</v>
      </c>
      <c r="HV2" s="23" t="s">
        <v>17</v>
      </c>
      <c r="HW2" s="34"/>
      <c r="HX2" s="28" t="s">
        <v>7</v>
      </c>
      <c r="HY2" s="23" t="s">
        <v>8</v>
      </c>
      <c r="HZ2" s="23" t="s">
        <v>9</v>
      </c>
      <c r="IA2" s="24" t="s">
        <v>10</v>
      </c>
      <c r="IB2" s="23" t="s">
        <v>9</v>
      </c>
      <c r="IC2" s="23" t="s">
        <v>11</v>
      </c>
      <c r="ID2" s="23" t="s">
        <v>12</v>
      </c>
      <c r="IE2" s="23" t="s">
        <v>13</v>
      </c>
      <c r="IF2" s="23" t="s">
        <v>18</v>
      </c>
      <c r="IG2" s="23" t="s">
        <v>14</v>
      </c>
      <c r="IH2" s="23" t="s">
        <v>12</v>
      </c>
      <c r="II2" s="23" t="s">
        <v>19</v>
      </c>
      <c r="IJ2" s="23" t="s">
        <v>17</v>
      </c>
      <c r="IK2" s="29"/>
      <c r="IL2" s="28" t="s">
        <v>7</v>
      </c>
      <c r="IM2" s="23" t="s">
        <v>8</v>
      </c>
      <c r="IN2" s="23" t="s">
        <v>9</v>
      </c>
      <c r="IO2" s="24" t="s">
        <v>10</v>
      </c>
      <c r="IP2" s="23" t="s">
        <v>9</v>
      </c>
      <c r="IQ2" s="23" t="s">
        <v>11</v>
      </c>
      <c r="IR2" s="23" t="s">
        <v>12</v>
      </c>
      <c r="IS2" s="23" t="s">
        <v>13</v>
      </c>
      <c r="IT2" s="23" t="s">
        <v>18</v>
      </c>
      <c r="IU2" s="23" t="s">
        <v>14</v>
      </c>
      <c r="IV2" s="23" t="s">
        <v>12</v>
      </c>
      <c r="IW2" s="23" t="s">
        <v>19</v>
      </c>
      <c r="IX2" s="23" t="s">
        <v>17</v>
      </c>
      <c r="IY2" s="33"/>
      <c r="IZ2" s="28" t="s">
        <v>7</v>
      </c>
      <c r="JA2" s="23" t="s">
        <v>8</v>
      </c>
      <c r="JB2" s="23" t="s">
        <v>9</v>
      </c>
      <c r="JC2" s="24" t="s">
        <v>10</v>
      </c>
      <c r="JD2" s="23" t="s">
        <v>9</v>
      </c>
      <c r="JE2" s="23" t="s">
        <v>11</v>
      </c>
      <c r="JF2" s="23" t="s">
        <v>12</v>
      </c>
      <c r="JG2" s="23" t="s">
        <v>13</v>
      </c>
      <c r="JH2" s="24" t="s">
        <v>18</v>
      </c>
      <c r="JI2" s="23" t="s">
        <v>14</v>
      </c>
      <c r="JJ2" s="23" t="s">
        <v>12</v>
      </c>
      <c r="JK2" s="23" t="s">
        <v>19</v>
      </c>
      <c r="JL2" s="23" t="s">
        <v>17</v>
      </c>
      <c r="JM2" s="27"/>
      <c r="JN2" s="28" t="s">
        <v>7</v>
      </c>
      <c r="JO2" s="23" t="s">
        <v>8</v>
      </c>
      <c r="JP2" s="23" t="s">
        <v>9</v>
      </c>
      <c r="JQ2" s="24" t="s">
        <v>10</v>
      </c>
      <c r="JR2" s="23" t="s">
        <v>9</v>
      </c>
      <c r="JS2" s="23" t="s">
        <v>11</v>
      </c>
      <c r="JT2" s="23" t="s">
        <v>12</v>
      </c>
      <c r="JU2" s="23" t="s">
        <v>13</v>
      </c>
      <c r="JV2" s="23" t="s">
        <v>18</v>
      </c>
      <c r="JW2" s="23" t="s">
        <v>14</v>
      </c>
      <c r="JX2" s="23" t="s">
        <v>12</v>
      </c>
      <c r="JY2" s="23" t="s">
        <v>19</v>
      </c>
      <c r="JZ2" s="23" t="s">
        <v>17</v>
      </c>
      <c r="KA2" s="34"/>
      <c r="KB2" s="28" t="s">
        <v>7</v>
      </c>
      <c r="KC2" s="23" t="s">
        <v>8</v>
      </c>
      <c r="KD2" s="23" t="s">
        <v>9</v>
      </c>
      <c r="KE2" s="24" t="s">
        <v>10</v>
      </c>
      <c r="KF2" s="23" t="s">
        <v>9</v>
      </c>
      <c r="KG2" s="23" t="s">
        <v>11</v>
      </c>
      <c r="KH2" s="23" t="s">
        <v>12</v>
      </c>
      <c r="KI2" s="23" t="s">
        <v>13</v>
      </c>
      <c r="KJ2" s="24" t="s">
        <v>18</v>
      </c>
      <c r="KK2" s="23" t="s">
        <v>14</v>
      </c>
      <c r="KL2" s="23" t="s">
        <v>12</v>
      </c>
      <c r="KM2" s="23" t="s">
        <v>19</v>
      </c>
      <c r="KN2" s="23" t="s">
        <v>17</v>
      </c>
      <c r="KO2" s="27"/>
      <c r="KP2" s="28" t="s">
        <v>7</v>
      </c>
      <c r="KQ2" s="23" t="s">
        <v>8</v>
      </c>
      <c r="KR2" s="23" t="s">
        <v>9</v>
      </c>
      <c r="KS2" s="24" t="s">
        <v>10</v>
      </c>
      <c r="KT2" s="23" t="s">
        <v>9</v>
      </c>
      <c r="KU2" s="23" t="s">
        <v>11</v>
      </c>
      <c r="KV2" s="23" t="s">
        <v>12</v>
      </c>
      <c r="KW2" s="23" t="s">
        <v>13</v>
      </c>
      <c r="KX2" s="23" t="s">
        <v>18</v>
      </c>
      <c r="KY2" s="23" t="s">
        <v>14</v>
      </c>
      <c r="KZ2" s="23" t="s">
        <v>12</v>
      </c>
      <c r="LA2" s="23" t="s">
        <v>19</v>
      </c>
      <c r="LB2" s="23" t="s">
        <v>17</v>
      </c>
      <c r="LC2" s="25"/>
      <c r="LD2" s="28" t="s">
        <v>7</v>
      </c>
      <c r="LE2" s="23" t="s">
        <v>8</v>
      </c>
      <c r="LF2" s="23" t="s">
        <v>9</v>
      </c>
      <c r="LG2" s="24" t="s">
        <v>10</v>
      </c>
      <c r="LH2" s="23" t="s">
        <v>9</v>
      </c>
      <c r="LI2" s="23" t="s">
        <v>11</v>
      </c>
      <c r="LJ2" s="23" t="s">
        <v>12</v>
      </c>
      <c r="LK2" s="23" t="s">
        <v>13</v>
      </c>
      <c r="LL2" s="24" t="s">
        <v>18</v>
      </c>
      <c r="LM2" s="23" t="s">
        <v>14</v>
      </c>
      <c r="LN2" s="23" t="s">
        <v>12</v>
      </c>
      <c r="LO2" s="23" t="s">
        <v>19</v>
      </c>
      <c r="LP2" s="23" t="s">
        <v>17</v>
      </c>
      <c r="LQ2" s="25"/>
      <c r="LR2" s="26" t="s">
        <v>7</v>
      </c>
      <c r="LS2" s="23" t="s">
        <v>8</v>
      </c>
      <c r="LT2" s="23" t="s">
        <v>9</v>
      </c>
      <c r="LU2" s="24" t="s">
        <v>10</v>
      </c>
      <c r="LV2" s="23" t="s">
        <v>9</v>
      </c>
      <c r="LW2" s="23" t="s">
        <v>11</v>
      </c>
      <c r="LX2" s="23" t="s">
        <v>12</v>
      </c>
      <c r="LY2" s="23" t="s">
        <v>13</v>
      </c>
      <c r="LZ2" s="321" t="s">
        <v>1220</v>
      </c>
      <c r="MA2" s="23" t="s">
        <v>14</v>
      </c>
      <c r="MB2" s="23" t="s">
        <v>15</v>
      </c>
      <c r="MC2" s="23" t="s">
        <v>16</v>
      </c>
      <c r="MD2" s="23" t="s">
        <v>17</v>
      </c>
      <c r="ME2" s="27"/>
      <c r="MF2" s="26" t="s">
        <v>7</v>
      </c>
      <c r="MG2" s="23" t="s">
        <v>8</v>
      </c>
      <c r="MH2" s="23" t="s">
        <v>9</v>
      </c>
      <c r="MI2" s="24" t="s">
        <v>10</v>
      </c>
      <c r="MJ2" s="23" t="s">
        <v>9</v>
      </c>
      <c r="MK2" s="23" t="s">
        <v>11</v>
      </c>
      <c r="ML2" s="23" t="s">
        <v>12</v>
      </c>
      <c r="MM2" s="23" t="s">
        <v>13</v>
      </c>
      <c r="MN2" s="321" t="s">
        <v>1220</v>
      </c>
      <c r="MO2" s="23" t="s">
        <v>14</v>
      </c>
      <c r="MP2" s="23" t="s">
        <v>15</v>
      </c>
      <c r="MQ2" s="23" t="s">
        <v>16</v>
      </c>
      <c r="MR2" s="35"/>
      <c r="MS2" s="25"/>
      <c r="MT2" s="26" t="s">
        <v>7</v>
      </c>
      <c r="MU2" s="23" t="s">
        <v>8</v>
      </c>
      <c r="MV2" s="23" t="s">
        <v>9</v>
      </c>
      <c r="MW2" s="24" t="s">
        <v>10</v>
      </c>
      <c r="MX2" s="23" t="s">
        <v>9</v>
      </c>
      <c r="MY2" s="23" t="s">
        <v>11</v>
      </c>
      <c r="MZ2" s="23" t="s">
        <v>12</v>
      </c>
      <c r="NA2" s="23" t="s">
        <v>13</v>
      </c>
      <c r="NB2" s="321" t="s">
        <v>1220</v>
      </c>
      <c r="NC2" s="23" t="s">
        <v>14</v>
      </c>
      <c r="ND2" s="23" t="s">
        <v>15</v>
      </c>
      <c r="NE2" s="23" t="s">
        <v>16</v>
      </c>
      <c r="NF2" s="23" t="s">
        <v>17</v>
      </c>
      <c r="NG2" s="27"/>
      <c r="NH2" s="26" t="s">
        <v>7</v>
      </c>
      <c r="NI2" s="23" t="s">
        <v>8</v>
      </c>
      <c r="NJ2" s="23" t="s">
        <v>9</v>
      </c>
      <c r="NK2" s="24" t="s">
        <v>10</v>
      </c>
      <c r="NL2" s="23" t="s">
        <v>9</v>
      </c>
      <c r="NM2" s="23" t="s">
        <v>11</v>
      </c>
      <c r="NN2" s="23" t="s">
        <v>12</v>
      </c>
      <c r="NO2" s="23" t="s">
        <v>13</v>
      </c>
      <c r="NP2" s="321" t="s">
        <v>1220</v>
      </c>
      <c r="NQ2" s="23" t="s">
        <v>14</v>
      </c>
      <c r="NR2" s="23" t="s">
        <v>15</v>
      </c>
      <c r="NS2" s="23" t="s">
        <v>16</v>
      </c>
      <c r="NT2" s="23" t="s">
        <v>17</v>
      </c>
    </row>
    <row r="3" spans="1:384" x14ac:dyDescent="0.2">
      <c r="A3" s="38">
        <v>46093</v>
      </c>
      <c r="B3" s="39">
        <v>3207</v>
      </c>
      <c r="C3" s="40">
        <v>725</v>
      </c>
      <c r="D3" s="40">
        <v>263</v>
      </c>
      <c r="E3" s="41">
        <v>1447</v>
      </c>
      <c r="F3" s="41">
        <v>620</v>
      </c>
      <c r="G3" s="40">
        <v>152</v>
      </c>
      <c r="H3" s="42"/>
      <c r="I3" s="43">
        <v>6542</v>
      </c>
      <c r="J3" s="43">
        <v>17</v>
      </c>
      <c r="K3" s="43">
        <v>230</v>
      </c>
      <c r="L3" s="43">
        <v>3</v>
      </c>
      <c r="M3" s="43">
        <v>72</v>
      </c>
      <c r="N3" s="43">
        <v>2</v>
      </c>
      <c r="O3" s="43">
        <v>0</v>
      </c>
      <c r="P3" s="322" t="s">
        <v>1223</v>
      </c>
      <c r="Q3" s="44">
        <v>130</v>
      </c>
      <c r="R3" s="44">
        <v>260</v>
      </c>
      <c r="S3" s="45">
        <v>0.15294117647058825</v>
      </c>
      <c r="T3" s="304" t="s">
        <v>1222</v>
      </c>
      <c r="U3" s="27"/>
      <c r="V3" s="46">
        <v>46093</v>
      </c>
      <c r="W3" s="47">
        <v>16400</v>
      </c>
      <c r="X3" s="43">
        <v>60</v>
      </c>
      <c r="Y3" s="43">
        <v>607</v>
      </c>
      <c r="Z3" s="43">
        <v>4</v>
      </c>
      <c r="AA3" s="43">
        <v>14</v>
      </c>
      <c r="AB3" s="43">
        <v>4</v>
      </c>
      <c r="AC3" s="43">
        <v>0</v>
      </c>
      <c r="AD3" s="322" t="s">
        <v>1224</v>
      </c>
      <c r="AE3" s="44">
        <v>1026</v>
      </c>
      <c r="AF3" s="44">
        <v>4104</v>
      </c>
      <c r="AG3" s="45">
        <v>0.68400000000000005</v>
      </c>
      <c r="AH3" s="35" t="s">
        <v>1134</v>
      </c>
      <c r="AI3" s="27"/>
      <c r="AJ3" s="46">
        <v>46093</v>
      </c>
      <c r="AK3" s="43">
        <v>20382</v>
      </c>
      <c r="AL3" s="43">
        <v>22</v>
      </c>
      <c r="AM3" s="43">
        <v>412</v>
      </c>
      <c r="AN3" s="43">
        <v>1</v>
      </c>
      <c r="AO3" s="43">
        <v>31</v>
      </c>
      <c r="AP3" s="43">
        <v>1</v>
      </c>
      <c r="AQ3" s="43">
        <v>0</v>
      </c>
      <c r="AR3" s="323" t="s">
        <v>1225</v>
      </c>
      <c r="AS3" s="43">
        <v>880</v>
      </c>
      <c r="AT3" s="44">
        <v>880</v>
      </c>
      <c r="AU3" s="45">
        <v>0.4</v>
      </c>
      <c r="AV3" s="35"/>
      <c r="AW3" s="27"/>
      <c r="AX3" s="46">
        <v>46093</v>
      </c>
      <c r="AY3" s="48">
        <v>40074</v>
      </c>
      <c r="AZ3" s="48">
        <v>384</v>
      </c>
      <c r="BA3" s="48">
        <v>731</v>
      </c>
      <c r="BB3" s="48">
        <v>4</v>
      </c>
      <c r="BC3" s="48">
        <v>31</v>
      </c>
      <c r="BD3" s="48">
        <v>7</v>
      </c>
      <c r="BE3" s="48">
        <v>6</v>
      </c>
      <c r="BF3" s="322" t="s">
        <v>1221</v>
      </c>
      <c r="BG3" s="48">
        <v>1500</v>
      </c>
      <c r="BH3" s="48">
        <v>10500</v>
      </c>
      <c r="BI3" s="49">
        <v>0.2734375</v>
      </c>
      <c r="BJ3" s="35"/>
      <c r="BK3" s="50"/>
      <c r="BL3" s="51">
        <v>46093</v>
      </c>
      <c r="BM3" s="44">
        <v>14524</v>
      </c>
      <c r="BN3" s="43">
        <v>16</v>
      </c>
      <c r="BO3" s="43">
        <v>526</v>
      </c>
      <c r="BP3" s="43">
        <v>0</v>
      </c>
      <c r="BQ3" s="43">
        <v>18</v>
      </c>
      <c r="BR3" s="43">
        <v>0</v>
      </c>
      <c r="BS3" s="43">
        <v>0</v>
      </c>
      <c r="BT3" s="53" t="s">
        <v>955</v>
      </c>
      <c r="BU3" s="47">
        <v>660</v>
      </c>
      <c r="BV3" s="43">
        <v>0</v>
      </c>
      <c r="BW3" s="54">
        <v>0</v>
      </c>
      <c r="BX3" s="35"/>
      <c r="BY3" s="27"/>
      <c r="BZ3" s="51">
        <v>46093</v>
      </c>
      <c r="CA3" s="43">
        <v>3142</v>
      </c>
      <c r="CB3" s="43">
        <v>33</v>
      </c>
      <c r="CC3" s="43">
        <v>60</v>
      </c>
      <c r="CD3" s="43">
        <v>1</v>
      </c>
      <c r="CE3" s="43">
        <v>8</v>
      </c>
      <c r="CF3" s="43">
        <v>1</v>
      </c>
      <c r="CG3" s="43">
        <v>0</v>
      </c>
      <c r="CH3" s="55" t="s">
        <v>876</v>
      </c>
      <c r="CI3" s="43">
        <v>900</v>
      </c>
      <c r="CJ3" s="43">
        <v>900</v>
      </c>
      <c r="CK3" s="54">
        <v>0.27272727272727271</v>
      </c>
      <c r="CL3" s="56"/>
      <c r="CM3" s="27"/>
      <c r="CN3" s="51">
        <v>46093</v>
      </c>
      <c r="CO3" s="43">
        <v>2868</v>
      </c>
      <c r="CP3" s="43">
        <v>2</v>
      </c>
      <c r="CQ3" s="43">
        <v>74</v>
      </c>
      <c r="CR3" s="43">
        <v>0</v>
      </c>
      <c r="CS3" s="43">
        <v>17</v>
      </c>
      <c r="CT3" s="43">
        <v>0</v>
      </c>
      <c r="CU3" s="43">
        <v>0</v>
      </c>
      <c r="CV3" s="57" t="s">
        <v>919</v>
      </c>
      <c r="CW3" s="43">
        <v>1100</v>
      </c>
      <c r="CX3" s="43">
        <v>0</v>
      </c>
      <c r="CY3" s="54">
        <v>0</v>
      </c>
      <c r="CZ3" s="56"/>
      <c r="DA3" s="58"/>
      <c r="DB3" s="51">
        <v>46093</v>
      </c>
      <c r="DC3" s="44">
        <v>8987</v>
      </c>
      <c r="DD3" s="59">
        <v>32</v>
      </c>
      <c r="DE3" s="43">
        <v>326</v>
      </c>
      <c r="DF3" s="43">
        <v>3</v>
      </c>
      <c r="DG3" s="43">
        <v>11</v>
      </c>
      <c r="DH3" s="43">
        <v>3</v>
      </c>
      <c r="DI3" s="52">
        <v>0</v>
      </c>
      <c r="DJ3" s="53" t="s">
        <v>883</v>
      </c>
      <c r="DK3" s="47">
        <v>1100</v>
      </c>
      <c r="DL3" s="43">
        <v>3300</v>
      </c>
      <c r="DM3" s="54">
        <v>1.03125</v>
      </c>
      <c r="DN3" s="35"/>
      <c r="DO3" s="27"/>
      <c r="DP3" s="51">
        <v>46093</v>
      </c>
      <c r="DQ3" s="43">
        <v>2894</v>
      </c>
      <c r="DR3" s="59">
        <v>19</v>
      </c>
      <c r="DS3" s="43">
        <v>96</v>
      </c>
      <c r="DT3" s="43">
        <v>0</v>
      </c>
      <c r="DU3" s="43">
        <v>23</v>
      </c>
      <c r="DV3" s="43">
        <v>0</v>
      </c>
      <c r="DW3" s="52">
        <v>0</v>
      </c>
      <c r="DX3" s="53" t="s">
        <v>1117</v>
      </c>
      <c r="DY3" s="47">
        <v>700</v>
      </c>
      <c r="DZ3" s="43">
        <v>0</v>
      </c>
      <c r="EA3" s="54">
        <v>0</v>
      </c>
      <c r="EB3" s="35"/>
      <c r="EC3" s="27"/>
      <c r="ED3" s="46">
        <v>46093</v>
      </c>
      <c r="EE3" s="47">
        <v>31939</v>
      </c>
      <c r="EF3" s="43">
        <v>34</v>
      </c>
      <c r="EG3" s="43">
        <v>1592</v>
      </c>
      <c r="EH3" s="43">
        <v>7</v>
      </c>
      <c r="EI3" s="43">
        <v>32</v>
      </c>
      <c r="EJ3" s="43">
        <v>8</v>
      </c>
      <c r="EK3" s="43">
        <v>17</v>
      </c>
      <c r="EL3" s="322" t="s">
        <v>1227</v>
      </c>
      <c r="EM3" s="43">
        <v>220</v>
      </c>
      <c r="EN3" s="44">
        <v>1760</v>
      </c>
      <c r="EO3" s="45">
        <v>0.51764705882352946</v>
      </c>
      <c r="EP3" s="35" t="s">
        <v>568</v>
      </c>
      <c r="EQ3" s="27"/>
      <c r="ER3" s="46">
        <v>46093</v>
      </c>
      <c r="ES3" s="43">
        <v>11033</v>
      </c>
      <c r="ET3" s="59">
        <v>102</v>
      </c>
      <c r="EU3" s="43">
        <v>316</v>
      </c>
      <c r="EV3" s="43">
        <v>2</v>
      </c>
      <c r="EW3" s="43">
        <v>46</v>
      </c>
      <c r="EX3" s="43">
        <v>2</v>
      </c>
      <c r="EY3" s="43">
        <v>13</v>
      </c>
      <c r="EZ3" s="323" t="s">
        <v>1228</v>
      </c>
      <c r="FA3" s="44">
        <v>1080</v>
      </c>
      <c r="FB3" s="44">
        <v>1452</v>
      </c>
      <c r="FC3" s="45">
        <v>0.1423529411764706</v>
      </c>
      <c r="FD3" s="35"/>
      <c r="FE3" s="27"/>
      <c r="FF3" s="46">
        <v>46093</v>
      </c>
      <c r="FG3" s="47">
        <v>4624</v>
      </c>
      <c r="FH3" s="43">
        <v>104</v>
      </c>
      <c r="FI3" s="43">
        <v>112</v>
      </c>
      <c r="FJ3" s="43">
        <v>3</v>
      </c>
      <c r="FK3" s="43">
        <v>51</v>
      </c>
      <c r="FL3" s="43">
        <v>3</v>
      </c>
      <c r="FM3" s="43">
        <v>0</v>
      </c>
      <c r="FN3" s="323" t="s">
        <v>1229</v>
      </c>
      <c r="FO3" s="43">
        <v>935</v>
      </c>
      <c r="FP3" s="44">
        <v>2805</v>
      </c>
      <c r="FQ3" s="45">
        <v>0.26971153846153845</v>
      </c>
      <c r="FR3" s="35"/>
      <c r="FS3" s="27"/>
      <c r="FT3" s="46">
        <v>46093</v>
      </c>
      <c r="FU3" s="47">
        <v>2533</v>
      </c>
      <c r="FV3" s="43">
        <v>48</v>
      </c>
      <c r="FW3" s="43">
        <v>65</v>
      </c>
      <c r="FX3" s="43">
        <v>1</v>
      </c>
      <c r="FY3" s="43">
        <v>56</v>
      </c>
      <c r="FZ3" s="43">
        <v>1</v>
      </c>
      <c r="GA3" s="43">
        <v>0</v>
      </c>
      <c r="GB3" s="323" t="s">
        <v>1230</v>
      </c>
      <c r="GC3" s="43">
        <v>935</v>
      </c>
      <c r="GD3" s="44">
        <v>700</v>
      </c>
      <c r="GE3" s="45">
        <v>0.14583333333333334</v>
      </c>
      <c r="GF3" s="35"/>
      <c r="GG3" s="65"/>
      <c r="GH3" s="46">
        <v>46093</v>
      </c>
      <c r="GI3" s="47">
        <v>5220</v>
      </c>
      <c r="GJ3" s="43">
        <v>59</v>
      </c>
      <c r="GK3" s="43">
        <v>441</v>
      </c>
      <c r="GL3" s="43">
        <v>4</v>
      </c>
      <c r="GM3" s="43">
        <v>30</v>
      </c>
      <c r="GN3" s="43">
        <v>4</v>
      </c>
      <c r="GO3" s="43">
        <v>1</v>
      </c>
      <c r="GP3" s="323" t="s">
        <v>1231</v>
      </c>
      <c r="GQ3" s="43">
        <v>1000</v>
      </c>
      <c r="GR3" s="44">
        <v>4000</v>
      </c>
      <c r="GS3" s="45">
        <v>0.67796610169491522</v>
      </c>
      <c r="GT3" s="35"/>
      <c r="GU3" s="27"/>
      <c r="GV3" s="46">
        <v>46093</v>
      </c>
      <c r="GW3" s="47">
        <v>3563</v>
      </c>
      <c r="GX3" s="43">
        <v>16</v>
      </c>
      <c r="GY3" s="43">
        <v>264</v>
      </c>
      <c r="GZ3" s="43">
        <v>0</v>
      </c>
      <c r="HA3" s="43">
        <v>336</v>
      </c>
      <c r="HB3" s="43">
        <v>0</v>
      </c>
      <c r="HC3" s="43">
        <v>0</v>
      </c>
      <c r="HD3" s="323" t="s">
        <v>1232</v>
      </c>
      <c r="HE3" s="44">
        <v>200</v>
      </c>
      <c r="HF3" s="44">
        <v>0</v>
      </c>
      <c r="HG3" s="45">
        <v>0</v>
      </c>
      <c r="HH3" s="35"/>
      <c r="HI3" s="27"/>
      <c r="HJ3" s="46">
        <v>46093</v>
      </c>
      <c r="HK3" s="47">
        <v>1226</v>
      </c>
      <c r="HL3" s="59">
        <v>27</v>
      </c>
      <c r="HM3" s="43">
        <v>167</v>
      </c>
      <c r="HN3" s="43">
        <v>6</v>
      </c>
      <c r="HO3" s="43">
        <v>76</v>
      </c>
      <c r="HP3" s="43">
        <v>6</v>
      </c>
      <c r="HQ3" s="43">
        <v>0</v>
      </c>
      <c r="HR3" s="323" t="s">
        <v>1233</v>
      </c>
      <c r="HS3" s="43">
        <v>638</v>
      </c>
      <c r="HT3" s="44">
        <v>2520</v>
      </c>
      <c r="HU3" s="45">
        <v>0.93333333333333335</v>
      </c>
      <c r="HV3" s="35"/>
      <c r="HW3" s="61"/>
      <c r="HX3" s="51">
        <v>46093</v>
      </c>
      <c r="HY3" s="43">
        <v>275</v>
      </c>
      <c r="HZ3" s="43">
        <v>18</v>
      </c>
      <c r="IA3" s="44">
        <v>14</v>
      </c>
      <c r="IB3" s="43">
        <v>3</v>
      </c>
      <c r="IC3" s="43">
        <v>0</v>
      </c>
      <c r="ID3" s="43">
        <v>3</v>
      </c>
      <c r="IE3" s="43">
        <v>3</v>
      </c>
      <c r="IF3" s="60" t="s">
        <v>1066</v>
      </c>
      <c r="IG3" s="43">
        <v>1500</v>
      </c>
      <c r="IH3" s="43">
        <v>4500</v>
      </c>
      <c r="II3" s="54">
        <v>2.5</v>
      </c>
      <c r="IJ3" s="56"/>
      <c r="IK3" s="27"/>
      <c r="IL3" s="51">
        <v>46093</v>
      </c>
      <c r="IM3" s="43">
        <v>2524</v>
      </c>
      <c r="IN3" s="43">
        <v>13</v>
      </c>
      <c r="IO3" s="44">
        <v>45</v>
      </c>
      <c r="IP3" s="43">
        <v>0</v>
      </c>
      <c r="IQ3" s="43">
        <v>11</v>
      </c>
      <c r="IR3" s="43">
        <v>0</v>
      </c>
      <c r="IS3" s="43">
        <v>0</v>
      </c>
      <c r="IT3" s="60" t="s">
        <v>911</v>
      </c>
      <c r="IU3" s="43">
        <v>1100</v>
      </c>
      <c r="IV3" s="43">
        <v>0</v>
      </c>
      <c r="IW3" s="54">
        <v>0</v>
      </c>
      <c r="IX3" s="56"/>
      <c r="IY3" s="33"/>
      <c r="IZ3" s="51">
        <v>46093</v>
      </c>
      <c r="JA3" s="43">
        <v>9382</v>
      </c>
      <c r="JB3" s="59">
        <v>11</v>
      </c>
      <c r="JC3" s="44">
        <v>368</v>
      </c>
      <c r="JD3" s="43">
        <v>1</v>
      </c>
      <c r="JE3" s="43">
        <v>10</v>
      </c>
      <c r="JF3" s="43">
        <v>1</v>
      </c>
      <c r="JG3" s="43">
        <v>0</v>
      </c>
      <c r="JH3" s="289" t="s">
        <v>1009</v>
      </c>
      <c r="JI3" s="43">
        <v>1300</v>
      </c>
      <c r="JJ3" s="43">
        <v>1300</v>
      </c>
      <c r="JK3" s="54">
        <v>1.1818181818181819</v>
      </c>
      <c r="JL3" s="56"/>
      <c r="JM3" s="27"/>
      <c r="JN3" s="51">
        <v>46093</v>
      </c>
      <c r="JO3" s="43">
        <v>341</v>
      </c>
      <c r="JP3" s="43">
        <v>10</v>
      </c>
      <c r="JQ3" s="44">
        <v>229</v>
      </c>
      <c r="JR3" s="43">
        <v>0</v>
      </c>
      <c r="JS3" s="43">
        <v>19</v>
      </c>
      <c r="JT3" s="43">
        <v>0</v>
      </c>
      <c r="JU3" s="43">
        <v>0</v>
      </c>
      <c r="JV3" s="290" t="s">
        <v>1008</v>
      </c>
      <c r="JW3" s="43">
        <v>400</v>
      </c>
      <c r="JX3" s="43">
        <v>0</v>
      </c>
      <c r="JY3" s="54">
        <v>0</v>
      </c>
      <c r="JZ3" s="56"/>
      <c r="KA3" s="61"/>
      <c r="KB3" s="51">
        <v>46093</v>
      </c>
      <c r="KC3" s="43">
        <v>7265</v>
      </c>
      <c r="KD3" s="43">
        <v>18</v>
      </c>
      <c r="KE3" s="44">
        <v>234</v>
      </c>
      <c r="KF3" s="43">
        <v>1</v>
      </c>
      <c r="KG3" s="43">
        <v>7</v>
      </c>
      <c r="KH3" s="43">
        <v>1</v>
      </c>
      <c r="KI3" s="43">
        <v>0</v>
      </c>
      <c r="KJ3" s="289" t="s">
        <v>1103</v>
      </c>
      <c r="KK3" s="43">
        <v>1100</v>
      </c>
      <c r="KL3" s="43">
        <v>1100</v>
      </c>
      <c r="KM3" s="54">
        <v>0.61111111111111116</v>
      </c>
      <c r="KN3" s="56"/>
      <c r="KO3" s="27"/>
      <c r="KP3" s="51">
        <v>46093</v>
      </c>
      <c r="KQ3" s="43">
        <v>5557</v>
      </c>
      <c r="KR3" s="59">
        <v>4</v>
      </c>
      <c r="KS3" s="44">
        <v>318</v>
      </c>
      <c r="KT3" s="43">
        <v>1</v>
      </c>
      <c r="KU3" s="43">
        <v>4</v>
      </c>
      <c r="KV3" s="43">
        <v>1</v>
      </c>
      <c r="KW3" s="43">
        <v>0</v>
      </c>
      <c r="KX3" s="291" t="s">
        <v>911</v>
      </c>
      <c r="KY3" s="43">
        <v>1100</v>
      </c>
      <c r="KZ3" s="43">
        <v>1100</v>
      </c>
      <c r="LA3" s="54">
        <v>2.75</v>
      </c>
      <c r="LB3" s="292" t="s">
        <v>1142</v>
      </c>
      <c r="LC3" s="27"/>
      <c r="LD3" s="51">
        <v>46093</v>
      </c>
      <c r="LE3" s="43">
        <v>82562</v>
      </c>
      <c r="LF3" s="43">
        <v>203</v>
      </c>
      <c r="LG3" s="43">
        <v>445</v>
      </c>
      <c r="LH3" s="43">
        <v>0</v>
      </c>
      <c r="LI3" s="43">
        <v>2</v>
      </c>
      <c r="LJ3" s="43">
        <v>0</v>
      </c>
      <c r="LK3" s="43">
        <v>0</v>
      </c>
      <c r="LL3" s="303" t="s">
        <v>1052</v>
      </c>
      <c r="LM3" s="47">
        <v>1200</v>
      </c>
      <c r="LN3" s="43">
        <v>0</v>
      </c>
      <c r="LO3" s="54"/>
      <c r="LP3" s="56"/>
      <c r="LQ3" s="27"/>
      <c r="LR3" s="46">
        <v>46093</v>
      </c>
      <c r="LS3" s="47">
        <v>23863</v>
      </c>
      <c r="LT3" s="43">
        <v>30</v>
      </c>
      <c r="LU3" s="43">
        <v>1155</v>
      </c>
      <c r="LV3" s="43">
        <v>2</v>
      </c>
      <c r="LW3" s="43">
        <v>29</v>
      </c>
      <c r="LX3" s="43">
        <v>2</v>
      </c>
      <c r="LY3" s="43">
        <v>0</v>
      </c>
      <c r="LZ3" s="323" t="s">
        <v>1225</v>
      </c>
      <c r="MA3" s="44">
        <v>850</v>
      </c>
      <c r="MB3" s="44">
        <v>2200</v>
      </c>
      <c r="MC3" s="45">
        <v>0.73333333333333328</v>
      </c>
      <c r="MD3" s="296"/>
      <c r="ME3" s="27"/>
      <c r="MF3" s="46">
        <v>46093</v>
      </c>
      <c r="MG3" s="47">
        <v>10423</v>
      </c>
      <c r="MH3" s="63">
        <v>113</v>
      </c>
      <c r="MI3" s="43">
        <v>431</v>
      </c>
      <c r="MJ3" s="43">
        <v>1</v>
      </c>
      <c r="MK3" s="43">
        <v>14</v>
      </c>
      <c r="ML3" s="43">
        <v>1</v>
      </c>
      <c r="MM3" s="43">
        <v>0</v>
      </c>
      <c r="MN3" s="324" t="s">
        <v>1234</v>
      </c>
      <c r="MO3" s="43">
        <v>1100</v>
      </c>
      <c r="MP3" s="44">
        <v>1100</v>
      </c>
      <c r="MQ3" s="45">
        <v>9.7345132743362831E-2</v>
      </c>
      <c r="MR3" s="35" t="s">
        <v>1140</v>
      </c>
      <c r="MS3" s="27"/>
      <c r="MT3" s="46">
        <v>46093</v>
      </c>
      <c r="MU3" s="47">
        <v>5573</v>
      </c>
      <c r="MV3" s="59">
        <v>536</v>
      </c>
      <c r="MW3" s="43">
        <v>501</v>
      </c>
      <c r="MX3" s="43">
        <v>2</v>
      </c>
      <c r="MY3" s="43">
        <v>27</v>
      </c>
      <c r="MZ3" s="43">
        <v>3</v>
      </c>
      <c r="NA3" s="43">
        <v>10</v>
      </c>
      <c r="NB3" s="323" t="s">
        <v>1226</v>
      </c>
      <c r="NC3" s="44">
        <v>1500</v>
      </c>
      <c r="ND3" s="44">
        <v>4500</v>
      </c>
      <c r="NE3" s="45">
        <v>8.3955223880597021E-2</v>
      </c>
      <c r="NF3" s="35" t="s">
        <v>1139</v>
      </c>
      <c r="NG3" s="27"/>
      <c r="NH3" s="46">
        <v>46093</v>
      </c>
      <c r="NI3" s="47">
        <v>13973</v>
      </c>
      <c r="NJ3" s="43">
        <v>20</v>
      </c>
      <c r="NK3" s="43">
        <v>240</v>
      </c>
      <c r="NL3" s="43">
        <v>1</v>
      </c>
      <c r="NM3" s="43">
        <v>35</v>
      </c>
      <c r="NN3" s="43">
        <v>1</v>
      </c>
      <c r="NO3" s="43">
        <v>-11</v>
      </c>
      <c r="NP3" s="324" t="s">
        <v>1235</v>
      </c>
      <c r="NQ3" s="43">
        <v>1100</v>
      </c>
      <c r="NR3" s="44">
        <v>1100</v>
      </c>
      <c r="NS3" s="45">
        <v>0.55000000000000004</v>
      </c>
      <c r="NT3" s="35" t="s">
        <v>1141</v>
      </c>
    </row>
    <row r="4" spans="1:384" x14ac:dyDescent="0.2">
      <c r="A4" s="38">
        <v>46097</v>
      </c>
      <c r="B4" s="39">
        <f>IF(A4="","",SUM(J4,LF6,AL4,ET4,AZ4,EF4,LT4,NJ4,MV4,MH4,X4,GJ4,GX4,HL4)+SUM(HZ7:HZ10)+SUM(IN7:IN10,FH4,FV4)+SUM(DR7:DR10)+SUM(CP7:CP10)+SUM(CB7:CB10)+SUM(BN7:BN10)+SUM(DD7:DD10)+SUM(JB7:JB10)+SUM(JP7:JP10)+SUM(KD7:KD10)+SUM(KR7:KR10))</f>
        <v>6149</v>
      </c>
      <c r="C4" s="40">
        <f>IF(A4="","",SUM(J4,X4,AL4,AZ4)+SUM(BN7:BN10)+SUM(CB7:CB10)+SUM(CP7:CP10))</f>
        <v>1962</v>
      </c>
      <c r="D4" s="40">
        <f>IF(A4="","",SUM(EF4,ET4)+SUM(DD7:DD10)+SUM(DR7:DR10))</f>
        <v>428</v>
      </c>
      <c r="E4" s="41">
        <f>IF(A4="","",SUM(NJ4,MV4,MH4,LF6,LT4)+SUM(JB7:JB10)+SUM(JP7:JP10)+SUM(KD7:KD10)+SUM(KR7:KR10)+IC15)</f>
        <v>2771</v>
      </c>
      <c r="F4" s="41">
        <f>IF(B4="","",SUM(GJ4,GX4,HL4)+SUM(IN7:IN10)+SUM(HZ7:HZ10))</f>
        <v>872</v>
      </c>
      <c r="G4" s="40">
        <f t="shared" ref="G4:G14" si="0">IF(A4="","",SUM(FH4,FV4))</f>
        <v>119</v>
      </c>
      <c r="H4" s="42"/>
      <c r="I4" s="44">
        <v>6584</v>
      </c>
      <c r="J4" s="44">
        <f t="shared" ref="J4:J16" si="1">IF(I4="","",I4-I3)</f>
        <v>42</v>
      </c>
      <c r="K4" s="44">
        <v>237</v>
      </c>
      <c r="L4" s="44">
        <f t="shared" ref="L4:L16" si="2">IF(K4="","",K4-K3)</f>
        <v>7</v>
      </c>
      <c r="M4" s="44">
        <v>66</v>
      </c>
      <c r="N4" s="44">
        <f t="shared" ref="N4:N16" si="3">IF(M4="","",M3+O3-M4)</f>
        <v>6</v>
      </c>
      <c r="O4" s="44">
        <v>32</v>
      </c>
      <c r="P4" s="322" t="str">
        <f t="shared" ref="P4:P29" si="4">IF(I4="","",P3)</f>
        <v>AIまきまきシール</v>
      </c>
      <c r="Q4" s="43">
        <f t="shared" ref="Q4:Q16" si="5">IF(I4="","",Q3)</f>
        <v>130</v>
      </c>
      <c r="R4" s="44">
        <f t="shared" ref="R4:R16" si="6">IF(Q4="","",N4*Q4)</f>
        <v>780</v>
      </c>
      <c r="S4" s="45">
        <f t="shared" ref="S4:S16" si="7">IF(R4="","",R4/(J4*100))</f>
        <v>0.18571428571428572</v>
      </c>
      <c r="T4" s="35"/>
      <c r="U4" s="27"/>
      <c r="V4" s="51">
        <f t="shared" ref="V4:V23" si="8">IF($A4="","",$A4)</f>
        <v>46097</v>
      </c>
      <c r="W4" s="44">
        <v>16534</v>
      </c>
      <c r="X4" s="44">
        <f t="shared" ref="X4:X16" si="9">IF(W4="","",W4-W3)</f>
        <v>134</v>
      </c>
      <c r="Y4" s="44">
        <v>611</v>
      </c>
      <c r="Z4" s="44">
        <f t="shared" ref="Z4:Z16" si="10">IF(Y4="","",Y4-Y3)</f>
        <v>4</v>
      </c>
      <c r="AA4" s="44">
        <v>10</v>
      </c>
      <c r="AB4" s="44">
        <f t="shared" ref="AB4:AB16" si="11">IF(AA4="","",AA3+AC3-AA4)</f>
        <v>4</v>
      </c>
      <c r="AC4" s="44">
        <v>9</v>
      </c>
      <c r="AD4" s="322" t="str">
        <f t="shared" ref="AD4:AD29" si="12">IF(W4="","",AD3)</f>
        <v>サンリオボアポーチ</v>
      </c>
      <c r="AE4" s="43">
        <f t="shared" ref="AE4:AE16" si="13">IF(W4="","",AE3)</f>
        <v>1026</v>
      </c>
      <c r="AF4" s="44">
        <f t="shared" ref="AF4:AF16" si="14">IF(AE4="","",AB4*AE4)</f>
        <v>4104</v>
      </c>
      <c r="AG4" s="45">
        <f t="shared" ref="AG4:AG16" si="15">IF(AF4="","",AF4/(X4*100))</f>
        <v>0.3062686567164179</v>
      </c>
      <c r="AH4" s="35" t="s">
        <v>1186</v>
      </c>
      <c r="AI4" s="27"/>
      <c r="AJ4" s="51">
        <f t="shared" ref="AJ4:AJ23" si="16">IF($A4="","",$A4)</f>
        <v>46097</v>
      </c>
      <c r="AK4" s="44">
        <v>20483</v>
      </c>
      <c r="AL4" s="44">
        <f t="shared" ref="AL4:AL16" si="17">IF(AK4="","",AK4-AK3)</f>
        <v>101</v>
      </c>
      <c r="AM4" s="44">
        <v>413</v>
      </c>
      <c r="AN4" s="44">
        <f t="shared" ref="AN4:AN16" si="18">IF(AM4="","",AM4-AM3)</f>
        <v>1</v>
      </c>
      <c r="AO4" s="44">
        <v>30</v>
      </c>
      <c r="AP4" s="44">
        <f t="shared" ref="AP4:AP16" si="19">IF(AO4="","",AO3+AQ3-AO4)</f>
        <v>1</v>
      </c>
      <c r="AQ4" s="44">
        <v>0</v>
      </c>
      <c r="AR4" s="322" t="str">
        <f t="shared" ref="AR4:AR29" si="20">IF(AK4="","",AR3)</f>
        <v>ルララ</v>
      </c>
      <c r="AS4" s="43">
        <f t="shared" ref="AS4:AS16" si="21">IF(AK4="","",AS3)</f>
        <v>880</v>
      </c>
      <c r="AT4" s="44">
        <f t="shared" ref="AT4:AT16" si="22">IF(AS4="","",AP4*AS4)</f>
        <v>880</v>
      </c>
      <c r="AU4" s="45">
        <f t="shared" ref="AU4:AU16" si="23">IF(AT4="","",AT4/(AL4*100))</f>
        <v>8.7128712871287123E-2</v>
      </c>
      <c r="AV4" s="35"/>
      <c r="AW4" s="27"/>
      <c r="AX4" s="51">
        <f t="shared" ref="AX4:AX23" si="24">IF($A4="","",$A4)</f>
        <v>46097</v>
      </c>
      <c r="AY4" s="44">
        <v>40926</v>
      </c>
      <c r="AZ4" s="44">
        <f t="shared" ref="AZ4:AZ16" si="25">IF(AY4="","",AY4-AY3)</f>
        <v>852</v>
      </c>
      <c r="BA4" s="44">
        <v>742</v>
      </c>
      <c r="BB4" s="44">
        <f t="shared" ref="BB4:BB16" si="26">IF(BA4="","",BA4-BA3)</f>
        <v>11</v>
      </c>
      <c r="BC4" s="44">
        <v>26</v>
      </c>
      <c r="BD4" s="44">
        <f t="shared" ref="BD4:BD16" si="27">IF(BC4="","",BC3+BE3-BC4)</f>
        <v>11</v>
      </c>
      <c r="BE4" s="44">
        <v>9</v>
      </c>
      <c r="BF4" s="322" t="str">
        <f t="shared" ref="BF4:BF29" si="28">IF(AY4="","",BF3)</f>
        <v>ボンボンドロップシール</v>
      </c>
      <c r="BG4" s="43">
        <f t="shared" ref="BG4:BG16" si="29">IF(AY4="","",BG3)</f>
        <v>1500</v>
      </c>
      <c r="BH4" s="44">
        <f t="shared" ref="BH4:BH16" si="30">IF(BG4="","",BD4*BG4)</f>
        <v>16500</v>
      </c>
      <c r="BI4" s="45">
        <f t="shared" ref="BI4:BI16" si="31">IF(BH4="","",BH4/(AZ4*100))</f>
        <v>0.19366197183098591</v>
      </c>
      <c r="BJ4" s="35"/>
      <c r="BK4" s="50"/>
      <c r="BL4" s="46"/>
      <c r="BM4" s="44">
        <v>11816</v>
      </c>
      <c r="BN4" s="44">
        <v>4</v>
      </c>
      <c r="BO4" s="43">
        <v>345</v>
      </c>
      <c r="BP4" s="44">
        <v>0</v>
      </c>
      <c r="BQ4" s="44">
        <v>11</v>
      </c>
      <c r="BR4" s="43">
        <v>0</v>
      </c>
      <c r="BS4" s="43">
        <v>0</v>
      </c>
      <c r="BT4" s="60" t="s">
        <v>1108</v>
      </c>
      <c r="BU4" s="67">
        <v>1100</v>
      </c>
      <c r="BV4" s="44">
        <v>0</v>
      </c>
      <c r="BW4" s="45">
        <v>0</v>
      </c>
      <c r="BX4" s="35"/>
      <c r="BY4" s="27"/>
      <c r="BZ4" s="46"/>
      <c r="CA4" s="44">
        <v>3346</v>
      </c>
      <c r="CB4" s="44">
        <v>40</v>
      </c>
      <c r="CC4" s="44">
        <v>88</v>
      </c>
      <c r="CD4" s="44">
        <v>2</v>
      </c>
      <c r="CE4" s="44">
        <v>9</v>
      </c>
      <c r="CF4" s="43">
        <v>2</v>
      </c>
      <c r="CG4" s="44">
        <v>0</v>
      </c>
      <c r="CH4" s="68" t="s">
        <v>1060</v>
      </c>
      <c r="CI4" s="43">
        <v>750</v>
      </c>
      <c r="CJ4" s="44">
        <v>2000</v>
      </c>
      <c r="CK4" s="45">
        <v>0.5</v>
      </c>
      <c r="CL4" s="37" t="s">
        <v>892</v>
      </c>
      <c r="CM4" s="27"/>
      <c r="CN4" s="46"/>
      <c r="CO4" s="44">
        <v>2266</v>
      </c>
      <c r="CP4" s="69">
        <v>9</v>
      </c>
      <c r="CQ4" s="44">
        <v>65</v>
      </c>
      <c r="CR4" s="44">
        <v>2</v>
      </c>
      <c r="CS4" s="44">
        <v>15</v>
      </c>
      <c r="CT4" s="43">
        <v>2</v>
      </c>
      <c r="CU4" s="44">
        <v>0</v>
      </c>
      <c r="CV4" s="70" t="s">
        <v>1047</v>
      </c>
      <c r="CW4" s="44">
        <v>660</v>
      </c>
      <c r="CX4" s="44">
        <v>1320</v>
      </c>
      <c r="CY4" s="45">
        <v>1.4666666666666666</v>
      </c>
      <c r="CZ4" s="35" t="s">
        <v>1132</v>
      </c>
      <c r="DA4" s="58"/>
      <c r="DB4" s="46"/>
      <c r="DC4" s="44">
        <v>8182</v>
      </c>
      <c r="DD4" s="69">
        <v>8</v>
      </c>
      <c r="DE4" s="43">
        <v>350</v>
      </c>
      <c r="DF4" s="44">
        <v>1</v>
      </c>
      <c r="DG4" s="44">
        <v>14</v>
      </c>
      <c r="DH4" s="43">
        <v>2</v>
      </c>
      <c r="DI4" s="66">
        <v>0</v>
      </c>
      <c r="DJ4" s="60" t="s">
        <v>1130</v>
      </c>
      <c r="DK4" s="67">
        <v>500</v>
      </c>
      <c r="DL4" s="44">
        <v>1000</v>
      </c>
      <c r="DM4" s="45">
        <v>1.25</v>
      </c>
      <c r="DN4" s="35" t="s">
        <v>1136</v>
      </c>
      <c r="DO4" s="27"/>
      <c r="DP4" s="46"/>
      <c r="DQ4" s="44">
        <v>4197</v>
      </c>
      <c r="DR4" s="69">
        <v>2</v>
      </c>
      <c r="DS4" s="44">
        <v>114</v>
      </c>
      <c r="DT4" s="44">
        <v>0</v>
      </c>
      <c r="DU4" s="44">
        <v>10</v>
      </c>
      <c r="DV4" s="43">
        <v>0</v>
      </c>
      <c r="DW4" s="66">
        <v>0</v>
      </c>
      <c r="DX4" s="60" t="s">
        <v>1108</v>
      </c>
      <c r="DY4" s="67">
        <v>660</v>
      </c>
      <c r="DZ4" s="44">
        <v>0</v>
      </c>
      <c r="EA4" s="45">
        <v>0</v>
      </c>
      <c r="EB4" s="35"/>
      <c r="EC4" s="27"/>
      <c r="ED4" s="51">
        <f t="shared" ref="ED4:ED23" si="32">IF($A4="","",$A4)</f>
        <v>46097</v>
      </c>
      <c r="EE4" s="44">
        <v>32008</v>
      </c>
      <c r="EF4" s="44">
        <f t="shared" ref="EF4:EF16" si="33">IF(EE4="","",EE4-EE3)</f>
        <v>69</v>
      </c>
      <c r="EG4" s="44">
        <v>1601</v>
      </c>
      <c r="EH4" s="44">
        <f t="shared" ref="EH4:EH16" si="34">IF(EG4="","",EG4-EG3)</f>
        <v>9</v>
      </c>
      <c r="EI4" s="44">
        <v>37</v>
      </c>
      <c r="EJ4" s="44">
        <f t="shared" ref="EJ4:EJ16" si="35">IF(EI4="","",EI3+EK3-EI4)</f>
        <v>12</v>
      </c>
      <c r="EK4" s="44">
        <v>5</v>
      </c>
      <c r="EL4" s="322" t="str">
        <f t="shared" ref="EL4:EL29" si="36">IF(EE4="","",EL3)</f>
        <v>DNぷくぷくシール</v>
      </c>
      <c r="EM4" s="43">
        <f t="shared" ref="EM4:EM16" si="37">IF(EE4="","",EM3)</f>
        <v>220</v>
      </c>
      <c r="EN4" s="44">
        <f t="shared" ref="EN4:EN16" si="38">IF(EM4="","",EJ4*EM4)</f>
        <v>2640</v>
      </c>
      <c r="EO4" s="45">
        <f t="shared" ref="EO4:EO16" si="39">IF(EN4="","",EN4/(EF4*100))</f>
        <v>0.38260869565217392</v>
      </c>
      <c r="EP4" s="35"/>
      <c r="EQ4" s="27"/>
      <c r="ER4" s="51">
        <f t="shared" ref="ER4:ER23" si="40">IF($A4="","",$A4)</f>
        <v>46097</v>
      </c>
      <c r="ES4" s="44">
        <v>11117</v>
      </c>
      <c r="ET4" s="44">
        <f t="shared" ref="ET4:ET16" si="41">IF(ES4="","",ES4-ES3)</f>
        <v>84</v>
      </c>
      <c r="EU4" s="44">
        <v>317</v>
      </c>
      <c r="EV4" s="44">
        <f t="shared" ref="EV4:EV16" si="42">IF(EU4="","",EU4-EU3)</f>
        <v>1</v>
      </c>
      <c r="EW4" s="44">
        <v>58</v>
      </c>
      <c r="EX4" s="44">
        <f t="shared" ref="EX4:EX16" si="43">IF(EW4="","",EW3+EY3-EW4)</f>
        <v>1</v>
      </c>
      <c r="EY4" s="44">
        <v>0</v>
      </c>
      <c r="EZ4" s="322" t="str">
        <f t="shared" ref="EZ4:EZ29" si="44">IF(ES4="","",EZ3)</f>
        <v>サンリオバニティポーチ</v>
      </c>
      <c r="FA4" s="43">
        <f t="shared" ref="FA4:FA16" si="45">IF(ES4="","",FA3)</f>
        <v>1080</v>
      </c>
      <c r="FB4" s="44">
        <f t="shared" ref="FB4:FB16" si="46">IF(FA4="","",EX4*FA4)</f>
        <v>1080</v>
      </c>
      <c r="FC4" s="45">
        <f t="shared" ref="FC4:FC16" si="47">IF(FB4="","",FB4/(ET4*100))</f>
        <v>0.12857142857142856</v>
      </c>
      <c r="FD4" s="35"/>
      <c r="FE4" s="27"/>
      <c r="FF4" s="51">
        <f t="shared" ref="FF4:FF23" si="48">IF($A4="","",$A4)</f>
        <v>46097</v>
      </c>
      <c r="FG4" s="44">
        <v>4678</v>
      </c>
      <c r="FH4" s="44">
        <f t="shared" ref="FH4:FH16" si="49">IF(FG4="","",FG4-FG3)</f>
        <v>54</v>
      </c>
      <c r="FI4" s="44">
        <v>112</v>
      </c>
      <c r="FJ4" s="44">
        <f t="shared" ref="FJ4:FJ16" si="50">IF(FI4="","",FI4-FI3)</f>
        <v>0</v>
      </c>
      <c r="FK4" s="44">
        <v>51</v>
      </c>
      <c r="FL4" s="44">
        <f t="shared" ref="FL4:FL16" si="51">IF(FK4="","",FK3+FM3-FK4)</f>
        <v>0</v>
      </c>
      <c r="FM4" s="44">
        <v>6</v>
      </c>
      <c r="FN4" s="322" t="str">
        <f t="shared" ref="FN4:FN29" si="52">IF(FG4="","",FN3)</f>
        <v>サンリオヒョウ柄マスコットポーチ</v>
      </c>
      <c r="FO4" s="43">
        <f t="shared" ref="FO4:FO16" si="53">IF(FG4="","",FO3)</f>
        <v>935</v>
      </c>
      <c r="FP4" s="44">
        <f t="shared" ref="FP4:FP16" si="54">IF(FO4="","",FL4*FO4)</f>
        <v>0</v>
      </c>
      <c r="FQ4" s="45">
        <f t="shared" ref="FQ4:FQ16" si="55">IF(FP4="","",FP4/(FH4*100))</f>
        <v>0</v>
      </c>
      <c r="FR4" s="35"/>
      <c r="FS4" s="27"/>
      <c r="FT4" s="51">
        <f t="shared" ref="FT4:FT23" si="56">IF($A4="","",$A4)</f>
        <v>46097</v>
      </c>
      <c r="FU4" s="44">
        <v>2598</v>
      </c>
      <c r="FV4" s="44">
        <f t="shared" ref="FV4:FV16" si="57">IF(FU4="","",FU4-FU3)</f>
        <v>65</v>
      </c>
      <c r="FW4" s="44">
        <v>67</v>
      </c>
      <c r="FX4" s="44">
        <f t="shared" ref="FX4:FX15" si="58">IF(FW4="","",FW4-FW3)</f>
        <v>2</v>
      </c>
      <c r="FY4" s="44">
        <v>54</v>
      </c>
      <c r="FZ4" s="44">
        <f t="shared" ref="FZ4:FZ16" si="59">IF(FY4="","",FY3+GA3-FY4)</f>
        <v>2</v>
      </c>
      <c r="GA4" s="44">
        <v>0</v>
      </c>
      <c r="GB4" s="322" t="str">
        <f t="shared" ref="GB4:GB29" si="60">IF(FU4="","",GB3)</f>
        <v>ギャルキティマスコットポーチ</v>
      </c>
      <c r="GC4" s="43">
        <f t="shared" ref="GC4:GC16" si="61">IF(FU4="","",GC3)</f>
        <v>935</v>
      </c>
      <c r="GD4" s="44">
        <f t="shared" ref="GD4:GD16" si="62">IF(GC4="","",FZ4*GC4)</f>
        <v>1870</v>
      </c>
      <c r="GE4" s="45">
        <f t="shared" ref="GE4:GE16" si="63">IF(GD4="","",GD4/(FV4*100))</f>
        <v>0.28769230769230769</v>
      </c>
      <c r="GF4" s="35"/>
      <c r="GG4" s="65"/>
      <c r="GH4" s="51">
        <f t="shared" ref="GH4:GH23" si="64">IF($A4="","",$A4)</f>
        <v>46097</v>
      </c>
      <c r="GI4" s="44">
        <v>5276</v>
      </c>
      <c r="GJ4" s="44">
        <f t="shared" ref="GJ4:GJ16" si="65">IF(GI4="","",GI4-GI3)</f>
        <v>56</v>
      </c>
      <c r="GK4" s="44">
        <v>441</v>
      </c>
      <c r="GL4" s="44">
        <f t="shared" ref="GL4:GL16" si="66">IF(GK4="","",GK4-GK3)</f>
        <v>0</v>
      </c>
      <c r="GM4" s="44">
        <v>31</v>
      </c>
      <c r="GN4" s="44">
        <f t="shared" ref="GN4:GN16" si="67">IF(GM4="","",GM3+GO3-GM4)</f>
        <v>0</v>
      </c>
      <c r="GO4" s="44">
        <v>0</v>
      </c>
      <c r="GP4" s="322" t="str">
        <f t="shared" ref="GP4:GP29" si="68">IF(GI4="","",GP3)</f>
        <v>サミュエル</v>
      </c>
      <c r="GQ4" s="43">
        <f t="shared" ref="GQ4:GQ16" si="69">IF(GI4="","",GQ3)</f>
        <v>1000</v>
      </c>
      <c r="GR4" s="44">
        <f t="shared" ref="GR4:GR16" si="70">IF(GQ4="","",GN4*GQ4)</f>
        <v>0</v>
      </c>
      <c r="GS4" s="45">
        <f t="shared" ref="GS4:GS16" si="71">IF(GR4="","",GR4/(GJ4*100))</f>
        <v>0</v>
      </c>
      <c r="GT4" s="35"/>
      <c r="GU4" s="27"/>
      <c r="GV4" s="51">
        <f t="shared" ref="GV4:GV23" si="72">IF($A4="","",$A4)</f>
        <v>46097</v>
      </c>
      <c r="GW4" s="44">
        <v>3624</v>
      </c>
      <c r="GX4" s="44">
        <f t="shared" ref="GX4:GX16" si="73">IF(GW4="","",GW4-GW3)</f>
        <v>61</v>
      </c>
      <c r="GY4" s="44">
        <v>272</v>
      </c>
      <c r="GZ4" s="44">
        <f t="shared" ref="GZ4:GZ16" si="74">IF(GY4="","",GY4-GY3)</f>
        <v>8</v>
      </c>
      <c r="HA4" s="44">
        <v>320</v>
      </c>
      <c r="HB4" s="44">
        <f t="shared" ref="HB4:HB16" si="75">IF(HA4="","",HA3+HC3-HA4)</f>
        <v>16</v>
      </c>
      <c r="HC4" s="44">
        <v>60</v>
      </c>
      <c r="HD4" s="322" t="str">
        <f t="shared" ref="HD4:HD29" si="76">IF(GW4="","",HD3)</f>
        <v>余り物</v>
      </c>
      <c r="HE4" s="43">
        <f t="shared" ref="HE4:HE16" si="77">IF(GW4="","",HE3)</f>
        <v>200</v>
      </c>
      <c r="HF4" s="44">
        <f t="shared" ref="HF4:HF16" si="78">IF(HE4="","",HB4*HE4)</f>
        <v>3200</v>
      </c>
      <c r="HG4" s="45">
        <f t="shared" ref="HG4:HG16" si="79">IF(HF4="","",HF4/(GX4*100))</f>
        <v>0.52459016393442626</v>
      </c>
      <c r="HH4" s="35"/>
      <c r="HI4" s="27"/>
      <c r="HJ4" s="51">
        <f t="shared" ref="HJ4:HJ23" si="80">IF($A4="","",$A4)</f>
        <v>46097</v>
      </c>
      <c r="HK4" s="44">
        <v>1257</v>
      </c>
      <c r="HL4" s="44">
        <f t="shared" ref="HL4:HL16" si="81">IF(HK4="","",HK4-HK3)</f>
        <v>31</v>
      </c>
      <c r="HM4" s="44">
        <v>174</v>
      </c>
      <c r="HN4" s="44">
        <f t="shared" ref="HN4:HN16" si="82">IF(HM4="","",HM4-HM3)</f>
        <v>7</v>
      </c>
      <c r="HO4" s="44">
        <v>70</v>
      </c>
      <c r="HP4" s="44">
        <f t="shared" ref="HP4:HP16" si="83">IF(HO4="","",HO3+HQ3-HO4)</f>
        <v>6</v>
      </c>
      <c r="HQ4" s="44">
        <v>40</v>
      </c>
      <c r="HR4" s="322" t="str">
        <f t="shared" ref="HR4:HR29" si="84">IF(HK4="","",HR3)</f>
        <v>サンリオウインターMC</v>
      </c>
      <c r="HS4" s="43">
        <f t="shared" ref="HS4:HS16" si="85">IF(HK4="","",HS3)</f>
        <v>638</v>
      </c>
      <c r="HT4" s="44">
        <f t="shared" ref="HT4:HT16" si="86">IF(HS4="","",HP4*HS4)</f>
        <v>3828</v>
      </c>
      <c r="HU4" s="45">
        <f t="shared" ref="HU4:HU16" si="87">IF(HT4="","",HT4/(HL4*100))</f>
        <v>1.2348387096774194</v>
      </c>
      <c r="HV4" s="35" t="s">
        <v>1160</v>
      </c>
      <c r="HW4" s="61"/>
      <c r="HX4" s="46"/>
      <c r="HY4" s="44">
        <v>237</v>
      </c>
      <c r="HZ4" s="44">
        <v>29</v>
      </c>
      <c r="IA4" s="43">
        <v>17</v>
      </c>
      <c r="IB4" s="44">
        <v>3</v>
      </c>
      <c r="IC4" s="44">
        <v>0</v>
      </c>
      <c r="ID4" s="43">
        <v>3</v>
      </c>
      <c r="IE4" s="44">
        <v>3</v>
      </c>
      <c r="IF4" s="53" t="s">
        <v>1113</v>
      </c>
      <c r="IG4" s="43">
        <v>500</v>
      </c>
      <c r="IH4" s="44">
        <v>1500</v>
      </c>
      <c r="II4" s="45">
        <v>0.51724137931034486</v>
      </c>
      <c r="IJ4" s="35"/>
      <c r="IK4" s="27"/>
      <c r="IL4" s="46"/>
      <c r="IM4" s="44">
        <v>1303</v>
      </c>
      <c r="IN4" s="44">
        <v>2</v>
      </c>
      <c r="IO4" s="43">
        <v>40</v>
      </c>
      <c r="IP4" s="44">
        <v>1</v>
      </c>
      <c r="IQ4" s="44">
        <v>11</v>
      </c>
      <c r="IR4" s="43">
        <v>1</v>
      </c>
      <c r="IS4" s="44">
        <v>0</v>
      </c>
      <c r="IT4" s="53" t="s">
        <v>1122</v>
      </c>
      <c r="IU4" s="43">
        <v>900</v>
      </c>
      <c r="IV4" s="44">
        <v>900</v>
      </c>
      <c r="IW4" s="45">
        <v>4.5</v>
      </c>
      <c r="IX4" s="35"/>
      <c r="IY4" s="33"/>
      <c r="IZ4" s="46"/>
      <c r="JA4" s="44">
        <v>5952</v>
      </c>
      <c r="JB4" s="44">
        <v>43</v>
      </c>
      <c r="JC4" s="43">
        <v>174</v>
      </c>
      <c r="JD4" s="44">
        <v>0</v>
      </c>
      <c r="JE4" s="44">
        <v>12</v>
      </c>
      <c r="JF4" s="43">
        <v>0</v>
      </c>
      <c r="JG4" s="44">
        <v>0</v>
      </c>
      <c r="JH4" s="290" t="s">
        <v>212</v>
      </c>
      <c r="JI4" s="44">
        <v>500</v>
      </c>
      <c r="JJ4" s="44">
        <v>0</v>
      </c>
      <c r="JK4" s="45">
        <v>0</v>
      </c>
      <c r="JL4" s="35"/>
      <c r="JM4" s="27"/>
      <c r="JN4" s="46"/>
      <c r="JO4" s="44">
        <v>6654</v>
      </c>
      <c r="JP4" s="69">
        <v>11</v>
      </c>
      <c r="JQ4" s="43">
        <v>176</v>
      </c>
      <c r="JR4" s="44">
        <v>2</v>
      </c>
      <c r="JS4" s="44">
        <v>3</v>
      </c>
      <c r="JT4" s="43">
        <v>3</v>
      </c>
      <c r="JU4" s="44">
        <v>33</v>
      </c>
      <c r="JV4" s="289" t="s">
        <v>1124</v>
      </c>
      <c r="JW4" s="43">
        <v>0</v>
      </c>
      <c r="JX4" s="44">
        <v>0</v>
      </c>
      <c r="JY4" s="45">
        <v>0</v>
      </c>
      <c r="JZ4" s="35" t="s">
        <v>1143</v>
      </c>
      <c r="KA4" s="61"/>
      <c r="KB4" s="46"/>
      <c r="KC4" s="44">
        <v>4912</v>
      </c>
      <c r="KD4" s="44">
        <v>0</v>
      </c>
      <c r="KE4" s="43">
        <v>142</v>
      </c>
      <c r="KF4" s="44">
        <v>1</v>
      </c>
      <c r="KG4" s="44">
        <v>10</v>
      </c>
      <c r="KH4" s="43">
        <v>1</v>
      </c>
      <c r="KI4" s="44">
        <v>0</v>
      </c>
      <c r="KJ4" s="290" t="s">
        <v>245</v>
      </c>
      <c r="KK4" s="44">
        <v>700</v>
      </c>
      <c r="KL4" s="44">
        <v>700</v>
      </c>
      <c r="KM4" s="45" t="e">
        <v>#DIV/0!</v>
      </c>
      <c r="KN4" s="35" t="s">
        <v>1138</v>
      </c>
      <c r="KO4" s="27"/>
      <c r="KP4" s="46"/>
      <c r="KQ4" s="44">
        <v>6877</v>
      </c>
      <c r="KR4" s="44">
        <v>20</v>
      </c>
      <c r="KS4" s="43">
        <v>142</v>
      </c>
      <c r="KT4" s="44">
        <v>0</v>
      </c>
      <c r="KU4" s="44">
        <v>12</v>
      </c>
      <c r="KV4" s="43">
        <v>1</v>
      </c>
      <c r="KW4" s="44">
        <v>0</v>
      </c>
      <c r="KX4" s="293" t="s">
        <v>610</v>
      </c>
      <c r="KY4" s="43">
        <v>539</v>
      </c>
      <c r="KZ4" s="44">
        <v>539</v>
      </c>
      <c r="LA4" s="45">
        <v>0.26950000000000002</v>
      </c>
      <c r="LB4" s="35"/>
      <c r="LC4" s="27"/>
      <c r="LD4" s="46"/>
      <c r="LE4" s="44"/>
      <c r="LF4" s="44"/>
      <c r="LG4" s="44">
        <v>532</v>
      </c>
      <c r="LH4" s="44">
        <v>0</v>
      </c>
      <c r="LI4" s="43">
        <v>2</v>
      </c>
      <c r="LJ4" s="44">
        <v>0</v>
      </c>
      <c r="LK4" s="44">
        <v>0</v>
      </c>
      <c r="LL4" s="301" t="s">
        <v>1052</v>
      </c>
      <c r="LM4" s="67">
        <v>1500</v>
      </c>
      <c r="LN4" s="44">
        <v>0</v>
      </c>
      <c r="LO4" s="45"/>
      <c r="LP4" s="35"/>
      <c r="LQ4" s="27"/>
      <c r="LR4" s="51">
        <f t="shared" ref="LR4:LR23" si="88">IF($A4="","",$A4)</f>
        <v>46097</v>
      </c>
      <c r="LS4" s="44">
        <v>23940</v>
      </c>
      <c r="LT4" s="44">
        <f t="shared" ref="LT4:LT16" si="89">IF(LS4="","",LS4-LS3)</f>
        <v>77</v>
      </c>
      <c r="LU4" s="44">
        <v>1158</v>
      </c>
      <c r="LV4" s="44">
        <f t="shared" ref="LV4:LV16" si="90">IF(LU4="","",LU4-LU3)</f>
        <v>3</v>
      </c>
      <c r="LW4" s="44">
        <v>26</v>
      </c>
      <c r="LX4" s="44">
        <f t="shared" ref="LX4:LX16" si="91">IF(LW4="","",LW3+LY3-LW4)</f>
        <v>3</v>
      </c>
      <c r="LY4" s="44">
        <v>0</v>
      </c>
      <c r="LZ4" s="322" t="str">
        <f t="shared" ref="LZ4:LZ29" si="92">IF(LS4="","",LZ3)</f>
        <v>ルララ</v>
      </c>
      <c r="MA4" s="43">
        <f t="shared" ref="MA4:MA16" si="93">IF(LS4="","",MA3)</f>
        <v>850</v>
      </c>
      <c r="MB4" s="44">
        <f t="shared" ref="MB4:MB16" si="94">IF(MA4="","",LX4*MA4)</f>
        <v>2550</v>
      </c>
      <c r="MC4" s="45">
        <f t="shared" ref="MC4:MC16" si="95">IF(MB4="","",MB4/(LT4*100))</f>
        <v>0.33116883116883117</v>
      </c>
      <c r="MD4" s="35"/>
      <c r="ME4" s="27"/>
      <c r="MF4" s="51">
        <f t="shared" ref="MF4:MF23" si="96">IF($A4="","",$A4)</f>
        <v>46097</v>
      </c>
      <c r="MG4" s="44">
        <v>10498</v>
      </c>
      <c r="MH4" s="44">
        <f t="shared" ref="MH4:MH16" si="97">IF(MG4="","",MG4-MG3)</f>
        <v>75</v>
      </c>
      <c r="MI4" s="44">
        <v>433</v>
      </c>
      <c r="MJ4" s="44">
        <f t="shared" ref="MJ4:MJ16" si="98">IF(MI4="","",MI4-MI3)</f>
        <v>2</v>
      </c>
      <c r="MK4" s="44">
        <v>12</v>
      </c>
      <c r="ML4" s="44">
        <f t="shared" ref="ML4:ML16" si="99">IF(MK4="","",MK3+MM3-MK4)</f>
        <v>2</v>
      </c>
      <c r="MM4" s="44">
        <v>8</v>
      </c>
      <c r="MN4" s="322" t="str">
        <f t="shared" ref="MN4:MN29" si="100">IF(MG4="","",MN3)</f>
        <v>たまごっちボアポーチ</v>
      </c>
      <c r="MO4" s="43">
        <f t="shared" ref="MO4:MO16" si="101">IF(MG4="","",MO3)</f>
        <v>1100</v>
      </c>
      <c r="MP4" s="44">
        <f t="shared" ref="MP4:MP16" si="102">IF(MO4="","",ML4*MO4)</f>
        <v>2200</v>
      </c>
      <c r="MQ4" s="45">
        <f t="shared" ref="MQ4:MQ16" si="103">IF(MP4="","",MP4/(MH4*100))</f>
        <v>0.29333333333333333</v>
      </c>
      <c r="MR4" s="320" t="s">
        <v>1102</v>
      </c>
      <c r="MS4" s="27"/>
      <c r="MT4" s="51">
        <f t="shared" ref="MT4:MT23" si="104">IF($A4="","",$A4)</f>
        <v>46097</v>
      </c>
      <c r="MU4" s="44">
        <v>6554</v>
      </c>
      <c r="MV4" s="44">
        <f t="shared" ref="MV4:MV16" si="105">IF(MU4="","",MU4-MU3)</f>
        <v>981</v>
      </c>
      <c r="MW4" s="44">
        <v>508</v>
      </c>
      <c r="MX4" s="44">
        <f t="shared" ref="MX4:MX16" si="106">IF(MW4="","",MW4-MW3)</f>
        <v>7</v>
      </c>
      <c r="MY4" s="44">
        <v>30</v>
      </c>
      <c r="MZ4" s="44">
        <f t="shared" ref="MZ4:MZ16" si="107">IF(MY4="","",MY3+NA3-MY4)</f>
        <v>7</v>
      </c>
      <c r="NA4" s="44">
        <v>8</v>
      </c>
      <c r="NB4" s="322" t="str">
        <f t="shared" ref="NB4:NB29" si="108">IF(MU4="","",NB3)</f>
        <v>ボンボンドロップシール</v>
      </c>
      <c r="NC4" s="43">
        <f t="shared" ref="NC4:NC16" si="109">IF(MU4="","",NC3)</f>
        <v>1500</v>
      </c>
      <c r="ND4" s="44">
        <f t="shared" ref="ND4:ND16" si="110">IF(NC4="","",MZ4*NC4)</f>
        <v>10500</v>
      </c>
      <c r="NE4" s="45">
        <f t="shared" ref="NE4:NE16" si="111">IF(ND4="","",ND4/(MV4*100))</f>
        <v>0.10703363914373089</v>
      </c>
      <c r="NF4" s="35" t="s">
        <v>1052</v>
      </c>
      <c r="NG4" s="27"/>
      <c r="NH4" s="51">
        <f t="shared" ref="NH4:NH23" si="112">IF($A4="","",$A4)</f>
        <v>46097</v>
      </c>
      <c r="NI4" s="44">
        <v>14175</v>
      </c>
      <c r="NJ4" s="44">
        <f t="shared" ref="NJ4:NJ16" si="113">IF(NI4="","",NI4-NI3)</f>
        <v>202</v>
      </c>
      <c r="NK4" s="44">
        <v>246</v>
      </c>
      <c r="NL4" s="44">
        <f t="shared" ref="NL4:NL16" si="114">IF(NK4="","",NK4-NK3)</f>
        <v>6</v>
      </c>
      <c r="NM4" s="44">
        <v>18</v>
      </c>
      <c r="NN4" s="44">
        <f t="shared" ref="NN4:NN16" si="115">IF(NM4="","",NM3+NO3-NM4)</f>
        <v>6</v>
      </c>
      <c r="NO4" s="44">
        <v>10</v>
      </c>
      <c r="NP4" s="322" t="str">
        <f t="shared" ref="NP4:NP29" si="116">IF(NI4="","",NP3)</f>
        <v>たまごっちヘアバンド</v>
      </c>
      <c r="NQ4" s="43">
        <f t="shared" ref="NQ4:NQ16" si="117">IF(NI4="","",NQ3)</f>
        <v>1100</v>
      </c>
      <c r="NR4" s="44">
        <f t="shared" ref="NR4:NR16" si="118">IF(NQ4="","",NN4*NQ4)</f>
        <v>6600</v>
      </c>
      <c r="NS4" s="45">
        <f t="shared" ref="NS4:NS16" si="119">IF(NR4="","",NR4/(NJ4*100))</f>
        <v>0.32673267326732675</v>
      </c>
      <c r="NT4" s="35"/>
    </row>
    <row r="5" spans="1:384" ht="15" customHeight="1" thickBot="1" x14ac:dyDescent="0.25">
      <c r="A5" s="38">
        <v>46101</v>
      </c>
      <c r="B5" s="39">
        <f>IF(A5="","",SUM(J5,LF9,AL5,ET5,AZ5,EF5,LT5,NJ5,MV5,MH5,X5,GJ5,GX5,HL5,FH5,FV5)+SUM(IN11:IN14)+SUM(HZ11:HZ14)+SUM(DR11:DR14)+SUM(CP11:CP14)+SUM(CB11:CB14)+SUM(BN11:BN14)+SUM(DD11:DD14)+SUM(JB11:JB14)+SUM(JP11:JP14)+SUM(KD11:KD14)+SUM(KR11:KR14))</f>
        <v>4409</v>
      </c>
      <c r="C5" s="40">
        <f>IF(A5="","",SUM(J5,X5,AL5,AZ5)+SUM(BN11:BN14)+SUM(CB11:CB14)+SUM(CP11:CP14))</f>
        <v>1475</v>
      </c>
      <c r="D5" s="40">
        <f>IF(A5="","",SUM(EF5,ET5)+SUM(DD11:DD14)+SUM(DR11:DR14))</f>
        <v>175</v>
      </c>
      <c r="E5" s="41">
        <f>IF(A5="","",SUM(NJ5,MV5,MH5,LF9,LT5)+SUM(JB11:JB14)+SUM(JP11:JP14)+SUM(KD11:KD14)+SUM(KR11:KR14))</f>
        <v>1898</v>
      </c>
      <c r="F5" s="41">
        <f>IF(B5="","",SUM(GJ5,GX5,HL5)+SUM(IN11:IN14)+SUM(HZ11:HZ14))</f>
        <v>689</v>
      </c>
      <c r="G5" s="40">
        <f t="shared" si="0"/>
        <v>172</v>
      </c>
      <c r="H5" s="42"/>
      <c r="I5" s="44">
        <v>6624</v>
      </c>
      <c r="J5" s="44">
        <f t="shared" si="1"/>
        <v>40</v>
      </c>
      <c r="K5" s="44">
        <v>245</v>
      </c>
      <c r="L5" s="44">
        <f t="shared" si="2"/>
        <v>8</v>
      </c>
      <c r="M5" s="44">
        <v>90</v>
      </c>
      <c r="N5" s="44">
        <f t="shared" si="3"/>
        <v>8</v>
      </c>
      <c r="O5" s="44">
        <v>0</v>
      </c>
      <c r="P5" s="322" t="str">
        <f t="shared" si="4"/>
        <v>AIまきまきシール</v>
      </c>
      <c r="Q5" s="43">
        <f t="shared" si="5"/>
        <v>130</v>
      </c>
      <c r="R5" s="44">
        <f t="shared" si="6"/>
        <v>1040</v>
      </c>
      <c r="S5" s="45">
        <f t="shared" si="7"/>
        <v>0.26</v>
      </c>
      <c r="T5" s="298" t="s">
        <v>1161</v>
      </c>
      <c r="U5" s="27"/>
      <c r="V5" s="51">
        <f t="shared" si="8"/>
        <v>46101</v>
      </c>
      <c r="W5" s="44">
        <v>16634</v>
      </c>
      <c r="X5" s="44">
        <f t="shared" si="9"/>
        <v>100</v>
      </c>
      <c r="Y5" s="44">
        <v>613</v>
      </c>
      <c r="Z5" s="44">
        <f t="shared" si="10"/>
        <v>2</v>
      </c>
      <c r="AA5" s="44">
        <v>17</v>
      </c>
      <c r="AB5" s="44">
        <f t="shared" si="11"/>
        <v>2</v>
      </c>
      <c r="AC5" s="44"/>
      <c r="AD5" s="322" t="str">
        <f t="shared" si="12"/>
        <v>サンリオボアポーチ</v>
      </c>
      <c r="AE5" s="43">
        <f t="shared" si="13"/>
        <v>1026</v>
      </c>
      <c r="AF5" s="44">
        <f t="shared" si="14"/>
        <v>2052</v>
      </c>
      <c r="AG5" s="45">
        <f t="shared" si="15"/>
        <v>0.20519999999999999</v>
      </c>
      <c r="AH5" s="35"/>
      <c r="AI5" s="27"/>
      <c r="AJ5" s="51">
        <f t="shared" si="16"/>
        <v>46101</v>
      </c>
      <c r="AK5" s="44">
        <v>20563</v>
      </c>
      <c r="AL5" s="44">
        <f t="shared" si="17"/>
        <v>80</v>
      </c>
      <c r="AM5" s="44">
        <v>415</v>
      </c>
      <c r="AN5" s="44">
        <f t="shared" si="18"/>
        <v>2</v>
      </c>
      <c r="AO5" s="44">
        <v>28</v>
      </c>
      <c r="AP5" s="44">
        <f t="shared" si="19"/>
        <v>2</v>
      </c>
      <c r="AQ5" s="44"/>
      <c r="AR5" s="322" t="str">
        <f t="shared" si="20"/>
        <v>ルララ</v>
      </c>
      <c r="AS5" s="43">
        <f t="shared" si="21"/>
        <v>880</v>
      </c>
      <c r="AT5" s="44">
        <f t="shared" si="22"/>
        <v>1760</v>
      </c>
      <c r="AU5" s="45">
        <f t="shared" si="23"/>
        <v>0.22</v>
      </c>
      <c r="AV5" s="35"/>
      <c r="AW5" s="27"/>
      <c r="AX5" s="51">
        <f t="shared" si="24"/>
        <v>46101</v>
      </c>
      <c r="AY5" s="44">
        <v>41475</v>
      </c>
      <c r="AZ5" s="44">
        <f t="shared" si="25"/>
        <v>549</v>
      </c>
      <c r="BA5" s="44">
        <v>749</v>
      </c>
      <c r="BB5" s="44">
        <f t="shared" si="26"/>
        <v>7</v>
      </c>
      <c r="BC5" s="44">
        <v>30</v>
      </c>
      <c r="BD5" s="44">
        <f t="shared" si="27"/>
        <v>5</v>
      </c>
      <c r="BE5" s="44">
        <v>2</v>
      </c>
      <c r="BF5" s="322" t="str">
        <f t="shared" si="28"/>
        <v>ボンボンドロップシール</v>
      </c>
      <c r="BG5" s="43">
        <f t="shared" si="29"/>
        <v>1500</v>
      </c>
      <c r="BH5" s="44">
        <f t="shared" si="30"/>
        <v>7500</v>
      </c>
      <c r="BI5" s="45">
        <f t="shared" si="31"/>
        <v>0.13661202185792351</v>
      </c>
      <c r="BJ5" s="35"/>
      <c r="BK5" s="50"/>
      <c r="BL5" s="46"/>
      <c r="BM5" s="44">
        <v>14224</v>
      </c>
      <c r="BN5" s="44">
        <v>15</v>
      </c>
      <c r="BO5" s="44">
        <v>761</v>
      </c>
      <c r="BP5" s="44">
        <v>2</v>
      </c>
      <c r="BQ5" s="44">
        <v>14</v>
      </c>
      <c r="BR5" s="73">
        <v>2</v>
      </c>
      <c r="BS5" s="25">
        <v>2</v>
      </c>
      <c r="BT5" s="60" t="s">
        <v>1061</v>
      </c>
      <c r="BU5" s="44">
        <v>1100</v>
      </c>
      <c r="BV5" s="37">
        <v>2200</v>
      </c>
      <c r="BW5" s="45">
        <v>1.4666666666666666</v>
      </c>
      <c r="BX5" s="35" t="s">
        <v>1131</v>
      </c>
      <c r="BY5" s="27"/>
      <c r="BZ5" s="46"/>
      <c r="CA5" s="44">
        <v>3873</v>
      </c>
      <c r="CB5" s="44">
        <v>7</v>
      </c>
      <c r="CC5" s="44">
        <v>122</v>
      </c>
      <c r="CD5" s="44">
        <v>0</v>
      </c>
      <c r="CE5" s="44">
        <v>10</v>
      </c>
      <c r="CF5" s="43">
        <v>0</v>
      </c>
      <c r="CG5" s="44">
        <v>0</v>
      </c>
      <c r="CH5" s="55" t="s">
        <v>556</v>
      </c>
      <c r="CI5" s="44">
        <v>0</v>
      </c>
      <c r="CJ5" s="44">
        <v>0</v>
      </c>
      <c r="CK5" s="45">
        <v>0</v>
      </c>
      <c r="CL5" s="35"/>
      <c r="CM5" s="27"/>
      <c r="CN5" s="46"/>
      <c r="CO5" s="44">
        <v>5509</v>
      </c>
      <c r="CP5" s="44">
        <v>50</v>
      </c>
      <c r="CQ5" s="44">
        <v>176</v>
      </c>
      <c r="CR5" s="44">
        <v>2</v>
      </c>
      <c r="CS5" s="44">
        <v>9</v>
      </c>
      <c r="CT5" s="43">
        <v>0</v>
      </c>
      <c r="CU5" s="44">
        <v>0</v>
      </c>
      <c r="CV5" s="70" t="s">
        <v>921</v>
      </c>
      <c r="CW5" s="44">
        <v>1100</v>
      </c>
      <c r="CX5" s="44">
        <v>0</v>
      </c>
      <c r="CY5" s="45">
        <v>0</v>
      </c>
      <c r="CZ5" s="35"/>
      <c r="DA5" s="58"/>
      <c r="DB5" s="46"/>
      <c r="DC5" s="44">
        <v>9864</v>
      </c>
      <c r="DD5" s="44">
        <v>38</v>
      </c>
      <c r="DE5" s="44">
        <v>468</v>
      </c>
      <c r="DF5" s="44">
        <v>1</v>
      </c>
      <c r="DG5" s="44">
        <v>9</v>
      </c>
      <c r="DH5" s="43">
        <v>1</v>
      </c>
      <c r="DI5" s="66">
        <v>0</v>
      </c>
      <c r="DJ5" s="60" t="s">
        <v>921</v>
      </c>
      <c r="DK5" s="44">
        <v>1100</v>
      </c>
      <c r="DL5" s="37">
        <v>1100</v>
      </c>
      <c r="DM5" s="45">
        <v>0.28947368421052633</v>
      </c>
      <c r="DN5" s="35"/>
      <c r="DO5" s="27"/>
      <c r="DP5" s="46"/>
      <c r="DQ5" s="44">
        <v>4080</v>
      </c>
      <c r="DR5" s="44">
        <v>13</v>
      </c>
      <c r="DS5" s="44">
        <v>129</v>
      </c>
      <c r="DT5" s="44">
        <v>2</v>
      </c>
      <c r="DU5" s="44">
        <v>9</v>
      </c>
      <c r="DV5" s="43">
        <v>2</v>
      </c>
      <c r="DW5" s="66">
        <v>0</v>
      </c>
      <c r="DX5" s="60" t="s">
        <v>1030</v>
      </c>
      <c r="DY5" s="44">
        <v>880</v>
      </c>
      <c r="DZ5" s="44">
        <v>1760</v>
      </c>
      <c r="EA5" s="45">
        <v>1.3538461538461539</v>
      </c>
      <c r="EB5" s="35" t="s">
        <v>1135</v>
      </c>
      <c r="EC5" s="27"/>
      <c r="ED5" s="51">
        <f t="shared" si="32"/>
        <v>46101</v>
      </c>
      <c r="EE5" s="44">
        <v>32044</v>
      </c>
      <c r="EF5" s="44">
        <f t="shared" si="33"/>
        <v>36</v>
      </c>
      <c r="EG5" s="44">
        <v>1606</v>
      </c>
      <c r="EH5" s="44">
        <f t="shared" si="34"/>
        <v>5</v>
      </c>
      <c r="EI5" s="44">
        <v>36</v>
      </c>
      <c r="EJ5" s="44">
        <f t="shared" si="35"/>
        <v>6</v>
      </c>
      <c r="EK5" s="44">
        <v>0</v>
      </c>
      <c r="EL5" s="322" t="str">
        <f t="shared" si="36"/>
        <v>DNぷくぷくシール</v>
      </c>
      <c r="EM5" s="43">
        <f t="shared" si="37"/>
        <v>220</v>
      </c>
      <c r="EN5" s="44">
        <f t="shared" si="38"/>
        <v>1320</v>
      </c>
      <c r="EO5" s="45">
        <f t="shared" si="39"/>
        <v>0.36666666666666664</v>
      </c>
      <c r="EP5" s="35" t="s">
        <v>1184</v>
      </c>
      <c r="EQ5" s="27"/>
      <c r="ER5" s="51">
        <f t="shared" si="40"/>
        <v>46101</v>
      </c>
      <c r="ES5" s="44">
        <v>11173</v>
      </c>
      <c r="ET5" s="44">
        <f t="shared" si="41"/>
        <v>56</v>
      </c>
      <c r="EU5" s="44">
        <v>319</v>
      </c>
      <c r="EV5" s="44">
        <f t="shared" si="42"/>
        <v>2</v>
      </c>
      <c r="EW5" s="44">
        <v>56</v>
      </c>
      <c r="EX5" s="44">
        <f t="shared" si="43"/>
        <v>2</v>
      </c>
      <c r="EY5" s="44">
        <v>4</v>
      </c>
      <c r="EZ5" s="322" t="str">
        <f t="shared" si="44"/>
        <v>サンリオバニティポーチ</v>
      </c>
      <c r="FA5" s="43">
        <f t="shared" si="45"/>
        <v>1080</v>
      </c>
      <c r="FB5" s="44">
        <f t="shared" si="46"/>
        <v>2160</v>
      </c>
      <c r="FC5" s="45">
        <f t="shared" si="47"/>
        <v>0.38571428571428573</v>
      </c>
      <c r="FD5" s="35"/>
      <c r="FE5" s="27"/>
      <c r="FF5" s="51">
        <f t="shared" si="48"/>
        <v>46101</v>
      </c>
      <c r="FG5" s="44">
        <v>4789</v>
      </c>
      <c r="FH5" s="44">
        <f t="shared" si="49"/>
        <v>111</v>
      </c>
      <c r="FI5" s="44">
        <v>114</v>
      </c>
      <c r="FJ5" s="44">
        <f t="shared" si="50"/>
        <v>2</v>
      </c>
      <c r="FK5" s="44">
        <v>55</v>
      </c>
      <c r="FL5" s="44">
        <f t="shared" si="51"/>
        <v>2</v>
      </c>
      <c r="FM5" s="44">
        <v>0</v>
      </c>
      <c r="FN5" s="322" t="str">
        <f t="shared" si="52"/>
        <v>サンリオヒョウ柄マスコットポーチ</v>
      </c>
      <c r="FO5" s="43">
        <f t="shared" si="53"/>
        <v>935</v>
      </c>
      <c r="FP5" s="44">
        <f t="shared" si="54"/>
        <v>1870</v>
      </c>
      <c r="FQ5" s="45">
        <f t="shared" si="55"/>
        <v>0.16846846846846847</v>
      </c>
      <c r="FR5" s="35"/>
      <c r="FS5" s="27"/>
      <c r="FT5" s="51">
        <f t="shared" si="56"/>
        <v>46101</v>
      </c>
      <c r="FU5" s="44">
        <v>2659</v>
      </c>
      <c r="FV5" s="44">
        <f t="shared" si="57"/>
        <v>61</v>
      </c>
      <c r="FW5" s="44">
        <v>67</v>
      </c>
      <c r="FX5" s="44">
        <f t="shared" si="58"/>
        <v>0</v>
      </c>
      <c r="FY5" s="44">
        <v>54</v>
      </c>
      <c r="FZ5" s="44">
        <f t="shared" si="59"/>
        <v>0</v>
      </c>
      <c r="GA5" s="44">
        <v>0</v>
      </c>
      <c r="GB5" s="322" t="str">
        <f t="shared" si="60"/>
        <v>ギャルキティマスコットポーチ</v>
      </c>
      <c r="GC5" s="43">
        <f t="shared" si="61"/>
        <v>935</v>
      </c>
      <c r="GD5" s="44">
        <f t="shared" si="62"/>
        <v>0</v>
      </c>
      <c r="GE5" s="45">
        <f t="shared" si="63"/>
        <v>0</v>
      </c>
      <c r="GF5" s="298" t="s">
        <v>1183</v>
      </c>
      <c r="GG5" s="65"/>
      <c r="GH5" s="51">
        <f t="shared" si="64"/>
        <v>46101</v>
      </c>
      <c r="GI5" s="44">
        <v>5358</v>
      </c>
      <c r="GJ5" s="44">
        <f t="shared" si="65"/>
        <v>82</v>
      </c>
      <c r="GK5" s="44">
        <v>443</v>
      </c>
      <c r="GL5" s="44">
        <f t="shared" si="66"/>
        <v>2</v>
      </c>
      <c r="GM5" s="44">
        <v>28</v>
      </c>
      <c r="GN5" s="44">
        <f t="shared" si="67"/>
        <v>3</v>
      </c>
      <c r="GO5" s="44">
        <v>0</v>
      </c>
      <c r="GP5" s="322" t="str">
        <f t="shared" si="68"/>
        <v>サミュエル</v>
      </c>
      <c r="GQ5" s="43">
        <f t="shared" si="69"/>
        <v>1000</v>
      </c>
      <c r="GR5" s="44">
        <f t="shared" si="70"/>
        <v>3000</v>
      </c>
      <c r="GS5" s="45">
        <f t="shared" si="71"/>
        <v>0.36585365853658536</v>
      </c>
      <c r="GT5" s="35"/>
      <c r="GU5" s="27"/>
      <c r="GV5" s="51">
        <f t="shared" si="72"/>
        <v>46101</v>
      </c>
      <c r="GW5" s="44">
        <v>3736</v>
      </c>
      <c r="GX5" s="44">
        <f t="shared" si="73"/>
        <v>112</v>
      </c>
      <c r="GY5" s="44">
        <v>284</v>
      </c>
      <c r="GZ5" s="44">
        <f t="shared" si="74"/>
        <v>12</v>
      </c>
      <c r="HA5" s="44">
        <v>360</v>
      </c>
      <c r="HB5" s="44">
        <f t="shared" si="75"/>
        <v>20</v>
      </c>
      <c r="HC5" s="44">
        <v>0</v>
      </c>
      <c r="HD5" s="322" t="str">
        <f t="shared" si="76"/>
        <v>余り物</v>
      </c>
      <c r="HE5" s="43">
        <f t="shared" si="77"/>
        <v>200</v>
      </c>
      <c r="HF5" s="44">
        <f t="shared" si="78"/>
        <v>4000</v>
      </c>
      <c r="HG5" s="45">
        <f t="shared" si="79"/>
        <v>0.35714285714285715</v>
      </c>
      <c r="HH5" s="35"/>
      <c r="HI5" s="27"/>
      <c r="HJ5" s="51">
        <f t="shared" si="80"/>
        <v>46101</v>
      </c>
      <c r="HK5" s="44">
        <v>1323</v>
      </c>
      <c r="HL5" s="44">
        <f t="shared" si="81"/>
        <v>66</v>
      </c>
      <c r="HM5" s="44">
        <v>185</v>
      </c>
      <c r="HN5" s="44">
        <f t="shared" si="82"/>
        <v>11</v>
      </c>
      <c r="HO5" s="44">
        <v>96</v>
      </c>
      <c r="HP5" s="44">
        <f t="shared" si="83"/>
        <v>14</v>
      </c>
      <c r="HQ5" s="44">
        <v>14</v>
      </c>
      <c r="HR5" s="322" t="str">
        <f t="shared" si="84"/>
        <v>サンリオウインターMC</v>
      </c>
      <c r="HS5" s="43">
        <f t="shared" si="85"/>
        <v>638</v>
      </c>
      <c r="HT5" s="44">
        <f t="shared" si="86"/>
        <v>8932</v>
      </c>
      <c r="HU5" s="45">
        <f t="shared" si="87"/>
        <v>1.3533333333333333</v>
      </c>
      <c r="HV5" s="35" t="s">
        <v>281</v>
      </c>
      <c r="HW5" s="61"/>
      <c r="HX5" s="46"/>
      <c r="HY5" s="44">
        <v>3833</v>
      </c>
      <c r="HZ5" s="44">
        <v>26</v>
      </c>
      <c r="IA5" s="44">
        <v>90</v>
      </c>
      <c r="IB5" s="44">
        <v>2</v>
      </c>
      <c r="IC5" s="44">
        <v>1</v>
      </c>
      <c r="ID5" s="43">
        <v>2</v>
      </c>
      <c r="IE5" s="44">
        <v>2</v>
      </c>
      <c r="IF5" s="60" t="s">
        <v>1113</v>
      </c>
      <c r="IG5" s="44">
        <v>500</v>
      </c>
      <c r="IH5" s="44">
        <v>1000</v>
      </c>
      <c r="II5" s="45">
        <v>0.34482758620689657</v>
      </c>
      <c r="IJ5" s="35"/>
      <c r="IK5" s="27"/>
      <c r="IL5" s="46"/>
      <c r="IM5" s="44">
        <v>2807</v>
      </c>
      <c r="IN5" s="44">
        <v>31</v>
      </c>
      <c r="IO5" s="44">
        <v>80</v>
      </c>
      <c r="IP5" s="44">
        <v>2</v>
      </c>
      <c r="IQ5" s="44">
        <v>16</v>
      </c>
      <c r="IR5" s="43">
        <v>1</v>
      </c>
      <c r="IS5" s="44">
        <v>0</v>
      </c>
      <c r="IT5" s="60" t="s">
        <v>1061</v>
      </c>
      <c r="IU5" s="44">
        <v>1100</v>
      </c>
      <c r="IV5" s="44">
        <v>1100</v>
      </c>
      <c r="IW5" s="45">
        <v>0.35483870967741937</v>
      </c>
      <c r="IX5" s="35"/>
      <c r="IY5" s="33"/>
      <c r="IZ5" s="46"/>
      <c r="JA5" s="44">
        <v>9325</v>
      </c>
      <c r="JB5" s="44">
        <v>75</v>
      </c>
      <c r="JC5" s="44">
        <v>261</v>
      </c>
      <c r="JD5" s="44">
        <v>3</v>
      </c>
      <c r="JE5" s="44">
        <v>30</v>
      </c>
      <c r="JF5" s="43">
        <v>4</v>
      </c>
      <c r="JG5" s="44">
        <v>0</v>
      </c>
      <c r="JH5" s="290" t="s">
        <v>687</v>
      </c>
      <c r="JI5" s="44">
        <v>200</v>
      </c>
      <c r="JJ5" s="44">
        <v>800</v>
      </c>
      <c r="JK5" s="45">
        <v>0.10666666666666667</v>
      </c>
      <c r="JL5" s="35"/>
      <c r="JM5" s="27"/>
      <c r="JN5" s="46"/>
      <c r="JO5" s="44">
        <v>6125</v>
      </c>
      <c r="JP5" s="44">
        <v>47</v>
      </c>
      <c r="JQ5" s="44">
        <v>429</v>
      </c>
      <c r="JR5" s="44">
        <v>1</v>
      </c>
      <c r="JS5" s="44">
        <v>32</v>
      </c>
      <c r="JT5" s="43">
        <v>1</v>
      </c>
      <c r="JU5" s="44">
        <v>0</v>
      </c>
      <c r="JV5" s="290" t="s">
        <v>1080</v>
      </c>
      <c r="JW5" s="44">
        <v>1100</v>
      </c>
      <c r="JX5" s="44">
        <v>1100</v>
      </c>
      <c r="JY5" s="45">
        <v>0.23404255319148937</v>
      </c>
      <c r="JZ5" s="35"/>
      <c r="KA5" s="61"/>
      <c r="KB5" s="46"/>
      <c r="KC5" s="44">
        <v>9648</v>
      </c>
      <c r="KD5" s="69">
        <v>75</v>
      </c>
      <c r="KE5" s="44">
        <v>525</v>
      </c>
      <c r="KF5" s="44">
        <v>1</v>
      </c>
      <c r="KG5" s="44">
        <v>14</v>
      </c>
      <c r="KH5" s="43">
        <v>1</v>
      </c>
      <c r="KI5" s="44">
        <v>0</v>
      </c>
      <c r="KJ5" s="60" t="s">
        <v>1061</v>
      </c>
      <c r="KK5" s="44">
        <v>1100</v>
      </c>
      <c r="KL5" s="44">
        <v>1100</v>
      </c>
      <c r="KM5" s="45">
        <v>0.14666666666666667</v>
      </c>
      <c r="KN5" s="35"/>
      <c r="KO5" s="27"/>
      <c r="KP5" s="46"/>
      <c r="KQ5" s="44">
        <v>6874</v>
      </c>
      <c r="KR5" s="44">
        <v>10</v>
      </c>
      <c r="KS5" s="44">
        <v>317</v>
      </c>
      <c r="KT5" s="44">
        <v>0</v>
      </c>
      <c r="KU5" s="44">
        <v>290</v>
      </c>
      <c r="KV5" s="43">
        <v>10</v>
      </c>
      <c r="KW5" s="44">
        <v>0</v>
      </c>
      <c r="KX5" s="290" t="s">
        <v>42</v>
      </c>
      <c r="KY5" s="44">
        <v>150</v>
      </c>
      <c r="KZ5" s="44">
        <v>1500</v>
      </c>
      <c r="LA5" s="45">
        <v>1.5</v>
      </c>
      <c r="LB5" s="35"/>
      <c r="LC5" s="27"/>
      <c r="LD5" s="74"/>
      <c r="LE5" s="75"/>
      <c r="LF5" s="75"/>
      <c r="LG5" s="75">
        <v>1166</v>
      </c>
      <c r="LH5" s="75">
        <v>0</v>
      </c>
      <c r="LI5" s="76">
        <v>2</v>
      </c>
      <c r="LJ5" s="75">
        <v>0</v>
      </c>
      <c r="LK5" s="75">
        <v>0</v>
      </c>
      <c r="LL5" s="302" t="s">
        <v>1052</v>
      </c>
      <c r="LM5" s="78">
        <v>1500</v>
      </c>
      <c r="LN5" s="75">
        <v>0</v>
      </c>
      <c r="LO5" s="79"/>
      <c r="LP5" s="35"/>
      <c r="LQ5" s="27"/>
      <c r="LR5" s="51">
        <f t="shared" si="88"/>
        <v>46101</v>
      </c>
      <c r="LS5" s="44">
        <v>23969</v>
      </c>
      <c r="LT5" s="44">
        <f t="shared" si="89"/>
        <v>29</v>
      </c>
      <c r="LU5" s="44">
        <v>1159</v>
      </c>
      <c r="LV5" s="44">
        <f t="shared" si="90"/>
        <v>1</v>
      </c>
      <c r="LW5" s="44">
        <v>25</v>
      </c>
      <c r="LX5" s="44">
        <f t="shared" si="91"/>
        <v>1</v>
      </c>
      <c r="LY5" s="44">
        <v>0</v>
      </c>
      <c r="LZ5" s="322" t="str">
        <f t="shared" si="92"/>
        <v>ルララ</v>
      </c>
      <c r="MA5" s="43">
        <f t="shared" si="93"/>
        <v>850</v>
      </c>
      <c r="MB5" s="44">
        <f t="shared" si="94"/>
        <v>850</v>
      </c>
      <c r="MC5" s="45">
        <f t="shared" si="95"/>
        <v>0.29310344827586204</v>
      </c>
      <c r="MD5" s="298" t="s">
        <v>1180</v>
      </c>
      <c r="ME5" s="27"/>
      <c r="MF5" s="51">
        <f t="shared" si="96"/>
        <v>46101</v>
      </c>
      <c r="MG5" s="44">
        <v>10560</v>
      </c>
      <c r="MH5" s="44">
        <f t="shared" si="97"/>
        <v>62</v>
      </c>
      <c r="MI5" s="44">
        <v>434</v>
      </c>
      <c r="MJ5" s="44">
        <f t="shared" si="98"/>
        <v>1</v>
      </c>
      <c r="MK5" s="44">
        <v>19</v>
      </c>
      <c r="ML5" s="44">
        <f t="shared" si="99"/>
        <v>1</v>
      </c>
      <c r="MM5" s="44">
        <v>1</v>
      </c>
      <c r="MN5" s="322" t="str">
        <f t="shared" si="100"/>
        <v>たまごっちボアポーチ</v>
      </c>
      <c r="MO5" s="43">
        <f t="shared" si="101"/>
        <v>1100</v>
      </c>
      <c r="MP5" s="44">
        <f t="shared" si="102"/>
        <v>1100</v>
      </c>
      <c r="MQ5" s="45">
        <f t="shared" si="103"/>
        <v>0.17741935483870969</v>
      </c>
      <c r="MR5" s="35" t="s">
        <v>1179</v>
      </c>
      <c r="MS5" s="27"/>
      <c r="MT5" s="51">
        <f t="shared" si="104"/>
        <v>46101</v>
      </c>
      <c r="MU5" s="44">
        <v>7136</v>
      </c>
      <c r="MV5" s="44">
        <f t="shared" si="105"/>
        <v>582</v>
      </c>
      <c r="MW5" s="44">
        <v>512</v>
      </c>
      <c r="MX5" s="44">
        <f t="shared" si="106"/>
        <v>4</v>
      </c>
      <c r="MY5" s="44">
        <v>32</v>
      </c>
      <c r="MZ5" s="44">
        <f t="shared" si="107"/>
        <v>6</v>
      </c>
      <c r="NA5" s="44">
        <v>3</v>
      </c>
      <c r="NB5" s="322" t="str">
        <f t="shared" si="108"/>
        <v>ボンボンドロップシール</v>
      </c>
      <c r="NC5" s="43">
        <f t="shared" si="109"/>
        <v>1500</v>
      </c>
      <c r="ND5" s="44">
        <f t="shared" si="110"/>
        <v>9000</v>
      </c>
      <c r="NE5" s="45">
        <f t="shared" si="111"/>
        <v>0.15463917525773196</v>
      </c>
      <c r="NF5" s="35"/>
      <c r="NG5" s="27"/>
      <c r="NH5" s="51">
        <f t="shared" si="112"/>
        <v>46101</v>
      </c>
      <c r="NI5" s="44">
        <v>14302</v>
      </c>
      <c r="NJ5" s="44">
        <f t="shared" si="113"/>
        <v>127</v>
      </c>
      <c r="NK5" s="44">
        <v>255</v>
      </c>
      <c r="NL5" s="44">
        <f t="shared" si="114"/>
        <v>9</v>
      </c>
      <c r="NM5" s="44">
        <v>18</v>
      </c>
      <c r="NN5" s="44">
        <f t="shared" si="115"/>
        <v>10</v>
      </c>
      <c r="NO5" s="44">
        <v>6</v>
      </c>
      <c r="NP5" s="322" t="str">
        <f t="shared" si="116"/>
        <v>たまごっちヘアバンド</v>
      </c>
      <c r="NQ5" s="43">
        <f t="shared" si="117"/>
        <v>1100</v>
      </c>
      <c r="NR5" s="44">
        <f t="shared" si="118"/>
        <v>11000</v>
      </c>
      <c r="NS5" s="45">
        <f t="shared" si="119"/>
        <v>0.86614173228346458</v>
      </c>
      <c r="NT5" s="35"/>
    </row>
    <row r="6" spans="1:384" ht="15" customHeight="1" thickTop="1" thickBot="1" x14ac:dyDescent="0.25">
      <c r="A6" s="38">
        <v>46104</v>
      </c>
      <c r="B6" s="39">
        <f>IF(A6="","",SUM(J6,LF12,AL6,ET6,AZ6,EF6,LT6,NJ6,MV6,MH6,X6,GJ6,GX6,HL6,FH6,FV6)+SUM(HZ15:HZ18)+SUM(IN15:IN18)+SUM(DR15:DR18)+SUM(CP15:CP18)+SUM(CB15:CB18)+SUM(BN15:BN18)+SUM(DD15:DD18)+SUM(JB15:JB18)+SUM(JP15:JP18)+SUM(KD15:KD18)+SUM(KR15:KR18))</f>
        <v>5847</v>
      </c>
      <c r="C6" s="40">
        <f>IF(A6="","",SUM(J6,X6,AL6,AZ6)+SUM(BN15:BN18)+SUM(CB15:CB18)+SUM(CP15:CP18))</f>
        <v>1758</v>
      </c>
      <c r="D6" s="40">
        <f>IF(A6="","",SUM(EF6,ET6)+SUM(DD15:DD18)+SUM(DR15:DR18))</f>
        <v>450</v>
      </c>
      <c r="E6" s="41">
        <f>IF(A6="","",SUM(NJ6,MV6,MH6,LF12,LT6)+SUM(JB15:JB18)+SUM(JP15:JP18)+SUM(KD15:KD18)+SUM(KR15:KR18))</f>
        <v>2449</v>
      </c>
      <c r="F6" s="41">
        <f>IF(B6="","",SUM(GJ6,GX6,HL6)+SUM(IN15:IN18)+SUM(HZ15:HZ18))</f>
        <v>1020</v>
      </c>
      <c r="G6" s="40">
        <f t="shared" si="0"/>
        <v>170</v>
      </c>
      <c r="H6" s="42"/>
      <c r="I6" s="44">
        <v>6677</v>
      </c>
      <c r="J6" s="44">
        <f t="shared" si="1"/>
        <v>53</v>
      </c>
      <c r="K6" s="44">
        <v>254</v>
      </c>
      <c r="L6" s="44">
        <f t="shared" si="2"/>
        <v>9</v>
      </c>
      <c r="M6" s="44">
        <v>75</v>
      </c>
      <c r="N6" s="44">
        <f t="shared" si="3"/>
        <v>15</v>
      </c>
      <c r="O6" s="44">
        <v>0</v>
      </c>
      <c r="P6" s="322" t="str">
        <f t="shared" si="4"/>
        <v>AIまきまきシール</v>
      </c>
      <c r="Q6" s="43">
        <f t="shared" si="5"/>
        <v>130</v>
      </c>
      <c r="R6" s="44">
        <f t="shared" si="6"/>
        <v>1950</v>
      </c>
      <c r="S6" s="45">
        <f t="shared" si="7"/>
        <v>0.36792452830188677</v>
      </c>
      <c r="T6" s="35"/>
      <c r="U6" s="27"/>
      <c r="V6" s="51">
        <f t="shared" si="8"/>
        <v>46104</v>
      </c>
      <c r="W6" s="44">
        <v>16724</v>
      </c>
      <c r="X6" s="44">
        <f t="shared" si="9"/>
        <v>90</v>
      </c>
      <c r="Y6" s="44">
        <v>614</v>
      </c>
      <c r="Z6" s="44">
        <f t="shared" si="10"/>
        <v>1</v>
      </c>
      <c r="AA6" s="44">
        <v>15</v>
      </c>
      <c r="AB6" s="44">
        <f t="shared" si="11"/>
        <v>2</v>
      </c>
      <c r="AC6" s="44">
        <v>4</v>
      </c>
      <c r="AD6" s="322" t="str">
        <f t="shared" si="12"/>
        <v>サンリオボアポーチ</v>
      </c>
      <c r="AE6" s="43">
        <f t="shared" si="13"/>
        <v>1026</v>
      </c>
      <c r="AF6" s="44">
        <f t="shared" si="14"/>
        <v>2052</v>
      </c>
      <c r="AG6" s="45">
        <f t="shared" si="15"/>
        <v>0.22800000000000001</v>
      </c>
      <c r="AH6" s="35"/>
      <c r="AI6" s="27"/>
      <c r="AJ6" s="51">
        <f t="shared" si="16"/>
        <v>46104</v>
      </c>
      <c r="AK6" s="44">
        <v>20701</v>
      </c>
      <c r="AL6" s="44">
        <f t="shared" si="17"/>
        <v>138</v>
      </c>
      <c r="AM6" s="44">
        <v>417</v>
      </c>
      <c r="AN6" s="44">
        <f t="shared" si="18"/>
        <v>2</v>
      </c>
      <c r="AO6" s="44">
        <v>26</v>
      </c>
      <c r="AP6" s="44">
        <f t="shared" si="19"/>
        <v>2</v>
      </c>
      <c r="AQ6" s="44">
        <v>0</v>
      </c>
      <c r="AR6" s="322" t="str">
        <f t="shared" si="20"/>
        <v>ルララ</v>
      </c>
      <c r="AS6" s="43">
        <f t="shared" si="21"/>
        <v>880</v>
      </c>
      <c r="AT6" s="44">
        <f t="shared" si="22"/>
        <v>1760</v>
      </c>
      <c r="AU6" s="45">
        <f t="shared" si="23"/>
        <v>0.12753623188405797</v>
      </c>
      <c r="AV6" s="35"/>
      <c r="AW6" s="27"/>
      <c r="AX6" s="51">
        <f t="shared" si="24"/>
        <v>46104</v>
      </c>
      <c r="AY6" s="44">
        <v>42088</v>
      </c>
      <c r="AZ6" s="44">
        <f t="shared" si="25"/>
        <v>613</v>
      </c>
      <c r="BA6" s="44">
        <v>756</v>
      </c>
      <c r="BB6" s="44">
        <f t="shared" si="26"/>
        <v>7</v>
      </c>
      <c r="BC6" s="44">
        <v>24</v>
      </c>
      <c r="BD6" s="44">
        <f t="shared" si="27"/>
        <v>8</v>
      </c>
      <c r="BE6" s="44">
        <v>6</v>
      </c>
      <c r="BF6" s="322" t="str">
        <f t="shared" si="28"/>
        <v>ボンボンドロップシール</v>
      </c>
      <c r="BG6" s="43">
        <f t="shared" si="29"/>
        <v>1500</v>
      </c>
      <c r="BH6" s="44">
        <f t="shared" si="30"/>
        <v>12000</v>
      </c>
      <c r="BI6" s="45">
        <f t="shared" si="31"/>
        <v>0.19575856443719414</v>
      </c>
      <c r="BJ6" s="35"/>
      <c r="BK6" s="50"/>
      <c r="BL6" s="74"/>
      <c r="BM6" s="75">
        <v>15836</v>
      </c>
      <c r="BN6" s="75">
        <v>9</v>
      </c>
      <c r="BO6" s="75">
        <v>842</v>
      </c>
      <c r="BP6" s="75">
        <v>3</v>
      </c>
      <c r="BQ6" s="75">
        <v>316</v>
      </c>
      <c r="BR6" s="75">
        <v>3</v>
      </c>
      <c r="BS6" s="75">
        <v>0</v>
      </c>
      <c r="BT6" s="77" t="s">
        <v>42</v>
      </c>
      <c r="BU6" s="78">
        <v>60</v>
      </c>
      <c r="BV6" s="75">
        <v>180</v>
      </c>
      <c r="BW6" s="79">
        <v>0.2</v>
      </c>
      <c r="BX6" s="35"/>
      <c r="BY6" s="27"/>
      <c r="BZ6" s="74"/>
      <c r="CA6" s="75">
        <v>4871</v>
      </c>
      <c r="CB6" s="75">
        <v>46</v>
      </c>
      <c r="CC6" s="75">
        <v>111</v>
      </c>
      <c r="CD6" s="75">
        <v>3</v>
      </c>
      <c r="CE6" s="75">
        <v>30</v>
      </c>
      <c r="CF6" s="75">
        <v>3</v>
      </c>
      <c r="CG6" s="75">
        <v>12</v>
      </c>
      <c r="CH6" s="83" t="s">
        <v>687</v>
      </c>
      <c r="CI6" s="75">
        <v>200</v>
      </c>
      <c r="CJ6" s="75">
        <v>600</v>
      </c>
      <c r="CK6" s="79">
        <v>0.13043478260869565</v>
      </c>
      <c r="CL6" s="35"/>
      <c r="CM6" s="27"/>
      <c r="CN6" s="74"/>
      <c r="CO6" s="75">
        <v>3080</v>
      </c>
      <c r="CP6" s="75">
        <v>11</v>
      </c>
      <c r="CQ6" s="75">
        <v>46</v>
      </c>
      <c r="CR6" s="75">
        <v>0</v>
      </c>
      <c r="CS6" s="75">
        <v>8</v>
      </c>
      <c r="CT6" s="75">
        <v>0</v>
      </c>
      <c r="CU6" s="75">
        <v>12</v>
      </c>
      <c r="CV6" s="84" t="s">
        <v>1046</v>
      </c>
      <c r="CW6" s="75">
        <v>930</v>
      </c>
      <c r="CX6" s="75">
        <v>0</v>
      </c>
      <c r="CY6" s="79">
        <v>0</v>
      </c>
      <c r="CZ6" s="35" t="s">
        <v>1133</v>
      </c>
      <c r="DA6" s="58"/>
      <c r="DB6" s="74"/>
      <c r="DC6" s="75">
        <v>7497</v>
      </c>
      <c r="DD6" s="75">
        <v>7</v>
      </c>
      <c r="DE6" s="75">
        <v>412</v>
      </c>
      <c r="DF6" s="75">
        <v>0</v>
      </c>
      <c r="DG6" s="75">
        <v>28</v>
      </c>
      <c r="DH6" s="75">
        <v>0</v>
      </c>
      <c r="DI6" s="81">
        <v>12</v>
      </c>
      <c r="DJ6" s="77" t="s">
        <v>1050</v>
      </c>
      <c r="DK6" s="78">
        <v>200</v>
      </c>
      <c r="DL6" s="75">
        <v>0</v>
      </c>
      <c r="DM6" s="79">
        <v>0</v>
      </c>
      <c r="DN6" s="35" t="s">
        <v>1137</v>
      </c>
      <c r="DO6" s="27"/>
      <c r="DP6" s="74"/>
      <c r="DQ6" s="75">
        <v>3153</v>
      </c>
      <c r="DR6" s="75">
        <v>8</v>
      </c>
      <c r="DS6" s="75">
        <v>207</v>
      </c>
      <c r="DT6" s="75">
        <v>1</v>
      </c>
      <c r="DU6" s="75">
        <v>268</v>
      </c>
      <c r="DV6" s="75">
        <v>2</v>
      </c>
      <c r="DW6" s="81">
        <v>0</v>
      </c>
      <c r="DX6" s="77" t="s">
        <v>87</v>
      </c>
      <c r="DY6" s="78">
        <v>250</v>
      </c>
      <c r="DZ6" s="75">
        <v>500</v>
      </c>
      <c r="EA6" s="79">
        <v>0.625</v>
      </c>
      <c r="EB6" s="35"/>
      <c r="EC6" s="27"/>
      <c r="ED6" s="51">
        <f t="shared" si="32"/>
        <v>46104</v>
      </c>
      <c r="EE6" s="44">
        <v>32087</v>
      </c>
      <c r="EF6" s="44">
        <f t="shared" si="33"/>
        <v>43</v>
      </c>
      <c r="EG6" s="44">
        <v>1609</v>
      </c>
      <c r="EH6" s="44">
        <f t="shared" si="34"/>
        <v>3</v>
      </c>
      <c r="EI6" s="44">
        <v>32</v>
      </c>
      <c r="EJ6" s="44">
        <f t="shared" si="35"/>
        <v>4</v>
      </c>
      <c r="EK6" s="44">
        <v>0</v>
      </c>
      <c r="EL6" s="322" t="str">
        <f t="shared" si="36"/>
        <v>DNぷくぷくシール</v>
      </c>
      <c r="EM6" s="43">
        <f t="shared" si="37"/>
        <v>220</v>
      </c>
      <c r="EN6" s="44">
        <f t="shared" si="38"/>
        <v>880</v>
      </c>
      <c r="EO6" s="45">
        <f t="shared" si="39"/>
        <v>0.20465116279069767</v>
      </c>
      <c r="EP6" s="55" t="s">
        <v>1189</v>
      </c>
      <c r="EQ6" s="27"/>
      <c r="ER6" s="51">
        <f t="shared" si="40"/>
        <v>46104</v>
      </c>
      <c r="ES6" s="44">
        <v>11272</v>
      </c>
      <c r="ET6" s="44">
        <f t="shared" si="41"/>
        <v>99</v>
      </c>
      <c r="EU6" s="44">
        <v>322</v>
      </c>
      <c r="EV6" s="44">
        <f t="shared" si="42"/>
        <v>3</v>
      </c>
      <c r="EW6" s="44">
        <v>57</v>
      </c>
      <c r="EX6" s="44">
        <f t="shared" si="43"/>
        <v>3</v>
      </c>
      <c r="EY6" s="44">
        <v>2</v>
      </c>
      <c r="EZ6" s="322" t="str">
        <f t="shared" si="44"/>
        <v>サンリオバニティポーチ</v>
      </c>
      <c r="FA6" s="43">
        <f t="shared" si="45"/>
        <v>1080</v>
      </c>
      <c r="FB6" s="44">
        <f t="shared" si="46"/>
        <v>3240</v>
      </c>
      <c r="FC6" s="45">
        <f t="shared" si="47"/>
        <v>0.32727272727272727</v>
      </c>
      <c r="FD6" s="55"/>
      <c r="FE6" s="27"/>
      <c r="FF6" s="51">
        <f t="shared" si="48"/>
        <v>46104</v>
      </c>
      <c r="FG6" s="44">
        <v>4888</v>
      </c>
      <c r="FH6" s="44">
        <f t="shared" si="49"/>
        <v>99</v>
      </c>
      <c r="FI6" s="44">
        <v>116</v>
      </c>
      <c r="FJ6" s="44">
        <f t="shared" si="50"/>
        <v>2</v>
      </c>
      <c r="FK6" s="44">
        <v>53</v>
      </c>
      <c r="FL6" s="44">
        <f t="shared" si="51"/>
        <v>2</v>
      </c>
      <c r="FM6" s="44">
        <v>0</v>
      </c>
      <c r="FN6" s="322" t="str">
        <f t="shared" si="52"/>
        <v>サンリオヒョウ柄マスコットポーチ</v>
      </c>
      <c r="FO6" s="43">
        <f t="shared" si="53"/>
        <v>935</v>
      </c>
      <c r="FP6" s="44">
        <f t="shared" si="54"/>
        <v>1870</v>
      </c>
      <c r="FQ6" s="45">
        <f t="shared" si="55"/>
        <v>0.18888888888888888</v>
      </c>
      <c r="FR6" s="55"/>
      <c r="FS6" s="27"/>
      <c r="FT6" s="51">
        <f t="shared" si="56"/>
        <v>46104</v>
      </c>
      <c r="FU6" s="44">
        <v>2730</v>
      </c>
      <c r="FV6" s="44">
        <f t="shared" si="57"/>
        <v>71</v>
      </c>
      <c r="FW6" s="44">
        <v>69</v>
      </c>
      <c r="FX6" s="44">
        <f t="shared" si="58"/>
        <v>2</v>
      </c>
      <c r="FY6" s="44">
        <v>50</v>
      </c>
      <c r="FZ6" s="44">
        <f t="shared" si="59"/>
        <v>4</v>
      </c>
      <c r="GA6" s="44">
        <v>7</v>
      </c>
      <c r="GB6" s="322" t="str">
        <f t="shared" si="60"/>
        <v>ギャルキティマスコットポーチ</v>
      </c>
      <c r="GC6" s="43">
        <f t="shared" si="61"/>
        <v>935</v>
      </c>
      <c r="GD6" s="44">
        <f t="shared" si="62"/>
        <v>3740</v>
      </c>
      <c r="GE6" s="45">
        <f t="shared" si="63"/>
        <v>0.52676056338028165</v>
      </c>
      <c r="GF6" s="55"/>
      <c r="GG6" s="65"/>
      <c r="GH6" s="51">
        <f t="shared" si="64"/>
        <v>46104</v>
      </c>
      <c r="GI6" s="44">
        <v>5434</v>
      </c>
      <c r="GJ6" s="44">
        <f t="shared" si="65"/>
        <v>76</v>
      </c>
      <c r="GK6" s="44">
        <v>444</v>
      </c>
      <c r="GL6" s="44">
        <f t="shared" si="66"/>
        <v>1</v>
      </c>
      <c r="GM6" s="44">
        <v>27</v>
      </c>
      <c r="GN6" s="44">
        <f t="shared" si="67"/>
        <v>1</v>
      </c>
      <c r="GO6" s="44">
        <v>0</v>
      </c>
      <c r="GP6" s="322" t="str">
        <f t="shared" si="68"/>
        <v>サミュエル</v>
      </c>
      <c r="GQ6" s="43">
        <f t="shared" si="69"/>
        <v>1000</v>
      </c>
      <c r="GR6" s="44">
        <f t="shared" si="70"/>
        <v>1000</v>
      </c>
      <c r="GS6" s="45">
        <f t="shared" si="71"/>
        <v>0.13157894736842105</v>
      </c>
      <c r="GT6" s="55"/>
      <c r="GU6" s="27"/>
      <c r="GV6" s="51">
        <f t="shared" si="72"/>
        <v>46104</v>
      </c>
      <c r="GW6" s="44">
        <v>3830</v>
      </c>
      <c r="GX6" s="44">
        <f t="shared" si="73"/>
        <v>94</v>
      </c>
      <c r="GY6" s="44">
        <v>288</v>
      </c>
      <c r="GZ6" s="44">
        <f t="shared" si="74"/>
        <v>4</v>
      </c>
      <c r="HA6" s="44">
        <v>350</v>
      </c>
      <c r="HB6" s="44">
        <f t="shared" si="75"/>
        <v>10</v>
      </c>
      <c r="HC6" s="44">
        <v>0</v>
      </c>
      <c r="HD6" s="322" t="str">
        <f t="shared" si="76"/>
        <v>余り物</v>
      </c>
      <c r="HE6" s="43">
        <f t="shared" si="77"/>
        <v>200</v>
      </c>
      <c r="HF6" s="44">
        <f t="shared" si="78"/>
        <v>2000</v>
      </c>
      <c r="HG6" s="45">
        <f t="shared" si="79"/>
        <v>0.21276595744680851</v>
      </c>
      <c r="HH6" s="55"/>
      <c r="HI6" s="27"/>
      <c r="HJ6" s="51">
        <f t="shared" si="80"/>
        <v>46104</v>
      </c>
      <c r="HK6" s="44">
        <v>1354</v>
      </c>
      <c r="HL6" s="69">
        <f t="shared" si="81"/>
        <v>31</v>
      </c>
      <c r="HM6" s="44">
        <v>191</v>
      </c>
      <c r="HN6" s="44">
        <f t="shared" si="82"/>
        <v>6</v>
      </c>
      <c r="HO6" s="44">
        <v>100</v>
      </c>
      <c r="HP6" s="44">
        <f t="shared" si="83"/>
        <v>10</v>
      </c>
      <c r="HQ6" s="44">
        <v>8</v>
      </c>
      <c r="HR6" s="322" t="str">
        <f t="shared" si="84"/>
        <v>サンリオウインターMC</v>
      </c>
      <c r="HS6" s="43">
        <f t="shared" si="85"/>
        <v>638</v>
      </c>
      <c r="HT6" s="44">
        <f t="shared" si="86"/>
        <v>6380</v>
      </c>
      <c r="HU6" s="45">
        <f t="shared" si="87"/>
        <v>2.0580645161290323</v>
      </c>
      <c r="HV6" s="55" t="s">
        <v>1194</v>
      </c>
      <c r="HW6" s="61"/>
      <c r="HX6" s="74"/>
      <c r="HY6" s="75">
        <v>15752</v>
      </c>
      <c r="HZ6" s="75">
        <v>351</v>
      </c>
      <c r="IA6" s="75">
        <v>131</v>
      </c>
      <c r="IB6" s="75">
        <v>1</v>
      </c>
      <c r="IC6" s="75">
        <v>2</v>
      </c>
      <c r="ID6" s="75">
        <v>1</v>
      </c>
      <c r="IE6" s="75">
        <v>1</v>
      </c>
      <c r="IF6" s="77" t="s">
        <v>687</v>
      </c>
      <c r="IG6" s="75">
        <v>2000</v>
      </c>
      <c r="IH6" s="75">
        <v>2000</v>
      </c>
      <c r="II6" s="79">
        <v>0.68965517241379315</v>
      </c>
      <c r="IJ6" s="35"/>
      <c r="IK6" s="27"/>
      <c r="IL6" s="74"/>
      <c r="IM6" s="75">
        <v>2353</v>
      </c>
      <c r="IN6" s="75">
        <v>48</v>
      </c>
      <c r="IO6" s="75">
        <v>70</v>
      </c>
      <c r="IP6" s="75">
        <v>7</v>
      </c>
      <c r="IQ6" s="75">
        <v>25</v>
      </c>
      <c r="IR6" s="75">
        <v>7</v>
      </c>
      <c r="IS6" s="75">
        <v>7</v>
      </c>
      <c r="IT6" s="77" t="s">
        <v>1050</v>
      </c>
      <c r="IU6" s="75">
        <v>200</v>
      </c>
      <c r="IV6" s="75">
        <v>1400</v>
      </c>
      <c r="IW6" s="79">
        <v>0.29166666666666669</v>
      </c>
      <c r="IX6" s="35"/>
      <c r="IY6" s="33"/>
      <c r="IZ6" s="74"/>
      <c r="JA6" s="75">
        <v>8561</v>
      </c>
      <c r="JB6" s="75">
        <v>18</v>
      </c>
      <c r="JC6" s="75">
        <v>333</v>
      </c>
      <c r="JD6" s="75">
        <v>0</v>
      </c>
      <c r="JE6" s="75">
        <v>14</v>
      </c>
      <c r="JF6" s="75">
        <v>0</v>
      </c>
      <c r="JG6" s="75">
        <v>0</v>
      </c>
      <c r="JH6" s="294" t="s">
        <v>883</v>
      </c>
      <c r="JI6" s="75">
        <v>1100</v>
      </c>
      <c r="JJ6" s="75">
        <v>0</v>
      </c>
      <c r="JK6" s="79">
        <v>0</v>
      </c>
      <c r="JL6" s="35"/>
      <c r="JM6" s="27"/>
      <c r="JN6" s="74"/>
      <c r="JO6" s="75">
        <v>7605</v>
      </c>
      <c r="JP6" s="75">
        <v>52</v>
      </c>
      <c r="JQ6" s="75">
        <v>325</v>
      </c>
      <c r="JR6" s="75">
        <v>0</v>
      </c>
      <c r="JS6" s="75">
        <v>26</v>
      </c>
      <c r="JT6" s="75">
        <v>-1</v>
      </c>
      <c r="JU6" s="75">
        <v>0</v>
      </c>
      <c r="JV6" s="294" t="s">
        <v>997</v>
      </c>
      <c r="JW6" s="75">
        <v>200</v>
      </c>
      <c r="JX6" s="75">
        <v>-200</v>
      </c>
      <c r="JY6" s="79">
        <v>-3.8461538461538464E-2</v>
      </c>
      <c r="JZ6" s="35"/>
      <c r="KA6" s="61"/>
      <c r="KB6" s="74"/>
      <c r="KC6" s="75">
        <v>1280</v>
      </c>
      <c r="KD6" s="75">
        <v>14</v>
      </c>
      <c r="KE6" s="75">
        <v>255</v>
      </c>
      <c r="KF6" s="75">
        <v>0</v>
      </c>
      <c r="KG6" s="75">
        <v>12</v>
      </c>
      <c r="KH6" s="75">
        <v>0</v>
      </c>
      <c r="KI6" s="75">
        <v>0</v>
      </c>
      <c r="KJ6" s="295" t="s">
        <v>556</v>
      </c>
      <c r="KK6" s="75">
        <v>500</v>
      </c>
      <c r="KL6" s="75">
        <v>0</v>
      </c>
      <c r="KM6" s="79">
        <v>0</v>
      </c>
      <c r="KN6" s="35"/>
      <c r="KO6" s="27"/>
      <c r="KP6" s="74"/>
      <c r="KQ6" s="75">
        <v>6603</v>
      </c>
      <c r="KR6" s="75">
        <v>137</v>
      </c>
      <c r="KS6" s="75">
        <v>242</v>
      </c>
      <c r="KT6" s="75">
        <v>4</v>
      </c>
      <c r="KU6" s="75">
        <v>8</v>
      </c>
      <c r="KV6" s="75">
        <v>0</v>
      </c>
      <c r="KW6" s="75">
        <v>0</v>
      </c>
      <c r="KX6" s="294" t="s">
        <v>1055</v>
      </c>
      <c r="KY6" s="75">
        <v>670</v>
      </c>
      <c r="KZ6" s="75">
        <v>0</v>
      </c>
      <c r="LA6" s="79">
        <v>0</v>
      </c>
      <c r="LB6" s="35"/>
      <c r="LC6" s="27"/>
      <c r="LD6" s="51">
        <f>IF(A4="","",A4)</f>
        <v>46097</v>
      </c>
      <c r="LE6" s="43">
        <v>83185</v>
      </c>
      <c r="LF6" s="93">
        <f>IF(LE6="","",LE6-LE3)</f>
        <v>623</v>
      </c>
      <c r="LG6" s="43">
        <v>445</v>
      </c>
      <c r="LH6" s="43">
        <f t="shared" ref="LH6:LH44" si="120">IF(LG6="","",LG6-LG3)</f>
        <v>0</v>
      </c>
      <c r="LI6" s="43">
        <v>2</v>
      </c>
      <c r="LJ6" s="87">
        <f t="shared" ref="LJ6:LJ44" si="121">IF(LI6="","",LI3+LK3-LI6)</f>
        <v>0</v>
      </c>
      <c r="LK6" s="43">
        <v>0</v>
      </c>
      <c r="LL6" s="64" t="str">
        <f>IF(LE6="","",LL3)</f>
        <v>ボンドロ</v>
      </c>
      <c r="LM6" s="47">
        <f>IF(LF6="","",LM3)</f>
        <v>1200</v>
      </c>
      <c r="LN6" s="87">
        <f t="shared" ref="LN6:LN50" si="122">IF(LI6="","",LJ6*LM6)</f>
        <v>0</v>
      </c>
      <c r="LO6" s="54"/>
      <c r="LP6" s="35"/>
      <c r="LQ6" s="27"/>
      <c r="LR6" s="51">
        <f t="shared" si="88"/>
        <v>46104</v>
      </c>
      <c r="LS6" s="44">
        <v>24068</v>
      </c>
      <c r="LT6" s="44">
        <f t="shared" si="89"/>
        <v>99</v>
      </c>
      <c r="LU6" s="44">
        <v>1163</v>
      </c>
      <c r="LV6" s="44">
        <f t="shared" si="90"/>
        <v>4</v>
      </c>
      <c r="LW6" s="44">
        <v>20</v>
      </c>
      <c r="LX6" s="44">
        <f t="shared" si="91"/>
        <v>5</v>
      </c>
      <c r="LY6" s="44">
        <v>0</v>
      </c>
      <c r="LZ6" s="322" t="str">
        <f t="shared" si="92"/>
        <v>ルララ</v>
      </c>
      <c r="MA6" s="43">
        <f t="shared" si="93"/>
        <v>850</v>
      </c>
      <c r="MB6" s="44">
        <f t="shared" si="94"/>
        <v>4250</v>
      </c>
      <c r="MC6" s="45">
        <f t="shared" si="95"/>
        <v>0.42929292929292928</v>
      </c>
      <c r="MD6" s="35"/>
      <c r="ME6" s="27"/>
      <c r="MF6" s="51">
        <f t="shared" si="96"/>
        <v>46104</v>
      </c>
      <c r="MG6" s="44">
        <v>10618</v>
      </c>
      <c r="MH6" s="44">
        <f t="shared" si="97"/>
        <v>58</v>
      </c>
      <c r="MI6" s="44">
        <v>435</v>
      </c>
      <c r="MJ6" s="44">
        <f t="shared" si="98"/>
        <v>1</v>
      </c>
      <c r="MK6" s="44">
        <v>19</v>
      </c>
      <c r="ML6" s="44">
        <f t="shared" si="99"/>
        <v>1</v>
      </c>
      <c r="MM6" s="44"/>
      <c r="MN6" s="322" t="str">
        <f t="shared" si="100"/>
        <v>たまごっちボアポーチ</v>
      </c>
      <c r="MO6" s="43">
        <f t="shared" si="101"/>
        <v>1100</v>
      </c>
      <c r="MP6" s="44">
        <f t="shared" si="102"/>
        <v>1100</v>
      </c>
      <c r="MQ6" s="45">
        <f t="shared" si="103"/>
        <v>0.18965517241379309</v>
      </c>
      <c r="MR6" s="35" t="s">
        <v>1193</v>
      </c>
      <c r="MS6" s="27"/>
      <c r="MT6" s="51">
        <f t="shared" si="104"/>
        <v>46104</v>
      </c>
      <c r="MU6" s="44">
        <v>7764</v>
      </c>
      <c r="MV6" s="44">
        <f t="shared" si="105"/>
        <v>628</v>
      </c>
      <c r="MW6" s="44">
        <v>517</v>
      </c>
      <c r="MX6" s="44">
        <f t="shared" si="106"/>
        <v>5</v>
      </c>
      <c r="MY6" s="44">
        <v>27</v>
      </c>
      <c r="MZ6" s="44">
        <f t="shared" si="107"/>
        <v>8</v>
      </c>
      <c r="NA6" s="44">
        <v>0</v>
      </c>
      <c r="NB6" s="322" t="str">
        <f t="shared" si="108"/>
        <v>ボンボンドロップシール</v>
      </c>
      <c r="NC6" s="43">
        <f t="shared" si="109"/>
        <v>1500</v>
      </c>
      <c r="ND6" s="44">
        <f t="shared" si="110"/>
        <v>12000</v>
      </c>
      <c r="NE6" s="45">
        <f t="shared" si="111"/>
        <v>0.19108280254777071</v>
      </c>
      <c r="NF6" s="35"/>
      <c r="NG6" s="27"/>
      <c r="NH6" s="51">
        <f t="shared" si="112"/>
        <v>46104</v>
      </c>
      <c r="NI6" s="44">
        <v>14407</v>
      </c>
      <c r="NJ6" s="44">
        <f t="shared" si="113"/>
        <v>105</v>
      </c>
      <c r="NK6" s="44">
        <v>262</v>
      </c>
      <c r="NL6" s="44">
        <f t="shared" si="114"/>
        <v>7</v>
      </c>
      <c r="NM6" s="44">
        <v>16</v>
      </c>
      <c r="NN6" s="44">
        <f t="shared" si="115"/>
        <v>8</v>
      </c>
      <c r="NO6" s="44">
        <v>1</v>
      </c>
      <c r="NP6" s="322" t="str">
        <f t="shared" si="116"/>
        <v>たまごっちヘアバンド</v>
      </c>
      <c r="NQ6" s="43">
        <f t="shared" si="117"/>
        <v>1100</v>
      </c>
      <c r="NR6" s="44">
        <f t="shared" si="118"/>
        <v>8800</v>
      </c>
      <c r="NS6" s="45">
        <f t="shared" si="119"/>
        <v>0.83809523809523812</v>
      </c>
      <c r="NT6" s="35" t="s">
        <v>1200</v>
      </c>
    </row>
    <row r="7" spans="1:384" ht="15" customHeight="1" thickTop="1" x14ac:dyDescent="0.2">
      <c r="A7" s="38">
        <v>46108</v>
      </c>
      <c r="B7" s="39">
        <f>IF(A7="","",SUM(J7,LF15,AL7,ET7,AZ7,EF7,LT7,NJ7,MV7,MH7,X7,GJ7,HL7,GX7,FH7,FV7)+SUM(HZ19:HZ22)+SUM(IN19:IN22)+SUM(DR19:DR22)+SUM(CP19:CP22)+SUM(CB19:CB22)+SUM(BN19:BN22)+SUM(DD19:DD22)+SUM(JB19:JB22)+SUM(JP19:JP22)+SUM(KD19:KD22)+SUM(KR19:KR22))</f>
        <v>4579</v>
      </c>
      <c r="C7" s="40">
        <f>IF(A7="","",SUM(J7,X7,AL7,AZ7)+SUM(BN19:BN22)+SUM(CB19:CB22)+SUM(CP19:CP22))</f>
        <v>1264</v>
      </c>
      <c r="D7" s="40">
        <f>IF(A7="","",SUM(EF7,ET7)+SUM(DD19:DD22)+SUM(DR19:DR22))</f>
        <v>387</v>
      </c>
      <c r="E7" s="41">
        <f>IF(A7="","",SUM(NJ7,MV7,MH7,LF15,LT7)+SUM(JB19:JB22)+SUM(JP19:JP22)+SUM(KD19:KD22)+SUM(KR19:KR22))</f>
        <v>1923</v>
      </c>
      <c r="F7" s="282">
        <f>IF(B7="","",SUM(GJ7,GX7,HL7)+SUM(IN19:IN22)+SUM(HZ19:HZ22))</f>
        <v>771</v>
      </c>
      <c r="G7" s="40">
        <f t="shared" si="0"/>
        <v>234</v>
      </c>
      <c r="H7" s="42"/>
      <c r="I7" s="44">
        <v>6688</v>
      </c>
      <c r="J7" s="44">
        <f t="shared" si="1"/>
        <v>11</v>
      </c>
      <c r="K7" s="44">
        <v>255</v>
      </c>
      <c r="L7" s="44">
        <f t="shared" si="2"/>
        <v>1</v>
      </c>
      <c r="M7" s="44">
        <v>74</v>
      </c>
      <c r="N7" s="44">
        <f t="shared" si="3"/>
        <v>1</v>
      </c>
      <c r="O7" s="205">
        <v>0</v>
      </c>
      <c r="P7" s="322" t="str">
        <f t="shared" si="4"/>
        <v>AIまきまきシール</v>
      </c>
      <c r="Q7" s="43">
        <f t="shared" si="5"/>
        <v>130</v>
      </c>
      <c r="R7" s="44">
        <f t="shared" si="6"/>
        <v>130</v>
      </c>
      <c r="S7" s="45">
        <f t="shared" si="7"/>
        <v>0.11818181818181818</v>
      </c>
      <c r="T7" s="35"/>
      <c r="U7" s="27"/>
      <c r="V7" s="51">
        <f t="shared" si="8"/>
        <v>46108</v>
      </c>
      <c r="W7" s="44">
        <v>16845</v>
      </c>
      <c r="X7" s="44">
        <f t="shared" si="9"/>
        <v>121</v>
      </c>
      <c r="Y7" s="44">
        <v>616</v>
      </c>
      <c r="Z7" s="44">
        <f t="shared" si="10"/>
        <v>2</v>
      </c>
      <c r="AA7" s="44">
        <v>17</v>
      </c>
      <c r="AB7" s="44">
        <f t="shared" si="11"/>
        <v>2</v>
      </c>
      <c r="AC7" s="44">
        <v>2</v>
      </c>
      <c r="AD7" s="322" t="str">
        <f t="shared" si="12"/>
        <v>サンリオボアポーチ</v>
      </c>
      <c r="AE7" s="43">
        <f t="shared" si="13"/>
        <v>1026</v>
      </c>
      <c r="AF7" s="44">
        <f t="shared" si="14"/>
        <v>2052</v>
      </c>
      <c r="AG7" s="45">
        <f t="shared" si="15"/>
        <v>0.16958677685950413</v>
      </c>
      <c r="AH7" s="35"/>
      <c r="AI7" s="27"/>
      <c r="AJ7" s="51">
        <f t="shared" si="16"/>
        <v>46108</v>
      </c>
      <c r="AK7" s="44">
        <v>20744</v>
      </c>
      <c r="AL7" s="44">
        <f t="shared" si="17"/>
        <v>43</v>
      </c>
      <c r="AM7" s="44">
        <v>417</v>
      </c>
      <c r="AN7" s="44">
        <f t="shared" si="18"/>
        <v>0</v>
      </c>
      <c r="AO7" s="44">
        <v>26</v>
      </c>
      <c r="AP7" s="44">
        <f t="shared" si="19"/>
        <v>0</v>
      </c>
      <c r="AQ7" s="44">
        <v>0</v>
      </c>
      <c r="AR7" s="322" t="str">
        <f t="shared" si="20"/>
        <v>ルララ</v>
      </c>
      <c r="AS7" s="43">
        <f t="shared" si="21"/>
        <v>880</v>
      </c>
      <c r="AT7" s="44">
        <f t="shared" si="22"/>
        <v>0</v>
      </c>
      <c r="AU7" s="45">
        <f t="shared" si="23"/>
        <v>0</v>
      </c>
      <c r="AV7" s="35"/>
      <c r="AW7" s="27"/>
      <c r="AX7" s="51">
        <f t="shared" si="24"/>
        <v>46108</v>
      </c>
      <c r="AY7" s="44">
        <v>42452</v>
      </c>
      <c r="AZ7" s="44">
        <f t="shared" si="25"/>
        <v>364</v>
      </c>
      <c r="BA7" s="44">
        <v>760</v>
      </c>
      <c r="BB7" s="44">
        <f t="shared" si="26"/>
        <v>4</v>
      </c>
      <c r="BC7" s="44">
        <v>24</v>
      </c>
      <c r="BD7" s="44">
        <f t="shared" si="27"/>
        <v>6</v>
      </c>
      <c r="BE7" s="44">
        <v>5</v>
      </c>
      <c r="BF7" s="322" t="str">
        <f t="shared" si="28"/>
        <v>ボンボンドロップシール</v>
      </c>
      <c r="BG7" s="43">
        <f t="shared" si="29"/>
        <v>1500</v>
      </c>
      <c r="BH7" s="44">
        <f t="shared" si="30"/>
        <v>9000</v>
      </c>
      <c r="BI7" s="45">
        <f t="shared" si="31"/>
        <v>0.24725274725274726</v>
      </c>
      <c r="BJ7" s="35"/>
      <c r="BK7" s="50"/>
      <c r="BL7" s="51">
        <f>IF($A4="","",$A4)</f>
        <v>46097</v>
      </c>
      <c r="BM7" s="44">
        <v>14537</v>
      </c>
      <c r="BN7" s="59">
        <f t="shared" ref="BN7:BN38" si="123">IF(BM7="","",BM7-BM3)</f>
        <v>13</v>
      </c>
      <c r="BO7" s="44">
        <v>526</v>
      </c>
      <c r="BP7" s="87">
        <f t="shared" ref="BP7:BP38" si="124">IF(BO7="","",BO7-BO3)</f>
        <v>0</v>
      </c>
      <c r="BQ7" s="43">
        <v>18</v>
      </c>
      <c r="BR7" s="43">
        <f t="shared" ref="BR7:BR38" si="125">IF(BQ7="","",BQ3+BS3-BQ7)</f>
        <v>0</v>
      </c>
      <c r="BS7" s="43">
        <v>0</v>
      </c>
      <c r="BT7" s="53" t="str">
        <f t="shared" ref="BT7:BU11" si="126">IF(BM7="","",BT3)</f>
        <v>キティギャルマスコット</v>
      </c>
      <c r="BU7" s="47">
        <f t="shared" si="126"/>
        <v>660</v>
      </c>
      <c r="BV7" s="44">
        <f t="shared" ref="BV7:BV38" si="127">IF(BQ7="","",BR7*BU7)</f>
        <v>0</v>
      </c>
      <c r="BW7" s="89">
        <f t="shared" ref="BW7:BW38" si="128">IF(BR7="","",BV7/(BN7*100))</f>
        <v>0</v>
      </c>
      <c r="BX7" s="35"/>
      <c r="BY7" s="27"/>
      <c r="BZ7" s="51">
        <f>IF($A4="","",$A4)</f>
        <v>46097</v>
      </c>
      <c r="CA7" s="44">
        <v>3173</v>
      </c>
      <c r="CB7" s="43">
        <f t="shared" ref="CB7:CB38" si="129">IF(CA7="","",CA7-CA3)</f>
        <v>31</v>
      </c>
      <c r="CC7" s="44">
        <v>61</v>
      </c>
      <c r="CD7" s="87">
        <f t="shared" ref="CD7:CD38" si="130">IF(CC7="","",CC7-CC3)</f>
        <v>1</v>
      </c>
      <c r="CE7" s="43">
        <v>7</v>
      </c>
      <c r="CF7" s="43">
        <f t="shared" ref="CF7:CF38" si="131">IF(CE7="","",CE3+CG3-CE7)</f>
        <v>1</v>
      </c>
      <c r="CG7" s="43">
        <v>0</v>
      </c>
      <c r="CH7" s="53" t="str">
        <f t="shared" ref="CH7:CI10" si="132">IF(CA7="","",CH3)</f>
        <v>サンリオケープポーチ</v>
      </c>
      <c r="CI7" s="47">
        <f t="shared" si="132"/>
        <v>900</v>
      </c>
      <c r="CJ7" s="44">
        <f t="shared" ref="CJ7:CJ38" si="133">IF(CE7="","",CF7*CI7)</f>
        <v>900</v>
      </c>
      <c r="CK7" s="89">
        <f t="shared" ref="CK7:CK38" si="134">IF(CF7="","",CJ7/(CB7*100))</f>
        <v>0.29032258064516131</v>
      </c>
      <c r="CL7" s="35" t="s">
        <v>1147</v>
      </c>
      <c r="CM7" s="27"/>
      <c r="CN7" s="51">
        <f>IF($A4="","",$A4)</f>
        <v>46097</v>
      </c>
      <c r="CO7" s="44">
        <v>2938</v>
      </c>
      <c r="CP7" s="43">
        <f t="shared" ref="CP7:CP38" si="135">IF(CO7="","",CO7-CO3)</f>
        <v>70</v>
      </c>
      <c r="CQ7" s="44">
        <v>80</v>
      </c>
      <c r="CR7" s="87">
        <f t="shared" ref="CR7:CR38" si="136">IF(CQ7="","",CQ7-CQ3)</f>
        <v>6</v>
      </c>
      <c r="CS7" s="43">
        <v>14</v>
      </c>
      <c r="CT7" s="43">
        <f t="shared" ref="CT7:CT38" si="137">IF(CS7="","",CS3+CU3-CS7)</f>
        <v>3</v>
      </c>
      <c r="CU7" s="43">
        <v>5</v>
      </c>
      <c r="CV7" s="53" t="str">
        <f t="shared" ref="CV7:CW9" si="138">IF(CO7="","",CV3)</f>
        <v>ゲーム機柄イヤホン</v>
      </c>
      <c r="CW7" s="47">
        <f t="shared" si="138"/>
        <v>1100</v>
      </c>
      <c r="CX7" s="44">
        <f t="shared" ref="CX7:CX38" si="139">IF(CS7="","",CT7*CW7)</f>
        <v>3300</v>
      </c>
      <c r="CY7" s="89">
        <f t="shared" ref="CY7:CY38" si="140">IF(CT7="","",CX7/(CP7*100))</f>
        <v>0.47142857142857142</v>
      </c>
      <c r="CZ7" s="35"/>
      <c r="DA7" s="58"/>
      <c r="DB7" s="51">
        <f>IF($A4="","",$A4)</f>
        <v>46097</v>
      </c>
      <c r="DC7" s="44">
        <v>9019</v>
      </c>
      <c r="DD7" s="43">
        <f t="shared" ref="DD7:DD38" si="141">IF(DC7="","",DC7-DC3)</f>
        <v>32</v>
      </c>
      <c r="DE7" s="44">
        <v>330</v>
      </c>
      <c r="DF7" s="87">
        <f t="shared" ref="DF7:DF38" si="142">IF(DE7="","",DE7-DE3)</f>
        <v>4</v>
      </c>
      <c r="DG7" s="43">
        <v>7</v>
      </c>
      <c r="DH7" s="43">
        <f t="shared" ref="DH7:DH38" si="143">IF(DG7="","",DG3+DI3-DG7)</f>
        <v>4</v>
      </c>
      <c r="DI7" s="43">
        <v>4</v>
      </c>
      <c r="DJ7" s="53" t="str">
        <f t="shared" ref="DJ7:DK13" si="144">IF(DC7="","",DJ3)</f>
        <v>雪見だいふくイヤホン</v>
      </c>
      <c r="DK7" s="47">
        <f t="shared" si="144"/>
        <v>1100</v>
      </c>
      <c r="DL7" s="44">
        <f t="shared" ref="DL7:DL38" si="145">IF(DG7="","",DH7*DK7)</f>
        <v>4400</v>
      </c>
      <c r="DM7" s="89">
        <f t="shared" ref="DM7:DM38" si="146">IF(DH7="","",DL7/(DD7*100))</f>
        <v>1.375</v>
      </c>
      <c r="DN7" s="35"/>
      <c r="DO7" s="27"/>
      <c r="DP7" s="51">
        <f>IF($A4="","",$A4)</f>
        <v>46097</v>
      </c>
      <c r="DQ7" s="44">
        <v>2939</v>
      </c>
      <c r="DR7" s="43">
        <f t="shared" ref="DR7:DR38" si="147">IF(DQ7="","",DQ7-DQ3)</f>
        <v>45</v>
      </c>
      <c r="DS7" s="44">
        <v>97</v>
      </c>
      <c r="DT7" s="87">
        <f t="shared" ref="DT7:DT38" si="148">IF(DS7="","",DS7-DS3)</f>
        <v>1</v>
      </c>
      <c r="DU7" s="43">
        <v>22</v>
      </c>
      <c r="DV7" s="43">
        <f t="shared" ref="DV7:DV38" si="149">IF(DU7="","",DU3+DW3-DU7)</f>
        <v>1</v>
      </c>
      <c r="DW7" s="43">
        <v>0</v>
      </c>
      <c r="DX7" s="53" t="str">
        <f t="shared" ref="DX7:DX23" si="150">IF(DQ7="","",DX3)</f>
        <v>ゲーム機柄ワイヤレスイヤホン</v>
      </c>
      <c r="DY7" s="47">
        <f t="shared" ref="DY7:DY23" si="151">IF(DR7="","",DY3)</f>
        <v>700</v>
      </c>
      <c r="DZ7" s="44">
        <f t="shared" ref="DZ7:DZ38" si="152">IF(DU7="","",DV7*DY7)</f>
        <v>700</v>
      </c>
      <c r="EA7" s="89">
        <f t="shared" ref="EA7:EA38" si="153">IF(DV7="","",DZ7/(DR7*100))</f>
        <v>0.15555555555555556</v>
      </c>
      <c r="EB7" s="35"/>
      <c r="EC7" s="27"/>
      <c r="ED7" s="51">
        <f t="shared" si="32"/>
        <v>46108</v>
      </c>
      <c r="EE7" s="44">
        <v>32116</v>
      </c>
      <c r="EF7" s="69">
        <f t="shared" si="33"/>
        <v>29</v>
      </c>
      <c r="EG7" s="44">
        <v>1611</v>
      </c>
      <c r="EH7" s="44">
        <f t="shared" si="34"/>
        <v>2</v>
      </c>
      <c r="EI7" s="44">
        <v>31</v>
      </c>
      <c r="EJ7" s="44">
        <f t="shared" si="35"/>
        <v>1</v>
      </c>
      <c r="EK7" s="69">
        <v>0</v>
      </c>
      <c r="EL7" s="322" t="str">
        <f t="shared" si="36"/>
        <v>DNぷくぷくシール</v>
      </c>
      <c r="EM7" s="43">
        <f t="shared" si="37"/>
        <v>220</v>
      </c>
      <c r="EN7" s="44">
        <f t="shared" si="38"/>
        <v>220</v>
      </c>
      <c r="EO7" s="45">
        <f t="shared" si="39"/>
        <v>7.586206896551724E-2</v>
      </c>
      <c r="EP7" s="35" t="s">
        <v>1211</v>
      </c>
      <c r="EQ7" s="27"/>
      <c r="ER7" s="51">
        <f t="shared" si="40"/>
        <v>46108</v>
      </c>
      <c r="ES7" s="44">
        <v>11333</v>
      </c>
      <c r="ET7" s="44">
        <f t="shared" si="41"/>
        <v>61</v>
      </c>
      <c r="EU7" s="44">
        <v>325</v>
      </c>
      <c r="EV7" s="44">
        <f t="shared" si="42"/>
        <v>3</v>
      </c>
      <c r="EW7" s="44">
        <v>56</v>
      </c>
      <c r="EX7" s="44">
        <f t="shared" si="43"/>
        <v>3</v>
      </c>
      <c r="EY7" s="44">
        <v>5</v>
      </c>
      <c r="EZ7" s="322" t="str">
        <f t="shared" si="44"/>
        <v>サンリオバニティポーチ</v>
      </c>
      <c r="FA7" s="43">
        <f t="shared" si="45"/>
        <v>1080</v>
      </c>
      <c r="FB7" s="44">
        <f t="shared" si="46"/>
        <v>3240</v>
      </c>
      <c r="FC7" s="45">
        <f t="shared" si="47"/>
        <v>0.5311475409836065</v>
      </c>
      <c r="FD7" s="35"/>
      <c r="FE7" s="27"/>
      <c r="FF7" s="51">
        <f t="shared" si="48"/>
        <v>46108</v>
      </c>
      <c r="FG7" s="44">
        <v>5022</v>
      </c>
      <c r="FH7" s="44">
        <f t="shared" si="49"/>
        <v>134</v>
      </c>
      <c r="FI7" s="44">
        <v>119</v>
      </c>
      <c r="FJ7" s="44">
        <f t="shared" si="50"/>
        <v>3</v>
      </c>
      <c r="FK7" s="44">
        <v>50</v>
      </c>
      <c r="FL7" s="44">
        <f t="shared" si="51"/>
        <v>3</v>
      </c>
      <c r="FM7" s="44">
        <v>3</v>
      </c>
      <c r="FN7" s="322" t="str">
        <f t="shared" si="52"/>
        <v>サンリオヒョウ柄マスコットポーチ</v>
      </c>
      <c r="FO7" s="43">
        <f t="shared" si="53"/>
        <v>935</v>
      </c>
      <c r="FP7" s="44">
        <f t="shared" si="54"/>
        <v>2805</v>
      </c>
      <c r="FQ7" s="45">
        <f t="shared" si="55"/>
        <v>0.20932835820895523</v>
      </c>
      <c r="FR7" s="35"/>
      <c r="FS7" s="27"/>
      <c r="FT7" s="51">
        <f t="shared" si="56"/>
        <v>46108</v>
      </c>
      <c r="FU7" s="44">
        <v>2830</v>
      </c>
      <c r="FV7" s="44">
        <f t="shared" si="57"/>
        <v>100</v>
      </c>
      <c r="FW7" s="44">
        <v>70</v>
      </c>
      <c r="FX7" s="44">
        <f t="shared" si="58"/>
        <v>1</v>
      </c>
      <c r="FY7" s="44">
        <v>56</v>
      </c>
      <c r="FZ7" s="44">
        <f t="shared" si="59"/>
        <v>1</v>
      </c>
      <c r="GA7" s="44">
        <v>4</v>
      </c>
      <c r="GB7" s="322" t="str">
        <f t="shared" si="60"/>
        <v>ギャルキティマスコットポーチ</v>
      </c>
      <c r="GC7" s="43">
        <f t="shared" si="61"/>
        <v>935</v>
      </c>
      <c r="GD7" s="44">
        <f t="shared" si="62"/>
        <v>935</v>
      </c>
      <c r="GE7" s="45">
        <f t="shared" si="63"/>
        <v>9.35E-2</v>
      </c>
      <c r="GF7" s="35"/>
      <c r="GG7" s="65"/>
      <c r="GH7" s="51">
        <f t="shared" si="64"/>
        <v>46108</v>
      </c>
      <c r="GI7" s="44">
        <v>5463</v>
      </c>
      <c r="GJ7" s="44">
        <f t="shared" si="65"/>
        <v>29</v>
      </c>
      <c r="GK7" s="44">
        <v>445</v>
      </c>
      <c r="GL7" s="44">
        <f t="shared" si="66"/>
        <v>1</v>
      </c>
      <c r="GM7" s="44">
        <v>26</v>
      </c>
      <c r="GN7" s="44">
        <f t="shared" si="67"/>
        <v>1</v>
      </c>
      <c r="GO7" s="44">
        <v>0</v>
      </c>
      <c r="GP7" s="322" t="str">
        <f t="shared" si="68"/>
        <v>サミュエル</v>
      </c>
      <c r="GQ7" s="43">
        <f t="shared" si="69"/>
        <v>1000</v>
      </c>
      <c r="GR7" s="44">
        <f t="shared" si="70"/>
        <v>1000</v>
      </c>
      <c r="GS7" s="45">
        <f t="shared" si="71"/>
        <v>0.34482758620689657</v>
      </c>
      <c r="GT7" s="35"/>
      <c r="GU7" s="27"/>
      <c r="GV7" s="51">
        <f t="shared" si="72"/>
        <v>46108</v>
      </c>
      <c r="GW7" s="44">
        <v>3852</v>
      </c>
      <c r="GX7" s="44">
        <f t="shared" si="73"/>
        <v>22</v>
      </c>
      <c r="GY7" s="44">
        <v>291</v>
      </c>
      <c r="GZ7" s="44">
        <f t="shared" si="74"/>
        <v>3</v>
      </c>
      <c r="HA7" s="44">
        <v>340</v>
      </c>
      <c r="HB7" s="44">
        <f t="shared" si="75"/>
        <v>10</v>
      </c>
      <c r="HC7" s="44">
        <v>60</v>
      </c>
      <c r="HD7" s="322" t="str">
        <f t="shared" si="76"/>
        <v>余り物</v>
      </c>
      <c r="HE7" s="43">
        <f t="shared" si="77"/>
        <v>200</v>
      </c>
      <c r="HF7" s="44">
        <f t="shared" si="78"/>
        <v>2000</v>
      </c>
      <c r="HG7" s="45">
        <f t="shared" si="79"/>
        <v>0.90909090909090906</v>
      </c>
      <c r="HH7" s="35"/>
      <c r="HI7" s="27"/>
      <c r="HJ7" s="51">
        <f t="shared" si="80"/>
        <v>46108</v>
      </c>
      <c r="HK7" s="44">
        <v>1405</v>
      </c>
      <c r="HL7" s="44">
        <f t="shared" si="81"/>
        <v>51</v>
      </c>
      <c r="HM7" s="44">
        <v>203</v>
      </c>
      <c r="HN7" s="44">
        <f t="shared" si="82"/>
        <v>12</v>
      </c>
      <c r="HO7" s="44">
        <v>96</v>
      </c>
      <c r="HP7" s="44">
        <f t="shared" si="83"/>
        <v>12</v>
      </c>
      <c r="HQ7" s="44">
        <v>30</v>
      </c>
      <c r="HR7" s="322" t="str">
        <f t="shared" si="84"/>
        <v>サンリオウインターMC</v>
      </c>
      <c r="HS7" s="43">
        <f t="shared" si="85"/>
        <v>638</v>
      </c>
      <c r="HT7" s="44">
        <f t="shared" si="86"/>
        <v>7656</v>
      </c>
      <c r="HU7" s="45">
        <f t="shared" si="87"/>
        <v>1.5011764705882353</v>
      </c>
      <c r="HV7" s="35"/>
      <c r="HW7" s="61"/>
      <c r="HX7" s="51">
        <f>IF($A4="","",$A4)</f>
        <v>46097</v>
      </c>
      <c r="HY7" s="44">
        <v>315</v>
      </c>
      <c r="HZ7" s="43">
        <f t="shared" ref="HZ7:HZ38" si="154">IF(HY7="","",HY7-HY3)</f>
        <v>40</v>
      </c>
      <c r="IA7" s="44">
        <v>16</v>
      </c>
      <c r="IB7" s="87">
        <f t="shared" ref="IB7:IB38" si="155">IF(IA7="","",IA7-IA3)</f>
        <v>2</v>
      </c>
      <c r="IC7" s="43">
        <v>0</v>
      </c>
      <c r="ID7" s="43">
        <f t="shared" ref="ID7:ID38" si="156">IF(IC7="","",IC3+IE3-IC7)</f>
        <v>3</v>
      </c>
      <c r="IE7" s="43">
        <v>3</v>
      </c>
      <c r="IF7" s="53" t="str">
        <f>IF(HY7="","",IF3)</f>
        <v>ジュエルドロップシール</v>
      </c>
      <c r="IG7" s="47">
        <f>IF(HY7="","",IG3)</f>
        <v>1500</v>
      </c>
      <c r="IH7" s="44">
        <f t="shared" ref="IH7:IH38" si="157">IF(IC7="","",ID7*IG7)</f>
        <v>4500</v>
      </c>
      <c r="II7" s="89">
        <f t="shared" ref="II7:II12" si="158">IF(ID7="","",IH7/(HZ7*100))</f>
        <v>1.125</v>
      </c>
      <c r="IJ7" s="35" t="s">
        <v>1157</v>
      </c>
      <c r="IL7" s="51">
        <f>IF($A4="","",$A4)</f>
        <v>46097</v>
      </c>
      <c r="IM7" s="44">
        <v>2538</v>
      </c>
      <c r="IN7" s="59">
        <f t="shared" ref="IN7:IN38" si="159">IF(IM7="","",IM7-IM3)</f>
        <v>14</v>
      </c>
      <c r="IO7" s="44">
        <v>45</v>
      </c>
      <c r="IP7" s="87">
        <f t="shared" ref="IP7:IP38" si="160">IF(IO7="","",IO7-IO3)</f>
        <v>0</v>
      </c>
      <c r="IQ7" s="43">
        <v>11</v>
      </c>
      <c r="IR7" s="43">
        <f t="shared" ref="IR7:IR38" si="161">IF(IQ7="","",IQ3+IS3-IQ7)</f>
        <v>0</v>
      </c>
      <c r="IS7" s="43">
        <v>2</v>
      </c>
      <c r="IT7" s="53" t="str">
        <f t="shared" ref="IT7:IT38" si="162">IF(IM7="","",IT3)</f>
        <v>キティボアバンスクリップ</v>
      </c>
      <c r="IU7" s="47">
        <f t="shared" ref="IU7:IU38" si="163">IF(IN7="","",IU3)</f>
        <v>1100</v>
      </c>
      <c r="IV7" s="44">
        <f t="shared" ref="IV7:IV38" si="164">IF(IQ7="","",IR7*IU7)</f>
        <v>0</v>
      </c>
      <c r="IW7" s="89">
        <f t="shared" ref="IW7:IW38" si="165">IF(IR7="","",IV7/(IN7*100))</f>
        <v>0</v>
      </c>
      <c r="IX7" s="35" t="s">
        <v>920</v>
      </c>
      <c r="IY7" s="33"/>
      <c r="IZ7" s="51">
        <f>IF($A4="","",$A4)</f>
        <v>46097</v>
      </c>
      <c r="JA7" s="44">
        <v>9433</v>
      </c>
      <c r="JB7" s="43">
        <f t="shared" ref="JB7:JB38" si="166">IF(JA7="","",JA7-JA3)</f>
        <v>51</v>
      </c>
      <c r="JC7" s="44">
        <v>369</v>
      </c>
      <c r="JD7" s="87">
        <f t="shared" ref="JD7:JD38" si="167">IF(JC7="","",JC7-JC3)</f>
        <v>1</v>
      </c>
      <c r="JE7" s="43">
        <v>9</v>
      </c>
      <c r="JF7" s="43">
        <f t="shared" ref="JF7:JF38" si="168">IF(JE7="","",JE3+JG3-JE7)</f>
        <v>1</v>
      </c>
      <c r="JG7" s="43">
        <v>0</v>
      </c>
      <c r="JH7" s="53" t="str">
        <f t="shared" ref="JH7:JH17" si="169">IF(JA7="","",JH3)</f>
        <v>サンリオデニムポーチ</v>
      </c>
      <c r="JI7" s="47">
        <f t="shared" ref="JI7:JI17" si="170">IF(JB7="","",JI3)</f>
        <v>1300</v>
      </c>
      <c r="JJ7" s="44">
        <f t="shared" ref="JJ7:JJ38" si="171">IF(JE7="","",JF7*JI7)</f>
        <v>1300</v>
      </c>
      <c r="JK7" s="89">
        <f t="shared" ref="JK7:JK38" si="172">IF(JF7="","",JJ7/(JB7*100))</f>
        <v>0.25490196078431371</v>
      </c>
      <c r="JL7" s="35"/>
      <c r="JM7" s="27"/>
      <c r="JN7" s="51">
        <f>IF($A4="","",$A4)</f>
        <v>46097</v>
      </c>
      <c r="JO7" s="44">
        <v>380</v>
      </c>
      <c r="JP7" s="43">
        <f t="shared" ref="JP7:JP38" si="173">IF(JO7="","",JO7-JO3)</f>
        <v>39</v>
      </c>
      <c r="JQ7" s="44">
        <v>230</v>
      </c>
      <c r="JR7" s="87">
        <f t="shared" ref="JR7:JR38" si="174">IF(JQ7="","",JQ7-JQ3)</f>
        <v>1</v>
      </c>
      <c r="JS7" s="43">
        <v>18</v>
      </c>
      <c r="JT7" s="43">
        <f t="shared" ref="JT7:JT38" si="175">IF(JS7="","",JS3+JU3-JS7)</f>
        <v>1</v>
      </c>
      <c r="JU7" s="43">
        <v>0</v>
      </c>
      <c r="JV7" s="53" t="str">
        <f>IF(JO7="","",JV3)</f>
        <v>モンチッチがま口</v>
      </c>
      <c r="JW7" s="47">
        <f>IF(JP7="","",JW3)</f>
        <v>400</v>
      </c>
      <c r="JX7" s="44">
        <f t="shared" ref="JX7:JX38" si="176">IF(JS7="","",JT7*JW7)</f>
        <v>400</v>
      </c>
      <c r="JY7" s="89">
        <f t="shared" ref="JY7:JY38" si="177">IF(JT7="","",JX7/(JP7*100))</f>
        <v>0.10256410256410256</v>
      </c>
      <c r="JZ7" s="35"/>
      <c r="KA7" s="61"/>
      <c r="KB7" s="51">
        <f>IF($A4="","",$A4)</f>
        <v>46097</v>
      </c>
      <c r="KC7" s="44">
        <v>7296</v>
      </c>
      <c r="KD7" s="43">
        <f t="shared" ref="KD7:KD38" si="178">IF(KC7="","",KC7-KC3)</f>
        <v>31</v>
      </c>
      <c r="KE7" s="44">
        <v>236</v>
      </c>
      <c r="KF7" s="87">
        <f t="shared" ref="KF7:KF38" si="179">IF(KE7="","",KE7-KE3)</f>
        <v>2</v>
      </c>
      <c r="KG7" s="43">
        <v>7</v>
      </c>
      <c r="KH7" s="43">
        <f t="shared" ref="KH7:KH38" si="180">IF(KG7="","",KG3+KI3-KG7)</f>
        <v>0</v>
      </c>
      <c r="KI7" s="43">
        <v>3</v>
      </c>
      <c r="KJ7" s="53" t="str">
        <f t="shared" ref="KJ7:KK13" si="181">IF(KC7="","",KJ3)</f>
        <v>サンリオヒョウ柄ヘアバンド</v>
      </c>
      <c r="KK7" s="47">
        <f t="shared" si="181"/>
        <v>1100</v>
      </c>
      <c r="KL7" s="44">
        <f t="shared" ref="KL7:KL38" si="182">IF(KG7="","",KH7*KK7)</f>
        <v>0</v>
      </c>
      <c r="KM7" s="89">
        <f t="shared" ref="KM7:KM38" si="183">IF(KH7="","",KL7/(KD7*100))</f>
        <v>0</v>
      </c>
      <c r="KN7" s="35"/>
      <c r="KO7" s="27"/>
      <c r="KP7" s="51">
        <f>IF($A4="","",$A4)</f>
        <v>46097</v>
      </c>
      <c r="KQ7" s="44">
        <v>5573</v>
      </c>
      <c r="KR7" s="43">
        <f t="shared" ref="KR7:KR18" si="184">IF(KQ7="","",KQ7-KQ3)</f>
        <v>16</v>
      </c>
      <c r="KS7" s="44">
        <v>318</v>
      </c>
      <c r="KT7" s="87">
        <f t="shared" ref="KT7:KT38" si="185">IF(KS7="","",KS7-KS3)</f>
        <v>0</v>
      </c>
      <c r="KU7" s="43">
        <v>4</v>
      </c>
      <c r="KV7" s="43">
        <f t="shared" ref="KV7:KV38" si="186">IF(KU7="","",KU3+KW3-KU7)</f>
        <v>0</v>
      </c>
      <c r="KW7" s="43">
        <v>0</v>
      </c>
      <c r="KX7" s="53" t="str">
        <f t="shared" ref="KX7:KX38" si="187">IF(KQ7="","",KX3)</f>
        <v>キティボアバンスクリップ</v>
      </c>
      <c r="KY7" s="47">
        <f t="shared" ref="KY7:KY38" si="188">IF(KR7="","",KY3)</f>
        <v>1100</v>
      </c>
      <c r="KZ7" s="44">
        <f t="shared" ref="KZ7:KZ38" si="189">IF(KU7="","",KV7*KY7)</f>
        <v>0</v>
      </c>
      <c r="LA7" s="89">
        <f t="shared" ref="LA7:LA38" si="190">IF(KV7="","",KZ7/(KR7*100))</f>
        <v>0</v>
      </c>
      <c r="LB7" s="35"/>
      <c r="LC7" s="27"/>
      <c r="LD7" s="46"/>
      <c r="LE7" s="44"/>
      <c r="LF7" s="44"/>
      <c r="LG7" s="44">
        <v>532</v>
      </c>
      <c r="LH7" s="44">
        <f t="shared" si="120"/>
        <v>0</v>
      </c>
      <c r="LI7" s="43">
        <v>2</v>
      </c>
      <c r="LJ7" s="44">
        <f t="shared" si="121"/>
        <v>0</v>
      </c>
      <c r="LK7" s="44">
        <v>0</v>
      </c>
      <c r="LL7" s="72" t="str">
        <f>IF(LE6="","",LL4)</f>
        <v>ボンドロ</v>
      </c>
      <c r="LM7" s="67">
        <f>IF(LF6="","",LM4)</f>
        <v>1500</v>
      </c>
      <c r="LN7" s="44">
        <f t="shared" si="122"/>
        <v>0</v>
      </c>
      <c r="LO7" s="45"/>
      <c r="LP7" s="35"/>
      <c r="LQ7" s="27"/>
      <c r="LR7" s="51">
        <f t="shared" si="88"/>
        <v>46108</v>
      </c>
      <c r="LS7" s="44">
        <v>24133</v>
      </c>
      <c r="LT7" s="44">
        <f t="shared" si="89"/>
        <v>65</v>
      </c>
      <c r="LU7" s="44">
        <v>1164</v>
      </c>
      <c r="LV7" s="44">
        <f t="shared" si="90"/>
        <v>1</v>
      </c>
      <c r="LW7" s="44">
        <v>19</v>
      </c>
      <c r="LX7" s="44">
        <f t="shared" si="91"/>
        <v>1</v>
      </c>
      <c r="LY7" s="44">
        <v>0</v>
      </c>
      <c r="LZ7" s="322" t="str">
        <f t="shared" si="92"/>
        <v>ルララ</v>
      </c>
      <c r="MA7" s="43">
        <f t="shared" si="93"/>
        <v>850</v>
      </c>
      <c r="MB7" s="44">
        <f t="shared" si="94"/>
        <v>850</v>
      </c>
      <c r="MC7" s="45">
        <f t="shared" si="95"/>
        <v>0.13076923076923078</v>
      </c>
      <c r="MD7" s="35"/>
      <c r="ME7" s="27"/>
      <c r="MF7" s="51">
        <f t="shared" si="96"/>
        <v>46108</v>
      </c>
      <c r="MG7" s="44">
        <v>10797</v>
      </c>
      <c r="MH7" s="44">
        <f t="shared" si="97"/>
        <v>179</v>
      </c>
      <c r="MI7" s="44">
        <v>437</v>
      </c>
      <c r="MJ7" s="44">
        <f t="shared" si="98"/>
        <v>2</v>
      </c>
      <c r="MK7" s="44">
        <v>17</v>
      </c>
      <c r="ML7" s="44">
        <f t="shared" si="99"/>
        <v>2</v>
      </c>
      <c r="MM7" s="44">
        <v>2</v>
      </c>
      <c r="MN7" s="322" t="str">
        <f t="shared" si="100"/>
        <v>たまごっちボアポーチ</v>
      </c>
      <c r="MO7" s="43">
        <f t="shared" si="101"/>
        <v>1100</v>
      </c>
      <c r="MP7" s="44">
        <f t="shared" si="102"/>
        <v>2200</v>
      </c>
      <c r="MQ7" s="45">
        <f t="shared" si="103"/>
        <v>0.12290502793296089</v>
      </c>
      <c r="MR7" s="35"/>
      <c r="MS7" s="27"/>
      <c r="MT7" s="51">
        <f t="shared" si="104"/>
        <v>46108</v>
      </c>
      <c r="MU7" s="44">
        <v>8163</v>
      </c>
      <c r="MV7" s="44">
        <f t="shared" si="105"/>
        <v>399</v>
      </c>
      <c r="MW7" s="44">
        <v>520</v>
      </c>
      <c r="MX7" s="44">
        <f t="shared" si="106"/>
        <v>3</v>
      </c>
      <c r="MY7" s="44">
        <v>27</v>
      </c>
      <c r="MZ7" s="44">
        <f t="shared" si="107"/>
        <v>0</v>
      </c>
      <c r="NA7" s="44">
        <v>3</v>
      </c>
      <c r="NB7" s="322" t="str">
        <f t="shared" si="108"/>
        <v>ボンボンドロップシール</v>
      </c>
      <c r="NC7" s="43">
        <f t="shared" si="109"/>
        <v>1500</v>
      </c>
      <c r="ND7" s="44">
        <f t="shared" si="110"/>
        <v>0</v>
      </c>
      <c r="NE7" s="45">
        <f t="shared" si="111"/>
        <v>0</v>
      </c>
      <c r="NF7" s="35"/>
      <c r="NG7" s="27"/>
      <c r="NH7" s="51">
        <f t="shared" si="112"/>
        <v>46108</v>
      </c>
      <c r="NI7" s="44">
        <v>14478</v>
      </c>
      <c r="NJ7" s="44">
        <f t="shared" si="113"/>
        <v>71</v>
      </c>
      <c r="NK7" s="44">
        <v>267</v>
      </c>
      <c r="NL7" s="44">
        <f t="shared" si="114"/>
        <v>5</v>
      </c>
      <c r="NM7" s="44">
        <v>12</v>
      </c>
      <c r="NN7" s="44">
        <f t="shared" si="115"/>
        <v>5</v>
      </c>
      <c r="NO7" s="44">
        <v>0</v>
      </c>
      <c r="NP7" s="322" t="str">
        <f t="shared" si="116"/>
        <v>たまごっちヘアバンド</v>
      </c>
      <c r="NQ7" s="43">
        <f t="shared" si="117"/>
        <v>1100</v>
      </c>
      <c r="NR7" s="44">
        <f t="shared" si="118"/>
        <v>5500</v>
      </c>
      <c r="NS7" s="45">
        <f t="shared" si="119"/>
        <v>0.77464788732394363</v>
      </c>
      <c r="NT7" s="35" t="s">
        <v>1219</v>
      </c>
    </row>
    <row r="8" spans="1:384" ht="15" customHeight="1" thickBot="1" x14ac:dyDescent="0.25">
      <c r="A8" s="38">
        <v>46111</v>
      </c>
      <c r="B8" s="39">
        <f>IF(A8="","",SUM(J8,LF18,AL8,ET8,AZ8,EF8,LT8,NJ8,MV8,MH8,X8,GJ8,HL8,GX8,FH8,FV8)+SUM(HZ23:HZ26)+SUM(IN23:IN26)+SUM(DR23:DR26)+SUM(CP23:CP26)+SUM(CB23:CB26)+SUM(BN23:BN26)+SUM(DD23:DD26)+SUM(JB23:JB26)+SUM(JP23:JP26)+SUM(KD23:KD26)+SUM(KR23:KR26))</f>
        <v>6267</v>
      </c>
      <c r="C8" s="40">
        <f>IF(A8="","",SUM(J8,X8,AL8,AZ8)+SUM(BN23:BN26)+SUM(CB23:CB26)+SUM(CP23:CP26))</f>
        <v>1744</v>
      </c>
      <c r="D8" s="40">
        <f>IF(A8="","",SUM(EF8,ET8)+SUM(DD23:DD26)+SUM(DR23:DR26))</f>
        <v>362</v>
      </c>
      <c r="E8" s="41">
        <f>IF(A8="","",SUM(NJ8,MV8,MH8,LF18,LT8)+SUM(JB23:JB26)+SUM(JP23:JP26)+SUM(KD23:KD26)+SUM(KR23:KR26))</f>
        <v>2957</v>
      </c>
      <c r="F8" s="41">
        <f>IF(B8="","",SUM(GJ8,GX8,HL8)+SUM(IN23:IN26)+SUM(HZ23:HZ26))</f>
        <v>1023</v>
      </c>
      <c r="G8" s="40">
        <f t="shared" si="0"/>
        <v>181</v>
      </c>
      <c r="H8" s="42"/>
      <c r="I8" s="44">
        <v>6744</v>
      </c>
      <c r="J8" s="44">
        <f t="shared" si="1"/>
        <v>56</v>
      </c>
      <c r="K8" s="44">
        <v>263</v>
      </c>
      <c r="L8" s="44">
        <f t="shared" si="2"/>
        <v>8</v>
      </c>
      <c r="M8" s="44">
        <v>66</v>
      </c>
      <c r="N8" s="44">
        <f t="shared" si="3"/>
        <v>8</v>
      </c>
      <c r="O8" s="44">
        <v>30</v>
      </c>
      <c r="P8" s="322" t="str">
        <f t="shared" si="4"/>
        <v>AIまきまきシール</v>
      </c>
      <c r="Q8" s="43">
        <f t="shared" si="5"/>
        <v>130</v>
      </c>
      <c r="R8" s="44">
        <f t="shared" si="6"/>
        <v>1040</v>
      </c>
      <c r="S8" s="45">
        <f t="shared" si="7"/>
        <v>0.18571428571428572</v>
      </c>
      <c r="T8" s="35"/>
      <c r="U8" s="27"/>
      <c r="V8" s="51">
        <f t="shared" si="8"/>
        <v>46111</v>
      </c>
      <c r="W8" s="44">
        <v>16920</v>
      </c>
      <c r="X8" s="44">
        <f t="shared" si="9"/>
        <v>75</v>
      </c>
      <c r="Y8" s="44">
        <v>618</v>
      </c>
      <c r="Z8" s="44">
        <f t="shared" si="10"/>
        <v>2</v>
      </c>
      <c r="AA8" s="44">
        <v>17</v>
      </c>
      <c r="AB8" s="44">
        <f t="shared" si="11"/>
        <v>2</v>
      </c>
      <c r="AC8" s="44">
        <v>2</v>
      </c>
      <c r="AD8" s="322" t="str">
        <f t="shared" si="12"/>
        <v>サンリオボアポーチ</v>
      </c>
      <c r="AE8" s="43">
        <f t="shared" si="13"/>
        <v>1026</v>
      </c>
      <c r="AF8" s="44">
        <f t="shared" si="14"/>
        <v>2052</v>
      </c>
      <c r="AG8" s="45">
        <f t="shared" si="15"/>
        <v>0.27360000000000001</v>
      </c>
      <c r="AH8" s="35"/>
      <c r="AI8" s="27"/>
      <c r="AJ8" s="51">
        <f t="shared" si="16"/>
        <v>46111</v>
      </c>
      <c r="AK8" s="44">
        <v>20834</v>
      </c>
      <c r="AL8" s="44">
        <f t="shared" si="17"/>
        <v>90</v>
      </c>
      <c r="AM8" s="44">
        <v>418</v>
      </c>
      <c r="AN8" s="44">
        <f t="shared" si="18"/>
        <v>1</v>
      </c>
      <c r="AO8" s="44">
        <v>25</v>
      </c>
      <c r="AP8" s="44">
        <f t="shared" si="19"/>
        <v>1</v>
      </c>
      <c r="AQ8" s="44">
        <v>20</v>
      </c>
      <c r="AR8" s="322" t="str">
        <f t="shared" si="20"/>
        <v>ルララ</v>
      </c>
      <c r="AS8" s="43">
        <f t="shared" si="21"/>
        <v>880</v>
      </c>
      <c r="AT8" s="44">
        <f t="shared" si="22"/>
        <v>880</v>
      </c>
      <c r="AU8" s="45">
        <f t="shared" si="23"/>
        <v>9.7777777777777783E-2</v>
      </c>
      <c r="AV8" s="35" t="s">
        <v>1246</v>
      </c>
      <c r="AW8" s="27"/>
      <c r="AX8" s="51">
        <f t="shared" si="24"/>
        <v>46111</v>
      </c>
      <c r="AY8" s="44">
        <v>43044</v>
      </c>
      <c r="AZ8" s="44">
        <f t="shared" si="25"/>
        <v>592</v>
      </c>
      <c r="BA8" s="44">
        <v>767</v>
      </c>
      <c r="BB8" s="44">
        <f t="shared" si="26"/>
        <v>7</v>
      </c>
      <c r="BC8" s="44">
        <v>23</v>
      </c>
      <c r="BD8" s="44">
        <f t="shared" si="27"/>
        <v>6</v>
      </c>
      <c r="BE8" s="44">
        <v>7</v>
      </c>
      <c r="BF8" s="322" t="str">
        <f t="shared" si="28"/>
        <v>ボンボンドロップシール</v>
      </c>
      <c r="BG8" s="43">
        <f t="shared" si="29"/>
        <v>1500</v>
      </c>
      <c r="BH8" s="44">
        <f t="shared" si="30"/>
        <v>9000</v>
      </c>
      <c r="BI8" s="45">
        <f t="shared" si="31"/>
        <v>0.15202702702702703</v>
      </c>
      <c r="BJ8" s="35"/>
      <c r="BK8" s="50"/>
      <c r="BL8" s="46"/>
      <c r="BM8" s="43">
        <v>11835</v>
      </c>
      <c r="BN8" s="69">
        <f t="shared" si="123"/>
        <v>19</v>
      </c>
      <c r="BO8" s="43">
        <v>346</v>
      </c>
      <c r="BP8" s="44">
        <f t="shared" si="124"/>
        <v>1</v>
      </c>
      <c r="BQ8" s="44">
        <v>10</v>
      </c>
      <c r="BR8" s="44">
        <f t="shared" si="125"/>
        <v>1</v>
      </c>
      <c r="BS8" s="43">
        <v>3</v>
      </c>
      <c r="BT8" s="60" t="str">
        <f t="shared" si="126"/>
        <v>サンリオヘアバンド</v>
      </c>
      <c r="BU8" s="67">
        <f t="shared" si="126"/>
        <v>1100</v>
      </c>
      <c r="BV8" s="43">
        <f t="shared" si="127"/>
        <v>1100</v>
      </c>
      <c r="BW8" s="45">
        <f t="shared" si="128"/>
        <v>0.57894736842105265</v>
      </c>
      <c r="BX8" s="35" t="s">
        <v>1146</v>
      </c>
      <c r="BY8" s="27"/>
      <c r="BZ8" s="46"/>
      <c r="CA8" s="43">
        <v>3365</v>
      </c>
      <c r="CB8" s="69">
        <f t="shared" si="129"/>
        <v>19</v>
      </c>
      <c r="CC8" s="43">
        <v>89</v>
      </c>
      <c r="CD8" s="44">
        <f t="shared" si="130"/>
        <v>1</v>
      </c>
      <c r="CE8" s="44">
        <v>8</v>
      </c>
      <c r="CF8" s="44">
        <f t="shared" si="131"/>
        <v>1</v>
      </c>
      <c r="CG8" s="43">
        <v>2</v>
      </c>
      <c r="CH8" s="60" t="str">
        <f t="shared" si="132"/>
        <v>ギャルキティフェイスポーチ</v>
      </c>
      <c r="CI8" s="67">
        <f t="shared" si="132"/>
        <v>750</v>
      </c>
      <c r="CJ8" s="43">
        <f t="shared" si="133"/>
        <v>750</v>
      </c>
      <c r="CK8" s="45">
        <f t="shared" si="134"/>
        <v>0.39473684210526316</v>
      </c>
      <c r="CL8" s="35" t="s">
        <v>1148</v>
      </c>
      <c r="CM8" s="27"/>
      <c r="CN8" s="46"/>
      <c r="CO8" s="43">
        <v>2285</v>
      </c>
      <c r="CP8" s="69">
        <f t="shared" si="135"/>
        <v>19</v>
      </c>
      <c r="CQ8" s="43">
        <v>66</v>
      </c>
      <c r="CR8" s="44">
        <f t="shared" si="136"/>
        <v>1</v>
      </c>
      <c r="CS8" s="44">
        <v>13</v>
      </c>
      <c r="CT8" s="44">
        <f t="shared" si="137"/>
        <v>2</v>
      </c>
      <c r="CU8" s="43">
        <v>0</v>
      </c>
      <c r="CV8" s="60" t="str">
        <f t="shared" si="138"/>
        <v>キティウインドウチャーム</v>
      </c>
      <c r="CW8" s="67">
        <f t="shared" si="138"/>
        <v>660</v>
      </c>
      <c r="CX8" s="43">
        <f t="shared" si="139"/>
        <v>1320</v>
      </c>
      <c r="CY8" s="45">
        <f t="shared" si="140"/>
        <v>0.69473684210526321</v>
      </c>
      <c r="CZ8" s="35" t="s">
        <v>325</v>
      </c>
      <c r="DA8" s="58"/>
      <c r="DB8" s="46"/>
      <c r="DC8" s="43">
        <v>8212</v>
      </c>
      <c r="DD8" s="44">
        <f t="shared" si="141"/>
        <v>30</v>
      </c>
      <c r="DE8" s="43">
        <v>352</v>
      </c>
      <c r="DF8" s="44">
        <f t="shared" si="142"/>
        <v>2</v>
      </c>
      <c r="DG8" s="44">
        <v>12</v>
      </c>
      <c r="DH8" s="44">
        <f t="shared" si="143"/>
        <v>2</v>
      </c>
      <c r="DI8" s="43">
        <v>0</v>
      </c>
      <c r="DJ8" s="60" t="str">
        <f t="shared" si="144"/>
        <v>モンチッチイヤホンケース</v>
      </c>
      <c r="DK8" s="67">
        <f t="shared" si="144"/>
        <v>500</v>
      </c>
      <c r="DL8" s="43">
        <f t="shared" si="145"/>
        <v>1000</v>
      </c>
      <c r="DM8" s="45">
        <f t="shared" si="146"/>
        <v>0.33333333333333331</v>
      </c>
      <c r="DN8" s="35"/>
      <c r="DO8" s="27"/>
      <c r="DP8" s="46"/>
      <c r="DQ8" s="43">
        <v>4209</v>
      </c>
      <c r="DR8" s="44">
        <f t="shared" si="147"/>
        <v>12</v>
      </c>
      <c r="DS8" s="43">
        <v>114</v>
      </c>
      <c r="DT8" s="44">
        <f t="shared" si="148"/>
        <v>0</v>
      </c>
      <c r="DU8" s="44">
        <v>10</v>
      </c>
      <c r="DV8" s="44">
        <f t="shared" si="149"/>
        <v>0</v>
      </c>
      <c r="DW8" s="43">
        <v>0</v>
      </c>
      <c r="DX8" s="60" t="str">
        <f t="shared" si="150"/>
        <v>サンリオヘアバンド</v>
      </c>
      <c r="DY8" s="67">
        <f t="shared" si="151"/>
        <v>660</v>
      </c>
      <c r="DZ8" s="43">
        <f t="shared" si="152"/>
        <v>0</v>
      </c>
      <c r="EA8" s="45">
        <f t="shared" si="153"/>
        <v>0</v>
      </c>
      <c r="EB8" s="35"/>
      <c r="EC8" s="27"/>
      <c r="ED8" s="51">
        <f t="shared" si="32"/>
        <v>46111</v>
      </c>
      <c r="EE8" s="44">
        <v>32142</v>
      </c>
      <c r="EF8" s="69">
        <f t="shared" si="33"/>
        <v>26</v>
      </c>
      <c r="EG8" s="44">
        <v>1615</v>
      </c>
      <c r="EH8" s="44">
        <f t="shared" si="34"/>
        <v>4</v>
      </c>
      <c r="EI8" s="44">
        <v>27</v>
      </c>
      <c r="EJ8" s="44">
        <f t="shared" si="35"/>
        <v>4</v>
      </c>
      <c r="EK8" s="44">
        <v>25</v>
      </c>
      <c r="EL8" s="322" t="str">
        <f t="shared" si="36"/>
        <v>DNぷくぷくシール</v>
      </c>
      <c r="EM8" s="43">
        <f t="shared" si="37"/>
        <v>220</v>
      </c>
      <c r="EN8" s="44">
        <f t="shared" si="38"/>
        <v>880</v>
      </c>
      <c r="EO8" s="45">
        <f t="shared" si="39"/>
        <v>0.33846153846153848</v>
      </c>
      <c r="EP8" s="35"/>
      <c r="EQ8" s="27"/>
      <c r="ER8" s="51">
        <f t="shared" si="40"/>
        <v>46111</v>
      </c>
      <c r="ES8" s="44">
        <v>11361</v>
      </c>
      <c r="ET8" s="69">
        <f t="shared" si="41"/>
        <v>28</v>
      </c>
      <c r="EU8" s="44">
        <v>325</v>
      </c>
      <c r="EV8" s="44">
        <f t="shared" si="42"/>
        <v>0</v>
      </c>
      <c r="EW8" s="44">
        <v>61</v>
      </c>
      <c r="EX8" s="44">
        <f t="shared" si="43"/>
        <v>0</v>
      </c>
      <c r="EY8" s="44">
        <v>0</v>
      </c>
      <c r="EZ8" s="322" t="str">
        <f t="shared" si="44"/>
        <v>サンリオバニティポーチ</v>
      </c>
      <c r="FA8" s="43">
        <f t="shared" si="45"/>
        <v>1080</v>
      </c>
      <c r="FB8" s="44">
        <f t="shared" si="46"/>
        <v>0</v>
      </c>
      <c r="FC8" s="45">
        <f t="shared" si="47"/>
        <v>0</v>
      </c>
      <c r="FD8" s="35"/>
      <c r="FE8" s="27"/>
      <c r="FF8" s="51">
        <f t="shared" si="48"/>
        <v>46111</v>
      </c>
      <c r="FG8" s="44">
        <v>5137</v>
      </c>
      <c r="FH8" s="44">
        <f t="shared" si="49"/>
        <v>115</v>
      </c>
      <c r="FI8" s="44">
        <v>124</v>
      </c>
      <c r="FJ8" s="44">
        <f t="shared" si="50"/>
        <v>5</v>
      </c>
      <c r="FK8" s="44">
        <v>48</v>
      </c>
      <c r="FL8" s="44">
        <f t="shared" si="51"/>
        <v>5</v>
      </c>
      <c r="FM8" s="44">
        <v>12</v>
      </c>
      <c r="FN8" s="322" t="str">
        <f t="shared" si="52"/>
        <v>サンリオヒョウ柄マスコットポーチ</v>
      </c>
      <c r="FO8" s="43">
        <f t="shared" si="53"/>
        <v>935</v>
      </c>
      <c r="FP8" s="44">
        <f t="shared" si="54"/>
        <v>4675</v>
      </c>
      <c r="FQ8" s="45">
        <f t="shared" si="55"/>
        <v>0.40652173913043477</v>
      </c>
      <c r="FR8" s="35"/>
      <c r="FS8" s="27"/>
      <c r="FT8" s="51">
        <f t="shared" si="56"/>
        <v>46111</v>
      </c>
      <c r="FU8" s="44">
        <v>2896</v>
      </c>
      <c r="FV8" s="44">
        <f t="shared" si="57"/>
        <v>66</v>
      </c>
      <c r="FW8" s="44">
        <v>73</v>
      </c>
      <c r="FX8" s="44">
        <f t="shared" si="58"/>
        <v>3</v>
      </c>
      <c r="FY8" s="44">
        <v>55</v>
      </c>
      <c r="FZ8" s="44">
        <f t="shared" si="59"/>
        <v>5</v>
      </c>
      <c r="GA8" s="44">
        <v>6</v>
      </c>
      <c r="GB8" s="322" t="str">
        <f t="shared" si="60"/>
        <v>ギャルキティマスコットポーチ</v>
      </c>
      <c r="GC8" s="43">
        <f t="shared" si="61"/>
        <v>935</v>
      </c>
      <c r="GD8" s="44">
        <f t="shared" si="62"/>
        <v>4675</v>
      </c>
      <c r="GE8" s="45">
        <f t="shared" si="63"/>
        <v>0.70833333333333337</v>
      </c>
      <c r="GF8" s="35"/>
      <c r="GG8" s="65"/>
      <c r="GH8" s="51">
        <f t="shared" si="64"/>
        <v>46111</v>
      </c>
      <c r="GI8" s="44">
        <v>5539</v>
      </c>
      <c r="GJ8" s="44">
        <f t="shared" si="65"/>
        <v>76</v>
      </c>
      <c r="GK8" s="44">
        <v>447</v>
      </c>
      <c r="GL8" s="44">
        <f t="shared" si="66"/>
        <v>2</v>
      </c>
      <c r="GM8" s="44">
        <v>23</v>
      </c>
      <c r="GN8" s="44">
        <f t="shared" si="67"/>
        <v>3</v>
      </c>
      <c r="GO8" s="44">
        <v>0</v>
      </c>
      <c r="GP8" s="322" t="str">
        <f t="shared" si="68"/>
        <v>サミュエル</v>
      </c>
      <c r="GQ8" s="43">
        <f t="shared" si="69"/>
        <v>1000</v>
      </c>
      <c r="GR8" s="44">
        <f t="shared" si="70"/>
        <v>3000</v>
      </c>
      <c r="GS8" s="45">
        <f t="shared" si="71"/>
        <v>0.39473684210526316</v>
      </c>
      <c r="GT8" s="35"/>
      <c r="GU8" s="27"/>
      <c r="GV8" s="51">
        <f t="shared" si="72"/>
        <v>46111</v>
      </c>
      <c r="GW8" s="44">
        <v>3938</v>
      </c>
      <c r="GX8" s="44">
        <f t="shared" si="73"/>
        <v>86</v>
      </c>
      <c r="GY8" s="44">
        <v>299</v>
      </c>
      <c r="GZ8" s="44">
        <f t="shared" si="74"/>
        <v>8</v>
      </c>
      <c r="HA8" s="44">
        <v>392</v>
      </c>
      <c r="HB8" s="44">
        <f t="shared" si="75"/>
        <v>8</v>
      </c>
      <c r="HC8" s="44">
        <v>0</v>
      </c>
      <c r="HD8" s="322" t="str">
        <f t="shared" si="76"/>
        <v>余り物</v>
      </c>
      <c r="HE8" s="43">
        <f t="shared" si="77"/>
        <v>200</v>
      </c>
      <c r="HF8" s="44">
        <f t="shared" si="78"/>
        <v>1600</v>
      </c>
      <c r="HG8" s="45">
        <f t="shared" si="79"/>
        <v>0.18604651162790697</v>
      </c>
      <c r="HH8" s="35"/>
      <c r="HI8" s="27"/>
      <c r="HJ8" s="51">
        <f t="shared" si="80"/>
        <v>46111</v>
      </c>
      <c r="HK8" s="44">
        <v>1449</v>
      </c>
      <c r="HL8" s="44">
        <f t="shared" si="81"/>
        <v>44</v>
      </c>
      <c r="HM8" s="44">
        <v>220</v>
      </c>
      <c r="HN8" s="44">
        <f t="shared" si="82"/>
        <v>17</v>
      </c>
      <c r="HO8" s="44">
        <v>109</v>
      </c>
      <c r="HP8" s="44">
        <f t="shared" si="83"/>
        <v>17</v>
      </c>
      <c r="HQ8" s="44">
        <v>30</v>
      </c>
      <c r="HR8" s="322" t="str">
        <f t="shared" si="84"/>
        <v>サンリオウインターMC</v>
      </c>
      <c r="HS8" s="43">
        <f t="shared" si="85"/>
        <v>638</v>
      </c>
      <c r="HT8" s="44">
        <f t="shared" si="86"/>
        <v>10846</v>
      </c>
      <c r="HU8" s="45">
        <f t="shared" si="87"/>
        <v>2.4649999999999999</v>
      </c>
      <c r="HV8" s="35"/>
      <c r="HW8" s="61"/>
      <c r="HX8" s="46"/>
      <c r="HY8" s="43">
        <v>255</v>
      </c>
      <c r="HZ8" s="44">
        <f t="shared" si="154"/>
        <v>18</v>
      </c>
      <c r="IA8" s="43">
        <v>20</v>
      </c>
      <c r="IB8" s="44">
        <f t="shared" si="155"/>
        <v>3</v>
      </c>
      <c r="IC8" s="44">
        <v>0</v>
      </c>
      <c r="ID8" s="44">
        <f t="shared" si="156"/>
        <v>3</v>
      </c>
      <c r="IE8" s="43">
        <v>3</v>
      </c>
      <c r="IF8" s="60" t="str">
        <f>IF(HY8="","",IF4)</f>
        <v>安価シール</v>
      </c>
      <c r="IG8" s="67">
        <f>IF(HY7="","",IG4)</f>
        <v>500</v>
      </c>
      <c r="IH8" s="43">
        <f t="shared" si="157"/>
        <v>1500</v>
      </c>
      <c r="II8" s="45">
        <f t="shared" si="158"/>
        <v>0.83333333333333337</v>
      </c>
      <c r="IJ8" s="35" t="s">
        <v>1158</v>
      </c>
      <c r="IL8" s="46"/>
      <c r="IM8" s="43">
        <v>1328</v>
      </c>
      <c r="IN8" s="69">
        <f t="shared" si="159"/>
        <v>25</v>
      </c>
      <c r="IO8" s="43">
        <v>40</v>
      </c>
      <c r="IP8" s="44">
        <f t="shared" si="160"/>
        <v>0</v>
      </c>
      <c r="IQ8" s="44">
        <v>11</v>
      </c>
      <c r="IR8" s="44">
        <f t="shared" si="161"/>
        <v>0</v>
      </c>
      <c r="IS8" s="43">
        <v>0</v>
      </c>
      <c r="IT8" s="60" t="str">
        <f t="shared" si="162"/>
        <v>サンリオ豹柄フェイスポーチ</v>
      </c>
      <c r="IU8" s="67">
        <f t="shared" si="163"/>
        <v>900</v>
      </c>
      <c r="IV8" s="43">
        <f t="shared" si="164"/>
        <v>0</v>
      </c>
      <c r="IW8" s="45">
        <f t="shared" si="165"/>
        <v>0</v>
      </c>
      <c r="IX8" s="35" t="s">
        <v>276</v>
      </c>
      <c r="IY8" s="33"/>
      <c r="IZ8" s="46"/>
      <c r="JA8" s="43">
        <v>5979</v>
      </c>
      <c r="JB8" s="44">
        <f t="shared" si="166"/>
        <v>27</v>
      </c>
      <c r="JC8" s="43">
        <v>174</v>
      </c>
      <c r="JD8" s="44">
        <f t="shared" si="167"/>
        <v>0</v>
      </c>
      <c r="JE8" s="44">
        <v>12</v>
      </c>
      <c r="JF8" s="44">
        <f t="shared" si="168"/>
        <v>0</v>
      </c>
      <c r="JG8" s="43">
        <v>0</v>
      </c>
      <c r="JH8" s="60" t="str">
        <f t="shared" si="169"/>
        <v>ギャルキティマスコット</v>
      </c>
      <c r="JI8" s="67">
        <f t="shared" si="170"/>
        <v>500</v>
      </c>
      <c r="JJ8" s="43">
        <f t="shared" si="171"/>
        <v>0</v>
      </c>
      <c r="JK8" s="45">
        <f t="shared" si="172"/>
        <v>0</v>
      </c>
      <c r="JL8" s="35" t="s">
        <v>1151</v>
      </c>
      <c r="JM8" s="27"/>
      <c r="JN8" s="46"/>
      <c r="JO8" s="43">
        <v>6667</v>
      </c>
      <c r="JP8" s="44">
        <f t="shared" si="173"/>
        <v>13</v>
      </c>
      <c r="JQ8" s="43">
        <v>176</v>
      </c>
      <c r="JR8" s="44">
        <f t="shared" si="174"/>
        <v>0</v>
      </c>
      <c r="JS8" s="44">
        <v>36</v>
      </c>
      <c r="JT8" s="44">
        <f t="shared" si="175"/>
        <v>0</v>
      </c>
      <c r="JU8" s="43">
        <v>0</v>
      </c>
      <c r="JV8" s="60" t="s">
        <v>1153</v>
      </c>
      <c r="JW8" s="67">
        <f t="shared" ref="JW8:JW15" si="191">IF(JP8="","",JW4)</f>
        <v>0</v>
      </c>
      <c r="JX8" s="43">
        <f t="shared" si="176"/>
        <v>0</v>
      </c>
      <c r="JY8" s="45">
        <f t="shared" si="177"/>
        <v>0</v>
      </c>
      <c r="JZ8" s="35" t="s">
        <v>1152</v>
      </c>
      <c r="KA8" s="61"/>
      <c r="KB8" s="46"/>
      <c r="KC8" s="43">
        <v>4931</v>
      </c>
      <c r="KD8" s="44">
        <f t="shared" si="178"/>
        <v>19</v>
      </c>
      <c r="KE8" s="43">
        <v>142</v>
      </c>
      <c r="KF8" s="44">
        <f t="shared" si="179"/>
        <v>0</v>
      </c>
      <c r="KG8" s="44">
        <v>10</v>
      </c>
      <c r="KH8" s="44">
        <f t="shared" si="180"/>
        <v>0</v>
      </c>
      <c r="KI8" s="43">
        <v>0</v>
      </c>
      <c r="KJ8" s="60" t="str">
        <f t="shared" si="181"/>
        <v>キティフェイスポーチ</v>
      </c>
      <c r="KK8" s="67">
        <f t="shared" si="181"/>
        <v>700</v>
      </c>
      <c r="KL8" s="43">
        <f t="shared" si="182"/>
        <v>0</v>
      </c>
      <c r="KM8" s="45">
        <f t="shared" si="183"/>
        <v>0</v>
      </c>
      <c r="KN8" s="35"/>
      <c r="KO8" s="27"/>
      <c r="KP8" s="46"/>
      <c r="KQ8" s="43">
        <v>6938</v>
      </c>
      <c r="KR8" s="44">
        <f t="shared" si="184"/>
        <v>61</v>
      </c>
      <c r="KS8" s="43">
        <v>142</v>
      </c>
      <c r="KT8" s="44">
        <f t="shared" si="185"/>
        <v>0</v>
      </c>
      <c r="KU8" s="44">
        <v>13</v>
      </c>
      <c r="KV8" s="44">
        <f t="shared" si="186"/>
        <v>-1</v>
      </c>
      <c r="KW8" s="43">
        <v>0</v>
      </c>
      <c r="KX8" s="60" t="str">
        <f t="shared" si="187"/>
        <v>モンチッチマスコット2</v>
      </c>
      <c r="KY8" s="67">
        <f t="shared" si="188"/>
        <v>539</v>
      </c>
      <c r="KZ8" s="43">
        <f t="shared" si="189"/>
        <v>-539</v>
      </c>
      <c r="LA8" s="45">
        <f t="shared" si="190"/>
        <v>-8.8360655737704921E-2</v>
      </c>
      <c r="LB8" s="35"/>
      <c r="LC8" s="27"/>
      <c r="LD8" s="74"/>
      <c r="LE8" s="75"/>
      <c r="LF8" s="75"/>
      <c r="LG8" s="75">
        <v>1166</v>
      </c>
      <c r="LH8" s="75">
        <f t="shared" si="120"/>
        <v>0</v>
      </c>
      <c r="LI8" s="76">
        <v>2</v>
      </c>
      <c r="LJ8" s="75">
        <f t="shared" si="121"/>
        <v>0</v>
      </c>
      <c r="LK8" s="75">
        <v>0</v>
      </c>
      <c r="LL8" s="77" t="str">
        <f>IF(LE6="","",LL5)</f>
        <v>ボンドロ</v>
      </c>
      <c r="LM8" s="78">
        <f>IF(LF6="","",LM5)</f>
        <v>1500</v>
      </c>
      <c r="LN8" s="75">
        <f t="shared" si="122"/>
        <v>0</v>
      </c>
      <c r="LO8" s="79"/>
      <c r="LP8" s="35"/>
      <c r="LQ8" s="27"/>
      <c r="LR8" s="51">
        <f t="shared" si="88"/>
        <v>46111</v>
      </c>
      <c r="LS8" s="44">
        <v>24167</v>
      </c>
      <c r="LT8" s="44">
        <f t="shared" si="89"/>
        <v>34</v>
      </c>
      <c r="LU8" s="44">
        <v>1165</v>
      </c>
      <c r="LV8" s="44">
        <f t="shared" si="90"/>
        <v>1</v>
      </c>
      <c r="LW8" s="44">
        <v>18</v>
      </c>
      <c r="LX8" s="44">
        <f t="shared" si="91"/>
        <v>1</v>
      </c>
      <c r="LY8" s="44">
        <v>0</v>
      </c>
      <c r="LZ8" s="322" t="str">
        <f t="shared" si="92"/>
        <v>ルララ</v>
      </c>
      <c r="MA8" s="43">
        <f t="shared" si="93"/>
        <v>850</v>
      </c>
      <c r="MB8" s="44">
        <f t="shared" si="94"/>
        <v>850</v>
      </c>
      <c r="MC8" s="45">
        <f t="shared" si="95"/>
        <v>0.25</v>
      </c>
      <c r="MD8" s="35"/>
      <c r="ME8" s="27"/>
      <c r="MF8" s="51">
        <f t="shared" si="96"/>
        <v>46111</v>
      </c>
      <c r="MG8" s="44">
        <v>10850</v>
      </c>
      <c r="MH8" s="44">
        <f t="shared" si="97"/>
        <v>53</v>
      </c>
      <c r="MI8" s="44">
        <v>438</v>
      </c>
      <c r="MJ8" s="44">
        <f t="shared" si="98"/>
        <v>1</v>
      </c>
      <c r="MK8" s="44">
        <v>18</v>
      </c>
      <c r="ML8" s="44">
        <f t="shared" si="99"/>
        <v>1</v>
      </c>
      <c r="MM8" s="44">
        <v>1</v>
      </c>
      <c r="MN8" s="322" t="str">
        <f t="shared" si="100"/>
        <v>たまごっちボアポーチ</v>
      </c>
      <c r="MO8" s="43">
        <f t="shared" si="101"/>
        <v>1100</v>
      </c>
      <c r="MP8" s="44">
        <f t="shared" si="102"/>
        <v>1100</v>
      </c>
      <c r="MQ8" s="45">
        <f t="shared" si="103"/>
        <v>0.20754716981132076</v>
      </c>
      <c r="MR8" s="35"/>
      <c r="MS8" s="27"/>
      <c r="MT8" s="51">
        <f t="shared" si="104"/>
        <v>46111</v>
      </c>
      <c r="MU8" s="44">
        <v>8913</v>
      </c>
      <c r="MV8" s="44">
        <f t="shared" si="105"/>
        <v>750</v>
      </c>
      <c r="MW8" s="44">
        <v>526</v>
      </c>
      <c r="MX8" s="44">
        <f t="shared" si="106"/>
        <v>6</v>
      </c>
      <c r="MY8" s="44">
        <v>24</v>
      </c>
      <c r="MZ8" s="44">
        <f t="shared" si="107"/>
        <v>6</v>
      </c>
      <c r="NA8" s="44">
        <v>9</v>
      </c>
      <c r="NB8" s="322" t="str">
        <f t="shared" si="108"/>
        <v>ボンボンドロップシール</v>
      </c>
      <c r="NC8" s="43">
        <f t="shared" si="109"/>
        <v>1500</v>
      </c>
      <c r="ND8" s="44">
        <f t="shared" si="110"/>
        <v>9000</v>
      </c>
      <c r="NE8" s="45">
        <f t="shared" si="111"/>
        <v>0.12</v>
      </c>
      <c r="NF8" s="35"/>
      <c r="NG8" s="27"/>
      <c r="NH8" s="51">
        <f t="shared" si="112"/>
        <v>46111</v>
      </c>
      <c r="NI8" s="44">
        <v>14531</v>
      </c>
      <c r="NJ8" s="44">
        <f t="shared" si="113"/>
        <v>53</v>
      </c>
      <c r="NK8" s="44">
        <v>267</v>
      </c>
      <c r="NL8" s="44">
        <f t="shared" si="114"/>
        <v>0</v>
      </c>
      <c r="NM8" s="44">
        <v>12</v>
      </c>
      <c r="NN8" s="44">
        <f t="shared" si="115"/>
        <v>0</v>
      </c>
      <c r="NO8" s="44">
        <v>0</v>
      </c>
      <c r="NP8" s="322" t="str">
        <f t="shared" si="116"/>
        <v>たまごっちヘアバンド</v>
      </c>
      <c r="NQ8" s="43">
        <f t="shared" si="117"/>
        <v>1100</v>
      </c>
      <c r="NR8" s="44">
        <f t="shared" si="118"/>
        <v>0</v>
      </c>
      <c r="NS8" s="45">
        <f t="shared" si="119"/>
        <v>0</v>
      </c>
      <c r="NT8" s="35" t="s">
        <v>1240</v>
      </c>
    </row>
    <row r="9" spans="1:384" ht="15" customHeight="1" thickTop="1" x14ac:dyDescent="0.2">
      <c r="A9" s="38">
        <v>46115</v>
      </c>
      <c r="B9" s="39">
        <f>IF(A9="","",SUM(J9,LF21,AL9,ET9,AZ9,EF9,LT9,NJ9,MV9,MH9,X9,GJ9,GX9,HL9,FH9,FV9)+SUM(HZ27:HZ30)+SUM(IN27:IN30)+SUM(DR27:DR30)+SUM(CP27:CP30)+SUM(CB27:CB30)+SUM(BN27:BN30)+SUM(DD27:DD30)+SUM(JB27:JB30)+SUM(JP27:JP30)+SUM(KD27:KD30)+SUM(KR27:KR30))</f>
        <v>6319</v>
      </c>
      <c r="C9" s="40">
        <f>IF(A9="","",SUM(J9,X9,AL9,AZ9)+SUM(BN27:BN30)+SUM(CB27:CB30)+SUM(CP27:CP30))</f>
        <v>1674</v>
      </c>
      <c r="D9" s="40">
        <f>IF(A9="","",SUM(EF9,ET9)+SUM(DD27:DD30)+SUM(DR27:DR30))</f>
        <v>874</v>
      </c>
      <c r="E9" s="41">
        <f>IF(A9="","",SUM(NJ9,MV9,MH9,LT9,LF21)+SUM(JB27:JB30)+SUM(JP27:JP30)+SUM(KD27:KD30)+SUM(KR27:KR30))</f>
        <v>2287</v>
      </c>
      <c r="F9" s="41">
        <f>IF(B9="","",SUM(GJ9,GX9,HL9)+SUM(IN27:IN30)+SUM(HZ27:HZ30))</f>
        <v>1025</v>
      </c>
      <c r="G9" s="40">
        <f t="shared" si="0"/>
        <v>459</v>
      </c>
      <c r="H9" s="42"/>
      <c r="I9" s="44">
        <v>6794</v>
      </c>
      <c r="J9" s="44">
        <f t="shared" si="1"/>
        <v>50</v>
      </c>
      <c r="K9" s="44">
        <v>271</v>
      </c>
      <c r="L9" s="44">
        <f t="shared" si="2"/>
        <v>8</v>
      </c>
      <c r="M9" s="44">
        <v>88</v>
      </c>
      <c r="N9" s="44">
        <f t="shared" si="3"/>
        <v>8</v>
      </c>
      <c r="O9" s="44">
        <v>10</v>
      </c>
      <c r="P9" s="322" t="str">
        <f t="shared" si="4"/>
        <v>AIまきまきシール</v>
      </c>
      <c r="Q9" s="43">
        <f t="shared" si="5"/>
        <v>130</v>
      </c>
      <c r="R9" s="44">
        <f t="shared" si="6"/>
        <v>1040</v>
      </c>
      <c r="S9" s="45">
        <f t="shared" si="7"/>
        <v>0.20799999999999999</v>
      </c>
      <c r="T9" s="35"/>
      <c r="U9" s="27"/>
      <c r="V9" s="51">
        <f t="shared" si="8"/>
        <v>46115</v>
      </c>
      <c r="W9" s="44">
        <v>17008</v>
      </c>
      <c r="X9" s="44">
        <f t="shared" si="9"/>
        <v>88</v>
      </c>
      <c r="Y9" s="44">
        <v>619</v>
      </c>
      <c r="Z9" s="44">
        <f t="shared" si="10"/>
        <v>1</v>
      </c>
      <c r="AA9" s="44">
        <v>18</v>
      </c>
      <c r="AB9" s="44">
        <f t="shared" si="11"/>
        <v>1</v>
      </c>
      <c r="AC9" s="44">
        <v>2</v>
      </c>
      <c r="AD9" s="322" t="str">
        <f t="shared" si="12"/>
        <v>サンリオボアポーチ</v>
      </c>
      <c r="AE9" s="43">
        <f t="shared" si="13"/>
        <v>1026</v>
      </c>
      <c r="AF9" s="44">
        <f t="shared" si="14"/>
        <v>1026</v>
      </c>
      <c r="AG9" s="45">
        <f t="shared" si="15"/>
        <v>0.11659090909090909</v>
      </c>
      <c r="AH9" s="35"/>
      <c r="AI9" s="27"/>
      <c r="AJ9" s="51">
        <f t="shared" si="16"/>
        <v>46115</v>
      </c>
      <c r="AK9" s="44">
        <v>20988</v>
      </c>
      <c r="AL9" s="44">
        <f t="shared" si="17"/>
        <v>154</v>
      </c>
      <c r="AM9" s="44">
        <v>422</v>
      </c>
      <c r="AN9" s="44">
        <f t="shared" si="18"/>
        <v>4</v>
      </c>
      <c r="AO9" s="44">
        <v>41</v>
      </c>
      <c r="AP9" s="44">
        <f t="shared" si="19"/>
        <v>4</v>
      </c>
      <c r="AQ9" s="44">
        <v>4</v>
      </c>
      <c r="AR9" s="322" t="str">
        <f t="shared" si="20"/>
        <v>ルララ</v>
      </c>
      <c r="AS9" s="43">
        <f t="shared" si="21"/>
        <v>880</v>
      </c>
      <c r="AT9" s="44">
        <f t="shared" si="22"/>
        <v>3520</v>
      </c>
      <c r="AU9" s="45">
        <f t="shared" si="23"/>
        <v>0.22857142857142856</v>
      </c>
      <c r="AV9" s="35"/>
      <c r="AW9" s="27"/>
      <c r="AX9" s="51">
        <f t="shared" si="24"/>
        <v>46115</v>
      </c>
      <c r="AY9" s="44">
        <v>43474</v>
      </c>
      <c r="AZ9" s="44">
        <f t="shared" si="25"/>
        <v>430</v>
      </c>
      <c r="BA9" s="44">
        <v>774</v>
      </c>
      <c r="BB9" s="44">
        <f t="shared" si="26"/>
        <v>7</v>
      </c>
      <c r="BC9" s="44">
        <v>24</v>
      </c>
      <c r="BD9" s="44">
        <f t="shared" si="27"/>
        <v>6</v>
      </c>
      <c r="BE9" s="44">
        <v>10</v>
      </c>
      <c r="BF9" s="322" t="str">
        <f t="shared" si="28"/>
        <v>ボンボンドロップシール</v>
      </c>
      <c r="BG9" s="43">
        <f t="shared" si="29"/>
        <v>1500</v>
      </c>
      <c r="BH9" s="44">
        <f t="shared" si="30"/>
        <v>9000</v>
      </c>
      <c r="BI9" s="45">
        <f t="shared" si="31"/>
        <v>0.20930232558139536</v>
      </c>
      <c r="BJ9" s="35"/>
      <c r="BK9" s="50"/>
      <c r="BL9" s="46"/>
      <c r="BM9" s="44">
        <v>14359</v>
      </c>
      <c r="BN9" s="44">
        <f t="shared" si="123"/>
        <v>135</v>
      </c>
      <c r="BO9" s="44">
        <v>764</v>
      </c>
      <c r="BP9" s="44">
        <f t="shared" si="124"/>
        <v>3</v>
      </c>
      <c r="BQ9" s="44">
        <v>13</v>
      </c>
      <c r="BR9" s="44">
        <f t="shared" si="125"/>
        <v>3</v>
      </c>
      <c r="BS9" s="25">
        <v>10</v>
      </c>
      <c r="BT9" s="60" t="str">
        <f t="shared" si="126"/>
        <v>たまごっちマスコット</v>
      </c>
      <c r="BU9" s="67">
        <f t="shared" si="126"/>
        <v>1100</v>
      </c>
      <c r="BV9" s="44">
        <f t="shared" si="127"/>
        <v>3300</v>
      </c>
      <c r="BW9" s="45">
        <f t="shared" si="128"/>
        <v>0.24444444444444444</v>
      </c>
      <c r="BX9" s="35"/>
      <c r="BY9" s="27"/>
      <c r="BZ9" s="46"/>
      <c r="CA9" s="44">
        <v>3906</v>
      </c>
      <c r="CB9" s="44">
        <f t="shared" si="129"/>
        <v>33</v>
      </c>
      <c r="CC9" s="44">
        <v>123</v>
      </c>
      <c r="CD9" s="44">
        <f t="shared" si="130"/>
        <v>1</v>
      </c>
      <c r="CE9" s="44">
        <v>9</v>
      </c>
      <c r="CF9" s="44">
        <f t="shared" si="131"/>
        <v>1</v>
      </c>
      <c r="CG9" s="25">
        <v>10</v>
      </c>
      <c r="CH9" s="60" t="str">
        <f t="shared" si="132"/>
        <v>ゲームアーク</v>
      </c>
      <c r="CI9" s="67">
        <f t="shared" si="132"/>
        <v>0</v>
      </c>
      <c r="CJ9" s="44">
        <f t="shared" si="133"/>
        <v>0</v>
      </c>
      <c r="CK9" s="45">
        <f t="shared" si="134"/>
        <v>0</v>
      </c>
      <c r="CL9" s="35" t="s">
        <v>1149</v>
      </c>
      <c r="CM9" s="27"/>
      <c r="CN9" s="46"/>
      <c r="CO9" s="44">
        <v>5617</v>
      </c>
      <c r="CP9" s="44">
        <f t="shared" si="135"/>
        <v>108</v>
      </c>
      <c r="CQ9" s="44">
        <v>183</v>
      </c>
      <c r="CR9" s="44">
        <f t="shared" si="136"/>
        <v>7</v>
      </c>
      <c r="CS9" s="44">
        <v>9</v>
      </c>
      <c r="CT9" s="44">
        <f t="shared" si="137"/>
        <v>0</v>
      </c>
      <c r="CU9" s="25">
        <v>3</v>
      </c>
      <c r="CV9" s="60" t="str">
        <f t="shared" si="138"/>
        <v>サンリオボアバンスクリップ</v>
      </c>
      <c r="CW9" s="67">
        <f t="shared" si="138"/>
        <v>1100</v>
      </c>
      <c r="CX9" s="44">
        <f t="shared" si="139"/>
        <v>0</v>
      </c>
      <c r="CY9" s="45">
        <f t="shared" si="140"/>
        <v>0</v>
      </c>
      <c r="CZ9" s="35"/>
      <c r="DA9" s="58"/>
      <c r="DB9" s="46"/>
      <c r="DC9" s="44">
        <v>9911</v>
      </c>
      <c r="DD9" s="44">
        <f t="shared" si="141"/>
        <v>47</v>
      </c>
      <c r="DE9" s="44">
        <v>469</v>
      </c>
      <c r="DF9" s="44">
        <f t="shared" si="142"/>
        <v>1</v>
      </c>
      <c r="DG9" s="44">
        <v>8</v>
      </c>
      <c r="DH9" s="44">
        <f t="shared" si="143"/>
        <v>1</v>
      </c>
      <c r="DI9" s="25">
        <v>4</v>
      </c>
      <c r="DJ9" s="60" t="str">
        <f t="shared" si="144"/>
        <v>サンリオボアバンスクリップ</v>
      </c>
      <c r="DK9" s="67">
        <f t="shared" si="144"/>
        <v>1100</v>
      </c>
      <c r="DL9" s="44">
        <f t="shared" si="145"/>
        <v>1100</v>
      </c>
      <c r="DM9" s="45">
        <f t="shared" si="146"/>
        <v>0.23404255319148937</v>
      </c>
      <c r="DN9" s="35"/>
      <c r="DO9" s="27"/>
      <c r="DP9" s="46"/>
      <c r="DQ9" s="44">
        <v>4143</v>
      </c>
      <c r="DR9" s="44">
        <f t="shared" si="147"/>
        <v>63</v>
      </c>
      <c r="DS9" s="44">
        <v>130</v>
      </c>
      <c r="DT9" s="44">
        <f t="shared" si="148"/>
        <v>1</v>
      </c>
      <c r="DU9" s="44">
        <v>8</v>
      </c>
      <c r="DV9" s="44">
        <f t="shared" si="149"/>
        <v>1</v>
      </c>
      <c r="DW9" s="25">
        <v>1</v>
      </c>
      <c r="DX9" s="60" t="str">
        <f t="shared" si="150"/>
        <v>キティしっぽ付きポーチ</v>
      </c>
      <c r="DY9" s="67">
        <f t="shared" si="151"/>
        <v>880</v>
      </c>
      <c r="DZ9" s="44">
        <f t="shared" si="152"/>
        <v>880</v>
      </c>
      <c r="EA9" s="45">
        <f t="shared" si="153"/>
        <v>0.13968253968253969</v>
      </c>
      <c r="EB9" s="35"/>
      <c r="EC9" s="27"/>
      <c r="ED9" s="51">
        <f t="shared" si="32"/>
        <v>46115</v>
      </c>
      <c r="EE9" s="44">
        <v>32230</v>
      </c>
      <c r="EF9" s="44">
        <f t="shared" si="33"/>
        <v>88</v>
      </c>
      <c r="EG9" s="44">
        <v>1622</v>
      </c>
      <c r="EH9" s="44">
        <f t="shared" si="34"/>
        <v>7</v>
      </c>
      <c r="EI9" s="44">
        <v>45</v>
      </c>
      <c r="EJ9" s="44">
        <f t="shared" si="35"/>
        <v>7</v>
      </c>
      <c r="EK9" s="44">
        <v>8</v>
      </c>
      <c r="EL9" s="322" t="str">
        <f t="shared" si="36"/>
        <v>DNぷくぷくシール</v>
      </c>
      <c r="EM9" s="43">
        <f t="shared" si="37"/>
        <v>220</v>
      </c>
      <c r="EN9" s="44">
        <f t="shared" si="38"/>
        <v>1540</v>
      </c>
      <c r="EO9" s="45">
        <f t="shared" si="39"/>
        <v>0.17499999999999999</v>
      </c>
      <c r="EP9" s="35"/>
      <c r="EQ9" s="27"/>
      <c r="ER9" s="51">
        <f t="shared" si="40"/>
        <v>46115</v>
      </c>
      <c r="ES9" s="44">
        <v>11554</v>
      </c>
      <c r="ET9" s="44">
        <f t="shared" si="41"/>
        <v>193</v>
      </c>
      <c r="EU9" s="44">
        <v>329</v>
      </c>
      <c r="EV9" s="44">
        <f t="shared" si="42"/>
        <v>4</v>
      </c>
      <c r="EW9" s="44">
        <v>56</v>
      </c>
      <c r="EX9" s="44">
        <f t="shared" si="43"/>
        <v>5</v>
      </c>
      <c r="EY9" s="44">
        <v>4</v>
      </c>
      <c r="EZ9" s="322" t="str">
        <f t="shared" si="44"/>
        <v>サンリオバニティポーチ</v>
      </c>
      <c r="FA9" s="43">
        <f t="shared" si="45"/>
        <v>1080</v>
      </c>
      <c r="FB9" s="44">
        <f t="shared" si="46"/>
        <v>5400</v>
      </c>
      <c r="FC9" s="45">
        <f t="shared" si="47"/>
        <v>0.27979274611398963</v>
      </c>
      <c r="FD9" s="35"/>
      <c r="FE9" s="27"/>
      <c r="FF9" s="51">
        <f t="shared" si="48"/>
        <v>46115</v>
      </c>
      <c r="FG9" s="44">
        <v>5425</v>
      </c>
      <c r="FH9" s="44">
        <f t="shared" si="49"/>
        <v>288</v>
      </c>
      <c r="FI9" s="44">
        <v>127</v>
      </c>
      <c r="FJ9" s="44">
        <f t="shared" si="50"/>
        <v>3</v>
      </c>
      <c r="FK9" s="44">
        <v>57</v>
      </c>
      <c r="FL9" s="44">
        <f t="shared" si="51"/>
        <v>3</v>
      </c>
      <c r="FM9" s="44">
        <v>10</v>
      </c>
      <c r="FN9" s="322" t="str">
        <f t="shared" si="52"/>
        <v>サンリオヒョウ柄マスコットポーチ</v>
      </c>
      <c r="FO9" s="43">
        <f t="shared" si="53"/>
        <v>935</v>
      </c>
      <c r="FP9" s="44">
        <f t="shared" si="54"/>
        <v>2805</v>
      </c>
      <c r="FQ9" s="45">
        <f t="shared" si="55"/>
        <v>9.7395833333333334E-2</v>
      </c>
      <c r="FR9" s="35"/>
      <c r="FS9" s="27"/>
      <c r="FT9" s="51">
        <f t="shared" si="56"/>
        <v>46115</v>
      </c>
      <c r="FU9" s="44">
        <v>3067</v>
      </c>
      <c r="FV9" s="44">
        <f t="shared" si="57"/>
        <v>171</v>
      </c>
      <c r="FW9" s="44">
        <v>78</v>
      </c>
      <c r="FX9" s="44">
        <f t="shared" si="58"/>
        <v>5</v>
      </c>
      <c r="FY9" s="44">
        <v>56</v>
      </c>
      <c r="FZ9" s="44">
        <f t="shared" si="59"/>
        <v>5</v>
      </c>
      <c r="GA9" s="44">
        <v>14</v>
      </c>
      <c r="GB9" s="322" t="str">
        <f t="shared" si="60"/>
        <v>ギャルキティマスコットポーチ</v>
      </c>
      <c r="GC9" s="43">
        <f t="shared" si="61"/>
        <v>935</v>
      </c>
      <c r="GD9" s="44">
        <f t="shared" si="62"/>
        <v>4675</v>
      </c>
      <c r="GE9" s="45">
        <f t="shared" si="63"/>
        <v>0.27339181286549707</v>
      </c>
      <c r="GF9" s="35"/>
      <c r="GG9" s="65"/>
      <c r="GH9" s="51">
        <f t="shared" si="64"/>
        <v>46115</v>
      </c>
      <c r="GI9" s="44">
        <v>5608</v>
      </c>
      <c r="GJ9" s="44">
        <f t="shared" si="65"/>
        <v>69</v>
      </c>
      <c r="GK9" s="44">
        <v>447</v>
      </c>
      <c r="GL9" s="44">
        <f t="shared" si="66"/>
        <v>0</v>
      </c>
      <c r="GM9" s="44">
        <v>23</v>
      </c>
      <c r="GN9" s="44">
        <f t="shared" si="67"/>
        <v>0</v>
      </c>
      <c r="GO9" s="44">
        <v>0</v>
      </c>
      <c r="GP9" s="322" t="str">
        <f t="shared" si="68"/>
        <v>サミュエル</v>
      </c>
      <c r="GQ9" s="43">
        <f t="shared" si="69"/>
        <v>1000</v>
      </c>
      <c r="GR9" s="44">
        <f t="shared" si="70"/>
        <v>0</v>
      </c>
      <c r="GS9" s="45">
        <f t="shared" si="71"/>
        <v>0</v>
      </c>
      <c r="GT9" s="35"/>
      <c r="GU9" s="27"/>
      <c r="GV9" s="51">
        <f t="shared" si="72"/>
        <v>46115</v>
      </c>
      <c r="GW9" s="44">
        <v>4037</v>
      </c>
      <c r="GX9" s="44">
        <f t="shared" si="73"/>
        <v>99</v>
      </c>
      <c r="GY9" s="44">
        <v>306</v>
      </c>
      <c r="GZ9" s="44">
        <f t="shared" si="74"/>
        <v>7</v>
      </c>
      <c r="HA9" s="44">
        <v>370</v>
      </c>
      <c r="HB9" s="44">
        <f t="shared" si="75"/>
        <v>22</v>
      </c>
      <c r="HC9" s="44">
        <v>0</v>
      </c>
      <c r="HD9" s="322" t="str">
        <f t="shared" si="76"/>
        <v>余り物</v>
      </c>
      <c r="HE9" s="43">
        <f t="shared" si="77"/>
        <v>200</v>
      </c>
      <c r="HF9" s="44">
        <f t="shared" si="78"/>
        <v>4400</v>
      </c>
      <c r="HG9" s="45">
        <f t="shared" si="79"/>
        <v>0.44444444444444442</v>
      </c>
      <c r="HH9" s="35"/>
      <c r="HI9" s="27"/>
      <c r="HJ9" s="51">
        <f t="shared" si="80"/>
        <v>46115</v>
      </c>
      <c r="HK9" s="44">
        <v>1539</v>
      </c>
      <c r="HL9" s="44">
        <f t="shared" si="81"/>
        <v>90</v>
      </c>
      <c r="HM9" s="44">
        <v>246</v>
      </c>
      <c r="HN9" s="44">
        <f t="shared" si="82"/>
        <v>26</v>
      </c>
      <c r="HO9" s="44">
        <v>100</v>
      </c>
      <c r="HP9" s="44">
        <f t="shared" si="83"/>
        <v>39</v>
      </c>
      <c r="HQ9" s="44">
        <v>0</v>
      </c>
      <c r="HR9" s="322" t="str">
        <f t="shared" si="84"/>
        <v>サンリオウインターMC</v>
      </c>
      <c r="HS9" s="43">
        <f t="shared" si="85"/>
        <v>638</v>
      </c>
      <c r="HT9" s="44">
        <f t="shared" si="86"/>
        <v>24882</v>
      </c>
      <c r="HU9" s="45">
        <f t="shared" si="87"/>
        <v>2.7646666666666668</v>
      </c>
      <c r="HV9" s="35"/>
      <c r="HW9" s="61"/>
      <c r="HX9" s="46"/>
      <c r="HY9" s="44">
        <v>3863</v>
      </c>
      <c r="HZ9" s="44">
        <f t="shared" si="154"/>
        <v>30</v>
      </c>
      <c r="IA9" s="44">
        <v>93</v>
      </c>
      <c r="IB9" s="44">
        <f t="shared" si="155"/>
        <v>3</v>
      </c>
      <c r="IC9" s="44">
        <v>0</v>
      </c>
      <c r="ID9" s="44">
        <f t="shared" si="156"/>
        <v>3</v>
      </c>
      <c r="IE9" s="25">
        <v>3</v>
      </c>
      <c r="IF9" s="60" t="str">
        <f>IF(HY7="","",IF5)</f>
        <v>安価シール</v>
      </c>
      <c r="IG9" s="67">
        <f>IF(HY7="","",IG5)</f>
        <v>500</v>
      </c>
      <c r="IH9" s="44">
        <f t="shared" si="157"/>
        <v>1500</v>
      </c>
      <c r="II9" s="45">
        <f t="shared" si="158"/>
        <v>0.5</v>
      </c>
      <c r="IJ9" s="35" t="s">
        <v>1159</v>
      </c>
      <c r="IL9" s="46"/>
      <c r="IM9" s="44">
        <v>2880</v>
      </c>
      <c r="IN9" s="44">
        <f t="shared" si="159"/>
        <v>73</v>
      </c>
      <c r="IO9" s="44">
        <v>81</v>
      </c>
      <c r="IP9" s="44">
        <f t="shared" si="160"/>
        <v>1</v>
      </c>
      <c r="IQ9" s="44">
        <v>15</v>
      </c>
      <c r="IR9" s="44">
        <f t="shared" si="161"/>
        <v>1</v>
      </c>
      <c r="IS9" s="25">
        <v>6</v>
      </c>
      <c r="IT9" s="60" t="str">
        <f t="shared" si="162"/>
        <v>たまごっちマスコット</v>
      </c>
      <c r="IU9" s="67">
        <f t="shared" si="163"/>
        <v>1100</v>
      </c>
      <c r="IV9" s="44">
        <f t="shared" si="164"/>
        <v>1100</v>
      </c>
      <c r="IW9" s="45">
        <f t="shared" si="165"/>
        <v>0.15068493150684931</v>
      </c>
      <c r="IX9" s="35"/>
      <c r="IY9" s="33"/>
      <c r="IZ9" s="46"/>
      <c r="JA9" s="44">
        <v>9434</v>
      </c>
      <c r="JB9" s="44">
        <f t="shared" si="166"/>
        <v>109</v>
      </c>
      <c r="JC9" s="44">
        <v>262</v>
      </c>
      <c r="JD9" s="44">
        <f t="shared" si="167"/>
        <v>1</v>
      </c>
      <c r="JE9" s="44">
        <v>24</v>
      </c>
      <c r="JF9" s="44">
        <f t="shared" si="168"/>
        <v>6</v>
      </c>
      <c r="JG9" s="25">
        <v>12</v>
      </c>
      <c r="JH9" s="60" t="str">
        <f t="shared" si="169"/>
        <v>ボンボンドロップシール</v>
      </c>
      <c r="JI9" s="67">
        <f t="shared" si="170"/>
        <v>200</v>
      </c>
      <c r="JJ9" s="44">
        <f t="shared" si="171"/>
        <v>1200</v>
      </c>
      <c r="JK9" s="45">
        <f t="shared" si="172"/>
        <v>0.11009174311926606</v>
      </c>
      <c r="JL9" s="35"/>
      <c r="JM9" s="27"/>
      <c r="JN9" s="46"/>
      <c r="JO9" s="44">
        <v>6240</v>
      </c>
      <c r="JP9" s="44">
        <f t="shared" si="173"/>
        <v>115</v>
      </c>
      <c r="JQ9" s="44">
        <v>432</v>
      </c>
      <c r="JR9" s="44">
        <f t="shared" si="174"/>
        <v>3</v>
      </c>
      <c r="JS9" s="44">
        <v>29</v>
      </c>
      <c r="JT9" s="44">
        <f t="shared" si="175"/>
        <v>3</v>
      </c>
      <c r="JU9" s="25">
        <v>2</v>
      </c>
      <c r="JV9" s="60" t="str">
        <f>IF(JO9="","",JV5)</f>
        <v>たまごっちヘアクリップ</v>
      </c>
      <c r="JW9" s="67">
        <f t="shared" si="191"/>
        <v>1100</v>
      </c>
      <c r="JX9" s="44">
        <f t="shared" si="176"/>
        <v>3300</v>
      </c>
      <c r="JY9" s="45">
        <f t="shared" si="177"/>
        <v>0.28695652173913044</v>
      </c>
      <c r="JZ9" s="35"/>
      <c r="KA9" s="61"/>
      <c r="KB9" s="46"/>
      <c r="KC9" s="44">
        <v>9769</v>
      </c>
      <c r="KD9" s="44">
        <f t="shared" si="178"/>
        <v>121</v>
      </c>
      <c r="KE9" s="44">
        <v>527</v>
      </c>
      <c r="KF9" s="44">
        <f t="shared" si="179"/>
        <v>2</v>
      </c>
      <c r="KG9" s="44">
        <v>12</v>
      </c>
      <c r="KH9" s="44">
        <f t="shared" si="180"/>
        <v>2</v>
      </c>
      <c r="KI9" s="25">
        <v>6</v>
      </c>
      <c r="KJ9" s="60" t="str">
        <f t="shared" si="181"/>
        <v>たまごっちマスコット</v>
      </c>
      <c r="KK9" s="67">
        <f t="shared" si="181"/>
        <v>1100</v>
      </c>
      <c r="KL9" s="44">
        <f t="shared" si="182"/>
        <v>2200</v>
      </c>
      <c r="KM9" s="45">
        <f t="shared" si="183"/>
        <v>0.18181818181818182</v>
      </c>
      <c r="KN9" s="35"/>
      <c r="KO9" s="27"/>
      <c r="KP9" s="46"/>
      <c r="KQ9" s="44">
        <v>6940</v>
      </c>
      <c r="KR9" s="44">
        <f t="shared" si="184"/>
        <v>66</v>
      </c>
      <c r="KS9" s="44">
        <v>326</v>
      </c>
      <c r="KT9" s="44">
        <f t="shared" si="185"/>
        <v>9</v>
      </c>
      <c r="KU9" s="44">
        <v>280</v>
      </c>
      <c r="KV9" s="44">
        <f t="shared" si="186"/>
        <v>10</v>
      </c>
      <c r="KW9" s="25">
        <v>0</v>
      </c>
      <c r="KX9" s="60" t="str">
        <f t="shared" si="187"/>
        <v>ブレスレット</v>
      </c>
      <c r="KY9" s="67">
        <f t="shared" si="188"/>
        <v>150</v>
      </c>
      <c r="KZ9" s="44">
        <f t="shared" si="189"/>
        <v>1500</v>
      </c>
      <c r="LA9" s="45">
        <f t="shared" si="190"/>
        <v>0.22727272727272727</v>
      </c>
      <c r="LB9" s="35"/>
      <c r="LC9" s="27"/>
      <c r="LD9" s="51">
        <f>IF(A5="","",A5)</f>
        <v>46101</v>
      </c>
      <c r="LE9" s="43">
        <v>83674</v>
      </c>
      <c r="LF9" s="93">
        <f>IF(LE9="","",LE9-LE6)</f>
        <v>489</v>
      </c>
      <c r="LG9" s="43">
        <v>445</v>
      </c>
      <c r="LH9" s="43">
        <f t="shared" si="120"/>
        <v>0</v>
      </c>
      <c r="LI9" s="43">
        <v>2</v>
      </c>
      <c r="LJ9" s="87">
        <f t="shared" si="121"/>
        <v>0</v>
      </c>
      <c r="LK9" s="43">
        <v>0</v>
      </c>
      <c r="LL9" s="64" t="str">
        <f>IF(LE9="","",LL6)</f>
        <v>ボンドロ</v>
      </c>
      <c r="LM9" s="47">
        <f>IF(LF9="","",LM6)</f>
        <v>1200</v>
      </c>
      <c r="LN9" s="87">
        <f t="shared" si="122"/>
        <v>0</v>
      </c>
      <c r="LO9" s="54"/>
      <c r="LP9" s="35"/>
      <c r="LQ9" s="27"/>
      <c r="LR9" s="51">
        <f t="shared" si="88"/>
        <v>46115</v>
      </c>
      <c r="LS9" s="44">
        <v>24240</v>
      </c>
      <c r="LT9" s="44">
        <f t="shared" si="89"/>
        <v>73</v>
      </c>
      <c r="LU9" s="44">
        <v>1168</v>
      </c>
      <c r="LV9" s="44">
        <f t="shared" si="90"/>
        <v>3</v>
      </c>
      <c r="LW9" s="44">
        <v>15</v>
      </c>
      <c r="LX9" s="44">
        <f t="shared" si="91"/>
        <v>3</v>
      </c>
      <c r="LY9" s="44">
        <v>26</v>
      </c>
      <c r="LZ9" s="322" t="str">
        <f t="shared" si="92"/>
        <v>ルララ</v>
      </c>
      <c r="MA9" s="43">
        <f t="shared" si="93"/>
        <v>850</v>
      </c>
      <c r="MB9" s="44">
        <f t="shared" si="94"/>
        <v>2550</v>
      </c>
      <c r="MC9" s="45">
        <f t="shared" si="95"/>
        <v>0.34931506849315069</v>
      </c>
      <c r="MD9" s="35"/>
      <c r="ME9" s="27"/>
      <c r="MF9" s="51">
        <f t="shared" si="96"/>
        <v>46115</v>
      </c>
      <c r="MG9" s="44">
        <v>10929</v>
      </c>
      <c r="MH9" s="44">
        <f t="shared" si="97"/>
        <v>79</v>
      </c>
      <c r="MI9" s="44">
        <v>439</v>
      </c>
      <c r="MJ9" s="44">
        <f t="shared" si="98"/>
        <v>1</v>
      </c>
      <c r="MK9" s="44">
        <v>18</v>
      </c>
      <c r="ML9" s="44">
        <f t="shared" si="99"/>
        <v>1</v>
      </c>
      <c r="MM9" s="44">
        <v>0</v>
      </c>
      <c r="MN9" s="322" t="str">
        <f t="shared" si="100"/>
        <v>たまごっちボアポーチ</v>
      </c>
      <c r="MO9" s="43">
        <f t="shared" si="101"/>
        <v>1100</v>
      </c>
      <c r="MP9" s="44">
        <f t="shared" si="102"/>
        <v>1100</v>
      </c>
      <c r="MQ9" s="45">
        <f t="shared" si="103"/>
        <v>0.13924050632911392</v>
      </c>
      <c r="MR9" s="35"/>
      <c r="MS9" s="27"/>
      <c r="MT9" s="51">
        <f t="shared" si="104"/>
        <v>46115</v>
      </c>
      <c r="MU9" s="44">
        <v>9380</v>
      </c>
      <c r="MV9" s="44">
        <f t="shared" si="105"/>
        <v>467</v>
      </c>
      <c r="MW9" s="44">
        <v>531</v>
      </c>
      <c r="MX9" s="44">
        <f t="shared" si="106"/>
        <v>5</v>
      </c>
      <c r="MY9" s="44">
        <v>28</v>
      </c>
      <c r="MZ9" s="44">
        <f t="shared" si="107"/>
        <v>5</v>
      </c>
      <c r="NA9" s="44">
        <v>9</v>
      </c>
      <c r="NB9" s="322" t="str">
        <f t="shared" si="108"/>
        <v>ボンボンドロップシール</v>
      </c>
      <c r="NC9" s="43">
        <f t="shared" si="109"/>
        <v>1500</v>
      </c>
      <c r="ND9" s="44">
        <f t="shared" si="110"/>
        <v>7500</v>
      </c>
      <c r="NE9" s="45">
        <f t="shared" si="111"/>
        <v>0.16059957173447537</v>
      </c>
      <c r="NF9" s="35" t="s">
        <v>1251</v>
      </c>
      <c r="NG9" s="27"/>
      <c r="NH9" s="51">
        <f t="shared" si="112"/>
        <v>46115</v>
      </c>
      <c r="NI9" s="44">
        <v>14673</v>
      </c>
      <c r="NJ9" s="44">
        <f t="shared" si="113"/>
        <v>142</v>
      </c>
      <c r="NK9" s="44">
        <v>273</v>
      </c>
      <c r="NL9" s="44">
        <f t="shared" si="114"/>
        <v>6</v>
      </c>
      <c r="NM9" s="44">
        <v>6</v>
      </c>
      <c r="NN9" s="44">
        <f t="shared" si="115"/>
        <v>6</v>
      </c>
      <c r="NO9" s="44">
        <v>17</v>
      </c>
      <c r="NP9" s="322" t="str">
        <f t="shared" si="116"/>
        <v>たまごっちヘアバンド</v>
      </c>
      <c r="NQ9" s="43">
        <f t="shared" si="117"/>
        <v>1100</v>
      </c>
      <c r="NR9" s="44">
        <f t="shared" si="118"/>
        <v>6600</v>
      </c>
      <c r="NS9" s="45">
        <f t="shared" si="119"/>
        <v>0.46478873239436619</v>
      </c>
      <c r="NT9" s="35"/>
    </row>
    <row r="10" spans="1:384" ht="15" customHeight="1" thickBot="1" x14ac:dyDescent="0.25">
      <c r="A10" s="94">
        <v>46118</v>
      </c>
      <c r="B10" s="39">
        <f>IF(A10="","",SUM(J10,LF24,AL10,ET10,AZ10,EF10,LT10,NJ10,MV10,MH10,X10)+SUM(DR31:DR34,GJ10,GX10,HL10,FH10,FV10)+SUM(HZ31:HZ34)+SUM(IN31:IN34)+SUM(CP31:CP34)+SUM(CB31:CB34)+SUM(BN31:BN34)+SUM(DD31:DD34)+SUM(JB31:JB34)+SUM(JP31:JP34)+SUM(KD31:KD34)+SUM(KR31:KR34))</f>
        <v>5837</v>
      </c>
      <c r="C10" s="40">
        <f>IF(A10="","",SUM(J10,X10,AL10,AZ10)+SUM(BN31:BN34)+SUM(CB31:CB34)+SUM(CP31:CP34))</f>
        <v>2099</v>
      </c>
      <c r="D10" s="40">
        <f>IF(A10="","",SUM(EF10,ET10)+SUM(DD31:DD34)+SUM(DR31:DR34))</f>
        <v>592</v>
      </c>
      <c r="E10" s="41">
        <f>IF(A10="","",SUM(NJ10,MV10,MH10,LF24,LT10)+SUM(JB31:JB34)+SUM(JP31:JP34)+SUM(KD31:KD34)+SUM(KR31:KR34))</f>
        <v>2423</v>
      </c>
      <c r="F10" s="41">
        <f>IF(A10="","",SUM(GJ10,GX10,HL10)+SUM(IN31:IN34)+SUM(HZ31:HZ34))</f>
        <v>564</v>
      </c>
      <c r="G10" s="40">
        <f t="shared" si="0"/>
        <v>159</v>
      </c>
      <c r="H10" s="42"/>
      <c r="I10" s="44">
        <v>6856</v>
      </c>
      <c r="J10" s="44">
        <f t="shared" si="1"/>
        <v>62</v>
      </c>
      <c r="K10" s="44">
        <v>283</v>
      </c>
      <c r="L10" s="44">
        <f t="shared" si="2"/>
        <v>12</v>
      </c>
      <c r="M10" s="44">
        <v>86</v>
      </c>
      <c r="N10" s="44">
        <f t="shared" si="3"/>
        <v>12</v>
      </c>
      <c r="O10" s="44">
        <v>15</v>
      </c>
      <c r="P10" s="322" t="str">
        <f t="shared" si="4"/>
        <v>AIまきまきシール</v>
      </c>
      <c r="Q10" s="43">
        <f t="shared" si="5"/>
        <v>130</v>
      </c>
      <c r="R10" s="44">
        <f t="shared" si="6"/>
        <v>1560</v>
      </c>
      <c r="S10" s="45">
        <f t="shared" si="7"/>
        <v>0.25161290322580643</v>
      </c>
      <c r="T10" s="35"/>
      <c r="U10" s="27"/>
      <c r="V10" s="51">
        <f t="shared" si="8"/>
        <v>46118</v>
      </c>
      <c r="W10" s="44">
        <v>17156</v>
      </c>
      <c r="X10" s="44">
        <f t="shared" si="9"/>
        <v>148</v>
      </c>
      <c r="Y10" s="44">
        <v>622</v>
      </c>
      <c r="Z10" s="44">
        <f t="shared" si="10"/>
        <v>3</v>
      </c>
      <c r="AA10" s="44">
        <v>18</v>
      </c>
      <c r="AB10" s="44">
        <f t="shared" si="11"/>
        <v>2</v>
      </c>
      <c r="AC10" s="44">
        <v>2</v>
      </c>
      <c r="AD10" s="322" t="str">
        <f t="shared" si="12"/>
        <v>サンリオボアポーチ</v>
      </c>
      <c r="AE10" s="43">
        <f t="shared" si="13"/>
        <v>1026</v>
      </c>
      <c r="AF10" s="44">
        <f t="shared" si="14"/>
        <v>2052</v>
      </c>
      <c r="AG10" s="45">
        <f t="shared" si="15"/>
        <v>0.13864864864864865</v>
      </c>
      <c r="AH10" s="35"/>
      <c r="AI10" s="27"/>
      <c r="AJ10" s="51">
        <f t="shared" si="16"/>
        <v>46118</v>
      </c>
      <c r="AK10" s="44">
        <v>21282</v>
      </c>
      <c r="AL10" s="44">
        <f t="shared" si="17"/>
        <v>294</v>
      </c>
      <c r="AM10" s="44">
        <v>425</v>
      </c>
      <c r="AN10" s="44">
        <f t="shared" si="18"/>
        <v>3</v>
      </c>
      <c r="AO10" s="44">
        <v>42</v>
      </c>
      <c r="AP10" s="44">
        <f t="shared" si="19"/>
        <v>3</v>
      </c>
      <c r="AQ10" s="44">
        <v>8</v>
      </c>
      <c r="AR10" s="322" t="str">
        <f t="shared" si="20"/>
        <v>ルララ</v>
      </c>
      <c r="AS10" s="43">
        <f t="shared" si="21"/>
        <v>880</v>
      </c>
      <c r="AT10" s="44">
        <f t="shared" si="22"/>
        <v>2640</v>
      </c>
      <c r="AU10" s="45">
        <f t="shared" si="23"/>
        <v>8.9795918367346933E-2</v>
      </c>
      <c r="AV10" s="35"/>
      <c r="AW10" s="27"/>
      <c r="AX10" s="51">
        <f t="shared" si="24"/>
        <v>46118</v>
      </c>
      <c r="AY10" s="44">
        <v>44085</v>
      </c>
      <c r="AZ10" s="44">
        <f t="shared" si="25"/>
        <v>611</v>
      </c>
      <c r="BA10" s="44">
        <v>781</v>
      </c>
      <c r="BB10" s="44">
        <f t="shared" si="26"/>
        <v>7</v>
      </c>
      <c r="BC10" s="44">
        <v>26</v>
      </c>
      <c r="BD10" s="44">
        <f t="shared" si="27"/>
        <v>8</v>
      </c>
      <c r="BE10" s="44">
        <v>7</v>
      </c>
      <c r="BF10" s="322" t="str">
        <f t="shared" si="28"/>
        <v>ボンボンドロップシール</v>
      </c>
      <c r="BG10" s="43">
        <f t="shared" si="29"/>
        <v>1500</v>
      </c>
      <c r="BH10" s="44">
        <f t="shared" si="30"/>
        <v>12000</v>
      </c>
      <c r="BI10" s="45">
        <f t="shared" si="31"/>
        <v>0.19639934533551553</v>
      </c>
      <c r="BJ10" s="35"/>
      <c r="BK10" s="50"/>
      <c r="BL10" s="74"/>
      <c r="BM10" s="75">
        <v>15852</v>
      </c>
      <c r="BN10" s="82">
        <f t="shared" si="123"/>
        <v>16</v>
      </c>
      <c r="BO10" s="75">
        <v>845</v>
      </c>
      <c r="BP10" s="75">
        <f t="shared" si="124"/>
        <v>3</v>
      </c>
      <c r="BQ10" s="75">
        <v>313</v>
      </c>
      <c r="BR10" s="75">
        <f t="shared" si="125"/>
        <v>3</v>
      </c>
      <c r="BS10" s="75">
        <v>144</v>
      </c>
      <c r="BT10" s="77" t="str">
        <f t="shared" si="126"/>
        <v>ブレスレット</v>
      </c>
      <c r="BU10" s="78">
        <f t="shared" si="126"/>
        <v>60</v>
      </c>
      <c r="BV10" s="75">
        <f t="shared" si="127"/>
        <v>180</v>
      </c>
      <c r="BW10" s="79">
        <f t="shared" si="128"/>
        <v>0.1125</v>
      </c>
      <c r="BX10" s="35" t="s">
        <v>1145</v>
      </c>
      <c r="BY10" s="27"/>
      <c r="BZ10" s="74"/>
      <c r="CA10" s="75">
        <v>5036</v>
      </c>
      <c r="CB10" s="75">
        <f t="shared" si="129"/>
        <v>165</v>
      </c>
      <c r="CC10" s="75">
        <v>124</v>
      </c>
      <c r="CD10" s="75">
        <f t="shared" si="130"/>
        <v>13</v>
      </c>
      <c r="CE10" s="75">
        <v>28</v>
      </c>
      <c r="CF10" s="75">
        <f t="shared" si="131"/>
        <v>14</v>
      </c>
      <c r="CG10" s="75">
        <v>14</v>
      </c>
      <c r="CH10" s="77" t="str">
        <f t="shared" si="132"/>
        <v>ボンボンドロップシール</v>
      </c>
      <c r="CI10" s="78">
        <f t="shared" si="132"/>
        <v>200</v>
      </c>
      <c r="CJ10" s="75">
        <f t="shared" si="133"/>
        <v>2800</v>
      </c>
      <c r="CK10" s="79">
        <f t="shared" si="134"/>
        <v>0.16969696969696971</v>
      </c>
      <c r="CL10" s="35"/>
      <c r="CM10" s="27"/>
      <c r="CN10" s="74"/>
      <c r="CO10" s="75">
        <v>3285</v>
      </c>
      <c r="CP10" s="75">
        <f t="shared" si="135"/>
        <v>205</v>
      </c>
      <c r="CQ10" s="75">
        <v>53</v>
      </c>
      <c r="CR10" s="75">
        <f t="shared" si="136"/>
        <v>7</v>
      </c>
      <c r="CS10" s="75">
        <v>13</v>
      </c>
      <c r="CT10" s="75">
        <f t="shared" si="137"/>
        <v>7</v>
      </c>
      <c r="CU10" s="75">
        <v>3</v>
      </c>
      <c r="CV10" s="77" t="s">
        <v>1144</v>
      </c>
      <c r="CW10" s="78">
        <v>440</v>
      </c>
      <c r="CX10" s="75">
        <f t="shared" si="139"/>
        <v>3080</v>
      </c>
      <c r="CY10" s="79">
        <f t="shared" si="140"/>
        <v>0.15024390243902438</v>
      </c>
      <c r="CZ10" s="35"/>
      <c r="DA10" s="58"/>
      <c r="DB10" s="74"/>
      <c r="DC10" s="75">
        <v>7509</v>
      </c>
      <c r="DD10" s="75">
        <f t="shared" si="141"/>
        <v>12</v>
      </c>
      <c r="DE10" s="75">
        <v>414</v>
      </c>
      <c r="DF10" s="75">
        <f t="shared" si="142"/>
        <v>2</v>
      </c>
      <c r="DG10" s="75">
        <v>38</v>
      </c>
      <c r="DH10" s="75">
        <f t="shared" si="143"/>
        <v>2</v>
      </c>
      <c r="DI10" s="75">
        <v>-19</v>
      </c>
      <c r="DJ10" s="77" t="str">
        <f t="shared" si="144"/>
        <v>ボンドロシール</v>
      </c>
      <c r="DK10" s="78">
        <f t="shared" si="144"/>
        <v>200</v>
      </c>
      <c r="DL10" s="75">
        <f t="shared" si="145"/>
        <v>400</v>
      </c>
      <c r="DM10" s="79">
        <f t="shared" si="146"/>
        <v>0.33333333333333331</v>
      </c>
      <c r="DN10" s="35" t="s">
        <v>1150</v>
      </c>
      <c r="DO10" s="27"/>
      <c r="DP10" s="74"/>
      <c r="DQ10" s="75">
        <v>3187</v>
      </c>
      <c r="DR10" s="75">
        <f t="shared" si="147"/>
        <v>34</v>
      </c>
      <c r="DS10" s="75">
        <v>214</v>
      </c>
      <c r="DT10" s="75">
        <f t="shared" si="148"/>
        <v>7</v>
      </c>
      <c r="DU10" s="75">
        <v>253</v>
      </c>
      <c r="DV10" s="75">
        <f t="shared" si="149"/>
        <v>15</v>
      </c>
      <c r="DW10" s="75">
        <v>60</v>
      </c>
      <c r="DX10" s="77" t="str">
        <f t="shared" si="150"/>
        <v>サンリオブレスレット</v>
      </c>
      <c r="DY10" s="78">
        <f t="shared" si="151"/>
        <v>250</v>
      </c>
      <c r="DZ10" s="75">
        <f t="shared" si="152"/>
        <v>3750</v>
      </c>
      <c r="EA10" s="79">
        <f t="shared" si="153"/>
        <v>1.1029411764705883</v>
      </c>
      <c r="EB10" s="35"/>
      <c r="EC10" s="27"/>
      <c r="ED10" s="51">
        <f t="shared" si="32"/>
        <v>46118</v>
      </c>
      <c r="EE10" s="44">
        <v>32275</v>
      </c>
      <c r="EF10" s="44">
        <f t="shared" si="33"/>
        <v>45</v>
      </c>
      <c r="EG10" s="44">
        <v>1628</v>
      </c>
      <c r="EH10" s="44">
        <f t="shared" si="34"/>
        <v>6</v>
      </c>
      <c r="EI10" s="44">
        <v>47</v>
      </c>
      <c r="EJ10" s="44">
        <f t="shared" si="35"/>
        <v>6</v>
      </c>
      <c r="EK10" s="44">
        <v>0</v>
      </c>
      <c r="EL10" s="322" t="str">
        <f t="shared" si="36"/>
        <v>DNぷくぷくシール</v>
      </c>
      <c r="EM10" s="43">
        <f t="shared" si="37"/>
        <v>220</v>
      </c>
      <c r="EN10" s="44">
        <f t="shared" si="38"/>
        <v>1320</v>
      </c>
      <c r="EO10" s="45">
        <f t="shared" si="39"/>
        <v>0.29333333333333333</v>
      </c>
      <c r="EP10" s="35"/>
      <c r="EQ10" s="27"/>
      <c r="ER10" s="51">
        <f t="shared" si="40"/>
        <v>46118</v>
      </c>
      <c r="ES10" s="44">
        <v>11606</v>
      </c>
      <c r="ET10" s="44">
        <f t="shared" si="41"/>
        <v>52</v>
      </c>
      <c r="EU10" s="44">
        <v>329</v>
      </c>
      <c r="EV10" s="44">
        <f t="shared" si="42"/>
        <v>0</v>
      </c>
      <c r="EW10" s="44">
        <v>60</v>
      </c>
      <c r="EX10" s="44">
        <f t="shared" si="43"/>
        <v>0</v>
      </c>
      <c r="EY10" s="44">
        <v>0</v>
      </c>
      <c r="EZ10" s="322" t="str">
        <f t="shared" si="44"/>
        <v>サンリオバニティポーチ</v>
      </c>
      <c r="FA10" s="43">
        <f t="shared" si="45"/>
        <v>1080</v>
      </c>
      <c r="FB10" s="44">
        <f t="shared" si="46"/>
        <v>0</v>
      </c>
      <c r="FC10" s="45">
        <f t="shared" si="47"/>
        <v>0</v>
      </c>
      <c r="FD10" s="35"/>
      <c r="FE10" s="27"/>
      <c r="FF10" s="51">
        <f t="shared" si="48"/>
        <v>46118</v>
      </c>
      <c r="FG10" s="44">
        <v>5524</v>
      </c>
      <c r="FH10" s="44">
        <f t="shared" si="49"/>
        <v>99</v>
      </c>
      <c r="FI10" s="44">
        <v>133</v>
      </c>
      <c r="FJ10" s="44">
        <f t="shared" si="50"/>
        <v>6</v>
      </c>
      <c r="FK10" s="44">
        <v>61</v>
      </c>
      <c r="FL10" s="44">
        <f t="shared" si="51"/>
        <v>6</v>
      </c>
      <c r="FM10" s="44">
        <v>0</v>
      </c>
      <c r="FN10" s="322" t="str">
        <f t="shared" si="52"/>
        <v>サンリオヒョウ柄マスコットポーチ</v>
      </c>
      <c r="FO10" s="43">
        <f t="shared" si="53"/>
        <v>935</v>
      </c>
      <c r="FP10" s="44">
        <f t="shared" si="54"/>
        <v>5610</v>
      </c>
      <c r="FQ10" s="45">
        <f t="shared" si="55"/>
        <v>0.56666666666666665</v>
      </c>
      <c r="FR10" s="35"/>
      <c r="FS10" s="27"/>
      <c r="FT10" s="51">
        <f t="shared" si="56"/>
        <v>46118</v>
      </c>
      <c r="FU10" s="44">
        <v>3127</v>
      </c>
      <c r="FV10" s="44">
        <f t="shared" si="57"/>
        <v>60</v>
      </c>
      <c r="FW10" s="44">
        <v>85</v>
      </c>
      <c r="FX10" s="44">
        <f t="shared" si="58"/>
        <v>7</v>
      </c>
      <c r="FY10" s="44">
        <v>63</v>
      </c>
      <c r="FZ10" s="44">
        <f t="shared" si="59"/>
        <v>7</v>
      </c>
      <c r="GA10" s="44">
        <v>0</v>
      </c>
      <c r="GB10" s="322" t="str">
        <f t="shared" si="60"/>
        <v>ギャルキティマスコットポーチ</v>
      </c>
      <c r="GC10" s="43">
        <f t="shared" si="61"/>
        <v>935</v>
      </c>
      <c r="GD10" s="44">
        <f t="shared" si="62"/>
        <v>6545</v>
      </c>
      <c r="GE10" s="45">
        <f t="shared" si="63"/>
        <v>1.0908333333333333</v>
      </c>
      <c r="GF10" s="35"/>
      <c r="GG10" s="65"/>
      <c r="GH10" s="51">
        <f t="shared" si="64"/>
        <v>46118</v>
      </c>
      <c r="GI10" s="44">
        <v>5636</v>
      </c>
      <c r="GJ10" s="44">
        <f t="shared" si="65"/>
        <v>28</v>
      </c>
      <c r="GK10" s="44">
        <v>448</v>
      </c>
      <c r="GL10" s="44">
        <f t="shared" si="66"/>
        <v>1</v>
      </c>
      <c r="GM10" s="44">
        <v>22</v>
      </c>
      <c r="GN10" s="44">
        <f t="shared" si="67"/>
        <v>1</v>
      </c>
      <c r="GO10" s="44">
        <v>23</v>
      </c>
      <c r="GP10" s="322" t="str">
        <f t="shared" si="68"/>
        <v>サミュエル</v>
      </c>
      <c r="GQ10" s="43">
        <f t="shared" si="69"/>
        <v>1000</v>
      </c>
      <c r="GR10" s="44">
        <f t="shared" si="70"/>
        <v>1000</v>
      </c>
      <c r="GS10" s="45">
        <f t="shared" si="71"/>
        <v>0.35714285714285715</v>
      </c>
      <c r="GT10" s="35"/>
      <c r="GU10" s="27"/>
      <c r="GV10" s="51">
        <f t="shared" si="72"/>
        <v>46118</v>
      </c>
      <c r="GW10" s="44">
        <v>4096</v>
      </c>
      <c r="GX10" s="44">
        <f t="shared" si="73"/>
        <v>59</v>
      </c>
      <c r="GY10" s="44">
        <v>308</v>
      </c>
      <c r="GZ10" s="44">
        <f t="shared" si="74"/>
        <v>2</v>
      </c>
      <c r="HA10" s="44">
        <v>368</v>
      </c>
      <c r="HB10" s="44">
        <f t="shared" si="75"/>
        <v>2</v>
      </c>
      <c r="HC10" s="44">
        <v>150</v>
      </c>
      <c r="HD10" s="322" t="str">
        <f t="shared" si="76"/>
        <v>余り物</v>
      </c>
      <c r="HE10" s="43">
        <f t="shared" si="77"/>
        <v>200</v>
      </c>
      <c r="HF10" s="44">
        <f t="shared" si="78"/>
        <v>400</v>
      </c>
      <c r="HG10" s="45">
        <f t="shared" si="79"/>
        <v>6.7796610169491525E-2</v>
      </c>
      <c r="HH10" s="35"/>
      <c r="HI10" s="27"/>
      <c r="HJ10" s="51">
        <f t="shared" si="80"/>
        <v>46118</v>
      </c>
      <c r="HK10" s="44">
        <v>1582</v>
      </c>
      <c r="HL10" s="44">
        <f t="shared" si="81"/>
        <v>43</v>
      </c>
      <c r="HM10" s="44">
        <v>254</v>
      </c>
      <c r="HN10" s="44">
        <f t="shared" si="82"/>
        <v>8</v>
      </c>
      <c r="HO10" s="44">
        <v>92</v>
      </c>
      <c r="HP10" s="44">
        <f t="shared" si="83"/>
        <v>8</v>
      </c>
      <c r="HQ10" s="44">
        <v>5</v>
      </c>
      <c r="HR10" s="322" t="str">
        <f t="shared" si="84"/>
        <v>サンリオウインターMC</v>
      </c>
      <c r="HS10" s="43">
        <f t="shared" si="85"/>
        <v>638</v>
      </c>
      <c r="HT10" s="44">
        <f t="shared" si="86"/>
        <v>5104</v>
      </c>
      <c r="HU10" s="45">
        <f t="shared" si="87"/>
        <v>1.1869767441860466</v>
      </c>
      <c r="HV10" s="35" t="s">
        <v>983</v>
      </c>
      <c r="HW10" s="61"/>
      <c r="HX10" s="74"/>
      <c r="HY10" s="75">
        <v>16128</v>
      </c>
      <c r="HZ10" s="75">
        <f t="shared" si="154"/>
        <v>376</v>
      </c>
      <c r="IA10" s="75">
        <v>134</v>
      </c>
      <c r="IB10" s="75">
        <f t="shared" si="155"/>
        <v>3</v>
      </c>
      <c r="IC10" s="75">
        <v>0</v>
      </c>
      <c r="ID10" s="75">
        <f t="shared" si="156"/>
        <v>3</v>
      </c>
      <c r="IE10" s="75">
        <v>3</v>
      </c>
      <c r="IF10" s="77" t="str">
        <f>IF(HY8="","",IF6)</f>
        <v>ボンボンドロップシール</v>
      </c>
      <c r="IG10" s="78">
        <f>IF(HY7="","",IG6)</f>
        <v>2000</v>
      </c>
      <c r="IH10" s="75">
        <f t="shared" si="157"/>
        <v>6000</v>
      </c>
      <c r="II10" s="79">
        <f t="shared" si="158"/>
        <v>0.15957446808510639</v>
      </c>
      <c r="IJ10" s="35"/>
      <c r="IL10" s="74"/>
      <c r="IM10" s="75">
        <v>2501</v>
      </c>
      <c r="IN10" s="75">
        <f t="shared" si="159"/>
        <v>148</v>
      </c>
      <c r="IO10" s="75">
        <v>78</v>
      </c>
      <c r="IP10" s="75">
        <f t="shared" si="160"/>
        <v>8</v>
      </c>
      <c r="IQ10" s="75">
        <v>23</v>
      </c>
      <c r="IR10" s="75">
        <f t="shared" si="161"/>
        <v>9</v>
      </c>
      <c r="IS10" s="75">
        <v>11</v>
      </c>
      <c r="IT10" s="77" t="str">
        <f t="shared" si="162"/>
        <v>ボンドロシール</v>
      </c>
      <c r="IU10" s="78">
        <f t="shared" si="163"/>
        <v>200</v>
      </c>
      <c r="IV10" s="75">
        <f t="shared" si="164"/>
        <v>1800</v>
      </c>
      <c r="IW10" s="79">
        <f t="shared" si="165"/>
        <v>0.12162162162162163</v>
      </c>
      <c r="IX10" s="35"/>
      <c r="IY10" s="33"/>
      <c r="IZ10" s="74"/>
      <c r="JA10" s="75">
        <v>8605</v>
      </c>
      <c r="JB10" s="75">
        <f t="shared" si="166"/>
        <v>44</v>
      </c>
      <c r="JC10" s="75">
        <v>334</v>
      </c>
      <c r="JD10" s="75">
        <f t="shared" si="167"/>
        <v>1</v>
      </c>
      <c r="JE10" s="75">
        <v>13</v>
      </c>
      <c r="JF10" s="75">
        <f t="shared" si="168"/>
        <v>1</v>
      </c>
      <c r="JG10" s="75">
        <v>0</v>
      </c>
      <c r="JH10" s="77" t="str">
        <f t="shared" si="169"/>
        <v>雪見だいふくイヤホン</v>
      </c>
      <c r="JI10" s="78">
        <f t="shared" si="170"/>
        <v>1100</v>
      </c>
      <c r="JJ10" s="75">
        <f t="shared" si="171"/>
        <v>1100</v>
      </c>
      <c r="JK10" s="79">
        <f t="shared" si="172"/>
        <v>0.25</v>
      </c>
      <c r="JL10" s="35"/>
      <c r="JM10" s="27"/>
      <c r="JN10" s="74"/>
      <c r="JO10" s="75">
        <v>7643</v>
      </c>
      <c r="JP10" s="75">
        <f t="shared" si="173"/>
        <v>38</v>
      </c>
      <c r="JQ10" s="75">
        <v>330</v>
      </c>
      <c r="JR10" s="75">
        <f t="shared" si="174"/>
        <v>5</v>
      </c>
      <c r="JS10" s="75">
        <v>20</v>
      </c>
      <c r="JT10" s="75">
        <f t="shared" si="175"/>
        <v>6</v>
      </c>
      <c r="JU10" s="75">
        <v>0</v>
      </c>
      <c r="JV10" s="77" t="str">
        <f>IF(JO10="","",JV6)</f>
        <v>しばこ</v>
      </c>
      <c r="JW10" s="78">
        <f t="shared" si="191"/>
        <v>200</v>
      </c>
      <c r="JX10" s="75">
        <f t="shared" si="176"/>
        <v>1200</v>
      </c>
      <c r="JY10" s="79">
        <f t="shared" si="177"/>
        <v>0.31578947368421051</v>
      </c>
      <c r="JZ10" s="35" t="s">
        <v>1154</v>
      </c>
      <c r="KA10" s="61"/>
      <c r="KB10" s="74"/>
      <c r="KC10" s="75">
        <v>1318</v>
      </c>
      <c r="KD10" s="75">
        <f t="shared" si="178"/>
        <v>38</v>
      </c>
      <c r="KE10" s="75">
        <v>255</v>
      </c>
      <c r="KF10" s="75">
        <f t="shared" si="179"/>
        <v>0</v>
      </c>
      <c r="KG10" s="75">
        <v>12</v>
      </c>
      <c r="KH10" s="75">
        <f t="shared" si="180"/>
        <v>0</v>
      </c>
      <c r="KI10" s="75">
        <v>-5</v>
      </c>
      <c r="KJ10" s="77" t="str">
        <f t="shared" si="181"/>
        <v>ゲームアーク</v>
      </c>
      <c r="KK10" s="78">
        <f t="shared" si="181"/>
        <v>500</v>
      </c>
      <c r="KL10" s="75">
        <f t="shared" si="182"/>
        <v>0</v>
      </c>
      <c r="KM10" s="79">
        <f t="shared" si="183"/>
        <v>0</v>
      </c>
      <c r="KN10" s="35" t="s">
        <v>1155</v>
      </c>
      <c r="KO10" s="27"/>
      <c r="KP10" s="74"/>
      <c r="KQ10" s="75">
        <v>6625</v>
      </c>
      <c r="KR10" s="75">
        <f t="shared" si="184"/>
        <v>22</v>
      </c>
      <c r="KS10" s="75">
        <v>242</v>
      </c>
      <c r="KT10" s="75">
        <f t="shared" si="185"/>
        <v>0</v>
      </c>
      <c r="KU10" s="75">
        <v>8</v>
      </c>
      <c r="KV10" s="75">
        <f t="shared" si="186"/>
        <v>0</v>
      </c>
      <c r="KW10" s="75">
        <v>0</v>
      </c>
      <c r="KX10" s="77" t="str">
        <f t="shared" si="187"/>
        <v>キティしっぽ付ポーチ</v>
      </c>
      <c r="KY10" s="78">
        <f t="shared" si="188"/>
        <v>670</v>
      </c>
      <c r="KZ10" s="75">
        <f t="shared" si="189"/>
        <v>0</v>
      </c>
      <c r="LA10" s="79">
        <f t="shared" si="190"/>
        <v>0</v>
      </c>
      <c r="LB10" s="35"/>
      <c r="LC10" s="27"/>
      <c r="LD10" s="46"/>
      <c r="LE10" s="44"/>
      <c r="LF10" s="44"/>
      <c r="LG10" s="44">
        <v>532</v>
      </c>
      <c r="LH10" s="44">
        <f t="shared" si="120"/>
        <v>0</v>
      </c>
      <c r="LI10" s="43">
        <v>2</v>
      </c>
      <c r="LJ10" s="44">
        <f t="shared" si="121"/>
        <v>0</v>
      </c>
      <c r="LK10" s="44">
        <v>0</v>
      </c>
      <c r="LL10" s="72" t="str">
        <f>IF(LE9="","",LL7)</f>
        <v>ボンドロ</v>
      </c>
      <c r="LM10" s="67">
        <f>IF(LF9="","",LM7)</f>
        <v>1500</v>
      </c>
      <c r="LN10" s="44">
        <f t="shared" si="122"/>
        <v>0</v>
      </c>
      <c r="LO10" s="45"/>
      <c r="LP10" s="35"/>
      <c r="LQ10" s="27"/>
      <c r="LR10" s="51">
        <f t="shared" si="88"/>
        <v>46118</v>
      </c>
      <c r="LS10" s="44">
        <v>24377</v>
      </c>
      <c r="LT10" s="44">
        <f t="shared" si="89"/>
        <v>137</v>
      </c>
      <c r="LU10" s="44">
        <v>1174</v>
      </c>
      <c r="LV10" s="44">
        <f t="shared" si="90"/>
        <v>6</v>
      </c>
      <c r="LW10" s="44">
        <v>35</v>
      </c>
      <c r="LX10" s="44">
        <f t="shared" si="91"/>
        <v>6</v>
      </c>
      <c r="LY10" s="44">
        <v>0</v>
      </c>
      <c r="LZ10" s="322" t="str">
        <f t="shared" si="92"/>
        <v>ルララ</v>
      </c>
      <c r="MA10" s="43">
        <f t="shared" si="93"/>
        <v>850</v>
      </c>
      <c r="MB10" s="44">
        <f t="shared" si="94"/>
        <v>5100</v>
      </c>
      <c r="MC10" s="45">
        <f t="shared" si="95"/>
        <v>0.37226277372262773</v>
      </c>
      <c r="MD10" s="35"/>
      <c r="ME10" s="27"/>
      <c r="MF10" s="51">
        <f t="shared" si="96"/>
        <v>46118</v>
      </c>
      <c r="MG10" s="44">
        <v>10959</v>
      </c>
      <c r="MH10" s="44">
        <f t="shared" si="97"/>
        <v>30</v>
      </c>
      <c r="MI10" s="44">
        <v>442</v>
      </c>
      <c r="MJ10" s="44">
        <f t="shared" si="98"/>
        <v>3</v>
      </c>
      <c r="MK10" s="44">
        <v>15</v>
      </c>
      <c r="ML10" s="44">
        <f t="shared" si="99"/>
        <v>3</v>
      </c>
      <c r="MM10" s="44">
        <v>0</v>
      </c>
      <c r="MN10" s="322" t="str">
        <f t="shared" si="100"/>
        <v>たまごっちボアポーチ</v>
      </c>
      <c r="MO10" s="43">
        <f t="shared" si="101"/>
        <v>1100</v>
      </c>
      <c r="MP10" s="44">
        <f t="shared" si="102"/>
        <v>3300</v>
      </c>
      <c r="MQ10" s="45">
        <f t="shared" si="103"/>
        <v>1.1000000000000001</v>
      </c>
      <c r="MR10" s="35"/>
      <c r="MS10" s="27"/>
      <c r="MT10" s="51">
        <f t="shared" si="104"/>
        <v>46118</v>
      </c>
      <c r="MU10" s="44">
        <v>10153</v>
      </c>
      <c r="MV10" s="44">
        <f t="shared" si="105"/>
        <v>773</v>
      </c>
      <c r="MW10" s="44">
        <v>538</v>
      </c>
      <c r="MX10" s="44">
        <f t="shared" si="106"/>
        <v>7</v>
      </c>
      <c r="MY10" s="44">
        <v>30</v>
      </c>
      <c r="MZ10" s="44">
        <f t="shared" si="107"/>
        <v>7</v>
      </c>
      <c r="NA10" s="44">
        <v>0</v>
      </c>
      <c r="NB10" s="322" t="str">
        <f t="shared" si="108"/>
        <v>ボンボンドロップシール</v>
      </c>
      <c r="NC10" s="43">
        <f t="shared" si="109"/>
        <v>1500</v>
      </c>
      <c r="ND10" s="44">
        <f t="shared" si="110"/>
        <v>10500</v>
      </c>
      <c r="NE10" s="45">
        <f t="shared" si="111"/>
        <v>0.13583441138421734</v>
      </c>
      <c r="NF10" s="35"/>
      <c r="NG10" s="27"/>
      <c r="NH10" s="51">
        <f t="shared" si="112"/>
        <v>46118</v>
      </c>
      <c r="NI10" s="44">
        <v>14724</v>
      </c>
      <c r="NJ10" s="44">
        <f t="shared" si="113"/>
        <v>51</v>
      </c>
      <c r="NK10" s="44">
        <v>278</v>
      </c>
      <c r="NL10" s="44">
        <f t="shared" si="114"/>
        <v>5</v>
      </c>
      <c r="NM10" s="44">
        <v>17</v>
      </c>
      <c r="NN10" s="44">
        <f t="shared" si="115"/>
        <v>6</v>
      </c>
      <c r="NO10" s="44">
        <v>0</v>
      </c>
      <c r="NP10" s="322" t="str">
        <f t="shared" si="116"/>
        <v>たまごっちヘアバンド</v>
      </c>
      <c r="NQ10" s="43">
        <f t="shared" si="117"/>
        <v>1100</v>
      </c>
      <c r="NR10" s="44">
        <f t="shared" si="118"/>
        <v>6600</v>
      </c>
      <c r="NS10" s="45">
        <f t="shared" si="119"/>
        <v>1.2941176470588236</v>
      </c>
      <c r="NT10" s="35"/>
    </row>
    <row r="11" spans="1:384" ht="15" customHeight="1" thickTop="1" thickBot="1" x14ac:dyDescent="0.25">
      <c r="A11" s="38">
        <v>46121</v>
      </c>
      <c r="B11" s="39">
        <f>IF(A11="","",SUM(J11,LF27,AL11,ET11,AZ11,EF11,LT11,NJ11,MV11,MH11,X11)+SUM(DR35:DR38,GJ11,GX11,HL11,FH11,FV11)+SUM(HZ35:HZ38)+SUM(IN35:IN38)+SUM(CP35:CP38)+SUM(CB35:CB38)+SUM(BN35:BN38)+SUM(DD35:DD38)+SUM(JB35:JB38)+SUM(JP35:JP38)+SUM(KD35:KD38)+SUM(KR35:KR38))</f>
        <v>0</v>
      </c>
      <c r="C11" s="40">
        <f>IF(A11="","",SUM(J11,X11,AL11,AZ11)+SUM(BN35:BN38)+SUM(CB35:CB38)+SUM(CP35:CP38))</f>
        <v>0</v>
      </c>
      <c r="D11" s="40">
        <f>IF(A11="","",SUM(EF11,ET11)+SUM(DD35:DD38)+SUM(DR35:DR38))</f>
        <v>0</v>
      </c>
      <c r="E11" s="41">
        <f>IF(A11="","",SUM(NJ11,MV11,MH11,LT11,LF27)+SUM(JB35:JB38)+SUM(JP35:JP38)+SUM(KD35:KD38)+SUM(KR35:KR38))</f>
        <v>0</v>
      </c>
      <c r="F11" s="41">
        <f>IF(B11="","",SUM(GJ11,GX11,HL11)+SUM(IN35:IN38)+SUM(HZ35:HZ38))</f>
        <v>0</v>
      </c>
      <c r="G11" s="88">
        <f t="shared" si="0"/>
        <v>0</v>
      </c>
      <c r="H11" s="42"/>
      <c r="I11" s="44"/>
      <c r="J11" s="44" t="str">
        <f t="shared" si="1"/>
        <v/>
      </c>
      <c r="K11" s="44"/>
      <c r="L11" s="44" t="str">
        <f t="shared" si="2"/>
        <v/>
      </c>
      <c r="M11" s="44"/>
      <c r="N11" s="44" t="str">
        <f t="shared" si="3"/>
        <v/>
      </c>
      <c r="O11" s="44"/>
      <c r="P11" s="322" t="str">
        <f t="shared" si="4"/>
        <v/>
      </c>
      <c r="Q11" s="43" t="str">
        <f t="shared" si="5"/>
        <v/>
      </c>
      <c r="R11" s="44" t="str">
        <f t="shared" si="6"/>
        <v/>
      </c>
      <c r="S11" s="45" t="str">
        <f t="shared" si="7"/>
        <v/>
      </c>
      <c r="T11" s="35"/>
      <c r="U11" s="27"/>
      <c r="V11" s="51">
        <f t="shared" si="8"/>
        <v>46121</v>
      </c>
      <c r="W11" s="44"/>
      <c r="X11" s="44" t="str">
        <f t="shared" si="9"/>
        <v/>
      </c>
      <c r="Y11" s="44"/>
      <c r="Z11" s="44" t="str">
        <f t="shared" si="10"/>
        <v/>
      </c>
      <c r="AA11" s="44"/>
      <c r="AB11" s="44" t="str">
        <f t="shared" si="11"/>
        <v/>
      </c>
      <c r="AC11" s="44"/>
      <c r="AD11" s="322" t="str">
        <f t="shared" si="12"/>
        <v/>
      </c>
      <c r="AE11" s="43" t="str">
        <f t="shared" si="13"/>
        <v/>
      </c>
      <c r="AF11" s="44" t="str">
        <f t="shared" si="14"/>
        <v/>
      </c>
      <c r="AG11" s="45" t="str">
        <f t="shared" si="15"/>
        <v/>
      </c>
      <c r="AH11" s="35"/>
      <c r="AI11" s="27"/>
      <c r="AJ11" s="51">
        <f t="shared" si="16"/>
        <v>46121</v>
      </c>
      <c r="AK11" s="44"/>
      <c r="AL11" s="44" t="str">
        <f t="shared" si="17"/>
        <v/>
      </c>
      <c r="AM11" s="44"/>
      <c r="AN11" s="44" t="str">
        <f t="shared" si="18"/>
        <v/>
      </c>
      <c r="AO11" s="44"/>
      <c r="AP11" s="44" t="str">
        <f t="shared" si="19"/>
        <v/>
      </c>
      <c r="AQ11" s="44"/>
      <c r="AR11" s="322" t="str">
        <f t="shared" si="20"/>
        <v/>
      </c>
      <c r="AS11" s="43" t="str">
        <f t="shared" si="21"/>
        <v/>
      </c>
      <c r="AT11" s="44" t="str">
        <f t="shared" si="22"/>
        <v/>
      </c>
      <c r="AU11" s="45" t="str">
        <f t="shared" si="23"/>
        <v/>
      </c>
      <c r="AV11" s="35"/>
      <c r="AW11" s="27"/>
      <c r="AX11" s="51">
        <f t="shared" si="24"/>
        <v>46121</v>
      </c>
      <c r="AY11" s="44"/>
      <c r="AZ11" s="44" t="str">
        <f t="shared" si="25"/>
        <v/>
      </c>
      <c r="BA11" s="44"/>
      <c r="BB11" s="44" t="str">
        <f t="shared" si="26"/>
        <v/>
      </c>
      <c r="BC11" s="44"/>
      <c r="BD11" s="44" t="str">
        <f t="shared" si="27"/>
        <v/>
      </c>
      <c r="BE11" s="44"/>
      <c r="BF11" s="322" t="str">
        <f t="shared" si="28"/>
        <v/>
      </c>
      <c r="BG11" s="43" t="str">
        <f t="shared" si="29"/>
        <v/>
      </c>
      <c r="BH11" s="44" t="str">
        <f t="shared" si="30"/>
        <v/>
      </c>
      <c r="BI11" s="45" t="str">
        <f t="shared" si="31"/>
        <v/>
      </c>
      <c r="BJ11" s="35"/>
      <c r="BK11" s="50"/>
      <c r="BL11" s="51">
        <f>IF($A5="","",$A5)</f>
        <v>46101</v>
      </c>
      <c r="BM11" s="43">
        <v>14559</v>
      </c>
      <c r="BN11" s="43">
        <f t="shared" si="123"/>
        <v>22</v>
      </c>
      <c r="BO11" s="43">
        <v>526</v>
      </c>
      <c r="BP11" s="87">
        <f t="shared" si="124"/>
        <v>0</v>
      </c>
      <c r="BQ11" s="43">
        <v>18</v>
      </c>
      <c r="BR11" s="43">
        <f t="shared" si="125"/>
        <v>0</v>
      </c>
      <c r="BS11" s="43">
        <v>0</v>
      </c>
      <c r="BT11" s="53" t="str">
        <f t="shared" si="126"/>
        <v>キティギャルマスコット</v>
      </c>
      <c r="BU11" s="47">
        <f t="shared" si="126"/>
        <v>660</v>
      </c>
      <c r="BV11" s="44">
        <f t="shared" si="127"/>
        <v>0</v>
      </c>
      <c r="BW11" s="89">
        <f t="shared" si="128"/>
        <v>0</v>
      </c>
      <c r="BX11" s="35" t="s">
        <v>420</v>
      </c>
      <c r="BY11" s="27"/>
      <c r="BZ11" s="51">
        <f>IF($A5="","",$A5)</f>
        <v>46101</v>
      </c>
      <c r="CA11" s="43">
        <v>3350</v>
      </c>
      <c r="CB11" s="43">
        <f t="shared" si="129"/>
        <v>177</v>
      </c>
      <c r="CC11" s="43">
        <v>61</v>
      </c>
      <c r="CD11" s="87">
        <f t="shared" si="130"/>
        <v>0</v>
      </c>
      <c r="CE11" s="43">
        <v>5</v>
      </c>
      <c r="CF11" s="43">
        <f t="shared" si="131"/>
        <v>2</v>
      </c>
      <c r="CG11" s="43">
        <v>3</v>
      </c>
      <c r="CH11" s="53" t="s">
        <v>1201</v>
      </c>
      <c r="CI11" s="47">
        <v>650</v>
      </c>
      <c r="CJ11" s="44">
        <f t="shared" si="133"/>
        <v>1300</v>
      </c>
      <c r="CK11" s="89">
        <f t="shared" si="134"/>
        <v>7.3446327683615822E-2</v>
      </c>
      <c r="CL11" s="35"/>
      <c r="CM11" s="27"/>
      <c r="CN11" s="51">
        <f>IF($A5="","",$A5)</f>
        <v>46101</v>
      </c>
      <c r="CO11" s="43">
        <v>2982</v>
      </c>
      <c r="CP11" s="43">
        <f t="shared" si="135"/>
        <v>44</v>
      </c>
      <c r="CQ11" s="43">
        <v>85</v>
      </c>
      <c r="CR11" s="87">
        <f t="shared" si="136"/>
        <v>5</v>
      </c>
      <c r="CS11" s="43">
        <v>19</v>
      </c>
      <c r="CT11" s="43">
        <f t="shared" si="137"/>
        <v>0</v>
      </c>
      <c r="CU11" s="43">
        <v>0</v>
      </c>
      <c r="CV11" s="53" t="str">
        <f t="shared" ref="CV11:CW15" si="192">IF(CO11="","",CV7)</f>
        <v>ゲーム機柄イヤホン</v>
      </c>
      <c r="CW11" s="47">
        <f t="shared" si="192"/>
        <v>1100</v>
      </c>
      <c r="CX11" s="44">
        <f t="shared" si="139"/>
        <v>0</v>
      </c>
      <c r="CY11" s="89">
        <f t="shared" si="140"/>
        <v>0</v>
      </c>
      <c r="CZ11" s="35" t="s">
        <v>1165</v>
      </c>
      <c r="DA11" s="58"/>
      <c r="DB11" s="51">
        <f>IF($A5="","",$A5)</f>
        <v>46101</v>
      </c>
      <c r="DC11" s="43">
        <v>9038</v>
      </c>
      <c r="DD11" s="43">
        <f t="shared" si="141"/>
        <v>19</v>
      </c>
      <c r="DE11" s="43">
        <v>330</v>
      </c>
      <c r="DF11" s="87">
        <f t="shared" si="142"/>
        <v>0</v>
      </c>
      <c r="DG11" s="43">
        <v>11</v>
      </c>
      <c r="DH11" s="43">
        <f t="shared" si="143"/>
        <v>0</v>
      </c>
      <c r="DI11" s="43">
        <v>0</v>
      </c>
      <c r="DJ11" s="53" t="str">
        <f t="shared" si="144"/>
        <v>雪見だいふくイヤホン</v>
      </c>
      <c r="DK11" s="47">
        <f t="shared" si="144"/>
        <v>1100</v>
      </c>
      <c r="DL11" s="44">
        <f t="shared" si="145"/>
        <v>0</v>
      </c>
      <c r="DM11" s="89">
        <f t="shared" si="146"/>
        <v>0</v>
      </c>
      <c r="DN11" s="35" t="s">
        <v>1167</v>
      </c>
      <c r="DO11" s="27"/>
      <c r="DP11" s="51">
        <f>IF($A5="","",$A5)</f>
        <v>46101</v>
      </c>
      <c r="DQ11" s="44">
        <v>2939</v>
      </c>
      <c r="DR11" s="43">
        <f t="shared" si="147"/>
        <v>0</v>
      </c>
      <c r="DS11" s="44">
        <v>97</v>
      </c>
      <c r="DT11" s="87">
        <f t="shared" si="148"/>
        <v>0</v>
      </c>
      <c r="DU11" s="43">
        <v>22</v>
      </c>
      <c r="DV11" s="43">
        <f t="shared" si="149"/>
        <v>0</v>
      </c>
      <c r="DW11" s="43">
        <v>0</v>
      </c>
      <c r="DX11" s="53" t="str">
        <f t="shared" si="150"/>
        <v>ゲーム機柄ワイヤレスイヤホン</v>
      </c>
      <c r="DY11" s="47">
        <f t="shared" si="151"/>
        <v>700</v>
      </c>
      <c r="DZ11" s="44">
        <f t="shared" si="152"/>
        <v>0</v>
      </c>
      <c r="EA11" s="89" t="e">
        <f t="shared" si="153"/>
        <v>#DIV/0!</v>
      </c>
      <c r="EB11" s="35"/>
      <c r="EC11" s="27"/>
      <c r="ED11" s="51">
        <f t="shared" si="32"/>
        <v>46121</v>
      </c>
      <c r="EE11" s="44"/>
      <c r="EF11" s="44" t="str">
        <f t="shared" si="33"/>
        <v/>
      </c>
      <c r="EG11" s="44"/>
      <c r="EH11" s="44" t="str">
        <f t="shared" si="34"/>
        <v/>
      </c>
      <c r="EI11" s="44"/>
      <c r="EJ11" s="44" t="str">
        <f t="shared" si="35"/>
        <v/>
      </c>
      <c r="EK11" s="44"/>
      <c r="EL11" s="322" t="str">
        <f t="shared" si="36"/>
        <v/>
      </c>
      <c r="EM11" s="43" t="str">
        <f t="shared" si="37"/>
        <v/>
      </c>
      <c r="EN11" s="44" t="str">
        <f t="shared" si="38"/>
        <v/>
      </c>
      <c r="EO11" s="45" t="str">
        <f t="shared" si="39"/>
        <v/>
      </c>
      <c r="EP11" s="35"/>
      <c r="EQ11" s="27"/>
      <c r="ER11" s="51">
        <f t="shared" si="40"/>
        <v>46121</v>
      </c>
      <c r="ES11" s="44"/>
      <c r="ET11" s="44" t="str">
        <f t="shared" si="41"/>
        <v/>
      </c>
      <c r="EU11" s="44"/>
      <c r="EV11" s="44" t="str">
        <f t="shared" si="42"/>
        <v/>
      </c>
      <c r="EW11" s="44"/>
      <c r="EX11" s="44" t="str">
        <f t="shared" si="43"/>
        <v/>
      </c>
      <c r="EY11" s="44"/>
      <c r="EZ11" s="322" t="str">
        <f t="shared" si="44"/>
        <v/>
      </c>
      <c r="FA11" s="43" t="str">
        <f t="shared" si="45"/>
        <v/>
      </c>
      <c r="FB11" s="44" t="str">
        <f t="shared" si="46"/>
        <v/>
      </c>
      <c r="FC11" s="45" t="str">
        <f t="shared" si="47"/>
        <v/>
      </c>
      <c r="FD11" s="35"/>
      <c r="FE11" s="27"/>
      <c r="FF11" s="51">
        <f t="shared" si="48"/>
        <v>46121</v>
      </c>
      <c r="FG11" s="44"/>
      <c r="FH11" s="44" t="str">
        <f t="shared" si="49"/>
        <v/>
      </c>
      <c r="FI11" s="44"/>
      <c r="FJ11" s="44" t="str">
        <f t="shared" si="50"/>
        <v/>
      </c>
      <c r="FK11" s="44"/>
      <c r="FL11" s="44" t="str">
        <f t="shared" si="51"/>
        <v/>
      </c>
      <c r="FM11" s="44"/>
      <c r="FN11" s="322" t="str">
        <f t="shared" si="52"/>
        <v/>
      </c>
      <c r="FO11" s="43" t="str">
        <f t="shared" si="53"/>
        <v/>
      </c>
      <c r="FP11" s="44" t="str">
        <f t="shared" si="54"/>
        <v/>
      </c>
      <c r="FQ11" s="45" t="str">
        <f t="shared" si="55"/>
        <v/>
      </c>
      <c r="FR11" s="35"/>
      <c r="FS11" s="27"/>
      <c r="FT11" s="51">
        <f t="shared" si="56"/>
        <v>46121</v>
      </c>
      <c r="FU11" s="44"/>
      <c r="FV11" s="44" t="str">
        <f t="shared" si="57"/>
        <v/>
      </c>
      <c r="FW11" s="44"/>
      <c r="FX11" s="44" t="str">
        <f t="shared" si="58"/>
        <v/>
      </c>
      <c r="FY11" s="44"/>
      <c r="FZ11" s="44" t="str">
        <f t="shared" si="59"/>
        <v/>
      </c>
      <c r="GA11" s="44"/>
      <c r="GB11" s="322" t="str">
        <f t="shared" si="60"/>
        <v/>
      </c>
      <c r="GC11" s="43" t="str">
        <f t="shared" si="61"/>
        <v/>
      </c>
      <c r="GD11" s="44" t="str">
        <f t="shared" si="62"/>
        <v/>
      </c>
      <c r="GE11" s="45" t="str">
        <f t="shared" si="63"/>
        <v/>
      </c>
      <c r="GF11" s="35"/>
      <c r="GG11" s="65"/>
      <c r="GH11" s="51">
        <f t="shared" si="64"/>
        <v>46121</v>
      </c>
      <c r="GI11" s="44"/>
      <c r="GJ11" s="44" t="str">
        <f t="shared" si="65"/>
        <v/>
      </c>
      <c r="GK11" s="44"/>
      <c r="GL11" s="44" t="str">
        <f t="shared" si="66"/>
        <v/>
      </c>
      <c r="GM11" s="44"/>
      <c r="GN11" s="44" t="str">
        <f t="shared" si="67"/>
        <v/>
      </c>
      <c r="GO11" s="44"/>
      <c r="GP11" s="322" t="str">
        <f t="shared" si="68"/>
        <v/>
      </c>
      <c r="GQ11" s="43" t="str">
        <f t="shared" si="69"/>
        <v/>
      </c>
      <c r="GR11" s="44" t="str">
        <f t="shared" si="70"/>
        <v/>
      </c>
      <c r="GS11" s="45" t="str">
        <f t="shared" si="71"/>
        <v/>
      </c>
      <c r="GT11" s="35"/>
      <c r="GU11" s="27"/>
      <c r="GV11" s="51">
        <f t="shared" si="72"/>
        <v>46121</v>
      </c>
      <c r="GW11" s="44"/>
      <c r="GX11" s="44" t="str">
        <f t="shared" si="73"/>
        <v/>
      </c>
      <c r="GY11" s="44"/>
      <c r="GZ11" s="44" t="str">
        <f t="shared" si="74"/>
        <v/>
      </c>
      <c r="HA11" s="44"/>
      <c r="HB11" s="44" t="str">
        <f t="shared" si="75"/>
        <v/>
      </c>
      <c r="HC11" s="44"/>
      <c r="HD11" s="322" t="str">
        <f t="shared" si="76"/>
        <v/>
      </c>
      <c r="HE11" s="43" t="str">
        <f t="shared" si="77"/>
        <v/>
      </c>
      <c r="HF11" s="44" t="str">
        <f t="shared" si="78"/>
        <v/>
      </c>
      <c r="HG11" s="45" t="str">
        <f t="shared" si="79"/>
        <v/>
      </c>
      <c r="HH11" s="35"/>
      <c r="HI11" s="27"/>
      <c r="HJ11" s="51">
        <f t="shared" si="80"/>
        <v>46121</v>
      </c>
      <c r="HK11" s="44"/>
      <c r="HL11" s="44" t="str">
        <f t="shared" si="81"/>
        <v/>
      </c>
      <c r="HM11" s="44"/>
      <c r="HN11" s="44" t="str">
        <f t="shared" si="82"/>
        <v/>
      </c>
      <c r="HO11" s="44"/>
      <c r="HP11" s="44" t="str">
        <f t="shared" si="83"/>
        <v/>
      </c>
      <c r="HQ11" s="44"/>
      <c r="HR11" s="322" t="str">
        <f t="shared" si="84"/>
        <v/>
      </c>
      <c r="HS11" s="43" t="str">
        <f t="shared" si="85"/>
        <v/>
      </c>
      <c r="HT11" s="44" t="str">
        <f t="shared" si="86"/>
        <v/>
      </c>
      <c r="HU11" s="45" t="str">
        <f t="shared" si="87"/>
        <v/>
      </c>
      <c r="HV11" s="35"/>
      <c r="HW11" s="61"/>
      <c r="HX11" s="51">
        <f>IF($A5="","",$A5)</f>
        <v>46101</v>
      </c>
      <c r="HY11" s="43">
        <v>337</v>
      </c>
      <c r="HZ11" s="43">
        <f t="shared" si="154"/>
        <v>22</v>
      </c>
      <c r="IA11" s="43">
        <v>28</v>
      </c>
      <c r="IB11" s="87">
        <f t="shared" si="155"/>
        <v>12</v>
      </c>
      <c r="IC11" s="43">
        <v>3</v>
      </c>
      <c r="ID11" s="43">
        <f t="shared" si="156"/>
        <v>0</v>
      </c>
      <c r="IE11" s="43">
        <v>0</v>
      </c>
      <c r="IF11" s="53" t="s">
        <v>1156</v>
      </c>
      <c r="IG11" s="47">
        <v>220</v>
      </c>
      <c r="IH11" s="44">
        <f t="shared" si="157"/>
        <v>0</v>
      </c>
      <c r="II11" s="89">
        <f t="shared" si="158"/>
        <v>0</v>
      </c>
      <c r="IJ11" s="35"/>
      <c r="IK11" s="27"/>
      <c r="IL11" s="51">
        <f>IF($A5="","",$A5)</f>
        <v>46101</v>
      </c>
      <c r="IM11" s="44">
        <v>2538</v>
      </c>
      <c r="IN11" s="43">
        <f t="shared" si="159"/>
        <v>0</v>
      </c>
      <c r="IO11" s="44">
        <v>45</v>
      </c>
      <c r="IP11" s="87">
        <f t="shared" si="160"/>
        <v>0</v>
      </c>
      <c r="IQ11" s="43">
        <v>13</v>
      </c>
      <c r="IR11" s="43">
        <f t="shared" si="161"/>
        <v>0</v>
      </c>
      <c r="IS11" s="43">
        <v>0</v>
      </c>
      <c r="IT11" s="53" t="str">
        <f t="shared" si="162"/>
        <v>キティボアバンスクリップ</v>
      </c>
      <c r="IU11" s="47">
        <f t="shared" si="163"/>
        <v>1100</v>
      </c>
      <c r="IV11" s="44">
        <f t="shared" si="164"/>
        <v>0</v>
      </c>
      <c r="IW11" s="89" t="e">
        <f t="shared" si="165"/>
        <v>#DIV/0!</v>
      </c>
      <c r="IX11" s="35"/>
      <c r="IY11" s="33"/>
      <c r="IZ11" s="51">
        <f>IF($A5="","",$A5)</f>
        <v>46101</v>
      </c>
      <c r="JA11" s="43">
        <v>9453</v>
      </c>
      <c r="JB11" s="43">
        <f t="shared" si="166"/>
        <v>20</v>
      </c>
      <c r="JC11" s="43">
        <v>369</v>
      </c>
      <c r="JD11" s="87">
        <f t="shared" si="167"/>
        <v>0</v>
      </c>
      <c r="JE11" s="43">
        <v>9</v>
      </c>
      <c r="JF11" s="43">
        <f t="shared" si="168"/>
        <v>0</v>
      </c>
      <c r="JG11" s="43">
        <v>0</v>
      </c>
      <c r="JH11" s="53" t="str">
        <f t="shared" si="169"/>
        <v>サンリオデニムポーチ</v>
      </c>
      <c r="JI11" s="47">
        <f t="shared" si="170"/>
        <v>1300</v>
      </c>
      <c r="JJ11" s="44">
        <f t="shared" si="171"/>
        <v>0</v>
      </c>
      <c r="JK11" s="89">
        <f t="shared" si="172"/>
        <v>0</v>
      </c>
      <c r="JL11" s="35" t="s">
        <v>1178</v>
      </c>
      <c r="JM11" s="27"/>
      <c r="JN11" s="51">
        <f>IF($A5="","",$A5)</f>
        <v>46101</v>
      </c>
      <c r="JO11" s="43">
        <v>416</v>
      </c>
      <c r="JP11" s="43">
        <f t="shared" si="173"/>
        <v>36</v>
      </c>
      <c r="JQ11" s="43">
        <v>230</v>
      </c>
      <c r="JR11" s="87">
        <f t="shared" si="174"/>
        <v>0</v>
      </c>
      <c r="JS11" s="43">
        <v>18</v>
      </c>
      <c r="JT11" s="43">
        <f t="shared" si="175"/>
        <v>0</v>
      </c>
      <c r="JU11" s="43">
        <v>0</v>
      </c>
      <c r="JV11" s="53" t="str">
        <f>IF(JO11="","",JV7)</f>
        <v>モンチッチがま口</v>
      </c>
      <c r="JW11" s="47">
        <f t="shared" si="191"/>
        <v>400</v>
      </c>
      <c r="JX11" s="44">
        <f t="shared" si="176"/>
        <v>0</v>
      </c>
      <c r="JY11" s="89">
        <f t="shared" si="177"/>
        <v>0</v>
      </c>
      <c r="JZ11" s="35"/>
      <c r="KA11" s="61"/>
      <c r="KB11" s="51">
        <f>IF($A5="","",$A5)</f>
        <v>46101</v>
      </c>
      <c r="KC11" s="43">
        <v>7316</v>
      </c>
      <c r="KD11" s="43">
        <f t="shared" si="178"/>
        <v>20</v>
      </c>
      <c r="KE11" s="43">
        <v>236</v>
      </c>
      <c r="KF11" s="87">
        <f t="shared" si="179"/>
        <v>0</v>
      </c>
      <c r="KG11" s="43">
        <v>10</v>
      </c>
      <c r="KH11" s="43">
        <f t="shared" si="180"/>
        <v>0</v>
      </c>
      <c r="KI11" s="43">
        <v>0</v>
      </c>
      <c r="KJ11" s="53" t="str">
        <f t="shared" si="181"/>
        <v>サンリオヒョウ柄ヘアバンド</v>
      </c>
      <c r="KK11" s="47">
        <f t="shared" si="181"/>
        <v>1100</v>
      </c>
      <c r="KL11" s="44">
        <f t="shared" si="182"/>
        <v>0</v>
      </c>
      <c r="KM11" s="89">
        <f t="shared" si="183"/>
        <v>0</v>
      </c>
      <c r="KN11" s="318" t="s">
        <v>1181</v>
      </c>
      <c r="KO11" s="27"/>
      <c r="KP11" s="51">
        <f>IF($A5="","",$A5)</f>
        <v>46101</v>
      </c>
      <c r="KQ11" s="43">
        <v>5573</v>
      </c>
      <c r="KR11" s="43">
        <f t="shared" si="184"/>
        <v>0</v>
      </c>
      <c r="KS11" s="43">
        <v>318</v>
      </c>
      <c r="KT11" s="87">
        <f t="shared" si="185"/>
        <v>0</v>
      </c>
      <c r="KU11" s="43">
        <v>4</v>
      </c>
      <c r="KV11" s="43">
        <f t="shared" si="186"/>
        <v>0</v>
      </c>
      <c r="KW11" s="43">
        <v>10</v>
      </c>
      <c r="KX11" s="53" t="str">
        <f t="shared" si="187"/>
        <v>キティボアバンスクリップ</v>
      </c>
      <c r="KY11" s="47">
        <f t="shared" si="188"/>
        <v>1100</v>
      </c>
      <c r="KZ11" s="44">
        <f t="shared" si="189"/>
        <v>0</v>
      </c>
      <c r="LA11" s="89" t="e">
        <f t="shared" si="190"/>
        <v>#DIV/0!</v>
      </c>
      <c r="LB11" s="35" t="s">
        <v>1171</v>
      </c>
      <c r="LC11" s="27"/>
      <c r="LD11" s="74"/>
      <c r="LE11" s="75"/>
      <c r="LF11" s="75"/>
      <c r="LG11" s="75">
        <v>1166</v>
      </c>
      <c r="LH11" s="75">
        <f t="shared" si="120"/>
        <v>0</v>
      </c>
      <c r="LI11" s="76">
        <v>2</v>
      </c>
      <c r="LJ11" s="75">
        <f t="shared" si="121"/>
        <v>0</v>
      </c>
      <c r="LK11" s="75">
        <v>0</v>
      </c>
      <c r="LL11" s="77" t="str">
        <f>IF(LE9="","",LL8)</f>
        <v>ボンドロ</v>
      </c>
      <c r="LM11" s="78">
        <f>IF(LF9="","",LM8)</f>
        <v>1500</v>
      </c>
      <c r="LN11" s="75">
        <f t="shared" si="122"/>
        <v>0</v>
      </c>
      <c r="LO11" s="79"/>
      <c r="LP11" s="35"/>
      <c r="LQ11" s="27"/>
      <c r="LR11" s="51">
        <f t="shared" si="88"/>
        <v>46121</v>
      </c>
      <c r="LS11" s="44"/>
      <c r="LT11" s="44" t="str">
        <f t="shared" si="89"/>
        <v/>
      </c>
      <c r="LU11" s="44"/>
      <c r="LV11" s="44" t="str">
        <f t="shared" si="90"/>
        <v/>
      </c>
      <c r="LW11" s="44"/>
      <c r="LX11" s="44" t="str">
        <f t="shared" si="91"/>
        <v/>
      </c>
      <c r="LY11" s="44"/>
      <c r="LZ11" s="322" t="str">
        <f t="shared" si="92"/>
        <v/>
      </c>
      <c r="MA11" s="43" t="str">
        <f t="shared" si="93"/>
        <v/>
      </c>
      <c r="MB11" s="44" t="str">
        <f t="shared" si="94"/>
        <v/>
      </c>
      <c r="MC11" s="45" t="str">
        <f t="shared" si="95"/>
        <v/>
      </c>
      <c r="MD11" s="35"/>
      <c r="ME11" s="27"/>
      <c r="MF11" s="51">
        <f t="shared" si="96"/>
        <v>46121</v>
      </c>
      <c r="MG11" s="44"/>
      <c r="MH11" s="44" t="str">
        <f t="shared" si="97"/>
        <v/>
      </c>
      <c r="MI11" s="44"/>
      <c r="MJ11" s="44" t="str">
        <f t="shared" si="98"/>
        <v/>
      </c>
      <c r="MK11" s="44"/>
      <c r="ML11" s="44" t="str">
        <f t="shared" si="99"/>
        <v/>
      </c>
      <c r="MM11" s="44"/>
      <c r="MN11" s="322" t="str">
        <f t="shared" si="100"/>
        <v/>
      </c>
      <c r="MO11" s="43" t="str">
        <f t="shared" si="101"/>
        <v/>
      </c>
      <c r="MP11" s="44" t="str">
        <f t="shared" si="102"/>
        <v/>
      </c>
      <c r="MQ11" s="45" t="str">
        <f t="shared" si="103"/>
        <v/>
      </c>
      <c r="MR11" s="35"/>
      <c r="MS11" s="27"/>
      <c r="MT11" s="51">
        <f t="shared" si="104"/>
        <v>46121</v>
      </c>
      <c r="MU11" s="44"/>
      <c r="MV11" s="44" t="str">
        <f t="shared" si="105"/>
        <v/>
      </c>
      <c r="MW11" s="44"/>
      <c r="MX11" s="44" t="str">
        <f t="shared" si="106"/>
        <v/>
      </c>
      <c r="MY11" s="44"/>
      <c r="MZ11" s="44" t="str">
        <f t="shared" si="107"/>
        <v/>
      </c>
      <c r="NA11" s="44"/>
      <c r="NB11" s="322" t="str">
        <f t="shared" si="108"/>
        <v/>
      </c>
      <c r="NC11" s="43" t="str">
        <f t="shared" si="109"/>
        <v/>
      </c>
      <c r="ND11" s="44" t="str">
        <f t="shared" si="110"/>
        <v/>
      </c>
      <c r="NE11" s="45" t="str">
        <f t="shared" si="111"/>
        <v/>
      </c>
      <c r="NF11" s="35"/>
      <c r="NG11" s="27"/>
      <c r="NH11" s="51">
        <f t="shared" si="112"/>
        <v>46121</v>
      </c>
      <c r="NI11" s="44"/>
      <c r="NJ11" s="44" t="str">
        <f t="shared" si="113"/>
        <v/>
      </c>
      <c r="NK11" s="44"/>
      <c r="NL11" s="44" t="str">
        <f t="shared" si="114"/>
        <v/>
      </c>
      <c r="NM11" s="44"/>
      <c r="NN11" s="44" t="str">
        <f t="shared" si="115"/>
        <v/>
      </c>
      <c r="NO11" s="44"/>
      <c r="NP11" s="322" t="str">
        <f t="shared" si="116"/>
        <v/>
      </c>
      <c r="NQ11" s="43" t="str">
        <f t="shared" si="117"/>
        <v/>
      </c>
      <c r="NR11" s="44" t="str">
        <f t="shared" si="118"/>
        <v/>
      </c>
      <c r="NS11" s="45" t="str">
        <f t="shared" si="119"/>
        <v/>
      </c>
      <c r="NT11" s="35"/>
    </row>
    <row r="12" spans="1:384" ht="15" customHeight="1" thickTop="1" x14ac:dyDescent="0.2">
      <c r="A12" s="38"/>
      <c r="B12" s="39" t="str">
        <f>IF(A12="","",SUM(J12,LF30,AL12,ET12,AZ12,EF12,LT12,NJ12,MV12,MH12,X12,GJ12,GX12,HL12,FH12,FV12)+SUM(HZ39:HZ42)+SUM(IN39:IN42)+SUM(DR39:DR42)+SUM(CP39:CP42)+SUM(CB39:CB42)+SUM(BN39:BN42)+SUM(DD39:DD42)+SUM(JB39:JB42)+SUM(JP39:JP42)+SUM(KD39:KD42)+SUM(KR39:KR42))</f>
        <v/>
      </c>
      <c r="C12" s="40" t="str">
        <f>IF(A12="","",SUM(J12,X12,AL12,AZ12)+SUM(BN39:BN42)+SUM(CB39:CB42)+SUM(CP39:CP42))</f>
        <v/>
      </c>
      <c r="D12" s="40" t="str">
        <f>IF(A12="","",SUM(EF12,ET12)+SUM(DD39:DD42)+SUM(DR39:DR42))</f>
        <v/>
      </c>
      <c r="E12" s="41" t="str">
        <f>IF(A12="","",SUM(NJ12,MV12,MH12,LT12,LF30)+SUM(JB39:JB42)+SUM(JP39:JP42)+SUM(KD39:KD42)+SUM(KR39:KR42))</f>
        <v/>
      </c>
      <c r="F12" s="41" t="str">
        <f>IF(B12="","",SUM(GJ12,GX12,HL12)+SUM(IN39:IN42)+SUM(HZ39:HZ42))</f>
        <v/>
      </c>
      <c r="G12" s="88" t="str">
        <f t="shared" si="0"/>
        <v/>
      </c>
      <c r="H12" s="42"/>
      <c r="I12" s="44"/>
      <c r="J12" s="44" t="str">
        <f t="shared" si="1"/>
        <v/>
      </c>
      <c r="K12" s="44"/>
      <c r="L12" s="44" t="str">
        <f t="shared" si="2"/>
        <v/>
      </c>
      <c r="M12" s="44"/>
      <c r="N12" s="44" t="str">
        <f t="shared" si="3"/>
        <v/>
      </c>
      <c r="O12" s="44"/>
      <c r="P12" s="322" t="str">
        <f t="shared" si="4"/>
        <v/>
      </c>
      <c r="Q12" s="43" t="str">
        <f t="shared" si="5"/>
        <v/>
      </c>
      <c r="R12" s="44" t="str">
        <f t="shared" si="6"/>
        <v/>
      </c>
      <c r="S12" s="45" t="str">
        <f t="shared" si="7"/>
        <v/>
      </c>
      <c r="T12" s="35"/>
      <c r="U12" s="27"/>
      <c r="V12" s="51" t="str">
        <f t="shared" si="8"/>
        <v/>
      </c>
      <c r="W12" s="44"/>
      <c r="X12" s="44" t="str">
        <f t="shared" si="9"/>
        <v/>
      </c>
      <c r="Y12" s="44"/>
      <c r="Z12" s="44" t="str">
        <f t="shared" si="10"/>
        <v/>
      </c>
      <c r="AA12" s="44"/>
      <c r="AB12" s="44" t="str">
        <f t="shared" si="11"/>
        <v/>
      </c>
      <c r="AC12" s="44"/>
      <c r="AD12" s="322" t="str">
        <f t="shared" si="12"/>
        <v/>
      </c>
      <c r="AE12" s="43" t="str">
        <f t="shared" si="13"/>
        <v/>
      </c>
      <c r="AF12" s="44" t="str">
        <f t="shared" si="14"/>
        <v/>
      </c>
      <c r="AG12" s="45" t="str">
        <f t="shared" si="15"/>
        <v/>
      </c>
      <c r="AH12" s="35"/>
      <c r="AI12" s="27"/>
      <c r="AJ12" s="51" t="str">
        <f t="shared" si="16"/>
        <v/>
      </c>
      <c r="AK12" s="44"/>
      <c r="AL12" s="44" t="str">
        <f t="shared" si="17"/>
        <v/>
      </c>
      <c r="AM12" s="44"/>
      <c r="AN12" s="44" t="str">
        <f t="shared" si="18"/>
        <v/>
      </c>
      <c r="AO12" s="44"/>
      <c r="AP12" s="44" t="str">
        <f t="shared" si="19"/>
        <v/>
      </c>
      <c r="AQ12" s="44"/>
      <c r="AR12" s="322" t="str">
        <f t="shared" si="20"/>
        <v/>
      </c>
      <c r="AS12" s="43" t="str">
        <f t="shared" si="21"/>
        <v/>
      </c>
      <c r="AT12" s="44" t="str">
        <f t="shared" si="22"/>
        <v/>
      </c>
      <c r="AU12" s="45" t="str">
        <f t="shared" si="23"/>
        <v/>
      </c>
      <c r="AV12" s="35"/>
      <c r="AW12" s="27"/>
      <c r="AX12" s="51" t="str">
        <f t="shared" si="24"/>
        <v/>
      </c>
      <c r="AY12" s="44"/>
      <c r="AZ12" s="44" t="str">
        <f t="shared" si="25"/>
        <v/>
      </c>
      <c r="BA12" s="44"/>
      <c r="BB12" s="44" t="str">
        <f t="shared" si="26"/>
        <v/>
      </c>
      <c r="BC12" s="44"/>
      <c r="BD12" s="44" t="str">
        <f t="shared" si="27"/>
        <v/>
      </c>
      <c r="BE12" s="44"/>
      <c r="BF12" s="322" t="str">
        <f t="shared" si="28"/>
        <v/>
      </c>
      <c r="BG12" s="43" t="str">
        <f t="shared" si="29"/>
        <v/>
      </c>
      <c r="BH12" s="44" t="str">
        <f t="shared" si="30"/>
        <v/>
      </c>
      <c r="BI12" s="45" t="str">
        <f t="shared" si="31"/>
        <v/>
      </c>
      <c r="BJ12" s="35"/>
      <c r="BK12" s="50"/>
      <c r="BL12" s="46"/>
      <c r="BM12" s="44">
        <v>11838</v>
      </c>
      <c r="BN12" s="69">
        <f t="shared" si="123"/>
        <v>3</v>
      </c>
      <c r="BO12" s="44">
        <v>346</v>
      </c>
      <c r="BP12" s="44">
        <f t="shared" si="124"/>
        <v>0</v>
      </c>
      <c r="BQ12" s="44">
        <v>13</v>
      </c>
      <c r="BR12" s="44">
        <f t="shared" si="125"/>
        <v>0</v>
      </c>
      <c r="BS12" s="43">
        <v>0</v>
      </c>
      <c r="BT12" s="60" t="s">
        <v>1209</v>
      </c>
      <c r="BU12" s="67">
        <f>IF(BN12="","",BU8)</f>
        <v>1100</v>
      </c>
      <c r="BV12" s="43">
        <f t="shared" si="127"/>
        <v>0</v>
      </c>
      <c r="BW12" s="45">
        <f t="shared" si="128"/>
        <v>0</v>
      </c>
      <c r="BX12" s="35" t="s">
        <v>420</v>
      </c>
      <c r="BY12" s="27"/>
      <c r="BZ12" s="46"/>
      <c r="CA12" s="44">
        <v>3397</v>
      </c>
      <c r="CB12" s="44">
        <f t="shared" si="129"/>
        <v>32</v>
      </c>
      <c r="CC12" s="44">
        <v>91</v>
      </c>
      <c r="CD12" s="44">
        <f t="shared" si="130"/>
        <v>2</v>
      </c>
      <c r="CE12" s="44">
        <v>8</v>
      </c>
      <c r="CF12" s="44">
        <f t="shared" si="131"/>
        <v>2</v>
      </c>
      <c r="CG12" s="43">
        <v>3</v>
      </c>
      <c r="CH12" s="60" t="str">
        <f>IF(CA12="","",CH8)</f>
        <v>ギャルキティフェイスポーチ</v>
      </c>
      <c r="CI12" s="67">
        <f>IF(CB12="","",CI8)</f>
        <v>750</v>
      </c>
      <c r="CJ12" s="43">
        <f t="shared" si="133"/>
        <v>1500</v>
      </c>
      <c r="CK12" s="45">
        <f t="shared" si="134"/>
        <v>0.46875</v>
      </c>
      <c r="CL12" s="35" t="s">
        <v>1163</v>
      </c>
      <c r="CM12" s="27"/>
      <c r="CN12" s="46"/>
      <c r="CO12" s="44">
        <v>2296</v>
      </c>
      <c r="CP12" s="69">
        <f t="shared" si="135"/>
        <v>11</v>
      </c>
      <c r="CQ12" s="44">
        <v>66</v>
      </c>
      <c r="CR12" s="44">
        <f t="shared" si="136"/>
        <v>0</v>
      </c>
      <c r="CS12" s="44">
        <v>13</v>
      </c>
      <c r="CT12" s="44">
        <f t="shared" si="137"/>
        <v>0</v>
      </c>
      <c r="CU12" s="43">
        <v>-3</v>
      </c>
      <c r="CV12" s="60" t="str">
        <f t="shared" si="192"/>
        <v>キティウインドウチャーム</v>
      </c>
      <c r="CW12" s="67">
        <f t="shared" si="192"/>
        <v>660</v>
      </c>
      <c r="CX12" s="43">
        <f t="shared" si="139"/>
        <v>0</v>
      </c>
      <c r="CY12" s="45">
        <f t="shared" si="140"/>
        <v>0</v>
      </c>
      <c r="CZ12" s="35" t="s">
        <v>1166</v>
      </c>
      <c r="DA12" s="58"/>
      <c r="DB12" s="46"/>
      <c r="DC12" s="44">
        <v>8236</v>
      </c>
      <c r="DD12" s="44">
        <f t="shared" si="141"/>
        <v>24</v>
      </c>
      <c r="DE12" s="44">
        <v>355</v>
      </c>
      <c r="DF12" s="44">
        <f t="shared" si="142"/>
        <v>3</v>
      </c>
      <c r="DG12" s="44">
        <v>9</v>
      </c>
      <c r="DH12" s="44">
        <f t="shared" si="143"/>
        <v>3</v>
      </c>
      <c r="DI12" s="43">
        <v>3</v>
      </c>
      <c r="DJ12" s="60" t="str">
        <f t="shared" si="144"/>
        <v>モンチッチイヤホンケース</v>
      </c>
      <c r="DK12" s="67">
        <f t="shared" si="144"/>
        <v>500</v>
      </c>
      <c r="DL12" s="43">
        <f t="shared" si="145"/>
        <v>1500</v>
      </c>
      <c r="DM12" s="45">
        <f t="shared" si="146"/>
        <v>0.625</v>
      </c>
      <c r="DN12" s="35" t="s">
        <v>1170</v>
      </c>
      <c r="DO12" s="27"/>
      <c r="DP12" s="46"/>
      <c r="DQ12" s="43">
        <v>4209</v>
      </c>
      <c r="DR12" s="44">
        <f t="shared" si="147"/>
        <v>0</v>
      </c>
      <c r="DS12" s="43">
        <v>114</v>
      </c>
      <c r="DT12" s="44">
        <f t="shared" si="148"/>
        <v>0</v>
      </c>
      <c r="DU12" s="44">
        <v>10</v>
      </c>
      <c r="DV12" s="44">
        <f t="shared" si="149"/>
        <v>0</v>
      </c>
      <c r="DW12" s="43">
        <v>0</v>
      </c>
      <c r="DX12" s="60" t="str">
        <f t="shared" si="150"/>
        <v>サンリオヘアバンド</v>
      </c>
      <c r="DY12" s="67">
        <f t="shared" si="151"/>
        <v>660</v>
      </c>
      <c r="DZ12" s="43">
        <f t="shared" si="152"/>
        <v>0</v>
      </c>
      <c r="EA12" s="45" t="e">
        <f t="shared" si="153"/>
        <v>#DIV/0!</v>
      </c>
      <c r="EB12" s="35"/>
      <c r="EC12" s="27"/>
      <c r="ED12" s="51" t="str">
        <f t="shared" si="32"/>
        <v/>
      </c>
      <c r="EE12" s="44"/>
      <c r="EF12" s="44" t="str">
        <f t="shared" si="33"/>
        <v/>
      </c>
      <c r="EG12" s="44"/>
      <c r="EH12" s="44" t="str">
        <f t="shared" si="34"/>
        <v/>
      </c>
      <c r="EI12" s="44"/>
      <c r="EJ12" s="44" t="str">
        <f t="shared" si="35"/>
        <v/>
      </c>
      <c r="EK12" s="44"/>
      <c r="EL12" s="322" t="str">
        <f t="shared" si="36"/>
        <v/>
      </c>
      <c r="EM12" s="43" t="str">
        <f t="shared" si="37"/>
        <v/>
      </c>
      <c r="EN12" s="44" t="str">
        <f t="shared" si="38"/>
        <v/>
      </c>
      <c r="EO12" s="45" t="str">
        <f t="shared" si="39"/>
        <v/>
      </c>
      <c r="EP12" s="35"/>
      <c r="EQ12" s="27"/>
      <c r="ER12" s="51" t="str">
        <f t="shared" si="40"/>
        <v/>
      </c>
      <c r="ES12" s="44"/>
      <c r="ET12" s="44" t="str">
        <f t="shared" si="41"/>
        <v/>
      </c>
      <c r="EU12" s="44"/>
      <c r="EV12" s="44" t="str">
        <f t="shared" si="42"/>
        <v/>
      </c>
      <c r="EW12" s="44"/>
      <c r="EX12" s="44" t="str">
        <f t="shared" si="43"/>
        <v/>
      </c>
      <c r="EY12" s="44"/>
      <c r="EZ12" s="322" t="str">
        <f t="shared" si="44"/>
        <v/>
      </c>
      <c r="FA12" s="43" t="str">
        <f t="shared" si="45"/>
        <v/>
      </c>
      <c r="FB12" s="44" t="str">
        <f t="shared" si="46"/>
        <v/>
      </c>
      <c r="FC12" s="45" t="str">
        <f t="shared" si="47"/>
        <v/>
      </c>
      <c r="FD12" s="35"/>
      <c r="FE12" s="27"/>
      <c r="FF12" s="51" t="str">
        <f t="shared" si="48"/>
        <v/>
      </c>
      <c r="FG12" s="44"/>
      <c r="FH12" s="44" t="str">
        <f t="shared" si="49"/>
        <v/>
      </c>
      <c r="FI12" s="44"/>
      <c r="FJ12" s="44" t="str">
        <f t="shared" si="50"/>
        <v/>
      </c>
      <c r="FK12" s="44"/>
      <c r="FL12" s="44" t="str">
        <f t="shared" si="51"/>
        <v/>
      </c>
      <c r="FM12" s="44"/>
      <c r="FN12" s="322" t="str">
        <f t="shared" si="52"/>
        <v/>
      </c>
      <c r="FO12" s="43" t="str">
        <f t="shared" si="53"/>
        <v/>
      </c>
      <c r="FP12" s="44" t="str">
        <f t="shared" si="54"/>
        <v/>
      </c>
      <c r="FQ12" s="45" t="str">
        <f t="shared" si="55"/>
        <v/>
      </c>
      <c r="FR12" s="35"/>
      <c r="FS12" s="27"/>
      <c r="FT12" s="51" t="str">
        <f t="shared" si="56"/>
        <v/>
      </c>
      <c r="FU12" s="44"/>
      <c r="FV12" s="44" t="str">
        <f t="shared" si="57"/>
        <v/>
      </c>
      <c r="FW12" s="44"/>
      <c r="FX12" s="44" t="str">
        <f t="shared" si="58"/>
        <v/>
      </c>
      <c r="FY12" s="44"/>
      <c r="FZ12" s="44" t="str">
        <f t="shared" si="59"/>
        <v/>
      </c>
      <c r="GA12" s="44"/>
      <c r="GB12" s="322" t="str">
        <f t="shared" si="60"/>
        <v/>
      </c>
      <c r="GC12" s="43" t="str">
        <f t="shared" si="61"/>
        <v/>
      </c>
      <c r="GD12" s="44" t="str">
        <f t="shared" si="62"/>
        <v/>
      </c>
      <c r="GE12" s="45" t="str">
        <f t="shared" si="63"/>
        <v/>
      </c>
      <c r="GF12" s="35"/>
      <c r="GG12" s="65"/>
      <c r="GH12" s="51" t="str">
        <f t="shared" si="64"/>
        <v/>
      </c>
      <c r="GI12" s="44"/>
      <c r="GJ12" s="44" t="str">
        <f t="shared" si="65"/>
        <v/>
      </c>
      <c r="GK12" s="44"/>
      <c r="GL12" s="44" t="str">
        <f t="shared" si="66"/>
        <v/>
      </c>
      <c r="GM12" s="44"/>
      <c r="GN12" s="44" t="str">
        <f t="shared" si="67"/>
        <v/>
      </c>
      <c r="GO12" s="44"/>
      <c r="GP12" s="322" t="str">
        <f t="shared" si="68"/>
        <v/>
      </c>
      <c r="GQ12" s="43" t="str">
        <f t="shared" si="69"/>
        <v/>
      </c>
      <c r="GR12" s="44" t="str">
        <f t="shared" si="70"/>
        <v/>
      </c>
      <c r="GS12" s="45" t="str">
        <f t="shared" si="71"/>
        <v/>
      </c>
      <c r="GT12" s="35"/>
      <c r="GU12" s="27"/>
      <c r="GV12" s="51" t="str">
        <f t="shared" si="72"/>
        <v/>
      </c>
      <c r="GW12" s="44"/>
      <c r="GX12" s="44" t="str">
        <f t="shared" si="73"/>
        <v/>
      </c>
      <c r="GY12" s="44"/>
      <c r="GZ12" s="44" t="str">
        <f t="shared" si="74"/>
        <v/>
      </c>
      <c r="HA12" s="44"/>
      <c r="HB12" s="44" t="str">
        <f t="shared" si="75"/>
        <v/>
      </c>
      <c r="HC12" s="44"/>
      <c r="HD12" s="322" t="str">
        <f t="shared" si="76"/>
        <v/>
      </c>
      <c r="HE12" s="43" t="str">
        <f t="shared" si="77"/>
        <v/>
      </c>
      <c r="HF12" s="44" t="str">
        <f t="shared" si="78"/>
        <v/>
      </c>
      <c r="HG12" s="45" t="str">
        <f t="shared" si="79"/>
        <v/>
      </c>
      <c r="HH12" s="35"/>
      <c r="HI12" s="27"/>
      <c r="HJ12" s="51" t="str">
        <f t="shared" si="80"/>
        <v/>
      </c>
      <c r="HK12" s="44"/>
      <c r="HL12" s="44" t="str">
        <f t="shared" si="81"/>
        <v/>
      </c>
      <c r="HM12" s="44"/>
      <c r="HN12" s="44" t="str">
        <f t="shared" si="82"/>
        <v/>
      </c>
      <c r="HO12" s="44"/>
      <c r="HP12" s="44" t="str">
        <f t="shared" si="83"/>
        <v/>
      </c>
      <c r="HQ12" s="44"/>
      <c r="HR12" s="322" t="str">
        <f t="shared" si="84"/>
        <v/>
      </c>
      <c r="HS12" s="43" t="str">
        <f t="shared" si="85"/>
        <v/>
      </c>
      <c r="HT12" s="44" t="str">
        <f t="shared" si="86"/>
        <v/>
      </c>
      <c r="HU12" s="45" t="str">
        <f t="shared" si="87"/>
        <v/>
      </c>
      <c r="HV12" s="35"/>
      <c r="HW12" s="61"/>
      <c r="HX12" s="46"/>
      <c r="HY12" s="44">
        <v>258</v>
      </c>
      <c r="HZ12" s="44">
        <f t="shared" si="154"/>
        <v>3</v>
      </c>
      <c r="IA12" s="44">
        <v>32</v>
      </c>
      <c r="IB12" s="44">
        <f t="shared" si="155"/>
        <v>12</v>
      </c>
      <c r="IC12" s="44">
        <v>2</v>
      </c>
      <c r="ID12" s="44">
        <f t="shared" si="156"/>
        <v>1</v>
      </c>
      <c r="IE12" s="43">
        <v>1</v>
      </c>
      <c r="IF12" s="60" t="s">
        <v>982</v>
      </c>
      <c r="IG12" s="67">
        <v>500</v>
      </c>
      <c r="IH12" s="43">
        <f t="shared" si="157"/>
        <v>500</v>
      </c>
      <c r="II12" s="45">
        <f t="shared" si="158"/>
        <v>1.6666666666666667</v>
      </c>
      <c r="IJ12" s="35"/>
      <c r="IK12" s="27"/>
      <c r="IL12" s="46"/>
      <c r="IM12" s="43">
        <v>1328</v>
      </c>
      <c r="IN12" s="44">
        <f t="shared" si="159"/>
        <v>0</v>
      </c>
      <c r="IO12" s="43">
        <v>40</v>
      </c>
      <c r="IP12" s="44">
        <f t="shared" si="160"/>
        <v>0</v>
      </c>
      <c r="IQ12" s="44">
        <v>11</v>
      </c>
      <c r="IR12" s="44">
        <f t="shared" si="161"/>
        <v>0</v>
      </c>
      <c r="IS12" s="43">
        <v>0</v>
      </c>
      <c r="IT12" s="60" t="str">
        <f t="shared" si="162"/>
        <v>サンリオ豹柄フェイスポーチ</v>
      </c>
      <c r="IU12" s="67">
        <f t="shared" si="163"/>
        <v>900</v>
      </c>
      <c r="IV12" s="43">
        <f t="shared" si="164"/>
        <v>0</v>
      </c>
      <c r="IW12" s="45" t="e">
        <f t="shared" si="165"/>
        <v>#DIV/0!</v>
      </c>
      <c r="IX12" s="35"/>
      <c r="IY12" s="33"/>
      <c r="IZ12" s="46"/>
      <c r="JA12" s="44">
        <v>5996</v>
      </c>
      <c r="JB12" s="44">
        <f t="shared" si="166"/>
        <v>17</v>
      </c>
      <c r="JC12" s="44">
        <v>174</v>
      </c>
      <c r="JD12" s="44">
        <f t="shared" si="167"/>
        <v>0</v>
      </c>
      <c r="JE12" s="44">
        <v>12</v>
      </c>
      <c r="JF12" s="44">
        <f t="shared" si="168"/>
        <v>0</v>
      </c>
      <c r="JG12" s="43">
        <v>0</v>
      </c>
      <c r="JH12" s="60" t="str">
        <f t="shared" si="169"/>
        <v>ギャルキティマスコット</v>
      </c>
      <c r="JI12" s="67">
        <f t="shared" si="170"/>
        <v>500</v>
      </c>
      <c r="JJ12" s="43">
        <f t="shared" si="171"/>
        <v>0</v>
      </c>
      <c r="JK12" s="45">
        <f t="shared" si="172"/>
        <v>0</v>
      </c>
      <c r="JL12" s="35" t="s">
        <v>1176</v>
      </c>
      <c r="JM12" s="27"/>
      <c r="JN12" s="46"/>
      <c r="JO12" s="44">
        <v>6670</v>
      </c>
      <c r="JP12" s="44">
        <f t="shared" si="173"/>
        <v>3</v>
      </c>
      <c r="JQ12" s="44">
        <v>176</v>
      </c>
      <c r="JR12" s="44">
        <f t="shared" si="174"/>
        <v>0</v>
      </c>
      <c r="JS12" s="44">
        <v>36</v>
      </c>
      <c r="JT12" s="44">
        <f t="shared" si="175"/>
        <v>0</v>
      </c>
      <c r="JU12" s="43">
        <v>-24</v>
      </c>
      <c r="JV12" s="60" t="str">
        <f>IF(JO12="","",JV8)</f>
        <v>キティ豹柄リボンポーチ</v>
      </c>
      <c r="JW12" s="67">
        <f t="shared" si="191"/>
        <v>0</v>
      </c>
      <c r="JX12" s="43">
        <f t="shared" si="176"/>
        <v>0</v>
      </c>
      <c r="JY12" s="45">
        <f t="shared" si="177"/>
        <v>0</v>
      </c>
      <c r="JZ12" s="35" t="s">
        <v>1174</v>
      </c>
      <c r="KA12" s="61"/>
      <c r="KB12" s="46"/>
      <c r="KC12" s="44">
        <v>4944</v>
      </c>
      <c r="KD12" s="44">
        <f t="shared" si="178"/>
        <v>13</v>
      </c>
      <c r="KE12" s="44">
        <v>142</v>
      </c>
      <c r="KF12" s="44">
        <f t="shared" si="179"/>
        <v>0</v>
      </c>
      <c r="KG12" s="44">
        <v>10</v>
      </c>
      <c r="KH12" s="44">
        <f t="shared" si="180"/>
        <v>0</v>
      </c>
      <c r="KI12" s="43">
        <v>0</v>
      </c>
      <c r="KJ12" s="60" t="str">
        <f t="shared" si="181"/>
        <v>キティフェイスポーチ</v>
      </c>
      <c r="KK12" s="67">
        <f t="shared" si="181"/>
        <v>700</v>
      </c>
      <c r="KL12" s="43">
        <f t="shared" si="182"/>
        <v>0</v>
      </c>
      <c r="KM12" s="45">
        <f t="shared" si="183"/>
        <v>0</v>
      </c>
      <c r="KN12" s="318" t="s">
        <v>1182</v>
      </c>
      <c r="KO12" s="27"/>
      <c r="KP12" s="46"/>
      <c r="KQ12" s="44">
        <v>6968</v>
      </c>
      <c r="KR12" s="44">
        <f t="shared" si="184"/>
        <v>30</v>
      </c>
      <c r="KS12" s="44">
        <v>142</v>
      </c>
      <c r="KT12" s="44">
        <f t="shared" si="185"/>
        <v>0</v>
      </c>
      <c r="KU12" s="44">
        <v>13</v>
      </c>
      <c r="KV12" s="44">
        <f t="shared" si="186"/>
        <v>0</v>
      </c>
      <c r="KW12" s="43">
        <v>0</v>
      </c>
      <c r="KX12" s="60" t="str">
        <f t="shared" si="187"/>
        <v>モンチッチマスコット2</v>
      </c>
      <c r="KY12" s="67">
        <f t="shared" si="188"/>
        <v>539</v>
      </c>
      <c r="KZ12" s="43">
        <f t="shared" si="189"/>
        <v>0</v>
      </c>
      <c r="LA12" s="45">
        <f t="shared" si="190"/>
        <v>0</v>
      </c>
      <c r="LB12" s="35"/>
      <c r="LC12" s="27"/>
      <c r="LD12" s="51">
        <f>IF(A6="","",A6)</f>
        <v>46104</v>
      </c>
      <c r="LE12" s="43">
        <v>84075</v>
      </c>
      <c r="LF12" s="93">
        <f>IF(LE12="","",LE12-LE9)</f>
        <v>401</v>
      </c>
      <c r="LG12" s="43">
        <v>445</v>
      </c>
      <c r="LH12" s="43">
        <f t="shared" si="120"/>
        <v>0</v>
      </c>
      <c r="LI12" s="43">
        <v>2</v>
      </c>
      <c r="LJ12" s="87">
        <f t="shared" si="121"/>
        <v>0</v>
      </c>
      <c r="LK12" s="43">
        <v>0</v>
      </c>
      <c r="LL12" s="64" t="str">
        <f>IF(LE12="","",LL9)</f>
        <v>ボンドロ</v>
      </c>
      <c r="LM12" s="47">
        <f>IF(LF12="","",LM9)</f>
        <v>1200</v>
      </c>
      <c r="LN12" s="87">
        <f t="shared" si="122"/>
        <v>0</v>
      </c>
      <c r="LO12" s="54"/>
      <c r="LP12" s="35"/>
      <c r="LQ12" s="27"/>
      <c r="LR12" s="51" t="str">
        <f t="shared" si="88"/>
        <v/>
      </c>
      <c r="LS12" s="44"/>
      <c r="LT12" s="44" t="str">
        <f t="shared" si="89"/>
        <v/>
      </c>
      <c r="LU12" s="44"/>
      <c r="LV12" s="44" t="str">
        <f t="shared" si="90"/>
        <v/>
      </c>
      <c r="LW12" s="44"/>
      <c r="LX12" s="44" t="str">
        <f t="shared" si="91"/>
        <v/>
      </c>
      <c r="LY12" s="44"/>
      <c r="LZ12" s="322" t="str">
        <f t="shared" si="92"/>
        <v/>
      </c>
      <c r="MA12" s="43" t="str">
        <f t="shared" si="93"/>
        <v/>
      </c>
      <c r="MB12" s="44" t="str">
        <f t="shared" si="94"/>
        <v/>
      </c>
      <c r="MC12" s="45" t="str">
        <f t="shared" si="95"/>
        <v/>
      </c>
      <c r="MD12" s="35"/>
      <c r="ME12" s="27"/>
      <c r="MF12" s="51" t="str">
        <f t="shared" si="96"/>
        <v/>
      </c>
      <c r="MG12" s="44"/>
      <c r="MH12" s="44" t="str">
        <f t="shared" si="97"/>
        <v/>
      </c>
      <c r="MI12" s="44"/>
      <c r="MJ12" s="44" t="str">
        <f t="shared" si="98"/>
        <v/>
      </c>
      <c r="MK12" s="44"/>
      <c r="ML12" s="44" t="str">
        <f t="shared" si="99"/>
        <v/>
      </c>
      <c r="MM12" s="44"/>
      <c r="MN12" s="322" t="str">
        <f t="shared" si="100"/>
        <v/>
      </c>
      <c r="MO12" s="43" t="str">
        <f t="shared" si="101"/>
        <v/>
      </c>
      <c r="MP12" s="44" t="str">
        <f t="shared" si="102"/>
        <v/>
      </c>
      <c r="MQ12" s="45" t="str">
        <f t="shared" si="103"/>
        <v/>
      </c>
      <c r="MR12" s="35"/>
      <c r="MS12" s="27"/>
      <c r="MT12" s="51" t="str">
        <f t="shared" si="104"/>
        <v/>
      </c>
      <c r="MU12" s="44"/>
      <c r="MV12" s="44" t="str">
        <f t="shared" si="105"/>
        <v/>
      </c>
      <c r="MW12" s="44"/>
      <c r="MX12" s="44" t="str">
        <f t="shared" si="106"/>
        <v/>
      </c>
      <c r="MY12" s="44"/>
      <c r="MZ12" s="44" t="str">
        <f t="shared" si="107"/>
        <v/>
      </c>
      <c r="NA12" s="44"/>
      <c r="NB12" s="322" t="str">
        <f t="shared" si="108"/>
        <v/>
      </c>
      <c r="NC12" s="43" t="str">
        <f t="shared" si="109"/>
        <v/>
      </c>
      <c r="ND12" s="44" t="str">
        <f t="shared" si="110"/>
        <v/>
      </c>
      <c r="NE12" s="45" t="str">
        <f t="shared" si="111"/>
        <v/>
      </c>
      <c r="NF12" s="35"/>
      <c r="NG12" s="27"/>
      <c r="NH12" s="51" t="str">
        <f t="shared" si="112"/>
        <v/>
      </c>
      <c r="NI12" s="44"/>
      <c r="NJ12" s="44" t="str">
        <f t="shared" si="113"/>
        <v/>
      </c>
      <c r="NK12" s="44"/>
      <c r="NL12" s="44" t="str">
        <f t="shared" si="114"/>
        <v/>
      </c>
      <c r="NM12" s="44"/>
      <c r="NN12" s="44" t="str">
        <f t="shared" si="115"/>
        <v/>
      </c>
      <c r="NO12" s="44"/>
      <c r="NP12" s="322" t="str">
        <f t="shared" si="116"/>
        <v/>
      </c>
      <c r="NQ12" s="43" t="str">
        <f t="shared" si="117"/>
        <v/>
      </c>
      <c r="NR12" s="44" t="str">
        <f t="shared" si="118"/>
        <v/>
      </c>
      <c r="NS12" s="45" t="str">
        <f t="shared" si="119"/>
        <v/>
      </c>
      <c r="NT12" s="35"/>
    </row>
    <row r="13" spans="1:384" x14ac:dyDescent="0.2">
      <c r="A13" s="38"/>
      <c r="B13" s="39" t="str">
        <f>IF(A13="","",SUM(J13,LF33,AL13,ET13,AZ13,EF13,LT13,NJ13,MV13,MH13,X13,GJ13,GX13,HL13,FH13,FV13)+SUM(HZ43:HZ46)+SUM(IN43:IN46)+SUM(DR43:DR46)+SUM(CP43:CP46)+SUM(CB43:CB46)+SUM(BN43:BN46)+SUM(DD43:DD46)+SUM(JB43:JB46)+SUM(JP43:JP46)+SUM(KD43:KD46)+SUM(KR43:KR46))</f>
        <v/>
      </c>
      <c r="C13" s="40" t="str">
        <f>IF(A13="","",SUM(J13,X13,AL13,AZ13)+SUM(BN43:BN46)+SUM(CB43:CB46)+SUM(CP43:CP46))</f>
        <v/>
      </c>
      <c r="D13" s="40" t="str">
        <f>IF(A13="","",SUM(EF13,ET13)+SUM(DD43:DD46)+SUM(DR43:DR46))</f>
        <v/>
      </c>
      <c r="E13" s="41" t="str">
        <f>IF(A13="","",SUM(NJ13,MV13,MH13,LT13,LF33)+SUM(JB43:JB46)+SUM(JP43:JP46)+SUM(KD43:KD46)+SUM(KR43:KR46))</f>
        <v/>
      </c>
      <c r="F13" s="41" t="str">
        <f>IF(B13="","",SUM(GJ13,GX13,HL13)+SUM(IN43:IN46)+SUM(HZ43:HZ46))</f>
        <v/>
      </c>
      <c r="G13" s="88" t="str">
        <f t="shared" si="0"/>
        <v/>
      </c>
      <c r="H13" s="42"/>
      <c r="I13" s="44"/>
      <c r="J13" s="44" t="str">
        <f t="shared" si="1"/>
        <v/>
      </c>
      <c r="K13" s="44"/>
      <c r="L13" s="44" t="str">
        <f t="shared" si="2"/>
        <v/>
      </c>
      <c r="M13" s="44"/>
      <c r="N13" s="44" t="str">
        <f t="shared" si="3"/>
        <v/>
      </c>
      <c r="O13" s="44"/>
      <c r="P13" s="322" t="str">
        <f t="shared" si="4"/>
        <v/>
      </c>
      <c r="Q13" s="43" t="str">
        <f t="shared" si="5"/>
        <v/>
      </c>
      <c r="R13" s="44" t="str">
        <f t="shared" si="6"/>
        <v/>
      </c>
      <c r="S13" s="45" t="str">
        <f t="shared" si="7"/>
        <v/>
      </c>
      <c r="T13" s="35"/>
      <c r="U13" s="27"/>
      <c r="V13" s="51" t="str">
        <f t="shared" si="8"/>
        <v/>
      </c>
      <c r="W13" s="44"/>
      <c r="X13" s="44" t="str">
        <f t="shared" si="9"/>
        <v/>
      </c>
      <c r="Y13" s="44"/>
      <c r="Z13" s="44" t="str">
        <f t="shared" si="10"/>
        <v/>
      </c>
      <c r="AA13" s="44"/>
      <c r="AB13" s="44" t="str">
        <f t="shared" si="11"/>
        <v/>
      </c>
      <c r="AC13" s="44"/>
      <c r="AD13" s="322" t="str">
        <f t="shared" si="12"/>
        <v/>
      </c>
      <c r="AE13" s="43" t="str">
        <f t="shared" si="13"/>
        <v/>
      </c>
      <c r="AF13" s="44" t="str">
        <f t="shared" si="14"/>
        <v/>
      </c>
      <c r="AG13" s="45" t="str">
        <f t="shared" si="15"/>
        <v/>
      </c>
      <c r="AH13" s="35"/>
      <c r="AI13" s="27"/>
      <c r="AJ13" s="51" t="str">
        <f t="shared" si="16"/>
        <v/>
      </c>
      <c r="AK13" s="44"/>
      <c r="AL13" s="44" t="str">
        <f t="shared" si="17"/>
        <v/>
      </c>
      <c r="AM13" s="44"/>
      <c r="AN13" s="44" t="str">
        <f t="shared" si="18"/>
        <v/>
      </c>
      <c r="AO13" s="44"/>
      <c r="AP13" s="44" t="str">
        <f t="shared" si="19"/>
        <v/>
      </c>
      <c r="AQ13" s="44"/>
      <c r="AR13" s="322" t="str">
        <f t="shared" si="20"/>
        <v/>
      </c>
      <c r="AS13" s="43" t="str">
        <f t="shared" si="21"/>
        <v/>
      </c>
      <c r="AT13" s="44" t="str">
        <f t="shared" si="22"/>
        <v/>
      </c>
      <c r="AU13" s="45" t="str">
        <f t="shared" si="23"/>
        <v/>
      </c>
      <c r="AV13" s="35"/>
      <c r="AW13" s="27"/>
      <c r="AX13" s="51" t="str">
        <f t="shared" si="24"/>
        <v/>
      </c>
      <c r="AY13" s="44"/>
      <c r="AZ13" s="44" t="str">
        <f t="shared" si="25"/>
        <v/>
      </c>
      <c r="BA13" s="44"/>
      <c r="BB13" s="44" t="str">
        <f t="shared" si="26"/>
        <v/>
      </c>
      <c r="BC13" s="44"/>
      <c r="BD13" s="44" t="str">
        <f t="shared" si="27"/>
        <v/>
      </c>
      <c r="BE13" s="44"/>
      <c r="BF13" s="322" t="str">
        <f t="shared" si="28"/>
        <v/>
      </c>
      <c r="BG13" s="43" t="str">
        <f t="shared" si="29"/>
        <v/>
      </c>
      <c r="BH13" s="44" t="str">
        <f t="shared" si="30"/>
        <v/>
      </c>
      <c r="BI13" s="45" t="str">
        <f t="shared" si="31"/>
        <v/>
      </c>
      <c r="BJ13" s="35"/>
      <c r="BK13" s="50"/>
      <c r="BL13" s="46"/>
      <c r="BM13" s="44">
        <v>14466</v>
      </c>
      <c r="BN13" s="44">
        <f t="shared" si="123"/>
        <v>107</v>
      </c>
      <c r="BO13" s="44">
        <v>768</v>
      </c>
      <c r="BP13" s="44">
        <f t="shared" si="124"/>
        <v>4</v>
      </c>
      <c r="BQ13" s="44">
        <v>19</v>
      </c>
      <c r="BR13" s="44">
        <f t="shared" si="125"/>
        <v>4</v>
      </c>
      <c r="BS13" s="25">
        <v>2</v>
      </c>
      <c r="BT13" s="60" t="str">
        <f t="shared" ref="BT13:BT58" si="193">IF(BM13="","",BT9)</f>
        <v>たまごっちマスコット</v>
      </c>
      <c r="BU13" s="67">
        <v>1430</v>
      </c>
      <c r="BV13" s="44">
        <f t="shared" si="127"/>
        <v>5720</v>
      </c>
      <c r="BW13" s="45">
        <f t="shared" si="128"/>
        <v>0.53457943925233642</v>
      </c>
      <c r="BX13" s="35"/>
      <c r="BY13" s="27"/>
      <c r="BZ13" s="46"/>
      <c r="CA13" s="44">
        <v>3922</v>
      </c>
      <c r="CB13" s="44">
        <f t="shared" si="129"/>
        <v>16</v>
      </c>
      <c r="CC13" s="44">
        <v>123</v>
      </c>
      <c r="CD13" s="44">
        <f t="shared" si="130"/>
        <v>0</v>
      </c>
      <c r="CE13" s="69">
        <v>19</v>
      </c>
      <c r="CF13" s="44">
        <f t="shared" si="131"/>
        <v>0</v>
      </c>
      <c r="CG13" s="25">
        <v>0</v>
      </c>
      <c r="CH13" s="60" t="s">
        <v>1188</v>
      </c>
      <c r="CI13" s="67">
        <v>250</v>
      </c>
      <c r="CJ13" s="44">
        <f t="shared" si="133"/>
        <v>0</v>
      </c>
      <c r="CK13" s="45">
        <f t="shared" si="134"/>
        <v>0</v>
      </c>
      <c r="CL13" s="35" t="s">
        <v>206</v>
      </c>
      <c r="CM13" s="27"/>
      <c r="CN13" s="46"/>
      <c r="CO13" s="44">
        <v>5652</v>
      </c>
      <c r="CP13" s="44">
        <f t="shared" si="135"/>
        <v>35</v>
      </c>
      <c r="CQ13" s="44">
        <v>184</v>
      </c>
      <c r="CR13" s="44">
        <f t="shared" si="136"/>
        <v>1</v>
      </c>
      <c r="CS13" s="44">
        <v>11</v>
      </c>
      <c r="CT13" s="44">
        <f t="shared" si="137"/>
        <v>1</v>
      </c>
      <c r="CU13" s="25">
        <v>0</v>
      </c>
      <c r="CV13" s="60" t="str">
        <f t="shared" si="192"/>
        <v>サンリオボアバンスクリップ</v>
      </c>
      <c r="CW13" s="67">
        <f t="shared" si="192"/>
        <v>1100</v>
      </c>
      <c r="CX13" s="44">
        <f t="shared" si="139"/>
        <v>1100</v>
      </c>
      <c r="CY13" s="45">
        <f t="shared" si="140"/>
        <v>0.31428571428571428</v>
      </c>
      <c r="CZ13" s="35" t="s">
        <v>975</v>
      </c>
      <c r="DA13" s="58"/>
      <c r="DB13" s="46"/>
      <c r="DC13" s="44">
        <v>9948</v>
      </c>
      <c r="DD13" s="44">
        <f t="shared" si="141"/>
        <v>37</v>
      </c>
      <c r="DE13" s="44">
        <v>469</v>
      </c>
      <c r="DF13" s="44">
        <f t="shared" si="142"/>
        <v>0</v>
      </c>
      <c r="DG13" s="44">
        <v>12</v>
      </c>
      <c r="DH13" s="44">
        <f t="shared" si="143"/>
        <v>0</v>
      </c>
      <c r="DI13" s="25">
        <v>-4</v>
      </c>
      <c r="DJ13" s="60" t="str">
        <f t="shared" si="144"/>
        <v>サンリオボアバンスクリップ</v>
      </c>
      <c r="DK13" s="67">
        <f t="shared" si="144"/>
        <v>1100</v>
      </c>
      <c r="DL13" s="44">
        <f t="shared" si="145"/>
        <v>0</v>
      </c>
      <c r="DM13" s="45">
        <f t="shared" si="146"/>
        <v>0</v>
      </c>
      <c r="DN13" s="35" t="s">
        <v>1168</v>
      </c>
      <c r="DO13" s="27"/>
      <c r="DP13" s="46"/>
      <c r="DQ13" s="44">
        <v>4143</v>
      </c>
      <c r="DR13" s="44">
        <f t="shared" si="147"/>
        <v>0</v>
      </c>
      <c r="DS13" s="44">
        <v>130</v>
      </c>
      <c r="DT13" s="44">
        <f t="shared" si="148"/>
        <v>0</v>
      </c>
      <c r="DU13" s="44">
        <v>9</v>
      </c>
      <c r="DV13" s="44">
        <f t="shared" si="149"/>
        <v>0</v>
      </c>
      <c r="DW13" s="25">
        <v>0</v>
      </c>
      <c r="DX13" s="60" t="str">
        <f t="shared" si="150"/>
        <v>キティしっぽ付きポーチ</v>
      </c>
      <c r="DY13" s="67">
        <f t="shared" si="151"/>
        <v>880</v>
      </c>
      <c r="DZ13" s="44">
        <f t="shared" si="152"/>
        <v>0</v>
      </c>
      <c r="EA13" s="45" t="e">
        <f t="shared" si="153"/>
        <v>#DIV/0!</v>
      </c>
      <c r="EB13" s="35"/>
      <c r="EC13" s="27"/>
      <c r="ED13" s="51" t="str">
        <f t="shared" si="32"/>
        <v/>
      </c>
      <c r="EE13" s="44"/>
      <c r="EF13" s="44" t="str">
        <f t="shared" si="33"/>
        <v/>
      </c>
      <c r="EG13" s="44"/>
      <c r="EH13" s="44" t="str">
        <f t="shared" si="34"/>
        <v/>
      </c>
      <c r="EI13" s="44"/>
      <c r="EJ13" s="44" t="str">
        <f t="shared" si="35"/>
        <v/>
      </c>
      <c r="EK13" s="44"/>
      <c r="EL13" s="322" t="str">
        <f t="shared" si="36"/>
        <v/>
      </c>
      <c r="EM13" s="43" t="str">
        <f t="shared" si="37"/>
        <v/>
      </c>
      <c r="EN13" s="44" t="str">
        <f t="shared" si="38"/>
        <v/>
      </c>
      <c r="EO13" s="45" t="str">
        <f t="shared" si="39"/>
        <v/>
      </c>
      <c r="EP13" s="35"/>
      <c r="EQ13" s="27"/>
      <c r="ER13" s="51" t="str">
        <f t="shared" si="40"/>
        <v/>
      </c>
      <c r="ES13" s="44"/>
      <c r="ET13" s="44" t="str">
        <f t="shared" si="41"/>
        <v/>
      </c>
      <c r="EU13" s="44"/>
      <c r="EV13" s="44" t="str">
        <f t="shared" si="42"/>
        <v/>
      </c>
      <c r="EW13" s="44"/>
      <c r="EX13" s="44" t="str">
        <f t="shared" si="43"/>
        <v/>
      </c>
      <c r="EY13" s="44"/>
      <c r="EZ13" s="322" t="str">
        <f t="shared" si="44"/>
        <v/>
      </c>
      <c r="FA13" s="43" t="str">
        <f t="shared" si="45"/>
        <v/>
      </c>
      <c r="FB13" s="44" t="str">
        <f t="shared" si="46"/>
        <v/>
      </c>
      <c r="FC13" s="45" t="str">
        <f t="shared" si="47"/>
        <v/>
      </c>
      <c r="FD13" s="35"/>
      <c r="FE13" s="27"/>
      <c r="FF13" s="51" t="str">
        <f t="shared" si="48"/>
        <v/>
      </c>
      <c r="FG13" s="44"/>
      <c r="FH13" s="44" t="str">
        <f t="shared" si="49"/>
        <v/>
      </c>
      <c r="FI13" s="44"/>
      <c r="FJ13" s="44" t="str">
        <f t="shared" si="50"/>
        <v/>
      </c>
      <c r="FK13" s="44"/>
      <c r="FL13" s="44" t="str">
        <f t="shared" si="51"/>
        <v/>
      </c>
      <c r="FM13" s="44"/>
      <c r="FN13" s="322" t="str">
        <f t="shared" si="52"/>
        <v/>
      </c>
      <c r="FO13" s="43" t="str">
        <f t="shared" si="53"/>
        <v/>
      </c>
      <c r="FP13" s="44" t="str">
        <f t="shared" si="54"/>
        <v/>
      </c>
      <c r="FQ13" s="45" t="str">
        <f t="shared" si="55"/>
        <v/>
      </c>
      <c r="FR13" s="35"/>
      <c r="FS13" s="27"/>
      <c r="FT13" s="51" t="str">
        <f t="shared" si="56"/>
        <v/>
      </c>
      <c r="FU13" s="44"/>
      <c r="FV13" s="44" t="str">
        <f t="shared" si="57"/>
        <v/>
      </c>
      <c r="FW13" s="44"/>
      <c r="FX13" s="44" t="str">
        <f t="shared" si="58"/>
        <v/>
      </c>
      <c r="FY13" s="44"/>
      <c r="FZ13" s="44" t="str">
        <f t="shared" si="59"/>
        <v/>
      </c>
      <c r="GA13" s="44"/>
      <c r="GB13" s="322" t="str">
        <f t="shared" si="60"/>
        <v/>
      </c>
      <c r="GC13" s="43" t="str">
        <f t="shared" si="61"/>
        <v/>
      </c>
      <c r="GD13" s="44" t="str">
        <f t="shared" si="62"/>
        <v/>
      </c>
      <c r="GE13" s="45" t="str">
        <f t="shared" si="63"/>
        <v/>
      </c>
      <c r="GF13" s="35"/>
      <c r="GG13" s="65"/>
      <c r="GH13" s="51" t="str">
        <f t="shared" si="64"/>
        <v/>
      </c>
      <c r="GI13" s="44"/>
      <c r="GJ13" s="44" t="str">
        <f t="shared" si="65"/>
        <v/>
      </c>
      <c r="GK13" s="44"/>
      <c r="GL13" s="44" t="str">
        <f t="shared" si="66"/>
        <v/>
      </c>
      <c r="GM13" s="44"/>
      <c r="GN13" s="44" t="str">
        <f t="shared" si="67"/>
        <v/>
      </c>
      <c r="GO13" s="44"/>
      <c r="GP13" s="322" t="str">
        <f t="shared" si="68"/>
        <v/>
      </c>
      <c r="GQ13" s="43" t="str">
        <f t="shared" si="69"/>
        <v/>
      </c>
      <c r="GR13" s="44" t="str">
        <f t="shared" si="70"/>
        <v/>
      </c>
      <c r="GS13" s="45" t="str">
        <f t="shared" si="71"/>
        <v/>
      </c>
      <c r="GT13" s="35"/>
      <c r="GU13" s="27"/>
      <c r="GV13" s="51" t="str">
        <f t="shared" si="72"/>
        <v/>
      </c>
      <c r="GW13" s="44"/>
      <c r="GX13" s="44" t="str">
        <f t="shared" si="73"/>
        <v/>
      </c>
      <c r="GY13" s="44"/>
      <c r="GZ13" s="44" t="str">
        <f t="shared" si="74"/>
        <v/>
      </c>
      <c r="HA13" s="44"/>
      <c r="HB13" s="44" t="str">
        <f t="shared" si="75"/>
        <v/>
      </c>
      <c r="HC13" s="44"/>
      <c r="HD13" s="322" t="str">
        <f t="shared" si="76"/>
        <v/>
      </c>
      <c r="HE13" s="43" t="str">
        <f t="shared" si="77"/>
        <v/>
      </c>
      <c r="HF13" s="44" t="str">
        <f t="shared" si="78"/>
        <v/>
      </c>
      <c r="HG13" s="45" t="str">
        <f t="shared" si="79"/>
        <v/>
      </c>
      <c r="HH13" s="35"/>
      <c r="HI13" s="27"/>
      <c r="HJ13" s="51" t="str">
        <f t="shared" si="80"/>
        <v/>
      </c>
      <c r="HK13" s="44"/>
      <c r="HL13" s="44" t="str">
        <f t="shared" si="81"/>
        <v/>
      </c>
      <c r="HM13" s="44"/>
      <c r="HN13" s="44" t="str">
        <f t="shared" si="82"/>
        <v/>
      </c>
      <c r="HO13" s="44"/>
      <c r="HP13" s="44" t="str">
        <f t="shared" si="83"/>
        <v/>
      </c>
      <c r="HQ13" s="44"/>
      <c r="HR13" s="322" t="str">
        <f t="shared" si="84"/>
        <v/>
      </c>
      <c r="HS13" s="43" t="str">
        <f t="shared" si="85"/>
        <v/>
      </c>
      <c r="HT13" s="44" t="str">
        <f t="shared" si="86"/>
        <v/>
      </c>
      <c r="HU13" s="45" t="str">
        <f t="shared" si="87"/>
        <v/>
      </c>
      <c r="HV13" s="35"/>
      <c r="HW13" s="61"/>
      <c r="HX13" s="46"/>
      <c r="HY13" s="44">
        <v>3877</v>
      </c>
      <c r="HZ13" s="44">
        <f t="shared" si="154"/>
        <v>14</v>
      </c>
      <c r="IA13" s="44">
        <v>103</v>
      </c>
      <c r="IB13" s="44">
        <f t="shared" si="155"/>
        <v>10</v>
      </c>
      <c r="IC13" s="44">
        <v>3</v>
      </c>
      <c r="ID13" s="44">
        <f t="shared" si="156"/>
        <v>0</v>
      </c>
      <c r="IE13" s="25">
        <v>0</v>
      </c>
      <c r="IF13" s="60" t="s">
        <v>1156</v>
      </c>
      <c r="IG13" s="67">
        <v>220</v>
      </c>
      <c r="IH13" s="44">
        <f t="shared" si="157"/>
        <v>0</v>
      </c>
      <c r="II13" s="45">
        <f>IF(ID13="","",IH13/(HZ12*100))</f>
        <v>0</v>
      </c>
      <c r="IJ13" s="35"/>
      <c r="IK13" s="27"/>
      <c r="IL13" s="46"/>
      <c r="IM13" s="44">
        <v>2880</v>
      </c>
      <c r="IN13" s="44">
        <f t="shared" si="159"/>
        <v>0</v>
      </c>
      <c r="IO13" s="44">
        <v>81</v>
      </c>
      <c r="IP13" s="44">
        <f t="shared" si="160"/>
        <v>0</v>
      </c>
      <c r="IQ13" s="44">
        <v>21</v>
      </c>
      <c r="IR13" s="44">
        <f t="shared" si="161"/>
        <v>0</v>
      </c>
      <c r="IS13" s="25">
        <v>0</v>
      </c>
      <c r="IT13" s="60" t="str">
        <f t="shared" si="162"/>
        <v>たまごっちマスコット</v>
      </c>
      <c r="IU13" s="67">
        <f t="shared" si="163"/>
        <v>1100</v>
      </c>
      <c r="IV13" s="44">
        <f t="shared" si="164"/>
        <v>0</v>
      </c>
      <c r="IW13" s="45" t="e">
        <f t="shared" si="165"/>
        <v>#DIV/0!</v>
      </c>
      <c r="IX13" s="35"/>
      <c r="IY13" s="33"/>
      <c r="IZ13" s="46"/>
      <c r="JA13" s="44">
        <v>9524</v>
      </c>
      <c r="JB13" s="44">
        <f t="shared" si="166"/>
        <v>90</v>
      </c>
      <c r="JC13" s="44">
        <v>266</v>
      </c>
      <c r="JD13" s="44">
        <f t="shared" si="167"/>
        <v>4</v>
      </c>
      <c r="JE13" s="44">
        <v>30</v>
      </c>
      <c r="JF13" s="44">
        <f t="shared" si="168"/>
        <v>6</v>
      </c>
      <c r="JG13" s="25">
        <v>0</v>
      </c>
      <c r="JH13" s="60" t="str">
        <f t="shared" si="169"/>
        <v>ボンボンドロップシール</v>
      </c>
      <c r="JI13" s="67">
        <f t="shared" si="170"/>
        <v>200</v>
      </c>
      <c r="JJ13" s="44">
        <f t="shared" si="171"/>
        <v>1200</v>
      </c>
      <c r="JK13" s="45">
        <f t="shared" si="172"/>
        <v>0.13333333333333333</v>
      </c>
      <c r="JL13" s="35"/>
      <c r="JM13" s="27"/>
      <c r="JN13" s="46"/>
      <c r="JO13" s="44">
        <v>6330</v>
      </c>
      <c r="JP13" s="44">
        <f t="shared" si="173"/>
        <v>90</v>
      </c>
      <c r="JQ13" s="44">
        <v>434</v>
      </c>
      <c r="JR13" s="44">
        <f t="shared" si="174"/>
        <v>2</v>
      </c>
      <c r="JS13" s="44">
        <v>30</v>
      </c>
      <c r="JT13" s="44">
        <f t="shared" si="175"/>
        <v>1</v>
      </c>
      <c r="JU13" s="25">
        <v>0</v>
      </c>
      <c r="JV13" s="60" t="str">
        <f>IF(JO13="","",JV9)</f>
        <v>たまごっちヘアクリップ</v>
      </c>
      <c r="JW13" s="67">
        <f t="shared" si="191"/>
        <v>1100</v>
      </c>
      <c r="JX13" s="44">
        <f t="shared" si="176"/>
        <v>1100</v>
      </c>
      <c r="JY13" s="45">
        <f t="shared" si="177"/>
        <v>0.12222222222222222</v>
      </c>
      <c r="JZ13" s="35"/>
      <c r="KA13" s="61"/>
      <c r="KB13" s="46"/>
      <c r="KC13" s="44">
        <v>9806</v>
      </c>
      <c r="KD13" s="44">
        <f t="shared" si="178"/>
        <v>37</v>
      </c>
      <c r="KE13" s="44">
        <v>529</v>
      </c>
      <c r="KF13" s="44">
        <f t="shared" si="179"/>
        <v>2</v>
      </c>
      <c r="KG13" s="44">
        <v>17</v>
      </c>
      <c r="KH13" s="44">
        <f t="shared" si="180"/>
        <v>1</v>
      </c>
      <c r="KI13" s="25">
        <v>4</v>
      </c>
      <c r="KJ13" s="60" t="str">
        <f t="shared" si="181"/>
        <v>たまごっちマスコット</v>
      </c>
      <c r="KK13" s="67">
        <f t="shared" si="181"/>
        <v>1100</v>
      </c>
      <c r="KL13" s="44">
        <f t="shared" si="182"/>
        <v>1100</v>
      </c>
      <c r="KM13" s="45">
        <f t="shared" si="183"/>
        <v>0.29729729729729731</v>
      </c>
      <c r="KN13" s="35"/>
      <c r="KO13" s="27"/>
      <c r="KP13" s="46"/>
      <c r="KQ13" s="44">
        <v>6962</v>
      </c>
      <c r="KR13" s="44">
        <f t="shared" si="184"/>
        <v>22</v>
      </c>
      <c r="KS13" s="44">
        <v>327</v>
      </c>
      <c r="KT13" s="44">
        <f t="shared" si="185"/>
        <v>1</v>
      </c>
      <c r="KU13" s="44">
        <v>270</v>
      </c>
      <c r="KV13" s="44">
        <f t="shared" si="186"/>
        <v>10</v>
      </c>
      <c r="KW13" s="25">
        <v>30</v>
      </c>
      <c r="KX13" s="60" t="str">
        <f t="shared" si="187"/>
        <v>ブレスレット</v>
      </c>
      <c r="KY13" s="67">
        <f t="shared" si="188"/>
        <v>150</v>
      </c>
      <c r="KZ13" s="44">
        <f t="shared" si="189"/>
        <v>1500</v>
      </c>
      <c r="LA13" s="45">
        <f t="shared" si="190"/>
        <v>0.68181818181818177</v>
      </c>
      <c r="LB13" s="35"/>
      <c r="LC13" s="27"/>
      <c r="LD13" s="46"/>
      <c r="LE13" s="44"/>
      <c r="LF13" s="44"/>
      <c r="LG13" s="44">
        <v>532</v>
      </c>
      <c r="LH13" s="44">
        <f t="shared" si="120"/>
        <v>0</v>
      </c>
      <c r="LI13" s="43">
        <v>2</v>
      </c>
      <c r="LJ13" s="44">
        <f t="shared" si="121"/>
        <v>0</v>
      </c>
      <c r="LK13" s="44">
        <v>0</v>
      </c>
      <c r="LL13" s="72" t="str">
        <f>IF(LE12="","",LL10)</f>
        <v>ボンドロ</v>
      </c>
      <c r="LM13" s="67">
        <f>IF(LF12="","",LM10)</f>
        <v>1500</v>
      </c>
      <c r="LN13" s="44">
        <f t="shared" si="122"/>
        <v>0</v>
      </c>
      <c r="LO13" s="45"/>
      <c r="LP13" s="35"/>
      <c r="LQ13" s="27"/>
      <c r="LR13" s="51" t="str">
        <f t="shared" si="88"/>
        <v/>
      </c>
      <c r="LS13" s="44"/>
      <c r="LT13" s="44" t="str">
        <f t="shared" si="89"/>
        <v/>
      </c>
      <c r="LU13" s="44"/>
      <c r="LV13" s="44" t="str">
        <f t="shared" si="90"/>
        <v/>
      </c>
      <c r="LW13" s="44"/>
      <c r="LX13" s="44" t="str">
        <f t="shared" si="91"/>
        <v/>
      </c>
      <c r="LY13" s="44"/>
      <c r="LZ13" s="322" t="str">
        <f t="shared" si="92"/>
        <v/>
      </c>
      <c r="MA13" s="43" t="str">
        <f t="shared" si="93"/>
        <v/>
      </c>
      <c r="MB13" s="44" t="str">
        <f t="shared" si="94"/>
        <v/>
      </c>
      <c r="MC13" s="45" t="str">
        <f t="shared" si="95"/>
        <v/>
      </c>
      <c r="MD13" s="35"/>
      <c r="ME13" s="27"/>
      <c r="MF13" s="51" t="str">
        <f t="shared" si="96"/>
        <v/>
      </c>
      <c r="MG13" s="44"/>
      <c r="MH13" s="44" t="str">
        <f t="shared" si="97"/>
        <v/>
      </c>
      <c r="MI13" s="44"/>
      <c r="MJ13" s="44" t="str">
        <f t="shared" si="98"/>
        <v/>
      </c>
      <c r="MK13" s="44"/>
      <c r="ML13" s="44" t="str">
        <f t="shared" si="99"/>
        <v/>
      </c>
      <c r="MM13" s="44"/>
      <c r="MN13" s="322" t="str">
        <f t="shared" si="100"/>
        <v/>
      </c>
      <c r="MO13" s="43" t="str">
        <f t="shared" si="101"/>
        <v/>
      </c>
      <c r="MP13" s="44" t="str">
        <f t="shared" si="102"/>
        <v/>
      </c>
      <c r="MQ13" s="45" t="str">
        <f t="shared" si="103"/>
        <v/>
      </c>
      <c r="MR13" s="35"/>
      <c r="MS13" s="27"/>
      <c r="MT13" s="51" t="str">
        <f t="shared" si="104"/>
        <v/>
      </c>
      <c r="MU13" s="44"/>
      <c r="MV13" s="44" t="str">
        <f t="shared" si="105"/>
        <v/>
      </c>
      <c r="MW13" s="44"/>
      <c r="MX13" s="44" t="str">
        <f t="shared" si="106"/>
        <v/>
      </c>
      <c r="MY13" s="44"/>
      <c r="MZ13" s="44" t="str">
        <f t="shared" si="107"/>
        <v/>
      </c>
      <c r="NA13" s="44"/>
      <c r="NB13" s="322" t="str">
        <f t="shared" si="108"/>
        <v/>
      </c>
      <c r="NC13" s="43" t="str">
        <f t="shared" si="109"/>
        <v/>
      </c>
      <c r="ND13" s="44" t="str">
        <f t="shared" si="110"/>
        <v/>
      </c>
      <c r="NE13" s="45" t="str">
        <f t="shared" si="111"/>
        <v/>
      </c>
      <c r="NF13" s="35"/>
      <c r="NG13" s="27"/>
      <c r="NH13" s="51" t="str">
        <f t="shared" si="112"/>
        <v/>
      </c>
      <c r="NI13" s="44"/>
      <c r="NJ13" s="44" t="str">
        <f t="shared" si="113"/>
        <v/>
      </c>
      <c r="NK13" s="44"/>
      <c r="NL13" s="44" t="str">
        <f t="shared" si="114"/>
        <v/>
      </c>
      <c r="NM13" s="44"/>
      <c r="NN13" s="44" t="str">
        <f t="shared" si="115"/>
        <v/>
      </c>
      <c r="NO13" s="44"/>
      <c r="NP13" s="322" t="str">
        <f t="shared" si="116"/>
        <v/>
      </c>
      <c r="NQ13" s="43" t="str">
        <f t="shared" si="117"/>
        <v/>
      </c>
      <c r="NR13" s="44" t="str">
        <f t="shared" si="118"/>
        <v/>
      </c>
      <c r="NS13" s="45" t="str">
        <f t="shared" si="119"/>
        <v/>
      </c>
      <c r="NT13" s="35"/>
    </row>
    <row r="14" spans="1:384" ht="15" customHeight="1" thickBot="1" x14ac:dyDescent="0.25">
      <c r="A14" s="38"/>
      <c r="B14" s="39" t="str">
        <f>IF(A14="","",SUM(J14,LF36,AL14,ET14,AZ14,EF14,LT14,NJ14,MV14,MH14,X14,GJ14,GX14,HL14,FH14,FV14)+SUM(HZ47:HZ50)+SUM(IN47:IN50)+SUM(DR47:DR50)+SUM(CP47:CP50)+SUM(CB47:CB50)+SUM(BN47:BN50)+SUM(DD47:DD50)+SUM(JB47:JB50)+SUM(JP47:JP50)+SUM(KD47:KD50)+SUM(KR47:KR50))</f>
        <v/>
      </c>
      <c r="C14" s="40" t="str">
        <f>IF(A14="","",SUM(J14,X14,AL14,AZ14)+SUM(BN47:BN50)+SUM(CB47:CB50)+SUM(CP47:CP50))</f>
        <v/>
      </c>
      <c r="D14" s="40" t="str">
        <f>IF(A14="","",SUM(EF14,ET14)+SUM(DD47:DD50)+SUM(DR47:DR50))</f>
        <v/>
      </c>
      <c r="E14" s="41" t="str">
        <f>IF(A14="","",SUM(NJ14,MV14,MH14,LF36,LT14)+SUM(JB47:JB50)+SUM(JP47:JP50)+SUM(KD47:KD50)+SUM(KR47:KR50))</f>
        <v/>
      </c>
      <c r="F14" s="41" t="str">
        <f>IF(B14="","",SUM(GJ14,GX14,HL14)+SUM(IN47:IN50)+SUM(HZ47:HZ50))</f>
        <v/>
      </c>
      <c r="G14" s="88" t="str">
        <f t="shared" si="0"/>
        <v/>
      </c>
      <c r="H14" s="42"/>
      <c r="I14" s="44"/>
      <c r="J14" s="44" t="str">
        <f t="shared" si="1"/>
        <v/>
      </c>
      <c r="K14" s="44"/>
      <c r="L14" s="44" t="str">
        <f t="shared" si="2"/>
        <v/>
      </c>
      <c r="M14" s="44"/>
      <c r="N14" s="44" t="str">
        <f t="shared" si="3"/>
        <v/>
      </c>
      <c r="O14" s="44"/>
      <c r="P14" s="322" t="str">
        <f t="shared" si="4"/>
        <v/>
      </c>
      <c r="Q14" s="43" t="str">
        <f t="shared" si="5"/>
        <v/>
      </c>
      <c r="R14" s="44" t="str">
        <f t="shared" si="6"/>
        <v/>
      </c>
      <c r="S14" s="45" t="str">
        <f t="shared" si="7"/>
        <v/>
      </c>
      <c r="T14" s="35"/>
      <c r="U14" s="27"/>
      <c r="V14" s="51" t="str">
        <f t="shared" si="8"/>
        <v/>
      </c>
      <c r="W14" s="44"/>
      <c r="X14" s="44" t="str">
        <f t="shared" si="9"/>
        <v/>
      </c>
      <c r="Y14" s="44"/>
      <c r="Z14" s="44" t="str">
        <f t="shared" si="10"/>
        <v/>
      </c>
      <c r="AA14" s="44"/>
      <c r="AB14" s="44" t="str">
        <f t="shared" si="11"/>
        <v/>
      </c>
      <c r="AC14" s="44"/>
      <c r="AD14" s="322" t="str">
        <f t="shared" si="12"/>
        <v/>
      </c>
      <c r="AE14" s="43" t="str">
        <f t="shared" si="13"/>
        <v/>
      </c>
      <c r="AF14" s="44" t="str">
        <f t="shared" si="14"/>
        <v/>
      </c>
      <c r="AG14" s="45" t="str">
        <f t="shared" si="15"/>
        <v/>
      </c>
      <c r="AH14" s="35"/>
      <c r="AI14" s="27"/>
      <c r="AJ14" s="51" t="str">
        <f t="shared" si="16"/>
        <v/>
      </c>
      <c r="AK14" s="44"/>
      <c r="AL14" s="44" t="str">
        <f t="shared" si="17"/>
        <v/>
      </c>
      <c r="AM14" s="44"/>
      <c r="AN14" s="44" t="str">
        <f t="shared" si="18"/>
        <v/>
      </c>
      <c r="AO14" s="44"/>
      <c r="AP14" s="44" t="str">
        <f t="shared" si="19"/>
        <v/>
      </c>
      <c r="AQ14" s="44"/>
      <c r="AR14" s="322" t="str">
        <f t="shared" si="20"/>
        <v/>
      </c>
      <c r="AS14" s="43" t="str">
        <f t="shared" si="21"/>
        <v/>
      </c>
      <c r="AT14" s="44" t="str">
        <f t="shared" si="22"/>
        <v/>
      </c>
      <c r="AU14" s="45" t="str">
        <f t="shared" si="23"/>
        <v/>
      </c>
      <c r="AV14" s="35"/>
      <c r="AW14" s="27"/>
      <c r="AX14" s="51" t="str">
        <f t="shared" si="24"/>
        <v/>
      </c>
      <c r="AY14" s="44"/>
      <c r="AZ14" s="44" t="str">
        <f t="shared" si="25"/>
        <v/>
      </c>
      <c r="BA14" s="44"/>
      <c r="BB14" s="44" t="str">
        <f t="shared" si="26"/>
        <v/>
      </c>
      <c r="BC14" s="44"/>
      <c r="BD14" s="44" t="str">
        <f t="shared" si="27"/>
        <v/>
      </c>
      <c r="BE14" s="44"/>
      <c r="BF14" s="322" t="str">
        <f t="shared" si="28"/>
        <v/>
      </c>
      <c r="BG14" s="43" t="str">
        <f t="shared" si="29"/>
        <v/>
      </c>
      <c r="BH14" s="44" t="str">
        <f t="shared" si="30"/>
        <v/>
      </c>
      <c r="BI14" s="45" t="str">
        <f t="shared" si="31"/>
        <v/>
      </c>
      <c r="BJ14" s="35"/>
      <c r="BK14" s="50"/>
      <c r="BL14" s="74"/>
      <c r="BM14" s="75">
        <v>15884</v>
      </c>
      <c r="BN14" s="75">
        <f t="shared" si="123"/>
        <v>32</v>
      </c>
      <c r="BO14" s="75">
        <v>864</v>
      </c>
      <c r="BP14" s="75">
        <f t="shared" si="124"/>
        <v>19</v>
      </c>
      <c r="BQ14" s="75">
        <v>430</v>
      </c>
      <c r="BR14" s="75">
        <f t="shared" si="125"/>
        <v>27</v>
      </c>
      <c r="BS14" s="75">
        <v>0</v>
      </c>
      <c r="BT14" s="77" t="str">
        <f t="shared" si="193"/>
        <v>ブレスレット</v>
      </c>
      <c r="BU14" s="78">
        <f t="shared" ref="BU14:BU58" si="194">IF(BN14="","",BU10)</f>
        <v>60</v>
      </c>
      <c r="BV14" s="75">
        <f t="shared" si="127"/>
        <v>1620</v>
      </c>
      <c r="BW14" s="79">
        <f t="shared" si="128"/>
        <v>0.50624999999999998</v>
      </c>
      <c r="BX14" s="35" t="s">
        <v>1162</v>
      </c>
      <c r="BY14" s="27"/>
      <c r="BZ14" s="74"/>
      <c r="CA14" s="75">
        <v>5103</v>
      </c>
      <c r="CB14" s="75">
        <f t="shared" si="129"/>
        <v>67</v>
      </c>
      <c r="CC14" s="75">
        <v>130</v>
      </c>
      <c r="CD14" s="75">
        <f t="shared" si="130"/>
        <v>6</v>
      </c>
      <c r="CE14" s="75">
        <v>35</v>
      </c>
      <c r="CF14" s="75">
        <f t="shared" si="131"/>
        <v>7</v>
      </c>
      <c r="CG14" s="75">
        <v>4</v>
      </c>
      <c r="CH14" s="77" t="str">
        <f t="shared" ref="CH14:CH22" si="195">IF(CA14="","",CH10)</f>
        <v>ボンボンドロップシール</v>
      </c>
      <c r="CI14" s="78">
        <f t="shared" ref="CI14:CI22" si="196">IF(CB14="","",CI10)</f>
        <v>200</v>
      </c>
      <c r="CJ14" s="75">
        <f t="shared" si="133"/>
        <v>1400</v>
      </c>
      <c r="CK14" s="79">
        <f t="shared" si="134"/>
        <v>0.20895522388059701</v>
      </c>
      <c r="CL14" s="35"/>
      <c r="CM14" s="27"/>
      <c r="CN14" s="74"/>
      <c r="CO14" s="75">
        <v>3445</v>
      </c>
      <c r="CP14" s="75">
        <f t="shared" si="135"/>
        <v>160</v>
      </c>
      <c r="CQ14" s="75">
        <v>57</v>
      </c>
      <c r="CR14" s="75">
        <f t="shared" si="136"/>
        <v>4</v>
      </c>
      <c r="CS14" s="75">
        <v>12</v>
      </c>
      <c r="CT14" s="75">
        <f t="shared" si="137"/>
        <v>4</v>
      </c>
      <c r="CU14" s="75">
        <v>4</v>
      </c>
      <c r="CV14" s="77" t="str">
        <f t="shared" si="192"/>
        <v>バタースクイーズ</v>
      </c>
      <c r="CW14" s="78">
        <f t="shared" si="192"/>
        <v>440</v>
      </c>
      <c r="CX14" s="75">
        <f t="shared" si="139"/>
        <v>1760</v>
      </c>
      <c r="CY14" s="79">
        <f t="shared" si="140"/>
        <v>0.11</v>
      </c>
      <c r="CZ14" s="35"/>
      <c r="DA14" s="58"/>
      <c r="DB14" s="74"/>
      <c r="DC14" s="75">
        <v>7512</v>
      </c>
      <c r="DD14" s="82">
        <f t="shared" si="141"/>
        <v>3</v>
      </c>
      <c r="DE14" s="75">
        <v>415</v>
      </c>
      <c r="DF14" s="75">
        <f t="shared" si="142"/>
        <v>1</v>
      </c>
      <c r="DG14" s="75">
        <v>18</v>
      </c>
      <c r="DH14" s="75">
        <f t="shared" si="143"/>
        <v>1</v>
      </c>
      <c r="DI14" s="75">
        <v>-10</v>
      </c>
      <c r="DJ14" s="77" t="s">
        <v>1177</v>
      </c>
      <c r="DK14" s="78">
        <v>935</v>
      </c>
      <c r="DL14" s="75">
        <f t="shared" si="145"/>
        <v>935</v>
      </c>
      <c r="DM14" s="79">
        <f t="shared" si="146"/>
        <v>3.1166666666666667</v>
      </c>
      <c r="DN14" s="35" t="s">
        <v>1173</v>
      </c>
      <c r="DO14" s="27"/>
      <c r="DP14" s="74"/>
      <c r="DQ14" s="75">
        <v>3187</v>
      </c>
      <c r="DR14" s="75">
        <f t="shared" si="147"/>
        <v>0</v>
      </c>
      <c r="DS14" s="75">
        <v>214</v>
      </c>
      <c r="DT14" s="75">
        <f t="shared" si="148"/>
        <v>0</v>
      </c>
      <c r="DU14" s="75">
        <v>313</v>
      </c>
      <c r="DV14" s="75">
        <f t="shared" si="149"/>
        <v>0</v>
      </c>
      <c r="DW14" s="75">
        <v>0</v>
      </c>
      <c r="DX14" s="77" t="str">
        <f t="shared" si="150"/>
        <v>サンリオブレスレット</v>
      </c>
      <c r="DY14" s="78">
        <f t="shared" si="151"/>
        <v>250</v>
      </c>
      <c r="DZ14" s="75">
        <f t="shared" si="152"/>
        <v>0</v>
      </c>
      <c r="EA14" s="79" t="e">
        <f t="shared" si="153"/>
        <v>#DIV/0!</v>
      </c>
      <c r="EB14" s="35"/>
      <c r="EC14" s="27"/>
      <c r="ED14" s="51" t="str">
        <f t="shared" si="32"/>
        <v/>
      </c>
      <c r="EE14" s="44"/>
      <c r="EF14" s="44" t="str">
        <f t="shared" si="33"/>
        <v/>
      </c>
      <c r="EG14" s="44"/>
      <c r="EH14" s="44" t="str">
        <f t="shared" si="34"/>
        <v/>
      </c>
      <c r="EI14" s="44"/>
      <c r="EJ14" s="44" t="str">
        <f t="shared" si="35"/>
        <v/>
      </c>
      <c r="EK14" s="44"/>
      <c r="EL14" s="322" t="str">
        <f t="shared" si="36"/>
        <v/>
      </c>
      <c r="EM14" s="43" t="str">
        <f t="shared" si="37"/>
        <v/>
      </c>
      <c r="EN14" s="44" t="str">
        <f t="shared" si="38"/>
        <v/>
      </c>
      <c r="EO14" s="45" t="str">
        <f t="shared" si="39"/>
        <v/>
      </c>
      <c r="EP14" s="35"/>
      <c r="EQ14" s="27"/>
      <c r="ER14" s="51" t="str">
        <f t="shared" si="40"/>
        <v/>
      </c>
      <c r="ES14" s="44"/>
      <c r="ET14" s="44" t="str">
        <f t="shared" si="41"/>
        <v/>
      </c>
      <c r="EU14" s="44"/>
      <c r="EV14" s="44" t="str">
        <f t="shared" si="42"/>
        <v/>
      </c>
      <c r="EW14" s="44"/>
      <c r="EX14" s="44" t="str">
        <f t="shared" si="43"/>
        <v/>
      </c>
      <c r="EY14" s="44"/>
      <c r="EZ14" s="322" t="str">
        <f t="shared" si="44"/>
        <v/>
      </c>
      <c r="FA14" s="43" t="str">
        <f t="shared" si="45"/>
        <v/>
      </c>
      <c r="FB14" s="44" t="str">
        <f t="shared" si="46"/>
        <v/>
      </c>
      <c r="FC14" s="45" t="str">
        <f t="shared" si="47"/>
        <v/>
      </c>
      <c r="FD14" s="35"/>
      <c r="FE14" s="27"/>
      <c r="FF14" s="51" t="str">
        <f t="shared" si="48"/>
        <v/>
      </c>
      <c r="FG14" s="44"/>
      <c r="FH14" s="44" t="str">
        <f t="shared" si="49"/>
        <v/>
      </c>
      <c r="FI14" s="44"/>
      <c r="FJ14" s="44" t="str">
        <f t="shared" si="50"/>
        <v/>
      </c>
      <c r="FK14" s="44"/>
      <c r="FL14" s="44" t="str">
        <f t="shared" si="51"/>
        <v/>
      </c>
      <c r="FM14" s="44"/>
      <c r="FN14" s="322" t="str">
        <f t="shared" si="52"/>
        <v/>
      </c>
      <c r="FO14" s="43" t="str">
        <f t="shared" si="53"/>
        <v/>
      </c>
      <c r="FP14" s="44" t="str">
        <f t="shared" si="54"/>
        <v/>
      </c>
      <c r="FQ14" s="45" t="str">
        <f t="shared" si="55"/>
        <v/>
      </c>
      <c r="FR14" s="35"/>
      <c r="FS14" s="27"/>
      <c r="FT14" s="51" t="str">
        <f t="shared" si="56"/>
        <v/>
      </c>
      <c r="FU14" s="44"/>
      <c r="FV14" s="44" t="str">
        <f t="shared" si="57"/>
        <v/>
      </c>
      <c r="FW14" s="44"/>
      <c r="FX14" s="44" t="str">
        <f t="shared" si="58"/>
        <v/>
      </c>
      <c r="FY14" s="44"/>
      <c r="FZ14" s="44" t="str">
        <f t="shared" si="59"/>
        <v/>
      </c>
      <c r="GA14" s="44"/>
      <c r="GB14" s="322" t="str">
        <f t="shared" si="60"/>
        <v/>
      </c>
      <c r="GC14" s="43" t="str">
        <f t="shared" si="61"/>
        <v/>
      </c>
      <c r="GD14" s="44" t="str">
        <f t="shared" si="62"/>
        <v/>
      </c>
      <c r="GE14" s="45" t="str">
        <f t="shared" si="63"/>
        <v/>
      </c>
      <c r="GF14" s="35"/>
      <c r="GG14" s="65"/>
      <c r="GH14" s="51" t="str">
        <f t="shared" si="64"/>
        <v/>
      </c>
      <c r="GI14" s="44"/>
      <c r="GJ14" s="44" t="str">
        <f t="shared" si="65"/>
        <v/>
      </c>
      <c r="GK14" s="44"/>
      <c r="GL14" s="44" t="str">
        <f t="shared" si="66"/>
        <v/>
      </c>
      <c r="GM14" s="44"/>
      <c r="GN14" s="44" t="str">
        <f t="shared" si="67"/>
        <v/>
      </c>
      <c r="GO14" s="44"/>
      <c r="GP14" s="322" t="str">
        <f t="shared" si="68"/>
        <v/>
      </c>
      <c r="GQ14" s="43" t="str">
        <f t="shared" si="69"/>
        <v/>
      </c>
      <c r="GR14" s="44" t="str">
        <f t="shared" si="70"/>
        <v/>
      </c>
      <c r="GS14" s="45" t="str">
        <f t="shared" si="71"/>
        <v/>
      </c>
      <c r="GT14" s="35"/>
      <c r="GU14" s="27"/>
      <c r="GV14" s="51" t="str">
        <f t="shared" si="72"/>
        <v/>
      </c>
      <c r="GW14" s="44"/>
      <c r="GX14" s="44" t="str">
        <f t="shared" si="73"/>
        <v/>
      </c>
      <c r="GY14" s="44"/>
      <c r="GZ14" s="44" t="str">
        <f t="shared" si="74"/>
        <v/>
      </c>
      <c r="HA14" s="44"/>
      <c r="HB14" s="44" t="str">
        <f t="shared" si="75"/>
        <v/>
      </c>
      <c r="HC14" s="44"/>
      <c r="HD14" s="322" t="str">
        <f t="shared" si="76"/>
        <v/>
      </c>
      <c r="HE14" s="43" t="str">
        <f t="shared" si="77"/>
        <v/>
      </c>
      <c r="HF14" s="44" t="str">
        <f t="shared" si="78"/>
        <v/>
      </c>
      <c r="HG14" s="45" t="str">
        <f t="shared" si="79"/>
        <v/>
      </c>
      <c r="HH14" s="35"/>
      <c r="HI14" s="27"/>
      <c r="HJ14" s="51" t="str">
        <f t="shared" si="80"/>
        <v/>
      </c>
      <c r="HK14" s="44"/>
      <c r="HL14" s="44" t="str">
        <f t="shared" si="81"/>
        <v/>
      </c>
      <c r="HM14" s="44"/>
      <c r="HN14" s="44" t="str">
        <f t="shared" si="82"/>
        <v/>
      </c>
      <c r="HO14" s="44"/>
      <c r="HP14" s="44" t="str">
        <f t="shared" si="83"/>
        <v/>
      </c>
      <c r="HQ14" s="44"/>
      <c r="HR14" s="322" t="str">
        <f t="shared" si="84"/>
        <v/>
      </c>
      <c r="HS14" s="43" t="str">
        <f t="shared" si="85"/>
        <v/>
      </c>
      <c r="HT14" s="44" t="str">
        <f t="shared" si="86"/>
        <v/>
      </c>
      <c r="HU14" s="45" t="str">
        <f t="shared" si="87"/>
        <v/>
      </c>
      <c r="HV14" s="35"/>
      <c r="HW14" s="61"/>
      <c r="HX14" s="74"/>
      <c r="HY14" s="75">
        <v>16518</v>
      </c>
      <c r="HZ14" s="75">
        <f t="shared" si="154"/>
        <v>390</v>
      </c>
      <c r="IA14" s="75">
        <v>135</v>
      </c>
      <c r="IB14" s="75">
        <f t="shared" si="155"/>
        <v>1</v>
      </c>
      <c r="IC14" s="75">
        <v>3</v>
      </c>
      <c r="ID14" s="75">
        <f t="shared" si="156"/>
        <v>0</v>
      </c>
      <c r="IE14" s="75">
        <v>0</v>
      </c>
      <c r="IF14" s="77" t="str">
        <f>IF(HY12="","",IF10)</f>
        <v>ボンボンドロップシール</v>
      </c>
      <c r="IG14" s="78">
        <f>IF(HY11="","",IG10)</f>
        <v>2000</v>
      </c>
      <c r="IH14" s="75">
        <f t="shared" si="157"/>
        <v>0</v>
      </c>
      <c r="II14" s="79">
        <f>IF(ID14="","",IH14/(HZ12*100))</f>
        <v>0</v>
      </c>
      <c r="IJ14" s="35"/>
      <c r="IK14" s="27"/>
      <c r="IL14" s="74"/>
      <c r="IM14" s="75">
        <v>2501</v>
      </c>
      <c r="IN14" s="75">
        <f t="shared" si="159"/>
        <v>0</v>
      </c>
      <c r="IO14" s="75">
        <v>78</v>
      </c>
      <c r="IP14" s="75">
        <f t="shared" si="160"/>
        <v>0</v>
      </c>
      <c r="IQ14" s="75">
        <v>34</v>
      </c>
      <c r="IR14" s="75">
        <f t="shared" si="161"/>
        <v>0</v>
      </c>
      <c r="IS14" s="75">
        <v>0</v>
      </c>
      <c r="IT14" s="77" t="str">
        <f t="shared" si="162"/>
        <v>ボンドロシール</v>
      </c>
      <c r="IU14" s="78">
        <f t="shared" si="163"/>
        <v>200</v>
      </c>
      <c r="IV14" s="75">
        <f t="shared" si="164"/>
        <v>0</v>
      </c>
      <c r="IW14" s="79" t="e">
        <f t="shared" si="165"/>
        <v>#DIV/0!</v>
      </c>
      <c r="IX14" s="35"/>
      <c r="IY14" s="33"/>
      <c r="IZ14" s="74"/>
      <c r="JA14" s="75">
        <v>8635</v>
      </c>
      <c r="JB14" s="75">
        <f t="shared" si="166"/>
        <v>30</v>
      </c>
      <c r="JC14" s="75">
        <v>335</v>
      </c>
      <c r="JD14" s="75">
        <f t="shared" si="167"/>
        <v>1</v>
      </c>
      <c r="JE14" s="75">
        <v>12</v>
      </c>
      <c r="JF14" s="75">
        <f t="shared" si="168"/>
        <v>1</v>
      </c>
      <c r="JG14" s="75">
        <v>-7</v>
      </c>
      <c r="JH14" s="77" t="str">
        <f t="shared" si="169"/>
        <v>雪見だいふくイヤホン</v>
      </c>
      <c r="JI14" s="78">
        <f t="shared" si="170"/>
        <v>1100</v>
      </c>
      <c r="JJ14" s="75">
        <f t="shared" si="171"/>
        <v>1100</v>
      </c>
      <c r="JK14" s="79">
        <f t="shared" si="172"/>
        <v>0.36666666666666664</v>
      </c>
      <c r="JL14" s="35" t="s">
        <v>1175</v>
      </c>
      <c r="JM14" s="27"/>
      <c r="JN14" s="74"/>
      <c r="JO14" s="75">
        <v>7681</v>
      </c>
      <c r="JP14" s="75">
        <f t="shared" si="173"/>
        <v>38</v>
      </c>
      <c r="JQ14" s="75">
        <v>332</v>
      </c>
      <c r="JR14" s="75">
        <f t="shared" si="174"/>
        <v>2</v>
      </c>
      <c r="JS14" s="75">
        <v>18</v>
      </c>
      <c r="JT14" s="75">
        <f t="shared" si="175"/>
        <v>2</v>
      </c>
      <c r="JU14" s="75">
        <v>0</v>
      </c>
      <c r="JV14" s="77" t="s">
        <v>1164</v>
      </c>
      <c r="JW14" s="78">
        <f t="shared" si="191"/>
        <v>200</v>
      </c>
      <c r="JX14" s="75">
        <f t="shared" si="176"/>
        <v>400</v>
      </c>
      <c r="JY14" s="79">
        <f t="shared" si="177"/>
        <v>0.10526315789473684</v>
      </c>
      <c r="JZ14" s="35"/>
      <c r="KA14" s="61"/>
      <c r="KB14" s="74"/>
      <c r="KC14" s="75">
        <v>1431</v>
      </c>
      <c r="KD14" s="75">
        <f t="shared" si="178"/>
        <v>113</v>
      </c>
      <c r="KE14" s="75">
        <v>260</v>
      </c>
      <c r="KF14" s="75">
        <f t="shared" si="179"/>
        <v>5</v>
      </c>
      <c r="KG14" s="75">
        <v>1</v>
      </c>
      <c r="KH14" s="75">
        <f t="shared" si="180"/>
        <v>6</v>
      </c>
      <c r="KI14" s="75">
        <v>6</v>
      </c>
      <c r="KJ14" s="77" t="s">
        <v>1172</v>
      </c>
      <c r="KK14" s="78">
        <v>650</v>
      </c>
      <c r="KL14" s="75">
        <f t="shared" si="182"/>
        <v>3900</v>
      </c>
      <c r="KM14" s="79">
        <f t="shared" si="183"/>
        <v>0.34513274336283184</v>
      </c>
      <c r="KN14" s="35" t="s">
        <v>281</v>
      </c>
      <c r="KO14" s="27"/>
      <c r="KP14" s="74"/>
      <c r="KQ14" s="75">
        <v>6675</v>
      </c>
      <c r="KR14" s="75">
        <f t="shared" si="184"/>
        <v>50</v>
      </c>
      <c r="KS14" s="75">
        <v>243</v>
      </c>
      <c r="KT14" s="75">
        <f t="shared" si="185"/>
        <v>1</v>
      </c>
      <c r="KU14" s="75">
        <v>8</v>
      </c>
      <c r="KV14" s="75">
        <f t="shared" si="186"/>
        <v>0</v>
      </c>
      <c r="KW14" s="75">
        <v>4</v>
      </c>
      <c r="KX14" s="77" t="str">
        <f t="shared" si="187"/>
        <v>キティしっぽ付ポーチ</v>
      </c>
      <c r="KY14" s="78">
        <f t="shared" si="188"/>
        <v>670</v>
      </c>
      <c r="KZ14" s="75">
        <f t="shared" si="189"/>
        <v>0</v>
      </c>
      <c r="LA14" s="79">
        <f t="shared" si="190"/>
        <v>0</v>
      </c>
      <c r="LB14" s="35"/>
      <c r="LC14" s="27"/>
      <c r="LD14" s="97"/>
      <c r="LE14" s="75"/>
      <c r="LF14" s="75"/>
      <c r="LG14" s="75">
        <v>1166</v>
      </c>
      <c r="LH14" s="75">
        <f t="shared" si="120"/>
        <v>0</v>
      </c>
      <c r="LI14" s="76">
        <v>2</v>
      </c>
      <c r="LJ14" s="75">
        <f t="shared" si="121"/>
        <v>0</v>
      </c>
      <c r="LK14" s="75">
        <v>0</v>
      </c>
      <c r="LL14" s="77" t="str">
        <f>IF(LE12="","",LL11)</f>
        <v>ボンドロ</v>
      </c>
      <c r="LM14" s="78">
        <f>IF(LF12="","",LM11)</f>
        <v>1500</v>
      </c>
      <c r="LN14" s="75">
        <f t="shared" si="122"/>
        <v>0</v>
      </c>
      <c r="LO14" s="79"/>
      <c r="LP14" s="35"/>
      <c r="LQ14" s="27"/>
      <c r="LR14" s="51" t="str">
        <f t="shared" si="88"/>
        <v/>
      </c>
      <c r="LS14" s="44"/>
      <c r="LT14" s="44" t="str">
        <f t="shared" si="89"/>
        <v/>
      </c>
      <c r="LU14" s="44"/>
      <c r="LV14" s="44" t="str">
        <f t="shared" si="90"/>
        <v/>
      </c>
      <c r="LW14" s="44"/>
      <c r="LX14" s="44" t="str">
        <f t="shared" si="91"/>
        <v/>
      </c>
      <c r="LY14" s="44"/>
      <c r="LZ14" s="322" t="str">
        <f t="shared" si="92"/>
        <v/>
      </c>
      <c r="MA14" s="43" t="str">
        <f t="shared" si="93"/>
        <v/>
      </c>
      <c r="MB14" s="44" t="str">
        <f t="shared" si="94"/>
        <v/>
      </c>
      <c r="MC14" s="45" t="str">
        <f t="shared" si="95"/>
        <v/>
      </c>
      <c r="MD14" s="35"/>
      <c r="ME14" s="27"/>
      <c r="MF14" s="51" t="str">
        <f t="shared" si="96"/>
        <v/>
      </c>
      <c r="MG14" s="44"/>
      <c r="MH14" s="44" t="str">
        <f t="shared" si="97"/>
        <v/>
      </c>
      <c r="MI14" s="44"/>
      <c r="MJ14" s="44" t="str">
        <f t="shared" si="98"/>
        <v/>
      </c>
      <c r="MK14" s="44"/>
      <c r="ML14" s="44" t="str">
        <f t="shared" si="99"/>
        <v/>
      </c>
      <c r="MM14" s="44"/>
      <c r="MN14" s="322" t="str">
        <f t="shared" si="100"/>
        <v/>
      </c>
      <c r="MO14" s="43" t="str">
        <f t="shared" si="101"/>
        <v/>
      </c>
      <c r="MP14" s="44" t="str">
        <f t="shared" si="102"/>
        <v/>
      </c>
      <c r="MQ14" s="45" t="str">
        <f t="shared" si="103"/>
        <v/>
      </c>
      <c r="MR14" s="35"/>
      <c r="MS14" s="27"/>
      <c r="MT14" s="51" t="str">
        <f t="shared" si="104"/>
        <v/>
      </c>
      <c r="MU14" s="44"/>
      <c r="MV14" s="44" t="str">
        <f t="shared" si="105"/>
        <v/>
      </c>
      <c r="MW14" s="44"/>
      <c r="MX14" s="44" t="str">
        <f t="shared" si="106"/>
        <v/>
      </c>
      <c r="MY14" s="44"/>
      <c r="MZ14" s="44" t="str">
        <f t="shared" si="107"/>
        <v/>
      </c>
      <c r="NA14" s="44"/>
      <c r="NB14" s="322" t="str">
        <f t="shared" si="108"/>
        <v/>
      </c>
      <c r="NC14" s="43" t="str">
        <f t="shared" si="109"/>
        <v/>
      </c>
      <c r="ND14" s="44" t="str">
        <f t="shared" si="110"/>
        <v/>
      </c>
      <c r="NE14" s="45" t="str">
        <f t="shared" si="111"/>
        <v/>
      </c>
      <c r="NF14" s="35"/>
      <c r="NG14" s="27"/>
      <c r="NH14" s="51" t="str">
        <f t="shared" si="112"/>
        <v/>
      </c>
      <c r="NI14" s="44"/>
      <c r="NJ14" s="44" t="str">
        <f t="shared" si="113"/>
        <v/>
      </c>
      <c r="NK14" s="44"/>
      <c r="NL14" s="44" t="str">
        <f t="shared" si="114"/>
        <v/>
      </c>
      <c r="NM14" s="44"/>
      <c r="NN14" s="44" t="str">
        <f t="shared" si="115"/>
        <v/>
      </c>
      <c r="NO14" s="44"/>
      <c r="NP14" s="322" t="str">
        <f t="shared" si="116"/>
        <v/>
      </c>
      <c r="NQ14" s="43" t="str">
        <f t="shared" si="117"/>
        <v/>
      </c>
      <c r="NR14" s="44" t="str">
        <f t="shared" si="118"/>
        <v/>
      </c>
      <c r="NS14" s="45" t="str">
        <f t="shared" si="119"/>
        <v/>
      </c>
      <c r="NT14" s="35"/>
    </row>
    <row r="15" spans="1:384" ht="15" customHeight="1" thickTop="1" x14ac:dyDescent="0.2">
      <c r="A15" s="38"/>
      <c r="B15" s="39" t="str">
        <f>IF(A15="","",SUM(J15,LF39,AL15,ET15,AZ15,EF15,LT15,NJ15,MV15,MH15,X15)+SUM(DR51:DR54)+SUM(CP51:CP54)+SUM(CB51:CB54)+SUM(BN51:BN54)+SUM(DD51:DD54)+SUM(JB51:JB54)+SUM(JP51:JP54)+SUM(KD51:KD54)+SUM(KR51:KR54))</f>
        <v/>
      </c>
      <c r="C15" s="40" t="str">
        <f>IF(A15="","",SUM(J15,X15,AL15,AZ15)+SUM(BN51:BN54)+SUM(CB51:CB54)+SUM(CP51:CP54))</f>
        <v/>
      </c>
      <c r="D15" s="40" t="str">
        <f>IF(A15="","",SUM(EF15,LT15)+SUM(DD51:DD54)+SUM(DR51:DR54))</f>
        <v/>
      </c>
      <c r="E15" s="41" t="str">
        <f>IF(A15="","",SUM(NJ15,MV15,MH15,ET15,LF39)+SUM(JB51:JB54)+SUM(JP51:JP54)+SUM(KD51:KD54)+SUM(KR51:KR54))</f>
        <v/>
      </c>
      <c r="F15" s="41"/>
      <c r="G15" s="40"/>
      <c r="H15" s="42"/>
      <c r="I15" s="44"/>
      <c r="J15" s="44" t="str">
        <f t="shared" si="1"/>
        <v/>
      </c>
      <c r="K15" s="44"/>
      <c r="L15" s="44" t="str">
        <f t="shared" si="2"/>
        <v/>
      </c>
      <c r="M15" s="44"/>
      <c r="N15" s="44" t="str">
        <f t="shared" si="3"/>
        <v/>
      </c>
      <c r="O15" s="44"/>
      <c r="P15" s="322" t="str">
        <f t="shared" si="4"/>
        <v/>
      </c>
      <c r="Q15" s="43" t="str">
        <f t="shared" si="5"/>
        <v/>
      </c>
      <c r="R15" s="44" t="str">
        <f t="shared" si="6"/>
        <v/>
      </c>
      <c r="S15" s="45" t="str">
        <f t="shared" si="7"/>
        <v/>
      </c>
      <c r="T15" s="35"/>
      <c r="U15" s="27"/>
      <c r="V15" s="51" t="str">
        <f t="shared" si="8"/>
        <v/>
      </c>
      <c r="W15" s="44"/>
      <c r="X15" s="44" t="str">
        <f t="shared" si="9"/>
        <v/>
      </c>
      <c r="Y15" s="44"/>
      <c r="Z15" s="44" t="str">
        <f t="shared" si="10"/>
        <v/>
      </c>
      <c r="AA15" s="44"/>
      <c r="AB15" s="44" t="str">
        <f t="shared" si="11"/>
        <v/>
      </c>
      <c r="AC15" s="44"/>
      <c r="AD15" s="322" t="str">
        <f t="shared" si="12"/>
        <v/>
      </c>
      <c r="AE15" s="43" t="str">
        <f t="shared" si="13"/>
        <v/>
      </c>
      <c r="AF15" s="44" t="str">
        <f t="shared" si="14"/>
        <v/>
      </c>
      <c r="AG15" s="45" t="str">
        <f t="shared" si="15"/>
        <v/>
      </c>
      <c r="AH15" s="35"/>
      <c r="AI15" s="27"/>
      <c r="AJ15" s="51" t="str">
        <f t="shared" si="16"/>
        <v/>
      </c>
      <c r="AK15" s="44"/>
      <c r="AL15" s="44" t="str">
        <f t="shared" si="17"/>
        <v/>
      </c>
      <c r="AM15" s="44"/>
      <c r="AN15" s="44" t="str">
        <f t="shared" si="18"/>
        <v/>
      </c>
      <c r="AO15" s="44"/>
      <c r="AP15" s="44" t="str">
        <f t="shared" si="19"/>
        <v/>
      </c>
      <c r="AQ15" s="44"/>
      <c r="AR15" s="322" t="str">
        <f t="shared" si="20"/>
        <v/>
      </c>
      <c r="AS15" s="43" t="str">
        <f t="shared" si="21"/>
        <v/>
      </c>
      <c r="AT15" s="44" t="str">
        <f t="shared" si="22"/>
        <v/>
      </c>
      <c r="AU15" s="45" t="str">
        <f t="shared" si="23"/>
        <v/>
      </c>
      <c r="AV15" s="35"/>
      <c r="AW15" s="27"/>
      <c r="AX15" s="51" t="str">
        <f t="shared" si="24"/>
        <v/>
      </c>
      <c r="AY15" s="44"/>
      <c r="AZ15" s="44" t="str">
        <f t="shared" si="25"/>
        <v/>
      </c>
      <c r="BA15" s="44"/>
      <c r="BB15" s="44" t="str">
        <f t="shared" si="26"/>
        <v/>
      </c>
      <c r="BC15" s="44"/>
      <c r="BD15" s="44" t="str">
        <f t="shared" si="27"/>
        <v/>
      </c>
      <c r="BE15" s="44"/>
      <c r="BF15" s="322" t="str">
        <f t="shared" si="28"/>
        <v/>
      </c>
      <c r="BG15" s="43" t="str">
        <f t="shared" si="29"/>
        <v/>
      </c>
      <c r="BH15" s="44" t="str">
        <f t="shared" si="30"/>
        <v/>
      </c>
      <c r="BI15" s="45" t="str">
        <f t="shared" si="31"/>
        <v/>
      </c>
      <c r="BJ15" s="35"/>
      <c r="BK15" s="50"/>
      <c r="BL15" s="51">
        <f>IF($A6="","",$A6)</f>
        <v>46104</v>
      </c>
      <c r="BM15" s="43">
        <v>14574</v>
      </c>
      <c r="BN15" s="59">
        <f t="shared" si="123"/>
        <v>15</v>
      </c>
      <c r="BO15" s="43">
        <v>527</v>
      </c>
      <c r="BP15" s="87">
        <f t="shared" si="124"/>
        <v>1</v>
      </c>
      <c r="BQ15" s="43">
        <v>17</v>
      </c>
      <c r="BR15" s="43">
        <f t="shared" si="125"/>
        <v>1</v>
      </c>
      <c r="BS15" s="43">
        <v>0</v>
      </c>
      <c r="BT15" s="53" t="str">
        <f t="shared" si="193"/>
        <v>キティギャルマスコット</v>
      </c>
      <c r="BU15" s="47">
        <f t="shared" si="194"/>
        <v>660</v>
      </c>
      <c r="BV15" s="44">
        <f t="shared" si="127"/>
        <v>660</v>
      </c>
      <c r="BW15" s="89">
        <f t="shared" si="128"/>
        <v>0.44</v>
      </c>
      <c r="BX15" s="35"/>
      <c r="BY15" s="27"/>
      <c r="BZ15" s="51">
        <f>IF($A6="","",$A6)</f>
        <v>46104</v>
      </c>
      <c r="CA15" s="43">
        <v>3536</v>
      </c>
      <c r="CB15" s="43">
        <f t="shared" si="129"/>
        <v>186</v>
      </c>
      <c r="CC15" s="43">
        <v>64</v>
      </c>
      <c r="CD15" s="87">
        <f t="shared" si="130"/>
        <v>3</v>
      </c>
      <c r="CE15" s="43">
        <v>3</v>
      </c>
      <c r="CF15" s="43">
        <f t="shared" si="131"/>
        <v>5</v>
      </c>
      <c r="CG15" s="43">
        <v>4</v>
      </c>
      <c r="CH15" s="53" t="str">
        <f t="shared" si="195"/>
        <v>たまごっちブロックシール</v>
      </c>
      <c r="CI15" s="47">
        <f t="shared" si="196"/>
        <v>650</v>
      </c>
      <c r="CJ15" s="44">
        <f t="shared" si="133"/>
        <v>3250</v>
      </c>
      <c r="CK15" s="89">
        <f t="shared" si="134"/>
        <v>0.17473118279569894</v>
      </c>
      <c r="CL15" s="35"/>
      <c r="CM15" s="27"/>
      <c r="CN15" s="51">
        <f>IF($A6="","",$A6)</f>
        <v>46104</v>
      </c>
      <c r="CO15" s="43">
        <v>3042</v>
      </c>
      <c r="CP15" s="43">
        <f t="shared" si="135"/>
        <v>60</v>
      </c>
      <c r="CQ15" s="43">
        <v>86</v>
      </c>
      <c r="CR15" s="87">
        <f t="shared" si="136"/>
        <v>1</v>
      </c>
      <c r="CS15" s="43">
        <v>18</v>
      </c>
      <c r="CT15" s="43">
        <f t="shared" si="137"/>
        <v>1</v>
      </c>
      <c r="CU15" s="43">
        <v>0</v>
      </c>
      <c r="CV15" s="53" t="str">
        <f t="shared" si="192"/>
        <v>ゲーム機柄イヤホン</v>
      </c>
      <c r="CW15" s="47">
        <f t="shared" si="192"/>
        <v>1100</v>
      </c>
      <c r="CX15" s="44">
        <f t="shared" si="139"/>
        <v>1100</v>
      </c>
      <c r="CY15" s="89">
        <f t="shared" si="140"/>
        <v>0.18333333333333332</v>
      </c>
      <c r="CZ15" s="35"/>
      <c r="DA15" s="58"/>
      <c r="DB15" s="51">
        <f>IF($A6="","",$A6)</f>
        <v>46104</v>
      </c>
      <c r="DC15" s="43">
        <v>9045</v>
      </c>
      <c r="DD15" s="43">
        <f t="shared" si="141"/>
        <v>7</v>
      </c>
      <c r="DE15" s="43">
        <v>332</v>
      </c>
      <c r="DF15" s="87">
        <f t="shared" si="142"/>
        <v>2</v>
      </c>
      <c r="DG15" s="43">
        <v>9</v>
      </c>
      <c r="DH15" s="43">
        <f t="shared" si="143"/>
        <v>2</v>
      </c>
      <c r="DI15" s="43">
        <v>0</v>
      </c>
      <c r="DJ15" s="53" t="str">
        <f>IF(DC15="","",DJ11)</f>
        <v>雪見だいふくイヤホン</v>
      </c>
      <c r="DK15" s="47">
        <f>IF(DD15="","",DK11)</f>
        <v>1100</v>
      </c>
      <c r="DL15" s="44">
        <f t="shared" si="145"/>
        <v>2200</v>
      </c>
      <c r="DM15" s="89">
        <f t="shared" si="146"/>
        <v>3.1428571428571428</v>
      </c>
      <c r="DN15" s="35" t="s">
        <v>1185</v>
      </c>
      <c r="DO15" s="27"/>
      <c r="DP15" s="51">
        <f>IF($A6="","",$A6)</f>
        <v>46104</v>
      </c>
      <c r="DQ15" s="43">
        <v>3021</v>
      </c>
      <c r="DR15" s="43">
        <f t="shared" si="147"/>
        <v>82</v>
      </c>
      <c r="DS15" s="43">
        <v>98</v>
      </c>
      <c r="DT15" s="87">
        <f t="shared" si="148"/>
        <v>1</v>
      </c>
      <c r="DU15" s="43">
        <v>21</v>
      </c>
      <c r="DV15" s="43">
        <f t="shared" si="149"/>
        <v>1</v>
      </c>
      <c r="DW15" s="43">
        <v>0</v>
      </c>
      <c r="DX15" s="53" t="str">
        <f t="shared" si="150"/>
        <v>ゲーム機柄ワイヤレスイヤホン</v>
      </c>
      <c r="DY15" s="47">
        <f t="shared" si="151"/>
        <v>700</v>
      </c>
      <c r="DZ15" s="44">
        <f t="shared" si="152"/>
        <v>700</v>
      </c>
      <c r="EA15" s="89">
        <f t="shared" si="153"/>
        <v>8.5365853658536592E-2</v>
      </c>
      <c r="EB15" s="35"/>
      <c r="EC15" s="27"/>
      <c r="ED15" s="51" t="str">
        <f t="shared" si="32"/>
        <v/>
      </c>
      <c r="EE15" s="44"/>
      <c r="EF15" s="44" t="str">
        <f t="shared" si="33"/>
        <v/>
      </c>
      <c r="EG15" s="44"/>
      <c r="EH15" s="44" t="str">
        <f t="shared" si="34"/>
        <v/>
      </c>
      <c r="EI15" s="44"/>
      <c r="EJ15" s="44" t="str">
        <f t="shared" si="35"/>
        <v/>
      </c>
      <c r="EK15" s="44"/>
      <c r="EL15" s="322" t="str">
        <f t="shared" si="36"/>
        <v/>
      </c>
      <c r="EM15" s="43" t="str">
        <f t="shared" si="37"/>
        <v/>
      </c>
      <c r="EN15" s="44" t="str">
        <f t="shared" si="38"/>
        <v/>
      </c>
      <c r="EO15" s="45" t="str">
        <f t="shared" si="39"/>
        <v/>
      </c>
      <c r="EP15" s="35"/>
      <c r="EQ15" s="27"/>
      <c r="ER15" s="51" t="str">
        <f t="shared" si="40"/>
        <v/>
      </c>
      <c r="ES15" s="44"/>
      <c r="ET15" s="44" t="str">
        <f t="shared" si="41"/>
        <v/>
      </c>
      <c r="EU15" s="44"/>
      <c r="EV15" s="44" t="str">
        <f t="shared" si="42"/>
        <v/>
      </c>
      <c r="EW15" s="44"/>
      <c r="EX15" s="44" t="str">
        <f t="shared" si="43"/>
        <v/>
      </c>
      <c r="EY15" s="44"/>
      <c r="EZ15" s="322" t="str">
        <f t="shared" si="44"/>
        <v/>
      </c>
      <c r="FA15" s="43" t="str">
        <f t="shared" si="45"/>
        <v/>
      </c>
      <c r="FB15" s="44" t="str">
        <f t="shared" si="46"/>
        <v/>
      </c>
      <c r="FC15" s="45" t="str">
        <f t="shared" si="47"/>
        <v/>
      </c>
      <c r="FD15" s="35"/>
      <c r="FE15" s="27"/>
      <c r="FF15" s="51" t="str">
        <f t="shared" si="48"/>
        <v/>
      </c>
      <c r="FG15" s="44"/>
      <c r="FH15" s="44" t="str">
        <f t="shared" si="49"/>
        <v/>
      </c>
      <c r="FI15" s="44"/>
      <c r="FJ15" s="44" t="str">
        <f t="shared" si="50"/>
        <v/>
      </c>
      <c r="FK15" s="44"/>
      <c r="FL15" s="44" t="str">
        <f t="shared" si="51"/>
        <v/>
      </c>
      <c r="FM15" s="44"/>
      <c r="FN15" s="322" t="str">
        <f t="shared" si="52"/>
        <v/>
      </c>
      <c r="FO15" s="43" t="str">
        <f t="shared" si="53"/>
        <v/>
      </c>
      <c r="FP15" s="44" t="str">
        <f t="shared" si="54"/>
        <v/>
      </c>
      <c r="FQ15" s="45" t="str">
        <f t="shared" si="55"/>
        <v/>
      </c>
      <c r="FR15" s="35"/>
      <c r="FS15" s="27"/>
      <c r="FT15" s="51" t="str">
        <f t="shared" si="56"/>
        <v/>
      </c>
      <c r="FU15" s="44"/>
      <c r="FV15" s="44" t="str">
        <f t="shared" si="57"/>
        <v/>
      </c>
      <c r="FW15" s="44"/>
      <c r="FX15" s="44" t="str">
        <f t="shared" si="58"/>
        <v/>
      </c>
      <c r="FY15" s="44"/>
      <c r="FZ15" s="44" t="str">
        <f t="shared" si="59"/>
        <v/>
      </c>
      <c r="GA15" s="44"/>
      <c r="GB15" s="322" t="str">
        <f t="shared" si="60"/>
        <v/>
      </c>
      <c r="GC15" s="43" t="str">
        <f t="shared" si="61"/>
        <v/>
      </c>
      <c r="GD15" s="44" t="str">
        <f t="shared" si="62"/>
        <v/>
      </c>
      <c r="GE15" s="45" t="str">
        <f t="shared" si="63"/>
        <v/>
      </c>
      <c r="GF15" s="35"/>
      <c r="GG15" s="65"/>
      <c r="GH15" s="51" t="str">
        <f t="shared" si="64"/>
        <v/>
      </c>
      <c r="GI15" s="44"/>
      <c r="GJ15" s="44" t="str">
        <f t="shared" si="65"/>
        <v/>
      </c>
      <c r="GK15" s="44"/>
      <c r="GL15" s="44" t="str">
        <f t="shared" si="66"/>
        <v/>
      </c>
      <c r="GM15" s="44"/>
      <c r="GN15" s="44" t="str">
        <f t="shared" si="67"/>
        <v/>
      </c>
      <c r="GO15" s="44"/>
      <c r="GP15" s="322" t="str">
        <f t="shared" si="68"/>
        <v/>
      </c>
      <c r="GQ15" s="43" t="str">
        <f t="shared" si="69"/>
        <v/>
      </c>
      <c r="GR15" s="44" t="str">
        <f t="shared" si="70"/>
        <v/>
      </c>
      <c r="GS15" s="45" t="str">
        <f t="shared" si="71"/>
        <v/>
      </c>
      <c r="GT15" s="35"/>
      <c r="GU15" s="27"/>
      <c r="GV15" s="51" t="str">
        <f t="shared" si="72"/>
        <v/>
      </c>
      <c r="GW15" s="44"/>
      <c r="GX15" s="44" t="str">
        <f t="shared" si="73"/>
        <v/>
      </c>
      <c r="GY15" s="44"/>
      <c r="GZ15" s="44" t="str">
        <f t="shared" si="74"/>
        <v/>
      </c>
      <c r="HA15" s="44"/>
      <c r="HB15" s="44" t="str">
        <f t="shared" si="75"/>
        <v/>
      </c>
      <c r="HC15" s="44"/>
      <c r="HD15" s="322" t="str">
        <f t="shared" si="76"/>
        <v/>
      </c>
      <c r="HE15" s="43" t="str">
        <f t="shared" si="77"/>
        <v/>
      </c>
      <c r="HF15" s="44" t="str">
        <f t="shared" si="78"/>
        <v/>
      </c>
      <c r="HG15" s="45" t="str">
        <f t="shared" si="79"/>
        <v/>
      </c>
      <c r="HH15" s="35"/>
      <c r="HI15" s="27"/>
      <c r="HJ15" s="51" t="str">
        <f t="shared" si="80"/>
        <v/>
      </c>
      <c r="HK15" s="44"/>
      <c r="HL15" s="44" t="str">
        <f t="shared" si="81"/>
        <v/>
      </c>
      <c r="HM15" s="44"/>
      <c r="HN15" s="44" t="str">
        <f t="shared" si="82"/>
        <v/>
      </c>
      <c r="HO15" s="44"/>
      <c r="HP15" s="44" t="str">
        <f t="shared" si="83"/>
        <v/>
      </c>
      <c r="HQ15" s="44"/>
      <c r="HR15" s="322" t="str">
        <f t="shared" si="84"/>
        <v/>
      </c>
      <c r="HS15" s="43" t="str">
        <f t="shared" si="85"/>
        <v/>
      </c>
      <c r="HT15" s="44" t="str">
        <f t="shared" si="86"/>
        <v/>
      </c>
      <c r="HU15" s="45" t="str">
        <f t="shared" si="87"/>
        <v/>
      </c>
      <c r="HV15" s="35"/>
      <c r="HW15" s="61"/>
      <c r="HX15" s="51">
        <f>IF($A6="","",$A6)</f>
        <v>46104</v>
      </c>
      <c r="HY15" s="43">
        <v>347</v>
      </c>
      <c r="HZ15" s="43">
        <f t="shared" si="154"/>
        <v>10</v>
      </c>
      <c r="IA15" s="43">
        <v>28</v>
      </c>
      <c r="IB15" s="87">
        <f t="shared" si="155"/>
        <v>0</v>
      </c>
      <c r="IC15" s="43">
        <v>3</v>
      </c>
      <c r="ID15" s="43">
        <f t="shared" si="156"/>
        <v>0</v>
      </c>
      <c r="IE15" s="43">
        <v>0</v>
      </c>
      <c r="IF15" s="53" t="str">
        <f t="shared" ref="IF15:IF46" si="197">IF(HY15="","",IF11)</f>
        <v>おしりぷにぷにシール</v>
      </c>
      <c r="IG15" s="47">
        <f t="shared" ref="IG15:IG46" si="198">IF(HZ15="","",IG11)</f>
        <v>220</v>
      </c>
      <c r="IH15" s="44">
        <f t="shared" si="157"/>
        <v>0</v>
      </c>
      <c r="II15" s="89">
        <f t="shared" ref="II15:II48" si="199">IF(ID15="","",IH15/(HZ15*100))</f>
        <v>0</v>
      </c>
      <c r="IJ15" s="35" t="s">
        <v>1191</v>
      </c>
      <c r="IK15" s="27"/>
      <c r="IL15" s="51">
        <f>IF($A6="","",$A6)</f>
        <v>46104</v>
      </c>
      <c r="IM15" s="43">
        <v>2646</v>
      </c>
      <c r="IN15" s="43">
        <f t="shared" si="159"/>
        <v>108</v>
      </c>
      <c r="IO15" s="43">
        <v>47</v>
      </c>
      <c r="IP15" s="87">
        <f t="shared" si="160"/>
        <v>2</v>
      </c>
      <c r="IQ15" s="43">
        <v>10</v>
      </c>
      <c r="IR15" s="43">
        <f t="shared" si="161"/>
        <v>3</v>
      </c>
      <c r="IS15" s="43">
        <v>2</v>
      </c>
      <c r="IT15" s="53" t="str">
        <f t="shared" si="162"/>
        <v>キティボアバンスクリップ</v>
      </c>
      <c r="IU15" s="47">
        <f t="shared" si="163"/>
        <v>1100</v>
      </c>
      <c r="IV15" s="44">
        <f t="shared" si="164"/>
        <v>3300</v>
      </c>
      <c r="IW15" s="89">
        <f t="shared" si="165"/>
        <v>0.30555555555555558</v>
      </c>
      <c r="IX15" s="35"/>
      <c r="IY15" s="33"/>
      <c r="IZ15" s="51">
        <f>IF($A6="","",$A6)</f>
        <v>46104</v>
      </c>
      <c r="JA15" s="43">
        <v>9492</v>
      </c>
      <c r="JB15" s="43">
        <f t="shared" si="166"/>
        <v>39</v>
      </c>
      <c r="JC15" s="43">
        <v>370</v>
      </c>
      <c r="JD15" s="87">
        <f t="shared" si="167"/>
        <v>1</v>
      </c>
      <c r="JE15" s="43">
        <v>8</v>
      </c>
      <c r="JF15" s="43">
        <f t="shared" si="168"/>
        <v>1</v>
      </c>
      <c r="JG15" s="43">
        <v>0</v>
      </c>
      <c r="JH15" s="53" t="str">
        <f t="shared" si="169"/>
        <v>サンリオデニムポーチ</v>
      </c>
      <c r="JI15" s="47">
        <f t="shared" si="170"/>
        <v>1300</v>
      </c>
      <c r="JJ15" s="44">
        <f t="shared" si="171"/>
        <v>1300</v>
      </c>
      <c r="JK15" s="89">
        <f t="shared" si="172"/>
        <v>0.33333333333333331</v>
      </c>
      <c r="JL15" s="35"/>
      <c r="JM15" s="27"/>
      <c r="JN15" s="51">
        <f>IF($A6="","",$A6)</f>
        <v>46104</v>
      </c>
      <c r="JO15" s="43">
        <v>452</v>
      </c>
      <c r="JP15" s="43">
        <f t="shared" si="173"/>
        <v>36</v>
      </c>
      <c r="JQ15" s="43">
        <v>231</v>
      </c>
      <c r="JR15" s="87">
        <f t="shared" si="174"/>
        <v>1</v>
      </c>
      <c r="JS15" s="43">
        <v>17</v>
      </c>
      <c r="JT15" s="43">
        <f t="shared" si="175"/>
        <v>1</v>
      </c>
      <c r="JU15" s="43">
        <v>0</v>
      </c>
      <c r="JV15" s="53" t="str">
        <f>IF(JO15="","",JV11)</f>
        <v>モンチッチがま口</v>
      </c>
      <c r="JW15" s="47">
        <f t="shared" si="191"/>
        <v>400</v>
      </c>
      <c r="JX15" s="44">
        <f t="shared" si="176"/>
        <v>400</v>
      </c>
      <c r="JY15" s="89">
        <f t="shared" si="177"/>
        <v>0.1111111111111111</v>
      </c>
      <c r="JZ15" s="35"/>
      <c r="KA15" s="61"/>
      <c r="KB15" s="51">
        <f>IF($A6="","",$A6)</f>
        <v>46104</v>
      </c>
      <c r="KC15" s="43">
        <v>7367</v>
      </c>
      <c r="KD15" s="43">
        <f t="shared" si="178"/>
        <v>51</v>
      </c>
      <c r="KE15" s="43">
        <v>237</v>
      </c>
      <c r="KF15" s="87">
        <f t="shared" si="179"/>
        <v>1</v>
      </c>
      <c r="KG15" s="43">
        <v>9</v>
      </c>
      <c r="KH15" s="43">
        <f t="shared" si="180"/>
        <v>1</v>
      </c>
      <c r="KI15" s="43">
        <v>1</v>
      </c>
      <c r="KJ15" s="53" t="str">
        <f t="shared" ref="KJ15:KK19" si="200">IF(KC15="","",KJ11)</f>
        <v>サンリオヒョウ柄ヘアバンド</v>
      </c>
      <c r="KK15" s="47">
        <f t="shared" si="200"/>
        <v>1100</v>
      </c>
      <c r="KL15" s="44">
        <f t="shared" si="182"/>
        <v>1100</v>
      </c>
      <c r="KM15" s="89">
        <f t="shared" si="183"/>
        <v>0.21568627450980393</v>
      </c>
      <c r="KN15" s="35"/>
      <c r="KO15" s="27"/>
      <c r="KP15" s="51">
        <f>IF($A6="","",$A6)</f>
        <v>46104</v>
      </c>
      <c r="KQ15" s="43">
        <v>5629</v>
      </c>
      <c r="KR15" s="43">
        <f t="shared" si="184"/>
        <v>56</v>
      </c>
      <c r="KS15" s="43">
        <v>323</v>
      </c>
      <c r="KT15" s="87">
        <f t="shared" si="185"/>
        <v>5</v>
      </c>
      <c r="KU15" s="43">
        <v>9</v>
      </c>
      <c r="KV15" s="43">
        <f t="shared" si="186"/>
        <v>5</v>
      </c>
      <c r="KW15" s="43">
        <v>3</v>
      </c>
      <c r="KX15" s="53" t="str">
        <f t="shared" si="187"/>
        <v>キティボアバンスクリップ</v>
      </c>
      <c r="KY15" s="47">
        <f t="shared" si="188"/>
        <v>1100</v>
      </c>
      <c r="KZ15" s="44">
        <f t="shared" si="189"/>
        <v>5500</v>
      </c>
      <c r="LA15" s="89">
        <f t="shared" si="190"/>
        <v>0.9821428571428571</v>
      </c>
      <c r="LB15" s="312" t="s">
        <v>1197</v>
      </c>
      <c r="LC15" s="27"/>
      <c r="LD15" s="51">
        <f>IF(A7="","",A7)</f>
        <v>46108</v>
      </c>
      <c r="LE15" s="43">
        <v>84433</v>
      </c>
      <c r="LF15" s="93">
        <f>IF(LE15="","",LE15-LE12)</f>
        <v>358</v>
      </c>
      <c r="LG15" s="43">
        <v>445</v>
      </c>
      <c r="LH15" s="43">
        <f t="shared" si="120"/>
        <v>0</v>
      </c>
      <c r="LI15" s="43">
        <v>2</v>
      </c>
      <c r="LJ15" s="87">
        <f t="shared" si="121"/>
        <v>0</v>
      </c>
      <c r="LK15" s="43">
        <v>0</v>
      </c>
      <c r="LL15" s="64" t="str">
        <f>IF(LE15="","",LL12)</f>
        <v>ボンドロ</v>
      </c>
      <c r="LM15" s="47">
        <f>IF(LF15="","",LM12)</f>
        <v>1200</v>
      </c>
      <c r="LN15" s="87">
        <f t="shared" si="122"/>
        <v>0</v>
      </c>
      <c r="LO15" s="54"/>
      <c r="LP15" s="35"/>
      <c r="LQ15" s="27"/>
      <c r="LR15" s="51" t="str">
        <f t="shared" si="88"/>
        <v/>
      </c>
      <c r="LS15" s="44"/>
      <c r="LT15" s="44" t="str">
        <f t="shared" si="89"/>
        <v/>
      </c>
      <c r="LU15" s="44"/>
      <c r="LV15" s="44" t="str">
        <f t="shared" si="90"/>
        <v/>
      </c>
      <c r="LW15" s="44"/>
      <c r="LX15" s="44" t="str">
        <f t="shared" si="91"/>
        <v/>
      </c>
      <c r="LY15" s="44"/>
      <c r="LZ15" s="322" t="str">
        <f t="shared" si="92"/>
        <v/>
      </c>
      <c r="MA15" s="43" t="str">
        <f t="shared" si="93"/>
        <v/>
      </c>
      <c r="MB15" s="44" t="str">
        <f t="shared" si="94"/>
        <v/>
      </c>
      <c r="MC15" s="45" t="str">
        <f t="shared" si="95"/>
        <v/>
      </c>
      <c r="MD15" s="35"/>
      <c r="ME15" s="27"/>
      <c r="MF15" s="51" t="str">
        <f t="shared" si="96"/>
        <v/>
      </c>
      <c r="MG15" s="44"/>
      <c r="MH15" s="44" t="str">
        <f t="shared" si="97"/>
        <v/>
      </c>
      <c r="MI15" s="44"/>
      <c r="MJ15" s="44" t="str">
        <f t="shared" si="98"/>
        <v/>
      </c>
      <c r="MK15" s="44"/>
      <c r="ML15" s="44" t="str">
        <f t="shared" si="99"/>
        <v/>
      </c>
      <c r="MM15" s="44"/>
      <c r="MN15" s="322" t="str">
        <f t="shared" si="100"/>
        <v/>
      </c>
      <c r="MO15" s="43" t="str">
        <f t="shared" si="101"/>
        <v/>
      </c>
      <c r="MP15" s="44" t="str">
        <f t="shared" si="102"/>
        <v/>
      </c>
      <c r="MQ15" s="45" t="str">
        <f t="shared" si="103"/>
        <v/>
      </c>
      <c r="MR15" s="35"/>
      <c r="MS15" s="27"/>
      <c r="MT15" s="51" t="str">
        <f t="shared" si="104"/>
        <v/>
      </c>
      <c r="MU15" s="44"/>
      <c r="MV15" s="44" t="str">
        <f t="shared" si="105"/>
        <v/>
      </c>
      <c r="MW15" s="44"/>
      <c r="MX15" s="44" t="str">
        <f t="shared" si="106"/>
        <v/>
      </c>
      <c r="MY15" s="44"/>
      <c r="MZ15" s="44" t="str">
        <f t="shared" si="107"/>
        <v/>
      </c>
      <c r="NA15" s="44"/>
      <c r="NB15" s="322" t="str">
        <f t="shared" si="108"/>
        <v/>
      </c>
      <c r="NC15" s="43" t="str">
        <f t="shared" si="109"/>
        <v/>
      </c>
      <c r="ND15" s="44" t="str">
        <f t="shared" si="110"/>
        <v/>
      </c>
      <c r="NE15" s="45" t="str">
        <f t="shared" si="111"/>
        <v/>
      </c>
      <c r="NF15" s="35"/>
      <c r="NG15" s="27"/>
      <c r="NH15" s="51" t="str">
        <f t="shared" si="112"/>
        <v/>
      </c>
      <c r="NI15" s="44"/>
      <c r="NJ15" s="44" t="str">
        <f t="shared" si="113"/>
        <v/>
      </c>
      <c r="NK15" s="44"/>
      <c r="NL15" s="44" t="str">
        <f t="shared" si="114"/>
        <v/>
      </c>
      <c r="NM15" s="44"/>
      <c r="NN15" s="44" t="str">
        <f t="shared" si="115"/>
        <v/>
      </c>
      <c r="NO15" s="44"/>
      <c r="NP15" s="322" t="str">
        <f t="shared" si="116"/>
        <v/>
      </c>
      <c r="NQ15" s="43" t="str">
        <f t="shared" si="117"/>
        <v/>
      </c>
      <c r="NR15" s="44" t="str">
        <f t="shared" si="118"/>
        <v/>
      </c>
      <c r="NS15" s="45" t="str">
        <f t="shared" si="119"/>
        <v/>
      </c>
      <c r="NT15" s="35"/>
    </row>
    <row r="16" spans="1:384" ht="15" customHeight="1" x14ac:dyDescent="0.2">
      <c r="A16" s="38"/>
      <c r="B16" s="39" t="str">
        <f>IF(A16="","",SUM(J16,LF42,AL16,ET16,AZ16,EF16,LT16,NJ16,MV16,MH16,X16)+SUM(DR55:DR58)+SUM(CP55:CP58)+SUM(CB55:CB58)+SUM(BN55:BN58)+SUM(DD55:DD58)+SUM(JB55:JB58)+SUM(JP55:JP58)+SUM(KD55:KD58)+SUM(KR55:KR58))</f>
        <v/>
      </c>
      <c r="C16" s="40" t="str">
        <f>IF(A16="","",SUM(J16,X16,AL16,AZ16)+SUM(BN55:BN58)+SUM(CB55:CB58)+SUM(CP55:CP58))</f>
        <v/>
      </c>
      <c r="D16" s="40" t="str">
        <f>IF(A16="","",SUM(EF16,LT16)+SUM(DD55:DD58)+SUM(DR55:DR58))</f>
        <v/>
      </c>
      <c r="E16" s="41" t="str">
        <f>IF(A16="","",SUM(NJ16,MV16,MH16,ET16,LF42)+SUM(JB55:JB58)+SUM(JP55:JP58)+SUM(KD55:KD58)+SUM(KR55:KR58))</f>
        <v/>
      </c>
      <c r="F16" s="41"/>
      <c r="G16" s="40"/>
      <c r="H16" s="42"/>
      <c r="I16" s="44"/>
      <c r="J16" s="44" t="str">
        <f t="shared" si="1"/>
        <v/>
      </c>
      <c r="K16" s="44"/>
      <c r="L16" s="44" t="str">
        <f t="shared" si="2"/>
        <v/>
      </c>
      <c r="M16" s="44"/>
      <c r="N16" s="44" t="str">
        <f t="shared" si="3"/>
        <v/>
      </c>
      <c r="O16" s="44"/>
      <c r="P16" s="322" t="str">
        <f t="shared" si="4"/>
        <v/>
      </c>
      <c r="Q16" s="43" t="str">
        <f t="shared" si="5"/>
        <v/>
      </c>
      <c r="R16" s="44" t="str">
        <f t="shared" si="6"/>
        <v/>
      </c>
      <c r="S16" s="45" t="str">
        <f t="shared" si="7"/>
        <v/>
      </c>
      <c r="T16" s="35"/>
      <c r="U16" s="27"/>
      <c r="V16" s="51" t="str">
        <f t="shared" si="8"/>
        <v/>
      </c>
      <c r="W16" s="44"/>
      <c r="X16" s="44" t="str">
        <f t="shared" si="9"/>
        <v/>
      </c>
      <c r="Y16" s="44"/>
      <c r="Z16" s="44" t="str">
        <f t="shared" si="10"/>
        <v/>
      </c>
      <c r="AA16" s="44"/>
      <c r="AB16" s="44" t="str">
        <f t="shared" si="11"/>
        <v/>
      </c>
      <c r="AC16" s="44"/>
      <c r="AD16" s="322" t="str">
        <f t="shared" si="12"/>
        <v/>
      </c>
      <c r="AE16" s="43" t="str">
        <f t="shared" si="13"/>
        <v/>
      </c>
      <c r="AF16" s="44" t="str">
        <f t="shared" si="14"/>
        <v/>
      </c>
      <c r="AG16" s="45" t="str">
        <f t="shared" si="15"/>
        <v/>
      </c>
      <c r="AH16" s="35"/>
      <c r="AI16" s="27"/>
      <c r="AJ16" s="51" t="str">
        <f t="shared" si="16"/>
        <v/>
      </c>
      <c r="AK16" s="44"/>
      <c r="AL16" s="44" t="str">
        <f t="shared" si="17"/>
        <v/>
      </c>
      <c r="AM16" s="44"/>
      <c r="AN16" s="44" t="str">
        <f t="shared" si="18"/>
        <v/>
      </c>
      <c r="AO16" s="44"/>
      <c r="AP16" s="44" t="str">
        <f t="shared" si="19"/>
        <v/>
      </c>
      <c r="AQ16" s="44"/>
      <c r="AR16" s="322" t="str">
        <f t="shared" si="20"/>
        <v/>
      </c>
      <c r="AS16" s="43" t="str">
        <f t="shared" si="21"/>
        <v/>
      </c>
      <c r="AT16" s="44" t="str">
        <f t="shared" si="22"/>
        <v/>
      </c>
      <c r="AU16" s="45" t="str">
        <f t="shared" si="23"/>
        <v/>
      </c>
      <c r="AV16" s="35"/>
      <c r="AW16" s="27"/>
      <c r="AX16" s="51" t="str">
        <f t="shared" si="24"/>
        <v/>
      </c>
      <c r="AY16" s="44"/>
      <c r="AZ16" s="44" t="str">
        <f t="shared" si="25"/>
        <v/>
      </c>
      <c r="BA16" s="44"/>
      <c r="BB16" s="44" t="str">
        <f t="shared" si="26"/>
        <v/>
      </c>
      <c r="BC16" s="44"/>
      <c r="BD16" s="44" t="str">
        <f t="shared" si="27"/>
        <v/>
      </c>
      <c r="BE16" s="44"/>
      <c r="BF16" s="322" t="str">
        <f t="shared" si="28"/>
        <v/>
      </c>
      <c r="BG16" s="43" t="str">
        <f t="shared" si="29"/>
        <v/>
      </c>
      <c r="BH16" s="44" t="str">
        <f t="shared" si="30"/>
        <v/>
      </c>
      <c r="BI16" s="45" t="str">
        <f t="shared" si="31"/>
        <v/>
      </c>
      <c r="BJ16" s="35"/>
      <c r="BK16" s="50"/>
      <c r="BL16" s="51"/>
      <c r="BM16" s="43">
        <v>11844</v>
      </c>
      <c r="BN16" s="69">
        <f t="shared" si="123"/>
        <v>6</v>
      </c>
      <c r="BO16" s="43">
        <v>347</v>
      </c>
      <c r="BP16" s="44">
        <f t="shared" si="124"/>
        <v>1</v>
      </c>
      <c r="BQ16" s="43">
        <v>12</v>
      </c>
      <c r="BR16" s="44">
        <f t="shared" si="125"/>
        <v>1</v>
      </c>
      <c r="BS16" s="43">
        <v>0</v>
      </c>
      <c r="BT16" s="60" t="str">
        <f t="shared" si="193"/>
        <v>キティドデカぱっちん</v>
      </c>
      <c r="BU16" s="67">
        <f t="shared" si="194"/>
        <v>1100</v>
      </c>
      <c r="BV16" s="43">
        <f t="shared" si="127"/>
        <v>1100</v>
      </c>
      <c r="BW16" s="45">
        <f t="shared" si="128"/>
        <v>1.8333333333333333</v>
      </c>
      <c r="BX16" s="35"/>
      <c r="BY16" s="27"/>
      <c r="BZ16" s="51"/>
      <c r="CA16" s="43">
        <v>3434</v>
      </c>
      <c r="CB16" s="44">
        <f t="shared" si="129"/>
        <v>37</v>
      </c>
      <c r="CC16" s="43">
        <v>91</v>
      </c>
      <c r="CD16" s="44">
        <f t="shared" si="130"/>
        <v>0</v>
      </c>
      <c r="CE16" s="43">
        <v>11</v>
      </c>
      <c r="CF16" s="44">
        <f t="shared" si="131"/>
        <v>0</v>
      </c>
      <c r="CG16" s="43">
        <v>0</v>
      </c>
      <c r="CH16" s="60" t="str">
        <f t="shared" si="195"/>
        <v>ギャルキティフェイスポーチ</v>
      </c>
      <c r="CI16" s="67">
        <f t="shared" si="196"/>
        <v>750</v>
      </c>
      <c r="CJ16" s="43">
        <f t="shared" si="133"/>
        <v>0</v>
      </c>
      <c r="CK16" s="45">
        <f t="shared" si="134"/>
        <v>0</v>
      </c>
      <c r="CL16" s="35"/>
      <c r="CM16" s="27"/>
      <c r="CN16" s="51"/>
      <c r="CO16" s="43">
        <v>2309</v>
      </c>
      <c r="CP16" s="69">
        <f t="shared" si="135"/>
        <v>13</v>
      </c>
      <c r="CQ16" s="43">
        <v>70</v>
      </c>
      <c r="CR16" s="44">
        <f t="shared" si="136"/>
        <v>4</v>
      </c>
      <c r="CS16" s="43">
        <v>6</v>
      </c>
      <c r="CT16" s="44">
        <f t="shared" si="137"/>
        <v>4</v>
      </c>
      <c r="CU16" s="43">
        <v>0</v>
      </c>
      <c r="CV16" s="60" t="s">
        <v>516</v>
      </c>
      <c r="CW16" s="214">
        <v>1100</v>
      </c>
      <c r="CX16" s="43">
        <f t="shared" si="139"/>
        <v>4400</v>
      </c>
      <c r="CY16" s="45">
        <f t="shared" si="140"/>
        <v>3.3846153846153846</v>
      </c>
      <c r="CZ16" s="35" t="s">
        <v>1185</v>
      </c>
      <c r="DA16" s="58"/>
      <c r="DB16" s="51"/>
      <c r="DC16" s="43">
        <v>8278</v>
      </c>
      <c r="DD16" s="44">
        <f t="shared" si="141"/>
        <v>42</v>
      </c>
      <c r="DE16" s="43">
        <v>357</v>
      </c>
      <c r="DF16" s="44">
        <f t="shared" si="142"/>
        <v>2</v>
      </c>
      <c r="DG16" s="43">
        <v>10</v>
      </c>
      <c r="DH16" s="44">
        <f t="shared" si="143"/>
        <v>2</v>
      </c>
      <c r="DI16" s="43">
        <v>0</v>
      </c>
      <c r="DJ16" s="60" t="s">
        <v>921</v>
      </c>
      <c r="DK16" s="67">
        <v>1100</v>
      </c>
      <c r="DL16" s="43">
        <f t="shared" si="145"/>
        <v>2200</v>
      </c>
      <c r="DM16" s="45">
        <f t="shared" si="146"/>
        <v>0.52380952380952384</v>
      </c>
      <c r="DN16" s="35" t="s">
        <v>232</v>
      </c>
      <c r="DO16" s="27"/>
      <c r="DP16" s="51"/>
      <c r="DQ16" s="43">
        <v>4225</v>
      </c>
      <c r="DR16" s="69">
        <f t="shared" si="147"/>
        <v>16</v>
      </c>
      <c r="DS16" s="43">
        <v>114</v>
      </c>
      <c r="DT16" s="44">
        <f t="shared" si="148"/>
        <v>0</v>
      </c>
      <c r="DU16" s="43">
        <v>10</v>
      </c>
      <c r="DV16" s="44">
        <f t="shared" si="149"/>
        <v>0</v>
      </c>
      <c r="DW16" s="43">
        <v>0</v>
      </c>
      <c r="DX16" s="60" t="str">
        <f t="shared" si="150"/>
        <v>サンリオヘアバンド</v>
      </c>
      <c r="DY16" s="67">
        <f t="shared" si="151"/>
        <v>660</v>
      </c>
      <c r="DZ16" s="43">
        <f t="shared" si="152"/>
        <v>0</v>
      </c>
      <c r="EA16" s="45">
        <f t="shared" si="153"/>
        <v>0</v>
      </c>
      <c r="EB16" s="35" t="s">
        <v>1190</v>
      </c>
      <c r="EC16" s="27"/>
      <c r="ED16" s="51" t="str">
        <f t="shared" si="32"/>
        <v/>
      </c>
      <c r="EE16" s="44"/>
      <c r="EF16" s="44" t="str">
        <f t="shared" si="33"/>
        <v/>
      </c>
      <c r="EG16" s="44"/>
      <c r="EH16" s="44" t="str">
        <f t="shared" si="34"/>
        <v/>
      </c>
      <c r="EI16" s="44"/>
      <c r="EJ16" s="44" t="str">
        <f t="shared" si="35"/>
        <v/>
      </c>
      <c r="EK16" s="44"/>
      <c r="EL16" s="322" t="str">
        <f t="shared" si="36"/>
        <v/>
      </c>
      <c r="EM16" s="43" t="str">
        <f t="shared" si="37"/>
        <v/>
      </c>
      <c r="EN16" s="44" t="str">
        <f t="shared" si="38"/>
        <v/>
      </c>
      <c r="EO16" s="45" t="str">
        <f t="shared" si="39"/>
        <v/>
      </c>
      <c r="EP16" s="35"/>
      <c r="EQ16" s="27"/>
      <c r="ER16" s="51" t="str">
        <f t="shared" si="40"/>
        <v/>
      </c>
      <c r="ES16" s="44"/>
      <c r="ET16" s="44" t="str">
        <f t="shared" si="41"/>
        <v/>
      </c>
      <c r="EU16" s="44"/>
      <c r="EV16" s="44" t="str">
        <f t="shared" si="42"/>
        <v/>
      </c>
      <c r="EW16" s="44"/>
      <c r="EX16" s="44" t="str">
        <f t="shared" si="43"/>
        <v/>
      </c>
      <c r="EY16" s="44"/>
      <c r="EZ16" s="322" t="str">
        <f t="shared" si="44"/>
        <v/>
      </c>
      <c r="FA16" s="43" t="str">
        <f t="shared" si="45"/>
        <v/>
      </c>
      <c r="FB16" s="44" t="str">
        <f t="shared" si="46"/>
        <v/>
      </c>
      <c r="FC16" s="45" t="str">
        <f t="shared" si="47"/>
        <v/>
      </c>
      <c r="FD16" s="35"/>
      <c r="FE16" s="27"/>
      <c r="FF16" s="51" t="str">
        <f t="shared" si="48"/>
        <v/>
      </c>
      <c r="FG16" s="44"/>
      <c r="FH16" s="44" t="str">
        <f t="shared" si="49"/>
        <v/>
      </c>
      <c r="FI16" s="44"/>
      <c r="FJ16" s="44" t="str">
        <f t="shared" si="50"/>
        <v/>
      </c>
      <c r="FK16" s="44"/>
      <c r="FL16" s="44" t="str">
        <f t="shared" si="51"/>
        <v/>
      </c>
      <c r="FM16" s="44"/>
      <c r="FN16" s="322" t="str">
        <f t="shared" si="52"/>
        <v/>
      </c>
      <c r="FO16" s="43" t="str">
        <f t="shared" si="53"/>
        <v/>
      </c>
      <c r="FP16" s="44" t="str">
        <f t="shared" si="54"/>
        <v/>
      </c>
      <c r="FQ16" s="45" t="str">
        <f t="shared" si="55"/>
        <v/>
      </c>
      <c r="FR16" s="35"/>
      <c r="FS16" s="27"/>
      <c r="FT16" s="51" t="str">
        <f t="shared" si="56"/>
        <v/>
      </c>
      <c r="FU16" s="44"/>
      <c r="FV16" s="44" t="str">
        <f t="shared" si="57"/>
        <v/>
      </c>
      <c r="FW16" s="44"/>
      <c r="FX16" s="44"/>
      <c r="FY16" s="44"/>
      <c r="FZ16" s="44" t="str">
        <f t="shared" si="59"/>
        <v/>
      </c>
      <c r="GA16" s="44"/>
      <c r="GB16" s="322" t="str">
        <f t="shared" si="60"/>
        <v/>
      </c>
      <c r="GC16" s="43" t="str">
        <f t="shared" si="61"/>
        <v/>
      </c>
      <c r="GD16" s="44" t="str">
        <f t="shared" si="62"/>
        <v/>
      </c>
      <c r="GE16" s="45" t="str">
        <f t="shared" si="63"/>
        <v/>
      </c>
      <c r="GF16" s="35"/>
      <c r="GG16" s="65"/>
      <c r="GH16" s="51" t="str">
        <f t="shared" si="64"/>
        <v/>
      </c>
      <c r="GI16" s="44"/>
      <c r="GJ16" s="44" t="str">
        <f t="shared" si="65"/>
        <v/>
      </c>
      <c r="GK16" s="44"/>
      <c r="GL16" s="44" t="str">
        <f t="shared" si="66"/>
        <v/>
      </c>
      <c r="GM16" s="44"/>
      <c r="GN16" s="44" t="str">
        <f t="shared" si="67"/>
        <v/>
      </c>
      <c r="GO16" s="44"/>
      <c r="GP16" s="322" t="str">
        <f t="shared" si="68"/>
        <v/>
      </c>
      <c r="GQ16" s="43" t="str">
        <f t="shared" si="69"/>
        <v/>
      </c>
      <c r="GR16" s="44" t="str">
        <f t="shared" si="70"/>
        <v/>
      </c>
      <c r="GS16" s="45" t="str">
        <f t="shared" si="71"/>
        <v/>
      </c>
      <c r="GT16" s="35"/>
      <c r="GU16" s="27"/>
      <c r="GV16" s="51" t="str">
        <f t="shared" si="72"/>
        <v/>
      </c>
      <c r="GW16" s="44"/>
      <c r="GX16" s="44" t="str">
        <f t="shared" si="73"/>
        <v/>
      </c>
      <c r="GY16" s="44"/>
      <c r="GZ16" s="44" t="str">
        <f t="shared" si="74"/>
        <v/>
      </c>
      <c r="HA16" s="44"/>
      <c r="HB16" s="44" t="str">
        <f t="shared" si="75"/>
        <v/>
      </c>
      <c r="HC16" s="44"/>
      <c r="HD16" s="322" t="str">
        <f t="shared" si="76"/>
        <v/>
      </c>
      <c r="HE16" s="43" t="str">
        <f t="shared" si="77"/>
        <v/>
      </c>
      <c r="HF16" s="44" t="str">
        <f t="shared" si="78"/>
        <v/>
      </c>
      <c r="HG16" s="45" t="str">
        <f t="shared" si="79"/>
        <v/>
      </c>
      <c r="HH16" s="35"/>
      <c r="HI16" s="27"/>
      <c r="HJ16" s="51" t="str">
        <f t="shared" si="80"/>
        <v/>
      </c>
      <c r="HK16" s="44"/>
      <c r="HL16" s="44" t="str">
        <f t="shared" si="81"/>
        <v/>
      </c>
      <c r="HM16" s="44"/>
      <c r="HN16" s="44" t="str">
        <f t="shared" si="82"/>
        <v/>
      </c>
      <c r="HO16" s="44"/>
      <c r="HP16" s="44" t="str">
        <f t="shared" si="83"/>
        <v/>
      </c>
      <c r="HQ16" s="44"/>
      <c r="HR16" s="322" t="str">
        <f t="shared" si="84"/>
        <v/>
      </c>
      <c r="HS16" s="43" t="str">
        <f t="shared" si="85"/>
        <v/>
      </c>
      <c r="HT16" s="44" t="str">
        <f t="shared" si="86"/>
        <v/>
      </c>
      <c r="HU16" s="45" t="str">
        <f t="shared" si="87"/>
        <v/>
      </c>
      <c r="HV16" s="35"/>
      <c r="HW16" s="61"/>
      <c r="HX16" s="51"/>
      <c r="HY16" s="43">
        <v>261</v>
      </c>
      <c r="HZ16" s="44">
        <f t="shared" si="154"/>
        <v>3</v>
      </c>
      <c r="IA16" s="43">
        <v>33</v>
      </c>
      <c r="IB16" s="44">
        <f t="shared" si="155"/>
        <v>1</v>
      </c>
      <c r="IC16" s="43">
        <v>2</v>
      </c>
      <c r="ID16" s="44">
        <f t="shared" si="156"/>
        <v>1</v>
      </c>
      <c r="IE16" s="43">
        <v>1</v>
      </c>
      <c r="IF16" s="60" t="str">
        <f t="shared" si="197"/>
        <v>余り物</v>
      </c>
      <c r="IG16" s="67">
        <f t="shared" si="198"/>
        <v>500</v>
      </c>
      <c r="IH16" s="43">
        <f t="shared" si="157"/>
        <v>500</v>
      </c>
      <c r="II16" s="45">
        <f t="shared" si="199"/>
        <v>1.6666666666666667</v>
      </c>
      <c r="IJ16" s="35"/>
      <c r="IK16" s="27"/>
      <c r="IL16" s="51"/>
      <c r="IM16" s="43">
        <v>1368</v>
      </c>
      <c r="IN16" s="44">
        <f t="shared" si="159"/>
        <v>40</v>
      </c>
      <c r="IO16" s="43">
        <v>41</v>
      </c>
      <c r="IP16" s="44">
        <f t="shared" si="160"/>
        <v>1</v>
      </c>
      <c r="IQ16" s="43">
        <v>10</v>
      </c>
      <c r="IR16" s="44">
        <f t="shared" si="161"/>
        <v>1</v>
      </c>
      <c r="IS16" s="43">
        <v>0</v>
      </c>
      <c r="IT16" s="60" t="str">
        <f t="shared" si="162"/>
        <v>サンリオ豹柄フェイスポーチ</v>
      </c>
      <c r="IU16" s="67">
        <f t="shared" si="163"/>
        <v>900</v>
      </c>
      <c r="IV16" s="43">
        <f t="shared" si="164"/>
        <v>900</v>
      </c>
      <c r="IW16" s="45">
        <f t="shared" si="165"/>
        <v>0.22500000000000001</v>
      </c>
      <c r="IX16" s="35"/>
      <c r="IY16" s="33"/>
      <c r="IZ16" s="51"/>
      <c r="JA16" s="43">
        <v>6021</v>
      </c>
      <c r="JB16" s="44">
        <f t="shared" si="166"/>
        <v>25</v>
      </c>
      <c r="JC16" s="43">
        <v>178</v>
      </c>
      <c r="JD16" s="44">
        <f t="shared" si="167"/>
        <v>4</v>
      </c>
      <c r="JE16" s="43">
        <v>7</v>
      </c>
      <c r="JF16" s="44">
        <f t="shared" si="168"/>
        <v>5</v>
      </c>
      <c r="JG16" s="43">
        <v>6</v>
      </c>
      <c r="JH16" s="60" t="str">
        <f t="shared" si="169"/>
        <v>ギャルキティマスコット</v>
      </c>
      <c r="JI16" s="67">
        <f t="shared" si="170"/>
        <v>500</v>
      </c>
      <c r="JJ16" s="43">
        <f t="shared" si="171"/>
        <v>2500</v>
      </c>
      <c r="JK16" s="45">
        <f t="shared" si="172"/>
        <v>1</v>
      </c>
      <c r="JL16" s="35"/>
      <c r="JM16" s="27"/>
      <c r="JN16" s="51"/>
      <c r="JO16" s="43">
        <v>6686</v>
      </c>
      <c r="JP16" s="44">
        <f t="shared" si="173"/>
        <v>16</v>
      </c>
      <c r="JQ16" s="43">
        <v>180</v>
      </c>
      <c r="JR16" s="44">
        <f t="shared" si="174"/>
        <v>4</v>
      </c>
      <c r="JS16" s="43">
        <v>8</v>
      </c>
      <c r="JT16" s="44">
        <f t="shared" si="175"/>
        <v>4</v>
      </c>
      <c r="JU16" s="43">
        <v>0</v>
      </c>
      <c r="JV16" s="60" t="s">
        <v>891</v>
      </c>
      <c r="JW16" s="67">
        <v>1100</v>
      </c>
      <c r="JX16" s="43">
        <f t="shared" si="176"/>
        <v>4400</v>
      </c>
      <c r="JY16" s="45">
        <f t="shared" si="177"/>
        <v>2.75</v>
      </c>
      <c r="JZ16" s="35" t="s">
        <v>1195</v>
      </c>
      <c r="KA16" s="61"/>
      <c r="KB16" s="51"/>
      <c r="KC16" s="43">
        <v>4966</v>
      </c>
      <c r="KD16" s="44">
        <f t="shared" si="178"/>
        <v>22</v>
      </c>
      <c r="KE16" s="43">
        <v>144</v>
      </c>
      <c r="KF16" s="44">
        <f t="shared" si="179"/>
        <v>2</v>
      </c>
      <c r="KG16" s="43">
        <v>8</v>
      </c>
      <c r="KH16" s="44">
        <f t="shared" si="180"/>
        <v>2</v>
      </c>
      <c r="KI16" s="43">
        <v>16</v>
      </c>
      <c r="KJ16" s="60" t="str">
        <f t="shared" si="200"/>
        <v>キティフェイスポーチ</v>
      </c>
      <c r="KK16" s="67">
        <f t="shared" si="200"/>
        <v>700</v>
      </c>
      <c r="KL16" s="43">
        <f t="shared" si="182"/>
        <v>1400</v>
      </c>
      <c r="KM16" s="45">
        <f t="shared" si="183"/>
        <v>0.63636363636363635</v>
      </c>
      <c r="KN16" s="35" t="s">
        <v>1199</v>
      </c>
      <c r="KO16" s="27"/>
      <c r="KP16" s="51"/>
      <c r="KQ16" s="43">
        <v>7008</v>
      </c>
      <c r="KR16" s="44">
        <f t="shared" si="184"/>
        <v>40</v>
      </c>
      <c r="KS16" s="43">
        <v>142</v>
      </c>
      <c r="KT16" s="44">
        <f t="shared" si="185"/>
        <v>0</v>
      </c>
      <c r="KU16" s="43">
        <v>13</v>
      </c>
      <c r="KV16" s="44">
        <f t="shared" si="186"/>
        <v>0</v>
      </c>
      <c r="KW16" s="43">
        <v>0</v>
      </c>
      <c r="KX16" s="60" t="str">
        <f t="shared" si="187"/>
        <v>モンチッチマスコット2</v>
      </c>
      <c r="KY16" s="67">
        <f t="shared" si="188"/>
        <v>539</v>
      </c>
      <c r="KZ16" s="43">
        <f t="shared" si="189"/>
        <v>0</v>
      </c>
      <c r="LA16" s="45">
        <f t="shared" si="190"/>
        <v>0</v>
      </c>
      <c r="LB16" s="35" t="s">
        <v>1196</v>
      </c>
      <c r="LC16" s="27"/>
      <c r="LD16" s="98"/>
      <c r="LE16" s="44"/>
      <c r="LF16" s="44"/>
      <c r="LG16" s="44">
        <v>532</v>
      </c>
      <c r="LH16" s="44">
        <f t="shared" si="120"/>
        <v>0</v>
      </c>
      <c r="LI16" s="43">
        <v>2</v>
      </c>
      <c r="LJ16" s="44">
        <f t="shared" si="121"/>
        <v>0</v>
      </c>
      <c r="LK16" s="44">
        <v>0</v>
      </c>
      <c r="LL16" s="72" t="str">
        <f>IF(LE15="","",LL13)</f>
        <v>ボンドロ</v>
      </c>
      <c r="LM16" s="67">
        <f>IF(LF15="","",LM13)</f>
        <v>1500</v>
      </c>
      <c r="LN16" s="44">
        <f t="shared" si="122"/>
        <v>0</v>
      </c>
      <c r="LO16" s="45"/>
      <c r="LP16" s="35"/>
      <c r="LQ16" s="27"/>
      <c r="LR16" s="51" t="str">
        <f t="shared" si="88"/>
        <v/>
      </c>
      <c r="LS16" s="44"/>
      <c r="LT16" s="44" t="str">
        <f t="shared" si="89"/>
        <v/>
      </c>
      <c r="LU16" s="44"/>
      <c r="LV16" s="44" t="str">
        <f t="shared" si="90"/>
        <v/>
      </c>
      <c r="LW16" s="44"/>
      <c r="LX16" s="44" t="str">
        <f t="shared" si="91"/>
        <v/>
      </c>
      <c r="LY16" s="44"/>
      <c r="LZ16" s="322" t="str">
        <f t="shared" si="92"/>
        <v/>
      </c>
      <c r="MA16" s="43" t="str">
        <f t="shared" si="93"/>
        <v/>
      </c>
      <c r="MB16" s="44" t="str">
        <f t="shared" si="94"/>
        <v/>
      </c>
      <c r="MC16" s="45" t="str">
        <f t="shared" si="95"/>
        <v/>
      </c>
      <c r="MD16" s="35"/>
      <c r="ME16" s="27"/>
      <c r="MF16" s="51" t="str">
        <f t="shared" si="96"/>
        <v/>
      </c>
      <c r="MG16" s="44"/>
      <c r="MH16" s="44" t="str">
        <f t="shared" si="97"/>
        <v/>
      </c>
      <c r="MI16" s="44"/>
      <c r="MJ16" s="44" t="str">
        <f t="shared" si="98"/>
        <v/>
      </c>
      <c r="MK16" s="44"/>
      <c r="ML16" s="44" t="str">
        <f t="shared" si="99"/>
        <v/>
      </c>
      <c r="MM16" s="44"/>
      <c r="MN16" s="322" t="str">
        <f t="shared" si="100"/>
        <v/>
      </c>
      <c r="MO16" s="43" t="str">
        <f t="shared" si="101"/>
        <v/>
      </c>
      <c r="MP16" s="44" t="str">
        <f t="shared" si="102"/>
        <v/>
      </c>
      <c r="MQ16" s="45" t="str">
        <f t="shared" si="103"/>
        <v/>
      </c>
      <c r="MR16" s="35"/>
      <c r="MS16" s="27"/>
      <c r="MT16" s="51" t="str">
        <f t="shared" si="104"/>
        <v/>
      </c>
      <c r="MU16" s="44"/>
      <c r="MV16" s="44" t="str">
        <f t="shared" si="105"/>
        <v/>
      </c>
      <c r="MW16" s="44"/>
      <c r="MX16" s="44" t="str">
        <f t="shared" si="106"/>
        <v/>
      </c>
      <c r="MY16" s="44"/>
      <c r="MZ16" s="44" t="str">
        <f t="shared" si="107"/>
        <v/>
      </c>
      <c r="NA16" s="44"/>
      <c r="NB16" s="322" t="str">
        <f t="shared" si="108"/>
        <v/>
      </c>
      <c r="NC16" s="43" t="str">
        <f t="shared" si="109"/>
        <v/>
      </c>
      <c r="ND16" s="44" t="str">
        <f t="shared" si="110"/>
        <v/>
      </c>
      <c r="NE16" s="45" t="str">
        <f t="shared" si="111"/>
        <v/>
      </c>
      <c r="NF16" s="35"/>
      <c r="NG16" s="27"/>
      <c r="NH16" s="51" t="str">
        <f t="shared" si="112"/>
        <v/>
      </c>
      <c r="NI16" s="44"/>
      <c r="NJ16" s="44" t="str">
        <f t="shared" si="113"/>
        <v/>
      </c>
      <c r="NK16" s="44"/>
      <c r="NL16" s="44" t="str">
        <f t="shared" si="114"/>
        <v/>
      </c>
      <c r="NM16" s="44"/>
      <c r="NN16" s="44" t="str">
        <f t="shared" si="115"/>
        <v/>
      </c>
      <c r="NO16" s="44"/>
      <c r="NP16" s="322" t="str">
        <f t="shared" si="116"/>
        <v/>
      </c>
      <c r="NQ16" s="43" t="str">
        <f t="shared" si="117"/>
        <v/>
      </c>
      <c r="NR16" s="44" t="str">
        <f t="shared" si="118"/>
        <v/>
      </c>
      <c r="NS16" s="45" t="str">
        <f t="shared" si="119"/>
        <v/>
      </c>
      <c r="NT16" s="35"/>
    </row>
    <row r="17" spans="1:384" ht="15" customHeight="1" thickBot="1" x14ac:dyDescent="0.25">
      <c r="A17" s="38"/>
      <c r="B17" s="39"/>
      <c r="C17" s="40"/>
      <c r="D17" s="40"/>
      <c r="E17" s="41"/>
      <c r="F17" s="41"/>
      <c r="G17" s="40"/>
      <c r="H17" s="42"/>
      <c r="I17" s="44"/>
      <c r="J17" s="44"/>
      <c r="K17" s="44"/>
      <c r="L17" s="44"/>
      <c r="M17" s="44"/>
      <c r="N17" s="44"/>
      <c r="O17" s="44"/>
      <c r="P17" s="322" t="str">
        <f t="shared" si="4"/>
        <v/>
      </c>
      <c r="Q17" s="43"/>
      <c r="R17" s="44"/>
      <c r="S17" s="45"/>
      <c r="T17" s="35"/>
      <c r="U17" s="27"/>
      <c r="V17" s="51" t="str">
        <f t="shared" si="8"/>
        <v/>
      </c>
      <c r="W17" s="44"/>
      <c r="X17" s="44"/>
      <c r="Y17" s="44"/>
      <c r="Z17" s="44"/>
      <c r="AA17" s="44"/>
      <c r="AB17" s="44"/>
      <c r="AC17" s="44"/>
      <c r="AD17" s="322" t="str">
        <f t="shared" si="12"/>
        <v/>
      </c>
      <c r="AE17" s="43"/>
      <c r="AF17" s="44"/>
      <c r="AG17" s="45"/>
      <c r="AH17" s="35"/>
      <c r="AI17" s="27"/>
      <c r="AJ17" s="51" t="str">
        <f t="shared" si="16"/>
        <v/>
      </c>
      <c r="AK17" s="44"/>
      <c r="AL17" s="44"/>
      <c r="AM17" s="44"/>
      <c r="AN17" s="44"/>
      <c r="AO17" s="44"/>
      <c r="AP17" s="44"/>
      <c r="AQ17" s="44"/>
      <c r="AR17" s="322" t="str">
        <f t="shared" si="20"/>
        <v/>
      </c>
      <c r="AS17" s="43"/>
      <c r="AT17" s="44"/>
      <c r="AU17" s="45"/>
      <c r="AV17" s="35"/>
      <c r="AW17" s="27"/>
      <c r="AX17" s="51" t="str">
        <f t="shared" si="24"/>
        <v/>
      </c>
      <c r="AY17" s="44"/>
      <c r="AZ17" s="44"/>
      <c r="BA17" s="44"/>
      <c r="BB17" s="44"/>
      <c r="BC17" s="44"/>
      <c r="BD17" s="44"/>
      <c r="BE17" s="44"/>
      <c r="BF17" s="322" t="str">
        <f t="shared" si="28"/>
        <v/>
      </c>
      <c r="BG17" s="43"/>
      <c r="BH17" s="44"/>
      <c r="BI17" s="45"/>
      <c r="BJ17" s="35"/>
      <c r="BK17" s="50"/>
      <c r="BL17" s="99"/>
      <c r="BM17" s="25">
        <v>14557</v>
      </c>
      <c r="BN17" s="44">
        <f t="shared" si="123"/>
        <v>91</v>
      </c>
      <c r="BO17" s="25">
        <v>769</v>
      </c>
      <c r="BP17" s="44">
        <f t="shared" si="124"/>
        <v>1</v>
      </c>
      <c r="BQ17" s="25">
        <v>20</v>
      </c>
      <c r="BR17" s="44">
        <f t="shared" si="125"/>
        <v>1</v>
      </c>
      <c r="BS17" s="25">
        <v>2</v>
      </c>
      <c r="BT17" s="60" t="str">
        <f t="shared" si="193"/>
        <v>たまごっちマスコット</v>
      </c>
      <c r="BU17" s="67">
        <f t="shared" si="194"/>
        <v>1430</v>
      </c>
      <c r="BV17" s="44">
        <f t="shared" si="127"/>
        <v>1430</v>
      </c>
      <c r="BW17" s="45">
        <f t="shared" si="128"/>
        <v>0.15714285714285714</v>
      </c>
      <c r="BX17" s="35"/>
      <c r="BY17" s="27"/>
      <c r="BZ17" s="100"/>
      <c r="CA17" s="25">
        <v>3970</v>
      </c>
      <c r="CB17" s="44">
        <f t="shared" si="129"/>
        <v>48</v>
      </c>
      <c r="CC17" s="25">
        <v>128</v>
      </c>
      <c r="CD17" s="44">
        <f t="shared" si="130"/>
        <v>5</v>
      </c>
      <c r="CE17" s="25">
        <v>13</v>
      </c>
      <c r="CF17" s="44">
        <f t="shared" si="131"/>
        <v>6</v>
      </c>
      <c r="CG17" s="25">
        <v>2</v>
      </c>
      <c r="CH17" s="60" t="str">
        <f t="shared" si="195"/>
        <v>忍者めし</v>
      </c>
      <c r="CI17" s="67">
        <f t="shared" si="196"/>
        <v>250</v>
      </c>
      <c r="CJ17" s="44">
        <f t="shared" si="133"/>
        <v>1500</v>
      </c>
      <c r="CK17" s="45">
        <f t="shared" si="134"/>
        <v>0.3125</v>
      </c>
      <c r="CL17" s="35"/>
      <c r="CM17" s="27"/>
      <c r="CN17" s="100"/>
      <c r="CO17" s="25">
        <v>5706</v>
      </c>
      <c r="CP17" s="44">
        <f t="shared" si="135"/>
        <v>54</v>
      </c>
      <c r="CQ17" s="25">
        <v>188</v>
      </c>
      <c r="CR17" s="44">
        <f t="shared" si="136"/>
        <v>4</v>
      </c>
      <c r="CS17" s="25">
        <v>8</v>
      </c>
      <c r="CT17" s="44">
        <f t="shared" si="137"/>
        <v>3</v>
      </c>
      <c r="CU17" s="25">
        <v>3</v>
      </c>
      <c r="CV17" s="60" t="str">
        <f t="shared" ref="CV17:CV58" si="201">IF(CO17="","",CV13)</f>
        <v>サンリオボアバンスクリップ</v>
      </c>
      <c r="CW17" s="67">
        <f t="shared" ref="CW17:CW58" si="202">IF(CP17="","",CW13)</f>
        <v>1100</v>
      </c>
      <c r="CX17" s="44">
        <f t="shared" si="139"/>
        <v>3300</v>
      </c>
      <c r="CY17" s="45">
        <f t="shared" si="140"/>
        <v>0.61111111111111116</v>
      </c>
      <c r="CZ17" s="35" t="s">
        <v>995</v>
      </c>
      <c r="DA17" s="58"/>
      <c r="DB17" s="100"/>
      <c r="DC17" s="25">
        <v>10021</v>
      </c>
      <c r="DD17" s="44">
        <f t="shared" si="141"/>
        <v>73</v>
      </c>
      <c r="DE17" s="25">
        <v>471</v>
      </c>
      <c r="DF17" s="44">
        <f t="shared" si="142"/>
        <v>2</v>
      </c>
      <c r="DG17" s="25">
        <v>6</v>
      </c>
      <c r="DH17" s="44">
        <f t="shared" si="143"/>
        <v>2</v>
      </c>
      <c r="DI17" s="25">
        <v>0</v>
      </c>
      <c r="DJ17" s="60" t="s">
        <v>1144</v>
      </c>
      <c r="DK17" s="67">
        <v>440</v>
      </c>
      <c r="DL17" s="44">
        <f t="shared" si="145"/>
        <v>880</v>
      </c>
      <c r="DM17" s="45">
        <f t="shared" si="146"/>
        <v>0.12054794520547946</v>
      </c>
      <c r="DN17" s="35"/>
      <c r="DO17" s="27"/>
      <c r="DP17" s="100"/>
      <c r="DQ17" s="25">
        <v>4201</v>
      </c>
      <c r="DR17" s="44">
        <f t="shared" si="147"/>
        <v>58</v>
      </c>
      <c r="DS17" s="25">
        <v>130</v>
      </c>
      <c r="DT17" s="44">
        <f t="shared" si="148"/>
        <v>0</v>
      </c>
      <c r="DU17" s="25">
        <v>9</v>
      </c>
      <c r="DV17" s="44">
        <f t="shared" si="149"/>
        <v>0</v>
      </c>
      <c r="DW17" s="25">
        <v>0</v>
      </c>
      <c r="DX17" s="60" t="str">
        <f t="shared" si="150"/>
        <v>キティしっぽ付きポーチ</v>
      </c>
      <c r="DY17" s="67">
        <f t="shared" si="151"/>
        <v>880</v>
      </c>
      <c r="DZ17" s="44">
        <f t="shared" si="152"/>
        <v>0</v>
      </c>
      <c r="EA17" s="45">
        <f t="shared" si="153"/>
        <v>0</v>
      </c>
      <c r="EB17" s="35"/>
      <c r="EC17" s="27"/>
      <c r="ED17" s="51" t="str">
        <f t="shared" si="32"/>
        <v/>
      </c>
      <c r="EE17" s="44"/>
      <c r="EF17" s="44"/>
      <c r="EG17" s="44"/>
      <c r="EH17" s="44"/>
      <c r="EI17" s="44"/>
      <c r="EJ17" s="44"/>
      <c r="EK17" s="44"/>
      <c r="EL17" s="322" t="str">
        <f t="shared" si="36"/>
        <v/>
      </c>
      <c r="EM17" s="43"/>
      <c r="EN17" s="44"/>
      <c r="EO17" s="45"/>
      <c r="EP17" s="35"/>
      <c r="EQ17" s="27"/>
      <c r="ER17" s="51" t="str">
        <f t="shared" si="40"/>
        <v/>
      </c>
      <c r="ES17" s="44"/>
      <c r="ET17" s="44"/>
      <c r="EU17" s="44"/>
      <c r="EV17" s="44"/>
      <c r="EW17" s="44"/>
      <c r="EX17" s="44"/>
      <c r="EY17" s="44"/>
      <c r="EZ17" s="322" t="str">
        <f t="shared" si="44"/>
        <v/>
      </c>
      <c r="FA17" s="43"/>
      <c r="FB17" s="44"/>
      <c r="FC17" s="45"/>
      <c r="FD17" s="35"/>
      <c r="FF17" s="51" t="str">
        <f t="shared" si="48"/>
        <v/>
      </c>
      <c r="FG17" s="44"/>
      <c r="FH17" s="44"/>
      <c r="FI17" s="44"/>
      <c r="FJ17" s="44"/>
      <c r="FK17" s="44"/>
      <c r="FL17" s="44"/>
      <c r="FM17" s="44"/>
      <c r="FN17" s="322" t="str">
        <f t="shared" si="52"/>
        <v/>
      </c>
      <c r="FO17" s="43"/>
      <c r="FP17" s="44"/>
      <c r="FQ17" s="45"/>
      <c r="FR17" s="35"/>
      <c r="FT17" s="51" t="str">
        <f t="shared" si="56"/>
        <v/>
      </c>
      <c r="FU17" s="44"/>
      <c r="FV17" s="44"/>
      <c r="FW17" s="44"/>
      <c r="FX17" s="44"/>
      <c r="FY17" s="44"/>
      <c r="FZ17" s="44"/>
      <c r="GA17" s="44"/>
      <c r="GB17" s="322" t="str">
        <f t="shared" si="60"/>
        <v/>
      </c>
      <c r="GC17" s="43"/>
      <c r="GD17" s="44"/>
      <c r="GE17" s="45"/>
      <c r="GF17" s="35"/>
      <c r="GH17" s="51" t="str">
        <f t="shared" si="64"/>
        <v/>
      </c>
      <c r="GI17" s="44"/>
      <c r="GJ17" s="44"/>
      <c r="GK17" s="44"/>
      <c r="GL17" s="44"/>
      <c r="GM17" s="44"/>
      <c r="GN17" s="44"/>
      <c r="GO17" s="44"/>
      <c r="GP17" s="322" t="str">
        <f t="shared" si="68"/>
        <v/>
      </c>
      <c r="GQ17" s="43"/>
      <c r="GR17" s="44"/>
      <c r="GS17" s="45"/>
      <c r="GT17" s="35"/>
      <c r="GU17" s="27"/>
      <c r="GV17" s="51" t="str">
        <f t="shared" si="72"/>
        <v/>
      </c>
      <c r="GW17" s="44"/>
      <c r="GX17" s="44"/>
      <c r="GY17" s="44"/>
      <c r="GZ17" s="44"/>
      <c r="HA17" s="44"/>
      <c r="HB17" s="44"/>
      <c r="HC17" s="44"/>
      <c r="HD17" s="322" t="str">
        <f t="shared" si="76"/>
        <v/>
      </c>
      <c r="HE17" s="43"/>
      <c r="HF17" s="44"/>
      <c r="HG17" s="45"/>
      <c r="HH17" s="35"/>
      <c r="HJ17" s="51" t="str">
        <f t="shared" si="80"/>
        <v/>
      </c>
      <c r="HK17" s="44"/>
      <c r="HL17" s="44"/>
      <c r="HM17" s="44"/>
      <c r="HN17" s="44"/>
      <c r="HO17" s="44"/>
      <c r="HP17" s="44"/>
      <c r="HQ17" s="44"/>
      <c r="HR17" s="322" t="str">
        <f t="shared" si="84"/>
        <v/>
      </c>
      <c r="HS17" s="43"/>
      <c r="HT17" s="44"/>
      <c r="HU17" s="45"/>
      <c r="HV17" s="35"/>
      <c r="HW17" s="61"/>
      <c r="HX17" s="100"/>
      <c r="HY17" s="25">
        <v>3890</v>
      </c>
      <c r="HZ17" s="44">
        <f t="shared" si="154"/>
        <v>13</v>
      </c>
      <c r="IA17" s="25">
        <v>103</v>
      </c>
      <c r="IB17" s="44">
        <f t="shared" si="155"/>
        <v>0</v>
      </c>
      <c r="IC17" s="25">
        <v>3</v>
      </c>
      <c r="ID17" s="44">
        <f t="shared" si="156"/>
        <v>0</v>
      </c>
      <c r="IE17" s="25">
        <v>0</v>
      </c>
      <c r="IF17" s="60" t="str">
        <f t="shared" si="197"/>
        <v>おしりぷにぷにシール</v>
      </c>
      <c r="IG17" s="67">
        <f t="shared" si="198"/>
        <v>220</v>
      </c>
      <c r="IH17" s="44">
        <f t="shared" si="157"/>
        <v>0</v>
      </c>
      <c r="II17" s="45">
        <f t="shared" si="199"/>
        <v>0</v>
      </c>
      <c r="IJ17" s="35" t="s">
        <v>1192</v>
      </c>
      <c r="IL17" s="100"/>
      <c r="IM17" s="25">
        <v>3048</v>
      </c>
      <c r="IN17" s="44">
        <f t="shared" si="159"/>
        <v>168</v>
      </c>
      <c r="IO17" s="25">
        <v>85</v>
      </c>
      <c r="IP17" s="44">
        <f t="shared" si="160"/>
        <v>4</v>
      </c>
      <c r="IQ17" s="25">
        <v>17</v>
      </c>
      <c r="IR17" s="44">
        <f t="shared" si="161"/>
        <v>4</v>
      </c>
      <c r="IS17" s="25">
        <v>3</v>
      </c>
      <c r="IT17" s="60" t="str">
        <f t="shared" si="162"/>
        <v>たまごっちマスコット</v>
      </c>
      <c r="IU17" s="67">
        <f t="shared" si="163"/>
        <v>1100</v>
      </c>
      <c r="IV17" s="44">
        <f t="shared" si="164"/>
        <v>4400</v>
      </c>
      <c r="IW17" s="45">
        <f t="shared" si="165"/>
        <v>0.26190476190476192</v>
      </c>
      <c r="IX17" s="35"/>
      <c r="IY17" s="33"/>
      <c r="IZ17" s="100"/>
      <c r="JA17" s="25">
        <v>9635</v>
      </c>
      <c r="JB17" s="44">
        <f t="shared" si="166"/>
        <v>111</v>
      </c>
      <c r="JC17" s="25">
        <v>270</v>
      </c>
      <c r="JD17" s="44">
        <f t="shared" si="167"/>
        <v>4</v>
      </c>
      <c r="JE17" s="25">
        <v>25</v>
      </c>
      <c r="JF17" s="44">
        <f t="shared" si="168"/>
        <v>5</v>
      </c>
      <c r="JG17" s="25">
        <v>5</v>
      </c>
      <c r="JH17" s="60" t="str">
        <f t="shared" si="169"/>
        <v>ボンボンドロップシール</v>
      </c>
      <c r="JI17" s="67">
        <f t="shared" si="170"/>
        <v>200</v>
      </c>
      <c r="JJ17" s="44">
        <f t="shared" si="171"/>
        <v>1000</v>
      </c>
      <c r="JK17" s="45">
        <f t="shared" si="172"/>
        <v>9.0090090090090086E-2</v>
      </c>
      <c r="JL17" s="35"/>
      <c r="JM17" s="27"/>
      <c r="JN17" s="100"/>
      <c r="JO17" s="25">
        <v>6373</v>
      </c>
      <c r="JP17" s="44">
        <f t="shared" si="173"/>
        <v>43</v>
      </c>
      <c r="JQ17" s="25">
        <v>436</v>
      </c>
      <c r="JR17" s="44">
        <f t="shared" si="174"/>
        <v>2</v>
      </c>
      <c r="JS17" s="25">
        <v>28</v>
      </c>
      <c r="JT17" s="44">
        <f t="shared" si="175"/>
        <v>2</v>
      </c>
      <c r="JU17" s="25">
        <v>0</v>
      </c>
      <c r="JV17" s="60" t="str">
        <f t="shared" ref="JV17:JV46" si="203">IF(JO17="","",JV13)</f>
        <v>たまごっちヘアクリップ</v>
      </c>
      <c r="JW17" s="67">
        <f t="shared" ref="JW17:JW46" si="204">IF(JP17="","",JW13)</f>
        <v>1100</v>
      </c>
      <c r="JX17" s="44">
        <f t="shared" si="176"/>
        <v>2200</v>
      </c>
      <c r="JY17" s="45">
        <f t="shared" si="177"/>
        <v>0.51162790697674421</v>
      </c>
      <c r="JZ17" s="35"/>
      <c r="KA17" s="61"/>
      <c r="KB17" s="100"/>
      <c r="KC17" s="25">
        <v>9946</v>
      </c>
      <c r="KD17" s="44">
        <f t="shared" si="178"/>
        <v>140</v>
      </c>
      <c r="KE17" s="25">
        <v>532</v>
      </c>
      <c r="KF17" s="44">
        <f t="shared" si="179"/>
        <v>3</v>
      </c>
      <c r="KG17" s="25">
        <v>18</v>
      </c>
      <c r="KH17" s="44">
        <f t="shared" si="180"/>
        <v>3</v>
      </c>
      <c r="KI17" s="25">
        <v>0</v>
      </c>
      <c r="KJ17" s="60" t="str">
        <f t="shared" si="200"/>
        <v>たまごっちマスコット</v>
      </c>
      <c r="KK17" s="67">
        <f t="shared" si="200"/>
        <v>1100</v>
      </c>
      <c r="KL17" s="44">
        <f t="shared" si="182"/>
        <v>3300</v>
      </c>
      <c r="KM17" s="45">
        <f t="shared" si="183"/>
        <v>0.23571428571428571</v>
      </c>
      <c r="KN17" s="35"/>
      <c r="KO17" s="27"/>
      <c r="KP17" s="100"/>
      <c r="KQ17" s="25">
        <v>6986</v>
      </c>
      <c r="KR17" s="44">
        <f t="shared" si="184"/>
        <v>24</v>
      </c>
      <c r="KS17" s="25">
        <v>333</v>
      </c>
      <c r="KT17" s="44">
        <f t="shared" si="185"/>
        <v>6</v>
      </c>
      <c r="KU17" s="25">
        <v>290</v>
      </c>
      <c r="KV17" s="44">
        <f t="shared" si="186"/>
        <v>10</v>
      </c>
      <c r="KW17" s="25">
        <v>0</v>
      </c>
      <c r="KX17" s="60" t="str">
        <f t="shared" si="187"/>
        <v>ブレスレット</v>
      </c>
      <c r="KY17" s="67">
        <f t="shared" si="188"/>
        <v>150</v>
      </c>
      <c r="KZ17" s="44">
        <f t="shared" si="189"/>
        <v>1500</v>
      </c>
      <c r="LA17" s="45">
        <f t="shared" si="190"/>
        <v>0.625</v>
      </c>
      <c r="LB17" s="35" t="s">
        <v>1198</v>
      </c>
      <c r="LC17" s="27"/>
      <c r="LD17" s="74"/>
      <c r="LE17" s="75"/>
      <c r="LF17" s="75"/>
      <c r="LG17" s="75">
        <v>1166</v>
      </c>
      <c r="LH17" s="75">
        <f t="shared" si="120"/>
        <v>0</v>
      </c>
      <c r="LI17" s="76">
        <v>2</v>
      </c>
      <c r="LJ17" s="75">
        <f t="shared" si="121"/>
        <v>0</v>
      </c>
      <c r="LK17" s="75">
        <v>0</v>
      </c>
      <c r="LL17" s="77" t="str">
        <f>IF(LE15="","",LL14)</f>
        <v>ボンドロ</v>
      </c>
      <c r="LM17" s="78">
        <f>IF(LF15="","",LM14)</f>
        <v>1500</v>
      </c>
      <c r="LN17" s="75">
        <f t="shared" si="122"/>
        <v>0</v>
      </c>
      <c r="LO17" s="79"/>
      <c r="LP17" s="35"/>
      <c r="LQ17" s="27"/>
      <c r="LR17" s="51" t="str">
        <f t="shared" si="88"/>
        <v/>
      </c>
      <c r="LS17" s="44"/>
      <c r="LT17" s="44"/>
      <c r="LU17" s="44"/>
      <c r="LV17" s="44"/>
      <c r="LW17" s="44"/>
      <c r="LX17" s="44"/>
      <c r="LY17" s="44"/>
      <c r="LZ17" s="322" t="str">
        <f t="shared" si="92"/>
        <v/>
      </c>
      <c r="MA17" s="43"/>
      <c r="MB17" s="44"/>
      <c r="MC17" s="45"/>
      <c r="MD17" s="35"/>
      <c r="ME17" s="27"/>
      <c r="MF17" s="51" t="str">
        <f t="shared" si="96"/>
        <v/>
      </c>
      <c r="MG17" s="44"/>
      <c r="MH17" s="44"/>
      <c r="MI17" s="44"/>
      <c r="MJ17" s="44"/>
      <c r="MK17" s="44"/>
      <c r="ML17" s="44"/>
      <c r="MM17" s="44"/>
      <c r="MN17" s="322" t="str">
        <f t="shared" si="100"/>
        <v/>
      </c>
      <c r="MO17" s="43"/>
      <c r="MP17" s="44"/>
      <c r="MQ17" s="45"/>
      <c r="MR17" s="35"/>
      <c r="MS17" s="27"/>
      <c r="MT17" s="51" t="str">
        <f t="shared" si="104"/>
        <v/>
      </c>
      <c r="MU17" s="44"/>
      <c r="MV17" s="44"/>
      <c r="MW17" s="44"/>
      <c r="MX17" s="44"/>
      <c r="MY17" s="44"/>
      <c r="MZ17" s="44"/>
      <c r="NA17" s="44"/>
      <c r="NB17" s="322" t="str">
        <f t="shared" si="108"/>
        <v/>
      </c>
      <c r="NC17" s="43"/>
      <c r="ND17" s="44"/>
      <c r="NE17" s="45"/>
      <c r="NF17" s="35"/>
      <c r="NG17" s="27"/>
      <c r="NH17" s="51" t="str">
        <f t="shared" si="112"/>
        <v/>
      </c>
      <c r="NI17" s="44"/>
      <c r="NJ17" s="44"/>
      <c r="NK17" s="44"/>
      <c r="NL17" s="44"/>
      <c r="NM17" s="44"/>
      <c r="NN17" s="44"/>
      <c r="NO17" s="44"/>
      <c r="NP17" s="322" t="str">
        <f t="shared" si="116"/>
        <v/>
      </c>
      <c r="NQ17" s="43"/>
      <c r="NR17" s="44"/>
      <c r="NS17" s="45"/>
      <c r="NT17" s="35"/>
    </row>
    <row r="18" spans="1:384" ht="15" customHeight="1" thickTop="1" thickBot="1" x14ac:dyDescent="0.25">
      <c r="A18" s="38"/>
      <c r="B18" s="39"/>
      <c r="C18" s="40"/>
      <c r="D18" s="40"/>
      <c r="E18" s="41"/>
      <c r="F18" s="41"/>
      <c r="G18" s="40"/>
      <c r="H18" s="42"/>
      <c r="I18" s="44"/>
      <c r="J18" s="44" t="str">
        <f>IF(I18="","",I18-I19)</f>
        <v/>
      </c>
      <c r="K18" s="44"/>
      <c r="L18" s="44" t="str">
        <f>IF(K18="","",K18-K19)</f>
        <v/>
      </c>
      <c r="M18" s="44"/>
      <c r="N18" s="44" t="str">
        <f>IF(M18="","",M19+O19-M18)</f>
        <v/>
      </c>
      <c r="O18" s="44"/>
      <c r="P18" s="322" t="str">
        <f t="shared" si="4"/>
        <v/>
      </c>
      <c r="Q18" s="43" t="str">
        <f>IF(I18="","",Q19)</f>
        <v/>
      </c>
      <c r="R18" s="44" t="str">
        <f t="shared" ref="R18:R55" si="205">IF(Q18="","",N18*Q18)</f>
        <v/>
      </c>
      <c r="S18" s="45" t="str">
        <f t="shared" ref="S18:S55" si="206">IF(R18="","",R18/(J18*100))</f>
        <v/>
      </c>
      <c r="T18" s="35"/>
      <c r="U18" s="27"/>
      <c r="V18" s="51" t="str">
        <f t="shared" si="8"/>
        <v/>
      </c>
      <c r="W18" s="67"/>
      <c r="X18" s="44" t="str">
        <f>IF(W18="","",W18-W19)</f>
        <v/>
      </c>
      <c r="Y18" s="44"/>
      <c r="Z18" s="44" t="str">
        <f>IF(Y18="","",Y18-Y19)</f>
        <v/>
      </c>
      <c r="AA18" s="44"/>
      <c r="AB18" s="44" t="str">
        <f>IF(AA18="","",AA19+AC19-AA18)</f>
        <v/>
      </c>
      <c r="AC18" s="44"/>
      <c r="AD18" s="322" t="str">
        <f t="shared" si="12"/>
        <v/>
      </c>
      <c r="AE18" s="43" t="str">
        <f>IF(W18="","",AE19)</f>
        <v/>
      </c>
      <c r="AF18" s="44" t="str">
        <f t="shared" ref="AF18:AF50" si="207">IF(AE18="","",AB18*AE18)</f>
        <v/>
      </c>
      <c r="AG18" s="45" t="str">
        <f t="shared" ref="AG18:AG50" si="208">IF(AF18="","",AF18/(X18*100))</f>
        <v/>
      </c>
      <c r="AH18" s="35"/>
      <c r="AI18" s="27"/>
      <c r="AJ18" s="51" t="str">
        <f t="shared" si="16"/>
        <v/>
      </c>
      <c r="AK18" s="44"/>
      <c r="AL18" s="44" t="str">
        <f>IF(AK18="","",AK18-AK19)</f>
        <v/>
      </c>
      <c r="AM18" s="44"/>
      <c r="AN18" s="44" t="str">
        <f>IF(AM18="","",AM18-AM19)</f>
        <v/>
      </c>
      <c r="AO18" s="44"/>
      <c r="AP18" s="44" t="str">
        <f>IF(AO18="","",AO19+AQ19-AO18)</f>
        <v/>
      </c>
      <c r="AQ18" s="44"/>
      <c r="AR18" s="322" t="str">
        <f t="shared" si="20"/>
        <v/>
      </c>
      <c r="AS18" s="43" t="str">
        <f>IF(AK18="","",AS19)</f>
        <v/>
      </c>
      <c r="AT18" s="44" t="str">
        <f t="shared" ref="AT18:AT55" si="209">IF(AS18="","",AP18*AS18)</f>
        <v/>
      </c>
      <c r="AU18" s="45" t="str">
        <f t="shared" ref="AU18:AU55" si="210">IF(AT18="","",AT18/(AL18*100))</f>
        <v/>
      </c>
      <c r="AV18" s="35"/>
      <c r="AW18" s="27"/>
      <c r="AX18" s="51" t="str">
        <f t="shared" si="24"/>
        <v/>
      </c>
      <c r="AY18" s="44"/>
      <c r="AZ18" s="44" t="str">
        <f>IF(AY18="","",AY18-AY19)</f>
        <v/>
      </c>
      <c r="BA18" s="44"/>
      <c r="BB18" s="44" t="str">
        <f>IF(BA18="","",BA18-BA19)</f>
        <v/>
      </c>
      <c r="BC18" s="44"/>
      <c r="BD18" s="44" t="str">
        <f>IF(BC18="","",BC19+BE19-BC18)</f>
        <v/>
      </c>
      <c r="BE18" s="44"/>
      <c r="BF18" s="322" t="str">
        <f t="shared" si="28"/>
        <v/>
      </c>
      <c r="BG18" s="43" t="str">
        <f>IF(AY18="","",BG19)</f>
        <v/>
      </c>
      <c r="BH18" s="44" t="str">
        <f t="shared" ref="BH18:BH55" si="211">IF(BG18="","",BD18*BG18)</f>
        <v/>
      </c>
      <c r="BI18" s="45" t="str">
        <f t="shared" ref="BI18:BI55" si="212">IF(BH18="","",BH18/(AZ18*100))</f>
        <v/>
      </c>
      <c r="BJ18" s="35"/>
      <c r="BK18" s="50"/>
      <c r="BL18" s="74"/>
      <c r="BM18" s="75">
        <v>15899</v>
      </c>
      <c r="BN18" s="82">
        <f t="shared" si="123"/>
        <v>15</v>
      </c>
      <c r="BO18" s="75">
        <v>869</v>
      </c>
      <c r="BP18" s="75">
        <f t="shared" si="124"/>
        <v>5</v>
      </c>
      <c r="BQ18" s="75">
        <v>420</v>
      </c>
      <c r="BR18" s="75">
        <f t="shared" si="125"/>
        <v>10</v>
      </c>
      <c r="BS18" s="75">
        <v>0</v>
      </c>
      <c r="BT18" s="77" t="str">
        <f t="shared" si="193"/>
        <v>ブレスレット</v>
      </c>
      <c r="BU18" s="78">
        <f t="shared" si="194"/>
        <v>60</v>
      </c>
      <c r="BV18" s="75">
        <f t="shared" si="127"/>
        <v>600</v>
      </c>
      <c r="BW18" s="79">
        <f t="shared" si="128"/>
        <v>0.4</v>
      </c>
      <c r="BX18" s="35" t="s">
        <v>1187</v>
      </c>
      <c r="BY18" s="27"/>
      <c r="BZ18" s="74"/>
      <c r="CA18" s="75">
        <v>5212</v>
      </c>
      <c r="CB18" s="75">
        <f t="shared" si="129"/>
        <v>109</v>
      </c>
      <c r="CC18" s="75">
        <v>139</v>
      </c>
      <c r="CD18" s="75">
        <f t="shared" si="130"/>
        <v>9</v>
      </c>
      <c r="CE18" s="75">
        <v>28</v>
      </c>
      <c r="CF18" s="75">
        <f t="shared" si="131"/>
        <v>11</v>
      </c>
      <c r="CG18" s="75">
        <v>9</v>
      </c>
      <c r="CH18" s="77" t="str">
        <f t="shared" si="195"/>
        <v>ボンボンドロップシール</v>
      </c>
      <c r="CI18" s="78">
        <f t="shared" si="196"/>
        <v>200</v>
      </c>
      <c r="CJ18" s="75">
        <f t="shared" si="133"/>
        <v>2200</v>
      </c>
      <c r="CK18" s="79">
        <f t="shared" si="134"/>
        <v>0.20183486238532111</v>
      </c>
      <c r="CL18" s="35"/>
      <c r="CM18" s="27"/>
      <c r="CN18" s="74"/>
      <c r="CO18" s="75">
        <v>3675</v>
      </c>
      <c r="CP18" s="75">
        <f t="shared" si="135"/>
        <v>230</v>
      </c>
      <c r="CQ18" s="75">
        <v>70</v>
      </c>
      <c r="CR18" s="75">
        <f t="shared" si="136"/>
        <v>13</v>
      </c>
      <c r="CS18" s="75">
        <v>6</v>
      </c>
      <c r="CT18" s="206">
        <f t="shared" si="137"/>
        <v>10</v>
      </c>
      <c r="CU18" s="75">
        <v>5</v>
      </c>
      <c r="CV18" s="77" t="str">
        <f t="shared" si="201"/>
        <v>バタースクイーズ</v>
      </c>
      <c r="CW18" s="78">
        <f t="shared" si="202"/>
        <v>440</v>
      </c>
      <c r="CX18" s="75">
        <f t="shared" si="139"/>
        <v>4400</v>
      </c>
      <c r="CY18" s="79">
        <f t="shared" si="140"/>
        <v>0.19130434782608696</v>
      </c>
      <c r="CZ18" s="35" t="s">
        <v>1202</v>
      </c>
      <c r="DA18" s="58"/>
      <c r="DB18" s="74"/>
      <c r="DC18" s="75">
        <v>7537</v>
      </c>
      <c r="DD18" s="75">
        <f t="shared" si="141"/>
        <v>25</v>
      </c>
      <c r="DE18" s="75">
        <v>416</v>
      </c>
      <c r="DF18" s="75">
        <f t="shared" si="142"/>
        <v>1</v>
      </c>
      <c r="DG18" s="75">
        <v>7</v>
      </c>
      <c r="DH18" s="75">
        <f t="shared" si="143"/>
        <v>1</v>
      </c>
      <c r="DI18" s="75">
        <v>12</v>
      </c>
      <c r="DJ18" s="77" t="s">
        <v>1169</v>
      </c>
      <c r="DK18" s="78">
        <v>1430</v>
      </c>
      <c r="DL18" s="75">
        <f t="shared" si="145"/>
        <v>1430</v>
      </c>
      <c r="DM18" s="79">
        <f t="shared" si="146"/>
        <v>0.57199999999999995</v>
      </c>
      <c r="DN18" s="35"/>
      <c r="DO18" s="27"/>
      <c r="DP18" s="74"/>
      <c r="DQ18" s="75">
        <v>3192</v>
      </c>
      <c r="DR18" s="75">
        <f t="shared" si="147"/>
        <v>5</v>
      </c>
      <c r="DS18" s="75">
        <v>216</v>
      </c>
      <c r="DT18" s="75">
        <f t="shared" si="148"/>
        <v>2</v>
      </c>
      <c r="DU18" s="75">
        <v>308</v>
      </c>
      <c r="DV18" s="75">
        <f t="shared" si="149"/>
        <v>5</v>
      </c>
      <c r="DW18" s="75">
        <v>0</v>
      </c>
      <c r="DX18" s="77" t="str">
        <f t="shared" si="150"/>
        <v>サンリオブレスレット</v>
      </c>
      <c r="DY18" s="78">
        <f t="shared" si="151"/>
        <v>250</v>
      </c>
      <c r="DZ18" s="75">
        <f t="shared" si="152"/>
        <v>1250</v>
      </c>
      <c r="EA18" s="79">
        <f t="shared" si="153"/>
        <v>2.5</v>
      </c>
      <c r="EB18" s="318" t="s">
        <v>1203</v>
      </c>
      <c r="EC18" s="27"/>
      <c r="ED18" s="51" t="str">
        <f t="shared" si="32"/>
        <v/>
      </c>
      <c r="EE18" s="44"/>
      <c r="EF18" s="44" t="str">
        <f>IF(EE18="","",EE18-EE19)</f>
        <v/>
      </c>
      <c r="EG18" s="44"/>
      <c r="EH18" s="44" t="str">
        <f>IF(EG18="","",EG18-EG19)</f>
        <v/>
      </c>
      <c r="EI18" s="44"/>
      <c r="EJ18" s="44" t="str">
        <f>IF(EI18="","",EI19+EK19-EI18)</f>
        <v/>
      </c>
      <c r="EK18" s="44"/>
      <c r="EL18" s="322" t="str">
        <f t="shared" si="36"/>
        <v/>
      </c>
      <c r="EM18" s="43" t="str">
        <f>IF(EE18="","",EM19)</f>
        <v/>
      </c>
      <c r="EN18" s="44" t="str">
        <f t="shared" ref="EN18:EN50" si="213">IF(EM18="","",EJ18*EM18)</f>
        <v/>
      </c>
      <c r="EO18" s="45" t="str">
        <f t="shared" ref="EO18:EO50" si="214">IF(EN18="","",EN18/(EF18*100))</f>
        <v/>
      </c>
      <c r="EP18" s="35"/>
      <c r="EQ18" s="27"/>
      <c r="ER18" s="51" t="str">
        <f t="shared" si="40"/>
        <v/>
      </c>
      <c r="ES18" s="44"/>
      <c r="ET18" s="44" t="str">
        <f>IF(ES18="","",ES18-ES19)</f>
        <v/>
      </c>
      <c r="EU18" s="44"/>
      <c r="EV18" s="44" t="str">
        <f>IF(EU18="","",EU18-EU19)</f>
        <v/>
      </c>
      <c r="EW18" s="44"/>
      <c r="EX18" s="44" t="str">
        <f>IF(EW18="","",EW19+EY19-EW18)</f>
        <v/>
      </c>
      <c r="EY18" s="44"/>
      <c r="EZ18" s="322" t="str">
        <f t="shared" si="44"/>
        <v/>
      </c>
      <c r="FA18" s="43" t="str">
        <f>IF(ES18="","",FA19)</f>
        <v/>
      </c>
      <c r="FB18" s="44" t="str">
        <f t="shared" ref="FB18:FB55" si="215">IF(FA18="","",EX18*FA18)</f>
        <v/>
      </c>
      <c r="FC18" s="45" t="str">
        <f t="shared" ref="FC18:FC55" si="216">IF(FB18="","",FB18/(ET18*100))</f>
        <v/>
      </c>
      <c r="FD18" s="35"/>
      <c r="FF18" s="51" t="str">
        <f t="shared" si="48"/>
        <v/>
      </c>
      <c r="FG18" s="44"/>
      <c r="FH18" s="44" t="str">
        <f>IF(FG18="","",FG18-FG19)</f>
        <v/>
      </c>
      <c r="FI18" s="44"/>
      <c r="FJ18" s="44" t="str">
        <f>IF(FI18="","",FI18-FI19)</f>
        <v/>
      </c>
      <c r="FK18" s="44"/>
      <c r="FL18" s="44" t="str">
        <f>IF(FK18="","",FK19+FM19-FK18)</f>
        <v/>
      </c>
      <c r="FM18" s="44"/>
      <c r="FN18" s="322" t="str">
        <f t="shared" si="52"/>
        <v/>
      </c>
      <c r="FO18" s="43" t="str">
        <f>IF(FG18="","",FO19)</f>
        <v/>
      </c>
      <c r="FP18" s="44" t="str">
        <f t="shared" ref="FP18:FP50" si="217">IF(FO18="","",FL18*FO18)</f>
        <v/>
      </c>
      <c r="FQ18" s="45" t="str">
        <f t="shared" ref="FQ18:FQ50" si="218">IF(FP18="","",FP18/(FH18*100))</f>
        <v/>
      </c>
      <c r="FR18" s="35"/>
      <c r="FT18" s="51" t="str">
        <f t="shared" si="56"/>
        <v/>
      </c>
      <c r="FU18" s="44"/>
      <c r="FV18" s="44" t="str">
        <f>IF(FU18="","",FU18-FU19)</f>
        <v/>
      </c>
      <c r="FW18" s="44"/>
      <c r="FX18" s="44" t="str">
        <f>IF(FW18="","",FW18-FW19)</f>
        <v/>
      </c>
      <c r="FY18" s="44"/>
      <c r="FZ18" s="44" t="str">
        <f>IF(FY18="","",FY19+GA19-FY18)</f>
        <v/>
      </c>
      <c r="GA18" s="44"/>
      <c r="GB18" s="322" t="str">
        <f t="shared" si="60"/>
        <v/>
      </c>
      <c r="GC18" s="43" t="str">
        <f>IF(FU18="","",GC19)</f>
        <v/>
      </c>
      <c r="GD18" s="44" t="str">
        <f t="shared" ref="GD18:GD50" si="219">IF(GC18="","",FZ18*GC18)</f>
        <v/>
      </c>
      <c r="GE18" s="45" t="str">
        <f t="shared" ref="GE18:GE50" si="220">IF(GD18="","",GD18/(FV18*100))</f>
        <v/>
      </c>
      <c r="GF18" s="35"/>
      <c r="GH18" s="51" t="str">
        <f t="shared" si="64"/>
        <v/>
      </c>
      <c r="GI18" s="44"/>
      <c r="GJ18" s="44" t="str">
        <f>IF(GI18="","",GI18-GI19)</f>
        <v/>
      </c>
      <c r="GK18" s="44"/>
      <c r="GL18" s="44" t="str">
        <f>IF(GK18="","",GK18-GK19)</f>
        <v/>
      </c>
      <c r="GM18" s="44"/>
      <c r="GN18" s="44" t="str">
        <f>IF(GM18="","",GM19+GO19-GM18)</f>
        <v/>
      </c>
      <c r="GO18" s="44"/>
      <c r="GP18" s="322" t="str">
        <f t="shared" si="68"/>
        <v/>
      </c>
      <c r="GQ18" s="43" t="str">
        <f>IF(GI18="","",GQ19)</f>
        <v/>
      </c>
      <c r="GR18" s="44" t="str">
        <f t="shared" ref="GR18:GR50" si="221">IF(GQ18="","",GN18*GQ18)</f>
        <v/>
      </c>
      <c r="GS18" s="45" t="str">
        <f t="shared" ref="GS18:GS50" si="222">IF(GR18="","",GR18/(GJ18*100))</f>
        <v/>
      </c>
      <c r="GT18" s="35"/>
      <c r="GU18" s="27"/>
      <c r="GV18" s="51" t="str">
        <f t="shared" si="72"/>
        <v/>
      </c>
      <c r="GW18" s="44"/>
      <c r="GX18" s="44" t="str">
        <f>IF(GW18="","",GW18-GW19)</f>
        <v/>
      </c>
      <c r="GY18" s="44"/>
      <c r="GZ18" s="44" t="str">
        <f>IF(GY18="","",GY18-GY19)</f>
        <v/>
      </c>
      <c r="HA18" s="44"/>
      <c r="HB18" s="44" t="str">
        <f>IF(HA18="","",HA19+HC19-HA18)</f>
        <v/>
      </c>
      <c r="HC18" s="44"/>
      <c r="HD18" s="322" t="str">
        <f t="shared" si="76"/>
        <v/>
      </c>
      <c r="HE18" s="43" t="str">
        <f>IF(GW18="","",HE19)</f>
        <v/>
      </c>
      <c r="HF18" s="44" t="str">
        <f t="shared" ref="HF18:HF50" si="223">IF(HE18="","",HB18*HE18)</f>
        <v/>
      </c>
      <c r="HG18" s="45" t="str">
        <f t="shared" ref="HG18:HG50" si="224">IF(HF18="","",HF18/(GX18*100))</f>
        <v/>
      </c>
      <c r="HH18" s="35"/>
      <c r="HJ18" s="51" t="str">
        <f t="shared" si="80"/>
        <v/>
      </c>
      <c r="HK18" s="44"/>
      <c r="HL18" s="44" t="str">
        <f>IF(HK18="","",HK18-HK19)</f>
        <v/>
      </c>
      <c r="HM18" s="44"/>
      <c r="HN18" s="44" t="str">
        <f>IF(HM18="","",HM18-HM19)</f>
        <v/>
      </c>
      <c r="HO18" s="44"/>
      <c r="HP18" s="44" t="str">
        <f>IF(HO18="","",HO19+HQ19-HO18)</f>
        <v/>
      </c>
      <c r="HQ18" s="44"/>
      <c r="HR18" s="322" t="str">
        <f t="shared" si="84"/>
        <v/>
      </c>
      <c r="HS18" s="43" t="str">
        <f>IF(HK18="","",HS19)</f>
        <v/>
      </c>
      <c r="HT18" s="44" t="str">
        <f t="shared" ref="HT18:HT50" si="225">IF(HS18="","",HP18*HS18)</f>
        <v/>
      </c>
      <c r="HU18" s="45" t="str">
        <f t="shared" ref="HU18:HU50" si="226">IF(HT18="","",HT18/(HL18*100))</f>
        <v/>
      </c>
      <c r="HV18" s="35"/>
      <c r="HW18" s="61"/>
      <c r="HX18" s="74"/>
      <c r="HY18" s="75">
        <v>16850</v>
      </c>
      <c r="HZ18" s="75">
        <f t="shared" si="154"/>
        <v>332</v>
      </c>
      <c r="IA18" s="75">
        <v>136</v>
      </c>
      <c r="IB18" s="75">
        <f t="shared" si="155"/>
        <v>1</v>
      </c>
      <c r="IC18" s="75">
        <v>2</v>
      </c>
      <c r="ID18" s="75">
        <f t="shared" si="156"/>
        <v>1</v>
      </c>
      <c r="IE18" s="75">
        <v>1</v>
      </c>
      <c r="IF18" s="77" t="str">
        <f t="shared" si="197"/>
        <v>ボンボンドロップシール</v>
      </c>
      <c r="IG18" s="78">
        <f t="shared" si="198"/>
        <v>2000</v>
      </c>
      <c r="IH18" s="75">
        <f t="shared" si="157"/>
        <v>2000</v>
      </c>
      <c r="II18" s="79">
        <f t="shared" si="199"/>
        <v>6.0240963855421686E-2</v>
      </c>
      <c r="IJ18" s="35"/>
      <c r="IL18" s="74"/>
      <c r="IM18" s="75">
        <v>2646</v>
      </c>
      <c r="IN18" s="75">
        <f t="shared" si="159"/>
        <v>145</v>
      </c>
      <c r="IO18" s="75">
        <v>88</v>
      </c>
      <c r="IP18" s="75">
        <f t="shared" si="160"/>
        <v>10</v>
      </c>
      <c r="IQ18" s="75">
        <v>22</v>
      </c>
      <c r="IR18" s="75">
        <f t="shared" si="161"/>
        <v>12</v>
      </c>
      <c r="IS18" s="75">
        <v>15</v>
      </c>
      <c r="IT18" s="77" t="str">
        <f t="shared" si="162"/>
        <v>ボンドロシール</v>
      </c>
      <c r="IU18" s="78">
        <f t="shared" si="163"/>
        <v>200</v>
      </c>
      <c r="IV18" s="75">
        <f t="shared" si="164"/>
        <v>2400</v>
      </c>
      <c r="IW18" s="79">
        <f t="shared" si="165"/>
        <v>0.16551724137931034</v>
      </c>
      <c r="IX18" s="35"/>
      <c r="IY18" s="33"/>
      <c r="IZ18" s="74"/>
      <c r="JA18" s="75">
        <v>8826</v>
      </c>
      <c r="JB18" s="75">
        <f t="shared" si="166"/>
        <v>191</v>
      </c>
      <c r="JC18" s="75">
        <v>338</v>
      </c>
      <c r="JD18" s="75">
        <f t="shared" si="167"/>
        <v>3</v>
      </c>
      <c r="JE18" s="75">
        <v>2</v>
      </c>
      <c r="JF18" s="75">
        <f t="shared" si="168"/>
        <v>3</v>
      </c>
      <c r="JG18" s="75">
        <v>6</v>
      </c>
      <c r="JH18" s="77" t="s">
        <v>1144</v>
      </c>
      <c r="JI18" s="78">
        <v>400</v>
      </c>
      <c r="JJ18" s="75">
        <f t="shared" si="171"/>
        <v>1200</v>
      </c>
      <c r="JK18" s="79">
        <f t="shared" si="172"/>
        <v>6.2827225130890049E-2</v>
      </c>
      <c r="JL18" s="35"/>
      <c r="JM18" s="27"/>
      <c r="JN18" s="74"/>
      <c r="JO18" s="75">
        <v>7713</v>
      </c>
      <c r="JP18" s="75">
        <f t="shared" si="173"/>
        <v>32</v>
      </c>
      <c r="JQ18" s="75">
        <v>333</v>
      </c>
      <c r="JR18" s="75">
        <f t="shared" si="174"/>
        <v>1</v>
      </c>
      <c r="JS18" s="75">
        <v>17</v>
      </c>
      <c r="JT18" s="75">
        <f t="shared" si="175"/>
        <v>1</v>
      </c>
      <c r="JU18" s="75">
        <v>0</v>
      </c>
      <c r="JV18" s="77" t="str">
        <f t="shared" si="203"/>
        <v>忍者グミ</v>
      </c>
      <c r="JW18" s="78">
        <f t="shared" si="204"/>
        <v>200</v>
      </c>
      <c r="JX18" s="75">
        <f t="shared" si="176"/>
        <v>200</v>
      </c>
      <c r="JY18" s="79">
        <f t="shared" si="177"/>
        <v>6.25E-2</v>
      </c>
      <c r="JZ18" s="35"/>
      <c r="KA18" s="61"/>
      <c r="KB18" s="74"/>
      <c r="KC18" s="75">
        <v>1713</v>
      </c>
      <c r="KD18" s="75">
        <f t="shared" si="178"/>
        <v>282</v>
      </c>
      <c r="KE18" s="75">
        <v>263</v>
      </c>
      <c r="KF18" s="75">
        <f t="shared" si="179"/>
        <v>3</v>
      </c>
      <c r="KG18" s="75">
        <v>2</v>
      </c>
      <c r="KH18" s="75">
        <f t="shared" si="180"/>
        <v>5</v>
      </c>
      <c r="KI18" s="75">
        <v>4</v>
      </c>
      <c r="KJ18" s="77" t="str">
        <f t="shared" si="200"/>
        <v>たまごっちタイルシール</v>
      </c>
      <c r="KK18" s="78">
        <f t="shared" si="200"/>
        <v>650</v>
      </c>
      <c r="KL18" s="75">
        <f t="shared" si="182"/>
        <v>3250</v>
      </c>
      <c r="KM18" s="79">
        <f t="shared" si="183"/>
        <v>0.11524822695035461</v>
      </c>
      <c r="KN18" s="35"/>
      <c r="KO18" s="27"/>
      <c r="KP18" s="74"/>
      <c r="KQ18" s="75">
        <v>6725</v>
      </c>
      <c r="KR18" s="75">
        <f t="shared" si="184"/>
        <v>50</v>
      </c>
      <c r="KS18" s="75">
        <v>244</v>
      </c>
      <c r="KT18" s="75">
        <f t="shared" si="185"/>
        <v>1</v>
      </c>
      <c r="KU18" s="75">
        <v>11</v>
      </c>
      <c r="KV18" s="75">
        <f t="shared" si="186"/>
        <v>1</v>
      </c>
      <c r="KW18" s="75">
        <v>0</v>
      </c>
      <c r="KX18" s="77" t="str">
        <f t="shared" si="187"/>
        <v>キティしっぽ付ポーチ</v>
      </c>
      <c r="KY18" s="78">
        <f t="shared" si="188"/>
        <v>670</v>
      </c>
      <c r="KZ18" s="75">
        <f t="shared" si="189"/>
        <v>670</v>
      </c>
      <c r="LA18" s="79">
        <f t="shared" si="190"/>
        <v>0.13400000000000001</v>
      </c>
      <c r="LB18" s="35"/>
      <c r="LC18" s="27"/>
      <c r="LD18" s="51">
        <f>IF(A8="","",A8)</f>
        <v>46111</v>
      </c>
      <c r="LE18" s="43">
        <v>85333</v>
      </c>
      <c r="LF18" s="93">
        <f>IF(LE18="","",LE18-LE15)</f>
        <v>900</v>
      </c>
      <c r="LG18" s="43">
        <v>445</v>
      </c>
      <c r="LH18" s="43">
        <f t="shared" si="120"/>
        <v>0</v>
      </c>
      <c r="LI18" s="43">
        <v>2</v>
      </c>
      <c r="LJ18" s="87">
        <f t="shared" si="121"/>
        <v>0</v>
      </c>
      <c r="LK18" s="43">
        <v>0</v>
      </c>
      <c r="LL18" s="64" t="str">
        <f>IF(LE18="","",LL15)</f>
        <v>ボンドロ</v>
      </c>
      <c r="LM18" s="47">
        <f>IF(LF18="","",LM15)</f>
        <v>1200</v>
      </c>
      <c r="LN18" s="87">
        <f t="shared" si="122"/>
        <v>0</v>
      </c>
      <c r="LO18" s="54"/>
      <c r="LP18" s="35"/>
      <c r="LQ18" s="27"/>
      <c r="LR18" s="51" t="str">
        <f t="shared" si="88"/>
        <v/>
      </c>
      <c r="LS18" s="44"/>
      <c r="LT18" s="44" t="str">
        <f>IF(LS18="","",LS18-LS19)</f>
        <v/>
      </c>
      <c r="LU18" s="44"/>
      <c r="LV18" s="44" t="str">
        <f>IF(LU18="","",LU18-LU19)</f>
        <v/>
      </c>
      <c r="LW18" s="44"/>
      <c r="LX18" s="44" t="str">
        <f>IF(LW18="","",LW19+LY19-LW18)</f>
        <v/>
      </c>
      <c r="LY18" s="44"/>
      <c r="LZ18" s="322" t="str">
        <f t="shared" si="92"/>
        <v/>
      </c>
      <c r="MA18" s="43" t="str">
        <f>IF(LS18="","",MA19)</f>
        <v/>
      </c>
      <c r="MB18" s="44" t="str">
        <f t="shared" ref="MB18:MB50" si="227">IF(MA18="","",LX18*MA18)</f>
        <v/>
      </c>
      <c r="MC18" s="45" t="str">
        <f t="shared" ref="MC18:MC50" si="228">IF(MB18="","",MB18/(LT18*100))</f>
        <v/>
      </c>
      <c r="MD18" s="35"/>
      <c r="ME18" s="27"/>
      <c r="MF18" s="51" t="str">
        <f t="shared" si="96"/>
        <v/>
      </c>
      <c r="MG18" s="44"/>
      <c r="MH18" s="44" t="str">
        <f>IF(MG18="","",MG18-MG19)</f>
        <v/>
      </c>
      <c r="MI18" s="44"/>
      <c r="MJ18" s="44" t="str">
        <f>IF(MI18="","",MI18-MI19)</f>
        <v/>
      </c>
      <c r="MK18" s="44"/>
      <c r="ML18" s="44" t="str">
        <f>IF(MK18="","",MK19+MM19-MK18)</f>
        <v/>
      </c>
      <c r="MM18" s="44"/>
      <c r="MN18" s="322" t="str">
        <f t="shared" si="100"/>
        <v/>
      </c>
      <c r="MO18" s="43" t="str">
        <f>IF(MG18="","",MO19)</f>
        <v/>
      </c>
      <c r="MP18" s="44" t="str">
        <f t="shared" ref="MP18:MP50" si="229">IF(MO18="","",ML18*MO18)</f>
        <v/>
      </c>
      <c r="MQ18" s="45" t="str">
        <f t="shared" ref="MQ18:MQ50" si="230">IF(MP18="","",MP18/(MH18*100))</f>
        <v/>
      </c>
      <c r="MR18" s="35"/>
      <c r="MS18" s="27"/>
      <c r="MT18" s="51" t="str">
        <f t="shared" si="104"/>
        <v/>
      </c>
      <c r="MU18" s="44"/>
      <c r="MV18" s="44" t="str">
        <f>IF(MU18="","",MU18-MU19)</f>
        <v/>
      </c>
      <c r="MW18" s="44"/>
      <c r="MX18" s="44" t="str">
        <f>IF(MW18="","",MW18-MW19)</f>
        <v/>
      </c>
      <c r="MY18" s="44"/>
      <c r="MZ18" s="44" t="str">
        <f>IF(MY18="","",MY19+NA19-MY18)</f>
        <v/>
      </c>
      <c r="NA18" s="44"/>
      <c r="NB18" s="322" t="str">
        <f t="shared" si="108"/>
        <v/>
      </c>
      <c r="NC18" s="43" t="str">
        <f>IF(MU18="","",NC19)</f>
        <v/>
      </c>
      <c r="ND18" s="44" t="str">
        <f t="shared" ref="ND18:ND50" si="231">IF(NC18="","",MZ18*NC18)</f>
        <v/>
      </c>
      <c r="NE18" s="45" t="str">
        <f t="shared" ref="NE18:NE50" si="232">IF(ND18="","",ND18/(MV18*100))</f>
        <v/>
      </c>
      <c r="NF18" s="35"/>
      <c r="NG18" s="27"/>
      <c r="NH18" s="51" t="str">
        <f t="shared" si="112"/>
        <v/>
      </c>
      <c r="NI18" s="44"/>
      <c r="NJ18" s="44" t="str">
        <f>IF(NI18="","",NI18-NI19)</f>
        <v/>
      </c>
      <c r="NK18" s="44"/>
      <c r="NL18" s="44" t="str">
        <f>IF(NK18="","",NK18-NK19)</f>
        <v/>
      </c>
      <c r="NM18" s="44"/>
      <c r="NN18" s="44" t="str">
        <f>IF(NM18="","",NM19+NO19-NM18)</f>
        <v/>
      </c>
      <c r="NO18" s="44"/>
      <c r="NP18" s="322" t="str">
        <f t="shared" si="116"/>
        <v/>
      </c>
      <c r="NQ18" s="43" t="str">
        <f>IF(NI18="","",NQ19)</f>
        <v/>
      </c>
      <c r="NR18" s="44" t="str">
        <f t="shared" ref="NR18:NR50" si="233">IF(NQ18="","",NN18*NQ18)</f>
        <v/>
      </c>
      <c r="NS18" s="45" t="str">
        <f t="shared" ref="NS18:NS50" si="234">IF(NR18="","",NR18/(NJ18*100))</f>
        <v/>
      </c>
      <c r="NT18" s="35"/>
    </row>
    <row r="19" spans="1:384" ht="15" customHeight="1" thickTop="1" x14ac:dyDescent="0.2">
      <c r="A19" s="38"/>
      <c r="B19" s="39"/>
      <c r="C19" s="40"/>
      <c r="D19" s="40"/>
      <c r="E19" s="41"/>
      <c r="F19" s="41"/>
      <c r="G19" s="40"/>
      <c r="H19" s="42"/>
      <c r="I19" s="44"/>
      <c r="J19" s="44" t="str">
        <f>IF(I19="","",I19-I16)</f>
        <v/>
      </c>
      <c r="K19" s="44"/>
      <c r="L19" s="44" t="str">
        <f>IF(K19="","",K19-K16)</f>
        <v/>
      </c>
      <c r="M19" s="44"/>
      <c r="N19" s="44" t="str">
        <f>IF(M19="","",M16+O16-M19)</f>
        <v/>
      </c>
      <c r="O19" s="44"/>
      <c r="P19" s="322" t="str">
        <f t="shared" si="4"/>
        <v/>
      </c>
      <c r="Q19" s="43" t="str">
        <f>IF(I19="","",Q16)</f>
        <v/>
      </c>
      <c r="R19" s="44" t="str">
        <f t="shared" si="205"/>
        <v/>
      </c>
      <c r="S19" s="45" t="str">
        <f t="shared" si="206"/>
        <v/>
      </c>
      <c r="T19" s="35"/>
      <c r="U19" s="27"/>
      <c r="V19" s="51" t="str">
        <f t="shared" si="8"/>
        <v/>
      </c>
      <c r="W19" s="67"/>
      <c r="X19" s="44" t="str">
        <f>IF(W19="","",W19-W16)</f>
        <v/>
      </c>
      <c r="Y19" s="44"/>
      <c r="Z19" s="44" t="str">
        <f>IF(Y19="","",Y19-Y16)</f>
        <v/>
      </c>
      <c r="AA19" s="44"/>
      <c r="AB19" s="44" t="str">
        <f>IF(AA19="","",AA16+AC16-AA19)</f>
        <v/>
      </c>
      <c r="AC19" s="44"/>
      <c r="AD19" s="322" t="str">
        <f t="shared" si="12"/>
        <v/>
      </c>
      <c r="AE19" s="43" t="str">
        <f>IF(W19="","",AE16)</f>
        <v/>
      </c>
      <c r="AF19" s="44" t="str">
        <f t="shared" si="207"/>
        <v/>
      </c>
      <c r="AG19" s="45" t="str">
        <f t="shared" si="208"/>
        <v/>
      </c>
      <c r="AH19" s="35"/>
      <c r="AI19" s="27"/>
      <c r="AJ19" s="51" t="str">
        <f t="shared" si="16"/>
        <v/>
      </c>
      <c r="AK19" s="44"/>
      <c r="AL19" s="44" t="str">
        <f>IF(AK19="","",AK19-AK16)</f>
        <v/>
      </c>
      <c r="AM19" s="44"/>
      <c r="AN19" s="44" t="str">
        <f>IF(AM19="","",AM19-AM16)</f>
        <v/>
      </c>
      <c r="AO19" s="44"/>
      <c r="AP19" s="44" t="str">
        <f>IF(AO19="","",AO16+AQ16-AO19)</f>
        <v/>
      </c>
      <c r="AQ19" s="44"/>
      <c r="AR19" s="322" t="str">
        <f t="shared" si="20"/>
        <v/>
      </c>
      <c r="AS19" s="43" t="str">
        <f>IF(AK19="","",AS16)</f>
        <v/>
      </c>
      <c r="AT19" s="44" t="str">
        <f t="shared" si="209"/>
        <v/>
      </c>
      <c r="AU19" s="45" t="str">
        <f t="shared" si="210"/>
        <v/>
      </c>
      <c r="AV19" s="35"/>
      <c r="AW19" s="27"/>
      <c r="AX19" s="51" t="str">
        <f t="shared" si="24"/>
        <v/>
      </c>
      <c r="AY19" s="44"/>
      <c r="AZ19" s="44" t="str">
        <f>IF(AY19="","",AY19-AY16)</f>
        <v/>
      </c>
      <c r="BA19" s="44"/>
      <c r="BB19" s="44" t="str">
        <f>IF(BA19="","",BA19-BA16)</f>
        <v/>
      </c>
      <c r="BC19" s="44"/>
      <c r="BD19" s="44" t="str">
        <f>IF(BC19="","",BC16+BE16-BC19)</f>
        <v/>
      </c>
      <c r="BE19" s="44"/>
      <c r="BF19" s="322" t="str">
        <f t="shared" si="28"/>
        <v/>
      </c>
      <c r="BG19" s="43" t="str">
        <f>IF(AY19="","",BG16)</f>
        <v/>
      </c>
      <c r="BH19" s="44" t="str">
        <f t="shared" si="211"/>
        <v/>
      </c>
      <c r="BI19" s="45" t="str">
        <f t="shared" si="212"/>
        <v/>
      </c>
      <c r="BJ19" s="35"/>
      <c r="BK19" s="50"/>
      <c r="BL19" s="51">
        <f>IF($A7="","",$A7)</f>
        <v>46108</v>
      </c>
      <c r="BM19" s="43">
        <v>14595</v>
      </c>
      <c r="BN19" s="59">
        <f t="shared" si="123"/>
        <v>21</v>
      </c>
      <c r="BO19" s="43">
        <v>527</v>
      </c>
      <c r="BP19" s="87">
        <f t="shared" si="124"/>
        <v>0</v>
      </c>
      <c r="BQ19" s="43">
        <v>17</v>
      </c>
      <c r="BR19" s="43">
        <f t="shared" si="125"/>
        <v>0</v>
      </c>
      <c r="BS19" s="43">
        <v>0</v>
      </c>
      <c r="BT19" s="53" t="str">
        <f t="shared" si="193"/>
        <v>キティギャルマスコット</v>
      </c>
      <c r="BU19" s="47">
        <f t="shared" si="194"/>
        <v>660</v>
      </c>
      <c r="BV19" s="44">
        <f t="shared" si="127"/>
        <v>0</v>
      </c>
      <c r="BW19" s="89">
        <f t="shared" si="128"/>
        <v>0</v>
      </c>
      <c r="BX19" s="35"/>
      <c r="BY19" s="27"/>
      <c r="BZ19" s="51">
        <f>IF($A7="","",$A7)</f>
        <v>46108</v>
      </c>
      <c r="CA19" s="43">
        <v>3617</v>
      </c>
      <c r="CB19" s="43">
        <f t="shared" si="129"/>
        <v>81</v>
      </c>
      <c r="CC19" s="43">
        <v>65</v>
      </c>
      <c r="CD19" s="87">
        <f t="shared" si="130"/>
        <v>1</v>
      </c>
      <c r="CE19" s="43">
        <v>6</v>
      </c>
      <c r="CF19" s="43">
        <f t="shared" si="131"/>
        <v>1</v>
      </c>
      <c r="CG19" s="43">
        <v>6</v>
      </c>
      <c r="CH19" s="53" t="str">
        <f t="shared" si="195"/>
        <v>たまごっちブロックシール</v>
      </c>
      <c r="CI19" s="47">
        <f t="shared" si="196"/>
        <v>650</v>
      </c>
      <c r="CJ19" s="44">
        <f t="shared" si="133"/>
        <v>650</v>
      </c>
      <c r="CK19" s="89">
        <f t="shared" si="134"/>
        <v>8.0246913580246909E-2</v>
      </c>
      <c r="CL19" s="35" t="s">
        <v>1206</v>
      </c>
      <c r="CM19" s="27"/>
      <c r="CN19" s="51">
        <f>IF($A7="","",$A7)</f>
        <v>46108</v>
      </c>
      <c r="CO19" s="43">
        <v>3070</v>
      </c>
      <c r="CP19" s="59">
        <f t="shared" si="135"/>
        <v>28</v>
      </c>
      <c r="CQ19" s="43">
        <v>86</v>
      </c>
      <c r="CR19" s="87">
        <f t="shared" si="136"/>
        <v>0</v>
      </c>
      <c r="CS19" s="43">
        <v>18</v>
      </c>
      <c r="CT19" s="43">
        <f t="shared" si="137"/>
        <v>0</v>
      </c>
      <c r="CU19" s="43">
        <v>0</v>
      </c>
      <c r="CV19" s="53" t="str">
        <f t="shared" si="201"/>
        <v>ゲーム機柄イヤホン</v>
      </c>
      <c r="CW19" s="47">
        <f t="shared" si="202"/>
        <v>1100</v>
      </c>
      <c r="CX19" s="44">
        <f t="shared" si="139"/>
        <v>0</v>
      </c>
      <c r="CY19" s="89">
        <f t="shared" si="140"/>
        <v>0</v>
      </c>
      <c r="CZ19" s="35"/>
      <c r="DA19" s="58"/>
      <c r="DB19" s="51">
        <f>IF($A7="","",$A7)</f>
        <v>46108</v>
      </c>
      <c r="DC19" s="43">
        <v>9130</v>
      </c>
      <c r="DD19" s="43">
        <f t="shared" si="141"/>
        <v>85</v>
      </c>
      <c r="DE19" s="43">
        <v>334</v>
      </c>
      <c r="DF19" s="87">
        <f t="shared" si="142"/>
        <v>2</v>
      </c>
      <c r="DG19" s="43">
        <v>7</v>
      </c>
      <c r="DH19" s="43">
        <f t="shared" si="143"/>
        <v>2</v>
      </c>
      <c r="DI19" s="43">
        <v>0</v>
      </c>
      <c r="DJ19" s="53" t="str">
        <f t="shared" ref="DJ19:DJ58" si="235">IF(DC19="","",DJ15)</f>
        <v>雪見だいふくイヤホン</v>
      </c>
      <c r="DK19" s="47">
        <f t="shared" ref="DK19:DK58" si="236">IF(DD19="","",DK15)</f>
        <v>1100</v>
      </c>
      <c r="DL19" s="44">
        <f t="shared" si="145"/>
        <v>2200</v>
      </c>
      <c r="DM19" s="89">
        <f t="shared" si="146"/>
        <v>0.25882352941176473</v>
      </c>
      <c r="DN19" s="35"/>
      <c r="DO19" s="27"/>
      <c r="DP19" s="51">
        <f>IF($A7="","",$A7)</f>
        <v>46108</v>
      </c>
      <c r="DQ19" s="43">
        <v>3040</v>
      </c>
      <c r="DR19" s="43">
        <f t="shared" si="147"/>
        <v>19</v>
      </c>
      <c r="DS19" s="43">
        <v>98</v>
      </c>
      <c r="DT19" s="87">
        <f t="shared" si="148"/>
        <v>0</v>
      </c>
      <c r="DU19" s="43">
        <v>21</v>
      </c>
      <c r="DV19" s="43">
        <f t="shared" si="149"/>
        <v>0</v>
      </c>
      <c r="DW19" s="43">
        <v>0</v>
      </c>
      <c r="DX19" s="53" t="str">
        <f t="shared" si="150"/>
        <v>ゲーム機柄ワイヤレスイヤホン</v>
      </c>
      <c r="DY19" s="47">
        <f t="shared" si="151"/>
        <v>700</v>
      </c>
      <c r="DZ19" s="44">
        <f t="shared" si="152"/>
        <v>0</v>
      </c>
      <c r="EA19" s="89">
        <f t="shared" si="153"/>
        <v>0</v>
      </c>
      <c r="EB19" s="35" t="s">
        <v>1208</v>
      </c>
      <c r="EC19" s="27"/>
      <c r="ED19" s="51" t="str">
        <f t="shared" si="32"/>
        <v/>
      </c>
      <c r="EE19" s="44"/>
      <c r="EF19" s="44" t="str">
        <f>IF(EE19="","",EE19-EE16)</f>
        <v/>
      </c>
      <c r="EG19" s="44"/>
      <c r="EH19" s="44" t="str">
        <f>IF(EG19="","",EG19-EG16)</f>
        <v/>
      </c>
      <c r="EI19" s="44"/>
      <c r="EJ19" s="44" t="str">
        <f>IF(EI19="","",EI16+EK16-EI19)</f>
        <v/>
      </c>
      <c r="EK19" s="44"/>
      <c r="EL19" s="322" t="str">
        <f t="shared" si="36"/>
        <v/>
      </c>
      <c r="EM19" s="43" t="str">
        <f>IF(EE19="","",EM16)</f>
        <v/>
      </c>
      <c r="EN19" s="44" t="str">
        <f t="shared" si="213"/>
        <v/>
      </c>
      <c r="EO19" s="45" t="str">
        <f t="shared" si="214"/>
        <v/>
      </c>
      <c r="EP19" s="35"/>
      <c r="EQ19" s="27"/>
      <c r="ER19" s="51" t="str">
        <f t="shared" si="40"/>
        <v/>
      </c>
      <c r="ES19" s="44"/>
      <c r="ET19" s="44" t="str">
        <f>IF(ES19="","",ES19-ES16)</f>
        <v/>
      </c>
      <c r="EU19" s="44"/>
      <c r="EV19" s="44" t="str">
        <f>IF(EU19="","",EU19-EU16)</f>
        <v/>
      </c>
      <c r="EW19" s="44"/>
      <c r="EX19" s="44" t="str">
        <f>IF(EW19="","",EW16+EY16-EW19)</f>
        <v/>
      </c>
      <c r="EY19" s="44"/>
      <c r="EZ19" s="322" t="str">
        <f t="shared" si="44"/>
        <v/>
      </c>
      <c r="FA19" s="43" t="str">
        <f>IF(ES19="","",FA16)</f>
        <v/>
      </c>
      <c r="FB19" s="44" t="str">
        <f t="shared" si="215"/>
        <v/>
      </c>
      <c r="FC19" s="45" t="str">
        <f t="shared" si="216"/>
        <v/>
      </c>
      <c r="FD19" s="35"/>
      <c r="FF19" s="51" t="str">
        <f t="shared" si="48"/>
        <v/>
      </c>
      <c r="FG19" s="44"/>
      <c r="FH19" s="44" t="str">
        <f>IF(FG19="","",FG19-FG16)</f>
        <v/>
      </c>
      <c r="FI19" s="44"/>
      <c r="FJ19" s="44" t="str">
        <f>IF(FI19="","",FI19-FI16)</f>
        <v/>
      </c>
      <c r="FK19" s="44"/>
      <c r="FL19" s="44" t="str">
        <f>IF(FK19="","",FK16+FM16-FK19)</f>
        <v/>
      </c>
      <c r="FM19" s="44"/>
      <c r="FN19" s="322" t="str">
        <f t="shared" si="52"/>
        <v/>
      </c>
      <c r="FO19" s="43" t="str">
        <f>IF(FG19="","",FO16)</f>
        <v/>
      </c>
      <c r="FP19" s="44" t="str">
        <f t="shared" si="217"/>
        <v/>
      </c>
      <c r="FQ19" s="45" t="str">
        <f t="shared" si="218"/>
        <v/>
      </c>
      <c r="FR19" s="35"/>
      <c r="FT19" s="51" t="str">
        <f t="shared" si="56"/>
        <v/>
      </c>
      <c r="FU19" s="44"/>
      <c r="FV19" s="44" t="str">
        <f>IF(FU19="","",FU19-FU16)</f>
        <v/>
      </c>
      <c r="FW19" s="44"/>
      <c r="FX19" s="44" t="str">
        <f>IF(FW19="","",FW19-FW16)</f>
        <v/>
      </c>
      <c r="FY19" s="44"/>
      <c r="FZ19" s="44" t="str">
        <f>IF(FY19="","",FY16+GA16-FY19)</f>
        <v/>
      </c>
      <c r="GA19" s="44"/>
      <c r="GB19" s="322" t="str">
        <f t="shared" si="60"/>
        <v/>
      </c>
      <c r="GC19" s="43" t="str">
        <f>IF(FU19="","",GC16)</f>
        <v/>
      </c>
      <c r="GD19" s="44" t="str">
        <f t="shared" si="219"/>
        <v/>
      </c>
      <c r="GE19" s="45" t="str">
        <f t="shared" si="220"/>
        <v/>
      </c>
      <c r="GF19" s="35"/>
      <c r="GH19" s="51" t="str">
        <f t="shared" si="64"/>
        <v/>
      </c>
      <c r="GI19" s="44"/>
      <c r="GJ19" s="44" t="str">
        <f>IF(GI19="","",GI19-GI16)</f>
        <v/>
      </c>
      <c r="GK19" s="44"/>
      <c r="GL19" s="44" t="str">
        <f>IF(GK19="","",GK19-GK16)</f>
        <v/>
      </c>
      <c r="GM19" s="44"/>
      <c r="GN19" s="44" t="str">
        <f>IF(GM19="","",GM16+GO16-GM19)</f>
        <v/>
      </c>
      <c r="GO19" s="44"/>
      <c r="GP19" s="322" t="str">
        <f t="shared" si="68"/>
        <v/>
      </c>
      <c r="GQ19" s="43" t="str">
        <f>IF(GI19="","",GQ16)</f>
        <v/>
      </c>
      <c r="GR19" s="44" t="str">
        <f t="shared" si="221"/>
        <v/>
      </c>
      <c r="GS19" s="45" t="str">
        <f t="shared" si="222"/>
        <v/>
      </c>
      <c r="GT19" s="35"/>
      <c r="GU19" s="27"/>
      <c r="GV19" s="51" t="str">
        <f t="shared" si="72"/>
        <v/>
      </c>
      <c r="GW19" s="44"/>
      <c r="GX19" s="44" t="str">
        <f>IF(GW19="","",GW19-GW16)</f>
        <v/>
      </c>
      <c r="GY19" s="44"/>
      <c r="GZ19" s="44" t="str">
        <f>IF(GY19="","",GY19-GY16)</f>
        <v/>
      </c>
      <c r="HA19" s="44"/>
      <c r="HB19" s="44" t="str">
        <f>IF(HA19="","",HA16+HC16-HA19)</f>
        <v/>
      </c>
      <c r="HC19" s="44"/>
      <c r="HD19" s="322" t="str">
        <f t="shared" si="76"/>
        <v/>
      </c>
      <c r="HE19" s="43" t="str">
        <f>IF(GW19="","",HE16)</f>
        <v/>
      </c>
      <c r="HF19" s="44" t="str">
        <f t="shared" si="223"/>
        <v/>
      </c>
      <c r="HG19" s="45" t="str">
        <f t="shared" si="224"/>
        <v/>
      </c>
      <c r="HH19" s="35"/>
      <c r="HJ19" s="51" t="str">
        <f t="shared" si="80"/>
        <v/>
      </c>
      <c r="HK19" s="44"/>
      <c r="HL19" s="44" t="str">
        <f>IF(HK19="","",HK19-HK16)</f>
        <v/>
      </c>
      <c r="HM19" s="44"/>
      <c r="HN19" s="44" t="str">
        <f>IF(HM19="","",HM19-HM16)</f>
        <v/>
      </c>
      <c r="HO19" s="44"/>
      <c r="HP19" s="44" t="str">
        <f>IF(HO19="","",HO16+HQ16-HO19)</f>
        <v/>
      </c>
      <c r="HQ19" s="44"/>
      <c r="HR19" s="322" t="str">
        <f t="shared" si="84"/>
        <v/>
      </c>
      <c r="HS19" s="43" t="str">
        <f>IF(HK19="","",HS16)</f>
        <v/>
      </c>
      <c r="HT19" s="44" t="str">
        <f t="shared" si="225"/>
        <v/>
      </c>
      <c r="HU19" s="45" t="str">
        <f t="shared" si="226"/>
        <v/>
      </c>
      <c r="HV19" s="35"/>
      <c r="HW19" s="61"/>
      <c r="HX19" s="51">
        <f>IF($A7="","",$A7)</f>
        <v>46108</v>
      </c>
      <c r="HY19" s="43">
        <v>367</v>
      </c>
      <c r="HZ19" s="43">
        <f t="shared" si="154"/>
        <v>20</v>
      </c>
      <c r="IA19" s="43">
        <v>30</v>
      </c>
      <c r="IB19" s="87">
        <f t="shared" si="155"/>
        <v>2</v>
      </c>
      <c r="IC19" s="43">
        <v>3</v>
      </c>
      <c r="ID19" s="43">
        <f t="shared" si="156"/>
        <v>0</v>
      </c>
      <c r="IE19" s="43">
        <v>0</v>
      </c>
      <c r="IF19" s="53" t="str">
        <f t="shared" si="197"/>
        <v>おしりぷにぷにシール</v>
      </c>
      <c r="IG19" s="47">
        <f t="shared" si="198"/>
        <v>220</v>
      </c>
      <c r="IH19" s="44">
        <f t="shared" si="157"/>
        <v>0</v>
      </c>
      <c r="II19" s="89">
        <f t="shared" si="199"/>
        <v>0</v>
      </c>
      <c r="IJ19" s="35"/>
      <c r="IL19" s="51">
        <f>IF($A7="","",$A7)</f>
        <v>46108</v>
      </c>
      <c r="IM19" s="43">
        <v>2675</v>
      </c>
      <c r="IN19" s="43">
        <f t="shared" si="159"/>
        <v>29</v>
      </c>
      <c r="IO19" s="43">
        <v>48</v>
      </c>
      <c r="IP19" s="87">
        <f t="shared" si="160"/>
        <v>1</v>
      </c>
      <c r="IQ19" s="43">
        <v>12</v>
      </c>
      <c r="IR19" s="43">
        <f t="shared" si="161"/>
        <v>0</v>
      </c>
      <c r="IS19" s="43">
        <v>1</v>
      </c>
      <c r="IT19" s="53" t="str">
        <f t="shared" si="162"/>
        <v>キティボアバンスクリップ</v>
      </c>
      <c r="IU19" s="47">
        <f t="shared" si="163"/>
        <v>1100</v>
      </c>
      <c r="IV19" s="44">
        <f t="shared" si="164"/>
        <v>0</v>
      </c>
      <c r="IW19" s="89">
        <f t="shared" si="165"/>
        <v>0</v>
      </c>
      <c r="IX19" s="35"/>
      <c r="IY19" s="33"/>
      <c r="IZ19" s="51">
        <f>IF($A7="","",$A7)</f>
        <v>46108</v>
      </c>
      <c r="JA19" s="43">
        <v>9532</v>
      </c>
      <c r="JB19" s="43">
        <f t="shared" si="166"/>
        <v>40</v>
      </c>
      <c r="JC19" s="43">
        <v>370</v>
      </c>
      <c r="JD19" s="87">
        <f t="shared" si="167"/>
        <v>0</v>
      </c>
      <c r="JE19" s="43">
        <v>8</v>
      </c>
      <c r="JF19" s="43">
        <f t="shared" si="168"/>
        <v>0</v>
      </c>
      <c r="JG19" s="43">
        <v>0</v>
      </c>
      <c r="JH19" s="53" t="str">
        <f t="shared" ref="JH19:JH58" si="237">IF(JA19="","",JH15)</f>
        <v>サンリオデニムポーチ</v>
      </c>
      <c r="JI19" s="47">
        <f t="shared" ref="JI19:JI58" si="238">IF(JB19="","",JI15)</f>
        <v>1300</v>
      </c>
      <c r="JJ19" s="44">
        <f t="shared" si="171"/>
        <v>0</v>
      </c>
      <c r="JK19" s="89">
        <f t="shared" si="172"/>
        <v>0</v>
      </c>
      <c r="JL19" s="35"/>
      <c r="JM19" s="27"/>
      <c r="JN19" s="51">
        <f>IF($A7="","",$A7)</f>
        <v>46108</v>
      </c>
      <c r="JO19" s="43">
        <v>477</v>
      </c>
      <c r="JP19" s="43">
        <f t="shared" si="173"/>
        <v>25</v>
      </c>
      <c r="JQ19" s="43">
        <v>231</v>
      </c>
      <c r="JR19" s="87">
        <f t="shared" si="174"/>
        <v>0</v>
      </c>
      <c r="JS19" s="43">
        <v>17</v>
      </c>
      <c r="JT19" s="43">
        <f t="shared" si="175"/>
        <v>0</v>
      </c>
      <c r="JU19" s="43">
        <v>0</v>
      </c>
      <c r="JV19" s="53" t="str">
        <f t="shared" si="203"/>
        <v>モンチッチがま口</v>
      </c>
      <c r="JW19" s="47">
        <f t="shared" si="204"/>
        <v>400</v>
      </c>
      <c r="JX19" s="44">
        <f t="shared" si="176"/>
        <v>0</v>
      </c>
      <c r="JY19" s="89">
        <f t="shared" si="177"/>
        <v>0</v>
      </c>
      <c r="JZ19" s="35"/>
      <c r="KA19" s="61"/>
      <c r="KB19" s="51">
        <f>IF($A7="","",$A7)</f>
        <v>46108</v>
      </c>
      <c r="KC19" s="43">
        <v>7420</v>
      </c>
      <c r="KD19" s="43">
        <f t="shared" si="178"/>
        <v>53</v>
      </c>
      <c r="KE19" s="43">
        <v>238</v>
      </c>
      <c r="KF19" s="87">
        <f t="shared" si="179"/>
        <v>1</v>
      </c>
      <c r="KG19" s="43">
        <v>9</v>
      </c>
      <c r="KH19" s="43">
        <f t="shared" si="180"/>
        <v>1</v>
      </c>
      <c r="KI19" s="43">
        <v>1</v>
      </c>
      <c r="KJ19" s="53" t="str">
        <f t="shared" si="200"/>
        <v>サンリオヒョウ柄ヘアバンド</v>
      </c>
      <c r="KK19" s="47">
        <f t="shared" si="200"/>
        <v>1100</v>
      </c>
      <c r="KL19" s="44">
        <f t="shared" si="182"/>
        <v>1100</v>
      </c>
      <c r="KM19" s="89">
        <f t="shared" si="183"/>
        <v>0.20754716981132076</v>
      </c>
      <c r="KN19" s="35"/>
      <c r="KO19" s="27"/>
      <c r="KP19" s="51">
        <f>IF($A7="","",$A7)</f>
        <v>46108</v>
      </c>
      <c r="KQ19" s="43">
        <v>80</v>
      </c>
      <c r="KR19" s="43">
        <v>34</v>
      </c>
      <c r="KS19" s="43">
        <v>325</v>
      </c>
      <c r="KT19" s="87">
        <f t="shared" si="185"/>
        <v>2</v>
      </c>
      <c r="KU19" s="43">
        <v>9</v>
      </c>
      <c r="KV19" s="43">
        <f t="shared" si="186"/>
        <v>3</v>
      </c>
      <c r="KW19" s="43">
        <v>2</v>
      </c>
      <c r="KX19" s="53" t="str">
        <f t="shared" si="187"/>
        <v>キティボアバンスクリップ</v>
      </c>
      <c r="KY19" s="47">
        <f t="shared" si="188"/>
        <v>1100</v>
      </c>
      <c r="KZ19" s="44">
        <f t="shared" si="189"/>
        <v>3300</v>
      </c>
      <c r="LA19" s="89">
        <f t="shared" si="190"/>
        <v>0.97058823529411764</v>
      </c>
      <c r="LB19" s="35" t="s">
        <v>1218</v>
      </c>
      <c r="LC19" s="27"/>
      <c r="LD19" s="98"/>
      <c r="LE19" s="44"/>
      <c r="LF19" s="44"/>
      <c r="LG19" s="44">
        <v>532</v>
      </c>
      <c r="LH19" s="44">
        <f t="shared" si="120"/>
        <v>0</v>
      </c>
      <c r="LI19" s="43">
        <v>1</v>
      </c>
      <c r="LJ19" s="44">
        <f t="shared" si="121"/>
        <v>1</v>
      </c>
      <c r="LK19" s="44">
        <v>1</v>
      </c>
      <c r="LL19" s="72" t="str">
        <f>IF(LE18="","",LL16)</f>
        <v>ボンドロ</v>
      </c>
      <c r="LM19" s="67">
        <f>IF(LF18="","",LM16)</f>
        <v>1500</v>
      </c>
      <c r="LN19" s="44">
        <f t="shared" si="122"/>
        <v>1500</v>
      </c>
      <c r="LO19" s="45"/>
      <c r="LP19" s="35"/>
      <c r="LQ19" s="27"/>
      <c r="LR19" s="51" t="str">
        <f t="shared" si="88"/>
        <v/>
      </c>
      <c r="LS19" s="44"/>
      <c r="LT19" s="44" t="str">
        <f>IF(LS19="","",LS19-LS16)</f>
        <v/>
      </c>
      <c r="LU19" s="44"/>
      <c r="LV19" s="44" t="str">
        <f>IF(LU19="","",LU19-LU16)</f>
        <v/>
      </c>
      <c r="LW19" s="44"/>
      <c r="LX19" s="44" t="str">
        <f>IF(LW19="","",LW16+LY16-LW19)</f>
        <v/>
      </c>
      <c r="LY19" s="44"/>
      <c r="LZ19" s="322" t="str">
        <f t="shared" si="92"/>
        <v/>
      </c>
      <c r="MA19" s="43" t="str">
        <f>IF(LS19="","",MA16)</f>
        <v/>
      </c>
      <c r="MB19" s="44" t="str">
        <f t="shared" si="227"/>
        <v/>
      </c>
      <c r="MC19" s="45" t="str">
        <f t="shared" si="228"/>
        <v/>
      </c>
      <c r="MD19" s="35"/>
      <c r="ME19" s="27"/>
      <c r="MF19" s="51" t="str">
        <f t="shared" si="96"/>
        <v/>
      </c>
      <c r="MG19" s="44"/>
      <c r="MH19" s="44" t="str">
        <f>IF(MG19="","",MG19-MG16)</f>
        <v/>
      </c>
      <c r="MI19" s="44"/>
      <c r="MJ19" s="44" t="str">
        <f>IF(MI19="","",MI19-MI16)</f>
        <v/>
      </c>
      <c r="MK19" s="44"/>
      <c r="ML19" s="44" t="str">
        <f>IF(MK19="","",MK16+MM16-MK19)</f>
        <v/>
      </c>
      <c r="MM19" s="44"/>
      <c r="MN19" s="322" t="str">
        <f t="shared" si="100"/>
        <v/>
      </c>
      <c r="MO19" s="43" t="str">
        <f>IF(MG19="","",MO16)</f>
        <v/>
      </c>
      <c r="MP19" s="44" t="str">
        <f t="shared" si="229"/>
        <v/>
      </c>
      <c r="MQ19" s="45" t="str">
        <f t="shared" si="230"/>
        <v/>
      </c>
      <c r="MR19" s="35"/>
      <c r="MS19" s="27"/>
      <c r="MT19" s="51" t="str">
        <f t="shared" si="104"/>
        <v/>
      </c>
      <c r="MU19" s="44"/>
      <c r="MV19" s="44" t="str">
        <f>IF(MU19="","",MU19-MU16)</f>
        <v/>
      </c>
      <c r="MW19" s="44"/>
      <c r="MX19" s="44" t="str">
        <f>IF(MW19="","",MW19-MW16)</f>
        <v/>
      </c>
      <c r="MY19" s="44"/>
      <c r="MZ19" s="44" t="str">
        <f>IF(MY19="","",MY16+NA16-MY19)</f>
        <v/>
      </c>
      <c r="NA19" s="44"/>
      <c r="NB19" s="322" t="str">
        <f t="shared" si="108"/>
        <v/>
      </c>
      <c r="NC19" s="43" t="str">
        <f>IF(MU19="","",NC16)</f>
        <v/>
      </c>
      <c r="ND19" s="44" t="str">
        <f t="shared" si="231"/>
        <v/>
      </c>
      <c r="NE19" s="45" t="str">
        <f t="shared" si="232"/>
        <v/>
      </c>
      <c r="NF19" s="35"/>
      <c r="NG19" s="27"/>
      <c r="NH19" s="51" t="str">
        <f t="shared" si="112"/>
        <v/>
      </c>
      <c r="NI19" s="44"/>
      <c r="NJ19" s="44" t="str">
        <f>IF(NI19="","",NI19-NI16)</f>
        <v/>
      </c>
      <c r="NK19" s="44"/>
      <c r="NL19" s="44" t="str">
        <f>IF(NK19="","",NK19-NK16)</f>
        <v/>
      </c>
      <c r="NM19" s="44"/>
      <c r="NN19" s="44" t="str">
        <f>IF(NM19="","",NM16+NO16-NM19)</f>
        <v/>
      </c>
      <c r="NO19" s="44"/>
      <c r="NP19" s="322" t="str">
        <f t="shared" si="116"/>
        <v/>
      </c>
      <c r="NQ19" s="43" t="str">
        <f>IF(NI19="","",NQ16)</f>
        <v/>
      </c>
      <c r="NR19" s="44" t="str">
        <f t="shared" si="233"/>
        <v/>
      </c>
      <c r="NS19" s="45" t="str">
        <f t="shared" si="234"/>
        <v/>
      </c>
      <c r="NT19" s="35"/>
    </row>
    <row r="20" spans="1:384" ht="15" customHeight="1" thickBot="1" x14ac:dyDescent="0.25">
      <c r="A20" s="38"/>
      <c r="B20" s="39"/>
      <c r="C20" s="40"/>
      <c r="D20" s="40"/>
      <c r="E20" s="41"/>
      <c r="F20" s="41"/>
      <c r="G20" s="40"/>
      <c r="H20" s="42"/>
      <c r="I20" s="44"/>
      <c r="J20" s="44" t="str">
        <f>IF(I20="","",I20-I18)</f>
        <v/>
      </c>
      <c r="K20" s="44"/>
      <c r="L20" s="44" t="str">
        <f>IF(K20="","",K20-K18)</f>
        <v/>
      </c>
      <c r="M20" s="44"/>
      <c r="N20" s="44" t="str">
        <f>IF(M20="","",M18+O18-M20)</f>
        <v/>
      </c>
      <c r="O20" s="44"/>
      <c r="P20" s="322" t="str">
        <f t="shared" si="4"/>
        <v/>
      </c>
      <c r="Q20" s="43" t="str">
        <f>IF(I20="","",Q18)</f>
        <v/>
      </c>
      <c r="R20" s="44" t="str">
        <f t="shared" si="205"/>
        <v/>
      </c>
      <c r="S20" s="45" t="str">
        <f t="shared" si="206"/>
        <v/>
      </c>
      <c r="T20" s="35"/>
      <c r="U20" s="27"/>
      <c r="V20" s="51" t="str">
        <f t="shared" si="8"/>
        <v/>
      </c>
      <c r="W20" s="67"/>
      <c r="X20" s="44" t="str">
        <f>IF(W20="","",W20-W18)</f>
        <v/>
      </c>
      <c r="Y20" s="44"/>
      <c r="Z20" s="44" t="str">
        <f>IF(Y20="","",Y20-Y18)</f>
        <v/>
      </c>
      <c r="AA20" s="44"/>
      <c r="AB20" s="44" t="str">
        <f>IF(AA20="","",AA18+AC18-AA20)</f>
        <v/>
      </c>
      <c r="AC20" s="44"/>
      <c r="AD20" s="322" t="str">
        <f t="shared" si="12"/>
        <v/>
      </c>
      <c r="AE20" s="43" t="str">
        <f>IF(W20="","",AE18)</f>
        <v/>
      </c>
      <c r="AF20" s="44" t="str">
        <f t="shared" si="207"/>
        <v/>
      </c>
      <c r="AG20" s="45" t="str">
        <f t="shared" si="208"/>
        <v/>
      </c>
      <c r="AH20" s="35"/>
      <c r="AI20" s="27"/>
      <c r="AJ20" s="51" t="str">
        <f t="shared" si="16"/>
        <v/>
      </c>
      <c r="AK20" s="44"/>
      <c r="AL20" s="44" t="str">
        <f>IF(AK20="","",AK20-AK18)</f>
        <v/>
      </c>
      <c r="AM20" s="44"/>
      <c r="AN20" s="44" t="str">
        <f>IF(AM20="","",AM20-AM18)</f>
        <v/>
      </c>
      <c r="AO20" s="44"/>
      <c r="AP20" s="44" t="str">
        <f>IF(AO20="","",AO18+AQ18-AO20)</f>
        <v/>
      </c>
      <c r="AQ20" s="44"/>
      <c r="AR20" s="322" t="str">
        <f t="shared" si="20"/>
        <v/>
      </c>
      <c r="AS20" s="43" t="str">
        <f>IF(AK20="","",AS18)</f>
        <v/>
      </c>
      <c r="AT20" s="44" t="str">
        <f t="shared" si="209"/>
        <v/>
      </c>
      <c r="AU20" s="45" t="str">
        <f t="shared" si="210"/>
        <v/>
      </c>
      <c r="AV20" s="35"/>
      <c r="AW20" s="27"/>
      <c r="AX20" s="51" t="str">
        <f t="shared" si="24"/>
        <v/>
      </c>
      <c r="AY20" s="44"/>
      <c r="AZ20" s="44" t="str">
        <f>IF(AY20="","",AY20-AY18)</f>
        <v/>
      </c>
      <c r="BA20" s="44"/>
      <c r="BB20" s="44" t="str">
        <f>IF(BA20="","",BA20-BA18)</f>
        <v/>
      </c>
      <c r="BC20" s="44"/>
      <c r="BD20" s="44" t="str">
        <f>IF(BC20="","",BC18+BE18-BC20)</f>
        <v/>
      </c>
      <c r="BE20" s="44"/>
      <c r="BF20" s="322" t="str">
        <f t="shared" si="28"/>
        <v/>
      </c>
      <c r="BG20" s="43" t="str">
        <f>IF(AY20="","",BG18)</f>
        <v/>
      </c>
      <c r="BH20" s="44" t="str">
        <f t="shared" si="211"/>
        <v/>
      </c>
      <c r="BI20" s="45" t="str">
        <f t="shared" si="212"/>
        <v/>
      </c>
      <c r="BJ20" s="35"/>
      <c r="BK20" s="102"/>
      <c r="BL20" s="46"/>
      <c r="BM20" s="43">
        <v>11904</v>
      </c>
      <c r="BN20" s="44">
        <f t="shared" si="123"/>
        <v>60</v>
      </c>
      <c r="BO20" s="43">
        <v>350</v>
      </c>
      <c r="BP20" s="44">
        <f t="shared" si="124"/>
        <v>3</v>
      </c>
      <c r="BQ20" s="43">
        <v>9</v>
      </c>
      <c r="BR20" s="44">
        <f t="shared" si="125"/>
        <v>3</v>
      </c>
      <c r="BS20" s="43">
        <v>4</v>
      </c>
      <c r="BT20" s="60" t="str">
        <f t="shared" si="193"/>
        <v>キティドデカぱっちん</v>
      </c>
      <c r="BU20" s="67">
        <f t="shared" si="194"/>
        <v>1100</v>
      </c>
      <c r="BV20" s="43">
        <f t="shared" si="127"/>
        <v>3300</v>
      </c>
      <c r="BW20" s="45">
        <f t="shared" si="128"/>
        <v>0.55000000000000004</v>
      </c>
      <c r="BX20" s="35"/>
      <c r="BY20" s="27"/>
      <c r="BZ20" s="46"/>
      <c r="CA20" s="43">
        <v>3457</v>
      </c>
      <c r="CB20" s="69">
        <f t="shared" si="129"/>
        <v>23</v>
      </c>
      <c r="CC20" s="43">
        <v>92</v>
      </c>
      <c r="CD20" s="44">
        <f t="shared" si="130"/>
        <v>1</v>
      </c>
      <c r="CE20" s="43">
        <v>10</v>
      </c>
      <c r="CF20" s="44">
        <f t="shared" si="131"/>
        <v>1</v>
      </c>
      <c r="CG20" s="43">
        <v>0</v>
      </c>
      <c r="CH20" s="60" t="str">
        <f t="shared" si="195"/>
        <v>ギャルキティフェイスポーチ</v>
      </c>
      <c r="CI20" s="67">
        <f t="shared" si="196"/>
        <v>750</v>
      </c>
      <c r="CJ20" s="43">
        <f t="shared" si="133"/>
        <v>750</v>
      </c>
      <c r="CK20" s="45">
        <f t="shared" si="134"/>
        <v>0.32608695652173914</v>
      </c>
      <c r="CL20" s="35"/>
      <c r="CM20" s="27"/>
      <c r="CN20" s="46"/>
      <c r="CO20" s="43">
        <v>2321</v>
      </c>
      <c r="CP20" s="69">
        <f t="shared" si="135"/>
        <v>12</v>
      </c>
      <c r="CQ20" s="43">
        <v>71</v>
      </c>
      <c r="CR20" s="44">
        <f t="shared" si="136"/>
        <v>1</v>
      </c>
      <c r="CS20" s="43">
        <v>7</v>
      </c>
      <c r="CT20" s="44">
        <f t="shared" si="137"/>
        <v>-1</v>
      </c>
      <c r="CU20" s="43">
        <v>0</v>
      </c>
      <c r="CV20" s="60" t="str">
        <f t="shared" si="201"/>
        <v>液晶ミニカメラ</v>
      </c>
      <c r="CW20" s="67">
        <f t="shared" si="202"/>
        <v>1100</v>
      </c>
      <c r="CX20" s="43">
        <f t="shared" si="139"/>
        <v>-1100</v>
      </c>
      <c r="CY20" s="45">
        <f t="shared" si="140"/>
        <v>-0.91666666666666663</v>
      </c>
      <c r="CZ20" s="35"/>
      <c r="DA20" s="103"/>
      <c r="DB20" s="46"/>
      <c r="DC20" s="43">
        <v>8339</v>
      </c>
      <c r="DD20" s="44">
        <f t="shared" si="141"/>
        <v>61</v>
      </c>
      <c r="DE20" s="43">
        <v>359</v>
      </c>
      <c r="DF20" s="44">
        <f t="shared" si="142"/>
        <v>2</v>
      </c>
      <c r="DG20" s="43">
        <v>7</v>
      </c>
      <c r="DH20" s="44">
        <f t="shared" si="143"/>
        <v>3</v>
      </c>
      <c r="DI20" s="43">
        <v>2</v>
      </c>
      <c r="DJ20" s="60" t="str">
        <f t="shared" si="235"/>
        <v>サンリオボアバンスクリップ</v>
      </c>
      <c r="DK20" s="67">
        <f t="shared" si="236"/>
        <v>1100</v>
      </c>
      <c r="DL20" s="43">
        <f t="shared" si="145"/>
        <v>3300</v>
      </c>
      <c r="DM20" s="45">
        <f t="shared" si="146"/>
        <v>0.54098360655737709</v>
      </c>
      <c r="DN20" s="35"/>
      <c r="DO20" s="27"/>
      <c r="DP20" s="46"/>
      <c r="DQ20" s="43">
        <v>4242</v>
      </c>
      <c r="DR20" s="44">
        <f t="shared" si="147"/>
        <v>17</v>
      </c>
      <c r="DS20" s="43">
        <v>117</v>
      </c>
      <c r="DT20" s="44">
        <f t="shared" si="148"/>
        <v>3</v>
      </c>
      <c r="DU20" s="43">
        <v>7</v>
      </c>
      <c r="DV20" s="44">
        <f t="shared" si="149"/>
        <v>3</v>
      </c>
      <c r="DW20" s="43">
        <v>2</v>
      </c>
      <c r="DX20" s="60" t="str">
        <f t="shared" si="150"/>
        <v>サンリオヘアバンド</v>
      </c>
      <c r="DY20" s="67">
        <f t="shared" si="151"/>
        <v>660</v>
      </c>
      <c r="DZ20" s="43">
        <f t="shared" si="152"/>
        <v>1980</v>
      </c>
      <c r="EA20" s="45">
        <f t="shared" si="153"/>
        <v>1.1647058823529413</v>
      </c>
      <c r="EB20" s="35" t="s">
        <v>1212</v>
      </c>
      <c r="EC20" s="27"/>
      <c r="ED20" s="51" t="str">
        <f t="shared" si="32"/>
        <v/>
      </c>
      <c r="EE20" s="44"/>
      <c r="EF20" s="44" t="str">
        <f>IF(EE20="","",EE20-EE18)</f>
        <v/>
      </c>
      <c r="EG20" s="44"/>
      <c r="EH20" s="44" t="str">
        <f>IF(EG20="","",EG20-EG18)</f>
        <v/>
      </c>
      <c r="EI20" s="44"/>
      <c r="EJ20" s="44" t="str">
        <f>IF(EI20="","",EI18+EK18-EI20)</f>
        <v/>
      </c>
      <c r="EK20" s="44"/>
      <c r="EL20" s="322" t="str">
        <f t="shared" si="36"/>
        <v/>
      </c>
      <c r="EM20" s="43" t="str">
        <f>IF(EE20="","",EM18)</f>
        <v/>
      </c>
      <c r="EN20" s="44" t="str">
        <f t="shared" si="213"/>
        <v/>
      </c>
      <c r="EO20" s="45" t="str">
        <f t="shared" si="214"/>
        <v/>
      </c>
      <c r="EP20" s="35"/>
      <c r="EQ20" s="27"/>
      <c r="ER20" s="51" t="str">
        <f t="shared" si="40"/>
        <v/>
      </c>
      <c r="ES20" s="44"/>
      <c r="ET20" s="44" t="str">
        <f>IF(ES20="","",ES20-ES18)</f>
        <v/>
      </c>
      <c r="EU20" s="44"/>
      <c r="EV20" s="44" t="str">
        <f>IF(EU20="","",EU20-EU18)</f>
        <v/>
      </c>
      <c r="EW20" s="44"/>
      <c r="EX20" s="44" t="str">
        <f>IF(EW20="","",EW18+EY18-EW20)</f>
        <v/>
      </c>
      <c r="EY20" s="44"/>
      <c r="EZ20" s="322" t="str">
        <f t="shared" si="44"/>
        <v/>
      </c>
      <c r="FA20" s="43" t="str">
        <f>IF(ES20="","",FA18)</f>
        <v/>
      </c>
      <c r="FB20" s="44" t="str">
        <f t="shared" si="215"/>
        <v/>
      </c>
      <c r="FC20" s="45" t="str">
        <f t="shared" si="216"/>
        <v/>
      </c>
      <c r="FD20" s="35"/>
      <c r="FF20" s="51" t="str">
        <f t="shared" si="48"/>
        <v/>
      </c>
      <c r="FG20" s="44"/>
      <c r="FH20" s="44" t="str">
        <f>IF(FG20="","",FG20-FG18)</f>
        <v/>
      </c>
      <c r="FI20" s="44"/>
      <c r="FJ20" s="44" t="str">
        <f>IF(FI20="","",FI20-FI18)</f>
        <v/>
      </c>
      <c r="FK20" s="44"/>
      <c r="FL20" s="44" t="str">
        <f>IF(FK20="","",FK18+FM18-FK20)</f>
        <v/>
      </c>
      <c r="FM20" s="44"/>
      <c r="FN20" s="322" t="str">
        <f t="shared" si="52"/>
        <v/>
      </c>
      <c r="FO20" s="43" t="str">
        <f>IF(FG20="","",FO18)</f>
        <v/>
      </c>
      <c r="FP20" s="44" t="str">
        <f t="shared" si="217"/>
        <v/>
      </c>
      <c r="FQ20" s="45" t="str">
        <f t="shared" si="218"/>
        <v/>
      </c>
      <c r="FR20" s="35"/>
      <c r="FT20" s="51" t="str">
        <f t="shared" si="56"/>
        <v/>
      </c>
      <c r="FU20" s="44"/>
      <c r="FV20" s="44" t="str">
        <f>IF(FU20="","",FU20-FU18)</f>
        <v/>
      </c>
      <c r="FW20" s="44"/>
      <c r="FX20" s="44" t="str">
        <f>IF(FW20="","",FW20-FW18)</f>
        <v/>
      </c>
      <c r="FY20" s="44"/>
      <c r="FZ20" s="44" t="str">
        <f>IF(FY20="","",FY18+GA18-FY20)</f>
        <v/>
      </c>
      <c r="GA20" s="44"/>
      <c r="GB20" s="322" t="str">
        <f t="shared" si="60"/>
        <v/>
      </c>
      <c r="GC20" s="43" t="str">
        <f>IF(FU20="","",GC18)</f>
        <v/>
      </c>
      <c r="GD20" s="44" t="str">
        <f t="shared" si="219"/>
        <v/>
      </c>
      <c r="GE20" s="45" t="str">
        <f t="shared" si="220"/>
        <v/>
      </c>
      <c r="GF20" s="35"/>
      <c r="GH20" s="51" t="str">
        <f t="shared" si="64"/>
        <v/>
      </c>
      <c r="GI20" s="44"/>
      <c r="GJ20" s="44" t="str">
        <f>IF(GI20="","",GI20-GI18)</f>
        <v/>
      </c>
      <c r="GK20" s="44"/>
      <c r="GL20" s="44" t="str">
        <f>IF(GK20="","",GK20-GK18)</f>
        <v/>
      </c>
      <c r="GM20" s="44"/>
      <c r="GN20" s="44" t="str">
        <f>IF(GM20="","",GM18+GO18-GM20)</f>
        <v/>
      </c>
      <c r="GO20" s="44"/>
      <c r="GP20" s="322" t="str">
        <f t="shared" si="68"/>
        <v/>
      </c>
      <c r="GQ20" s="43" t="str">
        <f>IF(GI20="","",GQ18)</f>
        <v/>
      </c>
      <c r="GR20" s="44" t="str">
        <f t="shared" si="221"/>
        <v/>
      </c>
      <c r="GS20" s="45" t="str">
        <f t="shared" si="222"/>
        <v/>
      </c>
      <c r="GT20" s="35"/>
      <c r="GU20" s="27"/>
      <c r="GV20" s="51" t="str">
        <f t="shared" si="72"/>
        <v/>
      </c>
      <c r="GW20" s="44"/>
      <c r="GX20" s="44" t="str">
        <f>IF(GW20="","",GW20-GW18)</f>
        <v/>
      </c>
      <c r="GY20" s="44"/>
      <c r="GZ20" s="44" t="str">
        <f>IF(GY20="","",GY20-GY18)</f>
        <v/>
      </c>
      <c r="HA20" s="44"/>
      <c r="HB20" s="44" t="str">
        <f>IF(HA20="","",HA18+HC18-HA20)</f>
        <v/>
      </c>
      <c r="HC20" s="44"/>
      <c r="HD20" s="322" t="str">
        <f t="shared" si="76"/>
        <v/>
      </c>
      <c r="HE20" s="43" t="str">
        <f>IF(GW20="","",HE18)</f>
        <v/>
      </c>
      <c r="HF20" s="44" t="str">
        <f t="shared" si="223"/>
        <v/>
      </c>
      <c r="HG20" s="45" t="str">
        <f t="shared" si="224"/>
        <v/>
      </c>
      <c r="HH20" s="35"/>
      <c r="HJ20" s="51" t="str">
        <f t="shared" si="80"/>
        <v/>
      </c>
      <c r="HK20" s="44"/>
      <c r="HL20" s="44" t="str">
        <f>IF(HK20="","",HK20-HK18)</f>
        <v/>
      </c>
      <c r="HM20" s="44"/>
      <c r="HN20" s="44" t="str">
        <f>IF(HM20="","",HM20-HM18)</f>
        <v/>
      </c>
      <c r="HO20" s="44"/>
      <c r="HP20" s="44" t="str">
        <f>IF(HO20="","",HO18+HQ18-HO20)</f>
        <v/>
      </c>
      <c r="HQ20" s="44"/>
      <c r="HR20" s="322" t="str">
        <f t="shared" si="84"/>
        <v/>
      </c>
      <c r="HS20" s="43" t="str">
        <f>IF(HK20="","",HS18)</f>
        <v/>
      </c>
      <c r="HT20" s="44" t="str">
        <f t="shared" si="225"/>
        <v/>
      </c>
      <c r="HU20" s="45" t="str">
        <f t="shared" si="226"/>
        <v/>
      </c>
      <c r="HV20" s="35"/>
      <c r="HW20" s="61"/>
      <c r="HX20" s="46"/>
      <c r="HY20" s="43">
        <v>290</v>
      </c>
      <c r="HZ20" s="44">
        <f t="shared" si="154"/>
        <v>29</v>
      </c>
      <c r="IA20" s="43">
        <v>35</v>
      </c>
      <c r="IB20" s="44">
        <f t="shared" si="155"/>
        <v>2</v>
      </c>
      <c r="IC20" s="43">
        <v>1</v>
      </c>
      <c r="ID20" s="44">
        <f t="shared" si="156"/>
        <v>2</v>
      </c>
      <c r="IE20" s="43">
        <v>2</v>
      </c>
      <c r="IF20" s="60" t="str">
        <f t="shared" si="197"/>
        <v>余り物</v>
      </c>
      <c r="IG20" s="67">
        <f t="shared" si="198"/>
        <v>500</v>
      </c>
      <c r="IH20" s="43">
        <f t="shared" si="157"/>
        <v>1000</v>
      </c>
      <c r="II20" s="45">
        <f t="shared" si="199"/>
        <v>0.34482758620689657</v>
      </c>
      <c r="IJ20" s="35"/>
      <c r="IL20" s="46"/>
      <c r="IM20" s="43">
        <v>1392</v>
      </c>
      <c r="IN20" s="44">
        <f t="shared" si="159"/>
        <v>24</v>
      </c>
      <c r="IO20" s="43">
        <v>41</v>
      </c>
      <c r="IP20" s="44">
        <f t="shared" si="160"/>
        <v>0</v>
      </c>
      <c r="IQ20" s="43">
        <v>10</v>
      </c>
      <c r="IR20" s="44">
        <f t="shared" si="161"/>
        <v>0</v>
      </c>
      <c r="IS20" s="43">
        <v>0</v>
      </c>
      <c r="IT20" s="60" t="str">
        <f t="shared" si="162"/>
        <v>サンリオ豹柄フェイスポーチ</v>
      </c>
      <c r="IU20" s="67">
        <f t="shared" si="163"/>
        <v>900</v>
      </c>
      <c r="IV20" s="43">
        <f t="shared" si="164"/>
        <v>0</v>
      </c>
      <c r="IW20" s="45">
        <f t="shared" si="165"/>
        <v>0</v>
      </c>
      <c r="IX20" s="35"/>
      <c r="IY20" s="33"/>
      <c r="IZ20" s="46"/>
      <c r="JA20" s="43">
        <v>6041</v>
      </c>
      <c r="JB20" s="44">
        <f t="shared" si="166"/>
        <v>20</v>
      </c>
      <c r="JC20" s="43">
        <v>182</v>
      </c>
      <c r="JD20" s="44">
        <f t="shared" si="167"/>
        <v>4</v>
      </c>
      <c r="JE20" s="43">
        <v>9</v>
      </c>
      <c r="JF20" s="44">
        <f t="shared" si="168"/>
        <v>4</v>
      </c>
      <c r="JG20" s="43">
        <v>0</v>
      </c>
      <c r="JH20" s="60" t="str">
        <f t="shared" si="237"/>
        <v>ギャルキティマスコット</v>
      </c>
      <c r="JI20" s="67">
        <f t="shared" si="238"/>
        <v>500</v>
      </c>
      <c r="JJ20" s="43">
        <f t="shared" si="171"/>
        <v>2000</v>
      </c>
      <c r="JK20" s="45">
        <f t="shared" si="172"/>
        <v>1</v>
      </c>
      <c r="JL20" s="35" t="s">
        <v>1018</v>
      </c>
      <c r="JM20" s="27"/>
      <c r="JN20" s="46"/>
      <c r="JO20" s="43">
        <v>6717</v>
      </c>
      <c r="JP20" s="44">
        <f t="shared" si="173"/>
        <v>31</v>
      </c>
      <c r="JQ20" s="43">
        <v>183</v>
      </c>
      <c r="JR20" s="44">
        <f t="shared" si="174"/>
        <v>3</v>
      </c>
      <c r="JS20" s="43">
        <v>5</v>
      </c>
      <c r="JT20" s="44">
        <f t="shared" si="175"/>
        <v>3</v>
      </c>
      <c r="JU20" s="43">
        <v>0</v>
      </c>
      <c r="JV20" s="60" t="str">
        <f t="shared" si="203"/>
        <v>雪見イヤホン</v>
      </c>
      <c r="JW20" s="67">
        <f t="shared" si="204"/>
        <v>1100</v>
      </c>
      <c r="JX20" s="43">
        <f t="shared" si="176"/>
        <v>3300</v>
      </c>
      <c r="JY20" s="45">
        <f t="shared" si="177"/>
        <v>1.064516129032258</v>
      </c>
      <c r="JZ20" s="35" t="s">
        <v>892</v>
      </c>
      <c r="KA20" s="61"/>
      <c r="KB20" s="46"/>
      <c r="KC20" s="43">
        <v>5046</v>
      </c>
      <c r="KD20" s="44">
        <f t="shared" si="178"/>
        <v>80</v>
      </c>
      <c r="KE20" s="43">
        <v>147</v>
      </c>
      <c r="KF20" s="44">
        <f t="shared" si="179"/>
        <v>3</v>
      </c>
      <c r="KG20" s="43">
        <v>24</v>
      </c>
      <c r="KH20" s="44">
        <f t="shared" si="180"/>
        <v>0</v>
      </c>
      <c r="KI20" s="43">
        <v>0</v>
      </c>
      <c r="KJ20" s="60" t="s">
        <v>1215</v>
      </c>
      <c r="KK20" s="67">
        <v>1100</v>
      </c>
      <c r="KL20" s="43">
        <f t="shared" si="182"/>
        <v>0</v>
      </c>
      <c r="KM20" s="45">
        <f t="shared" si="183"/>
        <v>0</v>
      </c>
      <c r="KN20" s="315" t="s">
        <v>1217</v>
      </c>
      <c r="KO20" s="27"/>
      <c r="KP20" s="46"/>
      <c r="KQ20" s="43">
        <v>7027</v>
      </c>
      <c r="KR20" s="44">
        <f t="shared" ref="KR20:KR58" si="239">IF(KQ20="","",KQ20-KQ16)</f>
        <v>19</v>
      </c>
      <c r="KS20" s="43">
        <v>142</v>
      </c>
      <c r="KT20" s="44">
        <f t="shared" si="185"/>
        <v>0</v>
      </c>
      <c r="KU20" s="43">
        <v>13</v>
      </c>
      <c r="KV20" s="44">
        <f t="shared" si="186"/>
        <v>0</v>
      </c>
      <c r="KW20" s="43">
        <v>0</v>
      </c>
      <c r="KX20" s="60" t="str">
        <f t="shared" si="187"/>
        <v>モンチッチマスコット2</v>
      </c>
      <c r="KY20" s="67">
        <f t="shared" si="188"/>
        <v>539</v>
      </c>
      <c r="KZ20" s="43">
        <f t="shared" si="189"/>
        <v>0</v>
      </c>
      <c r="LA20" s="45">
        <f t="shared" si="190"/>
        <v>0</v>
      </c>
      <c r="LB20" s="35"/>
      <c r="LC20" s="27"/>
      <c r="LD20" s="74"/>
      <c r="LE20" s="75"/>
      <c r="LF20" s="75"/>
      <c r="LG20" s="75">
        <v>1166</v>
      </c>
      <c r="LH20" s="75">
        <f t="shared" si="120"/>
        <v>0</v>
      </c>
      <c r="LI20" s="76">
        <v>2</v>
      </c>
      <c r="LJ20" s="75">
        <f t="shared" si="121"/>
        <v>0</v>
      </c>
      <c r="LK20" s="75">
        <v>0</v>
      </c>
      <c r="LL20" s="77" t="str">
        <f>IF(LE18="","",LL17)</f>
        <v>ボンドロ</v>
      </c>
      <c r="LM20" s="78">
        <f>IF(LF18="","",LM17)</f>
        <v>1500</v>
      </c>
      <c r="LN20" s="75">
        <f t="shared" si="122"/>
        <v>0</v>
      </c>
      <c r="LO20" s="79"/>
      <c r="LP20" s="35"/>
      <c r="LQ20" s="27"/>
      <c r="LR20" s="51" t="str">
        <f t="shared" si="88"/>
        <v/>
      </c>
      <c r="LS20" s="44"/>
      <c r="LT20" s="44" t="str">
        <f>IF(LS20="","",LS20-LS18)</f>
        <v/>
      </c>
      <c r="LU20" s="44"/>
      <c r="LV20" s="44" t="str">
        <f>IF(LU20="","",LU20-LU18)</f>
        <v/>
      </c>
      <c r="LW20" s="44"/>
      <c r="LX20" s="44" t="str">
        <f>IF(LW20="","",LW18+LY18-LW20)</f>
        <v/>
      </c>
      <c r="LY20" s="44"/>
      <c r="LZ20" s="322" t="str">
        <f t="shared" si="92"/>
        <v/>
      </c>
      <c r="MA20" s="43" t="str">
        <f>IF(LS20="","",MA18)</f>
        <v/>
      </c>
      <c r="MB20" s="44" t="str">
        <f t="shared" si="227"/>
        <v/>
      </c>
      <c r="MC20" s="45" t="str">
        <f t="shared" si="228"/>
        <v/>
      </c>
      <c r="MD20" s="35"/>
      <c r="ME20" s="27"/>
      <c r="MF20" s="51" t="str">
        <f t="shared" si="96"/>
        <v/>
      </c>
      <c r="MG20" s="44"/>
      <c r="MH20" s="44" t="str">
        <f>IF(MG20="","",MG20-MG18)</f>
        <v/>
      </c>
      <c r="MI20" s="44"/>
      <c r="MJ20" s="44" t="str">
        <f>IF(MI20="","",MI20-MI18)</f>
        <v/>
      </c>
      <c r="MK20" s="44"/>
      <c r="ML20" s="44" t="str">
        <f>IF(MK20="","",MK18+MM18-MK20)</f>
        <v/>
      </c>
      <c r="MM20" s="44"/>
      <c r="MN20" s="322" t="str">
        <f t="shared" si="100"/>
        <v/>
      </c>
      <c r="MO20" s="43" t="str">
        <f>IF(MG20="","",MO18)</f>
        <v/>
      </c>
      <c r="MP20" s="44" t="str">
        <f t="shared" si="229"/>
        <v/>
      </c>
      <c r="MQ20" s="45" t="str">
        <f t="shared" si="230"/>
        <v/>
      </c>
      <c r="MR20" s="35"/>
      <c r="MS20" s="27"/>
      <c r="MT20" s="51" t="str">
        <f t="shared" si="104"/>
        <v/>
      </c>
      <c r="MU20" s="44"/>
      <c r="MV20" s="44" t="str">
        <f>IF(MU20="","",MU20-MU18)</f>
        <v/>
      </c>
      <c r="MW20" s="44"/>
      <c r="MX20" s="44" t="str">
        <f>IF(MW20="","",MW20-MW18)</f>
        <v/>
      </c>
      <c r="MY20" s="44"/>
      <c r="MZ20" s="44" t="str">
        <f>IF(MY20="","",MY18+NA18-MY20)</f>
        <v/>
      </c>
      <c r="NA20" s="44"/>
      <c r="NB20" s="322" t="str">
        <f t="shared" si="108"/>
        <v/>
      </c>
      <c r="NC20" s="43" t="str">
        <f>IF(MU20="","",NC18)</f>
        <v/>
      </c>
      <c r="ND20" s="44" t="str">
        <f t="shared" si="231"/>
        <v/>
      </c>
      <c r="NE20" s="45" t="str">
        <f t="shared" si="232"/>
        <v/>
      </c>
      <c r="NF20" s="35"/>
      <c r="NG20" s="27"/>
      <c r="NH20" s="51" t="str">
        <f t="shared" si="112"/>
        <v/>
      </c>
      <c r="NI20" s="44"/>
      <c r="NJ20" s="44" t="str">
        <f>IF(NI20="","",NI20-NI18)</f>
        <v/>
      </c>
      <c r="NK20" s="44"/>
      <c r="NL20" s="44" t="str">
        <f>IF(NK20="","",NK20-NK18)</f>
        <v/>
      </c>
      <c r="NM20" s="44"/>
      <c r="NN20" s="44" t="str">
        <f>IF(NM20="","",NM18+NO18-NM20)</f>
        <v/>
      </c>
      <c r="NO20" s="44"/>
      <c r="NP20" s="322" t="str">
        <f t="shared" si="116"/>
        <v/>
      </c>
      <c r="NQ20" s="43" t="str">
        <f>IF(NI20="","",NQ18)</f>
        <v/>
      </c>
      <c r="NR20" s="44" t="str">
        <f t="shared" si="233"/>
        <v/>
      </c>
      <c r="NS20" s="45" t="str">
        <f t="shared" si="234"/>
        <v/>
      </c>
      <c r="NT20" s="35"/>
    </row>
    <row r="21" spans="1:384" ht="15" customHeight="1" thickTop="1" x14ac:dyDescent="0.2">
      <c r="A21" s="38"/>
      <c r="B21" s="39"/>
      <c r="C21" s="40"/>
      <c r="D21" s="40"/>
      <c r="E21" s="41"/>
      <c r="F21" s="41"/>
      <c r="G21" s="40"/>
      <c r="H21" s="42"/>
      <c r="I21" s="44"/>
      <c r="J21" s="44" t="str">
        <f>IF(I21="","",I21-#REF!)</f>
        <v/>
      </c>
      <c r="K21" s="44"/>
      <c r="L21" s="44" t="str">
        <f>IF(K21="","",K21-#REF!)</f>
        <v/>
      </c>
      <c r="M21" s="44"/>
      <c r="N21" s="44" t="str">
        <f>IF(M21="","",#REF!+#REF!-M21)</f>
        <v/>
      </c>
      <c r="O21" s="44"/>
      <c r="P21" s="322" t="str">
        <f t="shared" si="4"/>
        <v/>
      </c>
      <c r="Q21" s="43" t="str">
        <f>IF(I21="","",#REF!)</f>
        <v/>
      </c>
      <c r="R21" s="44" t="str">
        <f t="shared" si="205"/>
        <v/>
      </c>
      <c r="S21" s="45" t="str">
        <f t="shared" si="206"/>
        <v/>
      </c>
      <c r="T21" s="35"/>
      <c r="U21" s="27"/>
      <c r="V21" s="51" t="str">
        <f t="shared" si="8"/>
        <v/>
      </c>
      <c r="W21" s="67"/>
      <c r="X21" s="44" t="str">
        <f>IF(W21="","",W21-#REF!)</f>
        <v/>
      </c>
      <c r="Y21" s="44"/>
      <c r="Z21" s="44" t="str">
        <f>IF(Y21="","",Y21-#REF!)</f>
        <v/>
      </c>
      <c r="AA21" s="44"/>
      <c r="AB21" s="44" t="str">
        <f>IF(AA21="","",#REF!+#REF!-AA21)</f>
        <v/>
      </c>
      <c r="AC21" s="44"/>
      <c r="AD21" s="322" t="str">
        <f t="shared" si="12"/>
        <v/>
      </c>
      <c r="AE21" s="43" t="str">
        <f>IF(W21="","",#REF!)</f>
        <v/>
      </c>
      <c r="AF21" s="44" t="str">
        <f t="shared" si="207"/>
        <v/>
      </c>
      <c r="AG21" s="45" t="str">
        <f t="shared" si="208"/>
        <v/>
      </c>
      <c r="AH21" s="35"/>
      <c r="AI21" s="27"/>
      <c r="AJ21" s="51" t="str">
        <f t="shared" si="16"/>
        <v/>
      </c>
      <c r="AK21" s="44"/>
      <c r="AL21" s="44" t="str">
        <f>IF(AK21="","",AK21-#REF!)</f>
        <v/>
      </c>
      <c r="AM21" s="44"/>
      <c r="AN21" s="44" t="str">
        <f>IF(AM21="","",AM21-#REF!)</f>
        <v/>
      </c>
      <c r="AO21" s="44"/>
      <c r="AP21" s="44" t="str">
        <f>IF(AO21="","",#REF!+#REF!-AO21)</f>
        <v/>
      </c>
      <c r="AQ21" s="44"/>
      <c r="AR21" s="322" t="str">
        <f t="shared" si="20"/>
        <v/>
      </c>
      <c r="AS21" s="43" t="str">
        <f>IF(AK21="","",#REF!)</f>
        <v/>
      </c>
      <c r="AT21" s="44" t="str">
        <f t="shared" si="209"/>
        <v/>
      </c>
      <c r="AU21" s="45" t="str">
        <f t="shared" si="210"/>
        <v/>
      </c>
      <c r="AV21" s="35"/>
      <c r="AW21" s="27"/>
      <c r="AX21" s="51" t="str">
        <f t="shared" si="24"/>
        <v/>
      </c>
      <c r="AY21" s="44"/>
      <c r="AZ21" s="44" t="str">
        <f>IF(AY21="","",AY21-#REF!)</f>
        <v/>
      </c>
      <c r="BA21" s="44"/>
      <c r="BB21" s="44" t="str">
        <f>IF(BA21="","",BA21-#REF!)</f>
        <v/>
      </c>
      <c r="BC21" s="44"/>
      <c r="BD21" s="44" t="str">
        <f>IF(BC21="","",#REF!+#REF!-BC21)</f>
        <v/>
      </c>
      <c r="BE21" s="44"/>
      <c r="BF21" s="322" t="str">
        <f t="shared" si="28"/>
        <v/>
      </c>
      <c r="BG21" s="43" t="str">
        <f>IF(AY21="","",#REF!)</f>
        <v/>
      </c>
      <c r="BH21" s="44" t="str">
        <f t="shared" si="211"/>
        <v/>
      </c>
      <c r="BI21" s="45" t="str">
        <f t="shared" si="212"/>
        <v/>
      </c>
      <c r="BJ21" s="35"/>
      <c r="BK21" s="50"/>
      <c r="BL21" s="46"/>
      <c r="BM21" s="25">
        <v>14706</v>
      </c>
      <c r="BN21" s="44">
        <f t="shared" si="123"/>
        <v>149</v>
      </c>
      <c r="BO21" s="25">
        <v>773</v>
      </c>
      <c r="BP21" s="44">
        <f t="shared" si="124"/>
        <v>4</v>
      </c>
      <c r="BQ21" s="25">
        <v>18</v>
      </c>
      <c r="BR21" s="44">
        <f t="shared" si="125"/>
        <v>4</v>
      </c>
      <c r="BS21" s="25">
        <v>5</v>
      </c>
      <c r="BT21" s="60" t="str">
        <f t="shared" si="193"/>
        <v>たまごっちマスコット</v>
      </c>
      <c r="BU21" s="67">
        <f t="shared" si="194"/>
        <v>1430</v>
      </c>
      <c r="BV21" s="44">
        <f t="shared" si="127"/>
        <v>5720</v>
      </c>
      <c r="BW21" s="45">
        <f t="shared" si="128"/>
        <v>0.38389261744966441</v>
      </c>
      <c r="BX21" s="35"/>
      <c r="BY21" s="27"/>
      <c r="BZ21" s="46"/>
      <c r="CA21" s="25">
        <v>3985</v>
      </c>
      <c r="CB21" s="69">
        <f t="shared" si="129"/>
        <v>15</v>
      </c>
      <c r="CC21" s="25">
        <v>131</v>
      </c>
      <c r="CD21" s="44">
        <f t="shared" si="130"/>
        <v>3</v>
      </c>
      <c r="CE21" s="25">
        <v>12</v>
      </c>
      <c r="CF21" s="44">
        <f t="shared" si="131"/>
        <v>3</v>
      </c>
      <c r="CG21" s="25">
        <v>-6</v>
      </c>
      <c r="CH21" s="60" t="str">
        <f t="shared" si="195"/>
        <v>忍者めし</v>
      </c>
      <c r="CI21" s="67">
        <f t="shared" si="196"/>
        <v>250</v>
      </c>
      <c r="CJ21" s="44">
        <f t="shared" si="133"/>
        <v>750</v>
      </c>
      <c r="CK21" s="45">
        <f t="shared" si="134"/>
        <v>0.5</v>
      </c>
      <c r="CL21" s="35" t="s">
        <v>1205</v>
      </c>
      <c r="CM21" s="27"/>
      <c r="CN21" s="46"/>
      <c r="CO21" s="25">
        <v>5749</v>
      </c>
      <c r="CP21" s="44">
        <f t="shared" si="135"/>
        <v>43</v>
      </c>
      <c r="CQ21" s="25">
        <v>190</v>
      </c>
      <c r="CR21" s="44">
        <f t="shared" si="136"/>
        <v>2</v>
      </c>
      <c r="CS21" s="25">
        <v>7</v>
      </c>
      <c r="CT21" s="44">
        <f t="shared" si="137"/>
        <v>4</v>
      </c>
      <c r="CU21" s="25">
        <v>3</v>
      </c>
      <c r="CV21" s="60" t="str">
        <f t="shared" si="201"/>
        <v>サンリオボアバンスクリップ</v>
      </c>
      <c r="CW21" s="67">
        <f t="shared" si="202"/>
        <v>1100</v>
      </c>
      <c r="CX21" s="44">
        <f t="shared" si="139"/>
        <v>4400</v>
      </c>
      <c r="CY21" s="45">
        <f t="shared" si="140"/>
        <v>1.0232558139534884</v>
      </c>
      <c r="CZ21" s="35" t="s">
        <v>1210</v>
      </c>
      <c r="DA21" s="58"/>
      <c r="DB21" s="46"/>
      <c r="DC21" s="25">
        <v>10073</v>
      </c>
      <c r="DD21" s="44">
        <f t="shared" si="141"/>
        <v>52</v>
      </c>
      <c r="DE21" s="25">
        <v>472</v>
      </c>
      <c r="DF21" s="44">
        <f t="shared" si="142"/>
        <v>1</v>
      </c>
      <c r="DG21" s="25">
        <v>5</v>
      </c>
      <c r="DH21" s="44">
        <f t="shared" si="143"/>
        <v>1</v>
      </c>
      <c r="DI21" s="25">
        <v>5</v>
      </c>
      <c r="DJ21" s="60" t="str">
        <f t="shared" si="235"/>
        <v>バタースクイーズ</v>
      </c>
      <c r="DK21" s="67">
        <f t="shared" si="236"/>
        <v>440</v>
      </c>
      <c r="DL21" s="44">
        <f t="shared" si="145"/>
        <v>440</v>
      </c>
      <c r="DM21" s="45">
        <f t="shared" si="146"/>
        <v>8.461538461538462E-2</v>
      </c>
      <c r="DN21" s="35"/>
      <c r="DO21" s="27"/>
      <c r="DP21" s="46"/>
      <c r="DQ21" s="25">
        <v>4220</v>
      </c>
      <c r="DR21" s="44">
        <f t="shared" si="147"/>
        <v>19</v>
      </c>
      <c r="DS21" s="25">
        <v>130</v>
      </c>
      <c r="DT21" s="44">
        <f t="shared" si="148"/>
        <v>0</v>
      </c>
      <c r="DU21" s="25">
        <v>9</v>
      </c>
      <c r="DV21" s="44">
        <f t="shared" si="149"/>
        <v>0</v>
      </c>
      <c r="DW21" s="25">
        <v>21</v>
      </c>
      <c r="DX21" s="60" t="str">
        <f t="shared" si="150"/>
        <v>キティしっぽ付きポーチ</v>
      </c>
      <c r="DY21" s="67">
        <f t="shared" si="151"/>
        <v>880</v>
      </c>
      <c r="DZ21" s="44">
        <f t="shared" si="152"/>
        <v>0</v>
      </c>
      <c r="EA21" s="45">
        <f t="shared" si="153"/>
        <v>0</v>
      </c>
      <c r="EB21" s="35"/>
      <c r="EC21" s="27"/>
      <c r="ED21" s="51" t="str">
        <f t="shared" si="32"/>
        <v/>
      </c>
      <c r="EE21" s="44"/>
      <c r="EF21" s="44" t="str">
        <f>IF(EE21="","",EE21-#REF!)</f>
        <v/>
      </c>
      <c r="EG21" s="44"/>
      <c r="EH21" s="44" t="str">
        <f>IF(EG21="","",EG21-#REF!)</f>
        <v/>
      </c>
      <c r="EI21" s="44"/>
      <c r="EJ21" s="44" t="str">
        <f>IF(EI21="","",#REF!+#REF!-EI21)</f>
        <v/>
      </c>
      <c r="EK21" s="44"/>
      <c r="EL21" s="322" t="str">
        <f t="shared" si="36"/>
        <v/>
      </c>
      <c r="EM21" s="43" t="str">
        <f>IF(EE21="","",#REF!)</f>
        <v/>
      </c>
      <c r="EN21" s="44" t="str">
        <f t="shared" si="213"/>
        <v/>
      </c>
      <c r="EO21" s="45" t="str">
        <f t="shared" si="214"/>
        <v/>
      </c>
      <c r="EP21" s="35"/>
      <c r="EQ21" s="27"/>
      <c r="ER21" s="51" t="str">
        <f t="shared" si="40"/>
        <v/>
      </c>
      <c r="ES21" s="44"/>
      <c r="ET21" s="44" t="str">
        <f>IF(ES21="","",ES21-#REF!)</f>
        <v/>
      </c>
      <c r="EU21" s="44"/>
      <c r="EV21" s="44" t="str">
        <f>IF(EU21="","",EU21-#REF!)</f>
        <v/>
      </c>
      <c r="EW21" s="44"/>
      <c r="EX21" s="44" t="str">
        <f>IF(EW21="","",#REF!+#REF!-EW21)</f>
        <v/>
      </c>
      <c r="EY21" s="44"/>
      <c r="EZ21" s="322" t="str">
        <f t="shared" si="44"/>
        <v/>
      </c>
      <c r="FA21" s="43" t="str">
        <f>IF(ES21="","",#REF!)</f>
        <v/>
      </c>
      <c r="FB21" s="44" t="str">
        <f t="shared" si="215"/>
        <v/>
      </c>
      <c r="FC21" s="45" t="str">
        <f t="shared" si="216"/>
        <v/>
      </c>
      <c r="FD21" s="35"/>
      <c r="FF21" s="51" t="str">
        <f t="shared" si="48"/>
        <v/>
      </c>
      <c r="FG21" s="44"/>
      <c r="FH21" s="44" t="str">
        <f>IF(FG21="","",FG21-#REF!)</f>
        <v/>
      </c>
      <c r="FI21" s="44"/>
      <c r="FJ21" s="44" t="str">
        <f>IF(FI21="","",FI21-#REF!)</f>
        <v/>
      </c>
      <c r="FK21" s="44"/>
      <c r="FL21" s="44" t="str">
        <f>IF(FK21="","",#REF!+#REF!-FK21)</f>
        <v/>
      </c>
      <c r="FM21" s="44"/>
      <c r="FN21" s="322" t="str">
        <f t="shared" si="52"/>
        <v/>
      </c>
      <c r="FO21" s="43" t="str">
        <f>IF(FG21="","",#REF!)</f>
        <v/>
      </c>
      <c r="FP21" s="44" t="str">
        <f t="shared" si="217"/>
        <v/>
      </c>
      <c r="FQ21" s="45" t="str">
        <f t="shared" si="218"/>
        <v/>
      </c>
      <c r="FR21" s="35"/>
      <c r="FT21" s="51" t="str">
        <f t="shared" si="56"/>
        <v/>
      </c>
      <c r="FU21" s="44"/>
      <c r="FV21" s="44" t="str">
        <f>IF(FU21="","",FU21-#REF!)</f>
        <v/>
      </c>
      <c r="FW21" s="44"/>
      <c r="FX21" s="44" t="str">
        <f>IF(FW21="","",FW21-#REF!)</f>
        <v/>
      </c>
      <c r="FY21" s="44"/>
      <c r="FZ21" s="44" t="str">
        <f>IF(FY21="","",#REF!+#REF!-FY21)</f>
        <v/>
      </c>
      <c r="GA21" s="44"/>
      <c r="GB21" s="322" t="str">
        <f t="shared" si="60"/>
        <v/>
      </c>
      <c r="GC21" s="43" t="str">
        <f>IF(FU21="","",#REF!)</f>
        <v/>
      </c>
      <c r="GD21" s="44" t="str">
        <f t="shared" si="219"/>
        <v/>
      </c>
      <c r="GE21" s="45" t="str">
        <f t="shared" si="220"/>
        <v/>
      </c>
      <c r="GF21" s="35"/>
      <c r="GH21" s="51" t="str">
        <f t="shared" si="64"/>
        <v/>
      </c>
      <c r="GI21" s="44"/>
      <c r="GJ21" s="44" t="str">
        <f>IF(GI21="","",GI21-#REF!)</f>
        <v/>
      </c>
      <c r="GK21" s="44"/>
      <c r="GL21" s="44" t="str">
        <f>IF(GK21="","",GK21-#REF!)</f>
        <v/>
      </c>
      <c r="GM21" s="44"/>
      <c r="GN21" s="44" t="str">
        <f>IF(GM21="","",#REF!+#REF!-GM21)</f>
        <v/>
      </c>
      <c r="GO21" s="44"/>
      <c r="GP21" s="322" t="str">
        <f t="shared" si="68"/>
        <v/>
      </c>
      <c r="GQ21" s="43" t="str">
        <f>IF(GI21="","",#REF!)</f>
        <v/>
      </c>
      <c r="GR21" s="44" t="str">
        <f t="shared" si="221"/>
        <v/>
      </c>
      <c r="GS21" s="45" t="str">
        <f t="shared" si="222"/>
        <v/>
      </c>
      <c r="GT21" s="35"/>
      <c r="GU21" s="27"/>
      <c r="GV21" s="51" t="str">
        <f t="shared" si="72"/>
        <v/>
      </c>
      <c r="GW21" s="44"/>
      <c r="GX21" s="44" t="str">
        <f>IF(GW21="","",GW21-#REF!)</f>
        <v/>
      </c>
      <c r="GY21" s="44"/>
      <c r="GZ21" s="44" t="str">
        <f>IF(GY21="","",GY21-#REF!)</f>
        <v/>
      </c>
      <c r="HA21" s="44"/>
      <c r="HB21" s="44" t="str">
        <f>IF(HA21="","",#REF!+#REF!-HA21)</f>
        <v/>
      </c>
      <c r="HC21" s="44"/>
      <c r="HD21" s="322" t="str">
        <f t="shared" si="76"/>
        <v/>
      </c>
      <c r="HE21" s="43" t="str">
        <f>IF(GW21="","",#REF!)</f>
        <v/>
      </c>
      <c r="HF21" s="44" t="str">
        <f t="shared" si="223"/>
        <v/>
      </c>
      <c r="HG21" s="45" t="str">
        <f t="shared" si="224"/>
        <v/>
      </c>
      <c r="HH21" s="35"/>
      <c r="HJ21" s="51" t="str">
        <f t="shared" si="80"/>
        <v/>
      </c>
      <c r="HK21" s="44"/>
      <c r="HL21" s="44" t="str">
        <f>IF(HK21="","",HK21-#REF!)</f>
        <v/>
      </c>
      <c r="HM21" s="44"/>
      <c r="HN21" s="44" t="str">
        <f>IF(HM21="","",HM21-#REF!)</f>
        <v/>
      </c>
      <c r="HO21" s="44"/>
      <c r="HP21" s="44" t="str">
        <f>IF(HO21="","",#REF!+#REF!-HO21)</f>
        <v/>
      </c>
      <c r="HQ21" s="44"/>
      <c r="HR21" s="322" t="str">
        <f t="shared" si="84"/>
        <v/>
      </c>
      <c r="HS21" s="43" t="str">
        <f>IF(HK21="","",#REF!)</f>
        <v/>
      </c>
      <c r="HT21" s="44" t="str">
        <f t="shared" si="225"/>
        <v/>
      </c>
      <c r="HU21" s="45" t="str">
        <f t="shared" si="226"/>
        <v/>
      </c>
      <c r="HV21" s="35"/>
      <c r="HW21" s="61"/>
      <c r="HX21" s="46"/>
      <c r="HY21" s="25">
        <v>3958</v>
      </c>
      <c r="HZ21" s="44">
        <f t="shared" si="154"/>
        <v>68</v>
      </c>
      <c r="IA21" s="25">
        <v>106</v>
      </c>
      <c r="IB21" s="44">
        <f t="shared" si="155"/>
        <v>3</v>
      </c>
      <c r="IC21" s="25">
        <v>0</v>
      </c>
      <c r="ID21" s="44">
        <f t="shared" si="156"/>
        <v>3</v>
      </c>
      <c r="IE21" s="25">
        <v>3</v>
      </c>
      <c r="IF21" s="60" t="str">
        <f t="shared" si="197"/>
        <v>おしりぷにぷにシール</v>
      </c>
      <c r="IG21" s="67">
        <f t="shared" si="198"/>
        <v>220</v>
      </c>
      <c r="IH21" s="44">
        <f t="shared" si="157"/>
        <v>660</v>
      </c>
      <c r="II21" s="45">
        <f t="shared" si="199"/>
        <v>9.7058823529411767E-2</v>
      </c>
      <c r="IJ21" s="35"/>
      <c r="IL21" s="46"/>
      <c r="IM21" s="25">
        <v>3116</v>
      </c>
      <c r="IN21" s="44">
        <f t="shared" si="159"/>
        <v>68</v>
      </c>
      <c r="IO21" s="25">
        <v>86</v>
      </c>
      <c r="IP21" s="44">
        <f t="shared" si="160"/>
        <v>1</v>
      </c>
      <c r="IQ21" s="25">
        <v>19</v>
      </c>
      <c r="IR21" s="44">
        <f t="shared" si="161"/>
        <v>1</v>
      </c>
      <c r="IS21" s="25">
        <v>1</v>
      </c>
      <c r="IT21" s="60" t="str">
        <f t="shared" si="162"/>
        <v>たまごっちマスコット</v>
      </c>
      <c r="IU21" s="67">
        <f t="shared" si="163"/>
        <v>1100</v>
      </c>
      <c r="IV21" s="44">
        <f t="shared" si="164"/>
        <v>1100</v>
      </c>
      <c r="IW21" s="45">
        <f t="shared" si="165"/>
        <v>0.16176470588235295</v>
      </c>
      <c r="IX21" s="35"/>
      <c r="IY21" s="33"/>
      <c r="IZ21" s="46"/>
      <c r="JA21" s="25">
        <v>9687</v>
      </c>
      <c r="JB21" s="44">
        <f t="shared" si="166"/>
        <v>52</v>
      </c>
      <c r="JC21" s="25">
        <v>273</v>
      </c>
      <c r="JD21" s="44">
        <f t="shared" si="167"/>
        <v>3</v>
      </c>
      <c r="JE21" s="25">
        <v>33</v>
      </c>
      <c r="JF21" s="44">
        <f t="shared" si="168"/>
        <v>-3</v>
      </c>
      <c r="JG21" s="25">
        <v>2</v>
      </c>
      <c r="JH21" s="60" t="str">
        <f t="shared" si="237"/>
        <v>ボンボンドロップシール</v>
      </c>
      <c r="JI21" s="67">
        <f t="shared" si="238"/>
        <v>200</v>
      </c>
      <c r="JJ21" s="44">
        <f t="shared" si="171"/>
        <v>-600</v>
      </c>
      <c r="JK21" s="45">
        <f t="shared" si="172"/>
        <v>-0.11538461538461539</v>
      </c>
      <c r="JL21" s="35" t="s">
        <v>1213</v>
      </c>
      <c r="JM21" s="27"/>
      <c r="JN21" s="46"/>
      <c r="JO21" s="25">
        <v>6439</v>
      </c>
      <c r="JP21" s="44">
        <f t="shared" si="173"/>
        <v>66</v>
      </c>
      <c r="JQ21" s="25">
        <v>440</v>
      </c>
      <c r="JR21" s="44">
        <f t="shared" si="174"/>
        <v>4</v>
      </c>
      <c r="JS21" s="25">
        <v>24</v>
      </c>
      <c r="JT21" s="44">
        <f t="shared" si="175"/>
        <v>4</v>
      </c>
      <c r="JU21" s="25">
        <v>4</v>
      </c>
      <c r="JV21" s="60" t="str">
        <f t="shared" si="203"/>
        <v>たまごっちヘアクリップ</v>
      </c>
      <c r="JW21" s="67">
        <f t="shared" si="204"/>
        <v>1100</v>
      </c>
      <c r="JX21" s="44">
        <f t="shared" si="176"/>
        <v>4400</v>
      </c>
      <c r="JY21" s="45">
        <f t="shared" si="177"/>
        <v>0.66666666666666663</v>
      </c>
      <c r="JZ21" s="35" t="s">
        <v>1214</v>
      </c>
      <c r="KA21" s="61"/>
      <c r="KB21" s="46"/>
      <c r="KC21" s="25">
        <v>10015</v>
      </c>
      <c r="KD21" s="44">
        <f t="shared" si="178"/>
        <v>69</v>
      </c>
      <c r="KE21" s="25">
        <v>533</v>
      </c>
      <c r="KF21" s="44">
        <f t="shared" si="179"/>
        <v>1</v>
      </c>
      <c r="KG21" s="25">
        <v>17</v>
      </c>
      <c r="KH21" s="44">
        <f t="shared" si="180"/>
        <v>1</v>
      </c>
      <c r="KI21" s="25">
        <v>1</v>
      </c>
      <c r="KJ21" s="60" t="str">
        <f t="shared" ref="KJ21:KJ58" si="240">IF(KC21="","",KJ17)</f>
        <v>たまごっちマスコット</v>
      </c>
      <c r="KK21" s="67">
        <f t="shared" ref="KK21:KK58" si="241">IF(KD21="","",KK17)</f>
        <v>1100</v>
      </c>
      <c r="KL21" s="44">
        <f t="shared" si="182"/>
        <v>1100</v>
      </c>
      <c r="KM21" s="45">
        <f t="shared" si="183"/>
        <v>0.15942028985507245</v>
      </c>
      <c r="KN21" s="35"/>
      <c r="KO21" s="27"/>
      <c r="KP21" s="46"/>
      <c r="KQ21" s="25">
        <v>7011</v>
      </c>
      <c r="KR21" s="44">
        <f t="shared" si="239"/>
        <v>25</v>
      </c>
      <c r="KS21" s="25">
        <v>339</v>
      </c>
      <c r="KT21" s="44">
        <f t="shared" si="185"/>
        <v>6</v>
      </c>
      <c r="KU21" s="25">
        <v>280</v>
      </c>
      <c r="KV21" s="44">
        <f t="shared" si="186"/>
        <v>10</v>
      </c>
      <c r="KW21" s="25">
        <v>0</v>
      </c>
      <c r="KX21" s="60" t="str">
        <f t="shared" si="187"/>
        <v>ブレスレット</v>
      </c>
      <c r="KY21" s="67">
        <f t="shared" si="188"/>
        <v>150</v>
      </c>
      <c r="KZ21" s="44">
        <f t="shared" si="189"/>
        <v>1500</v>
      </c>
      <c r="LA21" s="45">
        <f t="shared" si="190"/>
        <v>0.6</v>
      </c>
      <c r="LB21" s="35"/>
      <c r="LC21" s="27"/>
      <c r="LD21" s="51">
        <f>IF(A9="","",A9)</f>
        <v>46115</v>
      </c>
      <c r="LE21" s="43">
        <v>85637</v>
      </c>
      <c r="LF21" s="93">
        <f>IF(LE21="","",LE21-LE18)</f>
        <v>304</v>
      </c>
      <c r="LG21" s="43">
        <v>446</v>
      </c>
      <c r="LH21" s="43">
        <f t="shared" si="120"/>
        <v>1</v>
      </c>
      <c r="LI21" s="43">
        <v>2</v>
      </c>
      <c r="LJ21" s="87">
        <f t="shared" si="121"/>
        <v>0</v>
      </c>
      <c r="LK21" s="43"/>
      <c r="LL21" s="64" t="str">
        <f>IF(LE21="","",LL18)</f>
        <v>ボンドロ</v>
      </c>
      <c r="LM21" s="47">
        <f>IF(LF21="","",LM18)</f>
        <v>1200</v>
      </c>
      <c r="LN21" s="87">
        <f t="shared" si="122"/>
        <v>0</v>
      </c>
      <c r="LO21" s="54"/>
      <c r="LP21" s="35"/>
      <c r="LQ21" s="27"/>
      <c r="LR21" s="51" t="str">
        <f t="shared" si="88"/>
        <v/>
      </c>
      <c r="LS21" s="44"/>
      <c r="LT21" s="44" t="str">
        <f>IF(LS21="","",LS21-#REF!)</f>
        <v/>
      </c>
      <c r="LU21" s="44"/>
      <c r="LV21" s="44" t="str">
        <f>IF(LU21="","",LU21-#REF!)</f>
        <v/>
      </c>
      <c r="LW21" s="44"/>
      <c r="LX21" s="44" t="str">
        <f>IF(LW21="","",#REF!+#REF!-LW21)</f>
        <v/>
      </c>
      <c r="LY21" s="44"/>
      <c r="LZ21" s="322" t="str">
        <f t="shared" si="92"/>
        <v/>
      </c>
      <c r="MA21" s="43" t="str">
        <f>IF(LS21="","",#REF!)</f>
        <v/>
      </c>
      <c r="MB21" s="44" t="str">
        <f t="shared" si="227"/>
        <v/>
      </c>
      <c r="MC21" s="45" t="str">
        <f t="shared" si="228"/>
        <v/>
      </c>
      <c r="MD21" s="35"/>
      <c r="ME21" s="27"/>
      <c r="MF21" s="51" t="str">
        <f t="shared" si="96"/>
        <v/>
      </c>
      <c r="MG21" s="44"/>
      <c r="MH21" s="44" t="str">
        <f>IF(MG21="","",MG21-#REF!)</f>
        <v/>
      </c>
      <c r="MI21" s="44"/>
      <c r="MJ21" s="44" t="str">
        <f>IF(MI21="","",MI21-#REF!)</f>
        <v/>
      </c>
      <c r="MK21" s="44"/>
      <c r="ML21" s="44" t="str">
        <f>IF(MK21="","",#REF!+#REF!-MK21)</f>
        <v/>
      </c>
      <c r="MM21" s="44"/>
      <c r="MN21" s="322" t="str">
        <f t="shared" si="100"/>
        <v/>
      </c>
      <c r="MO21" s="43" t="str">
        <f>IF(MG21="","",#REF!)</f>
        <v/>
      </c>
      <c r="MP21" s="44" t="str">
        <f t="shared" si="229"/>
        <v/>
      </c>
      <c r="MQ21" s="45" t="str">
        <f t="shared" si="230"/>
        <v/>
      </c>
      <c r="MR21" s="35"/>
      <c r="MS21" s="27"/>
      <c r="MT21" s="51" t="str">
        <f t="shared" si="104"/>
        <v/>
      </c>
      <c r="MU21" s="44"/>
      <c r="MV21" s="44" t="str">
        <f>IF(MU21="","",MU21-#REF!)</f>
        <v/>
      </c>
      <c r="MW21" s="44"/>
      <c r="MX21" s="44" t="str">
        <f>IF(MW21="","",MW21-#REF!)</f>
        <v/>
      </c>
      <c r="MY21" s="44"/>
      <c r="MZ21" s="44" t="str">
        <f>IF(MY21="","",#REF!+#REF!-MY21)</f>
        <v/>
      </c>
      <c r="NA21" s="44"/>
      <c r="NB21" s="322" t="str">
        <f t="shared" si="108"/>
        <v/>
      </c>
      <c r="NC21" s="43" t="str">
        <f>IF(MU21="","",#REF!)</f>
        <v/>
      </c>
      <c r="ND21" s="44" t="str">
        <f t="shared" si="231"/>
        <v/>
      </c>
      <c r="NE21" s="45" t="str">
        <f t="shared" si="232"/>
        <v/>
      </c>
      <c r="NF21" s="35"/>
      <c r="NG21" s="27"/>
      <c r="NH21" s="51" t="str">
        <f t="shared" si="112"/>
        <v/>
      </c>
      <c r="NI21" s="44"/>
      <c r="NJ21" s="44" t="str">
        <f>IF(NI21="","",NI21-#REF!)</f>
        <v/>
      </c>
      <c r="NK21" s="44"/>
      <c r="NL21" s="44" t="str">
        <f>IF(NK21="","",NK21-#REF!)</f>
        <v/>
      </c>
      <c r="NM21" s="44"/>
      <c r="NN21" s="44" t="str">
        <f>IF(NM21="","",#REF!+#REF!-NM21)</f>
        <v/>
      </c>
      <c r="NO21" s="44"/>
      <c r="NP21" s="322" t="str">
        <f t="shared" si="116"/>
        <v/>
      </c>
      <c r="NQ21" s="43" t="str">
        <f>IF(NI21="","",#REF!)</f>
        <v/>
      </c>
      <c r="NR21" s="44" t="str">
        <f t="shared" si="233"/>
        <v/>
      </c>
      <c r="NS21" s="45" t="str">
        <f t="shared" si="234"/>
        <v/>
      </c>
      <c r="NT21" s="35"/>
    </row>
    <row r="22" spans="1:384" ht="15" customHeight="1" thickBot="1" x14ac:dyDescent="0.25">
      <c r="A22" s="38"/>
      <c r="B22" s="39"/>
      <c r="C22" s="40"/>
      <c r="D22" s="40"/>
      <c r="E22" s="41"/>
      <c r="F22" s="41"/>
      <c r="G22" s="40"/>
      <c r="H22" s="42"/>
      <c r="I22" s="44"/>
      <c r="J22" s="44" t="str">
        <f>IF(I22="","",I22-I21)</f>
        <v/>
      </c>
      <c r="K22" s="44"/>
      <c r="L22" s="44" t="str">
        <f>IF(K22="","",K22-K21)</f>
        <v/>
      </c>
      <c r="M22" s="44"/>
      <c r="N22" s="44" t="str">
        <f>IF(M22="","",M21+O21-M22)</f>
        <v/>
      </c>
      <c r="O22" s="44"/>
      <c r="P22" s="322" t="str">
        <f t="shared" si="4"/>
        <v/>
      </c>
      <c r="Q22" s="43" t="str">
        <f>IF(I22="","",Q21)</f>
        <v/>
      </c>
      <c r="R22" s="44" t="str">
        <f t="shared" si="205"/>
        <v/>
      </c>
      <c r="S22" s="45" t="str">
        <f t="shared" si="206"/>
        <v/>
      </c>
      <c r="T22" s="35"/>
      <c r="U22" s="27"/>
      <c r="V22" s="51" t="str">
        <f t="shared" si="8"/>
        <v/>
      </c>
      <c r="W22" s="67"/>
      <c r="X22" s="44" t="str">
        <f>IF(W22="","",W22-W21)</f>
        <v/>
      </c>
      <c r="Y22" s="44"/>
      <c r="Z22" s="44" t="str">
        <f>IF(Y22="","",Y22-Y21)</f>
        <v/>
      </c>
      <c r="AA22" s="44"/>
      <c r="AB22" s="44" t="str">
        <f>IF(AA22="","",AA21+AC21-AA22)</f>
        <v/>
      </c>
      <c r="AC22" s="44"/>
      <c r="AD22" s="322" t="str">
        <f t="shared" si="12"/>
        <v/>
      </c>
      <c r="AE22" s="43" t="str">
        <f>IF(W22="","",AE21)</f>
        <v/>
      </c>
      <c r="AF22" s="44" t="str">
        <f t="shared" si="207"/>
        <v/>
      </c>
      <c r="AG22" s="45" t="str">
        <f t="shared" si="208"/>
        <v/>
      </c>
      <c r="AH22" s="35"/>
      <c r="AI22" s="27"/>
      <c r="AJ22" s="51" t="str">
        <f t="shared" si="16"/>
        <v/>
      </c>
      <c r="AK22" s="44"/>
      <c r="AL22" s="44" t="str">
        <f>IF(AK22="","",AK22-AK21)</f>
        <v/>
      </c>
      <c r="AM22" s="44"/>
      <c r="AN22" s="44" t="str">
        <f>IF(AM22="","",AM22-AM21)</f>
        <v/>
      </c>
      <c r="AO22" s="44"/>
      <c r="AP22" s="44" t="str">
        <f>IF(AO22="","",AO21+AQ21-AO22)</f>
        <v/>
      </c>
      <c r="AQ22" s="44"/>
      <c r="AR22" s="322" t="str">
        <f t="shared" si="20"/>
        <v/>
      </c>
      <c r="AS22" s="43" t="str">
        <f>IF(AK22="","",AS21)</f>
        <v/>
      </c>
      <c r="AT22" s="44" t="str">
        <f t="shared" si="209"/>
        <v/>
      </c>
      <c r="AU22" s="45" t="str">
        <f t="shared" si="210"/>
        <v/>
      </c>
      <c r="AV22" s="35"/>
      <c r="AW22" s="27"/>
      <c r="AX22" s="51" t="str">
        <f t="shared" si="24"/>
        <v/>
      </c>
      <c r="AY22" s="44"/>
      <c r="AZ22" s="44" t="str">
        <f>IF(AY22="","",AY22-AY21)</f>
        <v/>
      </c>
      <c r="BA22" s="44"/>
      <c r="BB22" s="44" t="str">
        <f>IF(BA22="","",BA22-BA21)</f>
        <v/>
      </c>
      <c r="BC22" s="44"/>
      <c r="BD22" s="44" t="str">
        <f>IF(BC22="","",BC21+BE21-BC22)</f>
        <v/>
      </c>
      <c r="BE22" s="44"/>
      <c r="BF22" s="322" t="str">
        <f t="shared" si="28"/>
        <v/>
      </c>
      <c r="BG22" s="43" t="str">
        <f>IF(AY22="","",BG21)</f>
        <v/>
      </c>
      <c r="BH22" s="44" t="str">
        <f t="shared" si="211"/>
        <v/>
      </c>
      <c r="BI22" s="45" t="str">
        <f t="shared" si="212"/>
        <v/>
      </c>
      <c r="BJ22" s="35"/>
      <c r="BK22" s="50"/>
      <c r="BL22" s="74"/>
      <c r="BM22" s="75">
        <v>15935</v>
      </c>
      <c r="BN22" s="82">
        <f t="shared" si="123"/>
        <v>36</v>
      </c>
      <c r="BO22" s="75">
        <v>886</v>
      </c>
      <c r="BP22" s="75">
        <f t="shared" si="124"/>
        <v>17</v>
      </c>
      <c r="BQ22" s="75">
        <v>400</v>
      </c>
      <c r="BR22" s="75">
        <f t="shared" si="125"/>
        <v>20</v>
      </c>
      <c r="BS22" s="75">
        <v>0</v>
      </c>
      <c r="BT22" s="77" t="str">
        <f t="shared" si="193"/>
        <v>ブレスレット</v>
      </c>
      <c r="BU22" s="78">
        <f t="shared" si="194"/>
        <v>60</v>
      </c>
      <c r="BV22" s="75">
        <f t="shared" si="127"/>
        <v>1200</v>
      </c>
      <c r="BW22" s="79">
        <f t="shared" si="128"/>
        <v>0.33333333333333331</v>
      </c>
      <c r="BX22" s="35" t="s">
        <v>1204</v>
      </c>
      <c r="BY22" s="27"/>
      <c r="BZ22" s="74"/>
      <c r="CA22" s="75">
        <v>5276</v>
      </c>
      <c r="CB22" s="75">
        <f t="shared" si="129"/>
        <v>64</v>
      </c>
      <c r="CC22" s="75">
        <v>142</v>
      </c>
      <c r="CD22" s="75">
        <f t="shared" si="130"/>
        <v>3</v>
      </c>
      <c r="CE22" s="75">
        <v>33</v>
      </c>
      <c r="CF22" s="75">
        <f t="shared" si="131"/>
        <v>4</v>
      </c>
      <c r="CG22" s="75">
        <v>2</v>
      </c>
      <c r="CH22" s="77" t="str">
        <f t="shared" si="195"/>
        <v>ボンボンドロップシール</v>
      </c>
      <c r="CI22" s="78">
        <f t="shared" si="196"/>
        <v>200</v>
      </c>
      <c r="CJ22" s="75">
        <f t="shared" si="133"/>
        <v>800</v>
      </c>
      <c r="CK22" s="79">
        <f t="shared" si="134"/>
        <v>0.125</v>
      </c>
      <c r="CL22" s="35"/>
      <c r="CM22" s="27"/>
      <c r="CN22" s="74"/>
      <c r="CO22" s="75">
        <v>3868</v>
      </c>
      <c r="CP22" s="75">
        <f t="shared" si="135"/>
        <v>193</v>
      </c>
      <c r="CQ22" s="75">
        <v>79</v>
      </c>
      <c r="CR22" s="75">
        <f t="shared" si="136"/>
        <v>9</v>
      </c>
      <c r="CS22" s="75">
        <v>7</v>
      </c>
      <c r="CT22" s="75">
        <f t="shared" si="137"/>
        <v>4</v>
      </c>
      <c r="CU22" s="75">
        <v>10</v>
      </c>
      <c r="CV22" s="77" t="str">
        <f t="shared" si="201"/>
        <v>バタースクイーズ</v>
      </c>
      <c r="CW22" s="78">
        <f t="shared" si="202"/>
        <v>440</v>
      </c>
      <c r="CX22" s="75">
        <f t="shared" si="139"/>
        <v>1760</v>
      </c>
      <c r="CY22" s="79">
        <f t="shared" si="140"/>
        <v>9.1191709844559585E-2</v>
      </c>
      <c r="CZ22" s="35"/>
      <c r="DA22" s="58"/>
      <c r="DB22" s="74"/>
      <c r="DC22" s="75">
        <v>7579</v>
      </c>
      <c r="DD22" s="75">
        <f t="shared" si="141"/>
        <v>42</v>
      </c>
      <c r="DE22" s="75">
        <v>417</v>
      </c>
      <c r="DF22" s="75">
        <f t="shared" si="142"/>
        <v>1</v>
      </c>
      <c r="DG22" s="75">
        <v>18</v>
      </c>
      <c r="DH22" s="75">
        <f t="shared" si="143"/>
        <v>1</v>
      </c>
      <c r="DI22" s="75">
        <v>3</v>
      </c>
      <c r="DJ22" s="77" t="str">
        <f t="shared" si="235"/>
        <v>たまごっちMC</v>
      </c>
      <c r="DK22" s="78">
        <f t="shared" si="236"/>
        <v>1430</v>
      </c>
      <c r="DL22" s="75">
        <f t="shared" si="145"/>
        <v>1430</v>
      </c>
      <c r="DM22" s="79">
        <f t="shared" si="146"/>
        <v>0.34047619047619049</v>
      </c>
      <c r="DN22" s="92" t="s">
        <v>1207</v>
      </c>
      <c r="DO22" s="27"/>
      <c r="DP22" s="74"/>
      <c r="DQ22" s="75">
        <v>3194</v>
      </c>
      <c r="DR22" s="82">
        <f t="shared" si="147"/>
        <v>2</v>
      </c>
      <c r="DS22" s="75">
        <v>217</v>
      </c>
      <c r="DT22" s="75">
        <f t="shared" si="148"/>
        <v>1</v>
      </c>
      <c r="DU22" s="75">
        <v>305</v>
      </c>
      <c r="DV22" s="75">
        <f t="shared" si="149"/>
        <v>3</v>
      </c>
      <c r="DW22" s="75">
        <v>-297</v>
      </c>
      <c r="DX22" s="77" t="str">
        <f t="shared" si="150"/>
        <v>サンリオブレスレット</v>
      </c>
      <c r="DY22" s="78">
        <f t="shared" si="151"/>
        <v>250</v>
      </c>
      <c r="DZ22" s="75">
        <f t="shared" si="152"/>
        <v>750</v>
      </c>
      <c r="EA22" s="79">
        <f t="shared" si="153"/>
        <v>3.75</v>
      </c>
      <c r="EB22" s="35" t="s">
        <v>1147</v>
      </c>
      <c r="EC22" s="27"/>
      <c r="ED22" s="51" t="str">
        <f t="shared" si="32"/>
        <v/>
      </c>
      <c r="EE22" s="44"/>
      <c r="EF22" s="44" t="str">
        <f>IF(EE22="","",EE22-EE21)</f>
        <v/>
      </c>
      <c r="EG22" s="44"/>
      <c r="EH22" s="44" t="str">
        <f>IF(EG22="","",EG22-EG21)</f>
        <v/>
      </c>
      <c r="EI22" s="44"/>
      <c r="EJ22" s="44" t="str">
        <f>IF(EI22="","",EI21+EK21-EI22)</f>
        <v/>
      </c>
      <c r="EK22" s="44"/>
      <c r="EL22" s="322" t="str">
        <f t="shared" si="36"/>
        <v/>
      </c>
      <c r="EM22" s="43" t="str">
        <f>IF(EE22="","",EM21)</f>
        <v/>
      </c>
      <c r="EN22" s="44" t="str">
        <f t="shared" si="213"/>
        <v/>
      </c>
      <c r="EO22" s="45" t="str">
        <f t="shared" si="214"/>
        <v/>
      </c>
      <c r="EP22" s="35"/>
      <c r="EQ22" s="27"/>
      <c r="ER22" s="51" t="str">
        <f t="shared" si="40"/>
        <v/>
      </c>
      <c r="ES22" s="44"/>
      <c r="ET22" s="44" t="str">
        <f>IF(ES22="","",ES22-ES21)</f>
        <v/>
      </c>
      <c r="EU22" s="44"/>
      <c r="EV22" s="44" t="str">
        <f>IF(EU22="","",EU22-EU21)</f>
        <v/>
      </c>
      <c r="EW22" s="44"/>
      <c r="EX22" s="44" t="str">
        <f>IF(EW22="","",EW21+EY21-EW22)</f>
        <v/>
      </c>
      <c r="EY22" s="44"/>
      <c r="EZ22" s="322" t="str">
        <f t="shared" si="44"/>
        <v/>
      </c>
      <c r="FA22" s="43" t="str">
        <f>IF(ES22="","",FA21)</f>
        <v/>
      </c>
      <c r="FB22" s="44" t="str">
        <f t="shared" si="215"/>
        <v/>
      </c>
      <c r="FC22" s="45" t="str">
        <f t="shared" si="216"/>
        <v/>
      </c>
      <c r="FD22" s="35"/>
      <c r="FF22" s="51" t="str">
        <f t="shared" si="48"/>
        <v/>
      </c>
      <c r="FG22" s="44"/>
      <c r="FH22" s="44" t="str">
        <f>IF(FG22="","",FG22-FG21)</f>
        <v/>
      </c>
      <c r="FI22" s="44"/>
      <c r="FJ22" s="44" t="str">
        <f>IF(FI22="","",FI22-FI21)</f>
        <v/>
      </c>
      <c r="FK22" s="44"/>
      <c r="FL22" s="44" t="str">
        <f>IF(FK22="","",FK21+FM21-FK22)</f>
        <v/>
      </c>
      <c r="FM22" s="44"/>
      <c r="FN22" s="322" t="str">
        <f t="shared" si="52"/>
        <v/>
      </c>
      <c r="FO22" s="43" t="str">
        <f>IF(FG22="","",FO21)</f>
        <v/>
      </c>
      <c r="FP22" s="44" t="str">
        <f t="shared" si="217"/>
        <v/>
      </c>
      <c r="FQ22" s="45" t="str">
        <f t="shared" si="218"/>
        <v/>
      </c>
      <c r="FR22" s="35"/>
      <c r="FT22" s="51" t="str">
        <f t="shared" si="56"/>
        <v/>
      </c>
      <c r="FU22" s="44"/>
      <c r="FV22" s="44" t="str">
        <f>IF(FU22="","",FU22-FU21)</f>
        <v/>
      </c>
      <c r="FW22" s="44"/>
      <c r="FX22" s="44" t="str">
        <f>IF(FW22="","",FW22-FW21)</f>
        <v/>
      </c>
      <c r="FY22" s="44"/>
      <c r="FZ22" s="44" t="str">
        <f>IF(FY22="","",FY21+GA21-FY22)</f>
        <v/>
      </c>
      <c r="GA22" s="44"/>
      <c r="GB22" s="322" t="str">
        <f t="shared" si="60"/>
        <v/>
      </c>
      <c r="GC22" s="43" t="str">
        <f>IF(FU22="","",GC21)</f>
        <v/>
      </c>
      <c r="GD22" s="44" t="str">
        <f t="shared" si="219"/>
        <v/>
      </c>
      <c r="GE22" s="45" t="str">
        <f t="shared" si="220"/>
        <v/>
      </c>
      <c r="GF22" s="35"/>
      <c r="GH22" s="51" t="str">
        <f t="shared" si="64"/>
        <v/>
      </c>
      <c r="GI22" s="44"/>
      <c r="GJ22" s="44" t="str">
        <f>IF(GI22="","",GI22-GI21)</f>
        <v/>
      </c>
      <c r="GK22" s="44"/>
      <c r="GL22" s="44" t="str">
        <f>IF(GK22="","",GK22-GK21)</f>
        <v/>
      </c>
      <c r="GM22" s="44"/>
      <c r="GN22" s="44" t="str">
        <f>IF(GM22="","",GM21+GO21-GM22)</f>
        <v/>
      </c>
      <c r="GO22" s="44"/>
      <c r="GP22" s="322" t="str">
        <f t="shared" si="68"/>
        <v/>
      </c>
      <c r="GQ22" s="43" t="str">
        <f>IF(GI22="","",GQ21)</f>
        <v/>
      </c>
      <c r="GR22" s="44" t="str">
        <f t="shared" si="221"/>
        <v/>
      </c>
      <c r="GS22" s="45" t="str">
        <f t="shared" si="222"/>
        <v/>
      </c>
      <c r="GT22" s="35"/>
      <c r="GU22" s="27"/>
      <c r="GV22" s="51" t="str">
        <f t="shared" si="72"/>
        <v/>
      </c>
      <c r="GW22" s="44"/>
      <c r="GX22" s="44" t="str">
        <f>IF(GW22="","",GW22-GW21)</f>
        <v/>
      </c>
      <c r="GY22" s="44"/>
      <c r="GZ22" s="44" t="str">
        <f>IF(GY22="","",GY22-GY21)</f>
        <v/>
      </c>
      <c r="HA22" s="44"/>
      <c r="HB22" s="44" t="str">
        <f>IF(HA22="","",HA21+HC21-HA22)</f>
        <v/>
      </c>
      <c r="HC22" s="44"/>
      <c r="HD22" s="322" t="str">
        <f t="shared" si="76"/>
        <v/>
      </c>
      <c r="HE22" s="43" t="str">
        <f>IF(GW22="","",HE21)</f>
        <v/>
      </c>
      <c r="HF22" s="44" t="str">
        <f t="shared" si="223"/>
        <v/>
      </c>
      <c r="HG22" s="45" t="str">
        <f t="shared" si="224"/>
        <v/>
      </c>
      <c r="HH22" s="35"/>
      <c r="HJ22" s="51" t="str">
        <f t="shared" si="80"/>
        <v/>
      </c>
      <c r="HK22" s="44"/>
      <c r="HL22" s="44" t="str">
        <f>IF(HK22="","",HK22-HK21)</f>
        <v/>
      </c>
      <c r="HM22" s="44"/>
      <c r="HN22" s="44" t="str">
        <f>IF(HM22="","",HM22-HM21)</f>
        <v/>
      </c>
      <c r="HO22" s="44"/>
      <c r="HP22" s="44" t="str">
        <f>IF(HO22="","",HO21+HQ21-HO22)</f>
        <v/>
      </c>
      <c r="HQ22" s="44"/>
      <c r="HR22" s="322" t="str">
        <f t="shared" si="84"/>
        <v/>
      </c>
      <c r="HS22" s="43" t="str">
        <f>IF(HK22="","",HS21)</f>
        <v/>
      </c>
      <c r="HT22" s="44" t="str">
        <f t="shared" si="225"/>
        <v/>
      </c>
      <c r="HU22" s="45" t="str">
        <f t="shared" si="226"/>
        <v/>
      </c>
      <c r="HV22" s="35"/>
      <c r="HW22" s="61"/>
      <c r="HX22" s="74"/>
      <c r="HY22" s="75">
        <v>17211</v>
      </c>
      <c r="HZ22" s="75">
        <f t="shared" si="154"/>
        <v>361</v>
      </c>
      <c r="IA22" s="75">
        <v>138</v>
      </c>
      <c r="IB22" s="75">
        <f t="shared" si="155"/>
        <v>2</v>
      </c>
      <c r="IC22" s="75">
        <v>1</v>
      </c>
      <c r="ID22" s="75">
        <f t="shared" si="156"/>
        <v>2</v>
      </c>
      <c r="IE22" s="75">
        <v>2</v>
      </c>
      <c r="IF22" s="77" t="str">
        <f t="shared" si="197"/>
        <v>ボンボンドロップシール</v>
      </c>
      <c r="IG22" s="78">
        <f t="shared" si="198"/>
        <v>2000</v>
      </c>
      <c r="IH22" s="75">
        <f t="shared" si="157"/>
        <v>4000</v>
      </c>
      <c r="II22" s="79">
        <f t="shared" si="199"/>
        <v>0.11080332409972299</v>
      </c>
      <c r="IJ22" s="35"/>
      <c r="IL22" s="74"/>
      <c r="IM22" s="75">
        <v>2716</v>
      </c>
      <c r="IN22" s="75">
        <f t="shared" si="159"/>
        <v>70</v>
      </c>
      <c r="IO22" s="75">
        <v>95</v>
      </c>
      <c r="IP22" s="75">
        <f t="shared" si="160"/>
        <v>7</v>
      </c>
      <c r="IQ22" s="75">
        <v>28</v>
      </c>
      <c r="IR22" s="75">
        <f t="shared" si="161"/>
        <v>9</v>
      </c>
      <c r="IS22" s="75">
        <v>4</v>
      </c>
      <c r="IT22" s="77" t="str">
        <f t="shared" si="162"/>
        <v>ボンドロシール</v>
      </c>
      <c r="IU22" s="78">
        <f t="shared" si="163"/>
        <v>200</v>
      </c>
      <c r="IV22" s="75">
        <f t="shared" si="164"/>
        <v>1800</v>
      </c>
      <c r="IW22" s="79">
        <f t="shared" si="165"/>
        <v>0.25714285714285712</v>
      </c>
      <c r="IX22" s="35"/>
      <c r="IY22" s="33"/>
      <c r="IZ22" s="74"/>
      <c r="JA22" s="75">
        <v>9039</v>
      </c>
      <c r="JB22" s="75">
        <f t="shared" si="166"/>
        <v>213</v>
      </c>
      <c r="JC22" s="75">
        <v>341</v>
      </c>
      <c r="JD22" s="75">
        <f t="shared" si="167"/>
        <v>3</v>
      </c>
      <c r="JE22" s="75">
        <v>6</v>
      </c>
      <c r="JF22" s="75">
        <f t="shared" si="168"/>
        <v>2</v>
      </c>
      <c r="JG22" s="75">
        <v>5</v>
      </c>
      <c r="JH22" s="77" t="str">
        <f t="shared" si="237"/>
        <v>バタースクイーズ</v>
      </c>
      <c r="JI22" s="78">
        <f t="shared" si="238"/>
        <v>400</v>
      </c>
      <c r="JJ22" s="75">
        <f t="shared" si="171"/>
        <v>800</v>
      </c>
      <c r="JK22" s="79">
        <f t="shared" si="172"/>
        <v>3.7558685446009391E-2</v>
      </c>
      <c r="JL22" s="35"/>
      <c r="JM22" s="27"/>
      <c r="JN22" s="74"/>
      <c r="JO22" s="75">
        <v>7736</v>
      </c>
      <c r="JP22" s="75">
        <f t="shared" si="173"/>
        <v>23</v>
      </c>
      <c r="JQ22" s="75">
        <v>333</v>
      </c>
      <c r="JR22" s="75">
        <f t="shared" si="174"/>
        <v>0</v>
      </c>
      <c r="JS22" s="75">
        <v>17</v>
      </c>
      <c r="JT22" s="75">
        <f t="shared" si="175"/>
        <v>0</v>
      </c>
      <c r="JU22" s="75">
        <v>0</v>
      </c>
      <c r="JV22" s="77" t="str">
        <f t="shared" si="203"/>
        <v>忍者グミ</v>
      </c>
      <c r="JW22" s="78">
        <f t="shared" si="204"/>
        <v>200</v>
      </c>
      <c r="JX22" s="75">
        <f t="shared" si="176"/>
        <v>0</v>
      </c>
      <c r="JY22" s="79">
        <f t="shared" si="177"/>
        <v>0</v>
      </c>
      <c r="JZ22" s="35"/>
      <c r="KA22" s="61"/>
      <c r="KB22" s="74"/>
      <c r="KC22" s="75">
        <v>1797</v>
      </c>
      <c r="KD22" s="75">
        <f t="shared" si="178"/>
        <v>84</v>
      </c>
      <c r="KE22" s="75">
        <v>267</v>
      </c>
      <c r="KF22" s="75">
        <f t="shared" si="179"/>
        <v>4</v>
      </c>
      <c r="KG22" s="75">
        <v>2</v>
      </c>
      <c r="KH22" s="75">
        <f t="shared" si="180"/>
        <v>4</v>
      </c>
      <c r="KI22" s="75">
        <v>4</v>
      </c>
      <c r="KJ22" s="77" t="str">
        <f t="shared" si="240"/>
        <v>たまごっちタイルシール</v>
      </c>
      <c r="KK22" s="78">
        <f t="shared" si="241"/>
        <v>650</v>
      </c>
      <c r="KL22" s="75">
        <f t="shared" si="182"/>
        <v>2600</v>
      </c>
      <c r="KM22" s="79">
        <f t="shared" si="183"/>
        <v>0.30952380952380953</v>
      </c>
      <c r="KN22" s="35"/>
      <c r="KO22" s="27"/>
      <c r="KP22" s="74"/>
      <c r="KQ22" s="75">
        <v>6742</v>
      </c>
      <c r="KR22" s="75">
        <f t="shared" si="239"/>
        <v>17</v>
      </c>
      <c r="KS22" s="75">
        <v>244</v>
      </c>
      <c r="KT22" s="75">
        <f t="shared" si="185"/>
        <v>0</v>
      </c>
      <c r="KU22" s="75">
        <v>11</v>
      </c>
      <c r="KV22" s="75">
        <f t="shared" si="186"/>
        <v>0</v>
      </c>
      <c r="KW22" s="75">
        <v>0</v>
      </c>
      <c r="KX22" s="77" t="str">
        <f t="shared" si="187"/>
        <v>キティしっぽ付ポーチ</v>
      </c>
      <c r="KY22" s="78">
        <f t="shared" si="188"/>
        <v>670</v>
      </c>
      <c r="KZ22" s="75">
        <f t="shared" si="189"/>
        <v>0</v>
      </c>
      <c r="LA22" s="79">
        <f t="shared" si="190"/>
        <v>0</v>
      </c>
      <c r="LB22" s="35" t="s">
        <v>1216</v>
      </c>
      <c r="LC22" s="27"/>
      <c r="LD22" s="46"/>
      <c r="LE22" s="44"/>
      <c r="LF22" s="44"/>
      <c r="LG22" s="44">
        <v>533</v>
      </c>
      <c r="LH22" s="44">
        <f t="shared" si="120"/>
        <v>1</v>
      </c>
      <c r="LI22" s="43">
        <v>2</v>
      </c>
      <c r="LJ22" s="44">
        <f t="shared" si="121"/>
        <v>0</v>
      </c>
      <c r="LK22" s="44"/>
      <c r="LL22" s="72" t="str">
        <f>IF(LE21="","",LL19)</f>
        <v>ボンドロ</v>
      </c>
      <c r="LM22" s="67">
        <f>IF(LF21="","",LM19)</f>
        <v>1500</v>
      </c>
      <c r="LN22" s="44">
        <f t="shared" si="122"/>
        <v>0</v>
      </c>
      <c r="LO22" s="45"/>
      <c r="LP22" s="35"/>
      <c r="LQ22" s="27"/>
      <c r="LR22" s="51" t="str">
        <f t="shared" si="88"/>
        <v/>
      </c>
      <c r="LS22" s="44"/>
      <c r="LT22" s="44" t="str">
        <f>IF(LS22="","",LS22-LS21)</f>
        <v/>
      </c>
      <c r="LU22" s="44"/>
      <c r="LV22" s="44" t="str">
        <f>IF(LU22="","",LU22-LU21)</f>
        <v/>
      </c>
      <c r="LW22" s="44"/>
      <c r="LX22" s="44" t="str">
        <f>IF(LW22="","",LW21+LY21-LW22)</f>
        <v/>
      </c>
      <c r="LY22" s="44"/>
      <c r="LZ22" s="322" t="str">
        <f t="shared" si="92"/>
        <v/>
      </c>
      <c r="MA22" s="43" t="str">
        <f>IF(LS22="","",MA21)</f>
        <v/>
      </c>
      <c r="MB22" s="44" t="str">
        <f t="shared" si="227"/>
        <v/>
      </c>
      <c r="MC22" s="45" t="str">
        <f t="shared" si="228"/>
        <v/>
      </c>
      <c r="MD22" s="35"/>
      <c r="ME22" s="27"/>
      <c r="MF22" s="51" t="str">
        <f t="shared" si="96"/>
        <v/>
      </c>
      <c r="MG22" s="44"/>
      <c r="MH22" s="44" t="str">
        <f>IF(MG22="","",MG22-MG21)</f>
        <v/>
      </c>
      <c r="MI22" s="44"/>
      <c r="MJ22" s="44" t="str">
        <f>IF(MI22="","",MI22-MI21)</f>
        <v/>
      </c>
      <c r="MK22" s="44"/>
      <c r="ML22" s="44" t="str">
        <f>IF(MK22="","",MK21+MM21-MK22)</f>
        <v/>
      </c>
      <c r="MM22" s="44"/>
      <c r="MN22" s="322" t="str">
        <f t="shared" si="100"/>
        <v/>
      </c>
      <c r="MO22" s="43" t="str">
        <f>IF(MG22="","",MO21)</f>
        <v/>
      </c>
      <c r="MP22" s="44" t="str">
        <f t="shared" si="229"/>
        <v/>
      </c>
      <c r="MQ22" s="45" t="str">
        <f t="shared" si="230"/>
        <v/>
      </c>
      <c r="MR22" s="35"/>
      <c r="MS22" s="27"/>
      <c r="MT22" s="51" t="str">
        <f t="shared" si="104"/>
        <v/>
      </c>
      <c r="MU22" s="44"/>
      <c r="MV22" s="44" t="str">
        <f>IF(MU22="","",MU22-MU21)</f>
        <v/>
      </c>
      <c r="MW22" s="44"/>
      <c r="MX22" s="44" t="str">
        <f>IF(MW22="","",MW22-MW21)</f>
        <v/>
      </c>
      <c r="MY22" s="44"/>
      <c r="MZ22" s="44" t="str">
        <f>IF(MY22="","",MY21+NA21-MY22)</f>
        <v/>
      </c>
      <c r="NA22" s="44"/>
      <c r="NB22" s="322" t="str">
        <f t="shared" si="108"/>
        <v/>
      </c>
      <c r="NC22" s="43" t="str">
        <f>IF(MU22="","",NC21)</f>
        <v/>
      </c>
      <c r="ND22" s="44" t="str">
        <f t="shared" si="231"/>
        <v/>
      </c>
      <c r="NE22" s="45" t="str">
        <f t="shared" si="232"/>
        <v/>
      </c>
      <c r="NF22" s="35"/>
      <c r="NG22" s="27"/>
      <c r="NH22" s="51" t="str">
        <f t="shared" si="112"/>
        <v/>
      </c>
      <c r="NI22" s="44"/>
      <c r="NJ22" s="44" t="str">
        <f>IF(NI22="","",NI22-NI21)</f>
        <v/>
      </c>
      <c r="NK22" s="44"/>
      <c r="NL22" s="44" t="str">
        <f>IF(NK22="","",NK22-NK21)</f>
        <v/>
      </c>
      <c r="NM22" s="44"/>
      <c r="NN22" s="44" t="str">
        <f>IF(NM22="","",NM21+NO21-NM22)</f>
        <v/>
      </c>
      <c r="NO22" s="44"/>
      <c r="NP22" s="322" t="str">
        <f t="shared" si="116"/>
        <v/>
      </c>
      <c r="NQ22" s="43" t="str">
        <f>IF(NI22="","",NQ21)</f>
        <v/>
      </c>
      <c r="NR22" s="44" t="str">
        <f t="shared" si="233"/>
        <v/>
      </c>
      <c r="NS22" s="45" t="str">
        <f t="shared" si="234"/>
        <v/>
      </c>
      <c r="NT22" s="35"/>
    </row>
    <row r="23" spans="1:384" ht="15" customHeight="1" thickTop="1" thickBot="1" x14ac:dyDescent="0.25">
      <c r="A23" s="38"/>
      <c r="B23" s="39"/>
      <c r="C23" s="40"/>
      <c r="D23" s="40"/>
      <c r="E23" s="41"/>
      <c r="F23" s="41"/>
      <c r="G23" s="40"/>
      <c r="H23" s="42"/>
      <c r="I23" s="44"/>
      <c r="J23" s="44" t="str">
        <f>IF(I23="","",I23-I22)</f>
        <v/>
      </c>
      <c r="K23" s="44"/>
      <c r="L23" s="44" t="str">
        <f>IF(K23="","",K23-K22)</f>
        <v/>
      </c>
      <c r="M23" s="44"/>
      <c r="N23" s="44" t="str">
        <f>IF(M23="","",M22+O22-M23)</f>
        <v/>
      </c>
      <c r="O23" s="44"/>
      <c r="P23" s="322" t="str">
        <f t="shared" si="4"/>
        <v/>
      </c>
      <c r="Q23" s="43" t="str">
        <f>IF(I23="","",Q22)</f>
        <v/>
      </c>
      <c r="R23" s="44" t="str">
        <f t="shared" si="205"/>
        <v/>
      </c>
      <c r="S23" s="45" t="str">
        <f t="shared" si="206"/>
        <v/>
      </c>
      <c r="T23" s="35"/>
      <c r="U23" s="27"/>
      <c r="V23" s="51" t="str">
        <f t="shared" si="8"/>
        <v/>
      </c>
      <c r="W23" s="67"/>
      <c r="X23" s="44" t="str">
        <f>IF(W23="","",W23-W22)</f>
        <v/>
      </c>
      <c r="Y23" s="44"/>
      <c r="Z23" s="44" t="str">
        <f>IF(Y23="","",Y23-Y22)</f>
        <v/>
      </c>
      <c r="AA23" s="44"/>
      <c r="AB23" s="44" t="str">
        <f>IF(AA23="","",AA22+AC22-AA23)</f>
        <v/>
      </c>
      <c r="AC23" s="44"/>
      <c r="AD23" s="322" t="str">
        <f t="shared" si="12"/>
        <v/>
      </c>
      <c r="AE23" s="43" t="str">
        <f>IF(W23="","",AE22)</f>
        <v/>
      </c>
      <c r="AF23" s="44" t="str">
        <f t="shared" si="207"/>
        <v/>
      </c>
      <c r="AG23" s="45" t="str">
        <f t="shared" si="208"/>
        <v/>
      </c>
      <c r="AH23" s="35"/>
      <c r="AI23" s="27"/>
      <c r="AJ23" s="51" t="str">
        <f t="shared" si="16"/>
        <v/>
      </c>
      <c r="AK23" s="44"/>
      <c r="AL23" s="44" t="str">
        <f>IF(AK23="","",AK23-AK22)</f>
        <v/>
      </c>
      <c r="AM23" s="44"/>
      <c r="AN23" s="44" t="str">
        <f>IF(AM23="","",AM23-AM22)</f>
        <v/>
      </c>
      <c r="AO23" s="44"/>
      <c r="AP23" s="44" t="str">
        <f>IF(AO23="","",AO22+AQ22-AO23)</f>
        <v/>
      </c>
      <c r="AQ23" s="44"/>
      <c r="AR23" s="322" t="str">
        <f t="shared" si="20"/>
        <v/>
      </c>
      <c r="AS23" s="43" t="str">
        <f>IF(AK23="","",AS22)</f>
        <v/>
      </c>
      <c r="AT23" s="44" t="str">
        <f t="shared" si="209"/>
        <v/>
      </c>
      <c r="AU23" s="45" t="str">
        <f t="shared" si="210"/>
        <v/>
      </c>
      <c r="AV23" s="35"/>
      <c r="AW23" s="27"/>
      <c r="AX23" s="51" t="str">
        <f t="shared" si="24"/>
        <v/>
      </c>
      <c r="AY23" s="44"/>
      <c r="AZ23" s="44" t="str">
        <f>IF(AY23="","",AY23-AY22)</f>
        <v/>
      </c>
      <c r="BA23" s="44"/>
      <c r="BB23" s="44" t="str">
        <f>IF(BA23="","",BA23-BA22)</f>
        <v/>
      </c>
      <c r="BC23" s="44"/>
      <c r="BD23" s="44" t="str">
        <f>IF(BC23="","",BC22+BE22-BC23)</f>
        <v/>
      </c>
      <c r="BE23" s="44"/>
      <c r="BF23" s="322" t="str">
        <f t="shared" si="28"/>
        <v/>
      </c>
      <c r="BG23" s="43" t="str">
        <f>IF(AY23="","",BG22)</f>
        <v/>
      </c>
      <c r="BH23" s="44" t="str">
        <f t="shared" si="211"/>
        <v/>
      </c>
      <c r="BI23" s="45" t="str">
        <f t="shared" si="212"/>
        <v/>
      </c>
      <c r="BJ23" s="35"/>
      <c r="BK23" s="50"/>
      <c r="BL23" s="51">
        <f>IF($A8="","",$A8)</f>
        <v>46111</v>
      </c>
      <c r="BM23" s="43">
        <v>14614</v>
      </c>
      <c r="BN23" s="59">
        <f t="shared" si="123"/>
        <v>19</v>
      </c>
      <c r="BO23" s="43">
        <v>530</v>
      </c>
      <c r="BP23" s="87">
        <f t="shared" si="124"/>
        <v>3</v>
      </c>
      <c r="BQ23" s="43">
        <v>13</v>
      </c>
      <c r="BR23" s="43">
        <f t="shared" si="125"/>
        <v>4</v>
      </c>
      <c r="BS23" s="43">
        <v>3</v>
      </c>
      <c r="BT23" s="53" t="str">
        <f t="shared" si="193"/>
        <v>キティギャルマスコット</v>
      </c>
      <c r="BU23" s="47">
        <f t="shared" si="194"/>
        <v>660</v>
      </c>
      <c r="BV23" s="44">
        <f t="shared" si="127"/>
        <v>2640</v>
      </c>
      <c r="BW23" s="89">
        <f t="shared" si="128"/>
        <v>1.3894736842105264</v>
      </c>
      <c r="BX23" s="35" t="s">
        <v>275</v>
      </c>
      <c r="BY23" s="27"/>
      <c r="BZ23" s="51">
        <f>IF($A8="","",$A8)</f>
        <v>46111</v>
      </c>
      <c r="CA23" s="43">
        <v>3629</v>
      </c>
      <c r="CB23" s="43">
        <f t="shared" si="129"/>
        <v>12</v>
      </c>
      <c r="CC23" s="43">
        <v>65</v>
      </c>
      <c r="CD23" s="87">
        <f t="shared" si="130"/>
        <v>0</v>
      </c>
      <c r="CE23" s="43">
        <v>12</v>
      </c>
      <c r="CF23" s="43">
        <f t="shared" si="131"/>
        <v>0</v>
      </c>
      <c r="CG23" s="43">
        <v>-2</v>
      </c>
      <c r="CH23" s="53" t="s">
        <v>1188</v>
      </c>
      <c r="CI23" s="47">
        <f>IF(CB23="","",CI19)</f>
        <v>650</v>
      </c>
      <c r="CJ23" s="44">
        <f t="shared" si="133"/>
        <v>0</v>
      </c>
      <c r="CK23" s="89">
        <f t="shared" si="134"/>
        <v>0</v>
      </c>
      <c r="CL23" s="35" t="s">
        <v>1237</v>
      </c>
      <c r="CM23" s="27"/>
      <c r="CN23" s="51">
        <f>IF($A8="","",$A8)</f>
        <v>46111</v>
      </c>
      <c r="CO23" s="43">
        <v>3099</v>
      </c>
      <c r="CP23" s="43">
        <f t="shared" si="135"/>
        <v>29</v>
      </c>
      <c r="CQ23" s="43">
        <v>86</v>
      </c>
      <c r="CR23" s="87">
        <f t="shared" si="136"/>
        <v>0</v>
      </c>
      <c r="CS23" s="43">
        <v>18</v>
      </c>
      <c r="CT23" s="43">
        <f t="shared" si="137"/>
        <v>0</v>
      </c>
      <c r="CU23" s="43">
        <v>0</v>
      </c>
      <c r="CV23" s="53" t="str">
        <f t="shared" si="201"/>
        <v>ゲーム機柄イヤホン</v>
      </c>
      <c r="CW23" s="47">
        <f t="shared" si="202"/>
        <v>1100</v>
      </c>
      <c r="CX23" s="44">
        <f t="shared" si="139"/>
        <v>0</v>
      </c>
      <c r="CY23" s="89">
        <f t="shared" si="140"/>
        <v>0</v>
      </c>
      <c r="CZ23" s="35" t="s">
        <v>1236</v>
      </c>
      <c r="DA23" s="58"/>
      <c r="DB23" s="51">
        <f>IF($A8="","",$A8)</f>
        <v>46111</v>
      </c>
      <c r="DC23" s="43">
        <v>9165</v>
      </c>
      <c r="DD23" s="43">
        <f t="shared" si="141"/>
        <v>35</v>
      </c>
      <c r="DE23" s="43">
        <v>336</v>
      </c>
      <c r="DF23" s="87">
        <f t="shared" si="142"/>
        <v>2</v>
      </c>
      <c r="DG23" s="43">
        <v>5</v>
      </c>
      <c r="DH23" s="43">
        <f t="shared" si="143"/>
        <v>2</v>
      </c>
      <c r="DI23" s="43">
        <v>0</v>
      </c>
      <c r="DJ23" s="53" t="str">
        <f t="shared" si="235"/>
        <v>雪見だいふくイヤホン</v>
      </c>
      <c r="DK23" s="47">
        <f t="shared" si="236"/>
        <v>1100</v>
      </c>
      <c r="DL23" s="44">
        <f t="shared" si="145"/>
        <v>2200</v>
      </c>
      <c r="DM23" s="89">
        <f t="shared" si="146"/>
        <v>0.62857142857142856</v>
      </c>
      <c r="DN23" s="35"/>
      <c r="DO23" s="27"/>
      <c r="DP23" s="51">
        <f>IF($A8="","",$A8)</f>
        <v>46111</v>
      </c>
      <c r="DQ23" s="43">
        <v>3076</v>
      </c>
      <c r="DR23" s="43">
        <f t="shared" si="147"/>
        <v>36</v>
      </c>
      <c r="DS23" s="43">
        <v>102</v>
      </c>
      <c r="DT23" s="87">
        <f t="shared" si="148"/>
        <v>4</v>
      </c>
      <c r="DU23" s="43">
        <v>17</v>
      </c>
      <c r="DV23" s="43">
        <f t="shared" si="149"/>
        <v>4</v>
      </c>
      <c r="DW23" s="43">
        <v>3</v>
      </c>
      <c r="DX23" s="53" t="str">
        <f t="shared" si="150"/>
        <v>ゲーム機柄ワイヤレスイヤホン</v>
      </c>
      <c r="DY23" s="47">
        <f t="shared" si="151"/>
        <v>700</v>
      </c>
      <c r="DZ23" s="44">
        <f t="shared" si="152"/>
        <v>2800</v>
      </c>
      <c r="EA23" s="89">
        <f t="shared" si="153"/>
        <v>0.77777777777777779</v>
      </c>
      <c r="EB23" s="35" t="s">
        <v>1163</v>
      </c>
      <c r="EC23" s="27"/>
      <c r="ED23" s="51" t="str">
        <f t="shared" si="32"/>
        <v/>
      </c>
      <c r="EE23" s="44"/>
      <c r="EF23" s="44" t="str">
        <f>IF(EE23="","",EE23-EE22)</f>
        <v/>
      </c>
      <c r="EG23" s="44"/>
      <c r="EH23" s="44" t="str">
        <f>IF(EG23="","",EG23-EG22)</f>
        <v/>
      </c>
      <c r="EI23" s="44"/>
      <c r="EJ23" s="44" t="str">
        <f>IF(EI23="","",EI22+EK22-EI23)</f>
        <v/>
      </c>
      <c r="EK23" s="44"/>
      <c r="EL23" s="322" t="str">
        <f t="shared" si="36"/>
        <v/>
      </c>
      <c r="EM23" s="43" t="str">
        <f>IF(EE23="","",EM22)</f>
        <v/>
      </c>
      <c r="EN23" s="44" t="str">
        <f t="shared" si="213"/>
        <v/>
      </c>
      <c r="EO23" s="45" t="str">
        <f t="shared" si="214"/>
        <v/>
      </c>
      <c r="EP23" s="35"/>
      <c r="EQ23" s="27"/>
      <c r="ER23" s="51" t="str">
        <f t="shared" si="40"/>
        <v/>
      </c>
      <c r="ES23" s="44"/>
      <c r="ET23" s="44" t="str">
        <f>IF(ES23="","",ES23-ES22)</f>
        <v/>
      </c>
      <c r="EU23" s="44"/>
      <c r="EV23" s="44" t="str">
        <f>IF(EU23="","",EU23-EU22)</f>
        <v/>
      </c>
      <c r="EW23" s="44"/>
      <c r="EX23" s="44" t="str">
        <f>IF(EW23="","",EW22+EY22-EW23)</f>
        <v/>
      </c>
      <c r="EY23" s="44"/>
      <c r="EZ23" s="322" t="str">
        <f t="shared" si="44"/>
        <v/>
      </c>
      <c r="FA23" s="43" t="str">
        <f>IF(ES23="","",FA22)</f>
        <v/>
      </c>
      <c r="FB23" s="44" t="str">
        <f t="shared" si="215"/>
        <v/>
      </c>
      <c r="FC23" s="45" t="str">
        <f t="shared" si="216"/>
        <v/>
      </c>
      <c r="FD23" s="35"/>
      <c r="FF23" s="51" t="str">
        <f t="shared" si="48"/>
        <v/>
      </c>
      <c r="FG23" s="44"/>
      <c r="FH23" s="44" t="str">
        <f>IF(FG23="","",FG23-FG22)</f>
        <v/>
      </c>
      <c r="FI23" s="44"/>
      <c r="FJ23" s="44" t="str">
        <f>IF(FI23="","",FI23-FI22)</f>
        <v/>
      </c>
      <c r="FK23" s="44"/>
      <c r="FL23" s="44" t="str">
        <f>IF(FK23="","",FK22+FM22-FK23)</f>
        <v/>
      </c>
      <c r="FM23" s="44"/>
      <c r="FN23" s="322" t="str">
        <f t="shared" si="52"/>
        <v/>
      </c>
      <c r="FO23" s="43" t="str">
        <f>IF(FG23="","",FO22)</f>
        <v/>
      </c>
      <c r="FP23" s="44" t="str">
        <f t="shared" si="217"/>
        <v/>
      </c>
      <c r="FQ23" s="45" t="str">
        <f t="shared" si="218"/>
        <v/>
      </c>
      <c r="FR23" s="35"/>
      <c r="FT23" s="51" t="str">
        <f t="shared" si="56"/>
        <v/>
      </c>
      <c r="FU23" s="44"/>
      <c r="FV23" s="44" t="str">
        <f>IF(FU23="","",FU23-FU22)</f>
        <v/>
      </c>
      <c r="FW23" s="44"/>
      <c r="FX23" s="44" t="str">
        <f>IF(FW23="","",FW23-FW22)</f>
        <v/>
      </c>
      <c r="FY23" s="44"/>
      <c r="FZ23" s="44" t="str">
        <f>IF(FY23="","",FY22+GA22-FY23)</f>
        <v/>
      </c>
      <c r="GA23" s="44"/>
      <c r="GB23" s="322" t="str">
        <f t="shared" si="60"/>
        <v/>
      </c>
      <c r="GC23" s="43" t="str">
        <f>IF(FU23="","",GC22)</f>
        <v/>
      </c>
      <c r="GD23" s="44" t="str">
        <f t="shared" si="219"/>
        <v/>
      </c>
      <c r="GE23" s="45" t="str">
        <f t="shared" si="220"/>
        <v/>
      </c>
      <c r="GF23" s="35"/>
      <c r="GH23" s="51" t="str">
        <f t="shared" si="64"/>
        <v/>
      </c>
      <c r="GI23" s="44"/>
      <c r="GJ23" s="44" t="str">
        <f>IF(GI23="","",GI23-GI22)</f>
        <v/>
      </c>
      <c r="GK23" s="44"/>
      <c r="GL23" s="44" t="str">
        <f>IF(GK23="","",GK23-GK22)</f>
        <v/>
      </c>
      <c r="GM23" s="44"/>
      <c r="GN23" s="44" t="str">
        <f>IF(GM23="","",GM22+GO22-GM23)</f>
        <v/>
      </c>
      <c r="GO23" s="44"/>
      <c r="GP23" s="322" t="str">
        <f t="shared" si="68"/>
        <v/>
      </c>
      <c r="GQ23" s="43" t="str">
        <f>IF(GI23="","",GQ22)</f>
        <v/>
      </c>
      <c r="GR23" s="44" t="str">
        <f t="shared" si="221"/>
        <v/>
      </c>
      <c r="GS23" s="45" t="str">
        <f t="shared" si="222"/>
        <v/>
      </c>
      <c r="GT23" s="35"/>
      <c r="GU23" s="27"/>
      <c r="GV23" s="51" t="str">
        <f t="shared" si="72"/>
        <v/>
      </c>
      <c r="GW23" s="44"/>
      <c r="GX23" s="44" t="str">
        <f>IF(GW23="","",GW23-GW22)</f>
        <v/>
      </c>
      <c r="GY23" s="44"/>
      <c r="GZ23" s="44" t="str">
        <f>IF(GY23="","",GY23-GY22)</f>
        <v/>
      </c>
      <c r="HA23" s="44"/>
      <c r="HB23" s="44" t="str">
        <f>IF(HA23="","",HA22+HC22-HA23)</f>
        <v/>
      </c>
      <c r="HC23" s="44"/>
      <c r="HD23" s="322" t="str">
        <f t="shared" si="76"/>
        <v/>
      </c>
      <c r="HE23" s="43" t="str">
        <f>IF(GW23="","",HE22)</f>
        <v/>
      </c>
      <c r="HF23" s="44" t="str">
        <f t="shared" si="223"/>
        <v/>
      </c>
      <c r="HG23" s="45" t="str">
        <f t="shared" si="224"/>
        <v/>
      </c>
      <c r="HH23" s="35"/>
      <c r="HJ23" s="51" t="str">
        <f t="shared" si="80"/>
        <v/>
      </c>
      <c r="HK23" s="44"/>
      <c r="HL23" s="44" t="str">
        <f>IF(HK23="","",HK23-HK22)</f>
        <v/>
      </c>
      <c r="HM23" s="44"/>
      <c r="HN23" s="44" t="str">
        <f>IF(HM23="","",HM23-HM22)</f>
        <v/>
      </c>
      <c r="HO23" s="44"/>
      <c r="HP23" s="44" t="str">
        <f>IF(HO23="","",HO22+HQ22-HO23)</f>
        <v/>
      </c>
      <c r="HQ23" s="44"/>
      <c r="HR23" s="322" t="str">
        <f t="shared" si="84"/>
        <v/>
      </c>
      <c r="HS23" s="43" t="str">
        <f>IF(HK23="","",HS22)</f>
        <v/>
      </c>
      <c r="HT23" s="44" t="str">
        <f t="shared" si="225"/>
        <v/>
      </c>
      <c r="HU23" s="45" t="str">
        <f t="shared" si="226"/>
        <v/>
      </c>
      <c r="HV23" s="35"/>
      <c r="HW23" s="61"/>
      <c r="HX23" s="51">
        <f>IF($A8="","",$A8)</f>
        <v>46111</v>
      </c>
      <c r="HY23" s="43">
        <v>421</v>
      </c>
      <c r="HZ23" s="43">
        <f t="shared" si="154"/>
        <v>54</v>
      </c>
      <c r="IA23" s="43">
        <v>31</v>
      </c>
      <c r="IB23" s="87">
        <f t="shared" si="155"/>
        <v>1</v>
      </c>
      <c r="IC23" s="43">
        <v>0</v>
      </c>
      <c r="ID23" s="43">
        <f t="shared" si="156"/>
        <v>3</v>
      </c>
      <c r="IE23" s="43">
        <v>3</v>
      </c>
      <c r="IF23" s="53" t="str">
        <f t="shared" si="197"/>
        <v>おしりぷにぷにシール</v>
      </c>
      <c r="IG23" s="47">
        <f t="shared" si="198"/>
        <v>220</v>
      </c>
      <c r="IH23" s="44">
        <f t="shared" si="157"/>
        <v>660</v>
      </c>
      <c r="II23" s="89">
        <f t="shared" si="199"/>
        <v>0.12222222222222222</v>
      </c>
      <c r="IJ23" s="35"/>
      <c r="IL23" s="51">
        <f>IF($A8="","",$A8)</f>
        <v>46111</v>
      </c>
      <c r="IM23" s="43">
        <v>2730</v>
      </c>
      <c r="IN23" s="43">
        <f t="shared" si="159"/>
        <v>55</v>
      </c>
      <c r="IO23" s="43">
        <v>49</v>
      </c>
      <c r="IP23" s="87">
        <f t="shared" si="160"/>
        <v>1</v>
      </c>
      <c r="IQ23" s="43">
        <v>12</v>
      </c>
      <c r="IR23" s="43">
        <f t="shared" si="161"/>
        <v>1</v>
      </c>
      <c r="IS23" s="43">
        <v>1</v>
      </c>
      <c r="IT23" s="53" t="str">
        <f t="shared" si="162"/>
        <v>キティボアバンスクリップ</v>
      </c>
      <c r="IU23" s="47">
        <f t="shared" si="163"/>
        <v>1100</v>
      </c>
      <c r="IV23" s="44">
        <f t="shared" si="164"/>
        <v>1100</v>
      </c>
      <c r="IW23" s="89">
        <f t="shared" si="165"/>
        <v>0.2</v>
      </c>
      <c r="IX23" s="35"/>
      <c r="IY23" s="33"/>
      <c r="IZ23" s="51">
        <f>IF($A8="","",$A8)</f>
        <v>46111</v>
      </c>
      <c r="JA23" s="43">
        <v>9552</v>
      </c>
      <c r="JB23" s="43">
        <f t="shared" si="166"/>
        <v>20</v>
      </c>
      <c r="JC23" s="43">
        <v>371</v>
      </c>
      <c r="JD23" s="87">
        <f t="shared" si="167"/>
        <v>1</v>
      </c>
      <c r="JE23" s="43">
        <v>7</v>
      </c>
      <c r="JF23" s="43">
        <f t="shared" si="168"/>
        <v>1</v>
      </c>
      <c r="JG23" s="43">
        <v>0</v>
      </c>
      <c r="JH23" s="71" t="str">
        <f t="shared" si="237"/>
        <v>サンリオデニムポーチ</v>
      </c>
      <c r="JI23" s="47">
        <f t="shared" si="238"/>
        <v>1300</v>
      </c>
      <c r="JJ23" s="44">
        <f t="shared" si="171"/>
        <v>1300</v>
      </c>
      <c r="JK23" s="89">
        <f t="shared" si="172"/>
        <v>0.65</v>
      </c>
      <c r="JL23" s="298" t="s">
        <v>1072</v>
      </c>
      <c r="JM23" s="27"/>
      <c r="JN23" s="51">
        <f>IF($A8="","",$A8)</f>
        <v>46111</v>
      </c>
      <c r="JO23" s="43">
        <v>561</v>
      </c>
      <c r="JP23" s="43">
        <f t="shared" si="173"/>
        <v>84</v>
      </c>
      <c r="JQ23" s="43">
        <v>234</v>
      </c>
      <c r="JR23" s="87">
        <f t="shared" si="174"/>
        <v>3</v>
      </c>
      <c r="JS23" s="43">
        <v>14</v>
      </c>
      <c r="JT23" s="43">
        <f t="shared" si="175"/>
        <v>3</v>
      </c>
      <c r="JU23" s="43">
        <v>0</v>
      </c>
      <c r="JV23" s="53" t="str">
        <f t="shared" si="203"/>
        <v>モンチッチがま口</v>
      </c>
      <c r="JW23" s="47">
        <f t="shared" si="204"/>
        <v>400</v>
      </c>
      <c r="JX23" s="44">
        <f t="shared" si="176"/>
        <v>1200</v>
      </c>
      <c r="JY23" s="89">
        <f t="shared" si="177"/>
        <v>0.14285714285714285</v>
      </c>
      <c r="JZ23" s="35"/>
      <c r="KA23" s="61"/>
      <c r="KB23" s="51">
        <f>IF($A8="","",$A8)</f>
        <v>46111</v>
      </c>
      <c r="KC23" s="43">
        <v>7457</v>
      </c>
      <c r="KD23" s="43">
        <f t="shared" si="178"/>
        <v>37</v>
      </c>
      <c r="KE23" s="43">
        <v>238</v>
      </c>
      <c r="KF23" s="87">
        <f t="shared" si="179"/>
        <v>0</v>
      </c>
      <c r="KG23" s="43">
        <v>10</v>
      </c>
      <c r="KH23" s="43">
        <f t="shared" si="180"/>
        <v>0</v>
      </c>
      <c r="KI23" s="43">
        <v>0</v>
      </c>
      <c r="KJ23" s="53" t="str">
        <f t="shared" si="240"/>
        <v>サンリオヒョウ柄ヘアバンド</v>
      </c>
      <c r="KK23" s="47">
        <f t="shared" si="241"/>
        <v>1100</v>
      </c>
      <c r="KL23" s="44">
        <f t="shared" si="182"/>
        <v>0</v>
      </c>
      <c r="KM23" s="89">
        <f t="shared" si="183"/>
        <v>0</v>
      </c>
      <c r="KN23" s="35"/>
      <c r="KO23" s="27"/>
      <c r="KP23" s="51">
        <f>IF($A8="","",$A8)</f>
        <v>46111</v>
      </c>
      <c r="KQ23" s="43">
        <v>163</v>
      </c>
      <c r="KR23" s="43">
        <f t="shared" si="239"/>
        <v>83</v>
      </c>
      <c r="KS23" s="43">
        <v>327</v>
      </c>
      <c r="KT23" s="87">
        <f t="shared" si="185"/>
        <v>2</v>
      </c>
      <c r="KU23" s="43">
        <v>9</v>
      </c>
      <c r="KV23" s="43">
        <f t="shared" si="186"/>
        <v>2</v>
      </c>
      <c r="KW23" s="43">
        <v>5</v>
      </c>
      <c r="KX23" s="53" t="str">
        <f t="shared" si="187"/>
        <v>キティボアバンスクリップ</v>
      </c>
      <c r="KY23" s="47">
        <f t="shared" si="188"/>
        <v>1100</v>
      </c>
      <c r="KZ23" s="44">
        <f t="shared" si="189"/>
        <v>2200</v>
      </c>
      <c r="LA23" s="89">
        <f t="shared" si="190"/>
        <v>0.26506024096385544</v>
      </c>
      <c r="LB23" s="35"/>
      <c r="LC23" s="27"/>
      <c r="LD23" s="74"/>
      <c r="LE23" s="75"/>
      <c r="LF23" s="75"/>
      <c r="LG23" s="75">
        <v>1166</v>
      </c>
      <c r="LH23" s="75">
        <f t="shared" si="120"/>
        <v>0</v>
      </c>
      <c r="LI23" s="76">
        <v>1</v>
      </c>
      <c r="LJ23" s="75">
        <f t="shared" si="121"/>
        <v>1</v>
      </c>
      <c r="LK23" s="75"/>
      <c r="LL23" s="77" t="str">
        <f>IF(LE21="","",LL20)</f>
        <v>ボンドロ</v>
      </c>
      <c r="LM23" s="78">
        <f>IF(LF21="","",LM20)</f>
        <v>1500</v>
      </c>
      <c r="LN23" s="75">
        <f t="shared" si="122"/>
        <v>1500</v>
      </c>
      <c r="LO23" s="79"/>
      <c r="LP23" s="35"/>
      <c r="LQ23" s="27"/>
      <c r="LR23" s="51" t="str">
        <f t="shared" si="88"/>
        <v/>
      </c>
      <c r="LS23" s="44"/>
      <c r="LT23" s="44" t="str">
        <f>IF(LS23="","",LS23-LS22)</f>
        <v/>
      </c>
      <c r="LU23" s="44"/>
      <c r="LV23" s="44" t="str">
        <f>IF(LU23="","",LU23-LU22)</f>
        <v/>
      </c>
      <c r="LW23" s="44"/>
      <c r="LX23" s="44" t="str">
        <f>IF(LW23="","",LW22+LY22-LW23)</f>
        <v/>
      </c>
      <c r="LY23" s="44"/>
      <c r="LZ23" s="322" t="str">
        <f t="shared" si="92"/>
        <v/>
      </c>
      <c r="MA23" s="43" t="str">
        <f>IF(LS23="","",MA22)</f>
        <v/>
      </c>
      <c r="MB23" s="44" t="str">
        <f t="shared" si="227"/>
        <v/>
      </c>
      <c r="MC23" s="45" t="str">
        <f t="shared" si="228"/>
        <v/>
      </c>
      <c r="MD23" s="35"/>
      <c r="ME23" s="27"/>
      <c r="MF23" s="51" t="str">
        <f t="shared" si="96"/>
        <v/>
      </c>
      <c r="MG23" s="44"/>
      <c r="MH23" s="44" t="str">
        <f>IF(MG23="","",MG23-MG22)</f>
        <v/>
      </c>
      <c r="MI23" s="44"/>
      <c r="MJ23" s="44" t="str">
        <f>IF(MI23="","",MI23-MI22)</f>
        <v/>
      </c>
      <c r="MK23" s="44"/>
      <c r="ML23" s="44" t="str">
        <f>IF(MK23="","",MK22+MM22-MK23)</f>
        <v/>
      </c>
      <c r="MM23" s="44"/>
      <c r="MN23" s="322" t="str">
        <f t="shared" si="100"/>
        <v/>
      </c>
      <c r="MO23" s="43" t="str">
        <f>IF(MG23="","",MO22)</f>
        <v/>
      </c>
      <c r="MP23" s="44" t="str">
        <f t="shared" si="229"/>
        <v/>
      </c>
      <c r="MQ23" s="45" t="str">
        <f t="shared" si="230"/>
        <v/>
      </c>
      <c r="MR23" s="35"/>
      <c r="MS23" s="27"/>
      <c r="MT23" s="51" t="str">
        <f t="shared" si="104"/>
        <v/>
      </c>
      <c r="MU23" s="44"/>
      <c r="MV23" s="44" t="str">
        <f>IF(MU23="","",MU23-MU22)</f>
        <v/>
      </c>
      <c r="MW23" s="44"/>
      <c r="MX23" s="44" t="str">
        <f>IF(MW23="","",MW23-MW22)</f>
        <v/>
      </c>
      <c r="MY23" s="44"/>
      <c r="MZ23" s="44" t="str">
        <f>IF(MY23="","",MY22+NA22-MY23)</f>
        <v/>
      </c>
      <c r="NA23" s="44"/>
      <c r="NB23" s="322" t="str">
        <f t="shared" si="108"/>
        <v/>
      </c>
      <c r="NC23" s="43" t="str">
        <f>IF(MU23="","",NC22)</f>
        <v/>
      </c>
      <c r="ND23" s="44" t="str">
        <f t="shared" si="231"/>
        <v/>
      </c>
      <c r="NE23" s="45" t="str">
        <f t="shared" si="232"/>
        <v/>
      </c>
      <c r="NF23" s="35"/>
      <c r="NG23" s="27"/>
      <c r="NH23" s="51" t="str">
        <f t="shared" si="112"/>
        <v/>
      </c>
      <c r="NI23" s="44"/>
      <c r="NJ23" s="44" t="str">
        <f>IF(NI23="","",NI23-NI22)</f>
        <v/>
      </c>
      <c r="NK23" s="44"/>
      <c r="NL23" s="44" t="str">
        <f>IF(NK23="","",NK23-NK22)</f>
        <v/>
      </c>
      <c r="NM23" s="44"/>
      <c r="NN23" s="44" t="str">
        <f>IF(NM23="","",NM22+NO22-NM23)</f>
        <v/>
      </c>
      <c r="NO23" s="44"/>
      <c r="NP23" s="322" t="str">
        <f t="shared" si="116"/>
        <v/>
      </c>
      <c r="NQ23" s="43" t="str">
        <f>IF(NI23="","",NQ22)</f>
        <v/>
      </c>
      <c r="NR23" s="44" t="str">
        <f t="shared" si="233"/>
        <v/>
      </c>
      <c r="NS23" s="45" t="str">
        <f t="shared" si="234"/>
        <v/>
      </c>
      <c r="NT23" s="35"/>
    </row>
    <row r="24" spans="1:384" ht="15" customHeight="1" thickTop="1" x14ac:dyDescent="0.2">
      <c r="A24" s="38"/>
      <c r="B24" s="39"/>
      <c r="C24" s="40"/>
      <c r="D24" s="40"/>
      <c r="E24" s="41"/>
      <c r="F24" s="41"/>
      <c r="G24" s="40"/>
      <c r="H24" s="42"/>
      <c r="I24" s="44"/>
      <c r="J24" s="44" t="str">
        <f>IF(I24="","",I24-I23)</f>
        <v/>
      </c>
      <c r="K24" s="44"/>
      <c r="L24" s="44" t="str">
        <f>IF(K24="","",K24-K23)</f>
        <v/>
      </c>
      <c r="M24" s="44"/>
      <c r="N24" s="44" t="str">
        <f>IF(M24="","",M23+O23-M24)</f>
        <v/>
      </c>
      <c r="O24" s="44"/>
      <c r="P24" s="322" t="str">
        <f t="shared" si="4"/>
        <v/>
      </c>
      <c r="Q24" s="43" t="str">
        <f>IF(I24="","",Q23)</f>
        <v/>
      </c>
      <c r="R24" s="44" t="str">
        <f t="shared" si="205"/>
        <v/>
      </c>
      <c r="S24" s="45" t="str">
        <f t="shared" si="206"/>
        <v/>
      </c>
      <c r="T24" s="35"/>
      <c r="U24" s="27"/>
      <c r="V24" s="46"/>
      <c r="W24" s="67"/>
      <c r="X24" s="44" t="str">
        <f>IF(W24="","",W24-W23)</f>
        <v/>
      </c>
      <c r="Y24" s="44"/>
      <c r="Z24" s="44" t="str">
        <f>IF(Y24="","",Y24-Y23)</f>
        <v/>
      </c>
      <c r="AA24" s="44"/>
      <c r="AB24" s="44" t="str">
        <f>IF(AA24="","",AA23+AC23-AA24)</f>
        <v/>
      </c>
      <c r="AC24" s="44"/>
      <c r="AD24" s="322" t="str">
        <f t="shared" si="12"/>
        <v/>
      </c>
      <c r="AE24" s="44"/>
      <c r="AF24" s="44" t="str">
        <f t="shared" si="207"/>
        <v/>
      </c>
      <c r="AG24" s="45" t="str">
        <f t="shared" si="208"/>
        <v/>
      </c>
      <c r="AH24" s="35"/>
      <c r="AI24" s="27"/>
      <c r="AJ24" s="46"/>
      <c r="AK24" s="44"/>
      <c r="AL24" s="44" t="str">
        <f>IF(AK24="","",AK24-AK23)</f>
        <v/>
      </c>
      <c r="AM24" s="44"/>
      <c r="AN24" s="44" t="str">
        <f>IF(AM24="","",AM24-AM23)</f>
        <v/>
      </c>
      <c r="AO24" s="44"/>
      <c r="AP24" s="44" t="str">
        <f>IF(AO24="","",AO23+AQ23-AO24)</f>
        <v/>
      </c>
      <c r="AQ24" s="44"/>
      <c r="AR24" s="322" t="str">
        <f t="shared" si="20"/>
        <v/>
      </c>
      <c r="AS24" s="44"/>
      <c r="AT24" s="44" t="str">
        <f t="shared" si="209"/>
        <v/>
      </c>
      <c r="AU24" s="45" t="str">
        <f t="shared" si="210"/>
        <v/>
      </c>
      <c r="AV24" s="35"/>
      <c r="AW24" s="27"/>
      <c r="AX24" s="46"/>
      <c r="AY24" s="44"/>
      <c r="AZ24" s="44" t="str">
        <f>IF(AY24="","",AY24-AY23)</f>
        <v/>
      </c>
      <c r="BA24" s="44"/>
      <c r="BB24" s="44" t="str">
        <f>IF(BA24="","",BA24-BA23)</f>
        <v/>
      </c>
      <c r="BC24" s="44"/>
      <c r="BD24" s="44" t="str">
        <f>IF(BC24="","",BC23+BE23-BC24)</f>
        <v/>
      </c>
      <c r="BE24" s="44"/>
      <c r="BF24" s="322" t="str">
        <f t="shared" si="28"/>
        <v/>
      </c>
      <c r="BG24" s="44"/>
      <c r="BH24" s="44" t="str">
        <f t="shared" si="211"/>
        <v/>
      </c>
      <c r="BI24" s="45" t="str">
        <f t="shared" si="212"/>
        <v/>
      </c>
      <c r="BJ24" s="35"/>
      <c r="BK24" s="50"/>
      <c r="BL24" s="46"/>
      <c r="BM24" s="44">
        <v>11957</v>
      </c>
      <c r="BN24" s="44">
        <f t="shared" si="123"/>
        <v>53</v>
      </c>
      <c r="BO24" s="44">
        <v>352</v>
      </c>
      <c r="BP24" s="44">
        <f t="shared" si="124"/>
        <v>2</v>
      </c>
      <c r="BQ24" s="44">
        <v>11</v>
      </c>
      <c r="BR24" s="44">
        <f t="shared" si="125"/>
        <v>2</v>
      </c>
      <c r="BS24" s="43">
        <v>0</v>
      </c>
      <c r="BT24" s="60" t="str">
        <f t="shared" si="193"/>
        <v>キティドデカぱっちん</v>
      </c>
      <c r="BU24" s="67">
        <f t="shared" si="194"/>
        <v>1100</v>
      </c>
      <c r="BV24" s="43">
        <f t="shared" si="127"/>
        <v>2200</v>
      </c>
      <c r="BW24" s="45">
        <f t="shared" si="128"/>
        <v>0.41509433962264153</v>
      </c>
      <c r="BX24" s="35"/>
      <c r="BY24" s="27"/>
      <c r="BZ24" s="46"/>
      <c r="CA24" s="44">
        <v>3489</v>
      </c>
      <c r="CB24" s="44">
        <f t="shared" si="129"/>
        <v>32</v>
      </c>
      <c r="CC24" s="44">
        <v>93</v>
      </c>
      <c r="CD24" s="44">
        <f t="shared" si="130"/>
        <v>1</v>
      </c>
      <c r="CE24" s="44">
        <v>8</v>
      </c>
      <c r="CF24" s="44">
        <f t="shared" si="131"/>
        <v>2</v>
      </c>
      <c r="CG24" s="43">
        <v>0</v>
      </c>
      <c r="CH24" s="60" t="str">
        <f>IF(CA24="","",CH20)</f>
        <v>ギャルキティフェイスポーチ</v>
      </c>
      <c r="CI24" s="67">
        <f>IF(CB24="","",CI20)</f>
        <v>750</v>
      </c>
      <c r="CJ24" s="43">
        <f t="shared" si="133"/>
        <v>1500</v>
      </c>
      <c r="CK24" s="45">
        <f t="shared" si="134"/>
        <v>0.46875</v>
      </c>
      <c r="CL24" s="35"/>
      <c r="CM24" s="27"/>
      <c r="CN24" s="46"/>
      <c r="CO24" s="44">
        <v>2362</v>
      </c>
      <c r="CP24" s="44">
        <f t="shared" si="135"/>
        <v>41</v>
      </c>
      <c r="CQ24" s="44">
        <v>73</v>
      </c>
      <c r="CR24" s="44">
        <f t="shared" si="136"/>
        <v>2</v>
      </c>
      <c r="CS24" s="44">
        <v>4</v>
      </c>
      <c r="CT24" s="44">
        <f t="shared" si="137"/>
        <v>3</v>
      </c>
      <c r="CU24" s="43">
        <v>0</v>
      </c>
      <c r="CV24" s="60" t="str">
        <f t="shared" si="201"/>
        <v>液晶ミニカメラ</v>
      </c>
      <c r="CW24" s="67">
        <f t="shared" si="202"/>
        <v>1100</v>
      </c>
      <c r="CX24" s="43">
        <f t="shared" si="139"/>
        <v>3300</v>
      </c>
      <c r="CY24" s="45">
        <f t="shared" si="140"/>
        <v>0.80487804878048785</v>
      </c>
      <c r="CZ24" s="35" t="s">
        <v>495</v>
      </c>
      <c r="DA24" s="58"/>
      <c r="DB24" s="46"/>
      <c r="DC24" s="44">
        <v>8347</v>
      </c>
      <c r="DD24" s="69">
        <f t="shared" si="141"/>
        <v>8</v>
      </c>
      <c r="DE24" s="44">
        <v>359</v>
      </c>
      <c r="DF24" s="44">
        <f t="shared" si="142"/>
        <v>0</v>
      </c>
      <c r="DG24" s="44">
        <v>9</v>
      </c>
      <c r="DH24" s="44">
        <f t="shared" si="143"/>
        <v>0</v>
      </c>
      <c r="DI24" s="43">
        <v>0</v>
      </c>
      <c r="DJ24" s="60" t="str">
        <f t="shared" si="235"/>
        <v>サンリオボアバンスクリップ</v>
      </c>
      <c r="DK24" s="67">
        <f t="shared" si="236"/>
        <v>1100</v>
      </c>
      <c r="DL24" s="43">
        <f t="shared" si="145"/>
        <v>0</v>
      </c>
      <c r="DM24" s="45">
        <f t="shared" si="146"/>
        <v>0</v>
      </c>
      <c r="DN24" s="35"/>
      <c r="DO24" s="27"/>
      <c r="DP24" s="46"/>
      <c r="DQ24" s="44">
        <v>4252</v>
      </c>
      <c r="DR24" s="69">
        <f t="shared" si="147"/>
        <v>10</v>
      </c>
      <c r="DS24" s="44">
        <v>118</v>
      </c>
      <c r="DT24" s="44">
        <f t="shared" si="148"/>
        <v>1</v>
      </c>
      <c r="DU24" s="44">
        <v>8</v>
      </c>
      <c r="DV24" s="44">
        <f t="shared" si="149"/>
        <v>1</v>
      </c>
      <c r="DW24" s="43">
        <v>1</v>
      </c>
      <c r="DX24" s="60" t="s">
        <v>1239</v>
      </c>
      <c r="DY24" s="67"/>
      <c r="DZ24" s="43">
        <f t="shared" si="152"/>
        <v>0</v>
      </c>
      <c r="EA24" s="45">
        <f t="shared" si="153"/>
        <v>0</v>
      </c>
      <c r="EB24" s="35"/>
      <c r="EC24" s="27"/>
      <c r="ED24" s="46"/>
      <c r="EE24" s="44"/>
      <c r="EF24" s="44" t="str">
        <f>IF(EE24="","",EE24-EE23)</f>
        <v/>
      </c>
      <c r="EG24" s="44"/>
      <c r="EH24" s="44" t="str">
        <f>IF(EG24="","",EG24-EG23)</f>
        <v/>
      </c>
      <c r="EI24" s="44"/>
      <c r="EJ24" s="44" t="str">
        <f>IF(EI24="","",EI23+EK23-EI24)</f>
        <v/>
      </c>
      <c r="EK24" s="44"/>
      <c r="EL24" s="322" t="str">
        <f t="shared" si="36"/>
        <v/>
      </c>
      <c r="EM24" s="43" t="str">
        <f>IF(EE24="","",EM23)</f>
        <v/>
      </c>
      <c r="EN24" s="44" t="str">
        <f t="shared" si="213"/>
        <v/>
      </c>
      <c r="EO24" s="45" t="str">
        <f t="shared" si="214"/>
        <v/>
      </c>
      <c r="EP24" s="35"/>
      <c r="EQ24" s="27"/>
      <c r="ER24" s="46"/>
      <c r="ES24" s="44"/>
      <c r="ET24" s="44" t="str">
        <f>IF(ES24="","",ES24-ES23)</f>
        <v/>
      </c>
      <c r="EU24" s="44"/>
      <c r="EV24" s="44" t="str">
        <f>IF(EU24="","",EU24-EU23)</f>
        <v/>
      </c>
      <c r="EW24" s="44"/>
      <c r="EX24" s="44" t="str">
        <f>IF(EW24="","",EW23+EY23-EW24)</f>
        <v/>
      </c>
      <c r="EY24" s="44"/>
      <c r="EZ24" s="322" t="str">
        <f t="shared" si="44"/>
        <v/>
      </c>
      <c r="FA24" s="43" t="str">
        <f>IF(ES24="","",FA23)</f>
        <v/>
      </c>
      <c r="FB24" s="44" t="str">
        <f t="shared" si="215"/>
        <v/>
      </c>
      <c r="FC24" s="45" t="str">
        <f t="shared" si="216"/>
        <v/>
      </c>
      <c r="FD24" s="35"/>
      <c r="FF24" s="46"/>
      <c r="FG24" s="44"/>
      <c r="FH24" s="44" t="str">
        <f>IF(FG24="","",FG24-FG23)</f>
        <v/>
      </c>
      <c r="FI24" s="44"/>
      <c r="FJ24" s="44" t="str">
        <f>IF(FI24="","",FI24-FI23)</f>
        <v/>
      </c>
      <c r="FK24" s="44"/>
      <c r="FL24" s="44" t="str">
        <f>IF(FK24="","",FK23+FM23-FK24)</f>
        <v/>
      </c>
      <c r="FM24" s="44"/>
      <c r="FN24" s="322" t="str">
        <f t="shared" si="52"/>
        <v/>
      </c>
      <c r="FO24" s="43" t="str">
        <f>IF(FG24="","",FO23)</f>
        <v/>
      </c>
      <c r="FP24" s="44" t="str">
        <f t="shared" si="217"/>
        <v/>
      </c>
      <c r="FQ24" s="45" t="str">
        <f t="shared" si="218"/>
        <v/>
      </c>
      <c r="FR24" s="35"/>
      <c r="FT24" s="46"/>
      <c r="FU24" s="44"/>
      <c r="FV24" s="44" t="str">
        <f>IF(FU24="","",FU24-FU23)</f>
        <v/>
      </c>
      <c r="FW24" s="44"/>
      <c r="FX24" s="44" t="str">
        <f>IF(FW24="","",FW24-FW23)</f>
        <v/>
      </c>
      <c r="FY24" s="44"/>
      <c r="FZ24" s="44" t="str">
        <f>IF(FY24="","",FY23+GA23-FY24)</f>
        <v/>
      </c>
      <c r="GA24" s="44"/>
      <c r="GB24" s="322" t="str">
        <f t="shared" si="60"/>
        <v/>
      </c>
      <c r="GC24" s="43" t="str">
        <f>IF(FU24="","",GC23)</f>
        <v/>
      </c>
      <c r="GD24" s="44" t="str">
        <f t="shared" si="219"/>
        <v/>
      </c>
      <c r="GE24" s="45" t="str">
        <f t="shared" si="220"/>
        <v/>
      </c>
      <c r="GF24" s="35"/>
      <c r="GH24" s="46"/>
      <c r="GI24" s="44"/>
      <c r="GJ24" s="44" t="str">
        <f>IF(GI24="","",GI24-GI23)</f>
        <v/>
      </c>
      <c r="GK24" s="44"/>
      <c r="GL24" s="44" t="str">
        <f>IF(GK24="","",GK24-GK23)</f>
        <v/>
      </c>
      <c r="GM24" s="44"/>
      <c r="GN24" s="44" t="str">
        <f>IF(GM24="","",GM23+GO23-GM24)</f>
        <v/>
      </c>
      <c r="GO24" s="44"/>
      <c r="GP24" s="322" t="str">
        <f t="shared" si="68"/>
        <v/>
      </c>
      <c r="GQ24" s="43" t="str">
        <f>IF(GI24="","",GQ23)</f>
        <v/>
      </c>
      <c r="GR24" s="44" t="str">
        <f t="shared" si="221"/>
        <v/>
      </c>
      <c r="GS24" s="45" t="str">
        <f t="shared" si="222"/>
        <v/>
      </c>
      <c r="GT24" s="35"/>
      <c r="GU24" s="27"/>
      <c r="GV24" s="46"/>
      <c r="GW24" s="44"/>
      <c r="GX24" s="44" t="str">
        <f>IF(GW24="","",GW24-GW23)</f>
        <v/>
      </c>
      <c r="GY24" s="44"/>
      <c r="GZ24" s="44" t="str">
        <f>IF(GY24="","",GY24-GY23)</f>
        <v/>
      </c>
      <c r="HA24" s="44"/>
      <c r="HB24" s="44" t="str">
        <f>IF(HA24="","",HA23+HC23-HA24)</f>
        <v/>
      </c>
      <c r="HC24" s="44"/>
      <c r="HD24" s="322" t="str">
        <f t="shared" si="76"/>
        <v/>
      </c>
      <c r="HE24" s="43" t="str">
        <f>IF(GW24="","",HE23)</f>
        <v/>
      </c>
      <c r="HF24" s="44" t="str">
        <f t="shared" si="223"/>
        <v/>
      </c>
      <c r="HG24" s="45" t="str">
        <f t="shared" si="224"/>
        <v/>
      </c>
      <c r="HH24" s="35"/>
      <c r="HJ24" s="46"/>
      <c r="HK24" s="44"/>
      <c r="HL24" s="44" t="str">
        <f>IF(HK24="","",HK24-HK23)</f>
        <v/>
      </c>
      <c r="HM24" s="44"/>
      <c r="HN24" s="44" t="str">
        <f>IF(HM24="","",HM24-HM23)</f>
        <v/>
      </c>
      <c r="HO24" s="44"/>
      <c r="HP24" s="44" t="str">
        <f>IF(HO24="","",HO23+HQ23-HO24)</f>
        <v/>
      </c>
      <c r="HQ24" s="44"/>
      <c r="HR24" s="322" t="str">
        <f t="shared" si="84"/>
        <v/>
      </c>
      <c r="HS24" s="43" t="str">
        <f>IF(HK24="","",HS23)</f>
        <v/>
      </c>
      <c r="HT24" s="44" t="str">
        <f t="shared" si="225"/>
        <v/>
      </c>
      <c r="HU24" s="45" t="str">
        <f t="shared" si="226"/>
        <v/>
      </c>
      <c r="HV24" s="35"/>
      <c r="HW24" s="61"/>
      <c r="HX24" s="46"/>
      <c r="HY24" s="44">
        <v>302</v>
      </c>
      <c r="HZ24" s="44">
        <f t="shared" si="154"/>
        <v>12</v>
      </c>
      <c r="IA24" s="44">
        <v>37</v>
      </c>
      <c r="IB24" s="44">
        <f t="shared" si="155"/>
        <v>2</v>
      </c>
      <c r="IC24" s="44">
        <v>2</v>
      </c>
      <c r="ID24" s="44">
        <f t="shared" si="156"/>
        <v>1</v>
      </c>
      <c r="IE24" s="43">
        <v>1</v>
      </c>
      <c r="IF24" s="60" t="str">
        <f t="shared" si="197"/>
        <v>余り物</v>
      </c>
      <c r="IG24" s="67">
        <f t="shared" si="198"/>
        <v>500</v>
      </c>
      <c r="IH24" s="43">
        <f t="shared" si="157"/>
        <v>500</v>
      </c>
      <c r="II24" s="45">
        <f t="shared" si="199"/>
        <v>0.41666666666666669</v>
      </c>
      <c r="IJ24" s="35"/>
      <c r="IL24" s="46"/>
      <c r="IM24" s="44">
        <v>1431</v>
      </c>
      <c r="IN24" s="44">
        <f t="shared" si="159"/>
        <v>39</v>
      </c>
      <c r="IO24" s="44">
        <v>42</v>
      </c>
      <c r="IP24" s="44">
        <f t="shared" si="160"/>
        <v>1</v>
      </c>
      <c r="IQ24" s="44">
        <v>9</v>
      </c>
      <c r="IR24" s="44">
        <f t="shared" si="161"/>
        <v>1</v>
      </c>
      <c r="IS24" s="43">
        <v>0</v>
      </c>
      <c r="IT24" s="60" t="str">
        <f t="shared" si="162"/>
        <v>サンリオ豹柄フェイスポーチ</v>
      </c>
      <c r="IU24" s="67">
        <f t="shared" si="163"/>
        <v>900</v>
      </c>
      <c r="IV24" s="43">
        <f t="shared" si="164"/>
        <v>900</v>
      </c>
      <c r="IW24" s="45">
        <f t="shared" si="165"/>
        <v>0.23076923076923078</v>
      </c>
      <c r="IX24" s="35" t="s">
        <v>1241</v>
      </c>
      <c r="IY24" s="33"/>
      <c r="IZ24" s="46"/>
      <c r="JA24" s="44">
        <v>6149</v>
      </c>
      <c r="JB24" s="44">
        <f t="shared" si="166"/>
        <v>108</v>
      </c>
      <c r="JC24" s="44">
        <v>185</v>
      </c>
      <c r="JD24" s="44">
        <f t="shared" si="167"/>
        <v>3</v>
      </c>
      <c r="JE24" s="44">
        <v>6</v>
      </c>
      <c r="JF24" s="44">
        <f t="shared" si="168"/>
        <v>3</v>
      </c>
      <c r="JG24" s="43">
        <v>5</v>
      </c>
      <c r="JH24" s="60" t="str">
        <f t="shared" si="237"/>
        <v>ギャルキティマスコット</v>
      </c>
      <c r="JI24" s="67">
        <f t="shared" si="238"/>
        <v>500</v>
      </c>
      <c r="JJ24" s="43">
        <f t="shared" si="171"/>
        <v>1500</v>
      </c>
      <c r="JK24" s="45">
        <f t="shared" si="172"/>
        <v>0.1388888888888889</v>
      </c>
      <c r="JL24" s="35"/>
      <c r="JM24" s="27"/>
      <c r="JN24" s="46"/>
      <c r="JO24" s="44">
        <v>6739</v>
      </c>
      <c r="JP24" s="44">
        <f t="shared" si="173"/>
        <v>22</v>
      </c>
      <c r="JQ24" s="44">
        <v>186</v>
      </c>
      <c r="JR24" s="44">
        <f t="shared" si="174"/>
        <v>3</v>
      </c>
      <c r="JS24" s="44">
        <v>2</v>
      </c>
      <c r="JT24" s="44">
        <f t="shared" si="175"/>
        <v>3</v>
      </c>
      <c r="JU24" s="43">
        <v>0</v>
      </c>
      <c r="JV24" s="60" t="str">
        <f t="shared" si="203"/>
        <v>雪見イヤホン</v>
      </c>
      <c r="JW24" s="67">
        <f t="shared" si="204"/>
        <v>1100</v>
      </c>
      <c r="JX24" s="43">
        <f t="shared" si="176"/>
        <v>3300</v>
      </c>
      <c r="JY24" s="45">
        <f t="shared" si="177"/>
        <v>1.5</v>
      </c>
      <c r="JZ24" s="320" t="s">
        <v>1247</v>
      </c>
      <c r="KA24" s="61"/>
      <c r="KB24" s="46"/>
      <c r="KC24" s="44">
        <v>5098</v>
      </c>
      <c r="KD24" s="44">
        <f t="shared" si="178"/>
        <v>52</v>
      </c>
      <c r="KE24" s="44">
        <v>150</v>
      </c>
      <c r="KF24" s="44">
        <f t="shared" si="179"/>
        <v>3</v>
      </c>
      <c r="KG24" s="44">
        <v>24</v>
      </c>
      <c r="KH24" s="44">
        <f t="shared" si="180"/>
        <v>0</v>
      </c>
      <c r="KI24" s="43">
        <v>0</v>
      </c>
      <c r="KJ24" s="60" t="str">
        <f t="shared" si="240"/>
        <v>たまごっちぷかぷかKH</v>
      </c>
      <c r="KK24" s="67">
        <f t="shared" si="241"/>
        <v>1100</v>
      </c>
      <c r="KL24" s="43">
        <f t="shared" si="182"/>
        <v>0</v>
      </c>
      <c r="KM24" s="45">
        <f t="shared" si="183"/>
        <v>0</v>
      </c>
      <c r="KN24" s="35" t="s">
        <v>1243</v>
      </c>
      <c r="KO24" s="27"/>
      <c r="KP24" s="46"/>
      <c r="KQ24" s="44">
        <v>7073</v>
      </c>
      <c r="KR24" s="44">
        <f t="shared" si="239"/>
        <v>46</v>
      </c>
      <c r="KS24" s="44">
        <v>146</v>
      </c>
      <c r="KT24" s="44">
        <f t="shared" si="185"/>
        <v>4</v>
      </c>
      <c r="KU24" s="44">
        <v>9</v>
      </c>
      <c r="KV24" s="44">
        <f t="shared" si="186"/>
        <v>4</v>
      </c>
      <c r="KW24" s="43">
        <v>9</v>
      </c>
      <c r="KX24" s="60" t="str">
        <f t="shared" si="187"/>
        <v>モンチッチマスコット2</v>
      </c>
      <c r="KY24" s="67">
        <f t="shared" si="188"/>
        <v>539</v>
      </c>
      <c r="KZ24" s="43">
        <f t="shared" si="189"/>
        <v>2156</v>
      </c>
      <c r="LA24" s="45">
        <f t="shared" si="190"/>
        <v>0.46869565217391307</v>
      </c>
      <c r="LB24" s="35" t="s">
        <v>1244</v>
      </c>
      <c r="LC24" s="27"/>
      <c r="LD24" s="51">
        <f>IF(A10="","",A10)</f>
        <v>46118</v>
      </c>
      <c r="LE24" s="43">
        <v>85963</v>
      </c>
      <c r="LF24" s="93">
        <f>IF(LE24="","",LE24-LE21)</f>
        <v>326</v>
      </c>
      <c r="LG24" s="43">
        <v>446</v>
      </c>
      <c r="LH24" s="43">
        <f t="shared" si="120"/>
        <v>0</v>
      </c>
      <c r="LI24" s="43">
        <v>2</v>
      </c>
      <c r="LJ24" s="87">
        <f t="shared" si="121"/>
        <v>0</v>
      </c>
      <c r="LK24" s="43">
        <v>0</v>
      </c>
      <c r="LL24" s="64" t="str">
        <f>IF(LE24="","",LL21)</f>
        <v>ボンドロ</v>
      </c>
      <c r="LM24" s="47">
        <f>IF(LF24="","",LM21)</f>
        <v>1200</v>
      </c>
      <c r="LN24" s="87">
        <f t="shared" si="122"/>
        <v>0</v>
      </c>
      <c r="LO24" s="54"/>
      <c r="LP24" s="35"/>
      <c r="LQ24" s="27"/>
      <c r="LR24" s="46"/>
      <c r="LS24" s="44"/>
      <c r="LT24" s="44" t="str">
        <f>IF(LS24="","",LS24-LS23)</f>
        <v/>
      </c>
      <c r="LU24" s="44"/>
      <c r="LV24" s="44" t="str">
        <f>IF(LU24="","",LU24-LU23)</f>
        <v/>
      </c>
      <c r="LW24" s="44"/>
      <c r="LX24" s="44" t="str">
        <f>IF(LW24="","",LW23+LY23-LW24)</f>
        <v/>
      </c>
      <c r="LY24" s="44"/>
      <c r="LZ24" s="322" t="str">
        <f t="shared" si="92"/>
        <v/>
      </c>
      <c r="MA24" s="43" t="str">
        <f>IF(LS24="","",MA23)</f>
        <v/>
      </c>
      <c r="MB24" s="44" t="str">
        <f t="shared" si="227"/>
        <v/>
      </c>
      <c r="MC24" s="45" t="str">
        <f t="shared" si="228"/>
        <v/>
      </c>
      <c r="MD24" s="35"/>
      <c r="ME24" s="27"/>
      <c r="MF24" s="46"/>
      <c r="MG24" s="44"/>
      <c r="MH24" s="44" t="str">
        <f>IF(MG24="","",MG24-MG23)</f>
        <v/>
      </c>
      <c r="MI24" s="44"/>
      <c r="MJ24" s="44" t="str">
        <f>IF(MI24="","",MI24-MI23)</f>
        <v/>
      </c>
      <c r="MK24" s="44"/>
      <c r="ML24" s="44" t="str">
        <f>IF(MK24="","",MK23+MM23-MK24)</f>
        <v/>
      </c>
      <c r="MM24" s="44"/>
      <c r="MN24" s="322" t="str">
        <f t="shared" si="100"/>
        <v/>
      </c>
      <c r="MO24" s="43" t="str">
        <f>IF(MG24="","",MO23)</f>
        <v/>
      </c>
      <c r="MP24" s="44" t="str">
        <f t="shared" si="229"/>
        <v/>
      </c>
      <c r="MQ24" s="45" t="str">
        <f t="shared" si="230"/>
        <v/>
      </c>
      <c r="MR24" s="35"/>
      <c r="MS24" s="27"/>
      <c r="MT24" s="46"/>
      <c r="MU24" s="44"/>
      <c r="MV24" s="44" t="str">
        <f>IF(MU24="","",MU24-MU23)</f>
        <v/>
      </c>
      <c r="MW24" s="44"/>
      <c r="MX24" s="44" t="str">
        <f>IF(MW24="","",MW24-MW23)</f>
        <v/>
      </c>
      <c r="MY24" s="44"/>
      <c r="MZ24" s="44" t="str">
        <f>IF(MY24="","",MY23+NA23-MY24)</f>
        <v/>
      </c>
      <c r="NA24" s="44"/>
      <c r="NB24" s="322" t="str">
        <f t="shared" si="108"/>
        <v/>
      </c>
      <c r="NC24" s="43" t="str">
        <f>IF(MU24="","",NC23)</f>
        <v/>
      </c>
      <c r="ND24" s="44" t="str">
        <f t="shared" si="231"/>
        <v/>
      </c>
      <c r="NE24" s="45" t="str">
        <f t="shared" si="232"/>
        <v/>
      </c>
      <c r="NF24" s="35"/>
      <c r="NG24" s="27"/>
      <c r="NH24" s="46"/>
      <c r="NI24" s="44"/>
      <c r="NJ24" s="44" t="str">
        <f>IF(NI24="","",NI24-NI23)</f>
        <v/>
      </c>
      <c r="NK24" s="44"/>
      <c r="NL24" s="44" t="str">
        <f>IF(NK24="","",NK24-NK23)</f>
        <v/>
      </c>
      <c r="NM24" s="44"/>
      <c r="NN24" s="44" t="str">
        <f>IF(NM24="","",NM23+NO23-NM24)</f>
        <v/>
      </c>
      <c r="NO24" s="44"/>
      <c r="NP24" s="322" t="str">
        <f t="shared" si="116"/>
        <v/>
      </c>
      <c r="NQ24" s="43" t="str">
        <f>IF(NI24="","",NQ23)</f>
        <v/>
      </c>
      <c r="NR24" s="44" t="str">
        <f t="shared" si="233"/>
        <v/>
      </c>
      <c r="NS24" s="45" t="str">
        <f t="shared" si="234"/>
        <v/>
      </c>
      <c r="NT24" s="35"/>
    </row>
    <row r="25" spans="1:384" x14ac:dyDescent="0.2">
      <c r="A25" s="38"/>
      <c r="B25" s="39"/>
      <c r="C25" s="40"/>
      <c r="D25" s="40"/>
      <c r="E25" s="41"/>
      <c r="F25" s="41"/>
      <c r="G25" s="40"/>
      <c r="H25" s="42"/>
      <c r="I25" s="44"/>
      <c r="J25" s="44" t="str">
        <f>IF(I25="","",I25-I24)</f>
        <v/>
      </c>
      <c r="K25" s="44"/>
      <c r="L25" s="44" t="str">
        <f>IF(K25="","",K25-K24)</f>
        <v/>
      </c>
      <c r="M25" s="44"/>
      <c r="N25" s="44" t="str">
        <f>IF(M25="","",M24+O24-M25)</f>
        <v/>
      </c>
      <c r="O25" s="44"/>
      <c r="P25" s="322" t="str">
        <f t="shared" si="4"/>
        <v/>
      </c>
      <c r="Q25" s="43" t="str">
        <f>IF(I25="","",Q24)</f>
        <v/>
      </c>
      <c r="R25" s="44" t="str">
        <f t="shared" si="205"/>
        <v/>
      </c>
      <c r="S25" s="45" t="str">
        <f t="shared" si="206"/>
        <v/>
      </c>
      <c r="T25" s="35"/>
      <c r="U25" s="27"/>
      <c r="V25" s="46"/>
      <c r="W25" s="67"/>
      <c r="X25" s="44" t="str">
        <f>IF(W25="","",W25-W24)</f>
        <v/>
      </c>
      <c r="Y25" s="44"/>
      <c r="Z25" s="44" t="str">
        <f>IF(Y25="","",Y25-Y24)</f>
        <v/>
      </c>
      <c r="AA25" s="44"/>
      <c r="AB25" s="44" t="str">
        <f>IF(AA25="","",AA24+AC24-AA25)</f>
        <v/>
      </c>
      <c r="AC25" s="44"/>
      <c r="AD25" s="322" t="str">
        <f t="shared" si="12"/>
        <v/>
      </c>
      <c r="AE25" s="44"/>
      <c r="AF25" s="44" t="str">
        <f t="shared" si="207"/>
        <v/>
      </c>
      <c r="AG25" s="45" t="str">
        <f t="shared" si="208"/>
        <v/>
      </c>
      <c r="AH25" s="35"/>
      <c r="AI25" s="27"/>
      <c r="AJ25" s="46"/>
      <c r="AK25" s="44"/>
      <c r="AL25" s="44" t="str">
        <f>IF(AK25="","",AK25-AK24)</f>
        <v/>
      </c>
      <c r="AM25" s="44"/>
      <c r="AN25" s="44" t="str">
        <f>IF(AM25="","",AM25-AM24)</f>
        <v/>
      </c>
      <c r="AO25" s="44"/>
      <c r="AP25" s="44" t="str">
        <f>IF(AO25="","",AO24+AQ24-AO25)</f>
        <v/>
      </c>
      <c r="AQ25" s="44"/>
      <c r="AR25" s="322" t="str">
        <f t="shared" si="20"/>
        <v/>
      </c>
      <c r="AS25" s="44"/>
      <c r="AT25" s="44" t="str">
        <f t="shared" si="209"/>
        <v/>
      </c>
      <c r="AU25" s="45" t="str">
        <f t="shared" si="210"/>
        <v/>
      </c>
      <c r="AV25" s="35"/>
      <c r="AW25" s="27"/>
      <c r="AX25" s="46"/>
      <c r="AY25" s="44"/>
      <c r="AZ25" s="44" t="str">
        <f>IF(AY25="","",AY25-AY24)</f>
        <v/>
      </c>
      <c r="BA25" s="44"/>
      <c r="BB25" s="44" t="str">
        <f>IF(BA25="","",BA25-BA24)</f>
        <v/>
      </c>
      <c r="BC25" s="44"/>
      <c r="BD25" s="44" t="str">
        <f>IF(BC25="","",BC24+BE24-BC25)</f>
        <v/>
      </c>
      <c r="BE25" s="44"/>
      <c r="BF25" s="322" t="str">
        <f t="shared" si="28"/>
        <v/>
      </c>
      <c r="BG25" s="44"/>
      <c r="BH25" s="44" t="str">
        <f t="shared" si="211"/>
        <v/>
      </c>
      <c r="BI25" s="45" t="str">
        <f t="shared" si="212"/>
        <v/>
      </c>
      <c r="BJ25" s="35"/>
      <c r="BK25" s="50"/>
      <c r="BL25" s="46"/>
      <c r="BM25" s="44">
        <v>14796</v>
      </c>
      <c r="BN25" s="44">
        <f t="shared" si="123"/>
        <v>90</v>
      </c>
      <c r="BO25" s="44">
        <v>775</v>
      </c>
      <c r="BP25" s="44">
        <f t="shared" si="124"/>
        <v>2</v>
      </c>
      <c r="BQ25" s="44">
        <v>21</v>
      </c>
      <c r="BR25" s="44">
        <f t="shared" si="125"/>
        <v>2</v>
      </c>
      <c r="BS25" s="25">
        <v>0</v>
      </c>
      <c r="BT25" s="60" t="str">
        <f t="shared" si="193"/>
        <v>たまごっちマスコット</v>
      </c>
      <c r="BU25" s="67">
        <f t="shared" si="194"/>
        <v>1430</v>
      </c>
      <c r="BV25" s="44">
        <f t="shared" si="127"/>
        <v>2860</v>
      </c>
      <c r="BW25" s="45">
        <f t="shared" si="128"/>
        <v>0.31777777777777777</v>
      </c>
      <c r="BX25" s="35"/>
      <c r="BY25" s="27"/>
      <c r="BZ25" s="46"/>
      <c r="CA25" s="44">
        <v>4133</v>
      </c>
      <c r="CB25" s="44">
        <f t="shared" si="129"/>
        <v>148</v>
      </c>
      <c r="CC25" s="44">
        <v>134</v>
      </c>
      <c r="CD25" s="44">
        <f t="shared" si="130"/>
        <v>3</v>
      </c>
      <c r="CE25" s="44">
        <v>2</v>
      </c>
      <c r="CF25" s="44">
        <f t="shared" si="131"/>
        <v>4</v>
      </c>
      <c r="CG25" s="25">
        <v>5</v>
      </c>
      <c r="CH25" s="60" t="s">
        <v>1201</v>
      </c>
      <c r="CI25" s="67">
        <f>IF(CB25="","",CI21)</f>
        <v>250</v>
      </c>
      <c r="CJ25" s="44">
        <f t="shared" si="133"/>
        <v>1000</v>
      </c>
      <c r="CK25" s="45">
        <f t="shared" si="134"/>
        <v>6.7567567567567571E-2</v>
      </c>
      <c r="CL25" s="35"/>
      <c r="CM25" s="27"/>
      <c r="CN25" s="46"/>
      <c r="CO25" s="44">
        <v>5815</v>
      </c>
      <c r="CP25" s="44">
        <f t="shared" si="135"/>
        <v>66</v>
      </c>
      <c r="CQ25" s="44">
        <v>191</v>
      </c>
      <c r="CR25" s="44">
        <f t="shared" si="136"/>
        <v>1</v>
      </c>
      <c r="CS25" s="44">
        <v>9</v>
      </c>
      <c r="CT25" s="44">
        <f t="shared" si="137"/>
        <v>1</v>
      </c>
      <c r="CU25" s="25">
        <v>2</v>
      </c>
      <c r="CV25" s="60" t="str">
        <f t="shared" si="201"/>
        <v>サンリオボアバンスクリップ</v>
      </c>
      <c r="CW25" s="67">
        <f t="shared" si="202"/>
        <v>1100</v>
      </c>
      <c r="CX25" s="44">
        <f t="shared" si="139"/>
        <v>1100</v>
      </c>
      <c r="CY25" s="45">
        <f t="shared" si="140"/>
        <v>0.16666666666666666</v>
      </c>
      <c r="CZ25" s="35"/>
      <c r="DA25" s="58"/>
      <c r="DB25" s="46"/>
      <c r="DC25" s="44">
        <v>10139</v>
      </c>
      <c r="DD25" s="44">
        <f t="shared" si="141"/>
        <v>66</v>
      </c>
      <c r="DE25" s="44">
        <v>473</v>
      </c>
      <c r="DF25" s="44">
        <f t="shared" si="142"/>
        <v>1</v>
      </c>
      <c r="DG25" s="44">
        <v>9</v>
      </c>
      <c r="DH25" s="44">
        <f t="shared" si="143"/>
        <v>1</v>
      </c>
      <c r="DI25" s="25">
        <v>6</v>
      </c>
      <c r="DJ25" s="60" t="str">
        <f t="shared" si="235"/>
        <v>バタースクイーズ</v>
      </c>
      <c r="DK25" s="67">
        <f t="shared" si="236"/>
        <v>440</v>
      </c>
      <c r="DL25" s="44">
        <f t="shared" si="145"/>
        <v>440</v>
      </c>
      <c r="DM25" s="45">
        <f t="shared" si="146"/>
        <v>6.6666666666666666E-2</v>
      </c>
      <c r="DN25" s="35"/>
      <c r="DO25" s="27"/>
      <c r="DP25" s="46"/>
      <c r="DQ25" s="44">
        <v>4285</v>
      </c>
      <c r="DR25" s="44">
        <f t="shared" si="147"/>
        <v>65</v>
      </c>
      <c r="DS25" s="44">
        <v>151</v>
      </c>
      <c r="DT25" s="44">
        <f t="shared" si="148"/>
        <v>21</v>
      </c>
      <c r="DU25" s="44">
        <v>7</v>
      </c>
      <c r="DV25" s="44">
        <f t="shared" si="149"/>
        <v>23</v>
      </c>
      <c r="DW25" s="25">
        <v>28</v>
      </c>
      <c r="DX25" s="60" t="s">
        <v>1050</v>
      </c>
      <c r="DY25" s="67">
        <v>150</v>
      </c>
      <c r="DZ25" s="44">
        <f t="shared" si="152"/>
        <v>3450</v>
      </c>
      <c r="EA25" s="45">
        <f t="shared" si="153"/>
        <v>0.53076923076923077</v>
      </c>
      <c r="EB25" s="35" t="s">
        <v>1238</v>
      </c>
      <c r="EC25" s="27"/>
      <c r="ED25" s="46"/>
      <c r="EE25" s="44"/>
      <c r="EF25" s="44" t="str">
        <f>IF(EE25="","",EE25-EE24)</f>
        <v/>
      </c>
      <c r="EG25" s="44"/>
      <c r="EH25" s="44" t="str">
        <f>IF(EG25="","",EG25-EG24)</f>
        <v/>
      </c>
      <c r="EI25" s="44"/>
      <c r="EJ25" s="44" t="str">
        <f>IF(EI25="","",EI24+EK24-EI25)</f>
        <v/>
      </c>
      <c r="EK25" s="44"/>
      <c r="EL25" s="322" t="str">
        <f t="shared" si="36"/>
        <v/>
      </c>
      <c r="EM25" s="43" t="str">
        <f>IF(EE25="","",EM24)</f>
        <v/>
      </c>
      <c r="EN25" s="44" t="str">
        <f t="shared" si="213"/>
        <v/>
      </c>
      <c r="EO25" s="45" t="str">
        <f t="shared" si="214"/>
        <v/>
      </c>
      <c r="EP25" s="35"/>
      <c r="EQ25" s="27"/>
      <c r="ER25" s="46"/>
      <c r="ES25" s="44"/>
      <c r="ET25" s="44" t="str">
        <f>IF(ES25="","",ES25-ES24)</f>
        <v/>
      </c>
      <c r="EU25" s="44"/>
      <c r="EV25" s="44" t="str">
        <f>IF(EU25="","",EU25-EU24)</f>
        <v/>
      </c>
      <c r="EW25" s="44"/>
      <c r="EX25" s="44" t="str">
        <f>IF(EW25="","",EW24+EY24-EW25)</f>
        <v/>
      </c>
      <c r="EY25" s="44"/>
      <c r="EZ25" s="322" t="str">
        <f t="shared" si="44"/>
        <v/>
      </c>
      <c r="FA25" s="43" t="str">
        <f>IF(ES25="","",FA24)</f>
        <v/>
      </c>
      <c r="FB25" s="44" t="str">
        <f t="shared" si="215"/>
        <v/>
      </c>
      <c r="FC25" s="45" t="str">
        <f t="shared" si="216"/>
        <v/>
      </c>
      <c r="FD25" s="35"/>
      <c r="FF25" s="46"/>
      <c r="FG25" s="44"/>
      <c r="FH25" s="44" t="str">
        <f>IF(FG25="","",FG25-FG24)</f>
        <v/>
      </c>
      <c r="FI25" s="44"/>
      <c r="FJ25" s="44" t="str">
        <f>IF(FI25="","",FI25-FI24)</f>
        <v/>
      </c>
      <c r="FK25" s="44"/>
      <c r="FL25" s="44" t="str">
        <f>IF(FK25="","",FK24+FM24-FK25)</f>
        <v/>
      </c>
      <c r="FM25" s="44"/>
      <c r="FN25" s="322" t="str">
        <f t="shared" si="52"/>
        <v/>
      </c>
      <c r="FO25" s="43" t="str">
        <f>IF(FG25="","",FO24)</f>
        <v/>
      </c>
      <c r="FP25" s="44" t="str">
        <f t="shared" si="217"/>
        <v/>
      </c>
      <c r="FQ25" s="45" t="str">
        <f t="shared" si="218"/>
        <v/>
      </c>
      <c r="FR25" s="35"/>
      <c r="FT25" s="46"/>
      <c r="FU25" s="44"/>
      <c r="FV25" s="44" t="str">
        <f>IF(FU25="","",FU25-FU24)</f>
        <v/>
      </c>
      <c r="FW25" s="44"/>
      <c r="FX25" s="44" t="str">
        <f>IF(FW25="","",FW25-FW24)</f>
        <v/>
      </c>
      <c r="FY25" s="44"/>
      <c r="FZ25" s="44" t="str">
        <f>IF(FY25="","",FY24+GA24-FY25)</f>
        <v/>
      </c>
      <c r="GA25" s="44"/>
      <c r="GB25" s="322" t="str">
        <f t="shared" si="60"/>
        <v/>
      </c>
      <c r="GC25" s="43" t="str">
        <f>IF(FU25="","",GC24)</f>
        <v/>
      </c>
      <c r="GD25" s="44" t="str">
        <f t="shared" si="219"/>
        <v/>
      </c>
      <c r="GE25" s="45" t="str">
        <f t="shared" si="220"/>
        <v/>
      </c>
      <c r="GF25" s="35"/>
      <c r="GH25" s="46"/>
      <c r="GI25" s="44"/>
      <c r="GJ25" s="44" t="str">
        <f>IF(GI25="","",GI25-GI24)</f>
        <v/>
      </c>
      <c r="GK25" s="44"/>
      <c r="GL25" s="44" t="str">
        <f>IF(GK25="","",GK25-GK24)</f>
        <v/>
      </c>
      <c r="GM25" s="44"/>
      <c r="GN25" s="44" t="str">
        <f>IF(GM25="","",GM24+GO24-GM25)</f>
        <v/>
      </c>
      <c r="GO25" s="44"/>
      <c r="GP25" s="322" t="str">
        <f t="shared" si="68"/>
        <v/>
      </c>
      <c r="GQ25" s="43" t="str">
        <f>IF(GI25="","",GQ24)</f>
        <v/>
      </c>
      <c r="GR25" s="44" t="str">
        <f t="shared" si="221"/>
        <v/>
      </c>
      <c r="GS25" s="45" t="str">
        <f t="shared" si="222"/>
        <v/>
      </c>
      <c r="GT25" s="35"/>
      <c r="GU25" s="27"/>
      <c r="GV25" s="46"/>
      <c r="GW25" s="44"/>
      <c r="GX25" s="44" t="str">
        <f>IF(GW25="","",GW25-GW24)</f>
        <v/>
      </c>
      <c r="GY25" s="44"/>
      <c r="GZ25" s="44" t="str">
        <f>IF(GY25="","",GY25-GY24)</f>
        <v/>
      </c>
      <c r="HA25" s="44"/>
      <c r="HB25" s="44" t="str">
        <f>IF(HA25="","",HA24+HC24-HA25)</f>
        <v/>
      </c>
      <c r="HC25" s="44"/>
      <c r="HD25" s="322" t="str">
        <f t="shared" si="76"/>
        <v/>
      </c>
      <c r="HE25" s="43" t="str">
        <f>IF(GW25="","",HE24)</f>
        <v/>
      </c>
      <c r="HF25" s="44" t="str">
        <f t="shared" si="223"/>
        <v/>
      </c>
      <c r="HG25" s="45" t="str">
        <f t="shared" si="224"/>
        <v/>
      </c>
      <c r="HH25" s="35"/>
      <c r="HJ25" s="46"/>
      <c r="HK25" s="44"/>
      <c r="HL25" s="44" t="str">
        <f>IF(HK25="","",HK25-HK24)</f>
        <v/>
      </c>
      <c r="HM25" s="44"/>
      <c r="HN25" s="44" t="str">
        <f>IF(HM25="","",HM25-HM24)</f>
        <v/>
      </c>
      <c r="HO25" s="44"/>
      <c r="HP25" s="44" t="str">
        <f>IF(HO25="","",HO24+HQ24-HO25)</f>
        <v/>
      </c>
      <c r="HQ25" s="44"/>
      <c r="HR25" s="322" t="str">
        <f t="shared" si="84"/>
        <v/>
      </c>
      <c r="HS25" s="43" t="str">
        <f>IF(HK25="","",HS24)</f>
        <v/>
      </c>
      <c r="HT25" s="44" t="str">
        <f t="shared" si="225"/>
        <v/>
      </c>
      <c r="HU25" s="45" t="str">
        <f t="shared" si="226"/>
        <v/>
      </c>
      <c r="HV25" s="35"/>
      <c r="HW25" s="61"/>
      <c r="HX25" s="46"/>
      <c r="HY25" s="44">
        <v>3991</v>
      </c>
      <c r="HZ25" s="44">
        <f t="shared" si="154"/>
        <v>33</v>
      </c>
      <c r="IA25" s="44">
        <v>108</v>
      </c>
      <c r="IB25" s="44">
        <f t="shared" si="155"/>
        <v>2</v>
      </c>
      <c r="IC25" s="44">
        <v>1</v>
      </c>
      <c r="ID25" s="44">
        <f t="shared" si="156"/>
        <v>2</v>
      </c>
      <c r="IE25" s="25">
        <v>2</v>
      </c>
      <c r="IF25" s="60" t="str">
        <f t="shared" si="197"/>
        <v>おしりぷにぷにシール</v>
      </c>
      <c r="IG25" s="67">
        <f t="shared" si="198"/>
        <v>220</v>
      </c>
      <c r="IH25" s="44">
        <f t="shared" si="157"/>
        <v>440</v>
      </c>
      <c r="II25" s="45">
        <f t="shared" si="199"/>
        <v>0.13333333333333333</v>
      </c>
      <c r="IJ25" s="35"/>
      <c r="IL25" s="46"/>
      <c r="IM25" s="44">
        <v>3228</v>
      </c>
      <c r="IN25" s="44">
        <f t="shared" si="159"/>
        <v>112</v>
      </c>
      <c r="IO25" s="44">
        <v>89</v>
      </c>
      <c r="IP25" s="44">
        <f t="shared" si="160"/>
        <v>3</v>
      </c>
      <c r="IQ25" s="44">
        <v>17</v>
      </c>
      <c r="IR25" s="44">
        <f t="shared" si="161"/>
        <v>3</v>
      </c>
      <c r="IS25" s="25">
        <v>4</v>
      </c>
      <c r="IT25" s="60" t="str">
        <f t="shared" si="162"/>
        <v>たまごっちマスコット</v>
      </c>
      <c r="IU25" s="67">
        <f t="shared" si="163"/>
        <v>1100</v>
      </c>
      <c r="IV25" s="44">
        <f t="shared" si="164"/>
        <v>3300</v>
      </c>
      <c r="IW25" s="45">
        <f t="shared" si="165"/>
        <v>0.29464285714285715</v>
      </c>
      <c r="IX25" s="35"/>
      <c r="IY25" s="33"/>
      <c r="IZ25" s="46"/>
      <c r="JA25" s="44">
        <v>9811</v>
      </c>
      <c r="JB25" s="44">
        <f t="shared" si="166"/>
        <v>124</v>
      </c>
      <c r="JC25" s="44">
        <v>281</v>
      </c>
      <c r="JD25" s="44">
        <f t="shared" si="167"/>
        <v>8</v>
      </c>
      <c r="JE25" s="44">
        <v>28</v>
      </c>
      <c r="JF25" s="44">
        <f t="shared" si="168"/>
        <v>7</v>
      </c>
      <c r="JG25" s="25">
        <v>10</v>
      </c>
      <c r="JH25" s="60" t="str">
        <f t="shared" si="237"/>
        <v>ボンボンドロップシール</v>
      </c>
      <c r="JI25" s="67">
        <f t="shared" si="238"/>
        <v>200</v>
      </c>
      <c r="JJ25" s="44">
        <f t="shared" si="171"/>
        <v>1400</v>
      </c>
      <c r="JK25" s="45">
        <f t="shared" si="172"/>
        <v>0.11290322580645161</v>
      </c>
      <c r="JL25" s="35"/>
      <c r="JM25" s="27"/>
      <c r="JN25" s="46"/>
      <c r="JO25" s="44">
        <v>6555</v>
      </c>
      <c r="JP25" s="44">
        <f t="shared" si="173"/>
        <v>116</v>
      </c>
      <c r="JQ25" s="44">
        <v>443</v>
      </c>
      <c r="JR25" s="44">
        <f t="shared" si="174"/>
        <v>3</v>
      </c>
      <c r="JS25" s="44">
        <v>25</v>
      </c>
      <c r="JT25" s="44">
        <f t="shared" si="175"/>
        <v>3</v>
      </c>
      <c r="JU25" s="25">
        <v>0</v>
      </c>
      <c r="JV25" s="60" t="str">
        <f t="shared" si="203"/>
        <v>たまごっちヘアクリップ</v>
      </c>
      <c r="JW25" s="67">
        <f t="shared" si="204"/>
        <v>1100</v>
      </c>
      <c r="JX25" s="44">
        <f t="shared" si="176"/>
        <v>3300</v>
      </c>
      <c r="JY25" s="45">
        <f t="shared" si="177"/>
        <v>0.28448275862068967</v>
      </c>
      <c r="JZ25" s="35"/>
      <c r="KA25" s="61"/>
      <c r="KB25" s="46"/>
      <c r="KC25" s="44">
        <v>10082</v>
      </c>
      <c r="KD25" s="44">
        <f t="shared" si="178"/>
        <v>67</v>
      </c>
      <c r="KE25" s="44">
        <v>534</v>
      </c>
      <c r="KF25" s="44">
        <f t="shared" si="179"/>
        <v>1</v>
      </c>
      <c r="KG25" s="44">
        <v>17</v>
      </c>
      <c r="KH25" s="44">
        <f t="shared" si="180"/>
        <v>1</v>
      </c>
      <c r="KI25" s="25">
        <v>0</v>
      </c>
      <c r="KJ25" s="60" t="str">
        <f t="shared" si="240"/>
        <v>たまごっちマスコット</v>
      </c>
      <c r="KK25" s="67">
        <f t="shared" si="241"/>
        <v>1100</v>
      </c>
      <c r="KL25" s="44">
        <f t="shared" si="182"/>
        <v>1100</v>
      </c>
      <c r="KM25" s="45">
        <f t="shared" si="183"/>
        <v>0.16417910447761194</v>
      </c>
      <c r="KN25" s="35"/>
      <c r="KO25" s="27"/>
      <c r="KP25" s="46"/>
      <c r="KQ25" s="44">
        <v>7021</v>
      </c>
      <c r="KR25" s="44">
        <f t="shared" si="239"/>
        <v>10</v>
      </c>
      <c r="KS25" s="44">
        <v>343</v>
      </c>
      <c r="KT25" s="44">
        <f t="shared" si="185"/>
        <v>4</v>
      </c>
      <c r="KU25" s="44">
        <v>275</v>
      </c>
      <c r="KV25" s="44">
        <f t="shared" si="186"/>
        <v>5</v>
      </c>
      <c r="KW25" s="25">
        <v>6</v>
      </c>
      <c r="KX25" s="60" t="str">
        <f t="shared" si="187"/>
        <v>ブレスレット</v>
      </c>
      <c r="KY25" s="67">
        <f t="shared" si="188"/>
        <v>150</v>
      </c>
      <c r="KZ25" s="44">
        <f t="shared" si="189"/>
        <v>750</v>
      </c>
      <c r="LA25" s="45">
        <f t="shared" si="190"/>
        <v>0.75</v>
      </c>
      <c r="LB25" s="35" t="s">
        <v>1245</v>
      </c>
      <c r="LC25" s="27"/>
      <c r="LD25" s="46"/>
      <c r="LE25" s="44"/>
      <c r="LF25" s="44"/>
      <c r="LG25" s="44">
        <v>533</v>
      </c>
      <c r="LH25" s="44">
        <f t="shared" si="120"/>
        <v>0</v>
      </c>
      <c r="LI25" s="43">
        <v>2</v>
      </c>
      <c r="LJ25" s="44">
        <f t="shared" si="121"/>
        <v>0</v>
      </c>
      <c r="LK25" s="44">
        <v>0</v>
      </c>
      <c r="LL25" s="72" t="str">
        <f>IF(LE24="","",LL22)</f>
        <v>ボンドロ</v>
      </c>
      <c r="LM25" s="67">
        <f>IF(LF24="","",LM22)</f>
        <v>1500</v>
      </c>
      <c r="LN25" s="44">
        <f t="shared" si="122"/>
        <v>0</v>
      </c>
      <c r="LO25" s="45"/>
      <c r="LP25" s="35"/>
      <c r="LQ25" s="27"/>
      <c r="LR25" s="46"/>
      <c r="LS25" s="44"/>
      <c r="LT25" s="44" t="str">
        <f>IF(LS25="","",LS25-LS24)</f>
        <v/>
      </c>
      <c r="LU25" s="44"/>
      <c r="LV25" s="44" t="str">
        <f>IF(LU25="","",LU25-LU24)</f>
        <v/>
      </c>
      <c r="LW25" s="44"/>
      <c r="LX25" s="44" t="str">
        <f>IF(LW25="","",LW24+LY24-LW25)</f>
        <v/>
      </c>
      <c r="LY25" s="44"/>
      <c r="LZ25" s="322" t="str">
        <f t="shared" si="92"/>
        <v/>
      </c>
      <c r="MA25" s="43" t="str">
        <f>IF(LS25="","",MA24)</f>
        <v/>
      </c>
      <c r="MB25" s="44" t="str">
        <f t="shared" si="227"/>
        <v/>
      </c>
      <c r="MC25" s="45" t="str">
        <f t="shared" si="228"/>
        <v/>
      </c>
      <c r="MD25" s="35"/>
      <c r="ME25" s="27"/>
      <c r="MF25" s="46"/>
      <c r="MG25" s="44"/>
      <c r="MH25" s="44" t="str">
        <f>IF(MG25="","",MG25-MG24)</f>
        <v/>
      </c>
      <c r="MI25" s="44"/>
      <c r="MJ25" s="44" t="str">
        <f>IF(MI25="","",MI25-MI24)</f>
        <v/>
      </c>
      <c r="MK25" s="44"/>
      <c r="ML25" s="44" t="str">
        <f>IF(MK25="","",MK24+MM24-MK25)</f>
        <v/>
      </c>
      <c r="MM25" s="44"/>
      <c r="MN25" s="322" t="str">
        <f t="shared" si="100"/>
        <v/>
      </c>
      <c r="MO25" s="43" t="str">
        <f>IF(MG25="","",MO24)</f>
        <v/>
      </c>
      <c r="MP25" s="44" t="str">
        <f t="shared" si="229"/>
        <v/>
      </c>
      <c r="MQ25" s="45" t="str">
        <f t="shared" si="230"/>
        <v/>
      </c>
      <c r="MR25" s="35"/>
      <c r="MS25" s="27"/>
      <c r="MT25" s="46"/>
      <c r="MU25" s="44"/>
      <c r="MV25" s="44" t="str">
        <f>IF(MU25="","",MU25-MU24)</f>
        <v/>
      </c>
      <c r="MW25" s="44"/>
      <c r="MX25" s="44" t="str">
        <f>IF(MW25="","",MW25-MW24)</f>
        <v/>
      </c>
      <c r="MY25" s="44"/>
      <c r="MZ25" s="44" t="str">
        <f>IF(MY25="","",MY24+NA24-MY25)</f>
        <v/>
      </c>
      <c r="NA25" s="44"/>
      <c r="NB25" s="322" t="str">
        <f t="shared" si="108"/>
        <v/>
      </c>
      <c r="NC25" s="43" t="str">
        <f>IF(MU25="","",NC24)</f>
        <v/>
      </c>
      <c r="ND25" s="44" t="str">
        <f t="shared" si="231"/>
        <v/>
      </c>
      <c r="NE25" s="45" t="str">
        <f t="shared" si="232"/>
        <v/>
      </c>
      <c r="NF25" s="35"/>
      <c r="NG25" s="27"/>
      <c r="NH25" s="46"/>
      <c r="NI25" s="44"/>
      <c r="NJ25" s="44" t="str">
        <f>IF(NI25="","",NI25-NI24)</f>
        <v/>
      </c>
      <c r="NK25" s="44"/>
      <c r="NL25" s="44" t="str">
        <f>IF(NK25="","",NK25-NK24)</f>
        <v/>
      </c>
      <c r="NM25" s="44"/>
      <c r="NN25" s="44" t="str">
        <f>IF(NM25="","",NM24+NO24-NM25)</f>
        <v/>
      </c>
      <c r="NO25" s="44"/>
      <c r="NP25" s="322" t="str">
        <f t="shared" si="116"/>
        <v/>
      </c>
      <c r="NQ25" s="43" t="str">
        <f>IF(NI25="","",NQ24)</f>
        <v/>
      </c>
      <c r="NR25" s="44" t="str">
        <f t="shared" si="233"/>
        <v/>
      </c>
      <c r="NS25" s="45" t="str">
        <f t="shared" si="234"/>
        <v/>
      </c>
      <c r="NT25" s="35"/>
    </row>
    <row r="26" spans="1:384" ht="15" customHeight="1" thickBot="1" x14ac:dyDescent="0.25">
      <c r="A26" s="38"/>
      <c r="B26" s="39"/>
      <c r="C26" s="40"/>
      <c r="D26" s="40"/>
      <c r="E26" s="41"/>
      <c r="F26" s="41"/>
      <c r="G26" s="40"/>
      <c r="H26" s="42"/>
      <c r="I26" s="44"/>
      <c r="J26" s="44" t="str">
        <f>IF(I26="","",I26-I25)</f>
        <v/>
      </c>
      <c r="K26" s="44"/>
      <c r="L26" s="44"/>
      <c r="M26" s="44"/>
      <c r="N26" s="44" t="str">
        <f>IF(M26="","",M25+O25-M26)</f>
        <v/>
      </c>
      <c r="O26" s="44"/>
      <c r="P26" s="322" t="str">
        <f t="shared" si="4"/>
        <v/>
      </c>
      <c r="Q26" s="43" t="str">
        <f>IF(I26="","",Q25)</f>
        <v/>
      </c>
      <c r="R26" s="44" t="str">
        <f t="shared" si="205"/>
        <v/>
      </c>
      <c r="S26" s="45" t="str">
        <f t="shared" si="206"/>
        <v/>
      </c>
      <c r="T26" s="35"/>
      <c r="U26" s="27"/>
      <c r="V26" s="46"/>
      <c r="W26" s="67"/>
      <c r="X26" s="44" t="str">
        <f>IF(W26="","",W26-W25)</f>
        <v/>
      </c>
      <c r="Y26" s="44"/>
      <c r="Z26" s="44"/>
      <c r="AA26" s="44"/>
      <c r="AB26" s="44" t="str">
        <f>IF(AA26="","",AA25+AC25-AA26)</f>
        <v/>
      </c>
      <c r="AC26" s="44"/>
      <c r="AD26" s="322" t="str">
        <f t="shared" si="12"/>
        <v/>
      </c>
      <c r="AE26" s="44"/>
      <c r="AF26" s="44" t="str">
        <f t="shared" si="207"/>
        <v/>
      </c>
      <c r="AG26" s="45" t="str">
        <f t="shared" si="208"/>
        <v/>
      </c>
      <c r="AH26" s="35"/>
      <c r="AI26" s="27"/>
      <c r="AJ26" s="46"/>
      <c r="AK26" s="44"/>
      <c r="AL26" s="44" t="str">
        <f>IF(AK26="","",AK26-AK25)</f>
        <v/>
      </c>
      <c r="AM26" s="44"/>
      <c r="AN26" s="44" t="str">
        <f>IF(AM26="","",AM26-AM25)</f>
        <v/>
      </c>
      <c r="AO26" s="44"/>
      <c r="AP26" s="44" t="str">
        <f>IF(AO26="","",AO25+AQ25-AO26)</f>
        <v/>
      </c>
      <c r="AQ26" s="44"/>
      <c r="AR26" s="322" t="str">
        <f t="shared" si="20"/>
        <v/>
      </c>
      <c r="AS26" s="44"/>
      <c r="AT26" s="44" t="str">
        <f t="shared" si="209"/>
        <v/>
      </c>
      <c r="AU26" s="45" t="str">
        <f t="shared" si="210"/>
        <v/>
      </c>
      <c r="AV26" s="35"/>
      <c r="AW26" s="27"/>
      <c r="AX26" s="46"/>
      <c r="AY26" s="44"/>
      <c r="AZ26" s="44" t="str">
        <f>IF(AY26="","",AY26-AY25)</f>
        <v/>
      </c>
      <c r="BA26" s="44"/>
      <c r="BB26" s="44" t="str">
        <f>IF(BA26="","",BA26-BA25)</f>
        <v/>
      </c>
      <c r="BC26" s="44"/>
      <c r="BD26" s="44" t="str">
        <f>IF(BC26="","",BC25+BE25-BC26)</f>
        <v/>
      </c>
      <c r="BE26" s="44"/>
      <c r="BF26" s="322" t="str">
        <f t="shared" si="28"/>
        <v/>
      </c>
      <c r="BG26" s="44"/>
      <c r="BH26" s="44" t="str">
        <f t="shared" si="211"/>
        <v/>
      </c>
      <c r="BI26" s="45" t="str">
        <f t="shared" si="212"/>
        <v/>
      </c>
      <c r="BJ26" s="35"/>
      <c r="BK26" s="50"/>
      <c r="BL26" s="74"/>
      <c r="BM26" s="75">
        <v>16006</v>
      </c>
      <c r="BN26" s="75">
        <f t="shared" si="123"/>
        <v>71</v>
      </c>
      <c r="BO26" s="75">
        <v>908</v>
      </c>
      <c r="BP26" s="75">
        <f t="shared" si="124"/>
        <v>22</v>
      </c>
      <c r="BQ26" s="75">
        <v>350</v>
      </c>
      <c r="BR26" s="75">
        <f t="shared" si="125"/>
        <v>50</v>
      </c>
      <c r="BS26" s="75">
        <v>0</v>
      </c>
      <c r="BT26" s="77" t="str">
        <f t="shared" si="193"/>
        <v>ブレスレット</v>
      </c>
      <c r="BU26" s="78">
        <f t="shared" si="194"/>
        <v>60</v>
      </c>
      <c r="BV26" s="75">
        <f t="shared" si="127"/>
        <v>3000</v>
      </c>
      <c r="BW26" s="79">
        <f t="shared" si="128"/>
        <v>0.42253521126760563</v>
      </c>
      <c r="BX26" s="35"/>
      <c r="BY26" s="27"/>
      <c r="BZ26" s="74"/>
      <c r="CA26" s="75">
        <v>5377</v>
      </c>
      <c r="CB26" s="75">
        <f t="shared" si="129"/>
        <v>101</v>
      </c>
      <c r="CC26" s="75">
        <v>147</v>
      </c>
      <c r="CD26" s="75">
        <f t="shared" si="130"/>
        <v>5</v>
      </c>
      <c r="CE26" s="75">
        <v>31</v>
      </c>
      <c r="CF26" s="75">
        <f t="shared" si="131"/>
        <v>4</v>
      </c>
      <c r="CG26" s="75">
        <v>0</v>
      </c>
      <c r="CH26" s="77" t="str">
        <f>IF(CA26="","",CH22)</f>
        <v>ボンボンドロップシール</v>
      </c>
      <c r="CI26" s="78">
        <f>IF(CB26="","",CI22)</f>
        <v>200</v>
      </c>
      <c r="CJ26" s="75">
        <f t="shared" si="133"/>
        <v>800</v>
      </c>
      <c r="CK26" s="79">
        <f t="shared" si="134"/>
        <v>7.9207920792079209E-2</v>
      </c>
      <c r="CL26" s="35"/>
      <c r="CM26" s="27"/>
      <c r="CN26" s="74"/>
      <c r="CO26" s="75">
        <v>4137</v>
      </c>
      <c r="CP26" s="75">
        <f t="shared" si="135"/>
        <v>269</v>
      </c>
      <c r="CQ26" s="75">
        <v>90</v>
      </c>
      <c r="CR26" s="75">
        <f t="shared" si="136"/>
        <v>11</v>
      </c>
      <c r="CS26" s="75">
        <v>12</v>
      </c>
      <c r="CT26" s="75">
        <f t="shared" si="137"/>
        <v>5</v>
      </c>
      <c r="CU26" s="75">
        <v>0</v>
      </c>
      <c r="CV26" s="77" t="str">
        <f t="shared" si="201"/>
        <v>バタースクイーズ</v>
      </c>
      <c r="CW26" s="78">
        <f t="shared" si="202"/>
        <v>440</v>
      </c>
      <c r="CX26" s="75">
        <f t="shared" si="139"/>
        <v>2200</v>
      </c>
      <c r="CY26" s="79">
        <f t="shared" si="140"/>
        <v>8.1784386617100371E-2</v>
      </c>
      <c r="CZ26" s="35"/>
      <c r="DA26" s="58"/>
      <c r="DB26" s="74"/>
      <c r="DC26" s="75">
        <v>7619</v>
      </c>
      <c r="DD26" s="75">
        <f t="shared" si="141"/>
        <v>40</v>
      </c>
      <c r="DE26" s="75">
        <v>417</v>
      </c>
      <c r="DF26" s="75">
        <f t="shared" si="142"/>
        <v>0</v>
      </c>
      <c r="DG26" s="75">
        <v>21</v>
      </c>
      <c r="DH26" s="75">
        <f t="shared" si="143"/>
        <v>0</v>
      </c>
      <c r="DI26" s="75">
        <v>0</v>
      </c>
      <c r="DJ26" s="77" t="str">
        <f t="shared" si="235"/>
        <v>たまごっちMC</v>
      </c>
      <c r="DK26" s="78">
        <f t="shared" si="236"/>
        <v>1430</v>
      </c>
      <c r="DL26" s="75">
        <f t="shared" si="145"/>
        <v>0</v>
      </c>
      <c r="DM26" s="79">
        <f t="shared" si="146"/>
        <v>0</v>
      </c>
      <c r="DN26" s="35"/>
      <c r="DO26" s="27"/>
      <c r="DP26" s="74"/>
      <c r="DQ26" s="75">
        <v>3242</v>
      </c>
      <c r="DR26" s="75">
        <f t="shared" si="147"/>
        <v>48</v>
      </c>
      <c r="DS26" s="75">
        <v>220</v>
      </c>
      <c r="DT26" s="75">
        <f t="shared" si="148"/>
        <v>3</v>
      </c>
      <c r="DU26" s="75">
        <v>5</v>
      </c>
      <c r="DV26" s="75">
        <f t="shared" si="149"/>
        <v>3</v>
      </c>
      <c r="DW26" s="75">
        <v>6</v>
      </c>
      <c r="DX26" s="77" t="s">
        <v>1201</v>
      </c>
      <c r="DY26" s="78">
        <v>600</v>
      </c>
      <c r="DZ26" s="75">
        <f t="shared" si="152"/>
        <v>1800</v>
      </c>
      <c r="EA26" s="79">
        <f t="shared" si="153"/>
        <v>0.375</v>
      </c>
      <c r="EB26" s="35"/>
      <c r="EC26" s="27"/>
      <c r="ED26" s="46"/>
      <c r="EE26" s="44"/>
      <c r="EF26" s="44" t="str">
        <f>IF(EE26="","",EE26-EE25)</f>
        <v/>
      </c>
      <c r="EG26" s="44"/>
      <c r="EH26" s="44"/>
      <c r="EI26" s="44"/>
      <c r="EJ26" s="44" t="str">
        <f>IF(EI26="","",EI25+EK25-EI26)</f>
        <v/>
      </c>
      <c r="EK26" s="44"/>
      <c r="EL26" s="322" t="str">
        <f t="shared" si="36"/>
        <v/>
      </c>
      <c r="EM26" s="43" t="str">
        <f>IF(EE26="","",EM25)</f>
        <v/>
      </c>
      <c r="EN26" s="44" t="str">
        <f t="shared" si="213"/>
        <v/>
      </c>
      <c r="EO26" s="45" t="str">
        <f t="shared" si="214"/>
        <v/>
      </c>
      <c r="EP26" s="35"/>
      <c r="EQ26" s="27"/>
      <c r="ER26" s="46"/>
      <c r="ES26" s="44"/>
      <c r="ET26" s="44" t="str">
        <f>IF(ES26="","",ES26-ES25)</f>
        <v/>
      </c>
      <c r="EU26" s="44"/>
      <c r="EV26" s="44"/>
      <c r="EW26" s="44"/>
      <c r="EX26" s="44" t="str">
        <f>IF(EW26="","",EW25+EY25-EW26)</f>
        <v/>
      </c>
      <c r="EY26" s="44"/>
      <c r="EZ26" s="322" t="str">
        <f t="shared" si="44"/>
        <v/>
      </c>
      <c r="FA26" s="43" t="str">
        <f>IF(ES26="","",FA25)</f>
        <v/>
      </c>
      <c r="FB26" s="44" t="str">
        <f t="shared" si="215"/>
        <v/>
      </c>
      <c r="FC26" s="45" t="str">
        <f t="shared" si="216"/>
        <v/>
      </c>
      <c r="FD26" s="35"/>
      <c r="FF26" s="46"/>
      <c r="FG26" s="44"/>
      <c r="FH26" s="44" t="str">
        <f>IF(FG26="","",FG26-FG25)</f>
        <v/>
      </c>
      <c r="FI26" s="44"/>
      <c r="FJ26" s="44"/>
      <c r="FK26" s="44"/>
      <c r="FL26" s="44" t="str">
        <f>IF(FK26="","",FK25+FM25-FK26)</f>
        <v/>
      </c>
      <c r="FM26" s="44"/>
      <c r="FN26" s="322" t="str">
        <f t="shared" si="52"/>
        <v/>
      </c>
      <c r="FO26" s="43" t="str">
        <f>IF(FG26="","",FO25)</f>
        <v/>
      </c>
      <c r="FP26" s="44" t="str">
        <f t="shared" si="217"/>
        <v/>
      </c>
      <c r="FQ26" s="45" t="str">
        <f t="shared" si="218"/>
        <v/>
      </c>
      <c r="FR26" s="35"/>
      <c r="FT26" s="46"/>
      <c r="FU26" s="44"/>
      <c r="FV26" s="44" t="str">
        <f>IF(FU26="","",FU26-FU25)</f>
        <v/>
      </c>
      <c r="FW26" s="44"/>
      <c r="FX26" s="44"/>
      <c r="FY26" s="44"/>
      <c r="FZ26" s="44" t="str">
        <f>IF(FY26="","",FY25+GA25-FY26)</f>
        <v/>
      </c>
      <c r="GA26" s="44"/>
      <c r="GB26" s="322" t="str">
        <f t="shared" si="60"/>
        <v/>
      </c>
      <c r="GC26" s="43" t="str">
        <f>IF(FU26="","",GC25)</f>
        <v/>
      </c>
      <c r="GD26" s="44" t="str">
        <f t="shared" si="219"/>
        <v/>
      </c>
      <c r="GE26" s="45" t="str">
        <f t="shared" si="220"/>
        <v/>
      </c>
      <c r="GF26" s="35"/>
      <c r="GH26" s="46"/>
      <c r="GI26" s="44"/>
      <c r="GJ26" s="44" t="str">
        <f>IF(GI26="","",GI26-GI25)</f>
        <v/>
      </c>
      <c r="GK26" s="44"/>
      <c r="GL26" s="44"/>
      <c r="GM26" s="44"/>
      <c r="GN26" s="44" t="str">
        <f>IF(GM26="","",GM25+GO25-GM26)</f>
        <v/>
      </c>
      <c r="GO26" s="44"/>
      <c r="GP26" s="322" t="str">
        <f t="shared" si="68"/>
        <v/>
      </c>
      <c r="GQ26" s="43" t="str">
        <f>IF(GI26="","",GQ25)</f>
        <v/>
      </c>
      <c r="GR26" s="44" t="str">
        <f t="shared" si="221"/>
        <v/>
      </c>
      <c r="GS26" s="45" t="str">
        <f t="shared" si="222"/>
        <v/>
      </c>
      <c r="GT26" s="35"/>
      <c r="GU26" s="27"/>
      <c r="GV26" s="46"/>
      <c r="GW26" s="44"/>
      <c r="GX26" s="44" t="str">
        <f>IF(GW26="","",GW26-GW25)</f>
        <v/>
      </c>
      <c r="GY26" s="44"/>
      <c r="GZ26" s="44"/>
      <c r="HA26" s="44"/>
      <c r="HB26" s="44" t="str">
        <f>IF(HA26="","",HA25+HC25-HA26)</f>
        <v/>
      </c>
      <c r="HC26" s="44"/>
      <c r="HD26" s="322" t="str">
        <f t="shared" si="76"/>
        <v/>
      </c>
      <c r="HE26" s="43" t="str">
        <f>IF(GW26="","",HE25)</f>
        <v/>
      </c>
      <c r="HF26" s="44" t="str">
        <f t="shared" si="223"/>
        <v/>
      </c>
      <c r="HG26" s="45" t="str">
        <f t="shared" si="224"/>
        <v/>
      </c>
      <c r="HH26" s="35"/>
      <c r="HJ26" s="46"/>
      <c r="HK26" s="44"/>
      <c r="HL26" s="44" t="str">
        <f>IF(HK26="","",HK26-HK25)</f>
        <v/>
      </c>
      <c r="HM26" s="44"/>
      <c r="HN26" s="44"/>
      <c r="HO26" s="44"/>
      <c r="HP26" s="44" t="str">
        <f>IF(HO26="","",HO25+HQ25-HO26)</f>
        <v/>
      </c>
      <c r="HQ26" s="44"/>
      <c r="HR26" s="322" t="str">
        <f t="shared" si="84"/>
        <v/>
      </c>
      <c r="HS26" s="43" t="str">
        <f>IF(HK26="","",HS25)</f>
        <v/>
      </c>
      <c r="HT26" s="44" t="str">
        <f t="shared" si="225"/>
        <v/>
      </c>
      <c r="HU26" s="45" t="str">
        <f t="shared" si="226"/>
        <v/>
      </c>
      <c r="HV26" s="35"/>
      <c r="HW26" s="61"/>
      <c r="HX26" s="74"/>
      <c r="HY26" s="75">
        <v>17654</v>
      </c>
      <c r="HZ26" s="75">
        <f t="shared" si="154"/>
        <v>443</v>
      </c>
      <c r="IA26" s="75">
        <v>141</v>
      </c>
      <c r="IB26" s="75">
        <f t="shared" si="155"/>
        <v>3</v>
      </c>
      <c r="IC26" s="75">
        <v>0</v>
      </c>
      <c r="ID26" s="75">
        <f t="shared" si="156"/>
        <v>3</v>
      </c>
      <c r="IE26" s="75">
        <v>3</v>
      </c>
      <c r="IF26" s="77" t="str">
        <f t="shared" si="197"/>
        <v>ボンボンドロップシール</v>
      </c>
      <c r="IG26" s="78">
        <f t="shared" si="198"/>
        <v>2000</v>
      </c>
      <c r="IH26" s="75">
        <f t="shared" si="157"/>
        <v>6000</v>
      </c>
      <c r="II26" s="79">
        <f t="shared" si="199"/>
        <v>0.13544018058690746</v>
      </c>
      <c r="IJ26" s="35"/>
      <c r="IL26" s="74"/>
      <c r="IM26" s="75">
        <v>2785</v>
      </c>
      <c r="IN26" s="75">
        <f t="shared" si="159"/>
        <v>69</v>
      </c>
      <c r="IO26" s="75">
        <v>103</v>
      </c>
      <c r="IP26" s="75">
        <f t="shared" si="160"/>
        <v>8</v>
      </c>
      <c r="IQ26" s="75">
        <v>24</v>
      </c>
      <c r="IR26" s="75">
        <f t="shared" si="161"/>
        <v>8</v>
      </c>
      <c r="IS26" s="75">
        <v>10</v>
      </c>
      <c r="IT26" s="77" t="str">
        <f t="shared" si="162"/>
        <v>ボンドロシール</v>
      </c>
      <c r="IU26" s="78">
        <f t="shared" si="163"/>
        <v>200</v>
      </c>
      <c r="IV26" s="75">
        <f t="shared" si="164"/>
        <v>1600</v>
      </c>
      <c r="IW26" s="79">
        <f t="shared" si="165"/>
        <v>0.2318840579710145</v>
      </c>
      <c r="IX26" s="35"/>
      <c r="IY26" s="33"/>
      <c r="IZ26" s="74"/>
      <c r="JA26" s="75">
        <v>9288</v>
      </c>
      <c r="JB26" s="75">
        <f t="shared" si="166"/>
        <v>249</v>
      </c>
      <c r="JC26" s="75">
        <v>345</v>
      </c>
      <c r="JD26" s="75">
        <f t="shared" si="167"/>
        <v>4</v>
      </c>
      <c r="JE26" s="75">
        <v>7</v>
      </c>
      <c r="JF26" s="75">
        <f t="shared" si="168"/>
        <v>4</v>
      </c>
      <c r="JG26" s="75">
        <v>12</v>
      </c>
      <c r="JH26" s="77" t="str">
        <f t="shared" si="237"/>
        <v>バタースクイーズ</v>
      </c>
      <c r="JI26" s="78">
        <f t="shared" si="238"/>
        <v>400</v>
      </c>
      <c r="JJ26" s="75">
        <f t="shared" si="171"/>
        <v>1600</v>
      </c>
      <c r="JK26" s="79">
        <f t="shared" si="172"/>
        <v>6.4257028112449793E-2</v>
      </c>
      <c r="JL26" s="35"/>
      <c r="JM26" s="27"/>
      <c r="JN26" s="74"/>
      <c r="JO26" s="75">
        <v>7745</v>
      </c>
      <c r="JP26" s="75">
        <f t="shared" si="173"/>
        <v>9</v>
      </c>
      <c r="JQ26" s="75">
        <v>334</v>
      </c>
      <c r="JR26" s="75">
        <f t="shared" si="174"/>
        <v>1</v>
      </c>
      <c r="JS26" s="75">
        <v>16</v>
      </c>
      <c r="JT26" s="75">
        <f t="shared" si="175"/>
        <v>1</v>
      </c>
      <c r="JU26" s="75">
        <v>0</v>
      </c>
      <c r="JV26" s="85" t="str">
        <f t="shared" si="203"/>
        <v>忍者グミ</v>
      </c>
      <c r="JW26" s="78">
        <f t="shared" si="204"/>
        <v>200</v>
      </c>
      <c r="JX26" s="75">
        <f t="shared" si="176"/>
        <v>200</v>
      </c>
      <c r="JY26" s="79">
        <f t="shared" si="177"/>
        <v>0.22222222222222221</v>
      </c>
      <c r="JZ26" s="298" t="s">
        <v>1072</v>
      </c>
      <c r="KA26" s="61"/>
      <c r="KB26" s="74"/>
      <c r="KC26" s="75">
        <v>1907</v>
      </c>
      <c r="KD26" s="75">
        <f t="shared" si="178"/>
        <v>110</v>
      </c>
      <c r="KE26" s="75">
        <v>272</v>
      </c>
      <c r="KF26" s="75">
        <f t="shared" si="179"/>
        <v>5</v>
      </c>
      <c r="KG26" s="75">
        <v>1</v>
      </c>
      <c r="KH26" s="75">
        <f t="shared" si="180"/>
        <v>5</v>
      </c>
      <c r="KI26" s="75">
        <v>10</v>
      </c>
      <c r="KJ26" s="77" t="str">
        <f t="shared" si="240"/>
        <v>たまごっちタイルシール</v>
      </c>
      <c r="KK26" s="78">
        <f t="shared" si="241"/>
        <v>650</v>
      </c>
      <c r="KL26" s="75">
        <f t="shared" si="182"/>
        <v>3250</v>
      </c>
      <c r="KM26" s="79">
        <f t="shared" si="183"/>
        <v>0.29545454545454547</v>
      </c>
      <c r="KN26" s="35" t="s">
        <v>1242</v>
      </c>
      <c r="KO26" s="27"/>
      <c r="KP26" s="74"/>
      <c r="KQ26" s="75">
        <v>6772</v>
      </c>
      <c r="KR26" s="75">
        <f t="shared" si="239"/>
        <v>30</v>
      </c>
      <c r="KS26" s="75">
        <v>245</v>
      </c>
      <c r="KT26" s="75">
        <f t="shared" si="185"/>
        <v>1</v>
      </c>
      <c r="KU26" s="75">
        <v>10</v>
      </c>
      <c r="KV26" s="75">
        <f t="shared" si="186"/>
        <v>1</v>
      </c>
      <c r="KW26" s="75">
        <v>0</v>
      </c>
      <c r="KX26" s="77" t="str">
        <f t="shared" si="187"/>
        <v>キティしっぽ付ポーチ</v>
      </c>
      <c r="KY26" s="78">
        <f t="shared" si="188"/>
        <v>670</v>
      </c>
      <c r="KZ26" s="75">
        <f t="shared" si="189"/>
        <v>670</v>
      </c>
      <c r="LA26" s="79">
        <f t="shared" si="190"/>
        <v>0.22333333333333333</v>
      </c>
      <c r="LB26" s="35"/>
      <c r="LC26" s="27"/>
      <c r="LD26" s="74"/>
      <c r="LE26" s="75"/>
      <c r="LF26" s="75"/>
      <c r="LG26" s="75">
        <v>1166</v>
      </c>
      <c r="LH26" s="75">
        <f t="shared" si="120"/>
        <v>0</v>
      </c>
      <c r="LI26" s="76">
        <v>1</v>
      </c>
      <c r="LJ26" s="75">
        <f t="shared" si="121"/>
        <v>0</v>
      </c>
      <c r="LK26" s="75">
        <v>0</v>
      </c>
      <c r="LL26" s="77" t="str">
        <f>IF(LE24="","",LL23)</f>
        <v>ボンドロ</v>
      </c>
      <c r="LM26" s="78">
        <f>IF(LF24="","",LM23)</f>
        <v>1500</v>
      </c>
      <c r="LN26" s="75">
        <f t="shared" si="122"/>
        <v>0</v>
      </c>
      <c r="LO26" s="79"/>
      <c r="LP26" s="35"/>
      <c r="LQ26" s="27"/>
      <c r="LR26" s="46"/>
      <c r="LS26" s="44"/>
      <c r="LT26" s="44" t="str">
        <f>IF(LS26="","",LS26-LS25)</f>
        <v/>
      </c>
      <c r="LU26" s="44"/>
      <c r="LV26" s="44"/>
      <c r="LW26" s="44"/>
      <c r="LX26" s="44" t="str">
        <f>IF(LW26="","",LW25+LY25-LW26)</f>
        <v/>
      </c>
      <c r="LY26" s="44"/>
      <c r="LZ26" s="322" t="str">
        <f t="shared" si="92"/>
        <v/>
      </c>
      <c r="MA26" s="43" t="str">
        <f>IF(LS26="","",MA25)</f>
        <v/>
      </c>
      <c r="MB26" s="44" t="str">
        <f t="shared" si="227"/>
        <v/>
      </c>
      <c r="MC26" s="45" t="str">
        <f t="shared" si="228"/>
        <v/>
      </c>
      <c r="MD26" s="35"/>
      <c r="ME26" s="27"/>
      <c r="MF26" s="46"/>
      <c r="MG26" s="44"/>
      <c r="MH26" s="44" t="str">
        <f>IF(MG26="","",MG26-MG25)</f>
        <v/>
      </c>
      <c r="MI26" s="44"/>
      <c r="MJ26" s="44"/>
      <c r="MK26" s="44"/>
      <c r="ML26" s="44" t="str">
        <f>IF(MK26="","",MK25+MM25-MK26)</f>
        <v/>
      </c>
      <c r="MM26" s="44"/>
      <c r="MN26" s="322" t="str">
        <f t="shared" si="100"/>
        <v/>
      </c>
      <c r="MO26" s="43" t="str">
        <f>IF(MG26="","",MO25)</f>
        <v/>
      </c>
      <c r="MP26" s="44" t="str">
        <f t="shared" si="229"/>
        <v/>
      </c>
      <c r="MQ26" s="45" t="str">
        <f t="shared" si="230"/>
        <v/>
      </c>
      <c r="MR26" s="35"/>
      <c r="MS26" s="27"/>
      <c r="MT26" s="46"/>
      <c r="MU26" s="44"/>
      <c r="MV26" s="44" t="str">
        <f>IF(MU26="","",MU26-MU25)</f>
        <v/>
      </c>
      <c r="MW26" s="44"/>
      <c r="MX26" s="44"/>
      <c r="MY26" s="44"/>
      <c r="MZ26" s="44" t="str">
        <f>IF(MY26="","",MY25+NA25-MY26)</f>
        <v/>
      </c>
      <c r="NA26" s="44"/>
      <c r="NB26" s="322" t="str">
        <f t="shared" si="108"/>
        <v/>
      </c>
      <c r="NC26" s="43" t="str">
        <f>IF(MU26="","",NC25)</f>
        <v/>
      </c>
      <c r="ND26" s="44" t="str">
        <f t="shared" si="231"/>
        <v/>
      </c>
      <c r="NE26" s="45" t="str">
        <f t="shared" si="232"/>
        <v/>
      </c>
      <c r="NF26" s="35"/>
      <c r="NG26" s="27"/>
      <c r="NH26" s="46"/>
      <c r="NI26" s="44"/>
      <c r="NJ26" s="44" t="str">
        <f>IF(NI26="","",NI26-NI25)</f>
        <v/>
      </c>
      <c r="NK26" s="44"/>
      <c r="NL26" s="44"/>
      <c r="NM26" s="44"/>
      <c r="NN26" s="44" t="str">
        <f>IF(NM26="","",NM25+NO25-NM26)</f>
        <v/>
      </c>
      <c r="NO26" s="44"/>
      <c r="NP26" s="322" t="str">
        <f t="shared" si="116"/>
        <v/>
      </c>
      <c r="NQ26" s="43" t="str">
        <f>IF(NI26="","",NQ25)</f>
        <v/>
      </c>
      <c r="NR26" s="44" t="str">
        <f t="shared" si="233"/>
        <v/>
      </c>
      <c r="NS26" s="45" t="str">
        <f t="shared" si="234"/>
        <v/>
      </c>
      <c r="NT26" s="35"/>
    </row>
    <row r="27" spans="1:384" ht="15" customHeight="1" thickTop="1" x14ac:dyDescent="0.2">
      <c r="A27" s="38"/>
      <c r="B27" s="39"/>
      <c r="C27" s="40"/>
      <c r="D27" s="40"/>
      <c r="E27" s="41"/>
      <c r="F27" s="41"/>
      <c r="G27" s="40"/>
      <c r="H27" s="42"/>
      <c r="I27" s="44"/>
      <c r="J27" s="44" t="str">
        <f>IF(I27="","",I27-I28)</f>
        <v/>
      </c>
      <c r="K27" s="44"/>
      <c r="L27" s="44"/>
      <c r="M27" s="44"/>
      <c r="N27" s="44" t="str">
        <f>IF(M27="","",M28+O28-M27)</f>
        <v/>
      </c>
      <c r="O27" s="44"/>
      <c r="P27" s="322" t="str">
        <f t="shared" si="4"/>
        <v/>
      </c>
      <c r="Q27" s="43" t="str">
        <f>IF(I27="","",Q28)</f>
        <v/>
      </c>
      <c r="R27" s="44" t="str">
        <f t="shared" si="205"/>
        <v/>
      </c>
      <c r="S27" s="45" t="str">
        <f t="shared" si="206"/>
        <v/>
      </c>
      <c r="T27" s="35"/>
      <c r="U27" s="27"/>
      <c r="V27" s="46"/>
      <c r="W27" s="67"/>
      <c r="X27" s="44" t="str">
        <f>IF(W27="","",W27-W28)</f>
        <v/>
      </c>
      <c r="Y27" s="44"/>
      <c r="Z27" s="44"/>
      <c r="AA27" s="44"/>
      <c r="AB27" s="44" t="str">
        <f>IF(AA27="","",AA28+AC28-AA27)</f>
        <v/>
      </c>
      <c r="AC27" s="44"/>
      <c r="AD27" s="322" t="str">
        <f t="shared" si="12"/>
        <v/>
      </c>
      <c r="AE27" s="44"/>
      <c r="AF27" s="44" t="str">
        <f t="shared" si="207"/>
        <v/>
      </c>
      <c r="AG27" s="45" t="str">
        <f t="shared" si="208"/>
        <v/>
      </c>
      <c r="AH27" s="35"/>
      <c r="AI27" s="27"/>
      <c r="AJ27" s="46"/>
      <c r="AK27" s="44"/>
      <c r="AL27" s="44" t="str">
        <f>IF(AK27="","",AK27-AK28)</f>
        <v/>
      </c>
      <c r="AM27" s="44"/>
      <c r="AN27" s="44" t="str">
        <f>IF(AM27="","",AM27-AM28)</f>
        <v/>
      </c>
      <c r="AO27" s="44"/>
      <c r="AP27" s="44" t="str">
        <f>IF(AO27="","",AO28+AQ28-AO27)</f>
        <v/>
      </c>
      <c r="AQ27" s="44"/>
      <c r="AR27" s="322" t="str">
        <f t="shared" si="20"/>
        <v/>
      </c>
      <c r="AS27" s="44"/>
      <c r="AT27" s="44" t="str">
        <f t="shared" si="209"/>
        <v/>
      </c>
      <c r="AU27" s="45" t="str">
        <f t="shared" si="210"/>
        <v/>
      </c>
      <c r="AV27" s="35"/>
      <c r="AW27" s="27"/>
      <c r="AX27" s="46"/>
      <c r="AY27" s="44"/>
      <c r="AZ27" s="44" t="str">
        <f>IF(AY27="","",AY27-AY28)</f>
        <v/>
      </c>
      <c r="BA27" s="44"/>
      <c r="BB27" s="44" t="str">
        <f>IF(BA27="","",BA27-BA28)</f>
        <v/>
      </c>
      <c r="BC27" s="44"/>
      <c r="BD27" s="44" t="str">
        <f>IF(BC27="","",BC28+BE28-BC27)</f>
        <v/>
      </c>
      <c r="BE27" s="44"/>
      <c r="BF27" s="322" t="str">
        <f t="shared" si="28"/>
        <v/>
      </c>
      <c r="BG27" s="44"/>
      <c r="BH27" s="44" t="str">
        <f t="shared" si="211"/>
        <v/>
      </c>
      <c r="BI27" s="45" t="str">
        <f t="shared" si="212"/>
        <v/>
      </c>
      <c r="BJ27" s="35"/>
      <c r="BK27" s="50"/>
      <c r="BL27" s="51">
        <f>IF($A9="","",$A9)</f>
        <v>46115</v>
      </c>
      <c r="BM27" s="44">
        <v>14655</v>
      </c>
      <c r="BN27" s="43">
        <f t="shared" si="123"/>
        <v>41</v>
      </c>
      <c r="BO27" s="44">
        <v>533</v>
      </c>
      <c r="BP27" s="87">
        <f t="shared" si="124"/>
        <v>3</v>
      </c>
      <c r="BQ27" s="44">
        <v>13</v>
      </c>
      <c r="BR27" s="43">
        <f t="shared" si="125"/>
        <v>3</v>
      </c>
      <c r="BS27" s="43">
        <v>0</v>
      </c>
      <c r="BT27" s="53" t="str">
        <f t="shared" si="193"/>
        <v>キティギャルマスコット</v>
      </c>
      <c r="BU27" s="47">
        <f t="shared" si="194"/>
        <v>660</v>
      </c>
      <c r="BV27" s="44">
        <f t="shared" si="127"/>
        <v>1980</v>
      </c>
      <c r="BW27" s="89">
        <f t="shared" si="128"/>
        <v>0.48292682926829267</v>
      </c>
      <c r="BX27" s="35"/>
      <c r="BY27" s="27"/>
      <c r="BZ27" s="51">
        <f>IF($A9="","",$A9)</f>
        <v>46115</v>
      </c>
      <c r="CA27" s="44">
        <v>3655</v>
      </c>
      <c r="CB27" s="59">
        <f t="shared" si="129"/>
        <v>26</v>
      </c>
      <c r="CC27" s="44">
        <v>66</v>
      </c>
      <c r="CD27" s="87">
        <f t="shared" si="130"/>
        <v>1</v>
      </c>
      <c r="CE27" s="44">
        <v>8</v>
      </c>
      <c r="CF27" s="43">
        <f t="shared" si="131"/>
        <v>2</v>
      </c>
      <c r="CG27" s="43">
        <v>0</v>
      </c>
      <c r="CH27" s="53" t="s">
        <v>97</v>
      </c>
      <c r="CI27" s="47"/>
      <c r="CJ27" s="44">
        <f t="shared" si="133"/>
        <v>0</v>
      </c>
      <c r="CK27" s="89">
        <f t="shared" si="134"/>
        <v>0</v>
      </c>
      <c r="CL27" s="35" t="s">
        <v>1249</v>
      </c>
      <c r="CM27" s="27"/>
      <c r="CN27" s="51">
        <f>IF($A9="","",$A9)</f>
        <v>46115</v>
      </c>
      <c r="CO27" s="44">
        <v>3179</v>
      </c>
      <c r="CP27" s="43">
        <f t="shared" si="135"/>
        <v>80</v>
      </c>
      <c r="CQ27" s="44">
        <v>88</v>
      </c>
      <c r="CR27" s="87">
        <f t="shared" si="136"/>
        <v>2</v>
      </c>
      <c r="CS27" s="44">
        <v>16</v>
      </c>
      <c r="CT27" s="43">
        <f t="shared" si="137"/>
        <v>2</v>
      </c>
      <c r="CU27" s="43">
        <v>4</v>
      </c>
      <c r="CV27" s="53" t="str">
        <f t="shared" si="201"/>
        <v>ゲーム機柄イヤホン</v>
      </c>
      <c r="CW27" s="47">
        <f t="shared" si="202"/>
        <v>1100</v>
      </c>
      <c r="CX27" s="44">
        <f t="shared" si="139"/>
        <v>2200</v>
      </c>
      <c r="CY27" s="89">
        <f t="shared" si="140"/>
        <v>0.27500000000000002</v>
      </c>
      <c r="CZ27" s="35"/>
      <c r="DA27" s="58"/>
      <c r="DB27" s="51">
        <f>IF($A9="","",$A9)</f>
        <v>46115</v>
      </c>
      <c r="DC27" s="44">
        <v>9203</v>
      </c>
      <c r="DD27" s="43">
        <f t="shared" si="141"/>
        <v>38</v>
      </c>
      <c r="DE27" s="44">
        <v>338</v>
      </c>
      <c r="DF27" s="87">
        <f t="shared" si="142"/>
        <v>2</v>
      </c>
      <c r="DG27" s="44">
        <v>3</v>
      </c>
      <c r="DH27" s="43">
        <f t="shared" si="143"/>
        <v>2</v>
      </c>
      <c r="DI27" s="43">
        <v>8</v>
      </c>
      <c r="DJ27" s="53" t="str">
        <f t="shared" si="235"/>
        <v>雪見だいふくイヤホン</v>
      </c>
      <c r="DK27" s="47">
        <f t="shared" si="236"/>
        <v>1100</v>
      </c>
      <c r="DL27" s="44">
        <f t="shared" si="145"/>
        <v>2200</v>
      </c>
      <c r="DM27" s="89">
        <f t="shared" si="146"/>
        <v>0.57894736842105265</v>
      </c>
      <c r="DN27" s="35"/>
      <c r="DO27" s="27"/>
      <c r="DP27" s="51">
        <f>IF($A9="","",$A9)</f>
        <v>46115</v>
      </c>
      <c r="DQ27" s="44">
        <v>3120</v>
      </c>
      <c r="DR27" s="43">
        <f t="shared" si="147"/>
        <v>44</v>
      </c>
      <c r="DS27" s="44">
        <v>102</v>
      </c>
      <c r="DT27" s="87">
        <f t="shared" si="148"/>
        <v>0</v>
      </c>
      <c r="DU27" s="44">
        <v>20</v>
      </c>
      <c r="DV27" s="43">
        <f t="shared" si="149"/>
        <v>0</v>
      </c>
      <c r="DW27" s="43">
        <v>0</v>
      </c>
      <c r="DX27" s="53" t="str">
        <f t="shared" ref="DX27:DX58" si="242">IF(DQ27="","",DX23)</f>
        <v>ゲーム機柄ワイヤレスイヤホン</v>
      </c>
      <c r="DY27" s="47">
        <f t="shared" ref="DY27:DY58" si="243">IF(DR27="","",DY23)</f>
        <v>700</v>
      </c>
      <c r="DZ27" s="44">
        <f t="shared" si="152"/>
        <v>0</v>
      </c>
      <c r="EA27" s="89">
        <f t="shared" si="153"/>
        <v>0</v>
      </c>
      <c r="EB27" s="35"/>
      <c r="EC27" s="27"/>
      <c r="ED27" s="46"/>
      <c r="EE27" s="44"/>
      <c r="EF27" s="44" t="str">
        <f>IF(EE27="","",EE27-EE28)</f>
        <v/>
      </c>
      <c r="EG27" s="44"/>
      <c r="EH27" s="44" t="str">
        <f>IF(EG27="","",EG27-EG28)</f>
        <v/>
      </c>
      <c r="EI27" s="44"/>
      <c r="EJ27" s="44" t="str">
        <f>IF(EI27="","",EI28+EK28-EI27)</f>
        <v/>
      </c>
      <c r="EK27" s="44"/>
      <c r="EL27" s="322" t="str">
        <f t="shared" si="36"/>
        <v/>
      </c>
      <c r="EM27" s="44"/>
      <c r="EN27" s="44" t="str">
        <f t="shared" si="213"/>
        <v/>
      </c>
      <c r="EO27" s="45" t="str">
        <f t="shared" si="214"/>
        <v/>
      </c>
      <c r="EP27" s="35"/>
      <c r="EQ27" s="27"/>
      <c r="ER27" s="46"/>
      <c r="ES27" s="44"/>
      <c r="ET27" s="44" t="str">
        <f>IF(ES27="","",ES27-ES28)</f>
        <v/>
      </c>
      <c r="EU27" s="44"/>
      <c r="EV27" s="44" t="str">
        <f>IF(EU27="","",EU27-EU28)</f>
        <v/>
      </c>
      <c r="EW27" s="44"/>
      <c r="EX27" s="44" t="str">
        <f>IF(EW27="","",EW28+EY28-EW27)</f>
        <v/>
      </c>
      <c r="EY27" s="44"/>
      <c r="EZ27" s="322" t="str">
        <f t="shared" si="44"/>
        <v/>
      </c>
      <c r="FA27" s="44"/>
      <c r="FB27" s="44" t="str">
        <f t="shared" si="215"/>
        <v/>
      </c>
      <c r="FC27" s="45" t="str">
        <f t="shared" si="216"/>
        <v/>
      </c>
      <c r="FD27" s="35"/>
      <c r="FF27" s="46"/>
      <c r="FG27" s="44"/>
      <c r="FH27" s="44" t="str">
        <f>IF(FG27="","",FG27-FG28)</f>
        <v/>
      </c>
      <c r="FI27" s="44"/>
      <c r="FJ27" s="44" t="str">
        <f>IF(FI27="","",FI27-FI28)</f>
        <v/>
      </c>
      <c r="FK27" s="44"/>
      <c r="FL27" s="44" t="str">
        <f>IF(FK27="","",FK28+FM28-FK27)</f>
        <v/>
      </c>
      <c r="FM27" s="44"/>
      <c r="FN27" s="322" t="str">
        <f t="shared" si="52"/>
        <v/>
      </c>
      <c r="FO27" s="44"/>
      <c r="FP27" s="44" t="str">
        <f t="shared" si="217"/>
        <v/>
      </c>
      <c r="FQ27" s="45" t="str">
        <f t="shared" si="218"/>
        <v/>
      </c>
      <c r="FR27" s="35"/>
      <c r="FT27" s="46"/>
      <c r="FU27" s="44"/>
      <c r="FV27" s="44" t="str">
        <f>IF(FU27="","",FU27-FU28)</f>
        <v/>
      </c>
      <c r="FW27" s="44"/>
      <c r="FX27" s="44" t="str">
        <f>IF(FW27="","",FW27-FW28)</f>
        <v/>
      </c>
      <c r="FY27" s="44"/>
      <c r="FZ27" s="44" t="str">
        <f>IF(FY27="","",FY28+GA28-FY27)</f>
        <v/>
      </c>
      <c r="GA27" s="44"/>
      <c r="GB27" s="322" t="str">
        <f t="shared" si="60"/>
        <v/>
      </c>
      <c r="GC27" s="44"/>
      <c r="GD27" s="44" t="str">
        <f t="shared" si="219"/>
        <v/>
      </c>
      <c r="GE27" s="45" t="str">
        <f t="shared" si="220"/>
        <v/>
      </c>
      <c r="GF27" s="35"/>
      <c r="GH27" s="46"/>
      <c r="GI27" s="44"/>
      <c r="GJ27" s="44" t="str">
        <f>IF(GI27="","",GI27-GI28)</f>
        <v/>
      </c>
      <c r="GK27" s="44"/>
      <c r="GL27" s="44" t="str">
        <f>IF(GK27="","",GK27-GK28)</f>
        <v/>
      </c>
      <c r="GM27" s="44"/>
      <c r="GN27" s="44" t="str">
        <f>IF(GM27="","",GM28+GO28-GM27)</f>
        <v/>
      </c>
      <c r="GO27" s="44"/>
      <c r="GP27" s="322" t="str">
        <f t="shared" si="68"/>
        <v/>
      </c>
      <c r="GQ27" s="44"/>
      <c r="GR27" s="44" t="str">
        <f t="shared" si="221"/>
        <v/>
      </c>
      <c r="GS27" s="45" t="str">
        <f t="shared" si="222"/>
        <v/>
      </c>
      <c r="GT27" s="35"/>
      <c r="GU27" s="27"/>
      <c r="GV27" s="46"/>
      <c r="GW27" s="44"/>
      <c r="GX27" s="44" t="str">
        <f>IF(GW27="","",GW27-GW28)</f>
        <v/>
      </c>
      <c r="GY27" s="44"/>
      <c r="GZ27" s="44" t="str">
        <f>IF(GY27="","",GY27-GY28)</f>
        <v/>
      </c>
      <c r="HA27" s="44"/>
      <c r="HB27" s="44" t="str">
        <f>IF(HA27="","",HA28+HC28-HA27)</f>
        <v/>
      </c>
      <c r="HC27" s="44"/>
      <c r="HD27" s="322" t="str">
        <f t="shared" si="76"/>
        <v/>
      </c>
      <c r="HE27" s="44"/>
      <c r="HF27" s="44" t="str">
        <f t="shared" si="223"/>
        <v/>
      </c>
      <c r="HG27" s="45" t="str">
        <f t="shared" si="224"/>
        <v/>
      </c>
      <c r="HH27" s="35"/>
      <c r="HJ27" s="46"/>
      <c r="HK27" s="44"/>
      <c r="HL27" s="44" t="str">
        <f>IF(HK27="","",HK27-HK28)</f>
        <v/>
      </c>
      <c r="HM27" s="44"/>
      <c r="HN27" s="44" t="str">
        <f>IF(HM27="","",HM27-HM28)</f>
        <v/>
      </c>
      <c r="HO27" s="44"/>
      <c r="HP27" s="44" t="str">
        <f>IF(HO27="","",HO28+HQ28-HO27)</f>
        <v/>
      </c>
      <c r="HQ27" s="44"/>
      <c r="HR27" s="322" t="str">
        <f t="shared" si="84"/>
        <v/>
      </c>
      <c r="HS27" s="44"/>
      <c r="HT27" s="44" t="str">
        <f t="shared" si="225"/>
        <v/>
      </c>
      <c r="HU27" s="45" t="str">
        <f t="shared" si="226"/>
        <v/>
      </c>
      <c r="HV27" s="35"/>
      <c r="HW27" s="61"/>
      <c r="HX27" s="51">
        <f>IF($A9="","",$A9)</f>
        <v>46115</v>
      </c>
      <c r="HY27" s="44">
        <v>444</v>
      </c>
      <c r="HZ27" s="43">
        <f t="shared" si="154"/>
        <v>23</v>
      </c>
      <c r="IA27" s="44">
        <v>33</v>
      </c>
      <c r="IB27" s="87">
        <f t="shared" si="155"/>
        <v>2</v>
      </c>
      <c r="IC27" s="44">
        <v>0</v>
      </c>
      <c r="ID27" s="43">
        <f t="shared" si="156"/>
        <v>3</v>
      </c>
      <c r="IE27" s="43">
        <v>2</v>
      </c>
      <c r="IF27" s="53" t="str">
        <f t="shared" si="197"/>
        <v>おしりぷにぷにシール</v>
      </c>
      <c r="IG27" s="47">
        <f t="shared" si="198"/>
        <v>220</v>
      </c>
      <c r="IH27" s="44">
        <f t="shared" si="157"/>
        <v>660</v>
      </c>
      <c r="II27" s="89">
        <f t="shared" si="199"/>
        <v>0.28695652173913044</v>
      </c>
      <c r="IJ27" s="35"/>
      <c r="IL27" s="51">
        <f>IF($A9="","",$A9)</f>
        <v>46115</v>
      </c>
      <c r="IM27" s="44">
        <v>2835</v>
      </c>
      <c r="IN27" s="43">
        <f t="shared" si="159"/>
        <v>105</v>
      </c>
      <c r="IO27" s="44">
        <v>49</v>
      </c>
      <c r="IP27" s="87">
        <f t="shared" si="160"/>
        <v>0</v>
      </c>
      <c r="IQ27" s="44">
        <v>13</v>
      </c>
      <c r="IR27" s="43">
        <f t="shared" si="161"/>
        <v>0</v>
      </c>
      <c r="IS27" s="43">
        <v>-1</v>
      </c>
      <c r="IT27" s="53" t="str">
        <f t="shared" si="162"/>
        <v>キティボアバンスクリップ</v>
      </c>
      <c r="IU27" s="47">
        <f t="shared" si="163"/>
        <v>1100</v>
      </c>
      <c r="IV27" s="44">
        <f t="shared" si="164"/>
        <v>0</v>
      </c>
      <c r="IW27" s="89">
        <f t="shared" si="165"/>
        <v>0</v>
      </c>
      <c r="IX27" s="35"/>
      <c r="IY27" s="33"/>
      <c r="IZ27" s="51">
        <f>IF($A9="","",$A9)</f>
        <v>46115</v>
      </c>
      <c r="JA27" s="44">
        <v>9579</v>
      </c>
      <c r="JB27" s="59">
        <f t="shared" si="166"/>
        <v>27</v>
      </c>
      <c r="JC27" s="44">
        <v>371</v>
      </c>
      <c r="JD27" s="87">
        <f t="shared" si="167"/>
        <v>0</v>
      </c>
      <c r="JE27" s="44">
        <v>7</v>
      </c>
      <c r="JF27" s="43">
        <f t="shared" si="168"/>
        <v>0</v>
      </c>
      <c r="JG27" s="43">
        <v>0</v>
      </c>
      <c r="JH27" s="53" t="str">
        <f t="shared" si="237"/>
        <v>サンリオデニムポーチ</v>
      </c>
      <c r="JI27" s="47">
        <f t="shared" si="238"/>
        <v>1300</v>
      </c>
      <c r="JJ27" s="44">
        <f t="shared" si="171"/>
        <v>0</v>
      </c>
      <c r="JK27" s="89">
        <f t="shared" si="172"/>
        <v>0</v>
      </c>
      <c r="JL27" s="35"/>
      <c r="JM27" s="27"/>
      <c r="JN27" s="51">
        <f>IF($A9="","",$A9)</f>
        <v>46115</v>
      </c>
      <c r="JO27" s="44">
        <v>735</v>
      </c>
      <c r="JP27" s="43">
        <f t="shared" si="173"/>
        <v>174</v>
      </c>
      <c r="JQ27" s="44">
        <v>236</v>
      </c>
      <c r="JR27" s="87">
        <f t="shared" si="174"/>
        <v>2</v>
      </c>
      <c r="JS27" s="44">
        <v>12</v>
      </c>
      <c r="JT27" s="43">
        <f t="shared" si="175"/>
        <v>2</v>
      </c>
      <c r="JU27" s="43">
        <v>0</v>
      </c>
      <c r="JV27" s="53" t="str">
        <f t="shared" si="203"/>
        <v>モンチッチがま口</v>
      </c>
      <c r="JW27" s="47">
        <f t="shared" si="204"/>
        <v>400</v>
      </c>
      <c r="JX27" s="44">
        <f t="shared" si="176"/>
        <v>800</v>
      </c>
      <c r="JY27" s="89">
        <f t="shared" si="177"/>
        <v>4.5977011494252873E-2</v>
      </c>
      <c r="JZ27" s="35"/>
      <c r="KA27" s="61"/>
      <c r="KB27" s="51">
        <f>IF($A9="","",$A9)</f>
        <v>46115</v>
      </c>
      <c r="KC27" s="44">
        <v>7525</v>
      </c>
      <c r="KD27" s="43">
        <f t="shared" si="178"/>
        <v>68</v>
      </c>
      <c r="KE27" s="44">
        <v>239</v>
      </c>
      <c r="KF27" s="87">
        <f t="shared" si="179"/>
        <v>1</v>
      </c>
      <c r="KG27" s="44">
        <v>9</v>
      </c>
      <c r="KH27" s="43">
        <f t="shared" si="180"/>
        <v>1</v>
      </c>
      <c r="KI27" s="43">
        <v>0</v>
      </c>
      <c r="KJ27" s="53" t="str">
        <f t="shared" si="240"/>
        <v>サンリオヒョウ柄ヘアバンド</v>
      </c>
      <c r="KK27" s="47">
        <f t="shared" si="241"/>
        <v>1100</v>
      </c>
      <c r="KL27" s="44">
        <f t="shared" si="182"/>
        <v>1100</v>
      </c>
      <c r="KM27" s="89">
        <f t="shared" si="183"/>
        <v>0.16176470588235295</v>
      </c>
      <c r="KN27" s="35"/>
      <c r="KO27" s="27"/>
      <c r="KP27" s="51">
        <f>IF($A9="","",$A9)</f>
        <v>46115</v>
      </c>
      <c r="KQ27" s="44">
        <v>247</v>
      </c>
      <c r="KR27" s="43">
        <f t="shared" si="239"/>
        <v>84</v>
      </c>
      <c r="KS27" s="44">
        <v>329</v>
      </c>
      <c r="KT27" s="87">
        <f t="shared" si="185"/>
        <v>2</v>
      </c>
      <c r="KU27" s="44">
        <v>11</v>
      </c>
      <c r="KV27" s="43">
        <f t="shared" si="186"/>
        <v>3</v>
      </c>
      <c r="KW27" s="43">
        <v>0</v>
      </c>
      <c r="KX27" s="53" t="str">
        <f t="shared" si="187"/>
        <v>キティボアバンスクリップ</v>
      </c>
      <c r="KY27" s="47">
        <f t="shared" si="188"/>
        <v>1100</v>
      </c>
      <c r="KZ27" s="44">
        <f t="shared" si="189"/>
        <v>3300</v>
      </c>
      <c r="LA27" s="89">
        <f t="shared" si="190"/>
        <v>0.39285714285714285</v>
      </c>
      <c r="LB27" s="35"/>
      <c r="LC27" s="27"/>
      <c r="LD27" s="51">
        <f>IF(A11="","",A11)</f>
        <v>46121</v>
      </c>
      <c r="LE27" s="43"/>
      <c r="LF27" s="93" t="str">
        <f>IF(LE27="","",LE27-LE24)</f>
        <v/>
      </c>
      <c r="LG27" s="43"/>
      <c r="LH27" s="43" t="str">
        <f t="shared" si="120"/>
        <v/>
      </c>
      <c r="LI27" s="43"/>
      <c r="LJ27" s="87" t="str">
        <f t="shared" si="121"/>
        <v/>
      </c>
      <c r="LK27" s="43"/>
      <c r="LL27" s="64" t="str">
        <f>IF(LE27="","",LL24)</f>
        <v/>
      </c>
      <c r="LM27" s="47" t="str">
        <f>IF(LF27="","",LM24)</f>
        <v/>
      </c>
      <c r="LN27" s="87" t="str">
        <f t="shared" si="122"/>
        <v/>
      </c>
      <c r="LO27" s="54"/>
      <c r="LP27" s="35"/>
      <c r="LQ27" s="27"/>
      <c r="LR27" s="46"/>
      <c r="LS27" s="44"/>
      <c r="LT27" s="44" t="str">
        <f>IF(LS27="","",LS27-LS28)</f>
        <v/>
      </c>
      <c r="LU27" s="44"/>
      <c r="LV27" s="44" t="str">
        <f>IF(LU27="","",LU27-LU28)</f>
        <v/>
      </c>
      <c r="LW27" s="44"/>
      <c r="LX27" s="44" t="str">
        <f>IF(LW27="","",LW28+LY28-LW27)</f>
        <v/>
      </c>
      <c r="LY27" s="44"/>
      <c r="LZ27" s="322" t="str">
        <f t="shared" si="92"/>
        <v/>
      </c>
      <c r="MA27" s="44"/>
      <c r="MB27" s="44" t="str">
        <f t="shared" si="227"/>
        <v/>
      </c>
      <c r="MC27" s="45" t="str">
        <f t="shared" si="228"/>
        <v/>
      </c>
      <c r="MD27" s="35"/>
      <c r="ME27" s="27"/>
      <c r="MF27" s="46"/>
      <c r="MG27" s="44"/>
      <c r="MH27" s="44" t="str">
        <f>IF(MG27="","",MG27-MG28)</f>
        <v/>
      </c>
      <c r="MI27" s="44"/>
      <c r="MJ27" s="44" t="str">
        <f>IF(MI27="","",MI27-MI28)</f>
        <v/>
      </c>
      <c r="MK27" s="44"/>
      <c r="ML27" s="44" t="str">
        <f>IF(MK27="","",MK28+MM28-MK27)</f>
        <v/>
      </c>
      <c r="MM27" s="44"/>
      <c r="MN27" s="322" t="str">
        <f t="shared" si="100"/>
        <v/>
      </c>
      <c r="MO27" s="44"/>
      <c r="MP27" s="44" t="str">
        <f t="shared" si="229"/>
        <v/>
      </c>
      <c r="MQ27" s="45" t="str">
        <f t="shared" si="230"/>
        <v/>
      </c>
      <c r="MR27" s="35"/>
      <c r="MS27" s="27"/>
      <c r="MT27" s="46"/>
      <c r="MU27" s="44"/>
      <c r="MV27" s="44" t="str">
        <f>IF(MU27="","",MU27-MU28)</f>
        <v/>
      </c>
      <c r="MW27" s="44"/>
      <c r="MX27" s="44" t="str">
        <f>IF(MW27="","",MW27-MW28)</f>
        <v/>
      </c>
      <c r="MY27" s="44"/>
      <c r="MZ27" s="44" t="str">
        <f>IF(MY27="","",MY28+NA28-MY27)</f>
        <v/>
      </c>
      <c r="NA27" s="44"/>
      <c r="NB27" s="322" t="str">
        <f t="shared" si="108"/>
        <v/>
      </c>
      <c r="NC27" s="44"/>
      <c r="ND27" s="44" t="str">
        <f t="shared" si="231"/>
        <v/>
      </c>
      <c r="NE27" s="45" t="str">
        <f t="shared" si="232"/>
        <v/>
      </c>
      <c r="NF27" s="35"/>
      <c r="NG27" s="27"/>
      <c r="NH27" s="46"/>
      <c r="NI27" s="44"/>
      <c r="NJ27" s="44" t="str">
        <f>IF(NI27="","",NI27-NI28)</f>
        <v/>
      </c>
      <c r="NK27" s="44"/>
      <c r="NL27" s="44" t="str">
        <f>IF(NK27="","",NK27-NK28)</f>
        <v/>
      </c>
      <c r="NM27" s="44"/>
      <c r="NN27" s="44" t="str">
        <f>IF(NM27="","",NM28+NO28-NM27)</f>
        <v/>
      </c>
      <c r="NO27" s="44"/>
      <c r="NP27" s="322" t="str">
        <f t="shared" si="116"/>
        <v/>
      </c>
      <c r="NQ27" s="44"/>
      <c r="NR27" s="44" t="str">
        <f t="shared" si="233"/>
        <v/>
      </c>
      <c r="NS27" s="45" t="str">
        <f t="shared" si="234"/>
        <v/>
      </c>
      <c r="NT27" s="35"/>
    </row>
    <row r="28" spans="1:384" ht="15" customHeight="1" x14ac:dyDescent="0.2">
      <c r="A28" s="38"/>
      <c r="B28" s="39"/>
      <c r="C28" s="40"/>
      <c r="D28" s="40"/>
      <c r="E28" s="41"/>
      <c r="F28" s="41"/>
      <c r="G28" s="40"/>
      <c r="H28" s="42"/>
      <c r="I28" s="44"/>
      <c r="J28" s="44" t="str">
        <f>IF(I28="","",I28-I26)</f>
        <v/>
      </c>
      <c r="K28" s="44"/>
      <c r="L28" s="44"/>
      <c r="M28" s="44"/>
      <c r="N28" s="44" t="str">
        <f>IF(M28="","",M26+O26-M28)</f>
        <v/>
      </c>
      <c r="O28" s="44"/>
      <c r="P28" s="322" t="str">
        <f t="shared" si="4"/>
        <v/>
      </c>
      <c r="Q28" s="43" t="str">
        <f>IF(I28="","",Q26)</f>
        <v/>
      </c>
      <c r="R28" s="44" t="str">
        <f t="shared" si="205"/>
        <v/>
      </c>
      <c r="S28" s="45" t="str">
        <f t="shared" si="206"/>
        <v/>
      </c>
      <c r="T28" s="35"/>
      <c r="U28" s="27"/>
      <c r="V28" s="46"/>
      <c r="W28" s="67"/>
      <c r="X28" s="44" t="str">
        <f>IF(W28="","",W28-W26)</f>
        <v/>
      </c>
      <c r="Y28" s="44"/>
      <c r="Z28" s="44"/>
      <c r="AA28" s="44"/>
      <c r="AB28" s="44" t="str">
        <f>IF(AA28="","",AA26+AC26-AA28)</f>
        <v/>
      </c>
      <c r="AC28" s="44"/>
      <c r="AD28" s="322" t="str">
        <f t="shared" si="12"/>
        <v/>
      </c>
      <c r="AE28" s="44"/>
      <c r="AF28" s="44" t="str">
        <f t="shared" si="207"/>
        <v/>
      </c>
      <c r="AG28" s="45" t="str">
        <f t="shared" si="208"/>
        <v/>
      </c>
      <c r="AH28" s="35"/>
      <c r="AI28" s="27"/>
      <c r="AJ28" s="46"/>
      <c r="AK28" s="44"/>
      <c r="AL28" s="44" t="str">
        <f>IF(AK28="","",AK28-AK26)</f>
        <v/>
      </c>
      <c r="AM28" s="44"/>
      <c r="AN28" s="44" t="str">
        <f>IF(AM28="","",AM28-AM26)</f>
        <v/>
      </c>
      <c r="AO28" s="44"/>
      <c r="AP28" s="44" t="str">
        <f>IF(AO28="","",AO26+AQ26-AO28)</f>
        <v/>
      </c>
      <c r="AQ28" s="44"/>
      <c r="AR28" s="322" t="str">
        <f t="shared" si="20"/>
        <v/>
      </c>
      <c r="AS28" s="44"/>
      <c r="AT28" s="44" t="str">
        <f t="shared" si="209"/>
        <v/>
      </c>
      <c r="AU28" s="45" t="str">
        <f t="shared" si="210"/>
        <v/>
      </c>
      <c r="AV28" s="35"/>
      <c r="AW28" s="27"/>
      <c r="AX28" s="46"/>
      <c r="AY28" s="44"/>
      <c r="AZ28" s="44" t="str">
        <f>IF(AY28="","",AY28-AY26)</f>
        <v/>
      </c>
      <c r="BA28" s="44"/>
      <c r="BB28" s="44" t="str">
        <f>IF(BA28="","",BA28-BA26)</f>
        <v/>
      </c>
      <c r="BC28" s="44"/>
      <c r="BD28" s="44" t="str">
        <f>IF(BC28="","",BC26+BE26-BC28)</f>
        <v/>
      </c>
      <c r="BE28" s="44"/>
      <c r="BF28" s="322" t="str">
        <f t="shared" si="28"/>
        <v/>
      </c>
      <c r="BG28" s="44"/>
      <c r="BH28" s="44" t="str">
        <f t="shared" si="211"/>
        <v/>
      </c>
      <c r="BI28" s="45" t="str">
        <f t="shared" si="212"/>
        <v/>
      </c>
      <c r="BJ28" s="35"/>
      <c r="BK28" s="50"/>
      <c r="BL28" s="51"/>
      <c r="BM28" s="43">
        <v>11981</v>
      </c>
      <c r="BN28" s="59">
        <f t="shared" si="123"/>
        <v>24</v>
      </c>
      <c r="BO28" s="43">
        <v>353</v>
      </c>
      <c r="BP28" s="44">
        <f t="shared" si="124"/>
        <v>1</v>
      </c>
      <c r="BQ28" s="43">
        <v>10</v>
      </c>
      <c r="BR28" s="44">
        <f t="shared" si="125"/>
        <v>1</v>
      </c>
      <c r="BS28" s="43">
        <v>0</v>
      </c>
      <c r="BT28" s="60" t="str">
        <f t="shared" si="193"/>
        <v>キティドデカぱっちん</v>
      </c>
      <c r="BU28" s="67">
        <f t="shared" si="194"/>
        <v>1100</v>
      </c>
      <c r="BV28" s="43">
        <f t="shared" si="127"/>
        <v>1100</v>
      </c>
      <c r="BW28" s="45">
        <f t="shared" si="128"/>
        <v>0.45833333333333331</v>
      </c>
      <c r="BX28" s="35"/>
      <c r="BY28" s="27"/>
      <c r="BZ28" s="51"/>
      <c r="CA28" s="43">
        <v>3538</v>
      </c>
      <c r="CB28" s="43">
        <f t="shared" si="129"/>
        <v>49</v>
      </c>
      <c r="CC28" s="43">
        <v>95</v>
      </c>
      <c r="CD28" s="44">
        <f t="shared" si="130"/>
        <v>2</v>
      </c>
      <c r="CE28" s="43">
        <v>8</v>
      </c>
      <c r="CF28" s="44">
        <f t="shared" si="131"/>
        <v>0</v>
      </c>
      <c r="CG28" s="43">
        <v>0</v>
      </c>
      <c r="CH28" s="60" t="str">
        <f t="shared" ref="CH28:CH58" si="244">IF(CA28="","",CH24)</f>
        <v>ギャルキティフェイスポーチ</v>
      </c>
      <c r="CI28" s="67">
        <f t="shared" ref="CI28:CI58" si="245">IF(CB28="","",CI24)</f>
        <v>750</v>
      </c>
      <c r="CJ28" s="43">
        <f t="shared" si="133"/>
        <v>0</v>
      </c>
      <c r="CK28" s="45">
        <f t="shared" si="134"/>
        <v>0</v>
      </c>
      <c r="CL28" s="35"/>
      <c r="CM28" s="27"/>
      <c r="CN28" s="51"/>
      <c r="CO28" s="43">
        <v>2434</v>
      </c>
      <c r="CP28" s="43">
        <f t="shared" si="135"/>
        <v>72</v>
      </c>
      <c r="CQ28" s="43">
        <v>77</v>
      </c>
      <c r="CR28" s="44">
        <f t="shared" si="136"/>
        <v>4</v>
      </c>
      <c r="CS28" s="43">
        <v>0</v>
      </c>
      <c r="CT28" s="44">
        <f t="shared" si="137"/>
        <v>4</v>
      </c>
      <c r="CU28" s="63">
        <v>15</v>
      </c>
      <c r="CV28" s="60" t="str">
        <f t="shared" si="201"/>
        <v>液晶ミニカメラ</v>
      </c>
      <c r="CW28" s="67">
        <f t="shared" si="202"/>
        <v>1100</v>
      </c>
      <c r="CX28" s="43">
        <f t="shared" si="139"/>
        <v>4400</v>
      </c>
      <c r="CY28" s="45">
        <f t="shared" si="140"/>
        <v>0.61111111111111116</v>
      </c>
      <c r="CZ28" s="35" t="s">
        <v>1252</v>
      </c>
      <c r="DA28" s="58"/>
      <c r="DB28" s="51"/>
      <c r="DC28" s="43">
        <v>8398</v>
      </c>
      <c r="DD28" s="43">
        <f t="shared" si="141"/>
        <v>51</v>
      </c>
      <c r="DE28" s="43">
        <v>360</v>
      </c>
      <c r="DF28" s="44">
        <f t="shared" si="142"/>
        <v>1</v>
      </c>
      <c r="DG28" s="43">
        <v>8</v>
      </c>
      <c r="DH28" s="44">
        <f t="shared" si="143"/>
        <v>1</v>
      </c>
      <c r="DI28" s="43">
        <v>0</v>
      </c>
      <c r="DJ28" s="60" t="str">
        <f t="shared" si="235"/>
        <v>サンリオボアバンスクリップ</v>
      </c>
      <c r="DK28" s="67">
        <f t="shared" si="236"/>
        <v>1100</v>
      </c>
      <c r="DL28" s="43">
        <f t="shared" si="145"/>
        <v>1100</v>
      </c>
      <c r="DM28" s="45">
        <f t="shared" si="146"/>
        <v>0.21568627450980393</v>
      </c>
      <c r="DN28" s="35"/>
      <c r="DO28" s="27"/>
      <c r="DP28" s="51"/>
      <c r="DQ28" s="43">
        <v>4343</v>
      </c>
      <c r="DR28" s="43">
        <f t="shared" si="147"/>
        <v>91</v>
      </c>
      <c r="DS28" s="43">
        <v>119</v>
      </c>
      <c r="DT28" s="44">
        <f t="shared" si="148"/>
        <v>1</v>
      </c>
      <c r="DU28" s="43">
        <v>8</v>
      </c>
      <c r="DV28" s="44">
        <f t="shared" si="149"/>
        <v>1</v>
      </c>
      <c r="DW28" s="43">
        <v>0</v>
      </c>
      <c r="DX28" s="60" t="str">
        <f t="shared" si="242"/>
        <v>ギャルキティしっぽポーチ</v>
      </c>
      <c r="DY28" s="67">
        <f t="shared" si="243"/>
        <v>0</v>
      </c>
      <c r="DZ28" s="43">
        <f t="shared" si="152"/>
        <v>0</v>
      </c>
      <c r="EA28" s="45">
        <f t="shared" si="153"/>
        <v>0</v>
      </c>
      <c r="EB28" s="35"/>
      <c r="EC28" s="27"/>
      <c r="ED28" s="46"/>
      <c r="EE28" s="44"/>
      <c r="EF28" s="44" t="str">
        <f>IF(EE28="","",EE28-EE26)</f>
        <v/>
      </c>
      <c r="EG28" s="44"/>
      <c r="EH28" s="44" t="str">
        <f>IF(EG28="","",EG28-EG26)</f>
        <v/>
      </c>
      <c r="EI28" s="44"/>
      <c r="EJ28" s="44" t="str">
        <f>IF(EI28="","",EI26+EK26-EI28)</f>
        <v/>
      </c>
      <c r="EK28" s="44"/>
      <c r="EL28" s="322" t="str">
        <f t="shared" si="36"/>
        <v/>
      </c>
      <c r="EM28" s="44"/>
      <c r="EN28" s="44" t="str">
        <f t="shared" si="213"/>
        <v/>
      </c>
      <c r="EO28" s="45" t="str">
        <f t="shared" si="214"/>
        <v/>
      </c>
      <c r="EP28" s="35"/>
      <c r="EQ28" s="27"/>
      <c r="ER28" s="46"/>
      <c r="ES28" s="44"/>
      <c r="ET28" s="44" t="str">
        <f>IF(ES28="","",ES28-ES26)</f>
        <v/>
      </c>
      <c r="EU28" s="44"/>
      <c r="EV28" s="44" t="str">
        <f>IF(EU28="","",EU28-EU26)</f>
        <v/>
      </c>
      <c r="EW28" s="44"/>
      <c r="EX28" s="44" t="str">
        <f>IF(EW28="","",EW26+EY26-EW28)</f>
        <v/>
      </c>
      <c r="EY28" s="44"/>
      <c r="EZ28" s="322" t="str">
        <f t="shared" si="44"/>
        <v/>
      </c>
      <c r="FA28" s="44"/>
      <c r="FB28" s="44" t="str">
        <f t="shared" si="215"/>
        <v/>
      </c>
      <c r="FC28" s="45" t="str">
        <f t="shared" si="216"/>
        <v/>
      </c>
      <c r="FD28" s="35"/>
      <c r="FF28" s="46"/>
      <c r="FG28" s="44"/>
      <c r="FH28" s="44" t="str">
        <f>IF(FG28="","",FG28-FG26)</f>
        <v/>
      </c>
      <c r="FI28" s="44"/>
      <c r="FJ28" s="44" t="str">
        <f>IF(FI28="","",FI28-FI26)</f>
        <v/>
      </c>
      <c r="FK28" s="44"/>
      <c r="FL28" s="44" t="str">
        <f>IF(FK28="","",FK26+FM26-FK28)</f>
        <v/>
      </c>
      <c r="FM28" s="44"/>
      <c r="FN28" s="322" t="str">
        <f t="shared" si="52"/>
        <v/>
      </c>
      <c r="FO28" s="44"/>
      <c r="FP28" s="44" t="str">
        <f t="shared" si="217"/>
        <v/>
      </c>
      <c r="FQ28" s="45" t="str">
        <f t="shared" si="218"/>
        <v/>
      </c>
      <c r="FR28" s="35"/>
      <c r="FT28" s="46"/>
      <c r="FU28" s="44"/>
      <c r="FV28" s="44" t="str">
        <f>IF(FU28="","",FU28-FU26)</f>
        <v/>
      </c>
      <c r="FW28" s="44"/>
      <c r="FX28" s="44" t="str">
        <f>IF(FW28="","",FW28-FW26)</f>
        <v/>
      </c>
      <c r="FY28" s="44"/>
      <c r="FZ28" s="44" t="str">
        <f>IF(FY28="","",FY26+GA26-FY28)</f>
        <v/>
      </c>
      <c r="GA28" s="44"/>
      <c r="GB28" s="322" t="str">
        <f t="shared" si="60"/>
        <v/>
      </c>
      <c r="GC28" s="44"/>
      <c r="GD28" s="44" t="str">
        <f t="shared" si="219"/>
        <v/>
      </c>
      <c r="GE28" s="45" t="str">
        <f t="shared" si="220"/>
        <v/>
      </c>
      <c r="GF28" s="35"/>
      <c r="GH28" s="46"/>
      <c r="GI28" s="44"/>
      <c r="GJ28" s="44" t="str">
        <f>IF(GI28="","",GI28-GI26)</f>
        <v/>
      </c>
      <c r="GK28" s="44"/>
      <c r="GL28" s="44" t="str">
        <f>IF(GK28="","",GK28-GK26)</f>
        <v/>
      </c>
      <c r="GM28" s="44"/>
      <c r="GN28" s="44" t="str">
        <f>IF(GM28="","",GM26+GO26-GM28)</f>
        <v/>
      </c>
      <c r="GO28" s="44"/>
      <c r="GP28" s="322" t="str">
        <f t="shared" si="68"/>
        <v/>
      </c>
      <c r="GQ28" s="44"/>
      <c r="GR28" s="44" t="str">
        <f t="shared" si="221"/>
        <v/>
      </c>
      <c r="GS28" s="45" t="str">
        <f t="shared" si="222"/>
        <v/>
      </c>
      <c r="GT28" s="35"/>
      <c r="GU28" s="27"/>
      <c r="GV28" s="46"/>
      <c r="GW28" s="44"/>
      <c r="GX28" s="44" t="str">
        <f>IF(GW28="","",GW28-GW26)</f>
        <v/>
      </c>
      <c r="GY28" s="44"/>
      <c r="GZ28" s="44" t="str">
        <f>IF(GY28="","",GY28-GY26)</f>
        <v/>
      </c>
      <c r="HA28" s="44"/>
      <c r="HB28" s="44" t="str">
        <f>IF(HA28="","",HA26+HC26-HA28)</f>
        <v/>
      </c>
      <c r="HC28" s="44"/>
      <c r="HD28" s="322" t="str">
        <f t="shared" si="76"/>
        <v/>
      </c>
      <c r="HE28" s="44"/>
      <c r="HF28" s="44" t="str">
        <f t="shared" si="223"/>
        <v/>
      </c>
      <c r="HG28" s="45" t="str">
        <f t="shared" si="224"/>
        <v/>
      </c>
      <c r="HH28" s="35"/>
      <c r="HJ28" s="46"/>
      <c r="HK28" s="44"/>
      <c r="HL28" s="44" t="str">
        <f>IF(HK28="","",HK28-HK26)</f>
        <v/>
      </c>
      <c r="HM28" s="44"/>
      <c r="HN28" s="44" t="str">
        <f>IF(HM28="","",HM28-HM26)</f>
        <v/>
      </c>
      <c r="HO28" s="44"/>
      <c r="HP28" s="44" t="str">
        <f>IF(HO28="","",HO26+HQ26-HO28)</f>
        <v/>
      </c>
      <c r="HQ28" s="44"/>
      <c r="HR28" s="322" t="str">
        <f t="shared" si="84"/>
        <v/>
      </c>
      <c r="HS28" s="44"/>
      <c r="HT28" s="44" t="str">
        <f t="shared" si="225"/>
        <v/>
      </c>
      <c r="HU28" s="45" t="str">
        <f t="shared" si="226"/>
        <v/>
      </c>
      <c r="HV28" s="35"/>
      <c r="HW28" s="61"/>
      <c r="HX28" s="51"/>
      <c r="HY28" s="43">
        <v>325</v>
      </c>
      <c r="HZ28" s="43">
        <f t="shared" si="154"/>
        <v>23</v>
      </c>
      <c r="IA28" s="43">
        <v>40</v>
      </c>
      <c r="IB28" s="44">
        <f t="shared" si="155"/>
        <v>3</v>
      </c>
      <c r="IC28" s="43">
        <v>0</v>
      </c>
      <c r="ID28" s="44">
        <f t="shared" si="156"/>
        <v>3</v>
      </c>
      <c r="IE28" s="43">
        <v>3</v>
      </c>
      <c r="IF28" s="60" t="str">
        <f t="shared" si="197"/>
        <v>余り物</v>
      </c>
      <c r="IG28" s="67">
        <f t="shared" si="198"/>
        <v>500</v>
      </c>
      <c r="IH28" s="43">
        <f t="shared" si="157"/>
        <v>1500</v>
      </c>
      <c r="II28" s="45">
        <f t="shared" si="199"/>
        <v>0.65217391304347827</v>
      </c>
      <c r="IJ28" s="35"/>
      <c r="IL28" s="51"/>
      <c r="IM28" s="43">
        <v>1455</v>
      </c>
      <c r="IN28" s="59">
        <f t="shared" si="159"/>
        <v>24</v>
      </c>
      <c r="IO28" s="43">
        <v>43</v>
      </c>
      <c r="IP28" s="44">
        <f t="shared" si="160"/>
        <v>1</v>
      </c>
      <c r="IQ28" s="43">
        <v>8</v>
      </c>
      <c r="IR28" s="44">
        <f t="shared" si="161"/>
        <v>1</v>
      </c>
      <c r="IS28" s="43">
        <v>0</v>
      </c>
      <c r="IT28" s="60" t="str">
        <f t="shared" si="162"/>
        <v>サンリオ豹柄フェイスポーチ</v>
      </c>
      <c r="IU28" s="67">
        <f t="shared" si="163"/>
        <v>900</v>
      </c>
      <c r="IV28" s="43">
        <f t="shared" si="164"/>
        <v>900</v>
      </c>
      <c r="IW28" s="45">
        <f t="shared" si="165"/>
        <v>0.375</v>
      </c>
      <c r="IX28" s="35"/>
      <c r="IY28" s="33"/>
      <c r="IZ28" s="51"/>
      <c r="JA28" s="43">
        <v>6174</v>
      </c>
      <c r="JB28" s="59">
        <f t="shared" si="166"/>
        <v>25</v>
      </c>
      <c r="JC28" s="43">
        <v>187</v>
      </c>
      <c r="JD28" s="44">
        <f t="shared" si="167"/>
        <v>2</v>
      </c>
      <c r="JE28" s="43">
        <v>10</v>
      </c>
      <c r="JF28" s="44">
        <f t="shared" si="168"/>
        <v>1</v>
      </c>
      <c r="JG28" s="43">
        <v>4</v>
      </c>
      <c r="JH28" s="60" t="str">
        <f t="shared" si="237"/>
        <v>ギャルキティマスコット</v>
      </c>
      <c r="JI28" s="67">
        <f t="shared" si="238"/>
        <v>500</v>
      </c>
      <c r="JJ28" s="43">
        <f t="shared" si="171"/>
        <v>500</v>
      </c>
      <c r="JK28" s="45">
        <f t="shared" si="172"/>
        <v>0.2</v>
      </c>
      <c r="JL28" s="35"/>
      <c r="JM28" s="27"/>
      <c r="JN28" s="51"/>
      <c r="JO28" s="43">
        <v>6760</v>
      </c>
      <c r="JP28" s="59">
        <f t="shared" si="173"/>
        <v>21</v>
      </c>
      <c r="JQ28" s="43">
        <v>188</v>
      </c>
      <c r="JR28" s="44">
        <f t="shared" si="174"/>
        <v>2</v>
      </c>
      <c r="JS28" s="43">
        <v>0</v>
      </c>
      <c r="JT28" s="44">
        <f t="shared" si="175"/>
        <v>2</v>
      </c>
      <c r="JU28" s="63">
        <v>13</v>
      </c>
      <c r="JV28" s="60" t="str">
        <f t="shared" si="203"/>
        <v>雪見イヤホン</v>
      </c>
      <c r="JW28" s="67">
        <f t="shared" si="204"/>
        <v>1100</v>
      </c>
      <c r="JX28" s="43">
        <f t="shared" si="176"/>
        <v>2200</v>
      </c>
      <c r="JY28" s="45">
        <f t="shared" si="177"/>
        <v>1.0476190476190477</v>
      </c>
      <c r="JZ28" s="35"/>
      <c r="KA28" s="61"/>
      <c r="KB28" s="51"/>
      <c r="KC28" s="43">
        <v>5148</v>
      </c>
      <c r="KD28" s="43">
        <f t="shared" si="178"/>
        <v>50</v>
      </c>
      <c r="KE28" s="43">
        <v>155</v>
      </c>
      <c r="KF28" s="44">
        <f t="shared" si="179"/>
        <v>5</v>
      </c>
      <c r="KG28" s="43">
        <v>19</v>
      </c>
      <c r="KH28" s="44">
        <f t="shared" si="180"/>
        <v>5</v>
      </c>
      <c r="KI28" s="43">
        <v>0</v>
      </c>
      <c r="KJ28" s="60" t="str">
        <f t="shared" si="240"/>
        <v>たまごっちぷかぷかKH</v>
      </c>
      <c r="KK28" s="67">
        <f t="shared" si="241"/>
        <v>1100</v>
      </c>
      <c r="KL28" s="43">
        <f t="shared" si="182"/>
        <v>5500</v>
      </c>
      <c r="KM28" s="45">
        <f t="shared" si="183"/>
        <v>1.1000000000000001</v>
      </c>
      <c r="KN28" s="35" t="s">
        <v>181</v>
      </c>
      <c r="KO28" s="27"/>
      <c r="KP28" s="51"/>
      <c r="KQ28" s="43">
        <v>7120</v>
      </c>
      <c r="KR28" s="43">
        <f t="shared" si="239"/>
        <v>47</v>
      </c>
      <c r="KS28" s="43">
        <v>146</v>
      </c>
      <c r="KT28" s="44">
        <f t="shared" si="185"/>
        <v>0</v>
      </c>
      <c r="KU28" s="43">
        <v>18</v>
      </c>
      <c r="KV28" s="44">
        <f t="shared" si="186"/>
        <v>0</v>
      </c>
      <c r="KW28" s="43">
        <v>0</v>
      </c>
      <c r="KX28" s="60" t="str">
        <f t="shared" si="187"/>
        <v>モンチッチマスコット2</v>
      </c>
      <c r="KY28" s="67">
        <f t="shared" si="188"/>
        <v>539</v>
      </c>
      <c r="KZ28" s="43">
        <f t="shared" si="189"/>
        <v>0</v>
      </c>
      <c r="LA28" s="45">
        <f t="shared" si="190"/>
        <v>0</v>
      </c>
      <c r="LB28" s="35"/>
      <c r="LC28" s="27"/>
      <c r="LD28" s="46"/>
      <c r="LE28" s="44"/>
      <c r="LF28" s="44"/>
      <c r="LG28" s="44"/>
      <c r="LH28" s="44" t="str">
        <f t="shared" si="120"/>
        <v/>
      </c>
      <c r="LI28" s="43"/>
      <c r="LJ28" s="44" t="str">
        <f t="shared" si="121"/>
        <v/>
      </c>
      <c r="LK28" s="44"/>
      <c r="LL28" s="72" t="str">
        <f>IF(LE27="","",LL25)</f>
        <v/>
      </c>
      <c r="LM28" s="67" t="str">
        <f>IF(LF27="","",LM25)</f>
        <v/>
      </c>
      <c r="LN28" s="44" t="str">
        <f t="shared" si="122"/>
        <v/>
      </c>
      <c r="LO28" s="45"/>
      <c r="LP28" s="35"/>
      <c r="LQ28" s="27"/>
      <c r="LR28" s="46"/>
      <c r="LS28" s="44"/>
      <c r="LT28" s="44" t="str">
        <f>IF(LS28="","",LS28-LS26)</f>
        <v/>
      </c>
      <c r="LU28" s="44"/>
      <c r="LV28" s="44" t="str">
        <f>IF(LU28="","",LU28-LU26)</f>
        <v/>
      </c>
      <c r="LW28" s="44"/>
      <c r="LX28" s="44" t="str">
        <f>IF(LW28="","",LW26+LY26-LW28)</f>
        <v/>
      </c>
      <c r="LY28" s="44"/>
      <c r="LZ28" s="322" t="str">
        <f t="shared" si="92"/>
        <v/>
      </c>
      <c r="MA28" s="44"/>
      <c r="MB28" s="44" t="str">
        <f t="shared" si="227"/>
        <v/>
      </c>
      <c r="MC28" s="45" t="str">
        <f t="shared" si="228"/>
        <v/>
      </c>
      <c r="MD28" s="35"/>
      <c r="ME28" s="27"/>
      <c r="MF28" s="46"/>
      <c r="MG28" s="44"/>
      <c r="MH28" s="44" t="str">
        <f>IF(MG28="","",MG28-MG26)</f>
        <v/>
      </c>
      <c r="MI28" s="44"/>
      <c r="MJ28" s="44" t="str">
        <f>IF(MI28="","",MI28-MI26)</f>
        <v/>
      </c>
      <c r="MK28" s="44"/>
      <c r="ML28" s="44" t="str">
        <f>IF(MK28="","",MK26+MM26-MK28)</f>
        <v/>
      </c>
      <c r="MM28" s="44"/>
      <c r="MN28" s="322" t="str">
        <f t="shared" si="100"/>
        <v/>
      </c>
      <c r="MO28" s="44"/>
      <c r="MP28" s="44" t="str">
        <f t="shared" si="229"/>
        <v/>
      </c>
      <c r="MQ28" s="45" t="str">
        <f t="shared" si="230"/>
        <v/>
      </c>
      <c r="MR28" s="35"/>
      <c r="MS28" s="27"/>
      <c r="MT28" s="46"/>
      <c r="MU28" s="44"/>
      <c r="MV28" s="44" t="str">
        <f>IF(MU28="","",MU28-MU26)</f>
        <v/>
      </c>
      <c r="MW28" s="44"/>
      <c r="MX28" s="44" t="str">
        <f>IF(MW28="","",MW28-MW26)</f>
        <v/>
      </c>
      <c r="MY28" s="44"/>
      <c r="MZ28" s="44" t="str">
        <f>IF(MY28="","",MY26+NA26-MY28)</f>
        <v/>
      </c>
      <c r="NA28" s="44"/>
      <c r="NB28" s="322" t="str">
        <f t="shared" si="108"/>
        <v/>
      </c>
      <c r="NC28" s="44"/>
      <c r="ND28" s="44" t="str">
        <f t="shared" si="231"/>
        <v/>
      </c>
      <c r="NE28" s="45" t="str">
        <f t="shared" si="232"/>
        <v/>
      </c>
      <c r="NF28" s="35"/>
      <c r="NG28" s="27"/>
      <c r="NH28" s="46"/>
      <c r="NI28" s="44"/>
      <c r="NJ28" s="44" t="str">
        <f>IF(NI28="","",NI28-NI26)</f>
        <v/>
      </c>
      <c r="NK28" s="44"/>
      <c r="NL28" s="44" t="str">
        <f>IF(NK28="","",NK28-NK26)</f>
        <v/>
      </c>
      <c r="NM28" s="44"/>
      <c r="NN28" s="44" t="str">
        <f>IF(NM28="","",NM26+NO26-NM28)</f>
        <v/>
      </c>
      <c r="NO28" s="44"/>
      <c r="NP28" s="322" t="str">
        <f t="shared" si="116"/>
        <v/>
      </c>
      <c r="NQ28" s="44"/>
      <c r="NR28" s="44" t="str">
        <f t="shared" si="233"/>
        <v/>
      </c>
      <c r="NS28" s="45" t="str">
        <f t="shared" si="234"/>
        <v/>
      </c>
      <c r="NT28" s="35"/>
    </row>
    <row r="29" spans="1:384" ht="15" customHeight="1" thickBot="1" x14ac:dyDescent="0.25">
      <c r="A29" s="38"/>
      <c r="B29" s="39"/>
      <c r="C29" s="40"/>
      <c r="D29" s="40"/>
      <c r="E29" s="41"/>
      <c r="F29" s="41"/>
      <c r="G29" s="40"/>
      <c r="H29" s="42"/>
      <c r="I29" s="44"/>
      <c r="J29" s="44" t="str">
        <f>IF(I29="","",I29-I27)</f>
        <v/>
      </c>
      <c r="K29" s="44"/>
      <c r="L29" s="44"/>
      <c r="M29" s="44"/>
      <c r="N29" s="44" t="str">
        <f>IF(M29="","",M27+O27-M29)</f>
        <v/>
      </c>
      <c r="O29" s="44"/>
      <c r="P29" s="322" t="str">
        <f t="shared" si="4"/>
        <v/>
      </c>
      <c r="Q29" s="44"/>
      <c r="R29" s="44" t="str">
        <f t="shared" si="205"/>
        <v/>
      </c>
      <c r="S29" s="45" t="str">
        <f t="shared" si="206"/>
        <v/>
      </c>
      <c r="T29" s="35"/>
      <c r="U29" s="27"/>
      <c r="V29" s="46"/>
      <c r="W29" s="67"/>
      <c r="X29" s="44" t="str">
        <f>IF(W29="","",W29-W27)</f>
        <v/>
      </c>
      <c r="Y29" s="44"/>
      <c r="Z29" s="44"/>
      <c r="AA29" s="44"/>
      <c r="AB29" s="44" t="str">
        <f>IF(AA29="","",AA27+AC27-AA29)</f>
        <v/>
      </c>
      <c r="AC29" s="44"/>
      <c r="AD29" s="322" t="str">
        <f t="shared" si="12"/>
        <v/>
      </c>
      <c r="AE29" s="44"/>
      <c r="AF29" s="44" t="str">
        <f t="shared" si="207"/>
        <v/>
      </c>
      <c r="AG29" s="45" t="str">
        <f t="shared" si="208"/>
        <v/>
      </c>
      <c r="AH29" s="35"/>
      <c r="AI29" s="27"/>
      <c r="AJ29" s="46"/>
      <c r="AK29" s="44"/>
      <c r="AL29" s="44" t="str">
        <f>IF(AK29="","",AK29-AK27)</f>
        <v/>
      </c>
      <c r="AM29" s="44"/>
      <c r="AN29" s="44" t="str">
        <f>IF(AM29="","",AM29-AM27)</f>
        <v/>
      </c>
      <c r="AO29" s="44"/>
      <c r="AP29" s="44" t="str">
        <f>IF(AO29="","",AO27+AQ27-AO29)</f>
        <v/>
      </c>
      <c r="AQ29" s="44"/>
      <c r="AR29" s="322" t="str">
        <f t="shared" si="20"/>
        <v/>
      </c>
      <c r="AS29" s="44"/>
      <c r="AT29" s="44" t="str">
        <f t="shared" si="209"/>
        <v/>
      </c>
      <c r="AU29" s="45" t="str">
        <f t="shared" si="210"/>
        <v/>
      </c>
      <c r="AV29" s="35"/>
      <c r="AW29" s="27"/>
      <c r="AX29" s="46"/>
      <c r="AY29" s="44"/>
      <c r="AZ29" s="44" t="str">
        <f>IF(AY29="","",AY29-AY27)</f>
        <v/>
      </c>
      <c r="BA29" s="44"/>
      <c r="BB29" s="44" t="str">
        <f>IF(BA29="","",BA29-BA27)</f>
        <v/>
      </c>
      <c r="BC29" s="44"/>
      <c r="BD29" s="44" t="str">
        <f>IF(BC29="","",BC27+BE27-BC29)</f>
        <v/>
      </c>
      <c r="BE29" s="44"/>
      <c r="BF29" s="322" t="str">
        <f t="shared" si="28"/>
        <v/>
      </c>
      <c r="BG29" s="44"/>
      <c r="BH29" s="44" t="str">
        <f t="shared" si="211"/>
        <v/>
      </c>
      <c r="BI29" s="45" t="str">
        <f t="shared" si="212"/>
        <v/>
      </c>
      <c r="BJ29" s="35"/>
      <c r="BK29" s="50"/>
      <c r="BL29" s="46"/>
      <c r="BM29" s="44">
        <v>14907</v>
      </c>
      <c r="BN29" s="25">
        <f t="shared" si="123"/>
        <v>111</v>
      </c>
      <c r="BO29" s="44">
        <v>777</v>
      </c>
      <c r="BP29" s="44">
        <f t="shared" si="124"/>
        <v>2</v>
      </c>
      <c r="BQ29" s="44">
        <v>19</v>
      </c>
      <c r="BR29" s="44">
        <f t="shared" si="125"/>
        <v>2</v>
      </c>
      <c r="BS29" s="25">
        <v>0</v>
      </c>
      <c r="BT29" s="60" t="str">
        <f t="shared" si="193"/>
        <v>たまごっちマスコット</v>
      </c>
      <c r="BU29" s="67">
        <f t="shared" si="194"/>
        <v>1430</v>
      </c>
      <c r="BV29" s="44">
        <f t="shared" si="127"/>
        <v>2860</v>
      </c>
      <c r="BW29" s="45">
        <f t="shared" si="128"/>
        <v>0.25765765765765763</v>
      </c>
      <c r="BX29" s="35"/>
      <c r="BY29" s="27"/>
      <c r="BZ29" s="46"/>
      <c r="CA29" s="44">
        <v>4294</v>
      </c>
      <c r="CB29" s="25">
        <f t="shared" si="129"/>
        <v>161</v>
      </c>
      <c r="CC29" s="44">
        <v>139</v>
      </c>
      <c r="CD29" s="44">
        <f t="shared" si="130"/>
        <v>5</v>
      </c>
      <c r="CE29" s="44">
        <v>1</v>
      </c>
      <c r="CF29" s="44">
        <f t="shared" si="131"/>
        <v>6</v>
      </c>
      <c r="CG29" s="25">
        <v>10</v>
      </c>
      <c r="CH29" s="60" t="str">
        <f t="shared" si="244"/>
        <v>たまごっちブロックシール</v>
      </c>
      <c r="CI29" s="67">
        <f t="shared" si="245"/>
        <v>250</v>
      </c>
      <c r="CJ29" s="44">
        <f t="shared" si="133"/>
        <v>1500</v>
      </c>
      <c r="CK29" s="45">
        <f t="shared" si="134"/>
        <v>9.3167701863354033E-2</v>
      </c>
      <c r="CL29" s="35"/>
      <c r="CM29" s="27"/>
      <c r="CN29" s="46"/>
      <c r="CO29" s="44">
        <v>5897</v>
      </c>
      <c r="CP29" s="25">
        <f t="shared" si="135"/>
        <v>82</v>
      </c>
      <c r="CQ29" s="44">
        <v>192</v>
      </c>
      <c r="CR29" s="44">
        <f t="shared" si="136"/>
        <v>1</v>
      </c>
      <c r="CS29" s="44">
        <v>10</v>
      </c>
      <c r="CT29" s="44">
        <f t="shared" si="137"/>
        <v>1</v>
      </c>
      <c r="CU29" s="25">
        <v>0</v>
      </c>
      <c r="CV29" s="60" t="str">
        <f t="shared" si="201"/>
        <v>サンリオボアバンスクリップ</v>
      </c>
      <c r="CW29" s="67">
        <f t="shared" si="202"/>
        <v>1100</v>
      </c>
      <c r="CX29" s="44">
        <f t="shared" si="139"/>
        <v>1100</v>
      </c>
      <c r="CY29" s="45">
        <f t="shared" si="140"/>
        <v>0.13414634146341464</v>
      </c>
      <c r="CZ29" s="35"/>
      <c r="DA29" s="58"/>
      <c r="DB29" s="46"/>
      <c r="DC29" s="44">
        <v>10220</v>
      </c>
      <c r="DD29" s="25">
        <f t="shared" si="141"/>
        <v>81</v>
      </c>
      <c r="DE29" s="44">
        <v>477</v>
      </c>
      <c r="DF29" s="44">
        <f t="shared" si="142"/>
        <v>4</v>
      </c>
      <c r="DG29" s="44">
        <v>14</v>
      </c>
      <c r="DH29" s="44">
        <f t="shared" si="143"/>
        <v>1</v>
      </c>
      <c r="DI29" s="25">
        <v>1</v>
      </c>
      <c r="DJ29" s="60" t="str">
        <f t="shared" si="235"/>
        <v>バタースクイーズ</v>
      </c>
      <c r="DK29" s="67">
        <f t="shared" si="236"/>
        <v>440</v>
      </c>
      <c r="DL29" s="44">
        <f t="shared" si="145"/>
        <v>440</v>
      </c>
      <c r="DM29" s="45">
        <f t="shared" si="146"/>
        <v>5.4320987654320987E-2</v>
      </c>
      <c r="DN29" s="35"/>
      <c r="DO29" s="27"/>
      <c r="DP29" s="46"/>
      <c r="DQ29" s="44">
        <v>4362</v>
      </c>
      <c r="DR29" s="25">
        <f t="shared" si="147"/>
        <v>77</v>
      </c>
      <c r="DS29" s="44">
        <v>159</v>
      </c>
      <c r="DT29" s="44">
        <f t="shared" si="148"/>
        <v>8</v>
      </c>
      <c r="DU29" s="44">
        <v>22</v>
      </c>
      <c r="DV29" s="44">
        <f t="shared" si="149"/>
        <v>13</v>
      </c>
      <c r="DW29" s="25">
        <v>0</v>
      </c>
      <c r="DX29" s="60" t="str">
        <f t="shared" si="242"/>
        <v>ボンドロシール</v>
      </c>
      <c r="DY29" s="67">
        <f t="shared" si="243"/>
        <v>150</v>
      </c>
      <c r="DZ29" s="44">
        <f t="shared" si="152"/>
        <v>1950</v>
      </c>
      <c r="EA29" s="45">
        <f t="shared" si="153"/>
        <v>0.25324675324675322</v>
      </c>
      <c r="EB29" s="35"/>
      <c r="EC29" s="27"/>
      <c r="ED29" s="46"/>
      <c r="EE29" s="67"/>
      <c r="EF29" s="44" t="str">
        <f>IF(EE29="","",EE29-EE27)</f>
        <v/>
      </c>
      <c r="EG29" s="44"/>
      <c r="EH29" s="44"/>
      <c r="EI29" s="44"/>
      <c r="EJ29" s="44" t="str">
        <f>IF(EI29="","",EI27+EK27-EI29)</f>
        <v/>
      </c>
      <c r="EK29" s="44"/>
      <c r="EL29" s="322" t="str">
        <f t="shared" si="36"/>
        <v/>
      </c>
      <c r="EM29" s="44"/>
      <c r="EN29" s="44" t="str">
        <f t="shared" si="213"/>
        <v/>
      </c>
      <c r="EO29" s="45" t="str">
        <f t="shared" si="214"/>
        <v/>
      </c>
      <c r="EP29" s="35"/>
      <c r="EQ29" s="27"/>
      <c r="ER29" s="46"/>
      <c r="ES29" s="44"/>
      <c r="ET29" s="44" t="str">
        <f>IF(ES29="","",ES29-ES27)</f>
        <v/>
      </c>
      <c r="EU29" s="44"/>
      <c r="EV29" s="44" t="str">
        <f>IF(EU29="","",EU29-EU27)</f>
        <v/>
      </c>
      <c r="EW29" s="44"/>
      <c r="EX29" s="44" t="str">
        <f>IF(EW29="","",EW27+EY27-EW29)</f>
        <v/>
      </c>
      <c r="EY29" s="44"/>
      <c r="EZ29" s="322" t="str">
        <f t="shared" si="44"/>
        <v/>
      </c>
      <c r="FA29" s="44"/>
      <c r="FB29" s="44" t="str">
        <f t="shared" si="215"/>
        <v/>
      </c>
      <c r="FC29" s="45" t="str">
        <f t="shared" si="216"/>
        <v/>
      </c>
      <c r="FD29" s="35"/>
      <c r="FF29" s="46"/>
      <c r="FG29" s="67"/>
      <c r="FH29" s="44" t="str">
        <f>IF(FG29="","",FG29-FG27)</f>
        <v/>
      </c>
      <c r="FI29" s="44"/>
      <c r="FJ29" s="44"/>
      <c r="FK29" s="44"/>
      <c r="FL29" s="44" t="str">
        <f>IF(FK29="","",FK27+FM27-FK29)</f>
        <v/>
      </c>
      <c r="FM29" s="44"/>
      <c r="FN29" s="322" t="str">
        <f t="shared" si="52"/>
        <v/>
      </c>
      <c r="FO29" s="44"/>
      <c r="FP29" s="44" t="str">
        <f t="shared" si="217"/>
        <v/>
      </c>
      <c r="FQ29" s="45" t="str">
        <f t="shared" si="218"/>
        <v/>
      </c>
      <c r="FR29" s="35"/>
      <c r="FT29" s="46"/>
      <c r="FU29" s="67"/>
      <c r="FV29" s="44" t="str">
        <f>IF(FU29="","",FU29-FU27)</f>
        <v/>
      </c>
      <c r="FW29" s="44"/>
      <c r="FX29" s="44"/>
      <c r="FY29" s="44"/>
      <c r="FZ29" s="44" t="str">
        <f>IF(FY29="","",FY27+GA27-FY29)</f>
        <v/>
      </c>
      <c r="GA29" s="44"/>
      <c r="GB29" s="322" t="str">
        <f t="shared" si="60"/>
        <v/>
      </c>
      <c r="GC29" s="44"/>
      <c r="GD29" s="44" t="str">
        <f t="shared" si="219"/>
        <v/>
      </c>
      <c r="GE29" s="45" t="str">
        <f t="shared" si="220"/>
        <v/>
      </c>
      <c r="GF29" s="35"/>
      <c r="GH29" s="46"/>
      <c r="GI29" s="67"/>
      <c r="GJ29" s="44" t="str">
        <f>IF(GI29="","",GI29-GI27)</f>
        <v/>
      </c>
      <c r="GK29" s="44"/>
      <c r="GL29" s="44"/>
      <c r="GM29" s="44"/>
      <c r="GN29" s="44" t="str">
        <f>IF(GM29="","",GM27+GO27-GM29)</f>
        <v/>
      </c>
      <c r="GO29" s="44"/>
      <c r="GP29" s="322" t="str">
        <f t="shared" si="68"/>
        <v/>
      </c>
      <c r="GQ29" s="44"/>
      <c r="GR29" s="44" t="str">
        <f t="shared" si="221"/>
        <v/>
      </c>
      <c r="GS29" s="45" t="str">
        <f t="shared" si="222"/>
        <v/>
      </c>
      <c r="GT29" s="35"/>
      <c r="GU29" s="27"/>
      <c r="GV29" s="46"/>
      <c r="GW29" s="67"/>
      <c r="GX29" s="44" t="str">
        <f>IF(GW29="","",GW29-GW27)</f>
        <v/>
      </c>
      <c r="GY29" s="44"/>
      <c r="GZ29" s="44"/>
      <c r="HA29" s="44"/>
      <c r="HB29" s="44" t="str">
        <f>IF(HA29="","",HA27+HC27-HA29)</f>
        <v/>
      </c>
      <c r="HC29" s="44"/>
      <c r="HD29" s="322" t="str">
        <f t="shared" si="76"/>
        <v/>
      </c>
      <c r="HE29" s="44"/>
      <c r="HF29" s="44" t="str">
        <f t="shared" si="223"/>
        <v/>
      </c>
      <c r="HG29" s="45" t="str">
        <f t="shared" si="224"/>
        <v/>
      </c>
      <c r="HH29" s="35"/>
      <c r="HJ29" s="46"/>
      <c r="HK29" s="67"/>
      <c r="HL29" s="44" t="str">
        <f>IF(HK29="","",HK29-HK27)</f>
        <v/>
      </c>
      <c r="HM29" s="44"/>
      <c r="HN29" s="44"/>
      <c r="HO29" s="44"/>
      <c r="HP29" s="44" t="str">
        <f>IF(HO29="","",HO27+HQ27-HO29)</f>
        <v/>
      </c>
      <c r="HQ29" s="44"/>
      <c r="HR29" s="322" t="str">
        <f t="shared" si="84"/>
        <v/>
      </c>
      <c r="HS29" s="44"/>
      <c r="HT29" s="44" t="str">
        <f t="shared" si="225"/>
        <v/>
      </c>
      <c r="HU29" s="45" t="str">
        <f t="shared" si="226"/>
        <v/>
      </c>
      <c r="HV29" s="35"/>
      <c r="HW29" s="61"/>
      <c r="HX29" s="46"/>
      <c r="HY29" s="44">
        <v>4026</v>
      </c>
      <c r="HZ29" s="25">
        <f t="shared" si="154"/>
        <v>35</v>
      </c>
      <c r="IA29" s="44">
        <v>111</v>
      </c>
      <c r="IB29" s="44">
        <f t="shared" si="155"/>
        <v>3</v>
      </c>
      <c r="IC29" s="44">
        <v>0</v>
      </c>
      <c r="ID29" s="44">
        <f t="shared" si="156"/>
        <v>3</v>
      </c>
      <c r="IE29" s="25">
        <v>2</v>
      </c>
      <c r="IF29" s="60" t="str">
        <f t="shared" si="197"/>
        <v>おしりぷにぷにシール</v>
      </c>
      <c r="IG29" s="67">
        <f t="shared" si="198"/>
        <v>220</v>
      </c>
      <c r="IH29" s="44">
        <f t="shared" si="157"/>
        <v>660</v>
      </c>
      <c r="II29" s="45">
        <f t="shared" si="199"/>
        <v>0.18857142857142858</v>
      </c>
      <c r="IJ29" s="35"/>
      <c r="IL29" s="46"/>
      <c r="IM29" s="44">
        <v>3297</v>
      </c>
      <c r="IN29" s="25">
        <f t="shared" si="159"/>
        <v>69</v>
      </c>
      <c r="IO29" s="44">
        <v>90</v>
      </c>
      <c r="IP29" s="44">
        <f t="shared" si="160"/>
        <v>1</v>
      </c>
      <c r="IQ29" s="44">
        <v>20</v>
      </c>
      <c r="IR29" s="44">
        <f t="shared" si="161"/>
        <v>1</v>
      </c>
      <c r="IS29" s="25">
        <v>0</v>
      </c>
      <c r="IT29" s="60" t="str">
        <f t="shared" si="162"/>
        <v>たまごっちマスコット</v>
      </c>
      <c r="IU29" s="67">
        <f t="shared" si="163"/>
        <v>1100</v>
      </c>
      <c r="IV29" s="44">
        <f t="shared" si="164"/>
        <v>1100</v>
      </c>
      <c r="IW29" s="45">
        <f t="shared" si="165"/>
        <v>0.15942028985507245</v>
      </c>
      <c r="IX29" s="35"/>
      <c r="IY29" s="33"/>
      <c r="IZ29" s="46"/>
      <c r="JA29" s="44">
        <v>9889</v>
      </c>
      <c r="JB29" s="25">
        <f t="shared" si="166"/>
        <v>78</v>
      </c>
      <c r="JC29" s="44">
        <v>283</v>
      </c>
      <c r="JD29" s="44">
        <f t="shared" si="167"/>
        <v>2</v>
      </c>
      <c r="JE29" s="44">
        <v>30</v>
      </c>
      <c r="JF29" s="44">
        <f t="shared" si="168"/>
        <v>8</v>
      </c>
      <c r="JG29" s="25">
        <v>5</v>
      </c>
      <c r="JH29" s="60" t="str">
        <f t="shared" si="237"/>
        <v>ボンボンドロップシール</v>
      </c>
      <c r="JI29" s="67">
        <f t="shared" si="238"/>
        <v>200</v>
      </c>
      <c r="JJ29" s="44">
        <f t="shared" si="171"/>
        <v>1600</v>
      </c>
      <c r="JK29" s="45">
        <f t="shared" si="172"/>
        <v>0.20512820512820512</v>
      </c>
      <c r="JL29" s="35"/>
      <c r="JM29" s="27"/>
      <c r="JN29" s="46"/>
      <c r="JO29" s="44">
        <v>6671</v>
      </c>
      <c r="JP29" s="25">
        <f t="shared" si="173"/>
        <v>116</v>
      </c>
      <c r="JQ29" s="44">
        <v>445</v>
      </c>
      <c r="JR29" s="44">
        <f t="shared" si="174"/>
        <v>2</v>
      </c>
      <c r="JS29" s="44">
        <v>23</v>
      </c>
      <c r="JT29" s="44">
        <f t="shared" si="175"/>
        <v>2</v>
      </c>
      <c r="JU29" s="25">
        <v>0</v>
      </c>
      <c r="JV29" s="60" t="str">
        <f t="shared" si="203"/>
        <v>たまごっちヘアクリップ</v>
      </c>
      <c r="JW29" s="67">
        <f t="shared" si="204"/>
        <v>1100</v>
      </c>
      <c r="JX29" s="44">
        <f t="shared" si="176"/>
        <v>2200</v>
      </c>
      <c r="JY29" s="45">
        <f t="shared" si="177"/>
        <v>0.18965517241379309</v>
      </c>
      <c r="JZ29" s="35"/>
      <c r="KA29" s="61"/>
      <c r="KB29" s="46"/>
      <c r="KC29" s="44">
        <v>10135</v>
      </c>
      <c r="KD29" s="25">
        <f t="shared" si="178"/>
        <v>53</v>
      </c>
      <c r="KE29" s="44">
        <v>535</v>
      </c>
      <c r="KF29" s="44">
        <f t="shared" si="179"/>
        <v>1</v>
      </c>
      <c r="KG29" s="44">
        <v>16</v>
      </c>
      <c r="KH29" s="44">
        <f t="shared" si="180"/>
        <v>1</v>
      </c>
      <c r="KI29" s="25">
        <v>0</v>
      </c>
      <c r="KJ29" s="60" t="str">
        <f t="shared" si="240"/>
        <v>たまごっちマスコット</v>
      </c>
      <c r="KK29" s="67">
        <f t="shared" si="241"/>
        <v>1100</v>
      </c>
      <c r="KL29" s="44">
        <f t="shared" si="182"/>
        <v>1100</v>
      </c>
      <c r="KM29" s="45">
        <f t="shared" si="183"/>
        <v>0.20754716981132076</v>
      </c>
      <c r="KN29" s="35"/>
      <c r="KO29" s="27"/>
      <c r="KP29" s="46"/>
      <c r="KQ29" s="44">
        <v>7036</v>
      </c>
      <c r="KR29" s="204">
        <f t="shared" si="239"/>
        <v>15</v>
      </c>
      <c r="KS29" s="44">
        <v>345</v>
      </c>
      <c r="KT29" s="44">
        <f t="shared" si="185"/>
        <v>2</v>
      </c>
      <c r="KU29" s="44">
        <v>270</v>
      </c>
      <c r="KV29" s="44">
        <f t="shared" si="186"/>
        <v>11</v>
      </c>
      <c r="KW29" s="25">
        <v>0</v>
      </c>
      <c r="KX29" s="60" t="str">
        <f t="shared" si="187"/>
        <v>ブレスレット</v>
      </c>
      <c r="KY29" s="67">
        <f t="shared" si="188"/>
        <v>150</v>
      </c>
      <c r="KZ29" s="44">
        <f t="shared" si="189"/>
        <v>1650</v>
      </c>
      <c r="LA29" s="45">
        <f t="shared" si="190"/>
        <v>1.1000000000000001</v>
      </c>
      <c r="LB29" s="35"/>
      <c r="LC29" s="27"/>
      <c r="LD29" s="74"/>
      <c r="LE29" s="75"/>
      <c r="LF29" s="75"/>
      <c r="LG29" s="75"/>
      <c r="LH29" s="75" t="str">
        <f t="shared" si="120"/>
        <v/>
      </c>
      <c r="LI29" s="76"/>
      <c r="LJ29" s="75" t="str">
        <f t="shared" si="121"/>
        <v/>
      </c>
      <c r="LK29" s="75"/>
      <c r="LL29" s="77" t="str">
        <f>IF(LE27="","",LL26)</f>
        <v/>
      </c>
      <c r="LM29" s="78" t="str">
        <f>IF(LF27="","",LM26)</f>
        <v/>
      </c>
      <c r="LN29" s="75" t="str">
        <f t="shared" si="122"/>
        <v/>
      </c>
      <c r="LO29" s="79"/>
      <c r="LP29" s="35"/>
      <c r="LQ29" s="27"/>
      <c r="LR29" s="46"/>
      <c r="LS29" s="67"/>
      <c r="LT29" s="44" t="str">
        <f>IF(LS29="","",LS29-LS27)</f>
        <v/>
      </c>
      <c r="LU29" s="44"/>
      <c r="LV29" s="44"/>
      <c r="LW29" s="44"/>
      <c r="LX29" s="44" t="str">
        <f>IF(LW29="","",LW27+LY27-LW29)</f>
        <v/>
      </c>
      <c r="LY29" s="44"/>
      <c r="LZ29" s="322" t="str">
        <f t="shared" si="92"/>
        <v/>
      </c>
      <c r="MA29" s="44"/>
      <c r="MB29" s="44" t="str">
        <f t="shared" si="227"/>
        <v/>
      </c>
      <c r="MC29" s="45" t="str">
        <f t="shared" si="228"/>
        <v/>
      </c>
      <c r="MD29" s="35"/>
      <c r="ME29" s="27"/>
      <c r="MF29" s="46"/>
      <c r="MG29" s="67"/>
      <c r="MH29" s="44" t="str">
        <f>IF(MG29="","",MG29-MG27)</f>
        <v/>
      </c>
      <c r="MI29" s="44"/>
      <c r="MJ29" s="44"/>
      <c r="MK29" s="44"/>
      <c r="ML29" s="44" t="str">
        <f>IF(MK29="","",MK27+MM27-MK29)</f>
        <v/>
      </c>
      <c r="MM29" s="44"/>
      <c r="MN29" s="322" t="str">
        <f t="shared" si="100"/>
        <v/>
      </c>
      <c r="MO29" s="44"/>
      <c r="MP29" s="44" t="str">
        <f t="shared" si="229"/>
        <v/>
      </c>
      <c r="MQ29" s="45" t="str">
        <f t="shared" si="230"/>
        <v/>
      </c>
      <c r="MR29" s="35"/>
      <c r="MS29" s="27"/>
      <c r="MT29" s="46"/>
      <c r="MU29" s="67"/>
      <c r="MV29" s="44" t="str">
        <f>IF(MU29="","",MU29-MU27)</f>
        <v/>
      </c>
      <c r="MW29" s="44"/>
      <c r="MX29" s="44"/>
      <c r="MY29" s="44"/>
      <c r="MZ29" s="44" t="str">
        <f>IF(MY29="","",MY27+NA27-MY29)</f>
        <v/>
      </c>
      <c r="NA29" s="44"/>
      <c r="NB29" s="322" t="str">
        <f t="shared" si="108"/>
        <v/>
      </c>
      <c r="NC29" s="44"/>
      <c r="ND29" s="44" t="str">
        <f t="shared" si="231"/>
        <v/>
      </c>
      <c r="NE29" s="45" t="str">
        <f t="shared" si="232"/>
        <v/>
      </c>
      <c r="NF29" s="35"/>
      <c r="NG29" s="27"/>
      <c r="NH29" s="46"/>
      <c r="NI29" s="67"/>
      <c r="NJ29" s="44" t="str">
        <f>IF(NI29="","",NI29-NI27)</f>
        <v/>
      </c>
      <c r="NK29" s="44"/>
      <c r="NL29" s="44"/>
      <c r="NM29" s="44"/>
      <c r="NN29" s="44" t="str">
        <f>IF(NM29="","",NM27+NO27-NM29)</f>
        <v/>
      </c>
      <c r="NO29" s="44"/>
      <c r="NP29" s="322" t="str">
        <f t="shared" si="116"/>
        <v/>
      </c>
      <c r="NQ29" s="44"/>
      <c r="NR29" s="44" t="str">
        <f t="shared" si="233"/>
        <v/>
      </c>
      <c r="NS29" s="45" t="str">
        <f t="shared" si="234"/>
        <v/>
      </c>
      <c r="NT29" s="35"/>
    </row>
    <row r="30" spans="1:384" ht="15" customHeight="1" thickTop="1" thickBot="1" x14ac:dyDescent="0.25">
      <c r="A30" s="38"/>
      <c r="B30" s="39"/>
      <c r="C30" s="40"/>
      <c r="D30" s="40"/>
      <c r="E30" s="41"/>
      <c r="F30" s="41"/>
      <c r="G30" s="40"/>
      <c r="H30" s="42"/>
      <c r="I30" s="44"/>
      <c r="J30" s="44" t="str">
        <f t="shared" ref="J30:J54" si="246">IF(I30="","",I30-I29)</f>
        <v/>
      </c>
      <c r="K30" s="44"/>
      <c r="L30" s="44"/>
      <c r="M30" s="44"/>
      <c r="N30" s="44" t="str">
        <f t="shared" ref="N30:N55" si="247">IF(M30="","",M29+O29-M30)</f>
        <v/>
      </c>
      <c r="O30" s="44"/>
      <c r="P30" s="44"/>
      <c r="Q30" s="44"/>
      <c r="R30" s="44" t="str">
        <f t="shared" si="205"/>
        <v/>
      </c>
      <c r="S30" s="45" t="str">
        <f t="shared" si="206"/>
        <v/>
      </c>
      <c r="T30" s="35"/>
      <c r="U30" s="27"/>
      <c r="V30" s="46"/>
      <c r="W30" s="67"/>
      <c r="X30" s="44" t="str">
        <f t="shared" ref="X30:X50" si="248">IF(W30="","",W30-W29)</f>
        <v/>
      </c>
      <c r="Y30" s="44"/>
      <c r="Z30" s="44"/>
      <c r="AA30" s="44"/>
      <c r="AB30" s="44" t="str">
        <f t="shared" ref="AB30:AB50" si="249">IF(AA30="","",AA29+AC29-AA30)</f>
        <v/>
      </c>
      <c r="AC30" s="44"/>
      <c r="AD30" s="44"/>
      <c r="AE30" s="44"/>
      <c r="AF30" s="44" t="str">
        <f t="shared" si="207"/>
        <v/>
      </c>
      <c r="AG30" s="45" t="str">
        <f t="shared" si="208"/>
        <v/>
      </c>
      <c r="AH30" s="35"/>
      <c r="AI30" s="27"/>
      <c r="AJ30" s="46"/>
      <c r="AK30" s="44"/>
      <c r="AL30" s="44" t="str">
        <f t="shared" ref="AL30:AL54" si="250">IF(AK30="","",AK30-AK29)</f>
        <v/>
      </c>
      <c r="AM30" s="44"/>
      <c r="AN30" s="44" t="str">
        <f t="shared" ref="AN30:AN55" si="251">IF(AM30="","",AM30-AM29)</f>
        <v/>
      </c>
      <c r="AO30" s="44"/>
      <c r="AP30" s="44" t="str">
        <f t="shared" ref="AP30:AP55" si="252">IF(AO30="","",AO29+AQ29-AO30)</f>
        <v/>
      </c>
      <c r="AQ30" s="44"/>
      <c r="AR30" s="44"/>
      <c r="AS30" s="44"/>
      <c r="AT30" s="44" t="str">
        <f t="shared" si="209"/>
        <v/>
      </c>
      <c r="AU30" s="45" t="str">
        <f t="shared" si="210"/>
        <v/>
      </c>
      <c r="AV30" s="35"/>
      <c r="AW30" s="27"/>
      <c r="AX30" s="46"/>
      <c r="AY30" s="44"/>
      <c r="AZ30" s="44" t="str">
        <f t="shared" ref="AZ30:AZ54" si="253">IF(AY30="","",AY30-AY29)</f>
        <v/>
      </c>
      <c r="BA30" s="44"/>
      <c r="BB30" s="44" t="str">
        <f t="shared" ref="BB30:BB55" si="254">IF(BA30="","",BA30-BA29)</f>
        <v/>
      </c>
      <c r="BC30" s="44"/>
      <c r="BD30" s="44" t="str">
        <f t="shared" ref="BD30:BD55" si="255">IF(BC30="","",BC29+BE29-BC30)</f>
        <v/>
      </c>
      <c r="BE30" s="44"/>
      <c r="BF30" s="44"/>
      <c r="BG30" s="44"/>
      <c r="BH30" s="44" t="str">
        <f t="shared" si="211"/>
        <v/>
      </c>
      <c r="BI30" s="45" t="str">
        <f t="shared" si="212"/>
        <v/>
      </c>
      <c r="BJ30" s="35"/>
      <c r="BK30" s="50"/>
      <c r="BL30" s="74"/>
      <c r="BM30" s="81">
        <v>16032</v>
      </c>
      <c r="BN30" s="105">
        <f t="shared" si="123"/>
        <v>26</v>
      </c>
      <c r="BO30" s="78">
        <v>918</v>
      </c>
      <c r="BP30" s="75">
        <f t="shared" si="124"/>
        <v>10</v>
      </c>
      <c r="BQ30" s="75">
        <v>300</v>
      </c>
      <c r="BR30" s="75">
        <f t="shared" si="125"/>
        <v>50</v>
      </c>
      <c r="BS30" s="75">
        <v>0</v>
      </c>
      <c r="BT30" s="77" t="str">
        <f t="shared" si="193"/>
        <v>ブレスレット</v>
      </c>
      <c r="BU30" s="78">
        <f t="shared" si="194"/>
        <v>60</v>
      </c>
      <c r="BV30" s="75">
        <f t="shared" si="127"/>
        <v>3000</v>
      </c>
      <c r="BW30" s="79">
        <f t="shared" si="128"/>
        <v>1.1538461538461537</v>
      </c>
      <c r="BX30" s="35"/>
      <c r="BY30" s="27"/>
      <c r="BZ30" s="74"/>
      <c r="CA30" s="81">
        <v>5488</v>
      </c>
      <c r="CB30" s="76">
        <f t="shared" si="129"/>
        <v>111</v>
      </c>
      <c r="CC30" s="78">
        <v>151</v>
      </c>
      <c r="CD30" s="75">
        <f t="shared" si="130"/>
        <v>4</v>
      </c>
      <c r="CE30" s="75">
        <v>26</v>
      </c>
      <c r="CF30" s="75">
        <f t="shared" si="131"/>
        <v>5</v>
      </c>
      <c r="CG30" s="75">
        <v>0</v>
      </c>
      <c r="CH30" s="77" t="str">
        <f t="shared" si="244"/>
        <v>ボンボンドロップシール</v>
      </c>
      <c r="CI30" s="78">
        <f t="shared" si="245"/>
        <v>200</v>
      </c>
      <c r="CJ30" s="75">
        <f t="shared" si="133"/>
        <v>1000</v>
      </c>
      <c r="CK30" s="79">
        <f t="shared" si="134"/>
        <v>9.0090090090090086E-2</v>
      </c>
      <c r="CL30" s="35"/>
      <c r="CM30" s="27"/>
      <c r="CN30" s="74"/>
      <c r="CO30" s="81">
        <v>4306</v>
      </c>
      <c r="CP30" s="76">
        <f t="shared" si="135"/>
        <v>169</v>
      </c>
      <c r="CQ30" s="78">
        <v>98</v>
      </c>
      <c r="CR30" s="75">
        <f t="shared" si="136"/>
        <v>8</v>
      </c>
      <c r="CS30" s="75">
        <v>6</v>
      </c>
      <c r="CT30" s="75">
        <f t="shared" si="137"/>
        <v>6</v>
      </c>
      <c r="CU30" s="75">
        <v>10</v>
      </c>
      <c r="CV30" s="77" t="str">
        <f t="shared" si="201"/>
        <v>バタースクイーズ</v>
      </c>
      <c r="CW30" s="78">
        <f t="shared" si="202"/>
        <v>440</v>
      </c>
      <c r="CX30" s="75">
        <f t="shared" si="139"/>
        <v>2640</v>
      </c>
      <c r="CY30" s="79">
        <f t="shared" si="140"/>
        <v>0.15621301775147928</v>
      </c>
      <c r="CZ30" s="35" t="s">
        <v>1248</v>
      </c>
      <c r="DA30" s="58"/>
      <c r="DB30" s="74"/>
      <c r="DC30" s="81">
        <v>7699</v>
      </c>
      <c r="DD30" s="76">
        <f t="shared" si="141"/>
        <v>80</v>
      </c>
      <c r="DE30" s="78">
        <v>423</v>
      </c>
      <c r="DF30" s="75">
        <f t="shared" si="142"/>
        <v>6</v>
      </c>
      <c r="DG30" s="75">
        <v>15</v>
      </c>
      <c r="DH30" s="75">
        <f t="shared" si="143"/>
        <v>6</v>
      </c>
      <c r="DI30" s="75">
        <v>0</v>
      </c>
      <c r="DJ30" s="77" t="str">
        <f t="shared" si="235"/>
        <v>たまごっちMC</v>
      </c>
      <c r="DK30" s="78">
        <f t="shared" si="236"/>
        <v>1430</v>
      </c>
      <c r="DL30" s="75">
        <f t="shared" si="145"/>
        <v>8580</v>
      </c>
      <c r="DM30" s="79">
        <f t="shared" si="146"/>
        <v>1.0725</v>
      </c>
      <c r="DN30" s="35"/>
      <c r="DO30" s="27"/>
      <c r="DP30" s="74"/>
      <c r="DQ30" s="81">
        <v>3373</v>
      </c>
      <c r="DR30" s="76">
        <f t="shared" si="147"/>
        <v>131</v>
      </c>
      <c r="DS30" s="78">
        <v>222</v>
      </c>
      <c r="DT30" s="75">
        <f t="shared" si="148"/>
        <v>2</v>
      </c>
      <c r="DU30" s="75">
        <v>9</v>
      </c>
      <c r="DV30" s="75">
        <f t="shared" si="149"/>
        <v>2</v>
      </c>
      <c r="DW30" s="75">
        <v>5</v>
      </c>
      <c r="DX30" s="77" t="str">
        <f t="shared" si="242"/>
        <v>たまごっちブロックシール</v>
      </c>
      <c r="DY30" s="78">
        <f t="shared" si="243"/>
        <v>600</v>
      </c>
      <c r="DZ30" s="75">
        <f t="shared" si="152"/>
        <v>1200</v>
      </c>
      <c r="EA30" s="79">
        <f t="shared" si="153"/>
        <v>9.1603053435114504E-2</v>
      </c>
      <c r="EB30" s="35"/>
      <c r="EC30" s="27"/>
      <c r="ED30" s="46"/>
      <c r="EE30" s="67"/>
      <c r="EF30" s="44" t="str">
        <f t="shared" ref="EF30:EF50" si="256">IF(EE30="","",EE30-EE29)</f>
        <v/>
      </c>
      <c r="EG30" s="44"/>
      <c r="EH30" s="44"/>
      <c r="EI30" s="44"/>
      <c r="EJ30" s="44" t="str">
        <f t="shared" ref="EJ30:EJ50" si="257">IF(EI30="","",EI29+EK29-EI30)</f>
        <v/>
      </c>
      <c r="EK30" s="44"/>
      <c r="EL30" s="44"/>
      <c r="EM30" s="44"/>
      <c r="EN30" s="44" t="str">
        <f t="shared" si="213"/>
        <v/>
      </c>
      <c r="EO30" s="45" t="str">
        <f t="shared" si="214"/>
        <v/>
      </c>
      <c r="EP30" s="35"/>
      <c r="EQ30" s="27"/>
      <c r="ER30" s="46"/>
      <c r="ES30" s="44"/>
      <c r="ET30" s="44" t="str">
        <f t="shared" ref="ET30:ET54" si="258">IF(ES30="","",ES30-ES29)</f>
        <v/>
      </c>
      <c r="EU30" s="44"/>
      <c r="EV30" s="44" t="str">
        <f t="shared" ref="EV30:EV55" si="259">IF(EU30="","",EU30-EU29)</f>
        <v/>
      </c>
      <c r="EW30" s="44"/>
      <c r="EX30" s="44" t="str">
        <f t="shared" ref="EX30:EX55" si="260">IF(EW30="","",EW29+EY29-EW30)</f>
        <v/>
      </c>
      <c r="EY30" s="44"/>
      <c r="EZ30" s="44"/>
      <c r="FA30" s="44"/>
      <c r="FB30" s="44" t="str">
        <f t="shared" si="215"/>
        <v/>
      </c>
      <c r="FC30" s="45" t="str">
        <f t="shared" si="216"/>
        <v/>
      </c>
      <c r="FD30" s="35"/>
      <c r="FF30" s="46"/>
      <c r="FG30" s="67"/>
      <c r="FH30" s="44" t="str">
        <f t="shared" ref="FH30:FH50" si="261">IF(FG30="","",FG30-FG29)</f>
        <v/>
      </c>
      <c r="FI30" s="44"/>
      <c r="FJ30" s="44"/>
      <c r="FK30" s="44"/>
      <c r="FL30" s="44" t="str">
        <f t="shared" ref="FL30:FL50" si="262">IF(FK30="","",FK29+FM29-FK30)</f>
        <v/>
      </c>
      <c r="FM30" s="44"/>
      <c r="FN30" s="44"/>
      <c r="FO30" s="44"/>
      <c r="FP30" s="44" t="str">
        <f t="shared" si="217"/>
        <v/>
      </c>
      <c r="FQ30" s="45" t="str">
        <f t="shared" si="218"/>
        <v/>
      </c>
      <c r="FR30" s="35"/>
      <c r="FT30" s="46"/>
      <c r="FU30" s="67"/>
      <c r="FV30" s="44" t="str">
        <f t="shared" ref="FV30:FV50" si="263">IF(FU30="","",FU30-FU29)</f>
        <v/>
      </c>
      <c r="FW30" s="44"/>
      <c r="FX30" s="44"/>
      <c r="FY30" s="44"/>
      <c r="FZ30" s="44" t="str">
        <f t="shared" ref="FZ30:FZ50" si="264">IF(FY30="","",FY29+GA29-FY30)</f>
        <v/>
      </c>
      <c r="GA30" s="44"/>
      <c r="GB30" s="44"/>
      <c r="GC30" s="44"/>
      <c r="GD30" s="44" t="str">
        <f t="shared" si="219"/>
        <v/>
      </c>
      <c r="GE30" s="45" t="str">
        <f t="shared" si="220"/>
        <v/>
      </c>
      <c r="GF30" s="35"/>
      <c r="GH30" s="46"/>
      <c r="GI30" s="67"/>
      <c r="GJ30" s="44" t="str">
        <f t="shared" ref="GJ30:GJ50" si="265">IF(GI30="","",GI30-GI29)</f>
        <v/>
      </c>
      <c r="GK30" s="44"/>
      <c r="GL30" s="44"/>
      <c r="GM30" s="44"/>
      <c r="GN30" s="44" t="str">
        <f t="shared" ref="GN30:GN50" si="266">IF(GM30="","",GM29+GO29-GM30)</f>
        <v/>
      </c>
      <c r="GO30" s="44"/>
      <c r="GP30" s="44"/>
      <c r="GQ30" s="44"/>
      <c r="GR30" s="44" t="str">
        <f t="shared" si="221"/>
        <v/>
      </c>
      <c r="GS30" s="45" t="str">
        <f t="shared" si="222"/>
        <v/>
      </c>
      <c r="GT30" s="35"/>
      <c r="GU30" s="27"/>
      <c r="GV30" s="46"/>
      <c r="GW30" s="67"/>
      <c r="GX30" s="44" t="str">
        <f t="shared" ref="GX30:GX50" si="267">IF(GW30="","",GW30-GW29)</f>
        <v/>
      </c>
      <c r="GY30" s="44"/>
      <c r="GZ30" s="44"/>
      <c r="HA30" s="44"/>
      <c r="HB30" s="44" t="str">
        <f t="shared" ref="HB30:HB50" si="268">IF(HA30="","",HA29+HC29-HA30)</f>
        <v/>
      </c>
      <c r="HC30" s="44"/>
      <c r="HD30" s="44"/>
      <c r="HE30" s="44"/>
      <c r="HF30" s="44" t="str">
        <f t="shared" si="223"/>
        <v/>
      </c>
      <c r="HG30" s="45" t="str">
        <f t="shared" si="224"/>
        <v/>
      </c>
      <c r="HH30" s="35"/>
      <c r="HJ30" s="46"/>
      <c r="HK30" s="67"/>
      <c r="HL30" s="44" t="str">
        <f t="shared" ref="HL30:HL50" si="269">IF(HK30="","",HK30-HK29)</f>
        <v/>
      </c>
      <c r="HM30" s="44"/>
      <c r="HN30" s="44"/>
      <c r="HO30" s="44"/>
      <c r="HP30" s="44" t="str">
        <f t="shared" ref="HP30:HP50" si="270">IF(HO30="","",HO29+HQ29-HO30)</f>
        <v/>
      </c>
      <c r="HQ30" s="44"/>
      <c r="HR30" s="44"/>
      <c r="HS30" s="44"/>
      <c r="HT30" s="44" t="str">
        <f t="shared" si="225"/>
        <v/>
      </c>
      <c r="HU30" s="45" t="str">
        <f t="shared" si="226"/>
        <v/>
      </c>
      <c r="HV30" s="35"/>
      <c r="HW30" s="61"/>
      <c r="HX30" s="74"/>
      <c r="HY30" s="81">
        <v>18056</v>
      </c>
      <c r="HZ30" s="76">
        <f t="shared" si="154"/>
        <v>402</v>
      </c>
      <c r="IA30" s="78">
        <v>144</v>
      </c>
      <c r="IB30" s="75">
        <f t="shared" si="155"/>
        <v>3</v>
      </c>
      <c r="IC30" s="75">
        <v>1</v>
      </c>
      <c r="ID30" s="75">
        <f t="shared" si="156"/>
        <v>2</v>
      </c>
      <c r="IE30" s="75">
        <v>3</v>
      </c>
      <c r="IF30" s="77" t="str">
        <f t="shared" si="197"/>
        <v>ボンボンドロップシール</v>
      </c>
      <c r="IG30" s="78">
        <f t="shared" si="198"/>
        <v>2000</v>
      </c>
      <c r="IH30" s="75">
        <f t="shared" si="157"/>
        <v>4000</v>
      </c>
      <c r="II30" s="79">
        <f t="shared" si="199"/>
        <v>9.950248756218906E-2</v>
      </c>
      <c r="IJ30" s="35"/>
      <c r="IL30" s="74"/>
      <c r="IM30" s="81">
        <v>2871</v>
      </c>
      <c r="IN30" s="76">
        <f t="shared" si="159"/>
        <v>86</v>
      </c>
      <c r="IO30" s="78">
        <v>112</v>
      </c>
      <c r="IP30" s="75">
        <f t="shared" si="160"/>
        <v>9</v>
      </c>
      <c r="IQ30" s="75">
        <v>24</v>
      </c>
      <c r="IR30" s="75">
        <f t="shared" si="161"/>
        <v>10</v>
      </c>
      <c r="IS30" s="75">
        <v>12</v>
      </c>
      <c r="IT30" s="77" t="str">
        <f t="shared" si="162"/>
        <v>ボンドロシール</v>
      </c>
      <c r="IU30" s="78">
        <f t="shared" si="163"/>
        <v>200</v>
      </c>
      <c r="IV30" s="75">
        <f t="shared" si="164"/>
        <v>2000</v>
      </c>
      <c r="IW30" s="79">
        <f t="shared" si="165"/>
        <v>0.23255813953488372</v>
      </c>
      <c r="IX30" s="35" t="s">
        <v>1250</v>
      </c>
      <c r="IY30" s="33"/>
      <c r="IZ30" s="74"/>
      <c r="JA30" s="81">
        <v>9543</v>
      </c>
      <c r="JB30" s="76">
        <f t="shared" si="166"/>
        <v>255</v>
      </c>
      <c r="JC30" s="78">
        <v>348</v>
      </c>
      <c r="JD30" s="75">
        <f t="shared" si="167"/>
        <v>3</v>
      </c>
      <c r="JE30" s="75">
        <v>17</v>
      </c>
      <c r="JF30" s="75">
        <f t="shared" si="168"/>
        <v>2</v>
      </c>
      <c r="JG30" s="75">
        <v>1</v>
      </c>
      <c r="JH30" s="77" t="str">
        <f t="shared" si="237"/>
        <v>バタースクイーズ</v>
      </c>
      <c r="JI30" s="78">
        <f t="shared" si="238"/>
        <v>400</v>
      </c>
      <c r="JJ30" s="75">
        <f t="shared" si="171"/>
        <v>800</v>
      </c>
      <c r="JK30" s="79">
        <f t="shared" si="172"/>
        <v>3.1372549019607843E-2</v>
      </c>
      <c r="JL30" s="35"/>
      <c r="JM30" s="27"/>
      <c r="JN30" s="74"/>
      <c r="JO30" s="81">
        <v>7759</v>
      </c>
      <c r="JP30" s="105">
        <f t="shared" si="173"/>
        <v>14</v>
      </c>
      <c r="JQ30" s="78">
        <v>335</v>
      </c>
      <c r="JR30" s="75">
        <f t="shared" si="174"/>
        <v>1</v>
      </c>
      <c r="JS30" s="75">
        <v>14</v>
      </c>
      <c r="JT30" s="75">
        <f t="shared" si="175"/>
        <v>2</v>
      </c>
      <c r="JU30" s="75">
        <v>0</v>
      </c>
      <c r="JV30" s="77" t="str">
        <f t="shared" si="203"/>
        <v>忍者グミ</v>
      </c>
      <c r="JW30" s="78">
        <f t="shared" si="204"/>
        <v>200</v>
      </c>
      <c r="JX30" s="75">
        <f t="shared" si="176"/>
        <v>400</v>
      </c>
      <c r="JY30" s="79">
        <f t="shared" si="177"/>
        <v>0.2857142857142857</v>
      </c>
      <c r="JZ30" s="35"/>
      <c r="KA30" s="61"/>
      <c r="KB30" s="74"/>
      <c r="KC30" s="81">
        <v>2079</v>
      </c>
      <c r="KD30" s="76">
        <f t="shared" si="178"/>
        <v>172</v>
      </c>
      <c r="KE30" s="78">
        <v>276</v>
      </c>
      <c r="KF30" s="75">
        <f t="shared" si="179"/>
        <v>4</v>
      </c>
      <c r="KG30" s="75">
        <v>6</v>
      </c>
      <c r="KH30" s="75">
        <f t="shared" si="180"/>
        <v>5</v>
      </c>
      <c r="KI30" s="75">
        <v>8</v>
      </c>
      <c r="KJ30" s="77" t="str">
        <f t="shared" si="240"/>
        <v>たまごっちタイルシール</v>
      </c>
      <c r="KK30" s="78">
        <f t="shared" si="241"/>
        <v>650</v>
      </c>
      <c r="KL30" s="75">
        <f t="shared" si="182"/>
        <v>3250</v>
      </c>
      <c r="KM30" s="79">
        <f t="shared" si="183"/>
        <v>0.18895348837209303</v>
      </c>
      <c r="KN30" s="35"/>
      <c r="KO30" s="27"/>
      <c r="KP30" s="74"/>
      <c r="KQ30" s="81">
        <v>6795</v>
      </c>
      <c r="KR30" s="105">
        <f t="shared" si="239"/>
        <v>23</v>
      </c>
      <c r="KS30" s="78">
        <v>246</v>
      </c>
      <c r="KT30" s="75">
        <f t="shared" si="185"/>
        <v>1</v>
      </c>
      <c r="KU30" s="75">
        <v>10</v>
      </c>
      <c r="KV30" s="75">
        <f t="shared" si="186"/>
        <v>0</v>
      </c>
      <c r="KW30" s="75">
        <v>0</v>
      </c>
      <c r="KX30" s="77" t="str">
        <f t="shared" si="187"/>
        <v>キティしっぽ付ポーチ</v>
      </c>
      <c r="KY30" s="78">
        <f t="shared" si="188"/>
        <v>670</v>
      </c>
      <c r="KZ30" s="75">
        <f t="shared" si="189"/>
        <v>0</v>
      </c>
      <c r="LA30" s="79">
        <f t="shared" si="190"/>
        <v>0</v>
      </c>
      <c r="LB30" s="35"/>
      <c r="LC30" s="27"/>
      <c r="LD30" s="51" t="str">
        <f>IF(A12="","",A12)</f>
        <v/>
      </c>
      <c r="LE30" s="43"/>
      <c r="LF30" s="93" t="str">
        <f>IF(LE30="","",LE30-LE27)</f>
        <v/>
      </c>
      <c r="LG30" s="43"/>
      <c r="LH30" s="43" t="str">
        <f t="shared" si="120"/>
        <v/>
      </c>
      <c r="LI30" s="43"/>
      <c r="LJ30" s="87" t="str">
        <f t="shared" si="121"/>
        <v/>
      </c>
      <c r="LK30" s="43"/>
      <c r="LL30" s="64" t="str">
        <f>IF(LE30="","",LL27)</f>
        <v/>
      </c>
      <c r="LM30" s="47" t="str">
        <f>IF(LF30="","",LM27)</f>
        <v/>
      </c>
      <c r="LN30" s="87" t="str">
        <f t="shared" si="122"/>
        <v/>
      </c>
      <c r="LO30" s="54"/>
      <c r="LP30" s="35"/>
      <c r="LQ30" s="27"/>
      <c r="LR30" s="46"/>
      <c r="LS30" s="67"/>
      <c r="LT30" s="44" t="str">
        <f t="shared" ref="LT30:LT50" si="271">IF(LS30="","",LS30-LS29)</f>
        <v/>
      </c>
      <c r="LU30" s="44"/>
      <c r="LV30" s="44"/>
      <c r="LW30" s="44"/>
      <c r="LX30" s="44" t="str">
        <f t="shared" ref="LX30:LX50" si="272">IF(LW30="","",LW29+LY29-LW30)</f>
        <v/>
      </c>
      <c r="LY30" s="44"/>
      <c r="LZ30" s="44"/>
      <c r="MA30" s="44"/>
      <c r="MB30" s="44" t="str">
        <f t="shared" si="227"/>
        <v/>
      </c>
      <c r="MC30" s="45" t="str">
        <f t="shared" si="228"/>
        <v/>
      </c>
      <c r="MD30" s="35"/>
      <c r="ME30" s="27"/>
      <c r="MF30" s="46"/>
      <c r="MG30" s="67"/>
      <c r="MH30" s="44" t="str">
        <f t="shared" ref="MH30:MH50" si="273">IF(MG30="","",MG30-MG29)</f>
        <v/>
      </c>
      <c r="MI30" s="44"/>
      <c r="MJ30" s="44"/>
      <c r="MK30" s="44"/>
      <c r="ML30" s="44" t="str">
        <f t="shared" ref="ML30:ML50" si="274">IF(MK30="","",MK29+MM29-MK30)</f>
        <v/>
      </c>
      <c r="MM30" s="44"/>
      <c r="MN30" s="44"/>
      <c r="MO30" s="44"/>
      <c r="MP30" s="44" t="str">
        <f t="shared" si="229"/>
        <v/>
      </c>
      <c r="MQ30" s="45" t="str">
        <f t="shared" si="230"/>
        <v/>
      </c>
      <c r="MR30" s="35"/>
      <c r="MS30" s="27"/>
      <c r="MT30" s="46"/>
      <c r="MU30" s="67"/>
      <c r="MV30" s="44" t="str">
        <f t="shared" ref="MV30:MV50" si="275">IF(MU30="","",MU30-MU29)</f>
        <v/>
      </c>
      <c r="MW30" s="44"/>
      <c r="MX30" s="44"/>
      <c r="MY30" s="44"/>
      <c r="MZ30" s="44" t="str">
        <f t="shared" ref="MZ30:MZ50" si="276">IF(MY30="","",MY29+NA29-MY30)</f>
        <v/>
      </c>
      <c r="NA30" s="44"/>
      <c r="NB30" s="44"/>
      <c r="NC30" s="44"/>
      <c r="ND30" s="44" t="str">
        <f t="shared" si="231"/>
        <v/>
      </c>
      <c r="NE30" s="45" t="str">
        <f t="shared" si="232"/>
        <v/>
      </c>
      <c r="NF30" s="35"/>
      <c r="NG30" s="27"/>
      <c r="NH30" s="46"/>
      <c r="NI30" s="67"/>
      <c r="NJ30" s="44" t="str">
        <f t="shared" ref="NJ30:NJ50" si="277">IF(NI30="","",NI30-NI29)</f>
        <v/>
      </c>
      <c r="NK30" s="44"/>
      <c r="NL30" s="44"/>
      <c r="NM30" s="44"/>
      <c r="NN30" s="44" t="str">
        <f t="shared" ref="NN30:NN50" si="278">IF(NM30="","",NM29+NO29-NM30)</f>
        <v/>
      </c>
      <c r="NO30" s="44"/>
      <c r="NP30" s="44"/>
      <c r="NQ30" s="44"/>
      <c r="NR30" s="44" t="str">
        <f t="shared" si="233"/>
        <v/>
      </c>
      <c r="NS30" s="45" t="str">
        <f t="shared" si="234"/>
        <v/>
      </c>
      <c r="NT30" s="35"/>
    </row>
    <row r="31" spans="1:384" ht="15" customHeight="1" thickTop="1" x14ac:dyDescent="0.2">
      <c r="A31" s="38"/>
      <c r="B31" s="39"/>
      <c r="C31" s="40"/>
      <c r="D31" s="40"/>
      <c r="E31" s="41"/>
      <c r="F31" s="41"/>
      <c r="G31" s="40"/>
      <c r="H31" s="42"/>
      <c r="I31" s="44"/>
      <c r="J31" s="44" t="str">
        <f t="shared" si="246"/>
        <v/>
      </c>
      <c r="K31" s="44"/>
      <c r="L31" s="44"/>
      <c r="M31" s="44"/>
      <c r="N31" s="44" t="str">
        <f t="shared" si="247"/>
        <v/>
      </c>
      <c r="O31" s="44"/>
      <c r="P31" s="44"/>
      <c r="Q31" s="44"/>
      <c r="R31" s="44" t="str">
        <f t="shared" si="205"/>
        <v/>
      </c>
      <c r="S31" s="45" t="str">
        <f t="shared" si="206"/>
        <v/>
      </c>
      <c r="T31" s="35"/>
      <c r="U31" s="27"/>
      <c r="V31" s="46"/>
      <c r="W31" s="67"/>
      <c r="X31" s="44" t="str">
        <f t="shared" si="248"/>
        <v/>
      </c>
      <c r="Y31" s="44"/>
      <c r="Z31" s="44"/>
      <c r="AA31" s="44"/>
      <c r="AB31" s="44" t="str">
        <f t="shared" si="249"/>
        <v/>
      </c>
      <c r="AC31" s="44"/>
      <c r="AD31" s="44"/>
      <c r="AE31" s="44"/>
      <c r="AF31" s="44" t="str">
        <f t="shared" si="207"/>
        <v/>
      </c>
      <c r="AG31" s="45" t="str">
        <f t="shared" si="208"/>
        <v/>
      </c>
      <c r="AH31" s="35"/>
      <c r="AI31" s="27"/>
      <c r="AJ31" s="46"/>
      <c r="AK31" s="44"/>
      <c r="AL31" s="44" t="str">
        <f t="shared" si="250"/>
        <v/>
      </c>
      <c r="AM31" s="44"/>
      <c r="AN31" s="44" t="str">
        <f t="shared" si="251"/>
        <v/>
      </c>
      <c r="AO31" s="44"/>
      <c r="AP31" s="44" t="str">
        <f t="shared" si="252"/>
        <v/>
      </c>
      <c r="AQ31" s="44"/>
      <c r="AR31" s="44"/>
      <c r="AS31" s="44"/>
      <c r="AT31" s="44" t="str">
        <f t="shared" si="209"/>
        <v/>
      </c>
      <c r="AU31" s="45" t="str">
        <f t="shared" si="210"/>
        <v/>
      </c>
      <c r="AV31" s="35"/>
      <c r="AW31" s="27"/>
      <c r="AX31" s="46"/>
      <c r="AY31" s="44"/>
      <c r="AZ31" s="44" t="str">
        <f t="shared" si="253"/>
        <v/>
      </c>
      <c r="BA31" s="44"/>
      <c r="BB31" s="44" t="str">
        <f t="shared" si="254"/>
        <v/>
      </c>
      <c r="BC31" s="44"/>
      <c r="BD31" s="44" t="str">
        <f t="shared" si="255"/>
        <v/>
      </c>
      <c r="BE31" s="44"/>
      <c r="BF31" s="44"/>
      <c r="BG31" s="44"/>
      <c r="BH31" s="44" t="str">
        <f t="shared" si="211"/>
        <v/>
      </c>
      <c r="BI31" s="45" t="str">
        <f t="shared" si="212"/>
        <v/>
      </c>
      <c r="BJ31" s="35"/>
      <c r="BK31" s="50"/>
      <c r="BL31" s="51">
        <f>IF($A10="","",$A10)</f>
        <v>46118</v>
      </c>
      <c r="BM31" s="44">
        <v>14709</v>
      </c>
      <c r="BN31" s="43">
        <f t="shared" si="123"/>
        <v>54</v>
      </c>
      <c r="BO31" s="44">
        <v>535</v>
      </c>
      <c r="BP31" s="87">
        <f t="shared" si="124"/>
        <v>2</v>
      </c>
      <c r="BQ31" s="44">
        <v>11</v>
      </c>
      <c r="BR31" s="43">
        <f t="shared" si="125"/>
        <v>2</v>
      </c>
      <c r="BS31" s="43">
        <v>2</v>
      </c>
      <c r="BT31" s="53" t="str">
        <f t="shared" si="193"/>
        <v>キティギャルマスコット</v>
      </c>
      <c r="BU31" s="47">
        <f t="shared" si="194"/>
        <v>660</v>
      </c>
      <c r="BV31" s="44">
        <f t="shared" si="127"/>
        <v>1320</v>
      </c>
      <c r="BW31" s="89">
        <f t="shared" si="128"/>
        <v>0.24444444444444444</v>
      </c>
      <c r="BX31" s="35"/>
      <c r="BY31" s="27"/>
      <c r="BZ31" s="51">
        <f>IF($A10="","",$A10)</f>
        <v>46118</v>
      </c>
      <c r="CA31" s="44">
        <v>3708</v>
      </c>
      <c r="CB31" s="43">
        <f t="shared" si="129"/>
        <v>53</v>
      </c>
      <c r="CC31" s="44">
        <v>66</v>
      </c>
      <c r="CD31" s="87">
        <f t="shared" si="130"/>
        <v>0</v>
      </c>
      <c r="CE31" s="44">
        <v>8</v>
      </c>
      <c r="CF31" s="43">
        <f t="shared" si="131"/>
        <v>0</v>
      </c>
      <c r="CG31" s="43">
        <v>0</v>
      </c>
      <c r="CH31" s="53" t="str">
        <f t="shared" si="244"/>
        <v>デジタルミニカメラ</v>
      </c>
      <c r="CI31" s="47">
        <f t="shared" si="245"/>
        <v>0</v>
      </c>
      <c r="CJ31" s="44">
        <f t="shared" si="133"/>
        <v>0</v>
      </c>
      <c r="CK31" s="89">
        <f t="shared" si="134"/>
        <v>0</v>
      </c>
      <c r="CL31" s="35"/>
      <c r="CM31" s="27"/>
      <c r="CN31" s="51">
        <f>IF($A10="","",$A10)</f>
        <v>46118</v>
      </c>
      <c r="CO31" s="44">
        <v>3259</v>
      </c>
      <c r="CP31" s="43">
        <f t="shared" si="135"/>
        <v>80</v>
      </c>
      <c r="CQ31" s="44">
        <v>91</v>
      </c>
      <c r="CR31" s="87">
        <f t="shared" si="136"/>
        <v>3</v>
      </c>
      <c r="CS31" s="44">
        <v>17</v>
      </c>
      <c r="CT31" s="43">
        <f t="shared" si="137"/>
        <v>3</v>
      </c>
      <c r="CU31" s="43">
        <v>3</v>
      </c>
      <c r="CV31" s="53" t="str">
        <f t="shared" si="201"/>
        <v>ゲーム機柄イヤホン</v>
      </c>
      <c r="CW31" s="47">
        <f t="shared" si="202"/>
        <v>1100</v>
      </c>
      <c r="CX31" s="44">
        <f t="shared" si="139"/>
        <v>3300</v>
      </c>
      <c r="CY31" s="89">
        <f t="shared" si="140"/>
        <v>0.41249999999999998</v>
      </c>
      <c r="CZ31" s="35" t="s">
        <v>1253</v>
      </c>
      <c r="DA31" s="58"/>
      <c r="DB31" s="51">
        <f>IF($A10="","",$A10)</f>
        <v>46118</v>
      </c>
      <c r="DC31" s="44">
        <v>9272</v>
      </c>
      <c r="DD31" s="43">
        <f t="shared" si="141"/>
        <v>69</v>
      </c>
      <c r="DE31" s="44">
        <v>339</v>
      </c>
      <c r="DF31" s="87">
        <f t="shared" si="142"/>
        <v>1</v>
      </c>
      <c r="DG31" s="44">
        <v>10</v>
      </c>
      <c r="DH31" s="43">
        <f t="shared" si="143"/>
        <v>1</v>
      </c>
      <c r="DI31" s="43">
        <v>0</v>
      </c>
      <c r="DJ31" s="53" t="str">
        <f t="shared" si="235"/>
        <v>雪見だいふくイヤホン</v>
      </c>
      <c r="DK31" s="47">
        <f t="shared" si="236"/>
        <v>1100</v>
      </c>
      <c r="DL31" s="44">
        <f t="shared" si="145"/>
        <v>1100</v>
      </c>
      <c r="DM31" s="89">
        <f t="shared" si="146"/>
        <v>0.15942028985507245</v>
      </c>
      <c r="DN31" s="35"/>
      <c r="DO31" s="27"/>
      <c r="DP31" s="51">
        <f>IF($A10="","",$A10)</f>
        <v>46118</v>
      </c>
      <c r="DQ31" s="44">
        <v>3139</v>
      </c>
      <c r="DR31" s="59">
        <f t="shared" si="147"/>
        <v>19</v>
      </c>
      <c r="DS31" s="44">
        <v>103</v>
      </c>
      <c r="DT31" s="87">
        <f t="shared" si="148"/>
        <v>1</v>
      </c>
      <c r="DU31" s="44">
        <v>19</v>
      </c>
      <c r="DV31" s="43">
        <f t="shared" si="149"/>
        <v>1</v>
      </c>
      <c r="DW31" s="43">
        <v>0</v>
      </c>
      <c r="DX31" s="53" t="str">
        <f t="shared" si="242"/>
        <v>ゲーム機柄ワイヤレスイヤホン</v>
      </c>
      <c r="DY31" s="47">
        <f t="shared" si="243"/>
        <v>700</v>
      </c>
      <c r="DZ31" s="44">
        <f t="shared" si="152"/>
        <v>700</v>
      </c>
      <c r="EA31" s="89">
        <f t="shared" si="153"/>
        <v>0.36842105263157893</v>
      </c>
      <c r="EB31" s="35"/>
      <c r="EC31" s="27"/>
      <c r="ED31" s="46"/>
      <c r="EE31" s="67"/>
      <c r="EF31" s="44" t="str">
        <f t="shared" si="256"/>
        <v/>
      </c>
      <c r="EG31" s="44"/>
      <c r="EH31" s="44"/>
      <c r="EI31" s="44"/>
      <c r="EJ31" s="44" t="str">
        <f t="shared" si="257"/>
        <v/>
      </c>
      <c r="EK31" s="44"/>
      <c r="EL31" s="44"/>
      <c r="EM31" s="44"/>
      <c r="EN31" s="44" t="str">
        <f t="shared" si="213"/>
        <v/>
      </c>
      <c r="EO31" s="45" t="str">
        <f t="shared" si="214"/>
        <v/>
      </c>
      <c r="EP31" s="35"/>
      <c r="EQ31" s="27"/>
      <c r="ER31" s="46"/>
      <c r="ES31" s="44"/>
      <c r="ET31" s="44" t="str">
        <f t="shared" si="258"/>
        <v/>
      </c>
      <c r="EU31" s="44"/>
      <c r="EV31" s="44" t="str">
        <f t="shared" si="259"/>
        <v/>
      </c>
      <c r="EW31" s="44"/>
      <c r="EX31" s="44" t="str">
        <f t="shared" si="260"/>
        <v/>
      </c>
      <c r="EY31" s="44"/>
      <c r="EZ31" s="44"/>
      <c r="FA31" s="44"/>
      <c r="FB31" s="44" t="str">
        <f t="shared" si="215"/>
        <v/>
      </c>
      <c r="FC31" s="45" t="str">
        <f t="shared" si="216"/>
        <v/>
      </c>
      <c r="FD31" s="35"/>
      <c r="FF31" s="46"/>
      <c r="FG31" s="67"/>
      <c r="FH31" s="44" t="str">
        <f t="shared" si="261"/>
        <v/>
      </c>
      <c r="FI31" s="44"/>
      <c r="FJ31" s="44"/>
      <c r="FK31" s="44"/>
      <c r="FL31" s="44" t="str">
        <f t="shared" si="262"/>
        <v/>
      </c>
      <c r="FM31" s="44"/>
      <c r="FN31" s="44"/>
      <c r="FO31" s="44"/>
      <c r="FP31" s="44" t="str">
        <f t="shared" si="217"/>
        <v/>
      </c>
      <c r="FQ31" s="45" t="str">
        <f t="shared" si="218"/>
        <v/>
      </c>
      <c r="FR31" s="35"/>
      <c r="FT31" s="46"/>
      <c r="FU31" s="67"/>
      <c r="FV31" s="44" t="str">
        <f t="shared" si="263"/>
        <v/>
      </c>
      <c r="FW31" s="44"/>
      <c r="FX31" s="44"/>
      <c r="FY31" s="44"/>
      <c r="FZ31" s="44" t="str">
        <f t="shared" si="264"/>
        <v/>
      </c>
      <c r="GA31" s="44"/>
      <c r="GB31" s="44"/>
      <c r="GC31" s="44"/>
      <c r="GD31" s="44" t="str">
        <f t="shared" si="219"/>
        <v/>
      </c>
      <c r="GE31" s="45" t="str">
        <f t="shared" si="220"/>
        <v/>
      </c>
      <c r="GF31" s="35"/>
      <c r="GH31" s="46"/>
      <c r="GI31" s="67"/>
      <c r="GJ31" s="44" t="str">
        <f t="shared" si="265"/>
        <v/>
      </c>
      <c r="GK31" s="44"/>
      <c r="GL31" s="44"/>
      <c r="GM31" s="44"/>
      <c r="GN31" s="44" t="str">
        <f t="shared" si="266"/>
        <v/>
      </c>
      <c r="GO31" s="44"/>
      <c r="GP31" s="44"/>
      <c r="GQ31" s="44"/>
      <c r="GR31" s="44" t="str">
        <f t="shared" si="221"/>
        <v/>
      </c>
      <c r="GS31" s="45" t="str">
        <f t="shared" si="222"/>
        <v/>
      </c>
      <c r="GT31" s="35"/>
      <c r="GU31" s="27"/>
      <c r="GV31" s="46"/>
      <c r="GW31" s="67"/>
      <c r="GX31" s="44" t="str">
        <f t="shared" si="267"/>
        <v/>
      </c>
      <c r="GY31" s="44"/>
      <c r="GZ31" s="44"/>
      <c r="HA31" s="44"/>
      <c r="HB31" s="44" t="str">
        <f t="shared" si="268"/>
        <v/>
      </c>
      <c r="HC31" s="44"/>
      <c r="HD31" s="44"/>
      <c r="HE31" s="44"/>
      <c r="HF31" s="44" t="str">
        <f t="shared" si="223"/>
        <v/>
      </c>
      <c r="HG31" s="45" t="str">
        <f t="shared" si="224"/>
        <v/>
      </c>
      <c r="HH31" s="35"/>
      <c r="HJ31" s="46"/>
      <c r="HK31" s="67"/>
      <c r="HL31" s="44" t="str">
        <f t="shared" si="269"/>
        <v/>
      </c>
      <c r="HM31" s="44"/>
      <c r="HN31" s="44"/>
      <c r="HO31" s="44"/>
      <c r="HP31" s="44" t="str">
        <f t="shared" si="270"/>
        <v/>
      </c>
      <c r="HQ31" s="44"/>
      <c r="HR31" s="44"/>
      <c r="HS31" s="44"/>
      <c r="HT31" s="44" t="str">
        <f t="shared" si="225"/>
        <v/>
      </c>
      <c r="HU31" s="45" t="str">
        <f t="shared" si="226"/>
        <v/>
      </c>
      <c r="HV31" s="35"/>
      <c r="HW31" s="61"/>
      <c r="HX31" s="51">
        <f>IF($A10="","",$A10)</f>
        <v>46118</v>
      </c>
      <c r="HY31" s="44">
        <v>454</v>
      </c>
      <c r="HZ31" s="43">
        <f t="shared" si="154"/>
        <v>10</v>
      </c>
      <c r="IA31" s="44">
        <v>34</v>
      </c>
      <c r="IB31" s="87">
        <f t="shared" si="155"/>
        <v>1</v>
      </c>
      <c r="IC31" s="44">
        <v>1</v>
      </c>
      <c r="ID31" s="43">
        <f t="shared" si="156"/>
        <v>1</v>
      </c>
      <c r="IE31" s="43"/>
      <c r="IF31" s="53" t="str">
        <f t="shared" si="197"/>
        <v>おしりぷにぷにシール</v>
      </c>
      <c r="IG31" s="47">
        <f t="shared" si="198"/>
        <v>220</v>
      </c>
      <c r="IH31" s="44">
        <f t="shared" si="157"/>
        <v>220</v>
      </c>
      <c r="II31" s="89">
        <f t="shared" si="199"/>
        <v>0.22</v>
      </c>
      <c r="IJ31" s="35"/>
      <c r="IL31" s="51">
        <f>IF($A10="","",$A10)</f>
        <v>46118</v>
      </c>
      <c r="IM31" s="44">
        <v>2861</v>
      </c>
      <c r="IN31" s="43">
        <f t="shared" si="159"/>
        <v>26</v>
      </c>
      <c r="IO31" s="44">
        <v>49</v>
      </c>
      <c r="IP31" s="87">
        <f t="shared" si="160"/>
        <v>0</v>
      </c>
      <c r="IQ31" s="44">
        <v>12</v>
      </c>
      <c r="IR31" s="43">
        <f t="shared" si="161"/>
        <v>0</v>
      </c>
      <c r="IS31" s="43">
        <v>0</v>
      </c>
      <c r="IT31" s="53" t="str">
        <f t="shared" si="162"/>
        <v>キティボアバンスクリップ</v>
      </c>
      <c r="IU31" s="47">
        <f t="shared" si="163"/>
        <v>1100</v>
      </c>
      <c r="IV31" s="44">
        <f t="shared" si="164"/>
        <v>0</v>
      </c>
      <c r="IW31" s="89">
        <f t="shared" si="165"/>
        <v>0</v>
      </c>
      <c r="IX31" s="35"/>
      <c r="IY31" s="33"/>
      <c r="IZ31" s="51">
        <f>IF($A10="","",$A10)</f>
        <v>46118</v>
      </c>
      <c r="JA31" s="44">
        <v>9602</v>
      </c>
      <c r="JB31" s="43">
        <f t="shared" si="166"/>
        <v>23</v>
      </c>
      <c r="JC31" s="44">
        <v>371</v>
      </c>
      <c r="JD31" s="87">
        <f t="shared" si="167"/>
        <v>0</v>
      </c>
      <c r="JE31" s="44">
        <v>7</v>
      </c>
      <c r="JF31" s="43">
        <f t="shared" si="168"/>
        <v>0</v>
      </c>
      <c r="JG31" s="43">
        <v>6</v>
      </c>
      <c r="JH31" s="53" t="str">
        <f t="shared" si="237"/>
        <v>サンリオデニムポーチ</v>
      </c>
      <c r="JI31" s="47">
        <f t="shared" si="238"/>
        <v>1300</v>
      </c>
      <c r="JJ31" s="44">
        <f t="shared" si="171"/>
        <v>0</v>
      </c>
      <c r="JK31" s="89">
        <f t="shared" si="172"/>
        <v>0</v>
      </c>
      <c r="JL31" s="35" t="s">
        <v>1259</v>
      </c>
      <c r="JM31" s="27"/>
      <c r="JN31" s="51">
        <f>IF($A10="","",$A10)</f>
        <v>46118</v>
      </c>
      <c r="JO31" s="44">
        <v>801</v>
      </c>
      <c r="JP31" s="43">
        <f t="shared" si="173"/>
        <v>66</v>
      </c>
      <c r="JQ31" s="44">
        <v>238</v>
      </c>
      <c r="JR31" s="87">
        <f t="shared" si="174"/>
        <v>2</v>
      </c>
      <c r="JS31" s="44">
        <v>10</v>
      </c>
      <c r="JT31" s="43">
        <f t="shared" si="175"/>
        <v>2</v>
      </c>
      <c r="JU31" s="43">
        <v>0</v>
      </c>
      <c r="JV31" s="53" t="str">
        <f t="shared" si="203"/>
        <v>モンチッチがま口</v>
      </c>
      <c r="JW31" s="47">
        <f t="shared" si="204"/>
        <v>400</v>
      </c>
      <c r="JX31" s="44">
        <f t="shared" si="176"/>
        <v>800</v>
      </c>
      <c r="JY31" s="89">
        <f t="shared" si="177"/>
        <v>0.12121212121212122</v>
      </c>
      <c r="JZ31" s="35"/>
      <c r="KA31" s="61"/>
      <c r="KB31" s="51">
        <f>IF($A10="","",$A10)</f>
        <v>46118</v>
      </c>
      <c r="KC31" s="44">
        <v>7562</v>
      </c>
      <c r="KD31" s="43">
        <f t="shared" si="178"/>
        <v>37</v>
      </c>
      <c r="KE31" s="44">
        <v>240</v>
      </c>
      <c r="KF31" s="87">
        <f t="shared" si="179"/>
        <v>1</v>
      </c>
      <c r="KG31" s="44">
        <v>8</v>
      </c>
      <c r="KH31" s="43">
        <f t="shared" si="180"/>
        <v>1</v>
      </c>
      <c r="KI31" s="43">
        <v>3</v>
      </c>
      <c r="KJ31" s="53" t="str">
        <f t="shared" si="240"/>
        <v>サンリオヒョウ柄ヘアバンド</v>
      </c>
      <c r="KK31" s="47">
        <f t="shared" si="241"/>
        <v>1100</v>
      </c>
      <c r="KL31" s="44">
        <f t="shared" si="182"/>
        <v>1100</v>
      </c>
      <c r="KM31" s="89">
        <f t="shared" si="183"/>
        <v>0.29729729729729731</v>
      </c>
      <c r="KN31" s="35" t="s">
        <v>1260</v>
      </c>
      <c r="KO31" s="27"/>
      <c r="KP31" s="51">
        <f>IF($A10="","",$A10)</f>
        <v>46118</v>
      </c>
      <c r="KQ31" s="44">
        <v>317</v>
      </c>
      <c r="KR31" s="43">
        <f t="shared" si="239"/>
        <v>70</v>
      </c>
      <c r="KS31" s="44">
        <v>331</v>
      </c>
      <c r="KT31" s="87">
        <f t="shared" si="185"/>
        <v>2</v>
      </c>
      <c r="KU31" s="44">
        <v>9</v>
      </c>
      <c r="KV31" s="43">
        <f t="shared" si="186"/>
        <v>2</v>
      </c>
      <c r="KW31" s="43">
        <v>3</v>
      </c>
      <c r="KX31" s="53" t="str">
        <f t="shared" si="187"/>
        <v>キティボアバンスクリップ</v>
      </c>
      <c r="KY31" s="47">
        <f t="shared" si="188"/>
        <v>1100</v>
      </c>
      <c r="KZ31" s="44">
        <f t="shared" si="189"/>
        <v>2200</v>
      </c>
      <c r="LA31" s="89">
        <f t="shared" si="190"/>
        <v>0.31428571428571428</v>
      </c>
      <c r="LB31" s="35"/>
      <c r="LC31" s="27"/>
      <c r="LD31" s="46"/>
      <c r="LE31" s="44"/>
      <c r="LF31" s="44"/>
      <c r="LG31" s="44"/>
      <c r="LH31" s="44" t="str">
        <f t="shared" si="120"/>
        <v/>
      </c>
      <c r="LI31" s="43"/>
      <c r="LJ31" s="44" t="str">
        <f t="shared" si="121"/>
        <v/>
      </c>
      <c r="LK31" s="44"/>
      <c r="LL31" s="72" t="str">
        <f>IF(LE30="","",LL28)</f>
        <v/>
      </c>
      <c r="LM31" s="67" t="str">
        <f>IF(LF30="","",LM28)</f>
        <v/>
      </c>
      <c r="LN31" s="44" t="str">
        <f t="shared" si="122"/>
        <v/>
      </c>
      <c r="LO31" s="45"/>
      <c r="LP31" s="35"/>
      <c r="LQ31" s="27"/>
      <c r="LR31" s="46"/>
      <c r="LS31" s="67"/>
      <c r="LT31" s="44" t="str">
        <f t="shared" si="271"/>
        <v/>
      </c>
      <c r="LU31" s="44"/>
      <c r="LV31" s="44"/>
      <c r="LW31" s="44"/>
      <c r="LX31" s="44" t="str">
        <f t="shared" si="272"/>
        <v/>
      </c>
      <c r="LY31" s="44"/>
      <c r="LZ31" s="44"/>
      <c r="MA31" s="44"/>
      <c r="MB31" s="44" t="str">
        <f t="shared" si="227"/>
        <v/>
      </c>
      <c r="MC31" s="45" t="str">
        <f t="shared" si="228"/>
        <v/>
      </c>
      <c r="MD31" s="35"/>
      <c r="ME31" s="27"/>
      <c r="MF31" s="46"/>
      <c r="MG31" s="67"/>
      <c r="MH31" s="44" t="str">
        <f t="shared" si="273"/>
        <v/>
      </c>
      <c r="MI31" s="44"/>
      <c r="MJ31" s="44"/>
      <c r="MK31" s="44"/>
      <c r="ML31" s="44" t="str">
        <f t="shared" si="274"/>
        <v/>
      </c>
      <c r="MM31" s="44"/>
      <c r="MN31" s="44"/>
      <c r="MO31" s="44"/>
      <c r="MP31" s="44" t="str">
        <f t="shared" si="229"/>
        <v/>
      </c>
      <c r="MQ31" s="45" t="str">
        <f t="shared" si="230"/>
        <v/>
      </c>
      <c r="MR31" s="35"/>
      <c r="MS31" s="27"/>
      <c r="MT31" s="46"/>
      <c r="MU31" s="67"/>
      <c r="MV31" s="44" t="str">
        <f t="shared" si="275"/>
        <v/>
      </c>
      <c r="MW31" s="44"/>
      <c r="MX31" s="44"/>
      <c r="MY31" s="44"/>
      <c r="MZ31" s="44" t="str">
        <f t="shared" si="276"/>
        <v/>
      </c>
      <c r="NA31" s="44"/>
      <c r="NB31" s="44"/>
      <c r="NC31" s="44"/>
      <c r="ND31" s="44" t="str">
        <f t="shared" si="231"/>
        <v/>
      </c>
      <c r="NE31" s="45" t="str">
        <f t="shared" si="232"/>
        <v/>
      </c>
      <c r="NF31" s="35"/>
      <c r="NG31" s="27"/>
      <c r="NH31" s="46"/>
      <c r="NI31" s="67"/>
      <c r="NJ31" s="44" t="str">
        <f t="shared" si="277"/>
        <v/>
      </c>
      <c r="NK31" s="44"/>
      <c r="NL31" s="44"/>
      <c r="NM31" s="44"/>
      <c r="NN31" s="44" t="str">
        <f t="shared" si="278"/>
        <v/>
      </c>
      <c r="NO31" s="44"/>
      <c r="NP31" s="44"/>
      <c r="NQ31" s="44"/>
      <c r="NR31" s="44" t="str">
        <f t="shared" si="233"/>
        <v/>
      </c>
      <c r="NS31" s="45" t="str">
        <f t="shared" si="234"/>
        <v/>
      </c>
      <c r="NT31" s="35"/>
    </row>
    <row r="32" spans="1:384" ht="15" customHeight="1" thickBot="1" x14ac:dyDescent="0.25">
      <c r="A32" s="38"/>
      <c r="B32" s="39"/>
      <c r="C32" s="40"/>
      <c r="D32" s="40"/>
      <c r="E32" s="41"/>
      <c r="F32" s="41"/>
      <c r="G32" s="40"/>
      <c r="H32" s="42"/>
      <c r="I32" s="44"/>
      <c r="J32" s="44" t="str">
        <f t="shared" si="246"/>
        <v/>
      </c>
      <c r="K32" s="44"/>
      <c r="L32" s="44"/>
      <c r="M32" s="44"/>
      <c r="N32" s="44" t="str">
        <f t="shared" si="247"/>
        <v/>
      </c>
      <c r="O32" s="44"/>
      <c r="P32" s="44"/>
      <c r="Q32" s="44"/>
      <c r="R32" s="44" t="str">
        <f t="shared" si="205"/>
        <v/>
      </c>
      <c r="S32" s="45" t="str">
        <f t="shared" si="206"/>
        <v/>
      </c>
      <c r="T32" s="35"/>
      <c r="U32" s="27"/>
      <c r="V32" s="46"/>
      <c r="W32" s="67"/>
      <c r="X32" s="44" t="str">
        <f t="shared" si="248"/>
        <v/>
      </c>
      <c r="Y32" s="44"/>
      <c r="Z32" s="44"/>
      <c r="AA32" s="44"/>
      <c r="AB32" s="44" t="str">
        <f t="shared" si="249"/>
        <v/>
      </c>
      <c r="AC32" s="44"/>
      <c r="AD32" s="44"/>
      <c r="AE32" s="44"/>
      <c r="AF32" s="44" t="str">
        <f t="shared" si="207"/>
        <v/>
      </c>
      <c r="AG32" s="45" t="str">
        <f t="shared" si="208"/>
        <v/>
      </c>
      <c r="AH32" s="35"/>
      <c r="AI32" s="27"/>
      <c r="AJ32" s="46"/>
      <c r="AK32" s="44"/>
      <c r="AL32" s="44" t="str">
        <f t="shared" si="250"/>
        <v/>
      </c>
      <c r="AM32" s="44"/>
      <c r="AN32" s="44" t="str">
        <f t="shared" si="251"/>
        <v/>
      </c>
      <c r="AO32" s="44"/>
      <c r="AP32" s="44" t="str">
        <f t="shared" si="252"/>
        <v/>
      </c>
      <c r="AQ32" s="44"/>
      <c r="AR32" s="44"/>
      <c r="AS32" s="44"/>
      <c r="AT32" s="44" t="str">
        <f t="shared" si="209"/>
        <v/>
      </c>
      <c r="AU32" s="45" t="str">
        <f t="shared" si="210"/>
        <v/>
      </c>
      <c r="AV32" s="35"/>
      <c r="AW32" s="27"/>
      <c r="AX32" s="46"/>
      <c r="AY32" s="44"/>
      <c r="AZ32" s="44" t="str">
        <f t="shared" si="253"/>
        <v/>
      </c>
      <c r="BA32" s="44"/>
      <c r="BB32" s="44" t="str">
        <f t="shared" si="254"/>
        <v/>
      </c>
      <c r="BC32" s="44"/>
      <c r="BD32" s="44" t="str">
        <f t="shared" si="255"/>
        <v/>
      </c>
      <c r="BE32" s="44"/>
      <c r="BF32" s="44"/>
      <c r="BG32" s="44"/>
      <c r="BH32" s="44" t="str">
        <f t="shared" si="211"/>
        <v/>
      </c>
      <c r="BI32" s="45" t="str">
        <f t="shared" si="212"/>
        <v/>
      </c>
      <c r="BJ32" s="35"/>
      <c r="BK32" s="50"/>
      <c r="BL32" s="46"/>
      <c r="BM32" s="43">
        <v>12001</v>
      </c>
      <c r="BN32" s="69">
        <f t="shared" si="123"/>
        <v>20</v>
      </c>
      <c r="BO32" s="43">
        <v>355</v>
      </c>
      <c r="BP32" s="44">
        <f t="shared" si="124"/>
        <v>2</v>
      </c>
      <c r="BQ32" s="43">
        <v>8</v>
      </c>
      <c r="BR32" s="44">
        <f t="shared" si="125"/>
        <v>2</v>
      </c>
      <c r="BS32" s="43">
        <v>3</v>
      </c>
      <c r="BT32" s="60" t="str">
        <f t="shared" si="193"/>
        <v>キティドデカぱっちん</v>
      </c>
      <c r="BU32" s="67">
        <f t="shared" si="194"/>
        <v>1100</v>
      </c>
      <c r="BV32" s="43">
        <f t="shared" si="127"/>
        <v>2200</v>
      </c>
      <c r="BW32" s="45">
        <f t="shared" si="128"/>
        <v>1.1000000000000001</v>
      </c>
      <c r="BX32" s="35" t="s">
        <v>1255</v>
      </c>
      <c r="BY32" s="27"/>
      <c r="BZ32" s="46"/>
      <c r="CA32" s="43">
        <v>3595</v>
      </c>
      <c r="CB32" s="44">
        <f t="shared" si="129"/>
        <v>57</v>
      </c>
      <c r="CC32" s="43">
        <v>97</v>
      </c>
      <c r="CD32" s="44">
        <f t="shared" si="130"/>
        <v>2</v>
      </c>
      <c r="CE32" s="43">
        <v>7</v>
      </c>
      <c r="CF32" s="44">
        <f t="shared" si="131"/>
        <v>1</v>
      </c>
      <c r="CG32" s="43">
        <v>0</v>
      </c>
      <c r="CH32" s="60" t="str">
        <f t="shared" si="244"/>
        <v>ギャルキティフェイスポーチ</v>
      </c>
      <c r="CI32" s="67">
        <f t="shared" si="245"/>
        <v>750</v>
      </c>
      <c r="CJ32" s="43">
        <f t="shared" si="133"/>
        <v>750</v>
      </c>
      <c r="CK32" s="45">
        <f t="shared" si="134"/>
        <v>0.13157894736842105</v>
      </c>
      <c r="CL32" s="35"/>
      <c r="CM32" s="27"/>
      <c r="CN32" s="46"/>
      <c r="CO32" s="43">
        <v>2473</v>
      </c>
      <c r="CP32" s="69">
        <f t="shared" si="135"/>
        <v>39</v>
      </c>
      <c r="CQ32" s="43">
        <v>79</v>
      </c>
      <c r="CR32" s="44">
        <f t="shared" si="136"/>
        <v>2</v>
      </c>
      <c r="CS32" s="43">
        <v>13</v>
      </c>
      <c r="CT32" s="44">
        <f t="shared" si="137"/>
        <v>2</v>
      </c>
      <c r="CU32" s="43">
        <v>1</v>
      </c>
      <c r="CV32" s="60" t="str">
        <f t="shared" si="201"/>
        <v>液晶ミニカメラ</v>
      </c>
      <c r="CW32" s="67">
        <f t="shared" si="202"/>
        <v>1100</v>
      </c>
      <c r="CX32" s="43">
        <f t="shared" si="139"/>
        <v>2200</v>
      </c>
      <c r="CY32" s="45">
        <f t="shared" si="140"/>
        <v>0.5641025641025641</v>
      </c>
      <c r="CZ32" s="35" t="s">
        <v>892</v>
      </c>
      <c r="DA32" s="58"/>
      <c r="DB32" s="46"/>
      <c r="DC32" s="43">
        <v>8431</v>
      </c>
      <c r="DD32" s="69">
        <f t="shared" si="141"/>
        <v>33</v>
      </c>
      <c r="DE32" s="43">
        <v>360</v>
      </c>
      <c r="DF32" s="44">
        <f t="shared" si="142"/>
        <v>0</v>
      </c>
      <c r="DG32" s="43">
        <v>8</v>
      </c>
      <c r="DH32" s="44">
        <f t="shared" si="143"/>
        <v>0</v>
      </c>
      <c r="DI32" s="43">
        <v>4</v>
      </c>
      <c r="DJ32" s="60" t="str">
        <f t="shared" si="235"/>
        <v>サンリオボアバンスクリップ</v>
      </c>
      <c r="DK32" s="67">
        <f t="shared" si="236"/>
        <v>1100</v>
      </c>
      <c r="DL32" s="43">
        <f t="shared" si="145"/>
        <v>0</v>
      </c>
      <c r="DM32" s="45">
        <f t="shared" si="146"/>
        <v>0</v>
      </c>
      <c r="DN32" s="35" t="s">
        <v>650</v>
      </c>
      <c r="DO32" s="27"/>
      <c r="DP32" s="46"/>
      <c r="DQ32" s="43">
        <v>4368</v>
      </c>
      <c r="DR32" s="69">
        <f t="shared" si="147"/>
        <v>25</v>
      </c>
      <c r="DS32" s="43">
        <v>120</v>
      </c>
      <c r="DT32" s="44">
        <f t="shared" si="148"/>
        <v>1</v>
      </c>
      <c r="DU32" s="43">
        <v>7</v>
      </c>
      <c r="DV32" s="44">
        <f t="shared" si="149"/>
        <v>1</v>
      </c>
      <c r="DW32" s="43">
        <v>0</v>
      </c>
      <c r="DX32" s="60" t="str">
        <f t="shared" si="242"/>
        <v>ギャルキティしっぽポーチ</v>
      </c>
      <c r="DY32" s="67">
        <f t="shared" si="243"/>
        <v>0</v>
      </c>
      <c r="DZ32" s="43">
        <f t="shared" si="152"/>
        <v>0</v>
      </c>
      <c r="EA32" s="45">
        <f t="shared" si="153"/>
        <v>0</v>
      </c>
      <c r="EB32" s="35"/>
      <c r="EC32" s="27"/>
      <c r="ED32" s="46"/>
      <c r="EE32" s="67"/>
      <c r="EF32" s="44" t="str">
        <f t="shared" si="256"/>
        <v/>
      </c>
      <c r="EG32" s="44"/>
      <c r="EH32" s="44"/>
      <c r="EI32" s="44"/>
      <c r="EJ32" s="44" t="str">
        <f t="shared" si="257"/>
        <v/>
      </c>
      <c r="EK32" s="44"/>
      <c r="EL32" s="44"/>
      <c r="EM32" s="44"/>
      <c r="EN32" s="44" t="str">
        <f t="shared" si="213"/>
        <v/>
      </c>
      <c r="EO32" s="45" t="str">
        <f t="shared" si="214"/>
        <v/>
      </c>
      <c r="EP32" s="35"/>
      <c r="EQ32" s="27"/>
      <c r="ER32" s="46"/>
      <c r="ES32" s="44"/>
      <c r="ET32" s="44" t="str">
        <f t="shared" si="258"/>
        <v/>
      </c>
      <c r="EU32" s="44"/>
      <c r="EV32" s="44" t="str">
        <f t="shared" si="259"/>
        <v/>
      </c>
      <c r="EW32" s="44"/>
      <c r="EX32" s="44" t="str">
        <f t="shared" si="260"/>
        <v/>
      </c>
      <c r="EY32" s="44"/>
      <c r="EZ32" s="44"/>
      <c r="FA32" s="44"/>
      <c r="FB32" s="44" t="str">
        <f t="shared" si="215"/>
        <v/>
      </c>
      <c r="FC32" s="45" t="str">
        <f t="shared" si="216"/>
        <v/>
      </c>
      <c r="FD32" s="35"/>
      <c r="FF32" s="46"/>
      <c r="FG32" s="67"/>
      <c r="FH32" s="44" t="str">
        <f t="shared" si="261"/>
        <v/>
      </c>
      <c r="FI32" s="44"/>
      <c r="FJ32" s="44"/>
      <c r="FK32" s="44"/>
      <c r="FL32" s="44" t="str">
        <f t="shared" si="262"/>
        <v/>
      </c>
      <c r="FM32" s="44"/>
      <c r="FN32" s="44"/>
      <c r="FO32" s="44"/>
      <c r="FP32" s="44" t="str">
        <f t="shared" si="217"/>
        <v/>
      </c>
      <c r="FQ32" s="45" t="str">
        <f t="shared" si="218"/>
        <v/>
      </c>
      <c r="FR32" s="35"/>
      <c r="FT32" s="46"/>
      <c r="FU32" s="67"/>
      <c r="FV32" s="44" t="str">
        <f t="shared" si="263"/>
        <v/>
      </c>
      <c r="FW32" s="44"/>
      <c r="FX32" s="44"/>
      <c r="FY32" s="44"/>
      <c r="FZ32" s="44" t="str">
        <f t="shared" si="264"/>
        <v/>
      </c>
      <c r="GA32" s="44"/>
      <c r="GB32" s="44"/>
      <c r="GC32" s="44"/>
      <c r="GD32" s="44" t="str">
        <f t="shared" si="219"/>
        <v/>
      </c>
      <c r="GE32" s="45" t="str">
        <f t="shared" si="220"/>
        <v/>
      </c>
      <c r="GF32" s="35"/>
      <c r="GH32" s="46"/>
      <c r="GI32" s="67"/>
      <c r="GJ32" s="44" t="str">
        <f t="shared" si="265"/>
        <v/>
      </c>
      <c r="GK32" s="44"/>
      <c r="GL32" s="44"/>
      <c r="GM32" s="44"/>
      <c r="GN32" s="44" t="str">
        <f t="shared" si="266"/>
        <v/>
      </c>
      <c r="GO32" s="44"/>
      <c r="GP32" s="44"/>
      <c r="GQ32" s="44"/>
      <c r="GR32" s="44" t="str">
        <f t="shared" si="221"/>
        <v/>
      </c>
      <c r="GS32" s="45" t="str">
        <f t="shared" si="222"/>
        <v/>
      </c>
      <c r="GT32" s="35"/>
      <c r="GU32" s="27"/>
      <c r="GV32" s="46"/>
      <c r="GW32" s="67"/>
      <c r="GX32" s="44" t="str">
        <f t="shared" si="267"/>
        <v/>
      </c>
      <c r="GY32" s="44"/>
      <c r="GZ32" s="44"/>
      <c r="HA32" s="44"/>
      <c r="HB32" s="44" t="str">
        <f t="shared" si="268"/>
        <v/>
      </c>
      <c r="HC32" s="44"/>
      <c r="HD32" s="44"/>
      <c r="HE32" s="44"/>
      <c r="HF32" s="44" t="str">
        <f t="shared" si="223"/>
        <v/>
      </c>
      <c r="HG32" s="45" t="str">
        <f t="shared" si="224"/>
        <v/>
      </c>
      <c r="HH32" s="35"/>
      <c r="HJ32" s="46"/>
      <c r="HK32" s="67"/>
      <c r="HL32" s="44" t="str">
        <f t="shared" si="269"/>
        <v/>
      </c>
      <c r="HM32" s="44"/>
      <c r="HN32" s="44"/>
      <c r="HO32" s="44"/>
      <c r="HP32" s="44" t="str">
        <f t="shared" si="270"/>
        <v/>
      </c>
      <c r="HQ32" s="44"/>
      <c r="HR32" s="44"/>
      <c r="HS32" s="44"/>
      <c r="HT32" s="44" t="str">
        <f t="shared" si="225"/>
        <v/>
      </c>
      <c r="HU32" s="45" t="str">
        <f t="shared" si="226"/>
        <v/>
      </c>
      <c r="HV32" s="35"/>
      <c r="HW32" s="61"/>
      <c r="HX32" s="46"/>
      <c r="HY32" s="43">
        <v>334</v>
      </c>
      <c r="HZ32" s="44">
        <f t="shared" si="154"/>
        <v>9</v>
      </c>
      <c r="IA32" s="43">
        <v>40</v>
      </c>
      <c r="IB32" s="44">
        <f t="shared" si="155"/>
        <v>0</v>
      </c>
      <c r="IC32" s="43">
        <v>3</v>
      </c>
      <c r="ID32" s="44">
        <f t="shared" si="156"/>
        <v>0</v>
      </c>
      <c r="IE32" s="43"/>
      <c r="IF32" s="60" t="str">
        <f t="shared" si="197"/>
        <v>余り物</v>
      </c>
      <c r="IG32" s="67">
        <f t="shared" si="198"/>
        <v>500</v>
      </c>
      <c r="IH32" s="43">
        <f t="shared" si="157"/>
        <v>0</v>
      </c>
      <c r="II32" s="45">
        <f t="shared" si="199"/>
        <v>0</v>
      </c>
      <c r="IJ32" s="35"/>
      <c r="IL32" s="46"/>
      <c r="IM32" s="43">
        <v>1478</v>
      </c>
      <c r="IN32" s="44">
        <f t="shared" si="159"/>
        <v>23</v>
      </c>
      <c r="IO32" s="43">
        <v>43</v>
      </c>
      <c r="IP32" s="44">
        <f t="shared" si="160"/>
        <v>0</v>
      </c>
      <c r="IQ32" s="43">
        <v>8</v>
      </c>
      <c r="IR32" s="44">
        <f t="shared" si="161"/>
        <v>0</v>
      </c>
      <c r="IS32" s="43">
        <v>0</v>
      </c>
      <c r="IT32" s="60" t="str">
        <f t="shared" si="162"/>
        <v>サンリオ豹柄フェイスポーチ</v>
      </c>
      <c r="IU32" s="67">
        <f t="shared" si="163"/>
        <v>900</v>
      </c>
      <c r="IV32" s="43">
        <f t="shared" si="164"/>
        <v>0</v>
      </c>
      <c r="IW32" s="45">
        <f t="shared" si="165"/>
        <v>0</v>
      </c>
      <c r="IX32" s="35"/>
      <c r="IY32" s="33"/>
      <c r="IZ32" s="46"/>
      <c r="JA32" s="43">
        <v>6193</v>
      </c>
      <c r="JB32" s="44">
        <f t="shared" si="166"/>
        <v>19</v>
      </c>
      <c r="JC32" s="43">
        <v>187</v>
      </c>
      <c r="JD32" s="44">
        <f t="shared" si="167"/>
        <v>0</v>
      </c>
      <c r="JE32" s="43">
        <v>14</v>
      </c>
      <c r="JF32" s="44">
        <f t="shared" si="168"/>
        <v>0</v>
      </c>
      <c r="JG32" s="43">
        <v>0</v>
      </c>
      <c r="JH32" s="60" t="str">
        <f t="shared" si="237"/>
        <v>ギャルキティマスコット</v>
      </c>
      <c r="JI32" s="67">
        <f t="shared" si="238"/>
        <v>500</v>
      </c>
      <c r="JJ32" s="43">
        <f t="shared" si="171"/>
        <v>0</v>
      </c>
      <c r="JK32" s="45">
        <f t="shared" si="172"/>
        <v>0</v>
      </c>
      <c r="JL32" s="35"/>
      <c r="JM32" s="27"/>
      <c r="JN32" s="46"/>
      <c r="JO32" s="43">
        <v>6788</v>
      </c>
      <c r="JP32" s="44">
        <f t="shared" si="173"/>
        <v>28</v>
      </c>
      <c r="JQ32" s="43">
        <v>191</v>
      </c>
      <c r="JR32" s="44">
        <f t="shared" si="174"/>
        <v>3</v>
      </c>
      <c r="JS32" s="43">
        <v>10</v>
      </c>
      <c r="JT32" s="44">
        <f t="shared" si="175"/>
        <v>3</v>
      </c>
      <c r="JU32" s="43">
        <v>6</v>
      </c>
      <c r="JV32" s="60" t="str">
        <f t="shared" si="203"/>
        <v>雪見イヤホン</v>
      </c>
      <c r="JW32" s="67">
        <f t="shared" si="204"/>
        <v>1100</v>
      </c>
      <c r="JX32" s="43">
        <f t="shared" si="176"/>
        <v>3300</v>
      </c>
      <c r="JY32" s="45">
        <f t="shared" si="177"/>
        <v>1.1785714285714286</v>
      </c>
      <c r="JZ32" s="35" t="s">
        <v>281</v>
      </c>
      <c r="KA32" s="61"/>
      <c r="KB32" s="46"/>
      <c r="KC32" s="43">
        <v>5284</v>
      </c>
      <c r="KD32" s="44">
        <f t="shared" si="178"/>
        <v>136</v>
      </c>
      <c r="KE32" s="43">
        <v>159</v>
      </c>
      <c r="KF32" s="44">
        <f t="shared" si="179"/>
        <v>4</v>
      </c>
      <c r="KG32" s="43">
        <v>15</v>
      </c>
      <c r="KH32" s="44">
        <f t="shared" si="180"/>
        <v>4</v>
      </c>
      <c r="KI32" s="43">
        <v>0</v>
      </c>
      <c r="KJ32" s="60" t="str">
        <f t="shared" si="240"/>
        <v>たまごっちぷかぷかKH</v>
      </c>
      <c r="KK32" s="67">
        <f t="shared" si="241"/>
        <v>1100</v>
      </c>
      <c r="KL32" s="43">
        <f t="shared" si="182"/>
        <v>4400</v>
      </c>
      <c r="KM32" s="45">
        <f t="shared" si="183"/>
        <v>0.3235294117647059</v>
      </c>
      <c r="KN32" s="35"/>
      <c r="KO32" s="27"/>
      <c r="KP32" s="46"/>
      <c r="KQ32" s="43">
        <v>7185</v>
      </c>
      <c r="KR32" s="44">
        <f t="shared" si="239"/>
        <v>65</v>
      </c>
      <c r="KS32" s="43">
        <v>147</v>
      </c>
      <c r="KT32" s="44">
        <f t="shared" si="185"/>
        <v>1</v>
      </c>
      <c r="KU32" s="43">
        <v>17</v>
      </c>
      <c r="KV32" s="44">
        <f t="shared" si="186"/>
        <v>1</v>
      </c>
      <c r="KW32" s="43">
        <v>0</v>
      </c>
      <c r="KX32" s="60" t="str">
        <f t="shared" si="187"/>
        <v>モンチッチマスコット2</v>
      </c>
      <c r="KY32" s="67">
        <f t="shared" si="188"/>
        <v>539</v>
      </c>
      <c r="KZ32" s="43">
        <f t="shared" si="189"/>
        <v>539</v>
      </c>
      <c r="LA32" s="45">
        <f t="shared" si="190"/>
        <v>8.2923076923076919E-2</v>
      </c>
      <c r="LB32" s="35"/>
      <c r="LC32" s="27"/>
      <c r="LD32" s="74"/>
      <c r="LE32" s="75"/>
      <c r="LF32" s="75"/>
      <c r="LG32" s="75"/>
      <c r="LH32" s="75" t="str">
        <f t="shared" si="120"/>
        <v/>
      </c>
      <c r="LI32" s="76"/>
      <c r="LJ32" s="75" t="str">
        <f t="shared" si="121"/>
        <v/>
      </c>
      <c r="LK32" s="75"/>
      <c r="LL32" s="77" t="str">
        <f>IF(LE30="","",LL29)</f>
        <v/>
      </c>
      <c r="LM32" s="78" t="str">
        <f>IF(LF30="","",LM29)</f>
        <v/>
      </c>
      <c r="LN32" s="75" t="str">
        <f t="shared" si="122"/>
        <v/>
      </c>
      <c r="LO32" s="79"/>
      <c r="LP32" s="35"/>
      <c r="LQ32" s="27"/>
      <c r="LR32" s="46"/>
      <c r="LS32" s="67"/>
      <c r="LT32" s="44" t="str">
        <f t="shared" si="271"/>
        <v/>
      </c>
      <c r="LU32" s="44"/>
      <c r="LV32" s="44"/>
      <c r="LW32" s="44"/>
      <c r="LX32" s="44" t="str">
        <f t="shared" si="272"/>
        <v/>
      </c>
      <c r="LY32" s="44"/>
      <c r="LZ32" s="44"/>
      <c r="MA32" s="44"/>
      <c r="MB32" s="44" t="str">
        <f t="shared" si="227"/>
        <v/>
      </c>
      <c r="MC32" s="45" t="str">
        <f t="shared" si="228"/>
        <v/>
      </c>
      <c r="MD32" s="35"/>
      <c r="ME32" s="27"/>
      <c r="MF32" s="46"/>
      <c r="MG32" s="67"/>
      <c r="MH32" s="44" t="str">
        <f t="shared" si="273"/>
        <v/>
      </c>
      <c r="MI32" s="44"/>
      <c r="MJ32" s="44"/>
      <c r="MK32" s="44"/>
      <c r="ML32" s="44" t="str">
        <f t="shared" si="274"/>
        <v/>
      </c>
      <c r="MM32" s="44"/>
      <c r="MN32" s="44"/>
      <c r="MO32" s="44"/>
      <c r="MP32" s="44" t="str">
        <f t="shared" si="229"/>
        <v/>
      </c>
      <c r="MQ32" s="45" t="str">
        <f t="shared" si="230"/>
        <v/>
      </c>
      <c r="MR32" s="35"/>
      <c r="MS32" s="27"/>
      <c r="MT32" s="46"/>
      <c r="MU32" s="67"/>
      <c r="MV32" s="44" t="str">
        <f t="shared" si="275"/>
        <v/>
      </c>
      <c r="MW32" s="44"/>
      <c r="MX32" s="44"/>
      <c r="MY32" s="44"/>
      <c r="MZ32" s="44" t="str">
        <f t="shared" si="276"/>
        <v/>
      </c>
      <c r="NA32" s="44"/>
      <c r="NB32" s="44"/>
      <c r="NC32" s="44"/>
      <c r="ND32" s="44" t="str">
        <f t="shared" si="231"/>
        <v/>
      </c>
      <c r="NE32" s="45" t="str">
        <f t="shared" si="232"/>
        <v/>
      </c>
      <c r="NF32" s="35"/>
      <c r="NG32" s="27"/>
      <c r="NH32" s="46"/>
      <c r="NI32" s="67"/>
      <c r="NJ32" s="44" t="str">
        <f t="shared" si="277"/>
        <v/>
      </c>
      <c r="NK32" s="44"/>
      <c r="NL32" s="44"/>
      <c r="NM32" s="44"/>
      <c r="NN32" s="44" t="str">
        <f t="shared" si="278"/>
        <v/>
      </c>
      <c r="NO32" s="44"/>
      <c r="NP32" s="44"/>
      <c r="NQ32" s="44"/>
      <c r="NR32" s="44" t="str">
        <f t="shared" si="233"/>
        <v/>
      </c>
      <c r="NS32" s="45" t="str">
        <f t="shared" si="234"/>
        <v/>
      </c>
      <c r="NT32" s="35"/>
    </row>
    <row r="33" spans="1:384" ht="15" customHeight="1" thickTop="1" x14ac:dyDescent="0.2">
      <c r="A33" s="38"/>
      <c r="B33" s="39"/>
      <c r="C33" s="40"/>
      <c r="D33" s="40"/>
      <c r="E33" s="41"/>
      <c r="F33" s="41"/>
      <c r="G33" s="40"/>
      <c r="H33" s="42"/>
      <c r="I33" s="44"/>
      <c r="J33" s="44" t="str">
        <f t="shared" si="246"/>
        <v/>
      </c>
      <c r="K33" s="44"/>
      <c r="L33" s="44"/>
      <c r="M33" s="44"/>
      <c r="N33" s="44" t="str">
        <f t="shared" si="247"/>
        <v/>
      </c>
      <c r="O33" s="44"/>
      <c r="P33" s="44"/>
      <c r="Q33" s="44"/>
      <c r="R33" s="44" t="str">
        <f t="shared" si="205"/>
        <v/>
      </c>
      <c r="S33" s="45" t="str">
        <f t="shared" si="206"/>
        <v/>
      </c>
      <c r="T33" s="35"/>
      <c r="U33" s="27"/>
      <c r="V33" s="46"/>
      <c r="W33" s="67"/>
      <c r="X33" s="44" t="str">
        <f t="shared" si="248"/>
        <v/>
      </c>
      <c r="Y33" s="44"/>
      <c r="Z33" s="44"/>
      <c r="AA33" s="44"/>
      <c r="AB33" s="44" t="str">
        <f t="shared" si="249"/>
        <v/>
      </c>
      <c r="AC33" s="44"/>
      <c r="AD33" s="44"/>
      <c r="AE33" s="44"/>
      <c r="AF33" s="44" t="str">
        <f t="shared" si="207"/>
        <v/>
      </c>
      <c r="AG33" s="45" t="str">
        <f t="shared" si="208"/>
        <v/>
      </c>
      <c r="AH33" s="35"/>
      <c r="AI33" s="27"/>
      <c r="AJ33" s="46"/>
      <c r="AK33" s="44"/>
      <c r="AL33" s="44" t="str">
        <f t="shared" si="250"/>
        <v/>
      </c>
      <c r="AM33" s="44"/>
      <c r="AN33" s="44" t="str">
        <f t="shared" si="251"/>
        <v/>
      </c>
      <c r="AO33" s="44"/>
      <c r="AP33" s="44" t="str">
        <f t="shared" si="252"/>
        <v/>
      </c>
      <c r="AQ33" s="44"/>
      <c r="AR33" s="44"/>
      <c r="AS33" s="44"/>
      <c r="AT33" s="44" t="str">
        <f t="shared" si="209"/>
        <v/>
      </c>
      <c r="AU33" s="45" t="str">
        <f t="shared" si="210"/>
        <v/>
      </c>
      <c r="AV33" s="35"/>
      <c r="AW33" s="27"/>
      <c r="AX33" s="46"/>
      <c r="AY33" s="44"/>
      <c r="AZ33" s="44" t="str">
        <f t="shared" si="253"/>
        <v/>
      </c>
      <c r="BA33" s="44"/>
      <c r="BB33" s="44" t="str">
        <f t="shared" si="254"/>
        <v/>
      </c>
      <c r="BC33" s="44"/>
      <c r="BD33" s="44" t="str">
        <f t="shared" si="255"/>
        <v/>
      </c>
      <c r="BE33" s="44"/>
      <c r="BF33" s="44"/>
      <c r="BG33" s="44"/>
      <c r="BH33" s="44" t="str">
        <f t="shared" si="211"/>
        <v/>
      </c>
      <c r="BI33" s="45" t="str">
        <f t="shared" si="212"/>
        <v/>
      </c>
      <c r="BJ33" s="35"/>
      <c r="BK33" s="50"/>
      <c r="BL33" s="46"/>
      <c r="BM33" s="44">
        <v>15006</v>
      </c>
      <c r="BN33" s="44">
        <f t="shared" si="123"/>
        <v>99</v>
      </c>
      <c r="BO33" s="44">
        <v>783</v>
      </c>
      <c r="BP33" s="44">
        <f t="shared" si="124"/>
        <v>6</v>
      </c>
      <c r="BQ33" s="44">
        <v>14</v>
      </c>
      <c r="BR33" s="44">
        <f t="shared" si="125"/>
        <v>5</v>
      </c>
      <c r="BS33" s="25">
        <v>2</v>
      </c>
      <c r="BT33" s="60" t="str">
        <f t="shared" si="193"/>
        <v>たまごっちマスコット</v>
      </c>
      <c r="BU33" s="67">
        <f t="shared" si="194"/>
        <v>1430</v>
      </c>
      <c r="BV33" s="44">
        <f t="shared" si="127"/>
        <v>7150</v>
      </c>
      <c r="BW33" s="45">
        <f t="shared" si="128"/>
        <v>0.72222222222222221</v>
      </c>
      <c r="BX33" s="35" t="s">
        <v>371</v>
      </c>
      <c r="BY33" s="27"/>
      <c r="BZ33" s="46"/>
      <c r="CA33" s="44">
        <v>4486</v>
      </c>
      <c r="CB33" s="44">
        <f t="shared" si="129"/>
        <v>192</v>
      </c>
      <c r="CC33" s="44">
        <v>142</v>
      </c>
      <c r="CD33" s="44">
        <f t="shared" si="130"/>
        <v>3</v>
      </c>
      <c r="CE33" s="44">
        <v>7</v>
      </c>
      <c r="CF33" s="44">
        <f t="shared" si="131"/>
        <v>4</v>
      </c>
      <c r="CG33" s="25">
        <v>7</v>
      </c>
      <c r="CH33" s="60" t="str">
        <f t="shared" si="244"/>
        <v>たまごっちブロックシール</v>
      </c>
      <c r="CI33" s="67">
        <f t="shared" si="245"/>
        <v>250</v>
      </c>
      <c r="CJ33" s="44">
        <f t="shared" si="133"/>
        <v>1000</v>
      </c>
      <c r="CK33" s="45">
        <f t="shared" si="134"/>
        <v>5.2083333333333336E-2</v>
      </c>
      <c r="CL33" s="35"/>
      <c r="CM33" s="27"/>
      <c r="CN33" s="46"/>
      <c r="CO33" s="44">
        <v>5969</v>
      </c>
      <c r="CP33" s="44">
        <f t="shared" si="135"/>
        <v>72</v>
      </c>
      <c r="CQ33" s="44">
        <v>193</v>
      </c>
      <c r="CR33" s="44">
        <f t="shared" si="136"/>
        <v>1</v>
      </c>
      <c r="CS33" s="44">
        <v>8</v>
      </c>
      <c r="CT33" s="44">
        <f t="shared" si="137"/>
        <v>2</v>
      </c>
      <c r="CU33" s="25">
        <v>75</v>
      </c>
      <c r="CV33" s="60" t="str">
        <f t="shared" si="201"/>
        <v>サンリオボアバンスクリップ</v>
      </c>
      <c r="CW33" s="67">
        <f t="shared" si="202"/>
        <v>1100</v>
      </c>
      <c r="CX33" s="44">
        <f t="shared" si="139"/>
        <v>2200</v>
      </c>
      <c r="CY33" s="45">
        <f t="shared" si="140"/>
        <v>0.30555555555555558</v>
      </c>
      <c r="CZ33" s="35" t="s">
        <v>1257</v>
      </c>
      <c r="DA33" s="58"/>
      <c r="DB33" s="46"/>
      <c r="DC33" s="44">
        <v>10326</v>
      </c>
      <c r="DD33" s="44">
        <f t="shared" si="141"/>
        <v>106</v>
      </c>
      <c r="DE33" s="44">
        <v>482</v>
      </c>
      <c r="DF33" s="44">
        <f t="shared" si="142"/>
        <v>5</v>
      </c>
      <c r="DG33" s="44">
        <v>12</v>
      </c>
      <c r="DH33" s="44">
        <f t="shared" si="143"/>
        <v>3</v>
      </c>
      <c r="DI33" s="25">
        <v>0</v>
      </c>
      <c r="DJ33" s="60" t="str">
        <f t="shared" si="235"/>
        <v>バタースクイーズ</v>
      </c>
      <c r="DK33" s="67">
        <f t="shared" si="236"/>
        <v>440</v>
      </c>
      <c r="DL33" s="44">
        <f t="shared" si="145"/>
        <v>1320</v>
      </c>
      <c r="DM33" s="45">
        <f t="shared" si="146"/>
        <v>0.12452830188679245</v>
      </c>
      <c r="DN33" s="35"/>
      <c r="DO33" s="27"/>
      <c r="DP33" s="46"/>
      <c r="DQ33" s="44">
        <v>4400</v>
      </c>
      <c r="DR33" s="69">
        <f t="shared" si="147"/>
        <v>38</v>
      </c>
      <c r="DS33" s="44">
        <v>162</v>
      </c>
      <c r="DT33" s="44">
        <f t="shared" si="148"/>
        <v>3</v>
      </c>
      <c r="DU33" s="44">
        <v>19</v>
      </c>
      <c r="DV33" s="44">
        <f t="shared" si="149"/>
        <v>3</v>
      </c>
      <c r="DW33" s="25">
        <v>0</v>
      </c>
      <c r="DX33" s="60" t="str">
        <f t="shared" si="242"/>
        <v>ボンドロシール</v>
      </c>
      <c r="DY33" s="67">
        <f t="shared" si="243"/>
        <v>150</v>
      </c>
      <c r="DZ33" s="44">
        <f t="shared" si="152"/>
        <v>450</v>
      </c>
      <c r="EA33" s="45">
        <f t="shared" si="153"/>
        <v>0.11842105263157894</v>
      </c>
      <c r="EB33" s="35">
        <v>20</v>
      </c>
      <c r="EC33" s="27"/>
      <c r="ED33" s="46"/>
      <c r="EE33" s="67"/>
      <c r="EF33" s="44" t="str">
        <f t="shared" si="256"/>
        <v/>
      </c>
      <c r="EG33" s="44"/>
      <c r="EH33" s="44"/>
      <c r="EI33" s="44"/>
      <c r="EJ33" s="44" t="str">
        <f t="shared" si="257"/>
        <v/>
      </c>
      <c r="EK33" s="44"/>
      <c r="EL33" s="44"/>
      <c r="EM33" s="44"/>
      <c r="EN33" s="44" t="str">
        <f t="shared" si="213"/>
        <v/>
      </c>
      <c r="EO33" s="45" t="str">
        <f t="shared" si="214"/>
        <v/>
      </c>
      <c r="EP33" s="35"/>
      <c r="EQ33" s="27"/>
      <c r="ER33" s="46"/>
      <c r="ES33" s="44"/>
      <c r="ET33" s="44" t="str">
        <f t="shared" si="258"/>
        <v/>
      </c>
      <c r="EU33" s="44"/>
      <c r="EV33" s="44" t="str">
        <f t="shared" si="259"/>
        <v/>
      </c>
      <c r="EW33" s="44"/>
      <c r="EX33" s="44" t="str">
        <f t="shared" si="260"/>
        <v/>
      </c>
      <c r="EY33" s="44"/>
      <c r="EZ33" s="44"/>
      <c r="FA33" s="44"/>
      <c r="FB33" s="44" t="str">
        <f t="shared" si="215"/>
        <v/>
      </c>
      <c r="FC33" s="45" t="str">
        <f t="shared" si="216"/>
        <v/>
      </c>
      <c r="FD33" s="35"/>
      <c r="FF33" s="46"/>
      <c r="FG33" s="67"/>
      <c r="FH33" s="44" t="str">
        <f t="shared" si="261"/>
        <v/>
      </c>
      <c r="FI33" s="44"/>
      <c r="FJ33" s="44"/>
      <c r="FK33" s="44"/>
      <c r="FL33" s="44" t="str">
        <f t="shared" si="262"/>
        <v/>
      </c>
      <c r="FM33" s="44"/>
      <c r="FN33" s="44"/>
      <c r="FO33" s="44"/>
      <c r="FP33" s="44" t="str">
        <f t="shared" si="217"/>
        <v/>
      </c>
      <c r="FQ33" s="45" t="str">
        <f t="shared" si="218"/>
        <v/>
      </c>
      <c r="FR33" s="35"/>
      <c r="FT33" s="46"/>
      <c r="FU33" s="67"/>
      <c r="FV33" s="44" t="str">
        <f t="shared" si="263"/>
        <v/>
      </c>
      <c r="FW33" s="44"/>
      <c r="FX33" s="44"/>
      <c r="FY33" s="44"/>
      <c r="FZ33" s="44" t="str">
        <f t="shared" si="264"/>
        <v/>
      </c>
      <c r="GA33" s="44"/>
      <c r="GB33" s="44"/>
      <c r="GC33" s="44"/>
      <c r="GD33" s="44" t="str">
        <f t="shared" si="219"/>
        <v/>
      </c>
      <c r="GE33" s="45" t="str">
        <f t="shared" si="220"/>
        <v/>
      </c>
      <c r="GF33" s="35"/>
      <c r="GH33" s="46"/>
      <c r="GI33" s="67"/>
      <c r="GJ33" s="44" t="str">
        <f t="shared" si="265"/>
        <v/>
      </c>
      <c r="GK33" s="44"/>
      <c r="GL33" s="44"/>
      <c r="GM33" s="44"/>
      <c r="GN33" s="44" t="str">
        <f t="shared" si="266"/>
        <v/>
      </c>
      <c r="GO33" s="44"/>
      <c r="GP33" s="44"/>
      <c r="GQ33" s="44"/>
      <c r="GR33" s="44" t="str">
        <f t="shared" si="221"/>
        <v/>
      </c>
      <c r="GS33" s="45" t="str">
        <f t="shared" si="222"/>
        <v/>
      </c>
      <c r="GT33" s="35"/>
      <c r="GU33" s="27"/>
      <c r="GV33" s="46"/>
      <c r="GW33" s="67"/>
      <c r="GX33" s="44" t="str">
        <f t="shared" si="267"/>
        <v/>
      </c>
      <c r="GY33" s="44"/>
      <c r="GZ33" s="44"/>
      <c r="HA33" s="44"/>
      <c r="HB33" s="44" t="str">
        <f t="shared" si="268"/>
        <v/>
      </c>
      <c r="HC33" s="44"/>
      <c r="HD33" s="44"/>
      <c r="HE33" s="44"/>
      <c r="HF33" s="44" t="str">
        <f t="shared" si="223"/>
        <v/>
      </c>
      <c r="HG33" s="45" t="str">
        <f t="shared" si="224"/>
        <v/>
      </c>
      <c r="HH33" s="35"/>
      <c r="HJ33" s="46"/>
      <c r="HK33" s="67"/>
      <c r="HL33" s="44" t="str">
        <f t="shared" si="269"/>
        <v/>
      </c>
      <c r="HM33" s="44"/>
      <c r="HN33" s="44"/>
      <c r="HO33" s="44"/>
      <c r="HP33" s="44" t="str">
        <f t="shared" si="270"/>
        <v/>
      </c>
      <c r="HQ33" s="44"/>
      <c r="HR33" s="44"/>
      <c r="HS33" s="44"/>
      <c r="HT33" s="44" t="str">
        <f t="shared" si="225"/>
        <v/>
      </c>
      <c r="HU33" s="45" t="str">
        <f t="shared" si="226"/>
        <v/>
      </c>
      <c r="HV33" s="35"/>
      <c r="HW33" s="61"/>
      <c r="HX33" s="46"/>
      <c r="HY33" s="44">
        <v>4037</v>
      </c>
      <c r="HZ33" s="44">
        <f t="shared" si="154"/>
        <v>11</v>
      </c>
      <c r="IA33" s="44">
        <v>111</v>
      </c>
      <c r="IB33" s="44">
        <f t="shared" si="155"/>
        <v>0</v>
      </c>
      <c r="IC33" s="44">
        <v>2</v>
      </c>
      <c r="ID33" s="44">
        <f t="shared" si="156"/>
        <v>0</v>
      </c>
      <c r="IE33" s="25"/>
      <c r="IF33" s="60" t="str">
        <f t="shared" si="197"/>
        <v>おしりぷにぷにシール</v>
      </c>
      <c r="IG33" s="67">
        <f t="shared" si="198"/>
        <v>220</v>
      </c>
      <c r="IH33" s="44">
        <f t="shared" si="157"/>
        <v>0</v>
      </c>
      <c r="II33" s="45">
        <f t="shared" si="199"/>
        <v>0</v>
      </c>
      <c r="IJ33" s="35"/>
      <c r="IL33" s="46"/>
      <c r="IM33" s="44">
        <v>3380</v>
      </c>
      <c r="IN33" s="44">
        <f t="shared" si="159"/>
        <v>83</v>
      </c>
      <c r="IO33" s="44">
        <v>91</v>
      </c>
      <c r="IP33" s="44">
        <f t="shared" si="160"/>
        <v>1</v>
      </c>
      <c r="IQ33" s="44">
        <v>17</v>
      </c>
      <c r="IR33" s="44">
        <f t="shared" si="161"/>
        <v>3</v>
      </c>
      <c r="IS33" s="25">
        <v>-2</v>
      </c>
      <c r="IT33" s="60" t="str">
        <f t="shared" si="162"/>
        <v>たまごっちマスコット</v>
      </c>
      <c r="IU33" s="67">
        <f t="shared" si="163"/>
        <v>1100</v>
      </c>
      <c r="IV33" s="44">
        <f t="shared" si="164"/>
        <v>3300</v>
      </c>
      <c r="IW33" s="45">
        <f t="shared" si="165"/>
        <v>0.39759036144578314</v>
      </c>
      <c r="IX33" s="35"/>
      <c r="IY33" s="33"/>
      <c r="IZ33" s="46"/>
      <c r="JA33" s="44">
        <v>9974</v>
      </c>
      <c r="JB33" s="44">
        <f t="shared" si="166"/>
        <v>85</v>
      </c>
      <c r="JC33" s="44">
        <v>288</v>
      </c>
      <c r="JD33" s="44">
        <f t="shared" si="167"/>
        <v>5</v>
      </c>
      <c r="JE33" s="44">
        <v>30</v>
      </c>
      <c r="JF33" s="44">
        <f t="shared" si="168"/>
        <v>5</v>
      </c>
      <c r="JG33" s="25">
        <v>12</v>
      </c>
      <c r="JH33" s="60" t="str">
        <f t="shared" si="237"/>
        <v>ボンボンドロップシール</v>
      </c>
      <c r="JI33" s="67">
        <f t="shared" si="238"/>
        <v>200</v>
      </c>
      <c r="JJ33" s="44">
        <f t="shared" si="171"/>
        <v>1000</v>
      </c>
      <c r="JK33" s="45">
        <f t="shared" si="172"/>
        <v>0.11764705882352941</v>
      </c>
      <c r="JL33" s="35"/>
      <c r="JM33" s="27"/>
      <c r="JN33" s="46"/>
      <c r="JO33" s="44">
        <v>6757</v>
      </c>
      <c r="JP33" s="44">
        <f t="shared" si="173"/>
        <v>86</v>
      </c>
      <c r="JQ33" s="44">
        <v>446</v>
      </c>
      <c r="JR33" s="44">
        <f t="shared" si="174"/>
        <v>1</v>
      </c>
      <c r="JS33" s="44">
        <v>22</v>
      </c>
      <c r="JT33" s="44">
        <f t="shared" si="175"/>
        <v>1</v>
      </c>
      <c r="JU33" s="25">
        <v>0</v>
      </c>
      <c r="JV33" s="60" t="str">
        <f t="shared" si="203"/>
        <v>たまごっちヘアクリップ</v>
      </c>
      <c r="JW33" s="67">
        <f t="shared" si="204"/>
        <v>1100</v>
      </c>
      <c r="JX33" s="44">
        <f t="shared" si="176"/>
        <v>1100</v>
      </c>
      <c r="JY33" s="45">
        <f t="shared" si="177"/>
        <v>0.12790697674418605</v>
      </c>
      <c r="JZ33" s="35"/>
      <c r="KA33" s="61"/>
      <c r="KB33" s="46"/>
      <c r="KC33" s="44">
        <v>10184</v>
      </c>
      <c r="KD33" s="44">
        <f t="shared" si="178"/>
        <v>49</v>
      </c>
      <c r="KE33" s="44">
        <v>536</v>
      </c>
      <c r="KF33" s="44">
        <f t="shared" si="179"/>
        <v>1</v>
      </c>
      <c r="KG33" s="44">
        <v>15</v>
      </c>
      <c r="KH33" s="44">
        <f t="shared" si="180"/>
        <v>1</v>
      </c>
      <c r="KI33" s="25">
        <v>0</v>
      </c>
      <c r="KJ33" s="60" t="str">
        <f t="shared" si="240"/>
        <v>たまごっちマスコット</v>
      </c>
      <c r="KK33" s="67">
        <f t="shared" si="241"/>
        <v>1100</v>
      </c>
      <c r="KL33" s="44">
        <f t="shared" si="182"/>
        <v>1100</v>
      </c>
      <c r="KM33" s="45">
        <f t="shared" si="183"/>
        <v>0.22448979591836735</v>
      </c>
      <c r="KN33" s="35"/>
      <c r="KO33" s="27"/>
      <c r="KP33" s="46"/>
      <c r="KQ33" s="44">
        <v>7064</v>
      </c>
      <c r="KR33" s="44">
        <f t="shared" si="239"/>
        <v>28</v>
      </c>
      <c r="KS33" s="44">
        <v>353</v>
      </c>
      <c r="KT33" s="44">
        <f t="shared" si="185"/>
        <v>8</v>
      </c>
      <c r="KU33" s="44">
        <v>262</v>
      </c>
      <c r="KV33" s="44">
        <f t="shared" si="186"/>
        <v>8</v>
      </c>
      <c r="KW33" s="25">
        <v>50</v>
      </c>
      <c r="KX33" s="60" t="str">
        <f t="shared" si="187"/>
        <v>ブレスレット</v>
      </c>
      <c r="KY33" s="67">
        <f t="shared" si="188"/>
        <v>150</v>
      </c>
      <c r="KZ33" s="44">
        <f t="shared" si="189"/>
        <v>1200</v>
      </c>
      <c r="LA33" s="45">
        <f t="shared" si="190"/>
        <v>0.42857142857142855</v>
      </c>
      <c r="LB33" s="35"/>
      <c r="LC33" s="27"/>
      <c r="LD33" s="51" t="str">
        <f>IF(A13="","",A13)</f>
        <v/>
      </c>
      <c r="LE33" s="43"/>
      <c r="LF33" s="93" t="str">
        <f>IF(LE33="","",LE33-LE30)</f>
        <v/>
      </c>
      <c r="LG33" s="43"/>
      <c r="LH33" s="43" t="str">
        <f t="shared" si="120"/>
        <v/>
      </c>
      <c r="LI33" s="43"/>
      <c r="LJ33" s="87" t="str">
        <f t="shared" si="121"/>
        <v/>
      </c>
      <c r="LK33" s="43"/>
      <c r="LL33" s="64" t="str">
        <f>IF(LE33="","",LL30)</f>
        <v/>
      </c>
      <c r="LM33" s="47" t="str">
        <f>IF(LF33="","",LM30)</f>
        <v/>
      </c>
      <c r="LN33" s="87" t="str">
        <f t="shared" si="122"/>
        <v/>
      </c>
      <c r="LO33" s="54"/>
      <c r="LP33" s="35"/>
      <c r="LQ33" s="27"/>
      <c r="LR33" s="46"/>
      <c r="LS33" s="67"/>
      <c r="LT33" s="44" t="str">
        <f t="shared" si="271"/>
        <v/>
      </c>
      <c r="LU33" s="44"/>
      <c r="LV33" s="44"/>
      <c r="LW33" s="44"/>
      <c r="LX33" s="44" t="str">
        <f t="shared" si="272"/>
        <v/>
      </c>
      <c r="LY33" s="44"/>
      <c r="LZ33" s="44"/>
      <c r="MA33" s="44"/>
      <c r="MB33" s="44" t="str">
        <f t="shared" si="227"/>
        <v/>
      </c>
      <c r="MC33" s="45" t="str">
        <f t="shared" si="228"/>
        <v/>
      </c>
      <c r="MD33" s="35"/>
      <c r="ME33" s="27"/>
      <c r="MF33" s="46"/>
      <c r="MG33" s="67"/>
      <c r="MH33" s="44" t="str">
        <f t="shared" si="273"/>
        <v/>
      </c>
      <c r="MI33" s="44"/>
      <c r="MJ33" s="44"/>
      <c r="MK33" s="44"/>
      <c r="ML33" s="44" t="str">
        <f t="shared" si="274"/>
        <v/>
      </c>
      <c r="MM33" s="44"/>
      <c r="MN33" s="44"/>
      <c r="MO33" s="44"/>
      <c r="MP33" s="44" t="str">
        <f t="shared" si="229"/>
        <v/>
      </c>
      <c r="MQ33" s="45" t="str">
        <f t="shared" si="230"/>
        <v/>
      </c>
      <c r="MR33" s="35"/>
      <c r="MS33" s="27"/>
      <c r="MT33" s="46"/>
      <c r="MU33" s="67"/>
      <c r="MV33" s="44" t="str">
        <f t="shared" si="275"/>
        <v/>
      </c>
      <c r="MW33" s="44"/>
      <c r="MX33" s="44"/>
      <c r="MY33" s="44"/>
      <c r="MZ33" s="44" t="str">
        <f t="shared" si="276"/>
        <v/>
      </c>
      <c r="NA33" s="44"/>
      <c r="NB33" s="44"/>
      <c r="NC33" s="44"/>
      <c r="ND33" s="44" t="str">
        <f t="shared" si="231"/>
        <v/>
      </c>
      <c r="NE33" s="45" t="str">
        <f t="shared" si="232"/>
        <v/>
      </c>
      <c r="NF33" s="35"/>
      <c r="NG33" s="27"/>
      <c r="NH33" s="46"/>
      <c r="NI33" s="67"/>
      <c r="NJ33" s="44" t="str">
        <f t="shared" si="277"/>
        <v/>
      </c>
      <c r="NK33" s="44"/>
      <c r="NL33" s="44"/>
      <c r="NM33" s="44"/>
      <c r="NN33" s="44" t="str">
        <f t="shared" si="278"/>
        <v/>
      </c>
      <c r="NO33" s="44"/>
      <c r="NP33" s="44"/>
      <c r="NQ33" s="44"/>
      <c r="NR33" s="44" t="str">
        <f t="shared" si="233"/>
        <v/>
      </c>
      <c r="NS33" s="45" t="str">
        <f t="shared" si="234"/>
        <v/>
      </c>
      <c r="NT33" s="35"/>
    </row>
    <row r="34" spans="1:384" ht="15" customHeight="1" thickBot="1" x14ac:dyDescent="0.25">
      <c r="A34" s="38"/>
      <c r="B34" s="39"/>
      <c r="C34" s="40"/>
      <c r="D34" s="40"/>
      <c r="E34" s="41"/>
      <c r="F34" s="41"/>
      <c r="G34" s="40"/>
      <c r="H34" s="42"/>
      <c r="I34" s="44"/>
      <c r="J34" s="44" t="str">
        <f t="shared" si="246"/>
        <v/>
      </c>
      <c r="K34" s="44"/>
      <c r="L34" s="44"/>
      <c r="M34" s="44"/>
      <c r="N34" s="44" t="str">
        <f t="shared" si="247"/>
        <v/>
      </c>
      <c r="O34" s="44"/>
      <c r="P34" s="44"/>
      <c r="Q34" s="44"/>
      <c r="R34" s="44" t="str">
        <f t="shared" si="205"/>
        <v/>
      </c>
      <c r="S34" s="45" t="str">
        <f t="shared" si="206"/>
        <v/>
      </c>
      <c r="T34" s="35"/>
      <c r="U34" s="27"/>
      <c r="V34" s="46"/>
      <c r="W34" s="67"/>
      <c r="X34" s="44" t="str">
        <f t="shared" si="248"/>
        <v/>
      </c>
      <c r="Y34" s="44"/>
      <c r="Z34" s="44"/>
      <c r="AA34" s="44"/>
      <c r="AB34" s="44" t="str">
        <f t="shared" si="249"/>
        <v/>
      </c>
      <c r="AC34" s="44"/>
      <c r="AD34" s="44"/>
      <c r="AE34" s="44"/>
      <c r="AF34" s="44" t="str">
        <f t="shared" si="207"/>
        <v/>
      </c>
      <c r="AG34" s="45" t="str">
        <f t="shared" si="208"/>
        <v/>
      </c>
      <c r="AH34" s="35"/>
      <c r="AI34" s="27"/>
      <c r="AJ34" s="46"/>
      <c r="AK34" s="44"/>
      <c r="AL34" s="44" t="str">
        <f t="shared" si="250"/>
        <v/>
      </c>
      <c r="AM34" s="44"/>
      <c r="AN34" s="44" t="str">
        <f t="shared" si="251"/>
        <v/>
      </c>
      <c r="AO34" s="44"/>
      <c r="AP34" s="44" t="str">
        <f t="shared" si="252"/>
        <v/>
      </c>
      <c r="AQ34" s="44"/>
      <c r="AR34" s="44"/>
      <c r="AS34" s="44"/>
      <c r="AT34" s="44" t="str">
        <f t="shared" si="209"/>
        <v/>
      </c>
      <c r="AU34" s="45" t="str">
        <f t="shared" si="210"/>
        <v/>
      </c>
      <c r="AV34" s="35"/>
      <c r="AW34" s="27"/>
      <c r="AX34" s="46"/>
      <c r="AY34" s="44"/>
      <c r="AZ34" s="44" t="str">
        <f t="shared" si="253"/>
        <v/>
      </c>
      <c r="BA34" s="44"/>
      <c r="BB34" s="44" t="str">
        <f t="shared" si="254"/>
        <v/>
      </c>
      <c r="BC34" s="44"/>
      <c r="BD34" s="44" t="str">
        <f t="shared" si="255"/>
        <v/>
      </c>
      <c r="BE34" s="44"/>
      <c r="BF34" s="44"/>
      <c r="BG34" s="44"/>
      <c r="BH34" s="44" t="str">
        <f t="shared" si="211"/>
        <v/>
      </c>
      <c r="BI34" s="45" t="str">
        <f t="shared" si="212"/>
        <v/>
      </c>
      <c r="BJ34" s="35"/>
      <c r="BK34" s="50"/>
      <c r="BL34" s="74"/>
      <c r="BM34" s="75">
        <v>16075</v>
      </c>
      <c r="BN34" s="82">
        <f t="shared" si="123"/>
        <v>43</v>
      </c>
      <c r="BO34" s="75">
        <v>933</v>
      </c>
      <c r="BP34" s="75">
        <f t="shared" si="124"/>
        <v>15</v>
      </c>
      <c r="BQ34" s="75">
        <v>285</v>
      </c>
      <c r="BR34" s="75">
        <f t="shared" si="125"/>
        <v>15</v>
      </c>
      <c r="BS34" s="75">
        <v>-270</v>
      </c>
      <c r="BT34" s="77" t="str">
        <f t="shared" si="193"/>
        <v>ブレスレット</v>
      </c>
      <c r="BU34" s="78">
        <f t="shared" si="194"/>
        <v>60</v>
      </c>
      <c r="BV34" s="75">
        <f t="shared" si="127"/>
        <v>900</v>
      </c>
      <c r="BW34" s="79">
        <f t="shared" si="128"/>
        <v>0.20930232558139536</v>
      </c>
      <c r="BX34" s="35" t="s">
        <v>1256</v>
      </c>
      <c r="BY34" s="27"/>
      <c r="BZ34" s="74"/>
      <c r="CA34" s="75">
        <v>5565</v>
      </c>
      <c r="CB34" s="75">
        <f t="shared" si="129"/>
        <v>77</v>
      </c>
      <c r="CC34" s="75">
        <v>153</v>
      </c>
      <c r="CD34" s="75">
        <f t="shared" si="130"/>
        <v>2</v>
      </c>
      <c r="CE34" s="75">
        <v>24</v>
      </c>
      <c r="CF34" s="75">
        <f t="shared" si="131"/>
        <v>2</v>
      </c>
      <c r="CG34" s="75">
        <v>10</v>
      </c>
      <c r="CH34" s="77" t="str">
        <f t="shared" si="244"/>
        <v>ボンボンドロップシール</v>
      </c>
      <c r="CI34" s="78">
        <f t="shared" si="245"/>
        <v>200</v>
      </c>
      <c r="CJ34" s="75">
        <f t="shared" si="133"/>
        <v>400</v>
      </c>
      <c r="CK34" s="79">
        <f t="shared" si="134"/>
        <v>5.1948051948051951E-2</v>
      </c>
      <c r="CL34" s="35"/>
      <c r="CM34" s="27"/>
      <c r="CN34" s="74"/>
      <c r="CO34" s="75">
        <v>4504</v>
      </c>
      <c r="CP34" s="75">
        <f t="shared" si="135"/>
        <v>198</v>
      </c>
      <c r="CQ34" s="75">
        <v>101</v>
      </c>
      <c r="CR34" s="75">
        <f t="shared" si="136"/>
        <v>3</v>
      </c>
      <c r="CS34" s="75">
        <v>13</v>
      </c>
      <c r="CT34" s="75">
        <f t="shared" si="137"/>
        <v>3</v>
      </c>
      <c r="CU34" s="75">
        <v>5</v>
      </c>
      <c r="CV34" s="77" t="str">
        <f t="shared" si="201"/>
        <v>バタースクイーズ</v>
      </c>
      <c r="CW34" s="78">
        <f t="shared" si="202"/>
        <v>440</v>
      </c>
      <c r="CX34" s="75">
        <f t="shared" si="139"/>
        <v>1320</v>
      </c>
      <c r="CY34" s="79">
        <f t="shared" si="140"/>
        <v>6.6666666666666666E-2</v>
      </c>
      <c r="CZ34" s="35"/>
      <c r="DA34" s="58"/>
      <c r="DB34" s="74"/>
      <c r="DC34" s="75">
        <v>7795</v>
      </c>
      <c r="DD34" s="75">
        <f t="shared" si="141"/>
        <v>96</v>
      </c>
      <c r="DE34" s="75">
        <v>431</v>
      </c>
      <c r="DF34" s="75">
        <f t="shared" si="142"/>
        <v>8</v>
      </c>
      <c r="DG34" s="75">
        <v>7</v>
      </c>
      <c r="DH34" s="75">
        <f t="shared" si="143"/>
        <v>8</v>
      </c>
      <c r="DI34" s="75">
        <v>4</v>
      </c>
      <c r="DJ34" s="77" t="str">
        <f t="shared" si="235"/>
        <v>たまごっちMC</v>
      </c>
      <c r="DK34" s="78">
        <f t="shared" si="236"/>
        <v>1430</v>
      </c>
      <c r="DL34" s="75">
        <f t="shared" si="145"/>
        <v>11440</v>
      </c>
      <c r="DM34" s="79">
        <f t="shared" si="146"/>
        <v>1.1916666666666667</v>
      </c>
      <c r="DN34" s="35" t="s">
        <v>1254</v>
      </c>
      <c r="DO34" s="27"/>
      <c r="DP34" s="74"/>
      <c r="DQ34" s="75">
        <v>3482</v>
      </c>
      <c r="DR34" s="75">
        <f t="shared" si="147"/>
        <v>109</v>
      </c>
      <c r="DS34" s="75">
        <v>224</v>
      </c>
      <c r="DT34" s="75">
        <f t="shared" si="148"/>
        <v>2</v>
      </c>
      <c r="DU34" s="75">
        <v>11</v>
      </c>
      <c r="DV34" s="75">
        <f t="shared" si="149"/>
        <v>3</v>
      </c>
      <c r="DW34" s="75">
        <v>5</v>
      </c>
      <c r="DX34" s="77" t="str">
        <f t="shared" si="242"/>
        <v>たまごっちブロックシール</v>
      </c>
      <c r="DY34" s="78">
        <f t="shared" si="243"/>
        <v>600</v>
      </c>
      <c r="DZ34" s="75">
        <f t="shared" si="152"/>
        <v>1800</v>
      </c>
      <c r="EA34" s="79">
        <f t="shared" si="153"/>
        <v>0.16513761467889909</v>
      </c>
      <c r="EB34" s="35"/>
      <c r="EC34" s="27"/>
      <c r="ED34" s="46"/>
      <c r="EE34" s="67"/>
      <c r="EF34" s="44" t="str">
        <f t="shared" si="256"/>
        <v/>
      </c>
      <c r="EG34" s="44"/>
      <c r="EH34" s="44"/>
      <c r="EI34" s="44"/>
      <c r="EJ34" s="44" t="str">
        <f t="shared" si="257"/>
        <v/>
      </c>
      <c r="EK34" s="44"/>
      <c r="EL34" s="44"/>
      <c r="EM34" s="44"/>
      <c r="EN34" s="44" t="str">
        <f t="shared" si="213"/>
        <v/>
      </c>
      <c r="EO34" s="45" t="str">
        <f t="shared" si="214"/>
        <v/>
      </c>
      <c r="EP34" s="35"/>
      <c r="EQ34" s="27"/>
      <c r="ER34" s="46"/>
      <c r="ES34" s="44"/>
      <c r="ET34" s="44" t="str">
        <f t="shared" si="258"/>
        <v/>
      </c>
      <c r="EU34" s="44"/>
      <c r="EV34" s="44" t="str">
        <f t="shared" si="259"/>
        <v/>
      </c>
      <c r="EW34" s="44"/>
      <c r="EX34" s="44" t="str">
        <f t="shared" si="260"/>
        <v/>
      </c>
      <c r="EY34" s="44"/>
      <c r="EZ34" s="44"/>
      <c r="FA34" s="44"/>
      <c r="FB34" s="44" t="str">
        <f t="shared" si="215"/>
        <v/>
      </c>
      <c r="FC34" s="45" t="str">
        <f t="shared" si="216"/>
        <v/>
      </c>
      <c r="FD34" s="35"/>
      <c r="FF34" s="46"/>
      <c r="FG34" s="67"/>
      <c r="FH34" s="44" t="str">
        <f t="shared" si="261"/>
        <v/>
      </c>
      <c r="FI34" s="44"/>
      <c r="FJ34" s="44"/>
      <c r="FK34" s="44"/>
      <c r="FL34" s="44" t="str">
        <f t="shared" si="262"/>
        <v/>
      </c>
      <c r="FM34" s="44"/>
      <c r="FN34" s="44"/>
      <c r="FO34" s="44"/>
      <c r="FP34" s="44" t="str">
        <f t="shared" si="217"/>
        <v/>
      </c>
      <c r="FQ34" s="45" t="str">
        <f t="shared" si="218"/>
        <v/>
      </c>
      <c r="FR34" s="35"/>
      <c r="FT34" s="46"/>
      <c r="FU34" s="67"/>
      <c r="FV34" s="44" t="str">
        <f t="shared" si="263"/>
        <v/>
      </c>
      <c r="FW34" s="44"/>
      <c r="FX34" s="44"/>
      <c r="FY34" s="44"/>
      <c r="FZ34" s="44" t="str">
        <f t="shared" si="264"/>
        <v/>
      </c>
      <c r="GA34" s="44"/>
      <c r="GB34" s="44"/>
      <c r="GC34" s="44"/>
      <c r="GD34" s="44" t="str">
        <f t="shared" si="219"/>
        <v/>
      </c>
      <c r="GE34" s="45" t="str">
        <f t="shared" si="220"/>
        <v/>
      </c>
      <c r="GF34" s="35"/>
      <c r="GH34" s="46"/>
      <c r="GI34" s="67"/>
      <c r="GJ34" s="44" t="str">
        <f t="shared" si="265"/>
        <v/>
      </c>
      <c r="GK34" s="44"/>
      <c r="GL34" s="44"/>
      <c r="GM34" s="44"/>
      <c r="GN34" s="44" t="str">
        <f t="shared" si="266"/>
        <v/>
      </c>
      <c r="GO34" s="44"/>
      <c r="GP34" s="44"/>
      <c r="GQ34" s="44"/>
      <c r="GR34" s="44" t="str">
        <f t="shared" si="221"/>
        <v/>
      </c>
      <c r="GS34" s="45" t="str">
        <f t="shared" si="222"/>
        <v/>
      </c>
      <c r="GT34" s="35"/>
      <c r="GU34" s="27"/>
      <c r="GV34" s="46"/>
      <c r="GW34" s="67"/>
      <c r="GX34" s="44" t="str">
        <f t="shared" si="267"/>
        <v/>
      </c>
      <c r="GY34" s="44"/>
      <c r="GZ34" s="44"/>
      <c r="HA34" s="44"/>
      <c r="HB34" s="44" t="str">
        <f t="shared" si="268"/>
        <v/>
      </c>
      <c r="HC34" s="44"/>
      <c r="HD34" s="44"/>
      <c r="HE34" s="44"/>
      <c r="HF34" s="44" t="str">
        <f t="shared" si="223"/>
        <v/>
      </c>
      <c r="HG34" s="45" t="str">
        <f t="shared" si="224"/>
        <v/>
      </c>
      <c r="HH34" s="35"/>
      <c r="HJ34" s="46"/>
      <c r="HK34" s="67"/>
      <c r="HL34" s="44" t="str">
        <f t="shared" si="269"/>
        <v/>
      </c>
      <c r="HM34" s="44"/>
      <c r="HN34" s="44"/>
      <c r="HO34" s="44"/>
      <c r="HP34" s="44" t="str">
        <f t="shared" si="270"/>
        <v/>
      </c>
      <c r="HQ34" s="44"/>
      <c r="HR34" s="44"/>
      <c r="HS34" s="44"/>
      <c r="HT34" s="44" t="str">
        <f t="shared" si="225"/>
        <v/>
      </c>
      <c r="HU34" s="45" t="str">
        <f t="shared" si="226"/>
        <v/>
      </c>
      <c r="HV34" s="35"/>
      <c r="HW34" s="61"/>
      <c r="HX34" s="74"/>
      <c r="HY34" s="75">
        <v>18272</v>
      </c>
      <c r="HZ34" s="75">
        <f t="shared" si="154"/>
        <v>216</v>
      </c>
      <c r="IA34" s="75">
        <v>146</v>
      </c>
      <c r="IB34" s="75">
        <f t="shared" si="155"/>
        <v>2</v>
      </c>
      <c r="IC34" s="75">
        <v>0</v>
      </c>
      <c r="ID34" s="75">
        <f t="shared" si="156"/>
        <v>4</v>
      </c>
      <c r="IE34" s="75"/>
      <c r="IF34" s="77" t="str">
        <f t="shared" si="197"/>
        <v>ボンボンドロップシール</v>
      </c>
      <c r="IG34" s="78">
        <f t="shared" si="198"/>
        <v>2000</v>
      </c>
      <c r="IH34" s="75">
        <f t="shared" si="157"/>
        <v>8000</v>
      </c>
      <c r="II34" s="79">
        <f t="shared" si="199"/>
        <v>0.37037037037037035</v>
      </c>
      <c r="IJ34" s="35"/>
      <c r="IL34" s="74"/>
      <c r="IM34" s="75">
        <v>2927</v>
      </c>
      <c r="IN34" s="75">
        <f t="shared" si="159"/>
        <v>56</v>
      </c>
      <c r="IO34" s="75">
        <v>119</v>
      </c>
      <c r="IP34" s="75">
        <f t="shared" si="160"/>
        <v>7</v>
      </c>
      <c r="IQ34" s="75">
        <v>30</v>
      </c>
      <c r="IR34" s="75">
        <f t="shared" si="161"/>
        <v>6</v>
      </c>
      <c r="IS34" s="75">
        <v>0</v>
      </c>
      <c r="IT34" s="77" t="str">
        <f t="shared" si="162"/>
        <v>ボンドロシール</v>
      </c>
      <c r="IU34" s="78">
        <f t="shared" si="163"/>
        <v>200</v>
      </c>
      <c r="IV34" s="75">
        <f t="shared" si="164"/>
        <v>1200</v>
      </c>
      <c r="IW34" s="79">
        <f t="shared" si="165"/>
        <v>0.21428571428571427</v>
      </c>
      <c r="IX34" s="35"/>
      <c r="IY34" s="33"/>
      <c r="IZ34" s="74"/>
      <c r="JA34" s="75">
        <v>9702</v>
      </c>
      <c r="JB34" s="75">
        <f t="shared" si="166"/>
        <v>159</v>
      </c>
      <c r="JC34" s="75">
        <v>351</v>
      </c>
      <c r="JD34" s="75">
        <f t="shared" si="167"/>
        <v>3</v>
      </c>
      <c r="JE34" s="75">
        <v>16</v>
      </c>
      <c r="JF34" s="75">
        <f t="shared" si="168"/>
        <v>2</v>
      </c>
      <c r="JG34" s="75">
        <v>1</v>
      </c>
      <c r="JH34" s="77" t="str">
        <f t="shared" si="237"/>
        <v>バタースクイーズ</v>
      </c>
      <c r="JI34" s="78">
        <f t="shared" si="238"/>
        <v>400</v>
      </c>
      <c r="JJ34" s="75">
        <f t="shared" si="171"/>
        <v>800</v>
      </c>
      <c r="JK34" s="79">
        <f t="shared" si="172"/>
        <v>5.0314465408805034E-2</v>
      </c>
      <c r="JL34" s="35"/>
      <c r="JM34" s="27"/>
      <c r="JN34" s="74"/>
      <c r="JO34" s="75">
        <v>7775</v>
      </c>
      <c r="JP34" s="75">
        <f t="shared" si="173"/>
        <v>16</v>
      </c>
      <c r="JQ34" s="75">
        <v>336</v>
      </c>
      <c r="JR34" s="75">
        <f t="shared" si="174"/>
        <v>1</v>
      </c>
      <c r="JS34" s="75">
        <v>13</v>
      </c>
      <c r="JT34" s="75">
        <f t="shared" si="175"/>
        <v>1</v>
      </c>
      <c r="JU34" s="75">
        <v>57</v>
      </c>
      <c r="JV34" s="77" t="str">
        <f t="shared" si="203"/>
        <v>忍者グミ</v>
      </c>
      <c r="JW34" s="78">
        <f t="shared" si="204"/>
        <v>200</v>
      </c>
      <c r="JX34" s="75">
        <f t="shared" si="176"/>
        <v>200</v>
      </c>
      <c r="JY34" s="79">
        <f t="shared" si="177"/>
        <v>0.125</v>
      </c>
      <c r="JZ34" s="35" t="s">
        <v>1261</v>
      </c>
      <c r="KA34" s="61"/>
      <c r="KB34" s="74"/>
      <c r="KC34" s="75">
        <v>2308</v>
      </c>
      <c r="KD34" s="75">
        <f t="shared" si="178"/>
        <v>229</v>
      </c>
      <c r="KE34" s="75">
        <v>282</v>
      </c>
      <c r="KF34" s="75">
        <f t="shared" si="179"/>
        <v>6</v>
      </c>
      <c r="KG34" s="75">
        <v>6</v>
      </c>
      <c r="KH34" s="75">
        <f t="shared" si="180"/>
        <v>8</v>
      </c>
      <c r="KI34" s="75">
        <v>5</v>
      </c>
      <c r="KJ34" s="77" t="str">
        <f t="shared" si="240"/>
        <v>たまごっちタイルシール</v>
      </c>
      <c r="KK34" s="78">
        <f t="shared" si="241"/>
        <v>650</v>
      </c>
      <c r="KL34" s="75">
        <f t="shared" si="182"/>
        <v>5200</v>
      </c>
      <c r="KM34" s="79">
        <f t="shared" si="183"/>
        <v>0.22707423580786026</v>
      </c>
      <c r="KN34" s="35"/>
      <c r="KO34" s="27"/>
      <c r="KP34" s="74"/>
      <c r="KQ34" s="75">
        <v>6805</v>
      </c>
      <c r="KR34" s="75">
        <f t="shared" si="239"/>
        <v>10</v>
      </c>
      <c r="KS34" s="75">
        <v>246</v>
      </c>
      <c r="KT34" s="75">
        <f t="shared" si="185"/>
        <v>0</v>
      </c>
      <c r="KU34" s="75">
        <v>10</v>
      </c>
      <c r="KV34" s="75">
        <f t="shared" si="186"/>
        <v>0</v>
      </c>
      <c r="KW34" s="75">
        <v>0</v>
      </c>
      <c r="KX34" s="77" t="str">
        <f t="shared" si="187"/>
        <v>キティしっぽ付ポーチ</v>
      </c>
      <c r="KY34" s="78">
        <f t="shared" si="188"/>
        <v>670</v>
      </c>
      <c r="KZ34" s="75">
        <f t="shared" si="189"/>
        <v>0</v>
      </c>
      <c r="LA34" s="79">
        <f t="shared" si="190"/>
        <v>0</v>
      </c>
      <c r="LB34" s="35" t="s">
        <v>1258</v>
      </c>
      <c r="LC34" s="27"/>
      <c r="LD34" s="46"/>
      <c r="LE34" s="44"/>
      <c r="LF34" s="44"/>
      <c r="LG34" s="44"/>
      <c r="LH34" s="44" t="str">
        <f t="shared" si="120"/>
        <v/>
      </c>
      <c r="LI34" s="43"/>
      <c r="LJ34" s="44" t="str">
        <f t="shared" si="121"/>
        <v/>
      </c>
      <c r="LK34" s="44"/>
      <c r="LL34" s="72" t="str">
        <f>IF(LE33="","",LL31)</f>
        <v/>
      </c>
      <c r="LM34" s="67" t="str">
        <f>IF(LF33="","",LM31)</f>
        <v/>
      </c>
      <c r="LN34" s="44" t="str">
        <f t="shared" si="122"/>
        <v/>
      </c>
      <c r="LO34" s="45"/>
      <c r="LP34" s="35"/>
      <c r="LQ34" s="27"/>
      <c r="LR34" s="46"/>
      <c r="LS34" s="67"/>
      <c r="LT34" s="44" t="str">
        <f t="shared" si="271"/>
        <v/>
      </c>
      <c r="LU34" s="44"/>
      <c r="LV34" s="44"/>
      <c r="LW34" s="44"/>
      <c r="LX34" s="44" t="str">
        <f t="shared" si="272"/>
        <v/>
      </c>
      <c r="LY34" s="44"/>
      <c r="LZ34" s="44"/>
      <c r="MA34" s="44"/>
      <c r="MB34" s="44" t="str">
        <f t="shared" si="227"/>
        <v/>
      </c>
      <c r="MC34" s="45" t="str">
        <f t="shared" si="228"/>
        <v/>
      </c>
      <c r="MD34" s="35"/>
      <c r="ME34" s="27"/>
      <c r="MF34" s="46"/>
      <c r="MG34" s="67"/>
      <c r="MH34" s="44" t="str">
        <f t="shared" si="273"/>
        <v/>
      </c>
      <c r="MI34" s="44"/>
      <c r="MJ34" s="44"/>
      <c r="MK34" s="44"/>
      <c r="ML34" s="44" t="str">
        <f t="shared" si="274"/>
        <v/>
      </c>
      <c r="MM34" s="44"/>
      <c r="MN34" s="44"/>
      <c r="MO34" s="44"/>
      <c r="MP34" s="44" t="str">
        <f t="shared" si="229"/>
        <v/>
      </c>
      <c r="MQ34" s="45" t="str">
        <f t="shared" si="230"/>
        <v/>
      </c>
      <c r="MR34" s="35"/>
      <c r="MS34" s="27"/>
      <c r="MT34" s="46"/>
      <c r="MU34" s="67"/>
      <c r="MV34" s="44" t="str">
        <f t="shared" si="275"/>
        <v/>
      </c>
      <c r="MW34" s="44"/>
      <c r="MX34" s="44"/>
      <c r="MY34" s="44"/>
      <c r="MZ34" s="44" t="str">
        <f t="shared" si="276"/>
        <v/>
      </c>
      <c r="NA34" s="44"/>
      <c r="NB34" s="44"/>
      <c r="NC34" s="44"/>
      <c r="ND34" s="44" t="str">
        <f t="shared" si="231"/>
        <v/>
      </c>
      <c r="NE34" s="45" t="str">
        <f t="shared" si="232"/>
        <v/>
      </c>
      <c r="NF34" s="35"/>
      <c r="NG34" s="27"/>
      <c r="NH34" s="46"/>
      <c r="NI34" s="67"/>
      <c r="NJ34" s="44" t="str">
        <f t="shared" si="277"/>
        <v/>
      </c>
      <c r="NK34" s="44"/>
      <c r="NL34" s="44"/>
      <c r="NM34" s="44"/>
      <c r="NN34" s="44" t="str">
        <f t="shared" si="278"/>
        <v/>
      </c>
      <c r="NO34" s="44"/>
      <c r="NP34" s="44"/>
      <c r="NQ34" s="44"/>
      <c r="NR34" s="44" t="str">
        <f t="shared" si="233"/>
        <v/>
      </c>
      <c r="NS34" s="45" t="str">
        <f t="shared" si="234"/>
        <v/>
      </c>
      <c r="NT34" s="35"/>
    </row>
    <row r="35" spans="1:384" ht="15" customHeight="1" thickTop="1" thickBot="1" x14ac:dyDescent="0.25">
      <c r="A35" s="38"/>
      <c r="B35" s="39"/>
      <c r="C35" s="40"/>
      <c r="D35" s="40"/>
      <c r="E35" s="41"/>
      <c r="F35" s="41"/>
      <c r="G35" s="40"/>
      <c r="H35" s="42"/>
      <c r="I35" s="44"/>
      <c r="J35" s="44" t="str">
        <f t="shared" si="246"/>
        <v/>
      </c>
      <c r="K35" s="44"/>
      <c r="L35" s="44"/>
      <c r="M35" s="44"/>
      <c r="N35" s="44" t="str">
        <f t="shared" si="247"/>
        <v/>
      </c>
      <c r="O35" s="44"/>
      <c r="P35" s="44"/>
      <c r="Q35" s="44"/>
      <c r="R35" s="44" t="str">
        <f t="shared" si="205"/>
        <v/>
      </c>
      <c r="S35" s="45" t="str">
        <f t="shared" si="206"/>
        <v/>
      </c>
      <c r="T35" s="35"/>
      <c r="U35" s="27"/>
      <c r="V35" s="46"/>
      <c r="W35" s="67"/>
      <c r="X35" s="44" t="str">
        <f t="shared" si="248"/>
        <v/>
      </c>
      <c r="Y35" s="44"/>
      <c r="Z35" s="44"/>
      <c r="AA35" s="44"/>
      <c r="AB35" s="44" t="str">
        <f t="shared" si="249"/>
        <v/>
      </c>
      <c r="AC35" s="44"/>
      <c r="AD35" s="44"/>
      <c r="AE35" s="44"/>
      <c r="AF35" s="44" t="str">
        <f t="shared" si="207"/>
        <v/>
      </c>
      <c r="AG35" s="45" t="str">
        <f t="shared" si="208"/>
        <v/>
      </c>
      <c r="AH35" s="35"/>
      <c r="AI35" s="27"/>
      <c r="AJ35" s="46"/>
      <c r="AK35" s="44"/>
      <c r="AL35" s="44" t="str">
        <f t="shared" si="250"/>
        <v/>
      </c>
      <c r="AM35" s="44"/>
      <c r="AN35" s="44" t="str">
        <f t="shared" si="251"/>
        <v/>
      </c>
      <c r="AO35" s="44"/>
      <c r="AP35" s="44" t="str">
        <f t="shared" si="252"/>
        <v/>
      </c>
      <c r="AQ35" s="44"/>
      <c r="AR35" s="44"/>
      <c r="AS35" s="44"/>
      <c r="AT35" s="44" t="str">
        <f t="shared" si="209"/>
        <v/>
      </c>
      <c r="AU35" s="45" t="str">
        <f t="shared" si="210"/>
        <v/>
      </c>
      <c r="AV35" s="35"/>
      <c r="AW35" s="27"/>
      <c r="AX35" s="46"/>
      <c r="AY35" s="44"/>
      <c r="AZ35" s="44" t="str">
        <f t="shared" si="253"/>
        <v/>
      </c>
      <c r="BA35" s="44"/>
      <c r="BB35" s="44" t="str">
        <f t="shared" si="254"/>
        <v/>
      </c>
      <c r="BC35" s="44"/>
      <c r="BD35" s="44" t="str">
        <f t="shared" si="255"/>
        <v/>
      </c>
      <c r="BE35" s="44"/>
      <c r="BF35" s="44"/>
      <c r="BG35" s="44"/>
      <c r="BH35" s="44" t="str">
        <f t="shared" si="211"/>
        <v/>
      </c>
      <c r="BI35" s="45" t="str">
        <f t="shared" si="212"/>
        <v/>
      </c>
      <c r="BJ35" s="35"/>
      <c r="BK35" s="50"/>
      <c r="BL35" s="51">
        <f>IF($A11="","",$A11)</f>
        <v>46121</v>
      </c>
      <c r="BM35" s="44"/>
      <c r="BN35" s="43" t="str">
        <f t="shared" si="123"/>
        <v/>
      </c>
      <c r="BO35" s="44"/>
      <c r="BP35" s="87" t="str">
        <f t="shared" si="124"/>
        <v/>
      </c>
      <c r="BQ35" s="90"/>
      <c r="BR35" s="43" t="str">
        <f t="shared" si="125"/>
        <v/>
      </c>
      <c r="BS35" s="43"/>
      <c r="BT35" s="53" t="str">
        <f t="shared" si="193"/>
        <v/>
      </c>
      <c r="BU35" s="47" t="str">
        <f t="shared" si="194"/>
        <v/>
      </c>
      <c r="BV35" s="44" t="str">
        <f t="shared" si="127"/>
        <v/>
      </c>
      <c r="BW35" s="89" t="str">
        <f t="shared" si="128"/>
        <v/>
      </c>
      <c r="BX35" s="35"/>
      <c r="BY35" s="27"/>
      <c r="BZ35" s="51">
        <f>IF($A11="","",$A11)</f>
        <v>46121</v>
      </c>
      <c r="CA35" s="44"/>
      <c r="CB35" s="43" t="str">
        <f t="shared" si="129"/>
        <v/>
      </c>
      <c r="CC35" s="44"/>
      <c r="CD35" s="87" t="str">
        <f t="shared" si="130"/>
        <v/>
      </c>
      <c r="CE35" s="90"/>
      <c r="CF35" s="43" t="str">
        <f t="shared" si="131"/>
        <v/>
      </c>
      <c r="CG35" s="43"/>
      <c r="CH35" s="53" t="str">
        <f t="shared" si="244"/>
        <v/>
      </c>
      <c r="CI35" s="47" t="str">
        <f t="shared" si="245"/>
        <v/>
      </c>
      <c r="CJ35" s="44" t="str">
        <f t="shared" si="133"/>
        <v/>
      </c>
      <c r="CK35" s="89" t="str">
        <f t="shared" si="134"/>
        <v/>
      </c>
      <c r="CL35" s="35"/>
      <c r="CM35" s="27"/>
      <c r="CN35" s="51">
        <f>IF($A11="","",$A11)</f>
        <v>46121</v>
      </c>
      <c r="CO35" s="44"/>
      <c r="CP35" s="43" t="str">
        <f t="shared" si="135"/>
        <v/>
      </c>
      <c r="CQ35" s="44"/>
      <c r="CR35" s="87" t="str">
        <f t="shared" si="136"/>
        <v/>
      </c>
      <c r="CS35" s="90"/>
      <c r="CT35" s="43" t="str">
        <f t="shared" si="137"/>
        <v/>
      </c>
      <c r="CU35" s="43"/>
      <c r="CV35" s="53" t="str">
        <f t="shared" si="201"/>
        <v/>
      </c>
      <c r="CW35" s="47" t="str">
        <f t="shared" si="202"/>
        <v/>
      </c>
      <c r="CX35" s="44" t="str">
        <f t="shared" si="139"/>
        <v/>
      </c>
      <c r="CY35" s="89" t="str">
        <f t="shared" si="140"/>
        <v/>
      </c>
      <c r="CZ35" s="35"/>
      <c r="DA35" s="58"/>
      <c r="DB35" s="51">
        <f>IF($A11="","",$A11)</f>
        <v>46121</v>
      </c>
      <c r="DC35" s="44"/>
      <c r="DD35" s="43" t="str">
        <f t="shared" si="141"/>
        <v/>
      </c>
      <c r="DE35" s="44"/>
      <c r="DF35" s="87" t="str">
        <f t="shared" si="142"/>
        <v/>
      </c>
      <c r="DG35" s="90"/>
      <c r="DH35" s="43" t="str">
        <f t="shared" si="143"/>
        <v/>
      </c>
      <c r="DI35" s="43"/>
      <c r="DJ35" s="53" t="str">
        <f t="shared" si="235"/>
        <v/>
      </c>
      <c r="DK35" s="47" t="str">
        <f t="shared" si="236"/>
        <v/>
      </c>
      <c r="DL35" s="44" t="str">
        <f t="shared" si="145"/>
        <v/>
      </c>
      <c r="DM35" s="89" t="str">
        <f t="shared" si="146"/>
        <v/>
      </c>
      <c r="DN35" s="35"/>
      <c r="DO35" s="27"/>
      <c r="DP35" s="51">
        <f>IF($A11="","",$A11)</f>
        <v>46121</v>
      </c>
      <c r="DQ35" s="44"/>
      <c r="DR35" s="43" t="str">
        <f t="shared" si="147"/>
        <v/>
      </c>
      <c r="DS35" s="44"/>
      <c r="DT35" s="87" t="str">
        <f t="shared" si="148"/>
        <v/>
      </c>
      <c r="DU35" s="90"/>
      <c r="DV35" s="43" t="str">
        <f t="shared" si="149"/>
        <v/>
      </c>
      <c r="DW35" s="43"/>
      <c r="DX35" s="53" t="str">
        <f t="shared" si="242"/>
        <v/>
      </c>
      <c r="DY35" s="47" t="str">
        <f t="shared" si="243"/>
        <v/>
      </c>
      <c r="DZ35" s="44" t="str">
        <f t="shared" si="152"/>
        <v/>
      </c>
      <c r="EA35" s="89" t="str">
        <f t="shared" si="153"/>
        <v/>
      </c>
      <c r="EB35" s="35"/>
      <c r="EC35" s="27"/>
      <c r="ED35" s="46"/>
      <c r="EE35" s="67"/>
      <c r="EF35" s="44" t="str">
        <f t="shared" si="256"/>
        <v/>
      </c>
      <c r="EG35" s="44"/>
      <c r="EH35" s="44"/>
      <c r="EI35" s="44"/>
      <c r="EJ35" s="44" t="str">
        <f t="shared" si="257"/>
        <v/>
      </c>
      <c r="EK35" s="44"/>
      <c r="EL35" s="44"/>
      <c r="EM35" s="44"/>
      <c r="EN35" s="44" t="str">
        <f t="shared" si="213"/>
        <v/>
      </c>
      <c r="EO35" s="45" t="str">
        <f t="shared" si="214"/>
        <v/>
      </c>
      <c r="EP35" s="35"/>
      <c r="EQ35" s="27"/>
      <c r="ER35" s="46"/>
      <c r="ES35" s="44"/>
      <c r="ET35" s="44" t="str">
        <f t="shared" si="258"/>
        <v/>
      </c>
      <c r="EU35" s="44"/>
      <c r="EV35" s="44" t="str">
        <f t="shared" si="259"/>
        <v/>
      </c>
      <c r="EW35" s="44"/>
      <c r="EX35" s="44" t="str">
        <f t="shared" si="260"/>
        <v/>
      </c>
      <c r="EY35" s="44"/>
      <c r="EZ35" s="44"/>
      <c r="FA35" s="44"/>
      <c r="FB35" s="44" t="str">
        <f t="shared" si="215"/>
        <v/>
      </c>
      <c r="FC35" s="45" t="str">
        <f t="shared" si="216"/>
        <v/>
      </c>
      <c r="FD35" s="35"/>
      <c r="FF35" s="46"/>
      <c r="FG35" s="67"/>
      <c r="FH35" s="44" t="str">
        <f t="shared" si="261"/>
        <v/>
      </c>
      <c r="FI35" s="44"/>
      <c r="FJ35" s="44"/>
      <c r="FK35" s="44"/>
      <c r="FL35" s="44" t="str">
        <f t="shared" si="262"/>
        <v/>
      </c>
      <c r="FM35" s="44"/>
      <c r="FN35" s="44"/>
      <c r="FO35" s="44"/>
      <c r="FP35" s="44" t="str">
        <f t="shared" si="217"/>
        <v/>
      </c>
      <c r="FQ35" s="45" t="str">
        <f t="shared" si="218"/>
        <v/>
      </c>
      <c r="FR35" s="35"/>
      <c r="FT35" s="46"/>
      <c r="FU35" s="67"/>
      <c r="FV35" s="44" t="str">
        <f t="shared" si="263"/>
        <v/>
      </c>
      <c r="FW35" s="44"/>
      <c r="FX35" s="44"/>
      <c r="FY35" s="44"/>
      <c r="FZ35" s="44" t="str">
        <f t="shared" si="264"/>
        <v/>
      </c>
      <c r="GA35" s="44"/>
      <c r="GB35" s="44"/>
      <c r="GC35" s="44"/>
      <c r="GD35" s="44" t="str">
        <f t="shared" si="219"/>
        <v/>
      </c>
      <c r="GE35" s="45" t="str">
        <f t="shared" si="220"/>
        <v/>
      </c>
      <c r="GF35" s="35"/>
      <c r="GH35" s="46"/>
      <c r="GI35" s="67"/>
      <c r="GJ35" s="44" t="str">
        <f t="shared" si="265"/>
        <v/>
      </c>
      <c r="GK35" s="44"/>
      <c r="GL35" s="44"/>
      <c r="GM35" s="44"/>
      <c r="GN35" s="44" t="str">
        <f t="shared" si="266"/>
        <v/>
      </c>
      <c r="GO35" s="44"/>
      <c r="GP35" s="44"/>
      <c r="GQ35" s="44"/>
      <c r="GR35" s="44" t="str">
        <f t="shared" si="221"/>
        <v/>
      </c>
      <c r="GS35" s="45" t="str">
        <f t="shared" si="222"/>
        <v/>
      </c>
      <c r="GT35" s="35"/>
      <c r="GU35" s="27"/>
      <c r="GV35" s="46"/>
      <c r="GW35" s="67"/>
      <c r="GX35" s="44" t="str">
        <f t="shared" si="267"/>
        <v/>
      </c>
      <c r="GY35" s="44"/>
      <c r="GZ35" s="44"/>
      <c r="HA35" s="44"/>
      <c r="HB35" s="44" t="str">
        <f t="shared" si="268"/>
        <v/>
      </c>
      <c r="HC35" s="44"/>
      <c r="HD35" s="44"/>
      <c r="HE35" s="44"/>
      <c r="HF35" s="44" t="str">
        <f t="shared" si="223"/>
        <v/>
      </c>
      <c r="HG35" s="45" t="str">
        <f t="shared" si="224"/>
        <v/>
      </c>
      <c r="HH35" s="35"/>
      <c r="HJ35" s="46"/>
      <c r="HK35" s="67"/>
      <c r="HL35" s="44" t="str">
        <f t="shared" si="269"/>
        <v/>
      </c>
      <c r="HM35" s="44"/>
      <c r="HN35" s="44"/>
      <c r="HO35" s="44"/>
      <c r="HP35" s="44" t="str">
        <f t="shared" si="270"/>
        <v/>
      </c>
      <c r="HQ35" s="44"/>
      <c r="HR35" s="44"/>
      <c r="HS35" s="44"/>
      <c r="HT35" s="44" t="str">
        <f t="shared" si="225"/>
        <v/>
      </c>
      <c r="HU35" s="45" t="str">
        <f t="shared" si="226"/>
        <v/>
      </c>
      <c r="HV35" s="35"/>
      <c r="HW35" s="61"/>
      <c r="HX35" s="51">
        <f>IF($A11="","",$A11)</f>
        <v>46121</v>
      </c>
      <c r="HY35" s="44"/>
      <c r="HZ35" s="43" t="str">
        <f t="shared" si="154"/>
        <v/>
      </c>
      <c r="IA35" s="44"/>
      <c r="IB35" s="87" t="str">
        <f t="shared" si="155"/>
        <v/>
      </c>
      <c r="IC35" s="90"/>
      <c r="ID35" s="43" t="str">
        <f t="shared" si="156"/>
        <v/>
      </c>
      <c r="IE35" s="43"/>
      <c r="IF35" s="53" t="str">
        <f t="shared" si="197"/>
        <v/>
      </c>
      <c r="IG35" s="47" t="str">
        <f t="shared" si="198"/>
        <v/>
      </c>
      <c r="IH35" s="44" t="str">
        <f t="shared" si="157"/>
        <v/>
      </c>
      <c r="II35" s="89" t="str">
        <f t="shared" si="199"/>
        <v/>
      </c>
      <c r="IJ35" s="35"/>
      <c r="IL35" s="51">
        <f>IF($A11="","",$A11)</f>
        <v>46121</v>
      </c>
      <c r="IM35" s="44"/>
      <c r="IN35" s="43" t="str">
        <f t="shared" si="159"/>
        <v/>
      </c>
      <c r="IO35" s="44"/>
      <c r="IP35" s="87" t="str">
        <f t="shared" si="160"/>
        <v/>
      </c>
      <c r="IQ35" s="90"/>
      <c r="IR35" s="43" t="str">
        <f t="shared" si="161"/>
        <v/>
      </c>
      <c r="IS35" s="43"/>
      <c r="IT35" s="53" t="str">
        <f t="shared" si="162"/>
        <v/>
      </c>
      <c r="IU35" s="47" t="str">
        <f t="shared" si="163"/>
        <v/>
      </c>
      <c r="IV35" s="44" t="str">
        <f t="shared" si="164"/>
        <v/>
      </c>
      <c r="IW35" s="89" t="str">
        <f t="shared" si="165"/>
        <v/>
      </c>
      <c r="IX35" s="35"/>
      <c r="IY35" s="33"/>
      <c r="IZ35" s="51">
        <f>IF($A11="","",$A11)</f>
        <v>46121</v>
      </c>
      <c r="JA35" s="44"/>
      <c r="JB35" s="43" t="str">
        <f t="shared" si="166"/>
        <v/>
      </c>
      <c r="JC35" s="44"/>
      <c r="JD35" s="87" t="str">
        <f t="shared" si="167"/>
        <v/>
      </c>
      <c r="JE35" s="90"/>
      <c r="JF35" s="43" t="str">
        <f t="shared" si="168"/>
        <v/>
      </c>
      <c r="JG35" s="43"/>
      <c r="JH35" s="53" t="str">
        <f t="shared" si="237"/>
        <v/>
      </c>
      <c r="JI35" s="47" t="str">
        <f t="shared" si="238"/>
        <v/>
      </c>
      <c r="JJ35" s="44" t="str">
        <f t="shared" si="171"/>
        <v/>
      </c>
      <c r="JK35" s="89" t="str">
        <f t="shared" si="172"/>
        <v/>
      </c>
      <c r="JL35" s="35"/>
      <c r="JM35" s="27"/>
      <c r="JN35" s="51">
        <f>IF($A11="","",$A11)</f>
        <v>46121</v>
      </c>
      <c r="JO35" s="44"/>
      <c r="JP35" s="43" t="str">
        <f t="shared" si="173"/>
        <v/>
      </c>
      <c r="JQ35" s="44"/>
      <c r="JR35" s="87" t="str">
        <f t="shared" si="174"/>
        <v/>
      </c>
      <c r="JS35" s="90"/>
      <c r="JT35" s="43" t="str">
        <f t="shared" si="175"/>
        <v/>
      </c>
      <c r="JU35" s="43"/>
      <c r="JV35" s="53" t="str">
        <f t="shared" si="203"/>
        <v/>
      </c>
      <c r="JW35" s="47" t="str">
        <f t="shared" si="204"/>
        <v/>
      </c>
      <c r="JX35" s="44" t="str">
        <f t="shared" si="176"/>
        <v/>
      </c>
      <c r="JY35" s="89" t="str">
        <f t="shared" si="177"/>
        <v/>
      </c>
      <c r="JZ35" s="35"/>
      <c r="KA35" s="61"/>
      <c r="KB35" s="51">
        <f>IF($A11="","",$A11)</f>
        <v>46121</v>
      </c>
      <c r="KC35" s="44"/>
      <c r="KD35" s="43" t="str">
        <f t="shared" si="178"/>
        <v/>
      </c>
      <c r="KE35" s="44"/>
      <c r="KF35" s="87" t="str">
        <f t="shared" si="179"/>
        <v/>
      </c>
      <c r="KG35" s="90"/>
      <c r="KH35" s="43" t="str">
        <f t="shared" si="180"/>
        <v/>
      </c>
      <c r="KI35" s="43"/>
      <c r="KJ35" s="53" t="str">
        <f t="shared" si="240"/>
        <v/>
      </c>
      <c r="KK35" s="47" t="str">
        <f t="shared" si="241"/>
        <v/>
      </c>
      <c r="KL35" s="44" t="str">
        <f t="shared" si="182"/>
        <v/>
      </c>
      <c r="KM35" s="89" t="str">
        <f t="shared" si="183"/>
        <v/>
      </c>
      <c r="KN35" s="35"/>
      <c r="KO35" s="27"/>
      <c r="KP35" s="51">
        <f>IF($A11="","",$A11)</f>
        <v>46121</v>
      </c>
      <c r="KQ35" s="44"/>
      <c r="KR35" s="43" t="str">
        <f t="shared" si="239"/>
        <v/>
      </c>
      <c r="KS35" s="44"/>
      <c r="KT35" s="87" t="str">
        <f t="shared" si="185"/>
        <v/>
      </c>
      <c r="KU35" s="90"/>
      <c r="KV35" s="43" t="str">
        <f t="shared" si="186"/>
        <v/>
      </c>
      <c r="KW35" s="43"/>
      <c r="KX35" s="53" t="str">
        <f t="shared" si="187"/>
        <v/>
      </c>
      <c r="KY35" s="47" t="str">
        <f t="shared" si="188"/>
        <v/>
      </c>
      <c r="KZ35" s="44" t="str">
        <f t="shared" si="189"/>
        <v/>
      </c>
      <c r="LA35" s="89" t="str">
        <f t="shared" si="190"/>
        <v/>
      </c>
      <c r="LB35" s="35"/>
      <c r="LC35" s="27"/>
      <c r="LD35" s="74"/>
      <c r="LE35" s="75"/>
      <c r="LF35" s="75"/>
      <c r="LG35" s="75"/>
      <c r="LH35" s="75" t="str">
        <f t="shared" si="120"/>
        <v/>
      </c>
      <c r="LI35" s="76"/>
      <c r="LJ35" s="75" t="str">
        <f t="shared" si="121"/>
        <v/>
      </c>
      <c r="LK35" s="75"/>
      <c r="LL35" s="77" t="str">
        <f>IF(LE33="","",LL32)</f>
        <v/>
      </c>
      <c r="LM35" s="78" t="str">
        <f>IF(LF33="","",LM32)</f>
        <v/>
      </c>
      <c r="LN35" s="75" t="str">
        <f t="shared" si="122"/>
        <v/>
      </c>
      <c r="LO35" s="79"/>
      <c r="LP35" s="35"/>
      <c r="LQ35" s="27"/>
      <c r="LR35" s="46"/>
      <c r="LS35" s="67"/>
      <c r="LT35" s="44" t="str">
        <f t="shared" si="271"/>
        <v/>
      </c>
      <c r="LU35" s="44"/>
      <c r="LV35" s="44"/>
      <c r="LW35" s="44"/>
      <c r="LX35" s="44" t="str">
        <f t="shared" si="272"/>
        <v/>
      </c>
      <c r="LY35" s="44"/>
      <c r="LZ35" s="44"/>
      <c r="MA35" s="44"/>
      <c r="MB35" s="44" t="str">
        <f t="shared" si="227"/>
        <v/>
      </c>
      <c r="MC35" s="45" t="str">
        <f t="shared" si="228"/>
        <v/>
      </c>
      <c r="MD35" s="35"/>
      <c r="ME35" s="27"/>
      <c r="MF35" s="46"/>
      <c r="MG35" s="67"/>
      <c r="MH35" s="44" t="str">
        <f t="shared" si="273"/>
        <v/>
      </c>
      <c r="MI35" s="44"/>
      <c r="MJ35" s="44"/>
      <c r="MK35" s="44"/>
      <c r="ML35" s="44" t="str">
        <f t="shared" si="274"/>
        <v/>
      </c>
      <c r="MM35" s="44"/>
      <c r="MN35" s="44"/>
      <c r="MO35" s="44"/>
      <c r="MP35" s="44" t="str">
        <f t="shared" si="229"/>
        <v/>
      </c>
      <c r="MQ35" s="45" t="str">
        <f t="shared" si="230"/>
        <v/>
      </c>
      <c r="MR35" s="35"/>
      <c r="MS35" s="27"/>
      <c r="MT35" s="46"/>
      <c r="MU35" s="67"/>
      <c r="MV35" s="44" t="str">
        <f t="shared" si="275"/>
        <v/>
      </c>
      <c r="MW35" s="44"/>
      <c r="MX35" s="44"/>
      <c r="MY35" s="44"/>
      <c r="MZ35" s="44" t="str">
        <f t="shared" si="276"/>
        <v/>
      </c>
      <c r="NA35" s="44"/>
      <c r="NB35" s="44"/>
      <c r="NC35" s="44"/>
      <c r="ND35" s="44" t="str">
        <f t="shared" si="231"/>
        <v/>
      </c>
      <c r="NE35" s="45" t="str">
        <f t="shared" si="232"/>
        <v/>
      </c>
      <c r="NF35" s="35"/>
      <c r="NG35" s="27"/>
      <c r="NH35" s="46"/>
      <c r="NI35" s="67"/>
      <c r="NJ35" s="44" t="str">
        <f t="shared" si="277"/>
        <v/>
      </c>
      <c r="NK35" s="44"/>
      <c r="NL35" s="44"/>
      <c r="NM35" s="44"/>
      <c r="NN35" s="44" t="str">
        <f t="shared" si="278"/>
        <v/>
      </c>
      <c r="NO35" s="44"/>
      <c r="NP35" s="44"/>
      <c r="NQ35" s="44"/>
      <c r="NR35" s="44" t="str">
        <f t="shared" si="233"/>
        <v/>
      </c>
      <c r="NS35" s="45" t="str">
        <f t="shared" si="234"/>
        <v/>
      </c>
      <c r="NT35" s="35"/>
    </row>
    <row r="36" spans="1:384" ht="15" customHeight="1" thickTop="1" x14ac:dyDescent="0.2">
      <c r="A36" s="38"/>
      <c r="B36" s="39"/>
      <c r="C36" s="40"/>
      <c r="D36" s="40"/>
      <c r="E36" s="41"/>
      <c r="F36" s="41"/>
      <c r="G36" s="40"/>
      <c r="H36" s="42"/>
      <c r="I36" s="44"/>
      <c r="J36" s="44" t="str">
        <f t="shared" si="246"/>
        <v/>
      </c>
      <c r="K36" s="44"/>
      <c r="L36" s="44"/>
      <c r="M36" s="44"/>
      <c r="N36" s="44" t="str">
        <f t="shared" si="247"/>
        <v/>
      </c>
      <c r="O36" s="44"/>
      <c r="P36" s="44"/>
      <c r="Q36" s="44"/>
      <c r="R36" s="44" t="str">
        <f t="shared" si="205"/>
        <v/>
      </c>
      <c r="S36" s="45" t="str">
        <f t="shared" si="206"/>
        <v/>
      </c>
      <c r="T36" s="35"/>
      <c r="U36" s="27"/>
      <c r="V36" s="46"/>
      <c r="W36" s="67"/>
      <c r="X36" s="44" t="str">
        <f t="shared" si="248"/>
        <v/>
      </c>
      <c r="Y36" s="44"/>
      <c r="Z36" s="44"/>
      <c r="AA36" s="44"/>
      <c r="AB36" s="44" t="str">
        <f t="shared" si="249"/>
        <v/>
      </c>
      <c r="AC36" s="44"/>
      <c r="AD36" s="44"/>
      <c r="AE36" s="44"/>
      <c r="AF36" s="44" t="str">
        <f t="shared" si="207"/>
        <v/>
      </c>
      <c r="AG36" s="45" t="str">
        <f t="shared" si="208"/>
        <v/>
      </c>
      <c r="AH36" s="35"/>
      <c r="AI36" s="27"/>
      <c r="AJ36" s="46"/>
      <c r="AK36" s="44"/>
      <c r="AL36" s="44" t="str">
        <f t="shared" si="250"/>
        <v/>
      </c>
      <c r="AM36" s="44"/>
      <c r="AN36" s="44" t="str">
        <f t="shared" si="251"/>
        <v/>
      </c>
      <c r="AO36" s="44"/>
      <c r="AP36" s="44" t="str">
        <f t="shared" si="252"/>
        <v/>
      </c>
      <c r="AQ36" s="44"/>
      <c r="AR36" s="44"/>
      <c r="AS36" s="44"/>
      <c r="AT36" s="44" t="str">
        <f t="shared" si="209"/>
        <v/>
      </c>
      <c r="AU36" s="45" t="str">
        <f t="shared" si="210"/>
        <v/>
      </c>
      <c r="AV36" s="35"/>
      <c r="AW36" s="27"/>
      <c r="AX36" s="46"/>
      <c r="AY36" s="44"/>
      <c r="AZ36" s="44" t="str">
        <f t="shared" si="253"/>
        <v/>
      </c>
      <c r="BA36" s="44"/>
      <c r="BB36" s="44" t="str">
        <f t="shared" si="254"/>
        <v/>
      </c>
      <c r="BC36" s="44"/>
      <c r="BD36" s="44" t="str">
        <f t="shared" si="255"/>
        <v/>
      </c>
      <c r="BE36" s="44"/>
      <c r="BF36" s="44"/>
      <c r="BG36" s="44"/>
      <c r="BH36" s="44" t="str">
        <f t="shared" si="211"/>
        <v/>
      </c>
      <c r="BI36" s="45" t="str">
        <f t="shared" si="212"/>
        <v/>
      </c>
      <c r="BJ36" s="35"/>
      <c r="BK36" s="50"/>
      <c r="BL36" s="46"/>
      <c r="BM36" s="43"/>
      <c r="BN36" s="44" t="str">
        <f t="shared" si="123"/>
        <v/>
      </c>
      <c r="BO36" s="43"/>
      <c r="BP36" s="66" t="str">
        <f t="shared" si="124"/>
        <v/>
      </c>
      <c r="BQ36" s="91"/>
      <c r="BR36" s="67" t="str">
        <f t="shared" si="125"/>
        <v/>
      </c>
      <c r="BS36" s="43"/>
      <c r="BT36" s="60" t="str">
        <f t="shared" si="193"/>
        <v/>
      </c>
      <c r="BU36" s="67" t="str">
        <f t="shared" si="194"/>
        <v/>
      </c>
      <c r="BV36" s="43" t="str">
        <f t="shared" si="127"/>
        <v/>
      </c>
      <c r="BW36" s="45" t="str">
        <f t="shared" si="128"/>
        <v/>
      </c>
      <c r="BX36" s="35"/>
      <c r="BY36" s="27"/>
      <c r="BZ36" s="46"/>
      <c r="CA36" s="43"/>
      <c r="CB36" s="44" t="str">
        <f t="shared" si="129"/>
        <v/>
      </c>
      <c r="CC36" s="43"/>
      <c r="CD36" s="66" t="str">
        <f t="shared" si="130"/>
        <v/>
      </c>
      <c r="CE36" s="91"/>
      <c r="CF36" s="67" t="str">
        <f t="shared" si="131"/>
        <v/>
      </c>
      <c r="CG36" s="43"/>
      <c r="CH36" s="60" t="str">
        <f t="shared" si="244"/>
        <v/>
      </c>
      <c r="CI36" s="67" t="str">
        <f t="shared" si="245"/>
        <v/>
      </c>
      <c r="CJ36" s="43" t="str">
        <f t="shared" si="133"/>
        <v/>
      </c>
      <c r="CK36" s="45" t="str">
        <f t="shared" si="134"/>
        <v/>
      </c>
      <c r="CL36" s="35"/>
      <c r="CM36" s="27"/>
      <c r="CN36" s="46"/>
      <c r="CO36" s="43"/>
      <c r="CP36" s="44" t="str">
        <f t="shared" si="135"/>
        <v/>
      </c>
      <c r="CQ36" s="43"/>
      <c r="CR36" s="66" t="str">
        <f t="shared" si="136"/>
        <v/>
      </c>
      <c r="CS36" s="91"/>
      <c r="CT36" s="67" t="str">
        <f t="shared" si="137"/>
        <v/>
      </c>
      <c r="CU36" s="43"/>
      <c r="CV36" s="60" t="str">
        <f t="shared" si="201"/>
        <v/>
      </c>
      <c r="CW36" s="67" t="str">
        <f t="shared" si="202"/>
        <v/>
      </c>
      <c r="CX36" s="43" t="str">
        <f t="shared" si="139"/>
        <v/>
      </c>
      <c r="CY36" s="45" t="str">
        <f t="shared" si="140"/>
        <v/>
      </c>
      <c r="CZ36" s="35"/>
      <c r="DA36" s="58"/>
      <c r="DB36" s="46"/>
      <c r="DC36" s="43"/>
      <c r="DD36" s="44" t="str">
        <f t="shared" si="141"/>
        <v/>
      </c>
      <c r="DE36" s="43"/>
      <c r="DF36" s="66" t="str">
        <f t="shared" si="142"/>
        <v/>
      </c>
      <c r="DG36" s="91"/>
      <c r="DH36" s="67" t="str">
        <f t="shared" si="143"/>
        <v/>
      </c>
      <c r="DI36" s="43"/>
      <c r="DJ36" s="60" t="str">
        <f t="shared" si="235"/>
        <v/>
      </c>
      <c r="DK36" s="67" t="str">
        <f t="shared" si="236"/>
        <v/>
      </c>
      <c r="DL36" s="43" t="str">
        <f t="shared" si="145"/>
        <v/>
      </c>
      <c r="DM36" s="45" t="str">
        <f t="shared" si="146"/>
        <v/>
      </c>
      <c r="DN36" s="35"/>
      <c r="DO36" s="27"/>
      <c r="DP36" s="46"/>
      <c r="DQ36" s="43"/>
      <c r="DR36" s="44" t="str">
        <f t="shared" si="147"/>
        <v/>
      </c>
      <c r="DS36" s="43"/>
      <c r="DT36" s="66" t="str">
        <f t="shared" si="148"/>
        <v/>
      </c>
      <c r="DU36" s="91"/>
      <c r="DV36" s="67" t="str">
        <f t="shared" si="149"/>
        <v/>
      </c>
      <c r="DW36" s="43"/>
      <c r="DX36" s="60" t="str">
        <f t="shared" si="242"/>
        <v/>
      </c>
      <c r="DY36" s="67" t="str">
        <f t="shared" si="243"/>
        <v/>
      </c>
      <c r="DZ36" s="43" t="str">
        <f t="shared" si="152"/>
        <v/>
      </c>
      <c r="EA36" s="45" t="str">
        <f t="shared" si="153"/>
        <v/>
      </c>
      <c r="EB36" s="35"/>
      <c r="EC36" s="27"/>
      <c r="ED36" s="46"/>
      <c r="EE36" s="67"/>
      <c r="EF36" s="44" t="str">
        <f t="shared" si="256"/>
        <v/>
      </c>
      <c r="EG36" s="44"/>
      <c r="EH36" s="44"/>
      <c r="EI36" s="44"/>
      <c r="EJ36" s="44" t="str">
        <f t="shared" si="257"/>
        <v/>
      </c>
      <c r="EK36" s="44"/>
      <c r="EL36" s="44"/>
      <c r="EM36" s="44"/>
      <c r="EN36" s="44" t="str">
        <f t="shared" si="213"/>
        <v/>
      </c>
      <c r="EO36" s="45" t="str">
        <f t="shared" si="214"/>
        <v/>
      </c>
      <c r="EP36" s="35"/>
      <c r="EQ36" s="27"/>
      <c r="ER36" s="46"/>
      <c r="ES36" s="44"/>
      <c r="ET36" s="44" t="str">
        <f t="shared" si="258"/>
        <v/>
      </c>
      <c r="EU36" s="44"/>
      <c r="EV36" s="44" t="str">
        <f t="shared" si="259"/>
        <v/>
      </c>
      <c r="EW36" s="44"/>
      <c r="EX36" s="44" t="str">
        <f t="shared" si="260"/>
        <v/>
      </c>
      <c r="EY36" s="44"/>
      <c r="EZ36" s="44"/>
      <c r="FA36" s="44"/>
      <c r="FB36" s="44" t="str">
        <f t="shared" si="215"/>
        <v/>
      </c>
      <c r="FC36" s="45" t="str">
        <f t="shared" si="216"/>
        <v/>
      </c>
      <c r="FD36" s="35"/>
      <c r="FF36" s="46"/>
      <c r="FG36" s="67"/>
      <c r="FH36" s="44" t="str">
        <f t="shared" si="261"/>
        <v/>
      </c>
      <c r="FI36" s="44"/>
      <c r="FJ36" s="44"/>
      <c r="FK36" s="44"/>
      <c r="FL36" s="44" t="str">
        <f t="shared" si="262"/>
        <v/>
      </c>
      <c r="FM36" s="44"/>
      <c r="FN36" s="44"/>
      <c r="FO36" s="44"/>
      <c r="FP36" s="44" t="str">
        <f t="shared" si="217"/>
        <v/>
      </c>
      <c r="FQ36" s="45" t="str">
        <f t="shared" si="218"/>
        <v/>
      </c>
      <c r="FR36" s="35"/>
      <c r="FT36" s="46"/>
      <c r="FU36" s="67"/>
      <c r="FV36" s="44" t="str">
        <f t="shared" si="263"/>
        <v/>
      </c>
      <c r="FW36" s="44"/>
      <c r="FX36" s="44"/>
      <c r="FY36" s="44"/>
      <c r="FZ36" s="44" t="str">
        <f t="shared" si="264"/>
        <v/>
      </c>
      <c r="GA36" s="44"/>
      <c r="GB36" s="44"/>
      <c r="GC36" s="44"/>
      <c r="GD36" s="44" t="str">
        <f t="shared" si="219"/>
        <v/>
      </c>
      <c r="GE36" s="45" t="str">
        <f t="shared" si="220"/>
        <v/>
      </c>
      <c r="GF36" s="35"/>
      <c r="GH36" s="46"/>
      <c r="GI36" s="67"/>
      <c r="GJ36" s="44" t="str">
        <f t="shared" si="265"/>
        <v/>
      </c>
      <c r="GK36" s="44"/>
      <c r="GL36" s="44"/>
      <c r="GM36" s="44"/>
      <c r="GN36" s="44" t="str">
        <f t="shared" si="266"/>
        <v/>
      </c>
      <c r="GO36" s="44"/>
      <c r="GP36" s="44"/>
      <c r="GQ36" s="44"/>
      <c r="GR36" s="44" t="str">
        <f t="shared" si="221"/>
        <v/>
      </c>
      <c r="GS36" s="45" t="str">
        <f t="shared" si="222"/>
        <v/>
      </c>
      <c r="GT36" s="35"/>
      <c r="GU36" s="27"/>
      <c r="GV36" s="46"/>
      <c r="GW36" s="67"/>
      <c r="GX36" s="44" t="str">
        <f t="shared" si="267"/>
        <v/>
      </c>
      <c r="GY36" s="44"/>
      <c r="GZ36" s="44"/>
      <c r="HA36" s="44"/>
      <c r="HB36" s="44" t="str">
        <f t="shared" si="268"/>
        <v/>
      </c>
      <c r="HC36" s="44"/>
      <c r="HD36" s="44"/>
      <c r="HE36" s="44"/>
      <c r="HF36" s="44" t="str">
        <f t="shared" si="223"/>
        <v/>
      </c>
      <c r="HG36" s="45" t="str">
        <f t="shared" si="224"/>
        <v/>
      </c>
      <c r="HH36" s="35"/>
      <c r="HJ36" s="46"/>
      <c r="HK36" s="67"/>
      <c r="HL36" s="44" t="str">
        <f t="shared" si="269"/>
        <v/>
      </c>
      <c r="HM36" s="44"/>
      <c r="HN36" s="44"/>
      <c r="HO36" s="44"/>
      <c r="HP36" s="44" t="str">
        <f t="shared" si="270"/>
        <v/>
      </c>
      <c r="HQ36" s="44"/>
      <c r="HR36" s="44"/>
      <c r="HS36" s="44"/>
      <c r="HT36" s="44" t="str">
        <f t="shared" si="225"/>
        <v/>
      </c>
      <c r="HU36" s="45" t="str">
        <f t="shared" si="226"/>
        <v/>
      </c>
      <c r="HV36" s="35"/>
      <c r="HW36" s="61"/>
      <c r="HX36" s="46"/>
      <c r="HY36" s="43"/>
      <c r="HZ36" s="44" t="str">
        <f t="shared" si="154"/>
        <v/>
      </c>
      <c r="IA36" s="43"/>
      <c r="IB36" s="66" t="str">
        <f t="shared" si="155"/>
        <v/>
      </c>
      <c r="IC36" s="91"/>
      <c r="ID36" s="67" t="str">
        <f t="shared" si="156"/>
        <v/>
      </c>
      <c r="IE36" s="43"/>
      <c r="IF36" s="60" t="str">
        <f t="shared" si="197"/>
        <v/>
      </c>
      <c r="IG36" s="67" t="str">
        <f t="shared" si="198"/>
        <v/>
      </c>
      <c r="IH36" s="43" t="str">
        <f t="shared" si="157"/>
        <v/>
      </c>
      <c r="II36" s="45" t="str">
        <f t="shared" si="199"/>
        <v/>
      </c>
      <c r="IJ36" s="35"/>
      <c r="IL36" s="46"/>
      <c r="IM36" s="43"/>
      <c r="IN36" s="44" t="str">
        <f t="shared" si="159"/>
        <v/>
      </c>
      <c r="IO36" s="43"/>
      <c r="IP36" s="66" t="str">
        <f t="shared" si="160"/>
        <v/>
      </c>
      <c r="IQ36" s="91"/>
      <c r="IR36" s="67" t="str">
        <f t="shared" si="161"/>
        <v/>
      </c>
      <c r="IS36" s="43"/>
      <c r="IT36" s="60" t="str">
        <f t="shared" si="162"/>
        <v/>
      </c>
      <c r="IU36" s="67" t="str">
        <f t="shared" si="163"/>
        <v/>
      </c>
      <c r="IV36" s="43" t="str">
        <f t="shared" si="164"/>
        <v/>
      </c>
      <c r="IW36" s="45" t="str">
        <f t="shared" si="165"/>
        <v/>
      </c>
      <c r="IX36" s="35"/>
      <c r="IY36" s="33"/>
      <c r="IZ36" s="46"/>
      <c r="JA36" s="43"/>
      <c r="JB36" s="44" t="str">
        <f t="shared" si="166"/>
        <v/>
      </c>
      <c r="JC36" s="43"/>
      <c r="JD36" s="66" t="str">
        <f t="shared" si="167"/>
        <v/>
      </c>
      <c r="JE36" s="91"/>
      <c r="JF36" s="67" t="str">
        <f t="shared" si="168"/>
        <v/>
      </c>
      <c r="JG36" s="43"/>
      <c r="JH36" s="60" t="str">
        <f t="shared" si="237"/>
        <v/>
      </c>
      <c r="JI36" s="67" t="str">
        <f t="shared" si="238"/>
        <v/>
      </c>
      <c r="JJ36" s="43" t="str">
        <f t="shared" si="171"/>
        <v/>
      </c>
      <c r="JK36" s="45" t="str">
        <f t="shared" si="172"/>
        <v/>
      </c>
      <c r="JL36" s="35"/>
      <c r="JM36" s="27"/>
      <c r="JN36" s="46"/>
      <c r="JO36" s="43"/>
      <c r="JP36" s="44" t="str">
        <f t="shared" si="173"/>
        <v/>
      </c>
      <c r="JQ36" s="43"/>
      <c r="JR36" s="66" t="str">
        <f t="shared" si="174"/>
        <v/>
      </c>
      <c r="JS36" s="91"/>
      <c r="JT36" s="67" t="str">
        <f t="shared" si="175"/>
        <v/>
      </c>
      <c r="JU36" s="43"/>
      <c r="JV36" s="60" t="str">
        <f t="shared" si="203"/>
        <v/>
      </c>
      <c r="JW36" s="67" t="str">
        <f t="shared" si="204"/>
        <v/>
      </c>
      <c r="JX36" s="43" t="str">
        <f t="shared" si="176"/>
        <v/>
      </c>
      <c r="JY36" s="45" t="str">
        <f t="shared" si="177"/>
        <v/>
      </c>
      <c r="JZ36" s="35"/>
      <c r="KA36" s="61"/>
      <c r="KB36" s="46"/>
      <c r="KC36" s="43"/>
      <c r="KD36" s="44" t="str">
        <f t="shared" si="178"/>
        <v/>
      </c>
      <c r="KE36" s="43"/>
      <c r="KF36" s="66" t="str">
        <f t="shared" si="179"/>
        <v/>
      </c>
      <c r="KG36" s="91"/>
      <c r="KH36" s="67" t="str">
        <f t="shared" si="180"/>
        <v/>
      </c>
      <c r="KI36" s="43"/>
      <c r="KJ36" s="60" t="str">
        <f t="shared" si="240"/>
        <v/>
      </c>
      <c r="KK36" s="67" t="str">
        <f t="shared" si="241"/>
        <v/>
      </c>
      <c r="KL36" s="43" t="str">
        <f t="shared" si="182"/>
        <v/>
      </c>
      <c r="KM36" s="45" t="str">
        <f t="shared" si="183"/>
        <v/>
      </c>
      <c r="KN36" s="35"/>
      <c r="KO36" s="27"/>
      <c r="KP36" s="46"/>
      <c r="KQ36" s="43"/>
      <c r="KR36" s="44" t="str">
        <f t="shared" si="239"/>
        <v/>
      </c>
      <c r="KS36" s="43"/>
      <c r="KT36" s="66" t="str">
        <f t="shared" si="185"/>
        <v/>
      </c>
      <c r="KU36" s="91"/>
      <c r="KV36" s="67" t="str">
        <f t="shared" si="186"/>
        <v/>
      </c>
      <c r="KW36" s="43"/>
      <c r="KX36" s="60" t="str">
        <f t="shared" si="187"/>
        <v/>
      </c>
      <c r="KY36" s="67" t="str">
        <f t="shared" si="188"/>
        <v/>
      </c>
      <c r="KZ36" s="43" t="str">
        <f t="shared" si="189"/>
        <v/>
      </c>
      <c r="LA36" s="45" t="str">
        <f t="shared" si="190"/>
        <v/>
      </c>
      <c r="LB36" s="35"/>
      <c r="LC36" s="27"/>
      <c r="LD36" s="51" t="str">
        <f>IF(A14="","",A14)</f>
        <v/>
      </c>
      <c r="LE36" s="43"/>
      <c r="LF36" s="93" t="str">
        <f>IF(LE36="","",LE36-LE33)</f>
        <v/>
      </c>
      <c r="LG36" s="43"/>
      <c r="LH36" s="43" t="str">
        <f t="shared" si="120"/>
        <v/>
      </c>
      <c r="LI36" s="43"/>
      <c r="LJ36" s="87" t="str">
        <f t="shared" si="121"/>
        <v/>
      </c>
      <c r="LK36" s="43"/>
      <c r="LL36" s="64" t="str">
        <f>IF(LE36="","",LL33)</f>
        <v/>
      </c>
      <c r="LM36" s="47" t="str">
        <f>IF(LF36="","",LM33)</f>
        <v/>
      </c>
      <c r="LN36" s="87" t="str">
        <f t="shared" si="122"/>
        <v/>
      </c>
      <c r="LO36" s="54"/>
      <c r="LP36" s="35"/>
      <c r="LQ36" s="27"/>
      <c r="LR36" s="46"/>
      <c r="LS36" s="67"/>
      <c r="LT36" s="44" t="str">
        <f t="shared" si="271"/>
        <v/>
      </c>
      <c r="LU36" s="44"/>
      <c r="LV36" s="44"/>
      <c r="LW36" s="44"/>
      <c r="LX36" s="44" t="str">
        <f t="shared" si="272"/>
        <v/>
      </c>
      <c r="LY36" s="44"/>
      <c r="LZ36" s="44"/>
      <c r="MA36" s="44"/>
      <c r="MB36" s="44" t="str">
        <f t="shared" si="227"/>
        <v/>
      </c>
      <c r="MC36" s="45" t="str">
        <f t="shared" si="228"/>
        <v/>
      </c>
      <c r="MD36" s="35"/>
      <c r="ME36" s="27"/>
      <c r="MF36" s="46"/>
      <c r="MG36" s="67"/>
      <c r="MH36" s="44" t="str">
        <f t="shared" si="273"/>
        <v/>
      </c>
      <c r="MI36" s="44"/>
      <c r="MJ36" s="44"/>
      <c r="MK36" s="44"/>
      <c r="ML36" s="44" t="str">
        <f t="shared" si="274"/>
        <v/>
      </c>
      <c r="MM36" s="44"/>
      <c r="MN36" s="44"/>
      <c r="MO36" s="44"/>
      <c r="MP36" s="44" t="str">
        <f t="shared" si="229"/>
        <v/>
      </c>
      <c r="MQ36" s="45" t="str">
        <f t="shared" si="230"/>
        <v/>
      </c>
      <c r="MR36" s="35"/>
      <c r="MS36" s="27"/>
      <c r="MT36" s="46"/>
      <c r="MU36" s="67"/>
      <c r="MV36" s="44" t="str">
        <f t="shared" si="275"/>
        <v/>
      </c>
      <c r="MW36" s="44"/>
      <c r="MX36" s="44"/>
      <c r="MY36" s="44"/>
      <c r="MZ36" s="44" t="str">
        <f t="shared" si="276"/>
        <v/>
      </c>
      <c r="NA36" s="44"/>
      <c r="NB36" s="44"/>
      <c r="NC36" s="44"/>
      <c r="ND36" s="44" t="str">
        <f t="shared" si="231"/>
        <v/>
      </c>
      <c r="NE36" s="45" t="str">
        <f t="shared" si="232"/>
        <v/>
      </c>
      <c r="NF36" s="35"/>
      <c r="NG36" s="27"/>
      <c r="NH36" s="46"/>
      <c r="NI36" s="67"/>
      <c r="NJ36" s="44" t="str">
        <f t="shared" si="277"/>
        <v/>
      </c>
      <c r="NK36" s="44"/>
      <c r="NL36" s="44"/>
      <c r="NM36" s="44"/>
      <c r="NN36" s="44" t="str">
        <f t="shared" si="278"/>
        <v/>
      </c>
      <c r="NO36" s="44"/>
      <c r="NP36" s="44"/>
      <c r="NQ36" s="44"/>
      <c r="NR36" s="44" t="str">
        <f t="shared" si="233"/>
        <v/>
      </c>
      <c r="NS36" s="45" t="str">
        <f t="shared" si="234"/>
        <v/>
      </c>
      <c r="NT36" s="35"/>
    </row>
    <row r="37" spans="1:384" x14ac:dyDescent="0.2">
      <c r="A37" s="38"/>
      <c r="B37" s="39"/>
      <c r="C37" s="40"/>
      <c r="D37" s="40"/>
      <c r="E37" s="41"/>
      <c r="F37" s="41"/>
      <c r="G37" s="40"/>
      <c r="H37" s="42"/>
      <c r="I37" s="44"/>
      <c r="J37" s="44" t="str">
        <f t="shared" si="246"/>
        <v/>
      </c>
      <c r="K37" s="44"/>
      <c r="L37" s="44"/>
      <c r="M37" s="44"/>
      <c r="N37" s="44" t="str">
        <f t="shared" si="247"/>
        <v/>
      </c>
      <c r="O37" s="44"/>
      <c r="P37" s="44"/>
      <c r="Q37" s="44"/>
      <c r="R37" s="44" t="str">
        <f t="shared" si="205"/>
        <v/>
      </c>
      <c r="S37" s="45" t="str">
        <f t="shared" si="206"/>
        <v/>
      </c>
      <c r="T37" s="35"/>
      <c r="U37" s="27"/>
      <c r="V37" s="46"/>
      <c r="W37" s="67"/>
      <c r="X37" s="44" t="str">
        <f t="shared" si="248"/>
        <v/>
      </c>
      <c r="Y37" s="44"/>
      <c r="Z37" s="44"/>
      <c r="AA37" s="44"/>
      <c r="AB37" s="44" t="str">
        <f t="shared" si="249"/>
        <v/>
      </c>
      <c r="AC37" s="44"/>
      <c r="AD37" s="44"/>
      <c r="AE37" s="44"/>
      <c r="AF37" s="44" t="str">
        <f t="shared" si="207"/>
        <v/>
      </c>
      <c r="AG37" s="45" t="str">
        <f t="shared" si="208"/>
        <v/>
      </c>
      <c r="AH37" s="35"/>
      <c r="AI37" s="27"/>
      <c r="AJ37" s="46"/>
      <c r="AK37" s="44"/>
      <c r="AL37" s="44" t="str">
        <f t="shared" si="250"/>
        <v/>
      </c>
      <c r="AM37" s="44"/>
      <c r="AN37" s="44" t="str">
        <f t="shared" si="251"/>
        <v/>
      </c>
      <c r="AO37" s="44"/>
      <c r="AP37" s="44" t="str">
        <f t="shared" si="252"/>
        <v/>
      </c>
      <c r="AQ37" s="44"/>
      <c r="AR37" s="44"/>
      <c r="AS37" s="44"/>
      <c r="AT37" s="44" t="str">
        <f t="shared" si="209"/>
        <v/>
      </c>
      <c r="AU37" s="45" t="str">
        <f t="shared" si="210"/>
        <v/>
      </c>
      <c r="AV37" s="35"/>
      <c r="AW37" s="27"/>
      <c r="AX37" s="46"/>
      <c r="AY37" s="44"/>
      <c r="AZ37" s="44" t="str">
        <f t="shared" si="253"/>
        <v/>
      </c>
      <c r="BA37" s="44"/>
      <c r="BB37" s="44" t="str">
        <f t="shared" si="254"/>
        <v/>
      </c>
      <c r="BC37" s="44"/>
      <c r="BD37" s="44" t="str">
        <f t="shared" si="255"/>
        <v/>
      </c>
      <c r="BE37" s="44"/>
      <c r="BF37" s="44"/>
      <c r="BG37" s="44"/>
      <c r="BH37" s="44" t="str">
        <f t="shared" si="211"/>
        <v/>
      </c>
      <c r="BI37" s="45" t="str">
        <f t="shared" si="212"/>
        <v/>
      </c>
      <c r="BJ37" s="35"/>
      <c r="BK37" s="50"/>
      <c r="BL37" s="46"/>
      <c r="BM37" s="44"/>
      <c r="BN37" s="44" t="str">
        <f t="shared" si="123"/>
        <v/>
      </c>
      <c r="BO37" s="44"/>
      <c r="BP37" s="44" t="str">
        <f t="shared" si="124"/>
        <v/>
      </c>
      <c r="BQ37" s="43"/>
      <c r="BR37" s="44" t="str">
        <f t="shared" si="125"/>
        <v/>
      </c>
      <c r="BS37" s="25"/>
      <c r="BT37" s="60" t="str">
        <f t="shared" si="193"/>
        <v/>
      </c>
      <c r="BU37" s="67" t="str">
        <f t="shared" si="194"/>
        <v/>
      </c>
      <c r="BV37" s="44" t="str">
        <f t="shared" si="127"/>
        <v/>
      </c>
      <c r="BW37" s="45" t="str">
        <f t="shared" si="128"/>
        <v/>
      </c>
      <c r="BX37" s="35"/>
      <c r="BY37" s="27"/>
      <c r="BZ37" s="46"/>
      <c r="CA37" s="44"/>
      <c r="CB37" s="44" t="str">
        <f t="shared" si="129"/>
        <v/>
      </c>
      <c r="CC37" s="44"/>
      <c r="CD37" s="44" t="str">
        <f t="shared" si="130"/>
        <v/>
      </c>
      <c r="CE37" s="43"/>
      <c r="CF37" s="44" t="str">
        <f t="shared" si="131"/>
        <v/>
      </c>
      <c r="CG37" s="25"/>
      <c r="CH37" s="60" t="str">
        <f t="shared" si="244"/>
        <v/>
      </c>
      <c r="CI37" s="67" t="str">
        <f t="shared" si="245"/>
        <v/>
      </c>
      <c r="CJ37" s="44" t="str">
        <f t="shared" si="133"/>
        <v/>
      </c>
      <c r="CK37" s="45" t="str">
        <f t="shared" si="134"/>
        <v/>
      </c>
      <c r="CL37" s="35"/>
      <c r="CM37" s="27"/>
      <c r="CN37" s="46"/>
      <c r="CO37" s="44"/>
      <c r="CP37" s="44" t="str">
        <f t="shared" si="135"/>
        <v/>
      </c>
      <c r="CQ37" s="44"/>
      <c r="CR37" s="44" t="str">
        <f t="shared" si="136"/>
        <v/>
      </c>
      <c r="CS37" s="43"/>
      <c r="CT37" s="44" t="str">
        <f t="shared" si="137"/>
        <v/>
      </c>
      <c r="CU37" s="25"/>
      <c r="CV37" s="60" t="str">
        <f t="shared" si="201"/>
        <v/>
      </c>
      <c r="CW37" s="67" t="str">
        <f t="shared" si="202"/>
        <v/>
      </c>
      <c r="CX37" s="44" t="str">
        <f t="shared" si="139"/>
        <v/>
      </c>
      <c r="CY37" s="45" t="str">
        <f t="shared" si="140"/>
        <v/>
      </c>
      <c r="CZ37" s="35"/>
      <c r="DA37" s="58"/>
      <c r="DB37" s="46"/>
      <c r="DC37" s="44"/>
      <c r="DD37" s="44" t="str">
        <f t="shared" si="141"/>
        <v/>
      </c>
      <c r="DE37" s="44"/>
      <c r="DF37" s="44" t="str">
        <f t="shared" si="142"/>
        <v/>
      </c>
      <c r="DG37" s="43"/>
      <c r="DH37" s="44" t="str">
        <f t="shared" si="143"/>
        <v/>
      </c>
      <c r="DI37" s="25"/>
      <c r="DJ37" s="60" t="str">
        <f t="shared" si="235"/>
        <v/>
      </c>
      <c r="DK37" s="67" t="str">
        <f t="shared" si="236"/>
        <v/>
      </c>
      <c r="DL37" s="44" t="str">
        <f t="shared" si="145"/>
        <v/>
      </c>
      <c r="DM37" s="45" t="str">
        <f t="shared" si="146"/>
        <v/>
      </c>
      <c r="DN37" s="35"/>
      <c r="DO37" s="27"/>
      <c r="DP37" s="46"/>
      <c r="DQ37" s="44"/>
      <c r="DR37" s="44" t="str">
        <f t="shared" si="147"/>
        <v/>
      </c>
      <c r="DS37" s="44"/>
      <c r="DT37" s="44" t="str">
        <f t="shared" si="148"/>
        <v/>
      </c>
      <c r="DU37" s="43"/>
      <c r="DV37" s="44" t="str">
        <f t="shared" si="149"/>
        <v/>
      </c>
      <c r="DW37" s="25"/>
      <c r="DX37" s="60" t="str">
        <f t="shared" si="242"/>
        <v/>
      </c>
      <c r="DY37" s="67" t="str">
        <f t="shared" si="243"/>
        <v/>
      </c>
      <c r="DZ37" s="44" t="str">
        <f t="shared" si="152"/>
        <v/>
      </c>
      <c r="EA37" s="45" t="str">
        <f t="shared" si="153"/>
        <v/>
      </c>
      <c r="EB37" s="35"/>
      <c r="EC37" s="27"/>
      <c r="ED37" s="46"/>
      <c r="EE37" s="67"/>
      <c r="EF37" s="44" t="str">
        <f t="shared" si="256"/>
        <v/>
      </c>
      <c r="EG37" s="44"/>
      <c r="EH37" s="44"/>
      <c r="EI37" s="44"/>
      <c r="EJ37" s="44" t="str">
        <f t="shared" si="257"/>
        <v/>
      </c>
      <c r="EK37" s="44"/>
      <c r="EL37" s="44"/>
      <c r="EM37" s="44"/>
      <c r="EN37" s="44" t="str">
        <f t="shared" si="213"/>
        <v/>
      </c>
      <c r="EO37" s="45" t="str">
        <f t="shared" si="214"/>
        <v/>
      </c>
      <c r="EP37" s="35"/>
      <c r="EQ37" s="27"/>
      <c r="ER37" s="46"/>
      <c r="ES37" s="44"/>
      <c r="ET37" s="44" t="str">
        <f t="shared" si="258"/>
        <v/>
      </c>
      <c r="EU37" s="44"/>
      <c r="EV37" s="44" t="str">
        <f t="shared" si="259"/>
        <v/>
      </c>
      <c r="EW37" s="44"/>
      <c r="EX37" s="44" t="str">
        <f t="shared" si="260"/>
        <v/>
      </c>
      <c r="EY37" s="44"/>
      <c r="EZ37" s="44"/>
      <c r="FA37" s="44"/>
      <c r="FB37" s="44" t="str">
        <f t="shared" si="215"/>
        <v/>
      </c>
      <c r="FC37" s="45" t="str">
        <f t="shared" si="216"/>
        <v/>
      </c>
      <c r="FD37" s="35"/>
      <c r="FF37" s="46"/>
      <c r="FG37" s="67"/>
      <c r="FH37" s="44" t="str">
        <f t="shared" si="261"/>
        <v/>
      </c>
      <c r="FI37" s="44"/>
      <c r="FJ37" s="44"/>
      <c r="FK37" s="44"/>
      <c r="FL37" s="44" t="str">
        <f t="shared" si="262"/>
        <v/>
      </c>
      <c r="FM37" s="44"/>
      <c r="FN37" s="44"/>
      <c r="FO37" s="44"/>
      <c r="FP37" s="44" t="str">
        <f t="shared" si="217"/>
        <v/>
      </c>
      <c r="FQ37" s="45" t="str">
        <f t="shared" si="218"/>
        <v/>
      </c>
      <c r="FR37" s="35"/>
      <c r="FT37" s="46"/>
      <c r="FU37" s="67"/>
      <c r="FV37" s="44" t="str">
        <f t="shared" si="263"/>
        <v/>
      </c>
      <c r="FW37" s="44"/>
      <c r="FX37" s="44"/>
      <c r="FY37" s="44"/>
      <c r="FZ37" s="44" t="str">
        <f t="shared" si="264"/>
        <v/>
      </c>
      <c r="GA37" s="44"/>
      <c r="GB37" s="44"/>
      <c r="GC37" s="44"/>
      <c r="GD37" s="44" t="str">
        <f t="shared" si="219"/>
        <v/>
      </c>
      <c r="GE37" s="45" t="str">
        <f t="shared" si="220"/>
        <v/>
      </c>
      <c r="GF37" s="35"/>
      <c r="GH37" s="46"/>
      <c r="GI37" s="67"/>
      <c r="GJ37" s="44" t="str">
        <f t="shared" si="265"/>
        <v/>
      </c>
      <c r="GK37" s="44"/>
      <c r="GL37" s="44"/>
      <c r="GM37" s="44"/>
      <c r="GN37" s="44" t="str">
        <f t="shared" si="266"/>
        <v/>
      </c>
      <c r="GO37" s="44"/>
      <c r="GP37" s="44"/>
      <c r="GQ37" s="44"/>
      <c r="GR37" s="44" t="str">
        <f t="shared" si="221"/>
        <v/>
      </c>
      <c r="GS37" s="45" t="str">
        <f t="shared" si="222"/>
        <v/>
      </c>
      <c r="GT37" s="35"/>
      <c r="GU37" s="27"/>
      <c r="GV37" s="46"/>
      <c r="GW37" s="67"/>
      <c r="GX37" s="44" t="str">
        <f t="shared" si="267"/>
        <v/>
      </c>
      <c r="GY37" s="44"/>
      <c r="GZ37" s="44"/>
      <c r="HA37" s="44"/>
      <c r="HB37" s="44" t="str">
        <f t="shared" si="268"/>
        <v/>
      </c>
      <c r="HC37" s="44"/>
      <c r="HD37" s="44"/>
      <c r="HE37" s="44"/>
      <c r="HF37" s="44" t="str">
        <f t="shared" si="223"/>
        <v/>
      </c>
      <c r="HG37" s="45" t="str">
        <f t="shared" si="224"/>
        <v/>
      </c>
      <c r="HH37" s="35"/>
      <c r="HJ37" s="46"/>
      <c r="HK37" s="67"/>
      <c r="HL37" s="44" t="str">
        <f t="shared" si="269"/>
        <v/>
      </c>
      <c r="HM37" s="44"/>
      <c r="HN37" s="44"/>
      <c r="HO37" s="44"/>
      <c r="HP37" s="44" t="str">
        <f t="shared" si="270"/>
        <v/>
      </c>
      <c r="HQ37" s="44"/>
      <c r="HR37" s="44"/>
      <c r="HS37" s="44"/>
      <c r="HT37" s="44" t="str">
        <f t="shared" si="225"/>
        <v/>
      </c>
      <c r="HU37" s="45" t="str">
        <f t="shared" si="226"/>
        <v/>
      </c>
      <c r="HV37" s="35"/>
      <c r="HW37" s="61"/>
      <c r="HX37" s="46"/>
      <c r="HY37" s="44"/>
      <c r="HZ37" s="44" t="str">
        <f t="shared" si="154"/>
        <v/>
      </c>
      <c r="IA37" s="44"/>
      <c r="IB37" s="44" t="str">
        <f t="shared" si="155"/>
        <v/>
      </c>
      <c r="IC37" s="43"/>
      <c r="ID37" s="44" t="str">
        <f t="shared" si="156"/>
        <v/>
      </c>
      <c r="IE37" s="25"/>
      <c r="IF37" s="60" t="str">
        <f t="shared" si="197"/>
        <v/>
      </c>
      <c r="IG37" s="67" t="str">
        <f t="shared" si="198"/>
        <v/>
      </c>
      <c r="IH37" s="44" t="str">
        <f t="shared" si="157"/>
        <v/>
      </c>
      <c r="II37" s="45" t="str">
        <f t="shared" si="199"/>
        <v/>
      </c>
      <c r="IJ37" s="35"/>
      <c r="IL37" s="46"/>
      <c r="IM37" s="44"/>
      <c r="IN37" s="44" t="str">
        <f t="shared" si="159"/>
        <v/>
      </c>
      <c r="IO37" s="44"/>
      <c r="IP37" s="44" t="str">
        <f t="shared" si="160"/>
        <v/>
      </c>
      <c r="IQ37" s="43"/>
      <c r="IR37" s="44" t="str">
        <f t="shared" si="161"/>
        <v/>
      </c>
      <c r="IS37" s="25"/>
      <c r="IT37" s="60" t="str">
        <f t="shared" si="162"/>
        <v/>
      </c>
      <c r="IU37" s="67" t="str">
        <f t="shared" si="163"/>
        <v/>
      </c>
      <c r="IV37" s="44" t="str">
        <f t="shared" si="164"/>
        <v/>
      </c>
      <c r="IW37" s="45" t="str">
        <f t="shared" si="165"/>
        <v/>
      </c>
      <c r="IX37" s="35"/>
      <c r="IY37" s="33"/>
      <c r="IZ37" s="46"/>
      <c r="JA37" s="44"/>
      <c r="JB37" s="44" t="str">
        <f t="shared" si="166"/>
        <v/>
      </c>
      <c r="JC37" s="44"/>
      <c r="JD37" s="44" t="str">
        <f t="shared" si="167"/>
        <v/>
      </c>
      <c r="JE37" s="43"/>
      <c r="JF37" s="44" t="str">
        <f t="shared" si="168"/>
        <v/>
      </c>
      <c r="JG37" s="25"/>
      <c r="JH37" s="60" t="str">
        <f t="shared" si="237"/>
        <v/>
      </c>
      <c r="JI37" s="67" t="str">
        <f t="shared" si="238"/>
        <v/>
      </c>
      <c r="JJ37" s="44" t="str">
        <f t="shared" si="171"/>
        <v/>
      </c>
      <c r="JK37" s="45" t="str">
        <f t="shared" si="172"/>
        <v/>
      </c>
      <c r="JL37" s="35"/>
      <c r="JM37" s="27"/>
      <c r="JN37" s="46"/>
      <c r="JO37" s="44"/>
      <c r="JP37" s="44" t="str">
        <f t="shared" si="173"/>
        <v/>
      </c>
      <c r="JQ37" s="44"/>
      <c r="JR37" s="44" t="str">
        <f t="shared" si="174"/>
        <v/>
      </c>
      <c r="JS37" s="43"/>
      <c r="JT37" s="44" t="str">
        <f t="shared" si="175"/>
        <v/>
      </c>
      <c r="JU37" s="25"/>
      <c r="JV37" s="60" t="str">
        <f t="shared" si="203"/>
        <v/>
      </c>
      <c r="JW37" s="67" t="str">
        <f t="shared" si="204"/>
        <v/>
      </c>
      <c r="JX37" s="44" t="str">
        <f t="shared" si="176"/>
        <v/>
      </c>
      <c r="JY37" s="45" t="str">
        <f t="shared" si="177"/>
        <v/>
      </c>
      <c r="JZ37" s="35"/>
      <c r="KA37" s="61"/>
      <c r="KB37" s="46"/>
      <c r="KC37" s="44"/>
      <c r="KD37" s="44" t="str">
        <f t="shared" si="178"/>
        <v/>
      </c>
      <c r="KE37" s="44"/>
      <c r="KF37" s="44" t="str">
        <f t="shared" si="179"/>
        <v/>
      </c>
      <c r="KG37" s="43"/>
      <c r="KH37" s="44" t="str">
        <f t="shared" si="180"/>
        <v/>
      </c>
      <c r="KI37" s="25"/>
      <c r="KJ37" s="60" t="str">
        <f t="shared" si="240"/>
        <v/>
      </c>
      <c r="KK37" s="67" t="str">
        <f t="shared" si="241"/>
        <v/>
      </c>
      <c r="KL37" s="44" t="str">
        <f t="shared" si="182"/>
        <v/>
      </c>
      <c r="KM37" s="45" t="str">
        <f t="shared" si="183"/>
        <v/>
      </c>
      <c r="KN37" s="35"/>
      <c r="KO37" s="27"/>
      <c r="KP37" s="46"/>
      <c r="KQ37" s="44"/>
      <c r="KR37" s="44" t="str">
        <f t="shared" si="239"/>
        <v/>
      </c>
      <c r="KS37" s="44"/>
      <c r="KT37" s="44" t="str">
        <f t="shared" si="185"/>
        <v/>
      </c>
      <c r="KU37" s="43"/>
      <c r="KV37" s="44" t="str">
        <f t="shared" si="186"/>
        <v/>
      </c>
      <c r="KW37" s="25"/>
      <c r="KX37" s="60" t="str">
        <f t="shared" si="187"/>
        <v/>
      </c>
      <c r="KY37" s="67" t="str">
        <f t="shared" si="188"/>
        <v/>
      </c>
      <c r="KZ37" s="44" t="str">
        <f t="shared" si="189"/>
        <v/>
      </c>
      <c r="LA37" s="45" t="str">
        <f t="shared" si="190"/>
        <v/>
      </c>
      <c r="LB37" s="35"/>
      <c r="LC37" s="27"/>
      <c r="LD37" s="46"/>
      <c r="LE37" s="44"/>
      <c r="LF37" s="44"/>
      <c r="LG37" s="44"/>
      <c r="LH37" s="44" t="str">
        <f t="shared" si="120"/>
        <v/>
      </c>
      <c r="LI37" s="44"/>
      <c r="LJ37" s="44" t="str">
        <f t="shared" si="121"/>
        <v/>
      </c>
      <c r="LK37" s="44"/>
      <c r="LL37" s="72" t="str">
        <f>IF(LE36="","",LL34)</f>
        <v/>
      </c>
      <c r="LM37" s="67" t="str">
        <f>IF(LF36="","",LM34)</f>
        <v/>
      </c>
      <c r="LN37" s="44" t="str">
        <f t="shared" si="122"/>
        <v/>
      </c>
      <c r="LO37" s="45"/>
      <c r="LP37" s="35"/>
      <c r="LQ37" s="27"/>
      <c r="LR37" s="46"/>
      <c r="LS37" s="67"/>
      <c r="LT37" s="44" t="str">
        <f t="shared" si="271"/>
        <v/>
      </c>
      <c r="LU37" s="44"/>
      <c r="LV37" s="44"/>
      <c r="LW37" s="44"/>
      <c r="LX37" s="44" t="str">
        <f t="shared" si="272"/>
        <v/>
      </c>
      <c r="LY37" s="44"/>
      <c r="LZ37" s="44"/>
      <c r="MA37" s="44"/>
      <c r="MB37" s="44" t="str">
        <f t="shared" si="227"/>
        <v/>
      </c>
      <c r="MC37" s="45" t="str">
        <f t="shared" si="228"/>
        <v/>
      </c>
      <c r="MD37" s="35"/>
      <c r="ME37" s="27"/>
      <c r="MF37" s="46"/>
      <c r="MG37" s="67"/>
      <c r="MH37" s="44" t="str">
        <f t="shared" si="273"/>
        <v/>
      </c>
      <c r="MI37" s="44"/>
      <c r="MJ37" s="44"/>
      <c r="MK37" s="44"/>
      <c r="ML37" s="44" t="str">
        <f t="shared" si="274"/>
        <v/>
      </c>
      <c r="MM37" s="44"/>
      <c r="MN37" s="44"/>
      <c r="MO37" s="44"/>
      <c r="MP37" s="44" t="str">
        <f t="shared" si="229"/>
        <v/>
      </c>
      <c r="MQ37" s="45" t="str">
        <f t="shared" si="230"/>
        <v/>
      </c>
      <c r="MR37" s="35"/>
      <c r="MS37" s="27"/>
      <c r="MT37" s="46"/>
      <c r="MU37" s="67"/>
      <c r="MV37" s="44" t="str">
        <f t="shared" si="275"/>
        <v/>
      </c>
      <c r="MW37" s="44"/>
      <c r="MX37" s="44"/>
      <c r="MY37" s="44"/>
      <c r="MZ37" s="44" t="str">
        <f t="shared" si="276"/>
        <v/>
      </c>
      <c r="NA37" s="44"/>
      <c r="NB37" s="44"/>
      <c r="NC37" s="44"/>
      <c r="ND37" s="44" t="str">
        <f t="shared" si="231"/>
        <v/>
      </c>
      <c r="NE37" s="45" t="str">
        <f t="shared" si="232"/>
        <v/>
      </c>
      <c r="NF37" s="35"/>
      <c r="NG37" s="27"/>
      <c r="NH37" s="46"/>
      <c r="NI37" s="67"/>
      <c r="NJ37" s="44" t="str">
        <f t="shared" si="277"/>
        <v/>
      </c>
      <c r="NK37" s="44"/>
      <c r="NL37" s="44"/>
      <c r="NM37" s="44"/>
      <c r="NN37" s="44" t="str">
        <f t="shared" si="278"/>
        <v/>
      </c>
      <c r="NO37" s="44"/>
      <c r="NP37" s="44"/>
      <c r="NQ37" s="44"/>
      <c r="NR37" s="44" t="str">
        <f t="shared" si="233"/>
        <v/>
      </c>
      <c r="NS37" s="45" t="str">
        <f t="shared" si="234"/>
        <v/>
      </c>
      <c r="NT37" s="35"/>
    </row>
    <row r="38" spans="1:384" ht="15" customHeight="1" thickBot="1" x14ac:dyDescent="0.25">
      <c r="A38" s="38"/>
      <c r="B38" s="39"/>
      <c r="C38" s="40"/>
      <c r="D38" s="40"/>
      <c r="E38" s="41"/>
      <c r="F38" s="41"/>
      <c r="G38" s="40"/>
      <c r="H38" s="42"/>
      <c r="I38" s="44"/>
      <c r="J38" s="44" t="str">
        <f t="shared" si="246"/>
        <v/>
      </c>
      <c r="K38" s="44"/>
      <c r="L38" s="44"/>
      <c r="M38" s="44"/>
      <c r="N38" s="44" t="str">
        <f t="shared" si="247"/>
        <v/>
      </c>
      <c r="O38" s="44"/>
      <c r="P38" s="44"/>
      <c r="Q38" s="44"/>
      <c r="R38" s="44" t="str">
        <f t="shared" si="205"/>
        <v/>
      </c>
      <c r="S38" s="45" t="str">
        <f t="shared" si="206"/>
        <v/>
      </c>
      <c r="T38" s="35"/>
      <c r="U38" s="27"/>
      <c r="V38" s="46"/>
      <c r="W38" s="67"/>
      <c r="X38" s="44" t="str">
        <f t="shared" si="248"/>
        <v/>
      </c>
      <c r="Y38" s="44"/>
      <c r="Z38" s="44"/>
      <c r="AA38" s="44"/>
      <c r="AB38" s="44" t="str">
        <f t="shared" si="249"/>
        <v/>
      </c>
      <c r="AC38" s="44"/>
      <c r="AD38" s="44"/>
      <c r="AE38" s="44"/>
      <c r="AF38" s="44" t="str">
        <f t="shared" si="207"/>
        <v/>
      </c>
      <c r="AG38" s="45" t="str">
        <f t="shared" si="208"/>
        <v/>
      </c>
      <c r="AH38" s="35"/>
      <c r="AI38" s="27"/>
      <c r="AJ38" s="46"/>
      <c r="AK38" s="44"/>
      <c r="AL38" s="44" t="str">
        <f t="shared" si="250"/>
        <v/>
      </c>
      <c r="AM38" s="44"/>
      <c r="AN38" s="44" t="str">
        <f t="shared" si="251"/>
        <v/>
      </c>
      <c r="AO38" s="44"/>
      <c r="AP38" s="44" t="str">
        <f t="shared" si="252"/>
        <v/>
      </c>
      <c r="AQ38" s="44"/>
      <c r="AR38" s="44"/>
      <c r="AS38" s="44"/>
      <c r="AT38" s="44" t="str">
        <f t="shared" si="209"/>
        <v/>
      </c>
      <c r="AU38" s="45" t="str">
        <f t="shared" si="210"/>
        <v/>
      </c>
      <c r="AV38" s="35"/>
      <c r="AW38" s="27"/>
      <c r="AX38" s="46"/>
      <c r="AY38" s="44"/>
      <c r="AZ38" s="44" t="str">
        <f t="shared" si="253"/>
        <v/>
      </c>
      <c r="BA38" s="44"/>
      <c r="BB38" s="44" t="str">
        <f t="shared" si="254"/>
        <v/>
      </c>
      <c r="BC38" s="44"/>
      <c r="BD38" s="44" t="str">
        <f t="shared" si="255"/>
        <v/>
      </c>
      <c r="BE38" s="44"/>
      <c r="BF38" s="44"/>
      <c r="BG38" s="44"/>
      <c r="BH38" s="44" t="str">
        <f t="shared" si="211"/>
        <v/>
      </c>
      <c r="BI38" s="45" t="str">
        <f t="shared" si="212"/>
        <v/>
      </c>
      <c r="BJ38" s="35"/>
      <c r="BK38" s="50"/>
      <c r="BL38" s="74"/>
      <c r="BM38" s="75"/>
      <c r="BN38" s="75" t="str">
        <f t="shared" si="123"/>
        <v/>
      </c>
      <c r="BO38" s="75"/>
      <c r="BP38" s="75" t="str">
        <f t="shared" si="124"/>
        <v/>
      </c>
      <c r="BQ38" s="75"/>
      <c r="BR38" s="75" t="str">
        <f t="shared" si="125"/>
        <v/>
      </c>
      <c r="BS38" s="75"/>
      <c r="BT38" s="77" t="str">
        <f t="shared" si="193"/>
        <v/>
      </c>
      <c r="BU38" s="78" t="str">
        <f t="shared" si="194"/>
        <v/>
      </c>
      <c r="BV38" s="75" t="str">
        <f t="shared" si="127"/>
        <v/>
      </c>
      <c r="BW38" s="79" t="str">
        <f t="shared" si="128"/>
        <v/>
      </c>
      <c r="BX38" s="35"/>
      <c r="BY38" s="27"/>
      <c r="BZ38" s="74"/>
      <c r="CA38" s="75"/>
      <c r="CB38" s="75" t="str">
        <f t="shared" si="129"/>
        <v/>
      </c>
      <c r="CC38" s="75"/>
      <c r="CD38" s="75" t="str">
        <f t="shared" si="130"/>
        <v/>
      </c>
      <c r="CE38" s="75"/>
      <c r="CF38" s="75" t="str">
        <f t="shared" si="131"/>
        <v/>
      </c>
      <c r="CG38" s="75"/>
      <c r="CH38" s="77" t="str">
        <f t="shared" si="244"/>
        <v/>
      </c>
      <c r="CI38" s="78" t="str">
        <f t="shared" si="245"/>
        <v/>
      </c>
      <c r="CJ38" s="75" t="str">
        <f t="shared" si="133"/>
        <v/>
      </c>
      <c r="CK38" s="79" t="str">
        <f t="shared" si="134"/>
        <v/>
      </c>
      <c r="CL38" s="35"/>
      <c r="CM38" s="27"/>
      <c r="CN38" s="74"/>
      <c r="CO38" s="75"/>
      <c r="CP38" s="75" t="str">
        <f t="shared" si="135"/>
        <v/>
      </c>
      <c r="CQ38" s="75"/>
      <c r="CR38" s="75" t="str">
        <f t="shared" si="136"/>
        <v/>
      </c>
      <c r="CS38" s="75"/>
      <c r="CT38" s="75" t="str">
        <f t="shared" si="137"/>
        <v/>
      </c>
      <c r="CU38" s="75"/>
      <c r="CV38" s="77" t="str">
        <f t="shared" si="201"/>
        <v/>
      </c>
      <c r="CW38" s="78" t="str">
        <f t="shared" si="202"/>
        <v/>
      </c>
      <c r="CX38" s="75" t="str">
        <f t="shared" si="139"/>
        <v/>
      </c>
      <c r="CY38" s="79" t="str">
        <f t="shared" si="140"/>
        <v/>
      </c>
      <c r="CZ38" s="35"/>
      <c r="DA38" s="58"/>
      <c r="DB38" s="74"/>
      <c r="DC38" s="75"/>
      <c r="DD38" s="75" t="str">
        <f t="shared" si="141"/>
        <v/>
      </c>
      <c r="DE38" s="75"/>
      <c r="DF38" s="75" t="str">
        <f t="shared" si="142"/>
        <v/>
      </c>
      <c r="DG38" s="75"/>
      <c r="DH38" s="75" t="str">
        <f t="shared" si="143"/>
        <v/>
      </c>
      <c r="DI38" s="75"/>
      <c r="DJ38" s="77" t="str">
        <f t="shared" si="235"/>
        <v/>
      </c>
      <c r="DK38" s="78" t="str">
        <f t="shared" si="236"/>
        <v/>
      </c>
      <c r="DL38" s="75" t="str">
        <f t="shared" si="145"/>
        <v/>
      </c>
      <c r="DM38" s="79" t="str">
        <f t="shared" si="146"/>
        <v/>
      </c>
      <c r="DN38" s="35"/>
      <c r="DO38" s="27"/>
      <c r="DP38" s="74"/>
      <c r="DQ38" s="75"/>
      <c r="DR38" s="75" t="str">
        <f t="shared" si="147"/>
        <v/>
      </c>
      <c r="DS38" s="75"/>
      <c r="DT38" s="75" t="str">
        <f t="shared" si="148"/>
        <v/>
      </c>
      <c r="DU38" s="75"/>
      <c r="DV38" s="75" t="str">
        <f t="shared" si="149"/>
        <v/>
      </c>
      <c r="DW38" s="75"/>
      <c r="DX38" s="77" t="str">
        <f t="shared" si="242"/>
        <v/>
      </c>
      <c r="DY38" s="78" t="str">
        <f t="shared" si="243"/>
        <v/>
      </c>
      <c r="DZ38" s="75" t="str">
        <f t="shared" si="152"/>
        <v/>
      </c>
      <c r="EA38" s="79" t="str">
        <f t="shared" si="153"/>
        <v/>
      </c>
      <c r="EB38" s="35"/>
      <c r="EC38" s="27"/>
      <c r="ED38" s="46"/>
      <c r="EE38" s="67"/>
      <c r="EF38" s="44" t="str">
        <f t="shared" si="256"/>
        <v/>
      </c>
      <c r="EG38" s="44"/>
      <c r="EH38" s="44"/>
      <c r="EI38" s="44"/>
      <c r="EJ38" s="44" t="str">
        <f t="shared" si="257"/>
        <v/>
      </c>
      <c r="EK38" s="44"/>
      <c r="EL38" s="44"/>
      <c r="EM38" s="44"/>
      <c r="EN38" s="44" t="str">
        <f t="shared" si="213"/>
        <v/>
      </c>
      <c r="EO38" s="45" t="str">
        <f t="shared" si="214"/>
        <v/>
      </c>
      <c r="EP38" s="35"/>
      <c r="EQ38" s="27"/>
      <c r="ER38" s="46"/>
      <c r="ES38" s="44"/>
      <c r="ET38" s="44" t="str">
        <f t="shared" si="258"/>
        <v/>
      </c>
      <c r="EU38" s="44"/>
      <c r="EV38" s="44" t="str">
        <f t="shared" si="259"/>
        <v/>
      </c>
      <c r="EW38" s="44"/>
      <c r="EX38" s="44" t="str">
        <f t="shared" si="260"/>
        <v/>
      </c>
      <c r="EY38" s="44"/>
      <c r="EZ38" s="44"/>
      <c r="FA38" s="44"/>
      <c r="FB38" s="44" t="str">
        <f t="shared" si="215"/>
        <v/>
      </c>
      <c r="FC38" s="45" t="str">
        <f t="shared" si="216"/>
        <v/>
      </c>
      <c r="FD38" s="35"/>
      <c r="FF38" s="46"/>
      <c r="FG38" s="67"/>
      <c r="FH38" s="44" t="str">
        <f t="shared" si="261"/>
        <v/>
      </c>
      <c r="FI38" s="44"/>
      <c r="FJ38" s="44"/>
      <c r="FK38" s="44"/>
      <c r="FL38" s="44" t="str">
        <f t="shared" si="262"/>
        <v/>
      </c>
      <c r="FM38" s="44"/>
      <c r="FN38" s="44"/>
      <c r="FO38" s="44"/>
      <c r="FP38" s="44" t="str">
        <f t="shared" si="217"/>
        <v/>
      </c>
      <c r="FQ38" s="45" t="str">
        <f t="shared" si="218"/>
        <v/>
      </c>
      <c r="FR38" s="35"/>
      <c r="FT38" s="46"/>
      <c r="FU38" s="67"/>
      <c r="FV38" s="44" t="str">
        <f t="shared" si="263"/>
        <v/>
      </c>
      <c r="FW38" s="44"/>
      <c r="FX38" s="44"/>
      <c r="FY38" s="44"/>
      <c r="FZ38" s="44" t="str">
        <f t="shared" si="264"/>
        <v/>
      </c>
      <c r="GA38" s="44"/>
      <c r="GB38" s="44"/>
      <c r="GC38" s="44"/>
      <c r="GD38" s="44" t="str">
        <f t="shared" si="219"/>
        <v/>
      </c>
      <c r="GE38" s="45" t="str">
        <f t="shared" si="220"/>
        <v/>
      </c>
      <c r="GF38" s="35"/>
      <c r="GH38" s="46"/>
      <c r="GI38" s="67"/>
      <c r="GJ38" s="44" t="str">
        <f t="shared" si="265"/>
        <v/>
      </c>
      <c r="GK38" s="44"/>
      <c r="GL38" s="44"/>
      <c r="GM38" s="44"/>
      <c r="GN38" s="44" t="str">
        <f t="shared" si="266"/>
        <v/>
      </c>
      <c r="GO38" s="44"/>
      <c r="GP38" s="44"/>
      <c r="GQ38" s="44"/>
      <c r="GR38" s="44" t="str">
        <f t="shared" si="221"/>
        <v/>
      </c>
      <c r="GS38" s="45" t="str">
        <f t="shared" si="222"/>
        <v/>
      </c>
      <c r="GT38" s="35"/>
      <c r="GU38" s="27"/>
      <c r="GV38" s="46"/>
      <c r="GW38" s="67"/>
      <c r="GX38" s="44" t="str">
        <f t="shared" si="267"/>
        <v/>
      </c>
      <c r="GY38" s="44"/>
      <c r="GZ38" s="44"/>
      <c r="HA38" s="44"/>
      <c r="HB38" s="44" t="str">
        <f t="shared" si="268"/>
        <v/>
      </c>
      <c r="HC38" s="44"/>
      <c r="HD38" s="44"/>
      <c r="HE38" s="44"/>
      <c r="HF38" s="44" t="str">
        <f t="shared" si="223"/>
        <v/>
      </c>
      <c r="HG38" s="45" t="str">
        <f t="shared" si="224"/>
        <v/>
      </c>
      <c r="HH38" s="35"/>
      <c r="HJ38" s="46"/>
      <c r="HK38" s="67"/>
      <c r="HL38" s="44" t="str">
        <f t="shared" si="269"/>
        <v/>
      </c>
      <c r="HM38" s="44"/>
      <c r="HN38" s="44"/>
      <c r="HO38" s="44"/>
      <c r="HP38" s="44" t="str">
        <f t="shared" si="270"/>
        <v/>
      </c>
      <c r="HQ38" s="44"/>
      <c r="HR38" s="44"/>
      <c r="HS38" s="44"/>
      <c r="HT38" s="44" t="str">
        <f t="shared" si="225"/>
        <v/>
      </c>
      <c r="HU38" s="45" t="str">
        <f t="shared" si="226"/>
        <v/>
      </c>
      <c r="HV38" s="35"/>
      <c r="HW38" s="61"/>
      <c r="HX38" s="74"/>
      <c r="HY38" s="75"/>
      <c r="HZ38" s="75" t="str">
        <f t="shared" si="154"/>
        <v/>
      </c>
      <c r="IA38" s="75"/>
      <c r="IB38" s="75" t="str">
        <f t="shared" si="155"/>
        <v/>
      </c>
      <c r="IC38" s="75"/>
      <c r="ID38" s="75" t="str">
        <f t="shared" si="156"/>
        <v/>
      </c>
      <c r="IE38" s="75"/>
      <c r="IF38" s="77" t="str">
        <f t="shared" si="197"/>
        <v/>
      </c>
      <c r="IG38" s="78" t="str">
        <f t="shared" si="198"/>
        <v/>
      </c>
      <c r="IH38" s="75" t="str">
        <f t="shared" si="157"/>
        <v/>
      </c>
      <c r="II38" s="79" t="str">
        <f t="shared" si="199"/>
        <v/>
      </c>
      <c r="IJ38" s="35"/>
      <c r="IL38" s="74"/>
      <c r="IM38" s="75"/>
      <c r="IN38" s="75" t="str">
        <f t="shared" si="159"/>
        <v/>
      </c>
      <c r="IO38" s="75"/>
      <c r="IP38" s="75" t="str">
        <f t="shared" si="160"/>
        <v/>
      </c>
      <c r="IQ38" s="75"/>
      <c r="IR38" s="75" t="str">
        <f t="shared" si="161"/>
        <v/>
      </c>
      <c r="IS38" s="75"/>
      <c r="IT38" s="77" t="str">
        <f t="shared" si="162"/>
        <v/>
      </c>
      <c r="IU38" s="78" t="str">
        <f t="shared" si="163"/>
        <v/>
      </c>
      <c r="IV38" s="75" t="str">
        <f t="shared" si="164"/>
        <v/>
      </c>
      <c r="IW38" s="79" t="str">
        <f t="shared" si="165"/>
        <v/>
      </c>
      <c r="IX38" s="35"/>
      <c r="IY38" s="33"/>
      <c r="IZ38" s="74"/>
      <c r="JA38" s="75"/>
      <c r="JB38" s="75" t="str">
        <f t="shared" si="166"/>
        <v/>
      </c>
      <c r="JC38" s="75"/>
      <c r="JD38" s="75" t="str">
        <f t="shared" si="167"/>
        <v/>
      </c>
      <c r="JE38" s="75"/>
      <c r="JF38" s="75" t="str">
        <f t="shared" si="168"/>
        <v/>
      </c>
      <c r="JG38" s="75"/>
      <c r="JH38" s="77" t="str">
        <f t="shared" si="237"/>
        <v/>
      </c>
      <c r="JI38" s="78" t="str">
        <f t="shared" si="238"/>
        <v/>
      </c>
      <c r="JJ38" s="75" t="str">
        <f t="shared" si="171"/>
        <v/>
      </c>
      <c r="JK38" s="79" t="str">
        <f t="shared" si="172"/>
        <v/>
      </c>
      <c r="JL38" s="35"/>
      <c r="JM38" s="27"/>
      <c r="JN38" s="74"/>
      <c r="JO38" s="75"/>
      <c r="JP38" s="75" t="str">
        <f t="shared" si="173"/>
        <v/>
      </c>
      <c r="JQ38" s="75"/>
      <c r="JR38" s="75" t="str">
        <f t="shared" si="174"/>
        <v/>
      </c>
      <c r="JS38" s="75"/>
      <c r="JT38" s="75" t="str">
        <f t="shared" si="175"/>
        <v/>
      </c>
      <c r="JU38" s="75"/>
      <c r="JV38" s="77" t="str">
        <f t="shared" si="203"/>
        <v/>
      </c>
      <c r="JW38" s="78" t="str">
        <f t="shared" si="204"/>
        <v/>
      </c>
      <c r="JX38" s="75" t="str">
        <f t="shared" si="176"/>
        <v/>
      </c>
      <c r="JY38" s="79" t="str">
        <f t="shared" si="177"/>
        <v/>
      </c>
      <c r="JZ38" s="35"/>
      <c r="KA38" s="61"/>
      <c r="KB38" s="74"/>
      <c r="KC38" s="75"/>
      <c r="KD38" s="75" t="str">
        <f t="shared" si="178"/>
        <v/>
      </c>
      <c r="KE38" s="75"/>
      <c r="KF38" s="75" t="str">
        <f t="shared" si="179"/>
        <v/>
      </c>
      <c r="KG38" s="75"/>
      <c r="KH38" s="75" t="str">
        <f t="shared" si="180"/>
        <v/>
      </c>
      <c r="KI38" s="75"/>
      <c r="KJ38" s="77" t="str">
        <f t="shared" si="240"/>
        <v/>
      </c>
      <c r="KK38" s="78" t="str">
        <f t="shared" si="241"/>
        <v/>
      </c>
      <c r="KL38" s="75" t="str">
        <f t="shared" si="182"/>
        <v/>
      </c>
      <c r="KM38" s="79" t="str">
        <f t="shared" si="183"/>
        <v/>
      </c>
      <c r="KN38" s="35"/>
      <c r="KO38" s="27"/>
      <c r="KP38" s="74"/>
      <c r="KQ38" s="75"/>
      <c r="KR38" s="75" t="str">
        <f t="shared" si="239"/>
        <v/>
      </c>
      <c r="KS38" s="75"/>
      <c r="KT38" s="75" t="str">
        <f t="shared" si="185"/>
        <v/>
      </c>
      <c r="KU38" s="75"/>
      <c r="KV38" s="75" t="str">
        <f t="shared" si="186"/>
        <v/>
      </c>
      <c r="KW38" s="75"/>
      <c r="KX38" s="77" t="str">
        <f t="shared" si="187"/>
        <v/>
      </c>
      <c r="KY38" s="78" t="str">
        <f t="shared" si="188"/>
        <v/>
      </c>
      <c r="KZ38" s="75" t="str">
        <f t="shared" si="189"/>
        <v/>
      </c>
      <c r="LA38" s="79" t="str">
        <f t="shared" si="190"/>
        <v/>
      </c>
      <c r="LB38" s="35"/>
      <c r="LC38" s="27"/>
      <c r="LD38" s="74"/>
      <c r="LE38" s="75"/>
      <c r="LF38" s="75"/>
      <c r="LG38" s="75"/>
      <c r="LH38" s="75" t="str">
        <f t="shared" si="120"/>
        <v/>
      </c>
      <c r="LI38" s="75"/>
      <c r="LJ38" s="75" t="str">
        <f t="shared" si="121"/>
        <v/>
      </c>
      <c r="LK38" s="75"/>
      <c r="LL38" s="77" t="str">
        <f>IF(LE36="","",LL35)</f>
        <v/>
      </c>
      <c r="LM38" s="78" t="str">
        <f>IF(LF36="","",LM35)</f>
        <v/>
      </c>
      <c r="LN38" s="75" t="str">
        <f t="shared" si="122"/>
        <v/>
      </c>
      <c r="LO38" s="79"/>
      <c r="LP38" s="35"/>
      <c r="LQ38" s="27"/>
      <c r="LR38" s="46"/>
      <c r="LS38" s="67"/>
      <c r="LT38" s="44" t="str">
        <f t="shared" si="271"/>
        <v/>
      </c>
      <c r="LU38" s="44"/>
      <c r="LV38" s="44"/>
      <c r="LW38" s="44"/>
      <c r="LX38" s="44" t="str">
        <f t="shared" si="272"/>
        <v/>
      </c>
      <c r="LY38" s="44"/>
      <c r="LZ38" s="44"/>
      <c r="MA38" s="44"/>
      <c r="MB38" s="44" t="str">
        <f t="shared" si="227"/>
        <v/>
      </c>
      <c r="MC38" s="45" t="str">
        <f t="shared" si="228"/>
        <v/>
      </c>
      <c r="MD38" s="35"/>
      <c r="ME38" s="27"/>
      <c r="MF38" s="46"/>
      <c r="MG38" s="67"/>
      <c r="MH38" s="44" t="str">
        <f t="shared" si="273"/>
        <v/>
      </c>
      <c r="MI38" s="44"/>
      <c r="MJ38" s="44"/>
      <c r="MK38" s="44"/>
      <c r="ML38" s="44" t="str">
        <f t="shared" si="274"/>
        <v/>
      </c>
      <c r="MM38" s="44"/>
      <c r="MN38" s="44"/>
      <c r="MO38" s="44"/>
      <c r="MP38" s="44" t="str">
        <f t="shared" si="229"/>
        <v/>
      </c>
      <c r="MQ38" s="45" t="str">
        <f t="shared" si="230"/>
        <v/>
      </c>
      <c r="MR38" s="35"/>
      <c r="MS38" s="27"/>
      <c r="MT38" s="46"/>
      <c r="MU38" s="67"/>
      <c r="MV38" s="44" t="str">
        <f t="shared" si="275"/>
        <v/>
      </c>
      <c r="MW38" s="44"/>
      <c r="MX38" s="44"/>
      <c r="MY38" s="44"/>
      <c r="MZ38" s="44" t="str">
        <f t="shared" si="276"/>
        <v/>
      </c>
      <c r="NA38" s="44"/>
      <c r="NB38" s="44"/>
      <c r="NC38" s="44"/>
      <c r="ND38" s="44" t="str">
        <f t="shared" si="231"/>
        <v/>
      </c>
      <c r="NE38" s="45" t="str">
        <f t="shared" si="232"/>
        <v/>
      </c>
      <c r="NF38" s="35"/>
      <c r="NG38" s="27"/>
      <c r="NH38" s="46"/>
      <c r="NI38" s="67"/>
      <c r="NJ38" s="44" t="str">
        <f t="shared" si="277"/>
        <v/>
      </c>
      <c r="NK38" s="44"/>
      <c r="NL38" s="44"/>
      <c r="NM38" s="44"/>
      <c r="NN38" s="44" t="str">
        <f t="shared" si="278"/>
        <v/>
      </c>
      <c r="NO38" s="44"/>
      <c r="NP38" s="44"/>
      <c r="NQ38" s="44"/>
      <c r="NR38" s="44" t="str">
        <f t="shared" si="233"/>
        <v/>
      </c>
      <c r="NS38" s="45" t="str">
        <f t="shared" si="234"/>
        <v/>
      </c>
      <c r="NT38" s="35"/>
    </row>
    <row r="39" spans="1:384" ht="15" customHeight="1" thickTop="1" x14ac:dyDescent="0.2">
      <c r="A39" s="38"/>
      <c r="B39" s="39"/>
      <c r="C39" s="40"/>
      <c r="D39" s="40"/>
      <c r="E39" s="41"/>
      <c r="F39" s="41"/>
      <c r="G39" s="40"/>
      <c r="H39" s="42"/>
      <c r="I39" s="44"/>
      <c r="J39" s="44" t="str">
        <f t="shared" si="246"/>
        <v/>
      </c>
      <c r="K39" s="44"/>
      <c r="L39" s="44"/>
      <c r="M39" s="44"/>
      <c r="N39" s="44" t="str">
        <f t="shared" si="247"/>
        <v/>
      </c>
      <c r="O39" s="44"/>
      <c r="P39" s="44"/>
      <c r="Q39" s="44"/>
      <c r="R39" s="44" t="str">
        <f t="shared" si="205"/>
        <v/>
      </c>
      <c r="S39" s="45" t="str">
        <f t="shared" si="206"/>
        <v/>
      </c>
      <c r="T39" s="35"/>
      <c r="U39" s="27"/>
      <c r="V39" s="46"/>
      <c r="W39" s="67"/>
      <c r="X39" s="44" t="str">
        <f t="shared" si="248"/>
        <v/>
      </c>
      <c r="Y39" s="44"/>
      <c r="Z39" s="44"/>
      <c r="AA39" s="44"/>
      <c r="AB39" s="44" t="str">
        <f t="shared" si="249"/>
        <v/>
      </c>
      <c r="AC39" s="44"/>
      <c r="AD39" s="44"/>
      <c r="AE39" s="44"/>
      <c r="AF39" s="44" t="str">
        <f t="shared" si="207"/>
        <v/>
      </c>
      <c r="AG39" s="45" t="str">
        <f t="shared" si="208"/>
        <v/>
      </c>
      <c r="AH39" s="35"/>
      <c r="AI39" s="27"/>
      <c r="AJ39" s="46"/>
      <c r="AK39" s="44"/>
      <c r="AL39" s="44" t="str">
        <f t="shared" si="250"/>
        <v/>
      </c>
      <c r="AM39" s="44"/>
      <c r="AN39" s="44" t="str">
        <f t="shared" si="251"/>
        <v/>
      </c>
      <c r="AO39" s="44"/>
      <c r="AP39" s="44" t="str">
        <f t="shared" si="252"/>
        <v/>
      </c>
      <c r="AQ39" s="44"/>
      <c r="AR39" s="44"/>
      <c r="AS39" s="44"/>
      <c r="AT39" s="44" t="str">
        <f t="shared" si="209"/>
        <v/>
      </c>
      <c r="AU39" s="45" t="str">
        <f t="shared" si="210"/>
        <v/>
      </c>
      <c r="AV39" s="35"/>
      <c r="AW39" s="27"/>
      <c r="AX39" s="46"/>
      <c r="AY39" s="44"/>
      <c r="AZ39" s="44" t="str">
        <f t="shared" si="253"/>
        <v/>
      </c>
      <c r="BA39" s="44"/>
      <c r="BB39" s="44" t="str">
        <f t="shared" si="254"/>
        <v/>
      </c>
      <c r="BC39" s="44"/>
      <c r="BD39" s="44" t="str">
        <f t="shared" si="255"/>
        <v/>
      </c>
      <c r="BE39" s="44"/>
      <c r="BF39" s="44"/>
      <c r="BG39" s="44"/>
      <c r="BH39" s="44" t="str">
        <f t="shared" si="211"/>
        <v/>
      </c>
      <c r="BI39" s="45" t="str">
        <f t="shared" si="212"/>
        <v/>
      </c>
      <c r="BJ39" s="35"/>
      <c r="BK39" s="50"/>
      <c r="BL39" s="51" t="str">
        <f>IF($A12="","",$A12)</f>
        <v/>
      </c>
      <c r="BM39" s="44"/>
      <c r="BN39" s="43" t="str">
        <f t="shared" ref="BN39:BN70" si="279">IF(BM39="","",BM39-BM35)</f>
        <v/>
      </c>
      <c r="BO39" s="44"/>
      <c r="BP39" s="87" t="str">
        <f t="shared" ref="BP39:BP70" si="280">IF(BO39="","",BO39-BO35)</f>
        <v/>
      </c>
      <c r="BQ39" s="43"/>
      <c r="BR39" s="43" t="str">
        <f t="shared" ref="BR39:BR70" si="281">IF(BQ39="","",BQ35+BS35-BQ39)</f>
        <v/>
      </c>
      <c r="BS39" s="43"/>
      <c r="BT39" s="53" t="str">
        <f t="shared" si="193"/>
        <v/>
      </c>
      <c r="BU39" s="47" t="str">
        <f t="shared" si="194"/>
        <v/>
      </c>
      <c r="BV39" s="44" t="str">
        <f t="shared" ref="BV39:BV70" si="282">IF(BQ39="","",BR39*BU39)</f>
        <v/>
      </c>
      <c r="BW39" s="89" t="str">
        <f t="shared" ref="BW39:BW70" si="283">IF(BR39="","",BV39/(BN39*100))</f>
        <v/>
      </c>
      <c r="BX39" s="35"/>
      <c r="BY39" s="27"/>
      <c r="BZ39" s="51" t="str">
        <f>IF($A12="","",$A12)</f>
        <v/>
      </c>
      <c r="CA39" s="44"/>
      <c r="CB39" s="43" t="str">
        <f t="shared" ref="CB39:CB70" si="284">IF(CA39="","",CA39-CA35)</f>
        <v/>
      </c>
      <c r="CC39" s="44"/>
      <c r="CD39" s="87" t="str">
        <f t="shared" ref="CD39:CD70" si="285">IF(CC39="","",CC39-CC35)</f>
        <v/>
      </c>
      <c r="CE39" s="43"/>
      <c r="CF39" s="43" t="str">
        <f t="shared" ref="CF39:CF70" si="286">IF(CE39="","",CE35+CG35-CE39)</f>
        <v/>
      </c>
      <c r="CG39" s="43"/>
      <c r="CH39" s="53" t="str">
        <f t="shared" si="244"/>
        <v/>
      </c>
      <c r="CI39" s="47" t="str">
        <f t="shared" si="245"/>
        <v/>
      </c>
      <c r="CJ39" s="44" t="str">
        <f t="shared" ref="CJ39:CJ70" si="287">IF(CE39="","",CF39*CI39)</f>
        <v/>
      </c>
      <c r="CK39" s="89" t="str">
        <f t="shared" ref="CK39:CK70" si="288">IF(CF39="","",CJ39/(CB39*100))</f>
        <v/>
      </c>
      <c r="CL39" s="35"/>
      <c r="CM39" s="27"/>
      <c r="CN39" s="51" t="str">
        <f>IF($A12="","",$A12)</f>
        <v/>
      </c>
      <c r="CO39" s="44"/>
      <c r="CP39" s="43" t="str">
        <f t="shared" ref="CP39:CP70" si="289">IF(CO39="","",CO39-CO35)</f>
        <v/>
      </c>
      <c r="CQ39" s="44"/>
      <c r="CR39" s="87" t="str">
        <f t="shared" ref="CR39:CR70" si="290">IF(CQ39="","",CQ39-CQ35)</f>
        <v/>
      </c>
      <c r="CS39" s="43"/>
      <c r="CT39" s="43" t="str">
        <f t="shared" ref="CT39:CT70" si="291">IF(CS39="","",CS35+CU35-CS39)</f>
        <v/>
      </c>
      <c r="CU39" s="43"/>
      <c r="CV39" s="53" t="str">
        <f t="shared" si="201"/>
        <v/>
      </c>
      <c r="CW39" s="47" t="str">
        <f t="shared" si="202"/>
        <v/>
      </c>
      <c r="CX39" s="44" t="str">
        <f t="shared" ref="CX39:CX70" si="292">IF(CS39="","",CT39*CW39)</f>
        <v/>
      </c>
      <c r="CY39" s="89" t="str">
        <f t="shared" ref="CY39:CY70" si="293">IF(CT39="","",CX39/(CP39*100))</f>
        <v/>
      </c>
      <c r="CZ39" s="35"/>
      <c r="DA39" s="58"/>
      <c r="DB39" s="51" t="str">
        <f>IF($A12="","",$A12)</f>
        <v/>
      </c>
      <c r="DC39" s="44"/>
      <c r="DD39" s="43" t="str">
        <f t="shared" ref="DD39:DD70" si="294">IF(DC39="","",DC39-DC35)</f>
        <v/>
      </c>
      <c r="DE39" s="44"/>
      <c r="DF39" s="87" t="str">
        <f t="shared" ref="DF39:DF70" si="295">IF(DE39="","",DE39-DE35)</f>
        <v/>
      </c>
      <c r="DG39" s="43"/>
      <c r="DH39" s="43" t="str">
        <f t="shared" ref="DH39:DH70" si="296">IF(DG39="","",DG35+DI35-DG39)</f>
        <v/>
      </c>
      <c r="DI39" s="43"/>
      <c r="DJ39" s="53" t="str">
        <f t="shared" si="235"/>
        <v/>
      </c>
      <c r="DK39" s="47" t="str">
        <f t="shared" si="236"/>
        <v/>
      </c>
      <c r="DL39" s="44" t="str">
        <f t="shared" ref="DL39:DL70" si="297">IF(DG39="","",DH39*DK39)</f>
        <v/>
      </c>
      <c r="DM39" s="89" t="str">
        <f t="shared" ref="DM39:DM70" si="298">IF(DH39="","",DL39/(DD39*100))</f>
        <v/>
      </c>
      <c r="DN39" s="35"/>
      <c r="DO39" s="27"/>
      <c r="DP39" s="51" t="str">
        <f>IF($A12="","",$A12)</f>
        <v/>
      </c>
      <c r="DQ39" s="44"/>
      <c r="DR39" s="43" t="str">
        <f t="shared" ref="DR39:DR70" si="299">IF(DQ39="","",DQ39-DQ35)</f>
        <v/>
      </c>
      <c r="DS39" s="44"/>
      <c r="DT39" s="87" t="str">
        <f t="shared" ref="DT39:DT70" si="300">IF(DS39="","",DS39-DS35)</f>
        <v/>
      </c>
      <c r="DU39" s="43"/>
      <c r="DV39" s="43" t="str">
        <f t="shared" ref="DV39:DV70" si="301">IF(DU39="","",DU35+DW35-DU39)</f>
        <v/>
      </c>
      <c r="DW39" s="43"/>
      <c r="DX39" s="53" t="str">
        <f t="shared" si="242"/>
        <v/>
      </c>
      <c r="DY39" s="47" t="str">
        <f t="shared" si="243"/>
        <v/>
      </c>
      <c r="DZ39" s="44" t="str">
        <f t="shared" ref="DZ39:DZ70" si="302">IF(DU39="","",DV39*DY39)</f>
        <v/>
      </c>
      <c r="EA39" s="89" t="str">
        <f t="shared" ref="EA39:EA70" si="303">IF(DV39="","",DZ39/(DR39*100))</f>
        <v/>
      </c>
      <c r="EB39" s="35"/>
      <c r="EC39" s="27"/>
      <c r="ED39" s="46"/>
      <c r="EE39" s="67"/>
      <c r="EF39" s="44" t="str">
        <f t="shared" si="256"/>
        <v/>
      </c>
      <c r="EG39" s="44"/>
      <c r="EH39" s="44"/>
      <c r="EI39" s="44"/>
      <c r="EJ39" s="44" t="str">
        <f t="shared" si="257"/>
        <v/>
      </c>
      <c r="EK39" s="44"/>
      <c r="EL39" s="44"/>
      <c r="EM39" s="44"/>
      <c r="EN39" s="44" t="str">
        <f t="shared" si="213"/>
        <v/>
      </c>
      <c r="EO39" s="45" t="str">
        <f t="shared" si="214"/>
        <v/>
      </c>
      <c r="EP39" s="35"/>
      <c r="EQ39" s="27"/>
      <c r="ER39" s="46"/>
      <c r="ES39" s="44"/>
      <c r="ET39" s="44" t="str">
        <f t="shared" si="258"/>
        <v/>
      </c>
      <c r="EU39" s="44"/>
      <c r="EV39" s="44" t="str">
        <f t="shared" si="259"/>
        <v/>
      </c>
      <c r="EW39" s="44"/>
      <c r="EX39" s="44" t="str">
        <f t="shared" si="260"/>
        <v/>
      </c>
      <c r="EY39" s="44"/>
      <c r="EZ39" s="44"/>
      <c r="FA39" s="44"/>
      <c r="FB39" s="44" t="str">
        <f t="shared" si="215"/>
        <v/>
      </c>
      <c r="FC39" s="45" t="str">
        <f t="shared" si="216"/>
        <v/>
      </c>
      <c r="FD39" s="35"/>
      <c r="FF39" s="46"/>
      <c r="FG39" s="67"/>
      <c r="FH39" s="44" t="str">
        <f t="shared" si="261"/>
        <v/>
      </c>
      <c r="FI39" s="44"/>
      <c r="FJ39" s="44"/>
      <c r="FK39" s="44"/>
      <c r="FL39" s="44" t="str">
        <f t="shared" si="262"/>
        <v/>
      </c>
      <c r="FM39" s="44"/>
      <c r="FN39" s="44"/>
      <c r="FO39" s="44"/>
      <c r="FP39" s="44" t="str">
        <f t="shared" si="217"/>
        <v/>
      </c>
      <c r="FQ39" s="45" t="str">
        <f t="shared" si="218"/>
        <v/>
      </c>
      <c r="FR39" s="35"/>
      <c r="FT39" s="46"/>
      <c r="FU39" s="67"/>
      <c r="FV39" s="44" t="str">
        <f t="shared" si="263"/>
        <v/>
      </c>
      <c r="FW39" s="44"/>
      <c r="FX39" s="44"/>
      <c r="FY39" s="44"/>
      <c r="FZ39" s="44" t="str">
        <f t="shared" si="264"/>
        <v/>
      </c>
      <c r="GA39" s="44"/>
      <c r="GB39" s="44"/>
      <c r="GC39" s="44"/>
      <c r="GD39" s="44" t="str">
        <f t="shared" si="219"/>
        <v/>
      </c>
      <c r="GE39" s="45" t="str">
        <f t="shared" si="220"/>
        <v/>
      </c>
      <c r="GF39" s="35"/>
      <c r="GH39" s="46"/>
      <c r="GI39" s="67"/>
      <c r="GJ39" s="44" t="str">
        <f t="shared" si="265"/>
        <v/>
      </c>
      <c r="GK39" s="44"/>
      <c r="GL39" s="44"/>
      <c r="GM39" s="44"/>
      <c r="GN39" s="44" t="str">
        <f t="shared" si="266"/>
        <v/>
      </c>
      <c r="GO39" s="44"/>
      <c r="GP39" s="44"/>
      <c r="GQ39" s="44"/>
      <c r="GR39" s="44" t="str">
        <f t="shared" si="221"/>
        <v/>
      </c>
      <c r="GS39" s="45" t="str">
        <f t="shared" si="222"/>
        <v/>
      </c>
      <c r="GT39" s="35"/>
      <c r="GU39" s="27"/>
      <c r="GV39" s="46"/>
      <c r="GW39" s="67"/>
      <c r="GX39" s="44" t="str">
        <f t="shared" si="267"/>
        <v/>
      </c>
      <c r="GY39" s="44"/>
      <c r="GZ39" s="44"/>
      <c r="HA39" s="44"/>
      <c r="HB39" s="44" t="str">
        <f t="shared" si="268"/>
        <v/>
      </c>
      <c r="HC39" s="44"/>
      <c r="HD39" s="44"/>
      <c r="HE39" s="44"/>
      <c r="HF39" s="44" t="str">
        <f t="shared" si="223"/>
        <v/>
      </c>
      <c r="HG39" s="45" t="str">
        <f t="shared" si="224"/>
        <v/>
      </c>
      <c r="HH39" s="35"/>
      <c r="HJ39" s="46"/>
      <c r="HK39" s="67"/>
      <c r="HL39" s="44" t="str">
        <f t="shared" si="269"/>
        <v/>
      </c>
      <c r="HM39" s="44"/>
      <c r="HN39" s="44"/>
      <c r="HO39" s="44"/>
      <c r="HP39" s="44" t="str">
        <f t="shared" si="270"/>
        <v/>
      </c>
      <c r="HQ39" s="44"/>
      <c r="HR39" s="44"/>
      <c r="HS39" s="44"/>
      <c r="HT39" s="44" t="str">
        <f t="shared" si="225"/>
        <v/>
      </c>
      <c r="HU39" s="45" t="str">
        <f t="shared" si="226"/>
        <v/>
      </c>
      <c r="HV39" s="35"/>
      <c r="HW39" s="61"/>
      <c r="HX39" s="51" t="str">
        <f>IF($A12="","",$A12)</f>
        <v/>
      </c>
      <c r="HY39" s="44"/>
      <c r="HZ39" s="43" t="str">
        <f t="shared" ref="HZ39:HZ70" si="304">IF(HY39="","",HY39-HY35)</f>
        <v/>
      </c>
      <c r="IA39" s="44"/>
      <c r="IB39" s="87" t="str">
        <f t="shared" ref="IB39:IB70" si="305">IF(IA39="","",IA39-IA35)</f>
        <v/>
      </c>
      <c r="IC39" s="43"/>
      <c r="ID39" s="43" t="str">
        <f t="shared" ref="ID39:ID70" si="306">IF(IC39="","",IC35+IE35-IC39)</f>
        <v/>
      </c>
      <c r="IE39" s="43"/>
      <c r="IF39" s="53" t="str">
        <f t="shared" si="197"/>
        <v/>
      </c>
      <c r="IG39" s="47" t="str">
        <f t="shared" si="198"/>
        <v/>
      </c>
      <c r="IH39" s="44" t="str">
        <f t="shared" ref="IH39:IH70" si="307">IF(IC39="","",ID39*IG39)</f>
        <v/>
      </c>
      <c r="II39" s="89" t="str">
        <f t="shared" si="199"/>
        <v/>
      </c>
      <c r="IJ39" s="35"/>
      <c r="IL39" s="51" t="str">
        <f>IF($A12="","",$A12)</f>
        <v/>
      </c>
      <c r="IM39" s="44"/>
      <c r="IN39" s="43" t="str">
        <f t="shared" ref="IN39:IN70" si="308">IF(IM39="","",IM39-IM35)</f>
        <v/>
      </c>
      <c r="IO39" s="44"/>
      <c r="IP39" s="87" t="str">
        <f t="shared" ref="IP39:IP70" si="309">IF(IO39="","",IO39-IO35)</f>
        <v/>
      </c>
      <c r="IQ39" s="43"/>
      <c r="IR39" s="43" t="str">
        <f t="shared" ref="IR39:IR70" si="310">IF(IQ39="","",IQ35+IS35-IQ39)</f>
        <v/>
      </c>
      <c r="IS39" s="43"/>
      <c r="IT39" s="53" t="str">
        <f t="shared" ref="IT39:IT70" si="311">IF(IM39="","",IT35)</f>
        <v/>
      </c>
      <c r="IU39" s="47" t="str">
        <f t="shared" ref="IU39:IU70" si="312">IF(IN39="","",IU35)</f>
        <v/>
      </c>
      <c r="IV39" s="44" t="str">
        <f t="shared" ref="IV39:IV70" si="313">IF(IQ39="","",IR39*IU39)</f>
        <v/>
      </c>
      <c r="IW39" s="89" t="str">
        <f t="shared" ref="IW39:IW70" si="314">IF(IR39="","",IV39/(IN39*100))</f>
        <v/>
      </c>
      <c r="IX39" s="35"/>
      <c r="IY39" s="33"/>
      <c r="IZ39" s="51" t="str">
        <f>IF($A12="","",$A12)</f>
        <v/>
      </c>
      <c r="JA39" s="44"/>
      <c r="JB39" s="43" t="str">
        <f t="shared" ref="JB39:JB70" si="315">IF(JA39="","",JA39-JA35)</f>
        <v/>
      </c>
      <c r="JC39" s="44"/>
      <c r="JD39" s="87" t="str">
        <f t="shared" ref="JD39:JD70" si="316">IF(JC39="","",JC39-JC35)</f>
        <v/>
      </c>
      <c r="JE39" s="43"/>
      <c r="JF39" s="43" t="str">
        <f t="shared" ref="JF39:JF70" si="317">IF(JE39="","",JE35+JG35-JE39)</f>
        <v/>
      </c>
      <c r="JG39" s="43"/>
      <c r="JH39" s="53" t="str">
        <f t="shared" si="237"/>
        <v/>
      </c>
      <c r="JI39" s="47" t="str">
        <f t="shared" si="238"/>
        <v/>
      </c>
      <c r="JJ39" s="44" t="str">
        <f t="shared" ref="JJ39:JJ70" si="318">IF(JE39="","",JF39*JI39)</f>
        <v/>
      </c>
      <c r="JK39" s="89" t="str">
        <f t="shared" ref="JK39:JK70" si="319">IF(JF39="","",JJ39/(JB39*100))</f>
        <v/>
      </c>
      <c r="JL39" s="35"/>
      <c r="JM39" s="27"/>
      <c r="JN39" s="51" t="str">
        <f>IF($A12="","",$A12)</f>
        <v/>
      </c>
      <c r="JO39" s="44"/>
      <c r="JP39" s="43" t="str">
        <f t="shared" ref="JP39:JP70" si="320">IF(JO39="","",JO39-JO35)</f>
        <v/>
      </c>
      <c r="JQ39" s="44"/>
      <c r="JR39" s="87" t="str">
        <f t="shared" ref="JR39:JR70" si="321">IF(JQ39="","",JQ39-JQ35)</f>
        <v/>
      </c>
      <c r="JS39" s="43"/>
      <c r="JT39" s="43" t="str">
        <f t="shared" ref="JT39:JT70" si="322">IF(JS39="","",JS35+JU35-JS39)</f>
        <v/>
      </c>
      <c r="JU39" s="43"/>
      <c r="JV39" s="53" t="str">
        <f t="shared" si="203"/>
        <v/>
      </c>
      <c r="JW39" s="47" t="str">
        <f t="shared" si="204"/>
        <v/>
      </c>
      <c r="JX39" s="44" t="str">
        <f t="shared" ref="JX39:JX70" si="323">IF(JS39="","",JT39*JW39)</f>
        <v/>
      </c>
      <c r="JY39" s="89" t="str">
        <f t="shared" ref="JY39:JY70" si="324">IF(JT39="","",JX39/(JP39*100))</f>
        <v/>
      </c>
      <c r="JZ39" s="35"/>
      <c r="KA39" s="61"/>
      <c r="KB39" s="51" t="str">
        <f>IF($A12="","",$A12)</f>
        <v/>
      </c>
      <c r="KC39" s="44"/>
      <c r="KD39" s="43" t="str">
        <f t="shared" ref="KD39:KD70" si="325">IF(KC39="","",KC39-KC35)</f>
        <v/>
      </c>
      <c r="KE39" s="44"/>
      <c r="KF39" s="87" t="str">
        <f t="shared" ref="KF39:KF70" si="326">IF(KE39="","",KE39-KE35)</f>
        <v/>
      </c>
      <c r="KG39" s="43"/>
      <c r="KH39" s="43" t="str">
        <f t="shared" ref="KH39:KH70" si="327">IF(KG39="","",KG35+KI35-KG39)</f>
        <v/>
      </c>
      <c r="KI39" s="43"/>
      <c r="KJ39" s="53" t="str">
        <f t="shared" si="240"/>
        <v/>
      </c>
      <c r="KK39" s="47" t="str">
        <f t="shared" si="241"/>
        <v/>
      </c>
      <c r="KL39" s="44" t="str">
        <f t="shared" ref="KL39:KL70" si="328">IF(KG39="","",KH39*KK39)</f>
        <v/>
      </c>
      <c r="KM39" s="89" t="str">
        <f t="shared" ref="KM39:KM70" si="329">IF(KH39="","",KL39/(KD39*100))</f>
        <v/>
      </c>
      <c r="KN39" s="35"/>
      <c r="KO39" s="27"/>
      <c r="KP39" s="51" t="str">
        <f>IF($A12="","",$A12)</f>
        <v/>
      </c>
      <c r="KQ39" s="44"/>
      <c r="KR39" s="43" t="str">
        <f t="shared" si="239"/>
        <v/>
      </c>
      <c r="KS39" s="44"/>
      <c r="KT39" s="87" t="str">
        <f t="shared" ref="KT39:KT70" si="330">IF(KS39="","",KS39-KS35)</f>
        <v/>
      </c>
      <c r="KU39" s="43"/>
      <c r="KV39" s="43" t="str">
        <f t="shared" ref="KV39:KV70" si="331">IF(KU39="","",KU35+KW35-KU39)</f>
        <v/>
      </c>
      <c r="KW39" s="43"/>
      <c r="KX39" s="53" t="str">
        <f t="shared" ref="KX39:KX70" si="332">IF(KQ39="","",KX35)</f>
        <v/>
      </c>
      <c r="KY39" s="47" t="str">
        <f t="shared" ref="KY39:KY70" si="333">IF(KR39="","",KY35)</f>
        <v/>
      </c>
      <c r="KZ39" s="44" t="str">
        <f t="shared" ref="KZ39:KZ70" si="334">IF(KU39="","",KV39*KY39)</f>
        <v/>
      </c>
      <c r="LA39" s="89" t="str">
        <f t="shared" ref="LA39:LA70" si="335">IF(KV39="","",KZ39/(KR39*100))</f>
        <v/>
      </c>
      <c r="LB39" s="35"/>
      <c r="LC39" s="27"/>
      <c r="LD39" s="51" t="str">
        <f>IF($A15="","",$A15)</f>
        <v/>
      </c>
      <c r="LE39" s="43"/>
      <c r="LF39" s="93" t="str">
        <f>IF(LE39="","",LE39-LE36)</f>
        <v/>
      </c>
      <c r="LG39" s="43"/>
      <c r="LH39" s="43" t="str">
        <f t="shared" si="120"/>
        <v/>
      </c>
      <c r="LI39" s="43"/>
      <c r="LJ39" s="87" t="str">
        <f t="shared" si="121"/>
        <v/>
      </c>
      <c r="LK39" s="43"/>
      <c r="LL39" s="64" t="str">
        <f>IF(LE39="","",LL36)</f>
        <v/>
      </c>
      <c r="LM39" s="47" t="str">
        <f>IF(LF39="","",LM36)</f>
        <v/>
      </c>
      <c r="LN39" s="87" t="str">
        <f t="shared" si="122"/>
        <v/>
      </c>
      <c r="LO39" s="54"/>
      <c r="LP39" s="35"/>
      <c r="LQ39" s="27"/>
      <c r="LR39" s="46"/>
      <c r="LS39" s="67"/>
      <c r="LT39" s="44" t="str">
        <f t="shared" si="271"/>
        <v/>
      </c>
      <c r="LU39" s="44"/>
      <c r="LV39" s="44"/>
      <c r="LW39" s="44"/>
      <c r="LX39" s="44" t="str">
        <f t="shared" si="272"/>
        <v/>
      </c>
      <c r="LY39" s="44"/>
      <c r="LZ39" s="44"/>
      <c r="MA39" s="44"/>
      <c r="MB39" s="44" t="str">
        <f t="shared" si="227"/>
        <v/>
      </c>
      <c r="MC39" s="45" t="str">
        <f t="shared" si="228"/>
        <v/>
      </c>
      <c r="MD39" s="35"/>
      <c r="ME39" s="27"/>
      <c r="MF39" s="46"/>
      <c r="MG39" s="67"/>
      <c r="MH39" s="44" t="str">
        <f t="shared" si="273"/>
        <v/>
      </c>
      <c r="MI39" s="44"/>
      <c r="MJ39" s="44"/>
      <c r="MK39" s="44"/>
      <c r="ML39" s="44" t="str">
        <f t="shared" si="274"/>
        <v/>
      </c>
      <c r="MM39" s="44"/>
      <c r="MN39" s="44"/>
      <c r="MO39" s="44"/>
      <c r="MP39" s="44" t="str">
        <f t="shared" si="229"/>
        <v/>
      </c>
      <c r="MQ39" s="45" t="str">
        <f t="shared" si="230"/>
        <v/>
      </c>
      <c r="MR39" s="35"/>
      <c r="MS39" s="27"/>
      <c r="MT39" s="46"/>
      <c r="MU39" s="67"/>
      <c r="MV39" s="44" t="str">
        <f t="shared" si="275"/>
        <v/>
      </c>
      <c r="MW39" s="44"/>
      <c r="MX39" s="44"/>
      <c r="MY39" s="44"/>
      <c r="MZ39" s="44" t="str">
        <f t="shared" si="276"/>
        <v/>
      </c>
      <c r="NA39" s="44"/>
      <c r="NB39" s="44"/>
      <c r="NC39" s="44"/>
      <c r="ND39" s="44" t="str">
        <f t="shared" si="231"/>
        <v/>
      </c>
      <c r="NE39" s="45" t="str">
        <f t="shared" si="232"/>
        <v/>
      </c>
      <c r="NF39" s="35"/>
      <c r="NG39" s="27"/>
      <c r="NH39" s="46"/>
      <c r="NI39" s="67"/>
      <c r="NJ39" s="44" t="str">
        <f t="shared" si="277"/>
        <v/>
      </c>
      <c r="NK39" s="44"/>
      <c r="NL39" s="44"/>
      <c r="NM39" s="44"/>
      <c r="NN39" s="44" t="str">
        <f t="shared" si="278"/>
        <v/>
      </c>
      <c r="NO39" s="44"/>
      <c r="NP39" s="44"/>
      <c r="NQ39" s="44"/>
      <c r="NR39" s="44" t="str">
        <f t="shared" si="233"/>
        <v/>
      </c>
      <c r="NS39" s="45" t="str">
        <f t="shared" si="234"/>
        <v/>
      </c>
      <c r="NT39" s="35"/>
    </row>
    <row r="40" spans="1:384" x14ac:dyDescent="0.2">
      <c r="A40" s="38"/>
      <c r="B40" s="39"/>
      <c r="C40" s="40"/>
      <c r="D40" s="40"/>
      <c r="E40" s="41"/>
      <c r="F40" s="41"/>
      <c r="G40" s="40"/>
      <c r="H40" s="42"/>
      <c r="I40" s="44"/>
      <c r="J40" s="44" t="str">
        <f t="shared" si="246"/>
        <v/>
      </c>
      <c r="K40" s="44"/>
      <c r="L40" s="44"/>
      <c r="M40" s="44"/>
      <c r="N40" s="44" t="str">
        <f t="shared" si="247"/>
        <v/>
      </c>
      <c r="O40" s="44"/>
      <c r="P40" s="44"/>
      <c r="Q40" s="44"/>
      <c r="R40" s="44" t="str">
        <f t="shared" si="205"/>
        <v/>
      </c>
      <c r="S40" s="45" t="str">
        <f t="shared" si="206"/>
        <v/>
      </c>
      <c r="T40" s="35"/>
      <c r="U40" s="27"/>
      <c r="V40" s="46"/>
      <c r="W40" s="67"/>
      <c r="X40" s="44" t="str">
        <f t="shared" si="248"/>
        <v/>
      </c>
      <c r="Y40" s="44"/>
      <c r="Z40" s="44"/>
      <c r="AA40" s="44"/>
      <c r="AB40" s="44" t="str">
        <f t="shared" si="249"/>
        <v/>
      </c>
      <c r="AC40" s="44"/>
      <c r="AD40" s="44"/>
      <c r="AE40" s="44"/>
      <c r="AF40" s="44" t="str">
        <f t="shared" si="207"/>
        <v/>
      </c>
      <c r="AG40" s="45" t="str">
        <f t="shared" si="208"/>
        <v/>
      </c>
      <c r="AH40" s="35"/>
      <c r="AI40" s="27"/>
      <c r="AJ40" s="46"/>
      <c r="AK40" s="44"/>
      <c r="AL40" s="44" t="str">
        <f t="shared" si="250"/>
        <v/>
      </c>
      <c r="AM40" s="44"/>
      <c r="AN40" s="44" t="str">
        <f t="shared" si="251"/>
        <v/>
      </c>
      <c r="AO40" s="44"/>
      <c r="AP40" s="44" t="str">
        <f t="shared" si="252"/>
        <v/>
      </c>
      <c r="AQ40" s="44"/>
      <c r="AR40" s="44"/>
      <c r="AS40" s="44"/>
      <c r="AT40" s="44" t="str">
        <f t="shared" si="209"/>
        <v/>
      </c>
      <c r="AU40" s="45" t="str">
        <f t="shared" si="210"/>
        <v/>
      </c>
      <c r="AV40" s="35"/>
      <c r="AW40" s="27"/>
      <c r="AX40" s="46"/>
      <c r="AY40" s="44"/>
      <c r="AZ40" s="44" t="str">
        <f t="shared" si="253"/>
        <v/>
      </c>
      <c r="BA40" s="44"/>
      <c r="BB40" s="44" t="str">
        <f t="shared" si="254"/>
        <v/>
      </c>
      <c r="BC40" s="44"/>
      <c r="BD40" s="44" t="str">
        <f t="shared" si="255"/>
        <v/>
      </c>
      <c r="BE40" s="44"/>
      <c r="BF40" s="44"/>
      <c r="BG40" s="44"/>
      <c r="BH40" s="44" t="str">
        <f t="shared" si="211"/>
        <v/>
      </c>
      <c r="BI40" s="45" t="str">
        <f t="shared" si="212"/>
        <v/>
      </c>
      <c r="BJ40" s="35"/>
      <c r="BK40" s="50"/>
      <c r="BL40" s="46"/>
      <c r="BM40" s="43"/>
      <c r="BN40" s="44" t="str">
        <f t="shared" si="279"/>
        <v/>
      </c>
      <c r="BO40" s="43"/>
      <c r="BP40" s="44" t="str">
        <f t="shared" si="280"/>
        <v/>
      </c>
      <c r="BQ40" s="44"/>
      <c r="BR40" s="44" t="str">
        <f t="shared" si="281"/>
        <v/>
      </c>
      <c r="BS40" s="43"/>
      <c r="BT40" s="60" t="str">
        <f t="shared" si="193"/>
        <v/>
      </c>
      <c r="BU40" s="67" t="str">
        <f t="shared" si="194"/>
        <v/>
      </c>
      <c r="BV40" s="43" t="str">
        <f t="shared" si="282"/>
        <v/>
      </c>
      <c r="BW40" s="45" t="str">
        <f t="shared" si="283"/>
        <v/>
      </c>
      <c r="BX40" s="35"/>
      <c r="BY40" s="27"/>
      <c r="BZ40" s="46"/>
      <c r="CA40" s="43"/>
      <c r="CB40" s="44" t="str">
        <f t="shared" si="284"/>
        <v/>
      </c>
      <c r="CC40" s="43"/>
      <c r="CD40" s="44" t="str">
        <f t="shared" si="285"/>
        <v/>
      </c>
      <c r="CE40" s="44"/>
      <c r="CF40" s="44" t="str">
        <f t="shared" si="286"/>
        <v/>
      </c>
      <c r="CG40" s="43"/>
      <c r="CH40" s="60" t="str">
        <f t="shared" si="244"/>
        <v/>
      </c>
      <c r="CI40" s="67" t="str">
        <f t="shared" si="245"/>
        <v/>
      </c>
      <c r="CJ40" s="43" t="str">
        <f t="shared" si="287"/>
        <v/>
      </c>
      <c r="CK40" s="45" t="str">
        <f t="shared" si="288"/>
        <v/>
      </c>
      <c r="CL40" s="35"/>
      <c r="CM40" s="27"/>
      <c r="CN40" s="46"/>
      <c r="CO40" s="43"/>
      <c r="CP40" s="44" t="str">
        <f t="shared" si="289"/>
        <v/>
      </c>
      <c r="CQ40" s="43"/>
      <c r="CR40" s="44" t="str">
        <f t="shared" si="290"/>
        <v/>
      </c>
      <c r="CS40" s="44"/>
      <c r="CT40" s="44" t="str">
        <f t="shared" si="291"/>
        <v/>
      </c>
      <c r="CU40" s="43"/>
      <c r="CV40" s="60" t="str">
        <f t="shared" si="201"/>
        <v/>
      </c>
      <c r="CW40" s="67" t="str">
        <f t="shared" si="202"/>
        <v/>
      </c>
      <c r="CX40" s="43" t="str">
        <f t="shared" si="292"/>
        <v/>
      </c>
      <c r="CY40" s="45" t="str">
        <f t="shared" si="293"/>
        <v/>
      </c>
      <c r="CZ40" s="35"/>
      <c r="DA40" s="58"/>
      <c r="DB40" s="46"/>
      <c r="DC40" s="43"/>
      <c r="DD40" s="44" t="str">
        <f t="shared" si="294"/>
        <v/>
      </c>
      <c r="DE40" s="43"/>
      <c r="DF40" s="44" t="str">
        <f t="shared" si="295"/>
        <v/>
      </c>
      <c r="DG40" s="44"/>
      <c r="DH40" s="44" t="str">
        <f t="shared" si="296"/>
        <v/>
      </c>
      <c r="DI40" s="43"/>
      <c r="DJ40" s="60" t="str">
        <f t="shared" si="235"/>
        <v/>
      </c>
      <c r="DK40" s="67" t="str">
        <f t="shared" si="236"/>
        <v/>
      </c>
      <c r="DL40" s="43" t="str">
        <f t="shared" si="297"/>
        <v/>
      </c>
      <c r="DM40" s="45" t="str">
        <f t="shared" si="298"/>
        <v/>
      </c>
      <c r="DN40" s="35"/>
      <c r="DO40" s="27"/>
      <c r="DP40" s="46"/>
      <c r="DQ40" s="43"/>
      <c r="DR40" s="44" t="str">
        <f t="shared" si="299"/>
        <v/>
      </c>
      <c r="DS40" s="43"/>
      <c r="DT40" s="44" t="str">
        <f t="shared" si="300"/>
        <v/>
      </c>
      <c r="DU40" s="44"/>
      <c r="DV40" s="44" t="str">
        <f t="shared" si="301"/>
        <v/>
      </c>
      <c r="DW40" s="43"/>
      <c r="DX40" s="60" t="str">
        <f t="shared" si="242"/>
        <v/>
      </c>
      <c r="DY40" s="67" t="str">
        <f t="shared" si="243"/>
        <v/>
      </c>
      <c r="DZ40" s="43" t="str">
        <f t="shared" si="302"/>
        <v/>
      </c>
      <c r="EA40" s="45" t="str">
        <f t="shared" si="303"/>
        <v/>
      </c>
      <c r="EB40" s="35"/>
      <c r="EC40" s="27"/>
      <c r="ED40" s="46"/>
      <c r="EE40" s="67"/>
      <c r="EF40" s="44" t="str">
        <f t="shared" si="256"/>
        <v/>
      </c>
      <c r="EG40" s="44"/>
      <c r="EH40" s="44"/>
      <c r="EI40" s="44"/>
      <c r="EJ40" s="44" t="str">
        <f t="shared" si="257"/>
        <v/>
      </c>
      <c r="EK40" s="44"/>
      <c r="EL40" s="44"/>
      <c r="EM40" s="44"/>
      <c r="EN40" s="44" t="str">
        <f t="shared" si="213"/>
        <v/>
      </c>
      <c r="EO40" s="45" t="str">
        <f t="shared" si="214"/>
        <v/>
      </c>
      <c r="EP40" s="35"/>
      <c r="EQ40" s="27"/>
      <c r="ER40" s="46"/>
      <c r="ES40" s="44"/>
      <c r="ET40" s="44" t="str">
        <f t="shared" si="258"/>
        <v/>
      </c>
      <c r="EU40" s="44"/>
      <c r="EV40" s="44" t="str">
        <f t="shared" si="259"/>
        <v/>
      </c>
      <c r="EW40" s="44"/>
      <c r="EX40" s="44" t="str">
        <f t="shared" si="260"/>
        <v/>
      </c>
      <c r="EY40" s="44"/>
      <c r="EZ40" s="44"/>
      <c r="FA40" s="44"/>
      <c r="FB40" s="44" t="str">
        <f t="shared" si="215"/>
        <v/>
      </c>
      <c r="FC40" s="45" t="str">
        <f t="shared" si="216"/>
        <v/>
      </c>
      <c r="FD40" s="35"/>
      <c r="FF40" s="46"/>
      <c r="FG40" s="67"/>
      <c r="FH40" s="44" t="str">
        <f t="shared" si="261"/>
        <v/>
      </c>
      <c r="FI40" s="44"/>
      <c r="FJ40" s="44"/>
      <c r="FK40" s="44"/>
      <c r="FL40" s="44" t="str">
        <f t="shared" si="262"/>
        <v/>
      </c>
      <c r="FM40" s="44"/>
      <c r="FN40" s="44"/>
      <c r="FO40" s="44"/>
      <c r="FP40" s="44" t="str">
        <f t="shared" si="217"/>
        <v/>
      </c>
      <c r="FQ40" s="45" t="str">
        <f t="shared" si="218"/>
        <v/>
      </c>
      <c r="FR40" s="35"/>
      <c r="FT40" s="46"/>
      <c r="FU40" s="67"/>
      <c r="FV40" s="44" t="str">
        <f t="shared" si="263"/>
        <v/>
      </c>
      <c r="FW40" s="44"/>
      <c r="FX40" s="44"/>
      <c r="FY40" s="44"/>
      <c r="FZ40" s="44" t="str">
        <f t="shared" si="264"/>
        <v/>
      </c>
      <c r="GA40" s="44"/>
      <c r="GB40" s="44"/>
      <c r="GC40" s="44"/>
      <c r="GD40" s="44" t="str">
        <f t="shared" si="219"/>
        <v/>
      </c>
      <c r="GE40" s="45" t="str">
        <f t="shared" si="220"/>
        <v/>
      </c>
      <c r="GF40" s="35"/>
      <c r="GH40" s="46"/>
      <c r="GI40" s="67"/>
      <c r="GJ40" s="44" t="str">
        <f t="shared" si="265"/>
        <v/>
      </c>
      <c r="GK40" s="44"/>
      <c r="GL40" s="44"/>
      <c r="GM40" s="44"/>
      <c r="GN40" s="44" t="str">
        <f t="shared" si="266"/>
        <v/>
      </c>
      <c r="GO40" s="44"/>
      <c r="GP40" s="44"/>
      <c r="GQ40" s="44"/>
      <c r="GR40" s="44" t="str">
        <f t="shared" si="221"/>
        <v/>
      </c>
      <c r="GS40" s="45" t="str">
        <f t="shared" si="222"/>
        <v/>
      </c>
      <c r="GT40" s="35"/>
      <c r="GU40" s="27"/>
      <c r="GV40" s="46"/>
      <c r="GW40" s="67"/>
      <c r="GX40" s="44" t="str">
        <f t="shared" si="267"/>
        <v/>
      </c>
      <c r="GY40" s="44"/>
      <c r="GZ40" s="44"/>
      <c r="HA40" s="44"/>
      <c r="HB40" s="44" t="str">
        <f t="shared" si="268"/>
        <v/>
      </c>
      <c r="HC40" s="44"/>
      <c r="HD40" s="44"/>
      <c r="HE40" s="44"/>
      <c r="HF40" s="44" t="str">
        <f t="shared" si="223"/>
        <v/>
      </c>
      <c r="HG40" s="45" t="str">
        <f t="shared" si="224"/>
        <v/>
      </c>
      <c r="HH40" s="35"/>
      <c r="HJ40" s="46"/>
      <c r="HK40" s="67"/>
      <c r="HL40" s="44" t="str">
        <f t="shared" si="269"/>
        <v/>
      </c>
      <c r="HM40" s="44"/>
      <c r="HN40" s="44"/>
      <c r="HO40" s="44"/>
      <c r="HP40" s="44" t="str">
        <f t="shared" si="270"/>
        <v/>
      </c>
      <c r="HQ40" s="44"/>
      <c r="HR40" s="44"/>
      <c r="HS40" s="44"/>
      <c r="HT40" s="44" t="str">
        <f t="shared" si="225"/>
        <v/>
      </c>
      <c r="HU40" s="45" t="str">
        <f t="shared" si="226"/>
        <v/>
      </c>
      <c r="HV40" s="35"/>
      <c r="HW40" s="61"/>
      <c r="HX40" s="46"/>
      <c r="HY40" s="43"/>
      <c r="HZ40" s="44" t="str">
        <f t="shared" si="304"/>
        <v/>
      </c>
      <c r="IA40" s="43"/>
      <c r="IB40" s="44" t="str">
        <f t="shared" si="305"/>
        <v/>
      </c>
      <c r="IC40" s="44"/>
      <c r="ID40" s="44" t="str">
        <f t="shared" si="306"/>
        <v/>
      </c>
      <c r="IE40" s="43"/>
      <c r="IF40" s="60" t="str">
        <f t="shared" si="197"/>
        <v/>
      </c>
      <c r="IG40" s="67" t="str">
        <f t="shared" si="198"/>
        <v/>
      </c>
      <c r="IH40" s="43" t="str">
        <f t="shared" si="307"/>
        <v/>
      </c>
      <c r="II40" s="45" t="str">
        <f t="shared" si="199"/>
        <v/>
      </c>
      <c r="IJ40" s="35"/>
      <c r="IL40" s="46"/>
      <c r="IM40" s="43"/>
      <c r="IN40" s="44" t="str">
        <f t="shared" si="308"/>
        <v/>
      </c>
      <c r="IO40" s="43"/>
      <c r="IP40" s="44" t="str">
        <f t="shared" si="309"/>
        <v/>
      </c>
      <c r="IQ40" s="44"/>
      <c r="IR40" s="44" t="str">
        <f t="shared" si="310"/>
        <v/>
      </c>
      <c r="IS40" s="43"/>
      <c r="IT40" s="60" t="str">
        <f t="shared" si="311"/>
        <v/>
      </c>
      <c r="IU40" s="67" t="str">
        <f t="shared" si="312"/>
        <v/>
      </c>
      <c r="IV40" s="43" t="str">
        <f t="shared" si="313"/>
        <v/>
      </c>
      <c r="IW40" s="45" t="str">
        <f t="shared" si="314"/>
        <v/>
      </c>
      <c r="IX40" s="35"/>
      <c r="IY40" s="33"/>
      <c r="IZ40" s="46"/>
      <c r="JA40" s="43"/>
      <c r="JB40" s="44" t="str">
        <f t="shared" si="315"/>
        <v/>
      </c>
      <c r="JC40" s="43"/>
      <c r="JD40" s="44" t="str">
        <f t="shared" si="316"/>
        <v/>
      </c>
      <c r="JE40" s="44"/>
      <c r="JF40" s="44" t="str">
        <f t="shared" si="317"/>
        <v/>
      </c>
      <c r="JG40" s="43"/>
      <c r="JH40" s="60" t="str">
        <f t="shared" si="237"/>
        <v/>
      </c>
      <c r="JI40" s="67" t="str">
        <f t="shared" si="238"/>
        <v/>
      </c>
      <c r="JJ40" s="43" t="str">
        <f t="shared" si="318"/>
        <v/>
      </c>
      <c r="JK40" s="45" t="str">
        <f t="shared" si="319"/>
        <v/>
      </c>
      <c r="JL40" s="35"/>
      <c r="JM40" s="27"/>
      <c r="JN40" s="46"/>
      <c r="JO40" s="43"/>
      <c r="JP40" s="44" t="str">
        <f t="shared" si="320"/>
        <v/>
      </c>
      <c r="JQ40" s="43"/>
      <c r="JR40" s="44" t="str">
        <f t="shared" si="321"/>
        <v/>
      </c>
      <c r="JS40" s="44"/>
      <c r="JT40" s="44" t="str">
        <f t="shared" si="322"/>
        <v/>
      </c>
      <c r="JU40" s="43"/>
      <c r="JV40" s="60" t="str">
        <f t="shared" si="203"/>
        <v/>
      </c>
      <c r="JW40" s="67" t="str">
        <f t="shared" si="204"/>
        <v/>
      </c>
      <c r="JX40" s="43" t="str">
        <f t="shared" si="323"/>
        <v/>
      </c>
      <c r="JY40" s="45" t="str">
        <f t="shared" si="324"/>
        <v/>
      </c>
      <c r="JZ40" s="35"/>
      <c r="KA40" s="61"/>
      <c r="KB40" s="46"/>
      <c r="KC40" s="43"/>
      <c r="KD40" s="44" t="str">
        <f t="shared" si="325"/>
        <v/>
      </c>
      <c r="KE40" s="43"/>
      <c r="KF40" s="44" t="str">
        <f t="shared" si="326"/>
        <v/>
      </c>
      <c r="KG40" s="44"/>
      <c r="KH40" s="44" t="str">
        <f t="shared" si="327"/>
        <v/>
      </c>
      <c r="KI40" s="43"/>
      <c r="KJ40" s="60" t="str">
        <f t="shared" si="240"/>
        <v/>
      </c>
      <c r="KK40" s="67" t="str">
        <f t="shared" si="241"/>
        <v/>
      </c>
      <c r="KL40" s="43" t="str">
        <f t="shared" si="328"/>
        <v/>
      </c>
      <c r="KM40" s="45" t="str">
        <f t="shared" si="329"/>
        <v/>
      </c>
      <c r="KN40" s="35"/>
      <c r="KO40" s="27"/>
      <c r="KP40" s="46"/>
      <c r="KQ40" s="43"/>
      <c r="KR40" s="44" t="str">
        <f t="shared" si="239"/>
        <v/>
      </c>
      <c r="KS40" s="43"/>
      <c r="KT40" s="44" t="str">
        <f t="shared" si="330"/>
        <v/>
      </c>
      <c r="KU40" s="44"/>
      <c r="KV40" s="44" t="str">
        <f t="shared" si="331"/>
        <v/>
      </c>
      <c r="KW40" s="43"/>
      <c r="KX40" s="60" t="str">
        <f t="shared" si="332"/>
        <v/>
      </c>
      <c r="KY40" s="67" t="str">
        <f t="shared" si="333"/>
        <v/>
      </c>
      <c r="KZ40" s="43" t="str">
        <f t="shared" si="334"/>
        <v/>
      </c>
      <c r="LA40" s="45" t="str">
        <f t="shared" si="335"/>
        <v/>
      </c>
      <c r="LB40" s="35"/>
      <c r="LC40" s="27"/>
      <c r="LD40" s="46"/>
      <c r="LE40" s="44"/>
      <c r="LF40" s="44"/>
      <c r="LG40" s="44"/>
      <c r="LH40" s="44" t="str">
        <f t="shared" si="120"/>
        <v/>
      </c>
      <c r="LI40" s="44"/>
      <c r="LJ40" s="44" t="str">
        <f t="shared" si="121"/>
        <v/>
      </c>
      <c r="LK40" s="44"/>
      <c r="LL40" s="72" t="str">
        <f>IF(LE39="","",LL37)</f>
        <v/>
      </c>
      <c r="LM40" s="67" t="str">
        <f>IF(LF39="","",LM37)</f>
        <v/>
      </c>
      <c r="LN40" s="44" t="str">
        <f t="shared" si="122"/>
        <v/>
      </c>
      <c r="LO40" s="45"/>
      <c r="LP40" s="35"/>
      <c r="LQ40" s="27"/>
      <c r="LR40" s="46"/>
      <c r="LS40" s="67"/>
      <c r="LT40" s="44" t="str">
        <f t="shared" si="271"/>
        <v/>
      </c>
      <c r="LU40" s="44"/>
      <c r="LV40" s="44"/>
      <c r="LW40" s="44"/>
      <c r="LX40" s="44" t="str">
        <f t="shared" si="272"/>
        <v/>
      </c>
      <c r="LY40" s="44"/>
      <c r="LZ40" s="44"/>
      <c r="MA40" s="44"/>
      <c r="MB40" s="44" t="str">
        <f t="shared" si="227"/>
        <v/>
      </c>
      <c r="MC40" s="45" t="str">
        <f t="shared" si="228"/>
        <v/>
      </c>
      <c r="MD40" s="35"/>
      <c r="ME40" s="27"/>
      <c r="MF40" s="46"/>
      <c r="MG40" s="67"/>
      <c r="MH40" s="44" t="str">
        <f t="shared" si="273"/>
        <v/>
      </c>
      <c r="MI40" s="44"/>
      <c r="MJ40" s="44"/>
      <c r="MK40" s="44"/>
      <c r="ML40" s="44" t="str">
        <f t="shared" si="274"/>
        <v/>
      </c>
      <c r="MM40" s="44"/>
      <c r="MN40" s="44"/>
      <c r="MO40" s="44"/>
      <c r="MP40" s="44" t="str">
        <f t="shared" si="229"/>
        <v/>
      </c>
      <c r="MQ40" s="45" t="str">
        <f t="shared" si="230"/>
        <v/>
      </c>
      <c r="MR40" s="35"/>
      <c r="MS40" s="27"/>
      <c r="MT40" s="46"/>
      <c r="MU40" s="67"/>
      <c r="MV40" s="44" t="str">
        <f t="shared" si="275"/>
        <v/>
      </c>
      <c r="MW40" s="44"/>
      <c r="MX40" s="44"/>
      <c r="MY40" s="44"/>
      <c r="MZ40" s="44" t="str">
        <f t="shared" si="276"/>
        <v/>
      </c>
      <c r="NA40" s="44"/>
      <c r="NB40" s="44"/>
      <c r="NC40" s="44"/>
      <c r="ND40" s="44" t="str">
        <f t="shared" si="231"/>
        <v/>
      </c>
      <c r="NE40" s="45" t="str">
        <f t="shared" si="232"/>
        <v/>
      </c>
      <c r="NF40" s="35"/>
      <c r="NG40" s="27"/>
      <c r="NH40" s="46"/>
      <c r="NI40" s="67"/>
      <c r="NJ40" s="44" t="str">
        <f t="shared" si="277"/>
        <v/>
      </c>
      <c r="NK40" s="44"/>
      <c r="NL40" s="44"/>
      <c r="NM40" s="44"/>
      <c r="NN40" s="44" t="str">
        <f t="shared" si="278"/>
        <v/>
      </c>
      <c r="NO40" s="44"/>
      <c r="NP40" s="44"/>
      <c r="NQ40" s="44"/>
      <c r="NR40" s="44" t="str">
        <f t="shared" si="233"/>
        <v/>
      </c>
      <c r="NS40" s="45" t="str">
        <f t="shared" si="234"/>
        <v/>
      </c>
      <c r="NT40" s="35"/>
    </row>
    <row r="41" spans="1:384" ht="15" customHeight="1" thickBot="1" x14ac:dyDescent="0.25">
      <c r="A41" s="38"/>
      <c r="B41" s="39"/>
      <c r="C41" s="40"/>
      <c r="D41" s="40"/>
      <c r="E41" s="41"/>
      <c r="F41" s="41"/>
      <c r="G41" s="40"/>
      <c r="H41" s="42"/>
      <c r="I41" s="44"/>
      <c r="J41" s="44" t="str">
        <f t="shared" si="246"/>
        <v/>
      </c>
      <c r="K41" s="44"/>
      <c r="L41" s="44"/>
      <c r="M41" s="44"/>
      <c r="N41" s="44" t="str">
        <f t="shared" si="247"/>
        <v/>
      </c>
      <c r="O41" s="44"/>
      <c r="P41" s="44"/>
      <c r="Q41" s="44"/>
      <c r="R41" s="44" t="str">
        <f t="shared" si="205"/>
        <v/>
      </c>
      <c r="S41" s="45" t="str">
        <f t="shared" si="206"/>
        <v/>
      </c>
      <c r="T41" s="35"/>
      <c r="U41" s="27"/>
      <c r="V41" s="46"/>
      <c r="W41" s="67"/>
      <c r="X41" s="44" t="str">
        <f t="shared" si="248"/>
        <v/>
      </c>
      <c r="Y41" s="44"/>
      <c r="Z41" s="44"/>
      <c r="AA41" s="44"/>
      <c r="AB41" s="44" t="str">
        <f t="shared" si="249"/>
        <v/>
      </c>
      <c r="AC41" s="44"/>
      <c r="AD41" s="44"/>
      <c r="AE41" s="44"/>
      <c r="AF41" s="44" t="str">
        <f t="shared" si="207"/>
        <v/>
      </c>
      <c r="AG41" s="45" t="str">
        <f t="shared" si="208"/>
        <v/>
      </c>
      <c r="AH41" s="35"/>
      <c r="AI41" s="27"/>
      <c r="AJ41" s="46"/>
      <c r="AK41" s="44"/>
      <c r="AL41" s="44" t="str">
        <f t="shared" si="250"/>
        <v/>
      </c>
      <c r="AM41" s="44"/>
      <c r="AN41" s="44" t="str">
        <f t="shared" si="251"/>
        <v/>
      </c>
      <c r="AO41" s="44"/>
      <c r="AP41" s="44" t="str">
        <f t="shared" si="252"/>
        <v/>
      </c>
      <c r="AQ41" s="44"/>
      <c r="AR41" s="44"/>
      <c r="AS41" s="44"/>
      <c r="AT41" s="44" t="str">
        <f t="shared" si="209"/>
        <v/>
      </c>
      <c r="AU41" s="45" t="str">
        <f t="shared" si="210"/>
        <v/>
      </c>
      <c r="AV41" s="35"/>
      <c r="AW41" s="27"/>
      <c r="AX41" s="46"/>
      <c r="AY41" s="44"/>
      <c r="AZ41" s="44" t="str">
        <f t="shared" si="253"/>
        <v/>
      </c>
      <c r="BA41" s="44"/>
      <c r="BB41" s="44" t="str">
        <f t="shared" si="254"/>
        <v/>
      </c>
      <c r="BC41" s="44"/>
      <c r="BD41" s="44" t="str">
        <f t="shared" si="255"/>
        <v/>
      </c>
      <c r="BE41" s="44"/>
      <c r="BF41" s="44"/>
      <c r="BG41" s="44"/>
      <c r="BH41" s="44" t="str">
        <f t="shared" si="211"/>
        <v/>
      </c>
      <c r="BI41" s="45" t="str">
        <f t="shared" si="212"/>
        <v/>
      </c>
      <c r="BJ41" s="35"/>
      <c r="BK41" s="50"/>
      <c r="BL41" s="46"/>
      <c r="BM41" s="44"/>
      <c r="BN41" s="44" t="str">
        <f t="shared" si="279"/>
        <v/>
      </c>
      <c r="BO41" s="44"/>
      <c r="BP41" s="44" t="str">
        <f t="shared" si="280"/>
        <v/>
      </c>
      <c r="BQ41" s="44"/>
      <c r="BR41" s="44" t="str">
        <f t="shared" si="281"/>
        <v/>
      </c>
      <c r="BS41" s="25"/>
      <c r="BT41" s="60" t="str">
        <f t="shared" si="193"/>
        <v/>
      </c>
      <c r="BU41" s="67" t="str">
        <f t="shared" si="194"/>
        <v/>
      </c>
      <c r="BV41" s="44" t="str">
        <f t="shared" si="282"/>
        <v/>
      </c>
      <c r="BW41" s="45" t="str">
        <f t="shared" si="283"/>
        <v/>
      </c>
      <c r="BX41" s="35"/>
      <c r="BY41" s="27"/>
      <c r="BZ41" s="46"/>
      <c r="CA41" s="44"/>
      <c r="CB41" s="44" t="str">
        <f t="shared" si="284"/>
        <v/>
      </c>
      <c r="CC41" s="44"/>
      <c r="CD41" s="44" t="str">
        <f t="shared" si="285"/>
        <v/>
      </c>
      <c r="CE41" s="44"/>
      <c r="CF41" s="44" t="str">
        <f t="shared" si="286"/>
        <v/>
      </c>
      <c r="CG41" s="25"/>
      <c r="CH41" s="60" t="str">
        <f t="shared" si="244"/>
        <v/>
      </c>
      <c r="CI41" s="67" t="str">
        <f t="shared" si="245"/>
        <v/>
      </c>
      <c r="CJ41" s="44" t="str">
        <f t="shared" si="287"/>
        <v/>
      </c>
      <c r="CK41" s="45" t="str">
        <f t="shared" si="288"/>
        <v/>
      </c>
      <c r="CL41" s="35"/>
      <c r="CM41" s="27"/>
      <c r="CN41" s="46"/>
      <c r="CO41" s="44"/>
      <c r="CP41" s="44" t="str">
        <f t="shared" si="289"/>
        <v/>
      </c>
      <c r="CQ41" s="44"/>
      <c r="CR41" s="44" t="str">
        <f t="shared" si="290"/>
        <v/>
      </c>
      <c r="CS41" s="44"/>
      <c r="CT41" s="44" t="str">
        <f t="shared" si="291"/>
        <v/>
      </c>
      <c r="CU41" s="25"/>
      <c r="CV41" s="60" t="str">
        <f t="shared" si="201"/>
        <v/>
      </c>
      <c r="CW41" s="67" t="str">
        <f t="shared" si="202"/>
        <v/>
      </c>
      <c r="CX41" s="44" t="str">
        <f t="shared" si="292"/>
        <v/>
      </c>
      <c r="CY41" s="45" t="str">
        <f t="shared" si="293"/>
        <v/>
      </c>
      <c r="CZ41" s="35"/>
      <c r="DA41" s="58"/>
      <c r="DB41" s="46"/>
      <c r="DC41" s="44"/>
      <c r="DD41" s="44" t="str">
        <f t="shared" si="294"/>
        <v/>
      </c>
      <c r="DE41" s="44"/>
      <c r="DF41" s="44" t="str">
        <f t="shared" si="295"/>
        <v/>
      </c>
      <c r="DG41" s="44"/>
      <c r="DH41" s="44" t="str">
        <f t="shared" si="296"/>
        <v/>
      </c>
      <c r="DI41" s="25"/>
      <c r="DJ41" s="60" t="str">
        <f t="shared" si="235"/>
        <v/>
      </c>
      <c r="DK41" s="67" t="str">
        <f t="shared" si="236"/>
        <v/>
      </c>
      <c r="DL41" s="44" t="str">
        <f t="shared" si="297"/>
        <v/>
      </c>
      <c r="DM41" s="45" t="str">
        <f t="shared" si="298"/>
        <v/>
      </c>
      <c r="DN41" s="35"/>
      <c r="DO41" s="27"/>
      <c r="DP41" s="46"/>
      <c r="DQ41" s="44"/>
      <c r="DR41" s="44" t="str">
        <f t="shared" si="299"/>
        <v/>
      </c>
      <c r="DS41" s="44"/>
      <c r="DT41" s="44" t="str">
        <f t="shared" si="300"/>
        <v/>
      </c>
      <c r="DU41" s="44"/>
      <c r="DV41" s="44" t="str">
        <f t="shared" si="301"/>
        <v/>
      </c>
      <c r="DW41" s="25"/>
      <c r="DX41" s="60" t="str">
        <f t="shared" si="242"/>
        <v/>
      </c>
      <c r="DY41" s="67" t="str">
        <f t="shared" si="243"/>
        <v/>
      </c>
      <c r="DZ41" s="44" t="str">
        <f t="shared" si="302"/>
        <v/>
      </c>
      <c r="EA41" s="45" t="str">
        <f t="shared" si="303"/>
        <v/>
      </c>
      <c r="EB41" s="35"/>
      <c r="EC41" s="27"/>
      <c r="ED41" s="46"/>
      <c r="EE41" s="67"/>
      <c r="EF41" s="44" t="str">
        <f t="shared" si="256"/>
        <v/>
      </c>
      <c r="EG41" s="44"/>
      <c r="EH41" s="44"/>
      <c r="EI41" s="44"/>
      <c r="EJ41" s="44" t="str">
        <f t="shared" si="257"/>
        <v/>
      </c>
      <c r="EK41" s="44"/>
      <c r="EL41" s="44"/>
      <c r="EM41" s="44"/>
      <c r="EN41" s="44" t="str">
        <f t="shared" si="213"/>
        <v/>
      </c>
      <c r="EO41" s="45" t="str">
        <f t="shared" si="214"/>
        <v/>
      </c>
      <c r="EP41" s="35"/>
      <c r="EQ41" s="27"/>
      <c r="ER41" s="46"/>
      <c r="ES41" s="44"/>
      <c r="ET41" s="44" t="str">
        <f t="shared" si="258"/>
        <v/>
      </c>
      <c r="EU41" s="44"/>
      <c r="EV41" s="44" t="str">
        <f t="shared" si="259"/>
        <v/>
      </c>
      <c r="EW41" s="44"/>
      <c r="EX41" s="44" t="str">
        <f t="shared" si="260"/>
        <v/>
      </c>
      <c r="EY41" s="44"/>
      <c r="EZ41" s="44"/>
      <c r="FA41" s="44"/>
      <c r="FB41" s="44" t="str">
        <f t="shared" si="215"/>
        <v/>
      </c>
      <c r="FC41" s="45" t="str">
        <f t="shared" si="216"/>
        <v/>
      </c>
      <c r="FD41" s="35"/>
      <c r="FF41" s="46"/>
      <c r="FG41" s="67"/>
      <c r="FH41" s="44" t="str">
        <f t="shared" si="261"/>
        <v/>
      </c>
      <c r="FI41" s="44"/>
      <c r="FJ41" s="44"/>
      <c r="FK41" s="44"/>
      <c r="FL41" s="44" t="str">
        <f t="shared" si="262"/>
        <v/>
      </c>
      <c r="FM41" s="44"/>
      <c r="FN41" s="44"/>
      <c r="FO41" s="44"/>
      <c r="FP41" s="44" t="str">
        <f t="shared" si="217"/>
        <v/>
      </c>
      <c r="FQ41" s="45" t="str">
        <f t="shared" si="218"/>
        <v/>
      </c>
      <c r="FR41" s="35"/>
      <c r="FT41" s="46"/>
      <c r="FU41" s="67"/>
      <c r="FV41" s="44" t="str">
        <f t="shared" si="263"/>
        <v/>
      </c>
      <c r="FW41" s="44"/>
      <c r="FX41" s="44"/>
      <c r="FY41" s="44"/>
      <c r="FZ41" s="44" t="str">
        <f t="shared" si="264"/>
        <v/>
      </c>
      <c r="GA41" s="44"/>
      <c r="GB41" s="44"/>
      <c r="GC41" s="44"/>
      <c r="GD41" s="44" t="str">
        <f t="shared" si="219"/>
        <v/>
      </c>
      <c r="GE41" s="45" t="str">
        <f t="shared" si="220"/>
        <v/>
      </c>
      <c r="GF41" s="35"/>
      <c r="GH41" s="46"/>
      <c r="GI41" s="67"/>
      <c r="GJ41" s="44" t="str">
        <f t="shared" si="265"/>
        <v/>
      </c>
      <c r="GK41" s="44"/>
      <c r="GL41" s="44"/>
      <c r="GM41" s="44"/>
      <c r="GN41" s="44" t="str">
        <f t="shared" si="266"/>
        <v/>
      </c>
      <c r="GO41" s="44"/>
      <c r="GP41" s="44"/>
      <c r="GQ41" s="44"/>
      <c r="GR41" s="44" t="str">
        <f t="shared" si="221"/>
        <v/>
      </c>
      <c r="GS41" s="45" t="str">
        <f t="shared" si="222"/>
        <v/>
      </c>
      <c r="GT41" s="35"/>
      <c r="GU41" s="27"/>
      <c r="GV41" s="46"/>
      <c r="GW41" s="67"/>
      <c r="GX41" s="44" t="str">
        <f t="shared" si="267"/>
        <v/>
      </c>
      <c r="GY41" s="44"/>
      <c r="GZ41" s="44"/>
      <c r="HA41" s="44"/>
      <c r="HB41" s="44" t="str">
        <f t="shared" si="268"/>
        <v/>
      </c>
      <c r="HC41" s="44"/>
      <c r="HD41" s="44"/>
      <c r="HE41" s="44"/>
      <c r="HF41" s="44" t="str">
        <f t="shared" si="223"/>
        <v/>
      </c>
      <c r="HG41" s="45" t="str">
        <f t="shared" si="224"/>
        <v/>
      </c>
      <c r="HH41" s="35"/>
      <c r="HJ41" s="46"/>
      <c r="HK41" s="67"/>
      <c r="HL41" s="44" t="str">
        <f t="shared" si="269"/>
        <v/>
      </c>
      <c r="HM41" s="44"/>
      <c r="HN41" s="44"/>
      <c r="HO41" s="44"/>
      <c r="HP41" s="44" t="str">
        <f t="shared" si="270"/>
        <v/>
      </c>
      <c r="HQ41" s="44"/>
      <c r="HR41" s="44"/>
      <c r="HS41" s="44"/>
      <c r="HT41" s="44" t="str">
        <f t="shared" si="225"/>
        <v/>
      </c>
      <c r="HU41" s="45" t="str">
        <f t="shared" si="226"/>
        <v/>
      </c>
      <c r="HV41" s="35"/>
      <c r="HW41" s="61"/>
      <c r="HX41" s="46"/>
      <c r="HY41" s="44"/>
      <c r="HZ41" s="44" t="str">
        <f t="shared" si="304"/>
        <v/>
      </c>
      <c r="IA41" s="44"/>
      <c r="IB41" s="44" t="str">
        <f t="shared" si="305"/>
        <v/>
      </c>
      <c r="IC41" s="44"/>
      <c r="ID41" s="44" t="str">
        <f t="shared" si="306"/>
        <v/>
      </c>
      <c r="IE41" s="25"/>
      <c r="IF41" s="60" t="str">
        <f t="shared" si="197"/>
        <v/>
      </c>
      <c r="IG41" s="67" t="str">
        <f t="shared" si="198"/>
        <v/>
      </c>
      <c r="IH41" s="44" t="str">
        <f t="shared" si="307"/>
        <v/>
      </c>
      <c r="II41" s="45" t="str">
        <f t="shared" si="199"/>
        <v/>
      </c>
      <c r="IJ41" s="35"/>
      <c r="IL41" s="46"/>
      <c r="IM41" s="44"/>
      <c r="IN41" s="44" t="str">
        <f t="shared" si="308"/>
        <v/>
      </c>
      <c r="IO41" s="44"/>
      <c r="IP41" s="44" t="str">
        <f t="shared" si="309"/>
        <v/>
      </c>
      <c r="IQ41" s="44"/>
      <c r="IR41" s="44" t="str">
        <f t="shared" si="310"/>
        <v/>
      </c>
      <c r="IS41" s="25"/>
      <c r="IT41" s="60" t="str">
        <f t="shared" si="311"/>
        <v/>
      </c>
      <c r="IU41" s="67" t="str">
        <f t="shared" si="312"/>
        <v/>
      </c>
      <c r="IV41" s="44" t="str">
        <f t="shared" si="313"/>
        <v/>
      </c>
      <c r="IW41" s="45" t="str">
        <f t="shared" si="314"/>
        <v/>
      </c>
      <c r="IX41" s="35"/>
      <c r="IY41" s="33"/>
      <c r="IZ41" s="46"/>
      <c r="JA41" s="44"/>
      <c r="JB41" s="44" t="str">
        <f t="shared" si="315"/>
        <v/>
      </c>
      <c r="JC41" s="44"/>
      <c r="JD41" s="44" t="str">
        <f t="shared" si="316"/>
        <v/>
      </c>
      <c r="JE41" s="44"/>
      <c r="JF41" s="44" t="str">
        <f t="shared" si="317"/>
        <v/>
      </c>
      <c r="JG41" s="25"/>
      <c r="JH41" s="60" t="str">
        <f t="shared" si="237"/>
        <v/>
      </c>
      <c r="JI41" s="67" t="str">
        <f t="shared" si="238"/>
        <v/>
      </c>
      <c r="JJ41" s="44" t="str">
        <f t="shared" si="318"/>
        <v/>
      </c>
      <c r="JK41" s="45" t="str">
        <f t="shared" si="319"/>
        <v/>
      </c>
      <c r="JL41" s="35"/>
      <c r="JM41" s="27"/>
      <c r="JN41" s="46"/>
      <c r="JO41" s="44"/>
      <c r="JP41" s="44" t="str">
        <f t="shared" si="320"/>
        <v/>
      </c>
      <c r="JQ41" s="44"/>
      <c r="JR41" s="44" t="str">
        <f t="shared" si="321"/>
        <v/>
      </c>
      <c r="JS41" s="44"/>
      <c r="JT41" s="44" t="str">
        <f t="shared" si="322"/>
        <v/>
      </c>
      <c r="JU41" s="25"/>
      <c r="JV41" s="60" t="str">
        <f t="shared" si="203"/>
        <v/>
      </c>
      <c r="JW41" s="67" t="str">
        <f t="shared" si="204"/>
        <v/>
      </c>
      <c r="JX41" s="44" t="str">
        <f t="shared" si="323"/>
        <v/>
      </c>
      <c r="JY41" s="45" t="str">
        <f t="shared" si="324"/>
        <v/>
      </c>
      <c r="JZ41" s="35"/>
      <c r="KA41" s="61"/>
      <c r="KB41" s="46"/>
      <c r="KC41" s="44"/>
      <c r="KD41" s="44" t="str">
        <f t="shared" si="325"/>
        <v/>
      </c>
      <c r="KE41" s="44"/>
      <c r="KF41" s="44" t="str">
        <f t="shared" si="326"/>
        <v/>
      </c>
      <c r="KG41" s="44"/>
      <c r="KH41" s="44" t="str">
        <f t="shared" si="327"/>
        <v/>
      </c>
      <c r="KI41" s="25"/>
      <c r="KJ41" s="60" t="str">
        <f t="shared" si="240"/>
        <v/>
      </c>
      <c r="KK41" s="67" t="str">
        <f t="shared" si="241"/>
        <v/>
      </c>
      <c r="KL41" s="44" t="str">
        <f t="shared" si="328"/>
        <v/>
      </c>
      <c r="KM41" s="45" t="str">
        <f t="shared" si="329"/>
        <v/>
      </c>
      <c r="KN41" s="35"/>
      <c r="KO41" s="27"/>
      <c r="KP41" s="46"/>
      <c r="KQ41" s="44"/>
      <c r="KR41" s="44" t="str">
        <f t="shared" si="239"/>
        <v/>
      </c>
      <c r="KS41" s="44"/>
      <c r="KT41" s="44" t="str">
        <f t="shared" si="330"/>
        <v/>
      </c>
      <c r="KU41" s="44"/>
      <c r="KV41" s="44" t="str">
        <f t="shared" si="331"/>
        <v/>
      </c>
      <c r="KW41" s="25"/>
      <c r="KX41" s="60" t="str">
        <f t="shared" si="332"/>
        <v/>
      </c>
      <c r="KY41" s="67" t="str">
        <f t="shared" si="333"/>
        <v/>
      </c>
      <c r="KZ41" s="44" t="str">
        <f t="shared" si="334"/>
        <v/>
      </c>
      <c r="LA41" s="45" t="str">
        <f t="shared" si="335"/>
        <v/>
      </c>
      <c r="LB41" s="35"/>
      <c r="LC41" s="27"/>
      <c r="LD41" s="74"/>
      <c r="LE41" s="75"/>
      <c r="LF41" s="75"/>
      <c r="LG41" s="75"/>
      <c r="LH41" s="75" t="str">
        <f t="shared" si="120"/>
        <v/>
      </c>
      <c r="LI41" s="75"/>
      <c r="LJ41" s="75" t="str">
        <f t="shared" si="121"/>
        <v/>
      </c>
      <c r="LK41" s="75"/>
      <c r="LL41" s="77" t="str">
        <f>IF(LE39="","",LL38)</f>
        <v/>
      </c>
      <c r="LM41" s="78" t="str">
        <f>IF(LF39="","",LM38)</f>
        <v/>
      </c>
      <c r="LN41" s="75" t="str">
        <f t="shared" si="122"/>
        <v/>
      </c>
      <c r="LO41" s="79"/>
      <c r="LP41" s="35"/>
      <c r="LQ41" s="27"/>
      <c r="LR41" s="46"/>
      <c r="LS41" s="67"/>
      <c r="LT41" s="44" t="str">
        <f t="shared" si="271"/>
        <v/>
      </c>
      <c r="LU41" s="44"/>
      <c r="LV41" s="44"/>
      <c r="LW41" s="44"/>
      <c r="LX41" s="44" t="str">
        <f t="shared" si="272"/>
        <v/>
      </c>
      <c r="LY41" s="44"/>
      <c r="LZ41" s="44"/>
      <c r="MA41" s="44"/>
      <c r="MB41" s="44" t="str">
        <f t="shared" si="227"/>
        <v/>
      </c>
      <c r="MC41" s="45" t="str">
        <f t="shared" si="228"/>
        <v/>
      </c>
      <c r="MD41" s="35"/>
      <c r="ME41" s="27"/>
      <c r="MF41" s="46"/>
      <c r="MG41" s="67"/>
      <c r="MH41" s="44" t="str">
        <f t="shared" si="273"/>
        <v/>
      </c>
      <c r="MI41" s="44"/>
      <c r="MJ41" s="44"/>
      <c r="MK41" s="44"/>
      <c r="ML41" s="44" t="str">
        <f t="shared" si="274"/>
        <v/>
      </c>
      <c r="MM41" s="44"/>
      <c r="MN41" s="44"/>
      <c r="MO41" s="44"/>
      <c r="MP41" s="44" t="str">
        <f t="shared" si="229"/>
        <v/>
      </c>
      <c r="MQ41" s="45" t="str">
        <f t="shared" si="230"/>
        <v/>
      </c>
      <c r="MR41" s="35"/>
      <c r="MS41" s="27"/>
      <c r="MT41" s="46"/>
      <c r="MU41" s="67"/>
      <c r="MV41" s="44" t="str">
        <f t="shared" si="275"/>
        <v/>
      </c>
      <c r="MW41" s="44"/>
      <c r="MX41" s="44"/>
      <c r="MY41" s="44"/>
      <c r="MZ41" s="44" t="str">
        <f t="shared" si="276"/>
        <v/>
      </c>
      <c r="NA41" s="44"/>
      <c r="NB41" s="44"/>
      <c r="NC41" s="44"/>
      <c r="ND41" s="44" t="str">
        <f t="shared" si="231"/>
        <v/>
      </c>
      <c r="NE41" s="45" t="str">
        <f t="shared" si="232"/>
        <v/>
      </c>
      <c r="NF41" s="35"/>
      <c r="NG41" s="27"/>
      <c r="NH41" s="46"/>
      <c r="NI41" s="67"/>
      <c r="NJ41" s="44" t="str">
        <f t="shared" si="277"/>
        <v/>
      </c>
      <c r="NK41" s="44"/>
      <c r="NL41" s="44"/>
      <c r="NM41" s="44"/>
      <c r="NN41" s="44" t="str">
        <f t="shared" si="278"/>
        <v/>
      </c>
      <c r="NO41" s="44"/>
      <c r="NP41" s="44"/>
      <c r="NQ41" s="44"/>
      <c r="NR41" s="44" t="str">
        <f t="shared" si="233"/>
        <v/>
      </c>
      <c r="NS41" s="45" t="str">
        <f t="shared" si="234"/>
        <v/>
      </c>
      <c r="NT41" s="35"/>
    </row>
    <row r="42" spans="1:384" ht="15" customHeight="1" thickTop="1" thickBot="1" x14ac:dyDescent="0.25">
      <c r="A42" s="38"/>
      <c r="B42" s="39"/>
      <c r="C42" s="40"/>
      <c r="D42" s="40"/>
      <c r="E42" s="41"/>
      <c r="F42" s="41"/>
      <c r="G42" s="40"/>
      <c r="H42" s="42"/>
      <c r="I42" s="44"/>
      <c r="J42" s="44" t="str">
        <f t="shared" si="246"/>
        <v/>
      </c>
      <c r="K42" s="44"/>
      <c r="L42" s="44"/>
      <c r="M42" s="44"/>
      <c r="N42" s="44" t="str">
        <f t="shared" si="247"/>
        <v/>
      </c>
      <c r="O42" s="44"/>
      <c r="P42" s="44"/>
      <c r="Q42" s="44"/>
      <c r="R42" s="44" t="str">
        <f t="shared" si="205"/>
        <v/>
      </c>
      <c r="S42" s="45" t="str">
        <f t="shared" si="206"/>
        <v/>
      </c>
      <c r="T42" s="35"/>
      <c r="U42" s="27"/>
      <c r="V42" s="46"/>
      <c r="W42" s="67"/>
      <c r="X42" s="44" t="str">
        <f t="shared" si="248"/>
        <v/>
      </c>
      <c r="Y42" s="44"/>
      <c r="Z42" s="44"/>
      <c r="AA42" s="44"/>
      <c r="AB42" s="44" t="str">
        <f t="shared" si="249"/>
        <v/>
      </c>
      <c r="AC42" s="44"/>
      <c r="AD42" s="44"/>
      <c r="AE42" s="44"/>
      <c r="AF42" s="44" t="str">
        <f t="shared" si="207"/>
        <v/>
      </c>
      <c r="AG42" s="45" t="str">
        <f t="shared" si="208"/>
        <v/>
      </c>
      <c r="AH42" s="35"/>
      <c r="AI42" s="27"/>
      <c r="AJ42" s="46"/>
      <c r="AK42" s="44"/>
      <c r="AL42" s="44" t="str">
        <f t="shared" si="250"/>
        <v/>
      </c>
      <c r="AM42" s="44"/>
      <c r="AN42" s="44" t="str">
        <f t="shared" si="251"/>
        <v/>
      </c>
      <c r="AO42" s="44"/>
      <c r="AP42" s="44" t="str">
        <f t="shared" si="252"/>
        <v/>
      </c>
      <c r="AQ42" s="44"/>
      <c r="AR42" s="44"/>
      <c r="AS42" s="44"/>
      <c r="AT42" s="44" t="str">
        <f t="shared" si="209"/>
        <v/>
      </c>
      <c r="AU42" s="45" t="str">
        <f t="shared" si="210"/>
        <v/>
      </c>
      <c r="AV42" s="35"/>
      <c r="AW42" s="27"/>
      <c r="AX42" s="46"/>
      <c r="AY42" s="44"/>
      <c r="AZ42" s="44" t="str">
        <f t="shared" si="253"/>
        <v/>
      </c>
      <c r="BA42" s="44"/>
      <c r="BB42" s="44" t="str">
        <f t="shared" si="254"/>
        <v/>
      </c>
      <c r="BC42" s="44"/>
      <c r="BD42" s="44" t="str">
        <f t="shared" si="255"/>
        <v/>
      </c>
      <c r="BE42" s="44"/>
      <c r="BF42" s="44"/>
      <c r="BG42" s="44"/>
      <c r="BH42" s="44" t="str">
        <f t="shared" si="211"/>
        <v/>
      </c>
      <c r="BI42" s="45" t="str">
        <f t="shared" si="212"/>
        <v/>
      </c>
      <c r="BJ42" s="35"/>
      <c r="BK42" s="50"/>
      <c r="BL42" s="74"/>
      <c r="BM42" s="75"/>
      <c r="BN42" s="75" t="str">
        <f t="shared" si="279"/>
        <v/>
      </c>
      <c r="BO42" s="75"/>
      <c r="BP42" s="75" t="str">
        <f t="shared" si="280"/>
        <v/>
      </c>
      <c r="BQ42" s="75"/>
      <c r="BR42" s="75" t="str">
        <f t="shared" si="281"/>
        <v/>
      </c>
      <c r="BS42" s="75"/>
      <c r="BT42" s="77" t="str">
        <f t="shared" si="193"/>
        <v/>
      </c>
      <c r="BU42" s="78" t="str">
        <f t="shared" si="194"/>
        <v/>
      </c>
      <c r="BV42" s="75" t="str">
        <f t="shared" si="282"/>
        <v/>
      </c>
      <c r="BW42" s="79" t="str">
        <f t="shared" si="283"/>
        <v/>
      </c>
      <c r="BX42" s="35"/>
      <c r="BY42" s="27"/>
      <c r="BZ42" s="74"/>
      <c r="CA42" s="75"/>
      <c r="CB42" s="75" t="str">
        <f t="shared" si="284"/>
        <v/>
      </c>
      <c r="CC42" s="75"/>
      <c r="CD42" s="75" t="str">
        <f t="shared" si="285"/>
        <v/>
      </c>
      <c r="CE42" s="75"/>
      <c r="CF42" s="75" t="str">
        <f t="shared" si="286"/>
        <v/>
      </c>
      <c r="CG42" s="75"/>
      <c r="CH42" s="77" t="str">
        <f t="shared" si="244"/>
        <v/>
      </c>
      <c r="CI42" s="78" t="str">
        <f t="shared" si="245"/>
        <v/>
      </c>
      <c r="CJ42" s="75" t="str">
        <f t="shared" si="287"/>
        <v/>
      </c>
      <c r="CK42" s="79" t="str">
        <f t="shared" si="288"/>
        <v/>
      </c>
      <c r="CL42" s="35"/>
      <c r="CM42" s="27"/>
      <c r="CN42" s="74"/>
      <c r="CO42" s="75"/>
      <c r="CP42" s="75" t="str">
        <f t="shared" si="289"/>
        <v/>
      </c>
      <c r="CQ42" s="75"/>
      <c r="CR42" s="75" t="str">
        <f t="shared" si="290"/>
        <v/>
      </c>
      <c r="CS42" s="75"/>
      <c r="CT42" s="75" t="str">
        <f t="shared" si="291"/>
        <v/>
      </c>
      <c r="CU42" s="75"/>
      <c r="CV42" s="77" t="str">
        <f t="shared" si="201"/>
        <v/>
      </c>
      <c r="CW42" s="78" t="str">
        <f t="shared" si="202"/>
        <v/>
      </c>
      <c r="CX42" s="75" t="str">
        <f t="shared" si="292"/>
        <v/>
      </c>
      <c r="CY42" s="79" t="str">
        <f t="shared" si="293"/>
        <v/>
      </c>
      <c r="CZ42" s="35"/>
      <c r="DA42" s="58"/>
      <c r="DB42" s="74"/>
      <c r="DC42" s="75"/>
      <c r="DD42" s="75" t="str">
        <f t="shared" si="294"/>
        <v/>
      </c>
      <c r="DE42" s="75"/>
      <c r="DF42" s="75" t="str">
        <f t="shared" si="295"/>
        <v/>
      </c>
      <c r="DG42" s="75"/>
      <c r="DH42" s="75" t="str">
        <f t="shared" si="296"/>
        <v/>
      </c>
      <c r="DI42" s="75"/>
      <c r="DJ42" s="77" t="str">
        <f t="shared" si="235"/>
        <v/>
      </c>
      <c r="DK42" s="78" t="str">
        <f t="shared" si="236"/>
        <v/>
      </c>
      <c r="DL42" s="75" t="str">
        <f t="shared" si="297"/>
        <v/>
      </c>
      <c r="DM42" s="79" t="str">
        <f t="shared" si="298"/>
        <v/>
      </c>
      <c r="DN42" s="35"/>
      <c r="DO42" s="27"/>
      <c r="DP42" s="74"/>
      <c r="DQ42" s="75"/>
      <c r="DR42" s="75" t="str">
        <f t="shared" si="299"/>
        <v/>
      </c>
      <c r="DS42" s="75"/>
      <c r="DT42" s="75" t="str">
        <f t="shared" si="300"/>
        <v/>
      </c>
      <c r="DU42" s="75"/>
      <c r="DV42" s="75" t="str">
        <f t="shared" si="301"/>
        <v/>
      </c>
      <c r="DW42" s="75"/>
      <c r="DX42" s="77" t="str">
        <f t="shared" si="242"/>
        <v/>
      </c>
      <c r="DY42" s="78" t="str">
        <f t="shared" si="243"/>
        <v/>
      </c>
      <c r="DZ42" s="75" t="str">
        <f t="shared" si="302"/>
        <v/>
      </c>
      <c r="EA42" s="79" t="str">
        <f t="shared" si="303"/>
        <v/>
      </c>
      <c r="EB42" s="35"/>
      <c r="EC42" s="27"/>
      <c r="ED42" s="46"/>
      <c r="EE42" s="67"/>
      <c r="EF42" s="44" t="str">
        <f t="shared" si="256"/>
        <v/>
      </c>
      <c r="EG42" s="44"/>
      <c r="EH42" s="44"/>
      <c r="EI42" s="44"/>
      <c r="EJ42" s="44" t="str">
        <f t="shared" si="257"/>
        <v/>
      </c>
      <c r="EK42" s="44"/>
      <c r="EL42" s="44"/>
      <c r="EM42" s="44"/>
      <c r="EN42" s="44" t="str">
        <f t="shared" si="213"/>
        <v/>
      </c>
      <c r="EO42" s="45" t="str">
        <f t="shared" si="214"/>
        <v/>
      </c>
      <c r="EP42" s="35"/>
      <c r="EQ42" s="27"/>
      <c r="ER42" s="46"/>
      <c r="ES42" s="44"/>
      <c r="ET42" s="44" t="str">
        <f t="shared" si="258"/>
        <v/>
      </c>
      <c r="EU42" s="44"/>
      <c r="EV42" s="44" t="str">
        <f t="shared" si="259"/>
        <v/>
      </c>
      <c r="EW42" s="44"/>
      <c r="EX42" s="44" t="str">
        <f t="shared" si="260"/>
        <v/>
      </c>
      <c r="EY42" s="44"/>
      <c r="EZ42" s="44"/>
      <c r="FA42" s="44"/>
      <c r="FB42" s="44" t="str">
        <f t="shared" si="215"/>
        <v/>
      </c>
      <c r="FC42" s="45" t="str">
        <f t="shared" si="216"/>
        <v/>
      </c>
      <c r="FD42" s="35"/>
      <c r="FF42" s="46"/>
      <c r="FG42" s="67"/>
      <c r="FH42" s="44" t="str">
        <f t="shared" si="261"/>
        <v/>
      </c>
      <c r="FI42" s="44"/>
      <c r="FJ42" s="44"/>
      <c r="FK42" s="44"/>
      <c r="FL42" s="44" t="str">
        <f t="shared" si="262"/>
        <v/>
      </c>
      <c r="FM42" s="44"/>
      <c r="FN42" s="44"/>
      <c r="FO42" s="44"/>
      <c r="FP42" s="44" t="str">
        <f t="shared" si="217"/>
        <v/>
      </c>
      <c r="FQ42" s="45" t="str">
        <f t="shared" si="218"/>
        <v/>
      </c>
      <c r="FR42" s="35"/>
      <c r="FT42" s="46"/>
      <c r="FU42" s="67"/>
      <c r="FV42" s="44" t="str">
        <f t="shared" si="263"/>
        <v/>
      </c>
      <c r="FW42" s="44"/>
      <c r="FX42" s="44"/>
      <c r="FY42" s="44"/>
      <c r="FZ42" s="44" t="str">
        <f t="shared" si="264"/>
        <v/>
      </c>
      <c r="GA42" s="44"/>
      <c r="GB42" s="44"/>
      <c r="GC42" s="44"/>
      <c r="GD42" s="44" t="str">
        <f t="shared" si="219"/>
        <v/>
      </c>
      <c r="GE42" s="45" t="str">
        <f t="shared" si="220"/>
        <v/>
      </c>
      <c r="GF42" s="35"/>
      <c r="GH42" s="46"/>
      <c r="GI42" s="67"/>
      <c r="GJ42" s="44" t="str">
        <f t="shared" si="265"/>
        <v/>
      </c>
      <c r="GK42" s="44"/>
      <c r="GL42" s="44"/>
      <c r="GM42" s="44"/>
      <c r="GN42" s="44" t="str">
        <f t="shared" si="266"/>
        <v/>
      </c>
      <c r="GO42" s="44"/>
      <c r="GP42" s="44"/>
      <c r="GQ42" s="44"/>
      <c r="GR42" s="44" t="str">
        <f t="shared" si="221"/>
        <v/>
      </c>
      <c r="GS42" s="45" t="str">
        <f t="shared" si="222"/>
        <v/>
      </c>
      <c r="GT42" s="35"/>
      <c r="GU42" s="27"/>
      <c r="GV42" s="46"/>
      <c r="GW42" s="67"/>
      <c r="GX42" s="44" t="str">
        <f t="shared" si="267"/>
        <v/>
      </c>
      <c r="GY42" s="44"/>
      <c r="GZ42" s="44"/>
      <c r="HA42" s="44"/>
      <c r="HB42" s="44" t="str">
        <f t="shared" si="268"/>
        <v/>
      </c>
      <c r="HC42" s="44"/>
      <c r="HD42" s="44"/>
      <c r="HE42" s="44"/>
      <c r="HF42" s="44" t="str">
        <f t="shared" si="223"/>
        <v/>
      </c>
      <c r="HG42" s="45" t="str">
        <f t="shared" si="224"/>
        <v/>
      </c>
      <c r="HH42" s="35"/>
      <c r="HJ42" s="46"/>
      <c r="HK42" s="67"/>
      <c r="HL42" s="44" t="str">
        <f t="shared" si="269"/>
        <v/>
      </c>
      <c r="HM42" s="44"/>
      <c r="HN42" s="44"/>
      <c r="HO42" s="44"/>
      <c r="HP42" s="44" t="str">
        <f t="shared" si="270"/>
        <v/>
      </c>
      <c r="HQ42" s="44"/>
      <c r="HR42" s="44"/>
      <c r="HS42" s="44"/>
      <c r="HT42" s="44" t="str">
        <f t="shared" si="225"/>
        <v/>
      </c>
      <c r="HU42" s="45" t="str">
        <f t="shared" si="226"/>
        <v/>
      </c>
      <c r="HV42" s="35"/>
      <c r="HW42" s="61"/>
      <c r="HX42" s="74"/>
      <c r="HY42" s="75"/>
      <c r="HZ42" s="75" t="str">
        <f t="shared" si="304"/>
        <v/>
      </c>
      <c r="IA42" s="75"/>
      <c r="IB42" s="75" t="str">
        <f t="shared" si="305"/>
        <v/>
      </c>
      <c r="IC42" s="75"/>
      <c r="ID42" s="75" t="str">
        <f t="shared" si="306"/>
        <v/>
      </c>
      <c r="IE42" s="75"/>
      <c r="IF42" s="77" t="str">
        <f t="shared" si="197"/>
        <v/>
      </c>
      <c r="IG42" s="78" t="str">
        <f t="shared" si="198"/>
        <v/>
      </c>
      <c r="IH42" s="75" t="str">
        <f t="shared" si="307"/>
        <v/>
      </c>
      <c r="II42" s="79" t="str">
        <f t="shared" si="199"/>
        <v/>
      </c>
      <c r="IJ42" s="35"/>
      <c r="IL42" s="74"/>
      <c r="IM42" s="75"/>
      <c r="IN42" s="75" t="str">
        <f t="shared" si="308"/>
        <v/>
      </c>
      <c r="IO42" s="75"/>
      <c r="IP42" s="75" t="str">
        <f t="shared" si="309"/>
        <v/>
      </c>
      <c r="IQ42" s="75"/>
      <c r="IR42" s="75" t="str">
        <f t="shared" si="310"/>
        <v/>
      </c>
      <c r="IS42" s="75"/>
      <c r="IT42" s="77" t="str">
        <f t="shared" si="311"/>
        <v/>
      </c>
      <c r="IU42" s="78" t="str">
        <f t="shared" si="312"/>
        <v/>
      </c>
      <c r="IV42" s="75" t="str">
        <f t="shared" si="313"/>
        <v/>
      </c>
      <c r="IW42" s="79" t="str">
        <f t="shared" si="314"/>
        <v/>
      </c>
      <c r="IX42" s="35"/>
      <c r="IY42" s="33"/>
      <c r="IZ42" s="74"/>
      <c r="JA42" s="75"/>
      <c r="JB42" s="75" t="str">
        <f t="shared" si="315"/>
        <v/>
      </c>
      <c r="JC42" s="75"/>
      <c r="JD42" s="75" t="str">
        <f t="shared" si="316"/>
        <v/>
      </c>
      <c r="JE42" s="75"/>
      <c r="JF42" s="75" t="str">
        <f t="shared" si="317"/>
        <v/>
      </c>
      <c r="JG42" s="75"/>
      <c r="JH42" s="77" t="str">
        <f t="shared" si="237"/>
        <v/>
      </c>
      <c r="JI42" s="78" t="str">
        <f t="shared" si="238"/>
        <v/>
      </c>
      <c r="JJ42" s="75" t="str">
        <f t="shared" si="318"/>
        <v/>
      </c>
      <c r="JK42" s="79" t="str">
        <f t="shared" si="319"/>
        <v/>
      </c>
      <c r="JL42" s="35"/>
      <c r="JM42" s="27"/>
      <c r="JN42" s="74"/>
      <c r="JO42" s="75"/>
      <c r="JP42" s="75" t="str">
        <f t="shared" si="320"/>
        <v/>
      </c>
      <c r="JQ42" s="75"/>
      <c r="JR42" s="75" t="str">
        <f t="shared" si="321"/>
        <v/>
      </c>
      <c r="JS42" s="75"/>
      <c r="JT42" s="75" t="str">
        <f t="shared" si="322"/>
        <v/>
      </c>
      <c r="JU42" s="75"/>
      <c r="JV42" s="77" t="str">
        <f t="shared" si="203"/>
        <v/>
      </c>
      <c r="JW42" s="78" t="str">
        <f t="shared" si="204"/>
        <v/>
      </c>
      <c r="JX42" s="75" t="str">
        <f t="shared" si="323"/>
        <v/>
      </c>
      <c r="JY42" s="79" t="str">
        <f t="shared" si="324"/>
        <v/>
      </c>
      <c r="JZ42" s="35"/>
      <c r="KA42" s="61"/>
      <c r="KB42" s="74"/>
      <c r="KC42" s="75"/>
      <c r="KD42" s="75" t="str">
        <f t="shared" si="325"/>
        <v/>
      </c>
      <c r="KE42" s="75"/>
      <c r="KF42" s="75" t="str">
        <f t="shared" si="326"/>
        <v/>
      </c>
      <c r="KG42" s="75"/>
      <c r="KH42" s="75" t="str">
        <f t="shared" si="327"/>
        <v/>
      </c>
      <c r="KI42" s="75"/>
      <c r="KJ42" s="77" t="str">
        <f t="shared" si="240"/>
        <v/>
      </c>
      <c r="KK42" s="78" t="str">
        <f t="shared" si="241"/>
        <v/>
      </c>
      <c r="KL42" s="75" t="str">
        <f t="shared" si="328"/>
        <v/>
      </c>
      <c r="KM42" s="79" t="str">
        <f t="shared" si="329"/>
        <v/>
      </c>
      <c r="KN42" s="35"/>
      <c r="KO42" s="27"/>
      <c r="KP42" s="74"/>
      <c r="KQ42" s="75"/>
      <c r="KR42" s="75" t="str">
        <f t="shared" si="239"/>
        <v/>
      </c>
      <c r="KS42" s="75"/>
      <c r="KT42" s="75" t="str">
        <f t="shared" si="330"/>
        <v/>
      </c>
      <c r="KU42" s="75"/>
      <c r="KV42" s="75" t="str">
        <f t="shared" si="331"/>
        <v/>
      </c>
      <c r="KW42" s="75"/>
      <c r="KX42" s="77" t="str">
        <f t="shared" si="332"/>
        <v/>
      </c>
      <c r="KY42" s="78" t="str">
        <f t="shared" si="333"/>
        <v/>
      </c>
      <c r="KZ42" s="75" t="str">
        <f t="shared" si="334"/>
        <v/>
      </c>
      <c r="LA42" s="79" t="str">
        <f t="shared" si="335"/>
        <v/>
      </c>
      <c r="LB42" s="35"/>
      <c r="LC42" s="27"/>
      <c r="LD42" s="51" t="str">
        <f>IF($A16="","",$A16)</f>
        <v/>
      </c>
      <c r="LE42" s="43"/>
      <c r="LF42" s="93" t="str">
        <f>IF(LE42="","",LE42-LE39)</f>
        <v/>
      </c>
      <c r="LG42" s="43"/>
      <c r="LH42" s="43" t="str">
        <f t="shared" si="120"/>
        <v/>
      </c>
      <c r="LI42" s="43"/>
      <c r="LJ42" s="87" t="str">
        <f t="shared" si="121"/>
        <v/>
      </c>
      <c r="LK42" s="43"/>
      <c r="LL42" s="64" t="str">
        <f>IF(LE42="","",LL39)</f>
        <v/>
      </c>
      <c r="LM42" s="47" t="str">
        <f>IF(LF42="","",LM39)</f>
        <v/>
      </c>
      <c r="LN42" s="87" t="str">
        <f t="shared" si="122"/>
        <v/>
      </c>
      <c r="LO42" s="54"/>
      <c r="LP42" s="35"/>
      <c r="LQ42" s="27"/>
      <c r="LR42" s="46"/>
      <c r="LS42" s="67"/>
      <c r="LT42" s="44" t="str">
        <f t="shared" si="271"/>
        <v/>
      </c>
      <c r="LU42" s="44"/>
      <c r="LV42" s="44"/>
      <c r="LW42" s="44"/>
      <c r="LX42" s="44" t="str">
        <f t="shared" si="272"/>
        <v/>
      </c>
      <c r="LY42" s="44"/>
      <c r="LZ42" s="44"/>
      <c r="MA42" s="44"/>
      <c r="MB42" s="44" t="str">
        <f t="shared" si="227"/>
        <v/>
      </c>
      <c r="MC42" s="45" t="str">
        <f t="shared" si="228"/>
        <v/>
      </c>
      <c r="MD42" s="35"/>
      <c r="ME42" s="27"/>
      <c r="MF42" s="46"/>
      <c r="MG42" s="67"/>
      <c r="MH42" s="44" t="str">
        <f t="shared" si="273"/>
        <v/>
      </c>
      <c r="MI42" s="44"/>
      <c r="MJ42" s="44"/>
      <c r="MK42" s="44"/>
      <c r="ML42" s="44" t="str">
        <f t="shared" si="274"/>
        <v/>
      </c>
      <c r="MM42" s="44"/>
      <c r="MN42" s="44"/>
      <c r="MO42" s="44"/>
      <c r="MP42" s="44" t="str">
        <f t="shared" si="229"/>
        <v/>
      </c>
      <c r="MQ42" s="45" t="str">
        <f t="shared" si="230"/>
        <v/>
      </c>
      <c r="MR42" s="35"/>
      <c r="MS42" s="27"/>
      <c r="MT42" s="46"/>
      <c r="MU42" s="67"/>
      <c r="MV42" s="44" t="str">
        <f t="shared" si="275"/>
        <v/>
      </c>
      <c r="MW42" s="44"/>
      <c r="MX42" s="44"/>
      <c r="MY42" s="44"/>
      <c r="MZ42" s="44" t="str">
        <f t="shared" si="276"/>
        <v/>
      </c>
      <c r="NA42" s="44"/>
      <c r="NB42" s="44"/>
      <c r="NC42" s="44"/>
      <c r="ND42" s="44" t="str">
        <f t="shared" si="231"/>
        <v/>
      </c>
      <c r="NE42" s="45" t="str">
        <f t="shared" si="232"/>
        <v/>
      </c>
      <c r="NF42" s="35"/>
      <c r="NG42" s="27"/>
      <c r="NH42" s="46"/>
      <c r="NI42" s="67"/>
      <c r="NJ42" s="44" t="str">
        <f t="shared" si="277"/>
        <v/>
      </c>
      <c r="NK42" s="44"/>
      <c r="NL42" s="44"/>
      <c r="NM42" s="44"/>
      <c r="NN42" s="44" t="str">
        <f t="shared" si="278"/>
        <v/>
      </c>
      <c r="NO42" s="44"/>
      <c r="NP42" s="44"/>
      <c r="NQ42" s="44"/>
      <c r="NR42" s="44" t="str">
        <f t="shared" si="233"/>
        <v/>
      </c>
      <c r="NS42" s="45" t="str">
        <f t="shared" si="234"/>
        <v/>
      </c>
      <c r="NT42" s="35"/>
    </row>
    <row r="43" spans="1:384" ht="15" customHeight="1" thickTop="1" x14ac:dyDescent="0.2">
      <c r="A43" s="38"/>
      <c r="B43" s="39"/>
      <c r="C43" s="40"/>
      <c r="D43" s="40"/>
      <c r="E43" s="41"/>
      <c r="F43" s="41"/>
      <c r="G43" s="40"/>
      <c r="H43" s="42"/>
      <c r="I43" s="44"/>
      <c r="J43" s="44" t="str">
        <f t="shared" si="246"/>
        <v/>
      </c>
      <c r="K43" s="44"/>
      <c r="L43" s="44"/>
      <c r="M43" s="44"/>
      <c r="N43" s="44" t="str">
        <f t="shared" si="247"/>
        <v/>
      </c>
      <c r="O43" s="44"/>
      <c r="P43" s="44"/>
      <c r="Q43" s="44"/>
      <c r="R43" s="44" t="str">
        <f t="shared" si="205"/>
        <v/>
      </c>
      <c r="S43" s="45" t="str">
        <f t="shared" si="206"/>
        <v/>
      </c>
      <c r="T43" s="35"/>
      <c r="U43" s="27"/>
      <c r="V43" s="46"/>
      <c r="W43" s="67"/>
      <c r="X43" s="44" t="str">
        <f t="shared" si="248"/>
        <v/>
      </c>
      <c r="Y43" s="44"/>
      <c r="Z43" s="44"/>
      <c r="AA43" s="44"/>
      <c r="AB43" s="44" t="str">
        <f t="shared" si="249"/>
        <v/>
      </c>
      <c r="AC43" s="44"/>
      <c r="AD43" s="44"/>
      <c r="AE43" s="44"/>
      <c r="AF43" s="44" t="str">
        <f t="shared" si="207"/>
        <v/>
      </c>
      <c r="AG43" s="45" t="str">
        <f t="shared" si="208"/>
        <v/>
      </c>
      <c r="AH43" s="35"/>
      <c r="AI43" s="27"/>
      <c r="AJ43" s="46"/>
      <c r="AK43" s="44"/>
      <c r="AL43" s="44" t="str">
        <f t="shared" si="250"/>
        <v/>
      </c>
      <c r="AM43" s="44"/>
      <c r="AN43" s="44" t="str">
        <f t="shared" si="251"/>
        <v/>
      </c>
      <c r="AO43" s="44"/>
      <c r="AP43" s="44" t="str">
        <f t="shared" si="252"/>
        <v/>
      </c>
      <c r="AQ43" s="44"/>
      <c r="AR43" s="44"/>
      <c r="AS43" s="44"/>
      <c r="AT43" s="44" t="str">
        <f t="shared" si="209"/>
        <v/>
      </c>
      <c r="AU43" s="45" t="str">
        <f t="shared" si="210"/>
        <v/>
      </c>
      <c r="AV43" s="35"/>
      <c r="AW43" s="27"/>
      <c r="AX43" s="46"/>
      <c r="AY43" s="44"/>
      <c r="AZ43" s="44" t="str">
        <f t="shared" si="253"/>
        <v/>
      </c>
      <c r="BA43" s="44"/>
      <c r="BB43" s="44" t="str">
        <f t="shared" si="254"/>
        <v/>
      </c>
      <c r="BC43" s="44"/>
      <c r="BD43" s="44" t="str">
        <f t="shared" si="255"/>
        <v/>
      </c>
      <c r="BE43" s="44"/>
      <c r="BF43" s="44"/>
      <c r="BG43" s="44"/>
      <c r="BH43" s="44" t="str">
        <f t="shared" si="211"/>
        <v/>
      </c>
      <c r="BI43" s="45" t="str">
        <f t="shared" si="212"/>
        <v/>
      </c>
      <c r="BJ43" s="35"/>
      <c r="BK43" s="50"/>
      <c r="BL43" s="51" t="str">
        <f>IF($A13="","",$A13)</f>
        <v/>
      </c>
      <c r="BM43" s="43"/>
      <c r="BN43" s="43" t="str">
        <f t="shared" si="279"/>
        <v/>
      </c>
      <c r="BO43" s="43"/>
      <c r="BP43" s="87" t="str">
        <f t="shared" si="280"/>
        <v/>
      </c>
      <c r="BQ43" s="43"/>
      <c r="BR43" s="43" t="str">
        <f t="shared" si="281"/>
        <v/>
      </c>
      <c r="BS43" s="43"/>
      <c r="BT43" s="53" t="str">
        <f t="shared" si="193"/>
        <v/>
      </c>
      <c r="BU43" s="47" t="str">
        <f t="shared" si="194"/>
        <v/>
      </c>
      <c r="BV43" s="44" t="str">
        <f t="shared" si="282"/>
        <v/>
      </c>
      <c r="BW43" s="89" t="str">
        <f t="shared" si="283"/>
        <v/>
      </c>
      <c r="BX43" s="35"/>
      <c r="BY43" s="27"/>
      <c r="BZ43" s="51" t="str">
        <f>IF($A13="","",$A13)</f>
        <v/>
      </c>
      <c r="CA43" s="43"/>
      <c r="CB43" s="43" t="str">
        <f t="shared" si="284"/>
        <v/>
      </c>
      <c r="CC43" s="43"/>
      <c r="CD43" s="87" t="str">
        <f t="shared" si="285"/>
        <v/>
      </c>
      <c r="CE43" s="43"/>
      <c r="CF43" s="43" t="str">
        <f t="shared" si="286"/>
        <v/>
      </c>
      <c r="CG43" s="43"/>
      <c r="CH43" s="53" t="str">
        <f t="shared" si="244"/>
        <v/>
      </c>
      <c r="CI43" s="47" t="str">
        <f t="shared" si="245"/>
        <v/>
      </c>
      <c r="CJ43" s="44" t="str">
        <f t="shared" si="287"/>
        <v/>
      </c>
      <c r="CK43" s="89" t="str">
        <f t="shared" si="288"/>
        <v/>
      </c>
      <c r="CL43" s="35"/>
      <c r="CM43" s="27"/>
      <c r="CN43" s="51" t="str">
        <f>IF($A13="","",$A13)</f>
        <v/>
      </c>
      <c r="CO43" s="43"/>
      <c r="CP43" s="43" t="str">
        <f t="shared" si="289"/>
        <v/>
      </c>
      <c r="CQ43" s="43"/>
      <c r="CR43" s="87" t="str">
        <f t="shared" si="290"/>
        <v/>
      </c>
      <c r="CS43" s="43"/>
      <c r="CT43" s="43" t="str">
        <f t="shared" si="291"/>
        <v/>
      </c>
      <c r="CU43" s="43"/>
      <c r="CV43" s="53" t="str">
        <f t="shared" si="201"/>
        <v/>
      </c>
      <c r="CW43" s="47" t="str">
        <f t="shared" si="202"/>
        <v/>
      </c>
      <c r="CX43" s="44" t="str">
        <f t="shared" si="292"/>
        <v/>
      </c>
      <c r="CY43" s="89" t="str">
        <f t="shared" si="293"/>
        <v/>
      </c>
      <c r="CZ43" s="35"/>
      <c r="DA43" s="58"/>
      <c r="DB43" s="51" t="str">
        <f>IF($A13="","",$A13)</f>
        <v/>
      </c>
      <c r="DC43" s="43"/>
      <c r="DD43" s="43" t="str">
        <f t="shared" si="294"/>
        <v/>
      </c>
      <c r="DE43" s="43"/>
      <c r="DF43" s="87" t="str">
        <f t="shared" si="295"/>
        <v/>
      </c>
      <c r="DG43" s="43"/>
      <c r="DH43" s="43" t="str">
        <f t="shared" si="296"/>
        <v/>
      </c>
      <c r="DI43" s="43"/>
      <c r="DJ43" s="53" t="str">
        <f t="shared" si="235"/>
        <v/>
      </c>
      <c r="DK43" s="47" t="str">
        <f t="shared" si="236"/>
        <v/>
      </c>
      <c r="DL43" s="44" t="str">
        <f t="shared" si="297"/>
        <v/>
      </c>
      <c r="DM43" s="89" t="str">
        <f t="shared" si="298"/>
        <v/>
      </c>
      <c r="DN43" s="35"/>
      <c r="DO43" s="27"/>
      <c r="DP43" s="51" t="str">
        <f>IF($A13="","",$A13)</f>
        <v/>
      </c>
      <c r="DQ43" s="43"/>
      <c r="DR43" s="43" t="str">
        <f t="shared" si="299"/>
        <v/>
      </c>
      <c r="DS43" s="43"/>
      <c r="DT43" s="87" t="str">
        <f t="shared" si="300"/>
        <v/>
      </c>
      <c r="DU43" s="43"/>
      <c r="DV43" s="43" t="str">
        <f t="shared" si="301"/>
        <v/>
      </c>
      <c r="DW43" s="43"/>
      <c r="DX43" s="53" t="str">
        <f t="shared" si="242"/>
        <v/>
      </c>
      <c r="DY43" s="47" t="str">
        <f t="shared" si="243"/>
        <v/>
      </c>
      <c r="DZ43" s="44" t="str">
        <f t="shared" si="302"/>
        <v/>
      </c>
      <c r="EA43" s="89" t="str">
        <f t="shared" si="303"/>
        <v/>
      </c>
      <c r="EB43" s="35"/>
      <c r="EC43" s="27"/>
      <c r="ED43" s="46"/>
      <c r="EE43" s="67"/>
      <c r="EF43" s="44" t="str">
        <f t="shared" si="256"/>
        <v/>
      </c>
      <c r="EG43" s="44"/>
      <c r="EH43" s="44"/>
      <c r="EI43" s="44"/>
      <c r="EJ43" s="44" t="str">
        <f t="shared" si="257"/>
        <v/>
      </c>
      <c r="EK43" s="44"/>
      <c r="EL43" s="44"/>
      <c r="EM43" s="44"/>
      <c r="EN43" s="44" t="str">
        <f t="shared" si="213"/>
        <v/>
      </c>
      <c r="EO43" s="45" t="str">
        <f t="shared" si="214"/>
        <v/>
      </c>
      <c r="EP43" s="35"/>
      <c r="EQ43" s="27"/>
      <c r="ER43" s="46"/>
      <c r="ES43" s="44"/>
      <c r="ET43" s="44" t="str">
        <f t="shared" si="258"/>
        <v/>
      </c>
      <c r="EU43" s="44"/>
      <c r="EV43" s="44" t="str">
        <f t="shared" si="259"/>
        <v/>
      </c>
      <c r="EW43" s="44"/>
      <c r="EX43" s="44" t="str">
        <f t="shared" si="260"/>
        <v/>
      </c>
      <c r="EY43" s="44"/>
      <c r="EZ43" s="44"/>
      <c r="FA43" s="44"/>
      <c r="FB43" s="44" t="str">
        <f t="shared" si="215"/>
        <v/>
      </c>
      <c r="FC43" s="45" t="str">
        <f t="shared" si="216"/>
        <v/>
      </c>
      <c r="FD43" s="35"/>
      <c r="FF43" s="46"/>
      <c r="FG43" s="67"/>
      <c r="FH43" s="44" t="str">
        <f t="shared" si="261"/>
        <v/>
      </c>
      <c r="FI43" s="44"/>
      <c r="FJ43" s="44"/>
      <c r="FK43" s="44"/>
      <c r="FL43" s="44" t="str">
        <f t="shared" si="262"/>
        <v/>
      </c>
      <c r="FM43" s="44"/>
      <c r="FN43" s="44"/>
      <c r="FO43" s="44"/>
      <c r="FP43" s="44" t="str">
        <f t="shared" si="217"/>
        <v/>
      </c>
      <c r="FQ43" s="45" t="str">
        <f t="shared" si="218"/>
        <v/>
      </c>
      <c r="FR43" s="35"/>
      <c r="FT43" s="46"/>
      <c r="FU43" s="67"/>
      <c r="FV43" s="44" t="str">
        <f t="shared" si="263"/>
        <v/>
      </c>
      <c r="FW43" s="44"/>
      <c r="FX43" s="44"/>
      <c r="FY43" s="44"/>
      <c r="FZ43" s="44" t="str">
        <f t="shared" si="264"/>
        <v/>
      </c>
      <c r="GA43" s="44"/>
      <c r="GB43" s="44"/>
      <c r="GC43" s="44"/>
      <c r="GD43" s="44" t="str">
        <f t="shared" si="219"/>
        <v/>
      </c>
      <c r="GE43" s="45" t="str">
        <f t="shared" si="220"/>
        <v/>
      </c>
      <c r="GF43" s="35"/>
      <c r="GH43" s="46"/>
      <c r="GI43" s="67"/>
      <c r="GJ43" s="44" t="str">
        <f t="shared" si="265"/>
        <v/>
      </c>
      <c r="GK43" s="44"/>
      <c r="GL43" s="44"/>
      <c r="GM43" s="44"/>
      <c r="GN43" s="44" t="str">
        <f t="shared" si="266"/>
        <v/>
      </c>
      <c r="GO43" s="44"/>
      <c r="GP43" s="44"/>
      <c r="GQ43" s="44"/>
      <c r="GR43" s="44" t="str">
        <f t="shared" si="221"/>
        <v/>
      </c>
      <c r="GS43" s="45" t="str">
        <f t="shared" si="222"/>
        <v/>
      </c>
      <c r="GT43" s="35"/>
      <c r="GU43" s="27"/>
      <c r="GV43" s="46"/>
      <c r="GW43" s="67"/>
      <c r="GX43" s="44" t="str">
        <f t="shared" si="267"/>
        <v/>
      </c>
      <c r="GY43" s="44"/>
      <c r="GZ43" s="44"/>
      <c r="HA43" s="44"/>
      <c r="HB43" s="44" t="str">
        <f t="shared" si="268"/>
        <v/>
      </c>
      <c r="HC43" s="44"/>
      <c r="HD43" s="44"/>
      <c r="HE43" s="44"/>
      <c r="HF43" s="44" t="str">
        <f t="shared" si="223"/>
        <v/>
      </c>
      <c r="HG43" s="45" t="str">
        <f t="shared" si="224"/>
        <v/>
      </c>
      <c r="HH43" s="35"/>
      <c r="HJ43" s="46"/>
      <c r="HK43" s="67"/>
      <c r="HL43" s="44" t="str">
        <f t="shared" si="269"/>
        <v/>
      </c>
      <c r="HM43" s="44"/>
      <c r="HN43" s="44"/>
      <c r="HO43" s="44"/>
      <c r="HP43" s="44" t="str">
        <f t="shared" si="270"/>
        <v/>
      </c>
      <c r="HQ43" s="44"/>
      <c r="HR43" s="44"/>
      <c r="HS43" s="44"/>
      <c r="HT43" s="44" t="str">
        <f t="shared" si="225"/>
        <v/>
      </c>
      <c r="HU43" s="45" t="str">
        <f t="shared" si="226"/>
        <v/>
      </c>
      <c r="HV43" s="35"/>
      <c r="HW43" s="61"/>
      <c r="HX43" s="51" t="str">
        <f>IF($A13="","",$A13)</f>
        <v/>
      </c>
      <c r="HY43" s="43"/>
      <c r="HZ43" s="43" t="str">
        <f t="shared" si="304"/>
        <v/>
      </c>
      <c r="IA43" s="43"/>
      <c r="IB43" s="87" t="str">
        <f t="shared" si="305"/>
        <v/>
      </c>
      <c r="IC43" s="43"/>
      <c r="ID43" s="43" t="str">
        <f t="shared" si="306"/>
        <v/>
      </c>
      <c r="IE43" s="43"/>
      <c r="IF43" s="53" t="str">
        <f t="shared" si="197"/>
        <v/>
      </c>
      <c r="IG43" s="47" t="str">
        <f t="shared" si="198"/>
        <v/>
      </c>
      <c r="IH43" s="44" t="str">
        <f t="shared" si="307"/>
        <v/>
      </c>
      <c r="II43" s="89" t="str">
        <f t="shared" si="199"/>
        <v/>
      </c>
      <c r="IJ43" s="35"/>
      <c r="IL43" s="51" t="str">
        <f>IF($A13="","",$A13)</f>
        <v/>
      </c>
      <c r="IM43" s="43"/>
      <c r="IN43" s="43" t="str">
        <f t="shared" si="308"/>
        <v/>
      </c>
      <c r="IO43" s="43"/>
      <c r="IP43" s="87" t="str">
        <f t="shared" si="309"/>
        <v/>
      </c>
      <c r="IQ43" s="43"/>
      <c r="IR43" s="43" t="str">
        <f t="shared" si="310"/>
        <v/>
      </c>
      <c r="IS43" s="43"/>
      <c r="IT43" s="53" t="str">
        <f t="shared" si="311"/>
        <v/>
      </c>
      <c r="IU43" s="47" t="str">
        <f t="shared" si="312"/>
        <v/>
      </c>
      <c r="IV43" s="44" t="str">
        <f t="shared" si="313"/>
        <v/>
      </c>
      <c r="IW43" s="89" t="str">
        <f t="shared" si="314"/>
        <v/>
      </c>
      <c r="IX43" s="35"/>
      <c r="IY43" s="33"/>
      <c r="IZ43" s="51" t="str">
        <f>IF($A13="","",$A13)</f>
        <v/>
      </c>
      <c r="JA43" s="43"/>
      <c r="JB43" s="43" t="str">
        <f t="shared" si="315"/>
        <v/>
      </c>
      <c r="JC43" s="43"/>
      <c r="JD43" s="87" t="str">
        <f t="shared" si="316"/>
        <v/>
      </c>
      <c r="JE43" s="43"/>
      <c r="JF43" s="43" t="str">
        <f t="shared" si="317"/>
        <v/>
      </c>
      <c r="JG43" s="43"/>
      <c r="JH43" s="53" t="str">
        <f t="shared" si="237"/>
        <v/>
      </c>
      <c r="JI43" s="47" t="str">
        <f t="shared" si="238"/>
        <v/>
      </c>
      <c r="JJ43" s="44" t="str">
        <f t="shared" si="318"/>
        <v/>
      </c>
      <c r="JK43" s="89" t="str">
        <f t="shared" si="319"/>
        <v/>
      </c>
      <c r="JL43" s="35"/>
      <c r="JM43" s="27"/>
      <c r="JN43" s="51" t="str">
        <f>IF($A13="","",$A13)</f>
        <v/>
      </c>
      <c r="JO43" s="43"/>
      <c r="JP43" s="43" t="str">
        <f t="shared" si="320"/>
        <v/>
      </c>
      <c r="JQ43" s="43"/>
      <c r="JR43" s="87" t="str">
        <f t="shared" si="321"/>
        <v/>
      </c>
      <c r="JS43" s="43"/>
      <c r="JT43" s="43" t="str">
        <f t="shared" si="322"/>
        <v/>
      </c>
      <c r="JU43" s="43"/>
      <c r="JV43" s="53" t="str">
        <f t="shared" si="203"/>
        <v/>
      </c>
      <c r="JW43" s="47" t="str">
        <f t="shared" si="204"/>
        <v/>
      </c>
      <c r="JX43" s="44" t="str">
        <f t="shared" si="323"/>
        <v/>
      </c>
      <c r="JY43" s="89" t="str">
        <f t="shared" si="324"/>
        <v/>
      </c>
      <c r="JZ43" s="35"/>
      <c r="KA43" s="61"/>
      <c r="KB43" s="51" t="str">
        <f>IF($A13="","",$A13)</f>
        <v/>
      </c>
      <c r="KC43" s="43"/>
      <c r="KD43" s="43" t="str">
        <f t="shared" si="325"/>
        <v/>
      </c>
      <c r="KE43" s="43"/>
      <c r="KF43" s="87" t="str">
        <f t="shared" si="326"/>
        <v/>
      </c>
      <c r="KG43" s="43"/>
      <c r="KH43" s="43" t="str">
        <f t="shared" si="327"/>
        <v/>
      </c>
      <c r="KI43" s="43"/>
      <c r="KJ43" s="53" t="str">
        <f t="shared" si="240"/>
        <v/>
      </c>
      <c r="KK43" s="47" t="str">
        <f t="shared" si="241"/>
        <v/>
      </c>
      <c r="KL43" s="44" t="str">
        <f t="shared" si="328"/>
        <v/>
      </c>
      <c r="KM43" s="89" t="str">
        <f t="shared" si="329"/>
        <v/>
      </c>
      <c r="KN43" s="35"/>
      <c r="KO43" s="27"/>
      <c r="KP43" s="51" t="str">
        <f>IF($A13="","",$A13)</f>
        <v/>
      </c>
      <c r="KQ43" s="43"/>
      <c r="KR43" s="43" t="str">
        <f t="shared" si="239"/>
        <v/>
      </c>
      <c r="KS43" s="43"/>
      <c r="KT43" s="87" t="str">
        <f t="shared" si="330"/>
        <v/>
      </c>
      <c r="KU43" s="43"/>
      <c r="KV43" s="43" t="str">
        <f t="shared" si="331"/>
        <v/>
      </c>
      <c r="KW43" s="43"/>
      <c r="KX43" s="53" t="str">
        <f t="shared" si="332"/>
        <v/>
      </c>
      <c r="KY43" s="47" t="str">
        <f t="shared" si="333"/>
        <v/>
      </c>
      <c r="KZ43" s="44" t="str">
        <f t="shared" si="334"/>
        <v/>
      </c>
      <c r="LA43" s="89" t="str">
        <f t="shared" si="335"/>
        <v/>
      </c>
      <c r="LB43" s="35"/>
      <c r="LC43" s="27"/>
      <c r="LD43" s="46"/>
      <c r="LE43" s="44"/>
      <c r="LF43" s="44"/>
      <c r="LG43" s="44"/>
      <c r="LH43" s="44" t="str">
        <f t="shared" si="120"/>
        <v/>
      </c>
      <c r="LI43" s="44"/>
      <c r="LJ43" s="44" t="str">
        <f t="shared" si="121"/>
        <v/>
      </c>
      <c r="LK43" s="44"/>
      <c r="LL43" s="72" t="str">
        <f>IF(LE42="","",LL40)</f>
        <v/>
      </c>
      <c r="LM43" s="67" t="str">
        <f>IF(LF42="","",LM40)</f>
        <v/>
      </c>
      <c r="LN43" s="44" t="str">
        <f t="shared" si="122"/>
        <v/>
      </c>
      <c r="LO43" s="45"/>
      <c r="LP43" s="35"/>
      <c r="LQ43" s="27"/>
      <c r="LR43" s="46"/>
      <c r="LS43" s="67"/>
      <c r="LT43" s="44" t="str">
        <f t="shared" si="271"/>
        <v/>
      </c>
      <c r="LU43" s="44"/>
      <c r="LV43" s="44"/>
      <c r="LW43" s="44"/>
      <c r="LX43" s="44" t="str">
        <f t="shared" si="272"/>
        <v/>
      </c>
      <c r="LY43" s="44"/>
      <c r="LZ43" s="44"/>
      <c r="MA43" s="44"/>
      <c r="MB43" s="44" t="str">
        <f t="shared" si="227"/>
        <v/>
      </c>
      <c r="MC43" s="45" t="str">
        <f t="shared" si="228"/>
        <v/>
      </c>
      <c r="MD43" s="35"/>
      <c r="ME43" s="27"/>
      <c r="MF43" s="46"/>
      <c r="MG43" s="67"/>
      <c r="MH43" s="44" t="str">
        <f t="shared" si="273"/>
        <v/>
      </c>
      <c r="MI43" s="44"/>
      <c r="MJ43" s="44"/>
      <c r="MK43" s="44"/>
      <c r="ML43" s="44" t="str">
        <f t="shared" si="274"/>
        <v/>
      </c>
      <c r="MM43" s="44"/>
      <c r="MN43" s="44"/>
      <c r="MO43" s="44"/>
      <c r="MP43" s="44" t="str">
        <f t="shared" si="229"/>
        <v/>
      </c>
      <c r="MQ43" s="45" t="str">
        <f t="shared" si="230"/>
        <v/>
      </c>
      <c r="MR43" s="35"/>
      <c r="MS43" s="27"/>
      <c r="MT43" s="46"/>
      <c r="MU43" s="67"/>
      <c r="MV43" s="44" t="str">
        <f t="shared" si="275"/>
        <v/>
      </c>
      <c r="MW43" s="44"/>
      <c r="MX43" s="44"/>
      <c r="MY43" s="44"/>
      <c r="MZ43" s="44" t="str">
        <f t="shared" si="276"/>
        <v/>
      </c>
      <c r="NA43" s="44"/>
      <c r="NB43" s="44"/>
      <c r="NC43" s="44"/>
      <c r="ND43" s="44" t="str">
        <f t="shared" si="231"/>
        <v/>
      </c>
      <c r="NE43" s="45" t="str">
        <f t="shared" si="232"/>
        <v/>
      </c>
      <c r="NF43" s="35"/>
      <c r="NG43" s="27"/>
      <c r="NH43" s="46"/>
      <c r="NI43" s="67"/>
      <c r="NJ43" s="44" t="str">
        <f t="shared" si="277"/>
        <v/>
      </c>
      <c r="NK43" s="44"/>
      <c r="NL43" s="44"/>
      <c r="NM43" s="44"/>
      <c r="NN43" s="44" t="str">
        <f t="shared" si="278"/>
        <v/>
      </c>
      <c r="NO43" s="44"/>
      <c r="NP43" s="44"/>
      <c r="NQ43" s="44"/>
      <c r="NR43" s="44" t="str">
        <f t="shared" si="233"/>
        <v/>
      </c>
      <c r="NS43" s="45" t="str">
        <f t="shared" si="234"/>
        <v/>
      </c>
      <c r="NT43" s="35"/>
    </row>
    <row r="44" spans="1:384" ht="15" customHeight="1" thickBot="1" x14ac:dyDescent="0.25">
      <c r="A44" s="38"/>
      <c r="B44" s="39"/>
      <c r="C44" s="40"/>
      <c r="D44" s="40"/>
      <c r="E44" s="41"/>
      <c r="F44" s="41"/>
      <c r="G44" s="40"/>
      <c r="H44" s="42"/>
      <c r="I44" s="44"/>
      <c r="J44" s="44" t="str">
        <f t="shared" si="246"/>
        <v/>
      </c>
      <c r="K44" s="44"/>
      <c r="L44" s="44"/>
      <c r="M44" s="44"/>
      <c r="N44" s="44" t="str">
        <f t="shared" si="247"/>
        <v/>
      </c>
      <c r="O44" s="44"/>
      <c r="P44" s="44"/>
      <c r="Q44" s="44"/>
      <c r="R44" s="44" t="str">
        <f t="shared" si="205"/>
        <v/>
      </c>
      <c r="S44" s="45" t="str">
        <f t="shared" si="206"/>
        <v/>
      </c>
      <c r="T44" s="35"/>
      <c r="U44" s="27"/>
      <c r="V44" s="46"/>
      <c r="W44" s="67"/>
      <c r="X44" s="44" t="str">
        <f t="shared" si="248"/>
        <v/>
      </c>
      <c r="Y44" s="44"/>
      <c r="Z44" s="44"/>
      <c r="AA44" s="44"/>
      <c r="AB44" s="44" t="str">
        <f t="shared" si="249"/>
        <v/>
      </c>
      <c r="AC44" s="44"/>
      <c r="AD44" s="44"/>
      <c r="AE44" s="44"/>
      <c r="AF44" s="44" t="str">
        <f t="shared" si="207"/>
        <v/>
      </c>
      <c r="AG44" s="45" t="str">
        <f t="shared" si="208"/>
        <v/>
      </c>
      <c r="AH44" s="35"/>
      <c r="AI44" s="27"/>
      <c r="AJ44" s="46"/>
      <c r="AK44" s="44"/>
      <c r="AL44" s="44" t="str">
        <f t="shared" si="250"/>
        <v/>
      </c>
      <c r="AM44" s="44"/>
      <c r="AN44" s="44" t="str">
        <f t="shared" si="251"/>
        <v/>
      </c>
      <c r="AO44" s="44"/>
      <c r="AP44" s="44" t="str">
        <f t="shared" si="252"/>
        <v/>
      </c>
      <c r="AQ44" s="44"/>
      <c r="AR44" s="44"/>
      <c r="AS44" s="44"/>
      <c r="AT44" s="44" t="str">
        <f t="shared" si="209"/>
        <v/>
      </c>
      <c r="AU44" s="45" t="str">
        <f t="shared" si="210"/>
        <v/>
      </c>
      <c r="AV44" s="35"/>
      <c r="AW44" s="27"/>
      <c r="AX44" s="46"/>
      <c r="AY44" s="44"/>
      <c r="AZ44" s="44" t="str">
        <f t="shared" si="253"/>
        <v/>
      </c>
      <c r="BA44" s="44"/>
      <c r="BB44" s="44" t="str">
        <f t="shared" si="254"/>
        <v/>
      </c>
      <c r="BC44" s="44"/>
      <c r="BD44" s="44" t="str">
        <f t="shared" si="255"/>
        <v/>
      </c>
      <c r="BE44" s="44"/>
      <c r="BF44" s="44"/>
      <c r="BG44" s="44"/>
      <c r="BH44" s="44" t="str">
        <f t="shared" si="211"/>
        <v/>
      </c>
      <c r="BI44" s="45" t="str">
        <f t="shared" si="212"/>
        <v/>
      </c>
      <c r="BJ44" s="35"/>
      <c r="BK44" s="50"/>
      <c r="BL44" s="46"/>
      <c r="BM44" s="44"/>
      <c r="BN44" s="44" t="str">
        <f t="shared" si="279"/>
        <v/>
      </c>
      <c r="BO44" s="44"/>
      <c r="BP44" s="44" t="str">
        <f t="shared" si="280"/>
        <v/>
      </c>
      <c r="BQ44" s="44"/>
      <c r="BR44" s="44" t="str">
        <f t="shared" si="281"/>
        <v/>
      </c>
      <c r="BS44" s="43"/>
      <c r="BT44" s="60" t="str">
        <f t="shared" si="193"/>
        <v/>
      </c>
      <c r="BU44" s="67" t="str">
        <f t="shared" si="194"/>
        <v/>
      </c>
      <c r="BV44" s="43" t="str">
        <f t="shared" si="282"/>
        <v/>
      </c>
      <c r="BW44" s="45" t="str">
        <f t="shared" si="283"/>
        <v/>
      </c>
      <c r="BX44" s="35"/>
      <c r="BY44" s="27"/>
      <c r="BZ44" s="46"/>
      <c r="CA44" s="44"/>
      <c r="CB44" s="44" t="str">
        <f t="shared" si="284"/>
        <v/>
      </c>
      <c r="CC44" s="44"/>
      <c r="CD44" s="44" t="str">
        <f t="shared" si="285"/>
        <v/>
      </c>
      <c r="CE44" s="44"/>
      <c r="CF44" s="44" t="str">
        <f t="shared" si="286"/>
        <v/>
      </c>
      <c r="CG44" s="43"/>
      <c r="CH44" s="60" t="str">
        <f t="shared" si="244"/>
        <v/>
      </c>
      <c r="CI44" s="67" t="str">
        <f t="shared" si="245"/>
        <v/>
      </c>
      <c r="CJ44" s="43" t="str">
        <f t="shared" si="287"/>
        <v/>
      </c>
      <c r="CK44" s="45" t="str">
        <f t="shared" si="288"/>
        <v/>
      </c>
      <c r="CL44" s="35"/>
      <c r="CM44" s="27"/>
      <c r="CN44" s="46"/>
      <c r="CO44" s="44"/>
      <c r="CP44" s="44" t="str">
        <f t="shared" si="289"/>
        <v/>
      </c>
      <c r="CQ44" s="44"/>
      <c r="CR44" s="44" t="str">
        <f t="shared" si="290"/>
        <v/>
      </c>
      <c r="CS44" s="44"/>
      <c r="CT44" s="44" t="str">
        <f t="shared" si="291"/>
        <v/>
      </c>
      <c r="CU44" s="43"/>
      <c r="CV44" s="60" t="str">
        <f t="shared" si="201"/>
        <v/>
      </c>
      <c r="CW44" s="67" t="str">
        <f t="shared" si="202"/>
        <v/>
      </c>
      <c r="CX44" s="43" t="str">
        <f t="shared" si="292"/>
        <v/>
      </c>
      <c r="CY44" s="45" t="str">
        <f t="shared" si="293"/>
        <v/>
      </c>
      <c r="CZ44" s="35"/>
      <c r="DA44" s="58"/>
      <c r="DB44" s="46"/>
      <c r="DC44" s="44"/>
      <c r="DD44" s="44" t="str">
        <f t="shared" si="294"/>
        <v/>
      </c>
      <c r="DE44" s="44"/>
      <c r="DF44" s="44" t="str">
        <f t="shared" si="295"/>
        <v/>
      </c>
      <c r="DG44" s="44"/>
      <c r="DH44" s="44" t="str">
        <f t="shared" si="296"/>
        <v/>
      </c>
      <c r="DI44" s="43"/>
      <c r="DJ44" s="60" t="str">
        <f t="shared" si="235"/>
        <v/>
      </c>
      <c r="DK44" s="67" t="str">
        <f t="shared" si="236"/>
        <v/>
      </c>
      <c r="DL44" s="43" t="str">
        <f t="shared" si="297"/>
        <v/>
      </c>
      <c r="DM44" s="45" t="str">
        <f t="shared" si="298"/>
        <v/>
      </c>
      <c r="DN44" s="35"/>
      <c r="DO44" s="27"/>
      <c r="DP44" s="46"/>
      <c r="DQ44" s="44"/>
      <c r="DR44" s="44" t="str">
        <f t="shared" si="299"/>
        <v/>
      </c>
      <c r="DS44" s="44"/>
      <c r="DT44" s="44" t="str">
        <f t="shared" si="300"/>
        <v/>
      </c>
      <c r="DU44" s="44"/>
      <c r="DV44" s="44" t="str">
        <f t="shared" si="301"/>
        <v/>
      </c>
      <c r="DW44" s="43"/>
      <c r="DX44" s="60" t="str">
        <f t="shared" si="242"/>
        <v/>
      </c>
      <c r="DY44" s="67" t="str">
        <f t="shared" si="243"/>
        <v/>
      </c>
      <c r="DZ44" s="43" t="str">
        <f t="shared" si="302"/>
        <v/>
      </c>
      <c r="EA44" s="45" t="str">
        <f t="shared" si="303"/>
        <v/>
      </c>
      <c r="EB44" s="35"/>
      <c r="EC44" s="27"/>
      <c r="ED44" s="46"/>
      <c r="EE44" s="67"/>
      <c r="EF44" s="44" t="str">
        <f t="shared" si="256"/>
        <v/>
      </c>
      <c r="EG44" s="44"/>
      <c r="EH44" s="44"/>
      <c r="EI44" s="44"/>
      <c r="EJ44" s="44" t="str">
        <f t="shared" si="257"/>
        <v/>
      </c>
      <c r="EK44" s="44"/>
      <c r="EL44" s="44"/>
      <c r="EM44" s="44"/>
      <c r="EN44" s="44" t="str">
        <f t="shared" si="213"/>
        <v/>
      </c>
      <c r="EO44" s="45" t="str">
        <f t="shared" si="214"/>
        <v/>
      </c>
      <c r="EP44" s="35"/>
      <c r="EQ44" s="27"/>
      <c r="ER44" s="46"/>
      <c r="ES44" s="44"/>
      <c r="ET44" s="44" t="str">
        <f t="shared" si="258"/>
        <v/>
      </c>
      <c r="EU44" s="44"/>
      <c r="EV44" s="44" t="str">
        <f t="shared" si="259"/>
        <v/>
      </c>
      <c r="EW44" s="44"/>
      <c r="EX44" s="44" t="str">
        <f t="shared" si="260"/>
        <v/>
      </c>
      <c r="EY44" s="44"/>
      <c r="EZ44" s="44"/>
      <c r="FA44" s="44"/>
      <c r="FB44" s="44" t="str">
        <f t="shared" si="215"/>
        <v/>
      </c>
      <c r="FC44" s="45" t="str">
        <f t="shared" si="216"/>
        <v/>
      </c>
      <c r="FD44" s="35"/>
      <c r="FF44" s="46"/>
      <c r="FG44" s="67"/>
      <c r="FH44" s="44" t="str">
        <f t="shared" si="261"/>
        <v/>
      </c>
      <c r="FI44" s="44"/>
      <c r="FJ44" s="44"/>
      <c r="FK44" s="44"/>
      <c r="FL44" s="44" t="str">
        <f t="shared" si="262"/>
        <v/>
      </c>
      <c r="FM44" s="44"/>
      <c r="FN44" s="44"/>
      <c r="FO44" s="44"/>
      <c r="FP44" s="44" t="str">
        <f t="shared" si="217"/>
        <v/>
      </c>
      <c r="FQ44" s="45" t="str">
        <f t="shared" si="218"/>
        <v/>
      </c>
      <c r="FR44" s="35"/>
      <c r="FT44" s="46"/>
      <c r="FU44" s="67"/>
      <c r="FV44" s="44" t="str">
        <f t="shared" si="263"/>
        <v/>
      </c>
      <c r="FW44" s="44"/>
      <c r="FX44" s="44"/>
      <c r="FY44" s="44"/>
      <c r="FZ44" s="44" t="str">
        <f t="shared" si="264"/>
        <v/>
      </c>
      <c r="GA44" s="44"/>
      <c r="GB44" s="44"/>
      <c r="GC44" s="44"/>
      <c r="GD44" s="44" t="str">
        <f t="shared" si="219"/>
        <v/>
      </c>
      <c r="GE44" s="45" t="str">
        <f t="shared" si="220"/>
        <v/>
      </c>
      <c r="GF44" s="35"/>
      <c r="GH44" s="46"/>
      <c r="GI44" s="67"/>
      <c r="GJ44" s="44" t="str">
        <f t="shared" si="265"/>
        <v/>
      </c>
      <c r="GK44" s="44"/>
      <c r="GL44" s="44"/>
      <c r="GM44" s="44"/>
      <c r="GN44" s="44" t="str">
        <f t="shared" si="266"/>
        <v/>
      </c>
      <c r="GO44" s="44"/>
      <c r="GP44" s="44"/>
      <c r="GQ44" s="44"/>
      <c r="GR44" s="44" t="str">
        <f t="shared" si="221"/>
        <v/>
      </c>
      <c r="GS44" s="45" t="str">
        <f t="shared" si="222"/>
        <v/>
      </c>
      <c r="GT44" s="35"/>
      <c r="GU44" s="27"/>
      <c r="GV44" s="46"/>
      <c r="GW44" s="67"/>
      <c r="GX44" s="44" t="str">
        <f t="shared" si="267"/>
        <v/>
      </c>
      <c r="GY44" s="44"/>
      <c r="GZ44" s="44"/>
      <c r="HA44" s="44"/>
      <c r="HB44" s="44" t="str">
        <f t="shared" si="268"/>
        <v/>
      </c>
      <c r="HC44" s="44"/>
      <c r="HD44" s="44"/>
      <c r="HE44" s="44"/>
      <c r="HF44" s="44" t="str">
        <f t="shared" si="223"/>
        <v/>
      </c>
      <c r="HG44" s="45" t="str">
        <f t="shared" si="224"/>
        <v/>
      </c>
      <c r="HH44" s="35"/>
      <c r="HJ44" s="46"/>
      <c r="HK44" s="67"/>
      <c r="HL44" s="44" t="str">
        <f t="shared" si="269"/>
        <v/>
      </c>
      <c r="HM44" s="44"/>
      <c r="HN44" s="44"/>
      <c r="HO44" s="44"/>
      <c r="HP44" s="44" t="str">
        <f t="shared" si="270"/>
        <v/>
      </c>
      <c r="HQ44" s="44"/>
      <c r="HR44" s="44"/>
      <c r="HS44" s="44"/>
      <c r="HT44" s="44" t="str">
        <f t="shared" si="225"/>
        <v/>
      </c>
      <c r="HU44" s="45" t="str">
        <f t="shared" si="226"/>
        <v/>
      </c>
      <c r="HV44" s="35"/>
      <c r="HW44" s="61"/>
      <c r="HX44" s="46"/>
      <c r="HY44" s="44"/>
      <c r="HZ44" s="44" t="str">
        <f t="shared" si="304"/>
        <v/>
      </c>
      <c r="IA44" s="44"/>
      <c r="IB44" s="44" t="str">
        <f t="shared" si="305"/>
        <v/>
      </c>
      <c r="IC44" s="44"/>
      <c r="ID44" s="44" t="str">
        <f t="shared" si="306"/>
        <v/>
      </c>
      <c r="IE44" s="43"/>
      <c r="IF44" s="60" t="str">
        <f t="shared" si="197"/>
        <v/>
      </c>
      <c r="IG44" s="67" t="str">
        <f t="shared" si="198"/>
        <v/>
      </c>
      <c r="IH44" s="43" t="str">
        <f t="shared" si="307"/>
        <v/>
      </c>
      <c r="II44" s="45" t="str">
        <f t="shared" si="199"/>
        <v/>
      </c>
      <c r="IJ44" s="35"/>
      <c r="IL44" s="46"/>
      <c r="IM44" s="44"/>
      <c r="IN44" s="44" t="str">
        <f t="shared" si="308"/>
        <v/>
      </c>
      <c r="IO44" s="44"/>
      <c r="IP44" s="44" t="str">
        <f t="shared" si="309"/>
        <v/>
      </c>
      <c r="IQ44" s="44"/>
      <c r="IR44" s="44" t="str">
        <f t="shared" si="310"/>
        <v/>
      </c>
      <c r="IS44" s="43"/>
      <c r="IT44" s="60" t="str">
        <f t="shared" si="311"/>
        <v/>
      </c>
      <c r="IU44" s="67" t="str">
        <f t="shared" si="312"/>
        <v/>
      </c>
      <c r="IV44" s="43" t="str">
        <f t="shared" si="313"/>
        <v/>
      </c>
      <c r="IW44" s="45" t="str">
        <f t="shared" si="314"/>
        <v/>
      </c>
      <c r="IX44" s="35"/>
      <c r="IY44" s="33"/>
      <c r="IZ44" s="46"/>
      <c r="JA44" s="44"/>
      <c r="JB44" s="44" t="str">
        <f t="shared" si="315"/>
        <v/>
      </c>
      <c r="JC44" s="44"/>
      <c r="JD44" s="44" t="str">
        <f t="shared" si="316"/>
        <v/>
      </c>
      <c r="JE44" s="44"/>
      <c r="JF44" s="44" t="str">
        <f t="shared" si="317"/>
        <v/>
      </c>
      <c r="JG44" s="43"/>
      <c r="JH44" s="60" t="str">
        <f t="shared" si="237"/>
        <v/>
      </c>
      <c r="JI44" s="67" t="str">
        <f t="shared" si="238"/>
        <v/>
      </c>
      <c r="JJ44" s="43" t="str">
        <f t="shared" si="318"/>
        <v/>
      </c>
      <c r="JK44" s="45" t="str">
        <f t="shared" si="319"/>
        <v/>
      </c>
      <c r="JL44" s="35"/>
      <c r="JM44" s="27"/>
      <c r="JN44" s="46"/>
      <c r="JO44" s="44"/>
      <c r="JP44" s="44" t="str">
        <f t="shared" si="320"/>
        <v/>
      </c>
      <c r="JQ44" s="44"/>
      <c r="JR44" s="44" t="str">
        <f t="shared" si="321"/>
        <v/>
      </c>
      <c r="JS44" s="44"/>
      <c r="JT44" s="44" t="str">
        <f t="shared" si="322"/>
        <v/>
      </c>
      <c r="JU44" s="43"/>
      <c r="JV44" s="60" t="str">
        <f t="shared" si="203"/>
        <v/>
      </c>
      <c r="JW44" s="67" t="str">
        <f t="shared" si="204"/>
        <v/>
      </c>
      <c r="JX44" s="43" t="str">
        <f t="shared" si="323"/>
        <v/>
      </c>
      <c r="JY44" s="45" t="str">
        <f t="shared" si="324"/>
        <v/>
      </c>
      <c r="JZ44" s="35"/>
      <c r="KA44" s="61"/>
      <c r="KB44" s="46"/>
      <c r="KC44" s="44"/>
      <c r="KD44" s="44" t="str">
        <f t="shared" si="325"/>
        <v/>
      </c>
      <c r="KE44" s="44"/>
      <c r="KF44" s="44" t="str">
        <f t="shared" si="326"/>
        <v/>
      </c>
      <c r="KG44" s="44"/>
      <c r="KH44" s="44" t="str">
        <f t="shared" si="327"/>
        <v/>
      </c>
      <c r="KI44" s="43"/>
      <c r="KJ44" s="60" t="str">
        <f t="shared" si="240"/>
        <v/>
      </c>
      <c r="KK44" s="67" t="str">
        <f t="shared" si="241"/>
        <v/>
      </c>
      <c r="KL44" s="43" t="str">
        <f t="shared" si="328"/>
        <v/>
      </c>
      <c r="KM44" s="45" t="str">
        <f t="shared" si="329"/>
        <v/>
      </c>
      <c r="KN44" s="35"/>
      <c r="KO44" s="27"/>
      <c r="KP44" s="46"/>
      <c r="KQ44" s="44"/>
      <c r="KR44" s="44" t="str">
        <f t="shared" si="239"/>
        <v/>
      </c>
      <c r="KS44" s="44"/>
      <c r="KT44" s="44" t="str">
        <f t="shared" si="330"/>
        <v/>
      </c>
      <c r="KU44" s="44"/>
      <c r="KV44" s="44" t="str">
        <f t="shared" si="331"/>
        <v/>
      </c>
      <c r="KW44" s="43"/>
      <c r="KX44" s="60" t="str">
        <f t="shared" si="332"/>
        <v/>
      </c>
      <c r="KY44" s="67" t="str">
        <f t="shared" si="333"/>
        <v/>
      </c>
      <c r="KZ44" s="43" t="str">
        <f t="shared" si="334"/>
        <v/>
      </c>
      <c r="LA44" s="45" t="str">
        <f t="shared" si="335"/>
        <v/>
      </c>
      <c r="LB44" s="35"/>
      <c r="LC44" s="27"/>
      <c r="LD44" s="74"/>
      <c r="LE44" s="75"/>
      <c r="LF44" s="75"/>
      <c r="LG44" s="75"/>
      <c r="LH44" s="75" t="str">
        <f t="shared" si="120"/>
        <v/>
      </c>
      <c r="LI44" s="75"/>
      <c r="LJ44" s="75" t="str">
        <f t="shared" si="121"/>
        <v/>
      </c>
      <c r="LK44" s="75"/>
      <c r="LL44" s="77" t="str">
        <f>IF(LE42="","",LL41)</f>
        <v/>
      </c>
      <c r="LM44" s="78" t="str">
        <f>IF(LF42="","",LM41)</f>
        <v/>
      </c>
      <c r="LN44" s="75" t="str">
        <f t="shared" si="122"/>
        <v/>
      </c>
      <c r="LO44" s="79"/>
      <c r="LP44" s="35"/>
      <c r="LQ44" s="27"/>
      <c r="LR44" s="46"/>
      <c r="LS44" s="67"/>
      <c r="LT44" s="44" t="str">
        <f t="shared" si="271"/>
        <v/>
      </c>
      <c r="LU44" s="44"/>
      <c r="LV44" s="44"/>
      <c r="LW44" s="44"/>
      <c r="LX44" s="44" t="str">
        <f t="shared" si="272"/>
        <v/>
      </c>
      <c r="LY44" s="44"/>
      <c r="LZ44" s="44"/>
      <c r="MA44" s="44"/>
      <c r="MB44" s="44" t="str">
        <f t="shared" si="227"/>
        <v/>
      </c>
      <c r="MC44" s="45" t="str">
        <f t="shared" si="228"/>
        <v/>
      </c>
      <c r="MD44" s="35"/>
      <c r="ME44" s="27"/>
      <c r="MF44" s="46"/>
      <c r="MG44" s="67"/>
      <c r="MH44" s="44" t="str">
        <f t="shared" si="273"/>
        <v/>
      </c>
      <c r="MI44" s="44"/>
      <c r="MJ44" s="44"/>
      <c r="MK44" s="44"/>
      <c r="ML44" s="44" t="str">
        <f t="shared" si="274"/>
        <v/>
      </c>
      <c r="MM44" s="44"/>
      <c r="MN44" s="44"/>
      <c r="MO44" s="44"/>
      <c r="MP44" s="44" t="str">
        <f t="shared" si="229"/>
        <v/>
      </c>
      <c r="MQ44" s="45" t="str">
        <f t="shared" si="230"/>
        <v/>
      </c>
      <c r="MR44" s="35"/>
      <c r="MS44" s="27"/>
      <c r="MT44" s="46"/>
      <c r="MU44" s="67"/>
      <c r="MV44" s="44" t="str">
        <f t="shared" si="275"/>
        <v/>
      </c>
      <c r="MW44" s="44"/>
      <c r="MX44" s="44"/>
      <c r="MY44" s="44"/>
      <c r="MZ44" s="44" t="str">
        <f t="shared" si="276"/>
        <v/>
      </c>
      <c r="NA44" s="44"/>
      <c r="NB44" s="44"/>
      <c r="NC44" s="44"/>
      <c r="ND44" s="44" t="str">
        <f t="shared" si="231"/>
        <v/>
      </c>
      <c r="NE44" s="45" t="str">
        <f t="shared" si="232"/>
        <v/>
      </c>
      <c r="NF44" s="35"/>
      <c r="NG44" s="27"/>
      <c r="NH44" s="46"/>
      <c r="NI44" s="67"/>
      <c r="NJ44" s="44" t="str">
        <f t="shared" si="277"/>
        <v/>
      </c>
      <c r="NK44" s="44"/>
      <c r="NL44" s="44"/>
      <c r="NM44" s="44"/>
      <c r="NN44" s="44" t="str">
        <f t="shared" si="278"/>
        <v/>
      </c>
      <c r="NO44" s="44"/>
      <c r="NP44" s="44"/>
      <c r="NQ44" s="44"/>
      <c r="NR44" s="44" t="str">
        <f t="shared" si="233"/>
        <v/>
      </c>
      <c r="NS44" s="45" t="str">
        <f t="shared" si="234"/>
        <v/>
      </c>
      <c r="NT44" s="35"/>
    </row>
    <row r="45" spans="1:384" ht="15" customHeight="1" thickTop="1" x14ac:dyDescent="0.2">
      <c r="A45" s="38"/>
      <c r="B45" s="39"/>
      <c r="C45" s="40"/>
      <c r="D45" s="40"/>
      <c r="E45" s="41"/>
      <c r="F45" s="41"/>
      <c r="G45" s="40"/>
      <c r="H45" s="42"/>
      <c r="I45" s="44"/>
      <c r="J45" s="44" t="str">
        <f t="shared" si="246"/>
        <v/>
      </c>
      <c r="K45" s="44"/>
      <c r="L45" s="44"/>
      <c r="M45" s="44"/>
      <c r="N45" s="44" t="str">
        <f t="shared" si="247"/>
        <v/>
      </c>
      <c r="O45" s="44"/>
      <c r="P45" s="44"/>
      <c r="Q45" s="44"/>
      <c r="R45" s="44" t="str">
        <f t="shared" si="205"/>
        <v/>
      </c>
      <c r="S45" s="45" t="str">
        <f t="shared" si="206"/>
        <v/>
      </c>
      <c r="T45" s="35"/>
      <c r="U45" s="27"/>
      <c r="V45" s="46"/>
      <c r="W45" s="67"/>
      <c r="X45" s="44" t="str">
        <f t="shared" si="248"/>
        <v/>
      </c>
      <c r="Y45" s="44"/>
      <c r="Z45" s="44"/>
      <c r="AA45" s="44"/>
      <c r="AB45" s="44" t="str">
        <f t="shared" si="249"/>
        <v/>
      </c>
      <c r="AC45" s="44"/>
      <c r="AD45" s="44"/>
      <c r="AE45" s="44"/>
      <c r="AF45" s="44" t="str">
        <f t="shared" si="207"/>
        <v/>
      </c>
      <c r="AG45" s="45" t="str">
        <f t="shared" si="208"/>
        <v/>
      </c>
      <c r="AH45" s="35"/>
      <c r="AI45" s="27"/>
      <c r="AJ45" s="46"/>
      <c r="AK45" s="44"/>
      <c r="AL45" s="44" t="str">
        <f t="shared" si="250"/>
        <v/>
      </c>
      <c r="AM45" s="44"/>
      <c r="AN45" s="44" t="str">
        <f t="shared" si="251"/>
        <v/>
      </c>
      <c r="AO45" s="44"/>
      <c r="AP45" s="44" t="str">
        <f t="shared" si="252"/>
        <v/>
      </c>
      <c r="AQ45" s="44"/>
      <c r="AR45" s="44"/>
      <c r="AS45" s="44"/>
      <c r="AT45" s="44" t="str">
        <f t="shared" si="209"/>
        <v/>
      </c>
      <c r="AU45" s="45" t="str">
        <f t="shared" si="210"/>
        <v/>
      </c>
      <c r="AV45" s="35"/>
      <c r="AW45" s="27"/>
      <c r="AX45" s="46"/>
      <c r="AY45" s="44"/>
      <c r="AZ45" s="44" t="str">
        <f t="shared" si="253"/>
        <v/>
      </c>
      <c r="BA45" s="44"/>
      <c r="BB45" s="44" t="str">
        <f t="shared" si="254"/>
        <v/>
      </c>
      <c r="BC45" s="44"/>
      <c r="BD45" s="44" t="str">
        <f t="shared" si="255"/>
        <v/>
      </c>
      <c r="BE45" s="44"/>
      <c r="BF45" s="44"/>
      <c r="BG45" s="44"/>
      <c r="BH45" s="44" t="str">
        <f t="shared" si="211"/>
        <v/>
      </c>
      <c r="BI45" s="45" t="str">
        <f t="shared" si="212"/>
        <v/>
      </c>
      <c r="BJ45" s="35"/>
      <c r="BK45" s="50"/>
      <c r="BL45" s="46"/>
      <c r="BM45" s="44"/>
      <c r="BN45" s="44" t="str">
        <f t="shared" si="279"/>
        <v/>
      </c>
      <c r="BO45" s="44"/>
      <c r="BP45" s="44" t="str">
        <f t="shared" si="280"/>
        <v/>
      </c>
      <c r="BQ45" s="44"/>
      <c r="BR45" s="44" t="str">
        <f t="shared" si="281"/>
        <v/>
      </c>
      <c r="BS45" s="25"/>
      <c r="BT45" s="60" t="str">
        <f t="shared" si="193"/>
        <v/>
      </c>
      <c r="BU45" s="67" t="str">
        <f t="shared" si="194"/>
        <v/>
      </c>
      <c r="BV45" s="44" t="str">
        <f t="shared" si="282"/>
        <v/>
      </c>
      <c r="BW45" s="45" t="str">
        <f t="shared" si="283"/>
        <v/>
      </c>
      <c r="BX45" s="35"/>
      <c r="BY45" s="27"/>
      <c r="BZ45" s="46"/>
      <c r="CA45" s="44"/>
      <c r="CB45" s="44" t="str">
        <f t="shared" si="284"/>
        <v/>
      </c>
      <c r="CC45" s="44"/>
      <c r="CD45" s="44" t="str">
        <f t="shared" si="285"/>
        <v/>
      </c>
      <c r="CE45" s="44"/>
      <c r="CF45" s="44" t="str">
        <f t="shared" si="286"/>
        <v/>
      </c>
      <c r="CG45" s="25"/>
      <c r="CH45" s="60" t="str">
        <f t="shared" si="244"/>
        <v/>
      </c>
      <c r="CI45" s="67" t="str">
        <f t="shared" si="245"/>
        <v/>
      </c>
      <c r="CJ45" s="44" t="str">
        <f t="shared" si="287"/>
        <v/>
      </c>
      <c r="CK45" s="45" t="str">
        <f t="shared" si="288"/>
        <v/>
      </c>
      <c r="CL45" s="35"/>
      <c r="CM45" s="27"/>
      <c r="CN45" s="46"/>
      <c r="CO45" s="44"/>
      <c r="CP45" s="44" t="str">
        <f t="shared" si="289"/>
        <v/>
      </c>
      <c r="CQ45" s="44"/>
      <c r="CR45" s="44" t="str">
        <f t="shared" si="290"/>
        <v/>
      </c>
      <c r="CS45" s="44"/>
      <c r="CT45" s="44" t="str">
        <f t="shared" si="291"/>
        <v/>
      </c>
      <c r="CU45" s="25"/>
      <c r="CV45" s="60" t="str">
        <f t="shared" si="201"/>
        <v/>
      </c>
      <c r="CW45" s="67" t="str">
        <f t="shared" si="202"/>
        <v/>
      </c>
      <c r="CX45" s="44" t="str">
        <f t="shared" si="292"/>
        <v/>
      </c>
      <c r="CY45" s="45" t="str">
        <f t="shared" si="293"/>
        <v/>
      </c>
      <c r="CZ45" s="35"/>
      <c r="DA45" s="58"/>
      <c r="DB45" s="46"/>
      <c r="DC45" s="44"/>
      <c r="DD45" s="44" t="str">
        <f t="shared" si="294"/>
        <v/>
      </c>
      <c r="DE45" s="44"/>
      <c r="DF45" s="44" t="str">
        <f t="shared" si="295"/>
        <v/>
      </c>
      <c r="DG45" s="44"/>
      <c r="DH45" s="44" t="str">
        <f t="shared" si="296"/>
        <v/>
      </c>
      <c r="DI45" s="25"/>
      <c r="DJ45" s="60" t="str">
        <f t="shared" si="235"/>
        <v/>
      </c>
      <c r="DK45" s="67" t="str">
        <f t="shared" si="236"/>
        <v/>
      </c>
      <c r="DL45" s="44" t="str">
        <f t="shared" si="297"/>
        <v/>
      </c>
      <c r="DM45" s="45" t="str">
        <f t="shared" si="298"/>
        <v/>
      </c>
      <c r="DN45" s="35"/>
      <c r="DO45" s="27"/>
      <c r="DP45" s="46"/>
      <c r="DQ45" s="44"/>
      <c r="DR45" s="44" t="str">
        <f t="shared" si="299"/>
        <v/>
      </c>
      <c r="DS45" s="44"/>
      <c r="DT45" s="44" t="str">
        <f t="shared" si="300"/>
        <v/>
      </c>
      <c r="DU45" s="44"/>
      <c r="DV45" s="44" t="str">
        <f t="shared" si="301"/>
        <v/>
      </c>
      <c r="DW45" s="25"/>
      <c r="DX45" s="60" t="str">
        <f t="shared" si="242"/>
        <v/>
      </c>
      <c r="DY45" s="67" t="str">
        <f t="shared" si="243"/>
        <v/>
      </c>
      <c r="DZ45" s="44" t="str">
        <f t="shared" si="302"/>
        <v/>
      </c>
      <c r="EA45" s="45" t="str">
        <f t="shared" si="303"/>
        <v/>
      </c>
      <c r="EB45" s="35"/>
      <c r="EC45" s="27"/>
      <c r="ED45" s="46"/>
      <c r="EE45" s="67"/>
      <c r="EF45" s="44" t="str">
        <f t="shared" si="256"/>
        <v/>
      </c>
      <c r="EG45" s="44"/>
      <c r="EH45" s="44"/>
      <c r="EI45" s="44"/>
      <c r="EJ45" s="44" t="str">
        <f t="shared" si="257"/>
        <v/>
      </c>
      <c r="EK45" s="44"/>
      <c r="EL45" s="44"/>
      <c r="EM45" s="44"/>
      <c r="EN45" s="44" t="str">
        <f t="shared" si="213"/>
        <v/>
      </c>
      <c r="EO45" s="45" t="str">
        <f t="shared" si="214"/>
        <v/>
      </c>
      <c r="EP45" s="35"/>
      <c r="EQ45" s="27"/>
      <c r="ER45" s="46"/>
      <c r="ES45" s="44"/>
      <c r="ET45" s="44" t="str">
        <f t="shared" si="258"/>
        <v/>
      </c>
      <c r="EU45" s="44"/>
      <c r="EV45" s="44" t="str">
        <f t="shared" si="259"/>
        <v/>
      </c>
      <c r="EW45" s="44"/>
      <c r="EX45" s="44" t="str">
        <f t="shared" si="260"/>
        <v/>
      </c>
      <c r="EY45" s="44"/>
      <c r="EZ45" s="44"/>
      <c r="FA45" s="44"/>
      <c r="FB45" s="44" t="str">
        <f t="shared" si="215"/>
        <v/>
      </c>
      <c r="FC45" s="45" t="str">
        <f t="shared" si="216"/>
        <v/>
      </c>
      <c r="FD45" s="35"/>
      <c r="FF45" s="46"/>
      <c r="FG45" s="67"/>
      <c r="FH45" s="44" t="str">
        <f t="shared" si="261"/>
        <v/>
      </c>
      <c r="FI45" s="44"/>
      <c r="FJ45" s="44"/>
      <c r="FK45" s="44"/>
      <c r="FL45" s="44" t="str">
        <f t="shared" si="262"/>
        <v/>
      </c>
      <c r="FM45" s="44"/>
      <c r="FN45" s="44"/>
      <c r="FO45" s="44"/>
      <c r="FP45" s="44" t="str">
        <f t="shared" si="217"/>
        <v/>
      </c>
      <c r="FQ45" s="45" t="str">
        <f t="shared" si="218"/>
        <v/>
      </c>
      <c r="FR45" s="35"/>
      <c r="FT45" s="46"/>
      <c r="FU45" s="67"/>
      <c r="FV45" s="44" t="str">
        <f t="shared" si="263"/>
        <v/>
      </c>
      <c r="FW45" s="44"/>
      <c r="FX45" s="44"/>
      <c r="FY45" s="44"/>
      <c r="FZ45" s="44" t="str">
        <f t="shared" si="264"/>
        <v/>
      </c>
      <c r="GA45" s="44"/>
      <c r="GB45" s="44"/>
      <c r="GC45" s="44"/>
      <c r="GD45" s="44" t="str">
        <f t="shared" si="219"/>
        <v/>
      </c>
      <c r="GE45" s="45" t="str">
        <f t="shared" si="220"/>
        <v/>
      </c>
      <c r="GF45" s="35"/>
      <c r="GH45" s="46"/>
      <c r="GI45" s="67"/>
      <c r="GJ45" s="44" t="str">
        <f t="shared" si="265"/>
        <v/>
      </c>
      <c r="GK45" s="44"/>
      <c r="GL45" s="44"/>
      <c r="GM45" s="44"/>
      <c r="GN45" s="44" t="str">
        <f t="shared" si="266"/>
        <v/>
      </c>
      <c r="GO45" s="44"/>
      <c r="GP45" s="44"/>
      <c r="GQ45" s="44"/>
      <c r="GR45" s="44" t="str">
        <f t="shared" si="221"/>
        <v/>
      </c>
      <c r="GS45" s="45" t="str">
        <f t="shared" si="222"/>
        <v/>
      </c>
      <c r="GT45" s="35"/>
      <c r="GU45" s="27"/>
      <c r="GV45" s="46"/>
      <c r="GW45" s="67"/>
      <c r="GX45" s="44" t="str">
        <f t="shared" si="267"/>
        <v/>
      </c>
      <c r="GY45" s="44"/>
      <c r="GZ45" s="44"/>
      <c r="HA45" s="44"/>
      <c r="HB45" s="44" t="str">
        <f t="shared" si="268"/>
        <v/>
      </c>
      <c r="HC45" s="44"/>
      <c r="HD45" s="44"/>
      <c r="HE45" s="44"/>
      <c r="HF45" s="44" t="str">
        <f t="shared" si="223"/>
        <v/>
      </c>
      <c r="HG45" s="45" t="str">
        <f t="shared" si="224"/>
        <v/>
      </c>
      <c r="HH45" s="35"/>
      <c r="HJ45" s="46"/>
      <c r="HK45" s="67"/>
      <c r="HL45" s="44" t="str">
        <f t="shared" si="269"/>
        <v/>
      </c>
      <c r="HM45" s="44"/>
      <c r="HN45" s="44"/>
      <c r="HO45" s="44"/>
      <c r="HP45" s="44" t="str">
        <f t="shared" si="270"/>
        <v/>
      </c>
      <c r="HQ45" s="44"/>
      <c r="HR45" s="44"/>
      <c r="HS45" s="44"/>
      <c r="HT45" s="44" t="str">
        <f t="shared" si="225"/>
        <v/>
      </c>
      <c r="HU45" s="45" t="str">
        <f t="shared" si="226"/>
        <v/>
      </c>
      <c r="HV45" s="35"/>
      <c r="HW45" s="61"/>
      <c r="HX45" s="46"/>
      <c r="HY45" s="44"/>
      <c r="HZ45" s="44" t="str">
        <f t="shared" si="304"/>
        <v/>
      </c>
      <c r="IA45" s="44"/>
      <c r="IB45" s="44" t="str">
        <f t="shared" si="305"/>
        <v/>
      </c>
      <c r="IC45" s="44"/>
      <c r="ID45" s="44" t="str">
        <f t="shared" si="306"/>
        <v/>
      </c>
      <c r="IE45" s="25"/>
      <c r="IF45" s="60" t="str">
        <f t="shared" si="197"/>
        <v/>
      </c>
      <c r="IG45" s="67" t="str">
        <f t="shared" si="198"/>
        <v/>
      </c>
      <c r="IH45" s="44" t="str">
        <f t="shared" si="307"/>
        <v/>
      </c>
      <c r="II45" s="45" t="str">
        <f t="shared" si="199"/>
        <v/>
      </c>
      <c r="IJ45" s="35"/>
      <c r="IL45" s="46"/>
      <c r="IM45" s="44"/>
      <c r="IN45" s="44" t="str">
        <f t="shared" si="308"/>
        <v/>
      </c>
      <c r="IO45" s="44"/>
      <c r="IP45" s="44" t="str">
        <f t="shared" si="309"/>
        <v/>
      </c>
      <c r="IQ45" s="44"/>
      <c r="IR45" s="44" t="str">
        <f t="shared" si="310"/>
        <v/>
      </c>
      <c r="IS45" s="25"/>
      <c r="IT45" s="60" t="str">
        <f t="shared" si="311"/>
        <v/>
      </c>
      <c r="IU45" s="67" t="str">
        <f t="shared" si="312"/>
        <v/>
      </c>
      <c r="IV45" s="44" t="str">
        <f t="shared" si="313"/>
        <v/>
      </c>
      <c r="IW45" s="45" t="str">
        <f t="shared" si="314"/>
        <v/>
      </c>
      <c r="IX45" s="35"/>
      <c r="IY45" s="33"/>
      <c r="IZ45" s="46"/>
      <c r="JA45" s="44"/>
      <c r="JB45" s="44" t="str">
        <f t="shared" si="315"/>
        <v/>
      </c>
      <c r="JC45" s="44"/>
      <c r="JD45" s="44" t="str">
        <f t="shared" si="316"/>
        <v/>
      </c>
      <c r="JE45" s="44"/>
      <c r="JF45" s="44" t="str">
        <f t="shared" si="317"/>
        <v/>
      </c>
      <c r="JG45" s="25"/>
      <c r="JH45" s="60" t="str">
        <f t="shared" si="237"/>
        <v/>
      </c>
      <c r="JI45" s="67" t="str">
        <f t="shared" si="238"/>
        <v/>
      </c>
      <c r="JJ45" s="44" t="str">
        <f t="shared" si="318"/>
        <v/>
      </c>
      <c r="JK45" s="45" t="str">
        <f t="shared" si="319"/>
        <v/>
      </c>
      <c r="JL45" s="35"/>
      <c r="JM45" s="27"/>
      <c r="JN45" s="46"/>
      <c r="JO45" s="44"/>
      <c r="JP45" s="44" t="str">
        <f t="shared" si="320"/>
        <v/>
      </c>
      <c r="JQ45" s="44"/>
      <c r="JR45" s="44" t="str">
        <f t="shared" si="321"/>
        <v/>
      </c>
      <c r="JS45" s="44"/>
      <c r="JT45" s="44" t="str">
        <f t="shared" si="322"/>
        <v/>
      </c>
      <c r="JU45" s="25"/>
      <c r="JV45" s="60" t="str">
        <f t="shared" si="203"/>
        <v/>
      </c>
      <c r="JW45" s="67" t="str">
        <f t="shared" si="204"/>
        <v/>
      </c>
      <c r="JX45" s="44" t="str">
        <f t="shared" si="323"/>
        <v/>
      </c>
      <c r="JY45" s="45" t="str">
        <f t="shared" si="324"/>
        <v/>
      </c>
      <c r="JZ45" s="35"/>
      <c r="KA45" s="61"/>
      <c r="KB45" s="46"/>
      <c r="KC45" s="44"/>
      <c r="KD45" s="44" t="str">
        <f t="shared" si="325"/>
        <v/>
      </c>
      <c r="KE45" s="44"/>
      <c r="KF45" s="44" t="str">
        <f t="shared" si="326"/>
        <v/>
      </c>
      <c r="KG45" s="44"/>
      <c r="KH45" s="44" t="str">
        <f t="shared" si="327"/>
        <v/>
      </c>
      <c r="KI45" s="25"/>
      <c r="KJ45" s="60" t="str">
        <f t="shared" si="240"/>
        <v/>
      </c>
      <c r="KK45" s="67" t="str">
        <f t="shared" si="241"/>
        <v/>
      </c>
      <c r="KL45" s="44" t="str">
        <f t="shared" si="328"/>
        <v/>
      </c>
      <c r="KM45" s="45" t="str">
        <f t="shared" si="329"/>
        <v/>
      </c>
      <c r="KN45" s="35"/>
      <c r="KO45" s="27"/>
      <c r="KP45" s="46"/>
      <c r="KQ45" s="44"/>
      <c r="KR45" s="44" t="str">
        <f t="shared" si="239"/>
        <v/>
      </c>
      <c r="KS45" s="44"/>
      <c r="KT45" s="44" t="str">
        <f t="shared" si="330"/>
        <v/>
      </c>
      <c r="KU45" s="44"/>
      <c r="KV45" s="44" t="str">
        <f t="shared" si="331"/>
        <v/>
      </c>
      <c r="KW45" s="25"/>
      <c r="KX45" s="60" t="str">
        <f t="shared" si="332"/>
        <v/>
      </c>
      <c r="KY45" s="67" t="str">
        <f t="shared" si="333"/>
        <v/>
      </c>
      <c r="KZ45" s="44" t="str">
        <f t="shared" si="334"/>
        <v/>
      </c>
      <c r="LA45" s="45" t="str">
        <f t="shared" si="335"/>
        <v/>
      </c>
      <c r="LB45" s="35"/>
      <c r="LC45" s="27"/>
      <c r="LD45" s="51"/>
      <c r="LE45" s="43"/>
      <c r="LF45" s="93" t="str">
        <f>IF(LE45="","",LE45-LE42)</f>
        <v/>
      </c>
      <c r="LG45" s="43"/>
      <c r="LH45" s="43"/>
      <c r="LI45" s="43"/>
      <c r="LJ45" s="87"/>
      <c r="LK45" s="43"/>
      <c r="LL45" s="72"/>
      <c r="LM45" s="67"/>
      <c r="LN45" s="87" t="str">
        <f t="shared" si="122"/>
        <v/>
      </c>
      <c r="LO45" s="54"/>
      <c r="LP45" s="35"/>
      <c r="LQ45" s="27"/>
      <c r="LR45" s="46"/>
      <c r="LS45" s="67"/>
      <c r="LT45" s="44" t="str">
        <f t="shared" si="271"/>
        <v/>
      </c>
      <c r="LU45" s="44"/>
      <c r="LV45" s="44"/>
      <c r="LW45" s="44"/>
      <c r="LX45" s="44" t="str">
        <f t="shared" si="272"/>
        <v/>
      </c>
      <c r="LY45" s="44"/>
      <c r="LZ45" s="44"/>
      <c r="MA45" s="44"/>
      <c r="MB45" s="44" t="str">
        <f t="shared" si="227"/>
        <v/>
      </c>
      <c r="MC45" s="45" t="str">
        <f t="shared" si="228"/>
        <v/>
      </c>
      <c r="MD45" s="35"/>
      <c r="ME45" s="27"/>
      <c r="MF45" s="46"/>
      <c r="MG45" s="67"/>
      <c r="MH45" s="44" t="str">
        <f t="shared" si="273"/>
        <v/>
      </c>
      <c r="MI45" s="44"/>
      <c r="MJ45" s="44"/>
      <c r="MK45" s="44"/>
      <c r="ML45" s="44" t="str">
        <f t="shared" si="274"/>
        <v/>
      </c>
      <c r="MM45" s="44"/>
      <c r="MN45" s="44"/>
      <c r="MO45" s="44"/>
      <c r="MP45" s="44" t="str">
        <f t="shared" si="229"/>
        <v/>
      </c>
      <c r="MQ45" s="45" t="str">
        <f t="shared" si="230"/>
        <v/>
      </c>
      <c r="MR45" s="35"/>
      <c r="MS45" s="27"/>
      <c r="MT45" s="46"/>
      <c r="MU45" s="67"/>
      <c r="MV45" s="44" t="str">
        <f t="shared" si="275"/>
        <v/>
      </c>
      <c r="MW45" s="44"/>
      <c r="MX45" s="44"/>
      <c r="MY45" s="44"/>
      <c r="MZ45" s="44" t="str">
        <f t="shared" si="276"/>
        <v/>
      </c>
      <c r="NA45" s="44"/>
      <c r="NB45" s="44"/>
      <c r="NC45" s="44"/>
      <c r="ND45" s="44" t="str">
        <f t="shared" si="231"/>
        <v/>
      </c>
      <c r="NE45" s="45" t="str">
        <f t="shared" si="232"/>
        <v/>
      </c>
      <c r="NF45" s="35"/>
      <c r="NG45" s="27"/>
      <c r="NH45" s="46"/>
      <c r="NI45" s="67"/>
      <c r="NJ45" s="44" t="str">
        <f t="shared" si="277"/>
        <v/>
      </c>
      <c r="NK45" s="44"/>
      <c r="NL45" s="44"/>
      <c r="NM45" s="44"/>
      <c r="NN45" s="44" t="str">
        <f t="shared" si="278"/>
        <v/>
      </c>
      <c r="NO45" s="44"/>
      <c r="NP45" s="44"/>
      <c r="NQ45" s="44"/>
      <c r="NR45" s="44" t="str">
        <f t="shared" si="233"/>
        <v/>
      </c>
      <c r="NS45" s="45" t="str">
        <f t="shared" si="234"/>
        <v/>
      </c>
      <c r="NT45" s="35"/>
    </row>
    <row r="46" spans="1:384" ht="15" customHeight="1" thickBot="1" x14ac:dyDescent="0.25">
      <c r="A46" s="38"/>
      <c r="B46" s="39"/>
      <c r="C46" s="40"/>
      <c r="D46" s="40"/>
      <c r="E46" s="41"/>
      <c r="F46" s="41"/>
      <c r="G46" s="40"/>
      <c r="H46" s="42"/>
      <c r="I46" s="44"/>
      <c r="J46" s="44" t="str">
        <f t="shared" si="246"/>
        <v/>
      </c>
      <c r="K46" s="44"/>
      <c r="L46" s="44"/>
      <c r="M46" s="44"/>
      <c r="N46" s="44" t="str">
        <f t="shared" si="247"/>
        <v/>
      </c>
      <c r="O46" s="44"/>
      <c r="P46" s="44"/>
      <c r="Q46" s="44"/>
      <c r="R46" s="44" t="str">
        <f t="shared" si="205"/>
        <v/>
      </c>
      <c r="S46" s="45" t="str">
        <f t="shared" si="206"/>
        <v/>
      </c>
      <c r="T46" s="35"/>
      <c r="U46" s="27"/>
      <c r="V46" s="46"/>
      <c r="W46" s="67"/>
      <c r="X46" s="44" t="str">
        <f t="shared" si="248"/>
        <v/>
      </c>
      <c r="Y46" s="44"/>
      <c r="Z46" s="44"/>
      <c r="AA46" s="44"/>
      <c r="AB46" s="44" t="str">
        <f t="shared" si="249"/>
        <v/>
      </c>
      <c r="AC46" s="44"/>
      <c r="AD46" s="44"/>
      <c r="AE46" s="44"/>
      <c r="AF46" s="44" t="str">
        <f t="shared" si="207"/>
        <v/>
      </c>
      <c r="AG46" s="45" t="str">
        <f t="shared" si="208"/>
        <v/>
      </c>
      <c r="AH46" s="35"/>
      <c r="AI46" s="27"/>
      <c r="AJ46" s="46"/>
      <c r="AK46" s="44"/>
      <c r="AL46" s="44" t="str">
        <f t="shared" si="250"/>
        <v/>
      </c>
      <c r="AM46" s="44"/>
      <c r="AN46" s="44" t="str">
        <f t="shared" si="251"/>
        <v/>
      </c>
      <c r="AO46" s="44"/>
      <c r="AP46" s="44" t="str">
        <f t="shared" si="252"/>
        <v/>
      </c>
      <c r="AQ46" s="44"/>
      <c r="AR46" s="44"/>
      <c r="AS46" s="44"/>
      <c r="AT46" s="44" t="str">
        <f t="shared" si="209"/>
        <v/>
      </c>
      <c r="AU46" s="45" t="str">
        <f t="shared" si="210"/>
        <v/>
      </c>
      <c r="AV46" s="35"/>
      <c r="AW46" s="27"/>
      <c r="AX46" s="46"/>
      <c r="AY46" s="44"/>
      <c r="AZ46" s="44" t="str">
        <f t="shared" si="253"/>
        <v/>
      </c>
      <c r="BA46" s="44"/>
      <c r="BB46" s="44" t="str">
        <f t="shared" si="254"/>
        <v/>
      </c>
      <c r="BC46" s="44"/>
      <c r="BD46" s="44" t="str">
        <f t="shared" si="255"/>
        <v/>
      </c>
      <c r="BE46" s="44"/>
      <c r="BF46" s="44"/>
      <c r="BG46" s="44"/>
      <c r="BH46" s="44" t="str">
        <f t="shared" si="211"/>
        <v/>
      </c>
      <c r="BI46" s="45" t="str">
        <f t="shared" si="212"/>
        <v/>
      </c>
      <c r="BJ46" s="35"/>
      <c r="BK46" s="50"/>
      <c r="BL46" s="74"/>
      <c r="BM46" s="75"/>
      <c r="BN46" s="75" t="str">
        <f t="shared" si="279"/>
        <v/>
      </c>
      <c r="BO46" s="75"/>
      <c r="BP46" s="75" t="str">
        <f t="shared" si="280"/>
        <v/>
      </c>
      <c r="BQ46" s="75"/>
      <c r="BR46" s="75" t="str">
        <f t="shared" si="281"/>
        <v/>
      </c>
      <c r="BS46" s="75"/>
      <c r="BT46" s="77" t="str">
        <f t="shared" si="193"/>
        <v/>
      </c>
      <c r="BU46" s="78" t="str">
        <f t="shared" si="194"/>
        <v/>
      </c>
      <c r="BV46" s="75" t="str">
        <f t="shared" si="282"/>
        <v/>
      </c>
      <c r="BW46" s="79" t="str">
        <f t="shared" si="283"/>
        <v/>
      </c>
      <c r="BX46" s="35"/>
      <c r="BY46" s="27"/>
      <c r="BZ46" s="74"/>
      <c r="CA46" s="75"/>
      <c r="CB46" s="75" t="str">
        <f t="shared" si="284"/>
        <v/>
      </c>
      <c r="CC46" s="75"/>
      <c r="CD46" s="75" t="str">
        <f t="shared" si="285"/>
        <v/>
      </c>
      <c r="CE46" s="75"/>
      <c r="CF46" s="75" t="str">
        <f t="shared" si="286"/>
        <v/>
      </c>
      <c r="CG46" s="75"/>
      <c r="CH46" s="77" t="str">
        <f t="shared" si="244"/>
        <v/>
      </c>
      <c r="CI46" s="78" t="str">
        <f t="shared" si="245"/>
        <v/>
      </c>
      <c r="CJ46" s="75" t="str">
        <f t="shared" si="287"/>
        <v/>
      </c>
      <c r="CK46" s="79" t="str">
        <f t="shared" si="288"/>
        <v/>
      </c>
      <c r="CL46" s="35"/>
      <c r="CM46" s="27"/>
      <c r="CN46" s="74"/>
      <c r="CO46" s="75"/>
      <c r="CP46" s="75" t="str">
        <f t="shared" si="289"/>
        <v/>
      </c>
      <c r="CQ46" s="75"/>
      <c r="CR46" s="75" t="str">
        <f t="shared" si="290"/>
        <v/>
      </c>
      <c r="CS46" s="75"/>
      <c r="CT46" s="75" t="str">
        <f t="shared" si="291"/>
        <v/>
      </c>
      <c r="CU46" s="75"/>
      <c r="CV46" s="77" t="str">
        <f t="shared" si="201"/>
        <v/>
      </c>
      <c r="CW46" s="78" t="str">
        <f t="shared" si="202"/>
        <v/>
      </c>
      <c r="CX46" s="75" t="str">
        <f t="shared" si="292"/>
        <v/>
      </c>
      <c r="CY46" s="79" t="str">
        <f t="shared" si="293"/>
        <v/>
      </c>
      <c r="CZ46" s="35"/>
      <c r="DA46" s="58"/>
      <c r="DB46" s="74"/>
      <c r="DC46" s="75"/>
      <c r="DD46" s="75" t="str">
        <f t="shared" si="294"/>
        <v/>
      </c>
      <c r="DE46" s="75"/>
      <c r="DF46" s="75" t="str">
        <f t="shared" si="295"/>
        <v/>
      </c>
      <c r="DG46" s="75"/>
      <c r="DH46" s="75" t="str">
        <f t="shared" si="296"/>
        <v/>
      </c>
      <c r="DI46" s="75"/>
      <c r="DJ46" s="77" t="str">
        <f t="shared" si="235"/>
        <v/>
      </c>
      <c r="DK46" s="78" t="str">
        <f t="shared" si="236"/>
        <v/>
      </c>
      <c r="DL46" s="75" t="str">
        <f t="shared" si="297"/>
        <v/>
      </c>
      <c r="DM46" s="79" t="str">
        <f t="shared" si="298"/>
        <v/>
      </c>
      <c r="DN46" s="35"/>
      <c r="DO46" s="27"/>
      <c r="DP46" s="74"/>
      <c r="DQ46" s="75"/>
      <c r="DR46" s="75" t="str">
        <f t="shared" si="299"/>
        <v/>
      </c>
      <c r="DS46" s="75"/>
      <c r="DT46" s="75" t="str">
        <f t="shared" si="300"/>
        <v/>
      </c>
      <c r="DU46" s="75"/>
      <c r="DV46" s="75" t="str">
        <f t="shared" si="301"/>
        <v/>
      </c>
      <c r="DW46" s="75"/>
      <c r="DX46" s="77" t="str">
        <f t="shared" si="242"/>
        <v/>
      </c>
      <c r="DY46" s="78" t="str">
        <f t="shared" si="243"/>
        <v/>
      </c>
      <c r="DZ46" s="75" t="str">
        <f t="shared" si="302"/>
        <v/>
      </c>
      <c r="EA46" s="79" t="str">
        <f t="shared" si="303"/>
        <v/>
      </c>
      <c r="EB46" s="35"/>
      <c r="EC46" s="27"/>
      <c r="ED46" s="46"/>
      <c r="EE46" s="67"/>
      <c r="EF46" s="44" t="str">
        <f t="shared" si="256"/>
        <v/>
      </c>
      <c r="EG46" s="44"/>
      <c r="EH46" s="44"/>
      <c r="EI46" s="44"/>
      <c r="EJ46" s="44" t="str">
        <f t="shared" si="257"/>
        <v/>
      </c>
      <c r="EK46" s="44"/>
      <c r="EL46" s="44"/>
      <c r="EM46" s="44"/>
      <c r="EN46" s="44" t="str">
        <f t="shared" si="213"/>
        <v/>
      </c>
      <c r="EO46" s="45" t="str">
        <f t="shared" si="214"/>
        <v/>
      </c>
      <c r="EP46" s="35"/>
      <c r="EQ46" s="27"/>
      <c r="ER46" s="46"/>
      <c r="ES46" s="44"/>
      <c r="ET46" s="44" t="str">
        <f t="shared" si="258"/>
        <v/>
      </c>
      <c r="EU46" s="44"/>
      <c r="EV46" s="44" t="str">
        <f t="shared" si="259"/>
        <v/>
      </c>
      <c r="EW46" s="44"/>
      <c r="EX46" s="44" t="str">
        <f t="shared" si="260"/>
        <v/>
      </c>
      <c r="EY46" s="44"/>
      <c r="EZ46" s="44"/>
      <c r="FA46" s="44"/>
      <c r="FB46" s="44" t="str">
        <f t="shared" si="215"/>
        <v/>
      </c>
      <c r="FC46" s="45" t="str">
        <f t="shared" si="216"/>
        <v/>
      </c>
      <c r="FD46" s="35"/>
      <c r="FF46" s="46"/>
      <c r="FG46" s="67"/>
      <c r="FH46" s="44" t="str">
        <f t="shared" si="261"/>
        <v/>
      </c>
      <c r="FI46" s="44"/>
      <c r="FJ46" s="44"/>
      <c r="FK46" s="44"/>
      <c r="FL46" s="44" t="str">
        <f t="shared" si="262"/>
        <v/>
      </c>
      <c r="FM46" s="44"/>
      <c r="FN46" s="44"/>
      <c r="FO46" s="44"/>
      <c r="FP46" s="44" t="str">
        <f t="shared" si="217"/>
        <v/>
      </c>
      <c r="FQ46" s="45" t="str">
        <f t="shared" si="218"/>
        <v/>
      </c>
      <c r="FR46" s="35"/>
      <c r="FT46" s="46"/>
      <c r="FU46" s="67"/>
      <c r="FV46" s="44" t="str">
        <f t="shared" si="263"/>
        <v/>
      </c>
      <c r="FW46" s="44"/>
      <c r="FX46" s="44"/>
      <c r="FY46" s="44"/>
      <c r="FZ46" s="44" t="str">
        <f t="shared" si="264"/>
        <v/>
      </c>
      <c r="GA46" s="44"/>
      <c r="GB46" s="44"/>
      <c r="GC46" s="44"/>
      <c r="GD46" s="44" t="str">
        <f t="shared" si="219"/>
        <v/>
      </c>
      <c r="GE46" s="45" t="str">
        <f t="shared" si="220"/>
        <v/>
      </c>
      <c r="GF46" s="35"/>
      <c r="GH46" s="46"/>
      <c r="GI46" s="67"/>
      <c r="GJ46" s="44" t="str">
        <f t="shared" si="265"/>
        <v/>
      </c>
      <c r="GK46" s="44"/>
      <c r="GL46" s="44"/>
      <c r="GM46" s="44"/>
      <c r="GN46" s="44" t="str">
        <f t="shared" si="266"/>
        <v/>
      </c>
      <c r="GO46" s="44"/>
      <c r="GP46" s="44"/>
      <c r="GQ46" s="44"/>
      <c r="GR46" s="44" t="str">
        <f t="shared" si="221"/>
        <v/>
      </c>
      <c r="GS46" s="45" t="str">
        <f t="shared" si="222"/>
        <v/>
      </c>
      <c r="GT46" s="35"/>
      <c r="GU46" s="27"/>
      <c r="GV46" s="46"/>
      <c r="GW46" s="67"/>
      <c r="GX46" s="44" t="str">
        <f t="shared" si="267"/>
        <v/>
      </c>
      <c r="GY46" s="44"/>
      <c r="GZ46" s="44"/>
      <c r="HA46" s="44"/>
      <c r="HB46" s="44" t="str">
        <f t="shared" si="268"/>
        <v/>
      </c>
      <c r="HC46" s="44"/>
      <c r="HD46" s="44"/>
      <c r="HE46" s="44"/>
      <c r="HF46" s="44" t="str">
        <f t="shared" si="223"/>
        <v/>
      </c>
      <c r="HG46" s="45" t="str">
        <f t="shared" si="224"/>
        <v/>
      </c>
      <c r="HH46" s="35"/>
      <c r="HJ46" s="46"/>
      <c r="HK46" s="67"/>
      <c r="HL46" s="44" t="str">
        <f t="shared" si="269"/>
        <v/>
      </c>
      <c r="HM46" s="44"/>
      <c r="HN46" s="44"/>
      <c r="HO46" s="44"/>
      <c r="HP46" s="44" t="str">
        <f t="shared" si="270"/>
        <v/>
      </c>
      <c r="HQ46" s="44"/>
      <c r="HR46" s="44"/>
      <c r="HS46" s="44"/>
      <c r="HT46" s="44" t="str">
        <f t="shared" si="225"/>
        <v/>
      </c>
      <c r="HU46" s="45" t="str">
        <f t="shared" si="226"/>
        <v/>
      </c>
      <c r="HV46" s="35"/>
      <c r="HW46" s="61"/>
      <c r="HX46" s="74"/>
      <c r="HY46" s="75"/>
      <c r="HZ46" s="75" t="str">
        <f t="shared" si="304"/>
        <v/>
      </c>
      <c r="IA46" s="75"/>
      <c r="IB46" s="75" t="str">
        <f t="shared" si="305"/>
        <v/>
      </c>
      <c r="IC46" s="75"/>
      <c r="ID46" s="75" t="str">
        <f t="shared" si="306"/>
        <v/>
      </c>
      <c r="IE46" s="75"/>
      <c r="IF46" s="77" t="str">
        <f t="shared" si="197"/>
        <v/>
      </c>
      <c r="IG46" s="78" t="str">
        <f t="shared" si="198"/>
        <v/>
      </c>
      <c r="IH46" s="75" t="str">
        <f t="shared" si="307"/>
        <v/>
      </c>
      <c r="II46" s="79" t="str">
        <f t="shared" si="199"/>
        <v/>
      </c>
      <c r="IJ46" s="35"/>
      <c r="IL46" s="74"/>
      <c r="IM46" s="75"/>
      <c r="IN46" s="75" t="str">
        <f t="shared" si="308"/>
        <v/>
      </c>
      <c r="IO46" s="75"/>
      <c r="IP46" s="75" t="str">
        <f t="shared" si="309"/>
        <v/>
      </c>
      <c r="IQ46" s="75"/>
      <c r="IR46" s="75" t="str">
        <f t="shared" si="310"/>
        <v/>
      </c>
      <c r="IS46" s="75"/>
      <c r="IT46" s="77" t="str">
        <f t="shared" si="311"/>
        <v/>
      </c>
      <c r="IU46" s="78" t="str">
        <f t="shared" si="312"/>
        <v/>
      </c>
      <c r="IV46" s="75" t="str">
        <f t="shared" si="313"/>
        <v/>
      </c>
      <c r="IW46" s="79" t="str">
        <f t="shared" si="314"/>
        <v/>
      </c>
      <c r="IX46" s="35"/>
      <c r="IY46" s="33"/>
      <c r="IZ46" s="74"/>
      <c r="JA46" s="75"/>
      <c r="JB46" s="75" t="str">
        <f t="shared" si="315"/>
        <v/>
      </c>
      <c r="JC46" s="75"/>
      <c r="JD46" s="75" t="str">
        <f t="shared" si="316"/>
        <v/>
      </c>
      <c r="JE46" s="75"/>
      <c r="JF46" s="75" t="str">
        <f t="shared" si="317"/>
        <v/>
      </c>
      <c r="JG46" s="75"/>
      <c r="JH46" s="77" t="str">
        <f t="shared" si="237"/>
        <v/>
      </c>
      <c r="JI46" s="78" t="str">
        <f t="shared" si="238"/>
        <v/>
      </c>
      <c r="JJ46" s="75" t="str">
        <f t="shared" si="318"/>
        <v/>
      </c>
      <c r="JK46" s="79" t="str">
        <f t="shared" si="319"/>
        <v/>
      </c>
      <c r="JL46" s="35"/>
      <c r="JM46" s="27"/>
      <c r="JN46" s="74"/>
      <c r="JO46" s="75"/>
      <c r="JP46" s="75" t="str">
        <f t="shared" si="320"/>
        <v/>
      </c>
      <c r="JQ46" s="75"/>
      <c r="JR46" s="75" t="str">
        <f t="shared" si="321"/>
        <v/>
      </c>
      <c r="JS46" s="75"/>
      <c r="JT46" s="75" t="str">
        <f t="shared" si="322"/>
        <v/>
      </c>
      <c r="JU46" s="75"/>
      <c r="JV46" s="77" t="str">
        <f t="shared" si="203"/>
        <v/>
      </c>
      <c r="JW46" s="78" t="str">
        <f t="shared" si="204"/>
        <v/>
      </c>
      <c r="JX46" s="75" t="str">
        <f t="shared" si="323"/>
        <v/>
      </c>
      <c r="JY46" s="79" t="str">
        <f t="shared" si="324"/>
        <v/>
      </c>
      <c r="JZ46" s="35"/>
      <c r="KA46" s="61"/>
      <c r="KB46" s="74"/>
      <c r="KC46" s="75"/>
      <c r="KD46" s="75" t="str">
        <f t="shared" si="325"/>
        <v/>
      </c>
      <c r="KE46" s="75"/>
      <c r="KF46" s="75" t="str">
        <f t="shared" si="326"/>
        <v/>
      </c>
      <c r="KG46" s="75"/>
      <c r="KH46" s="75" t="str">
        <f t="shared" si="327"/>
        <v/>
      </c>
      <c r="KI46" s="75"/>
      <c r="KJ46" s="77" t="str">
        <f t="shared" si="240"/>
        <v/>
      </c>
      <c r="KK46" s="78" t="str">
        <f t="shared" si="241"/>
        <v/>
      </c>
      <c r="KL46" s="75" t="str">
        <f t="shared" si="328"/>
        <v/>
      </c>
      <c r="KM46" s="79" t="str">
        <f t="shared" si="329"/>
        <v/>
      </c>
      <c r="KN46" s="35"/>
      <c r="KO46" s="27"/>
      <c r="KP46" s="74"/>
      <c r="KQ46" s="75"/>
      <c r="KR46" s="75" t="str">
        <f t="shared" si="239"/>
        <v/>
      </c>
      <c r="KS46" s="75"/>
      <c r="KT46" s="75" t="str">
        <f t="shared" si="330"/>
        <v/>
      </c>
      <c r="KU46" s="75"/>
      <c r="KV46" s="75" t="str">
        <f t="shared" si="331"/>
        <v/>
      </c>
      <c r="KW46" s="75"/>
      <c r="KX46" s="77" t="str">
        <f t="shared" si="332"/>
        <v/>
      </c>
      <c r="KY46" s="78" t="str">
        <f t="shared" si="333"/>
        <v/>
      </c>
      <c r="KZ46" s="75" t="str">
        <f t="shared" si="334"/>
        <v/>
      </c>
      <c r="LA46" s="79" t="str">
        <f t="shared" si="335"/>
        <v/>
      </c>
      <c r="LB46" s="35"/>
      <c r="LC46" s="27"/>
      <c r="LD46" s="46"/>
      <c r="LE46" s="44"/>
      <c r="LF46" s="44"/>
      <c r="LG46" s="44"/>
      <c r="LH46" s="44"/>
      <c r="LI46" s="44"/>
      <c r="LJ46" s="44"/>
      <c r="LK46" s="44"/>
      <c r="LL46" s="60"/>
      <c r="LM46" s="67"/>
      <c r="LN46" s="44" t="str">
        <f t="shared" si="122"/>
        <v/>
      </c>
      <c r="LO46" s="45"/>
      <c r="LP46" s="35"/>
      <c r="LQ46" s="27"/>
      <c r="LR46" s="46"/>
      <c r="LS46" s="67"/>
      <c r="LT46" s="44" t="str">
        <f t="shared" si="271"/>
        <v/>
      </c>
      <c r="LU46" s="44"/>
      <c r="LV46" s="44"/>
      <c r="LW46" s="44"/>
      <c r="LX46" s="44" t="str">
        <f t="shared" si="272"/>
        <v/>
      </c>
      <c r="LY46" s="44"/>
      <c r="LZ46" s="44"/>
      <c r="MA46" s="44"/>
      <c r="MB46" s="44" t="str">
        <f t="shared" si="227"/>
        <v/>
      </c>
      <c r="MC46" s="45" t="str">
        <f t="shared" si="228"/>
        <v/>
      </c>
      <c r="MD46" s="35"/>
      <c r="ME46" s="27"/>
      <c r="MF46" s="46"/>
      <c r="MG46" s="67"/>
      <c r="MH46" s="44" t="str">
        <f t="shared" si="273"/>
        <v/>
      </c>
      <c r="MI46" s="44"/>
      <c r="MJ46" s="44"/>
      <c r="MK46" s="44"/>
      <c r="ML46" s="44" t="str">
        <f t="shared" si="274"/>
        <v/>
      </c>
      <c r="MM46" s="44"/>
      <c r="MN46" s="44"/>
      <c r="MO46" s="44"/>
      <c r="MP46" s="44" t="str">
        <f t="shared" si="229"/>
        <v/>
      </c>
      <c r="MQ46" s="45" t="str">
        <f t="shared" si="230"/>
        <v/>
      </c>
      <c r="MR46" s="35"/>
      <c r="MS46" s="27"/>
      <c r="MT46" s="46"/>
      <c r="MU46" s="67"/>
      <c r="MV46" s="44" t="str">
        <f t="shared" si="275"/>
        <v/>
      </c>
      <c r="MW46" s="44"/>
      <c r="MX46" s="44"/>
      <c r="MY46" s="44"/>
      <c r="MZ46" s="44" t="str">
        <f t="shared" si="276"/>
        <v/>
      </c>
      <c r="NA46" s="44"/>
      <c r="NB46" s="44"/>
      <c r="NC46" s="44"/>
      <c r="ND46" s="44" t="str">
        <f t="shared" si="231"/>
        <v/>
      </c>
      <c r="NE46" s="45" t="str">
        <f t="shared" si="232"/>
        <v/>
      </c>
      <c r="NF46" s="35"/>
      <c r="NG46" s="27"/>
      <c r="NH46" s="46"/>
      <c r="NI46" s="67"/>
      <c r="NJ46" s="44" t="str">
        <f t="shared" si="277"/>
        <v/>
      </c>
      <c r="NK46" s="44"/>
      <c r="NL46" s="44"/>
      <c r="NM46" s="44"/>
      <c r="NN46" s="44" t="str">
        <f t="shared" si="278"/>
        <v/>
      </c>
      <c r="NO46" s="44"/>
      <c r="NP46" s="44"/>
      <c r="NQ46" s="44"/>
      <c r="NR46" s="44" t="str">
        <f t="shared" si="233"/>
        <v/>
      </c>
      <c r="NS46" s="45" t="str">
        <f t="shared" si="234"/>
        <v/>
      </c>
      <c r="NT46" s="35"/>
    </row>
    <row r="47" spans="1:384" ht="15" customHeight="1" thickTop="1" thickBot="1" x14ac:dyDescent="0.25">
      <c r="A47" s="38"/>
      <c r="B47" s="39"/>
      <c r="C47" s="40"/>
      <c r="D47" s="40"/>
      <c r="E47" s="41"/>
      <c r="F47" s="41"/>
      <c r="G47" s="40"/>
      <c r="H47" s="42"/>
      <c r="I47" s="44"/>
      <c r="J47" s="44" t="str">
        <f t="shared" si="246"/>
        <v/>
      </c>
      <c r="K47" s="44"/>
      <c r="L47" s="44"/>
      <c r="M47" s="44"/>
      <c r="N47" s="44" t="str">
        <f t="shared" si="247"/>
        <v/>
      </c>
      <c r="O47" s="44"/>
      <c r="P47" s="44"/>
      <c r="Q47" s="44"/>
      <c r="R47" s="44" t="str">
        <f t="shared" si="205"/>
        <v/>
      </c>
      <c r="S47" s="45" t="str">
        <f t="shared" si="206"/>
        <v/>
      </c>
      <c r="T47" s="35"/>
      <c r="U47" s="27"/>
      <c r="V47" s="46"/>
      <c r="W47" s="67"/>
      <c r="X47" s="44" t="str">
        <f t="shared" si="248"/>
        <v/>
      </c>
      <c r="Y47" s="44"/>
      <c r="Z47" s="44"/>
      <c r="AA47" s="44"/>
      <c r="AB47" s="44" t="str">
        <f t="shared" si="249"/>
        <v/>
      </c>
      <c r="AC47" s="44"/>
      <c r="AD47" s="44"/>
      <c r="AE47" s="44"/>
      <c r="AF47" s="44" t="str">
        <f t="shared" si="207"/>
        <v/>
      </c>
      <c r="AG47" s="45" t="str">
        <f t="shared" si="208"/>
        <v/>
      </c>
      <c r="AH47" s="35"/>
      <c r="AI47" s="27"/>
      <c r="AJ47" s="46"/>
      <c r="AK47" s="44"/>
      <c r="AL47" s="44" t="str">
        <f t="shared" si="250"/>
        <v/>
      </c>
      <c r="AM47" s="44"/>
      <c r="AN47" s="44" t="str">
        <f t="shared" si="251"/>
        <v/>
      </c>
      <c r="AO47" s="44"/>
      <c r="AP47" s="44" t="str">
        <f t="shared" si="252"/>
        <v/>
      </c>
      <c r="AQ47" s="44"/>
      <c r="AR47" s="44"/>
      <c r="AS47" s="44"/>
      <c r="AT47" s="44" t="str">
        <f t="shared" si="209"/>
        <v/>
      </c>
      <c r="AU47" s="45" t="str">
        <f t="shared" si="210"/>
        <v/>
      </c>
      <c r="AV47" s="35"/>
      <c r="AW47" s="27"/>
      <c r="AX47" s="46"/>
      <c r="AY47" s="44"/>
      <c r="AZ47" s="44" t="str">
        <f t="shared" si="253"/>
        <v/>
      </c>
      <c r="BA47" s="44"/>
      <c r="BB47" s="44" t="str">
        <f t="shared" si="254"/>
        <v/>
      </c>
      <c r="BC47" s="44"/>
      <c r="BD47" s="44" t="str">
        <f t="shared" si="255"/>
        <v/>
      </c>
      <c r="BE47" s="44"/>
      <c r="BF47" s="44"/>
      <c r="BG47" s="44"/>
      <c r="BH47" s="44" t="str">
        <f t="shared" si="211"/>
        <v/>
      </c>
      <c r="BI47" s="45" t="str">
        <f t="shared" si="212"/>
        <v/>
      </c>
      <c r="BJ47" s="35"/>
      <c r="BK47" s="50"/>
      <c r="BL47" s="51" t="str">
        <f>IF($A14="","",$A14)</f>
        <v/>
      </c>
      <c r="BM47" s="43"/>
      <c r="BN47" s="43" t="str">
        <f t="shared" si="279"/>
        <v/>
      </c>
      <c r="BO47" s="43"/>
      <c r="BP47" s="87" t="str">
        <f t="shared" si="280"/>
        <v/>
      </c>
      <c r="BQ47" s="43"/>
      <c r="BR47" s="43" t="str">
        <f t="shared" si="281"/>
        <v/>
      </c>
      <c r="BS47" s="43"/>
      <c r="BT47" s="53" t="str">
        <f t="shared" si="193"/>
        <v/>
      </c>
      <c r="BU47" s="47" t="str">
        <f t="shared" si="194"/>
        <v/>
      </c>
      <c r="BV47" s="44" t="str">
        <f t="shared" si="282"/>
        <v/>
      </c>
      <c r="BW47" s="89" t="str">
        <f t="shared" si="283"/>
        <v/>
      </c>
      <c r="BX47" s="35"/>
      <c r="BY47" s="27"/>
      <c r="BZ47" s="51" t="str">
        <f>IF($A14="","",$A14)</f>
        <v/>
      </c>
      <c r="CA47" s="43"/>
      <c r="CB47" s="43" t="str">
        <f t="shared" si="284"/>
        <v/>
      </c>
      <c r="CC47" s="43"/>
      <c r="CD47" s="87" t="str">
        <f t="shared" si="285"/>
        <v/>
      </c>
      <c r="CE47" s="43"/>
      <c r="CF47" s="43" t="str">
        <f t="shared" si="286"/>
        <v/>
      </c>
      <c r="CG47" s="43"/>
      <c r="CH47" s="53" t="str">
        <f t="shared" si="244"/>
        <v/>
      </c>
      <c r="CI47" s="47" t="str">
        <f t="shared" si="245"/>
        <v/>
      </c>
      <c r="CJ47" s="44" t="str">
        <f t="shared" si="287"/>
        <v/>
      </c>
      <c r="CK47" s="89" t="str">
        <f t="shared" si="288"/>
        <v/>
      </c>
      <c r="CL47" s="35"/>
      <c r="CM47" s="27"/>
      <c r="CN47" s="51" t="str">
        <f>IF($A14="","",$A14)</f>
        <v/>
      </c>
      <c r="CO47" s="43"/>
      <c r="CP47" s="43" t="str">
        <f t="shared" si="289"/>
        <v/>
      </c>
      <c r="CQ47" s="43"/>
      <c r="CR47" s="87" t="str">
        <f t="shared" si="290"/>
        <v/>
      </c>
      <c r="CS47" s="43"/>
      <c r="CT47" s="43" t="str">
        <f t="shared" si="291"/>
        <v/>
      </c>
      <c r="CU47" s="43"/>
      <c r="CV47" s="53" t="str">
        <f t="shared" si="201"/>
        <v/>
      </c>
      <c r="CW47" s="47" t="str">
        <f t="shared" si="202"/>
        <v/>
      </c>
      <c r="CX47" s="44" t="str">
        <f t="shared" si="292"/>
        <v/>
      </c>
      <c r="CY47" s="89" t="str">
        <f t="shared" si="293"/>
        <v/>
      </c>
      <c r="CZ47" s="35"/>
      <c r="DA47" s="58"/>
      <c r="DB47" s="51" t="str">
        <f>IF($A14="","",$A14)</f>
        <v/>
      </c>
      <c r="DC47" s="43"/>
      <c r="DD47" s="43" t="str">
        <f t="shared" si="294"/>
        <v/>
      </c>
      <c r="DE47" s="43"/>
      <c r="DF47" s="87" t="str">
        <f t="shared" si="295"/>
        <v/>
      </c>
      <c r="DG47" s="43"/>
      <c r="DH47" s="43" t="str">
        <f t="shared" si="296"/>
        <v/>
      </c>
      <c r="DI47" s="43"/>
      <c r="DJ47" s="53" t="str">
        <f t="shared" si="235"/>
        <v/>
      </c>
      <c r="DK47" s="47" t="str">
        <f t="shared" si="236"/>
        <v/>
      </c>
      <c r="DL47" s="44" t="str">
        <f t="shared" si="297"/>
        <v/>
      </c>
      <c r="DM47" s="89" t="str">
        <f t="shared" si="298"/>
        <v/>
      </c>
      <c r="DN47" s="35"/>
      <c r="DO47" s="27"/>
      <c r="DP47" s="51" t="str">
        <f>IF($A14="","",$A14)</f>
        <v/>
      </c>
      <c r="DQ47" s="43"/>
      <c r="DR47" s="43" t="str">
        <f t="shared" si="299"/>
        <v/>
      </c>
      <c r="DS47" s="43"/>
      <c r="DT47" s="87" t="str">
        <f t="shared" si="300"/>
        <v/>
      </c>
      <c r="DU47" s="43"/>
      <c r="DV47" s="43" t="str">
        <f t="shared" si="301"/>
        <v/>
      </c>
      <c r="DW47" s="43"/>
      <c r="DX47" s="53" t="str">
        <f t="shared" si="242"/>
        <v/>
      </c>
      <c r="DY47" s="47" t="str">
        <f t="shared" si="243"/>
        <v/>
      </c>
      <c r="DZ47" s="44" t="str">
        <f t="shared" si="302"/>
        <v/>
      </c>
      <c r="EA47" s="89" t="str">
        <f t="shared" si="303"/>
        <v/>
      </c>
      <c r="EB47" s="35"/>
      <c r="EC47" s="27"/>
      <c r="ED47" s="46"/>
      <c r="EE47" s="67"/>
      <c r="EF47" s="44" t="str">
        <f t="shared" si="256"/>
        <v/>
      </c>
      <c r="EG47" s="44"/>
      <c r="EH47" s="44"/>
      <c r="EI47" s="44"/>
      <c r="EJ47" s="44" t="str">
        <f t="shared" si="257"/>
        <v/>
      </c>
      <c r="EK47" s="44"/>
      <c r="EL47" s="44"/>
      <c r="EM47" s="44"/>
      <c r="EN47" s="44" t="str">
        <f t="shared" si="213"/>
        <v/>
      </c>
      <c r="EO47" s="45" t="str">
        <f t="shared" si="214"/>
        <v/>
      </c>
      <c r="EP47" s="35"/>
      <c r="EQ47" s="27"/>
      <c r="ER47" s="46"/>
      <c r="ES47" s="44"/>
      <c r="ET47" s="44" t="str">
        <f t="shared" si="258"/>
        <v/>
      </c>
      <c r="EU47" s="44"/>
      <c r="EV47" s="44" t="str">
        <f t="shared" si="259"/>
        <v/>
      </c>
      <c r="EW47" s="44"/>
      <c r="EX47" s="44" t="str">
        <f t="shared" si="260"/>
        <v/>
      </c>
      <c r="EY47" s="44"/>
      <c r="EZ47" s="44"/>
      <c r="FA47" s="44"/>
      <c r="FB47" s="44" t="str">
        <f t="shared" si="215"/>
        <v/>
      </c>
      <c r="FC47" s="45" t="str">
        <f t="shared" si="216"/>
        <v/>
      </c>
      <c r="FD47" s="35"/>
      <c r="FF47" s="46"/>
      <c r="FG47" s="67"/>
      <c r="FH47" s="44" t="str">
        <f t="shared" si="261"/>
        <v/>
      </c>
      <c r="FI47" s="44"/>
      <c r="FJ47" s="44"/>
      <c r="FK47" s="44"/>
      <c r="FL47" s="44" t="str">
        <f t="shared" si="262"/>
        <v/>
      </c>
      <c r="FM47" s="44"/>
      <c r="FN47" s="44"/>
      <c r="FO47" s="44"/>
      <c r="FP47" s="44" t="str">
        <f t="shared" si="217"/>
        <v/>
      </c>
      <c r="FQ47" s="45" t="str">
        <f t="shared" si="218"/>
        <v/>
      </c>
      <c r="FR47" s="35"/>
      <c r="FT47" s="46"/>
      <c r="FU47" s="67"/>
      <c r="FV47" s="44" t="str">
        <f t="shared" si="263"/>
        <v/>
      </c>
      <c r="FW47" s="44"/>
      <c r="FX47" s="44"/>
      <c r="FY47" s="44"/>
      <c r="FZ47" s="44" t="str">
        <f t="shared" si="264"/>
        <v/>
      </c>
      <c r="GA47" s="44"/>
      <c r="GB47" s="44"/>
      <c r="GC47" s="44"/>
      <c r="GD47" s="44" t="str">
        <f t="shared" si="219"/>
        <v/>
      </c>
      <c r="GE47" s="45" t="str">
        <f t="shared" si="220"/>
        <v/>
      </c>
      <c r="GF47" s="35"/>
      <c r="GH47" s="46"/>
      <c r="GI47" s="67"/>
      <c r="GJ47" s="44" t="str">
        <f t="shared" si="265"/>
        <v/>
      </c>
      <c r="GK47" s="44"/>
      <c r="GL47" s="44"/>
      <c r="GM47" s="44"/>
      <c r="GN47" s="44" t="str">
        <f t="shared" si="266"/>
        <v/>
      </c>
      <c r="GO47" s="44"/>
      <c r="GP47" s="44"/>
      <c r="GQ47" s="44"/>
      <c r="GR47" s="44" t="str">
        <f t="shared" si="221"/>
        <v/>
      </c>
      <c r="GS47" s="45" t="str">
        <f t="shared" si="222"/>
        <v/>
      </c>
      <c r="GT47" s="35"/>
      <c r="GU47" s="27"/>
      <c r="GV47" s="46"/>
      <c r="GW47" s="67"/>
      <c r="GX47" s="44" t="str">
        <f t="shared" si="267"/>
        <v/>
      </c>
      <c r="GY47" s="44"/>
      <c r="GZ47" s="44"/>
      <c r="HA47" s="44"/>
      <c r="HB47" s="44" t="str">
        <f t="shared" si="268"/>
        <v/>
      </c>
      <c r="HC47" s="44"/>
      <c r="HD47" s="44"/>
      <c r="HE47" s="44"/>
      <c r="HF47" s="44" t="str">
        <f t="shared" si="223"/>
        <v/>
      </c>
      <c r="HG47" s="45" t="str">
        <f t="shared" si="224"/>
        <v/>
      </c>
      <c r="HH47" s="35"/>
      <c r="HJ47" s="46"/>
      <c r="HK47" s="67"/>
      <c r="HL47" s="44" t="str">
        <f t="shared" si="269"/>
        <v/>
      </c>
      <c r="HM47" s="44"/>
      <c r="HN47" s="44"/>
      <c r="HO47" s="44"/>
      <c r="HP47" s="44" t="str">
        <f t="shared" si="270"/>
        <v/>
      </c>
      <c r="HQ47" s="44"/>
      <c r="HR47" s="44"/>
      <c r="HS47" s="44"/>
      <c r="HT47" s="44" t="str">
        <f t="shared" si="225"/>
        <v/>
      </c>
      <c r="HU47" s="45" t="str">
        <f t="shared" si="226"/>
        <v/>
      </c>
      <c r="HV47" s="35"/>
      <c r="HW47" s="61"/>
      <c r="HX47" s="51" t="str">
        <f>IF($A14="","",$A14)</f>
        <v/>
      </c>
      <c r="HY47" s="43"/>
      <c r="HZ47" s="43" t="str">
        <f t="shared" si="304"/>
        <v/>
      </c>
      <c r="IA47" s="43"/>
      <c r="IB47" s="87" t="str">
        <f t="shared" si="305"/>
        <v/>
      </c>
      <c r="IC47" s="43"/>
      <c r="ID47" s="43" t="str">
        <f t="shared" si="306"/>
        <v/>
      </c>
      <c r="IE47" s="43"/>
      <c r="IF47" s="53" t="str">
        <f>IF(HY47="","",IF43)</f>
        <v/>
      </c>
      <c r="IG47" s="47" t="str">
        <f>IF(HY47="","",IG43)</f>
        <v/>
      </c>
      <c r="IH47" s="44" t="str">
        <f t="shared" si="307"/>
        <v/>
      </c>
      <c r="II47" s="89" t="str">
        <f t="shared" si="199"/>
        <v/>
      </c>
      <c r="IJ47" s="35"/>
      <c r="IL47" s="51" t="str">
        <f>IF($A14="","",$A14)</f>
        <v/>
      </c>
      <c r="IM47" s="43"/>
      <c r="IN47" s="43" t="str">
        <f t="shared" si="308"/>
        <v/>
      </c>
      <c r="IO47" s="43"/>
      <c r="IP47" s="87" t="str">
        <f t="shared" si="309"/>
        <v/>
      </c>
      <c r="IQ47" s="43"/>
      <c r="IR47" s="43" t="str">
        <f t="shared" si="310"/>
        <v/>
      </c>
      <c r="IS47" s="43"/>
      <c r="IT47" s="53" t="str">
        <f t="shared" si="311"/>
        <v/>
      </c>
      <c r="IU47" s="47" t="str">
        <f t="shared" si="312"/>
        <v/>
      </c>
      <c r="IV47" s="44" t="str">
        <f t="shared" si="313"/>
        <v/>
      </c>
      <c r="IW47" s="89" t="str">
        <f t="shared" si="314"/>
        <v/>
      </c>
      <c r="IX47" s="35"/>
      <c r="IY47" s="33"/>
      <c r="IZ47" s="51" t="str">
        <f>IF($A14="","",$A14)</f>
        <v/>
      </c>
      <c r="JA47" s="43"/>
      <c r="JB47" s="43" t="str">
        <f t="shared" si="315"/>
        <v/>
      </c>
      <c r="JC47" s="43"/>
      <c r="JD47" s="87" t="str">
        <f t="shared" si="316"/>
        <v/>
      </c>
      <c r="JE47" s="43"/>
      <c r="JF47" s="43" t="str">
        <f t="shared" si="317"/>
        <v/>
      </c>
      <c r="JG47" s="43"/>
      <c r="JH47" s="53" t="str">
        <f t="shared" si="237"/>
        <v/>
      </c>
      <c r="JI47" s="47" t="str">
        <f t="shared" si="238"/>
        <v/>
      </c>
      <c r="JJ47" s="44" t="str">
        <f t="shared" si="318"/>
        <v/>
      </c>
      <c r="JK47" s="89" t="str">
        <f t="shared" si="319"/>
        <v/>
      </c>
      <c r="JL47" s="35"/>
      <c r="JM47" s="27"/>
      <c r="JN47" s="51" t="str">
        <f>IF($A14="","",$A14)</f>
        <v/>
      </c>
      <c r="JO47" s="43"/>
      <c r="JP47" s="43" t="str">
        <f t="shared" si="320"/>
        <v/>
      </c>
      <c r="JQ47" s="43"/>
      <c r="JR47" s="87" t="str">
        <f t="shared" si="321"/>
        <v/>
      </c>
      <c r="JS47" s="43"/>
      <c r="JT47" s="43" t="str">
        <f t="shared" si="322"/>
        <v/>
      </c>
      <c r="JU47" s="43"/>
      <c r="JV47" s="53"/>
      <c r="JW47" s="47" t="str">
        <f t="shared" ref="JW47:JW58" si="336">IF(JP47="","",JW43)</f>
        <v/>
      </c>
      <c r="JX47" s="44" t="str">
        <f t="shared" si="323"/>
        <v/>
      </c>
      <c r="JY47" s="89" t="str">
        <f t="shared" si="324"/>
        <v/>
      </c>
      <c r="JZ47" s="35"/>
      <c r="KA47" s="61"/>
      <c r="KB47" s="51" t="str">
        <f>IF($A14="","",$A14)</f>
        <v/>
      </c>
      <c r="KC47" s="43"/>
      <c r="KD47" s="43" t="str">
        <f t="shared" si="325"/>
        <v/>
      </c>
      <c r="KE47" s="43"/>
      <c r="KF47" s="87" t="str">
        <f t="shared" si="326"/>
        <v/>
      </c>
      <c r="KG47" s="43"/>
      <c r="KH47" s="43" t="str">
        <f t="shared" si="327"/>
        <v/>
      </c>
      <c r="KI47" s="43"/>
      <c r="KJ47" s="53" t="str">
        <f t="shared" si="240"/>
        <v/>
      </c>
      <c r="KK47" s="47" t="str">
        <f t="shared" si="241"/>
        <v/>
      </c>
      <c r="KL47" s="44" t="str">
        <f t="shared" si="328"/>
        <v/>
      </c>
      <c r="KM47" s="89" t="str">
        <f t="shared" si="329"/>
        <v/>
      </c>
      <c r="KN47" s="35"/>
      <c r="KO47" s="27"/>
      <c r="KP47" s="51" t="str">
        <f>IF($A14="","",$A14)</f>
        <v/>
      </c>
      <c r="KQ47" s="43"/>
      <c r="KR47" s="43" t="str">
        <f t="shared" si="239"/>
        <v/>
      </c>
      <c r="KS47" s="43"/>
      <c r="KT47" s="87" t="str">
        <f t="shared" si="330"/>
        <v/>
      </c>
      <c r="KU47" s="43"/>
      <c r="KV47" s="43" t="str">
        <f t="shared" si="331"/>
        <v/>
      </c>
      <c r="KW47" s="43"/>
      <c r="KX47" s="53" t="str">
        <f t="shared" si="332"/>
        <v/>
      </c>
      <c r="KY47" s="47" t="str">
        <f t="shared" si="333"/>
        <v/>
      </c>
      <c r="KZ47" s="44" t="str">
        <f t="shared" si="334"/>
        <v/>
      </c>
      <c r="LA47" s="89" t="str">
        <f t="shared" si="335"/>
        <v/>
      </c>
      <c r="LB47" s="35"/>
      <c r="LC47" s="27"/>
      <c r="LD47" s="74"/>
      <c r="LE47" s="75"/>
      <c r="LF47" s="75"/>
      <c r="LG47" s="75"/>
      <c r="LH47" s="75"/>
      <c r="LI47" s="75"/>
      <c r="LJ47" s="75"/>
      <c r="LK47" s="75"/>
      <c r="LL47" s="77"/>
      <c r="LM47" s="78"/>
      <c r="LN47" s="75" t="str">
        <f t="shared" si="122"/>
        <v/>
      </c>
      <c r="LO47" s="79"/>
      <c r="LP47" s="35"/>
      <c r="LQ47" s="27"/>
      <c r="LR47" s="46"/>
      <c r="LS47" s="67"/>
      <c r="LT47" s="44" t="str">
        <f t="shared" si="271"/>
        <v/>
      </c>
      <c r="LU47" s="44"/>
      <c r="LV47" s="44"/>
      <c r="LW47" s="44"/>
      <c r="LX47" s="44" t="str">
        <f t="shared" si="272"/>
        <v/>
      </c>
      <c r="LY47" s="44"/>
      <c r="LZ47" s="44"/>
      <c r="MA47" s="44"/>
      <c r="MB47" s="44" t="str">
        <f t="shared" si="227"/>
        <v/>
      </c>
      <c r="MC47" s="45" t="str">
        <f t="shared" si="228"/>
        <v/>
      </c>
      <c r="MD47" s="35"/>
      <c r="ME47" s="27"/>
      <c r="MF47" s="46"/>
      <c r="MG47" s="67"/>
      <c r="MH47" s="44" t="str">
        <f t="shared" si="273"/>
        <v/>
      </c>
      <c r="MI47" s="44"/>
      <c r="MJ47" s="44"/>
      <c r="MK47" s="44"/>
      <c r="ML47" s="44" t="str">
        <f t="shared" si="274"/>
        <v/>
      </c>
      <c r="MM47" s="44"/>
      <c r="MN47" s="44"/>
      <c r="MO47" s="44"/>
      <c r="MP47" s="44" t="str">
        <f t="shared" si="229"/>
        <v/>
      </c>
      <c r="MQ47" s="45" t="str">
        <f t="shared" si="230"/>
        <v/>
      </c>
      <c r="MR47" s="35"/>
      <c r="MS47" s="27"/>
      <c r="MT47" s="46"/>
      <c r="MU47" s="67"/>
      <c r="MV47" s="44" t="str">
        <f t="shared" si="275"/>
        <v/>
      </c>
      <c r="MW47" s="44"/>
      <c r="MX47" s="44"/>
      <c r="MY47" s="44"/>
      <c r="MZ47" s="44" t="str">
        <f t="shared" si="276"/>
        <v/>
      </c>
      <c r="NA47" s="44"/>
      <c r="NB47" s="44"/>
      <c r="NC47" s="44"/>
      <c r="ND47" s="44" t="str">
        <f t="shared" si="231"/>
        <v/>
      </c>
      <c r="NE47" s="45" t="str">
        <f t="shared" si="232"/>
        <v/>
      </c>
      <c r="NF47" s="35"/>
      <c r="NG47" s="27"/>
      <c r="NH47" s="46"/>
      <c r="NI47" s="67"/>
      <c r="NJ47" s="44" t="str">
        <f t="shared" si="277"/>
        <v/>
      </c>
      <c r="NK47" s="44"/>
      <c r="NL47" s="44"/>
      <c r="NM47" s="44"/>
      <c r="NN47" s="44" t="str">
        <f t="shared" si="278"/>
        <v/>
      </c>
      <c r="NO47" s="44"/>
      <c r="NP47" s="44"/>
      <c r="NQ47" s="44"/>
      <c r="NR47" s="44" t="str">
        <f t="shared" si="233"/>
        <v/>
      </c>
      <c r="NS47" s="45" t="str">
        <f t="shared" si="234"/>
        <v/>
      </c>
      <c r="NT47" s="35"/>
    </row>
    <row r="48" spans="1:384" ht="15" customHeight="1" thickTop="1" x14ac:dyDescent="0.2">
      <c r="A48" s="38"/>
      <c r="B48" s="39"/>
      <c r="C48" s="40"/>
      <c r="D48" s="40"/>
      <c r="E48" s="41"/>
      <c r="F48" s="41"/>
      <c r="G48" s="40"/>
      <c r="H48" s="42"/>
      <c r="I48" s="44"/>
      <c r="J48" s="44" t="str">
        <f t="shared" si="246"/>
        <v/>
      </c>
      <c r="K48" s="44"/>
      <c r="L48" s="44"/>
      <c r="M48" s="44"/>
      <c r="N48" s="44" t="str">
        <f t="shared" si="247"/>
        <v/>
      </c>
      <c r="O48" s="44"/>
      <c r="P48" s="44"/>
      <c r="Q48" s="44"/>
      <c r="R48" s="44" t="str">
        <f t="shared" si="205"/>
        <v/>
      </c>
      <c r="S48" s="45" t="str">
        <f t="shared" si="206"/>
        <v/>
      </c>
      <c r="T48" s="35"/>
      <c r="U48" s="27"/>
      <c r="V48" s="46"/>
      <c r="W48" s="67"/>
      <c r="X48" s="44" t="str">
        <f t="shared" si="248"/>
        <v/>
      </c>
      <c r="Y48" s="44"/>
      <c r="Z48" s="44"/>
      <c r="AA48" s="44"/>
      <c r="AB48" s="44" t="str">
        <f t="shared" si="249"/>
        <v/>
      </c>
      <c r="AC48" s="44"/>
      <c r="AD48" s="44"/>
      <c r="AE48" s="44"/>
      <c r="AF48" s="44" t="str">
        <f t="shared" si="207"/>
        <v/>
      </c>
      <c r="AG48" s="45" t="str">
        <f t="shared" si="208"/>
        <v/>
      </c>
      <c r="AH48" s="35"/>
      <c r="AI48" s="27"/>
      <c r="AJ48" s="46"/>
      <c r="AK48" s="44"/>
      <c r="AL48" s="44" t="str">
        <f t="shared" si="250"/>
        <v/>
      </c>
      <c r="AM48" s="44"/>
      <c r="AN48" s="44" t="str">
        <f t="shared" si="251"/>
        <v/>
      </c>
      <c r="AO48" s="44"/>
      <c r="AP48" s="44" t="str">
        <f t="shared" si="252"/>
        <v/>
      </c>
      <c r="AQ48" s="44"/>
      <c r="AR48" s="44"/>
      <c r="AS48" s="44"/>
      <c r="AT48" s="44" t="str">
        <f t="shared" si="209"/>
        <v/>
      </c>
      <c r="AU48" s="45" t="str">
        <f t="shared" si="210"/>
        <v/>
      </c>
      <c r="AV48" s="35"/>
      <c r="AW48" s="27"/>
      <c r="AX48" s="46"/>
      <c r="AY48" s="44"/>
      <c r="AZ48" s="44" t="str">
        <f t="shared" si="253"/>
        <v/>
      </c>
      <c r="BA48" s="44"/>
      <c r="BB48" s="44" t="str">
        <f t="shared" si="254"/>
        <v/>
      </c>
      <c r="BC48" s="44"/>
      <c r="BD48" s="44" t="str">
        <f t="shared" si="255"/>
        <v/>
      </c>
      <c r="BE48" s="44"/>
      <c r="BF48" s="44"/>
      <c r="BG48" s="44"/>
      <c r="BH48" s="44" t="str">
        <f t="shared" si="211"/>
        <v/>
      </c>
      <c r="BI48" s="45" t="str">
        <f t="shared" si="212"/>
        <v/>
      </c>
      <c r="BJ48" s="35"/>
      <c r="BK48" s="50"/>
      <c r="BL48" s="46"/>
      <c r="BM48" s="44"/>
      <c r="BN48" s="44" t="str">
        <f t="shared" si="279"/>
        <v/>
      </c>
      <c r="BO48" s="44"/>
      <c r="BP48" s="44" t="str">
        <f t="shared" si="280"/>
        <v/>
      </c>
      <c r="BQ48" s="44"/>
      <c r="BR48" s="44" t="str">
        <f t="shared" si="281"/>
        <v/>
      </c>
      <c r="BS48" s="44"/>
      <c r="BT48" s="60" t="str">
        <f t="shared" si="193"/>
        <v/>
      </c>
      <c r="BU48" s="67" t="str">
        <f t="shared" si="194"/>
        <v/>
      </c>
      <c r="BV48" s="43" t="str">
        <f t="shared" si="282"/>
        <v/>
      </c>
      <c r="BW48" s="45" t="str">
        <f t="shared" si="283"/>
        <v/>
      </c>
      <c r="BX48" s="35"/>
      <c r="BY48" s="27"/>
      <c r="BZ48" s="46"/>
      <c r="CA48" s="44"/>
      <c r="CB48" s="44" t="str">
        <f t="shared" si="284"/>
        <v/>
      </c>
      <c r="CC48" s="44"/>
      <c r="CD48" s="44" t="str">
        <f t="shared" si="285"/>
        <v/>
      </c>
      <c r="CE48" s="44"/>
      <c r="CF48" s="44" t="str">
        <f t="shared" si="286"/>
        <v/>
      </c>
      <c r="CG48" s="44"/>
      <c r="CH48" s="60" t="str">
        <f t="shared" si="244"/>
        <v/>
      </c>
      <c r="CI48" s="67" t="str">
        <f t="shared" si="245"/>
        <v/>
      </c>
      <c r="CJ48" s="43" t="str">
        <f t="shared" si="287"/>
        <v/>
      </c>
      <c r="CK48" s="45" t="str">
        <f t="shared" si="288"/>
        <v/>
      </c>
      <c r="CL48" s="35"/>
      <c r="CM48" s="27"/>
      <c r="CN48" s="46"/>
      <c r="CO48" s="44"/>
      <c r="CP48" s="44" t="str">
        <f t="shared" si="289"/>
        <v/>
      </c>
      <c r="CQ48" s="44"/>
      <c r="CR48" s="44" t="str">
        <f t="shared" si="290"/>
        <v/>
      </c>
      <c r="CS48" s="44"/>
      <c r="CT48" s="44" t="str">
        <f t="shared" si="291"/>
        <v/>
      </c>
      <c r="CU48" s="44"/>
      <c r="CV48" s="60" t="str">
        <f t="shared" si="201"/>
        <v/>
      </c>
      <c r="CW48" s="67" t="str">
        <f t="shared" si="202"/>
        <v/>
      </c>
      <c r="CX48" s="43" t="str">
        <f t="shared" si="292"/>
        <v/>
      </c>
      <c r="CY48" s="45" t="str">
        <f t="shared" si="293"/>
        <v/>
      </c>
      <c r="CZ48" s="35"/>
      <c r="DA48" s="58"/>
      <c r="DB48" s="46"/>
      <c r="DC48" s="44"/>
      <c r="DD48" s="44" t="str">
        <f t="shared" si="294"/>
        <v/>
      </c>
      <c r="DE48" s="44"/>
      <c r="DF48" s="44" t="str">
        <f t="shared" si="295"/>
        <v/>
      </c>
      <c r="DG48" s="44"/>
      <c r="DH48" s="44" t="str">
        <f t="shared" si="296"/>
        <v/>
      </c>
      <c r="DI48" s="44"/>
      <c r="DJ48" s="60" t="str">
        <f t="shared" si="235"/>
        <v/>
      </c>
      <c r="DK48" s="67" t="str">
        <f t="shared" si="236"/>
        <v/>
      </c>
      <c r="DL48" s="43" t="str">
        <f t="shared" si="297"/>
        <v/>
      </c>
      <c r="DM48" s="45" t="str">
        <f t="shared" si="298"/>
        <v/>
      </c>
      <c r="DN48" s="35"/>
      <c r="DO48" s="27"/>
      <c r="DP48" s="46"/>
      <c r="DQ48" s="44"/>
      <c r="DR48" s="44" t="str">
        <f t="shared" si="299"/>
        <v/>
      </c>
      <c r="DS48" s="44"/>
      <c r="DT48" s="44" t="str">
        <f t="shared" si="300"/>
        <v/>
      </c>
      <c r="DU48" s="44"/>
      <c r="DV48" s="44" t="str">
        <f t="shared" si="301"/>
        <v/>
      </c>
      <c r="DW48" s="44"/>
      <c r="DX48" s="60" t="str">
        <f t="shared" si="242"/>
        <v/>
      </c>
      <c r="DY48" s="67" t="str">
        <f t="shared" si="243"/>
        <v/>
      </c>
      <c r="DZ48" s="43" t="str">
        <f t="shared" si="302"/>
        <v/>
      </c>
      <c r="EA48" s="45" t="str">
        <f t="shared" si="303"/>
        <v/>
      </c>
      <c r="EB48" s="35"/>
      <c r="EC48" s="27"/>
      <c r="ED48" s="46"/>
      <c r="EE48" s="67"/>
      <c r="EF48" s="44" t="str">
        <f t="shared" si="256"/>
        <v/>
      </c>
      <c r="EG48" s="44"/>
      <c r="EH48" s="44"/>
      <c r="EI48" s="44"/>
      <c r="EJ48" s="44" t="str">
        <f t="shared" si="257"/>
        <v/>
      </c>
      <c r="EK48" s="44"/>
      <c r="EL48" s="44"/>
      <c r="EM48" s="44"/>
      <c r="EN48" s="44" t="str">
        <f t="shared" si="213"/>
        <v/>
      </c>
      <c r="EO48" s="45" t="str">
        <f t="shared" si="214"/>
        <v/>
      </c>
      <c r="EP48" s="35"/>
      <c r="EQ48" s="27"/>
      <c r="ER48" s="46"/>
      <c r="ES48" s="44"/>
      <c r="ET48" s="44" t="str">
        <f t="shared" si="258"/>
        <v/>
      </c>
      <c r="EU48" s="44"/>
      <c r="EV48" s="44" t="str">
        <f t="shared" si="259"/>
        <v/>
      </c>
      <c r="EW48" s="44"/>
      <c r="EX48" s="44" t="str">
        <f t="shared" si="260"/>
        <v/>
      </c>
      <c r="EY48" s="44"/>
      <c r="EZ48" s="44"/>
      <c r="FA48" s="44"/>
      <c r="FB48" s="44" t="str">
        <f t="shared" si="215"/>
        <v/>
      </c>
      <c r="FC48" s="45" t="str">
        <f t="shared" si="216"/>
        <v/>
      </c>
      <c r="FD48" s="35"/>
      <c r="FF48" s="46"/>
      <c r="FG48" s="67"/>
      <c r="FH48" s="44" t="str">
        <f t="shared" si="261"/>
        <v/>
      </c>
      <c r="FI48" s="44"/>
      <c r="FJ48" s="44"/>
      <c r="FK48" s="44"/>
      <c r="FL48" s="44" t="str">
        <f t="shared" si="262"/>
        <v/>
      </c>
      <c r="FM48" s="44"/>
      <c r="FN48" s="44"/>
      <c r="FO48" s="44"/>
      <c r="FP48" s="44" t="str">
        <f t="shared" si="217"/>
        <v/>
      </c>
      <c r="FQ48" s="45" t="str">
        <f t="shared" si="218"/>
        <v/>
      </c>
      <c r="FR48" s="35"/>
      <c r="FT48" s="46"/>
      <c r="FU48" s="67"/>
      <c r="FV48" s="44" t="str">
        <f t="shared" si="263"/>
        <v/>
      </c>
      <c r="FW48" s="44"/>
      <c r="FX48" s="44"/>
      <c r="FY48" s="44"/>
      <c r="FZ48" s="44" t="str">
        <f t="shared" si="264"/>
        <v/>
      </c>
      <c r="GA48" s="44"/>
      <c r="GB48" s="44"/>
      <c r="GC48" s="44"/>
      <c r="GD48" s="44" t="str">
        <f t="shared" si="219"/>
        <v/>
      </c>
      <c r="GE48" s="45" t="str">
        <f t="shared" si="220"/>
        <v/>
      </c>
      <c r="GF48" s="35"/>
      <c r="GH48" s="46"/>
      <c r="GI48" s="67"/>
      <c r="GJ48" s="44" t="str">
        <f t="shared" si="265"/>
        <v/>
      </c>
      <c r="GK48" s="44"/>
      <c r="GL48" s="44"/>
      <c r="GM48" s="44"/>
      <c r="GN48" s="44" t="str">
        <f t="shared" si="266"/>
        <v/>
      </c>
      <c r="GO48" s="44"/>
      <c r="GP48" s="44"/>
      <c r="GQ48" s="44"/>
      <c r="GR48" s="44" t="str">
        <f t="shared" si="221"/>
        <v/>
      </c>
      <c r="GS48" s="45" t="str">
        <f t="shared" si="222"/>
        <v/>
      </c>
      <c r="GT48" s="35"/>
      <c r="GU48" s="27"/>
      <c r="GV48" s="46"/>
      <c r="GW48" s="67"/>
      <c r="GX48" s="44" t="str">
        <f t="shared" si="267"/>
        <v/>
      </c>
      <c r="GY48" s="44"/>
      <c r="GZ48" s="44"/>
      <c r="HA48" s="44"/>
      <c r="HB48" s="44" t="str">
        <f t="shared" si="268"/>
        <v/>
      </c>
      <c r="HC48" s="44"/>
      <c r="HD48" s="44"/>
      <c r="HE48" s="44"/>
      <c r="HF48" s="44" t="str">
        <f t="shared" si="223"/>
        <v/>
      </c>
      <c r="HG48" s="45" t="str">
        <f t="shared" si="224"/>
        <v/>
      </c>
      <c r="HH48" s="35"/>
      <c r="HJ48" s="46"/>
      <c r="HK48" s="67"/>
      <c r="HL48" s="44" t="str">
        <f t="shared" si="269"/>
        <v/>
      </c>
      <c r="HM48" s="44"/>
      <c r="HN48" s="44"/>
      <c r="HO48" s="44"/>
      <c r="HP48" s="44" t="str">
        <f t="shared" si="270"/>
        <v/>
      </c>
      <c r="HQ48" s="44"/>
      <c r="HR48" s="44"/>
      <c r="HS48" s="44"/>
      <c r="HT48" s="44" t="str">
        <f t="shared" si="225"/>
        <v/>
      </c>
      <c r="HU48" s="45" t="str">
        <f t="shared" si="226"/>
        <v/>
      </c>
      <c r="HV48" s="35"/>
      <c r="HW48" s="61"/>
      <c r="HX48" s="46"/>
      <c r="HY48" s="44"/>
      <c r="HZ48" s="44" t="str">
        <f t="shared" si="304"/>
        <v/>
      </c>
      <c r="IA48" s="44"/>
      <c r="IB48" s="44" t="str">
        <f t="shared" si="305"/>
        <v/>
      </c>
      <c r="IC48" s="44"/>
      <c r="ID48" s="44" t="str">
        <f t="shared" si="306"/>
        <v/>
      </c>
      <c r="IE48" s="44"/>
      <c r="IF48" s="60" t="str">
        <f>IF(HY47="","",IF44)</f>
        <v/>
      </c>
      <c r="IG48" s="67" t="str">
        <f>IF(HY47="","",IG44)</f>
        <v/>
      </c>
      <c r="IH48" s="43" t="str">
        <f t="shared" si="307"/>
        <v/>
      </c>
      <c r="II48" s="45" t="str">
        <f t="shared" si="199"/>
        <v/>
      </c>
      <c r="IJ48" s="35"/>
      <c r="IL48" s="46"/>
      <c r="IM48" s="44"/>
      <c r="IN48" s="44" t="str">
        <f t="shared" si="308"/>
        <v/>
      </c>
      <c r="IO48" s="44"/>
      <c r="IP48" s="44" t="str">
        <f t="shared" si="309"/>
        <v/>
      </c>
      <c r="IQ48" s="44"/>
      <c r="IR48" s="44" t="str">
        <f t="shared" si="310"/>
        <v/>
      </c>
      <c r="IS48" s="44"/>
      <c r="IT48" s="60" t="str">
        <f t="shared" si="311"/>
        <v/>
      </c>
      <c r="IU48" s="67" t="str">
        <f t="shared" si="312"/>
        <v/>
      </c>
      <c r="IV48" s="43" t="str">
        <f t="shared" si="313"/>
        <v/>
      </c>
      <c r="IW48" s="45" t="str">
        <f t="shared" si="314"/>
        <v/>
      </c>
      <c r="IX48" s="35"/>
      <c r="IY48" s="33"/>
      <c r="IZ48" s="46"/>
      <c r="JA48" s="44"/>
      <c r="JB48" s="44" t="str">
        <f t="shared" si="315"/>
        <v/>
      </c>
      <c r="JC48" s="44"/>
      <c r="JD48" s="44" t="str">
        <f t="shared" si="316"/>
        <v/>
      </c>
      <c r="JE48" s="44"/>
      <c r="JF48" s="44" t="str">
        <f t="shared" si="317"/>
        <v/>
      </c>
      <c r="JG48" s="44"/>
      <c r="JH48" s="60" t="str">
        <f t="shared" si="237"/>
        <v/>
      </c>
      <c r="JI48" s="67" t="str">
        <f t="shared" si="238"/>
        <v/>
      </c>
      <c r="JJ48" s="43" t="str">
        <f t="shared" si="318"/>
        <v/>
      </c>
      <c r="JK48" s="45" t="str">
        <f t="shared" si="319"/>
        <v/>
      </c>
      <c r="JL48" s="35"/>
      <c r="JM48" s="27"/>
      <c r="JN48" s="46"/>
      <c r="JO48" s="44"/>
      <c r="JP48" s="44" t="str">
        <f t="shared" si="320"/>
        <v/>
      </c>
      <c r="JQ48" s="44"/>
      <c r="JR48" s="44" t="str">
        <f t="shared" si="321"/>
        <v/>
      </c>
      <c r="JS48" s="44"/>
      <c r="JT48" s="44" t="str">
        <f t="shared" si="322"/>
        <v/>
      </c>
      <c r="JU48" s="44"/>
      <c r="JV48" s="60" t="str">
        <f t="shared" ref="JV48:JV58" si="337">IF(JO48="","",JV44)</f>
        <v/>
      </c>
      <c r="JW48" s="67" t="str">
        <f t="shared" si="336"/>
        <v/>
      </c>
      <c r="JX48" s="43" t="str">
        <f t="shared" si="323"/>
        <v/>
      </c>
      <c r="JY48" s="45" t="str">
        <f t="shared" si="324"/>
        <v/>
      </c>
      <c r="JZ48" s="35"/>
      <c r="KA48" s="61"/>
      <c r="KB48" s="46"/>
      <c r="KC48" s="44"/>
      <c r="KD48" s="44" t="str">
        <f t="shared" si="325"/>
        <v/>
      </c>
      <c r="KE48" s="44"/>
      <c r="KF48" s="44" t="str">
        <f t="shared" si="326"/>
        <v/>
      </c>
      <c r="KG48" s="44"/>
      <c r="KH48" s="44" t="str">
        <f t="shared" si="327"/>
        <v/>
      </c>
      <c r="KI48" s="44"/>
      <c r="KJ48" s="60" t="str">
        <f t="shared" si="240"/>
        <v/>
      </c>
      <c r="KK48" s="67" t="str">
        <f t="shared" si="241"/>
        <v/>
      </c>
      <c r="KL48" s="43" t="str">
        <f t="shared" si="328"/>
        <v/>
      </c>
      <c r="KM48" s="45" t="str">
        <f t="shared" si="329"/>
        <v/>
      </c>
      <c r="KN48" s="35"/>
      <c r="KO48" s="27"/>
      <c r="KP48" s="46"/>
      <c r="KQ48" s="44"/>
      <c r="KR48" s="44" t="str">
        <f t="shared" si="239"/>
        <v/>
      </c>
      <c r="KS48" s="44"/>
      <c r="KT48" s="44" t="str">
        <f t="shared" si="330"/>
        <v/>
      </c>
      <c r="KU48" s="44"/>
      <c r="KV48" s="44" t="str">
        <f t="shared" si="331"/>
        <v/>
      </c>
      <c r="KW48" s="44"/>
      <c r="KX48" s="60" t="str">
        <f t="shared" si="332"/>
        <v/>
      </c>
      <c r="KY48" s="67" t="str">
        <f t="shared" si="333"/>
        <v/>
      </c>
      <c r="KZ48" s="43" t="str">
        <f t="shared" si="334"/>
        <v/>
      </c>
      <c r="LA48" s="45" t="str">
        <f t="shared" si="335"/>
        <v/>
      </c>
      <c r="LB48" s="35"/>
      <c r="LC48" s="27"/>
      <c r="LD48" s="51"/>
      <c r="LE48" s="43"/>
      <c r="LF48" s="93" t="str">
        <f>IF(LE48="","",LE48-LE45)</f>
        <v/>
      </c>
      <c r="LG48" s="43"/>
      <c r="LH48" s="43"/>
      <c r="LI48" s="43"/>
      <c r="LJ48" s="87"/>
      <c r="LK48" s="43"/>
      <c r="LL48" s="72"/>
      <c r="LM48" s="67"/>
      <c r="LN48" s="87" t="str">
        <f t="shared" si="122"/>
        <v/>
      </c>
      <c r="LO48" s="54"/>
      <c r="LP48" s="35"/>
      <c r="LQ48" s="27"/>
      <c r="LR48" s="46"/>
      <c r="LS48" s="67"/>
      <c r="LT48" s="44" t="str">
        <f t="shared" si="271"/>
        <v/>
      </c>
      <c r="LU48" s="44"/>
      <c r="LV48" s="44"/>
      <c r="LW48" s="44"/>
      <c r="LX48" s="44" t="str">
        <f t="shared" si="272"/>
        <v/>
      </c>
      <c r="LY48" s="44"/>
      <c r="LZ48" s="44"/>
      <c r="MA48" s="44"/>
      <c r="MB48" s="44" t="str">
        <f t="shared" si="227"/>
        <v/>
      </c>
      <c r="MC48" s="45" t="str">
        <f t="shared" si="228"/>
        <v/>
      </c>
      <c r="MD48" s="35"/>
      <c r="ME48" s="27"/>
      <c r="MF48" s="46"/>
      <c r="MG48" s="67"/>
      <c r="MH48" s="44" t="str">
        <f t="shared" si="273"/>
        <v/>
      </c>
      <c r="MI48" s="44"/>
      <c r="MJ48" s="44"/>
      <c r="MK48" s="44"/>
      <c r="ML48" s="44" t="str">
        <f t="shared" si="274"/>
        <v/>
      </c>
      <c r="MM48" s="44"/>
      <c r="MN48" s="44"/>
      <c r="MO48" s="44"/>
      <c r="MP48" s="44" t="str">
        <f t="shared" si="229"/>
        <v/>
      </c>
      <c r="MQ48" s="45" t="str">
        <f t="shared" si="230"/>
        <v/>
      </c>
      <c r="MR48" s="35"/>
      <c r="MS48" s="27"/>
      <c r="MT48" s="46"/>
      <c r="MU48" s="67"/>
      <c r="MV48" s="44" t="str">
        <f t="shared" si="275"/>
        <v/>
      </c>
      <c r="MW48" s="44"/>
      <c r="MX48" s="44"/>
      <c r="MY48" s="44"/>
      <c r="MZ48" s="44" t="str">
        <f t="shared" si="276"/>
        <v/>
      </c>
      <c r="NA48" s="44"/>
      <c r="NB48" s="44"/>
      <c r="NC48" s="44"/>
      <c r="ND48" s="44" t="str">
        <f t="shared" si="231"/>
        <v/>
      </c>
      <c r="NE48" s="45" t="str">
        <f t="shared" si="232"/>
        <v/>
      </c>
      <c r="NF48" s="35"/>
      <c r="NG48" s="27"/>
      <c r="NH48" s="46"/>
      <c r="NI48" s="67"/>
      <c r="NJ48" s="44" t="str">
        <f t="shared" si="277"/>
        <v/>
      </c>
      <c r="NK48" s="44"/>
      <c r="NL48" s="44"/>
      <c r="NM48" s="44"/>
      <c r="NN48" s="44" t="str">
        <f t="shared" si="278"/>
        <v/>
      </c>
      <c r="NO48" s="44"/>
      <c r="NP48" s="44"/>
      <c r="NQ48" s="44"/>
      <c r="NR48" s="44" t="str">
        <f t="shared" si="233"/>
        <v/>
      </c>
      <c r="NS48" s="45" t="str">
        <f t="shared" si="234"/>
        <v/>
      </c>
      <c r="NT48" s="35"/>
    </row>
    <row r="49" spans="1:384" x14ac:dyDescent="0.2">
      <c r="A49" s="38"/>
      <c r="B49" s="39"/>
      <c r="C49" s="40"/>
      <c r="D49" s="40"/>
      <c r="E49" s="41"/>
      <c r="F49" s="41"/>
      <c r="G49" s="40"/>
      <c r="H49" s="42"/>
      <c r="I49" s="44"/>
      <c r="J49" s="44" t="str">
        <f t="shared" si="246"/>
        <v/>
      </c>
      <c r="K49" s="44"/>
      <c r="L49" s="44"/>
      <c r="M49" s="44"/>
      <c r="N49" s="44" t="str">
        <f t="shared" si="247"/>
        <v/>
      </c>
      <c r="O49" s="44"/>
      <c r="P49" s="44"/>
      <c r="Q49" s="44"/>
      <c r="R49" s="44" t="str">
        <f t="shared" si="205"/>
        <v/>
      </c>
      <c r="S49" s="45" t="str">
        <f t="shared" si="206"/>
        <v/>
      </c>
      <c r="T49" s="35"/>
      <c r="U49" s="27"/>
      <c r="V49" s="46"/>
      <c r="W49" s="67"/>
      <c r="X49" s="44" t="str">
        <f t="shared" si="248"/>
        <v/>
      </c>
      <c r="Y49" s="44"/>
      <c r="Z49" s="44"/>
      <c r="AA49" s="44"/>
      <c r="AB49" s="44" t="str">
        <f t="shared" si="249"/>
        <v/>
      </c>
      <c r="AC49" s="44"/>
      <c r="AD49" s="44"/>
      <c r="AE49" s="44"/>
      <c r="AF49" s="44" t="str">
        <f t="shared" si="207"/>
        <v/>
      </c>
      <c r="AG49" s="45" t="str">
        <f t="shared" si="208"/>
        <v/>
      </c>
      <c r="AH49" s="35"/>
      <c r="AI49" s="27"/>
      <c r="AJ49" s="46"/>
      <c r="AK49" s="44"/>
      <c r="AL49" s="44" t="str">
        <f t="shared" si="250"/>
        <v/>
      </c>
      <c r="AM49" s="44"/>
      <c r="AN49" s="44" t="str">
        <f t="shared" si="251"/>
        <v/>
      </c>
      <c r="AO49" s="44"/>
      <c r="AP49" s="44" t="str">
        <f t="shared" si="252"/>
        <v/>
      </c>
      <c r="AQ49" s="44"/>
      <c r="AR49" s="44"/>
      <c r="AS49" s="44"/>
      <c r="AT49" s="44" t="str">
        <f t="shared" si="209"/>
        <v/>
      </c>
      <c r="AU49" s="45" t="str">
        <f t="shared" si="210"/>
        <v/>
      </c>
      <c r="AV49" s="35"/>
      <c r="AW49" s="27"/>
      <c r="AX49" s="46"/>
      <c r="AY49" s="44"/>
      <c r="AZ49" s="44" t="str">
        <f t="shared" si="253"/>
        <v/>
      </c>
      <c r="BA49" s="44"/>
      <c r="BB49" s="44" t="str">
        <f t="shared" si="254"/>
        <v/>
      </c>
      <c r="BC49" s="44"/>
      <c r="BD49" s="44" t="str">
        <f t="shared" si="255"/>
        <v/>
      </c>
      <c r="BE49" s="44"/>
      <c r="BF49" s="44"/>
      <c r="BG49" s="44"/>
      <c r="BH49" s="44" t="str">
        <f t="shared" si="211"/>
        <v/>
      </c>
      <c r="BI49" s="45" t="str">
        <f t="shared" si="212"/>
        <v/>
      </c>
      <c r="BJ49" s="35"/>
      <c r="BK49" s="50"/>
      <c r="BL49" s="46"/>
      <c r="BM49" s="44"/>
      <c r="BN49" s="44" t="str">
        <f t="shared" si="279"/>
        <v/>
      </c>
      <c r="BO49" s="44"/>
      <c r="BP49" s="44" t="str">
        <f t="shared" si="280"/>
        <v/>
      </c>
      <c r="BQ49" s="44"/>
      <c r="BR49" s="44" t="str">
        <f t="shared" si="281"/>
        <v/>
      </c>
      <c r="BS49" s="44"/>
      <c r="BT49" s="60" t="str">
        <f t="shared" si="193"/>
        <v/>
      </c>
      <c r="BU49" s="67" t="str">
        <f t="shared" si="194"/>
        <v/>
      </c>
      <c r="BV49" s="44" t="str">
        <f t="shared" si="282"/>
        <v/>
      </c>
      <c r="BW49" s="45" t="str">
        <f t="shared" si="283"/>
        <v/>
      </c>
      <c r="BX49" s="35"/>
      <c r="BY49" s="27"/>
      <c r="BZ49" s="46"/>
      <c r="CA49" s="44"/>
      <c r="CB49" s="44" t="str">
        <f t="shared" si="284"/>
        <v/>
      </c>
      <c r="CC49" s="44"/>
      <c r="CD49" s="44" t="str">
        <f t="shared" si="285"/>
        <v/>
      </c>
      <c r="CE49" s="44"/>
      <c r="CF49" s="44" t="str">
        <f t="shared" si="286"/>
        <v/>
      </c>
      <c r="CG49" s="44"/>
      <c r="CH49" s="60" t="str">
        <f t="shared" si="244"/>
        <v/>
      </c>
      <c r="CI49" s="67" t="str">
        <f t="shared" si="245"/>
        <v/>
      </c>
      <c r="CJ49" s="44" t="str">
        <f t="shared" si="287"/>
        <v/>
      </c>
      <c r="CK49" s="45" t="str">
        <f t="shared" si="288"/>
        <v/>
      </c>
      <c r="CL49" s="35"/>
      <c r="CM49" s="27"/>
      <c r="CN49" s="46"/>
      <c r="CO49" s="44"/>
      <c r="CP49" s="44" t="str">
        <f t="shared" si="289"/>
        <v/>
      </c>
      <c r="CQ49" s="44"/>
      <c r="CR49" s="44" t="str">
        <f t="shared" si="290"/>
        <v/>
      </c>
      <c r="CS49" s="44"/>
      <c r="CT49" s="44" t="str">
        <f t="shared" si="291"/>
        <v/>
      </c>
      <c r="CU49" s="44"/>
      <c r="CV49" s="60" t="str">
        <f t="shared" si="201"/>
        <v/>
      </c>
      <c r="CW49" s="67" t="str">
        <f t="shared" si="202"/>
        <v/>
      </c>
      <c r="CX49" s="44" t="str">
        <f t="shared" si="292"/>
        <v/>
      </c>
      <c r="CY49" s="45" t="str">
        <f t="shared" si="293"/>
        <v/>
      </c>
      <c r="CZ49" s="35"/>
      <c r="DA49" s="58"/>
      <c r="DB49" s="46"/>
      <c r="DC49" s="44"/>
      <c r="DD49" s="44" t="str">
        <f t="shared" si="294"/>
        <v/>
      </c>
      <c r="DE49" s="44"/>
      <c r="DF49" s="44" t="str">
        <f t="shared" si="295"/>
        <v/>
      </c>
      <c r="DG49" s="44"/>
      <c r="DH49" s="44" t="str">
        <f t="shared" si="296"/>
        <v/>
      </c>
      <c r="DI49" s="44"/>
      <c r="DJ49" s="60" t="str">
        <f t="shared" si="235"/>
        <v/>
      </c>
      <c r="DK49" s="67" t="str">
        <f t="shared" si="236"/>
        <v/>
      </c>
      <c r="DL49" s="44" t="str">
        <f t="shared" si="297"/>
        <v/>
      </c>
      <c r="DM49" s="45" t="str">
        <f t="shared" si="298"/>
        <v/>
      </c>
      <c r="DN49" s="35"/>
      <c r="DO49" s="27"/>
      <c r="DP49" s="46"/>
      <c r="DQ49" s="44"/>
      <c r="DR49" s="44" t="str">
        <f t="shared" si="299"/>
        <v/>
      </c>
      <c r="DS49" s="44"/>
      <c r="DT49" s="44" t="str">
        <f t="shared" si="300"/>
        <v/>
      </c>
      <c r="DU49" s="44"/>
      <c r="DV49" s="44" t="str">
        <f t="shared" si="301"/>
        <v/>
      </c>
      <c r="DW49" s="44"/>
      <c r="DX49" s="60" t="str">
        <f t="shared" si="242"/>
        <v/>
      </c>
      <c r="DY49" s="67" t="str">
        <f t="shared" si="243"/>
        <v/>
      </c>
      <c r="DZ49" s="44" t="str">
        <f t="shared" si="302"/>
        <v/>
      </c>
      <c r="EA49" s="45" t="str">
        <f t="shared" si="303"/>
        <v/>
      </c>
      <c r="EB49" s="35"/>
      <c r="EC49" s="27"/>
      <c r="ED49" s="46"/>
      <c r="EE49" s="67"/>
      <c r="EF49" s="44" t="str">
        <f t="shared" si="256"/>
        <v/>
      </c>
      <c r="EG49" s="44"/>
      <c r="EH49" s="44"/>
      <c r="EI49" s="44"/>
      <c r="EJ49" s="44" t="str">
        <f t="shared" si="257"/>
        <v/>
      </c>
      <c r="EK49" s="44"/>
      <c r="EL49" s="44"/>
      <c r="EM49" s="44"/>
      <c r="EN49" s="44" t="str">
        <f t="shared" si="213"/>
        <v/>
      </c>
      <c r="EO49" s="45" t="str">
        <f t="shared" si="214"/>
        <v/>
      </c>
      <c r="EP49" s="35"/>
      <c r="EQ49" s="27"/>
      <c r="ER49" s="46"/>
      <c r="ES49" s="44"/>
      <c r="ET49" s="44" t="str">
        <f t="shared" si="258"/>
        <v/>
      </c>
      <c r="EU49" s="44"/>
      <c r="EV49" s="44" t="str">
        <f t="shared" si="259"/>
        <v/>
      </c>
      <c r="EW49" s="44"/>
      <c r="EX49" s="44" t="str">
        <f t="shared" si="260"/>
        <v/>
      </c>
      <c r="EY49" s="44"/>
      <c r="EZ49" s="44"/>
      <c r="FA49" s="44"/>
      <c r="FB49" s="44" t="str">
        <f t="shared" si="215"/>
        <v/>
      </c>
      <c r="FC49" s="45" t="str">
        <f t="shared" si="216"/>
        <v/>
      </c>
      <c r="FD49" s="35"/>
      <c r="FF49" s="46"/>
      <c r="FG49" s="67"/>
      <c r="FH49" s="44" t="str">
        <f t="shared" si="261"/>
        <v/>
      </c>
      <c r="FI49" s="44"/>
      <c r="FJ49" s="44"/>
      <c r="FK49" s="44"/>
      <c r="FL49" s="44" t="str">
        <f t="shared" si="262"/>
        <v/>
      </c>
      <c r="FM49" s="44"/>
      <c r="FN49" s="44"/>
      <c r="FO49" s="44"/>
      <c r="FP49" s="44" t="str">
        <f t="shared" si="217"/>
        <v/>
      </c>
      <c r="FQ49" s="45" t="str">
        <f t="shared" si="218"/>
        <v/>
      </c>
      <c r="FR49" s="35"/>
      <c r="FT49" s="46"/>
      <c r="FU49" s="67"/>
      <c r="FV49" s="44" t="str">
        <f t="shared" si="263"/>
        <v/>
      </c>
      <c r="FW49" s="44"/>
      <c r="FX49" s="44"/>
      <c r="FY49" s="44"/>
      <c r="FZ49" s="44" t="str">
        <f t="shared" si="264"/>
        <v/>
      </c>
      <c r="GA49" s="44"/>
      <c r="GB49" s="44"/>
      <c r="GC49" s="44"/>
      <c r="GD49" s="44" t="str">
        <f t="shared" si="219"/>
        <v/>
      </c>
      <c r="GE49" s="45" t="str">
        <f t="shared" si="220"/>
        <v/>
      </c>
      <c r="GF49" s="35"/>
      <c r="GH49" s="46"/>
      <c r="GI49" s="67"/>
      <c r="GJ49" s="44" t="str">
        <f t="shared" si="265"/>
        <v/>
      </c>
      <c r="GK49" s="44"/>
      <c r="GL49" s="44"/>
      <c r="GM49" s="44"/>
      <c r="GN49" s="44" t="str">
        <f t="shared" si="266"/>
        <v/>
      </c>
      <c r="GO49" s="44"/>
      <c r="GP49" s="44"/>
      <c r="GQ49" s="44"/>
      <c r="GR49" s="44" t="str">
        <f t="shared" si="221"/>
        <v/>
      </c>
      <c r="GS49" s="45" t="str">
        <f t="shared" si="222"/>
        <v/>
      </c>
      <c r="GT49" s="35"/>
      <c r="GU49" s="27"/>
      <c r="GV49" s="46"/>
      <c r="GW49" s="67"/>
      <c r="GX49" s="44" t="str">
        <f t="shared" si="267"/>
        <v/>
      </c>
      <c r="GY49" s="44"/>
      <c r="GZ49" s="44"/>
      <c r="HA49" s="44"/>
      <c r="HB49" s="44" t="str">
        <f t="shared" si="268"/>
        <v/>
      </c>
      <c r="HC49" s="44"/>
      <c r="HD49" s="44"/>
      <c r="HE49" s="44"/>
      <c r="HF49" s="44" t="str">
        <f t="shared" si="223"/>
        <v/>
      </c>
      <c r="HG49" s="45" t="str">
        <f t="shared" si="224"/>
        <v/>
      </c>
      <c r="HH49" s="35"/>
      <c r="HJ49" s="46"/>
      <c r="HK49" s="67"/>
      <c r="HL49" s="44" t="str">
        <f t="shared" si="269"/>
        <v/>
      </c>
      <c r="HM49" s="44"/>
      <c r="HN49" s="44"/>
      <c r="HO49" s="44"/>
      <c r="HP49" s="44" t="str">
        <f t="shared" si="270"/>
        <v/>
      </c>
      <c r="HQ49" s="44"/>
      <c r="HR49" s="44"/>
      <c r="HS49" s="44"/>
      <c r="HT49" s="44" t="str">
        <f t="shared" si="225"/>
        <v/>
      </c>
      <c r="HU49" s="45" t="str">
        <f t="shared" si="226"/>
        <v/>
      </c>
      <c r="HV49" s="35"/>
      <c r="HW49" s="61"/>
      <c r="HX49" s="46"/>
      <c r="HY49" s="44"/>
      <c r="HZ49" s="44" t="str">
        <f t="shared" si="304"/>
        <v/>
      </c>
      <c r="IA49" s="44"/>
      <c r="IB49" s="44" t="str">
        <f t="shared" si="305"/>
        <v/>
      </c>
      <c r="IC49" s="44"/>
      <c r="ID49" s="44" t="str">
        <f t="shared" si="306"/>
        <v/>
      </c>
      <c r="IE49" s="44"/>
      <c r="IF49" s="60" t="str">
        <f>IF(HY47="","",IF45)</f>
        <v/>
      </c>
      <c r="IG49" s="67" t="str">
        <f>IF(HY47="","",IG45)</f>
        <v/>
      </c>
      <c r="IH49" s="44" t="str">
        <f t="shared" si="307"/>
        <v/>
      </c>
      <c r="II49" s="45" t="str">
        <f>IF(ID49="","",IH49/(HZ48*100))</f>
        <v/>
      </c>
      <c r="IJ49" s="35"/>
      <c r="IL49" s="46"/>
      <c r="IM49" s="44"/>
      <c r="IN49" s="44" t="str">
        <f t="shared" si="308"/>
        <v/>
      </c>
      <c r="IO49" s="44"/>
      <c r="IP49" s="44" t="str">
        <f t="shared" si="309"/>
        <v/>
      </c>
      <c r="IQ49" s="44"/>
      <c r="IR49" s="44" t="str">
        <f t="shared" si="310"/>
        <v/>
      </c>
      <c r="IS49" s="44"/>
      <c r="IT49" s="60" t="str">
        <f t="shared" si="311"/>
        <v/>
      </c>
      <c r="IU49" s="67" t="str">
        <f t="shared" si="312"/>
        <v/>
      </c>
      <c r="IV49" s="44" t="str">
        <f t="shared" si="313"/>
        <v/>
      </c>
      <c r="IW49" s="45" t="str">
        <f t="shared" si="314"/>
        <v/>
      </c>
      <c r="IX49" s="35"/>
      <c r="IY49" s="33"/>
      <c r="IZ49" s="46"/>
      <c r="JA49" s="44"/>
      <c r="JB49" s="44" t="str">
        <f t="shared" si="315"/>
        <v/>
      </c>
      <c r="JC49" s="44"/>
      <c r="JD49" s="44" t="str">
        <f t="shared" si="316"/>
        <v/>
      </c>
      <c r="JE49" s="44"/>
      <c r="JF49" s="44" t="str">
        <f t="shared" si="317"/>
        <v/>
      </c>
      <c r="JG49" s="44"/>
      <c r="JH49" s="60" t="str">
        <f t="shared" si="237"/>
        <v/>
      </c>
      <c r="JI49" s="67" t="str">
        <f t="shared" si="238"/>
        <v/>
      </c>
      <c r="JJ49" s="44" t="str">
        <f t="shared" si="318"/>
        <v/>
      </c>
      <c r="JK49" s="45" t="str">
        <f t="shared" si="319"/>
        <v/>
      </c>
      <c r="JL49" s="35"/>
      <c r="JM49" s="27"/>
      <c r="JN49" s="46"/>
      <c r="JO49" s="44"/>
      <c r="JP49" s="44" t="str">
        <f t="shared" si="320"/>
        <v/>
      </c>
      <c r="JQ49" s="44"/>
      <c r="JR49" s="44" t="str">
        <f t="shared" si="321"/>
        <v/>
      </c>
      <c r="JS49" s="44"/>
      <c r="JT49" s="44" t="str">
        <f t="shared" si="322"/>
        <v/>
      </c>
      <c r="JU49" s="44"/>
      <c r="JV49" s="60" t="str">
        <f t="shared" si="337"/>
        <v/>
      </c>
      <c r="JW49" s="67" t="str">
        <f t="shared" si="336"/>
        <v/>
      </c>
      <c r="JX49" s="44" t="str">
        <f t="shared" si="323"/>
        <v/>
      </c>
      <c r="JY49" s="45" t="str">
        <f t="shared" si="324"/>
        <v/>
      </c>
      <c r="JZ49" s="35"/>
      <c r="KA49" s="61"/>
      <c r="KB49" s="46"/>
      <c r="KC49" s="44"/>
      <c r="KD49" s="44" t="str">
        <f t="shared" si="325"/>
        <v/>
      </c>
      <c r="KE49" s="44"/>
      <c r="KF49" s="44" t="str">
        <f t="shared" si="326"/>
        <v/>
      </c>
      <c r="KG49" s="44"/>
      <c r="KH49" s="44" t="str">
        <f t="shared" si="327"/>
        <v/>
      </c>
      <c r="KI49" s="44"/>
      <c r="KJ49" s="60" t="str">
        <f t="shared" si="240"/>
        <v/>
      </c>
      <c r="KK49" s="67" t="str">
        <f t="shared" si="241"/>
        <v/>
      </c>
      <c r="KL49" s="44" t="str">
        <f t="shared" si="328"/>
        <v/>
      </c>
      <c r="KM49" s="45" t="str">
        <f t="shared" si="329"/>
        <v/>
      </c>
      <c r="KN49" s="35"/>
      <c r="KO49" s="27"/>
      <c r="KP49" s="46"/>
      <c r="KQ49" s="44"/>
      <c r="KR49" s="44" t="str">
        <f t="shared" si="239"/>
        <v/>
      </c>
      <c r="KS49" s="44"/>
      <c r="KT49" s="44" t="str">
        <f t="shared" si="330"/>
        <v/>
      </c>
      <c r="KU49" s="44"/>
      <c r="KV49" s="44" t="str">
        <f t="shared" si="331"/>
        <v/>
      </c>
      <c r="KW49" s="44"/>
      <c r="KX49" s="60" t="str">
        <f t="shared" si="332"/>
        <v/>
      </c>
      <c r="KY49" s="67" t="str">
        <f t="shared" si="333"/>
        <v/>
      </c>
      <c r="KZ49" s="44" t="str">
        <f t="shared" si="334"/>
        <v/>
      </c>
      <c r="LA49" s="45" t="str">
        <f t="shared" si="335"/>
        <v/>
      </c>
      <c r="LB49" s="35"/>
      <c r="LC49" s="27"/>
      <c r="LD49" s="51"/>
      <c r="LE49" s="43"/>
      <c r="LF49" s="44"/>
      <c r="LG49" s="44"/>
      <c r="LH49" s="44"/>
      <c r="LI49" s="44"/>
      <c r="LJ49" s="44"/>
      <c r="LK49" s="44"/>
      <c r="LL49" s="60"/>
      <c r="LM49" s="67"/>
      <c r="LN49" s="44" t="str">
        <f t="shared" si="122"/>
        <v/>
      </c>
      <c r="LO49" s="45"/>
      <c r="LP49" s="35"/>
      <c r="LQ49" s="27"/>
      <c r="LR49" s="46"/>
      <c r="LS49" s="67"/>
      <c r="LT49" s="44" t="str">
        <f t="shared" si="271"/>
        <v/>
      </c>
      <c r="LU49" s="44"/>
      <c r="LV49" s="44"/>
      <c r="LW49" s="44"/>
      <c r="LX49" s="44" t="str">
        <f t="shared" si="272"/>
        <v/>
      </c>
      <c r="LY49" s="44"/>
      <c r="LZ49" s="44"/>
      <c r="MA49" s="44"/>
      <c r="MB49" s="44" t="str">
        <f t="shared" si="227"/>
        <v/>
      </c>
      <c r="MC49" s="45" t="str">
        <f t="shared" si="228"/>
        <v/>
      </c>
      <c r="MD49" s="35"/>
      <c r="ME49" s="27"/>
      <c r="MF49" s="46"/>
      <c r="MG49" s="67"/>
      <c r="MH49" s="44" t="str">
        <f t="shared" si="273"/>
        <v/>
      </c>
      <c r="MI49" s="44"/>
      <c r="MJ49" s="44"/>
      <c r="MK49" s="44"/>
      <c r="ML49" s="44" t="str">
        <f t="shared" si="274"/>
        <v/>
      </c>
      <c r="MM49" s="44"/>
      <c r="MN49" s="44"/>
      <c r="MO49" s="44"/>
      <c r="MP49" s="44" t="str">
        <f t="shared" si="229"/>
        <v/>
      </c>
      <c r="MQ49" s="45" t="str">
        <f t="shared" si="230"/>
        <v/>
      </c>
      <c r="MR49" s="35"/>
      <c r="MS49" s="27"/>
      <c r="MT49" s="46"/>
      <c r="MU49" s="67"/>
      <c r="MV49" s="44" t="str">
        <f t="shared" si="275"/>
        <v/>
      </c>
      <c r="MW49" s="44"/>
      <c r="MX49" s="44"/>
      <c r="MY49" s="44"/>
      <c r="MZ49" s="44" t="str">
        <f t="shared" si="276"/>
        <v/>
      </c>
      <c r="NA49" s="44"/>
      <c r="NB49" s="44"/>
      <c r="NC49" s="44"/>
      <c r="ND49" s="44" t="str">
        <f t="shared" si="231"/>
        <v/>
      </c>
      <c r="NE49" s="45" t="str">
        <f t="shared" si="232"/>
        <v/>
      </c>
      <c r="NF49" s="35"/>
      <c r="NG49" s="27"/>
      <c r="NH49" s="46"/>
      <c r="NI49" s="67"/>
      <c r="NJ49" s="44" t="str">
        <f t="shared" si="277"/>
        <v/>
      </c>
      <c r="NK49" s="44"/>
      <c r="NL49" s="44"/>
      <c r="NM49" s="44"/>
      <c r="NN49" s="44" t="str">
        <f t="shared" si="278"/>
        <v/>
      </c>
      <c r="NO49" s="44"/>
      <c r="NP49" s="44"/>
      <c r="NQ49" s="44"/>
      <c r="NR49" s="44" t="str">
        <f t="shared" si="233"/>
        <v/>
      </c>
      <c r="NS49" s="45" t="str">
        <f t="shared" si="234"/>
        <v/>
      </c>
      <c r="NT49" s="35"/>
    </row>
    <row r="50" spans="1:384" ht="15" customHeight="1" thickBot="1" x14ac:dyDescent="0.25">
      <c r="A50" s="38"/>
      <c r="B50" s="39"/>
      <c r="C50" s="40"/>
      <c r="D50" s="40"/>
      <c r="E50" s="41"/>
      <c r="F50" s="41"/>
      <c r="G50" s="40"/>
      <c r="H50" s="42"/>
      <c r="I50" s="44"/>
      <c r="J50" s="44" t="str">
        <f t="shared" si="246"/>
        <v/>
      </c>
      <c r="K50" s="44"/>
      <c r="L50" s="44"/>
      <c r="M50" s="44"/>
      <c r="N50" s="44" t="str">
        <f t="shared" si="247"/>
        <v/>
      </c>
      <c r="O50" s="44"/>
      <c r="P50" s="44"/>
      <c r="Q50" s="44"/>
      <c r="R50" s="44" t="str">
        <f t="shared" si="205"/>
        <v/>
      </c>
      <c r="S50" s="45" t="str">
        <f t="shared" si="206"/>
        <v/>
      </c>
      <c r="T50" s="35"/>
      <c r="U50" s="27"/>
      <c r="V50" s="46"/>
      <c r="W50" s="67"/>
      <c r="X50" s="44" t="str">
        <f t="shared" si="248"/>
        <v/>
      </c>
      <c r="Y50" s="44"/>
      <c r="Z50" s="44"/>
      <c r="AA50" s="44"/>
      <c r="AB50" s="44" t="str">
        <f t="shared" si="249"/>
        <v/>
      </c>
      <c r="AC50" s="44"/>
      <c r="AD50" s="44"/>
      <c r="AE50" s="44"/>
      <c r="AF50" s="44" t="str">
        <f t="shared" si="207"/>
        <v/>
      </c>
      <c r="AG50" s="45" t="str">
        <f t="shared" si="208"/>
        <v/>
      </c>
      <c r="AH50" s="35"/>
      <c r="AI50" s="27"/>
      <c r="AJ50" s="46"/>
      <c r="AK50" s="44"/>
      <c r="AL50" s="44" t="str">
        <f t="shared" si="250"/>
        <v/>
      </c>
      <c r="AM50" s="44"/>
      <c r="AN50" s="44" t="str">
        <f t="shared" si="251"/>
        <v/>
      </c>
      <c r="AO50" s="44"/>
      <c r="AP50" s="44" t="str">
        <f t="shared" si="252"/>
        <v/>
      </c>
      <c r="AQ50" s="44"/>
      <c r="AR50" s="44"/>
      <c r="AS50" s="44"/>
      <c r="AT50" s="44" t="str">
        <f t="shared" si="209"/>
        <v/>
      </c>
      <c r="AU50" s="45" t="str">
        <f t="shared" si="210"/>
        <v/>
      </c>
      <c r="AV50" s="35"/>
      <c r="AW50" s="27"/>
      <c r="AX50" s="46"/>
      <c r="AY50" s="44"/>
      <c r="AZ50" s="44" t="str">
        <f t="shared" si="253"/>
        <v/>
      </c>
      <c r="BA50" s="44"/>
      <c r="BB50" s="44" t="str">
        <f t="shared" si="254"/>
        <v/>
      </c>
      <c r="BC50" s="44"/>
      <c r="BD50" s="44" t="str">
        <f t="shared" si="255"/>
        <v/>
      </c>
      <c r="BE50" s="44"/>
      <c r="BF50" s="44"/>
      <c r="BG50" s="44"/>
      <c r="BH50" s="44" t="str">
        <f t="shared" si="211"/>
        <v/>
      </c>
      <c r="BI50" s="45" t="str">
        <f t="shared" si="212"/>
        <v/>
      </c>
      <c r="BJ50" s="35"/>
      <c r="BK50" s="50"/>
      <c r="BL50" s="74"/>
      <c r="BM50" s="75"/>
      <c r="BN50" s="75" t="str">
        <f t="shared" si="279"/>
        <v/>
      </c>
      <c r="BO50" s="75"/>
      <c r="BP50" s="75" t="str">
        <f t="shared" si="280"/>
        <v/>
      </c>
      <c r="BQ50" s="75"/>
      <c r="BR50" s="75" t="str">
        <f t="shared" si="281"/>
        <v/>
      </c>
      <c r="BS50" s="75"/>
      <c r="BT50" s="77" t="str">
        <f t="shared" si="193"/>
        <v/>
      </c>
      <c r="BU50" s="78" t="str">
        <f t="shared" si="194"/>
        <v/>
      </c>
      <c r="BV50" s="75" t="str">
        <f t="shared" si="282"/>
        <v/>
      </c>
      <c r="BW50" s="79" t="str">
        <f t="shared" si="283"/>
        <v/>
      </c>
      <c r="BX50" s="35"/>
      <c r="BY50" s="27"/>
      <c r="BZ50" s="74"/>
      <c r="CA50" s="75"/>
      <c r="CB50" s="75" t="str">
        <f t="shared" si="284"/>
        <v/>
      </c>
      <c r="CC50" s="75"/>
      <c r="CD50" s="75" t="str">
        <f t="shared" si="285"/>
        <v/>
      </c>
      <c r="CE50" s="75"/>
      <c r="CF50" s="75" t="str">
        <f t="shared" si="286"/>
        <v/>
      </c>
      <c r="CG50" s="75"/>
      <c r="CH50" s="77" t="str">
        <f t="shared" si="244"/>
        <v/>
      </c>
      <c r="CI50" s="78" t="str">
        <f t="shared" si="245"/>
        <v/>
      </c>
      <c r="CJ50" s="75" t="str">
        <f t="shared" si="287"/>
        <v/>
      </c>
      <c r="CK50" s="79" t="str">
        <f t="shared" si="288"/>
        <v/>
      </c>
      <c r="CL50" s="35"/>
      <c r="CM50" s="27"/>
      <c r="CN50" s="74"/>
      <c r="CO50" s="75"/>
      <c r="CP50" s="75" t="str">
        <f t="shared" si="289"/>
        <v/>
      </c>
      <c r="CQ50" s="75"/>
      <c r="CR50" s="75" t="str">
        <f t="shared" si="290"/>
        <v/>
      </c>
      <c r="CS50" s="75"/>
      <c r="CT50" s="75" t="str">
        <f t="shared" si="291"/>
        <v/>
      </c>
      <c r="CU50" s="75"/>
      <c r="CV50" s="77" t="str">
        <f t="shared" si="201"/>
        <v/>
      </c>
      <c r="CW50" s="78" t="str">
        <f t="shared" si="202"/>
        <v/>
      </c>
      <c r="CX50" s="75" t="str">
        <f t="shared" si="292"/>
        <v/>
      </c>
      <c r="CY50" s="79" t="str">
        <f t="shared" si="293"/>
        <v/>
      </c>
      <c r="CZ50" s="35"/>
      <c r="DA50" s="58"/>
      <c r="DB50" s="74"/>
      <c r="DC50" s="75"/>
      <c r="DD50" s="75" t="str">
        <f t="shared" si="294"/>
        <v/>
      </c>
      <c r="DE50" s="75"/>
      <c r="DF50" s="75" t="str">
        <f t="shared" si="295"/>
        <v/>
      </c>
      <c r="DG50" s="75"/>
      <c r="DH50" s="75" t="str">
        <f t="shared" si="296"/>
        <v/>
      </c>
      <c r="DI50" s="75"/>
      <c r="DJ50" s="77" t="str">
        <f t="shared" si="235"/>
        <v/>
      </c>
      <c r="DK50" s="78" t="str">
        <f t="shared" si="236"/>
        <v/>
      </c>
      <c r="DL50" s="75" t="str">
        <f t="shared" si="297"/>
        <v/>
      </c>
      <c r="DM50" s="79" t="str">
        <f t="shared" si="298"/>
        <v/>
      </c>
      <c r="DN50" s="35"/>
      <c r="DO50" s="27"/>
      <c r="DP50" s="74"/>
      <c r="DQ50" s="75"/>
      <c r="DR50" s="75" t="str">
        <f t="shared" si="299"/>
        <v/>
      </c>
      <c r="DS50" s="75"/>
      <c r="DT50" s="75" t="str">
        <f t="shared" si="300"/>
        <v/>
      </c>
      <c r="DU50" s="75"/>
      <c r="DV50" s="75" t="str">
        <f t="shared" si="301"/>
        <v/>
      </c>
      <c r="DW50" s="75"/>
      <c r="DX50" s="77" t="str">
        <f t="shared" si="242"/>
        <v/>
      </c>
      <c r="DY50" s="78" t="str">
        <f t="shared" si="243"/>
        <v/>
      </c>
      <c r="DZ50" s="75" t="str">
        <f t="shared" si="302"/>
        <v/>
      </c>
      <c r="EA50" s="79" t="str">
        <f t="shared" si="303"/>
        <v/>
      </c>
      <c r="EB50" s="35"/>
      <c r="EC50" s="27"/>
      <c r="ED50" s="46"/>
      <c r="EE50" s="67"/>
      <c r="EF50" s="44" t="str">
        <f t="shared" si="256"/>
        <v/>
      </c>
      <c r="EG50" s="44"/>
      <c r="EH50" s="44"/>
      <c r="EI50" s="44"/>
      <c r="EJ50" s="44" t="str">
        <f t="shared" si="257"/>
        <v/>
      </c>
      <c r="EK50" s="44"/>
      <c r="EL50" s="44"/>
      <c r="EM50" s="44"/>
      <c r="EN50" s="44" t="str">
        <f t="shared" si="213"/>
        <v/>
      </c>
      <c r="EO50" s="45" t="str">
        <f t="shared" si="214"/>
        <v/>
      </c>
      <c r="EP50" s="35"/>
      <c r="EQ50" s="27"/>
      <c r="ER50" s="46"/>
      <c r="ES50" s="44"/>
      <c r="ET50" s="44" t="str">
        <f t="shared" si="258"/>
        <v/>
      </c>
      <c r="EU50" s="44"/>
      <c r="EV50" s="44" t="str">
        <f t="shared" si="259"/>
        <v/>
      </c>
      <c r="EW50" s="44"/>
      <c r="EX50" s="44" t="str">
        <f t="shared" si="260"/>
        <v/>
      </c>
      <c r="EY50" s="44"/>
      <c r="EZ50" s="44"/>
      <c r="FA50" s="44"/>
      <c r="FB50" s="44" t="str">
        <f t="shared" si="215"/>
        <v/>
      </c>
      <c r="FC50" s="45" t="str">
        <f t="shared" si="216"/>
        <v/>
      </c>
      <c r="FD50" s="35"/>
      <c r="FF50" s="46"/>
      <c r="FG50" s="67"/>
      <c r="FH50" s="44" t="str">
        <f t="shared" si="261"/>
        <v/>
      </c>
      <c r="FI50" s="44"/>
      <c r="FJ50" s="44"/>
      <c r="FK50" s="44"/>
      <c r="FL50" s="44" t="str">
        <f t="shared" si="262"/>
        <v/>
      </c>
      <c r="FM50" s="44"/>
      <c r="FN50" s="44"/>
      <c r="FO50" s="44"/>
      <c r="FP50" s="44" t="str">
        <f t="shared" si="217"/>
        <v/>
      </c>
      <c r="FQ50" s="45" t="str">
        <f t="shared" si="218"/>
        <v/>
      </c>
      <c r="FR50" s="35"/>
      <c r="FT50" s="46"/>
      <c r="FU50" s="67"/>
      <c r="FV50" s="44" t="str">
        <f t="shared" si="263"/>
        <v/>
      </c>
      <c r="FW50" s="44"/>
      <c r="FX50" s="44"/>
      <c r="FY50" s="44"/>
      <c r="FZ50" s="44" t="str">
        <f t="shared" si="264"/>
        <v/>
      </c>
      <c r="GA50" s="44"/>
      <c r="GB50" s="44"/>
      <c r="GC50" s="44"/>
      <c r="GD50" s="44" t="str">
        <f t="shared" si="219"/>
        <v/>
      </c>
      <c r="GE50" s="45" t="str">
        <f t="shared" si="220"/>
        <v/>
      </c>
      <c r="GF50" s="35"/>
      <c r="GH50" s="46"/>
      <c r="GI50" s="67"/>
      <c r="GJ50" s="44" t="str">
        <f t="shared" si="265"/>
        <v/>
      </c>
      <c r="GK50" s="44"/>
      <c r="GL50" s="44"/>
      <c r="GM50" s="44"/>
      <c r="GN50" s="44" t="str">
        <f t="shared" si="266"/>
        <v/>
      </c>
      <c r="GO50" s="44"/>
      <c r="GP50" s="44"/>
      <c r="GQ50" s="44"/>
      <c r="GR50" s="44" t="str">
        <f t="shared" si="221"/>
        <v/>
      </c>
      <c r="GS50" s="45" t="str">
        <f t="shared" si="222"/>
        <v/>
      </c>
      <c r="GT50" s="35"/>
      <c r="GU50" s="27"/>
      <c r="GV50" s="46"/>
      <c r="GW50" s="67"/>
      <c r="GX50" s="44" t="str">
        <f t="shared" si="267"/>
        <v/>
      </c>
      <c r="GY50" s="44"/>
      <c r="GZ50" s="44"/>
      <c r="HA50" s="44"/>
      <c r="HB50" s="44" t="str">
        <f t="shared" si="268"/>
        <v/>
      </c>
      <c r="HC50" s="44"/>
      <c r="HD50" s="44"/>
      <c r="HE50" s="44"/>
      <c r="HF50" s="44" t="str">
        <f t="shared" si="223"/>
        <v/>
      </c>
      <c r="HG50" s="45" t="str">
        <f t="shared" si="224"/>
        <v/>
      </c>
      <c r="HH50" s="35"/>
      <c r="HJ50" s="46"/>
      <c r="HK50" s="67"/>
      <c r="HL50" s="44" t="str">
        <f t="shared" si="269"/>
        <v/>
      </c>
      <c r="HM50" s="44"/>
      <c r="HN50" s="44"/>
      <c r="HO50" s="44"/>
      <c r="HP50" s="44" t="str">
        <f t="shared" si="270"/>
        <v/>
      </c>
      <c r="HQ50" s="44"/>
      <c r="HR50" s="44"/>
      <c r="HS50" s="44"/>
      <c r="HT50" s="44" t="str">
        <f t="shared" si="225"/>
        <v/>
      </c>
      <c r="HU50" s="45" t="str">
        <f t="shared" si="226"/>
        <v/>
      </c>
      <c r="HV50" s="35"/>
      <c r="HW50" s="61"/>
      <c r="HX50" s="74"/>
      <c r="HY50" s="75"/>
      <c r="HZ50" s="75" t="str">
        <f t="shared" si="304"/>
        <v/>
      </c>
      <c r="IA50" s="75"/>
      <c r="IB50" s="75" t="str">
        <f t="shared" si="305"/>
        <v/>
      </c>
      <c r="IC50" s="75"/>
      <c r="ID50" s="75" t="str">
        <f t="shared" si="306"/>
        <v/>
      </c>
      <c r="IE50" s="75"/>
      <c r="IF50" s="77" t="str">
        <f>IF(HY47="","",IF46)</f>
        <v/>
      </c>
      <c r="IG50" s="78" t="str">
        <f>IF(HY47="","",IG46)</f>
        <v/>
      </c>
      <c r="IH50" s="75" t="str">
        <f t="shared" si="307"/>
        <v/>
      </c>
      <c r="II50" s="79" t="str">
        <f>IF(ID50="","",IH50/(HZ48*100))</f>
        <v/>
      </c>
      <c r="IJ50" s="35"/>
      <c r="IL50" s="74"/>
      <c r="IM50" s="75"/>
      <c r="IN50" s="75" t="str">
        <f t="shared" si="308"/>
        <v/>
      </c>
      <c r="IO50" s="75"/>
      <c r="IP50" s="75" t="str">
        <f t="shared" si="309"/>
        <v/>
      </c>
      <c r="IQ50" s="75"/>
      <c r="IR50" s="75" t="str">
        <f t="shared" si="310"/>
        <v/>
      </c>
      <c r="IS50" s="75"/>
      <c r="IT50" s="77" t="str">
        <f t="shared" si="311"/>
        <v/>
      </c>
      <c r="IU50" s="78" t="str">
        <f t="shared" si="312"/>
        <v/>
      </c>
      <c r="IV50" s="75" t="str">
        <f t="shared" si="313"/>
        <v/>
      </c>
      <c r="IW50" s="79" t="str">
        <f t="shared" si="314"/>
        <v/>
      </c>
      <c r="IX50" s="35"/>
      <c r="IY50" s="33"/>
      <c r="IZ50" s="74"/>
      <c r="JA50" s="75"/>
      <c r="JB50" s="75" t="str">
        <f t="shared" si="315"/>
        <v/>
      </c>
      <c r="JC50" s="75"/>
      <c r="JD50" s="75" t="str">
        <f t="shared" si="316"/>
        <v/>
      </c>
      <c r="JE50" s="75"/>
      <c r="JF50" s="75" t="str">
        <f t="shared" si="317"/>
        <v/>
      </c>
      <c r="JG50" s="75"/>
      <c r="JH50" s="77" t="str">
        <f t="shared" si="237"/>
        <v/>
      </c>
      <c r="JI50" s="78" t="str">
        <f t="shared" si="238"/>
        <v/>
      </c>
      <c r="JJ50" s="75" t="str">
        <f t="shared" si="318"/>
        <v/>
      </c>
      <c r="JK50" s="79" t="str">
        <f t="shared" si="319"/>
        <v/>
      </c>
      <c r="JL50" s="35"/>
      <c r="JM50" s="27"/>
      <c r="JN50" s="74"/>
      <c r="JO50" s="75"/>
      <c r="JP50" s="75" t="str">
        <f t="shared" si="320"/>
        <v/>
      </c>
      <c r="JQ50" s="75"/>
      <c r="JR50" s="75" t="str">
        <f t="shared" si="321"/>
        <v/>
      </c>
      <c r="JS50" s="75"/>
      <c r="JT50" s="75" t="str">
        <f t="shared" si="322"/>
        <v/>
      </c>
      <c r="JU50" s="75"/>
      <c r="JV50" s="77" t="str">
        <f t="shared" si="337"/>
        <v/>
      </c>
      <c r="JW50" s="78" t="str">
        <f t="shared" si="336"/>
        <v/>
      </c>
      <c r="JX50" s="75" t="str">
        <f t="shared" si="323"/>
        <v/>
      </c>
      <c r="JY50" s="79" t="str">
        <f t="shared" si="324"/>
        <v/>
      </c>
      <c r="JZ50" s="35"/>
      <c r="KA50" s="61"/>
      <c r="KB50" s="74"/>
      <c r="KC50" s="75"/>
      <c r="KD50" s="75" t="str">
        <f t="shared" si="325"/>
        <v/>
      </c>
      <c r="KE50" s="75"/>
      <c r="KF50" s="75" t="str">
        <f t="shared" si="326"/>
        <v/>
      </c>
      <c r="KG50" s="75"/>
      <c r="KH50" s="75" t="str">
        <f t="shared" si="327"/>
        <v/>
      </c>
      <c r="KI50" s="75"/>
      <c r="KJ50" s="77" t="str">
        <f t="shared" si="240"/>
        <v/>
      </c>
      <c r="KK50" s="78" t="str">
        <f t="shared" si="241"/>
        <v/>
      </c>
      <c r="KL50" s="75" t="str">
        <f t="shared" si="328"/>
        <v/>
      </c>
      <c r="KM50" s="79" t="str">
        <f t="shared" si="329"/>
        <v/>
      </c>
      <c r="KN50" s="35"/>
      <c r="KO50" s="27"/>
      <c r="KP50" s="74"/>
      <c r="KQ50" s="75"/>
      <c r="KR50" s="75" t="str">
        <f t="shared" si="239"/>
        <v/>
      </c>
      <c r="KS50" s="75"/>
      <c r="KT50" s="75" t="str">
        <f t="shared" si="330"/>
        <v/>
      </c>
      <c r="KU50" s="75"/>
      <c r="KV50" s="75" t="str">
        <f t="shared" si="331"/>
        <v/>
      </c>
      <c r="KW50" s="75"/>
      <c r="KX50" s="77" t="str">
        <f t="shared" si="332"/>
        <v/>
      </c>
      <c r="KY50" s="78" t="str">
        <f t="shared" si="333"/>
        <v/>
      </c>
      <c r="KZ50" s="75" t="str">
        <f t="shared" si="334"/>
        <v/>
      </c>
      <c r="LA50" s="79" t="str">
        <f t="shared" si="335"/>
        <v/>
      </c>
      <c r="LB50" s="35"/>
      <c r="LC50" s="27"/>
      <c r="LD50" s="100"/>
      <c r="LE50" s="25"/>
      <c r="LF50" s="75"/>
      <c r="LG50" s="75"/>
      <c r="LH50" s="75"/>
      <c r="LI50" s="75"/>
      <c r="LJ50" s="75"/>
      <c r="LK50" s="75"/>
      <c r="LL50" s="77"/>
      <c r="LM50" s="78"/>
      <c r="LN50" s="75" t="str">
        <f t="shared" si="122"/>
        <v/>
      </c>
      <c r="LO50" s="79"/>
      <c r="LP50" s="35"/>
      <c r="LQ50" s="27"/>
      <c r="LR50" s="46"/>
      <c r="LS50" s="67"/>
      <c r="LT50" s="44" t="str">
        <f t="shared" si="271"/>
        <v/>
      </c>
      <c r="LU50" s="44"/>
      <c r="LV50" s="44"/>
      <c r="LW50" s="44"/>
      <c r="LX50" s="44" t="str">
        <f t="shared" si="272"/>
        <v/>
      </c>
      <c r="LY50" s="44"/>
      <c r="LZ50" s="44"/>
      <c r="MA50" s="44"/>
      <c r="MB50" s="44" t="str">
        <f t="shared" si="227"/>
        <v/>
      </c>
      <c r="MC50" s="45" t="str">
        <f t="shared" si="228"/>
        <v/>
      </c>
      <c r="MD50" s="35"/>
      <c r="ME50" s="27"/>
      <c r="MF50" s="46"/>
      <c r="MG50" s="67"/>
      <c r="MH50" s="44" t="str">
        <f t="shared" si="273"/>
        <v/>
      </c>
      <c r="MI50" s="44"/>
      <c r="MJ50" s="44"/>
      <c r="MK50" s="44"/>
      <c r="ML50" s="44" t="str">
        <f t="shared" si="274"/>
        <v/>
      </c>
      <c r="MM50" s="44"/>
      <c r="MN50" s="44"/>
      <c r="MO50" s="44"/>
      <c r="MP50" s="44" t="str">
        <f t="shared" si="229"/>
        <v/>
      </c>
      <c r="MQ50" s="45" t="str">
        <f t="shared" si="230"/>
        <v/>
      </c>
      <c r="MR50" s="35"/>
      <c r="MS50" s="27"/>
      <c r="MT50" s="46"/>
      <c r="MU50" s="67"/>
      <c r="MV50" s="44" t="str">
        <f t="shared" si="275"/>
        <v/>
      </c>
      <c r="MW50" s="44"/>
      <c r="MX50" s="44"/>
      <c r="MY50" s="44"/>
      <c r="MZ50" s="44" t="str">
        <f t="shared" si="276"/>
        <v/>
      </c>
      <c r="NA50" s="44"/>
      <c r="NB50" s="44"/>
      <c r="NC50" s="44"/>
      <c r="ND50" s="44" t="str">
        <f t="shared" si="231"/>
        <v/>
      </c>
      <c r="NE50" s="45" t="str">
        <f t="shared" si="232"/>
        <v/>
      </c>
      <c r="NF50" s="35"/>
      <c r="NG50" s="27"/>
      <c r="NH50" s="46"/>
      <c r="NI50" s="67"/>
      <c r="NJ50" s="44" t="str">
        <f t="shared" si="277"/>
        <v/>
      </c>
      <c r="NK50" s="44"/>
      <c r="NL50" s="44"/>
      <c r="NM50" s="44"/>
      <c r="NN50" s="44" t="str">
        <f t="shared" si="278"/>
        <v/>
      </c>
      <c r="NO50" s="44"/>
      <c r="NP50" s="44"/>
      <c r="NQ50" s="44"/>
      <c r="NR50" s="44" t="str">
        <f t="shared" si="233"/>
        <v/>
      </c>
      <c r="NS50" s="45" t="str">
        <f t="shared" si="234"/>
        <v/>
      </c>
      <c r="NT50" s="35"/>
    </row>
    <row r="51" spans="1:384" ht="15" customHeight="1" thickTop="1" x14ac:dyDescent="0.2">
      <c r="A51" s="38"/>
      <c r="B51" s="39"/>
      <c r="C51" s="40"/>
      <c r="D51" s="40"/>
      <c r="E51" s="41"/>
      <c r="F51" s="41"/>
      <c r="G51" s="40"/>
      <c r="H51" s="42"/>
      <c r="I51" s="44"/>
      <c r="J51" s="44" t="str">
        <f t="shared" si="246"/>
        <v/>
      </c>
      <c r="K51" s="44"/>
      <c r="L51" s="44"/>
      <c r="M51" s="44"/>
      <c r="N51" s="44" t="str">
        <f t="shared" si="247"/>
        <v/>
      </c>
      <c r="O51" s="44"/>
      <c r="P51" s="44"/>
      <c r="Q51" s="44"/>
      <c r="R51" s="44" t="str">
        <f t="shared" si="205"/>
        <v/>
      </c>
      <c r="S51" s="45" t="str">
        <f t="shared" si="206"/>
        <v/>
      </c>
      <c r="T51" s="35"/>
      <c r="U51" s="27"/>
      <c r="V51" s="46"/>
      <c r="W51" s="67"/>
      <c r="X51" s="44"/>
      <c r="Y51" s="44"/>
      <c r="Z51" s="44"/>
      <c r="AA51" s="44"/>
      <c r="AB51" s="44"/>
      <c r="AC51" s="44"/>
      <c r="AD51" s="44"/>
      <c r="AE51" s="44"/>
      <c r="AF51" s="44"/>
      <c r="AG51" s="45"/>
      <c r="AH51" s="35"/>
      <c r="AI51" s="27"/>
      <c r="AJ51" s="46"/>
      <c r="AK51" s="44"/>
      <c r="AL51" s="44" t="str">
        <f t="shared" si="250"/>
        <v/>
      </c>
      <c r="AM51" s="44"/>
      <c r="AN51" s="44" t="str">
        <f t="shared" si="251"/>
        <v/>
      </c>
      <c r="AO51" s="44"/>
      <c r="AP51" s="44" t="str">
        <f t="shared" si="252"/>
        <v/>
      </c>
      <c r="AQ51" s="44"/>
      <c r="AR51" s="44"/>
      <c r="AS51" s="44"/>
      <c r="AT51" s="44" t="str">
        <f t="shared" si="209"/>
        <v/>
      </c>
      <c r="AU51" s="45" t="str">
        <f t="shared" si="210"/>
        <v/>
      </c>
      <c r="AV51" s="35"/>
      <c r="AW51" s="27"/>
      <c r="AX51" s="46"/>
      <c r="AY51" s="44"/>
      <c r="AZ51" s="44" t="str">
        <f t="shared" si="253"/>
        <v/>
      </c>
      <c r="BA51" s="44"/>
      <c r="BB51" s="44" t="str">
        <f t="shared" si="254"/>
        <v/>
      </c>
      <c r="BC51" s="44"/>
      <c r="BD51" s="44" t="str">
        <f t="shared" si="255"/>
        <v/>
      </c>
      <c r="BE51" s="44"/>
      <c r="BF51" s="44"/>
      <c r="BG51" s="44"/>
      <c r="BH51" s="44" t="str">
        <f t="shared" si="211"/>
        <v/>
      </c>
      <c r="BI51" s="45" t="str">
        <f t="shared" si="212"/>
        <v/>
      </c>
      <c r="BJ51" s="35"/>
      <c r="BK51" s="50"/>
      <c r="BL51" s="51" t="str">
        <f>IF($A15="","",$A15)</f>
        <v/>
      </c>
      <c r="BM51" s="43"/>
      <c r="BN51" s="43" t="str">
        <f t="shared" si="279"/>
        <v/>
      </c>
      <c r="BO51" s="43"/>
      <c r="BP51" s="87" t="str">
        <f t="shared" si="280"/>
        <v/>
      </c>
      <c r="BQ51" s="43"/>
      <c r="BR51" s="43" t="str">
        <f t="shared" si="281"/>
        <v/>
      </c>
      <c r="BS51" s="43"/>
      <c r="BT51" s="53" t="str">
        <f t="shared" si="193"/>
        <v/>
      </c>
      <c r="BU51" s="47" t="str">
        <f t="shared" si="194"/>
        <v/>
      </c>
      <c r="BV51" s="44" t="str">
        <f t="shared" si="282"/>
        <v/>
      </c>
      <c r="BW51" s="89" t="str">
        <f t="shared" si="283"/>
        <v/>
      </c>
      <c r="BX51" s="35"/>
      <c r="BY51" s="27"/>
      <c r="BZ51" s="51" t="str">
        <f>IF($A15="","",$A15)</f>
        <v/>
      </c>
      <c r="CA51" s="43"/>
      <c r="CB51" s="43" t="str">
        <f t="shared" si="284"/>
        <v/>
      </c>
      <c r="CC51" s="43"/>
      <c r="CD51" s="87" t="str">
        <f t="shared" si="285"/>
        <v/>
      </c>
      <c r="CE51" s="43"/>
      <c r="CF51" s="43" t="str">
        <f t="shared" si="286"/>
        <v/>
      </c>
      <c r="CG51" s="43"/>
      <c r="CH51" s="53" t="str">
        <f t="shared" si="244"/>
        <v/>
      </c>
      <c r="CI51" s="47" t="str">
        <f t="shared" si="245"/>
        <v/>
      </c>
      <c r="CJ51" s="44" t="str">
        <f t="shared" si="287"/>
        <v/>
      </c>
      <c r="CK51" s="89" t="str">
        <f t="shared" si="288"/>
        <v/>
      </c>
      <c r="CL51" s="35"/>
      <c r="CM51" s="27"/>
      <c r="CN51" s="51" t="str">
        <f>IF($A15="","",$A15)</f>
        <v/>
      </c>
      <c r="CO51" s="43"/>
      <c r="CP51" s="43" t="str">
        <f t="shared" si="289"/>
        <v/>
      </c>
      <c r="CQ51" s="43"/>
      <c r="CR51" s="87" t="str">
        <f t="shared" si="290"/>
        <v/>
      </c>
      <c r="CS51" s="43"/>
      <c r="CT51" s="43" t="str">
        <f t="shared" si="291"/>
        <v/>
      </c>
      <c r="CU51" s="43"/>
      <c r="CV51" s="53" t="str">
        <f t="shared" si="201"/>
        <v/>
      </c>
      <c r="CW51" s="47" t="str">
        <f t="shared" si="202"/>
        <v/>
      </c>
      <c r="CX51" s="44" t="str">
        <f t="shared" si="292"/>
        <v/>
      </c>
      <c r="CY51" s="89" t="str">
        <f t="shared" si="293"/>
        <v/>
      </c>
      <c r="CZ51" s="35"/>
      <c r="DA51" s="58"/>
      <c r="DB51" s="51" t="str">
        <f>IF($A15="","",$A15)</f>
        <v/>
      </c>
      <c r="DC51" s="43"/>
      <c r="DD51" s="43" t="str">
        <f t="shared" si="294"/>
        <v/>
      </c>
      <c r="DE51" s="43"/>
      <c r="DF51" s="87" t="str">
        <f t="shared" si="295"/>
        <v/>
      </c>
      <c r="DG51" s="43"/>
      <c r="DH51" s="43" t="str">
        <f t="shared" si="296"/>
        <v/>
      </c>
      <c r="DI51" s="43"/>
      <c r="DJ51" s="53" t="str">
        <f t="shared" si="235"/>
        <v/>
      </c>
      <c r="DK51" s="47" t="str">
        <f t="shared" si="236"/>
        <v/>
      </c>
      <c r="DL51" s="44" t="str">
        <f t="shared" si="297"/>
        <v/>
      </c>
      <c r="DM51" s="89" t="str">
        <f t="shared" si="298"/>
        <v/>
      </c>
      <c r="DN51" s="35"/>
      <c r="DO51" s="27"/>
      <c r="DP51" s="51" t="str">
        <f>IF($A15="","",$A15)</f>
        <v/>
      </c>
      <c r="DQ51" s="43"/>
      <c r="DR51" s="43" t="str">
        <f t="shared" si="299"/>
        <v/>
      </c>
      <c r="DS51" s="43"/>
      <c r="DT51" s="87" t="str">
        <f t="shared" si="300"/>
        <v/>
      </c>
      <c r="DU51" s="43"/>
      <c r="DV51" s="43" t="str">
        <f t="shared" si="301"/>
        <v/>
      </c>
      <c r="DW51" s="43"/>
      <c r="DX51" s="53" t="str">
        <f t="shared" si="242"/>
        <v/>
      </c>
      <c r="DY51" s="47" t="str">
        <f t="shared" si="243"/>
        <v/>
      </c>
      <c r="DZ51" s="44" t="str">
        <f t="shared" si="302"/>
        <v/>
      </c>
      <c r="EA51" s="89" t="str">
        <f t="shared" si="303"/>
        <v/>
      </c>
      <c r="EB51" s="35"/>
      <c r="EC51" s="27"/>
      <c r="ED51" s="46"/>
      <c r="EE51" s="67"/>
      <c r="EF51" s="44"/>
      <c r="EG51" s="44"/>
      <c r="EH51" s="44"/>
      <c r="EI51" s="44"/>
      <c r="EJ51" s="44"/>
      <c r="EK51" s="44"/>
      <c r="EL51" s="44"/>
      <c r="EM51" s="44"/>
      <c r="EN51" s="44"/>
      <c r="EO51" s="45"/>
      <c r="EP51" s="35"/>
      <c r="EQ51" s="27"/>
      <c r="ER51" s="46"/>
      <c r="ES51" s="44"/>
      <c r="ET51" s="44" t="str">
        <f t="shared" si="258"/>
        <v/>
      </c>
      <c r="EU51" s="44"/>
      <c r="EV51" s="44" t="str">
        <f t="shared" si="259"/>
        <v/>
      </c>
      <c r="EW51" s="44"/>
      <c r="EX51" s="44" t="str">
        <f t="shared" si="260"/>
        <v/>
      </c>
      <c r="EY51" s="44"/>
      <c r="EZ51" s="44"/>
      <c r="FA51" s="44"/>
      <c r="FB51" s="44" t="str">
        <f t="shared" si="215"/>
        <v/>
      </c>
      <c r="FC51" s="45" t="str">
        <f t="shared" si="216"/>
        <v/>
      </c>
      <c r="FD51" s="35"/>
      <c r="FF51" s="46"/>
      <c r="FG51" s="67"/>
      <c r="FH51" s="44"/>
      <c r="FI51" s="44"/>
      <c r="FJ51" s="44"/>
      <c r="FK51" s="44"/>
      <c r="FL51" s="44"/>
      <c r="FM51" s="44"/>
      <c r="FN51" s="44"/>
      <c r="FO51" s="44"/>
      <c r="FP51" s="44"/>
      <c r="FQ51" s="45"/>
      <c r="FR51" s="35"/>
      <c r="FT51" s="46"/>
      <c r="FU51" s="67"/>
      <c r="FV51" s="44"/>
      <c r="FW51" s="44"/>
      <c r="FX51" s="44"/>
      <c r="FY51" s="44"/>
      <c r="FZ51" s="44"/>
      <c r="GA51" s="44"/>
      <c r="GB51" s="44"/>
      <c r="GC51" s="44"/>
      <c r="GD51" s="44"/>
      <c r="GE51" s="45"/>
      <c r="GF51" s="35"/>
      <c r="GH51" s="46"/>
      <c r="GI51" s="67"/>
      <c r="GJ51" s="44"/>
      <c r="GK51" s="44"/>
      <c r="GL51" s="44"/>
      <c r="GM51" s="44"/>
      <c r="GN51" s="44"/>
      <c r="GO51" s="44"/>
      <c r="GP51" s="44"/>
      <c r="GQ51" s="44"/>
      <c r="GR51" s="44"/>
      <c r="GS51" s="45"/>
      <c r="GT51" s="35"/>
      <c r="GU51" s="27"/>
      <c r="GV51" s="46"/>
      <c r="GW51" s="67"/>
      <c r="GX51" s="44"/>
      <c r="GY51" s="44"/>
      <c r="GZ51" s="44"/>
      <c r="HA51" s="44"/>
      <c r="HB51" s="44"/>
      <c r="HC51" s="44"/>
      <c r="HD51" s="44"/>
      <c r="HE51" s="44"/>
      <c r="HF51" s="44"/>
      <c r="HG51" s="45"/>
      <c r="HH51" s="35"/>
      <c r="HJ51" s="46"/>
      <c r="HK51" s="67"/>
      <c r="HL51" s="44"/>
      <c r="HM51" s="44"/>
      <c r="HN51" s="44"/>
      <c r="HO51" s="44"/>
      <c r="HP51" s="44"/>
      <c r="HQ51" s="44"/>
      <c r="HR51" s="44"/>
      <c r="HS51" s="44"/>
      <c r="HT51" s="44"/>
      <c r="HU51" s="45"/>
      <c r="HV51" s="35"/>
      <c r="HW51" s="61"/>
      <c r="HX51" s="51" t="str">
        <f>IF($A15="","",$A15)</f>
        <v/>
      </c>
      <c r="HY51" s="43"/>
      <c r="HZ51" s="43" t="str">
        <f t="shared" si="304"/>
        <v/>
      </c>
      <c r="IA51" s="43"/>
      <c r="IB51" s="87" t="str">
        <f t="shared" si="305"/>
        <v/>
      </c>
      <c r="IC51" s="43"/>
      <c r="ID51" s="43" t="str">
        <f t="shared" si="306"/>
        <v/>
      </c>
      <c r="IE51" s="43"/>
      <c r="IF51" s="53" t="str">
        <f>IF(HY51="","",IF47)</f>
        <v/>
      </c>
      <c r="IG51" s="47" t="str">
        <f>IF(HY51="","",IG47)</f>
        <v/>
      </c>
      <c r="IH51" s="44" t="str">
        <f t="shared" si="307"/>
        <v/>
      </c>
      <c r="II51" s="89" t="str">
        <f t="shared" ref="II51:II58" si="338">IF(ID51="","",IH51/(HZ51*100))</f>
        <v/>
      </c>
      <c r="IJ51" s="35"/>
      <c r="IL51" s="51" t="str">
        <f>IF($A15="","",$A15)</f>
        <v/>
      </c>
      <c r="IM51" s="43"/>
      <c r="IN51" s="43" t="str">
        <f t="shared" si="308"/>
        <v/>
      </c>
      <c r="IO51" s="43"/>
      <c r="IP51" s="87" t="str">
        <f t="shared" si="309"/>
        <v/>
      </c>
      <c r="IQ51" s="43"/>
      <c r="IR51" s="43" t="str">
        <f t="shared" si="310"/>
        <v/>
      </c>
      <c r="IS51" s="43"/>
      <c r="IT51" s="53" t="str">
        <f t="shared" si="311"/>
        <v/>
      </c>
      <c r="IU51" s="47" t="str">
        <f t="shared" si="312"/>
        <v/>
      </c>
      <c r="IV51" s="44" t="str">
        <f t="shared" si="313"/>
        <v/>
      </c>
      <c r="IW51" s="89" t="str">
        <f t="shared" si="314"/>
        <v/>
      </c>
      <c r="IX51" s="35"/>
      <c r="IY51" s="33"/>
      <c r="IZ51" s="51" t="str">
        <f>IF($A15="","",$A15)</f>
        <v/>
      </c>
      <c r="JA51" s="43"/>
      <c r="JB51" s="43" t="str">
        <f t="shared" si="315"/>
        <v/>
      </c>
      <c r="JC51" s="43"/>
      <c r="JD51" s="87" t="str">
        <f t="shared" si="316"/>
        <v/>
      </c>
      <c r="JE51" s="43"/>
      <c r="JF51" s="43" t="str">
        <f t="shared" si="317"/>
        <v/>
      </c>
      <c r="JG51" s="43"/>
      <c r="JH51" s="53" t="str">
        <f t="shared" si="237"/>
        <v/>
      </c>
      <c r="JI51" s="47" t="str">
        <f t="shared" si="238"/>
        <v/>
      </c>
      <c r="JJ51" s="44" t="str">
        <f t="shared" si="318"/>
        <v/>
      </c>
      <c r="JK51" s="89" t="str">
        <f t="shared" si="319"/>
        <v/>
      </c>
      <c r="JL51" s="35"/>
      <c r="JM51" s="27"/>
      <c r="JN51" s="51" t="str">
        <f>IF($A15="","",$A15)</f>
        <v/>
      </c>
      <c r="JO51" s="43"/>
      <c r="JP51" s="43" t="str">
        <f t="shared" si="320"/>
        <v/>
      </c>
      <c r="JQ51" s="43"/>
      <c r="JR51" s="87" t="str">
        <f t="shared" si="321"/>
        <v/>
      </c>
      <c r="JS51" s="43"/>
      <c r="JT51" s="43" t="str">
        <f t="shared" si="322"/>
        <v/>
      </c>
      <c r="JU51" s="43"/>
      <c r="JV51" s="53" t="str">
        <f t="shared" si="337"/>
        <v/>
      </c>
      <c r="JW51" s="47" t="str">
        <f t="shared" si="336"/>
        <v/>
      </c>
      <c r="JX51" s="44" t="str">
        <f t="shared" si="323"/>
        <v/>
      </c>
      <c r="JY51" s="89" t="str">
        <f t="shared" si="324"/>
        <v/>
      </c>
      <c r="JZ51" s="35"/>
      <c r="KA51" s="61"/>
      <c r="KB51" s="51" t="str">
        <f>IF($A15="","",$A15)</f>
        <v/>
      </c>
      <c r="KC51" s="43"/>
      <c r="KD51" s="43" t="str">
        <f t="shared" si="325"/>
        <v/>
      </c>
      <c r="KE51" s="43"/>
      <c r="KF51" s="87" t="str">
        <f t="shared" si="326"/>
        <v/>
      </c>
      <c r="KG51" s="43"/>
      <c r="KH51" s="43" t="str">
        <f t="shared" si="327"/>
        <v/>
      </c>
      <c r="KI51" s="43"/>
      <c r="KJ51" s="53" t="str">
        <f t="shared" si="240"/>
        <v/>
      </c>
      <c r="KK51" s="47" t="str">
        <f t="shared" si="241"/>
        <v/>
      </c>
      <c r="KL51" s="44" t="str">
        <f t="shared" si="328"/>
        <v/>
      </c>
      <c r="KM51" s="89" t="str">
        <f t="shared" si="329"/>
        <v/>
      </c>
      <c r="KN51" s="35"/>
      <c r="KO51" s="27"/>
      <c r="KP51" s="51" t="str">
        <f>IF($A15="","",$A15)</f>
        <v/>
      </c>
      <c r="KQ51" s="43"/>
      <c r="KR51" s="43" t="str">
        <f t="shared" si="239"/>
        <v/>
      </c>
      <c r="KS51" s="43"/>
      <c r="KT51" s="87" t="str">
        <f t="shared" si="330"/>
        <v/>
      </c>
      <c r="KU51" s="43"/>
      <c r="KV51" s="43" t="str">
        <f t="shared" si="331"/>
        <v/>
      </c>
      <c r="KW51" s="43"/>
      <c r="KX51" s="53" t="str">
        <f t="shared" si="332"/>
        <v/>
      </c>
      <c r="KY51" s="47" t="str">
        <f t="shared" si="333"/>
        <v/>
      </c>
      <c r="KZ51" s="44" t="str">
        <f t="shared" si="334"/>
        <v/>
      </c>
      <c r="LA51" s="89" t="str">
        <f t="shared" si="335"/>
        <v/>
      </c>
      <c r="LB51" s="35"/>
      <c r="LC51" s="27"/>
      <c r="LD51" s="107"/>
      <c r="LE51" s="87"/>
      <c r="LF51" s="87"/>
      <c r="LG51" s="87"/>
      <c r="LH51" s="87"/>
      <c r="LI51" s="87"/>
      <c r="LJ51" s="87" t="str">
        <f>IF(LI51="","",#REF!+#REF!-LI51)</f>
        <v/>
      </c>
      <c r="LK51" s="87"/>
      <c r="LL51" s="108"/>
      <c r="LM51" s="109"/>
      <c r="LN51" s="87"/>
      <c r="LO51" s="89"/>
      <c r="LP51" s="35"/>
      <c r="LQ51" s="27"/>
      <c r="LR51" s="46"/>
      <c r="LS51" s="67"/>
      <c r="LT51" s="44"/>
      <c r="LU51" s="44"/>
      <c r="LV51" s="44"/>
      <c r="LW51" s="44"/>
      <c r="LX51" s="44"/>
      <c r="LY51" s="44"/>
      <c r="LZ51" s="44"/>
      <c r="MA51" s="44"/>
      <c r="MB51" s="44"/>
      <c r="MC51" s="45"/>
      <c r="MD51" s="35"/>
      <c r="ME51" s="27"/>
      <c r="MF51" s="46"/>
      <c r="MG51" s="67"/>
      <c r="MH51" s="44"/>
      <c r="MI51" s="44"/>
      <c r="MJ51" s="44"/>
      <c r="MK51" s="44"/>
      <c r="ML51" s="44"/>
      <c r="MM51" s="44"/>
      <c r="MN51" s="44"/>
      <c r="MO51" s="44"/>
      <c r="MP51" s="44"/>
      <c r="MQ51" s="45"/>
      <c r="MR51" s="35"/>
      <c r="MS51" s="27"/>
      <c r="MT51" s="46"/>
      <c r="MU51" s="67"/>
      <c r="MV51" s="44"/>
      <c r="MW51" s="44"/>
      <c r="MX51" s="44"/>
      <c r="MY51" s="44"/>
      <c r="MZ51" s="44"/>
      <c r="NA51" s="44"/>
      <c r="NB51" s="44"/>
      <c r="NC51" s="44"/>
      <c r="ND51" s="44"/>
      <c r="NE51" s="45"/>
      <c r="NF51" s="35"/>
      <c r="NG51" s="27"/>
      <c r="NH51" s="46"/>
      <c r="NI51" s="67"/>
      <c r="NJ51" s="44"/>
      <c r="NK51" s="44"/>
      <c r="NL51" s="44"/>
      <c r="NM51" s="44"/>
      <c r="NN51" s="44"/>
      <c r="NO51" s="44"/>
      <c r="NP51" s="44"/>
      <c r="NQ51" s="44"/>
      <c r="NR51" s="44"/>
      <c r="NS51" s="45"/>
      <c r="NT51" s="35"/>
    </row>
    <row r="52" spans="1:384" x14ac:dyDescent="0.2">
      <c r="A52" s="38"/>
      <c r="B52" s="39"/>
      <c r="C52" s="40"/>
      <c r="D52" s="40"/>
      <c r="E52" s="41"/>
      <c r="F52" s="41"/>
      <c r="G52" s="40"/>
      <c r="H52" s="42"/>
      <c r="I52" s="44"/>
      <c r="J52" s="44" t="str">
        <f t="shared" si="246"/>
        <v/>
      </c>
      <c r="K52" s="44"/>
      <c r="L52" s="44"/>
      <c r="M52" s="44"/>
      <c r="N52" s="44" t="str">
        <f t="shared" si="247"/>
        <v/>
      </c>
      <c r="O52" s="44"/>
      <c r="P52" s="44"/>
      <c r="Q52" s="44"/>
      <c r="R52" s="44" t="str">
        <f t="shared" si="205"/>
        <v/>
      </c>
      <c r="S52" s="45" t="str">
        <f t="shared" si="206"/>
        <v/>
      </c>
      <c r="T52" s="35"/>
      <c r="U52" s="27"/>
      <c r="V52" s="46"/>
      <c r="W52" s="67"/>
      <c r="X52" s="44" t="str">
        <f>IF(W52="","",W52-#REF!)</f>
        <v/>
      </c>
      <c r="Y52" s="44"/>
      <c r="Z52" s="44"/>
      <c r="AA52" s="44"/>
      <c r="AB52" s="44" t="str">
        <f>IF(AA52="","",#REF!+#REF!-AA52)</f>
        <v/>
      </c>
      <c r="AC52" s="44"/>
      <c r="AD52" s="44"/>
      <c r="AE52" s="44"/>
      <c r="AF52" s="44" t="str">
        <f>IF(AE52="","",AB52*AE52)</f>
        <v/>
      </c>
      <c r="AG52" s="45" t="str">
        <f>IF(AF52="","",AF52/(X52*100))</f>
        <v/>
      </c>
      <c r="AH52" s="35"/>
      <c r="AI52" s="27"/>
      <c r="AJ52" s="46"/>
      <c r="AK52" s="44"/>
      <c r="AL52" s="44" t="str">
        <f t="shared" si="250"/>
        <v/>
      </c>
      <c r="AM52" s="44"/>
      <c r="AN52" s="44" t="str">
        <f t="shared" si="251"/>
        <v/>
      </c>
      <c r="AO52" s="44"/>
      <c r="AP52" s="44" t="str">
        <f t="shared" si="252"/>
        <v/>
      </c>
      <c r="AQ52" s="44"/>
      <c r="AR52" s="44"/>
      <c r="AS52" s="44"/>
      <c r="AT52" s="44" t="str">
        <f t="shared" si="209"/>
        <v/>
      </c>
      <c r="AU52" s="45" t="str">
        <f t="shared" si="210"/>
        <v/>
      </c>
      <c r="AV52" s="35"/>
      <c r="AW52" s="27"/>
      <c r="AX52" s="46"/>
      <c r="AY52" s="44"/>
      <c r="AZ52" s="44" t="str">
        <f t="shared" si="253"/>
        <v/>
      </c>
      <c r="BA52" s="44"/>
      <c r="BB52" s="44" t="str">
        <f t="shared" si="254"/>
        <v/>
      </c>
      <c r="BC52" s="44"/>
      <c r="BD52" s="44" t="str">
        <f t="shared" si="255"/>
        <v/>
      </c>
      <c r="BE52" s="44"/>
      <c r="BF52" s="44"/>
      <c r="BG52" s="44"/>
      <c r="BH52" s="44" t="str">
        <f t="shared" si="211"/>
        <v/>
      </c>
      <c r="BI52" s="45" t="str">
        <f t="shared" si="212"/>
        <v/>
      </c>
      <c r="BJ52" s="35"/>
      <c r="BK52" s="50"/>
      <c r="BL52" s="46"/>
      <c r="BM52" s="44"/>
      <c r="BN52" s="44" t="str">
        <f t="shared" si="279"/>
        <v/>
      </c>
      <c r="BO52" s="44"/>
      <c r="BP52" s="44" t="str">
        <f t="shared" si="280"/>
        <v/>
      </c>
      <c r="BQ52" s="44"/>
      <c r="BR52" s="44" t="str">
        <f t="shared" si="281"/>
        <v/>
      </c>
      <c r="BS52" s="44"/>
      <c r="BT52" s="60" t="str">
        <f t="shared" si="193"/>
        <v/>
      </c>
      <c r="BU52" s="67" t="str">
        <f t="shared" si="194"/>
        <v/>
      </c>
      <c r="BV52" s="43" t="str">
        <f t="shared" si="282"/>
        <v/>
      </c>
      <c r="BW52" s="45" t="str">
        <f t="shared" si="283"/>
        <v/>
      </c>
      <c r="BX52" s="35"/>
      <c r="BY52" s="27"/>
      <c r="BZ52" s="46"/>
      <c r="CA52" s="44"/>
      <c r="CB52" s="44" t="str">
        <f t="shared" si="284"/>
        <v/>
      </c>
      <c r="CC52" s="44"/>
      <c r="CD52" s="44" t="str">
        <f t="shared" si="285"/>
        <v/>
      </c>
      <c r="CE52" s="44"/>
      <c r="CF52" s="44" t="str">
        <f t="shared" si="286"/>
        <v/>
      </c>
      <c r="CG52" s="44"/>
      <c r="CH52" s="60" t="str">
        <f t="shared" si="244"/>
        <v/>
      </c>
      <c r="CI52" s="67" t="str">
        <f t="shared" si="245"/>
        <v/>
      </c>
      <c r="CJ52" s="43" t="str">
        <f t="shared" si="287"/>
        <v/>
      </c>
      <c r="CK52" s="45" t="str">
        <f t="shared" si="288"/>
        <v/>
      </c>
      <c r="CL52" s="35"/>
      <c r="CM52" s="27"/>
      <c r="CN52" s="46"/>
      <c r="CO52" s="44"/>
      <c r="CP52" s="44" t="str">
        <f t="shared" si="289"/>
        <v/>
      </c>
      <c r="CQ52" s="44"/>
      <c r="CR52" s="44" t="str">
        <f t="shared" si="290"/>
        <v/>
      </c>
      <c r="CS52" s="44"/>
      <c r="CT52" s="44" t="str">
        <f t="shared" si="291"/>
        <v/>
      </c>
      <c r="CU52" s="44"/>
      <c r="CV52" s="60" t="str">
        <f t="shared" si="201"/>
        <v/>
      </c>
      <c r="CW52" s="67" t="str">
        <f t="shared" si="202"/>
        <v/>
      </c>
      <c r="CX52" s="43" t="str">
        <f t="shared" si="292"/>
        <v/>
      </c>
      <c r="CY52" s="45" t="str">
        <f t="shared" si="293"/>
        <v/>
      </c>
      <c r="CZ52" s="35"/>
      <c r="DA52" s="58"/>
      <c r="DB52" s="46"/>
      <c r="DC52" s="44"/>
      <c r="DD52" s="44" t="str">
        <f t="shared" si="294"/>
        <v/>
      </c>
      <c r="DE52" s="44"/>
      <c r="DF52" s="44" t="str">
        <f t="shared" si="295"/>
        <v/>
      </c>
      <c r="DG52" s="44"/>
      <c r="DH52" s="44" t="str">
        <f t="shared" si="296"/>
        <v/>
      </c>
      <c r="DI52" s="44"/>
      <c r="DJ52" s="60" t="str">
        <f t="shared" si="235"/>
        <v/>
      </c>
      <c r="DK52" s="67" t="str">
        <f t="shared" si="236"/>
        <v/>
      </c>
      <c r="DL52" s="43" t="str">
        <f t="shared" si="297"/>
        <v/>
      </c>
      <c r="DM52" s="45" t="str">
        <f t="shared" si="298"/>
        <v/>
      </c>
      <c r="DN52" s="35"/>
      <c r="DO52" s="27"/>
      <c r="DP52" s="46"/>
      <c r="DQ52" s="44"/>
      <c r="DR52" s="44" t="str">
        <f t="shared" si="299"/>
        <v/>
      </c>
      <c r="DS52" s="44"/>
      <c r="DT52" s="44" t="str">
        <f t="shared" si="300"/>
        <v/>
      </c>
      <c r="DU52" s="44"/>
      <c r="DV52" s="44" t="str">
        <f t="shared" si="301"/>
        <v/>
      </c>
      <c r="DW52" s="44"/>
      <c r="DX52" s="60" t="str">
        <f t="shared" si="242"/>
        <v/>
      </c>
      <c r="DY52" s="67" t="str">
        <f t="shared" si="243"/>
        <v/>
      </c>
      <c r="DZ52" s="43" t="str">
        <f t="shared" si="302"/>
        <v/>
      </c>
      <c r="EA52" s="45" t="str">
        <f t="shared" si="303"/>
        <v/>
      </c>
      <c r="EB52" s="35"/>
      <c r="EC52" s="27"/>
      <c r="ED52" s="46"/>
      <c r="EE52" s="67"/>
      <c r="EF52" s="44" t="str">
        <f>IF(EE52="","",EE52-#REF!)</f>
        <v/>
      </c>
      <c r="EG52" s="44"/>
      <c r="EH52" s="44"/>
      <c r="EI52" s="44"/>
      <c r="EJ52" s="44" t="str">
        <f>IF(EI52="","",#REF!+#REF!-EI52)</f>
        <v/>
      </c>
      <c r="EK52" s="44"/>
      <c r="EL52" s="44"/>
      <c r="EM52" s="44"/>
      <c r="EN52" s="44" t="str">
        <f>IF(EM52="","",EJ52*EM52)</f>
        <v/>
      </c>
      <c r="EO52" s="45" t="str">
        <f>IF(EN52="","",EN52/(EF52*100))</f>
        <v/>
      </c>
      <c r="EP52" s="35"/>
      <c r="EQ52" s="27"/>
      <c r="ER52" s="46"/>
      <c r="ES52" s="44"/>
      <c r="ET52" s="44" t="str">
        <f t="shared" si="258"/>
        <v/>
      </c>
      <c r="EU52" s="44"/>
      <c r="EV52" s="44" t="str">
        <f t="shared" si="259"/>
        <v/>
      </c>
      <c r="EW52" s="44"/>
      <c r="EX52" s="44" t="str">
        <f t="shared" si="260"/>
        <v/>
      </c>
      <c r="EY52" s="44"/>
      <c r="EZ52" s="44"/>
      <c r="FA52" s="44"/>
      <c r="FB52" s="44" t="str">
        <f t="shared" si="215"/>
        <v/>
      </c>
      <c r="FC52" s="45" t="str">
        <f t="shared" si="216"/>
        <v/>
      </c>
      <c r="FD52" s="35"/>
      <c r="FF52" s="46"/>
      <c r="FG52" s="67"/>
      <c r="FH52" s="44" t="str">
        <f>IF(FG52="","",FG52-#REF!)</f>
        <v/>
      </c>
      <c r="FI52" s="44"/>
      <c r="FJ52" s="44"/>
      <c r="FK52" s="44"/>
      <c r="FL52" s="44" t="str">
        <f>IF(FK52="","",#REF!+#REF!-FK52)</f>
        <v/>
      </c>
      <c r="FM52" s="44"/>
      <c r="FN52" s="44"/>
      <c r="FO52" s="44"/>
      <c r="FP52" s="44" t="str">
        <f>IF(FO52="","",FL52*FO52)</f>
        <v/>
      </c>
      <c r="FQ52" s="45" t="str">
        <f>IF(FP52="","",FP52/(FH52*100))</f>
        <v/>
      </c>
      <c r="FR52" s="35"/>
      <c r="FT52" s="46"/>
      <c r="FU52" s="67"/>
      <c r="FV52" s="44" t="str">
        <f>IF(FU52="","",FU52-#REF!)</f>
        <v/>
      </c>
      <c r="FW52" s="44"/>
      <c r="FX52" s="44"/>
      <c r="FY52" s="44"/>
      <c r="FZ52" s="44" t="str">
        <f>IF(FY52="","",#REF!+#REF!-FY52)</f>
        <v/>
      </c>
      <c r="GA52" s="44"/>
      <c r="GB52" s="44"/>
      <c r="GC52" s="44"/>
      <c r="GD52" s="44" t="str">
        <f>IF(GC52="","",FZ52*GC52)</f>
        <v/>
      </c>
      <c r="GE52" s="45" t="str">
        <f>IF(GD52="","",GD52/(FV52*100))</f>
        <v/>
      </c>
      <c r="GF52" s="35"/>
      <c r="GH52" s="46"/>
      <c r="GI52" s="67"/>
      <c r="GJ52" s="44" t="str">
        <f>IF(GI52="","",GI52-#REF!)</f>
        <v/>
      </c>
      <c r="GK52" s="44"/>
      <c r="GL52" s="44"/>
      <c r="GM52" s="44"/>
      <c r="GN52" s="44" t="str">
        <f>IF(GM52="","",#REF!+#REF!-GM52)</f>
        <v/>
      </c>
      <c r="GO52" s="44"/>
      <c r="GP52" s="44"/>
      <c r="GQ52" s="44"/>
      <c r="GR52" s="44" t="str">
        <f>IF(GQ52="","",GN52*GQ52)</f>
        <v/>
      </c>
      <c r="GS52" s="45" t="str">
        <f>IF(GR52="","",GR52/(GJ52*100))</f>
        <v/>
      </c>
      <c r="GT52" s="35"/>
      <c r="GU52" s="27"/>
      <c r="GV52" s="46"/>
      <c r="GW52" s="67"/>
      <c r="GX52" s="44" t="str">
        <f>IF(GW52="","",GW52-#REF!)</f>
        <v/>
      </c>
      <c r="GY52" s="44"/>
      <c r="GZ52" s="44"/>
      <c r="HA52" s="44"/>
      <c r="HB52" s="44" t="str">
        <f>IF(HA52="","",#REF!+#REF!-HA52)</f>
        <v/>
      </c>
      <c r="HC52" s="44"/>
      <c r="HD52" s="44"/>
      <c r="HE52" s="44"/>
      <c r="HF52" s="44" t="str">
        <f>IF(HE52="","",HB52*HE52)</f>
        <v/>
      </c>
      <c r="HG52" s="45" t="str">
        <f>IF(HF52="","",HF52/(GX52*100))</f>
        <v/>
      </c>
      <c r="HH52" s="35"/>
      <c r="HJ52" s="46"/>
      <c r="HK52" s="67"/>
      <c r="HL52" s="44" t="str">
        <f>IF(HK52="","",HK52-#REF!)</f>
        <v/>
      </c>
      <c r="HM52" s="44"/>
      <c r="HN52" s="44"/>
      <c r="HO52" s="44"/>
      <c r="HP52" s="44" t="str">
        <f>IF(HO52="","",#REF!+#REF!-HO52)</f>
        <v/>
      </c>
      <c r="HQ52" s="44"/>
      <c r="HR52" s="44"/>
      <c r="HS52" s="44"/>
      <c r="HT52" s="44" t="str">
        <f>IF(HS52="","",HP52*HS52)</f>
        <v/>
      </c>
      <c r="HU52" s="45" t="str">
        <f>IF(HT52="","",HT52/(HL52*100))</f>
        <v/>
      </c>
      <c r="HV52" s="35"/>
      <c r="HW52" s="61"/>
      <c r="HX52" s="46"/>
      <c r="HY52" s="44"/>
      <c r="HZ52" s="44" t="str">
        <f t="shared" si="304"/>
        <v/>
      </c>
      <c r="IA52" s="44"/>
      <c r="IB52" s="44" t="str">
        <f t="shared" si="305"/>
        <v/>
      </c>
      <c r="IC52" s="44"/>
      <c r="ID52" s="44" t="str">
        <f t="shared" si="306"/>
        <v/>
      </c>
      <c r="IE52" s="44"/>
      <c r="IF52" s="60" t="str">
        <f>IF(HY51="","",IF48)</f>
        <v/>
      </c>
      <c r="IG52" s="67" t="str">
        <f>IF(HY51="","",IG48)</f>
        <v/>
      </c>
      <c r="IH52" s="43" t="str">
        <f t="shared" si="307"/>
        <v/>
      </c>
      <c r="II52" s="45" t="str">
        <f t="shared" si="338"/>
        <v/>
      </c>
      <c r="IJ52" s="35"/>
      <c r="IL52" s="46"/>
      <c r="IM52" s="44"/>
      <c r="IN52" s="44" t="str">
        <f t="shared" si="308"/>
        <v/>
      </c>
      <c r="IO52" s="44"/>
      <c r="IP52" s="44" t="str">
        <f t="shared" si="309"/>
        <v/>
      </c>
      <c r="IQ52" s="44"/>
      <c r="IR52" s="44" t="str">
        <f t="shared" si="310"/>
        <v/>
      </c>
      <c r="IS52" s="44"/>
      <c r="IT52" s="60" t="str">
        <f t="shared" si="311"/>
        <v/>
      </c>
      <c r="IU52" s="67" t="str">
        <f t="shared" si="312"/>
        <v/>
      </c>
      <c r="IV52" s="43" t="str">
        <f t="shared" si="313"/>
        <v/>
      </c>
      <c r="IW52" s="45" t="str">
        <f t="shared" si="314"/>
        <v/>
      </c>
      <c r="IX52" s="35"/>
      <c r="IY52" s="33"/>
      <c r="IZ52" s="46"/>
      <c r="JA52" s="44"/>
      <c r="JB52" s="44" t="str">
        <f t="shared" si="315"/>
        <v/>
      </c>
      <c r="JC52" s="44"/>
      <c r="JD52" s="44" t="str">
        <f t="shared" si="316"/>
        <v/>
      </c>
      <c r="JE52" s="44"/>
      <c r="JF52" s="44" t="str">
        <f t="shared" si="317"/>
        <v/>
      </c>
      <c r="JG52" s="44"/>
      <c r="JH52" s="60" t="str">
        <f t="shared" si="237"/>
        <v/>
      </c>
      <c r="JI52" s="67" t="str">
        <f t="shared" si="238"/>
        <v/>
      </c>
      <c r="JJ52" s="43" t="str">
        <f t="shared" si="318"/>
        <v/>
      </c>
      <c r="JK52" s="45" t="str">
        <f t="shared" si="319"/>
        <v/>
      </c>
      <c r="JL52" s="35"/>
      <c r="JM52" s="27"/>
      <c r="JN52" s="46"/>
      <c r="JO52" s="44"/>
      <c r="JP52" s="44" t="str">
        <f t="shared" si="320"/>
        <v/>
      </c>
      <c r="JQ52" s="44"/>
      <c r="JR52" s="44" t="str">
        <f t="shared" si="321"/>
        <v/>
      </c>
      <c r="JS52" s="44"/>
      <c r="JT52" s="44" t="str">
        <f t="shared" si="322"/>
        <v/>
      </c>
      <c r="JU52" s="44"/>
      <c r="JV52" s="60" t="str">
        <f t="shared" si="337"/>
        <v/>
      </c>
      <c r="JW52" s="67" t="str">
        <f t="shared" si="336"/>
        <v/>
      </c>
      <c r="JX52" s="43" t="str">
        <f t="shared" si="323"/>
        <v/>
      </c>
      <c r="JY52" s="45" t="str">
        <f t="shared" si="324"/>
        <v/>
      </c>
      <c r="JZ52" s="35"/>
      <c r="KA52" s="61"/>
      <c r="KB52" s="46"/>
      <c r="KC52" s="44"/>
      <c r="KD52" s="44" t="str">
        <f t="shared" si="325"/>
        <v/>
      </c>
      <c r="KE52" s="44"/>
      <c r="KF52" s="44" t="str">
        <f t="shared" si="326"/>
        <v/>
      </c>
      <c r="KG52" s="44"/>
      <c r="KH52" s="44" t="str">
        <f t="shared" si="327"/>
        <v/>
      </c>
      <c r="KI52" s="44"/>
      <c r="KJ52" s="60" t="str">
        <f t="shared" si="240"/>
        <v/>
      </c>
      <c r="KK52" s="67" t="str">
        <f t="shared" si="241"/>
        <v/>
      </c>
      <c r="KL52" s="43" t="str">
        <f t="shared" si="328"/>
        <v/>
      </c>
      <c r="KM52" s="45" t="str">
        <f t="shared" si="329"/>
        <v/>
      </c>
      <c r="KN52" s="35"/>
      <c r="KO52" s="27"/>
      <c r="KP52" s="46"/>
      <c r="KQ52" s="44"/>
      <c r="KR52" s="44" t="str">
        <f t="shared" si="239"/>
        <v/>
      </c>
      <c r="KS52" s="44"/>
      <c r="KT52" s="44" t="str">
        <f t="shared" si="330"/>
        <v/>
      </c>
      <c r="KU52" s="44"/>
      <c r="KV52" s="44" t="str">
        <f t="shared" si="331"/>
        <v/>
      </c>
      <c r="KW52" s="44"/>
      <c r="KX52" s="60" t="str">
        <f t="shared" si="332"/>
        <v/>
      </c>
      <c r="KY52" s="67" t="str">
        <f t="shared" si="333"/>
        <v/>
      </c>
      <c r="KZ52" s="43" t="str">
        <f t="shared" si="334"/>
        <v/>
      </c>
      <c r="LA52" s="45" t="str">
        <f t="shared" si="335"/>
        <v/>
      </c>
      <c r="LB52" s="35"/>
      <c r="LC52" s="27"/>
      <c r="LD52" s="46"/>
      <c r="LE52" s="44"/>
      <c r="LF52" s="44"/>
      <c r="LG52" s="44"/>
      <c r="LH52" s="44"/>
      <c r="LI52" s="44"/>
      <c r="LJ52" s="44" t="str">
        <f>IF(LI52="","",#REF!+#REF!-LI52)</f>
        <v/>
      </c>
      <c r="LK52" s="44"/>
      <c r="LL52" s="60"/>
      <c r="LM52" s="67"/>
      <c r="LN52" s="44"/>
      <c r="LO52" s="45"/>
      <c r="LP52" s="35"/>
      <c r="LQ52" s="27"/>
      <c r="LR52" s="46"/>
      <c r="LS52" s="67"/>
      <c r="LT52" s="44" t="str">
        <f>IF(LS52="","",LS52-#REF!)</f>
        <v/>
      </c>
      <c r="LU52" s="44"/>
      <c r="LV52" s="44"/>
      <c r="LW52" s="44"/>
      <c r="LX52" s="44" t="str">
        <f>IF(LW52="","",#REF!+#REF!-LW52)</f>
        <v/>
      </c>
      <c r="LY52" s="44"/>
      <c r="LZ52" s="44"/>
      <c r="MA52" s="44"/>
      <c r="MB52" s="44" t="str">
        <f>IF(MA52="","",LX52*MA52)</f>
        <v/>
      </c>
      <c r="MC52" s="45" t="str">
        <f>IF(MB52="","",MB52/(LT52*100))</f>
        <v/>
      </c>
      <c r="MD52" s="35"/>
      <c r="ME52" s="27"/>
      <c r="MF52" s="46"/>
      <c r="MG52" s="67"/>
      <c r="MH52" s="44" t="str">
        <f>IF(MG52="","",MG52-#REF!)</f>
        <v/>
      </c>
      <c r="MI52" s="44"/>
      <c r="MJ52" s="44"/>
      <c r="MK52" s="44"/>
      <c r="ML52" s="44" t="str">
        <f>IF(MK52="","",#REF!+#REF!-MK52)</f>
        <v/>
      </c>
      <c r="MM52" s="44"/>
      <c r="MN52" s="44"/>
      <c r="MO52" s="44"/>
      <c r="MP52" s="44" t="str">
        <f>IF(MO52="","",ML52*MO52)</f>
        <v/>
      </c>
      <c r="MQ52" s="45" t="str">
        <f>IF(MP52="","",MP52/(MH52*100))</f>
        <v/>
      </c>
      <c r="MR52" s="35"/>
      <c r="MS52" s="27"/>
      <c r="MT52" s="46"/>
      <c r="MU52" s="67"/>
      <c r="MV52" s="44" t="str">
        <f>IF(MU52="","",MU52-#REF!)</f>
        <v/>
      </c>
      <c r="MW52" s="44"/>
      <c r="MX52" s="44"/>
      <c r="MY52" s="44"/>
      <c r="MZ52" s="44" t="str">
        <f>IF(MY52="","",#REF!+#REF!-MY52)</f>
        <v/>
      </c>
      <c r="NA52" s="44"/>
      <c r="NB52" s="44"/>
      <c r="NC52" s="44"/>
      <c r="ND52" s="44" t="str">
        <f>IF(NC52="","",MZ52*NC52)</f>
        <v/>
      </c>
      <c r="NE52" s="45" t="str">
        <f>IF(ND52="","",ND52/(MV52*100))</f>
        <v/>
      </c>
      <c r="NF52" s="35"/>
      <c r="NG52" s="27"/>
      <c r="NH52" s="46"/>
      <c r="NI52" s="67"/>
      <c r="NJ52" s="44" t="str">
        <f>IF(NI52="","",NI52-#REF!)</f>
        <v/>
      </c>
      <c r="NK52" s="44"/>
      <c r="NL52" s="44"/>
      <c r="NM52" s="44"/>
      <c r="NN52" s="44" t="str">
        <f>IF(NM52="","",#REF!+#REF!-NM52)</f>
        <v/>
      </c>
      <c r="NO52" s="44"/>
      <c r="NP52" s="44"/>
      <c r="NQ52" s="44"/>
      <c r="NR52" s="44" t="str">
        <f>IF(NQ52="","",NN52*NQ52)</f>
        <v/>
      </c>
      <c r="NS52" s="45" t="str">
        <f>IF(NR52="","",NR52/(NJ52*100))</f>
        <v/>
      </c>
      <c r="NT52" s="35"/>
    </row>
    <row r="53" spans="1:384" ht="15" customHeight="1" thickBot="1" x14ac:dyDescent="0.25">
      <c r="A53" s="38"/>
      <c r="B53" s="39"/>
      <c r="C53" s="40"/>
      <c r="D53" s="40"/>
      <c r="E53" s="41"/>
      <c r="F53" s="41"/>
      <c r="G53" s="40"/>
      <c r="H53" s="42"/>
      <c r="I53" s="44"/>
      <c r="J53" s="44" t="str">
        <f t="shared" si="246"/>
        <v/>
      </c>
      <c r="K53" s="44"/>
      <c r="L53" s="44"/>
      <c r="M53" s="44"/>
      <c r="N53" s="44" t="str">
        <f t="shared" si="247"/>
        <v/>
      </c>
      <c r="O53" s="44"/>
      <c r="P53" s="44"/>
      <c r="Q53" s="44"/>
      <c r="R53" s="44" t="str">
        <f t="shared" si="205"/>
        <v/>
      </c>
      <c r="S53" s="45" t="str">
        <f t="shared" si="206"/>
        <v/>
      </c>
      <c r="T53" s="35"/>
      <c r="U53" s="27"/>
      <c r="V53" s="46"/>
      <c r="W53" s="67"/>
      <c r="X53" s="44" t="str">
        <f>IF(W53="","",W53-W52)</f>
        <v/>
      </c>
      <c r="Y53" s="44"/>
      <c r="Z53" s="44"/>
      <c r="AA53" s="44"/>
      <c r="AB53" s="44" t="str">
        <f>IF(AA53="","",AA52+AC52-AA53)</f>
        <v/>
      </c>
      <c r="AC53" s="44"/>
      <c r="AD53" s="44"/>
      <c r="AE53" s="44"/>
      <c r="AF53" s="44" t="str">
        <f>IF(AE53="","",AB53*AE53)</f>
        <v/>
      </c>
      <c r="AG53" s="45" t="str">
        <f>IF(AF53="","",AF53/(X53*100))</f>
        <v/>
      </c>
      <c r="AH53" s="35"/>
      <c r="AI53" s="27"/>
      <c r="AJ53" s="46"/>
      <c r="AK53" s="44"/>
      <c r="AL53" s="44" t="str">
        <f t="shared" si="250"/>
        <v/>
      </c>
      <c r="AM53" s="44"/>
      <c r="AN53" s="44" t="str">
        <f t="shared" si="251"/>
        <v/>
      </c>
      <c r="AO53" s="44"/>
      <c r="AP53" s="44" t="str">
        <f t="shared" si="252"/>
        <v/>
      </c>
      <c r="AQ53" s="44"/>
      <c r="AR53" s="44"/>
      <c r="AS53" s="44"/>
      <c r="AT53" s="44" t="str">
        <f t="shared" si="209"/>
        <v/>
      </c>
      <c r="AU53" s="45" t="str">
        <f t="shared" si="210"/>
        <v/>
      </c>
      <c r="AV53" s="35"/>
      <c r="AW53" s="27"/>
      <c r="AX53" s="46"/>
      <c r="AY53" s="44"/>
      <c r="AZ53" s="44" t="str">
        <f t="shared" si="253"/>
        <v/>
      </c>
      <c r="BA53" s="44"/>
      <c r="BB53" s="44" t="str">
        <f t="shared" si="254"/>
        <v/>
      </c>
      <c r="BC53" s="44"/>
      <c r="BD53" s="44" t="str">
        <f t="shared" si="255"/>
        <v/>
      </c>
      <c r="BE53" s="44"/>
      <c r="BF53" s="44"/>
      <c r="BG53" s="44"/>
      <c r="BH53" s="44" t="str">
        <f t="shared" si="211"/>
        <v/>
      </c>
      <c r="BI53" s="45" t="str">
        <f t="shared" si="212"/>
        <v/>
      </c>
      <c r="BJ53" s="35"/>
      <c r="BK53" s="50"/>
      <c r="BL53" s="46"/>
      <c r="BM53" s="44"/>
      <c r="BN53" s="44" t="str">
        <f t="shared" si="279"/>
        <v/>
      </c>
      <c r="BO53" s="44"/>
      <c r="BP53" s="44" t="str">
        <f t="shared" si="280"/>
        <v/>
      </c>
      <c r="BQ53" s="44"/>
      <c r="BR53" s="44" t="str">
        <f t="shared" si="281"/>
        <v/>
      </c>
      <c r="BS53" s="44"/>
      <c r="BT53" s="60" t="str">
        <f t="shared" si="193"/>
        <v/>
      </c>
      <c r="BU53" s="67" t="str">
        <f t="shared" si="194"/>
        <v/>
      </c>
      <c r="BV53" s="44" t="str">
        <f t="shared" si="282"/>
        <v/>
      </c>
      <c r="BW53" s="45" t="str">
        <f t="shared" si="283"/>
        <v/>
      </c>
      <c r="BX53" s="35"/>
      <c r="BY53" s="27"/>
      <c r="BZ53" s="46"/>
      <c r="CA53" s="44"/>
      <c r="CB53" s="44" t="str">
        <f t="shared" si="284"/>
        <v/>
      </c>
      <c r="CC53" s="44"/>
      <c r="CD53" s="44" t="str">
        <f t="shared" si="285"/>
        <v/>
      </c>
      <c r="CE53" s="44"/>
      <c r="CF53" s="44" t="str">
        <f t="shared" si="286"/>
        <v/>
      </c>
      <c r="CG53" s="44"/>
      <c r="CH53" s="60" t="str">
        <f t="shared" si="244"/>
        <v/>
      </c>
      <c r="CI53" s="67" t="str">
        <f t="shared" si="245"/>
        <v/>
      </c>
      <c r="CJ53" s="44" t="str">
        <f t="shared" si="287"/>
        <v/>
      </c>
      <c r="CK53" s="45" t="str">
        <f t="shared" si="288"/>
        <v/>
      </c>
      <c r="CL53" s="35"/>
      <c r="CM53" s="27"/>
      <c r="CN53" s="46"/>
      <c r="CO53" s="44"/>
      <c r="CP53" s="44" t="str">
        <f t="shared" si="289"/>
        <v/>
      </c>
      <c r="CQ53" s="44"/>
      <c r="CR53" s="44" t="str">
        <f t="shared" si="290"/>
        <v/>
      </c>
      <c r="CS53" s="44"/>
      <c r="CT53" s="44" t="str">
        <f t="shared" si="291"/>
        <v/>
      </c>
      <c r="CU53" s="44"/>
      <c r="CV53" s="60" t="str">
        <f t="shared" si="201"/>
        <v/>
      </c>
      <c r="CW53" s="67" t="str">
        <f t="shared" si="202"/>
        <v/>
      </c>
      <c r="CX53" s="44" t="str">
        <f t="shared" si="292"/>
        <v/>
      </c>
      <c r="CY53" s="45" t="str">
        <f t="shared" si="293"/>
        <v/>
      </c>
      <c r="CZ53" s="35"/>
      <c r="DA53" s="58"/>
      <c r="DB53" s="46"/>
      <c r="DC53" s="44"/>
      <c r="DD53" s="44" t="str">
        <f t="shared" si="294"/>
        <v/>
      </c>
      <c r="DE53" s="44"/>
      <c r="DF53" s="44" t="str">
        <f t="shared" si="295"/>
        <v/>
      </c>
      <c r="DG53" s="44"/>
      <c r="DH53" s="44" t="str">
        <f t="shared" si="296"/>
        <v/>
      </c>
      <c r="DI53" s="44"/>
      <c r="DJ53" s="60" t="str">
        <f t="shared" si="235"/>
        <v/>
      </c>
      <c r="DK53" s="67" t="str">
        <f t="shared" si="236"/>
        <v/>
      </c>
      <c r="DL53" s="44" t="str">
        <f t="shared" si="297"/>
        <v/>
      </c>
      <c r="DM53" s="45" t="str">
        <f t="shared" si="298"/>
        <v/>
      </c>
      <c r="DN53" s="35"/>
      <c r="DO53" s="27"/>
      <c r="DP53" s="46"/>
      <c r="DQ53" s="44"/>
      <c r="DR53" s="44" t="str">
        <f t="shared" si="299"/>
        <v/>
      </c>
      <c r="DS53" s="44"/>
      <c r="DT53" s="44" t="str">
        <f t="shared" si="300"/>
        <v/>
      </c>
      <c r="DU53" s="44"/>
      <c r="DV53" s="44" t="str">
        <f t="shared" si="301"/>
        <v/>
      </c>
      <c r="DW53" s="44"/>
      <c r="DX53" s="60" t="str">
        <f t="shared" si="242"/>
        <v/>
      </c>
      <c r="DY53" s="67" t="str">
        <f t="shared" si="243"/>
        <v/>
      </c>
      <c r="DZ53" s="44" t="str">
        <f t="shared" si="302"/>
        <v/>
      </c>
      <c r="EA53" s="45" t="str">
        <f t="shared" si="303"/>
        <v/>
      </c>
      <c r="EB53" s="35"/>
      <c r="EC53" s="27"/>
      <c r="ED53" s="46"/>
      <c r="EE53" s="67"/>
      <c r="EF53" s="44" t="str">
        <f>IF(EE53="","",EE53-EE52)</f>
        <v/>
      </c>
      <c r="EG53" s="44"/>
      <c r="EH53" s="44"/>
      <c r="EI53" s="44"/>
      <c r="EJ53" s="44" t="str">
        <f>IF(EI53="","",EI52+EK52-EI53)</f>
        <v/>
      </c>
      <c r="EK53" s="44"/>
      <c r="EL53" s="44"/>
      <c r="EM53" s="44"/>
      <c r="EN53" s="44" t="str">
        <f>IF(EM53="","",EJ53*EM53)</f>
        <v/>
      </c>
      <c r="EO53" s="45" t="str">
        <f>IF(EN53="","",EN53/(EF53*100))</f>
        <v/>
      </c>
      <c r="EP53" s="35"/>
      <c r="EQ53" s="27"/>
      <c r="ER53" s="46"/>
      <c r="ES53" s="44"/>
      <c r="ET53" s="44" t="str">
        <f t="shared" si="258"/>
        <v/>
      </c>
      <c r="EU53" s="44"/>
      <c r="EV53" s="44" t="str">
        <f t="shared" si="259"/>
        <v/>
      </c>
      <c r="EW53" s="44"/>
      <c r="EX53" s="44" t="str">
        <f t="shared" si="260"/>
        <v/>
      </c>
      <c r="EY53" s="44"/>
      <c r="EZ53" s="44"/>
      <c r="FA53" s="44"/>
      <c r="FB53" s="44" t="str">
        <f t="shared" si="215"/>
        <v/>
      </c>
      <c r="FC53" s="45" t="str">
        <f t="shared" si="216"/>
        <v/>
      </c>
      <c r="FD53" s="35"/>
      <c r="FF53" s="46"/>
      <c r="FG53" s="67"/>
      <c r="FH53" s="44" t="str">
        <f>IF(FG53="","",FG53-FG52)</f>
        <v/>
      </c>
      <c r="FI53" s="44"/>
      <c r="FJ53" s="44"/>
      <c r="FK53" s="44"/>
      <c r="FL53" s="44" t="str">
        <f>IF(FK53="","",FK52+FM52-FK53)</f>
        <v/>
      </c>
      <c r="FM53" s="44"/>
      <c r="FN53" s="44"/>
      <c r="FO53" s="44"/>
      <c r="FP53" s="44" t="str">
        <f>IF(FO53="","",FL53*FO53)</f>
        <v/>
      </c>
      <c r="FQ53" s="45" t="str">
        <f>IF(FP53="","",FP53/(FH53*100))</f>
        <v/>
      </c>
      <c r="FR53" s="35"/>
      <c r="FT53" s="46"/>
      <c r="FU53" s="67"/>
      <c r="FV53" s="44" t="str">
        <f>IF(FU53="","",FU53-FU52)</f>
        <v/>
      </c>
      <c r="FW53" s="44"/>
      <c r="FX53" s="44"/>
      <c r="FY53" s="44"/>
      <c r="FZ53" s="44" t="str">
        <f>IF(FY53="","",FY52+GA52-FY53)</f>
        <v/>
      </c>
      <c r="GA53" s="44"/>
      <c r="GB53" s="44"/>
      <c r="GC53" s="44"/>
      <c r="GD53" s="44" t="str">
        <f>IF(GC53="","",FZ53*GC53)</f>
        <v/>
      </c>
      <c r="GE53" s="45" t="str">
        <f>IF(GD53="","",GD53/(FV53*100))</f>
        <v/>
      </c>
      <c r="GF53" s="35"/>
      <c r="GH53" s="46"/>
      <c r="GI53" s="67"/>
      <c r="GJ53" s="44" t="str">
        <f>IF(GI53="","",GI53-GI52)</f>
        <v/>
      </c>
      <c r="GK53" s="44"/>
      <c r="GL53" s="44"/>
      <c r="GM53" s="44"/>
      <c r="GN53" s="44" t="str">
        <f>IF(GM53="","",GM52+GO52-GM53)</f>
        <v/>
      </c>
      <c r="GO53" s="44"/>
      <c r="GP53" s="44"/>
      <c r="GQ53" s="44"/>
      <c r="GR53" s="44" t="str">
        <f>IF(GQ53="","",GN53*GQ53)</f>
        <v/>
      </c>
      <c r="GS53" s="45" t="str">
        <f>IF(GR53="","",GR53/(GJ53*100))</f>
        <v/>
      </c>
      <c r="GT53" s="35"/>
      <c r="GU53" s="27"/>
      <c r="GV53" s="46"/>
      <c r="GW53" s="67"/>
      <c r="GX53" s="44" t="str">
        <f>IF(GW53="","",GW53-GW52)</f>
        <v/>
      </c>
      <c r="GY53" s="44"/>
      <c r="GZ53" s="44"/>
      <c r="HA53" s="44"/>
      <c r="HB53" s="44" t="str">
        <f>IF(HA53="","",HA52+HC52-HA53)</f>
        <v/>
      </c>
      <c r="HC53" s="44"/>
      <c r="HD53" s="44"/>
      <c r="HE53" s="44"/>
      <c r="HF53" s="44" t="str">
        <f>IF(HE53="","",HB53*HE53)</f>
        <v/>
      </c>
      <c r="HG53" s="45" t="str">
        <f>IF(HF53="","",HF53/(GX53*100))</f>
        <v/>
      </c>
      <c r="HH53" s="35"/>
      <c r="HJ53" s="46"/>
      <c r="HK53" s="67"/>
      <c r="HL53" s="44" t="str">
        <f>IF(HK53="","",HK53-HK52)</f>
        <v/>
      </c>
      <c r="HM53" s="44"/>
      <c r="HN53" s="44"/>
      <c r="HO53" s="44"/>
      <c r="HP53" s="44" t="str">
        <f>IF(HO53="","",HO52+HQ52-HO53)</f>
        <v/>
      </c>
      <c r="HQ53" s="44"/>
      <c r="HR53" s="44"/>
      <c r="HS53" s="44"/>
      <c r="HT53" s="44" t="str">
        <f>IF(HS53="","",HP53*HS53)</f>
        <v/>
      </c>
      <c r="HU53" s="45" t="str">
        <f>IF(HT53="","",HT53/(HL53*100))</f>
        <v/>
      </c>
      <c r="HV53" s="35"/>
      <c r="HW53" s="61"/>
      <c r="HX53" s="46"/>
      <c r="HY53" s="44"/>
      <c r="HZ53" s="44" t="str">
        <f t="shared" si="304"/>
        <v/>
      </c>
      <c r="IA53" s="44"/>
      <c r="IB53" s="44" t="str">
        <f t="shared" si="305"/>
        <v/>
      </c>
      <c r="IC53" s="44"/>
      <c r="ID53" s="44" t="str">
        <f t="shared" si="306"/>
        <v/>
      </c>
      <c r="IE53" s="44"/>
      <c r="IF53" s="60" t="str">
        <f>IF(HY51="","",IF49)</f>
        <v/>
      </c>
      <c r="IG53" s="67" t="str">
        <f>IF(HY51="","",IG49)</f>
        <v/>
      </c>
      <c r="IH53" s="44" t="str">
        <f t="shared" si="307"/>
        <v/>
      </c>
      <c r="II53" s="45" t="str">
        <f t="shared" si="338"/>
        <v/>
      </c>
      <c r="IJ53" s="35"/>
      <c r="IL53" s="46"/>
      <c r="IM53" s="44"/>
      <c r="IN53" s="44" t="str">
        <f t="shared" si="308"/>
        <v/>
      </c>
      <c r="IO53" s="44"/>
      <c r="IP53" s="44" t="str">
        <f t="shared" si="309"/>
        <v/>
      </c>
      <c r="IQ53" s="44"/>
      <c r="IR53" s="44" t="str">
        <f t="shared" si="310"/>
        <v/>
      </c>
      <c r="IS53" s="44"/>
      <c r="IT53" s="60" t="str">
        <f t="shared" si="311"/>
        <v/>
      </c>
      <c r="IU53" s="67" t="str">
        <f t="shared" si="312"/>
        <v/>
      </c>
      <c r="IV53" s="44" t="str">
        <f t="shared" si="313"/>
        <v/>
      </c>
      <c r="IW53" s="45" t="str">
        <f t="shared" si="314"/>
        <v/>
      </c>
      <c r="IX53" s="35"/>
      <c r="IY53" s="33"/>
      <c r="IZ53" s="46"/>
      <c r="JA53" s="44"/>
      <c r="JB53" s="44" t="str">
        <f t="shared" si="315"/>
        <v/>
      </c>
      <c r="JC53" s="44"/>
      <c r="JD53" s="44" t="str">
        <f t="shared" si="316"/>
        <v/>
      </c>
      <c r="JE53" s="44"/>
      <c r="JF53" s="44" t="str">
        <f t="shared" si="317"/>
        <v/>
      </c>
      <c r="JG53" s="44"/>
      <c r="JH53" s="60" t="str">
        <f t="shared" si="237"/>
        <v/>
      </c>
      <c r="JI53" s="67" t="str">
        <f t="shared" si="238"/>
        <v/>
      </c>
      <c r="JJ53" s="44" t="str">
        <f t="shared" si="318"/>
        <v/>
      </c>
      <c r="JK53" s="45" t="str">
        <f t="shared" si="319"/>
        <v/>
      </c>
      <c r="JL53" s="35"/>
      <c r="JM53" s="27"/>
      <c r="JN53" s="46"/>
      <c r="JO53" s="44"/>
      <c r="JP53" s="44" t="str">
        <f t="shared" si="320"/>
        <v/>
      </c>
      <c r="JQ53" s="44"/>
      <c r="JR53" s="44" t="str">
        <f t="shared" si="321"/>
        <v/>
      </c>
      <c r="JS53" s="44"/>
      <c r="JT53" s="44" t="str">
        <f t="shared" si="322"/>
        <v/>
      </c>
      <c r="JU53" s="44"/>
      <c r="JV53" s="60" t="str">
        <f t="shared" si="337"/>
        <v/>
      </c>
      <c r="JW53" s="67" t="str">
        <f t="shared" si="336"/>
        <v/>
      </c>
      <c r="JX53" s="44" t="str">
        <f t="shared" si="323"/>
        <v/>
      </c>
      <c r="JY53" s="45" t="str">
        <f t="shared" si="324"/>
        <v/>
      </c>
      <c r="JZ53" s="35"/>
      <c r="KA53" s="61"/>
      <c r="KB53" s="46"/>
      <c r="KC53" s="44"/>
      <c r="KD53" s="44" t="str">
        <f t="shared" si="325"/>
        <v/>
      </c>
      <c r="KE53" s="44"/>
      <c r="KF53" s="44" t="str">
        <f t="shared" si="326"/>
        <v/>
      </c>
      <c r="KG53" s="44"/>
      <c r="KH53" s="44" t="str">
        <f t="shared" si="327"/>
        <v/>
      </c>
      <c r="KI53" s="44"/>
      <c r="KJ53" s="60" t="str">
        <f t="shared" si="240"/>
        <v/>
      </c>
      <c r="KK53" s="67" t="str">
        <f t="shared" si="241"/>
        <v/>
      </c>
      <c r="KL53" s="44" t="str">
        <f t="shared" si="328"/>
        <v/>
      </c>
      <c r="KM53" s="45" t="str">
        <f t="shared" si="329"/>
        <v/>
      </c>
      <c r="KN53" s="35"/>
      <c r="KO53" s="27"/>
      <c r="KP53" s="46"/>
      <c r="KQ53" s="44"/>
      <c r="KR53" s="44" t="str">
        <f t="shared" si="239"/>
        <v/>
      </c>
      <c r="KS53" s="44"/>
      <c r="KT53" s="44" t="str">
        <f t="shared" si="330"/>
        <v/>
      </c>
      <c r="KU53" s="44"/>
      <c r="KV53" s="44" t="str">
        <f t="shared" si="331"/>
        <v/>
      </c>
      <c r="KW53" s="44"/>
      <c r="KX53" s="60" t="str">
        <f t="shared" si="332"/>
        <v/>
      </c>
      <c r="KY53" s="67" t="str">
        <f t="shared" si="333"/>
        <v/>
      </c>
      <c r="KZ53" s="44" t="str">
        <f t="shared" si="334"/>
        <v/>
      </c>
      <c r="LA53" s="45" t="str">
        <f t="shared" si="335"/>
        <v/>
      </c>
      <c r="LB53" s="35"/>
      <c r="LC53" s="27"/>
      <c r="LD53" s="74"/>
      <c r="LE53" s="75"/>
      <c r="LF53" s="75"/>
      <c r="LG53" s="75"/>
      <c r="LH53" s="75"/>
      <c r="LI53" s="75"/>
      <c r="LJ53" s="75" t="str">
        <f>IF(LI53="","",#REF!+#REF!-LI53)</f>
        <v/>
      </c>
      <c r="LK53" s="75"/>
      <c r="LL53" s="77"/>
      <c r="LM53" s="78"/>
      <c r="LN53" s="75"/>
      <c r="LO53" s="79"/>
      <c r="LP53" s="35"/>
      <c r="LQ53" s="27"/>
      <c r="LR53" s="46"/>
      <c r="LS53" s="67"/>
      <c r="LT53" s="44" t="str">
        <f>IF(LS53="","",LS53-LS52)</f>
        <v/>
      </c>
      <c r="LU53" s="44"/>
      <c r="LV53" s="44"/>
      <c r="LW53" s="44"/>
      <c r="LX53" s="44" t="str">
        <f>IF(LW53="","",LW52+LY52-LW53)</f>
        <v/>
      </c>
      <c r="LY53" s="44"/>
      <c r="LZ53" s="44"/>
      <c r="MA53" s="44"/>
      <c r="MB53" s="44" t="str">
        <f>IF(MA53="","",LX53*MA53)</f>
        <v/>
      </c>
      <c r="MC53" s="45" t="str">
        <f>IF(MB53="","",MB53/(LT53*100))</f>
        <v/>
      </c>
      <c r="MD53" s="35"/>
      <c r="ME53" s="27"/>
      <c r="MF53" s="46"/>
      <c r="MG53" s="67"/>
      <c r="MH53" s="44" t="str">
        <f>IF(MG53="","",MG53-MG52)</f>
        <v/>
      </c>
      <c r="MI53" s="44"/>
      <c r="MJ53" s="44"/>
      <c r="MK53" s="44"/>
      <c r="ML53" s="44" t="str">
        <f>IF(MK53="","",MK52+MM52-MK53)</f>
        <v/>
      </c>
      <c r="MM53" s="44"/>
      <c r="MN53" s="44"/>
      <c r="MO53" s="44"/>
      <c r="MP53" s="44" t="str">
        <f>IF(MO53="","",ML53*MO53)</f>
        <v/>
      </c>
      <c r="MQ53" s="45" t="str">
        <f>IF(MP53="","",MP53/(MH53*100))</f>
        <v/>
      </c>
      <c r="MR53" s="35"/>
      <c r="MS53" s="27"/>
      <c r="MT53" s="46"/>
      <c r="MU53" s="67"/>
      <c r="MV53" s="44" t="str">
        <f>IF(MU53="","",MU53-MU52)</f>
        <v/>
      </c>
      <c r="MW53" s="44"/>
      <c r="MX53" s="44"/>
      <c r="MY53" s="44"/>
      <c r="MZ53" s="44" t="str">
        <f>IF(MY53="","",MY52+NA52-MY53)</f>
        <v/>
      </c>
      <c r="NA53" s="44"/>
      <c r="NB53" s="44"/>
      <c r="NC53" s="44"/>
      <c r="ND53" s="44" t="str">
        <f>IF(NC53="","",MZ53*NC53)</f>
        <v/>
      </c>
      <c r="NE53" s="45" t="str">
        <f>IF(ND53="","",ND53/(MV53*100))</f>
        <v/>
      </c>
      <c r="NF53" s="35"/>
      <c r="NG53" s="27"/>
      <c r="NH53" s="46"/>
      <c r="NI53" s="67"/>
      <c r="NJ53" s="44" t="str">
        <f>IF(NI53="","",NI53-NI52)</f>
        <v/>
      </c>
      <c r="NK53" s="44"/>
      <c r="NL53" s="44"/>
      <c r="NM53" s="44"/>
      <c r="NN53" s="44" t="str">
        <f>IF(NM53="","",NM52+NO52-NM53)</f>
        <v/>
      </c>
      <c r="NO53" s="44"/>
      <c r="NP53" s="44"/>
      <c r="NQ53" s="44"/>
      <c r="NR53" s="44" t="str">
        <f>IF(NQ53="","",NN53*NQ53)</f>
        <v/>
      </c>
      <c r="NS53" s="45" t="str">
        <f>IF(NR53="","",NR53/(NJ53*100))</f>
        <v/>
      </c>
      <c r="NT53" s="35"/>
    </row>
    <row r="54" spans="1:384" ht="15" customHeight="1" thickTop="1" thickBot="1" x14ac:dyDescent="0.25">
      <c r="A54" s="38"/>
      <c r="B54" s="39"/>
      <c r="C54" s="40"/>
      <c r="D54" s="40"/>
      <c r="E54" s="41"/>
      <c r="F54" s="41"/>
      <c r="G54" s="40"/>
      <c r="H54" s="42"/>
      <c r="I54" s="44"/>
      <c r="J54" s="44" t="str">
        <f t="shared" si="246"/>
        <v/>
      </c>
      <c r="K54" s="44"/>
      <c r="L54" s="44"/>
      <c r="M54" s="44"/>
      <c r="N54" s="44" t="str">
        <f t="shared" si="247"/>
        <v/>
      </c>
      <c r="O54" s="44"/>
      <c r="P54" s="44"/>
      <c r="Q54" s="44"/>
      <c r="R54" s="44" t="str">
        <f t="shared" si="205"/>
        <v/>
      </c>
      <c r="S54" s="45" t="str">
        <f t="shared" si="206"/>
        <v/>
      </c>
      <c r="T54" s="35"/>
      <c r="U54" s="27"/>
      <c r="V54" s="46"/>
      <c r="W54" s="67"/>
      <c r="X54" s="44" t="str">
        <f>IF(W54="","",W54-W53)</f>
        <v/>
      </c>
      <c r="Y54" s="44"/>
      <c r="Z54" s="44"/>
      <c r="AA54" s="44"/>
      <c r="AB54" s="44" t="str">
        <f>IF(AA54="","",AA53+AC53-AA54)</f>
        <v/>
      </c>
      <c r="AC54" s="44"/>
      <c r="AD54" s="44"/>
      <c r="AE54" s="44"/>
      <c r="AF54" s="44" t="str">
        <f>IF(AE54="","",AB54*AE54)</f>
        <v/>
      </c>
      <c r="AG54" s="45" t="str">
        <f>IF(AF54="","",AF54/(X54*100))</f>
        <v/>
      </c>
      <c r="AH54" s="35"/>
      <c r="AI54" s="27"/>
      <c r="AJ54" s="46"/>
      <c r="AK54" s="44"/>
      <c r="AL54" s="44" t="str">
        <f t="shared" si="250"/>
        <v/>
      </c>
      <c r="AM54" s="44"/>
      <c r="AN54" s="44" t="str">
        <f t="shared" si="251"/>
        <v/>
      </c>
      <c r="AO54" s="44"/>
      <c r="AP54" s="44" t="str">
        <f t="shared" si="252"/>
        <v/>
      </c>
      <c r="AQ54" s="44"/>
      <c r="AR54" s="44"/>
      <c r="AS54" s="44"/>
      <c r="AT54" s="44" t="str">
        <f t="shared" si="209"/>
        <v/>
      </c>
      <c r="AU54" s="45" t="str">
        <f t="shared" si="210"/>
        <v/>
      </c>
      <c r="AV54" s="35"/>
      <c r="AW54" s="27"/>
      <c r="AX54" s="46"/>
      <c r="AY54" s="44"/>
      <c r="AZ54" s="44" t="str">
        <f t="shared" si="253"/>
        <v/>
      </c>
      <c r="BA54" s="44"/>
      <c r="BB54" s="44" t="str">
        <f t="shared" si="254"/>
        <v/>
      </c>
      <c r="BC54" s="44"/>
      <c r="BD54" s="44" t="str">
        <f t="shared" si="255"/>
        <v/>
      </c>
      <c r="BE54" s="44"/>
      <c r="BF54" s="44"/>
      <c r="BG54" s="44"/>
      <c r="BH54" s="44" t="str">
        <f t="shared" si="211"/>
        <v/>
      </c>
      <c r="BI54" s="45" t="str">
        <f t="shared" si="212"/>
        <v/>
      </c>
      <c r="BJ54" s="35"/>
      <c r="BK54" s="50"/>
      <c r="BL54" s="74"/>
      <c r="BM54" s="75"/>
      <c r="BN54" s="75" t="str">
        <f t="shared" si="279"/>
        <v/>
      </c>
      <c r="BO54" s="75"/>
      <c r="BP54" s="75" t="str">
        <f t="shared" si="280"/>
        <v/>
      </c>
      <c r="BQ54" s="75"/>
      <c r="BR54" s="75" t="str">
        <f t="shared" si="281"/>
        <v/>
      </c>
      <c r="BS54" s="75"/>
      <c r="BT54" s="77" t="str">
        <f t="shared" si="193"/>
        <v/>
      </c>
      <c r="BU54" s="78" t="str">
        <f t="shared" si="194"/>
        <v/>
      </c>
      <c r="BV54" s="75" t="str">
        <f t="shared" si="282"/>
        <v/>
      </c>
      <c r="BW54" s="79" t="str">
        <f t="shared" si="283"/>
        <v/>
      </c>
      <c r="BX54" s="35"/>
      <c r="BY54" s="27"/>
      <c r="BZ54" s="74"/>
      <c r="CA54" s="75"/>
      <c r="CB54" s="75" t="str">
        <f t="shared" si="284"/>
        <v/>
      </c>
      <c r="CC54" s="75"/>
      <c r="CD54" s="75" t="str">
        <f t="shared" si="285"/>
        <v/>
      </c>
      <c r="CE54" s="75"/>
      <c r="CF54" s="75" t="str">
        <f t="shared" si="286"/>
        <v/>
      </c>
      <c r="CG54" s="75"/>
      <c r="CH54" s="77" t="str">
        <f t="shared" si="244"/>
        <v/>
      </c>
      <c r="CI54" s="78" t="str">
        <f t="shared" si="245"/>
        <v/>
      </c>
      <c r="CJ54" s="75" t="str">
        <f t="shared" si="287"/>
        <v/>
      </c>
      <c r="CK54" s="79" t="str">
        <f t="shared" si="288"/>
        <v/>
      </c>
      <c r="CL54" s="35"/>
      <c r="CM54" s="27"/>
      <c r="CN54" s="74"/>
      <c r="CO54" s="75"/>
      <c r="CP54" s="75" t="str">
        <f t="shared" si="289"/>
        <v/>
      </c>
      <c r="CQ54" s="75"/>
      <c r="CR54" s="75" t="str">
        <f t="shared" si="290"/>
        <v/>
      </c>
      <c r="CS54" s="75"/>
      <c r="CT54" s="75" t="str">
        <f t="shared" si="291"/>
        <v/>
      </c>
      <c r="CU54" s="75"/>
      <c r="CV54" s="77" t="str">
        <f t="shared" si="201"/>
        <v/>
      </c>
      <c r="CW54" s="78" t="str">
        <f t="shared" si="202"/>
        <v/>
      </c>
      <c r="CX54" s="75" t="str">
        <f t="shared" si="292"/>
        <v/>
      </c>
      <c r="CY54" s="79" t="str">
        <f t="shared" si="293"/>
        <v/>
      </c>
      <c r="CZ54" s="35"/>
      <c r="DA54" s="58"/>
      <c r="DB54" s="74"/>
      <c r="DC54" s="75"/>
      <c r="DD54" s="75" t="str">
        <f t="shared" si="294"/>
        <v/>
      </c>
      <c r="DE54" s="75"/>
      <c r="DF54" s="75" t="str">
        <f t="shared" si="295"/>
        <v/>
      </c>
      <c r="DG54" s="75"/>
      <c r="DH54" s="75" t="str">
        <f t="shared" si="296"/>
        <v/>
      </c>
      <c r="DI54" s="75"/>
      <c r="DJ54" s="77" t="str">
        <f t="shared" si="235"/>
        <v/>
      </c>
      <c r="DK54" s="78" t="str">
        <f t="shared" si="236"/>
        <v/>
      </c>
      <c r="DL54" s="75" t="str">
        <f t="shared" si="297"/>
        <v/>
      </c>
      <c r="DM54" s="79" t="str">
        <f t="shared" si="298"/>
        <v/>
      </c>
      <c r="DN54" s="35"/>
      <c r="DO54" s="27"/>
      <c r="DP54" s="74"/>
      <c r="DQ54" s="75"/>
      <c r="DR54" s="75" t="str">
        <f t="shared" si="299"/>
        <v/>
      </c>
      <c r="DS54" s="75"/>
      <c r="DT54" s="75" t="str">
        <f t="shared" si="300"/>
        <v/>
      </c>
      <c r="DU54" s="75"/>
      <c r="DV54" s="75" t="str">
        <f t="shared" si="301"/>
        <v/>
      </c>
      <c r="DW54" s="75"/>
      <c r="DX54" s="77" t="str">
        <f t="shared" si="242"/>
        <v/>
      </c>
      <c r="DY54" s="78" t="str">
        <f t="shared" si="243"/>
        <v/>
      </c>
      <c r="DZ54" s="75" t="str">
        <f t="shared" si="302"/>
        <v/>
      </c>
      <c r="EA54" s="79" t="str">
        <f t="shared" si="303"/>
        <v/>
      </c>
      <c r="EB54" s="35"/>
      <c r="EC54" s="27"/>
      <c r="ED54" s="46"/>
      <c r="EE54" s="67"/>
      <c r="EF54" s="44" t="str">
        <f>IF(EE54="","",EE54-EE53)</f>
        <v/>
      </c>
      <c r="EG54" s="44"/>
      <c r="EH54" s="44"/>
      <c r="EI54" s="44"/>
      <c r="EJ54" s="44" t="str">
        <f>IF(EI54="","",EI53+EK53-EI54)</f>
        <v/>
      </c>
      <c r="EK54" s="44"/>
      <c r="EL54" s="44"/>
      <c r="EM54" s="44"/>
      <c r="EN54" s="44" t="str">
        <f>IF(EM54="","",EJ54*EM54)</f>
        <v/>
      </c>
      <c r="EO54" s="45" t="str">
        <f>IF(EN54="","",EN54/(EF54*100))</f>
        <v/>
      </c>
      <c r="EP54" s="35"/>
      <c r="EQ54" s="27"/>
      <c r="ER54" s="46"/>
      <c r="ES54" s="44"/>
      <c r="ET54" s="44" t="str">
        <f t="shared" si="258"/>
        <v/>
      </c>
      <c r="EU54" s="44"/>
      <c r="EV54" s="44" t="str">
        <f t="shared" si="259"/>
        <v/>
      </c>
      <c r="EW54" s="44"/>
      <c r="EX54" s="44" t="str">
        <f t="shared" si="260"/>
        <v/>
      </c>
      <c r="EY54" s="44"/>
      <c r="EZ54" s="44"/>
      <c r="FA54" s="44"/>
      <c r="FB54" s="44" t="str">
        <f t="shared" si="215"/>
        <v/>
      </c>
      <c r="FC54" s="45" t="str">
        <f t="shared" si="216"/>
        <v/>
      </c>
      <c r="FD54" s="35"/>
      <c r="FF54" s="46"/>
      <c r="FG54" s="67"/>
      <c r="FH54" s="44" t="str">
        <f>IF(FG54="","",FG54-FG53)</f>
        <v/>
      </c>
      <c r="FI54" s="44"/>
      <c r="FJ54" s="44"/>
      <c r="FK54" s="44"/>
      <c r="FL54" s="44" t="str">
        <f>IF(FK54="","",FK53+FM53-FK54)</f>
        <v/>
      </c>
      <c r="FM54" s="44"/>
      <c r="FN54" s="44"/>
      <c r="FO54" s="44"/>
      <c r="FP54" s="44" t="str">
        <f>IF(FO54="","",FL54*FO54)</f>
        <v/>
      </c>
      <c r="FQ54" s="45" t="str">
        <f>IF(FP54="","",FP54/(FH54*100))</f>
        <v/>
      </c>
      <c r="FR54" s="35"/>
      <c r="FT54" s="46"/>
      <c r="FU54" s="67"/>
      <c r="FV54" s="44" t="str">
        <f>IF(FU54="","",FU54-FU53)</f>
        <v/>
      </c>
      <c r="FW54" s="44"/>
      <c r="FX54" s="44"/>
      <c r="FY54" s="44"/>
      <c r="FZ54" s="44" t="str">
        <f>IF(FY54="","",FY53+GA53-FY54)</f>
        <v/>
      </c>
      <c r="GA54" s="44"/>
      <c r="GB54" s="44"/>
      <c r="GC54" s="44"/>
      <c r="GD54" s="44" t="str">
        <f>IF(GC54="","",FZ54*GC54)</f>
        <v/>
      </c>
      <c r="GE54" s="45" t="str">
        <f>IF(GD54="","",GD54/(FV54*100))</f>
        <v/>
      </c>
      <c r="GF54" s="35"/>
      <c r="GH54" s="46"/>
      <c r="GI54" s="67"/>
      <c r="GJ54" s="44" t="str">
        <f>IF(GI54="","",GI54-GI53)</f>
        <v/>
      </c>
      <c r="GK54" s="44"/>
      <c r="GL54" s="44"/>
      <c r="GM54" s="44"/>
      <c r="GN54" s="44" t="str">
        <f>IF(GM54="","",GM53+GO53-GM54)</f>
        <v/>
      </c>
      <c r="GO54" s="44"/>
      <c r="GP54" s="44"/>
      <c r="GQ54" s="44"/>
      <c r="GR54" s="44" t="str">
        <f>IF(GQ54="","",GN54*GQ54)</f>
        <v/>
      </c>
      <c r="GS54" s="45" t="str">
        <f>IF(GR54="","",GR54/(GJ54*100))</f>
        <v/>
      </c>
      <c r="GT54" s="35"/>
      <c r="GU54" s="27"/>
      <c r="GV54" s="46"/>
      <c r="GW54" s="67"/>
      <c r="GX54" s="44" t="str">
        <f>IF(GW54="","",GW54-GW53)</f>
        <v/>
      </c>
      <c r="GY54" s="44"/>
      <c r="GZ54" s="44"/>
      <c r="HA54" s="44"/>
      <c r="HB54" s="44" t="str">
        <f>IF(HA54="","",HA53+HC53-HA54)</f>
        <v/>
      </c>
      <c r="HC54" s="44"/>
      <c r="HD54" s="44"/>
      <c r="HE54" s="44"/>
      <c r="HF54" s="44" t="str">
        <f>IF(HE54="","",HB54*HE54)</f>
        <v/>
      </c>
      <c r="HG54" s="45" t="str">
        <f>IF(HF54="","",HF54/(GX54*100))</f>
        <v/>
      </c>
      <c r="HH54" s="35"/>
      <c r="HJ54" s="46"/>
      <c r="HK54" s="67"/>
      <c r="HL54" s="44" t="str">
        <f>IF(HK54="","",HK54-HK53)</f>
        <v/>
      </c>
      <c r="HM54" s="44"/>
      <c r="HN54" s="44"/>
      <c r="HO54" s="44"/>
      <c r="HP54" s="44" t="str">
        <f>IF(HO54="","",HO53+HQ53-HO54)</f>
        <v/>
      </c>
      <c r="HQ54" s="44"/>
      <c r="HR54" s="44"/>
      <c r="HS54" s="44"/>
      <c r="HT54" s="44" t="str">
        <f>IF(HS54="","",HP54*HS54)</f>
        <v/>
      </c>
      <c r="HU54" s="45" t="str">
        <f>IF(HT54="","",HT54/(HL54*100))</f>
        <v/>
      </c>
      <c r="HV54" s="35"/>
      <c r="HW54" s="61"/>
      <c r="HX54" s="74"/>
      <c r="HY54" s="75"/>
      <c r="HZ54" s="75" t="str">
        <f t="shared" si="304"/>
        <v/>
      </c>
      <c r="IA54" s="75"/>
      <c r="IB54" s="75" t="str">
        <f t="shared" si="305"/>
        <v/>
      </c>
      <c r="IC54" s="75"/>
      <c r="ID54" s="75" t="str">
        <f t="shared" si="306"/>
        <v/>
      </c>
      <c r="IE54" s="75"/>
      <c r="IF54" s="77" t="str">
        <f>IF(HY51="","",IF50)</f>
        <v/>
      </c>
      <c r="IG54" s="78" t="str">
        <f>IF(HY51="","",IG50)</f>
        <v/>
      </c>
      <c r="IH54" s="75" t="str">
        <f t="shared" si="307"/>
        <v/>
      </c>
      <c r="II54" s="79" t="str">
        <f t="shared" si="338"/>
        <v/>
      </c>
      <c r="IJ54" s="35"/>
      <c r="IL54" s="74"/>
      <c r="IM54" s="75"/>
      <c r="IN54" s="75" t="str">
        <f t="shared" si="308"/>
        <v/>
      </c>
      <c r="IO54" s="75"/>
      <c r="IP54" s="75" t="str">
        <f t="shared" si="309"/>
        <v/>
      </c>
      <c r="IQ54" s="75"/>
      <c r="IR54" s="75" t="str">
        <f t="shared" si="310"/>
        <v/>
      </c>
      <c r="IS54" s="75"/>
      <c r="IT54" s="77" t="str">
        <f t="shared" si="311"/>
        <v/>
      </c>
      <c r="IU54" s="78" t="str">
        <f t="shared" si="312"/>
        <v/>
      </c>
      <c r="IV54" s="75" t="str">
        <f t="shared" si="313"/>
        <v/>
      </c>
      <c r="IW54" s="79" t="str">
        <f t="shared" si="314"/>
        <v/>
      </c>
      <c r="IX54" s="35"/>
      <c r="IY54" s="33"/>
      <c r="IZ54" s="74"/>
      <c r="JA54" s="75"/>
      <c r="JB54" s="75" t="str">
        <f t="shared" si="315"/>
        <v/>
      </c>
      <c r="JC54" s="75"/>
      <c r="JD54" s="75" t="str">
        <f t="shared" si="316"/>
        <v/>
      </c>
      <c r="JE54" s="75"/>
      <c r="JF54" s="75" t="str">
        <f t="shared" si="317"/>
        <v/>
      </c>
      <c r="JG54" s="75"/>
      <c r="JH54" s="77" t="str">
        <f t="shared" si="237"/>
        <v/>
      </c>
      <c r="JI54" s="78" t="str">
        <f t="shared" si="238"/>
        <v/>
      </c>
      <c r="JJ54" s="75" t="str">
        <f t="shared" si="318"/>
        <v/>
      </c>
      <c r="JK54" s="79" t="str">
        <f t="shared" si="319"/>
        <v/>
      </c>
      <c r="JL54" s="35"/>
      <c r="JM54" s="27"/>
      <c r="JN54" s="74"/>
      <c r="JO54" s="75"/>
      <c r="JP54" s="75" t="str">
        <f t="shared" si="320"/>
        <v/>
      </c>
      <c r="JQ54" s="75"/>
      <c r="JR54" s="75" t="str">
        <f t="shared" si="321"/>
        <v/>
      </c>
      <c r="JS54" s="75"/>
      <c r="JT54" s="75" t="str">
        <f t="shared" si="322"/>
        <v/>
      </c>
      <c r="JU54" s="75"/>
      <c r="JV54" s="77" t="str">
        <f t="shared" si="337"/>
        <v/>
      </c>
      <c r="JW54" s="78" t="str">
        <f t="shared" si="336"/>
        <v/>
      </c>
      <c r="JX54" s="75" t="str">
        <f t="shared" si="323"/>
        <v/>
      </c>
      <c r="JY54" s="79" t="str">
        <f t="shared" si="324"/>
        <v/>
      </c>
      <c r="JZ54" s="35"/>
      <c r="KA54" s="61"/>
      <c r="KB54" s="74"/>
      <c r="KC54" s="75"/>
      <c r="KD54" s="75" t="str">
        <f t="shared" si="325"/>
        <v/>
      </c>
      <c r="KE54" s="75"/>
      <c r="KF54" s="75" t="str">
        <f t="shared" si="326"/>
        <v/>
      </c>
      <c r="KG54" s="75"/>
      <c r="KH54" s="75" t="str">
        <f t="shared" si="327"/>
        <v/>
      </c>
      <c r="KI54" s="75"/>
      <c r="KJ54" s="77" t="str">
        <f t="shared" si="240"/>
        <v/>
      </c>
      <c r="KK54" s="78" t="str">
        <f t="shared" si="241"/>
        <v/>
      </c>
      <c r="KL54" s="75" t="str">
        <f t="shared" si="328"/>
        <v/>
      </c>
      <c r="KM54" s="79" t="str">
        <f t="shared" si="329"/>
        <v/>
      </c>
      <c r="KN54" s="35"/>
      <c r="KO54" s="27"/>
      <c r="KP54" s="74"/>
      <c r="KQ54" s="75"/>
      <c r="KR54" s="75" t="str">
        <f t="shared" si="239"/>
        <v/>
      </c>
      <c r="KS54" s="75"/>
      <c r="KT54" s="75" t="str">
        <f t="shared" si="330"/>
        <v/>
      </c>
      <c r="KU54" s="75"/>
      <c r="KV54" s="75" t="str">
        <f t="shared" si="331"/>
        <v/>
      </c>
      <c r="KW54" s="75"/>
      <c r="KX54" s="77" t="str">
        <f t="shared" si="332"/>
        <v/>
      </c>
      <c r="KY54" s="78" t="str">
        <f t="shared" si="333"/>
        <v/>
      </c>
      <c r="KZ54" s="75" t="str">
        <f t="shared" si="334"/>
        <v/>
      </c>
      <c r="LA54" s="79" t="str">
        <f t="shared" si="335"/>
        <v/>
      </c>
      <c r="LB54" s="35"/>
      <c r="LC54" s="27"/>
      <c r="LD54" s="107"/>
      <c r="LE54" s="87"/>
      <c r="LF54" s="87"/>
      <c r="LG54" s="87"/>
      <c r="LH54" s="87"/>
      <c r="LI54" s="87"/>
      <c r="LJ54" s="87" t="str">
        <f>IF(LI54="","",LI51+LK51-LI54)</f>
        <v/>
      </c>
      <c r="LK54" s="87"/>
      <c r="LL54" s="108"/>
      <c r="LM54" s="109"/>
      <c r="LN54" s="87"/>
      <c r="LO54" s="89"/>
      <c r="LP54" s="35"/>
      <c r="LQ54" s="27"/>
      <c r="LR54" s="46"/>
      <c r="LS54" s="67"/>
      <c r="LT54" s="44" t="str">
        <f>IF(LS54="","",LS54-LS53)</f>
        <v/>
      </c>
      <c r="LU54" s="44"/>
      <c r="LV54" s="44"/>
      <c r="LW54" s="44"/>
      <c r="LX54" s="44" t="str">
        <f>IF(LW54="","",LW53+LY53-LW54)</f>
        <v/>
      </c>
      <c r="LY54" s="44"/>
      <c r="LZ54" s="44"/>
      <c r="MA54" s="44"/>
      <c r="MB54" s="44" t="str">
        <f>IF(MA54="","",LX54*MA54)</f>
        <v/>
      </c>
      <c r="MC54" s="45" t="str">
        <f>IF(MB54="","",MB54/(LT54*100))</f>
        <v/>
      </c>
      <c r="MD54" s="35"/>
      <c r="ME54" s="27"/>
      <c r="MF54" s="46"/>
      <c r="MG54" s="67"/>
      <c r="MH54" s="44" t="str">
        <f>IF(MG54="","",MG54-MG53)</f>
        <v/>
      </c>
      <c r="MI54" s="44"/>
      <c r="MJ54" s="44"/>
      <c r="MK54" s="44"/>
      <c r="ML54" s="44" t="str">
        <f>IF(MK54="","",MK53+MM53-MK54)</f>
        <v/>
      </c>
      <c r="MM54" s="44"/>
      <c r="MN54" s="44"/>
      <c r="MO54" s="44"/>
      <c r="MP54" s="44" t="str">
        <f>IF(MO54="","",ML54*MO54)</f>
        <v/>
      </c>
      <c r="MQ54" s="45" t="str">
        <f>IF(MP54="","",MP54/(MH54*100))</f>
        <v/>
      </c>
      <c r="MR54" s="35"/>
      <c r="MS54" s="27"/>
      <c r="MT54" s="46"/>
      <c r="MU54" s="67"/>
      <c r="MV54" s="44" t="str">
        <f>IF(MU54="","",MU54-MU53)</f>
        <v/>
      </c>
      <c r="MW54" s="44"/>
      <c r="MX54" s="44"/>
      <c r="MY54" s="44"/>
      <c r="MZ54" s="44" t="str">
        <f>IF(MY54="","",MY53+NA53-MY54)</f>
        <v/>
      </c>
      <c r="NA54" s="44"/>
      <c r="NB54" s="44"/>
      <c r="NC54" s="44"/>
      <c r="ND54" s="44" t="str">
        <f>IF(NC54="","",MZ54*NC54)</f>
        <v/>
      </c>
      <c r="NE54" s="45" t="str">
        <f>IF(ND54="","",ND54/(MV54*100))</f>
        <v/>
      </c>
      <c r="NF54" s="35"/>
      <c r="NG54" s="27"/>
      <c r="NH54" s="46"/>
      <c r="NI54" s="67"/>
      <c r="NJ54" s="44" t="str">
        <f>IF(NI54="","",NI54-NI53)</f>
        <v/>
      </c>
      <c r="NK54" s="44"/>
      <c r="NL54" s="44"/>
      <c r="NM54" s="44"/>
      <c r="NN54" s="44" t="str">
        <f>IF(NM54="","",NM53+NO53-NM54)</f>
        <v/>
      </c>
      <c r="NO54" s="44"/>
      <c r="NP54" s="44"/>
      <c r="NQ54" s="44"/>
      <c r="NR54" s="44" t="str">
        <f>IF(NQ54="","",NN54*NQ54)</f>
        <v/>
      </c>
      <c r="NS54" s="45" t="str">
        <f>IF(NR54="","",NR54/(NJ54*100))</f>
        <v/>
      </c>
      <c r="NT54" s="35"/>
    </row>
    <row r="55" spans="1:384" ht="15" customHeight="1" thickTop="1" x14ac:dyDescent="0.2">
      <c r="A55" s="38"/>
      <c r="B55" s="39"/>
      <c r="C55" s="40"/>
      <c r="D55" s="40"/>
      <c r="E55" s="41"/>
      <c r="F55" s="41"/>
      <c r="G55" s="40"/>
      <c r="H55" s="42"/>
      <c r="I55" s="44"/>
      <c r="J55" s="44"/>
      <c r="K55" s="44"/>
      <c r="L55" s="44"/>
      <c r="M55" s="44"/>
      <c r="N55" s="44" t="str">
        <f t="shared" si="247"/>
        <v/>
      </c>
      <c r="O55" s="44"/>
      <c r="P55" s="44"/>
      <c r="Q55" s="44"/>
      <c r="R55" s="44" t="str">
        <f t="shared" si="205"/>
        <v/>
      </c>
      <c r="S55" s="45" t="str">
        <f t="shared" si="206"/>
        <v/>
      </c>
      <c r="T55" s="35"/>
      <c r="U55" s="27"/>
      <c r="V55" s="46"/>
      <c r="W55" s="67"/>
      <c r="X55" s="44"/>
      <c r="Y55" s="44"/>
      <c r="Z55" s="44"/>
      <c r="AA55" s="44"/>
      <c r="AB55" s="44" t="str">
        <f>IF(AA55="","",AA54+AC54-AA55)</f>
        <v/>
      </c>
      <c r="AC55" s="44"/>
      <c r="AD55" s="44"/>
      <c r="AE55" s="44"/>
      <c r="AF55" s="44" t="str">
        <f>IF(AE55="","",AB55*AE55)</f>
        <v/>
      </c>
      <c r="AG55" s="45" t="str">
        <f>IF(AF55="","",AF55/(X55*100))</f>
        <v/>
      </c>
      <c r="AH55" s="35"/>
      <c r="AI55" s="27"/>
      <c r="AJ55" s="46"/>
      <c r="AK55" s="44"/>
      <c r="AL55" s="44"/>
      <c r="AM55" s="44"/>
      <c r="AN55" s="44" t="str">
        <f t="shared" si="251"/>
        <v/>
      </c>
      <c r="AO55" s="44"/>
      <c r="AP55" s="44" t="str">
        <f t="shared" si="252"/>
        <v/>
      </c>
      <c r="AQ55" s="44"/>
      <c r="AR55" s="44"/>
      <c r="AS55" s="44"/>
      <c r="AT55" s="44" t="str">
        <f t="shared" si="209"/>
        <v/>
      </c>
      <c r="AU55" s="45" t="str">
        <f t="shared" si="210"/>
        <v/>
      </c>
      <c r="AV55" s="35"/>
      <c r="AW55" s="27"/>
      <c r="AX55" s="46"/>
      <c r="AY55" s="44"/>
      <c r="AZ55" s="44"/>
      <c r="BA55" s="44"/>
      <c r="BB55" s="44" t="str">
        <f t="shared" si="254"/>
        <v/>
      </c>
      <c r="BC55" s="44"/>
      <c r="BD55" s="44" t="str">
        <f t="shared" si="255"/>
        <v/>
      </c>
      <c r="BE55" s="44"/>
      <c r="BF55" s="44"/>
      <c r="BG55" s="44"/>
      <c r="BH55" s="44" t="str">
        <f t="shared" si="211"/>
        <v/>
      </c>
      <c r="BI55" s="45" t="str">
        <f t="shared" si="212"/>
        <v/>
      </c>
      <c r="BJ55" s="35"/>
      <c r="BK55" s="50"/>
      <c r="BL55" s="51" t="str">
        <f>IF($A16="","",$A16)</f>
        <v/>
      </c>
      <c r="BM55" s="43"/>
      <c r="BN55" s="43" t="str">
        <f t="shared" si="279"/>
        <v/>
      </c>
      <c r="BO55" s="43"/>
      <c r="BP55" s="87" t="str">
        <f t="shared" si="280"/>
        <v/>
      </c>
      <c r="BQ55" s="43"/>
      <c r="BR55" s="43" t="str">
        <f t="shared" si="281"/>
        <v/>
      </c>
      <c r="BS55" s="43"/>
      <c r="BT55" s="53" t="str">
        <f t="shared" si="193"/>
        <v/>
      </c>
      <c r="BU55" s="47" t="str">
        <f t="shared" si="194"/>
        <v/>
      </c>
      <c r="BV55" s="87" t="str">
        <f t="shared" si="282"/>
        <v/>
      </c>
      <c r="BW55" s="89" t="str">
        <f t="shared" si="283"/>
        <v/>
      </c>
      <c r="BX55" s="35"/>
      <c r="BY55" s="27"/>
      <c r="BZ55" s="51" t="str">
        <f>IF($A16="","",$A16)</f>
        <v/>
      </c>
      <c r="CA55" s="43"/>
      <c r="CB55" s="43" t="str">
        <f t="shared" si="284"/>
        <v/>
      </c>
      <c r="CC55" s="43"/>
      <c r="CD55" s="87" t="str">
        <f t="shared" si="285"/>
        <v/>
      </c>
      <c r="CE55" s="43"/>
      <c r="CF55" s="43" t="str">
        <f t="shared" si="286"/>
        <v/>
      </c>
      <c r="CG55" s="43"/>
      <c r="CH55" s="53" t="str">
        <f t="shared" si="244"/>
        <v/>
      </c>
      <c r="CI55" s="47" t="str">
        <f t="shared" si="245"/>
        <v/>
      </c>
      <c r="CJ55" s="87" t="str">
        <f t="shared" si="287"/>
        <v/>
      </c>
      <c r="CK55" s="89" t="str">
        <f t="shared" si="288"/>
        <v/>
      </c>
      <c r="CL55" s="35"/>
      <c r="CM55" s="27"/>
      <c r="CN55" s="51" t="str">
        <f>IF($A16="","",$A16)</f>
        <v/>
      </c>
      <c r="CO55" s="43"/>
      <c r="CP55" s="43" t="str">
        <f t="shared" si="289"/>
        <v/>
      </c>
      <c r="CQ55" s="43"/>
      <c r="CR55" s="87" t="str">
        <f t="shared" si="290"/>
        <v/>
      </c>
      <c r="CS55" s="43"/>
      <c r="CT55" s="43" t="str">
        <f t="shared" si="291"/>
        <v/>
      </c>
      <c r="CU55" s="43"/>
      <c r="CV55" s="53" t="str">
        <f t="shared" si="201"/>
        <v/>
      </c>
      <c r="CW55" s="47" t="str">
        <f t="shared" si="202"/>
        <v/>
      </c>
      <c r="CX55" s="87" t="str">
        <f t="shared" si="292"/>
        <v/>
      </c>
      <c r="CY55" s="89" t="str">
        <f t="shared" si="293"/>
        <v/>
      </c>
      <c r="CZ55" s="35"/>
      <c r="DA55" s="58"/>
      <c r="DB55" s="51" t="str">
        <f>IF($A16="","",$A16)</f>
        <v/>
      </c>
      <c r="DC55" s="43"/>
      <c r="DD55" s="43" t="str">
        <f t="shared" si="294"/>
        <v/>
      </c>
      <c r="DE55" s="43"/>
      <c r="DF55" s="87" t="str">
        <f t="shared" si="295"/>
        <v/>
      </c>
      <c r="DG55" s="43"/>
      <c r="DH55" s="43" t="str">
        <f t="shared" si="296"/>
        <v/>
      </c>
      <c r="DI55" s="43"/>
      <c r="DJ55" s="53" t="str">
        <f t="shared" si="235"/>
        <v/>
      </c>
      <c r="DK55" s="47" t="str">
        <f t="shared" si="236"/>
        <v/>
      </c>
      <c r="DL55" s="87" t="str">
        <f t="shared" si="297"/>
        <v/>
      </c>
      <c r="DM55" s="89" t="str">
        <f t="shared" si="298"/>
        <v/>
      </c>
      <c r="DN55" s="35"/>
      <c r="DO55" s="27"/>
      <c r="DP55" s="51" t="str">
        <f>IF($A16="","",$A16)</f>
        <v/>
      </c>
      <c r="DQ55" s="43"/>
      <c r="DR55" s="43" t="str">
        <f t="shared" si="299"/>
        <v/>
      </c>
      <c r="DS55" s="43"/>
      <c r="DT55" s="87" t="str">
        <f t="shared" si="300"/>
        <v/>
      </c>
      <c r="DU55" s="43"/>
      <c r="DV55" s="43" t="str">
        <f t="shared" si="301"/>
        <v/>
      </c>
      <c r="DW55" s="43"/>
      <c r="DX55" s="53" t="str">
        <f t="shared" si="242"/>
        <v/>
      </c>
      <c r="DY55" s="47" t="str">
        <f t="shared" si="243"/>
        <v/>
      </c>
      <c r="DZ55" s="87" t="str">
        <f t="shared" si="302"/>
        <v/>
      </c>
      <c r="EA55" s="89" t="str">
        <f t="shared" si="303"/>
        <v/>
      </c>
      <c r="EB55" s="35"/>
      <c r="EC55" s="27"/>
      <c r="ED55" s="46"/>
      <c r="EE55" s="67"/>
      <c r="EF55" s="44"/>
      <c r="EG55" s="44"/>
      <c r="EH55" s="44"/>
      <c r="EI55" s="44"/>
      <c r="EJ55" s="44" t="str">
        <f>IF(EI55="","",EI54+EK54-EI55)</f>
        <v/>
      </c>
      <c r="EK55" s="44"/>
      <c r="EL55" s="44"/>
      <c r="EM55" s="44"/>
      <c r="EN55" s="44" t="str">
        <f>IF(EM55="","",EJ55*EM55)</f>
        <v/>
      </c>
      <c r="EO55" s="45" t="str">
        <f>IF(EN55="","",EN55/(EF55*100))</f>
        <v/>
      </c>
      <c r="EP55" s="35"/>
      <c r="EQ55" s="27"/>
      <c r="ER55" s="46"/>
      <c r="ES55" s="44"/>
      <c r="ET55" s="44"/>
      <c r="EU55" s="44"/>
      <c r="EV55" s="44" t="str">
        <f t="shared" si="259"/>
        <v/>
      </c>
      <c r="EW55" s="44"/>
      <c r="EX55" s="44" t="str">
        <f t="shared" si="260"/>
        <v/>
      </c>
      <c r="EY55" s="44"/>
      <c r="EZ55" s="44"/>
      <c r="FA55" s="44"/>
      <c r="FB55" s="44" t="str">
        <f t="shared" si="215"/>
        <v/>
      </c>
      <c r="FC55" s="45" t="str">
        <f t="shared" si="216"/>
        <v/>
      </c>
      <c r="FD55" s="35"/>
      <c r="FF55" s="46"/>
      <c r="FG55" s="67"/>
      <c r="FH55" s="44"/>
      <c r="FI55" s="44"/>
      <c r="FJ55" s="44"/>
      <c r="FK55" s="44"/>
      <c r="FL55" s="44" t="str">
        <f>IF(FK55="","",FK54+FM54-FK55)</f>
        <v/>
      </c>
      <c r="FM55" s="44"/>
      <c r="FN55" s="44"/>
      <c r="FO55" s="44"/>
      <c r="FP55" s="44" t="str">
        <f>IF(FO55="","",FL55*FO55)</f>
        <v/>
      </c>
      <c r="FQ55" s="45" t="str">
        <f>IF(FP55="","",FP55/(FH55*100))</f>
        <v/>
      </c>
      <c r="FR55" s="35"/>
      <c r="FT55" s="46"/>
      <c r="FU55" s="67"/>
      <c r="FV55" s="44"/>
      <c r="FW55" s="44"/>
      <c r="FX55" s="44"/>
      <c r="FY55" s="44"/>
      <c r="FZ55" s="44" t="str">
        <f>IF(FY55="","",FY54+GA54-FY55)</f>
        <v/>
      </c>
      <c r="GA55" s="44"/>
      <c r="GB55" s="44"/>
      <c r="GC55" s="44"/>
      <c r="GD55" s="44" t="str">
        <f>IF(GC55="","",FZ55*GC55)</f>
        <v/>
      </c>
      <c r="GE55" s="45" t="str">
        <f>IF(GD55="","",GD55/(FV55*100))</f>
        <v/>
      </c>
      <c r="GF55" s="35"/>
      <c r="GH55" s="46"/>
      <c r="GI55" s="67"/>
      <c r="GJ55" s="44"/>
      <c r="GK55" s="44"/>
      <c r="GL55" s="44"/>
      <c r="GM55" s="44"/>
      <c r="GN55" s="44" t="str">
        <f>IF(GM55="","",GM54+GO54-GM55)</f>
        <v/>
      </c>
      <c r="GO55" s="44"/>
      <c r="GP55" s="44"/>
      <c r="GQ55" s="44"/>
      <c r="GR55" s="44" t="str">
        <f>IF(GQ55="","",GN55*GQ55)</f>
        <v/>
      </c>
      <c r="GS55" s="45" t="str">
        <f>IF(GR55="","",GR55/(GJ55*100))</f>
        <v/>
      </c>
      <c r="GT55" s="35"/>
      <c r="GU55" s="27"/>
      <c r="GV55" s="46"/>
      <c r="GW55" s="67"/>
      <c r="GX55" s="44"/>
      <c r="GY55" s="44"/>
      <c r="GZ55" s="44"/>
      <c r="HA55" s="44"/>
      <c r="HB55" s="44" t="str">
        <f>IF(HA55="","",HA54+HC54-HA55)</f>
        <v/>
      </c>
      <c r="HC55" s="44"/>
      <c r="HD55" s="44"/>
      <c r="HE55" s="44"/>
      <c r="HF55" s="44" t="str">
        <f>IF(HE55="","",HB55*HE55)</f>
        <v/>
      </c>
      <c r="HG55" s="45" t="str">
        <f>IF(HF55="","",HF55/(GX55*100))</f>
        <v/>
      </c>
      <c r="HH55" s="35"/>
      <c r="HJ55" s="46"/>
      <c r="HK55" s="67"/>
      <c r="HL55" s="44"/>
      <c r="HM55" s="44"/>
      <c r="HN55" s="44"/>
      <c r="HO55" s="44"/>
      <c r="HP55" s="44" t="str">
        <f>IF(HO55="","",HO54+HQ54-HO55)</f>
        <v/>
      </c>
      <c r="HQ55" s="44"/>
      <c r="HR55" s="44"/>
      <c r="HS55" s="44"/>
      <c r="HT55" s="44" t="str">
        <f>IF(HS55="","",HP55*HS55)</f>
        <v/>
      </c>
      <c r="HU55" s="45" t="str">
        <f>IF(HT55="","",HT55/(HL55*100))</f>
        <v/>
      </c>
      <c r="HV55" s="35"/>
      <c r="HW55" s="61"/>
      <c r="HX55" s="51" t="str">
        <f>IF($A16="","",$A16)</f>
        <v/>
      </c>
      <c r="HY55" s="43"/>
      <c r="HZ55" s="43" t="str">
        <f t="shared" si="304"/>
        <v/>
      </c>
      <c r="IA55" s="43"/>
      <c r="IB55" s="87" t="str">
        <f t="shared" si="305"/>
        <v/>
      </c>
      <c r="IC55" s="43"/>
      <c r="ID55" s="43" t="str">
        <f t="shared" si="306"/>
        <v/>
      </c>
      <c r="IE55" s="43"/>
      <c r="IF55" s="53" t="str">
        <f t="shared" ref="IF55:IG58" si="339">IF(HY55="","",IF51)</f>
        <v/>
      </c>
      <c r="IG55" s="47" t="str">
        <f t="shared" si="339"/>
        <v/>
      </c>
      <c r="IH55" s="87" t="str">
        <f t="shared" si="307"/>
        <v/>
      </c>
      <c r="II55" s="89" t="str">
        <f t="shared" si="338"/>
        <v/>
      </c>
      <c r="IJ55" s="35"/>
      <c r="IL55" s="51" t="str">
        <f>IF($A16="","",$A16)</f>
        <v/>
      </c>
      <c r="IM55" s="43"/>
      <c r="IN55" s="43" t="str">
        <f t="shared" si="308"/>
        <v/>
      </c>
      <c r="IO55" s="43"/>
      <c r="IP55" s="87" t="str">
        <f t="shared" si="309"/>
        <v/>
      </c>
      <c r="IQ55" s="43"/>
      <c r="IR55" s="43" t="str">
        <f t="shared" si="310"/>
        <v/>
      </c>
      <c r="IS55" s="43"/>
      <c r="IT55" s="53" t="str">
        <f t="shared" si="311"/>
        <v/>
      </c>
      <c r="IU55" s="47" t="str">
        <f t="shared" si="312"/>
        <v/>
      </c>
      <c r="IV55" s="87" t="str">
        <f t="shared" si="313"/>
        <v/>
      </c>
      <c r="IW55" s="89" t="str">
        <f t="shared" si="314"/>
        <v/>
      </c>
      <c r="IX55" s="35"/>
      <c r="IY55" s="33"/>
      <c r="IZ55" s="51" t="str">
        <f>IF($A16="","",$A16)</f>
        <v/>
      </c>
      <c r="JA55" s="43"/>
      <c r="JB55" s="43" t="str">
        <f t="shared" si="315"/>
        <v/>
      </c>
      <c r="JC55" s="43"/>
      <c r="JD55" s="87" t="str">
        <f t="shared" si="316"/>
        <v/>
      </c>
      <c r="JE55" s="43"/>
      <c r="JF55" s="43" t="str">
        <f t="shared" si="317"/>
        <v/>
      </c>
      <c r="JG55" s="43"/>
      <c r="JH55" s="53" t="str">
        <f t="shared" si="237"/>
        <v/>
      </c>
      <c r="JI55" s="47" t="str">
        <f t="shared" si="238"/>
        <v/>
      </c>
      <c r="JJ55" s="87" t="str">
        <f t="shared" si="318"/>
        <v/>
      </c>
      <c r="JK55" s="89" t="str">
        <f t="shared" si="319"/>
        <v/>
      </c>
      <c r="JL55" s="35"/>
      <c r="JM55" s="27"/>
      <c r="JN55" s="51" t="str">
        <f>IF($A16="","",$A16)</f>
        <v/>
      </c>
      <c r="JO55" s="43"/>
      <c r="JP55" s="43" t="str">
        <f t="shared" si="320"/>
        <v/>
      </c>
      <c r="JQ55" s="43"/>
      <c r="JR55" s="87" t="str">
        <f t="shared" si="321"/>
        <v/>
      </c>
      <c r="JS55" s="43"/>
      <c r="JT55" s="43" t="str">
        <f t="shared" si="322"/>
        <v/>
      </c>
      <c r="JU55" s="43"/>
      <c r="JV55" s="53" t="str">
        <f t="shared" si="337"/>
        <v/>
      </c>
      <c r="JW55" s="47" t="str">
        <f t="shared" si="336"/>
        <v/>
      </c>
      <c r="JX55" s="87" t="str">
        <f t="shared" si="323"/>
        <v/>
      </c>
      <c r="JY55" s="89" t="str">
        <f t="shared" si="324"/>
        <v/>
      </c>
      <c r="JZ55" s="35"/>
      <c r="KA55" s="61"/>
      <c r="KB55" s="51" t="str">
        <f>IF($A16="","",$A16)</f>
        <v/>
      </c>
      <c r="KC55" s="43"/>
      <c r="KD55" s="43" t="str">
        <f t="shared" si="325"/>
        <v/>
      </c>
      <c r="KE55" s="43"/>
      <c r="KF55" s="87" t="str">
        <f t="shared" si="326"/>
        <v/>
      </c>
      <c r="KG55" s="43"/>
      <c r="KH55" s="43" t="str">
        <f t="shared" si="327"/>
        <v/>
      </c>
      <c r="KI55" s="43"/>
      <c r="KJ55" s="53" t="str">
        <f t="shared" si="240"/>
        <v/>
      </c>
      <c r="KK55" s="47" t="str">
        <f t="shared" si="241"/>
        <v/>
      </c>
      <c r="KL55" s="87" t="str">
        <f t="shared" si="328"/>
        <v/>
      </c>
      <c r="KM55" s="89" t="str">
        <f t="shared" si="329"/>
        <v/>
      </c>
      <c r="KN55" s="35"/>
      <c r="KO55" s="27"/>
      <c r="KP55" s="51" t="str">
        <f>IF($A16="","",$A16)</f>
        <v/>
      </c>
      <c r="KQ55" s="43"/>
      <c r="KR55" s="43" t="str">
        <f t="shared" si="239"/>
        <v/>
      </c>
      <c r="KS55" s="43"/>
      <c r="KT55" s="87" t="str">
        <f t="shared" si="330"/>
        <v/>
      </c>
      <c r="KU55" s="43"/>
      <c r="KV55" s="43" t="str">
        <f t="shared" si="331"/>
        <v/>
      </c>
      <c r="KW55" s="43"/>
      <c r="KX55" s="53" t="str">
        <f t="shared" si="332"/>
        <v/>
      </c>
      <c r="KY55" s="47" t="str">
        <f t="shared" si="333"/>
        <v/>
      </c>
      <c r="KZ55" s="87" t="str">
        <f t="shared" si="334"/>
        <v/>
      </c>
      <c r="LA55" s="89" t="str">
        <f t="shared" si="335"/>
        <v/>
      </c>
      <c r="LB55" s="35"/>
      <c r="LC55" s="27"/>
      <c r="LD55" s="46"/>
      <c r="LE55" s="44"/>
      <c r="LF55" s="44"/>
      <c r="LG55" s="44"/>
      <c r="LH55" s="44"/>
      <c r="LI55" s="44"/>
      <c r="LJ55" s="44"/>
      <c r="LK55" s="44"/>
      <c r="LL55" s="60"/>
      <c r="LM55" s="44"/>
      <c r="LN55" s="44"/>
      <c r="LO55" s="44"/>
      <c r="LP55" s="35"/>
      <c r="LQ55" s="27"/>
      <c r="LR55" s="46"/>
      <c r="LS55" s="67"/>
      <c r="LT55" s="44"/>
      <c r="LU55" s="44"/>
      <c r="LV55" s="44"/>
      <c r="LW55" s="44"/>
      <c r="LX55" s="44" t="str">
        <f>IF(LW55="","",LW54+LY54-LW55)</f>
        <v/>
      </c>
      <c r="LY55" s="44"/>
      <c r="LZ55" s="44"/>
      <c r="MA55" s="44"/>
      <c r="MB55" s="44" t="str">
        <f>IF(MA55="","",LX55*MA55)</f>
        <v/>
      </c>
      <c r="MC55" s="45" t="str">
        <f>IF(MB55="","",MB55/(LT55*100))</f>
        <v/>
      </c>
      <c r="MD55" s="35"/>
      <c r="ME55" s="27"/>
      <c r="MF55" s="46"/>
      <c r="MG55" s="67"/>
      <c r="MH55" s="44"/>
      <c r="MI55" s="44"/>
      <c r="MJ55" s="44"/>
      <c r="MK55" s="44"/>
      <c r="ML55" s="44" t="str">
        <f>IF(MK55="","",MK54+MM54-MK55)</f>
        <v/>
      </c>
      <c r="MM55" s="44"/>
      <c r="MN55" s="44"/>
      <c r="MO55" s="44"/>
      <c r="MP55" s="44" t="str">
        <f>IF(MO55="","",ML55*MO55)</f>
        <v/>
      </c>
      <c r="MQ55" s="45" t="str">
        <f>IF(MP55="","",MP55/(MH55*100))</f>
        <v/>
      </c>
      <c r="MR55" s="35"/>
      <c r="MS55" s="27"/>
      <c r="MT55" s="46"/>
      <c r="MU55" s="67"/>
      <c r="MV55" s="44"/>
      <c r="MW55" s="44"/>
      <c r="MX55" s="44"/>
      <c r="MY55" s="44"/>
      <c r="MZ55" s="44" t="str">
        <f>IF(MY55="","",MY54+NA54-MY55)</f>
        <v/>
      </c>
      <c r="NA55" s="44"/>
      <c r="NB55" s="44"/>
      <c r="NC55" s="44"/>
      <c r="ND55" s="44" t="str">
        <f>IF(NC55="","",MZ55*NC55)</f>
        <v/>
      </c>
      <c r="NE55" s="45" t="str">
        <f>IF(ND55="","",ND55/(MV55*100))</f>
        <v/>
      </c>
      <c r="NF55" s="35"/>
      <c r="NG55" s="27"/>
      <c r="NH55" s="46"/>
      <c r="NI55" s="67"/>
      <c r="NJ55" s="44"/>
      <c r="NK55" s="44"/>
      <c r="NL55" s="44"/>
      <c r="NM55" s="44"/>
      <c r="NN55" s="44" t="str">
        <f>IF(NM55="","",NM54+NO54-NM55)</f>
        <v/>
      </c>
      <c r="NO55" s="44"/>
      <c r="NP55" s="44"/>
      <c r="NQ55" s="44"/>
      <c r="NR55" s="44" t="str">
        <f>IF(NQ55="","",NN55*NQ55)</f>
        <v/>
      </c>
      <c r="NS55" s="45" t="str">
        <f>IF(NR55="","",NR55/(NJ55*100))</f>
        <v/>
      </c>
      <c r="NT55" s="35"/>
    </row>
    <row r="56" spans="1:384" x14ac:dyDescent="0.2">
      <c r="A56" s="38"/>
      <c r="B56" s="39"/>
      <c r="C56" s="40"/>
      <c r="D56" s="40"/>
      <c r="E56" s="41"/>
      <c r="F56" s="41"/>
      <c r="G56" s="40"/>
      <c r="H56" s="42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5"/>
      <c r="T56" s="35"/>
      <c r="U56" s="27"/>
      <c r="V56" s="46"/>
      <c r="W56" s="67"/>
      <c r="X56" s="44"/>
      <c r="Y56" s="44"/>
      <c r="Z56" s="44"/>
      <c r="AA56" s="44"/>
      <c r="AB56" s="44"/>
      <c r="AC56" s="44"/>
      <c r="AD56" s="44"/>
      <c r="AE56" s="44"/>
      <c r="AF56" s="44"/>
      <c r="AG56" s="45"/>
      <c r="AH56" s="35"/>
      <c r="AI56" s="27"/>
      <c r="AJ56" s="46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5"/>
      <c r="AV56" s="35"/>
      <c r="AW56" s="27"/>
      <c r="AX56" s="46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5"/>
      <c r="BJ56" s="35"/>
      <c r="BK56" s="50"/>
      <c r="BL56" s="51"/>
      <c r="BM56" s="43"/>
      <c r="BN56" s="44" t="str">
        <f t="shared" si="279"/>
        <v/>
      </c>
      <c r="BO56" s="43"/>
      <c r="BP56" s="44" t="str">
        <f t="shared" si="280"/>
        <v/>
      </c>
      <c r="BQ56" s="43"/>
      <c r="BR56" s="44" t="str">
        <f t="shared" si="281"/>
        <v/>
      </c>
      <c r="BS56" s="43"/>
      <c r="BT56" s="60" t="str">
        <f t="shared" si="193"/>
        <v/>
      </c>
      <c r="BU56" s="67" t="str">
        <f t="shared" si="194"/>
        <v/>
      </c>
      <c r="BV56" s="44" t="str">
        <f t="shared" si="282"/>
        <v/>
      </c>
      <c r="BW56" s="45" t="str">
        <f t="shared" si="283"/>
        <v/>
      </c>
      <c r="BX56" s="35"/>
      <c r="BY56" s="27"/>
      <c r="BZ56" s="51"/>
      <c r="CA56" s="43"/>
      <c r="CB56" s="44" t="str">
        <f t="shared" si="284"/>
        <v/>
      </c>
      <c r="CC56" s="43"/>
      <c r="CD56" s="44" t="str">
        <f t="shared" si="285"/>
        <v/>
      </c>
      <c r="CE56" s="43"/>
      <c r="CF56" s="44" t="str">
        <f t="shared" si="286"/>
        <v/>
      </c>
      <c r="CG56" s="43"/>
      <c r="CH56" s="60" t="str">
        <f t="shared" si="244"/>
        <v/>
      </c>
      <c r="CI56" s="67" t="str">
        <f t="shared" si="245"/>
        <v/>
      </c>
      <c r="CJ56" s="44" t="str">
        <f t="shared" si="287"/>
        <v/>
      </c>
      <c r="CK56" s="45" t="str">
        <f t="shared" si="288"/>
        <v/>
      </c>
      <c r="CL56" s="35"/>
      <c r="CM56" s="27"/>
      <c r="CN56" s="51"/>
      <c r="CO56" s="43"/>
      <c r="CP56" s="44" t="str">
        <f t="shared" si="289"/>
        <v/>
      </c>
      <c r="CQ56" s="43"/>
      <c r="CR56" s="44" t="str">
        <f t="shared" si="290"/>
        <v/>
      </c>
      <c r="CS56" s="43"/>
      <c r="CT56" s="44" t="str">
        <f t="shared" si="291"/>
        <v/>
      </c>
      <c r="CU56" s="43"/>
      <c r="CV56" s="60" t="str">
        <f t="shared" si="201"/>
        <v/>
      </c>
      <c r="CW56" s="67" t="str">
        <f t="shared" si="202"/>
        <v/>
      </c>
      <c r="CX56" s="44" t="str">
        <f t="shared" si="292"/>
        <v/>
      </c>
      <c r="CY56" s="45" t="str">
        <f t="shared" si="293"/>
        <v/>
      </c>
      <c r="CZ56" s="35"/>
      <c r="DA56" s="58"/>
      <c r="DB56" s="51"/>
      <c r="DC56" s="43"/>
      <c r="DD56" s="44" t="str">
        <f t="shared" si="294"/>
        <v/>
      </c>
      <c r="DE56" s="43"/>
      <c r="DF56" s="44" t="str">
        <f t="shared" si="295"/>
        <v/>
      </c>
      <c r="DG56" s="43"/>
      <c r="DH56" s="44" t="str">
        <f t="shared" si="296"/>
        <v/>
      </c>
      <c r="DI56" s="43"/>
      <c r="DJ56" s="60" t="str">
        <f t="shared" si="235"/>
        <v/>
      </c>
      <c r="DK56" s="67" t="str">
        <f t="shared" si="236"/>
        <v/>
      </c>
      <c r="DL56" s="44" t="str">
        <f t="shared" si="297"/>
        <v/>
      </c>
      <c r="DM56" s="45" t="str">
        <f t="shared" si="298"/>
        <v/>
      </c>
      <c r="DN56" s="35"/>
      <c r="DO56" s="27"/>
      <c r="DP56" s="51"/>
      <c r="DQ56" s="43"/>
      <c r="DR56" s="44" t="str">
        <f t="shared" si="299"/>
        <v/>
      </c>
      <c r="DS56" s="43"/>
      <c r="DT56" s="44" t="str">
        <f t="shared" si="300"/>
        <v/>
      </c>
      <c r="DU56" s="43"/>
      <c r="DV56" s="44" t="str">
        <f t="shared" si="301"/>
        <v/>
      </c>
      <c r="DW56" s="43"/>
      <c r="DX56" s="60" t="str">
        <f t="shared" si="242"/>
        <v/>
      </c>
      <c r="DY56" s="67" t="str">
        <f t="shared" si="243"/>
        <v/>
      </c>
      <c r="DZ56" s="44" t="str">
        <f t="shared" si="302"/>
        <v/>
      </c>
      <c r="EA56" s="45" t="str">
        <f t="shared" si="303"/>
        <v/>
      </c>
      <c r="EB56" s="35"/>
      <c r="EC56" s="27"/>
      <c r="ED56" s="46"/>
      <c r="EE56" s="67"/>
      <c r="EF56" s="44"/>
      <c r="EG56" s="44"/>
      <c r="EH56" s="44"/>
      <c r="EI56" s="44"/>
      <c r="EJ56" s="44"/>
      <c r="EK56" s="44"/>
      <c r="EL56" s="44"/>
      <c r="EM56" s="44"/>
      <c r="EN56" s="44"/>
      <c r="EO56" s="45"/>
      <c r="EP56" s="35"/>
      <c r="EQ56" s="27"/>
      <c r="ER56" s="46"/>
      <c r="ES56" s="44"/>
      <c r="ET56" s="44"/>
      <c r="EU56" s="44"/>
      <c r="EV56" s="44"/>
      <c r="EW56" s="44"/>
      <c r="EX56" s="44"/>
      <c r="EY56" s="44"/>
      <c r="EZ56" s="44"/>
      <c r="FA56" s="44"/>
      <c r="FB56" s="44"/>
      <c r="FC56" s="45"/>
      <c r="FD56" s="35"/>
      <c r="FF56" s="46"/>
      <c r="FG56" s="67"/>
      <c r="FH56" s="44"/>
      <c r="FI56" s="44"/>
      <c r="FJ56" s="44"/>
      <c r="FK56" s="44"/>
      <c r="FL56" s="44"/>
      <c r="FM56" s="44"/>
      <c r="FN56" s="44"/>
      <c r="FO56" s="44"/>
      <c r="FP56" s="44"/>
      <c r="FQ56" s="45"/>
      <c r="FR56" s="35"/>
      <c r="FT56" s="46"/>
      <c r="FU56" s="67"/>
      <c r="FV56" s="44"/>
      <c r="FW56" s="44"/>
      <c r="FX56" s="44"/>
      <c r="FY56" s="44"/>
      <c r="FZ56" s="44"/>
      <c r="GA56" s="44"/>
      <c r="GB56" s="44"/>
      <c r="GC56" s="44"/>
      <c r="GD56" s="44"/>
      <c r="GE56" s="45"/>
      <c r="GF56" s="35"/>
      <c r="GH56" s="46"/>
      <c r="GI56" s="67"/>
      <c r="GJ56" s="44"/>
      <c r="GK56" s="44"/>
      <c r="GL56" s="44"/>
      <c r="GM56" s="44"/>
      <c r="GN56" s="44"/>
      <c r="GO56" s="44"/>
      <c r="GP56" s="44"/>
      <c r="GQ56" s="44"/>
      <c r="GR56" s="44"/>
      <c r="GS56" s="45"/>
      <c r="GT56" s="35"/>
      <c r="GU56" s="27"/>
      <c r="GV56" s="46"/>
      <c r="GW56" s="67"/>
      <c r="GX56" s="44"/>
      <c r="GY56" s="44"/>
      <c r="GZ56" s="44"/>
      <c r="HA56" s="44"/>
      <c r="HB56" s="44"/>
      <c r="HC56" s="44"/>
      <c r="HD56" s="44"/>
      <c r="HE56" s="44"/>
      <c r="HF56" s="44"/>
      <c r="HG56" s="45"/>
      <c r="HH56" s="35"/>
      <c r="HJ56" s="46"/>
      <c r="HK56" s="67"/>
      <c r="HL56" s="44"/>
      <c r="HM56" s="44"/>
      <c r="HN56" s="44"/>
      <c r="HO56" s="44"/>
      <c r="HP56" s="44"/>
      <c r="HQ56" s="44"/>
      <c r="HR56" s="44"/>
      <c r="HS56" s="44"/>
      <c r="HT56" s="44"/>
      <c r="HU56" s="45"/>
      <c r="HV56" s="35"/>
      <c r="HW56" s="61"/>
      <c r="HX56" s="51"/>
      <c r="HY56" s="43"/>
      <c r="HZ56" s="44" t="str">
        <f t="shared" si="304"/>
        <v/>
      </c>
      <c r="IA56" s="43"/>
      <c r="IB56" s="44" t="str">
        <f t="shared" si="305"/>
        <v/>
      </c>
      <c r="IC56" s="43"/>
      <c r="ID56" s="44" t="str">
        <f t="shared" si="306"/>
        <v/>
      </c>
      <c r="IE56" s="43"/>
      <c r="IF56" s="60" t="str">
        <f t="shared" si="339"/>
        <v/>
      </c>
      <c r="IG56" s="67" t="str">
        <f t="shared" si="339"/>
        <v/>
      </c>
      <c r="IH56" s="44" t="str">
        <f t="shared" si="307"/>
        <v/>
      </c>
      <c r="II56" s="45" t="str">
        <f t="shared" si="338"/>
        <v/>
      </c>
      <c r="IJ56" s="35"/>
      <c r="IL56" s="51"/>
      <c r="IM56" s="43"/>
      <c r="IN56" s="44" t="str">
        <f t="shared" si="308"/>
        <v/>
      </c>
      <c r="IO56" s="43"/>
      <c r="IP56" s="44" t="str">
        <f t="shared" si="309"/>
        <v/>
      </c>
      <c r="IQ56" s="43"/>
      <c r="IR56" s="44" t="str">
        <f t="shared" si="310"/>
        <v/>
      </c>
      <c r="IS56" s="43"/>
      <c r="IT56" s="60" t="str">
        <f t="shared" si="311"/>
        <v/>
      </c>
      <c r="IU56" s="67" t="str">
        <f t="shared" si="312"/>
        <v/>
      </c>
      <c r="IV56" s="44" t="str">
        <f t="shared" si="313"/>
        <v/>
      </c>
      <c r="IW56" s="45" t="str">
        <f t="shared" si="314"/>
        <v/>
      </c>
      <c r="IX56" s="35"/>
      <c r="IY56" s="33"/>
      <c r="IZ56" s="51"/>
      <c r="JA56" s="43"/>
      <c r="JB56" s="44" t="str">
        <f t="shared" si="315"/>
        <v/>
      </c>
      <c r="JC56" s="43"/>
      <c r="JD56" s="44" t="str">
        <f t="shared" si="316"/>
        <v/>
      </c>
      <c r="JE56" s="43"/>
      <c r="JF56" s="44" t="str">
        <f t="shared" si="317"/>
        <v/>
      </c>
      <c r="JG56" s="43"/>
      <c r="JH56" s="60" t="str">
        <f t="shared" si="237"/>
        <v/>
      </c>
      <c r="JI56" s="67" t="str">
        <f t="shared" si="238"/>
        <v/>
      </c>
      <c r="JJ56" s="44" t="str">
        <f t="shared" si="318"/>
        <v/>
      </c>
      <c r="JK56" s="45" t="str">
        <f t="shared" si="319"/>
        <v/>
      </c>
      <c r="JL56" s="35"/>
      <c r="JM56" s="27"/>
      <c r="JN56" s="51"/>
      <c r="JO56" s="43"/>
      <c r="JP56" s="44" t="str">
        <f t="shared" si="320"/>
        <v/>
      </c>
      <c r="JQ56" s="43"/>
      <c r="JR56" s="44" t="str">
        <f t="shared" si="321"/>
        <v/>
      </c>
      <c r="JS56" s="43"/>
      <c r="JT56" s="44" t="str">
        <f t="shared" si="322"/>
        <v/>
      </c>
      <c r="JU56" s="43"/>
      <c r="JV56" s="60" t="str">
        <f t="shared" si="337"/>
        <v/>
      </c>
      <c r="JW56" s="67" t="str">
        <f t="shared" si="336"/>
        <v/>
      </c>
      <c r="JX56" s="44" t="str">
        <f t="shared" si="323"/>
        <v/>
      </c>
      <c r="JY56" s="45" t="str">
        <f t="shared" si="324"/>
        <v/>
      </c>
      <c r="JZ56" s="35"/>
      <c r="KA56" s="61"/>
      <c r="KB56" s="51"/>
      <c r="KC56" s="43"/>
      <c r="KD56" s="44" t="str">
        <f t="shared" si="325"/>
        <v/>
      </c>
      <c r="KE56" s="43"/>
      <c r="KF56" s="44" t="str">
        <f t="shared" si="326"/>
        <v/>
      </c>
      <c r="KG56" s="43"/>
      <c r="KH56" s="44" t="str">
        <f t="shared" si="327"/>
        <v/>
      </c>
      <c r="KI56" s="43"/>
      <c r="KJ56" s="60" t="str">
        <f t="shared" si="240"/>
        <v/>
      </c>
      <c r="KK56" s="67" t="str">
        <f t="shared" si="241"/>
        <v/>
      </c>
      <c r="KL56" s="44" t="str">
        <f t="shared" si="328"/>
        <v/>
      </c>
      <c r="KM56" s="45" t="str">
        <f t="shared" si="329"/>
        <v/>
      </c>
      <c r="KN56" s="35"/>
      <c r="KO56" s="27"/>
      <c r="KP56" s="51"/>
      <c r="KQ56" s="43"/>
      <c r="KR56" s="44" t="str">
        <f t="shared" si="239"/>
        <v/>
      </c>
      <c r="KS56" s="43"/>
      <c r="KT56" s="44" t="str">
        <f t="shared" si="330"/>
        <v/>
      </c>
      <c r="KU56" s="43"/>
      <c r="KV56" s="44" t="str">
        <f t="shared" si="331"/>
        <v/>
      </c>
      <c r="KW56" s="43"/>
      <c r="KX56" s="60" t="str">
        <f t="shared" si="332"/>
        <v/>
      </c>
      <c r="KY56" s="67" t="str">
        <f t="shared" si="333"/>
        <v/>
      </c>
      <c r="KZ56" s="44" t="str">
        <f t="shared" si="334"/>
        <v/>
      </c>
      <c r="LA56" s="45" t="str">
        <f t="shared" si="335"/>
        <v/>
      </c>
      <c r="LB56" s="35"/>
      <c r="LC56" s="27"/>
      <c r="LD56" s="46"/>
      <c r="LE56" s="44"/>
      <c r="LF56" s="44"/>
      <c r="LG56" s="44"/>
      <c r="LH56" s="44"/>
      <c r="LI56" s="44"/>
      <c r="LJ56" s="44"/>
      <c r="LK56" s="44"/>
      <c r="LL56" s="60"/>
      <c r="LM56" s="44"/>
      <c r="LN56" s="44"/>
      <c r="LO56" s="44"/>
      <c r="LP56" s="35"/>
      <c r="LQ56" s="27"/>
      <c r="LR56" s="46"/>
      <c r="LS56" s="67"/>
      <c r="LT56" s="44"/>
      <c r="LU56" s="44"/>
      <c r="LV56" s="44"/>
      <c r="LW56" s="44"/>
      <c r="LX56" s="44"/>
      <c r="LY56" s="44"/>
      <c r="LZ56" s="44"/>
      <c r="MA56" s="44"/>
      <c r="MB56" s="44"/>
      <c r="MC56" s="45"/>
      <c r="MD56" s="35"/>
      <c r="ME56" s="27"/>
      <c r="MF56" s="46"/>
      <c r="MG56" s="67"/>
      <c r="MH56" s="44"/>
      <c r="MI56" s="44"/>
      <c r="MJ56" s="44"/>
      <c r="MK56" s="44"/>
      <c r="ML56" s="44"/>
      <c r="MM56" s="44"/>
      <c r="MN56" s="44"/>
      <c r="MO56" s="44"/>
      <c r="MP56" s="44"/>
      <c r="MQ56" s="45"/>
      <c r="MR56" s="35"/>
      <c r="MS56" s="27"/>
      <c r="MT56" s="46"/>
      <c r="MU56" s="67"/>
      <c r="MV56" s="44"/>
      <c r="MW56" s="44"/>
      <c r="MX56" s="44"/>
      <c r="MY56" s="44"/>
      <c r="MZ56" s="44"/>
      <c r="NA56" s="44"/>
      <c r="NB56" s="44"/>
      <c r="NC56" s="44"/>
      <c r="ND56" s="44"/>
      <c r="NE56" s="45"/>
      <c r="NF56" s="35"/>
      <c r="NG56" s="27"/>
      <c r="NH56" s="46"/>
      <c r="NI56" s="67"/>
      <c r="NJ56" s="44"/>
      <c r="NK56" s="44"/>
      <c r="NL56" s="44"/>
      <c r="NM56" s="44"/>
      <c r="NN56" s="44"/>
      <c r="NO56" s="44"/>
      <c r="NP56" s="44"/>
      <c r="NQ56" s="44"/>
      <c r="NR56" s="44"/>
      <c r="NS56" s="45"/>
      <c r="NT56" s="35"/>
    </row>
    <row r="57" spans="1:384" x14ac:dyDescent="0.2">
      <c r="A57" s="38"/>
      <c r="B57" s="39"/>
      <c r="C57" s="40"/>
      <c r="D57" s="40"/>
      <c r="E57" s="41"/>
      <c r="F57" s="41"/>
      <c r="G57" s="40"/>
      <c r="H57" s="42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5"/>
      <c r="T57" s="35"/>
      <c r="U57" s="27"/>
      <c r="V57" s="46"/>
      <c r="W57" s="67"/>
      <c r="X57" s="44"/>
      <c r="Y57" s="44"/>
      <c r="Z57" s="44"/>
      <c r="AA57" s="44"/>
      <c r="AB57" s="44"/>
      <c r="AC57" s="44"/>
      <c r="AD57" s="44"/>
      <c r="AE57" s="44"/>
      <c r="AF57" s="44"/>
      <c r="AG57" s="45"/>
      <c r="AH57" s="35"/>
      <c r="AI57" s="27"/>
      <c r="AJ57" s="46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5"/>
      <c r="AV57" s="35"/>
      <c r="AW57" s="27"/>
      <c r="AX57" s="46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5"/>
      <c r="BJ57" s="35"/>
      <c r="BK57" s="50"/>
      <c r="BL57" s="51"/>
      <c r="BM57" s="43"/>
      <c r="BN57" s="44" t="str">
        <f t="shared" si="279"/>
        <v/>
      </c>
      <c r="BO57" s="43"/>
      <c r="BP57" s="44" t="str">
        <f t="shared" si="280"/>
        <v/>
      </c>
      <c r="BQ57" s="43"/>
      <c r="BR57" s="44" t="str">
        <f t="shared" si="281"/>
        <v/>
      </c>
      <c r="BS57" s="43"/>
      <c r="BT57" s="60" t="str">
        <f t="shared" si="193"/>
        <v/>
      </c>
      <c r="BU57" s="67" t="str">
        <f t="shared" si="194"/>
        <v/>
      </c>
      <c r="BV57" s="44" t="str">
        <f t="shared" si="282"/>
        <v/>
      </c>
      <c r="BW57" s="45" t="str">
        <f t="shared" si="283"/>
        <v/>
      </c>
      <c r="BX57" s="35"/>
      <c r="BY57" s="27"/>
      <c r="BZ57" s="51"/>
      <c r="CA57" s="43"/>
      <c r="CB57" s="44" t="str">
        <f t="shared" si="284"/>
        <v/>
      </c>
      <c r="CC57" s="43"/>
      <c r="CD57" s="44" t="str">
        <f t="shared" si="285"/>
        <v/>
      </c>
      <c r="CE57" s="43"/>
      <c r="CF57" s="44" t="str">
        <f t="shared" si="286"/>
        <v/>
      </c>
      <c r="CG57" s="43"/>
      <c r="CH57" s="60" t="str">
        <f t="shared" si="244"/>
        <v/>
      </c>
      <c r="CI57" s="67" t="str">
        <f t="shared" si="245"/>
        <v/>
      </c>
      <c r="CJ57" s="44" t="str">
        <f t="shared" si="287"/>
        <v/>
      </c>
      <c r="CK57" s="45" t="str">
        <f t="shared" si="288"/>
        <v/>
      </c>
      <c r="CL57" s="35"/>
      <c r="CM57" s="27"/>
      <c r="CN57" s="51"/>
      <c r="CO57" s="43"/>
      <c r="CP57" s="44" t="str">
        <f t="shared" si="289"/>
        <v/>
      </c>
      <c r="CQ57" s="43"/>
      <c r="CR57" s="44" t="str">
        <f t="shared" si="290"/>
        <v/>
      </c>
      <c r="CS57" s="43"/>
      <c r="CT57" s="44" t="str">
        <f t="shared" si="291"/>
        <v/>
      </c>
      <c r="CU57" s="43"/>
      <c r="CV57" s="60" t="str">
        <f t="shared" si="201"/>
        <v/>
      </c>
      <c r="CW57" s="67" t="str">
        <f t="shared" si="202"/>
        <v/>
      </c>
      <c r="CX57" s="44" t="str">
        <f t="shared" si="292"/>
        <v/>
      </c>
      <c r="CY57" s="45" t="str">
        <f t="shared" si="293"/>
        <v/>
      </c>
      <c r="CZ57" s="35"/>
      <c r="DA57" s="58"/>
      <c r="DB57" s="51"/>
      <c r="DC57" s="43"/>
      <c r="DD57" s="44" t="str">
        <f t="shared" si="294"/>
        <v/>
      </c>
      <c r="DE57" s="43"/>
      <c r="DF57" s="44" t="str">
        <f t="shared" si="295"/>
        <v/>
      </c>
      <c r="DG57" s="43"/>
      <c r="DH57" s="44" t="str">
        <f t="shared" si="296"/>
        <v/>
      </c>
      <c r="DI57" s="43"/>
      <c r="DJ57" s="60" t="str">
        <f t="shared" si="235"/>
        <v/>
      </c>
      <c r="DK57" s="67" t="str">
        <f t="shared" si="236"/>
        <v/>
      </c>
      <c r="DL57" s="44" t="str">
        <f t="shared" si="297"/>
        <v/>
      </c>
      <c r="DM57" s="45" t="str">
        <f t="shared" si="298"/>
        <v/>
      </c>
      <c r="DN57" s="35"/>
      <c r="DO57" s="27"/>
      <c r="DP57" s="51"/>
      <c r="DQ57" s="43"/>
      <c r="DR57" s="44" t="str">
        <f t="shared" si="299"/>
        <v/>
      </c>
      <c r="DS57" s="43"/>
      <c r="DT57" s="44" t="str">
        <f t="shared" si="300"/>
        <v/>
      </c>
      <c r="DU57" s="43"/>
      <c r="DV57" s="44" t="str">
        <f t="shared" si="301"/>
        <v/>
      </c>
      <c r="DW57" s="43"/>
      <c r="DX57" s="60" t="str">
        <f t="shared" si="242"/>
        <v/>
      </c>
      <c r="DY57" s="67" t="str">
        <f t="shared" si="243"/>
        <v/>
      </c>
      <c r="DZ57" s="44" t="str">
        <f t="shared" si="302"/>
        <v/>
      </c>
      <c r="EA57" s="45" t="str">
        <f t="shared" si="303"/>
        <v/>
      </c>
      <c r="EB57" s="35"/>
      <c r="EC57" s="27"/>
      <c r="ED57" s="46"/>
      <c r="EE57" s="67"/>
      <c r="EF57" s="44"/>
      <c r="EG57" s="44"/>
      <c r="EH57" s="44"/>
      <c r="EI57" s="44"/>
      <c r="EJ57" s="44"/>
      <c r="EK57" s="44"/>
      <c r="EL57" s="44"/>
      <c r="EM57" s="44"/>
      <c r="EN57" s="44"/>
      <c r="EO57" s="45"/>
      <c r="EP57" s="35"/>
      <c r="EQ57" s="27"/>
      <c r="ER57" s="46"/>
      <c r="ES57" s="44"/>
      <c r="ET57" s="44"/>
      <c r="EU57" s="44"/>
      <c r="EV57" s="44"/>
      <c r="EW57" s="44"/>
      <c r="EX57" s="44"/>
      <c r="EY57" s="44"/>
      <c r="EZ57" s="44"/>
      <c r="FA57" s="44"/>
      <c r="FB57" s="44"/>
      <c r="FC57" s="45"/>
      <c r="FD57" s="35"/>
      <c r="FF57" s="46"/>
      <c r="FG57" s="67"/>
      <c r="FH57" s="44"/>
      <c r="FI57" s="44"/>
      <c r="FJ57" s="44"/>
      <c r="FK57" s="44"/>
      <c r="FL57" s="44"/>
      <c r="FM57" s="44"/>
      <c r="FN57" s="44"/>
      <c r="FO57" s="44"/>
      <c r="FP57" s="44"/>
      <c r="FQ57" s="45"/>
      <c r="FR57" s="35"/>
      <c r="FT57" s="46"/>
      <c r="FU57" s="67"/>
      <c r="FV57" s="44"/>
      <c r="FW57" s="44"/>
      <c r="FX57" s="44"/>
      <c r="FY57" s="44"/>
      <c r="FZ57" s="44"/>
      <c r="GA57" s="44"/>
      <c r="GB57" s="44"/>
      <c r="GC57" s="44"/>
      <c r="GD57" s="44"/>
      <c r="GE57" s="45"/>
      <c r="GF57" s="35"/>
      <c r="GH57" s="46"/>
      <c r="GI57" s="67"/>
      <c r="GJ57" s="44"/>
      <c r="GK57" s="44"/>
      <c r="GL57" s="44"/>
      <c r="GM57" s="44"/>
      <c r="GN57" s="44"/>
      <c r="GO57" s="44"/>
      <c r="GP57" s="44"/>
      <c r="GQ57" s="44"/>
      <c r="GR57" s="44"/>
      <c r="GS57" s="45"/>
      <c r="GT57" s="35"/>
      <c r="GU57" s="27"/>
      <c r="GV57" s="46"/>
      <c r="GW57" s="67"/>
      <c r="GX57" s="44"/>
      <c r="GY57" s="44"/>
      <c r="GZ57" s="44"/>
      <c r="HA57" s="44"/>
      <c r="HB57" s="44"/>
      <c r="HC57" s="44"/>
      <c r="HD57" s="44"/>
      <c r="HE57" s="44"/>
      <c r="HF57" s="44"/>
      <c r="HG57" s="45"/>
      <c r="HH57" s="35"/>
      <c r="HJ57" s="46"/>
      <c r="HK57" s="67"/>
      <c r="HL57" s="44"/>
      <c r="HM57" s="44"/>
      <c r="HN57" s="44"/>
      <c r="HO57" s="44"/>
      <c r="HP57" s="44"/>
      <c r="HQ57" s="44"/>
      <c r="HR57" s="44"/>
      <c r="HS57" s="44"/>
      <c r="HT57" s="44"/>
      <c r="HU57" s="45"/>
      <c r="HV57" s="35"/>
      <c r="HW57" s="61"/>
      <c r="HX57" s="51"/>
      <c r="HY57" s="43"/>
      <c r="HZ57" s="44" t="str">
        <f t="shared" si="304"/>
        <v/>
      </c>
      <c r="IA57" s="43"/>
      <c r="IB57" s="44" t="str">
        <f t="shared" si="305"/>
        <v/>
      </c>
      <c r="IC57" s="43"/>
      <c r="ID57" s="44" t="str">
        <f t="shared" si="306"/>
        <v/>
      </c>
      <c r="IE57" s="43"/>
      <c r="IF57" s="60" t="str">
        <f t="shared" si="339"/>
        <v/>
      </c>
      <c r="IG57" s="67" t="str">
        <f t="shared" si="339"/>
        <v/>
      </c>
      <c r="IH57" s="44" t="str">
        <f t="shared" si="307"/>
        <v/>
      </c>
      <c r="II57" s="45" t="str">
        <f t="shared" si="338"/>
        <v/>
      </c>
      <c r="IJ57" s="35"/>
      <c r="IL57" s="51"/>
      <c r="IM57" s="43"/>
      <c r="IN57" s="44" t="str">
        <f t="shared" si="308"/>
        <v/>
      </c>
      <c r="IO57" s="43"/>
      <c r="IP57" s="44" t="str">
        <f t="shared" si="309"/>
        <v/>
      </c>
      <c r="IQ57" s="43"/>
      <c r="IR57" s="44" t="str">
        <f t="shared" si="310"/>
        <v/>
      </c>
      <c r="IS57" s="43"/>
      <c r="IT57" s="60" t="str">
        <f t="shared" si="311"/>
        <v/>
      </c>
      <c r="IU57" s="67" t="str">
        <f t="shared" si="312"/>
        <v/>
      </c>
      <c r="IV57" s="44" t="str">
        <f t="shared" si="313"/>
        <v/>
      </c>
      <c r="IW57" s="45" t="str">
        <f t="shared" si="314"/>
        <v/>
      </c>
      <c r="IX57" s="35"/>
      <c r="IY57" s="33"/>
      <c r="IZ57" s="51"/>
      <c r="JA57" s="43"/>
      <c r="JB57" s="44" t="str">
        <f t="shared" si="315"/>
        <v/>
      </c>
      <c r="JC57" s="43"/>
      <c r="JD57" s="44" t="str">
        <f t="shared" si="316"/>
        <v/>
      </c>
      <c r="JE57" s="43"/>
      <c r="JF57" s="44" t="str">
        <f t="shared" si="317"/>
        <v/>
      </c>
      <c r="JG57" s="43"/>
      <c r="JH57" s="60" t="str">
        <f t="shared" si="237"/>
        <v/>
      </c>
      <c r="JI57" s="67" t="str">
        <f t="shared" si="238"/>
        <v/>
      </c>
      <c r="JJ57" s="44" t="str">
        <f t="shared" si="318"/>
        <v/>
      </c>
      <c r="JK57" s="45" t="str">
        <f t="shared" si="319"/>
        <v/>
      </c>
      <c r="JL57" s="35"/>
      <c r="JM57" s="27"/>
      <c r="JN57" s="51"/>
      <c r="JO57" s="43"/>
      <c r="JP57" s="44" t="str">
        <f t="shared" si="320"/>
        <v/>
      </c>
      <c r="JQ57" s="43"/>
      <c r="JR57" s="44" t="str">
        <f t="shared" si="321"/>
        <v/>
      </c>
      <c r="JS57" s="43"/>
      <c r="JT57" s="44" t="str">
        <f t="shared" si="322"/>
        <v/>
      </c>
      <c r="JU57" s="43"/>
      <c r="JV57" s="60" t="str">
        <f t="shared" si="337"/>
        <v/>
      </c>
      <c r="JW57" s="67" t="str">
        <f t="shared" si="336"/>
        <v/>
      </c>
      <c r="JX57" s="44" t="str">
        <f t="shared" si="323"/>
        <v/>
      </c>
      <c r="JY57" s="45" t="str">
        <f t="shared" si="324"/>
        <v/>
      </c>
      <c r="JZ57" s="35"/>
      <c r="KA57" s="61"/>
      <c r="KB57" s="51"/>
      <c r="KC57" s="43"/>
      <c r="KD57" s="44" t="str">
        <f t="shared" si="325"/>
        <v/>
      </c>
      <c r="KE57" s="43"/>
      <c r="KF57" s="44" t="str">
        <f t="shared" si="326"/>
        <v/>
      </c>
      <c r="KG57" s="43"/>
      <c r="KH57" s="44" t="str">
        <f t="shared" si="327"/>
        <v/>
      </c>
      <c r="KI57" s="43"/>
      <c r="KJ57" s="60" t="str">
        <f t="shared" si="240"/>
        <v/>
      </c>
      <c r="KK57" s="67" t="str">
        <f t="shared" si="241"/>
        <v/>
      </c>
      <c r="KL57" s="44" t="str">
        <f t="shared" si="328"/>
        <v/>
      </c>
      <c r="KM57" s="45" t="str">
        <f t="shared" si="329"/>
        <v/>
      </c>
      <c r="KN57" s="35"/>
      <c r="KO57" s="27"/>
      <c r="KP57" s="51"/>
      <c r="KQ57" s="43"/>
      <c r="KR57" s="44" t="str">
        <f t="shared" si="239"/>
        <v/>
      </c>
      <c r="KS57" s="43"/>
      <c r="KT57" s="44" t="str">
        <f t="shared" si="330"/>
        <v/>
      </c>
      <c r="KU57" s="43"/>
      <c r="KV57" s="44" t="str">
        <f t="shared" si="331"/>
        <v/>
      </c>
      <c r="KW57" s="43"/>
      <c r="KX57" s="60" t="str">
        <f t="shared" si="332"/>
        <v/>
      </c>
      <c r="KY57" s="67" t="str">
        <f t="shared" si="333"/>
        <v/>
      </c>
      <c r="KZ57" s="44" t="str">
        <f t="shared" si="334"/>
        <v/>
      </c>
      <c r="LA57" s="45" t="str">
        <f t="shared" si="335"/>
        <v/>
      </c>
      <c r="LB57" s="35"/>
      <c r="LC57" s="27"/>
      <c r="LD57" s="46"/>
      <c r="LE57" s="44"/>
      <c r="LF57" s="44"/>
      <c r="LG57" s="44"/>
      <c r="LH57" s="44"/>
      <c r="LI57" s="44"/>
      <c r="LJ57" s="44"/>
      <c r="LK57" s="44"/>
      <c r="LL57" s="60"/>
      <c r="LM57" s="44"/>
      <c r="LN57" s="44"/>
      <c r="LO57" s="44"/>
      <c r="LP57" s="35"/>
      <c r="LQ57" s="27"/>
      <c r="LR57" s="46"/>
      <c r="LS57" s="67"/>
      <c r="LT57" s="44"/>
      <c r="LU57" s="44"/>
      <c r="LV57" s="44"/>
      <c r="LW57" s="44"/>
      <c r="LX57" s="44"/>
      <c r="LY57" s="44"/>
      <c r="LZ57" s="44"/>
      <c r="MA57" s="44"/>
      <c r="MB57" s="44"/>
      <c r="MC57" s="45"/>
      <c r="MD57" s="35"/>
      <c r="ME57" s="27"/>
      <c r="MF57" s="46"/>
      <c r="MG57" s="67"/>
      <c r="MH57" s="44"/>
      <c r="MI57" s="44"/>
      <c r="MJ57" s="44"/>
      <c r="MK57" s="44"/>
      <c r="ML57" s="44"/>
      <c r="MM57" s="44"/>
      <c r="MN57" s="44"/>
      <c r="MO57" s="44"/>
      <c r="MP57" s="44"/>
      <c r="MQ57" s="45"/>
      <c r="MR57" s="35"/>
      <c r="MS57" s="27"/>
      <c r="MT57" s="46"/>
      <c r="MU57" s="67"/>
      <c r="MV57" s="44"/>
      <c r="MW57" s="44"/>
      <c r="MX57" s="44"/>
      <c r="MY57" s="44"/>
      <c r="MZ57" s="44"/>
      <c r="NA57" s="44"/>
      <c r="NB57" s="44"/>
      <c r="NC57" s="44"/>
      <c r="ND57" s="44"/>
      <c r="NE57" s="45"/>
      <c r="NF57" s="35"/>
      <c r="NG57" s="27"/>
      <c r="NH57" s="46"/>
      <c r="NI57" s="67"/>
      <c r="NJ57" s="44"/>
      <c r="NK57" s="44"/>
      <c r="NL57" s="44"/>
      <c r="NM57" s="44"/>
      <c r="NN57" s="44"/>
      <c r="NO57" s="44"/>
      <c r="NP57" s="44"/>
      <c r="NQ57" s="44"/>
      <c r="NR57" s="44"/>
      <c r="NS57" s="45"/>
      <c r="NT57" s="35"/>
    </row>
    <row r="58" spans="1:384" ht="15" customHeight="1" thickBot="1" x14ac:dyDescent="0.25">
      <c r="A58" s="38"/>
      <c r="B58" s="39"/>
      <c r="C58" s="40"/>
      <c r="D58" s="40"/>
      <c r="E58" s="41"/>
      <c r="F58" s="41"/>
      <c r="G58" s="40"/>
      <c r="H58" s="42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5"/>
      <c r="T58" s="35"/>
      <c r="U58" s="27"/>
      <c r="V58" s="46"/>
      <c r="W58" s="67"/>
      <c r="X58" s="44"/>
      <c r="Y58" s="44"/>
      <c r="Z58" s="44"/>
      <c r="AA58" s="44"/>
      <c r="AB58" s="44"/>
      <c r="AC58" s="44"/>
      <c r="AD58" s="44"/>
      <c r="AE58" s="44"/>
      <c r="AF58" s="44"/>
      <c r="AG58" s="45"/>
      <c r="AH58" s="35"/>
      <c r="AI58" s="27"/>
      <c r="AJ58" s="46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5"/>
      <c r="AV58" s="35"/>
      <c r="AW58" s="27"/>
      <c r="AX58" s="46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5"/>
      <c r="BJ58" s="35"/>
      <c r="BK58" s="50"/>
      <c r="BL58" s="51"/>
      <c r="BM58" s="43"/>
      <c r="BN58" s="44" t="str">
        <f t="shared" si="279"/>
        <v/>
      </c>
      <c r="BO58" s="44"/>
      <c r="BP58" s="44" t="str">
        <f t="shared" si="280"/>
        <v/>
      </c>
      <c r="BQ58" s="44"/>
      <c r="BR58" s="44" t="str">
        <f t="shared" si="281"/>
        <v/>
      </c>
      <c r="BS58" s="43"/>
      <c r="BT58" s="77" t="str">
        <f t="shared" si="193"/>
        <v/>
      </c>
      <c r="BU58" s="78" t="str">
        <f t="shared" si="194"/>
        <v/>
      </c>
      <c r="BV58" s="75" t="str">
        <f t="shared" si="282"/>
        <v/>
      </c>
      <c r="BW58" s="79" t="str">
        <f t="shared" si="283"/>
        <v/>
      </c>
      <c r="BX58" s="35"/>
      <c r="BY58" s="27"/>
      <c r="BZ58" s="51"/>
      <c r="CA58" s="43"/>
      <c r="CB58" s="44" t="str">
        <f t="shared" si="284"/>
        <v/>
      </c>
      <c r="CC58" s="44"/>
      <c r="CD58" s="44" t="str">
        <f t="shared" si="285"/>
        <v/>
      </c>
      <c r="CE58" s="44"/>
      <c r="CF58" s="44" t="str">
        <f t="shared" si="286"/>
        <v/>
      </c>
      <c r="CG58" s="43"/>
      <c r="CH58" s="77" t="str">
        <f t="shared" si="244"/>
        <v/>
      </c>
      <c r="CI58" s="78" t="str">
        <f t="shared" si="245"/>
        <v/>
      </c>
      <c r="CJ58" s="75" t="str">
        <f t="shared" si="287"/>
        <v/>
      </c>
      <c r="CK58" s="79" t="str">
        <f t="shared" si="288"/>
        <v/>
      </c>
      <c r="CL58" s="35"/>
      <c r="CM58" s="27"/>
      <c r="CN58" s="51"/>
      <c r="CO58" s="43"/>
      <c r="CP58" s="44" t="str">
        <f t="shared" si="289"/>
        <v/>
      </c>
      <c r="CQ58" s="44"/>
      <c r="CR58" s="44" t="str">
        <f t="shared" si="290"/>
        <v/>
      </c>
      <c r="CS58" s="44"/>
      <c r="CT58" s="44" t="str">
        <f t="shared" si="291"/>
        <v/>
      </c>
      <c r="CU58" s="43"/>
      <c r="CV58" s="77" t="str">
        <f t="shared" si="201"/>
        <v/>
      </c>
      <c r="CW58" s="78" t="str">
        <f t="shared" si="202"/>
        <v/>
      </c>
      <c r="CX58" s="75" t="str">
        <f t="shared" si="292"/>
        <v/>
      </c>
      <c r="CY58" s="79" t="str">
        <f t="shared" si="293"/>
        <v/>
      </c>
      <c r="CZ58" s="35"/>
      <c r="DA58" s="58"/>
      <c r="DB58" s="51"/>
      <c r="DC58" s="43"/>
      <c r="DD58" s="44" t="str">
        <f t="shared" si="294"/>
        <v/>
      </c>
      <c r="DE58" s="44"/>
      <c r="DF58" s="44" t="str">
        <f t="shared" si="295"/>
        <v/>
      </c>
      <c r="DG58" s="44"/>
      <c r="DH58" s="44" t="str">
        <f t="shared" si="296"/>
        <v/>
      </c>
      <c r="DI58" s="43"/>
      <c r="DJ58" s="77" t="str">
        <f t="shared" si="235"/>
        <v/>
      </c>
      <c r="DK58" s="78" t="str">
        <f t="shared" si="236"/>
        <v/>
      </c>
      <c r="DL58" s="75" t="str">
        <f t="shared" si="297"/>
        <v/>
      </c>
      <c r="DM58" s="79" t="str">
        <f t="shared" si="298"/>
        <v/>
      </c>
      <c r="DN58" s="35"/>
      <c r="DO58" s="27"/>
      <c r="DP58" s="51"/>
      <c r="DQ58" s="43"/>
      <c r="DR58" s="44" t="str">
        <f t="shared" si="299"/>
        <v/>
      </c>
      <c r="DS58" s="44"/>
      <c r="DT58" s="44" t="str">
        <f t="shared" si="300"/>
        <v/>
      </c>
      <c r="DU58" s="44"/>
      <c r="DV58" s="44" t="str">
        <f t="shared" si="301"/>
        <v/>
      </c>
      <c r="DW58" s="43"/>
      <c r="DX58" s="77" t="str">
        <f t="shared" si="242"/>
        <v/>
      </c>
      <c r="DY58" s="78" t="str">
        <f t="shared" si="243"/>
        <v/>
      </c>
      <c r="DZ58" s="75" t="str">
        <f t="shared" si="302"/>
        <v/>
      </c>
      <c r="EA58" s="79" t="str">
        <f t="shared" si="303"/>
        <v/>
      </c>
      <c r="EB58" s="35"/>
      <c r="EC58" s="27"/>
      <c r="ED58" s="46"/>
      <c r="EE58" s="67"/>
      <c r="EF58" s="44"/>
      <c r="EG58" s="44"/>
      <c r="EH58" s="44"/>
      <c r="EI58" s="44"/>
      <c r="EJ58" s="44"/>
      <c r="EK58" s="44"/>
      <c r="EL58" s="44"/>
      <c r="EM58" s="44"/>
      <c r="EN58" s="44"/>
      <c r="EO58" s="45"/>
      <c r="EP58" s="35"/>
      <c r="EQ58" s="27"/>
      <c r="ER58" s="46"/>
      <c r="ES58" s="44"/>
      <c r="ET58" s="44"/>
      <c r="EU58" s="44"/>
      <c r="EV58" s="44"/>
      <c r="EW58" s="44"/>
      <c r="EX58" s="44"/>
      <c r="EY58" s="44"/>
      <c r="EZ58" s="44"/>
      <c r="FA58" s="44"/>
      <c r="FB58" s="44"/>
      <c r="FC58" s="45"/>
      <c r="FD58" s="35"/>
      <c r="FF58" s="46"/>
      <c r="FG58" s="67"/>
      <c r="FH58" s="44"/>
      <c r="FI58" s="44"/>
      <c r="FJ58" s="44"/>
      <c r="FK58" s="44"/>
      <c r="FL58" s="44"/>
      <c r="FM58" s="44"/>
      <c r="FN58" s="44"/>
      <c r="FO58" s="44"/>
      <c r="FP58" s="44"/>
      <c r="FQ58" s="45"/>
      <c r="FR58" s="35"/>
      <c r="FT58" s="46"/>
      <c r="FU58" s="67"/>
      <c r="FV58" s="44"/>
      <c r="FW58" s="44"/>
      <c r="FX58" s="44"/>
      <c r="FY58" s="44"/>
      <c r="FZ58" s="44"/>
      <c r="GA58" s="44"/>
      <c r="GB58" s="44"/>
      <c r="GC58" s="44"/>
      <c r="GD58" s="44"/>
      <c r="GE58" s="45"/>
      <c r="GF58" s="35"/>
      <c r="GH58" s="46"/>
      <c r="GI58" s="67"/>
      <c r="GJ58" s="44"/>
      <c r="GK58" s="44"/>
      <c r="GL58" s="44"/>
      <c r="GM58" s="44"/>
      <c r="GN58" s="44"/>
      <c r="GO58" s="44"/>
      <c r="GP58" s="44"/>
      <c r="GQ58" s="44"/>
      <c r="GR58" s="44"/>
      <c r="GS58" s="45"/>
      <c r="GT58" s="35"/>
      <c r="GU58" s="27"/>
      <c r="GV58" s="46"/>
      <c r="GW58" s="67"/>
      <c r="GX58" s="44"/>
      <c r="GY58" s="44"/>
      <c r="GZ58" s="44"/>
      <c r="HA58" s="44"/>
      <c r="HB58" s="44"/>
      <c r="HC58" s="44"/>
      <c r="HD58" s="44"/>
      <c r="HE58" s="44"/>
      <c r="HF58" s="44"/>
      <c r="HG58" s="45"/>
      <c r="HH58" s="35"/>
      <c r="HJ58" s="46"/>
      <c r="HK58" s="67"/>
      <c r="HL58" s="44"/>
      <c r="HM58" s="44"/>
      <c r="HN58" s="44"/>
      <c r="HO58" s="44"/>
      <c r="HP58" s="44"/>
      <c r="HQ58" s="44"/>
      <c r="HR58" s="44"/>
      <c r="HS58" s="44"/>
      <c r="HT58" s="44"/>
      <c r="HU58" s="45"/>
      <c r="HV58" s="35"/>
      <c r="HW58" s="61"/>
      <c r="HX58" s="51"/>
      <c r="HY58" s="43"/>
      <c r="HZ58" s="44" t="str">
        <f t="shared" si="304"/>
        <v/>
      </c>
      <c r="IA58" s="44"/>
      <c r="IB58" s="44"/>
      <c r="IC58" s="44"/>
      <c r="ID58" s="44"/>
      <c r="IE58" s="43"/>
      <c r="IF58" s="77" t="str">
        <f t="shared" si="339"/>
        <v/>
      </c>
      <c r="IG58" s="78" t="str">
        <f t="shared" si="339"/>
        <v/>
      </c>
      <c r="IH58" s="75" t="str">
        <f t="shared" si="307"/>
        <v/>
      </c>
      <c r="II58" s="79" t="str">
        <f t="shared" si="338"/>
        <v/>
      </c>
      <c r="IJ58" s="35"/>
      <c r="IL58" s="51"/>
      <c r="IM58" s="43"/>
      <c r="IN58" s="44" t="str">
        <f t="shared" si="308"/>
        <v/>
      </c>
      <c r="IO58" s="44"/>
      <c r="IP58" s="44"/>
      <c r="IQ58" s="44"/>
      <c r="IR58" s="44"/>
      <c r="IS58" s="43"/>
      <c r="IT58" s="77" t="str">
        <f t="shared" si="311"/>
        <v/>
      </c>
      <c r="IU58" s="78" t="str">
        <f t="shared" si="312"/>
        <v/>
      </c>
      <c r="IV58" s="75" t="str">
        <f t="shared" si="313"/>
        <v/>
      </c>
      <c r="IW58" s="79" t="str">
        <f t="shared" si="314"/>
        <v/>
      </c>
      <c r="IX58" s="35"/>
      <c r="IY58" s="33"/>
      <c r="IZ58" s="51"/>
      <c r="JA58" s="43"/>
      <c r="JB58" s="44" t="str">
        <f t="shared" si="315"/>
        <v/>
      </c>
      <c r="JC58" s="44"/>
      <c r="JD58" s="44" t="str">
        <f t="shared" si="316"/>
        <v/>
      </c>
      <c r="JE58" s="44"/>
      <c r="JF58" s="44" t="str">
        <f t="shared" si="317"/>
        <v/>
      </c>
      <c r="JG58" s="43"/>
      <c r="JH58" s="77" t="str">
        <f t="shared" si="237"/>
        <v/>
      </c>
      <c r="JI58" s="78" t="str">
        <f t="shared" si="238"/>
        <v/>
      </c>
      <c r="JJ58" s="75" t="str">
        <f t="shared" si="318"/>
        <v/>
      </c>
      <c r="JK58" s="79" t="str">
        <f t="shared" si="319"/>
        <v/>
      </c>
      <c r="JL58" s="35"/>
      <c r="JM58" s="27"/>
      <c r="JN58" s="51"/>
      <c r="JO58" s="43"/>
      <c r="JP58" s="44" t="str">
        <f t="shared" si="320"/>
        <v/>
      </c>
      <c r="JQ58" s="44"/>
      <c r="JR58" s="44" t="str">
        <f t="shared" si="321"/>
        <v/>
      </c>
      <c r="JS58" s="44"/>
      <c r="JT58" s="44" t="str">
        <f t="shared" si="322"/>
        <v/>
      </c>
      <c r="JU58" s="43"/>
      <c r="JV58" s="77" t="str">
        <f t="shared" si="337"/>
        <v/>
      </c>
      <c r="JW58" s="78" t="str">
        <f t="shared" si="336"/>
        <v/>
      </c>
      <c r="JX58" s="75" t="str">
        <f t="shared" si="323"/>
        <v/>
      </c>
      <c r="JY58" s="79" t="str">
        <f t="shared" si="324"/>
        <v/>
      </c>
      <c r="JZ58" s="35"/>
      <c r="KA58" s="61"/>
      <c r="KB58" s="51"/>
      <c r="KC58" s="43"/>
      <c r="KD58" s="44" t="str">
        <f t="shared" si="325"/>
        <v/>
      </c>
      <c r="KE58" s="44"/>
      <c r="KF58" s="44" t="str">
        <f t="shared" si="326"/>
        <v/>
      </c>
      <c r="KG58" s="44"/>
      <c r="KH58" s="44" t="str">
        <f t="shared" si="327"/>
        <v/>
      </c>
      <c r="KI58" s="43"/>
      <c r="KJ58" s="77" t="str">
        <f t="shared" si="240"/>
        <v/>
      </c>
      <c r="KK58" s="78" t="str">
        <f t="shared" si="241"/>
        <v/>
      </c>
      <c r="KL58" s="75" t="str">
        <f t="shared" si="328"/>
        <v/>
      </c>
      <c r="KM58" s="79" t="str">
        <f t="shared" si="329"/>
        <v/>
      </c>
      <c r="KN58" s="35"/>
      <c r="KO58" s="27"/>
      <c r="KP58" s="51"/>
      <c r="KQ58" s="43"/>
      <c r="KR58" s="44" t="str">
        <f t="shared" si="239"/>
        <v/>
      </c>
      <c r="KS58" s="44"/>
      <c r="KT58" s="44"/>
      <c r="KU58" s="44"/>
      <c r="KV58" s="44"/>
      <c r="KW58" s="43"/>
      <c r="KX58" s="77" t="str">
        <f t="shared" si="332"/>
        <v/>
      </c>
      <c r="KY58" s="78" t="str">
        <f t="shared" si="333"/>
        <v/>
      </c>
      <c r="KZ58" s="75" t="str">
        <f t="shared" si="334"/>
        <v/>
      </c>
      <c r="LA58" s="79" t="str">
        <f t="shared" si="335"/>
        <v/>
      </c>
      <c r="LB58" s="35"/>
      <c r="LC58" s="27"/>
      <c r="LD58" s="46"/>
      <c r="LE58" s="44"/>
      <c r="LF58" s="44"/>
      <c r="LG58" s="44"/>
      <c r="LH58" s="44"/>
      <c r="LI58" s="44"/>
      <c r="LJ58" s="44"/>
      <c r="LK58" s="44"/>
      <c r="LL58" s="60"/>
      <c r="LM58" s="44"/>
      <c r="LN58" s="44"/>
      <c r="LO58" s="44"/>
      <c r="LP58" s="35"/>
      <c r="LQ58" s="27"/>
      <c r="LR58" s="46"/>
      <c r="LS58" s="67"/>
      <c r="LT58" s="44"/>
      <c r="LU58" s="44"/>
      <c r="LV58" s="44"/>
      <c r="LW58" s="44"/>
      <c r="LX58" s="44"/>
      <c r="LY58" s="44"/>
      <c r="LZ58" s="44"/>
      <c r="MA58" s="44"/>
      <c r="MB58" s="44"/>
      <c r="MC58" s="45"/>
      <c r="MD58" s="35"/>
      <c r="ME58" s="27"/>
      <c r="MF58" s="46"/>
      <c r="MG58" s="67"/>
      <c r="MH58" s="44"/>
      <c r="MI58" s="44"/>
      <c r="MJ58" s="44"/>
      <c r="MK58" s="44"/>
      <c r="ML58" s="44"/>
      <c r="MM58" s="44"/>
      <c r="MN58" s="44"/>
      <c r="MO58" s="44"/>
      <c r="MP58" s="44"/>
      <c r="MQ58" s="45"/>
      <c r="MR58" s="35"/>
      <c r="MS58" s="27"/>
      <c r="MT58" s="46"/>
      <c r="MU58" s="67"/>
      <c r="MV58" s="44"/>
      <c r="MW58" s="44"/>
      <c r="MX58" s="44"/>
      <c r="MY58" s="44"/>
      <c r="MZ58" s="44"/>
      <c r="NA58" s="44"/>
      <c r="NB58" s="44"/>
      <c r="NC58" s="44"/>
      <c r="ND58" s="44"/>
      <c r="NE58" s="45"/>
      <c r="NF58" s="35"/>
      <c r="NG58" s="27"/>
      <c r="NH58" s="46"/>
      <c r="NI58" s="67"/>
      <c r="NJ58" s="44"/>
      <c r="NK58" s="44"/>
      <c r="NL58" s="44"/>
      <c r="NM58" s="44"/>
      <c r="NN58" s="44"/>
      <c r="NO58" s="44"/>
      <c r="NP58" s="44"/>
      <c r="NQ58" s="44"/>
      <c r="NR58" s="44"/>
      <c r="NS58" s="45"/>
      <c r="NT58" s="35"/>
    </row>
    <row r="59" spans="1:384" ht="15" customHeight="1" thickTop="1" x14ac:dyDescent="0.2">
      <c r="A59" s="110" t="s">
        <v>741</v>
      </c>
      <c r="B59" s="39"/>
      <c r="C59" s="40"/>
      <c r="D59" s="40"/>
      <c r="E59" s="41"/>
      <c r="F59" s="41"/>
      <c r="G59" s="40"/>
      <c r="H59" s="42"/>
      <c r="I59" s="23" t="s">
        <v>29</v>
      </c>
      <c r="J59" s="44">
        <f>SUM(J3:J55)*100</f>
        <v>33100</v>
      </c>
      <c r="K59" s="44"/>
      <c r="L59" s="44"/>
      <c r="M59" s="23"/>
      <c r="N59" s="44"/>
      <c r="O59" s="44"/>
      <c r="P59" s="44"/>
      <c r="Q59" s="44"/>
      <c r="R59" s="44"/>
      <c r="S59" s="44"/>
      <c r="T59" s="35"/>
      <c r="U59" s="27"/>
      <c r="V59" s="46"/>
      <c r="W59" s="111" t="s">
        <v>29</v>
      </c>
      <c r="X59" s="44">
        <f>SUM(X3:X55)*100</f>
        <v>81600</v>
      </c>
      <c r="Y59" s="44"/>
      <c r="Z59" s="44"/>
      <c r="AA59" s="23"/>
      <c r="AB59" s="44"/>
      <c r="AC59" s="44"/>
      <c r="AD59" s="44"/>
      <c r="AE59" s="44"/>
      <c r="AF59" s="44"/>
      <c r="AG59" s="44"/>
      <c r="AH59" s="35"/>
      <c r="AI59" s="27"/>
      <c r="AJ59" s="46"/>
      <c r="AK59" s="23" t="s">
        <v>29</v>
      </c>
      <c r="AL59" s="44">
        <f>SUM(AL3:AL55)*100</f>
        <v>92200</v>
      </c>
      <c r="AM59" s="44"/>
      <c r="AN59" s="44"/>
      <c r="AO59" s="23"/>
      <c r="AP59" s="44"/>
      <c r="AQ59" s="44"/>
      <c r="AR59" s="44"/>
      <c r="AS59" s="44"/>
      <c r="AT59" s="44"/>
      <c r="AU59" s="44"/>
      <c r="AV59" s="35"/>
      <c r="AW59" s="27"/>
      <c r="AX59" s="46"/>
      <c r="AY59" s="23" t="s">
        <v>29</v>
      </c>
      <c r="AZ59" s="44">
        <f>SUM(AZ3:AZ55)*100</f>
        <v>439500</v>
      </c>
      <c r="BA59" s="44"/>
      <c r="BB59" s="44"/>
      <c r="BC59" s="23"/>
      <c r="BD59" s="44"/>
      <c r="BE59" s="44"/>
      <c r="BF59" s="44"/>
      <c r="BG59" s="44"/>
      <c r="BH59" s="44"/>
      <c r="BI59" s="44"/>
      <c r="BJ59" s="35"/>
      <c r="BK59" s="50"/>
      <c r="BL59" s="46"/>
      <c r="BM59" s="23" t="s">
        <v>29</v>
      </c>
      <c r="BN59" s="43">
        <f>SUM(BN3:BN55)*100</f>
        <v>143500</v>
      </c>
      <c r="BO59" s="43"/>
      <c r="BP59" s="43"/>
      <c r="BQ59" s="112"/>
      <c r="BR59" s="43"/>
      <c r="BS59" s="44"/>
      <c r="BT59" s="326" t="s">
        <v>31</v>
      </c>
      <c r="BU59" s="326"/>
      <c r="BV59" s="44">
        <f>SUM(BV3:BV55)</f>
        <v>59520</v>
      </c>
      <c r="BW59" s="113"/>
      <c r="BX59" s="35"/>
      <c r="BY59" s="27"/>
      <c r="BZ59" s="46"/>
      <c r="CA59" s="23" t="s">
        <v>29</v>
      </c>
      <c r="CB59" s="43">
        <f>SUM(CB3:CB55)*100</f>
        <v>224800</v>
      </c>
      <c r="CC59" s="43"/>
      <c r="CD59" s="43"/>
      <c r="CE59" s="23"/>
      <c r="CF59" s="44"/>
      <c r="CG59" s="44"/>
      <c r="CH59" s="326" t="s">
        <v>31</v>
      </c>
      <c r="CI59" s="326"/>
      <c r="CJ59" s="44">
        <f>SUM(CJ3:CJ55)</f>
        <v>30000</v>
      </c>
      <c r="CK59" s="44"/>
      <c r="CL59" s="35"/>
      <c r="CM59" s="27"/>
      <c r="CN59" s="46"/>
      <c r="CO59" s="23" t="s">
        <v>29</v>
      </c>
      <c r="CP59" s="43">
        <f>SUM(CP3:CP55)*100</f>
        <v>255400</v>
      </c>
      <c r="CQ59" s="43"/>
      <c r="CR59" s="43"/>
      <c r="CS59" s="23"/>
      <c r="CT59" s="44"/>
      <c r="CU59" s="44"/>
      <c r="CV59" s="326" t="s">
        <v>31</v>
      </c>
      <c r="CW59" s="326"/>
      <c r="CX59" s="44">
        <f>SUM(CX3:CX55)</f>
        <v>56100</v>
      </c>
      <c r="CY59" s="44"/>
      <c r="CZ59" s="35"/>
      <c r="DA59" s="58"/>
      <c r="DB59" s="46"/>
      <c r="DC59" s="23" t="s">
        <v>29</v>
      </c>
      <c r="DD59" s="43">
        <f>SUM(DD3:DD55)*100</f>
        <v>137900</v>
      </c>
      <c r="DE59" s="43"/>
      <c r="DF59" s="43"/>
      <c r="DG59" s="112"/>
      <c r="DH59" s="43"/>
      <c r="DI59" s="44"/>
      <c r="DJ59" s="336" t="s">
        <v>31</v>
      </c>
      <c r="DK59" s="336"/>
      <c r="DL59" s="44">
        <f>SUM(DL3:DL55)</f>
        <v>57635</v>
      </c>
      <c r="DM59" s="113"/>
      <c r="DN59" s="35"/>
      <c r="DO59" s="27"/>
      <c r="DP59" s="46"/>
      <c r="DQ59" s="23" t="s">
        <v>29</v>
      </c>
      <c r="DR59" s="43">
        <f>SUM(DR3:DR55)*100</f>
        <v>110700</v>
      </c>
      <c r="DS59" s="43"/>
      <c r="DT59" s="43"/>
      <c r="DU59" s="112"/>
      <c r="DV59" s="43"/>
      <c r="DW59" s="44"/>
      <c r="DX59" s="336" t="s">
        <v>31</v>
      </c>
      <c r="DY59" s="336"/>
      <c r="DZ59" s="44">
        <f>SUM(DZ3:DZ55)</f>
        <v>26420</v>
      </c>
      <c r="EA59" s="113"/>
      <c r="EB59" s="35"/>
      <c r="EC59" s="27"/>
      <c r="ED59" s="46"/>
      <c r="EE59" s="111" t="s">
        <v>29</v>
      </c>
      <c r="EF59" s="44">
        <f>SUM(EF3:EF55)*100</f>
        <v>37000</v>
      </c>
      <c r="EG59" s="44"/>
      <c r="EH59" s="44"/>
      <c r="EI59" s="23"/>
      <c r="EJ59" s="44"/>
      <c r="EK59" s="44"/>
      <c r="EL59" s="44"/>
      <c r="EM59" s="44"/>
      <c r="EN59" s="44"/>
      <c r="EO59" s="44"/>
      <c r="EP59" s="35"/>
      <c r="EQ59" s="27"/>
      <c r="ER59" s="46"/>
      <c r="ES59" s="23" t="s">
        <v>29</v>
      </c>
      <c r="ET59" s="44">
        <f>SUM(ET3:ET55)*100</f>
        <v>67500</v>
      </c>
      <c r="EU59" s="44"/>
      <c r="EV59" s="44"/>
      <c r="EW59" s="23"/>
      <c r="EX59" s="44"/>
      <c r="EY59" s="44"/>
      <c r="EZ59" s="44"/>
      <c r="FA59" s="44"/>
      <c r="FB59" s="44"/>
      <c r="FC59" s="44"/>
      <c r="FD59" s="35"/>
      <c r="FF59" s="46"/>
      <c r="FG59" s="111" t="s">
        <v>29</v>
      </c>
      <c r="FH59" s="44">
        <f>SUM(FH3:FH55)*100</f>
        <v>100400</v>
      </c>
      <c r="FI59" s="44"/>
      <c r="FJ59" s="44">
        <f>SUM(FJ3:FJ50)</f>
        <v>24</v>
      </c>
      <c r="FK59" s="23" t="s">
        <v>30</v>
      </c>
      <c r="FL59" s="44"/>
      <c r="FM59" s="44"/>
      <c r="FN59" s="44"/>
      <c r="FO59" s="44"/>
      <c r="FP59" s="44"/>
      <c r="FQ59" s="44"/>
      <c r="FR59" s="35"/>
      <c r="FT59" s="46"/>
      <c r="FU59" s="111" t="s">
        <v>29</v>
      </c>
      <c r="FV59" s="44">
        <f>SUM(FV3:FV55)*100</f>
        <v>64200</v>
      </c>
      <c r="FW59" s="44"/>
      <c r="FX59" s="44">
        <f>SUM(FX3:FX50)</f>
        <v>21</v>
      </c>
      <c r="FY59" s="23" t="s">
        <v>30</v>
      </c>
      <c r="FZ59" s="44"/>
      <c r="GA59" s="44"/>
      <c r="GB59" s="44"/>
      <c r="GC59" s="44"/>
      <c r="GD59" s="44"/>
      <c r="GE59" s="44"/>
      <c r="GF59" s="35"/>
      <c r="GH59" s="46"/>
      <c r="GI59" s="111" t="s">
        <v>29</v>
      </c>
      <c r="GJ59" s="44">
        <f>SUM(GJ3:GJ55)*100</f>
        <v>47500</v>
      </c>
      <c r="GK59" s="44"/>
      <c r="GL59" s="44">
        <f>SUM(GL3:GL50)</f>
        <v>11</v>
      </c>
      <c r="GM59" s="23" t="s">
        <v>30</v>
      </c>
      <c r="GN59" s="44"/>
      <c r="GO59" s="44"/>
      <c r="GP59" s="44"/>
      <c r="GQ59" s="44"/>
      <c r="GR59" s="44"/>
      <c r="GS59" s="44"/>
      <c r="GT59" s="35"/>
      <c r="GU59" s="27"/>
      <c r="GV59" s="46"/>
      <c r="GW59" s="111" t="s">
        <v>29</v>
      </c>
      <c r="GX59" s="44">
        <f>SUM(GX3:GX55)*100</f>
        <v>54900</v>
      </c>
      <c r="GY59" s="44"/>
      <c r="GZ59" s="44"/>
      <c r="HA59" s="23"/>
      <c r="HB59" s="44"/>
      <c r="HC59" s="44"/>
      <c r="HD59" s="44"/>
      <c r="HE59" s="44"/>
      <c r="HF59" s="44"/>
      <c r="HG59" s="44"/>
      <c r="HH59" s="35"/>
      <c r="HJ59" s="46"/>
      <c r="HK59" s="111" t="s">
        <v>29</v>
      </c>
      <c r="HL59" s="44">
        <f>SUM(HL3:HL55)*100</f>
        <v>38300</v>
      </c>
      <c r="HM59" s="44"/>
      <c r="HN59" s="44">
        <f>SUM(HN3:HN50)</f>
        <v>93</v>
      </c>
      <c r="HO59" s="23" t="s">
        <v>30</v>
      </c>
      <c r="HP59" s="44"/>
      <c r="HQ59" s="44"/>
      <c r="HR59" s="44"/>
      <c r="HS59" s="44"/>
      <c r="HT59" s="44"/>
      <c r="HU59" s="44"/>
      <c r="HV59" s="35"/>
      <c r="HW59" s="61"/>
      <c r="HX59" s="46"/>
      <c r="HY59" s="23" t="s">
        <v>29</v>
      </c>
      <c r="HZ59" s="43">
        <f>SUM(HZ3:HZ55)*100</f>
        <v>342400</v>
      </c>
      <c r="IA59" s="43"/>
      <c r="IB59" s="43"/>
      <c r="IC59" s="23"/>
      <c r="ID59" s="44"/>
      <c r="IE59" s="44"/>
      <c r="IF59" s="326" t="s">
        <v>31</v>
      </c>
      <c r="IG59" s="326"/>
      <c r="IH59" s="44">
        <f>SUM(IH3:IH55)</f>
        <v>53800</v>
      </c>
      <c r="II59" s="44"/>
      <c r="IJ59" s="35"/>
      <c r="IL59" s="46"/>
      <c r="IM59" s="23" t="s">
        <v>29</v>
      </c>
      <c r="IN59" s="43">
        <f>SUM(IN3:IN55)*100</f>
        <v>175300</v>
      </c>
      <c r="IO59" s="43">
        <v>71</v>
      </c>
      <c r="IP59" s="43"/>
      <c r="IQ59" s="23"/>
      <c r="IR59" s="44"/>
      <c r="IS59" s="44"/>
      <c r="IT59" s="326" t="s">
        <v>31</v>
      </c>
      <c r="IU59" s="326"/>
      <c r="IV59" s="44">
        <f>SUM(IV3:IV55)</f>
        <v>35600</v>
      </c>
      <c r="IW59" s="44"/>
      <c r="IX59" s="35"/>
      <c r="IY59" s="33"/>
      <c r="IZ59" s="46"/>
      <c r="JA59" s="23" t="s">
        <v>29</v>
      </c>
      <c r="JB59" s="43">
        <f>SUM(JB3:JB55)*100</f>
        <v>239800</v>
      </c>
      <c r="JC59" s="43"/>
      <c r="JD59" s="43"/>
      <c r="JE59" s="23"/>
      <c r="JF59" s="44"/>
      <c r="JG59" s="44"/>
      <c r="JH59" s="326" t="s">
        <v>31</v>
      </c>
      <c r="JI59" s="326"/>
      <c r="JJ59" s="44">
        <f>SUM(JJ3:JJ55)</f>
        <v>26700</v>
      </c>
      <c r="JK59" s="44"/>
      <c r="JL59" s="35"/>
      <c r="JM59" s="27"/>
      <c r="JN59" s="46"/>
      <c r="JO59" s="23" t="s">
        <v>29</v>
      </c>
      <c r="JP59" s="43">
        <f>SUM(JP3:JP55)*100</f>
        <v>151600</v>
      </c>
      <c r="JQ59" s="43"/>
      <c r="JR59" s="43"/>
      <c r="JS59" s="23"/>
      <c r="JT59" s="44"/>
      <c r="JU59" s="44"/>
      <c r="JV59" s="326" t="s">
        <v>31</v>
      </c>
      <c r="JW59" s="326"/>
      <c r="JX59" s="44">
        <f>SUM(JX3:JX55)</f>
        <v>41200</v>
      </c>
      <c r="JY59" s="44"/>
      <c r="JZ59" s="35"/>
      <c r="KA59" s="61"/>
      <c r="KB59" s="46"/>
      <c r="KC59" s="23" t="s">
        <v>29</v>
      </c>
      <c r="KD59" s="43">
        <f>SUM(KD3:KD55)*100</f>
        <v>234000</v>
      </c>
      <c r="KE59" s="43"/>
      <c r="KF59" s="43"/>
      <c r="KG59" s="23"/>
      <c r="KH59" s="44"/>
      <c r="KI59" s="44"/>
      <c r="KJ59" s="326" t="s">
        <v>31</v>
      </c>
      <c r="KK59" s="326"/>
      <c r="KL59" s="44">
        <f>SUM(KL3:KL55)</f>
        <v>51050</v>
      </c>
      <c r="KM59" s="44"/>
      <c r="KN59" s="35"/>
      <c r="KO59" s="27"/>
      <c r="KP59" s="46"/>
      <c r="KQ59" s="23" t="s">
        <v>29</v>
      </c>
      <c r="KR59" s="43">
        <f>SUM(KR3:KR55)*100</f>
        <v>121400</v>
      </c>
      <c r="KS59" s="43"/>
      <c r="KT59" s="43"/>
      <c r="KU59" s="23"/>
      <c r="KV59" s="44"/>
      <c r="KW59" s="44"/>
      <c r="KX59" s="326" t="s">
        <v>31</v>
      </c>
      <c r="KY59" s="326"/>
      <c r="KZ59" s="44">
        <f>SUM(KZ3:KZ55)</f>
        <v>32735</v>
      </c>
      <c r="LA59" s="44"/>
      <c r="LB59" s="35"/>
      <c r="LC59" s="27"/>
      <c r="LD59" s="46"/>
      <c r="LE59" s="44"/>
      <c r="LF59" s="44"/>
      <c r="LG59" s="44"/>
      <c r="LH59" s="44"/>
      <c r="LI59" s="44"/>
      <c r="LJ59" s="44"/>
      <c r="LK59" s="44"/>
      <c r="LL59" s="60"/>
      <c r="LM59" s="44"/>
      <c r="LN59" s="44"/>
      <c r="LO59" s="44"/>
      <c r="LP59" s="35"/>
      <c r="LQ59" s="27"/>
      <c r="LR59" s="46"/>
      <c r="LS59" s="111" t="s">
        <v>29</v>
      </c>
      <c r="LT59" s="44">
        <f>SUM(LT3:LT55)*100</f>
        <v>54400</v>
      </c>
      <c r="LU59" s="44"/>
      <c r="LV59" s="44"/>
      <c r="LW59" s="23"/>
      <c r="LX59" s="44"/>
      <c r="LY59" s="44"/>
      <c r="LZ59" s="44"/>
      <c r="MA59" s="44"/>
      <c r="MB59" s="44"/>
      <c r="MC59" s="44"/>
      <c r="MD59" s="35"/>
      <c r="ME59" s="27"/>
      <c r="MF59" s="46"/>
      <c r="MG59" s="111" t="s">
        <v>29</v>
      </c>
      <c r="MH59" s="44">
        <f>SUM(MH3:MH55)*100</f>
        <v>64900</v>
      </c>
      <c r="MI59" s="44"/>
      <c r="MJ59" s="44">
        <f>SUM(MJ3:MJ50)</f>
        <v>12</v>
      </c>
      <c r="MK59" s="23" t="s">
        <v>30</v>
      </c>
      <c r="ML59" s="44"/>
      <c r="MM59" s="44"/>
      <c r="MN59" s="44"/>
      <c r="MO59" s="44"/>
      <c r="MP59" s="44"/>
      <c r="MQ59" s="44"/>
      <c r="MR59" s="35"/>
      <c r="MS59" s="27"/>
      <c r="MT59" s="46"/>
      <c r="MU59" s="111" t="s">
        <v>29</v>
      </c>
      <c r="MV59" s="44">
        <f>SUM(MV3:MV55)*100</f>
        <v>511600</v>
      </c>
      <c r="MW59" s="44"/>
      <c r="MX59" s="44"/>
      <c r="MY59" s="23"/>
      <c r="MZ59" s="44"/>
      <c r="NA59" s="44"/>
      <c r="NB59" s="44"/>
      <c r="NC59" s="44"/>
      <c r="ND59" s="44"/>
      <c r="NE59" s="44"/>
      <c r="NF59" s="35"/>
      <c r="NG59" s="27"/>
      <c r="NH59" s="46"/>
      <c r="NI59" s="111" t="s">
        <v>29</v>
      </c>
      <c r="NJ59" s="44">
        <f>SUM(NJ3:NJ55)*100</f>
        <v>77100</v>
      </c>
      <c r="NK59" s="44"/>
      <c r="NL59" s="44"/>
      <c r="NM59" s="23"/>
      <c r="NN59" s="44"/>
      <c r="NO59" s="44"/>
      <c r="NP59" s="44"/>
      <c r="NQ59" s="44"/>
      <c r="NR59" s="44"/>
      <c r="NS59" s="44"/>
      <c r="NT59" s="35"/>
    </row>
    <row r="60" spans="1:384" x14ac:dyDescent="0.2">
      <c r="A60" s="114">
        <f>DATEDIF(A$82,A$11,"d")</f>
        <v>31</v>
      </c>
      <c r="B60" s="39"/>
      <c r="C60" s="40"/>
      <c r="D60" s="40"/>
      <c r="E60" s="41"/>
      <c r="F60" s="41"/>
      <c r="G60" s="40"/>
      <c r="H60" s="42"/>
      <c r="I60" s="23" t="s">
        <v>32</v>
      </c>
      <c r="J60" s="44">
        <f>J59/A60</f>
        <v>1067.741935483871</v>
      </c>
      <c r="K60" s="44">
        <f>J60*$A61</f>
        <v>33100</v>
      </c>
      <c r="L60" s="44"/>
      <c r="M60" s="23"/>
      <c r="N60" s="44"/>
      <c r="O60" s="44"/>
      <c r="P60" s="44"/>
      <c r="Q60" s="44"/>
      <c r="R60" s="44"/>
      <c r="S60" s="44"/>
      <c r="T60" s="35"/>
      <c r="U60" s="27"/>
      <c r="V60" s="46"/>
      <c r="W60" s="111" t="s">
        <v>32</v>
      </c>
      <c r="X60" s="44">
        <f>X59/A60</f>
        <v>2632.2580645161293</v>
      </c>
      <c r="Y60" s="44">
        <f>X60*$A61</f>
        <v>81600</v>
      </c>
      <c r="Z60" s="44"/>
      <c r="AA60" s="23"/>
      <c r="AB60" s="44"/>
      <c r="AC60" s="44"/>
      <c r="AD60" s="44"/>
      <c r="AE60" s="44"/>
      <c r="AF60" s="44"/>
      <c r="AG60" s="44"/>
      <c r="AH60" s="35"/>
      <c r="AI60" s="27"/>
      <c r="AJ60" s="46"/>
      <c r="AK60" s="23" t="s">
        <v>32</v>
      </c>
      <c r="AL60" s="44">
        <f>AL59/A60</f>
        <v>2974.1935483870966</v>
      </c>
      <c r="AM60" s="44">
        <f>AL60*$A61</f>
        <v>92200</v>
      </c>
      <c r="AN60" s="44"/>
      <c r="AO60" s="23"/>
      <c r="AP60" s="44"/>
      <c r="AQ60" s="44"/>
      <c r="AR60" s="44"/>
      <c r="AS60" s="44"/>
      <c r="AT60" s="44"/>
      <c r="AU60" s="44"/>
      <c r="AV60" s="35"/>
      <c r="AW60" s="27"/>
      <c r="AX60" s="46"/>
      <c r="AY60" s="23" t="s">
        <v>32</v>
      </c>
      <c r="AZ60" s="44">
        <f>AZ59/A60</f>
        <v>14177.41935483871</v>
      </c>
      <c r="BA60" s="44">
        <f>AZ60*$A61</f>
        <v>439500</v>
      </c>
      <c r="BB60" s="44"/>
      <c r="BC60" s="23"/>
      <c r="BD60" s="44"/>
      <c r="BE60" s="44"/>
      <c r="BF60" s="44"/>
      <c r="BG60" s="44"/>
      <c r="BH60" s="44"/>
      <c r="BI60" s="44"/>
      <c r="BJ60" s="35"/>
      <c r="BK60" s="50"/>
      <c r="BL60" s="46"/>
      <c r="BM60" s="23" t="s">
        <v>32</v>
      </c>
      <c r="BN60" s="44">
        <f>BN59/A60</f>
        <v>4629.0322580645161</v>
      </c>
      <c r="BO60" s="44">
        <f>BN60*$A61</f>
        <v>143500</v>
      </c>
      <c r="BP60" s="44"/>
      <c r="BQ60" s="23"/>
      <c r="BR60" s="44"/>
      <c r="BS60" s="44"/>
      <c r="BT60" s="326" t="s">
        <v>33</v>
      </c>
      <c r="BU60" s="326"/>
      <c r="BV60" s="44"/>
      <c r="BW60" s="113">
        <f>BV59/BN59</f>
        <v>0.41477351916376309</v>
      </c>
      <c r="BX60" s="35"/>
      <c r="BY60" s="27"/>
      <c r="BZ60" s="46"/>
      <c r="CA60" s="23" t="s">
        <v>32</v>
      </c>
      <c r="CB60" s="44">
        <f>CB59/A60</f>
        <v>7251.6129032258068</v>
      </c>
      <c r="CC60" s="44">
        <f>CB60*$A61</f>
        <v>224800</v>
      </c>
      <c r="CD60" s="44"/>
      <c r="CE60" s="23"/>
      <c r="CF60" s="44"/>
      <c r="CG60" s="44"/>
      <c r="CH60" s="326" t="s">
        <v>33</v>
      </c>
      <c r="CI60" s="326"/>
      <c r="CJ60" s="44"/>
      <c r="CK60" s="113">
        <f>CJ59/CB59</f>
        <v>0.13345195729537365</v>
      </c>
      <c r="CL60" s="35"/>
      <c r="CM60" s="27"/>
      <c r="CN60" s="46"/>
      <c r="CO60" s="23" t="s">
        <v>32</v>
      </c>
      <c r="CP60" s="44">
        <f>CP59/A60</f>
        <v>8238.7096774193542</v>
      </c>
      <c r="CQ60" s="44">
        <f>CP60*$A61</f>
        <v>255399.99999999997</v>
      </c>
      <c r="CR60" s="44"/>
      <c r="CS60" s="23"/>
      <c r="CT60" s="44"/>
      <c r="CU60" s="44"/>
      <c r="CV60" s="326" t="s">
        <v>33</v>
      </c>
      <c r="CW60" s="326"/>
      <c r="CX60" s="44"/>
      <c r="CY60" s="113">
        <f>CX59/CP59</f>
        <v>0.21965544244322632</v>
      </c>
      <c r="CZ60" s="35"/>
      <c r="DA60" s="58"/>
      <c r="DB60" s="46"/>
      <c r="DC60" s="23" t="s">
        <v>32</v>
      </c>
      <c r="DD60" s="44">
        <f>DD59/A60</f>
        <v>4448.3870967741932</v>
      </c>
      <c r="DE60" s="44">
        <f>DD60*$A61</f>
        <v>137900</v>
      </c>
      <c r="DF60" s="44"/>
      <c r="DG60" s="23"/>
      <c r="DH60" s="44"/>
      <c r="DI60" s="44"/>
      <c r="DJ60" s="336" t="s">
        <v>33</v>
      </c>
      <c r="DK60" s="336"/>
      <c r="DL60" s="44"/>
      <c r="DM60" s="113">
        <f>DL59/DD59</f>
        <v>0.41794778825235679</v>
      </c>
      <c r="DN60" s="35"/>
      <c r="DO60" s="27"/>
      <c r="DP60" s="46"/>
      <c r="DQ60" s="23" t="s">
        <v>32</v>
      </c>
      <c r="DR60" s="44">
        <f>DR59/A60</f>
        <v>3570.9677419354839</v>
      </c>
      <c r="DS60" s="44">
        <f>DR60*$A61</f>
        <v>110700</v>
      </c>
      <c r="DT60" s="44"/>
      <c r="DU60" s="23"/>
      <c r="DV60" s="44"/>
      <c r="DW60" s="44"/>
      <c r="DX60" s="336" t="s">
        <v>33</v>
      </c>
      <c r="DY60" s="336"/>
      <c r="DZ60" s="44"/>
      <c r="EA60" s="113">
        <f>DZ59/DR59</f>
        <v>0.23866305329719964</v>
      </c>
      <c r="EB60" s="35"/>
      <c r="EC60" s="27"/>
      <c r="ED60" s="46"/>
      <c r="EE60" s="111" t="s">
        <v>32</v>
      </c>
      <c r="EF60" s="44">
        <f>EF59/A60</f>
        <v>1193.5483870967741</v>
      </c>
      <c r="EG60" s="44">
        <f>EF60*$A61</f>
        <v>37000</v>
      </c>
      <c r="EH60" s="44"/>
      <c r="EI60" s="23"/>
      <c r="EJ60" s="44"/>
      <c r="EK60" s="44"/>
      <c r="EL60" s="44"/>
      <c r="EM60" s="44"/>
      <c r="EN60" s="44"/>
      <c r="EO60" s="44"/>
      <c r="EP60" s="35"/>
      <c r="EQ60" s="27"/>
      <c r="ER60" s="46"/>
      <c r="ES60" s="23" t="s">
        <v>32</v>
      </c>
      <c r="ET60" s="44">
        <f>ET59/A60</f>
        <v>2177.4193548387098</v>
      </c>
      <c r="EU60" s="44">
        <f>ET60*$A61</f>
        <v>67500</v>
      </c>
      <c r="EV60" s="44"/>
      <c r="EW60" s="23"/>
      <c r="EX60" s="44"/>
      <c r="EY60" s="44"/>
      <c r="EZ60" s="44"/>
      <c r="FA60" s="44"/>
      <c r="FB60" s="44"/>
      <c r="FC60" s="44"/>
      <c r="FD60" s="35"/>
      <c r="FF60" s="46"/>
      <c r="FG60" s="111" t="s">
        <v>32</v>
      </c>
      <c r="FH60" s="44">
        <f>FH59/A60</f>
        <v>3238.7096774193546</v>
      </c>
      <c r="FI60" s="44">
        <f>FH60*$A61</f>
        <v>100400</v>
      </c>
      <c r="FJ60" s="44"/>
      <c r="FK60" s="23"/>
      <c r="FL60" s="44"/>
      <c r="FM60" s="44"/>
      <c r="FN60" s="44"/>
      <c r="FO60" s="44"/>
      <c r="FP60" s="44"/>
      <c r="FQ60" s="44"/>
      <c r="FR60" s="35"/>
      <c r="FT60" s="46"/>
      <c r="FU60" s="111" t="s">
        <v>32</v>
      </c>
      <c r="FV60" s="44">
        <f>FV59/A60</f>
        <v>2070.9677419354839</v>
      </c>
      <c r="FW60" s="44">
        <f>FV60*$A61</f>
        <v>64200</v>
      </c>
      <c r="FX60" s="44"/>
      <c r="FY60" s="23"/>
      <c r="FZ60" s="44"/>
      <c r="GA60" s="44"/>
      <c r="GB60" s="44"/>
      <c r="GC60" s="44"/>
      <c r="GD60" s="44"/>
      <c r="GE60" s="44"/>
      <c r="GF60" s="35"/>
      <c r="GH60" s="46"/>
      <c r="GI60" s="111" t="s">
        <v>32</v>
      </c>
      <c r="GJ60" s="44">
        <f>GJ59/A60</f>
        <v>1532.258064516129</v>
      </c>
      <c r="GK60" s="44">
        <f>GJ60*$A61</f>
        <v>47500</v>
      </c>
      <c r="GL60" s="44"/>
      <c r="GM60" s="23"/>
      <c r="GN60" s="44"/>
      <c r="GO60" s="44"/>
      <c r="GP60" s="44"/>
      <c r="GQ60" s="44"/>
      <c r="GR60" s="44"/>
      <c r="GS60" s="44"/>
      <c r="GT60" s="35"/>
      <c r="GU60" s="27"/>
      <c r="GV60" s="46"/>
      <c r="GW60" s="111" t="s">
        <v>32</v>
      </c>
      <c r="GX60" s="44">
        <f>GX59/A60</f>
        <v>1770.9677419354839</v>
      </c>
      <c r="GY60" s="44">
        <f>GX60*$A61</f>
        <v>54900</v>
      </c>
      <c r="GZ60" s="44"/>
      <c r="HA60" s="23"/>
      <c r="HB60" s="44"/>
      <c r="HC60" s="44"/>
      <c r="HD60" s="44"/>
      <c r="HE60" s="44"/>
      <c r="HF60" s="44"/>
      <c r="HG60" s="44"/>
      <c r="HH60" s="35"/>
      <c r="HJ60" s="46"/>
      <c r="HK60" s="111" t="s">
        <v>32</v>
      </c>
      <c r="HL60" s="44">
        <f>HL59/A60</f>
        <v>1235.483870967742</v>
      </c>
      <c r="HM60" s="44">
        <f>HL60*$A61</f>
        <v>38300</v>
      </c>
      <c r="HN60" s="44"/>
      <c r="HO60" s="23"/>
      <c r="HP60" s="44"/>
      <c r="HQ60" s="44"/>
      <c r="HR60" s="44"/>
      <c r="HS60" s="44"/>
      <c r="HT60" s="44"/>
      <c r="HU60" s="44"/>
      <c r="HV60" s="35"/>
      <c r="HW60" s="61"/>
      <c r="HX60" s="46"/>
      <c r="HY60" s="23" t="s">
        <v>32</v>
      </c>
      <c r="HZ60" s="44">
        <f>HZ59/A60</f>
        <v>11045.161290322581</v>
      </c>
      <c r="IA60" s="44">
        <f>HZ60*$A61</f>
        <v>342400</v>
      </c>
      <c r="IB60" s="44"/>
      <c r="IC60" s="23"/>
      <c r="ID60" s="44"/>
      <c r="IE60" s="44"/>
      <c r="IF60" s="326" t="s">
        <v>33</v>
      </c>
      <c r="IG60" s="326"/>
      <c r="IH60" s="44"/>
      <c r="II60" s="113">
        <f>IH59/HZ59</f>
        <v>0.15712616822429906</v>
      </c>
      <c r="IJ60" s="35"/>
      <c r="IL60" s="46"/>
      <c r="IM60" s="23" t="s">
        <v>32</v>
      </c>
      <c r="IN60" s="44">
        <f>IN59/A60</f>
        <v>5654.8387096774195</v>
      </c>
      <c r="IO60" s="44">
        <f>IN60*$A61</f>
        <v>175300</v>
      </c>
      <c r="IP60" s="44"/>
      <c r="IQ60" s="23"/>
      <c r="IR60" s="44"/>
      <c r="IS60" s="44"/>
      <c r="IT60" s="326" t="s">
        <v>33</v>
      </c>
      <c r="IU60" s="326"/>
      <c r="IV60" s="44"/>
      <c r="IW60" s="113">
        <f>IV59/IN59</f>
        <v>0.20308043354249858</v>
      </c>
      <c r="IX60" s="35"/>
      <c r="IY60" s="33"/>
      <c r="IZ60" s="46"/>
      <c r="JA60" s="23" t="s">
        <v>32</v>
      </c>
      <c r="JB60" s="44">
        <f>JB59/A60</f>
        <v>7735.4838709677415</v>
      </c>
      <c r="JC60" s="44">
        <f>JB60*$A61</f>
        <v>239800</v>
      </c>
      <c r="JD60" s="44"/>
      <c r="JE60" s="23"/>
      <c r="JF60" s="44"/>
      <c r="JG60" s="44"/>
      <c r="JH60" s="326" t="s">
        <v>33</v>
      </c>
      <c r="JI60" s="326"/>
      <c r="JJ60" s="44"/>
      <c r="JK60" s="113">
        <f>JJ59/JB59</f>
        <v>0.11134278565471226</v>
      </c>
      <c r="JL60" s="35"/>
      <c r="JM60" s="27"/>
      <c r="JN60" s="46"/>
      <c r="JO60" s="23" t="s">
        <v>32</v>
      </c>
      <c r="JP60" s="44">
        <f>JP59/A60</f>
        <v>4890.322580645161</v>
      </c>
      <c r="JQ60" s="44">
        <f>JP60*$A61</f>
        <v>151600</v>
      </c>
      <c r="JR60" s="44"/>
      <c r="JS60" s="23"/>
      <c r="JT60" s="44"/>
      <c r="JU60" s="44"/>
      <c r="JV60" s="326" t="s">
        <v>33</v>
      </c>
      <c r="JW60" s="326"/>
      <c r="JX60" s="44"/>
      <c r="JY60" s="113">
        <f>JX59/JP59</f>
        <v>0.27176781002638523</v>
      </c>
      <c r="JZ60" s="35"/>
      <c r="KA60" s="61"/>
      <c r="KB60" s="46"/>
      <c r="KC60" s="23" t="s">
        <v>32</v>
      </c>
      <c r="KD60" s="44">
        <f>KD59/A60</f>
        <v>7548.3870967741932</v>
      </c>
      <c r="KE60" s="44">
        <f>KD60*$A61</f>
        <v>234000</v>
      </c>
      <c r="KF60" s="44"/>
      <c r="KG60" s="23"/>
      <c r="KH60" s="44"/>
      <c r="KI60" s="44"/>
      <c r="KJ60" s="326" t="s">
        <v>33</v>
      </c>
      <c r="KK60" s="326"/>
      <c r="KL60" s="44"/>
      <c r="KM60" s="113">
        <f>KL59/KD59</f>
        <v>0.21816239316239316</v>
      </c>
      <c r="KN60" s="35"/>
      <c r="KO60" s="27"/>
      <c r="KP60" s="46"/>
      <c r="KQ60" s="23" t="s">
        <v>32</v>
      </c>
      <c r="KR60" s="44">
        <f>KR59/A60</f>
        <v>3916.1290322580644</v>
      </c>
      <c r="KS60" s="44">
        <f>KR60*$A61</f>
        <v>121400</v>
      </c>
      <c r="KT60" s="44"/>
      <c r="KU60" s="23"/>
      <c r="KV60" s="44"/>
      <c r="KW60" s="44"/>
      <c r="KX60" s="326" t="s">
        <v>33</v>
      </c>
      <c r="KY60" s="326"/>
      <c r="KZ60" s="44"/>
      <c r="LA60" s="113">
        <f>KZ59/KR59</f>
        <v>0.26964579901153213</v>
      </c>
      <c r="LB60" s="35"/>
      <c r="LC60" s="27"/>
      <c r="LD60" s="46"/>
      <c r="LE60" s="23" t="s">
        <v>29</v>
      </c>
      <c r="LF60" s="44">
        <f>SUM(LF3:LF59)*100</f>
        <v>360400</v>
      </c>
      <c r="LG60" s="44"/>
      <c r="LH60" s="44"/>
      <c r="LI60" s="23"/>
      <c r="LJ60" s="44"/>
      <c r="LK60" s="44"/>
      <c r="LL60" s="60"/>
      <c r="LM60" s="23" t="s">
        <v>34</v>
      </c>
      <c r="LN60" s="115">
        <f>SUM(LN3:LN59)</f>
        <v>3000</v>
      </c>
      <c r="LO60" s="113">
        <f>LN60/LF60</f>
        <v>8.3240843507214213E-3</v>
      </c>
      <c r="LP60" s="35"/>
      <c r="LQ60" s="27"/>
      <c r="LR60" s="46"/>
      <c r="LS60" s="111" t="s">
        <v>32</v>
      </c>
      <c r="LT60" s="44">
        <f>LT59/A60</f>
        <v>1754.8387096774193</v>
      </c>
      <c r="LU60" s="44">
        <f>LT60*$A61</f>
        <v>54400</v>
      </c>
      <c r="LV60" s="44"/>
      <c r="LW60" s="23"/>
      <c r="LX60" s="44"/>
      <c r="LY60" s="44"/>
      <c r="LZ60" s="44"/>
      <c r="MA60" s="44"/>
      <c r="MB60" s="44"/>
      <c r="MC60" s="44"/>
      <c r="MD60" s="35"/>
      <c r="ME60" s="27"/>
      <c r="MF60" s="46"/>
      <c r="MG60" s="111" t="s">
        <v>32</v>
      </c>
      <c r="MH60" s="44">
        <f>MH59/A60</f>
        <v>2093.5483870967741</v>
      </c>
      <c r="MI60" s="44">
        <f>MH60*$A61</f>
        <v>64900</v>
      </c>
      <c r="MJ60" s="44"/>
      <c r="MK60" s="23"/>
      <c r="ML60" s="44"/>
      <c r="MM60" s="44"/>
      <c r="MN60" s="44"/>
      <c r="MO60" s="44"/>
      <c r="MP60" s="44"/>
      <c r="MQ60" s="44"/>
      <c r="MR60" s="35"/>
      <c r="MS60" s="27"/>
      <c r="MT60" s="46"/>
      <c r="MU60" s="111" t="s">
        <v>32</v>
      </c>
      <c r="MV60" s="44">
        <f>MV59/A60</f>
        <v>16503.225806451614</v>
      </c>
      <c r="MW60" s="44">
        <f>MV60*$A61</f>
        <v>511600</v>
      </c>
      <c r="MX60" s="44"/>
      <c r="MY60" s="23"/>
      <c r="MZ60" s="44"/>
      <c r="NA60" s="44"/>
      <c r="NB60" s="44"/>
      <c r="NC60" s="44"/>
      <c r="ND60" s="44"/>
      <c r="NE60" s="44"/>
      <c r="NF60" s="35"/>
      <c r="NG60" s="27"/>
      <c r="NH60" s="46"/>
      <c r="NI60" s="111" t="s">
        <v>32</v>
      </c>
      <c r="NJ60" s="44">
        <f>NJ59/A60</f>
        <v>2487.0967741935483</v>
      </c>
      <c r="NK60" s="44">
        <f>NJ60*$A61</f>
        <v>77100</v>
      </c>
      <c r="NL60" s="44"/>
      <c r="NM60" s="23"/>
      <c r="NN60" s="44"/>
      <c r="NO60" s="44"/>
      <c r="NP60" s="44"/>
      <c r="NQ60" s="44"/>
      <c r="NR60" s="44"/>
      <c r="NS60" s="44"/>
      <c r="NT60" s="35"/>
    </row>
    <row r="61" spans="1:384" x14ac:dyDescent="0.2">
      <c r="A61" s="116">
        <v>31</v>
      </c>
      <c r="B61" s="39"/>
      <c r="C61" s="40"/>
      <c r="D61" s="40"/>
      <c r="E61" s="41"/>
      <c r="F61" s="41"/>
      <c r="G61" s="40"/>
      <c r="H61" s="42"/>
      <c r="I61" s="23" t="s">
        <v>35</v>
      </c>
      <c r="J61" s="44">
        <f>J59*K69</f>
        <v>19860</v>
      </c>
      <c r="K61" s="44"/>
      <c r="L61" s="44"/>
      <c r="M61" s="23" t="s">
        <v>34</v>
      </c>
      <c r="N61" s="44">
        <f>SUM(R3:R55)</f>
        <v>7800</v>
      </c>
      <c r="O61" s="113">
        <f>N61/J59</f>
        <v>0.23564954682779457</v>
      </c>
      <c r="P61" s="113"/>
      <c r="Q61" s="44"/>
      <c r="R61" s="44"/>
      <c r="S61" s="44"/>
      <c r="T61" s="35"/>
      <c r="U61" s="27"/>
      <c r="V61" s="46"/>
      <c r="W61" s="111" t="s">
        <v>35</v>
      </c>
      <c r="X61" s="44">
        <f>X59*K69</f>
        <v>48960</v>
      </c>
      <c r="Y61" s="44"/>
      <c r="Z61" s="44"/>
      <c r="AA61" s="23" t="s">
        <v>34</v>
      </c>
      <c r="AB61" s="44">
        <f>SUM(AF3:AF55)</f>
        <v>19494</v>
      </c>
      <c r="AC61" s="113">
        <f>AB61/X59</f>
        <v>0.23889705882352941</v>
      </c>
      <c r="AD61" s="113"/>
      <c r="AE61" s="44"/>
      <c r="AF61" s="44"/>
      <c r="AG61" s="44"/>
      <c r="AH61" s="35"/>
      <c r="AI61" s="27"/>
      <c r="AJ61" s="46"/>
      <c r="AK61" s="23" t="s">
        <v>35</v>
      </c>
      <c r="AL61" s="44">
        <f>AL59*K69</f>
        <v>55320</v>
      </c>
      <c r="AM61" s="44"/>
      <c r="AN61" s="44"/>
      <c r="AO61" s="23" t="s">
        <v>34</v>
      </c>
      <c r="AP61" s="44">
        <f>SUM(AT2:AT54)</f>
        <v>12320</v>
      </c>
      <c r="AQ61" s="113">
        <f>AP61/AL59</f>
        <v>0.13362255965292841</v>
      </c>
      <c r="AR61" s="113"/>
      <c r="AS61" s="44"/>
      <c r="AT61" s="44"/>
      <c r="AU61" s="44"/>
      <c r="AV61" s="35"/>
      <c r="AW61" s="27"/>
      <c r="AX61" s="46"/>
      <c r="AY61" s="23"/>
      <c r="AZ61" s="44"/>
      <c r="BA61" s="44"/>
      <c r="BB61" s="44"/>
      <c r="BC61" s="23" t="s">
        <v>34</v>
      </c>
      <c r="BD61" s="44">
        <f>SUM(BH3:BH55)</f>
        <v>85500</v>
      </c>
      <c r="BE61" s="113">
        <f>BD61/AZ59</f>
        <v>0.19453924914675769</v>
      </c>
      <c r="BF61" s="113"/>
      <c r="BG61" s="44"/>
      <c r="BH61" s="44"/>
      <c r="BI61" s="44"/>
      <c r="BJ61" s="35"/>
      <c r="BK61" s="50"/>
      <c r="BL61" s="46"/>
      <c r="BM61" s="23" t="s">
        <v>35</v>
      </c>
      <c r="BN61" s="44">
        <f>BN59*K69</f>
        <v>86100</v>
      </c>
      <c r="BO61" s="44"/>
      <c r="BP61" s="44"/>
      <c r="BQ61" s="23"/>
      <c r="BR61" s="44"/>
      <c r="BS61" s="44"/>
      <c r="BT61" s="326" t="s">
        <v>36</v>
      </c>
      <c r="BU61" s="326"/>
      <c r="BV61" s="44">
        <f>BN61-BV59</f>
        <v>26580</v>
      </c>
      <c r="BW61" s="113">
        <f>BV61/BN59</f>
        <v>0.18522648083623694</v>
      </c>
      <c r="BX61" s="35"/>
      <c r="BY61" s="27"/>
      <c r="BZ61" s="46"/>
      <c r="CA61" s="23" t="s">
        <v>35</v>
      </c>
      <c r="CB61" s="44">
        <f>CB59*K69</f>
        <v>134880</v>
      </c>
      <c r="CC61" s="44"/>
      <c r="CD61" s="44"/>
      <c r="CE61" s="23"/>
      <c r="CF61" s="44"/>
      <c r="CG61" s="44"/>
      <c r="CH61" s="326" t="s">
        <v>36</v>
      </c>
      <c r="CI61" s="326"/>
      <c r="CJ61" s="44">
        <f>CB61-CJ59</f>
        <v>104880</v>
      </c>
      <c r="CK61" s="113">
        <f>CJ61/CB59</f>
        <v>0.46654804270462635</v>
      </c>
      <c r="CL61" s="35"/>
      <c r="CM61" s="27"/>
      <c r="CN61" s="46"/>
      <c r="CO61" s="23" t="s">
        <v>35</v>
      </c>
      <c r="CP61" s="44">
        <f>CP59*K69</f>
        <v>153240</v>
      </c>
      <c r="CQ61" s="44"/>
      <c r="CR61" s="44"/>
      <c r="CS61" s="23"/>
      <c r="CT61" s="44"/>
      <c r="CU61" s="44"/>
      <c r="CV61" s="326" t="s">
        <v>36</v>
      </c>
      <c r="CW61" s="326"/>
      <c r="CX61" s="44">
        <f>CP61-CX59</f>
        <v>97140</v>
      </c>
      <c r="CY61" s="113">
        <f>CX61/CP59</f>
        <v>0.38034455755677371</v>
      </c>
      <c r="CZ61" s="35"/>
      <c r="DA61" s="58"/>
      <c r="DB61" s="46"/>
      <c r="DC61" s="23" t="s">
        <v>35</v>
      </c>
      <c r="DD61" s="44">
        <f>DD59*K69</f>
        <v>82740</v>
      </c>
      <c r="DE61" s="44"/>
      <c r="DF61" s="44"/>
      <c r="DG61" s="23"/>
      <c r="DH61" s="44"/>
      <c r="DI61" s="44"/>
      <c r="DJ61" s="336" t="s">
        <v>36</v>
      </c>
      <c r="DK61" s="336"/>
      <c r="DL61" s="44">
        <f>DD61-DL59</f>
        <v>25105</v>
      </c>
      <c r="DM61" s="113">
        <f>DL61/DD59</f>
        <v>0.18205221174764322</v>
      </c>
      <c r="DN61" s="35"/>
      <c r="DO61" s="27"/>
      <c r="DP61" s="46"/>
      <c r="DQ61" s="23" t="s">
        <v>35</v>
      </c>
      <c r="DR61" s="44">
        <f>DR59*K69</f>
        <v>66420</v>
      </c>
      <c r="DS61" s="44"/>
      <c r="DT61" s="44"/>
      <c r="DU61" s="23"/>
      <c r="DV61" s="44"/>
      <c r="DW61" s="44"/>
      <c r="DX61" s="336" t="s">
        <v>36</v>
      </c>
      <c r="DY61" s="336"/>
      <c r="DZ61" s="44">
        <f>DR61-DZ59</f>
        <v>40000</v>
      </c>
      <c r="EA61" s="113">
        <f>DZ61/DR59</f>
        <v>0.36133694670280037</v>
      </c>
      <c r="EB61" s="35"/>
      <c r="EC61" s="27"/>
      <c r="ED61" s="46"/>
      <c r="EE61" s="111" t="s">
        <v>35</v>
      </c>
      <c r="EF61" s="44">
        <f>EF59*K69</f>
        <v>22200</v>
      </c>
      <c r="EG61" s="44"/>
      <c r="EH61" s="44"/>
      <c r="EI61" s="23" t="s">
        <v>34</v>
      </c>
      <c r="EJ61" s="44">
        <f>SUM(EN3:EN55)</f>
        <v>10560</v>
      </c>
      <c r="EK61" s="113">
        <f>EJ61/EF59</f>
        <v>0.28540540540540543</v>
      </c>
      <c r="EL61" s="113"/>
      <c r="EM61" s="44"/>
      <c r="EN61" s="44"/>
      <c r="EO61" s="44"/>
      <c r="EP61" s="35"/>
      <c r="EQ61" s="27"/>
      <c r="ER61" s="46"/>
      <c r="ES61" s="23" t="s">
        <v>35</v>
      </c>
      <c r="ET61" s="44">
        <f>ET59*$K69</f>
        <v>40500</v>
      </c>
      <c r="EU61" s="44"/>
      <c r="EV61" s="44"/>
      <c r="EW61" s="23" t="s">
        <v>34</v>
      </c>
      <c r="EX61" s="44">
        <f>SUM(FB3:FB54)</f>
        <v>16572</v>
      </c>
      <c r="EY61" s="113">
        <f>EX61/ET59</f>
        <v>0.24551111111111112</v>
      </c>
      <c r="EZ61" s="113"/>
      <c r="FA61" s="44"/>
      <c r="FB61" s="44"/>
      <c r="FC61" s="44"/>
      <c r="FD61" s="35"/>
      <c r="FF61" s="46"/>
      <c r="FG61" s="111" t="s">
        <v>35</v>
      </c>
      <c r="FH61" s="44">
        <f>FH59*$K69</f>
        <v>60240</v>
      </c>
      <c r="FI61" s="44"/>
      <c r="FJ61" s="44"/>
      <c r="FK61" s="23" t="s">
        <v>34</v>
      </c>
      <c r="FL61" s="44">
        <f>SUM(FP3:FP55)</f>
        <v>22440</v>
      </c>
      <c r="FM61" s="113">
        <f>FL61/FH59</f>
        <v>0.22350597609561754</v>
      </c>
      <c r="FN61" s="113"/>
      <c r="FO61" s="44"/>
      <c r="FP61" s="44"/>
      <c r="FQ61" s="44"/>
      <c r="FR61" s="35"/>
      <c r="FT61" s="46"/>
      <c r="FU61" s="111" t="s">
        <v>35</v>
      </c>
      <c r="FV61" s="44">
        <f>FV59*$K69</f>
        <v>38520</v>
      </c>
      <c r="FW61" s="44"/>
      <c r="FX61" s="44"/>
      <c r="FY61" s="23" t="s">
        <v>34</v>
      </c>
      <c r="FZ61" s="44">
        <f>SUM(GD3:GD55)</f>
        <v>23140</v>
      </c>
      <c r="GA61" s="113">
        <f>FZ61/FV59</f>
        <v>0.36043613707165106</v>
      </c>
      <c r="GB61" s="113"/>
      <c r="GC61" s="44"/>
      <c r="GD61" s="44"/>
      <c r="GE61" s="44"/>
      <c r="GF61" s="35"/>
      <c r="GH61" s="46"/>
      <c r="GI61" s="111" t="s">
        <v>35</v>
      </c>
      <c r="GJ61" s="44">
        <f>GJ59*$K69</f>
        <v>28500</v>
      </c>
      <c r="GK61" s="44"/>
      <c r="GL61" s="44"/>
      <c r="GM61" s="23" t="s">
        <v>34</v>
      </c>
      <c r="GN61" s="44">
        <f>SUM(GR3:GR55)</f>
        <v>13000</v>
      </c>
      <c r="GO61" s="113">
        <f>GN61/GJ59</f>
        <v>0.27368421052631581</v>
      </c>
      <c r="GP61" s="113"/>
      <c r="GQ61" s="44"/>
      <c r="GR61" s="44"/>
      <c r="GS61" s="44"/>
      <c r="GT61" s="35"/>
      <c r="GU61" s="27"/>
      <c r="GV61" s="46"/>
      <c r="GW61" s="111" t="s">
        <v>35</v>
      </c>
      <c r="GX61" s="44">
        <f>GX59*BB69</f>
        <v>0</v>
      </c>
      <c r="GY61" s="44"/>
      <c r="GZ61" s="44"/>
      <c r="HA61" s="23" t="s">
        <v>34</v>
      </c>
      <c r="HB61" s="44">
        <f>SUM(HF3:HF55)</f>
        <v>17600</v>
      </c>
      <c r="HC61" s="113">
        <f>HB61/GX59</f>
        <v>0.32058287795992713</v>
      </c>
      <c r="HD61" s="113"/>
      <c r="HE61" s="44"/>
      <c r="HF61" s="44"/>
      <c r="HG61" s="44"/>
      <c r="HH61" s="35"/>
      <c r="HJ61" s="46"/>
      <c r="HK61" s="111" t="s">
        <v>35</v>
      </c>
      <c r="HL61" s="44">
        <f>HL59*$K69</f>
        <v>22980</v>
      </c>
      <c r="HM61" s="44"/>
      <c r="HN61" s="44"/>
      <c r="HO61" s="23" t="s">
        <v>34</v>
      </c>
      <c r="HP61" s="44">
        <f>SUM(HT3:HT55)</f>
        <v>70148</v>
      </c>
      <c r="HQ61" s="113">
        <f>HP61/HL59</f>
        <v>1.8315404699738904</v>
      </c>
      <c r="HR61" s="113"/>
      <c r="HS61" s="44"/>
      <c r="HT61" s="44"/>
      <c r="HU61" s="44"/>
      <c r="HV61" s="35"/>
      <c r="HW61" s="61"/>
      <c r="HX61" s="46"/>
      <c r="HY61" s="23" t="s">
        <v>35</v>
      </c>
      <c r="HZ61" s="44">
        <f>HZ59*$K69</f>
        <v>205440</v>
      </c>
      <c r="IA61" s="44"/>
      <c r="IB61" s="44"/>
      <c r="IC61" s="23"/>
      <c r="ID61" s="44"/>
      <c r="IE61" s="44"/>
      <c r="IF61" s="326" t="s">
        <v>36</v>
      </c>
      <c r="IG61" s="326"/>
      <c r="IH61" s="44">
        <f>HZ61-IH59</f>
        <v>151640</v>
      </c>
      <c r="II61" s="113">
        <f>IH61/HZ59</f>
        <v>0.44287383177570094</v>
      </c>
      <c r="IJ61" s="35"/>
      <c r="IL61" s="46"/>
      <c r="IM61" s="23" t="s">
        <v>35</v>
      </c>
      <c r="IN61" s="44">
        <f>IN59*$K69</f>
        <v>105180</v>
      </c>
      <c r="IO61" s="44"/>
      <c r="IP61" s="44"/>
      <c r="IQ61" s="23"/>
      <c r="IR61" s="44"/>
      <c r="IS61" s="44"/>
      <c r="IT61" s="326" t="s">
        <v>36</v>
      </c>
      <c r="IU61" s="326"/>
      <c r="IV61" s="44">
        <f>IN61-IV59</f>
        <v>69580</v>
      </c>
      <c r="IW61" s="113">
        <f>IV61/IN59</f>
        <v>0.39691956645750143</v>
      </c>
      <c r="IX61" s="35"/>
      <c r="IY61" s="33"/>
      <c r="IZ61" s="46"/>
      <c r="JA61" s="23" t="s">
        <v>35</v>
      </c>
      <c r="JB61" s="44">
        <f>JB59*$K69</f>
        <v>143880</v>
      </c>
      <c r="JC61" s="44"/>
      <c r="JD61" s="44"/>
      <c r="JE61" s="23"/>
      <c r="JF61" s="44"/>
      <c r="JG61" s="44"/>
      <c r="JH61" s="326" t="s">
        <v>36</v>
      </c>
      <c r="JI61" s="326"/>
      <c r="JJ61" s="44">
        <f>JB61-JJ59</f>
        <v>117180</v>
      </c>
      <c r="JK61" s="113">
        <f>JJ61/JB59</f>
        <v>0.48865721434528775</v>
      </c>
      <c r="JL61" s="35"/>
      <c r="JM61" s="27"/>
      <c r="JN61" s="46"/>
      <c r="JO61" s="23" t="s">
        <v>35</v>
      </c>
      <c r="JP61" s="44">
        <f>JP59*$K69</f>
        <v>90960</v>
      </c>
      <c r="JQ61" s="44"/>
      <c r="JR61" s="44"/>
      <c r="JS61" s="23"/>
      <c r="JT61" s="44"/>
      <c r="JU61" s="44"/>
      <c r="JV61" s="326" t="s">
        <v>36</v>
      </c>
      <c r="JW61" s="326"/>
      <c r="JX61" s="44">
        <f>JP61-JX59</f>
        <v>49760</v>
      </c>
      <c r="JY61" s="113">
        <f>JX61/JP59</f>
        <v>0.32823218997361475</v>
      </c>
      <c r="JZ61" s="35"/>
      <c r="KA61" s="61"/>
      <c r="KB61" s="46"/>
      <c r="KC61" s="23" t="s">
        <v>35</v>
      </c>
      <c r="KD61" s="44">
        <f>KD59*$K69</f>
        <v>140400</v>
      </c>
      <c r="KE61" s="44"/>
      <c r="KF61" s="44"/>
      <c r="KG61" s="23"/>
      <c r="KH61" s="44"/>
      <c r="KI61" s="44"/>
      <c r="KJ61" s="326" t="s">
        <v>36</v>
      </c>
      <c r="KK61" s="326"/>
      <c r="KL61" s="44">
        <f>KD61-KL59</f>
        <v>89350</v>
      </c>
      <c r="KM61" s="113">
        <f>KL61/KD59</f>
        <v>0.38183760683760681</v>
      </c>
      <c r="KN61" s="35"/>
      <c r="KO61" s="27"/>
      <c r="KP61" s="46"/>
      <c r="KQ61" s="23" t="s">
        <v>35</v>
      </c>
      <c r="KR61" s="44">
        <f>KR59*$K69</f>
        <v>72840</v>
      </c>
      <c r="KS61" s="44"/>
      <c r="KT61" s="44"/>
      <c r="KU61" s="23"/>
      <c r="KV61" s="44"/>
      <c r="KW61" s="44"/>
      <c r="KX61" s="326" t="s">
        <v>36</v>
      </c>
      <c r="KY61" s="326"/>
      <c r="KZ61" s="44">
        <f>KR61-KZ59</f>
        <v>40105</v>
      </c>
      <c r="LA61" s="113">
        <f>KZ61/KR59</f>
        <v>0.33035420098846785</v>
      </c>
      <c r="LB61" s="35"/>
      <c r="LC61" s="27"/>
      <c r="LD61" s="46"/>
      <c r="LE61" s="23" t="s">
        <v>32</v>
      </c>
      <c r="LF61" s="44">
        <f>LF60/A60</f>
        <v>11625.806451612903</v>
      </c>
      <c r="LG61" s="44">
        <f>LF61*$A61</f>
        <v>360400</v>
      </c>
      <c r="LH61" s="44"/>
      <c r="LI61" s="23"/>
      <c r="LJ61" s="44"/>
      <c r="LK61" s="44"/>
      <c r="LL61" s="60"/>
      <c r="LM61" s="23" t="s">
        <v>36</v>
      </c>
      <c r="LN61" s="44">
        <f>LF62-LN60</f>
        <v>213240</v>
      </c>
      <c r="LO61" s="113">
        <f>LN61/LF60</f>
        <v>0.59167591564927857</v>
      </c>
      <c r="LP61" s="35"/>
      <c r="LQ61" s="27"/>
      <c r="LR61" s="46"/>
      <c r="LS61" s="111" t="s">
        <v>35</v>
      </c>
      <c r="LT61" s="44">
        <f>LT59*K69</f>
        <v>32640</v>
      </c>
      <c r="LU61" s="44"/>
      <c r="LV61" s="44"/>
      <c r="LW61" s="23" t="s">
        <v>34</v>
      </c>
      <c r="LX61" s="44">
        <f>SUM(MB3:MB55)</f>
        <v>19200</v>
      </c>
      <c r="LY61" s="113">
        <f>LX61/LT59</f>
        <v>0.35294117647058826</v>
      </c>
      <c r="LZ61" s="113"/>
      <c r="MA61" s="44"/>
      <c r="MB61" s="44"/>
      <c r="MC61" s="44"/>
      <c r="MD61" s="35"/>
      <c r="ME61" s="27"/>
      <c r="MF61" s="46"/>
      <c r="MG61" s="111" t="s">
        <v>35</v>
      </c>
      <c r="MH61" s="44">
        <f>MH59*$K69</f>
        <v>38940</v>
      </c>
      <c r="MI61" s="44"/>
      <c r="MJ61" s="44"/>
      <c r="MK61" s="23" t="s">
        <v>34</v>
      </c>
      <c r="ML61" s="44">
        <f>SUM(MP3:MP55)</f>
        <v>13200</v>
      </c>
      <c r="MM61" s="113">
        <f>ML61/MH59</f>
        <v>0.20338983050847459</v>
      </c>
      <c r="MN61" s="113"/>
      <c r="MO61" s="44"/>
      <c r="MP61" s="44"/>
      <c r="MQ61" s="44"/>
      <c r="MR61" s="35"/>
      <c r="MS61" s="27"/>
      <c r="MT61" s="46"/>
      <c r="MU61" s="111" t="s">
        <v>35</v>
      </c>
      <c r="MV61" s="44">
        <f>MV59*$K69</f>
        <v>306960</v>
      </c>
      <c r="MW61" s="44"/>
      <c r="MX61" s="44"/>
      <c r="MY61" s="23" t="s">
        <v>34</v>
      </c>
      <c r="MZ61" s="44">
        <f>SUM(ND3:ND55)</f>
        <v>63000</v>
      </c>
      <c r="NA61" s="113">
        <f>MZ61/MV59</f>
        <v>0.12314308053166537</v>
      </c>
      <c r="NB61" s="113"/>
      <c r="NC61" s="44"/>
      <c r="ND61" s="44"/>
      <c r="NE61" s="44"/>
      <c r="NF61" s="35"/>
      <c r="NG61" s="27"/>
      <c r="NH61" s="46"/>
      <c r="NI61" s="111" t="s">
        <v>35</v>
      </c>
      <c r="NJ61" s="44">
        <f>NJ59*$K69</f>
        <v>46260</v>
      </c>
      <c r="NK61" s="44"/>
      <c r="NL61" s="44"/>
      <c r="NM61" s="23" t="s">
        <v>34</v>
      </c>
      <c r="NN61" s="44">
        <f>SUM(NR3:NR55)</f>
        <v>46200</v>
      </c>
      <c r="NO61" s="113">
        <f>NN61/NJ59</f>
        <v>0.59922178988326846</v>
      </c>
      <c r="NP61" s="113"/>
      <c r="NQ61" s="44"/>
      <c r="NR61" s="44"/>
      <c r="NS61" s="44"/>
      <c r="NT61" s="35"/>
    </row>
    <row r="62" spans="1:384" x14ac:dyDescent="0.2">
      <c r="A62" s="38"/>
      <c r="B62" s="39"/>
      <c r="C62" s="40"/>
      <c r="D62" s="40"/>
      <c r="E62" s="41"/>
      <c r="F62" s="41"/>
      <c r="G62" s="40"/>
      <c r="H62" s="42"/>
      <c r="I62" s="23" t="s">
        <v>37</v>
      </c>
      <c r="J62" s="44">
        <f>J131</f>
        <v>38100</v>
      </c>
      <c r="K62" s="44"/>
      <c r="L62" s="44"/>
      <c r="M62" s="23" t="s">
        <v>36</v>
      </c>
      <c r="N62" s="44">
        <f>J61-N61</f>
        <v>12060</v>
      </c>
      <c r="O62" s="113">
        <f>N62/J59</f>
        <v>0.36435045317220544</v>
      </c>
      <c r="P62" s="113"/>
      <c r="Q62" s="45"/>
      <c r="R62" s="45"/>
      <c r="S62" s="45"/>
      <c r="T62" s="35"/>
      <c r="U62" s="27"/>
      <c r="V62" s="46"/>
      <c r="W62" s="111" t="s">
        <v>37</v>
      </c>
      <c r="X62" s="44">
        <f>X131</f>
        <v>70900</v>
      </c>
      <c r="Y62" s="44"/>
      <c r="Z62" s="44"/>
      <c r="AA62" s="23" t="s">
        <v>36</v>
      </c>
      <c r="AB62" s="44">
        <f>X61-AB61</f>
        <v>29466</v>
      </c>
      <c r="AC62" s="113">
        <f>AB62/X59</f>
        <v>0.36110294117647057</v>
      </c>
      <c r="AD62" s="113"/>
      <c r="AE62" s="45"/>
      <c r="AF62" s="45"/>
      <c r="AG62" s="45"/>
      <c r="AH62" s="35"/>
      <c r="AI62" s="27"/>
      <c r="AJ62" s="46"/>
      <c r="AK62" s="23" t="s">
        <v>37</v>
      </c>
      <c r="AL62" s="44">
        <f>AL131</f>
        <v>62500</v>
      </c>
      <c r="AM62" s="44"/>
      <c r="AN62" s="44"/>
      <c r="AO62" s="23" t="s">
        <v>36</v>
      </c>
      <c r="AP62" s="44">
        <f>AL61-AP61</f>
        <v>43000</v>
      </c>
      <c r="AQ62" s="113">
        <f>AP62/AL59</f>
        <v>0.46637744034707157</v>
      </c>
      <c r="AR62" s="113"/>
      <c r="AS62" s="45"/>
      <c r="AT62" s="45"/>
      <c r="AU62" s="45"/>
      <c r="AV62" s="35"/>
      <c r="AW62" s="27"/>
      <c r="AX62" s="46"/>
      <c r="AY62" s="23" t="s">
        <v>35</v>
      </c>
      <c r="AZ62" s="44">
        <f>AZ59*K69</f>
        <v>263700</v>
      </c>
      <c r="BA62" s="44"/>
      <c r="BB62" s="44"/>
      <c r="BC62" s="23" t="s">
        <v>36</v>
      </c>
      <c r="BD62" s="44">
        <f>AZ62-BD61</f>
        <v>178200</v>
      </c>
      <c r="BE62" s="113">
        <f>BD62/AZ59</f>
        <v>0.40546075085324235</v>
      </c>
      <c r="BF62" s="113"/>
      <c r="BG62" s="45"/>
      <c r="BH62" s="45"/>
      <c r="BI62" s="45"/>
      <c r="BJ62" s="35"/>
      <c r="BK62" s="50"/>
      <c r="BL62" s="46"/>
      <c r="BM62" s="23" t="s">
        <v>37</v>
      </c>
      <c r="BN62" s="44">
        <f>BN131</f>
        <v>166400</v>
      </c>
      <c r="BO62" s="44"/>
      <c r="BP62" s="44"/>
      <c r="BQ62" s="23"/>
      <c r="BR62" s="44"/>
      <c r="BS62" s="66"/>
      <c r="BT62" s="332" t="s">
        <v>742</v>
      </c>
      <c r="BU62" s="334"/>
      <c r="BV62" s="43" t="e">
        <f>(BQ35+BS35)*BU35+(BQ36+BS36)*BU36+(BQ37+BS37)*BU37+(BQ38+BS38)*BU38</f>
        <v>#VALUE!</v>
      </c>
      <c r="BW62" s="45"/>
      <c r="BX62" s="35"/>
      <c r="BY62" s="27"/>
      <c r="BZ62" s="46"/>
      <c r="CA62" s="23" t="s">
        <v>37</v>
      </c>
      <c r="CB62" s="44">
        <f>CB131</f>
        <v>203800</v>
      </c>
      <c r="CC62" s="44"/>
      <c r="CD62" s="44"/>
      <c r="CE62" s="23"/>
      <c r="CF62" s="44"/>
      <c r="CG62" s="44"/>
      <c r="CH62" s="332" t="s">
        <v>742</v>
      </c>
      <c r="CI62" s="334"/>
      <c r="CJ62" s="43" t="e">
        <f>(CE35+CG35)*CI35+(CE36+CG36)*CI36+(CE37+CG37)*CI37+(CE38+CG38)*CI38</f>
        <v>#VALUE!</v>
      </c>
      <c r="CK62" s="45"/>
      <c r="CL62" s="35"/>
      <c r="CM62" s="27"/>
      <c r="CN62" s="46"/>
      <c r="CO62" s="23" t="s">
        <v>37</v>
      </c>
      <c r="CP62" s="44">
        <f>CP131</f>
        <v>157000</v>
      </c>
      <c r="CQ62" s="44"/>
      <c r="CR62" s="44"/>
      <c r="CS62" s="23"/>
      <c r="CT62" s="44"/>
      <c r="CU62" s="44"/>
      <c r="CV62" s="332" t="s">
        <v>742</v>
      </c>
      <c r="CW62" s="334"/>
      <c r="CX62" s="43" t="e">
        <f>(CS35+CU35)*CW35+(CS36+CU36)*CW36+(CS37+CU37)*CW37+(CS38+CU38)*CW38</f>
        <v>#VALUE!</v>
      </c>
      <c r="CY62" s="45"/>
      <c r="CZ62" s="35"/>
      <c r="DA62" s="58"/>
      <c r="DB62" s="46"/>
      <c r="DC62" s="23" t="s">
        <v>37</v>
      </c>
      <c r="DD62" s="44">
        <f>DD131</f>
        <v>86800</v>
      </c>
      <c r="DE62" s="44"/>
      <c r="DF62" s="44"/>
      <c r="DG62" s="23"/>
      <c r="DH62" s="44"/>
      <c r="DI62" s="66"/>
      <c r="DJ62" s="332" t="s">
        <v>742</v>
      </c>
      <c r="DK62" s="334"/>
      <c r="DL62" s="43" t="e">
        <f>(DG35+DI35)*DK35+(DG36+DI36)*DK36+(DG37+DI37)*DK37+(DG38+DI38)*DK38</f>
        <v>#VALUE!</v>
      </c>
      <c r="DM62" s="45"/>
      <c r="DN62" s="35"/>
      <c r="DO62" s="27"/>
      <c r="DP62" s="46"/>
      <c r="DQ62" s="23" t="s">
        <v>37</v>
      </c>
      <c r="DR62" s="44">
        <f>DR131</f>
        <v>84900</v>
      </c>
      <c r="DS62" s="44"/>
      <c r="DT62" s="44"/>
      <c r="DU62" s="23"/>
      <c r="DV62" s="44"/>
      <c r="DW62" s="66"/>
      <c r="DX62" s="332" t="s">
        <v>742</v>
      </c>
      <c r="DY62" s="334"/>
      <c r="DZ62" s="43" t="e">
        <f>(DU35+DW35)*DY35+(DU36+DW36)*DY36+(DU37+DW37)*DY37+(DU38+DW38)*DY38</f>
        <v>#VALUE!</v>
      </c>
      <c r="EA62" s="45"/>
      <c r="EB62" s="35"/>
      <c r="EC62" s="27"/>
      <c r="ED62" s="46"/>
      <c r="EE62" s="111" t="s">
        <v>37</v>
      </c>
      <c r="EF62" s="44">
        <f>EF131</f>
        <v>35400</v>
      </c>
      <c r="EG62" s="44"/>
      <c r="EH62" s="44"/>
      <c r="EI62" s="23" t="s">
        <v>36</v>
      </c>
      <c r="EJ62" s="44">
        <f>EF61-EJ61</f>
        <v>11640</v>
      </c>
      <c r="EK62" s="113">
        <f>EJ62/EF59</f>
        <v>0.3145945945945946</v>
      </c>
      <c r="EL62" s="113"/>
      <c r="EM62" s="45"/>
      <c r="EN62" s="45"/>
      <c r="EO62" s="45"/>
      <c r="EP62" s="35"/>
      <c r="EQ62" s="27"/>
      <c r="ER62" s="46"/>
      <c r="ES62" s="23" t="s">
        <v>37</v>
      </c>
      <c r="ET62" s="44">
        <f>ET131</f>
        <v>59000</v>
      </c>
      <c r="EU62" s="44"/>
      <c r="EV62" s="44"/>
      <c r="EW62" s="23" t="s">
        <v>36</v>
      </c>
      <c r="EX62" s="44">
        <f>ET61-EX61</f>
        <v>23928</v>
      </c>
      <c r="EY62" s="113">
        <f>EX62/ET59</f>
        <v>0.35448888888888891</v>
      </c>
      <c r="EZ62" s="113"/>
      <c r="FA62" s="45"/>
      <c r="FB62" s="45"/>
      <c r="FC62" s="45"/>
      <c r="FD62" s="35"/>
      <c r="FF62" s="46"/>
      <c r="FG62" s="111" t="s">
        <v>37</v>
      </c>
      <c r="FH62" s="44">
        <f>IO131</f>
        <v>71</v>
      </c>
      <c r="FI62" s="44"/>
      <c r="FJ62" s="44"/>
      <c r="FK62" s="23" t="s">
        <v>36</v>
      </c>
      <c r="FL62" s="44">
        <f>FH61-FL61</f>
        <v>37800</v>
      </c>
      <c r="FM62" s="113">
        <f>FL62/FH59</f>
        <v>0.37649402390438247</v>
      </c>
      <c r="FN62" s="113"/>
      <c r="FO62" s="45"/>
      <c r="FP62" s="45"/>
      <c r="FQ62" s="45"/>
      <c r="FR62" s="35"/>
      <c r="FT62" s="46"/>
      <c r="FU62" s="111" t="s">
        <v>37</v>
      </c>
      <c r="FV62" s="44">
        <f>HL131</f>
        <v>27300</v>
      </c>
      <c r="FW62" s="44"/>
      <c r="FX62" s="44"/>
      <c r="FY62" s="23" t="s">
        <v>36</v>
      </c>
      <c r="FZ62" s="44">
        <f>FV61-FZ61</f>
        <v>15380</v>
      </c>
      <c r="GA62" s="113">
        <f>FZ62/FV59</f>
        <v>0.23956386292834891</v>
      </c>
      <c r="GB62" s="113"/>
      <c r="GC62" s="45"/>
      <c r="GD62" s="45"/>
      <c r="GE62" s="45"/>
      <c r="GF62" s="35"/>
      <c r="GH62" s="46"/>
      <c r="GI62" s="111" t="s">
        <v>37</v>
      </c>
      <c r="GJ62" s="44">
        <f>IN131</f>
        <v>185600</v>
      </c>
      <c r="GK62" s="44"/>
      <c r="GL62" s="44"/>
      <c r="GM62" s="23" t="s">
        <v>36</v>
      </c>
      <c r="GN62" s="44">
        <f>GJ61-GN61</f>
        <v>15500</v>
      </c>
      <c r="GO62" s="113">
        <f>GN62/GJ59</f>
        <v>0.32631578947368423</v>
      </c>
      <c r="GP62" s="113"/>
      <c r="GQ62" s="45"/>
      <c r="GR62" s="45"/>
      <c r="GS62" s="45"/>
      <c r="GT62" s="35"/>
      <c r="GU62" s="27"/>
      <c r="GV62" s="46"/>
      <c r="GW62" s="111" t="s">
        <v>37</v>
      </c>
      <c r="GX62" s="44" t="str">
        <f>GI131</f>
        <v>合計</v>
      </c>
      <c r="GY62" s="44"/>
      <c r="GZ62" s="44"/>
      <c r="HA62" s="23" t="s">
        <v>36</v>
      </c>
      <c r="HB62" s="44">
        <f>GX61-HB61</f>
        <v>-17600</v>
      </c>
      <c r="HC62" s="113">
        <f>HB62/GX59</f>
        <v>-0.32058287795992713</v>
      </c>
      <c r="HD62" s="113"/>
      <c r="HE62" s="45"/>
      <c r="HF62" s="45"/>
      <c r="HG62" s="45"/>
      <c r="HH62" s="35"/>
      <c r="HJ62" s="46"/>
      <c r="HK62" s="111" t="s">
        <v>37</v>
      </c>
      <c r="HL62" s="44">
        <f>IB131</f>
        <v>0</v>
      </c>
      <c r="HM62" s="44"/>
      <c r="HN62" s="44"/>
      <c r="HO62" s="23" t="s">
        <v>36</v>
      </c>
      <c r="HP62" s="44">
        <f>HL61-HP61</f>
        <v>-47168</v>
      </c>
      <c r="HQ62" s="113">
        <f>HP62/HL59</f>
        <v>-1.2315404699738903</v>
      </c>
      <c r="HR62" s="113"/>
      <c r="HS62" s="45"/>
      <c r="HT62" s="45"/>
      <c r="HU62" s="45"/>
      <c r="HV62" s="35"/>
      <c r="HW62" s="61"/>
      <c r="HX62" s="46"/>
      <c r="HY62" s="23" t="s">
        <v>37</v>
      </c>
      <c r="HZ62" s="44">
        <f>HZ131</f>
        <v>437000</v>
      </c>
      <c r="IA62" s="44"/>
      <c r="IB62" s="44"/>
      <c r="IC62" s="23"/>
      <c r="ID62" s="44"/>
      <c r="IE62" s="44"/>
      <c r="IF62" s="332" t="s">
        <v>742</v>
      </c>
      <c r="IG62" s="334"/>
      <c r="IH62" s="43" t="e">
        <f>(IC35+IE35)*IG35+(IC36+IE36)*IG36+(IC37+IE37)*IG37+(IC38+IE38)*IG38</f>
        <v>#VALUE!</v>
      </c>
      <c r="II62" s="45"/>
      <c r="IJ62" s="35"/>
      <c r="IL62" s="46"/>
      <c r="IM62" s="23" t="s">
        <v>37</v>
      </c>
      <c r="IN62" s="44">
        <f>IN131</f>
        <v>185600</v>
      </c>
      <c r="IO62" s="44"/>
      <c r="IP62" s="44"/>
      <c r="IQ62" s="23"/>
      <c r="IR62" s="44"/>
      <c r="IS62" s="44"/>
      <c r="IT62" s="332" t="s">
        <v>742</v>
      </c>
      <c r="IU62" s="334"/>
      <c r="IV62" s="43" t="e">
        <f>(IQ35+IS35)*IU35+(IQ36+IS36)*IU36+(IQ37+IS37)*IU37+(IQ38+IS38)*IU38</f>
        <v>#VALUE!</v>
      </c>
      <c r="IW62" s="45"/>
      <c r="IX62" s="35"/>
      <c r="IY62" s="33"/>
      <c r="IZ62" s="46"/>
      <c r="JA62" s="23" t="s">
        <v>37</v>
      </c>
      <c r="JB62" s="44">
        <f>JB131</f>
        <v>202900</v>
      </c>
      <c r="JC62" s="44"/>
      <c r="JD62" s="44"/>
      <c r="JE62" s="23"/>
      <c r="JF62" s="44"/>
      <c r="JG62" s="44"/>
      <c r="JH62" s="332" t="s">
        <v>742</v>
      </c>
      <c r="JI62" s="334"/>
      <c r="JJ62" s="43" t="e">
        <f>(JE35+JG35)*JI35+(JE36+JG36)*JI36+(JE37+JG37)*JI37+(JE38+JG38)*JI38</f>
        <v>#VALUE!</v>
      </c>
      <c r="JK62" s="45"/>
      <c r="JL62" s="35"/>
      <c r="JM62" s="27"/>
      <c r="JN62" s="46"/>
      <c r="JO62" s="23" t="s">
        <v>37</v>
      </c>
      <c r="JP62" s="44">
        <f>JP131</f>
        <v>173000</v>
      </c>
      <c r="JQ62" s="44"/>
      <c r="JR62" s="44"/>
      <c r="JS62" s="23"/>
      <c r="JT62" s="44"/>
      <c r="JU62" s="44"/>
      <c r="JV62" s="332" t="s">
        <v>742</v>
      </c>
      <c r="JW62" s="334"/>
      <c r="JX62" s="43" t="e">
        <f>(JS35+JU35)*JW35+(JS36+JU36)*JW36+(JS37+JU37)*JW37+(JS38+JU38)*JW38</f>
        <v>#VALUE!</v>
      </c>
      <c r="JY62" s="45"/>
      <c r="JZ62" s="35"/>
      <c r="KA62" s="61"/>
      <c r="KB62" s="46"/>
      <c r="KC62" s="23" t="s">
        <v>37</v>
      </c>
      <c r="KD62" s="44">
        <f>KD131</f>
        <v>155700</v>
      </c>
      <c r="KE62" s="44"/>
      <c r="KF62" s="44"/>
      <c r="KG62" s="23"/>
      <c r="KH62" s="44"/>
      <c r="KI62" s="44"/>
      <c r="KJ62" s="332" t="s">
        <v>742</v>
      </c>
      <c r="KK62" s="334"/>
      <c r="KL62" s="43" t="e">
        <f>(KG35+KI35)*KK35+(KG36+KI36)*KK36+(KG37+KI37)*KK37+(KG38+KI38)*KK38</f>
        <v>#VALUE!</v>
      </c>
      <c r="KM62" s="45"/>
      <c r="KN62" s="35"/>
      <c r="KO62" s="27"/>
      <c r="KP62" s="46"/>
      <c r="KQ62" s="23" t="s">
        <v>37</v>
      </c>
      <c r="KR62" s="44">
        <f>KR131</f>
        <v>98400</v>
      </c>
      <c r="KS62" s="44"/>
      <c r="KT62" s="44"/>
      <c r="KU62" s="23"/>
      <c r="KV62" s="44"/>
      <c r="KW62" s="44"/>
      <c r="KX62" s="332" t="s">
        <v>742</v>
      </c>
      <c r="KY62" s="334"/>
      <c r="KZ62" s="43" t="e">
        <f>(KU35+KW35)*KY35+(KU36+KW36)*KY36+(KU37+KW37)*KY37+(KU38+KW38)*KY38</f>
        <v>#VALUE!</v>
      </c>
      <c r="LA62" s="45"/>
      <c r="LB62" s="35"/>
      <c r="LC62" s="27"/>
      <c r="LD62" s="46"/>
      <c r="LE62" s="23" t="s">
        <v>35</v>
      </c>
      <c r="LF62" s="44">
        <f>LF60*K69</f>
        <v>216240</v>
      </c>
      <c r="LG62" s="44"/>
      <c r="LH62" s="44"/>
      <c r="LI62" s="23"/>
      <c r="LJ62" s="44"/>
      <c r="LK62" s="44"/>
      <c r="LL62" s="66"/>
      <c r="LM62" s="326" t="s">
        <v>33</v>
      </c>
      <c r="LN62" s="335"/>
      <c r="LO62" s="113">
        <f>LN60/LF60</f>
        <v>8.3240843507214213E-3</v>
      </c>
      <c r="LP62" s="35"/>
      <c r="LQ62" s="27"/>
      <c r="LR62" s="46"/>
      <c r="LS62" s="111" t="s">
        <v>37</v>
      </c>
      <c r="LT62" s="44">
        <f>LT131</f>
        <v>67600</v>
      </c>
      <c r="LU62" s="44"/>
      <c r="LV62" s="44"/>
      <c r="LW62" s="23" t="s">
        <v>36</v>
      </c>
      <c r="LX62" s="44">
        <f>LT61-LX61</f>
        <v>13440</v>
      </c>
      <c r="LY62" s="113">
        <f>LX62/LT59</f>
        <v>0.24705882352941178</v>
      </c>
      <c r="LZ62" s="113"/>
      <c r="MA62" s="45"/>
      <c r="MB62" s="45"/>
      <c r="MC62" s="45"/>
      <c r="MD62" s="35"/>
      <c r="ME62" s="27"/>
      <c r="MF62" s="46"/>
      <c r="MG62" s="111" t="s">
        <v>37</v>
      </c>
      <c r="MH62" s="44">
        <f>MH131</f>
        <v>52400</v>
      </c>
      <c r="MI62" s="44"/>
      <c r="MJ62" s="44"/>
      <c r="MK62" s="23" t="s">
        <v>36</v>
      </c>
      <c r="ML62" s="44">
        <f>MH61-ML61</f>
        <v>25740</v>
      </c>
      <c r="MM62" s="113">
        <f>ML62/MH59</f>
        <v>0.39661016949152544</v>
      </c>
      <c r="MN62" s="113"/>
      <c r="MO62" s="45"/>
      <c r="MP62" s="45"/>
      <c r="MQ62" s="45"/>
      <c r="MR62" s="35"/>
      <c r="MS62" s="27"/>
      <c r="MT62" s="46"/>
      <c r="MU62" s="111" t="s">
        <v>37</v>
      </c>
      <c r="MV62" s="44">
        <f>MV131</f>
        <v>504100</v>
      </c>
      <c r="MW62" s="44"/>
      <c r="MX62" s="44"/>
      <c r="MY62" s="23" t="s">
        <v>36</v>
      </c>
      <c r="MZ62" s="44">
        <f>MV61-MZ61</f>
        <v>243960</v>
      </c>
      <c r="NA62" s="113">
        <f>MZ62/MV59</f>
        <v>0.47685691946833464</v>
      </c>
      <c r="NB62" s="113"/>
      <c r="NC62" s="45"/>
      <c r="ND62" s="45"/>
      <c r="NE62" s="45"/>
      <c r="NF62" s="35"/>
      <c r="NG62" s="27"/>
      <c r="NH62" s="46"/>
      <c r="NI62" s="111" t="s">
        <v>37</v>
      </c>
      <c r="NJ62" s="44">
        <f>NJ131</f>
        <v>53300</v>
      </c>
      <c r="NK62" s="44"/>
      <c r="NL62" s="44"/>
      <c r="NM62" s="23" t="s">
        <v>36</v>
      </c>
      <c r="NN62" s="44">
        <f>NJ61-NN61</f>
        <v>60</v>
      </c>
      <c r="NO62" s="113">
        <f>NN62/NJ59</f>
        <v>7.7821011673151756E-4</v>
      </c>
      <c r="NP62" s="113"/>
      <c r="NQ62" s="45"/>
      <c r="NR62" s="45"/>
      <c r="NS62" s="45"/>
      <c r="NT62" s="35"/>
    </row>
    <row r="63" spans="1:384" x14ac:dyDescent="0.2">
      <c r="A63" s="38"/>
      <c r="B63" s="39"/>
      <c r="C63" s="40"/>
      <c r="D63" s="40"/>
      <c r="E63" s="41"/>
      <c r="F63" s="41"/>
      <c r="G63" s="40"/>
      <c r="H63" s="42"/>
      <c r="I63" s="44"/>
      <c r="J63" s="44"/>
      <c r="K63" s="44"/>
      <c r="L63" s="44"/>
      <c r="M63" s="326" t="s">
        <v>743</v>
      </c>
      <c r="N63" s="333"/>
      <c r="O63" s="44" t="e">
        <f>(M11+O11)*Q11</f>
        <v>#VALUE!</v>
      </c>
      <c r="P63" s="44"/>
      <c r="Q63" s="45"/>
      <c r="R63" s="45"/>
      <c r="S63" s="45"/>
      <c r="T63" s="35"/>
      <c r="U63" s="27"/>
      <c r="V63" s="46"/>
      <c r="W63" s="67"/>
      <c r="X63" s="44"/>
      <c r="Y63" s="44"/>
      <c r="Z63" s="44"/>
      <c r="AA63" s="326" t="s">
        <v>743</v>
      </c>
      <c r="AB63" s="333"/>
      <c r="AC63" s="44" t="e">
        <f>(AA11+AC11)*AE11</f>
        <v>#VALUE!</v>
      </c>
      <c r="AD63" s="44"/>
      <c r="AE63" s="45"/>
      <c r="AF63" s="45"/>
      <c r="AG63" s="45"/>
      <c r="AH63" s="35"/>
      <c r="AI63" s="27"/>
      <c r="AJ63" s="46"/>
      <c r="AK63" s="44"/>
      <c r="AL63" s="44"/>
      <c r="AM63" s="44"/>
      <c r="AN63" s="44"/>
      <c r="AO63" s="326" t="s">
        <v>743</v>
      </c>
      <c r="AP63" s="333"/>
      <c r="AQ63" s="44" t="e">
        <f>(AO11+AQ11)*AS11</f>
        <v>#VALUE!</v>
      </c>
      <c r="AR63" s="44"/>
      <c r="AS63" s="45"/>
      <c r="AT63" s="45"/>
      <c r="AU63" s="45"/>
      <c r="AV63" s="35"/>
      <c r="AW63" s="27"/>
      <c r="AX63" s="46"/>
      <c r="AY63" s="117" t="s">
        <v>37</v>
      </c>
      <c r="AZ63" s="90">
        <f>AZ131</f>
        <v>657300</v>
      </c>
      <c r="BA63" s="44"/>
      <c r="BB63" s="44"/>
      <c r="BC63" s="326" t="s">
        <v>743</v>
      </c>
      <c r="BD63" s="333"/>
      <c r="BE63" s="44" t="e">
        <f>(BC11+BE11)*BG11</f>
        <v>#VALUE!</v>
      </c>
      <c r="BF63" s="44"/>
      <c r="BG63" s="45"/>
      <c r="BH63" s="45"/>
      <c r="BI63" s="45"/>
      <c r="BJ63" s="35"/>
      <c r="BK63" s="50"/>
      <c r="BL63" s="46"/>
      <c r="BM63" s="44"/>
      <c r="BN63" s="44"/>
      <c r="BO63" s="44"/>
      <c r="BP63" s="44"/>
      <c r="BQ63" s="23"/>
      <c r="BR63" s="44"/>
      <c r="BS63" s="66"/>
      <c r="BT63" s="52"/>
      <c r="BU63" s="118"/>
      <c r="BV63" s="67"/>
      <c r="BW63" s="45"/>
      <c r="BX63" s="35"/>
      <c r="BY63" s="27"/>
      <c r="BZ63" s="46"/>
      <c r="CA63" s="44"/>
      <c r="CB63" s="44"/>
      <c r="CC63" s="44"/>
      <c r="CD63" s="44"/>
      <c r="CE63" s="23"/>
      <c r="CF63" s="44"/>
      <c r="CG63" s="44"/>
      <c r="CH63" s="119"/>
      <c r="CI63" s="118"/>
      <c r="CJ63" s="67"/>
      <c r="CK63" s="45"/>
      <c r="CL63" s="35"/>
      <c r="CM63" s="27"/>
      <c r="CN63" s="46"/>
      <c r="CO63" s="44"/>
      <c r="CP63" s="90"/>
      <c r="CQ63" s="44"/>
      <c r="CR63" s="44"/>
      <c r="CS63" s="23"/>
      <c r="CT63" s="44"/>
      <c r="CU63" s="44"/>
      <c r="CV63" s="120"/>
      <c r="CW63" s="111"/>
      <c r="CX63" s="45"/>
      <c r="CY63" s="45"/>
      <c r="CZ63" s="35"/>
      <c r="DA63" s="58"/>
      <c r="DB63" s="46"/>
      <c r="DC63" s="44"/>
      <c r="DD63" s="44"/>
      <c r="DE63" s="44"/>
      <c r="DF63" s="44"/>
      <c r="DG63" s="23"/>
      <c r="DH63" s="44"/>
      <c r="DI63" s="66"/>
      <c r="DJ63" s="121"/>
      <c r="DK63" s="118"/>
      <c r="DL63" s="67"/>
      <c r="DM63" s="45"/>
      <c r="DN63" s="35"/>
      <c r="DO63" s="27"/>
      <c r="DP63" s="46"/>
      <c r="DQ63" s="44"/>
      <c r="DR63" s="44"/>
      <c r="DS63" s="44"/>
      <c r="DT63" s="44"/>
      <c r="DU63" s="23"/>
      <c r="DV63" s="44"/>
      <c r="DW63" s="66"/>
      <c r="DX63" s="121"/>
      <c r="DY63" s="118"/>
      <c r="DZ63" s="67"/>
      <c r="EA63" s="45"/>
      <c r="EB63" s="35"/>
      <c r="EC63" s="27"/>
      <c r="ED63" s="46"/>
      <c r="EE63" s="67"/>
      <c r="EF63" s="44"/>
      <c r="EG63" s="44"/>
      <c r="EH63" s="44"/>
      <c r="EI63" s="326" t="s">
        <v>743</v>
      </c>
      <c r="EJ63" s="333"/>
      <c r="EK63" s="44" t="e">
        <f>(EI11+EK11)*EM11</f>
        <v>#VALUE!</v>
      </c>
      <c r="EL63" s="44"/>
      <c r="EM63" s="45"/>
      <c r="EN63" s="45"/>
      <c r="EO63" s="45"/>
      <c r="EP63" s="35"/>
      <c r="EQ63" s="27"/>
      <c r="ER63" s="46"/>
      <c r="EW63" s="326" t="s">
        <v>743</v>
      </c>
      <c r="EX63" s="333"/>
      <c r="EY63" s="44" t="e">
        <f>(EW11+EY11)*FA11</f>
        <v>#VALUE!</v>
      </c>
      <c r="EZ63" s="44"/>
      <c r="FA63" s="45"/>
      <c r="FB63" s="45"/>
      <c r="FC63" s="45"/>
      <c r="FD63" s="35"/>
      <c r="FF63" s="46"/>
      <c r="FG63" s="67"/>
      <c r="FH63" s="44"/>
      <c r="FI63" s="44"/>
      <c r="FJ63" s="44"/>
      <c r="FK63" s="326" t="s">
        <v>743</v>
      </c>
      <c r="FL63" s="333"/>
      <c r="FM63" s="44" t="e">
        <f>(FK11+FM11)*FO11</f>
        <v>#VALUE!</v>
      </c>
      <c r="FN63" s="44"/>
      <c r="FO63" s="45"/>
      <c r="FP63" s="45"/>
      <c r="FQ63" s="45"/>
      <c r="FR63" s="35"/>
      <c r="FT63" s="46"/>
      <c r="FU63" s="67"/>
      <c r="FV63" s="44"/>
      <c r="FW63" s="44"/>
      <c r="FX63" s="44"/>
      <c r="FY63" s="326" t="s">
        <v>743</v>
      </c>
      <c r="FZ63" s="333"/>
      <c r="GA63" s="44" t="e">
        <f>(FY11+GA11)*GC11</f>
        <v>#VALUE!</v>
      </c>
      <c r="GB63" s="44"/>
      <c r="GC63" s="45"/>
      <c r="GD63" s="45"/>
      <c r="GE63" s="45"/>
      <c r="GF63" s="35"/>
      <c r="GH63" s="46"/>
      <c r="GI63" s="67"/>
      <c r="GJ63" s="44"/>
      <c r="GK63" s="44"/>
      <c r="GL63" s="44"/>
      <c r="GM63" s="326" t="s">
        <v>743</v>
      </c>
      <c r="GN63" s="333"/>
      <c r="GO63" s="44" t="e">
        <f>(GM11+GO11)*GQ11</f>
        <v>#VALUE!</v>
      </c>
      <c r="GP63" s="44"/>
      <c r="GQ63" s="45"/>
      <c r="GR63" s="45"/>
      <c r="GS63" s="45"/>
      <c r="GT63" s="35"/>
      <c r="GU63" s="27"/>
      <c r="GV63" s="46"/>
      <c r="GW63" s="67"/>
      <c r="GX63" s="44"/>
      <c r="GY63" s="44"/>
      <c r="GZ63" s="44"/>
      <c r="HA63" s="326" t="s">
        <v>743</v>
      </c>
      <c r="HB63" s="333"/>
      <c r="HC63" s="44" t="e">
        <f>(HA11+HC11)*HE11</f>
        <v>#VALUE!</v>
      </c>
      <c r="HD63" s="44"/>
      <c r="HE63" s="45"/>
      <c r="HF63" s="45"/>
      <c r="HG63" s="45"/>
      <c r="HH63" s="35"/>
      <c r="HJ63" s="46"/>
      <c r="HK63" s="67"/>
      <c r="HL63" s="44"/>
      <c r="HM63" s="44"/>
      <c r="HN63" s="44"/>
      <c r="HO63" s="326" t="s">
        <v>743</v>
      </c>
      <c r="HP63" s="333"/>
      <c r="HQ63" s="44" t="e">
        <f>(HO11+HQ11)*HS11</f>
        <v>#VALUE!</v>
      </c>
      <c r="HR63" s="44"/>
      <c r="HS63" s="45"/>
      <c r="HT63" s="45"/>
      <c r="HU63" s="45"/>
      <c r="HV63" s="35"/>
      <c r="HW63" s="61"/>
      <c r="HX63" s="46"/>
      <c r="HY63" s="44"/>
      <c r="HZ63" s="44"/>
      <c r="IA63" s="44"/>
      <c r="IB63" s="44"/>
      <c r="IC63" s="23"/>
      <c r="ID63" s="44"/>
      <c r="IE63" s="44"/>
      <c r="IF63" s="66"/>
      <c r="IG63" s="118"/>
      <c r="IH63" s="67"/>
      <c r="II63" s="45"/>
      <c r="IJ63" s="35"/>
      <c r="IL63" s="46"/>
      <c r="IM63" s="44"/>
      <c r="IN63" s="44"/>
      <c r="IO63" s="44"/>
      <c r="IP63" s="44"/>
      <c r="IQ63" s="23"/>
      <c r="IR63" s="44"/>
      <c r="IS63" s="44"/>
      <c r="IT63" s="66"/>
      <c r="IU63" s="118"/>
      <c r="IV63" s="67"/>
      <c r="IW63" s="45"/>
      <c r="IX63" s="35"/>
      <c r="IY63" s="33"/>
      <c r="IZ63" s="46"/>
      <c r="JA63" s="44"/>
      <c r="JB63" s="90"/>
      <c r="JC63" s="44"/>
      <c r="JD63" s="44"/>
      <c r="JE63" s="23"/>
      <c r="JF63" s="44"/>
      <c r="JG63" s="44"/>
      <c r="JH63" s="122"/>
      <c r="JI63" s="111"/>
      <c r="JJ63" s="45"/>
      <c r="JK63" s="45"/>
      <c r="JL63" s="35"/>
      <c r="JM63" s="27"/>
      <c r="JN63" s="46"/>
      <c r="JO63" s="44"/>
      <c r="JP63" s="44"/>
      <c r="JQ63" s="44"/>
      <c r="JR63" s="44"/>
      <c r="JS63" s="23"/>
      <c r="JT63" s="44"/>
      <c r="JU63" s="44"/>
      <c r="JV63" s="66"/>
      <c r="JW63" s="118"/>
      <c r="JX63" s="67"/>
      <c r="JY63" s="45"/>
      <c r="JZ63" s="35"/>
      <c r="KA63" s="61"/>
      <c r="KB63" s="46"/>
      <c r="KC63" s="44"/>
      <c r="KD63" s="90"/>
      <c r="KE63" s="44"/>
      <c r="KF63" s="44"/>
      <c r="KG63" s="23"/>
      <c r="KH63" s="44"/>
      <c r="KI63" s="44"/>
      <c r="KJ63" s="122"/>
      <c r="KK63" s="111"/>
      <c r="KL63" s="45"/>
      <c r="KM63" s="45"/>
      <c r="KN63" s="35"/>
      <c r="KO63" s="27"/>
      <c r="KP63" s="46"/>
      <c r="KQ63" s="44"/>
      <c r="KR63" s="44"/>
      <c r="KS63" s="44"/>
      <c r="KT63" s="44"/>
      <c r="KU63" s="23"/>
      <c r="KV63" s="44"/>
      <c r="KW63" s="44"/>
      <c r="KX63" s="66"/>
      <c r="KY63" s="118"/>
      <c r="KZ63" s="67"/>
      <c r="LA63" s="45"/>
      <c r="LB63" s="35"/>
      <c r="LC63" s="27"/>
      <c r="LD63" s="46"/>
      <c r="LE63" s="23" t="s">
        <v>37</v>
      </c>
      <c r="LF63" s="44">
        <f>LF132</f>
        <v>314300</v>
      </c>
      <c r="LG63" s="44"/>
      <c r="LH63" s="44"/>
      <c r="LI63" s="23"/>
      <c r="LJ63" s="44"/>
      <c r="LK63" s="66"/>
      <c r="LL63" s="24"/>
      <c r="LM63" s="332" t="s">
        <v>742</v>
      </c>
      <c r="LN63" s="334"/>
      <c r="LO63" s="43" t="e">
        <f>(LI27+LK27)*LM27+(LI28+LK28)*LM28+(LI29+LK29)*LM29</f>
        <v>#VALUE!</v>
      </c>
      <c r="LP63" s="35"/>
      <c r="LQ63" s="27"/>
      <c r="LR63" s="46"/>
      <c r="LS63" s="67"/>
      <c r="LT63" s="44"/>
      <c r="LU63" s="44"/>
      <c r="LV63" s="44"/>
      <c r="LW63" s="326" t="s">
        <v>743</v>
      </c>
      <c r="LX63" s="333"/>
      <c r="LY63" s="44" t="e">
        <f>(LW11+LY11)*MA11</f>
        <v>#VALUE!</v>
      </c>
      <c r="LZ63" s="44"/>
      <c r="MA63" s="45"/>
      <c r="MB63" s="45"/>
      <c r="MC63" s="45"/>
      <c r="MD63" s="35"/>
      <c r="ME63" s="27"/>
      <c r="MF63" s="46"/>
      <c r="MG63" s="67"/>
      <c r="MH63" s="44"/>
      <c r="MI63" s="44"/>
      <c r="MJ63" s="44"/>
      <c r="MK63" s="326" t="s">
        <v>743</v>
      </c>
      <c r="ML63" s="333"/>
      <c r="MM63" s="44" t="e">
        <f>(MK11+MM11)*MO11</f>
        <v>#VALUE!</v>
      </c>
      <c r="MN63" s="44"/>
      <c r="MO63" s="45"/>
      <c r="MP63" s="45"/>
      <c r="MQ63" s="45"/>
      <c r="MR63" s="35"/>
      <c r="MS63" s="27"/>
      <c r="MT63" s="46"/>
      <c r="MU63" s="67"/>
      <c r="MV63" s="44"/>
      <c r="MW63" s="44"/>
      <c r="MX63" s="44"/>
      <c r="MY63" s="326" t="s">
        <v>743</v>
      </c>
      <c r="MZ63" s="333"/>
      <c r="NA63" s="44" t="e">
        <f>(MY11+NA11)*NC11</f>
        <v>#VALUE!</v>
      </c>
      <c r="NB63" s="44"/>
      <c r="NC63" s="45"/>
      <c r="ND63" s="45"/>
      <c r="NE63" s="45"/>
      <c r="NF63" s="35"/>
      <c r="NG63" s="27"/>
      <c r="NH63" s="46"/>
      <c r="NI63" s="67"/>
      <c r="NJ63" s="44"/>
      <c r="NK63" s="44"/>
      <c r="NL63" s="44"/>
      <c r="NM63" s="326" t="s">
        <v>743</v>
      </c>
      <c r="NN63" s="333"/>
      <c r="NO63" s="44" t="e">
        <f>(NM11+NO11)*NQ11</f>
        <v>#VALUE!</v>
      </c>
      <c r="NP63" s="44"/>
      <c r="NQ63" s="45"/>
      <c r="NR63" s="45"/>
      <c r="NS63" s="45"/>
      <c r="NT63" s="35"/>
    </row>
    <row r="64" spans="1:384" x14ac:dyDescent="0.2">
      <c r="A64" s="38"/>
      <c r="B64" s="39"/>
      <c r="C64" s="40"/>
      <c r="D64" s="40"/>
      <c r="E64" s="41"/>
      <c r="F64" s="41"/>
      <c r="G64" s="40"/>
      <c r="H64" s="42"/>
      <c r="I64" s="44"/>
      <c r="J64" s="44"/>
      <c r="K64" s="44"/>
      <c r="L64" s="44"/>
      <c r="M64" s="23"/>
      <c r="N64" s="44"/>
      <c r="O64" s="44"/>
      <c r="P64" s="44"/>
      <c r="Q64" s="45"/>
      <c r="R64" s="45"/>
      <c r="S64" s="45"/>
      <c r="T64" s="35"/>
      <c r="U64" s="27"/>
      <c r="V64" s="46"/>
      <c r="W64" s="67"/>
      <c r="X64" s="44"/>
      <c r="Y64" s="44"/>
      <c r="Z64" s="44"/>
      <c r="AA64" s="23"/>
      <c r="AB64" s="44"/>
      <c r="AC64" s="44"/>
      <c r="AD64" s="44"/>
      <c r="AE64" s="45"/>
      <c r="AF64" s="45"/>
      <c r="AG64" s="45"/>
      <c r="AH64" s="35"/>
      <c r="AI64" s="27"/>
      <c r="AJ64" s="46"/>
      <c r="AK64" s="44"/>
      <c r="AL64" s="44"/>
      <c r="AM64" s="44"/>
      <c r="AN64" s="44"/>
      <c r="AO64" s="23"/>
      <c r="AP64" s="44"/>
      <c r="AQ64" s="44"/>
      <c r="AR64" s="44"/>
      <c r="AS64" s="45"/>
      <c r="AT64" s="45"/>
      <c r="AU64" s="45"/>
      <c r="AV64" s="35"/>
      <c r="AW64" s="27"/>
      <c r="AX64" s="123"/>
      <c r="AY64" s="124"/>
      <c r="AZ64" s="124"/>
      <c r="BA64" s="67"/>
      <c r="BB64" s="44"/>
      <c r="BC64" s="23"/>
      <c r="BD64" s="44"/>
      <c r="BE64" s="113"/>
      <c r="BF64" s="113"/>
      <c r="BG64" s="45"/>
      <c r="BH64" s="45"/>
      <c r="BI64" s="45"/>
      <c r="BJ64" s="35"/>
      <c r="BK64" s="50"/>
      <c r="BL64" s="46"/>
      <c r="BM64" s="44"/>
      <c r="BN64" s="44"/>
      <c r="BO64" s="44"/>
      <c r="BP64" s="44"/>
      <c r="BQ64" s="23"/>
      <c r="BR64" s="44"/>
      <c r="BS64" s="44"/>
      <c r="BT64" s="125"/>
      <c r="BU64" s="126"/>
      <c r="BV64" s="127" t="s">
        <v>744</v>
      </c>
      <c r="BW64" s="45"/>
      <c r="BX64" s="35"/>
      <c r="BY64" s="27"/>
      <c r="BZ64" s="46"/>
      <c r="CA64" s="44"/>
      <c r="CB64" s="44"/>
      <c r="CC64" s="44"/>
      <c r="CD64" s="44"/>
      <c r="CE64" s="23"/>
      <c r="CF64" s="44"/>
      <c r="CG64" s="44"/>
      <c r="CH64" s="128"/>
      <c r="CI64" s="126"/>
      <c r="CJ64" s="129"/>
      <c r="CK64" s="45"/>
      <c r="CL64" s="35"/>
      <c r="CM64" s="27"/>
      <c r="CN64" s="46"/>
      <c r="CO64" s="44"/>
      <c r="CP64" s="90"/>
      <c r="CQ64" s="44"/>
      <c r="CR64" s="44"/>
      <c r="CS64" s="23"/>
      <c r="CT64" s="44"/>
      <c r="CU64" s="44"/>
      <c r="CV64" s="120"/>
      <c r="CW64" s="130"/>
      <c r="CX64" s="45"/>
      <c r="CY64" s="45"/>
      <c r="CZ64" s="35"/>
      <c r="DA64" s="58"/>
      <c r="DB64" s="46"/>
      <c r="DC64" s="44"/>
      <c r="DD64" s="44"/>
      <c r="DE64" s="44"/>
      <c r="DF64" s="44"/>
      <c r="DG64" s="23"/>
      <c r="DH64" s="44"/>
      <c r="DI64" s="44"/>
      <c r="DJ64" s="131"/>
      <c r="DK64" s="126"/>
      <c r="DL64" s="127" t="s">
        <v>744</v>
      </c>
      <c r="DM64" s="45"/>
      <c r="DN64" s="35"/>
      <c r="DO64" s="27"/>
      <c r="DP64" s="46"/>
      <c r="DQ64" s="44"/>
      <c r="DR64" s="44"/>
      <c r="DS64" s="44"/>
      <c r="DT64" s="44"/>
      <c r="DU64" s="23"/>
      <c r="DV64" s="44"/>
      <c r="DW64" s="44"/>
      <c r="DX64" s="131"/>
      <c r="DY64" s="126"/>
      <c r="DZ64" s="127" t="s">
        <v>744</v>
      </c>
      <c r="EA64" s="45"/>
      <c r="EB64" s="35"/>
      <c r="EC64" s="27"/>
      <c r="ED64" s="46"/>
      <c r="EE64" s="67"/>
      <c r="EF64" s="44"/>
      <c r="EG64" s="44"/>
      <c r="EH64" s="44"/>
      <c r="EI64" s="23"/>
      <c r="EJ64" s="44"/>
      <c r="EK64" s="44"/>
      <c r="EL64" s="44"/>
      <c r="EM64" s="45"/>
      <c r="EN64" s="45"/>
      <c r="EO64" s="45"/>
      <c r="EP64" s="35"/>
      <c r="EQ64" s="27"/>
      <c r="ER64" s="46"/>
      <c r="ES64" s="23"/>
      <c r="ET64" s="44"/>
      <c r="EU64" s="44"/>
      <c r="EV64" s="44"/>
      <c r="EW64" s="23"/>
      <c r="EX64" s="44"/>
      <c r="EY64" s="113"/>
      <c r="EZ64" s="113"/>
      <c r="FA64" s="45"/>
      <c r="FB64" s="45"/>
      <c r="FC64" s="45"/>
      <c r="FD64" s="35"/>
      <c r="FF64" s="46"/>
      <c r="FG64" s="67"/>
      <c r="FH64" s="44"/>
      <c r="FI64" s="44"/>
      <c r="FJ64" s="44"/>
      <c r="FK64" s="23"/>
      <c r="FL64" s="44"/>
      <c r="FM64" s="44"/>
      <c r="FN64" s="44"/>
      <c r="FO64" s="45"/>
      <c r="FP64" s="45"/>
      <c r="FQ64" s="45"/>
      <c r="FR64" s="35"/>
      <c r="FT64" s="46"/>
      <c r="FU64" s="67"/>
      <c r="FV64" s="44"/>
      <c r="FW64" s="44"/>
      <c r="FX64" s="44"/>
      <c r="FY64" s="23"/>
      <c r="FZ64" s="44"/>
      <c r="GA64" s="44"/>
      <c r="GB64" s="44"/>
      <c r="GC64" s="45"/>
      <c r="GD64" s="45"/>
      <c r="GE64" s="45"/>
      <c r="GF64" s="35"/>
      <c r="GH64" s="46"/>
      <c r="GI64" s="67"/>
      <c r="GJ64" s="44"/>
      <c r="GK64" s="44"/>
      <c r="GL64" s="44"/>
      <c r="GM64" s="23"/>
      <c r="GN64" s="44"/>
      <c r="GO64" s="44"/>
      <c r="GP64" s="44"/>
      <c r="GQ64" s="45"/>
      <c r="GR64" s="45"/>
      <c r="GS64" s="45"/>
      <c r="GT64" s="35"/>
      <c r="GU64" s="27"/>
      <c r="GV64" s="46"/>
      <c r="GW64" s="67"/>
      <c r="GX64" s="44"/>
      <c r="GY64" s="44"/>
      <c r="GZ64" s="44"/>
      <c r="HA64" s="23"/>
      <c r="HB64" s="44"/>
      <c r="HC64" s="44"/>
      <c r="HD64" s="44"/>
      <c r="HE64" s="45"/>
      <c r="HF64" s="45"/>
      <c r="HG64" s="45"/>
      <c r="HH64" s="35"/>
      <c r="HJ64" s="46"/>
      <c r="HK64" s="67"/>
      <c r="HL64" s="44"/>
      <c r="HM64" s="44"/>
      <c r="HN64" s="44"/>
      <c r="HO64" s="23"/>
      <c r="HP64" s="44"/>
      <c r="HQ64" s="44"/>
      <c r="HR64" s="44"/>
      <c r="HS64" s="45"/>
      <c r="HT64" s="45"/>
      <c r="HU64" s="45"/>
      <c r="HV64" s="35"/>
      <c r="HW64" s="61"/>
      <c r="HX64" s="46"/>
      <c r="HY64" s="44"/>
      <c r="HZ64" s="44"/>
      <c r="IA64" s="44"/>
      <c r="IB64" s="44"/>
      <c r="IC64" s="23"/>
      <c r="ID64" s="44"/>
      <c r="IE64" s="44"/>
      <c r="IF64" s="132"/>
      <c r="IG64" s="126"/>
      <c r="IH64" s="129"/>
      <c r="II64" s="45"/>
      <c r="IJ64" s="35"/>
      <c r="IL64" s="46"/>
      <c r="IM64" s="44"/>
      <c r="IN64" s="44"/>
      <c r="IO64" s="44"/>
      <c r="IP64" s="44"/>
      <c r="IQ64" s="23"/>
      <c r="IR64" s="44"/>
      <c r="IS64" s="44"/>
      <c r="IT64" s="132"/>
      <c r="IU64" s="126"/>
      <c r="IV64" s="129"/>
      <c r="IW64" s="45"/>
      <c r="IX64" s="35"/>
      <c r="IY64" s="33"/>
      <c r="IZ64" s="46"/>
      <c r="JA64" s="44"/>
      <c r="JB64" s="90"/>
      <c r="JC64" s="44"/>
      <c r="JD64" s="44"/>
      <c r="JE64" s="23"/>
      <c r="JF64" s="44"/>
      <c r="JG64" s="44"/>
      <c r="JH64" s="122"/>
      <c r="JI64" s="130"/>
      <c r="JJ64" s="45"/>
      <c r="JK64" s="45"/>
      <c r="JL64" s="35"/>
      <c r="JM64" s="27"/>
      <c r="JN64" s="46"/>
      <c r="JO64" s="44"/>
      <c r="JP64" s="44"/>
      <c r="JQ64" s="44"/>
      <c r="JR64" s="44"/>
      <c r="JS64" s="23"/>
      <c r="JT64" s="44"/>
      <c r="JU64" s="44"/>
      <c r="JV64" s="132"/>
      <c r="JW64" s="126"/>
      <c r="JX64" s="129"/>
      <c r="JY64" s="45"/>
      <c r="JZ64" s="35"/>
      <c r="KA64" s="61"/>
      <c r="KB64" s="46"/>
      <c r="KC64" s="44"/>
      <c r="KD64" s="90"/>
      <c r="KE64" s="44"/>
      <c r="KF64" s="44"/>
      <c r="KG64" s="23"/>
      <c r="KH64" s="44"/>
      <c r="KI64" s="44"/>
      <c r="KJ64" s="122"/>
      <c r="KK64" s="130"/>
      <c r="KL64" s="45"/>
      <c r="KM64" s="45"/>
      <c r="KN64" s="35"/>
      <c r="KO64" s="27"/>
      <c r="KP64" s="46"/>
      <c r="KQ64" s="44"/>
      <c r="KR64" s="44"/>
      <c r="KS64" s="44"/>
      <c r="KT64" s="44"/>
      <c r="KU64" s="23"/>
      <c r="KV64" s="44"/>
      <c r="KW64" s="44"/>
      <c r="KX64" s="132"/>
      <c r="KY64" s="126"/>
      <c r="KZ64" s="129"/>
      <c r="LA64" s="45"/>
      <c r="LB64" s="35"/>
      <c r="LC64" s="27"/>
      <c r="LD64" s="46"/>
      <c r="LE64" s="23"/>
      <c r="LF64" s="44"/>
      <c r="LG64" s="44"/>
      <c r="LH64" s="44"/>
      <c r="LI64" s="23"/>
      <c r="LJ64" s="44"/>
      <c r="LK64" s="66"/>
      <c r="LL64" s="24"/>
      <c r="LM64" s="126"/>
      <c r="LN64" s="129"/>
      <c r="LO64" s="45"/>
      <c r="LP64" s="35"/>
      <c r="LQ64" s="27"/>
      <c r="LR64" s="46"/>
      <c r="LS64" s="67"/>
      <c r="LT64" s="44"/>
      <c r="LU64" s="44"/>
      <c r="LV64" s="44"/>
      <c r="LW64" s="23"/>
      <c r="LX64" s="44"/>
      <c r="LY64" s="44"/>
      <c r="LZ64" s="44"/>
      <c r="MA64" s="45"/>
      <c r="MB64" s="45"/>
      <c r="MC64" s="45"/>
      <c r="MD64" s="35"/>
      <c r="ME64" s="27"/>
      <c r="MF64" s="46"/>
      <c r="MG64" s="67"/>
      <c r="MH64" s="44"/>
      <c r="MI64" s="44"/>
      <c r="MJ64" s="44"/>
      <c r="MK64" s="23"/>
      <c r="ML64" s="44"/>
      <c r="MM64" s="44"/>
      <c r="MN64" s="44"/>
      <c r="MO64" s="45"/>
      <c r="MP64" s="45"/>
      <c r="MQ64" s="45"/>
      <c r="MR64" s="35"/>
      <c r="MS64" s="27"/>
      <c r="MT64" s="46"/>
      <c r="MU64" s="67"/>
      <c r="MV64" s="44"/>
      <c r="MW64" s="44"/>
      <c r="MX64" s="44"/>
      <c r="MY64" s="23"/>
      <c r="MZ64" s="44"/>
      <c r="NA64" s="44"/>
      <c r="NB64" s="44"/>
      <c r="NC64" s="45"/>
      <c r="ND64" s="45"/>
      <c r="NE64" s="45"/>
      <c r="NF64" s="35"/>
      <c r="NG64" s="27"/>
      <c r="NH64" s="46"/>
      <c r="NI64" s="67"/>
      <c r="NJ64" s="44"/>
      <c r="NK64" s="44"/>
      <c r="NL64" s="44"/>
      <c r="NM64" s="23"/>
      <c r="NN64" s="44"/>
      <c r="NO64" s="44"/>
      <c r="NP64" s="44"/>
      <c r="NQ64" s="45"/>
      <c r="NR64" s="45"/>
      <c r="NS64" s="45"/>
      <c r="NT64" s="35"/>
    </row>
    <row r="65" spans="1:384" x14ac:dyDescent="0.2">
      <c r="A65" s="38"/>
      <c r="B65" s="39"/>
      <c r="C65" s="40"/>
      <c r="D65" s="40"/>
      <c r="E65" s="41"/>
      <c r="F65" s="41"/>
      <c r="G65" s="40"/>
      <c r="H65" s="42"/>
      <c r="I65" s="44"/>
      <c r="J65" s="44"/>
      <c r="K65" s="44"/>
      <c r="L65" s="44"/>
      <c r="M65" s="23"/>
      <c r="N65" s="44"/>
      <c r="O65" s="113"/>
      <c r="P65" s="113"/>
      <c r="Q65" s="44"/>
      <c r="R65" s="44"/>
      <c r="S65" s="44"/>
      <c r="T65" s="35"/>
      <c r="U65" s="27"/>
      <c r="V65" s="46"/>
      <c r="W65" s="67"/>
      <c r="X65" s="44"/>
      <c r="Y65" s="44"/>
      <c r="Z65" s="44"/>
      <c r="AA65" s="23"/>
      <c r="AB65" s="44"/>
      <c r="AC65" s="113"/>
      <c r="AD65" s="113"/>
      <c r="AE65" s="44"/>
      <c r="AF65" s="44"/>
      <c r="AG65" s="44"/>
      <c r="AH65" s="35"/>
      <c r="AI65" s="27"/>
      <c r="AJ65" s="46"/>
      <c r="AK65" s="44"/>
      <c r="AL65" s="44"/>
      <c r="AM65" s="44"/>
      <c r="AN65" s="44"/>
      <c r="AO65" s="23"/>
      <c r="AP65" s="44"/>
      <c r="AQ65" s="44"/>
      <c r="AR65" s="44"/>
      <c r="AS65" s="44"/>
      <c r="AT65" s="44"/>
      <c r="AU65" s="44"/>
      <c r="AV65" s="35"/>
      <c r="AW65" s="27"/>
      <c r="AX65" s="46"/>
      <c r="AY65" s="43"/>
      <c r="AZ65" s="43"/>
      <c r="BA65" s="44"/>
      <c r="BB65" s="44"/>
      <c r="BC65" s="23"/>
      <c r="BD65" s="44"/>
      <c r="BE65" s="44"/>
      <c r="BF65" s="44"/>
      <c r="BG65" s="44"/>
      <c r="BH65" s="44"/>
      <c r="BI65" s="44"/>
      <c r="BJ65" s="35"/>
      <c r="BK65" s="50"/>
      <c r="BL65" s="329" t="s">
        <v>38</v>
      </c>
      <c r="BM65" s="329"/>
      <c r="BN65" s="133">
        <f>SUM(BN3,BN7,BN11,BN15,BN19,BN23,BN27,BN31,BN35,BN39,BN43,BN47,BN51)*100</f>
        <v>20100</v>
      </c>
      <c r="BO65" s="67"/>
      <c r="BP65" s="44"/>
      <c r="BQ65" s="23">
        <f>BN65/BR65</f>
        <v>1827.2727272727273</v>
      </c>
      <c r="BR65" s="133">
        <f>SUM(BR3,BR7,BR11,BR15,BR20,BR23,BR28,BR31,BR35,BR39,BR43,BR47,BR51)</f>
        <v>11</v>
      </c>
      <c r="BS65" s="44"/>
      <c r="BT65" s="53" t="str">
        <f t="shared" ref="BT65:BU68" si="340">BT3</f>
        <v>キティギャルマスコット</v>
      </c>
      <c r="BU65" s="43">
        <f t="shared" si="340"/>
        <v>660</v>
      </c>
      <c r="BV65" s="133">
        <f>SUM(BV3,BV7,BV11,BV15,BV19,BV23,BV27,BV31,BV35,BV39,BV43,BV47,BV51)</f>
        <v>6600</v>
      </c>
      <c r="BW65" s="113">
        <f>BV65/BN65</f>
        <v>0.32835820895522388</v>
      </c>
      <c r="BX65" s="35"/>
      <c r="BY65" s="27"/>
      <c r="BZ65" s="329" t="s">
        <v>38</v>
      </c>
      <c r="CA65" s="329"/>
      <c r="CB65" s="133">
        <f>SUM(CB3,CB7,CB11,CB15,CB19,CB23,CB27,CB31,CB35,CB39,CB43,CB47,CB51)*100</f>
        <v>59900</v>
      </c>
      <c r="CC65" s="67"/>
      <c r="CD65" s="44"/>
      <c r="CE65" s="23">
        <f>CB65/CF65</f>
        <v>5990</v>
      </c>
      <c r="CF65" s="133">
        <f>SUM(CF3,CF7,CF11,CF15,CF20,CF23,CF28,CF31,CF35,CF39,CF43,CF47,CF51)</f>
        <v>10</v>
      </c>
      <c r="CG65" s="44"/>
      <c r="CH65" s="68" t="str">
        <f t="shared" ref="CH65:CI68" si="341">CH3</f>
        <v>サンリオケープポーチ</v>
      </c>
      <c r="CI65" s="43">
        <f t="shared" si="341"/>
        <v>900</v>
      </c>
      <c r="CJ65" s="133">
        <f>SUM(CJ3,CJ7,CJ11,CJ15,CJ19,CJ23,CJ27,CJ31,CJ35,CJ39,CJ43,CJ47,CJ51)</f>
        <v>7000</v>
      </c>
      <c r="CK65" s="113">
        <f>CJ65/CB65</f>
        <v>0.11686143572621036</v>
      </c>
      <c r="CL65" s="35"/>
      <c r="CM65" s="27"/>
      <c r="CN65" s="329" t="s">
        <v>38</v>
      </c>
      <c r="CO65" s="329"/>
      <c r="CP65" s="133">
        <f>SUM(CP3,CP7,CP11,CP15,CP19,CP23,CP27,CP31,CP35,CP39,CP43,CP47,CP51)*100</f>
        <v>39300</v>
      </c>
      <c r="CQ65" s="67"/>
      <c r="CR65" s="44"/>
      <c r="CS65" s="23">
        <f>CP65/CT65</f>
        <v>3930</v>
      </c>
      <c r="CT65" s="133">
        <f>SUM(CT3,CT7,CT11,CT15,CT20,CT23,CT28,CT31,CT35,CT39,CT43,CT47,CT51)</f>
        <v>10</v>
      </c>
      <c r="CU65" s="44"/>
      <c r="CV65" s="53" t="str">
        <f t="shared" ref="CV65:CW68" si="342">CV3</f>
        <v>ゲーム機柄イヤホン</v>
      </c>
      <c r="CW65" s="43">
        <f t="shared" si="342"/>
        <v>1100</v>
      </c>
      <c r="CX65" s="133">
        <f>SUM(CX3,CX7,CX11,CX15,CX19,CX23,CX27,CX31,CX35,CX39,CX43,CX47,CX51)</f>
        <v>9900</v>
      </c>
      <c r="CY65" s="113">
        <f>CX65/CP65</f>
        <v>0.25190839694656486</v>
      </c>
      <c r="CZ65" s="35"/>
      <c r="DA65" s="58"/>
      <c r="DB65" s="329" t="s">
        <v>38</v>
      </c>
      <c r="DC65" s="329"/>
      <c r="DD65" s="133">
        <f>SUM(DD3,DD7,DD11,DD15,DD19,DD23,DD27,DD31,DD35,DD39,DD43,DD47,DD51)*100</f>
        <v>31700</v>
      </c>
      <c r="DE65" s="67"/>
      <c r="DF65" s="44"/>
      <c r="DG65" s="23">
        <f>DD65/DH65</f>
        <v>1981.25</v>
      </c>
      <c r="DH65" s="133">
        <f>SUM(DH3,DH7,DH11,DH15,DH20,DH23,DH28,DH31,DH35,DH39,DH43,DH47,DH51)</f>
        <v>16</v>
      </c>
      <c r="DI65" s="44"/>
      <c r="DJ65" s="53" t="str">
        <f t="shared" ref="DJ65:DK68" si="343">DJ3</f>
        <v>雪見だいふくイヤホン</v>
      </c>
      <c r="DK65" s="43">
        <f t="shared" si="343"/>
        <v>1100</v>
      </c>
      <c r="DL65" s="133">
        <f>SUM(DL3,DL7,DL11,DL15,DL19,DL23,DL27,DL31,DL35,DL39,DL43,DL47,DL51)</f>
        <v>17600</v>
      </c>
      <c r="DM65" s="113">
        <f>DL65/DD65</f>
        <v>0.55520504731861198</v>
      </c>
      <c r="DN65" s="35"/>
      <c r="DO65" s="27"/>
      <c r="DP65" s="329" t="s">
        <v>38</v>
      </c>
      <c r="DQ65" s="329"/>
      <c r="DR65" s="133">
        <f>SUM(DR3,DR7,DR11,DR15,DR19,DR23,DR27,DR31,DR35,DR39,DR43,DR47,DR51)*100</f>
        <v>26400</v>
      </c>
      <c r="DS65" s="67"/>
      <c r="DT65" s="44"/>
      <c r="DU65" s="23">
        <f>DR65/DV65</f>
        <v>2400</v>
      </c>
      <c r="DV65" s="133">
        <f>SUM(DV3,DV7,DV11,DV15,DV20,DV23,DV28,DV31,DV35,DV39,DV43,DV47,DV51)</f>
        <v>11</v>
      </c>
      <c r="DW65" s="44"/>
      <c r="DX65" s="53" t="str">
        <f t="shared" ref="DX65:DY68" si="344">DX3</f>
        <v>ゲーム機柄ワイヤレスイヤホン</v>
      </c>
      <c r="DY65" s="43">
        <f t="shared" si="344"/>
        <v>700</v>
      </c>
      <c r="DZ65" s="133">
        <f>SUM(DZ3,DZ7,DZ11,DZ15,DZ19,DZ23,DZ27,DZ31,DZ35,DZ39,DZ43,DZ47,DZ51)</f>
        <v>4900</v>
      </c>
      <c r="EA65" s="113">
        <f>DZ65/DR65</f>
        <v>0.18560606060606061</v>
      </c>
      <c r="EB65" s="35"/>
      <c r="EC65" s="27"/>
      <c r="ED65" s="46"/>
      <c r="EE65" s="67"/>
      <c r="EF65" s="44"/>
      <c r="EG65" s="44"/>
      <c r="EH65" s="44"/>
      <c r="EI65" s="23"/>
      <c r="EJ65" s="44"/>
      <c r="EK65" s="113"/>
      <c r="EL65" s="113"/>
      <c r="EM65" s="44"/>
      <c r="EN65" s="44"/>
      <c r="EO65" s="44"/>
      <c r="EP65" s="35"/>
      <c r="EQ65" s="27"/>
      <c r="ER65" s="46"/>
      <c r="FA65" s="44"/>
      <c r="FB65" s="44"/>
      <c r="FC65" s="44"/>
      <c r="FD65" s="35"/>
      <c r="FE65" s="137"/>
      <c r="FF65" s="46"/>
      <c r="FG65" s="67"/>
      <c r="FH65" s="44"/>
      <c r="FI65" s="44"/>
      <c r="FJ65" s="44"/>
      <c r="FK65" s="23"/>
      <c r="FL65" s="44"/>
      <c r="FM65" s="113"/>
      <c r="FN65" s="113"/>
      <c r="FO65" s="44"/>
      <c r="FP65" s="44"/>
      <c r="FQ65" s="44"/>
      <c r="FR65" s="35"/>
      <c r="FS65" s="137"/>
      <c r="FT65" s="46"/>
      <c r="FU65" s="67"/>
      <c r="FV65" s="44"/>
      <c r="FW65" s="44"/>
      <c r="FX65" s="44"/>
      <c r="FY65" s="23"/>
      <c r="FZ65" s="44"/>
      <c r="GA65" s="113"/>
      <c r="GB65" s="113"/>
      <c r="GC65" s="44"/>
      <c r="GD65" s="44"/>
      <c r="GE65" s="44"/>
      <c r="GF65" s="35"/>
      <c r="GG65" s="136"/>
      <c r="GH65" s="46"/>
      <c r="GI65" s="67"/>
      <c r="GJ65" s="44"/>
      <c r="GK65" s="44"/>
      <c r="GL65" s="44"/>
      <c r="GM65" s="23"/>
      <c r="GN65" s="44"/>
      <c r="GO65" s="113"/>
      <c r="GP65" s="113"/>
      <c r="GQ65" s="44"/>
      <c r="GR65" s="44"/>
      <c r="GS65" s="44"/>
      <c r="GT65" s="35"/>
      <c r="GU65" s="27"/>
      <c r="GV65" s="46"/>
      <c r="GW65" s="67"/>
      <c r="GX65" s="44"/>
      <c r="GY65" s="44"/>
      <c r="GZ65" s="44"/>
      <c r="HA65" s="23"/>
      <c r="HB65" s="44"/>
      <c r="HC65" s="113"/>
      <c r="HD65" s="113"/>
      <c r="HE65" s="44"/>
      <c r="HF65" s="44"/>
      <c r="HG65" s="44"/>
      <c r="HH65" s="35"/>
      <c r="HI65" s="137"/>
      <c r="HJ65" s="46"/>
      <c r="HK65" s="67"/>
      <c r="HL65" s="44"/>
      <c r="HM65" s="44"/>
      <c r="HN65" s="44"/>
      <c r="HO65" s="23"/>
      <c r="HP65" s="44"/>
      <c r="HQ65" s="113"/>
      <c r="HR65" s="113"/>
      <c r="HS65" s="44"/>
      <c r="HT65" s="44"/>
      <c r="HU65" s="44"/>
      <c r="HV65" s="35"/>
      <c r="HW65" s="134"/>
      <c r="HX65" s="329" t="s">
        <v>38</v>
      </c>
      <c r="HY65" s="329"/>
      <c r="HZ65" s="133">
        <f>SUM(HZ3,HZ7,HZ11,HZ15,HZ19,HZ23,HZ27,HZ31,HZ35,HZ39,HZ43,HZ47,HZ51)*100</f>
        <v>19700</v>
      </c>
      <c r="IA65" s="67"/>
      <c r="IB65" s="44"/>
      <c r="IC65" s="23">
        <f>HZ65/ID65</f>
        <v>1313.3333333333333</v>
      </c>
      <c r="ID65" s="133">
        <f>SUM(ID3,ID7,ID11,ID15,ID20,ID23,ID28,ID31,ID35,ID39,ID43,ID47,ID51)</f>
        <v>15</v>
      </c>
      <c r="IE65" s="44"/>
      <c r="IF65" s="53" t="str">
        <f t="shared" ref="IF65:IG68" si="345">IF3</f>
        <v>ジュエルドロップシール</v>
      </c>
      <c r="IG65" s="43">
        <f t="shared" si="345"/>
        <v>1500</v>
      </c>
      <c r="IH65" s="133">
        <f>SUM(IH3,IH7,IH11,IH15,IH19,IH23,IH27,IH31,IH35,IH39,IH43,IH47,IH51)</f>
        <v>10540</v>
      </c>
      <c r="II65" s="113">
        <f>IH65/HZ65</f>
        <v>0.53502538071065986</v>
      </c>
      <c r="IJ65" s="35"/>
      <c r="IK65" s="137"/>
      <c r="IL65" s="329" t="s">
        <v>38</v>
      </c>
      <c r="IM65" s="329"/>
      <c r="IN65" s="133">
        <f>SUM(IN3,IN7,IN11,IN15,IN19,IN23,IN27,IN31,IN35,IN39,IN43,IN47,IN51)*100</f>
        <v>35000</v>
      </c>
      <c r="IO65" s="67"/>
      <c r="IP65" s="44"/>
      <c r="IQ65" s="23">
        <f>IN65/IR65</f>
        <v>7000</v>
      </c>
      <c r="IR65" s="133">
        <f>SUM(IR3,IR7,IR11,IR15,IR20,IR23,IR28,IR31,IR35,IR39,IR43,IR47,IR51)</f>
        <v>5</v>
      </c>
      <c r="IS65" s="44"/>
      <c r="IT65" s="53" t="str">
        <f t="shared" ref="IT65:IU68" si="346">IT3</f>
        <v>キティボアバンスクリップ</v>
      </c>
      <c r="IU65" s="43">
        <f t="shared" si="346"/>
        <v>1100</v>
      </c>
      <c r="IV65" s="133">
        <f>SUM(IV3,IV7,IV11,IV15,IV19,IV23,IV27,IV31,IV35,IV39,IV43,IV47,IV51)</f>
        <v>4400</v>
      </c>
      <c r="IW65" s="113">
        <f>IV65/IN65</f>
        <v>0.12571428571428572</v>
      </c>
      <c r="IX65" s="35"/>
      <c r="IY65" s="33"/>
      <c r="IZ65" s="329" t="s">
        <v>38</v>
      </c>
      <c r="JA65" s="329"/>
      <c r="JB65" s="133">
        <f>SUM(JB3,JB7,JB11,JB15,JB19,JB23,JB27,JB31,JB35,JB39,JB43,JB47,JB51)*100</f>
        <v>23100</v>
      </c>
      <c r="JC65" s="67"/>
      <c r="JD65" s="44"/>
      <c r="JE65" s="23">
        <f>JB65/JF65</f>
        <v>2566.6666666666665</v>
      </c>
      <c r="JF65" s="133">
        <f>SUM(JF3,JF7,JF11,JF15,JF20,JF23,JF28,JF31,JF35,JF39,JF43,JF47,JF51)</f>
        <v>9</v>
      </c>
      <c r="JG65" s="44"/>
      <c r="JH65" s="53" t="str">
        <f t="shared" ref="JH65:JI68" si="347">JH3</f>
        <v>サンリオデニムポーチ</v>
      </c>
      <c r="JI65" s="43">
        <f t="shared" si="347"/>
        <v>1300</v>
      </c>
      <c r="JJ65" s="133">
        <f>SUM(JJ3,JJ7,JJ11,JJ15,JJ19,JJ23,JJ27,JJ31,JJ35,JJ39,JJ43,JJ47,JJ51)</f>
        <v>5200</v>
      </c>
      <c r="JK65" s="113">
        <f>JJ65/JB65</f>
        <v>0.22510822510822512</v>
      </c>
      <c r="JL65" s="35"/>
      <c r="JM65" s="27"/>
      <c r="JN65" s="329" t="s">
        <v>38</v>
      </c>
      <c r="JO65" s="329"/>
      <c r="JP65" s="133">
        <f>SUM(JP3,JP7,JP11,JP15,JP19,JP23,JP27,JP31,JP35,JP39,JP43,JP47,JP51)*100</f>
        <v>47000</v>
      </c>
      <c r="JQ65" s="67"/>
      <c r="JR65" s="44"/>
      <c r="JS65" s="23">
        <f>JP65/JT65</f>
        <v>3916.6666666666665</v>
      </c>
      <c r="JT65" s="133">
        <f>SUM(JT3,JT7,JT11,JT15,JT20,JT23,JT28,JT31,JT35,JT39,JT43,JT47,JT51)</f>
        <v>12</v>
      </c>
      <c r="JU65" s="44"/>
      <c r="JV65" s="53" t="str">
        <f t="shared" ref="JV65:JW68" si="348">JV3</f>
        <v>モンチッチがま口</v>
      </c>
      <c r="JW65" s="43">
        <f t="shared" si="348"/>
        <v>400</v>
      </c>
      <c r="JX65" s="133">
        <f>SUM(JX3,JX7,JX11,JX15,JX19,JX23,JX27,JX31,JX35,JX39,JX43,JX47,JX51)</f>
        <v>3600</v>
      </c>
      <c r="JY65" s="113">
        <f>JX65/JP65</f>
        <v>7.6595744680851063E-2</v>
      </c>
      <c r="JZ65" s="35"/>
      <c r="KA65" s="134"/>
      <c r="KB65" s="329" t="s">
        <v>38</v>
      </c>
      <c r="KC65" s="329"/>
      <c r="KD65" s="133">
        <f>SUM(KD3,KD7,KD11,KD15,KD19,KD23,KD27,KD31,KD35,KD39,KD43,KD47,KD51)*100</f>
        <v>31500</v>
      </c>
      <c r="KE65" s="67"/>
      <c r="KF65" s="44"/>
      <c r="KG65" s="23">
        <f>KD65/KH65</f>
        <v>3937.5</v>
      </c>
      <c r="KH65" s="133">
        <f>SUM(KH3,KH7,KH11,KH15,KH20,KH23,KH28,KH31,KH35,KH39,KH43,KH47,KH51)</f>
        <v>8</v>
      </c>
      <c r="KI65" s="44"/>
      <c r="KJ65" s="53" t="str">
        <f t="shared" ref="KJ65:KK68" si="349">KJ3</f>
        <v>サンリオヒョウ柄ヘアバンド</v>
      </c>
      <c r="KK65" s="43">
        <f t="shared" si="349"/>
        <v>1100</v>
      </c>
      <c r="KL65" s="133">
        <f>SUM(KL3,KL7,KL11,KL15,KL19,KL23,KL27,KL31,KL35,KL39,KL43,KL47,KL51)</f>
        <v>5500</v>
      </c>
      <c r="KM65" s="113">
        <f>KL65/KD65</f>
        <v>0.17460317460317459</v>
      </c>
      <c r="KN65" s="35"/>
      <c r="KO65" s="27"/>
      <c r="KP65" s="329" t="s">
        <v>38</v>
      </c>
      <c r="KQ65" s="329"/>
      <c r="KR65" s="133">
        <f>SUM(KR3,KR7,KR11,KR15,KR19,KR23,KR27,KR31,KR35,KR39,KR43,KR47,KR51)*100</f>
        <v>34700</v>
      </c>
      <c r="KS65" s="67"/>
      <c r="KT65" s="44"/>
      <c r="KU65" s="23">
        <f>KR65/KV65</f>
        <v>3470</v>
      </c>
      <c r="KV65" s="133">
        <f>SUM(KV3,KV7,KV11,KV15,KV20,KV23,KV28,KV31,KV35,KV39,KV43,KV47,KV51)</f>
        <v>10</v>
      </c>
      <c r="KW65" s="44"/>
      <c r="KX65" s="53" t="str">
        <f t="shared" ref="KX65:KY68" si="350">KX3</f>
        <v>キティボアバンスクリップ</v>
      </c>
      <c r="KY65" s="43">
        <f t="shared" si="350"/>
        <v>1100</v>
      </c>
      <c r="KZ65" s="133">
        <f>SUM(KZ3,KZ7,KZ11,KZ15,KZ19,KZ23,KZ27,KZ31,KZ35,KZ39,KZ43,KZ47,KZ51)</f>
        <v>17600</v>
      </c>
      <c r="LA65" s="113">
        <f>KZ65/KR65</f>
        <v>0.50720461095100866</v>
      </c>
      <c r="LB65" s="35"/>
      <c r="LC65" s="27"/>
      <c r="LD65" s="46"/>
      <c r="LG65" s="44"/>
      <c r="LH65" s="44"/>
      <c r="LI65" s="23"/>
      <c r="LJ65" s="44"/>
      <c r="LK65" s="44"/>
      <c r="LL65" s="53"/>
      <c r="LM65" s="43"/>
      <c r="LN65" s="135"/>
      <c r="LO65" s="113"/>
      <c r="LP65" s="35"/>
      <c r="LQ65" s="27"/>
      <c r="LR65" s="46"/>
      <c r="LS65" s="67"/>
      <c r="LT65" s="44"/>
      <c r="LU65" s="44"/>
      <c r="LV65" s="44"/>
      <c r="LW65" s="23"/>
      <c r="LX65" s="44"/>
      <c r="LY65" s="113"/>
      <c r="LZ65" s="113"/>
      <c r="MA65" s="44"/>
      <c r="MB65" s="44"/>
      <c r="MC65" s="44"/>
      <c r="MD65" s="35"/>
      <c r="ME65" s="27"/>
      <c r="MF65" s="46"/>
      <c r="MG65" s="67"/>
      <c r="MH65" s="44"/>
      <c r="MI65" s="44"/>
      <c r="MJ65" s="44"/>
      <c r="MK65" s="23"/>
      <c r="ML65" s="44"/>
      <c r="MM65" s="113"/>
      <c r="MN65" s="113"/>
      <c r="MO65" s="44"/>
      <c r="MP65" s="44"/>
      <c r="MQ65" s="44"/>
      <c r="MR65" s="35"/>
      <c r="MS65" s="27"/>
      <c r="MT65" s="46"/>
      <c r="MU65" s="67"/>
      <c r="MV65" s="44"/>
      <c r="MW65" s="44"/>
      <c r="MX65" s="44"/>
      <c r="MY65" s="23"/>
      <c r="MZ65" s="44"/>
      <c r="NA65" s="113"/>
      <c r="NB65" s="113"/>
      <c r="NC65" s="44"/>
      <c r="ND65" s="44"/>
      <c r="NE65" s="44"/>
      <c r="NF65" s="35"/>
      <c r="NG65" s="27"/>
      <c r="NH65" s="46"/>
      <c r="NI65" s="67"/>
      <c r="NJ65" s="44"/>
      <c r="NK65" s="44"/>
      <c r="NL65" s="44"/>
      <c r="NM65" s="23"/>
      <c r="NN65" s="44"/>
      <c r="NO65" s="113"/>
      <c r="NP65" s="113"/>
      <c r="NQ65" s="44"/>
      <c r="NR65" s="44"/>
      <c r="NS65" s="44"/>
      <c r="NT65" s="35"/>
    </row>
    <row r="66" spans="1:384" x14ac:dyDescent="0.2">
      <c r="A66" s="38"/>
      <c r="B66" s="138"/>
      <c r="C66" s="40"/>
      <c r="D66" s="40"/>
      <c r="E66" s="41"/>
      <c r="F66" s="283"/>
      <c r="G66" s="139"/>
      <c r="H66" s="140"/>
      <c r="I66" s="66"/>
      <c r="J66" s="67"/>
      <c r="K66" s="44"/>
      <c r="L66" s="44"/>
      <c r="M66" s="23"/>
      <c r="N66" s="44"/>
      <c r="O66" s="113"/>
      <c r="P66" s="113"/>
      <c r="Q66" s="44"/>
      <c r="R66" s="44"/>
      <c r="S66" s="44"/>
      <c r="T66" s="35"/>
      <c r="U66" s="27"/>
      <c r="V66" s="46"/>
      <c r="W66" s="44"/>
      <c r="X66" s="44"/>
      <c r="Y66" s="44"/>
      <c r="Z66" s="44"/>
      <c r="AA66" s="23"/>
      <c r="AB66" s="44"/>
      <c r="AC66" s="113"/>
      <c r="AD66" s="113"/>
      <c r="AE66" s="44"/>
      <c r="AF66" s="44"/>
      <c r="AG66" s="44"/>
      <c r="AH66" s="35"/>
      <c r="AI66" s="27"/>
      <c r="AJ66" s="46"/>
      <c r="AK66" s="44"/>
      <c r="AL66" s="44"/>
      <c r="AM66" s="44"/>
      <c r="AN66" s="44"/>
      <c r="AO66" s="23"/>
      <c r="AP66" s="44"/>
      <c r="AQ66" s="44"/>
      <c r="AR66" s="44"/>
      <c r="AS66" s="44"/>
      <c r="AT66" s="44"/>
      <c r="AU66" s="44"/>
      <c r="AV66" s="35"/>
      <c r="AW66" s="27"/>
      <c r="AX66" s="46"/>
      <c r="AY66" s="44"/>
      <c r="AZ66" s="44"/>
      <c r="BA66" s="44"/>
      <c r="BB66" s="44"/>
      <c r="BC66" s="23"/>
      <c r="BD66" s="44"/>
      <c r="BE66" s="44"/>
      <c r="BF66" s="44"/>
      <c r="BG66" s="44"/>
      <c r="BH66" s="44"/>
      <c r="BI66" s="44"/>
      <c r="BJ66" s="35"/>
      <c r="BK66" s="50"/>
      <c r="BL66" s="329" t="s">
        <v>38</v>
      </c>
      <c r="BM66" s="329"/>
      <c r="BN66" s="133">
        <f>SUM(BN4,BN8,BN12,BN16,BN20,BN24,BN28,BN32,BN36,BN40,BN44,BN48,BN52)*100</f>
        <v>18900</v>
      </c>
      <c r="BO66" s="67"/>
      <c r="BP66" s="44"/>
      <c r="BQ66" s="23">
        <f>BN66/BR66</f>
        <v>1575</v>
      </c>
      <c r="BR66" s="133">
        <f>SUM(BR4,BR8,BR12,BR16,BR20,BR24,BR27,BR32,BR36,BR40,BR44,BR48,BR52)</f>
        <v>12</v>
      </c>
      <c r="BS66" s="44"/>
      <c r="BT66" s="53" t="str">
        <f t="shared" si="340"/>
        <v>サンリオヘアバンド</v>
      </c>
      <c r="BU66" s="43">
        <f t="shared" si="340"/>
        <v>1100</v>
      </c>
      <c r="BV66" s="133">
        <f>SUM(BV4,BV8,BV12,BV16,BV20,BV24,BV27,BV32,BV36,BV40,BV44,BV48,BV52)</f>
        <v>11880</v>
      </c>
      <c r="BW66" s="113">
        <f>BV66/BN66</f>
        <v>0.62857142857142856</v>
      </c>
      <c r="BX66" s="35"/>
      <c r="BY66" s="27"/>
      <c r="BZ66" s="329" t="s">
        <v>38</v>
      </c>
      <c r="CA66" s="329"/>
      <c r="CB66" s="133">
        <f>SUM(CB4,CB8,CB12,CB16,CB20,CB24,CB28,CB32,CB36,CB40,CB44,CB48,CB52)*100</f>
        <v>28900</v>
      </c>
      <c r="CC66" s="67"/>
      <c r="CD66" s="44"/>
      <c r="CE66" s="23">
        <f>CB66/CF66</f>
        <v>2627.2727272727275</v>
      </c>
      <c r="CF66" s="133">
        <f>SUM(CF4,CF8,CF12,CF16,CF20,CF24,CF27,CF32,CF36,CF40,CF44,CF48,CF52)</f>
        <v>11</v>
      </c>
      <c r="CG66" s="44"/>
      <c r="CH66" s="68" t="str">
        <f t="shared" si="341"/>
        <v>ギャルキティフェイスポーチ</v>
      </c>
      <c r="CI66" s="43">
        <f t="shared" si="341"/>
        <v>750</v>
      </c>
      <c r="CJ66" s="133">
        <f>SUM(CJ4,CJ8,CJ12,CJ16,CJ20,CJ24,CJ27,CJ32,CJ36,CJ40,CJ44,CJ48,CJ52)</f>
        <v>7250</v>
      </c>
      <c r="CK66" s="113">
        <f>CJ66/CB66</f>
        <v>0.2508650519031142</v>
      </c>
      <c r="CL66" s="35"/>
      <c r="CM66" s="27"/>
      <c r="CN66" s="329" t="s">
        <v>38</v>
      </c>
      <c r="CO66" s="329"/>
      <c r="CP66" s="133">
        <f>SUM(CP4,CP8,CP12,CP16,CP20,CP24,CP28,CP32,CP36,CP40,CP44,CP48,CP52)*100</f>
        <v>21600</v>
      </c>
      <c r="CQ66" s="67"/>
      <c r="CR66" s="44"/>
      <c r="CS66" s="23">
        <f>CP66/CT66</f>
        <v>1542.8571428571429</v>
      </c>
      <c r="CT66" s="133">
        <f>SUM(CT4,CT8,CT12,CT16,CT20,CT24,CT27,CT32,CT36,CT40,CT44,CT48,CT52)</f>
        <v>14</v>
      </c>
      <c r="CU66" s="44"/>
      <c r="CV66" s="53" t="str">
        <f t="shared" si="342"/>
        <v>キティウインドウチャーム</v>
      </c>
      <c r="CW66" s="43">
        <f t="shared" si="342"/>
        <v>660</v>
      </c>
      <c r="CX66" s="133">
        <f>SUM(CX4,CX8,CX12,CX16,CX20,CX24,CX27,CX32,CX36,CX40,CX44,CX48,CX52)</f>
        <v>13640</v>
      </c>
      <c r="CY66" s="113">
        <f>CX66/CP66</f>
        <v>0.63148148148148153</v>
      </c>
      <c r="CZ66" s="35"/>
      <c r="DA66" s="58"/>
      <c r="DB66" s="329" t="s">
        <v>38</v>
      </c>
      <c r="DC66" s="329"/>
      <c r="DD66" s="133">
        <f>SUM(DD4,DD8,DD12,DD16,DD20,DD24,DD28,DD32,DD36,DD40,DD44,DD48,DD52)*100</f>
        <v>25700</v>
      </c>
      <c r="DE66" s="67"/>
      <c r="DF66" s="44"/>
      <c r="DG66" s="23">
        <f>DD66/DH66</f>
        <v>1835.7142857142858</v>
      </c>
      <c r="DH66" s="133">
        <f>SUM(DH4,DH8,DH12,DH16,DH20,DH24,DH27,DH32,DH36,DH40,DH44,DH48,DH52)</f>
        <v>14</v>
      </c>
      <c r="DI66" s="44"/>
      <c r="DJ66" s="53" t="str">
        <f t="shared" si="343"/>
        <v>モンチッチイヤホンケース</v>
      </c>
      <c r="DK66" s="43">
        <f t="shared" si="343"/>
        <v>500</v>
      </c>
      <c r="DL66" s="133">
        <f>SUM(DL4,DL8,DL12,DL16,DL20,DL24,DL27,DL32,DL36,DL40,DL44,DL48,DL52)</f>
        <v>11200</v>
      </c>
      <c r="DM66" s="113">
        <f>DL66/DD66</f>
        <v>0.43579766536964981</v>
      </c>
      <c r="DN66" s="35"/>
      <c r="DO66" s="27"/>
      <c r="DP66" s="329" t="s">
        <v>38</v>
      </c>
      <c r="DQ66" s="329"/>
      <c r="DR66" s="133">
        <f>SUM(DR4,DR8,DR12,DR16,DR20,DR24,DR28,DR32,DR36,DR40,DR44,DR48,DR52)*100</f>
        <v>17300</v>
      </c>
      <c r="DS66" s="67"/>
      <c r="DT66" s="44"/>
      <c r="DU66" s="23">
        <f>DR66/DV66</f>
        <v>3460</v>
      </c>
      <c r="DV66" s="133">
        <f>SUM(DV4,DV8,DV12,DV16,DV20,DV24,DV27,DV32,DV36,DV40,DV44,DV48,DV52)</f>
        <v>5</v>
      </c>
      <c r="DW66" s="44"/>
      <c r="DX66" s="53" t="str">
        <f t="shared" si="344"/>
        <v>サンリオヘアバンド</v>
      </c>
      <c r="DY66" s="43">
        <f t="shared" si="344"/>
        <v>660</v>
      </c>
      <c r="DZ66" s="133">
        <f>SUM(DZ4,DZ8,DZ12,DZ16,DZ20,DZ24,DZ27,DZ32,DZ36,DZ40,DZ44,DZ48,DZ52)</f>
        <v>1980</v>
      </c>
      <c r="EA66" s="113">
        <f>DZ66/DR66</f>
        <v>0.11445086705202312</v>
      </c>
      <c r="EB66" s="35"/>
      <c r="EC66" s="27"/>
      <c r="ED66" s="46"/>
      <c r="EE66" s="44"/>
      <c r="EF66" s="44"/>
      <c r="EG66" s="44"/>
      <c r="EH66" s="44"/>
      <c r="EI66" s="23"/>
      <c r="EJ66" s="44"/>
      <c r="EK66" s="113"/>
      <c r="EL66" s="113"/>
      <c r="EM66" s="44"/>
      <c r="EN66" s="44"/>
      <c r="EO66" s="44"/>
      <c r="EP66" s="35"/>
      <c r="EQ66" s="27"/>
      <c r="ER66" s="46"/>
      <c r="ES66" s="44"/>
      <c r="ET66" s="44"/>
      <c r="EU66" s="44"/>
      <c r="EV66" s="44"/>
      <c r="EW66" s="23"/>
      <c r="EX66" s="44"/>
      <c r="EY66" s="44"/>
      <c r="EZ66" s="44"/>
      <c r="FA66" s="44"/>
      <c r="FB66" s="44"/>
      <c r="FC66" s="44"/>
      <c r="FD66" s="35"/>
      <c r="FE66" s="27"/>
      <c r="FF66" s="46"/>
      <c r="FG66" s="44"/>
      <c r="FH66" s="44"/>
      <c r="FI66" s="44"/>
      <c r="FJ66" s="44"/>
      <c r="FK66" s="23"/>
      <c r="FL66" s="44"/>
      <c r="FM66" s="113"/>
      <c r="FN66" s="113"/>
      <c r="FO66" s="44"/>
      <c r="FP66" s="44"/>
      <c r="FQ66" s="44"/>
      <c r="FR66" s="35"/>
      <c r="FS66" s="27"/>
      <c r="FT66" s="46"/>
      <c r="FU66" s="44"/>
      <c r="FV66" s="44"/>
      <c r="FW66" s="44"/>
      <c r="FX66" s="44"/>
      <c r="FY66" s="23"/>
      <c r="FZ66" s="44"/>
      <c r="GA66" s="113"/>
      <c r="GB66" s="113"/>
      <c r="GC66" s="44"/>
      <c r="GD66" s="44"/>
      <c r="GE66" s="44"/>
      <c r="GF66" s="35"/>
      <c r="GG66" s="65"/>
      <c r="GH66" s="46"/>
      <c r="GI66" s="44"/>
      <c r="GJ66" s="44"/>
      <c r="GK66" s="44"/>
      <c r="GL66" s="44"/>
      <c r="GM66" s="23"/>
      <c r="GN66" s="44"/>
      <c r="GO66" s="113"/>
      <c r="GP66" s="113"/>
      <c r="GQ66" s="44"/>
      <c r="GR66" s="44"/>
      <c r="GS66" s="44"/>
      <c r="GT66" s="35"/>
      <c r="GU66" s="27"/>
      <c r="GV66" s="46"/>
      <c r="GW66" s="44"/>
      <c r="GX66" s="44"/>
      <c r="GY66" s="44"/>
      <c r="GZ66" s="44"/>
      <c r="HA66" s="23"/>
      <c r="HB66" s="44"/>
      <c r="HC66" s="113"/>
      <c r="HD66" s="113"/>
      <c r="HE66" s="44"/>
      <c r="HF66" s="44"/>
      <c r="HG66" s="44"/>
      <c r="HH66" s="35"/>
      <c r="HI66" s="27"/>
      <c r="HJ66" s="46"/>
      <c r="HK66" s="44"/>
      <c r="HL66" s="44"/>
      <c r="HM66" s="44"/>
      <c r="HN66" s="44"/>
      <c r="HO66" s="23"/>
      <c r="HP66" s="44"/>
      <c r="HQ66" s="113"/>
      <c r="HR66" s="113"/>
      <c r="HS66" s="44"/>
      <c r="HT66" s="44"/>
      <c r="HU66" s="44"/>
      <c r="HV66" s="35"/>
      <c r="HW66" s="134"/>
      <c r="HX66" s="329" t="s">
        <v>38</v>
      </c>
      <c r="HY66" s="329"/>
      <c r="HZ66" s="133">
        <f>SUM(HZ4,HZ8,HZ12,HZ16,HZ20,HZ24,HZ28,HZ32,HZ36,HZ40,HZ44,HZ48,HZ52)*100</f>
        <v>12600</v>
      </c>
      <c r="IA66" s="67"/>
      <c r="IB66" s="44"/>
      <c r="IC66" s="23">
        <f>HZ66/ID66</f>
        <v>900</v>
      </c>
      <c r="ID66" s="133">
        <f>SUM(ID4,ID8,ID12,ID16,ID20,ID24,ID27,ID32,ID36,ID40,ID44,ID48,ID52)</f>
        <v>14</v>
      </c>
      <c r="IE66" s="44"/>
      <c r="IF66" s="53" t="str">
        <f t="shared" si="345"/>
        <v>安価シール</v>
      </c>
      <c r="IG66" s="43">
        <f t="shared" si="345"/>
        <v>500</v>
      </c>
      <c r="IH66" s="133">
        <f>SUM(IH4,IH8,IH12,IH16,IH20,IH24,IH27,IH32,IH36,IH40,IH44,IH48,IH52)</f>
        <v>6160</v>
      </c>
      <c r="II66" s="113">
        <f>IH66/HZ66</f>
        <v>0.48888888888888887</v>
      </c>
      <c r="IJ66" s="35"/>
      <c r="IK66" s="27"/>
      <c r="IL66" s="329" t="s">
        <v>38</v>
      </c>
      <c r="IM66" s="329"/>
      <c r="IN66" s="133">
        <f>SUM(IN4,IN8,IN12,IN16,IN20,IN24,IN28,IN32,IN36,IN40,IN44,IN48,IN52)*100</f>
        <v>17700</v>
      </c>
      <c r="IO66" s="67"/>
      <c r="IP66" s="44"/>
      <c r="IQ66" s="23">
        <f>IN66/IR66</f>
        <v>5900</v>
      </c>
      <c r="IR66" s="133">
        <f>SUM(IR4,IR8,IR12,IR16,IR20,IR24,IR27,IR32,IR36,IR40,IR44,IR48,IR52)</f>
        <v>3</v>
      </c>
      <c r="IS66" s="44"/>
      <c r="IT66" s="53" t="str">
        <f t="shared" si="346"/>
        <v>サンリオ豹柄フェイスポーチ</v>
      </c>
      <c r="IU66" s="43">
        <f t="shared" si="346"/>
        <v>900</v>
      </c>
      <c r="IV66" s="133">
        <f>SUM(IV4,IV8,IV12,IV16,IV20,IV24,IV27,IV32,IV36,IV40,IV44,IV48,IV52)</f>
        <v>2700</v>
      </c>
      <c r="IW66" s="113">
        <f>IV66/IN66</f>
        <v>0.15254237288135594</v>
      </c>
      <c r="IX66" s="35"/>
      <c r="IY66" s="33"/>
      <c r="IZ66" s="329" t="s">
        <v>38</v>
      </c>
      <c r="JA66" s="329"/>
      <c r="JB66" s="133">
        <f>SUM(JB4,JB8,JB12,JB16,JB20,JB24,JB28,JB32,JB36,JB40,JB44,JB48,JB52)*100</f>
        <v>28400</v>
      </c>
      <c r="JC66" s="67"/>
      <c r="JD66" s="44"/>
      <c r="JE66" s="23">
        <f>JB66/JF66</f>
        <v>2366.6666666666665</v>
      </c>
      <c r="JF66" s="133">
        <f>SUM(JF4,JF8,JF12,JF16,JF20,JF24,JF27,JF32,JF36,JF40,JF44,JF48,JF52)</f>
        <v>12</v>
      </c>
      <c r="JG66" s="44"/>
      <c r="JH66" s="53" t="str">
        <f t="shared" si="347"/>
        <v>ギャルキティマスコット</v>
      </c>
      <c r="JI66" s="43">
        <f t="shared" si="347"/>
        <v>500</v>
      </c>
      <c r="JJ66" s="133">
        <f>SUM(JJ4,JJ8,JJ12,JJ16,JJ20,JJ24,JJ27,JJ32,JJ36,JJ40,JJ44,JJ48,JJ52)</f>
        <v>6000</v>
      </c>
      <c r="JK66" s="113">
        <f>JJ66/JB66</f>
        <v>0.21126760563380281</v>
      </c>
      <c r="JL66" s="35"/>
      <c r="JM66" s="27"/>
      <c r="JN66" s="329" t="s">
        <v>38</v>
      </c>
      <c r="JO66" s="329"/>
      <c r="JP66" s="133">
        <f>SUM(JP4,JP8,JP12,JP16,JP20,JP24,JP28,JP32,JP36,JP40,JP44,JP48,JP52)*100</f>
        <v>14500</v>
      </c>
      <c r="JQ66" s="67"/>
      <c r="JR66" s="44"/>
      <c r="JS66" s="23">
        <f>JP66/JT66</f>
        <v>805.55555555555554</v>
      </c>
      <c r="JT66" s="133">
        <f>SUM(JT4,JT8,JT12,JT16,JT20,JT24,JT27,JT32,JT36,JT40,JT44,JT48,JT52)</f>
        <v>18</v>
      </c>
      <c r="JU66" s="44"/>
      <c r="JV66" s="53" t="str">
        <f t="shared" si="348"/>
        <v>シールバインダー</v>
      </c>
      <c r="JW66" s="43">
        <f t="shared" si="348"/>
        <v>0</v>
      </c>
      <c r="JX66" s="133">
        <f>SUM(JX4,JX8,JX12,JX16,JX20,JX24,JX27,JX32,JX36,JX40,JX44,JX48,JX52)</f>
        <v>15100</v>
      </c>
      <c r="JY66" s="113">
        <f>JX66/JP66</f>
        <v>1.0413793103448277</v>
      </c>
      <c r="JZ66" s="35"/>
      <c r="KA66" s="134"/>
      <c r="KB66" s="329" t="s">
        <v>38</v>
      </c>
      <c r="KC66" s="329"/>
      <c r="KD66" s="133">
        <f>SUM(KD4,KD8,KD12,KD16,KD20,KD24,KD28,KD32,KD36,KD40,KD44,KD48,KD52)*100</f>
        <v>37200</v>
      </c>
      <c r="KE66" s="67"/>
      <c r="KF66" s="44"/>
      <c r="KG66" s="23">
        <f>KD66/KH66</f>
        <v>4650</v>
      </c>
      <c r="KH66" s="133">
        <f>SUM(KH4,KH8,KH12,KH16,KH20,KH24,KH27,KH32,KH36,KH40,KH44,KH48,KH52)</f>
        <v>8</v>
      </c>
      <c r="KI66" s="44"/>
      <c r="KJ66" s="53" t="str">
        <f t="shared" si="349"/>
        <v>キティフェイスポーチ</v>
      </c>
      <c r="KK66" s="43">
        <f t="shared" si="349"/>
        <v>700</v>
      </c>
      <c r="KL66" s="133">
        <f>SUM(KL4,KL8,KL12,KL16,KL20,KL24,KL27,KL32,KL36,KL40,KL44,KL48,KL52)</f>
        <v>7600</v>
      </c>
      <c r="KM66" s="113">
        <f>KL66/KD66</f>
        <v>0.20430107526881722</v>
      </c>
      <c r="KN66" s="35"/>
      <c r="KO66" s="27"/>
      <c r="KP66" s="329" t="s">
        <v>38</v>
      </c>
      <c r="KQ66" s="329"/>
      <c r="KR66" s="133">
        <f>SUM(KR4,KR8,KR12,KR16,KR20,KR24,KR28,KR32,KR36,KR40,KR44,KR48,KR52)*100</f>
        <v>32800</v>
      </c>
      <c r="KS66" s="67"/>
      <c r="KT66" s="44"/>
      <c r="KU66" s="23">
        <f>KR66/KV66</f>
        <v>4100</v>
      </c>
      <c r="KV66" s="133">
        <f>SUM(KV4,KV8,KV12,KV16,KV20,KV24,KV27,KV32,KV36,KV40,KV44,KV48,KV52)</f>
        <v>8</v>
      </c>
      <c r="KW66" s="44"/>
      <c r="KX66" s="53" t="str">
        <f t="shared" si="350"/>
        <v>モンチッチマスコット2</v>
      </c>
      <c r="KY66" s="43">
        <f t="shared" si="350"/>
        <v>539</v>
      </c>
      <c r="KZ66" s="133">
        <f>SUM(KZ4,KZ8,KZ12,KZ16,KZ20,KZ24,KZ27,KZ32,KZ36,KZ40,KZ44,KZ48,KZ52)</f>
        <v>5995</v>
      </c>
      <c r="LA66" s="113">
        <f>KZ66/KR66</f>
        <v>0.18277439024390243</v>
      </c>
      <c r="LB66" s="35"/>
      <c r="LC66" s="27"/>
      <c r="LD66" s="46"/>
      <c r="LE66" s="44"/>
      <c r="LF66" s="44"/>
      <c r="LG66" s="44"/>
      <c r="LH66" s="44"/>
      <c r="LI66" s="23"/>
      <c r="LJ66" s="44"/>
      <c r="LK66" s="44"/>
      <c r="LL66" s="60"/>
      <c r="LM66" s="67"/>
      <c r="LN66" s="44"/>
      <c r="LO66" s="45"/>
      <c r="LP66" s="35"/>
      <c r="LQ66" s="27"/>
      <c r="LR66" s="46"/>
      <c r="LS66" s="44"/>
      <c r="LT66" s="44"/>
      <c r="LU66" s="44"/>
      <c r="LV66" s="44"/>
      <c r="LW66" s="23"/>
      <c r="LX66" s="44"/>
      <c r="LY66" s="113"/>
      <c r="LZ66" s="113"/>
      <c r="MA66" s="44"/>
      <c r="MB66" s="44"/>
      <c r="MC66" s="44"/>
      <c r="MD66" s="35"/>
      <c r="ME66" s="27"/>
      <c r="MF66" s="46"/>
      <c r="MG66" s="44"/>
      <c r="MH66" s="44"/>
      <c r="MI66" s="44"/>
      <c r="MJ66" s="44"/>
      <c r="MK66" s="23"/>
      <c r="ML66" s="44"/>
      <c r="MM66" s="113"/>
      <c r="MN66" s="113"/>
      <c r="MO66" s="44"/>
      <c r="MP66" s="44"/>
      <c r="MQ66" s="44"/>
      <c r="MR66" s="35"/>
      <c r="MS66" s="27"/>
      <c r="MT66" s="46"/>
      <c r="MU66" s="44"/>
      <c r="MV66" s="44"/>
      <c r="MW66" s="44"/>
      <c r="MX66" s="44"/>
      <c r="MY66" s="23"/>
      <c r="MZ66" s="44"/>
      <c r="NA66" s="113"/>
      <c r="NB66" s="113"/>
      <c r="NC66" s="44"/>
      <c r="ND66" s="44"/>
      <c r="NE66" s="44"/>
      <c r="NF66" s="35"/>
      <c r="NG66" s="27"/>
      <c r="NH66" s="46"/>
      <c r="NI66" s="44"/>
      <c r="NJ66" s="44"/>
      <c r="NK66" s="44"/>
      <c r="NL66" s="44"/>
      <c r="NM66" s="23"/>
      <c r="NN66" s="44"/>
      <c r="NO66" s="113"/>
      <c r="NP66" s="113"/>
      <c r="NQ66" s="44"/>
      <c r="NR66" s="44"/>
      <c r="NS66" s="44"/>
      <c r="NT66" s="35"/>
    </row>
    <row r="67" spans="1:384" x14ac:dyDescent="0.2">
      <c r="A67" s="141" t="s">
        <v>745</v>
      </c>
      <c r="B67" s="142">
        <f t="shared" ref="B67:G67" si="351">SUMIF(B3:B66,"&gt;=0")</f>
        <v>42614</v>
      </c>
      <c r="C67" s="142">
        <f t="shared" si="351"/>
        <v>12701</v>
      </c>
      <c r="D67" s="142">
        <f t="shared" si="351"/>
        <v>3531</v>
      </c>
      <c r="E67" s="142">
        <f t="shared" si="351"/>
        <v>18155</v>
      </c>
      <c r="F67" s="142">
        <f t="shared" si="351"/>
        <v>6584</v>
      </c>
      <c r="G67" s="177">
        <f t="shared" si="351"/>
        <v>1646</v>
      </c>
      <c r="H67" s="140"/>
      <c r="I67" s="326">
        <f>J59+AL59+ET59+AZ59+CP59+CB59+DR59+LF60+EF59+LT59+BN59+DD59+JB59+JP59+KD59+KR59+NJ59+MV59+MH59+X59+GJ59+GX59+HZ59+IN59+HL59+FH59+FV59</f>
        <v>4261400</v>
      </c>
      <c r="J67" s="326"/>
      <c r="K67" s="31" t="s">
        <v>746</v>
      </c>
      <c r="L67" s="44"/>
      <c r="M67" s="332" t="s">
        <v>742</v>
      </c>
      <c r="N67" s="332"/>
      <c r="O67" s="144" t="e">
        <f>O63+LO63+EK63+LY63+DZ62+DL62+BV62+CX62+AQ63+BE63+EY63+CJ62+AC63+JJ62+JX62+KL62+KZ62+NO63+NA63+MM63</f>
        <v>#VALUE!</v>
      </c>
      <c r="P67" s="144"/>
      <c r="Q67" s="44"/>
      <c r="R67" s="44"/>
      <c r="S67" s="44"/>
      <c r="T67" s="35"/>
      <c r="U67" s="27"/>
      <c r="V67" s="46"/>
      <c r="W67" s="326"/>
      <c r="X67" s="326"/>
      <c r="Y67" s="31"/>
      <c r="Z67" s="44"/>
      <c r="AA67" s="23"/>
      <c r="AB67" s="44"/>
      <c r="AC67" s="113"/>
      <c r="AD67" s="113"/>
      <c r="AE67" s="44"/>
      <c r="AF67" s="44"/>
      <c r="AG67" s="44"/>
      <c r="AH67" s="35"/>
      <c r="AI67" s="27"/>
      <c r="AJ67" s="46"/>
      <c r="AK67" s="44"/>
      <c r="AL67" s="44"/>
      <c r="AM67" s="44"/>
      <c r="AN67" s="44"/>
      <c r="AO67" s="23"/>
      <c r="AP67" s="44"/>
      <c r="AQ67" s="44"/>
      <c r="AR67" s="44"/>
      <c r="AS67" s="44"/>
      <c r="AT67" s="44"/>
      <c r="AU67" s="44"/>
      <c r="AV67" s="35"/>
      <c r="AW67" s="27"/>
      <c r="AX67" s="46"/>
      <c r="AY67" s="44"/>
      <c r="AZ67" s="44"/>
      <c r="BA67" s="44"/>
      <c r="BB67" s="44"/>
      <c r="BC67" s="23"/>
      <c r="BD67" s="44"/>
      <c r="BE67" s="44"/>
      <c r="BF67" s="44"/>
      <c r="BG67" s="44"/>
      <c r="BH67" s="44"/>
      <c r="BI67" s="44"/>
      <c r="BJ67" s="35"/>
      <c r="BK67" s="50"/>
      <c r="BL67" s="329" t="s">
        <v>38</v>
      </c>
      <c r="BM67" s="329"/>
      <c r="BN67" s="133">
        <f>SUM(BN5,BN9,BN13,BN17,BN21,BN25,BN29,BN33,BN37,BN41,BN45,BN49,BN53)*100</f>
        <v>79700</v>
      </c>
      <c r="BO67" s="67"/>
      <c r="BP67" s="44"/>
      <c r="BQ67" s="23">
        <f>BN67/BR67</f>
        <v>3465.217391304348</v>
      </c>
      <c r="BR67" s="133">
        <f>SUM(BR5,BR9,BR13,BR17,BR21,BR25,BR29,BR33,BR37,BR41,BR45,BR49,BR53)</f>
        <v>23</v>
      </c>
      <c r="BS67" s="44"/>
      <c r="BT67" s="53" t="str">
        <f t="shared" si="340"/>
        <v>たまごっちマスコット</v>
      </c>
      <c r="BU67" s="43">
        <f t="shared" si="340"/>
        <v>1100</v>
      </c>
      <c r="BV67" s="133">
        <f>SUM(BV5,BV9,BV13,BV17,BV21,BV25,BV29,BV33,BV37,BV41,BV45,BV49,BV53)</f>
        <v>31240</v>
      </c>
      <c r="BW67" s="113">
        <f>BV67/BN67</f>
        <v>0.39196988707653702</v>
      </c>
      <c r="BX67" s="35"/>
      <c r="BY67" s="27"/>
      <c r="BZ67" s="329" t="s">
        <v>38</v>
      </c>
      <c r="CA67" s="329"/>
      <c r="CB67" s="133">
        <f>SUM(CB5,CB9,CB13,CB17,CB21,CB25,CB29,CB33,CB37,CB41,CB45,CB49,CB53)*100</f>
        <v>62000</v>
      </c>
      <c r="CC67" s="67"/>
      <c r="CD67" s="44"/>
      <c r="CE67" s="23">
        <f>CB67/CF67</f>
        <v>2583.3333333333335</v>
      </c>
      <c r="CF67" s="133">
        <f>SUM(CF5,CF9,CF13,CF17,CF21,CF25,CF29,CF33,CF37,CF41,CF45,CF49,CF53)</f>
        <v>24</v>
      </c>
      <c r="CG67" s="44"/>
      <c r="CH67" s="68" t="str">
        <f t="shared" si="341"/>
        <v>ゲームアーク</v>
      </c>
      <c r="CI67" s="43">
        <f t="shared" si="341"/>
        <v>0</v>
      </c>
      <c r="CJ67" s="133">
        <f>SUM(CJ5,CJ9,CJ13,CJ17,CJ21,CJ25,CJ29,CJ33,CJ37,CJ41,CJ45,CJ49,CJ53)</f>
        <v>5750</v>
      </c>
      <c r="CK67" s="113">
        <f>CJ67/CB67</f>
        <v>9.2741935483870969E-2</v>
      </c>
      <c r="CL67" s="35"/>
      <c r="CM67" s="27"/>
      <c r="CN67" s="329" t="s">
        <v>38</v>
      </c>
      <c r="CO67" s="329"/>
      <c r="CP67" s="133">
        <f>SUM(CP5,CP9,CP13,CP17,CP21,CP25,CP29,CP33,CP37,CP41,CP45,CP49,CP53)*100</f>
        <v>51000</v>
      </c>
      <c r="CQ67" s="67"/>
      <c r="CR67" s="44"/>
      <c r="CS67" s="23">
        <f>CP67/CT67</f>
        <v>4250</v>
      </c>
      <c r="CT67" s="133">
        <f>SUM(CT5,CT9,CT13,CT17,CT21,CT25,CT29,CT33,CT37,CT41,CT45,CT49,CT53)</f>
        <v>12</v>
      </c>
      <c r="CU67" s="44"/>
      <c r="CV67" s="53" t="str">
        <f t="shared" si="342"/>
        <v>サンリオボアバンスクリップ</v>
      </c>
      <c r="CW67" s="43">
        <f t="shared" si="342"/>
        <v>1100</v>
      </c>
      <c r="CX67" s="133">
        <f>SUM(CX5,CX9,CX13,CX17,CX21,CX25,CX29,CX33,CX37,CX41,CX45,CX49,CX53)</f>
        <v>13200</v>
      </c>
      <c r="CY67" s="113">
        <f>CX67/CP67</f>
        <v>0.25882352941176473</v>
      </c>
      <c r="CZ67" s="35"/>
      <c r="DA67" s="58"/>
      <c r="DB67" s="329" t="s">
        <v>38</v>
      </c>
      <c r="DC67" s="329"/>
      <c r="DD67" s="133">
        <f>SUM(DD5,DD9,DD13,DD17,DD21,DD25,DD29,DD33,DD37,DD41,DD45,DD49,DD53)*100</f>
        <v>50000</v>
      </c>
      <c r="DE67" s="67"/>
      <c r="DF67" s="44"/>
      <c r="DG67" s="23">
        <f>DD67/DH67</f>
        <v>5000</v>
      </c>
      <c r="DH67" s="133">
        <f>SUM(DH5,DH9,DH13,DH17,DH21,DH25,DH29,DH33,DH37,DH41,DH45,DH49,DH53)</f>
        <v>10</v>
      </c>
      <c r="DI67" s="44"/>
      <c r="DJ67" s="53" t="str">
        <f t="shared" si="343"/>
        <v>サンリオボアバンスクリップ</v>
      </c>
      <c r="DK67" s="43">
        <f t="shared" si="343"/>
        <v>1100</v>
      </c>
      <c r="DL67" s="133">
        <f>SUM(DL5,DL9,DL13,DL17,DL21,DL25,DL29,DL33,DL37,DL41,DL45,DL49,DL53)</f>
        <v>5720</v>
      </c>
      <c r="DM67" s="113">
        <f>DL67/DD67</f>
        <v>0.1144</v>
      </c>
      <c r="DN67" s="35"/>
      <c r="DO67" s="27"/>
      <c r="DP67" s="329" t="s">
        <v>38</v>
      </c>
      <c r="DQ67" s="329"/>
      <c r="DR67" s="133">
        <f>SUM(DR5,DR9,DR13,DR17,DR21,DR25,DR29,DR33,DR37,DR41,DR45,DR49,DR53)*100</f>
        <v>33300</v>
      </c>
      <c r="DS67" s="67"/>
      <c r="DT67" s="44"/>
      <c r="DU67" s="23">
        <f>DR67/DV67</f>
        <v>792.85714285714289</v>
      </c>
      <c r="DV67" s="133">
        <f>SUM(DV5,DV9,DV13,DV17,DV21,DV25,DV29,DV33,DV37,DV41,DV45,DV49,DV53)</f>
        <v>42</v>
      </c>
      <c r="DW67" s="44"/>
      <c r="DX67" s="53" t="str">
        <f t="shared" si="344"/>
        <v>キティしっぽ付きポーチ</v>
      </c>
      <c r="DY67" s="43">
        <f t="shared" si="344"/>
        <v>880</v>
      </c>
      <c r="DZ67" s="133">
        <f>SUM(DZ5,DZ9,DZ13,DZ17,DZ21,DZ25,DZ29,DZ33,DZ37,DZ41,DZ45,DZ49,DZ53)</f>
        <v>8490</v>
      </c>
      <c r="EA67" s="113">
        <f>DZ67/DR67</f>
        <v>0.25495495495495496</v>
      </c>
      <c r="EB67" s="35"/>
      <c r="EC67" s="27"/>
      <c r="ED67" s="46"/>
      <c r="EE67" s="326"/>
      <c r="EF67" s="326"/>
      <c r="EG67" s="31"/>
      <c r="EH67" s="44"/>
      <c r="EI67" s="23"/>
      <c r="EJ67" s="44"/>
      <c r="EK67" s="113"/>
      <c r="EL67" s="113"/>
      <c r="EM67" s="44"/>
      <c r="EN67" s="44"/>
      <c r="EO67" s="44"/>
      <c r="EP67" s="35"/>
      <c r="EQ67" s="27"/>
      <c r="ER67" s="46"/>
      <c r="ES67" s="44"/>
      <c r="ET67" s="44"/>
      <c r="EU67" s="44"/>
      <c r="EV67" s="44"/>
      <c r="EW67" s="23"/>
      <c r="EX67" s="44"/>
      <c r="EY67" s="44"/>
      <c r="EZ67" s="44"/>
      <c r="FA67" s="44"/>
      <c r="FB67" s="44"/>
      <c r="FC67" s="44"/>
      <c r="FD67" s="35"/>
      <c r="FE67" s="27"/>
      <c r="FF67" s="46"/>
      <c r="FG67" s="326"/>
      <c r="FH67" s="326"/>
      <c r="FI67" s="31"/>
      <c r="FJ67" s="44"/>
      <c r="FK67" s="23"/>
      <c r="FL67" s="44"/>
      <c r="FM67" s="113"/>
      <c r="FN67" s="113"/>
      <c r="FO67" s="44"/>
      <c r="FP67" s="44"/>
      <c r="FQ67" s="44"/>
      <c r="FR67" s="35"/>
      <c r="FS67" s="27"/>
      <c r="FT67" s="46"/>
      <c r="FU67" s="326"/>
      <c r="FV67" s="326"/>
      <c r="FW67" s="31"/>
      <c r="FX67" s="44"/>
      <c r="FY67" s="23"/>
      <c r="FZ67" s="44"/>
      <c r="GA67" s="113"/>
      <c r="GB67" s="113"/>
      <c r="GC67" s="44"/>
      <c r="GD67" s="44"/>
      <c r="GE67" s="44"/>
      <c r="GF67" s="35"/>
      <c r="GG67" s="65"/>
      <c r="GH67" s="46"/>
      <c r="GI67" s="326"/>
      <c r="GJ67" s="326"/>
      <c r="GK67" s="31"/>
      <c r="GL67" s="44"/>
      <c r="GM67" s="23"/>
      <c r="GN67" s="44"/>
      <c r="GO67" s="113"/>
      <c r="GP67" s="113"/>
      <c r="GQ67" s="44"/>
      <c r="GR67" s="44"/>
      <c r="GS67" s="44"/>
      <c r="GT67" s="35"/>
      <c r="GU67" s="27"/>
      <c r="GV67" s="46"/>
      <c r="GW67" s="326"/>
      <c r="GX67" s="326"/>
      <c r="GY67" s="31"/>
      <c r="GZ67" s="44"/>
      <c r="HA67" s="23"/>
      <c r="HB67" s="44"/>
      <c r="HC67" s="113"/>
      <c r="HD67" s="113"/>
      <c r="HE67" s="44"/>
      <c r="HF67" s="44"/>
      <c r="HG67" s="44"/>
      <c r="HH67" s="35"/>
      <c r="HI67" s="27"/>
      <c r="HJ67" s="46"/>
      <c r="HK67" s="326"/>
      <c r="HL67" s="326"/>
      <c r="HM67" s="31"/>
      <c r="HN67" s="44"/>
      <c r="HO67" s="23"/>
      <c r="HP67" s="44"/>
      <c r="HQ67" s="113"/>
      <c r="HR67" s="113"/>
      <c r="HS67" s="44"/>
      <c r="HT67" s="44"/>
      <c r="HU67" s="44"/>
      <c r="HV67" s="35"/>
      <c r="HW67" s="134"/>
      <c r="HX67" s="329" t="s">
        <v>38</v>
      </c>
      <c r="HY67" s="329"/>
      <c r="HZ67" s="133">
        <f>SUM(HZ5,HZ9,HZ13,HZ17,HZ21,HZ25,HZ29,HZ33,HZ37,HZ41,HZ45,HZ49,HZ53)*100</f>
        <v>23000</v>
      </c>
      <c r="IA67" s="67"/>
      <c r="IB67" s="44"/>
      <c r="IC67" s="23">
        <f>HZ67/ID67</f>
        <v>1769.2307692307693</v>
      </c>
      <c r="ID67" s="133">
        <f>SUM(ID5,ID9,ID13,ID17,ID21,ID25,ID29,ID33,ID37,ID41,ID45,ID49,ID53)</f>
        <v>13</v>
      </c>
      <c r="IE67" s="44"/>
      <c r="IF67" s="53" t="str">
        <f t="shared" si="345"/>
        <v>安価シール</v>
      </c>
      <c r="IG67" s="43">
        <f t="shared" si="345"/>
        <v>500</v>
      </c>
      <c r="IH67" s="133">
        <f>SUM(IH5,IH9,IH13,IH17,IH21,IH25,IH29,IH33,IH37,IH41,IH45,IH49,IH53)</f>
        <v>4260</v>
      </c>
      <c r="II67" s="113">
        <f>IH67/HZ67</f>
        <v>0.18521739130434783</v>
      </c>
      <c r="IJ67" s="35"/>
      <c r="IK67" s="27"/>
      <c r="IL67" s="329" t="s">
        <v>38</v>
      </c>
      <c r="IM67" s="329"/>
      <c r="IN67" s="133">
        <f>SUM(IN5,IN9,IN13,IN17,IN21,IN25,IN29,IN33,IN37,IN41,IN45,IN49,IN53)*100</f>
        <v>60400</v>
      </c>
      <c r="IO67" s="67"/>
      <c r="IP67" s="44"/>
      <c r="IQ67" s="23">
        <f>IN67/IR67</f>
        <v>4314.2857142857147</v>
      </c>
      <c r="IR67" s="133">
        <f>SUM(IR5,IR9,IR13,IR17,IR21,IR25,IR29,IR33,IR37,IR41,IR45,IR49,IR53)</f>
        <v>14</v>
      </c>
      <c r="IS67" s="44"/>
      <c r="IT67" s="53" t="str">
        <f t="shared" si="346"/>
        <v>たまごっちマスコット</v>
      </c>
      <c r="IU67" s="43">
        <f t="shared" si="346"/>
        <v>1100</v>
      </c>
      <c r="IV67" s="133">
        <f>SUM(IV5,IV9,IV13,IV17,IV21,IV25,IV29,IV33,IV37,IV41,IV45,IV49,IV53)</f>
        <v>15400</v>
      </c>
      <c r="IW67" s="113">
        <f>IV67/IN67</f>
        <v>0.25496688741721857</v>
      </c>
      <c r="IX67" s="35"/>
      <c r="IY67" s="33"/>
      <c r="IZ67" s="329" t="s">
        <v>38</v>
      </c>
      <c r="JA67" s="329"/>
      <c r="JB67" s="133">
        <f>SUM(JB5,JB9,JB13,JB17,JB21,JB25,JB29,JB33,JB37,JB41,JB45,JB49,JB53)*100</f>
        <v>72400</v>
      </c>
      <c r="JC67" s="67"/>
      <c r="JD67" s="44"/>
      <c r="JE67" s="23">
        <f>JB67/JF67</f>
        <v>1905.2631578947369</v>
      </c>
      <c r="JF67" s="133">
        <f>SUM(JF5,JF9,JF13,JF17,JF21,JF25,JF29,JF33,JF37,JF41,JF45,JF49,JF53)</f>
        <v>38</v>
      </c>
      <c r="JG67" s="44"/>
      <c r="JH67" s="53" t="str">
        <f t="shared" si="347"/>
        <v>ボンボンドロップシール</v>
      </c>
      <c r="JI67" s="43">
        <f t="shared" si="347"/>
        <v>200</v>
      </c>
      <c r="JJ67" s="133">
        <f>SUM(JJ5,JJ9,JJ13,JJ17,JJ21,JJ25,JJ29,JJ33,JJ37,JJ41,JJ45,JJ49,JJ53)</f>
        <v>7600</v>
      </c>
      <c r="JK67" s="113">
        <f>JJ67/JB67</f>
        <v>0.10497237569060773</v>
      </c>
      <c r="JL67" s="35"/>
      <c r="JM67" s="27"/>
      <c r="JN67" s="329" t="s">
        <v>38</v>
      </c>
      <c r="JO67" s="329"/>
      <c r="JP67" s="133">
        <f>SUM(JP5,JP9,JP13,JP17,JP21,JP25,JP29,JP33,JP37,JP41,JP45,JP49,JP53)*100</f>
        <v>67900</v>
      </c>
      <c r="JQ67" s="67"/>
      <c r="JR67" s="44"/>
      <c r="JS67" s="23">
        <f>JP67/JT67</f>
        <v>3994.1176470588234</v>
      </c>
      <c r="JT67" s="133">
        <f>SUM(JT5,JT9,JT13,JT17,JT21,JT25,JT29,JT33,JT37,JT41,JT45,JT49,JT53)</f>
        <v>17</v>
      </c>
      <c r="JU67" s="44"/>
      <c r="JV67" s="53" t="str">
        <f t="shared" si="348"/>
        <v>たまごっちヘアクリップ</v>
      </c>
      <c r="JW67" s="43">
        <f t="shared" si="348"/>
        <v>1100</v>
      </c>
      <c r="JX67" s="133">
        <f>SUM(JX5,JX9,JX13,JX17,JX21,JX25,JX29,JX33,JX37,JX41,JX45,JX49,JX53)</f>
        <v>18700</v>
      </c>
      <c r="JY67" s="113">
        <f>JX67/JP67</f>
        <v>0.27540500736377027</v>
      </c>
      <c r="JZ67" s="35"/>
      <c r="KA67" s="134"/>
      <c r="KB67" s="329" t="s">
        <v>38</v>
      </c>
      <c r="KC67" s="329"/>
      <c r="KD67" s="133">
        <f>SUM(KD5,KD9,KD13,KD17,KD21,KD25,KD29,KD33,KD37,KD41,KD45,KD49,KD53)*100</f>
        <v>61100</v>
      </c>
      <c r="KE67" s="67"/>
      <c r="KF67" s="44"/>
      <c r="KG67" s="23">
        <f>KD67/KH67</f>
        <v>5554.545454545455</v>
      </c>
      <c r="KH67" s="133">
        <f>SUM(KH5,KH9,KH13,KH17,KH21,KH25,KH29,KH33,KH37,KH41,KH45,KH49,KH53)</f>
        <v>11</v>
      </c>
      <c r="KI67" s="44"/>
      <c r="KJ67" s="53" t="str">
        <f t="shared" si="349"/>
        <v>たまごっちマスコット</v>
      </c>
      <c r="KK67" s="43">
        <f t="shared" si="349"/>
        <v>1100</v>
      </c>
      <c r="KL67" s="133">
        <f>SUM(KL5,KL9,KL13,KL17,KL21,KL25,KL29,KL33,KL37,KL41,KL45,KL49,KL53)</f>
        <v>12100</v>
      </c>
      <c r="KM67" s="113">
        <f>KL67/KD67</f>
        <v>0.19803600654664485</v>
      </c>
      <c r="KN67" s="35"/>
      <c r="KO67" s="27"/>
      <c r="KP67" s="329" t="s">
        <v>38</v>
      </c>
      <c r="KQ67" s="329"/>
      <c r="KR67" s="133">
        <f>SUM(KR5,KR9,KR13,KR17,KR21,KR25,KR29,KR33,KR37,KR41,KR45,KR49,KR53)*100</f>
        <v>20000</v>
      </c>
      <c r="KS67" s="67"/>
      <c r="KT67" s="44"/>
      <c r="KU67" s="23">
        <f>KR67/KV67</f>
        <v>270.27027027027026</v>
      </c>
      <c r="KV67" s="133">
        <f>SUM(KV5,KV9,KV13,KV17,KV21,KV25,KV29,KV33,KV37,KV41,KV45,KV49,KV53)</f>
        <v>74</v>
      </c>
      <c r="KW67" s="44"/>
      <c r="KX67" s="53" t="str">
        <f t="shared" si="350"/>
        <v>ブレスレット</v>
      </c>
      <c r="KY67" s="43">
        <f t="shared" si="350"/>
        <v>150</v>
      </c>
      <c r="KZ67" s="133">
        <f>SUM(KZ5,KZ9,KZ13,KZ17,KZ21,KZ25,KZ29,KZ33,KZ37,KZ41,KZ45,KZ49,KZ53)</f>
        <v>11100</v>
      </c>
      <c r="LA67" s="113">
        <f>KZ67/KR67</f>
        <v>0.55500000000000005</v>
      </c>
      <c r="LB67" s="35"/>
      <c r="LC67" s="27"/>
      <c r="LD67" s="46"/>
      <c r="LE67" s="44"/>
      <c r="LF67" s="44"/>
      <c r="LG67" s="44"/>
      <c r="LH67" s="44"/>
      <c r="LI67" s="23"/>
      <c r="LJ67" s="44"/>
      <c r="LK67" s="44"/>
      <c r="LL67" s="60"/>
      <c r="LM67" s="67"/>
      <c r="LN67" s="44"/>
      <c r="LO67" s="45"/>
      <c r="LP67" s="35"/>
      <c r="LQ67" s="27"/>
      <c r="LR67" s="46"/>
      <c r="LS67" s="326"/>
      <c r="LT67" s="326"/>
      <c r="LU67" s="31"/>
      <c r="LV67" s="44"/>
      <c r="LW67" s="23"/>
      <c r="LX67" s="44"/>
      <c r="LY67" s="113"/>
      <c r="LZ67" s="113"/>
      <c r="MA67" s="44"/>
      <c r="MB67" s="44"/>
      <c r="MC67" s="44"/>
      <c r="MD67" s="35"/>
      <c r="ME67" s="27"/>
      <c r="MF67" s="46"/>
      <c r="MG67" s="326"/>
      <c r="MH67" s="326"/>
      <c r="MI67" s="31"/>
      <c r="MJ67" s="44"/>
      <c r="MK67" s="23"/>
      <c r="ML67" s="44"/>
      <c r="MM67" s="113"/>
      <c r="MN67" s="113"/>
      <c r="MO67" s="44"/>
      <c r="MP67" s="44"/>
      <c r="MQ67" s="44"/>
      <c r="MR67" s="35"/>
      <c r="MS67" s="27"/>
      <c r="MT67" s="46"/>
      <c r="MU67" s="326"/>
      <c r="MV67" s="326"/>
      <c r="MW67" s="31"/>
      <c r="MX67" s="44"/>
      <c r="MY67" s="23"/>
      <c r="MZ67" s="44"/>
      <c r="NA67" s="113"/>
      <c r="NB67" s="113"/>
      <c r="NC67" s="44"/>
      <c r="ND67" s="44"/>
      <c r="NE67" s="44"/>
      <c r="NF67" s="35"/>
      <c r="NG67" s="27"/>
      <c r="NH67" s="46"/>
      <c r="NI67" s="326"/>
      <c r="NJ67" s="326"/>
      <c r="NK67" s="31"/>
      <c r="NL67" s="44"/>
      <c r="NM67" s="23"/>
      <c r="NN67" s="44"/>
      <c r="NO67" s="113"/>
      <c r="NP67" s="113"/>
      <c r="NQ67" s="44"/>
      <c r="NR67" s="44"/>
      <c r="NS67" s="44"/>
      <c r="NT67" s="35"/>
    </row>
    <row r="68" spans="1:384" ht="15" customHeight="1" thickBot="1" x14ac:dyDescent="0.25">
      <c r="A68" s="145" t="s">
        <v>40</v>
      </c>
      <c r="B68" s="146">
        <f>B67/A60</f>
        <v>1374.6451612903227</v>
      </c>
      <c r="C68" s="143">
        <f>C67/A60</f>
        <v>409.70967741935482</v>
      </c>
      <c r="D68" s="143">
        <f>D67/A60</f>
        <v>113.90322580645162</v>
      </c>
      <c r="E68" s="147">
        <f>E67/A60</f>
        <v>585.64516129032256</v>
      </c>
      <c r="F68" s="142">
        <f>F67/A60</f>
        <v>212.38709677419354</v>
      </c>
      <c r="G68" s="177">
        <f>G67/A60</f>
        <v>53.096774193548384</v>
      </c>
      <c r="H68" s="140"/>
      <c r="I68" s="326">
        <f>I67/A60</f>
        <v>137464.51612903227</v>
      </c>
      <c r="J68" s="326"/>
      <c r="K68" s="44">
        <f>I68*A61</f>
        <v>4261400</v>
      </c>
      <c r="L68" s="44"/>
      <c r="M68" s="23" t="s">
        <v>41</v>
      </c>
      <c r="N68" s="44">
        <f>N61+AP61+EX61+BD62+CX59+CJ59+DZ59+LN60+EJ61+LX61+BV59+DL59+JJ59+JX59+KL59+KZ59+MZ61+ML61+AB61+NN61+FL61+FZ61+GN61+HB61+HP61+IH59+IV59</f>
        <v>1006634</v>
      </c>
      <c r="O68" s="113">
        <f>N68/I67</f>
        <v>0.23622142957713427</v>
      </c>
      <c r="P68" s="113"/>
      <c r="Q68" s="45"/>
      <c r="R68" s="45"/>
      <c r="S68" s="45"/>
      <c r="T68" s="35"/>
      <c r="U68" s="27"/>
      <c r="V68" s="46"/>
      <c r="W68" s="326"/>
      <c r="X68" s="326"/>
      <c r="Y68" s="44"/>
      <c r="Z68" s="44"/>
      <c r="AA68" s="23"/>
      <c r="AB68" s="44"/>
      <c r="AC68" s="113"/>
      <c r="AD68" s="113"/>
      <c r="AE68" s="45"/>
      <c r="AF68" s="45"/>
      <c r="AG68" s="45"/>
      <c r="AH68" s="35"/>
      <c r="AI68" s="27"/>
      <c r="AJ68" s="46"/>
      <c r="AK68" s="44"/>
      <c r="AL68" s="44"/>
      <c r="AM68" s="44"/>
      <c r="AN68" s="44"/>
      <c r="AO68" s="23"/>
      <c r="AP68" s="44"/>
      <c r="AQ68" s="44"/>
      <c r="AR68" s="44"/>
      <c r="AS68" s="44"/>
      <c r="AT68" s="44"/>
      <c r="AU68" s="44"/>
      <c r="AV68" s="35"/>
      <c r="AW68" s="27"/>
      <c r="AX68" s="46"/>
      <c r="AY68" s="44"/>
      <c r="AZ68" s="44"/>
      <c r="BA68" s="44"/>
      <c r="BB68" s="44"/>
      <c r="BC68" s="23"/>
      <c r="BD68" s="44"/>
      <c r="BE68" s="44"/>
      <c r="BF68" s="44"/>
      <c r="BG68" s="44"/>
      <c r="BH68" s="44"/>
      <c r="BI68" s="44"/>
      <c r="BJ68" s="35"/>
      <c r="BK68" s="50"/>
      <c r="BL68" s="329" t="s">
        <v>38</v>
      </c>
      <c r="BM68" s="329"/>
      <c r="BN68" s="133">
        <f>SUM(BN6,BN10,BN14,BN18,BN22,BN26,BN30,BN34,BN38,BN42,BN46,BN50,BN54)*100</f>
        <v>24800</v>
      </c>
      <c r="BO68" s="67"/>
      <c r="BP68" s="44"/>
      <c r="BQ68" s="23">
        <f>BN68/BR68</f>
        <v>139.32584269662922</v>
      </c>
      <c r="BR68" s="133">
        <f>SUM(BR6,BR10,BR14,BR18,BR22,BR26,BR30,BR34,BR38,BR42,BR46,BR50,BR54)</f>
        <v>178</v>
      </c>
      <c r="BS68" s="44"/>
      <c r="BT68" s="53" t="str">
        <f t="shared" si="340"/>
        <v>ブレスレット</v>
      </c>
      <c r="BU68" s="43">
        <f t="shared" si="340"/>
        <v>60</v>
      </c>
      <c r="BV68" s="133">
        <f>SUM(BV6,BV10,BV14,BV18,BV22,BV26,BV30,BV34,BV38,BV42,BV46,BV50,BV54)</f>
        <v>10680</v>
      </c>
      <c r="BW68" s="113">
        <f>BV68/BN68</f>
        <v>0.4306451612903226</v>
      </c>
      <c r="BX68" s="35"/>
      <c r="BY68" s="27"/>
      <c r="BZ68" s="329" t="s">
        <v>38</v>
      </c>
      <c r="CA68" s="329"/>
      <c r="CB68" s="133">
        <f>SUM(CB6,CB10,CB14,CB18,CB22,CB26,CB30,CB34,CB38,CB42,CB46,CB50,CB54)*100</f>
        <v>74000</v>
      </c>
      <c r="CC68" s="67"/>
      <c r="CD68" s="44"/>
      <c r="CE68" s="23">
        <f>CB68/CF68</f>
        <v>1480</v>
      </c>
      <c r="CF68" s="133">
        <f>SUM(CF6,CF10,CF14,CF18,CF22,CF26,CF30,CF34,CF38,CF42,CF46,CF50,CF54)</f>
        <v>50</v>
      </c>
      <c r="CG68" s="44"/>
      <c r="CH68" s="68" t="str">
        <f t="shared" si="341"/>
        <v>ボンボンドロップシール</v>
      </c>
      <c r="CI68" s="43">
        <f t="shared" si="341"/>
        <v>200</v>
      </c>
      <c r="CJ68" s="133">
        <f>SUM(CJ6,CJ10,CJ14,CJ18,CJ22,CJ26,CJ30,CJ34,CJ38,CJ42,CJ46,CJ50,CJ54)</f>
        <v>10000</v>
      </c>
      <c r="CK68" s="113">
        <f>CJ68/CB68</f>
        <v>0.13513513513513514</v>
      </c>
      <c r="CL68" s="35"/>
      <c r="CM68" s="27"/>
      <c r="CN68" s="329" t="s">
        <v>38</v>
      </c>
      <c r="CO68" s="329"/>
      <c r="CP68" s="133">
        <f>SUM(CP6,CP10,CP14,CP18,CP22,CP26,CP30,CP34,CP38,CP42,CP46,CP50,CP54)*100</f>
        <v>143500</v>
      </c>
      <c r="CQ68" s="67"/>
      <c r="CR68" s="44"/>
      <c r="CS68" s="23">
        <f>CP68/CT68</f>
        <v>3679.4871794871797</v>
      </c>
      <c r="CT68" s="133">
        <f>SUM(CT6,CT10,CT14,CT18,CT22,CT26,CT30,CT34,CT38,CT42,CT46,CT50,CT54)</f>
        <v>39</v>
      </c>
      <c r="CU68" s="44"/>
      <c r="CV68" s="53" t="str">
        <f t="shared" si="342"/>
        <v>yayaマスコット</v>
      </c>
      <c r="CW68" s="43">
        <f t="shared" si="342"/>
        <v>930</v>
      </c>
      <c r="CX68" s="133">
        <f>SUM(CX6,CX10,CX14,CX18,CX22,CX26,CX30,CX34,CX38,CX42,CX46,CX50,CX54)</f>
        <v>17160</v>
      </c>
      <c r="CY68" s="113">
        <f>CX68/CP68</f>
        <v>0.11958188153310105</v>
      </c>
      <c r="CZ68" s="35"/>
      <c r="DA68" s="58"/>
      <c r="DB68" s="329" t="s">
        <v>38</v>
      </c>
      <c r="DC68" s="329"/>
      <c r="DD68" s="133">
        <f>SUM(DD6,DD10,DD14,DD18,DD22,DD26,DD30,DD34,DD38,DD42,DD46,DD50,DD54)*100</f>
        <v>30500</v>
      </c>
      <c r="DE68" s="67"/>
      <c r="DF68" s="44"/>
      <c r="DG68" s="23">
        <f>DD68/DH68</f>
        <v>1605.2631578947369</v>
      </c>
      <c r="DH68" s="133">
        <f>SUM(DH6,DH10,DH14,DH18,DH22,DH26,DH30,DH34,DH38,DH42,DH46,DH50,DH54)</f>
        <v>19</v>
      </c>
      <c r="DI68" s="44"/>
      <c r="DJ68" s="53" t="str">
        <f t="shared" si="343"/>
        <v>ボンドロシール</v>
      </c>
      <c r="DK68" s="43">
        <f t="shared" si="343"/>
        <v>200</v>
      </c>
      <c r="DL68" s="133">
        <f>SUM(DL6,DL10,DL14,DL18,DL22,DL26,DL30,DL34,DL38,DL42,DL46,DL50,DL54)</f>
        <v>24215</v>
      </c>
      <c r="DM68" s="113">
        <f>DL68/DD68</f>
        <v>0.79393442622950816</v>
      </c>
      <c r="DN68" s="35"/>
      <c r="DO68" s="27"/>
      <c r="DP68" s="329" t="s">
        <v>38</v>
      </c>
      <c r="DQ68" s="329"/>
      <c r="DR68" s="133">
        <f>SUM(DR6,DR10,DR14,DR18,DR22,DR26,DR30,DR34,DR38,DR42,DR46,DR50,DR54)*100</f>
        <v>33700</v>
      </c>
      <c r="DS68" s="67"/>
      <c r="DT68" s="44"/>
      <c r="DU68" s="23">
        <f>DR68/DV68</f>
        <v>1021.2121212121212</v>
      </c>
      <c r="DV68" s="133">
        <f>SUM(DV6,DV10,DV14,DV18,DV22,DV26,DV30,DV34,DV38,DV42,DV46,DV50,DV54)</f>
        <v>33</v>
      </c>
      <c r="DW68" s="44"/>
      <c r="DX68" s="53" t="str">
        <f t="shared" si="344"/>
        <v>サンリオブレスレット</v>
      </c>
      <c r="DY68" s="43">
        <f t="shared" si="344"/>
        <v>250</v>
      </c>
      <c r="DZ68" s="133">
        <f>SUM(DZ6,DZ10,DZ14,DZ18,DZ22,DZ26,DZ30,DZ34,DZ38,DZ42,DZ46,DZ50,DZ54)</f>
        <v>11050</v>
      </c>
      <c r="EA68" s="113">
        <f>DZ68/DR68</f>
        <v>0.32789317507418397</v>
      </c>
      <c r="EB68" s="35"/>
      <c r="EC68" s="27"/>
      <c r="ED68" s="46"/>
      <c r="EE68" s="326"/>
      <c r="EF68" s="326"/>
      <c r="EG68" s="44"/>
      <c r="EH68" s="44"/>
      <c r="EI68" s="23"/>
      <c r="EJ68" s="44"/>
      <c r="EK68" s="113"/>
      <c r="EL68" s="113"/>
      <c r="EM68" s="45"/>
      <c r="EN68" s="45"/>
      <c r="EO68" s="45"/>
      <c r="EP68" s="35"/>
      <c r="EQ68" s="27"/>
      <c r="ER68" s="46"/>
      <c r="ES68" s="44"/>
      <c r="ET68" s="44"/>
      <c r="EU68" s="44"/>
      <c r="EV68" s="44"/>
      <c r="EW68" s="23"/>
      <c r="EX68" s="44"/>
      <c r="EY68" s="44"/>
      <c r="EZ68" s="44"/>
      <c r="FA68" s="44"/>
      <c r="FB68" s="44"/>
      <c r="FC68" s="44"/>
      <c r="FD68" s="35"/>
      <c r="FE68" s="27"/>
      <c r="FF68" s="46"/>
      <c r="FG68" s="326"/>
      <c r="FH68" s="326"/>
      <c r="FI68" s="44"/>
      <c r="FJ68" s="44"/>
      <c r="FK68" s="23"/>
      <c r="FL68" s="44"/>
      <c r="FM68" s="113"/>
      <c r="FN68" s="113"/>
      <c r="FO68" s="45"/>
      <c r="FP68" s="45"/>
      <c r="FQ68" s="45"/>
      <c r="FR68" s="35"/>
      <c r="FS68" s="27"/>
      <c r="FT68" s="46"/>
      <c r="FU68" s="326"/>
      <c r="FV68" s="326"/>
      <c r="FW68" s="44"/>
      <c r="FX68" s="44"/>
      <c r="FY68" s="23"/>
      <c r="FZ68" s="44"/>
      <c r="GA68" s="113"/>
      <c r="GB68" s="113"/>
      <c r="GC68" s="45"/>
      <c r="GD68" s="45"/>
      <c r="GE68" s="45"/>
      <c r="GF68" s="35"/>
      <c r="GG68" s="65"/>
      <c r="GH68" s="46"/>
      <c r="GI68" s="326"/>
      <c r="GJ68" s="326"/>
      <c r="GK68" s="44"/>
      <c r="GL68" s="44"/>
      <c r="GM68" s="23"/>
      <c r="GN68" s="44"/>
      <c r="GO68" s="113"/>
      <c r="GP68" s="113"/>
      <c r="GQ68" s="45"/>
      <c r="GR68" s="45"/>
      <c r="GS68" s="45"/>
      <c r="GT68" s="35"/>
      <c r="GU68" s="27"/>
      <c r="GV68" s="46"/>
      <c r="GW68" s="326"/>
      <c r="GX68" s="326"/>
      <c r="GY68" s="44"/>
      <c r="GZ68" s="44"/>
      <c r="HA68" s="23"/>
      <c r="HB68" s="44"/>
      <c r="HC68" s="113"/>
      <c r="HD68" s="113"/>
      <c r="HE68" s="45"/>
      <c r="HF68" s="45"/>
      <c r="HG68" s="45"/>
      <c r="HH68" s="35"/>
      <c r="HI68" s="27"/>
      <c r="HJ68" s="46"/>
      <c r="HK68" s="326"/>
      <c r="HL68" s="326"/>
      <c r="HM68" s="44"/>
      <c r="HN68" s="44"/>
      <c r="HO68" s="23"/>
      <c r="HP68" s="44"/>
      <c r="HQ68" s="113"/>
      <c r="HR68" s="113"/>
      <c r="HS68" s="45"/>
      <c r="HT68" s="45"/>
      <c r="HU68" s="45"/>
      <c r="HV68" s="35"/>
      <c r="HW68" s="134"/>
      <c r="HX68" s="329" t="s">
        <v>38</v>
      </c>
      <c r="HY68" s="329"/>
      <c r="HZ68" s="133">
        <f>SUM(HZ6,HZ10,HZ14,HZ18,HZ22,HZ26,HZ30,HZ34,HZ38,HZ42,HZ46,HZ50,HZ54)*100</f>
        <v>287100</v>
      </c>
      <c r="IA68" s="67"/>
      <c r="IB68" s="44"/>
      <c r="IC68" s="23">
        <f>HZ68/ID68</f>
        <v>17943.75</v>
      </c>
      <c r="ID68" s="133">
        <f>SUM(ID6,ID10,ID14,ID18,ID22,ID26,ID30,ID34,ID38,ID42,ID46,ID50,ID54)</f>
        <v>16</v>
      </c>
      <c r="IE68" s="44"/>
      <c r="IF68" s="53" t="str">
        <f t="shared" si="345"/>
        <v>ボンボンドロップシール</v>
      </c>
      <c r="IG68" s="43">
        <f t="shared" si="345"/>
        <v>2000</v>
      </c>
      <c r="IH68" s="133">
        <f>SUM(IH6,IH10,IH14,IH18,IH22,IH26,IH30,IH34,IH38,IH42,IH46,IH50,IH54)</f>
        <v>32000</v>
      </c>
      <c r="II68" s="113">
        <f>IH68/HZ68</f>
        <v>0.11145942180424939</v>
      </c>
      <c r="IJ68" s="35"/>
      <c r="IK68" s="27"/>
      <c r="IL68" s="329" t="s">
        <v>38</v>
      </c>
      <c r="IM68" s="329"/>
      <c r="IN68" s="133">
        <f>SUM(IN6,IN10,IN14,IN18,IN22,IN26,IN30,IN34,IN38,IN42,IN46,IN50,IN54)*100</f>
        <v>62200</v>
      </c>
      <c r="IO68" s="67"/>
      <c r="IP68" s="44"/>
      <c r="IQ68" s="23">
        <f>IN68/IR68</f>
        <v>1019.672131147541</v>
      </c>
      <c r="IR68" s="133">
        <f>SUM(IR6,IR10,IR14,IR18,IR22,IR26,IR30,IR34,IR38,IR42,IR46,IR50,IR54)</f>
        <v>61</v>
      </c>
      <c r="IS68" s="44"/>
      <c r="IT68" s="53" t="str">
        <f t="shared" si="346"/>
        <v>ボンドロシール</v>
      </c>
      <c r="IU68" s="43">
        <f t="shared" si="346"/>
        <v>200</v>
      </c>
      <c r="IV68" s="133">
        <f>SUM(IV6,IV10,IV14,IV18,IV22,IV26,IV30,IV34,IV38,IV42,IV46,IV50,IV54)</f>
        <v>12200</v>
      </c>
      <c r="IW68" s="113">
        <f>IV68/IN68</f>
        <v>0.19614147909967847</v>
      </c>
      <c r="IX68" s="35"/>
      <c r="IY68" s="33"/>
      <c r="IZ68" s="329" t="s">
        <v>38</v>
      </c>
      <c r="JA68" s="329"/>
      <c r="JB68" s="133">
        <f>SUM(JB6,JB10,JB14,JB18,JB22,JB26,JB30,JB34,JB38,JB42,JB46,JB50,JB54)*100</f>
        <v>115900</v>
      </c>
      <c r="JC68" s="67"/>
      <c r="JD68" s="44"/>
      <c r="JE68" s="23">
        <f>JB68/JF68</f>
        <v>7726.666666666667</v>
      </c>
      <c r="JF68" s="133">
        <f>SUM(JF6,JF10,JF14,JF18,JF22,JF26,JF30,JF34,JF38,JF42,JF46,JF50,JF54)</f>
        <v>15</v>
      </c>
      <c r="JG68" s="44"/>
      <c r="JH68" s="53" t="str">
        <f t="shared" si="347"/>
        <v>雪見だいふくイヤホン</v>
      </c>
      <c r="JI68" s="43">
        <f t="shared" si="347"/>
        <v>1100</v>
      </c>
      <c r="JJ68" s="133">
        <f>SUM(JJ6,JJ10,JJ14,JJ18,JJ22,JJ26,JJ30,JJ34,JJ38,JJ42,JJ46,JJ50,JJ54)</f>
        <v>7400</v>
      </c>
      <c r="JK68" s="113">
        <f>JJ68/JB68</f>
        <v>6.3848144952545302E-2</v>
      </c>
      <c r="JL68" s="35"/>
      <c r="JM68" s="27"/>
      <c r="JN68" s="329" t="s">
        <v>38</v>
      </c>
      <c r="JO68" s="329"/>
      <c r="JP68" s="133">
        <f>SUM(JP6,JP10,JP14,JP18,JP22,JP26,JP30,JP34,JP38,JP42,JP46,JP50,JP54)*100</f>
        <v>22200</v>
      </c>
      <c r="JQ68" s="67"/>
      <c r="JR68" s="44"/>
      <c r="JS68" s="23">
        <f>JP68/JT68</f>
        <v>1850</v>
      </c>
      <c r="JT68" s="133">
        <f>SUM(JT6,JT10,JT14,JT18,JT22,JT26,JT30,JT34,JT38,JT42,JT46,JT50,JT54)</f>
        <v>12</v>
      </c>
      <c r="JU68" s="44"/>
      <c r="JV68" s="53" t="str">
        <f t="shared" si="348"/>
        <v>しばこ</v>
      </c>
      <c r="JW68" s="43">
        <f t="shared" si="348"/>
        <v>200</v>
      </c>
      <c r="JX68" s="133">
        <f>SUM(JX6,JX10,JX14,JX18,JX22,JX26,JX30,JX34,JX38,JX42,JX46,JX50,JX54)</f>
        <v>2400</v>
      </c>
      <c r="JY68" s="113">
        <f>JX68/JP68</f>
        <v>0.10810810810810811</v>
      </c>
      <c r="JZ68" s="35"/>
      <c r="KA68" s="134"/>
      <c r="KB68" s="329" t="s">
        <v>38</v>
      </c>
      <c r="KC68" s="329"/>
      <c r="KD68" s="133">
        <f>SUM(KD6,KD10,KD14,KD18,KD22,KD26,KD30,KD34,KD38,KD42,KD46,KD50,KD54)*100</f>
        <v>104200</v>
      </c>
      <c r="KE68" s="67"/>
      <c r="KF68" s="44"/>
      <c r="KG68" s="23">
        <f>KD68/KH68</f>
        <v>3157.5757575757575</v>
      </c>
      <c r="KH68" s="133">
        <f>SUM(KH6,KH10,KH14,KH18,KH22,KH26,KH30,KH34,KH38,KH42,KH46,KH50,KH54)</f>
        <v>33</v>
      </c>
      <c r="KI68" s="44"/>
      <c r="KJ68" s="53" t="str">
        <f t="shared" si="349"/>
        <v>ゲームアーク</v>
      </c>
      <c r="KK68" s="43">
        <f t="shared" si="349"/>
        <v>500</v>
      </c>
      <c r="KL68" s="133">
        <f>SUM(KL6,KL10,KL14,KL18,KL22,KL26,KL30,KL34,KL38,KL42,KL46,KL50,KL54)</f>
        <v>21450</v>
      </c>
      <c r="KM68" s="113">
        <f>KL68/KD68</f>
        <v>0.20585412667946257</v>
      </c>
      <c r="KN68" s="35"/>
      <c r="KO68" s="27"/>
      <c r="KP68" s="329" t="s">
        <v>38</v>
      </c>
      <c r="KQ68" s="329"/>
      <c r="KR68" s="133">
        <f>SUM(KR6,KR10,KR14,KR18,KR22,KR26,KR30,KR34,KR38,KR42,KR46,KR50,KR54)*100</f>
        <v>33900</v>
      </c>
      <c r="KS68" s="67"/>
      <c r="KT68" s="44"/>
      <c r="KU68" s="23">
        <f>KR68/KV68</f>
        <v>16950</v>
      </c>
      <c r="KV68" s="133">
        <f>SUM(KV6,KV10,KV14,KV18,KV22,KV26,KV30,KV34,KV38,KV42,KV46,KV50,KV54)</f>
        <v>2</v>
      </c>
      <c r="KW68" s="44"/>
      <c r="KX68" s="53" t="str">
        <f t="shared" si="350"/>
        <v>キティしっぽ付ポーチ</v>
      </c>
      <c r="KY68" s="43">
        <f t="shared" si="350"/>
        <v>670</v>
      </c>
      <c r="KZ68" s="133">
        <f>SUM(KZ6,KZ10,KZ14,KZ18,KZ22,KZ26,KZ30,KZ34,KZ38,KZ42,KZ46,KZ50,KZ54)</f>
        <v>1340</v>
      </c>
      <c r="LA68" s="113">
        <f>KZ68/KR68</f>
        <v>3.9528023598820058E-2</v>
      </c>
      <c r="LB68" s="35"/>
      <c r="LC68" s="27"/>
      <c r="LD68" s="46"/>
      <c r="LE68" s="44"/>
      <c r="LF68" s="44"/>
      <c r="LG68" s="44"/>
      <c r="LH68" s="44"/>
      <c r="LI68" s="23"/>
      <c r="LJ68" s="44"/>
      <c r="LK68" s="44"/>
      <c r="LL68" s="60"/>
      <c r="LM68" s="67"/>
      <c r="LN68" s="44"/>
      <c r="LO68" s="45"/>
      <c r="LP68" s="35"/>
      <c r="LQ68" s="27"/>
      <c r="LR68" s="46"/>
      <c r="LS68" s="326"/>
      <c r="LT68" s="326"/>
      <c r="LU68" s="44"/>
      <c r="LV68" s="44"/>
      <c r="LW68" s="23"/>
      <c r="LX68" s="44"/>
      <c r="LY68" s="113"/>
      <c r="LZ68" s="113"/>
      <c r="MA68" s="45"/>
      <c r="MB68" s="45"/>
      <c r="MC68" s="45"/>
      <c r="MD68" s="35"/>
      <c r="ME68" s="27"/>
      <c r="MF68" s="46"/>
      <c r="MG68" s="326"/>
      <c r="MH68" s="326"/>
      <c r="MI68" s="44"/>
      <c r="MJ68" s="44"/>
      <c r="MK68" s="23"/>
      <c r="ML68" s="44"/>
      <c r="MM68" s="113"/>
      <c r="MN68" s="113"/>
      <c r="MO68" s="45"/>
      <c r="MP68" s="45"/>
      <c r="MQ68" s="45"/>
      <c r="MR68" s="35"/>
      <c r="MS68" s="27"/>
      <c r="MT68" s="46"/>
      <c r="MU68" s="326"/>
      <c r="MV68" s="326"/>
      <c r="MW68" s="44"/>
      <c r="MX68" s="44"/>
      <c r="MY68" s="23"/>
      <c r="MZ68" s="44"/>
      <c r="NA68" s="113"/>
      <c r="NB68" s="113"/>
      <c r="NC68" s="45"/>
      <c r="ND68" s="45"/>
      <c r="NE68" s="45"/>
      <c r="NF68" s="35"/>
      <c r="NG68" s="27"/>
      <c r="NH68" s="46"/>
      <c r="NI68" s="326"/>
      <c r="NJ68" s="326"/>
      <c r="NK68" s="44"/>
      <c r="NL68" s="44"/>
      <c r="NM68" s="23"/>
      <c r="NN68" s="44"/>
      <c r="NO68" s="113"/>
      <c r="NP68" s="113"/>
      <c r="NQ68" s="45"/>
      <c r="NR68" s="45"/>
      <c r="NS68" s="45"/>
      <c r="NT68" s="35"/>
    </row>
    <row r="69" spans="1:384" ht="15" customHeight="1" thickTop="1" x14ac:dyDescent="0.2">
      <c r="A69" s="148" t="s">
        <v>747</v>
      </c>
      <c r="B69" s="149">
        <f t="shared" ref="B69:G69" si="352">B68*$A61</f>
        <v>42614</v>
      </c>
      <c r="C69" s="150">
        <f t="shared" si="352"/>
        <v>12701</v>
      </c>
      <c r="D69" s="150">
        <f t="shared" si="352"/>
        <v>3531</v>
      </c>
      <c r="E69" s="142">
        <f t="shared" si="352"/>
        <v>18155</v>
      </c>
      <c r="F69" s="142">
        <f t="shared" si="352"/>
        <v>6584</v>
      </c>
      <c r="G69" s="177">
        <f t="shared" si="352"/>
        <v>1646</v>
      </c>
      <c r="H69" s="42"/>
      <c r="I69" s="326">
        <f>I67*K69</f>
        <v>2556840</v>
      </c>
      <c r="J69" s="326"/>
      <c r="K69" s="151">
        <v>0.6</v>
      </c>
      <c r="L69" s="90"/>
      <c r="M69" s="117" t="s">
        <v>36</v>
      </c>
      <c r="N69" s="90">
        <f>I69-N68</f>
        <v>1550206</v>
      </c>
      <c r="O69" s="151">
        <f>N69/I67</f>
        <v>0.36377857042286571</v>
      </c>
      <c r="P69" s="151"/>
      <c r="Q69" s="152"/>
      <c r="R69" s="152"/>
      <c r="S69" s="152"/>
      <c r="T69" s="153"/>
      <c r="U69" s="27"/>
      <c r="V69" s="46"/>
      <c r="W69" s="326"/>
      <c r="X69" s="326"/>
      <c r="Y69" s="113"/>
      <c r="Z69" s="44"/>
      <c r="AA69" s="23"/>
      <c r="AB69" s="44"/>
      <c r="AC69" s="113"/>
      <c r="AD69" s="113"/>
      <c r="AE69" s="45"/>
      <c r="AF69" s="45"/>
      <c r="AG69" s="45"/>
      <c r="AH69" s="35"/>
      <c r="AI69" s="27"/>
      <c r="AJ69" s="46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35"/>
      <c r="AW69" s="27"/>
      <c r="AX69" s="46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35"/>
      <c r="BK69" s="50"/>
      <c r="BL69" s="46"/>
      <c r="BM69" s="23" t="s">
        <v>29</v>
      </c>
      <c r="BN69" s="44">
        <f>SUM(BN65:BN68)</f>
        <v>143500</v>
      </c>
      <c r="BO69" s="44"/>
      <c r="BP69" s="44"/>
      <c r="BQ69" s="44"/>
      <c r="BR69" s="44">
        <f>SUM(BR65:BR68)</f>
        <v>224</v>
      </c>
      <c r="BS69" s="44"/>
      <c r="BT69" s="329" t="s">
        <v>43</v>
      </c>
      <c r="BU69" s="329"/>
      <c r="BV69" s="43">
        <f>SUM(BV65:BV68)</f>
        <v>60400</v>
      </c>
      <c r="BW69" s="154">
        <f>BV69/BN69</f>
        <v>0.42090592334494775</v>
      </c>
      <c r="BX69" s="56"/>
      <c r="BY69" s="27"/>
      <c r="BZ69" s="46"/>
      <c r="CA69" s="23" t="s">
        <v>29</v>
      </c>
      <c r="CB69" s="44">
        <f>SUM(CB65:CB68)</f>
        <v>224800</v>
      </c>
      <c r="CC69" s="44"/>
      <c r="CD69" s="44"/>
      <c r="CE69" s="44"/>
      <c r="CF69" s="44">
        <f>SUM(CF65:CF68)</f>
        <v>95</v>
      </c>
      <c r="CG69" s="44"/>
      <c r="CH69" s="325" t="s">
        <v>43</v>
      </c>
      <c r="CI69" s="325"/>
      <c r="CJ69" s="43">
        <f>SUM(CJ65:CJ68)</f>
        <v>30000</v>
      </c>
      <c r="CK69" s="154">
        <f>CJ69/CB69</f>
        <v>0.13345195729537365</v>
      </c>
      <c r="CL69" s="35"/>
      <c r="CM69" s="27"/>
      <c r="CN69" s="46"/>
      <c r="CO69" s="23" t="s">
        <v>29</v>
      </c>
      <c r="CP69" s="44">
        <f>SUM(CP65:CP68)</f>
        <v>255400</v>
      </c>
      <c r="CQ69" s="44"/>
      <c r="CR69" s="44"/>
      <c r="CS69" s="44"/>
      <c r="CT69" s="44">
        <f>SUM(CT65:CT68)</f>
        <v>75</v>
      </c>
      <c r="CU69" s="44"/>
      <c r="CV69" s="325" t="s">
        <v>43</v>
      </c>
      <c r="CW69" s="325"/>
      <c r="CX69" s="43">
        <f>SUM(CX65:CX68)</f>
        <v>53900</v>
      </c>
      <c r="CY69" s="154">
        <f>CX69/CP69</f>
        <v>0.21104150352388409</v>
      </c>
      <c r="CZ69" s="35"/>
      <c r="DA69" s="58"/>
      <c r="DB69" s="46"/>
      <c r="DC69" s="23" t="s">
        <v>29</v>
      </c>
      <c r="DD69" s="44">
        <f>SUM(DD65:DD68)</f>
        <v>137900</v>
      </c>
      <c r="DE69" s="44"/>
      <c r="DF69" s="44"/>
      <c r="DG69" s="44"/>
      <c r="DH69" s="44">
        <f>SUM(DH65:DH68)</f>
        <v>59</v>
      </c>
      <c r="DI69" s="44"/>
      <c r="DJ69" s="330" t="s">
        <v>43</v>
      </c>
      <c r="DK69" s="330"/>
      <c r="DL69" s="43">
        <f>SUM(DL65:DL68)</f>
        <v>58735</v>
      </c>
      <c r="DM69" s="154">
        <f>DL69/DD69</f>
        <v>0.42592458303118202</v>
      </c>
      <c r="DN69" s="56"/>
      <c r="DO69" s="27"/>
      <c r="DP69" s="46"/>
      <c r="DQ69" s="23" t="s">
        <v>29</v>
      </c>
      <c r="DR69" s="44">
        <f>SUM(DR65:DR68)</f>
        <v>110700</v>
      </c>
      <c r="DS69" s="44"/>
      <c r="DT69" s="44"/>
      <c r="DU69" s="44"/>
      <c r="DV69" s="44">
        <f>SUM(DV65:DV68)</f>
        <v>91</v>
      </c>
      <c r="DW69" s="44"/>
      <c r="DX69" s="331" t="s">
        <v>43</v>
      </c>
      <c r="DY69" s="331"/>
      <c r="DZ69" s="43">
        <f>SUM(DZ65:DZ68)</f>
        <v>26420</v>
      </c>
      <c r="EA69" s="154">
        <f>DZ69/DR69</f>
        <v>0.23866305329719964</v>
      </c>
      <c r="EB69" s="56"/>
      <c r="EC69" s="27"/>
      <c r="ED69" s="46"/>
      <c r="EE69" s="326"/>
      <c r="EF69" s="326"/>
      <c r="EG69" s="113"/>
      <c r="EH69" s="44"/>
      <c r="EI69" s="23"/>
      <c r="EJ69" s="44"/>
      <c r="EK69" s="113"/>
      <c r="EL69" s="113"/>
      <c r="EM69" s="45"/>
      <c r="EN69" s="45"/>
      <c r="EO69" s="45"/>
      <c r="EP69" s="35"/>
      <c r="EQ69" s="27"/>
      <c r="ER69" s="46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35"/>
      <c r="FE69" s="27"/>
      <c r="FF69" s="46"/>
      <c r="FG69" s="326"/>
      <c r="FH69" s="326"/>
      <c r="FI69" s="113"/>
      <c r="FJ69" s="44"/>
      <c r="FK69" s="23"/>
      <c r="FL69" s="44"/>
      <c r="FM69" s="113"/>
      <c r="FN69" s="113"/>
      <c r="FO69" s="45"/>
      <c r="FP69" s="45"/>
      <c r="FQ69" s="45"/>
      <c r="FR69" s="35"/>
      <c r="FS69" s="27"/>
      <c r="FT69" s="46"/>
      <c r="FU69" s="326"/>
      <c r="FV69" s="326"/>
      <c r="FW69" s="113"/>
      <c r="FX69" s="44"/>
      <c r="FY69" s="23"/>
      <c r="FZ69" s="44"/>
      <c r="GA69" s="113"/>
      <c r="GB69" s="113"/>
      <c r="GC69" s="45"/>
      <c r="GD69" s="45"/>
      <c r="GE69" s="45"/>
      <c r="GF69" s="35"/>
      <c r="GG69" s="65"/>
      <c r="GH69" s="46"/>
      <c r="GI69" s="326"/>
      <c r="GJ69" s="326"/>
      <c r="GK69" s="113"/>
      <c r="GL69" s="44"/>
      <c r="GM69" s="23"/>
      <c r="GN69" s="44"/>
      <c r="GO69" s="113"/>
      <c r="GP69" s="113"/>
      <c r="GQ69" s="45"/>
      <c r="GR69" s="45"/>
      <c r="GS69" s="45"/>
      <c r="GT69" s="35"/>
      <c r="GU69" s="27"/>
      <c r="GV69" s="46"/>
      <c r="GW69" s="326"/>
      <c r="GX69" s="326"/>
      <c r="GY69" s="113"/>
      <c r="GZ69" s="44"/>
      <c r="HA69" s="23"/>
      <c r="HB69" s="44"/>
      <c r="HC69" s="113"/>
      <c r="HD69" s="113"/>
      <c r="HE69" s="45"/>
      <c r="HF69" s="45"/>
      <c r="HG69" s="45"/>
      <c r="HH69" s="35"/>
      <c r="HI69" s="27"/>
      <c r="HJ69" s="46"/>
      <c r="HK69" s="326"/>
      <c r="HL69" s="326"/>
      <c r="HM69" s="113"/>
      <c r="HN69" s="44"/>
      <c r="HO69" s="23"/>
      <c r="HP69" s="44"/>
      <c r="HQ69" s="113"/>
      <c r="HR69" s="113"/>
      <c r="HS69" s="45"/>
      <c r="HT69" s="45"/>
      <c r="HU69" s="45"/>
      <c r="HV69" s="35"/>
      <c r="HW69" s="61"/>
      <c r="HX69" s="46"/>
      <c r="HY69" s="23" t="s">
        <v>29</v>
      </c>
      <c r="HZ69" s="44">
        <f>SUM(HZ65:HZ68)</f>
        <v>342400</v>
      </c>
      <c r="IA69" s="44"/>
      <c r="IB69" s="44"/>
      <c r="IC69" s="44"/>
      <c r="ID69" s="44">
        <f>SUM(ID65:ID68)</f>
        <v>58</v>
      </c>
      <c r="IE69" s="44"/>
      <c r="IF69" s="325" t="s">
        <v>43</v>
      </c>
      <c r="IG69" s="325"/>
      <c r="IH69" s="43">
        <f>SUM(IH65:IH68)</f>
        <v>52960</v>
      </c>
      <c r="II69" s="154">
        <f>IH69/HZ69</f>
        <v>0.15467289719626168</v>
      </c>
      <c r="IJ69" s="35"/>
      <c r="IK69" s="27"/>
      <c r="IL69" s="46"/>
      <c r="IM69" s="23" t="s">
        <v>29</v>
      </c>
      <c r="IN69" s="44">
        <f>SUM(IN65:IN68)</f>
        <v>175300</v>
      </c>
      <c r="IO69" s="44"/>
      <c r="IP69" s="44"/>
      <c r="IQ69" s="44"/>
      <c r="IR69" s="44">
        <f>SUM(IR65:IR68)</f>
        <v>83</v>
      </c>
      <c r="IS69" s="44"/>
      <c r="IT69" s="325" t="s">
        <v>43</v>
      </c>
      <c r="IU69" s="325"/>
      <c r="IV69" s="43">
        <f>SUM(IV65:IV68)</f>
        <v>34700</v>
      </c>
      <c r="IW69" s="154">
        <f>IV69/IN69</f>
        <v>0.19794637763833428</v>
      </c>
      <c r="IX69" s="35"/>
      <c r="IY69" s="33"/>
      <c r="IZ69" s="46"/>
      <c r="JA69" s="23" t="s">
        <v>29</v>
      </c>
      <c r="JB69" s="44">
        <f>SUM(JB65:JB68)</f>
        <v>239800</v>
      </c>
      <c r="JC69" s="44"/>
      <c r="JD69" s="44"/>
      <c r="JE69" s="44"/>
      <c r="JF69" s="44">
        <f>SUM(JF65:JF68)</f>
        <v>74</v>
      </c>
      <c r="JG69" s="44"/>
      <c r="JH69" s="325" t="s">
        <v>43</v>
      </c>
      <c r="JI69" s="325"/>
      <c r="JJ69" s="43">
        <f>SUM(JJ65:JJ68)</f>
        <v>26200</v>
      </c>
      <c r="JK69" s="154">
        <f>JJ69/JB69</f>
        <v>0.10925771476230192</v>
      </c>
      <c r="JL69" s="35"/>
      <c r="JM69" s="27"/>
      <c r="JN69" s="46"/>
      <c r="JO69" s="23" t="s">
        <v>29</v>
      </c>
      <c r="JP69" s="44">
        <f>SUM(JP65:JP68)</f>
        <v>151600</v>
      </c>
      <c r="JQ69" s="44"/>
      <c r="JR69" s="44"/>
      <c r="JS69" s="44"/>
      <c r="JT69" s="44">
        <f>SUM(JT65:JT68)</f>
        <v>59</v>
      </c>
      <c r="JU69" s="44"/>
      <c r="JV69" s="325" t="s">
        <v>43</v>
      </c>
      <c r="JW69" s="325"/>
      <c r="JX69" s="43">
        <f>SUM(JX65:JX68)</f>
        <v>39800</v>
      </c>
      <c r="JY69" s="154">
        <f>JX69/JP69</f>
        <v>0.26253298153034299</v>
      </c>
      <c r="JZ69" s="35"/>
      <c r="KA69" s="61"/>
      <c r="KB69" s="46"/>
      <c r="KC69" s="23" t="s">
        <v>29</v>
      </c>
      <c r="KD69" s="44">
        <f>SUM(KD65:KD68)</f>
        <v>234000</v>
      </c>
      <c r="KE69" s="44"/>
      <c r="KF69" s="44"/>
      <c r="KG69" s="44"/>
      <c r="KH69" s="44">
        <f>SUM(KH65:KH68)</f>
        <v>60</v>
      </c>
      <c r="KI69" s="44"/>
      <c r="KJ69" s="325" t="s">
        <v>43</v>
      </c>
      <c r="KK69" s="325"/>
      <c r="KL69" s="43">
        <f>SUM(KL65:KL68)</f>
        <v>46650</v>
      </c>
      <c r="KM69" s="154">
        <f>KL69/KD69</f>
        <v>0.19935897435897437</v>
      </c>
      <c r="KN69" s="35"/>
      <c r="KO69" s="27"/>
      <c r="KP69" s="46"/>
      <c r="KQ69" s="23" t="s">
        <v>29</v>
      </c>
      <c r="KR69" s="44">
        <f>SUM(KR65:KR68)</f>
        <v>121400</v>
      </c>
      <c r="KS69" s="44"/>
      <c r="KT69" s="44"/>
      <c r="KU69" s="44"/>
      <c r="KV69" s="44">
        <f>SUM(KV65:KV68)</f>
        <v>94</v>
      </c>
      <c r="KW69" s="44"/>
      <c r="KX69" s="325" t="s">
        <v>43</v>
      </c>
      <c r="KY69" s="325"/>
      <c r="KZ69" s="43">
        <f>SUM(KZ65:KZ68)</f>
        <v>36035</v>
      </c>
      <c r="LA69" s="154">
        <f>KZ69/KR69</f>
        <v>0.29682866556836901</v>
      </c>
      <c r="LB69" s="35"/>
      <c r="LC69" s="27"/>
      <c r="LD69" s="46"/>
      <c r="LE69" s="44"/>
      <c r="LF69" s="44"/>
      <c r="LG69" s="44"/>
      <c r="LH69" s="44"/>
      <c r="LI69" s="44"/>
      <c r="LJ69" s="44"/>
      <c r="LK69" s="44"/>
      <c r="LL69" s="53"/>
      <c r="LM69" s="43"/>
      <c r="LN69" s="43"/>
      <c r="LO69" s="43"/>
      <c r="LP69" s="35"/>
      <c r="LQ69" s="27"/>
      <c r="LR69" s="46"/>
      <c r="LS69" s="326"/>
      <c r="LT69" s="326"/>
      <c r="LU69" s="113"/>
      <c r="LV69" s="44"/>
      <c r="LW69" s="23"/>
      <c r="LX69" s="44"/>
      <c r="LY69" s="113"/>
      <c r="LZ69" s="113"/>
      <c r="MA69" s="45"/>
      <c r="MB69" s="45"/>
      <c r="MC69" s="45"/>
      <c r="MD69" s="35"/>
      <c r="ME69" s="27"/>
      <c r="MF69" s="46"/>
      <c r="MG69" s="326"/>
      <c r="MH69" s="326"/>
      <c r="MI69" s="113"/>
      <c r="MJ69" s="44"/>
      <c r="MK69" s="23"/>
      <c r="ML69" s="44"/>
      <c r="MM69" s="113"/>
      <c r="MN69" s="113"/>
      <c r="MO69" s="45"/>
      <c r="MP69" s="45"/>
      <c r="MQ69" s="45"/>
      <c r="MR69" s="35"/>
      <c r="MS69" s="27"/>
      <c r="MT69" s="46"/>
      <c r="MU69" s="326"/>
      <c r="MV69" s="326"/>
      <c r="MW69" s="113"/>
      <c r="MX69" s="44"/>
      <c r="MY69" s="23"/>
      <c r="MZ69" s="44"/>
      <c r="NA69" s="113"/>
      <c r="NB69" s="113"/>
      <c r="NC69" s="45"/>
      <c r="ND69" s="45"/>
      <c r="NE69" s="45"/>
      <c r="NF69" s="35"/>
      <c r="NG69" s="27"/>
      <c r="NH69" s="46"/>
      <c r="NI69" s="326"/>
      <c r="NJ69" s="326"/>
      <c r="NK69" s="113"/>
      <c r="NL69" s="44"/>
      <c r="NM69" s="23"/>
      <c r="NN69" s="44"/>
      <c r="NO69" s="113"/>
      <c r="NP69" s="113"/>
      <c r="NQ69" s="45"/>
      <c r="NR69" s="45"/>
      <c r="NS69" s="45"/>
      <c r="NT69" s="35"/>
    </row>
    <row r="70" spans="1:384" x14ac:dyDescent="0.2">
      <c r="A70" s="155" t="s">
        <v>641</v>
      </c>
      <c r="B70" s="143">
        <f>SUM(C70:E70)</f>
        <v>5400</v>
      </c>
      <c r="C70" s="156">
        <v>1200</v>
      </c>
      <c r="D70" s="143">
        <v>700</v>
      </c>
      <c r="E70" s="157">
        <v>3500</v>
      </c>
      <c r="F70" s="284">
        <v>0</v>
      </c>
      <c r="G70" s="177">
        <v>0</v>
      </c>
      <c r="H70" s="140"/>
      <c r="I70" s="159"/>
      <c r="J70" s="160"/>
      <c r="K70" s="161"/>
      <c r="L70" s="162"/>
      <c r="M70" s="159"/>
      <c r="N70" s="162"/>
      <c r="O70" s="163"/>
      <c r="P70" s="163"/>
      <c r="Q70" s="163"/>
      <c r="R70" s="163"/>
      <c r="S70" s="163"/>
      <c r="T70" s="164"/>
      <c r="U70" s="27"/>
      <c r="V70" s="168"/>
      <c r="W70" s="29"/>
      <c r="Y70" s="167"/>
      <c r="Z70" s="27"/>
      <c r="AA70" s="29"/>
      <c r="AB70" s="27"/>
      <c r="AC70" s="137"/>
      <c r="AD70" s="137"/>
      <c r="AE70" s="137"/>
      <c r="AF70" s="137"/>
      <c r="AG70" s="137"/>
      <c r="AH70" s="50"/>
      <c r="AI70" s="27"/>
      <c r="AJ70" s="168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50"/>
      <c r="AW70" s="27"/>
      <c r="AX70" s="168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27"/>
      <c r="BZ70" s="168"/>
      <c r="CA70" s="29"/>
      <c r="CE70" s="27"/>
      <c r="CF70" s="27"/>
      <c r="CG70" s="27"/>
      <c r="CH70" s="169"/>
      <c r="CJ70" s="27"/>
      <c r="CK70" s="167"/>
      <c r="CL70" s="50"/>
      <c r="CM70" s="27"/>
      <c r="CN70" s="168"/>
      <c r="CO70" s="29"/>
      <c r="CP70" s="27"/>
      <c r="CQ70" s="27"/>
      <c r="CR70" s="27"/>
      <c r="CS70" s="27"/>
      <c r="CT70" s="27"/>
      <c r="CU70" s="27"/>
      <c r="CV70" s="170"/>
      <c r="CX70" s="27"/>
      <c r="CY70" s="167"/>
      <c r="CZ70" s="50"/>
      <c r="DA70" s="58"/>
      <c r="DB70" s="50"/>
      <c r="DC70" s="50"/>
      <c r="DD70" s="50"/>
      <c r="DE70" s="50"/>
      <c r="DF70" s="50"/>
      <c r="DG70" s="50"/>
      <c r="DH70" s="50"/>
      <c r="DI70" s="50"/>
      <c r="DJ70" s="171"/>
      <c r="DK70" s="50"/>
      <c r="DL70" s="50"/>
      <c r="DM70" s="50"/>
      <c r="DN70" s="50"/>
      <c r="DO70" s="27"/>
      <c r="DP70" s="168"/>
      <c r="DQ70" s="29"/>
      <c r="DR70" s="27"/>
      <c r="DS70" s="27"/>
      <c r="DT70" s="27"/>
      <c r="DU70" s="27"/>
      <c r="DV70" s="27"/>
      <c r="DW70" s="27"/>
      <c r="DX70" s="170"/>
      <c r="DZ70" s="27"/>
      <c r="EA70" s="167"/>
      <c r="EB70" s="50"/>
      <c r="EC70" s="27"/>
      <c r="ED70" s="168"/>
      <c r="EE70" s="29"/>
      <c r="EG70" s="167"/>
      <c r="EH70" s="27"/>
      <c r="EI70" s="29"/>
      <c r="EJ70" s="27"/>
      <c r="EK70" s="137"/>
      <c r="EL70" s="137"/>
      <c r="EM70" s="137"/>
      <c r="EN70" s="137"/>
      <c r="EO70" s="137"/>
      <c r="EP70" s="50"/>
      <c r="EQ70" s="27"/>
      <c r="ER70" s="168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50"/>
      <c r="HW70" s="50"/>
      <c r="HX70" s="27"/>
      <c r="HY70" s="27"/>
      <c r="HZ70" s="27"/>
      <c r="IA70" s="27"/>
      <c r="IC70" s="174"/>
      <c r="ID70" s="27"/>
      <c r="IE70" s="27"/>
      <c r="IF70" s="27"/>
      <c r="IG70" s="27"/>
      <c r="IH70" s="27"/>
      <c r="IL70" s="27"/>
      <c r="IM70" s="27"/>
      <c r="IN70" s="27"/>
      <c r="IO70" s="27"/>
      <c r="IQ70" s="174"/>
      <c r="IR70" s="27"/>
      <c r="IS70" s="27"/>
      <c r="IT70" s="27"/>
      <c r="IU70" s="27"/>
      <c r="IV70" s="27"/>
      <c r="IY70" s="33"/>
      <c r="IZ70" s="168"/>
      <c r="JA70" s="29"/>
      <c r="JB70" s="27"/>
      <c r="JC70" s="27"/>
      <c r="JD70" s="27"/>
      <c r="JE70" s="27"/>
      <c r="JF70" s="27"/>
      <c r="JG70" s="27"/>
      <c r="JH70" s="172"/>
      <c r="JJ70" s="27"/>
      <c r="JK70" s="167"/>
      <c r="JL70" s="50"/>
      <c r="JM70" s="27"/>
      <c r="JN70" s="168"/>
      <c r="JO70" s="29"/>
      <c r="JS70" s="27"/>
      <c r="JT70" s="27"/>
      <c r="JU70" s="27"/>
      <c r="JV70" s="27"/>
      <c r="JX70" s="27"/>
      <c r="JY70" s="167"/>
      <c r="JZ70" s="50"/>
      <c r="KA70" s="50"/>
      <c r="KB70" s="168"/>
      <c r="KC70" s="29"/>
      <c r="KD70" s="27"/>
      <c r="KE70" s="27"/>
      <c r="KF70" s="27"/>
      <c r="KG70" s="27"/>
      <c r="KH70" s="27"/>
      <c r="KI70" s="27"/>
      <c r="KJ70" s="172"/>
      <c r="KL70" s="27"/>
      <c r="KM70" s="167"/>
      <c r="KN70" s="50"/>
      <c r="KO70" s="27"/>
      <c r="KP70" s="168"/>
      <c r="KQ70" s="29"/>
      <c r="KU70" s="27"/>
      <c r="KV70" s="27"/>
      <c r="KW70" s="27"/>
      <c r="KX70" s="27"/>
      <c r="KZ70" s="27"/>
      <c r="LA70" s="167"/>
      <c r="LB70" s="50"/>
      <c r="LC70" s="27"/>
      <c r="LD70" s="168"/>
      <c r="LE70" s="27"/>
      <c r="LF70" s="27"/>
      <c r="LG70" s="27"/>
      <c r="LH70" s="27"/>
      <c r="LI70" s="27"/>
      <c r="LJ70" s="27"/>
      <c r="LK70" s="27"/>
      <c r="LL70" s="173"/>
      <c r="LM70" s="27"/>
      <c r="LN70" s="27"/>
      <c r="LO70" s="27"/>
      <c r="LP70" s="50"/>
      <c r="LQ70" s="27"/>
      <c r="LR70" s="168"/>
      <c r="LS70" s="29"/>
      <c r="LU70" s="167"/>
      <c r="LV70" s="27"/>
      <c r="LW70" s="29"/>
      <c r="LX70" s="27"/>
      <c r="LY70" s="137"/>
      <c r="LZ70" s="137"/>
      <c r="MA70" s="137"/>
      <c r="MB70" s="137"/>
      <c r="MC70" s="137"/>
      <c r="MD70" s="50"/>
      <c r="ME70" s="27"/>
      <c r="MF70" s="168"/>
      <c r="MG70" s="29"/>
      <c r="MI70" s="167"/>
      <c r="MJ70" s="27"/>
      <c r="MK70" s="29"/>
      <c r="ML70" s="27"/>
      <c r="MM70" s="137"/>
      <c r="MN70" s="137"/>
      <c r="MO70" s="137"/>
      <c r="MP70" s="137"/>
      <c r="MQ70" s="137"/>
      <c r="MR70" s="50"/>
      <c r="MS70" s="27"/>
      <c r="MT70" s="168"/>
      <c r="MU70" s="29"/>
      <c r="MW70" s="167"/>
      <c r="MX70" s="27"/>
      <c r="MY70" s="29"/>
      <c r="MZ70" s="27"/>
      <c r="NA70" s="137"/>
      <c r="NB70" s="137"/>
      <c r="NC70" s="137"/>
      <c r="ND70" s="137"/>
      <c r="NE70" s="137"/>
      <c r="NF70" s="50"/>
      <c r="NG70" s="27"/>
      <c r="NH70" s="168"/>
      <c r="NI70" s="29"/>
      <c r="NK70" s="167"/>
      <c r="NL70" s="27"/>
      <c r="NM70" s="29"/>
      <c r="NN70" s="27"/>
      <c r="NO70" s="137"/>
      <c r="NP70" s="137"/>
      <c r="NQ70" s="137"/>
      <c r="NR70" s="137"/>
      <c r="NS70" s="137"/>
      <c r="NT70" s="50"/>
    </row>
    <row r="71" spans="1:384" x14ac:dyDescent="0.2">
      <c r="A71" s="175" t="s">
        <v>44</v>
      </c>
      <c r="B71" s="176">
        <f t="shared" ref="B71:G71" si="353">SUM(B69:B70)</f>
        <v>48014</v>
      </c>
      <c r="C71" s="176">
        <f t="shared" si="353"/>
        <v>13901</v>
      </c>
      <c r="D71" s="176">
        <f t="shared" si="353"/>
        <v>4231</v>
      </c>
      <c r="E71" s="176">
        <f t="shared" si="353"/>
        <v>21655</v>
      </c>
      <c r="F71" s="285">
        <f t="shared" si="353"/>
        <v>6584</v>
      </c>
      <c r="G71" s="177">
        <f t="shared" si="353"/>
        <v>1646</v>
      </c>
      <c r="H71" s="140"/>
      <c r="I71" s="327"/>
      <c r="J71" s="327"/>
      <c r="K71" s="167"/>
      <c r="L71" s="27"/>
      <c r="M71" s="328"/>
      <c r="N71" s="328"/>
      <c r="O71" s="27"/>
      <c r="P71" s="27"/>
      <c r="Q71" s="137"/>
      <c r="R71" s="137"/>
      <c r="S71" s="137"/>
      <c r="T71" s="50"/>
      <c r="U71" s="27"/>
      <c r="V71" s="183"/>
      <c r="W71" s="327"/>
      <c r="X71" s="327"/>
      <c r="Y71" s="167"/>
      <c r="Z71" s="27"/>
      <c r="AA71" s="29"/>
      <c r="AB71" s="27"/>
      <c r="AC71" s="137"/>
      <c r="AD71" s="137"/>
      <c r="AE71" s="137"/>
      <c r="AF71" s="137"/>
      <c r="AG71" s="137"/>
      <c r="AH71" s="50"/>
      <c r="AI71" s="27"/>
      <c r="AJ71" s="168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50"/>
      <c r="AW71" s="27"/>
      <c r="AX71" s="168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27"/>
      <c r="BZ71" s="168"/>
      <c r="CA71" s="29"/>
      <c r="CE71" s="27"/>
      <c r="CF71" s="27"/>
      <c r="CG71" s="27"/>
      <c r="CH71" s="169"/>
      <c r="CJ71" s="27"/>
      <c r="CK71" s="167"/>
      <c r="CL71" s="50"/>
      <c r="CM71" s="27"/>
      <c r="CN71" s="168"/>
      <c r="CO71" s="29"/>
      <c r="CP71" s="27"/>
      <c r="CQ71" s="27"/>
      <c r="CR71" s="27"/>
      <c r="CS71" s="27"/>
      <c r="CT71" s="27"/>
      <c r="CU71" s="27"/>
      <c r="CV71" s="170"/>
      <c r="CX71" s="27"/>
      <c r="CY71" s="167"/>
      <c r="CZ71" s="50"/>
      <c r="DA71" s="58"/>
      <c r="DB71" s="50"/>
      <c r="DC71" s="50"/>
      <c r="DD71" s="50"/>
      <c r="DE71" s="50"/>
      <c r="DF71" s="50"/>
      <c r="DG71" s="50"/>
      <c r="DH71" s="50"/>
      <c r="DI71" s="50"/>
      <c r="DJ71" s="171"/>
      <c r="DK71" s="50"/>
      <c r="DL71" s="50"/>
      <c r="DM71" s="50"/>
      <c r="DN71" s="50"/>
      <c r="DO71" s="27"/>
      <c r="DP71" s="168"/>
      <c r="DQ71" s="29"/>
      <c r="DR71" s="27"/>
      <c r="DS71" s="27"/>
      <c r="DT71" s="27"/>
      <c r="DU71" s="27"/>
      <c r="DV71" s="27"/>
      <c r="DW71" s="27"/>
      <c r="DX71" s="170"/>
      <c r="DZ71" s="27"/>
      <c r="EA71" s="167"/>
      <c r="EB71" s="50"/>
      <c r="EC71" s="27"/>
      <c r="ED71" s="183"/>
      <c r="EE71" s="327"/>
      <c r="EF71" s="327"/>
      <c r="EG71" s="167"/>
      <c r="EH71" s="27"/>
      <c r="EI71" s="29"/>
      <c r="EJ71" s="27"/>
      <c r="EK71" s="137"/>
      <c r="EL71" s="137"/>
      <c r="EM71" s="137"/>
      <c r="EN71" s="137"/>
      <c r="EO71" s="137"/>
      <c r="EP71" s="50"/>
      <c r="EQ71" s="27"/>
      <c r="ER71" s="168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50"/>
      <c r="HW71" s="50"/>
      <c r="IY71" s="33"/>
      <c r="IZ71" s="168"/>
      <c r="JA71" s="29"/>
      <c r="JB71" s="27"/>
      <c r="JC71" s="27"/>
      <c r="JD71" s="27"/>
      <c r="JE71" s="27"/>
      <c r="JF71" s="27"/>
      <c r="JG71" s="27"/>
      <c r="JH71" s="172"/>
      <c r="JJ71" s="27"/>
      <c r="JK71" s="167"/>
      <c r="JL71" s="50"/>
      <c r="JM71" s="27"/>
      <c r="JN71" s="168"/>
      <c r="JO71" s="29"/>
      <c r="JS71" s="27"/>
      <c r="JT71" s="27"/>
      <c r="JU71" s="27"/>
      <c r="JV71" s="27"/>
      <c r="JX71" s="27"/>
      <c r="JY71" s="167"/>
      <c r="JZ71" s="50"/>
      <c r="KA71" s="50"/>
      <c r="KB71" s="168"/>
      <c r="KC71" s="29"/>
      <c r="KD71" s="27"/>
      <c r="KE71" s="27"/>
      <c r="KF71" s="27"/>
      <c r="KG71" s="27"/>
      <c r="KH71" s="27"/>
      <c r="KI71" s="27"/>
      <c r="KJ71" s="172"/>
      <c r="KL71" s="27"/>
      <c r="KM71" s="167"/>
      <c r="KN71" s="50"/>
      <c r="KO71" s="27"/>
      <c r="KP71" s="168"/>
      <c r="KQ71" s="29"/>
      <c r="KU71" s="27"/>
      <c r="KV71" s="27"/>
      <c r="KW71" s="27"/>
      <c r="KX71" s="27"/>
      <c r="KZ71" s="27"/>
      <c r="LA71" s="167"/>
      <c r="LB71" s="50"/>
      <c r="LC71" s="27"/>
      <c r="LD71" s="168"/>
      <c r="LE71" s="27"/>
      <c r="LF71" s="27"/>
      <c r="LG71" s="27"/>
      <c r="LH71" s="27"/>
      <c r="LI71" s="27"/>
      <c r="LJ71" s="27"/>
      <c r="LK71" s="27"/>
      <c r="LL71" s="173"/>
      <c r="LM71" s="27"/>
      <c r="LN71" s="27"/>
      <c r="LO71" s="27"/>
      <c r="LP71" s="50"/>
      <c r="LQ71" s="27"/>
      <c r="LR71" s="183"/>
      <c r="LS71" s="327"/>
      <c r="LT71" s="327"/>
      <c r="LU71" s="167"/>
      <c r="LV71" s="27"/>
      <c r="LW71" s="29"/>
      <c r="LX71" s="27"/>
      <c r="LY71" s="137"/>
      <c r="LZ71" s="137"/>
      <c r="MA71" s="137"/>
      <c r="MB71" s="137"/>
      <c r="MC71" s="137"/>
      <c r="MD71" s="50"/>
      <c r="ME71" s="27"/>
      <c r="MF71" s="183"/>
      <c r="MG71" s="327"/>
      <c r="MH71" s="327"/>
      <c r="MI71" s="167"/>
      <c r="MJ71" s="27"/>
      <c r="MK71" s="29"/>
      <c r="ML71" s="27"/>
      <c r="MM71" s="137"/>
      <c r="MN71" s="137"/>
      <c r="MO71" s="137"/>
      <c r="MP71" s="137"/>
      <c r="MQ71" s="137"/>
      <c r="MR71" s="50"/>
      <c r="MS71" s="27"/>
      <c r="MT71" s="183"/>
      <c r="MU71" s="327"/>
      <c r="MV71" s="327"/>
      <c r="MW71" s="167"/>
      <c r="MX71" s="27"/>
      <c r="MY71" s="29"/>
      <c r="MZ71" s="27"/>
      <c r="NA71" s="137"/>
      <c r="NB71" s="137"/>
      <c r="NC71" s="137"/>
      <c r="ND71" s="137"/>
      <c r="NE71" s="137"/>
      <c r="NF71" s="50"/>
      <c r="NG71" s="27"/>
      <c r="NH71" s="183"/>
      <c r="NI71" s="327"/>
      <c r="NJ71" s="327"/>
      <c r="NK71" s="167"/>
      <c r="NL71" s="27"/>
      <c r="NM71" s="29"/>
      <c r="NN71" s="27"/>
      <c r="NO71" s="137"/>
      <c r="NP71" s="137"/>
      <c r="NQ71" s="137"/>
      <c r="NR71" s="137"/>
      <c r="NS71" s="137"/>
      <c r="NT71" s="50"/>
    </row>
    <row r="72" spans="1:384" x14ac:dyDescent="0.2">
      <c r="A72" s="184"/>
      <c r="B72" s="140"/>
      <c r="C72" s="140"/>
      <c r="D72" s="140"/>
      <c r="E72" s="140"/>
      <c r="F72" s="140"/>
      <c r="G72" s="140"/>
      <c r="H72" s="140"/>
      <c r="I72" s="29"/>
      <c r="K72" s="167"/>
      <c r="L72" s="27"/>
      <c r="M72" s="29"/>
      <c r="N72" s="27"/>
      <c r="O72" s="137"/>
      <c r="P72" s="137"/>
      <c r="Q72" s="137"/>
      <c r="R72" s="137"/>
      <c r="S72" s="137"/>
      <c r="T72" s="50"/>
      <c r="U72" s="27"/>
      <c r="V72" s="168"/>
      <c r="W72" s="29"/>
      <c r="Y72" s="167"/>
      <c r="Z72" s="27"/>
      <c r="AA72" s="29"/>
      <c r="AB72" s="27"/>
      <c r="AC72" s="137"/>
      <c r="AD72" s="137"/>
      <c r="AE72" s="137"/>
      <c r="AF72" s="137"/>
      <c r="AG72" s="137"/>
      <c r="AH72" s="50"/>
      <c r="AI72" s="27"/>
      <c r="AJ72" s="168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50"/>
      <c r="AW72" s="27"/>
      <c r="AX72" s="168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27"/>
      <c r="BZ72" s="168"/>
      <c r="CA72" s="29"/>
      <c r="CB72" s="27"/>
      <c r="CC72" s="27"/>
      <c r="CD72" s="27"/>
      <c r="CE72" s="27"/>
      <c r="CF72" s="27"/>
      <c r="CG72" s="27"/>
      <c r="CH72" s="187"/>
      <c r="CJ72" s="27"/>
      <c r="CK72" s="167"/>
      <c r="CL72" s="50"/>
      <c r="CM72" s="27"/>
      <c r="CN72" s="168"/>
      <c r="CO72" s="29"/>
      <c r="CP72" s="27"/>
      <c r="CQ72" s="27"/>
      <c r="CR72" s="27"/>
      <c r="CS72" s="27"/>
      <c r="CT72" s="27"/>
      <c r="CU72" s="27"/>
      <c r="CV72" s="170"/>
      <c r="CX72" s="27"/>
      <c r="CY72" s="167"/>
      <c r="CZ72" s="50"/>
      <c r="DA72" s="58"/>
      <c r="DB72" s="50"/>
      <c r="DC72" s="50"/>
      <c r="DD72" s="50"/>
      <c r="DE72" s="50"/>
      <c r="DF72" s="50"/>
      <c r="DG72" s="50"/>
      <c r="DH72" s="50"/>
      <c r="DI72" s="50"/>
      <c r="DJ72" s="171"/>
      <c r="DK72" s="50"/>
      <c r="DL72" s="50"/>
      <c r="DM72" s="50"/>
      <c r="DN72" s="50"/>
      <c r="DO72" s="27"/>
      <c r="DP72" s="168"/>
      <c r="DQ72" s="29"/>
      <c r="DR72" s="27"/>
      <c r="DS72" s="27"/>
      <c r="DT72" s="27"/>
      <c r="DU72" s="27"/>
      <c r="DV72" s="27"/>
      <c r="DW72" s="27"/>
      <c r="DX72" s="170"/>
      <c r="DZ72" s="27"/>
      <c r="EA72" s="167"/>
      <c r="EB72" s="50"/>
      <c r="EC72" s="27"/>
      <c r="ED72" s="168"/>
      <c r="EE72" s="29"/>
      <c r="EG72" s="167"/>
      <c r="EH72" s="27"/>
      <c r="EI72" s="29"/>
      <c r="EJ72" s="27"/>
      <c r="EK72" s="137"/>
      <c r="EL72" s="137"/>
      <c r="EM72" s="137"/>
      <c r="EN72" s="137"/>
      <c r="EO72" s="137"/>
      <c r="EP72" s="50"/>
      <c r="EQ72" s="27"/>
      <c r="ER72" s="168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50"/>
      <c r="HW72" s="50"/>
      <c r="IY72" s="33"/>
      <c r="IZ72" s="168"/>
      <c r="JA72" s="29"/>
      <c r="JB72" s="27"/>
      <c r="JC72" s="27"/>
      <c r="JD72" s="27"/>
      <c r="JE72" s="27"/>
      <c r="JF72" s="27"/>
      <c r="JG72" s="27"/>
      <c r="JH72" s="172"/>
      <c r="JJ72" s="27"/>
      <c r="JK72" s="167"/>
      <c r="JL72" s="50"/>
      <c r="JM72" s="27"/>
      <c r="JN72" s="168"/>
      <c r="JO72" s="29"/>
      <c r="JP72" s="27"/>
      <c r="JQ72" s="27"/>
      <c r="JR72" s="27"/>
      <c r="JS72" s="27"/>
      <c r="JT72" s="27"/>
      <c r="JU72" s="27"/>
      <c r="JV72" s="188"/>
      <c r="JX72" s="27"/>
      <c r="JY72" s="167"/>
      <c r="JZ72" s="50"/>
      <c r="KA72" s="50"/>
      <c r="KB72" s="168"/>
      <c r="KC72" s="29"/>
      <c r="KD72" s="27"/>
      <c r="KE72" s="27"/>
      <c r="KF72" s="27"/>
      <c r="KG72" s="27"/>
      <c r="KH72" s="27"/>
      <c r="KI72" s="27"/>
      <c r="KJ72" s="172"/>
      <c r="KL72" s="27"/>
      <c r="KM72" s="167"/>
      <c r="KN72" s="50"/>
      <c r="KO72" s="27"/>
      <c r="KP72" s="168"/>
      <c r="KQ72" s="29"/>
      <c r="KR72" s="27"/>
      <c r="KS72" s="27"/>
      <c r="KT72" s="27"/>
      <c r="KU72" s="27"/>
      <c r="KV72" s="27"/>
      <c r="KW72" s="27"/>
      <c r="KX72" s="188"/>
      <c r="KZ72" s="27"/>
      <c r="LA72" s="167"/>
      <c r="LB72" s="50"/>
      <c r="LC72" s="27"/>
      <c r="LD72" s="168"/>
      <c r="LE72" s="27"/>
      <c r="LF72" s="27"/>
      <c r="LG72" s="27"/>
      <c r="LH72" s="27"/>
      <c r="LI72" s="27"/>
      <c r="LJ72" s="27"/>
      <c r="LK72" s="27"/>
      <c r="LL72" s="173"/>
      <c r="LM72" s="27"/>
      <c r="LN72" s="27"/>
      <c r="LO72" s="27"/>
      <c r="LP72" s="50"/>
      <c r="LQ72" s="27"/>
      <c r="LR72" s="168"/>
      <c r="LS72" s="29"/>
      <c r="LU72" s="167"/>
      <c r="LV72" s="27"/>
      <c r="LW72" s="29"/>
      <c r="LX72" s="27"/>
      <c r="LY72" s="137"/>
      <c r="LZ72" s="137"/>
      <c r="MA72" s="137"/>
      <c r="MB72" s="137"/>
      <c r="MC72" s="137"/>
      <c r="MD72" s="50"/>
      <c r="ME72" s="27"/>
      <c r="MF72" s="168"/>
      <c r="MG72" s="29"/>
      <c r="MI72" s="167"/>
      <c r="MJ72" s="27"/>
      <c r="MK72" s="29"/>
      <c r="ML72" s="27"/>
      <c r="MM72" s="137"/>
      <c r="MN72" s="137"/>
      <c r="MO72" s="137"/>
      <c r="MP72" s="137"/>
      <c r="MQ72" s="137"/>
      <c r="MR72" s="50"/>
      <c r="MS72" s="27"/>
      <c r="MT72" s="168"/>
      <c r="MU72" s="29"/>
      <c r="MW72" s="167"/>
      <c r="MX72" s="27"/>
      <c r="MY72" s="29"/>
      <c r="MZ72" s="27"/>
      <c r="NA72" s="137"/>
      <c r="NB72" s="137"/>
      <c r="NC72" s="137"/>
      <c r="ND72" s="137"/>
      <c r="NE72" s="137"/>
      <c r="NF72" s="50"/>
      <c r="NG72" s="27"/>
      <c r="NH72" s="168"/>
      <c r="NI72" s="29"/>
      <c r="NK72" s="167"/>
      <c r="NL72" s="27"/>
      <c r="NM72" s="29"/>
      <c r="NN72" s="27"/>
      <c r="NO72" s="137"/>
      <c r="NP72" s="137"/>
      <c r="NQ72" s="137"/>
      <c r="NR72" s="137"/>
      <c r="NS72" s="137"/>
      <c r="NT72" s="50"/>
    </row>
    <row r="73" spans="1:384" s="16" customFormat="1" ht="15" customHeight="1" x14ac:dyDescent="0.2">
      <c r="A73" s="1"/>
      <c r="B73" s="2"/>
      <c r="C73" s="2"/>
      <c r="D73" s="2"/>
      <c r="E73" s="2"/>
      <c r="F73" s="2"/>
      <c r="G73" s="2"/>
      <c r="H73" s="2"/>
      <c r="I73" s="340" t="s">
        <v>711</v>
      </c>
      <c r="J73" s="340"/>
      <c r="K73" s="340"/>
      <c r="L73" s="340"/>
      <c r="M73" s="3" t="s">
        <v>1</v>
      </c>
      <c r="N73" s="3"/>
      <c r="O73" s="3"/>
      <c r="P73" s="3"/>
      <c r="Q73" s="3"/>
      <c r="R73" s="3"/>
      <c r="S73" s="3"/>
      <c r="T73" s="3"/>
      <c r="U73" s="4"/>
      <c r="V73" s="5"/>
      <c r="W73" s="341" t="s">
        <v>712</v>
      </c>
      <c r="X73" s="341"/>
      <c r="Y73" s="341"/>
      <c r="Z73" s="341"/>
      <c r="AA73" s="4" t="s">
        <v>72</v>
      </c>
      <c r="AB73" s="4"/>
      <c r="AC73" s="4"/>
      <c r="AD73" s="4"/>
      <c r="AE73" s="4"/>
      <c r="AF73" s="4"/>
      <c r="AG73" s="4"/>
      <c r="AH73" s="4"/>
      <c r="AI73" s="3"/>
      <c r="AJ73" s="342" t="s">
        <v>713</v>
      </c>
      <c r="AK73" s="342"/>
      <c r="AL73" s="342"/>
      <c r="AM73" s="3" t="s">
        <v>1</v>
      </c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43" t="s">
        <v>714</v>
      </c>
      <c r="AY73" s="343"/>
      <c r="AZ73" s="343"/>
      <c r="BA73" s="3" t="s">
        <v>1</v>
      </c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43" t="s">
        <v>715</v>
      </c>
      <c r="BM73" s="343"/>
      <c r="BN73" s="343"/>
      <c r="BO73" s="3" t="s">
        <v>1</v>
      </c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43" t="s">
        <v>871</v>
      </c>
      <c r="CA73" s="343"/>
      <c r="CB73" s="343"/>
      <c r="CC73" s="3" t="s">
        <v>1</v>
      </c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43" t="s">
        <v>870</v>
      </c>
      <c r="CO73" s="343"/>
      <c r="CP73" s="343"/>
      <c r="CQ73" s="3" t="s">
        <v>1</v>
      </c>
      <c r="CR73" s="3"/>
      <c r="CS73" s="3"/>
      <c r="CT73" s="3"/>
      <c r="CU73" s="3"/>
      <c r="CV73" s="3"/>
      <c r="CW73" s="3"/>
      <c r="CX73" s="3"/>
      <c r="CY73" s="3"/>
      <c r="CZ73" s="3"/>
      <c r="DA73" s="6"/>
      <c r="DB73" s="344" t="s">
        <v>718</v>
      </c>
      <c r="DC73" s="344"/>
      <c r="DD73" s="344"/>
      <c r="DE73" s="7" t="s">
        <v>73</v>
      </c>
      <c r="DF73" s="7"/>
      <c r="DG73" s="6"/>
      <c r="DH73" s="6"/>
      <c r="DI73" s="6"/>
      <c r="DJ73" s="6"/>
      <c r="DK73" s="6"/>
      <c r="DL73" s="6"/>
      <c r="DM73" s="6"/>
      <c r="DN73" s="6"/>
      <c r="DO73" s="6"/>
      <c r="DP73" s="344" t="s">
        <v>719</v>
      </c>
      <c r="DQ73" s="344"/>
      <c r="DR73" s="344"/>
      <c r="DS73" s="6" t="s">
        <v>4</v>
      </c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8"/>
      <c r="EE73" s="345" t="s">
        <v>720</v>
      </c>
      <c r="EF73" s="345"/>
      <c r="EG73" s="345"/>
      <c r="EH73" s="345"/>
      <c r="EI73" s="6" t="s">
        <v>4</v>
      </c>
      <c r="EJ73" s="6"/>
      <c r="EK73" s="6"/>
      <c r="EL73" s="6"/>
      <c r="EM73" s="6"/>
      <c r="EN73" s="6"/>
      <c r="EO73" s="6"/>
      <c r="EP73" s="6"/>
      <c r="EQ73" s="6"/>
      <c r="ER73" s="344" t="s">
        <v>721</v>
      </c>
      <c r="ES73" s="344"/>
      <c r="ET73" s="344"/>
      <c r="EU73" s="6" t="s">
        <v>73</v>
      </c>
      <c r="EV73" s="6"/>
      <c r="EW73" s="6"/>
      <c r="EX73" s="6"/>
      <c r="EY73" s="6"/>
      <c r="EZ73" s="6"/>
      <c r="FA73" s="6"/>
      <c r="FB73" s="6"/>
      <c r="FC73" s="6"/>
      <c r="FD73" s="6"/>
      <c r="FE73" s="306"/>
      <c r="FF73" s="307"/>
      <c r="FG73" s="346" t="s">
        <v>838</v>
      </c>
      <c r="FH73" s="347"/>
      <c r="FI73" s="347"/>
      <c r="FJ73" s="347"/>
      <c r="FK73" s="306" t="s">
        <v>4</v>
      </c>
      <c r="FL73" s="306"/>
      <c r="FM73" s="306"/>
      <c r="FN73" s="306"/>
      <c r="FO73" s="306"/>
      <c r="FP73" s="306"/>
      <c r="FQ73" s="306"/>
      <c r="FR73" s="306"/>
      <c r="FS73" s="306"/>
      <c r="FT73" s="307"/>
      <c r="FU73" s="346" t="s">
        <v>839</v>
      </c>
      <c r="FV73" s="347"/>
      <c r="FW73" s="347"/>
      <c r="FX73" s="347"/>
      <c r="FY73" s="306" t="s">
        <v>4</v>
      </c>
      <c r="FZ73" s="306"/>
      <c r="GA73" s="306"/>
      <c r="GB73" s="306"/>
      <c r="GC73" s="306"/>
      <c r="GD73" s="306"/>
      <c r="GE73" s="306"/>
      <c r="GF73" s="306"/>
      <c r="GG73" s="12"/>
      <c r="GH73" s="13"/>
      <c r="GI73" s="348" t="s">
        <v>500</v>
      </c>
      <c r="GJ73" s="348"/>
      <c r="GK73" s="348"/>
      <c r="GL73" s="348"/>
      <c r="GM73" s="14" t="s">
        <v>4</v>
      </c>
      <c r="GN73" s="14"/>
      <c r="GO73" s="14"/>
      <c r="GP73" s="14"/>
      <c r="GQ73" s="14"/>
      <c r="GR73" s="14"/>
      <c r="GS73" s="14"/>
      <c r="GT73" s="14"/>
      <c r="GU73" s="14"/>
      <c r="GV73" s="13"/>
      <c r="GW73" s="348" t="s">
        <v>730</v>
      </c>
      <c r="GX73" s="348"/>
      <c r="GY73" s="348"/>
      <c r="GZ73" s="348"/>
      <c r="HA73" s="14" t="s">
        <v>4</v>
      </c>
      <c r="HB73" s="14"/>
      <c r="HC73" s="14"/>
      <c r="HD73" s="14"/>
      <c r="HE73" s="14"/>
      <c r="HF73" s="14"/>
      <c r="HG73" s="14"/>
      <c r="HH73" s="14"/>
      <c r="HI73" s="12"/>
      <c r="HJ73" s="13"/>
      <c r="HK73" s="349" t="s">
        <v>849</v>
      </c>
      <c r="HL73" s="348"/>
      <c r="HM73" s="348"/>
      <c r="HN73" s="348"/>
      <c r="HO73" s="14" t="s">
        <v>4</v>
      </c>
      <c r="HP73" s="14"/>
      <c r="HQ73" s="14"/>
      <c r="HR73" s="14"/>
      <c r="HS73" s="14"/>
      <c r="HT73" s="14"/>
      <c r="HU73" s="14"/>
      <c r="HV73" s="14"/>
      <c r="HW73" s="14"/>
      <c r="HX73" s="337" t="s">
        <v>731</v>
      </c>
      <c r="HY73" s="337"/>
      <c r="HZ73" s="337"/>
      <c r="IA73" s="14" t="s">
        <v>4</v>
      </c>
      <c r="IB73" s="14"/>
      <c r="IC73" s="14"/>
      <c r="ID73" s="14"/>
      <c r="IE73" s="14"/>
      <c r="IF73" s="14"/>
      <c r="IG73" s="14"/>
      <c r="IH73" s="14"/>
      <c r="II73" s="14"/>
      <c r="IJ73" s="14"/>
      <c r="IK73" s="12"/>
      <c r="IL73" s="337" t="s">
        <v>501</v>
      </c>
      <c r="IM73" s="337"/>
      <c r="IN73" s="337"/>
      <c r="IO73" s="14" t="s">
        <v>4</v>
      </c>
      <c r="IP73" s="14"/>
      <c r="IQ73" s="14"/>
      <c r="IR73" s="14"/>
      <c r="IS73" s="14"/>
      <c r="IT73" s="14"/>
      <c r="IU73" s="14"/>
      <c r="IV73" s="14"/>
      <c r="IW73" s="14"/>
      <c r="IX73" s="14"/>
      <c r="IY73" s="9"/>
      <c r="IZ73" s="338" t="s">
        <v>722</v>
      </c>
      <c r="JA73" s="338"/>
      <c r="JB73" s="338"/>
      <c r="JC73" s="9" t="s">
        <v>4</v>
      </c>
      <c r="JD73" s="9"/>
      <c r="JE73" s="9"/>
      <c r="JF73" s="9"/>
      <c r="JG73" s="9"/>
      <c r="JH73" s="9"/>
      <c r="JI73" s="9"/>
      <c r="JJ73" s="9"/>
      <c r="JK73" s="9"/>
      <c r="JL73" s="9"/>
      <c r="JM73" s="9"/>
      <c r="JN73" s="338" t="s">
        <v>723</v>
      </c>
      <c r="JO73" s="338"/>
      <c r="JP73" s="338"/>
      <c r="JQ73" s="9" t="s">
        <v>4</v>
      </c>
      <c r="JR73" s="9"/>
      <c r="JS73" s="9"/>
      <c r="JT73" s="9"/>
      <c r="JU73" s="9"/>
      <c r="JV73" s="9"/>
      <c r="JW73" s="9"/>
      <c r="JX73" s="9"/>
      <c r="JY73" s="9"/>
      <c r="JZ73" s="9"/>
      <c r="KA73" s="9"/>
      <c r="KB73" s="338" t="s">
        <v>724</v>
      </c>
      <c r="KC73" s="338"/>
      <c r="KD73" s="338"/>
      <c r="KE73" s="9" t="s">
        <v>4</v>
      </c>
      <c r="KF73" s="9"/>
      <c r="KG73" s="9"/>
      <c r="KH73" s="9"/>
      <c r="KI73" s="9"/>
      <c r="KJ73" s="9"/>
      <c r="KK73" s="9"/>
      <c r="KL73" s="9"/>
      <c r="KM73" s="9"/>
      <c r="KN73" s="9"/>
      <c r="KO73" s="9"/>
      <c r="KP73" s="338" t="s">
        <v>725</v>
      </c>
      <c r="KQ73" s="338"/>
      <c r="KR73" s="338"/>
      <c r="KS73" s="9" t="s">
        <v>4</v>
      </c>
      <c r="KT73" s="9"/>
      <c r="KU73" s="9"/>
      <c r="KV73" s="9"/>
      <c r="KW73" s="9"/>
      <c r="KX73" s="9"/>
      <c r="KY73" s="9"/>
      <c r="KZ73" s="9"/>
      <c r="LA73" s="9"/>
      <c r="LB73" s="9"/>
      <c r="LC73" s="9"/>
      <c r="LD73" s="338" t="s">
        <v>6</v>
      </c>
      <c r="LE73" s="338"/>
      <c r="LF73" s="338"/>
      <c r="LG73" s="9" t="s">
        <v>4</v>
      </c>
      <c r="LH73" s="9"/>
      <c r="LI73" s="9"/>
      <c r="LJ73" s="9"/>
      <c r="LK73" s="9"/>
      <c r="LL73" s="11"/>
      <c r="LM73" s="9"/>
      <c r="LN73" s="9"/>
      <c r="LO73" s="9"/>
      <c r="LP73" s="9"/>
      <c r="LQ73" s="9"/>
      <c r="LR73" s="10"/>
      <c r="LS73" s="339" t="s">
        <v>729</v>
      </c>
      <c r="LT73" s="339"/>
      <c r="LU73" s="339"/>
      <c r="LV73" s="339"/>
      <c r="LW73" s="9" t="s">
        <v>4</v>
      </c>
      <c r="LX73" s="9"/>
      <c r="LY73" s="9"/>
      <c r="LZ73" s="9"/>
      <c r="MA73" s="9"/>
      <c r="MB73" s="9"/>
      <c r="MC73" s="9"/>
      <c r="MD73" s="9"/>
      <c r="ME73" s="9"/>
      <c r="MF73" s="10"/>
      <c r="MG73" s="339" t="s">
        <v>728</v>
      </c>
      <c r="MH73" s="339"/>
      <c r="MI73" s="339"/>
      <c r="MJ73" s="339"/>
      <c r="MK73" s="9" t="s">
        <v>4</v>
      </c>
      <c r="ML73" s="9"/>
      <c r="MM73" s="9"/>
      <c r="MN73" s="9"/>
      <c r="MO73" s="9"/>
      <c r="MP73" s="9"/>
      <c r="MQ73" s="9"/>
      <c r="MR73" s="9"/>
      <c r="MS73" s="9"/>
      <c r="MT73" s="10"/>
      <c r="MU73" s="339" t="s">
        <v>727</v>
      </c>
      <c r="MV73" s="339"/>
      <c r="MW73" s="339"/>
      <c r="MX73" s="339"/>
      <c r="MY73" s="9" t="s">
        <v>4</v>
      </c>
      <c r="MZ73" s="9"/>
      <c r="NA73" s="9"/>
      <c r="NB73" s="9"/>
      <c r="NC73" s="9"/>
      <c r="ND73" s="9"/>
      <c r="NE73" s="9"/>
      <c r="NF73" s="9"/>
      <c r="NG73" s="9"/>
      <c r="NH73" s="10"/>
      <c r="NI73" s="339" t="s">
        <v>726</v>
      </c>
      <c r="NJ73" s="339"/>
      <c r="NK73" s="339"/>
      <c r="NL73" s="339"/>
      <c r="NM73" s="9" t="s">
        <v>4</v>
      </c>
      <c r="NN73" s="9"/>
      <c r="NO73" s="9"/>
      <c r="NP73" s="9"/>
      <c r="NQ73" s="9"/>
      <c r="NR73" s="9"/>
      <c r="NS73" s="9"/>
      <c r="NT73" s="9"/>
    </row>
    <row r="74" spans="1:384" x14ac:dyDescent="0.2">
      <c r="A74" s="17" t="s">
        <v>7</v>
      </c>
      <c r="B74" s="18" t="s">
        <v>733</v>
      </c>
      <c r="C74" s="19" t="s">
        <v>734</v>
      </c>
      <c r="D74" s="19" t="s">
        <v>735</v>
      </c>
      <c r="E74" s="20" t="s">
        <v>736</v>
      </c>
      <c r="F74" s="281" t="s">
        <v>737</v>
      </c>
      <c r="G74" s="286" t="s">
        <v>850</v>
      </c>
      <c r="H74" s="22"/>
      <c r="I74" s="23" t="s">
        <v>8</v>
      </c>
      <c r="J74" s="23" t="s">
        <v>9</v>
      </c>
      <c r="K74" s="24" t="s">
        <v>10</v>
      </c>
      <c r="L74" s="23" t="s">
        <v>9</v>
      </c>
      <c r="M74" s="23" t="s">
        <v>11</v>
      </c>
      <c r="N74" s="23" t="s">
        <v>12</v>
      </c>
      <c r="O74" s="23" t="s">
        <v>13</v>
      </c>
      <c r="P74" s="23"/>
      <c r="Q74" s="23" t="s">
        <v>14</v>
      </c>
      <c r="R74" s="23" t="s">
        <v>15</v>
      </c>
      <c r="S74" s="23" t="s">
        <v>16</v>
      </c>
      <c r="T74" s="23" t="s">
        <v>17</v>
      </c>
      <c r="U74" s="25"/>
      <c r="V74" s="26" t="s">
        <v>7</v>
      </c>
      <c r="W74" s="23" t="s">
        <v>8</v>
      </c>
      <c r="X74" s="23" t="s">
        <v>9</v>
      </c>
      <c r="Y74" s="24" t="s">
        <v>10</v>
      </c>
      <c r="Z74" s="23" t="s">
        <v>9</v>
      </c>
      <c r="AA74" s="23" t="s">
        <v>11</v>
      </c>
      <c r="AB74" s="23" t="s">
        <v>12</v>
      </c>
      <c r="AC74" s="23" t="s">
        <v>13</v>
      </c>
      <c r="AD74" s="23"/>
      <c r="AE74" s="23" t="s">
        <v>14</v>
      </c>
      <c r="AF74" s="23" t="s">
        <v>15</v>
      </c>
      <c r="AG74" s="23" t="s">
        <v>16</v>
      </c>
      <c r="AH74" s="23" t="s">
        <v>17</v>
      </c>
      <c r="AI74" s="27"/>
      <c r="AJ74" s="28" t="s">
        <v>7</v>
      </c>
      <c r="AK74" s="23" t="s">
        <v>8</v>
      </c>
      <c r="AL74" s="23" t="s">
        <v>9</v>
      </c>
      <c r="AM74" s="24" t="s">
        <v>10</v>
      </c>
      <c r="AN74" s="23" t="s">
        <v>9</v>
      </c>
      <c r="AO74" s="23" t="s">
        <v>11</v>
      </c>
      <c r="AP74" s="23" t="s">
        <v>12</v>
      </c>
      <c r="AQ74" s="23" t="s">
        <v>13</v>
      </c>
      <c r="AR74" s="23"/>
      <c r="AS74" s="23" t="s">
        <v>14</v>
      </c>
      <c r="AT74" s="23" t="s">
        <v>15</v>
      </c>
      <c r="AU74" s="23" t="s">
        <v>16</v>
      </c>
      <c r="AV74" s="23" t="s">
        <v>17</v>
      </c>
      <c r="AW74" s="27"/>
      <c r="AX74" s="28" t="s">
        <v>7</v>
      </c>
      <c r="AY74" s="23" t="s">
        <v>8</v>
      </c>
      <c r="AZ74" s="23" t="s">
        <v>9</v>
      </c>
      <c r="BA74" s="24" t="s">
        <v>10</v>
      </c>
      <c r="BB74" s="23" t="s">
        <v>9</v>
      </c>
      <c r="BC74" s="23" t="s">
        <v>11</v>
      </c>
      <c r="BD74" s="23" t="s">
        <v>12</v>
      </c>
      <c r="BE74" s="23" t="s">
        <v>13</v>
      </c>
      <c r="BF74" s="23"/>
      <c r="BG74" s="23" t="s">
        <v>14</v>
      </c>
      <c r="BH74" s="23" t="s">
        <v>15</v>
      </c>
      <c r="BI74" s="23" t="s">
        <v>16</v>
      </c>
      <c r="BJ74" s="23" t="s">
        <v>17</v>
      </c>
      <c r="BK74" s="29"/>
      <c r="BL74" s="28" t="s">
        <v>7</v>
      </c>
      <c r="BM74" s="23" t="s">
        <v>8</v>
      </c>
      <c r="BN74" s="23" t="s">
        <v>9</v>
      </c>
      <c r="BO74" s="24" t="s">
        <v>10</v>
      </c>
      <c r="BP74" s="23" t="s">
        <v>9</v>
      </c>
      <c r="BQ74" s="23" t="s">
        <v>11</v>
      </c>
      <c r="BR74" s="23" t="s">
        <v>12</v>
      </c>
      <c r="BS74" s="23" t="s">
        <v>13</v>
      </c>
      <c r="BT74" s="23" t="s">
        <v>18</v>
      </c>
      <c r="BU74" s="23" t="s">
        <v>14</v>
      </c>
      <c r="BV74" s="23" t="s">
        <v>12</v>
      </c>
      <c r="BW74" s="23" t="s">
        <v>19</v>
      </c>
      <c r="BX74" s="23" t="s">
        <v>17</v>
      </c>
      <c r="BY74" s="27"/>
      <c r="BZ74" s="28" t="s">
        <v>7</v>
      </c>
      <c r="CA74" s="23" t="s">
        <v>8</v>
      </c>
      <c r="CB74" s="23" t="s">
        <v>9</v>
      </c>
      <c r="CC74" s="24" t="s">
        <v>10</v>
      </c>
      <c r="CD74" s="23" t="s">
        <v>9</v>
      </c>
      <c r="CE74" s="23" t="s">
        <v>11</v>
      </c>
      <c r="CF74" s="23" t="s">
        <v>12</v>
      </c>
      <c r="CG74" s="23" t="s">
        <v>13</v>
      </c>
      <c r="CH74" s="30" t="s">
        <v>18</v>
      </c>
      <c r="CI74" s="23" t="s">
        <v>14</v>
      </c>
      <c r="CJ74" s="23" t="s">
        <v>12</v>
      </c>
      <c r="CK74" s="23" t="s">
        <v>19</v>
      </c>
      <c r="CL74" s="23" t="s">
        <v>17</v>
      </c>
      <c r="CM74" s="27"/>
      <c r="CN74" s="28" t="s">
        <v>7</v>
      </c>
      <c r="CO74" s="23" t="s">
        <v>8</v>
      </c>
      <c r="CP74" s="23" t="s">
        <v>9</v>
      </c>
      <c r="CQ74" s="24" t="s">
        <v>10</v>
      </c>
      <c r="CR74" s="23" t="s">
        <v>9</v>
      </c>
      <c r="CS74" s="23" t="s">
        <v>11</v>
      </c>
      <c r="CT74" s="23" t="s">
        <v>12</v>
      </c>
      <c r="CU74" s="23" t="s">
        <v>13</v>
      </c>
      <c r="CV74" s="31" t="s">
        <v>18</v>
      </c>
      <c r="CW74" s="23" t="s">
        <v>14</v>
      </c>
      <c r="CX74" s="23" t="s">
        <v>12</v>
      </c>
      <c r="CY74" s="23" t="s">
        <v>19</v>
      </c>
      <c r="CZ74" s="23" t="s">
        <v>17</v>
      </c>
      <c r="DA74" s="32"/>
      <c r="DB74" s="28" t="s">
        <v>7</v>
      </c>
      <c r="DC74" s="23" t="s">
        <v>8</v>
      </c>
      <c r="DD74" s="23" t="s">
        <v>9</v>
      </c>
      <c r="DE74" s="24" t="s">
        <v>10</v>
      </c>
      <c r="DF74" s="23" t="s">
        <v>9</v>
      </c>
      <c r="DG74" s="23" t="s">
        <v>11</v>
      </c>
      <c r="DH74" s="23" t="s">
        <v>12</v>
      </c>
      <c r="DI74" s="23" t="s">
        <v>13</v>
      </c>
      <c r="DJ74" s="31" t="s">
        <v>18</v>
      </c>
      <c r="DK74" s="23" t="s">
        <v>14</v>
      </c>
      <c r="DL74" s="23" t="s">
        <v>12</v>
      </c>
      <c r="DM74" s="23" t="s">
        <v>19</v>
      </c>
      <c r="DN74" s="23" t="s">
        <v>17</v>
      </c>
      <c r="DO74" s="25"/>
      <c r="DP74" s="28" t="s">
        <v>7</v>
      </c>
      <c r="DQ74" s="23" t="s">
        <v>8</v>
      </c>
      <c r="DR74" s="23" t="s">
        <v>9</v>
      </c>
      <c r="DS74" s="24" t="s">
        <v>10</v>
      </c>
      <c r="DT74" s="23" t="s">
        <v>9</v>
      </c>
      <c r="DU74" s="23" t="s">
        <v>11</v>
      </c>
      <c r="DV74" s="23" t="s">
        <v>12</v>
      </c>
      <c r="DW74" s="23" t="s">
        <v>13</v>
      </c>
      <c r="DX74" s="31" t="s">
        <v>18</v>
      </c>
      <c r="DY74" s="23" t="s">
        <v>14</v>
      </c>
      <c r="DZ74" s="23" t="s">
        <v>12</v>
      </c>
      <c r="EA74" s="23" t="s">
        <v>19</v>
      </c>
      <c r="EB74" s="23" t="s">
        <v>17</v>
      </c>
      <c r="EC74" s="27"/>
      <c r="ED74" s="26" t="s">
        <v>7</v>
      </c>
      <c r="EE74" s="23" t="s">
        <v>8</v>
      </c>
      <c r="EF74" s="23" t="s">
        <v>9</v>
      </c>
      <c r="EG74" s="24" t="s">
        <v>10</v>
      </c>
      <c r="EH74" s="23" t="s">
        <v>9</v>
      </c>
      <c r="EI74" s="23" t="s">
        <v>11</v>
      </c>
      <c r="EJ74" s="23" t="s">
        <v>12</v>
      </c>
      <c r="EK74" s="23" t="s">
        <v>13</v>
      </c>
      <c r="EL74" s="23"/>
      <c r="EM74" s="23" t="s">
        <v>14</v>
      </c>
      <c r="EN74" s="23" t="s">
        <v>15</v>
      </c>
      <c r="EO74" s="23" t="s">
        <v>16</v>
      </c>
      <c r="EP74" s="23" t="s">
        <v>17</v>
      </c>
      <c r="EQ74" s="27"/>
      <c r="ER74" s="28" t="s">
        <v>7</v>
      </c>
      <c r="ES74" s="23" t="s">
        <v>8</v>
      </c>
      <c r="ET74" s="23" t="s">
        <v>9</v>
      </c>
      <c r="EU74" s="24" t="s">
        <v>10</v>
      </c>
      <c r="EV74" s="23" t="s">
        <v>9</v>
      </c>
      <c r="EW74" s="23" t="s">
        <v>11</v>
      </c>
      <c r="EX74" s="23" t="s">
        <v>12</v>
      </c>
      <c r="EY74" s="23" t="s">
        <v>13</v>
      </c>
      <c r="EZ74" s="23"/>
      <c r="FA74" s="23" t="s">
        <v>14</v>
      </c>
      <c r="FB74" s="23" t="s">
        <v>15</v>
      </c>
      <c r="FC74" s="23" t="s">
        <v>16</v>
      </c>
      <c r="FD74" s="23" t="s">
        <v>17</v>
      </c>
      <c r="FE74" s="29"/>
      <c r="FF74" s="26" t="s">
        <v>7</v>
      </c>
      <c r="FG74" s="23" t="s">
        <v>8</v>
      </c>
      <c r="FH74" s="23" t="s">
        <v>9</v>
      </c>
      <c r="FI74" s="24" t="s">
        <v>10</v>
      </c>
      <c r="FJ74" s="23" t="s">
        <v>9</v>
      </c>
      <c r="FK74" s="23" t="s">
        <v>11</v>
      </c>
      <c r="FL74" s="23" t="s">
        <v>12</v>
      </c>
      <c r="FM74" s="23" t="s">
        <v>13</v>
      </c>
      <c r="FN74" s="23"/>
      <c r="FO74" s="23" t="s">
        <v>14</v>
      </c>
      <c r="FP74" s="23" t="s">
        <v>15</v>
      </c>
      <c r="FQ74" s="23" t="s">
        <v>16</v>
      </c>
      <c r="FR74" s="23" t="s">
        <v>17</v>
      </c>
      <c r="FS74" s="29"/>
      <c r="FT74" s="26" t="s">
        <v>7</v>
      </c>
      <c r="FU74" s="23" t="s">
        <v>8</v>
      </c>
      <c r="FV74" s="23" t="s">
        <v>9</v>
      </c>
      <c r="FW74" s="24" t="s">
        <v>10</v>
      </c>
      <c r="FX74" s="23" t="s">
        <v>9</v>
      </c>
      <c r="FY74" s="23" t="s">
        <v>11</v>
      </c>
      <c r="FZ74" s="23" t="s">
        <v>12</v>
      </c>
      <c r="GA74" s="23" t="s">
        <v>13</v>
      </c>
      <c r="GB74" s="23"/>
      <c r="GC74" s="23" t="s">
        <v>14</v>
      </c>
      <c r="GD74" s="23" t="s">
        <v>15</v>
      </c>
      <c r="GE74" s="23" t="s">
        <v>16</v>
      </c>
      <c r="GF74" s="23" t="s">
        <v>17</v>
      </c>
      <c r="GG74" s="36"/>
      <c r="GH74" s="26" t="s">
        <v>7</v>
      </c>
      <c r="GI74" s="23" t="s">
        <v>8</v>
      </c>
      <c r="GJ74" s="23" t="s">
        <v>9</v>
      </c>
      <c r="GK74" s="24" t="s">
        <v>10</v>
      </c>
      <c r="GL74" s="23" t="s">
        <v>9</v>
      </c>
      <c r="GM74" s="23" t="s">
        <v>11</v>
      </c>
      <c r="GN74" s="23" t="s">
        <v>12</v>
      </c>
      <c r="GO74" s="23" t="s">
        <v>13</v>
      </c>
      <c r="GP74" s="23"/>
      <c r="GQ74" s="23" t="s">
        <v>14</v>
      </c>
      <c r="GR74" s="23" t="s">
        <v>15</v>
      </c>
      <c r="GS74" s="23" t="s">
        <v>16</v>
      </c>
      <c r="GT74" s="23" t="s">
        <v>17</v>
      </c>
      <c r="GU74" s="25"/>
      <c r="GV74" s="26" t="s">
        <v>7</v>
      </c>
      <c r="GW74" s="23" t="s">
        <v>8</v>
      </c>
      <c r="GX74" s="23" t="s">
        <v>9</v>
      </c>
      <c r="GY74" s="24" t="s">
        <v>10</v>
      </c>
      <c r="GZ74" s="23" t="s">
        <v>9</v>
      </c>
      <c r="HA74" s="23" t="s">
        <v>11</v>
      </c>
      <c r="HB74" s="23" t="s">
        <v>12</v>
      </c>
      <c r="HC74" s="23" t="s">
        <v>13</v>
      </c>
      <c r="HD74" s="23"/>
      <c r="HE74" s="23" t="s">
        <v>14</v>
      </c>
      <c r="HF74" s="23" t="s">
        <v>15</v>
      </c>
      <c r="HG74" s="23" t="s">
        <v>16</v>
      </c>
      <c r="HH74" s="23" t="s">
        <v>17</v>
      </c>
      <c r="HI74" s="29"/>
      <c r="HJ74" s="26" t="s">
        <v>7</v>
      </c>
      <c r="HK74" s="23" t="s">
        <v>8</v>
      </c>
      <c r="HL74" s="23" t="s">
        <v>9</v>
      </c>
      <c r="HM74" s="24" t="s">
        <v>10</v>
      </c>
      <c r="HN74" s="23" t="s">
        <v>9</v>
      </c>
      <c r="HO74" s="23" t="s">
        <v>11</v>
      </c>
      <c r="HP74" s="23" t="s">
        <v>12</v>
      </c>
      <c r="HQ74" s="23" t="s">
        <v>13</v>
      </c>
      <c r="HR74" s="23"/>
      <c r="HS74" s="23" t="s">
        <v>14</v>
      </c>
      <c r="HT74" s="23" t="s">
        <v>15</v>
      </c>
      <c r="HU74" s="23" t="s">
        <v>16</v>
      </c>
      <c r="HV74" s="23" t="s">
        <v>17</v>
      </c>
      <c r="HW74" s="34"/>
      <c r="HX74" s="28" t="s">
        <v>7</v>
      </c>
      <c r="HY74" s="23" t="s">
        <v>8</v>
      </c>
      <c r="HZ74" s="23" t="s">
        <v>9</v>
      </c>
      <c r="IA74" s="24" t="s">
        <v>10</v>
      </c>
      <c r="IB74" s="23" t="s">
        <v>9</v>
      </c>
      <c r="IC74" s="23" t="s">
        <v>11</v>
      </c>
      <c r="ID74" s="23" t="s">
        <v>12</v>
      </c>
      <c r="IE74" s="23" t="s">
        <v>13</v>
      </c>
      <c r="IF74" s="23" t="s">
        <v>18</v>
      </c>
      <c r="IG74" s="23" t="s">
        <v>14</v>
      </c>
      <c r="IH74" s="23" t="s">
        <v>12</v>
      </c>
      <c r="II74" s="23" t="s">
        <v>19</v>
      </c>
      <c r="IJ74" s="23" t="s">
        <v>17</v>
      </c>
      <c r="IK74" s="29"/>
      <c r="IL74" s="28" t="s">
        <v>7</v>
      </c>
      <c r="IM74" s="23" t="s">
        <v>8</v>
      </c>
      <c r="IN74" s="23" t="s">
        <v>9</v>
      </c>
      <c r="IO74" s="24" t="s">
        <v>10</v>
      </c>
      <c r="IP74" s="23" t="s">
        <v>9</v>
      </c>
      <c r="IQ74" s="23" t="s">
        <v>11</v>
      </c>
      <c r="IR74" s="23" t="s">
        <v>12</v>
      </c>
      <c r="IS74" s="23" t="s">
        <v>13</v>
      </c>
      <c r="IT74" s="23" t="s">
        <v>18</v>
      </c>
      <c r="IU74" s="23" t="s">
        <v>14</v>
      </c>
      <c r="IV74" s="23" t="s">
        <v>12</v>
      </c>
      <c r="IW74" s="23" t="s">
        <v>19</v>
      </c>
      <c r="IX74" s="23" t="s">
        <v>17</v>
      </c>
      <c r="IY74" s="33"/>
      <c r="IZ74" s="28" t="s">
        <v>7</v>
      </c>
      <c r="JA74" s="23" t="s">
        <v>8</v>
      </c>
      <c r="JB74" s="23" t="s">
        <v>9</v>
      </c>
      <c r="JC74" s="24" t="s">
        <v>10</v>
      </c>
      <c r="JD74" s="23" t="s">
        <v>9</v>
      </c>
      <c r="JE74" s="23" t="s">
        <v>11</v>
      </c>
      <c r="JF74" s="23" t="s">
        <v>12</v>
      </c>
      <c r="JG74" s="23" t="s">
        <v>13</v>
      </c>
      <c r="JH74" s="24" t="s">
        <v>18</v>
      </c>
      <c r="JI74" s="23" t="s">
        <v>14</v>
      </c>
      <c r="JJ74" s="23" t="s">
        <v>12</v>
      </c>
      <c r="JK74" s="23" t="s">
        <v>19</v>
      </c>
      <c r="JL74" s="23" t="s">
        <v>17</v>
      </c>
      <c r="JM74" s="27"/>
      <c r="JN74" s="28" t="s">
        <v>7</v>
      </c>
      <c r="JO74" s="23" t="s">
        <v>8</v>
      </c>
      <c r="JP74" s="23" t="s">
        <v>9</v>
      </c>
      <c r="JQ74" s="24" t="s">
        <v>10</v>
      </c>
      <c r="JR74" s="23" t="s">
        <v>9</v>
      </c>
      <c r="JS74" s="23" t="s">
        <v>11</v>
      </c>
      <c r="JT74" s="23" t="s">
        <v>12</v>
      </c>
      <c r="JU74" s="23" t="s">
        <v>13</v>
      </c>
      <c r="JV74" s="23" t="s">
        <v>18</v>
      </c>
      <c r="JW74" s="23" t="s">
        <v>14</v>
      </c>
      <c r="JX74" s="23" t="s">
        <v>12</v>
      </c>
      <c r="JY74" s="23" t="s">
        <v>19</v>
      </c>
      <c r="JZ74" s="23" t="s">
        <v>17</v>
      </c>
      <c r="KA74" s="34"/>
      <c r="KB74" s="28" t="s">
        <v>7</v>
      </c>
      <c r="KC74" s="23" t="s">
        <v>8</v>
      </c>
      <c r="KD74" s="23" t="s">
        <v>9</v>
      </c>
      <c r="KE74" s="24" t="s">
        <v>10</v>
      </c>
      <c r="KF74" s="23" t="s">
        <v>9</v>
      </c>
      <c r="KG74" s="23" t="s">
        <v>11</v>
      </c>
      <c r="KH74" s="23" t="s">
        <v>12</v>
      </c>
      <c r="KI74" s="23" t="s">
        <v>13</v>
      </c>
      <c r="KJ74" s="24" t="s">
        <v>18</v>
      </c>
      <c r="KK74" s="23" t="s">
        <v>14</v>
      </c>
      <c r="KL74" s="23" t="s">
        <v>12</v>
      </c>
      <c r="KM74" s="23" t="s">
        <v>19</v>
      </c>
      <c r="KN74" s="23" t="s">
        <v>17</v>
      </c>
      <c r="KO74" s="27"/>
      <c r="KP74" s="28" t="s">
        <v>7</v>
      </c>
      <c r="KQ74" s="23" t="s">
        <v>8</v>
      </c>
      <c r="KR74" s="23" t="s">
        <v>9</v>
      </c>
      <c r="KS74" s="24" t="s">
        <v>10</v>
      </c>
      <c r="KT74" s="23" t="s">
        <v>9</v>
      </c>
      <c r="KU74" s="23" t="s">
        <v>11</v>
      </c>
      <c r="KV74" s="23" t="s">
        <v>12</v>
      </c>
      <c r="KW74" s="23" t="s">
        <v>13</v>
      </c>
      <c r="KX74" s="23" t="s">
        <v>18</v>
      </c>
      <c r="KY74" s="23" t="s">
        <v>14</v>
      </c>
      <c r="KZ74" s="23" t="s">
        <v>12</v>
      </c>
      <c r="LA74" s="23" t="s">
        <v>19</v>
      </c>
      <c r="LB74" s="23" t="s">
        <v>17</v>
      </c>
      <c r="LC74" s="25"/>
      <c r="LD74" s="28" t="s">
        <v>7</v>
      </c>
      <c r="LE74" s="23" t="s">
        <v>8</v>
      </c>
      <c r="LF74" s="23" t="s">
        <v>9</v>
      </c>
      <c r="LG74" s="24" t="s">
        <v>10</v>
      </c>
      <c r="LH74" s="23" t="s">
        <v>9</v>
      </c>
      <c r="LI74" s="23" t="s">
        <v>11</v>
      </c>
      <c r="LJ74" s="23" t="s">
        <v>12</v>
      </c>
      <c r="LK74" s="23" t="s">
        <v>13</v>
      </c>
      <c r="LL74" s="24" t="s">
        <v>18</v>
      </c>
      <c r="LM74" s="23" t="s">
        <v>14</v>
      </c>
      <c r="LN74" s="23" t="s">
        <v>12</v>
      </c>
      <c r="LO74" s="23" t="s">
        <v>19</v>
      </c>
      <c r="LP74" s="23" t="s">
        <v>17</v>
      </c>
      <c r="LQ74" s="25"/>
      <c r="LR74" s="26" t="s">
        <v>7</v>
      </c>
      <c r="LS74" s="23" t="s">
        <v>8</v>
      </c>
      <c r="LT74" s="23" t="s">
        <v>9</v>
      </c>
      <c r="LU74" s="24" t="s">
        <v>10</v>
      </c>
      <c r="LV74" s="23" t="s">
        <v>9</v>
      </c>
      <c r="LW74" s="23" t="s">
        <v>11</v>
      </c>
      <c r="LX74" s="23" t="s">
        <v>12</v>
      </c>
      <c r="LY74" s="23" t="s">
        <v>13</v>
      </c>
      <c r="LZ74" s="23"/>
      <c r="MA74" s="23" t="s">
        <v>14</v>
      </c>
      <c r="MB74" s="23" t="s">
        <v>15</v>
      </c>
      <c r="MC74" s="23" t="s">
        <v>16</v>
      </c>
      <c r="MD74" s="23" t="s">
        <v>17</v>
      </c>
      <c r="ME74" s="27"/>
      <c r="MF74" s="26" t="s">
        <v>7</v>
      </c>
      <c r="MG74" s="23" t="s">
        <v>8</v>
      </c>
      <c r="MH74" s="23" t="s">
        <v>9</v>
      </c>
      <c r="MI74" s="24" t="s">
        <v>10</v>
      </c>
      <c r="MJ74" s="23" t="s">
        <v>9</v>
      </c>
      <c r="MK74" s="23" t="s">
        <v>11</v>
      </c>
      <c r="ML74" s="23" t="s">
        <v>12</v>
      </c>
      <c r="MM74" s="23" t="s">
        <v>13</v>
      </c>
      <c r="MN74" s="23"/>
      <c r="MO74" s="23" t="s">
        <v>14</v>
      </c>
      <c r="MP74" s="23" t="s">
        <v>15</v>
      </c>
      <c r="MQ74" s="23" t="s">
        <v>16</v>
      </c>
      <c r="MR74" s="35"/>
      <c r="MS74" s="25"/>
      <c r="MT74" s="26" t="s">
        <v>7</v>
      </c>
      <c r="MU74" s="23" t="s">
        <v>8</v>
      </c>
      <c r="MV74" s="23" t="s">
        <v>9</v>
      </c>
      <c r="MW74" s="24" t="s">
        <v>10</v>
      </c>
      <c r="MX74" s="23" t="s">
        <v>9</v>
      </c>
      <c r="MY74" s="23" t="s">
        <v>11</v>
      </c>
      <c r="MZ74" s="23" t="s">
        <v>12</v>
      </c>
      <c r="NA74" s="23" t="s">
        <v>13</v>
      </c>
      <c r="NB74" s="23"/>
      <c r="NC74" s="23" t="s">
        <v>14</v>
      </c>
      <c r="ND74" s="23" t="s">
        <v>15</v>
      </c>
      <c r="NE74" s="23" t="s">
        <v>16</v>
      </c>
      <c r="NF74" s="23" t="s">
        <v>17</v>
      </c>
      <c r="NG74" s="27"/>
      <c r="NH74" s="26" t="s">
        <v>7</v>
      </c>
      <c r="NI74" s="23" t="s">
        <v>8</v>
      </c>
      <c r="NJ74" s="23" t="s">
        <v>9</v>
      </c>
      <c r="NK74" s="24" t="s">
        <v>10</v>
      </c>
      <c r="NL74" s="23" t="s">
        <v>9</v>
      </c>
      <c r="NM74" s="23" t="s">
        <v>11</v>
      </c>
      <c r="NN74" s="23" t="s">
        <v>12</v>
      </c>
      <c r="NO74" s="23" t="s">
        <v>13</v>
      </c>
      <c r="NP74" s="23"/>
      <c r="NQ74" s="23" t="s">
        <v>14</v>
      </c>
      <c r="NR74" s="23" t="s">
        <v>15</v>
      </c>
      <c r="NS74" s="23" t="s">
        <v>16</v>
      </c>
      <c r="NT74" s="23" t="s">
        <v>17</v>
      </c>
    </row>
    <row r="75" spans="1:384" x14ac:dyDescent="0.2">
      <c r="A75" s="38">
        <v>46065</v>
      </c>
      <c r="B75" s="39">
        <v>4451</v>
      </c>
      <c r="C75" s="40">
        <v>1715</v>
      </c>
      <c r="D75" s="40">
        <v>344</v>
      </c>
      <c r="E75" s="41">
        <v>1419</v>
      </c>
      <c r="F75" s="41">
        <v>682</v>
      </c>
      <c r="G75" s="40">
        <v>291</v>
      </c>
      <c r="H75" s="42"/>
      <c r="I75" s="43">
        <v>6201</v>
      </c>
      <c r="J75" s="43">
        <v>57</v>
      </c>
      <c r="K75" s="43">
        <v>188</v>
      </c>
      <c r="L75" s="43">
        <v>1</v>
      </c>
      <c r="M75" s="43">
        <v>18</v>
      </c>
      <c r="N75" s="43">
        <v>1</v>
      </c>
      <c r="O75" s="43">
        <v>0</v>
      </c>
      <c r="P75" s="43"/>
      <c r="Q75" s="44">
        <v>855</v>
      </c>
      <c r="R75" s="44">
        <v>855</v>
      </c>
      <c r="S75" s="45">
        <v>0.15</v>
      </c>
      <c r="T75" s="305" t="s">
        <v>1042</v>
      </c>
      <c r="U75" s="27"/>
      <c r="V75" s="46">
        <v>46065</v>
      </c>
      <c r="W75" s="47">
        <v>15674</v>
      </c>
      <c r="X75" s="43">
        <v>43</v>
      </c>
      <c r="Y75" s="43">
        <v>589</v>
      </c>
      <c r="Z75" s="43">
        <v>0</v>
      </c>
      <c r="AA75" s="43">
        <v>11</v>
      </c>
      <c r="AB75" s="43">
        <v>1</v>
      </c>
      <c r="AC75" s="43">
        <v>9</v>
      </c>
      <c r="AD75" s="43"/>
      <c r="AE75" s="44">
        <v>1026</v>
      </c>
      <c r="AF75" s="44">
        <v>1026</v>
      </c>
      <c r="AG75" s="45">
        <v>0.2386046511627907</v>
      </c>
      <c r="AH75" s="35" t="s">
        <v>1027</v>
      </c>
      <c r="AI75" s="27"/>
      <c r="AJ75" s="46">
        <v>46065</v>
      </c>
      <c r="AK75" s="43">
        <v>19795</v>
      </c>
      <c r="AL75" s="43">
        <v>60</v>
      </c>
      <c r="AM75" s="43">
        <v>402</v>
      </c>
      <c r="AN75" s="43">
        <v>0</v>
      </c>
      <c r="AO75" s="43">
        <v>32</v>
      </c>
      <c r="AP75" s="43">
        <v>0</v>
      </c>
      <c r="AQ75" s="43">
        <v>1</v>
      </c>
      <c r="AR75" s="43"/>
      <c r="AS75" s="43">
        <v>880</v>
      </c>
      <c r="AT75" s="44">
        <v>0</v>
      </c>
      <c r="AU75" s="45">
        <v>0</v>
      </c>
      <c r="AV75" s="35" t="s">
        <v>526</v>
      </c>
      <c r="AW75" s="27"/>
      <c r="AX75" s="46">
        <v>46065</v>
      </c>
      <c r="AY75" s="48">
        <v>33973</v>
      </c>
      <c r="AZ75" s="48">
        <v>856</v>
      </c>
      <c r="BA75" s="48">
        <v>679</v>
      </c>
      <c r="BB75" s="48">
        <v>4</v>
      </c>
      <c r="BC75" s="48">
        <v>23</v>
      </c>
      <c r="BD75" s="48">
        <v>6</v>
      </c>
      <c r="BE75" s="48">
        <v>10</v>
      </c>
      <c r="BF75" s="48"/>
      <c r="BG75" s="48">
        <v>1500</v>
      </c>
      <c r="BH75" s="48">
        <v>9000</v>
      </c>
      <c r="BI75" s="49">
        <v>0.10514018691588785</v>
      </c>
      <c r="BJ75" s="35" t="s">
        <v>1023</v>
      </c>
      <c r="BK75" s="50"/>
      <c r="BL75" s="51">
        <v>46065</v>
      </c>
      <c r="BM75" s="44">
        <v>14292</v>
      </c>
      <c r="BN75" s="43">
        <v>56</v>
      </c>
      <c r="BO75" s="43">
        <v>521</v>
      </c>
      <c r="BP75" s="43">
        <v>3</v>
      </c>
      <c r="BQ75" s="43">
        <v>8</v>
      </c>
      <c r="BR75" s="43">
        <v>2</v>
      </c>
      <c r="BS75" s="43">
        <v>4</v>
      </c>
      <c r="BT75" s="53" t="s">
        <v>955</v>
      </c>
      <c r="BU75" s="47">
        <v>660</v>
      </c>
      <c r="BV75" s="43">
        <v>1320</v>
      </c>
      <c r="BW75" s="54">
        <v>0.23571428571428571</v>
      </c>
      <c r="BX75" s="35"/>
      <c r="BY75" s="27"/>
      <c r="BZ75" s="51">
        <v>46065</v>
      </c>
      <c r="CA75" s="43">
        <v>2906</v>
      </c>
      <c r="CB75" s="43">
        <v>30</v>
      </c>
      <c r="CC75" s="43">
        <v>54</v>
      </c>
      <c r="CD75" s="43">
        <v>0</v>
      </c>
      <c r="CE75" s="43">
        <v>10</v>
      </c>
      <c r="CF75" s="43">
        <v>-1</v>
      </c>
      <c r="CG75" s="43">
        <v>0</v>
      </c>
      <c r="CH75" s="55" t="s">
        <v>876</v>
      </c>
      <c r="CI75" s="43">
        <v>900</v>
      </c>
      <c r="CJ75" s="43">
        <v>-900</v>
      </c>
      <c r="CK75" s="54">
        <v>-0.3</v>
      </c>
      <c r="CL75" s="56"/>
      <c r="CM75" s="27"/>
      <c r="CN75" s="51">
        <v>46065</v>
      </c>
      <c r="CO75" s="43">
        <v>2522</v>
      </c>
      <c r="CP75" s="43">
        <v>15</v>
      </c>
      <c r="CQ75" s="43">
        <v>54</v>
      </c>
      <c r="CR75" s="43">
        <v>3</v>
      </c>
      <c r="CS75" s="43">
        <v>18</v>
      </c>
      <c r="CT75" s="43">
        <v>3</v>
      </c>
      <c r="CU75" s="43">
        <v>0</v>
      </c>
      <c r="CV75" s="57" t="s">
        <v>919</v>
      </c>
      <c r="CW75" s="43">
        <v>1100</v>
      </c>
      <c r="CX75" s="43">
        <v>3300</v>
      </c>
      <c r="CY75" s="54">
        <v>2.2000000000000002</v>
      </c>
      <c r="CZ75" s="56"/>
      <c r="DA75" s="58"/>
      <c r="DB75" s="51">
        <v>46065</v>
      </c>
      <c r="DC75" s="44">
        <v>8729</v>
      </c>
      <c r="DD75" s="59">
        <v>43</v>
      </c>
      <c r="DE75" s="43">
        <v>311</v>
      </c>
      <c r="DF75" s="43">
        <v>0</v>
      </c>
      <c r="DG75" s="43">
        <v>21</v>
      </c>
      <c r="DH75" s="43">
        <v>0</v>
      </c>
      <c r="DI75" s="52">
        <v>0</v>
      </c>
      <c r="DJ75" s="53" t="s">
        <v>466</v>
      </c>
      <c r="DK75" s="47">
        <v>1100</v>
      </c>
      <c r="DL75" s="43">
        <v>0</v>
      </c>
      <c r="DM75" s="54">
        <v>0</v>
      </c>
      <c r="DN75" s="35"/>
      <c r="DO75" s="27"/>
      <c r="DP75" s="51">
        <v>46065</v>
      </c>
      <c r="DQ75" s="43">
        <v>2729</v>
      </c>
      <c r="DR75" s="59">
        <v>3</v>
      </c>
      <c r="DS75" s="43">
        <v>86</v>
      </c>
      <c r="DT75" s="43">
        <v>0</v>
      </c>
      <c r="DU75" s="43">
        <v>11</v>
      </c>
      <c r="DV75" s="43">
        <v>0</v>
      </c>
      <c r="DW75" s="52">
        <v>0</v>
      </c>
      <c r="DX75" s="53" t="s">
        <v>50</v>
      </c>
      <c r="DY75" s="47">
        <v>700</v>
      </c>
      <c r="DZ75" s="43">
        <v>0</v>
      </c>
      <c r="EA75" s="54">
        <v>0</v>
      </c>
      <c r="EB75" s="35" t="s">
        <v>1029</v>
      </c>
      <c r="EC75" s="27"/>
      <c r="ED75" s="46">
        <v>46065</v>
      </c>
      <c r="EE75" s="47">
        <v>31636</v>
      </c>
      <c r="EF75" s="43">
        <v>85</v>
      </c>
      <c r="EG75" s="43">
        <v>1555</v>
      </c>
      <c r="EH75" s="43">
        <v>1</v>
      </c>
      <c r="EI75" s="43">
        <v>38</v>
      </c>
      <c r="EJ75" s="43">
        <v>2</v>
      </c>
      <c r="EK75" s="43">
        <v>0</v>
      </c>
      <c r="EL75" s="43"/>
      <c r="EM75" s="43">
        <v>715</v>
      </c>
      <c r="EN75" s="44">
        <v>1430</v>
      </c>
      <c r="EO75" s="45">
        <v>0.16823529411764707</v>
      </c>
      <c r="EP75" s="35" t="s">
        <v>526</v>
      </c>
      <c r="EQ75" s="27"/>
      <c r="ER75" s="46">
        <v>46065</v>
      </c>
      <c r="ES75" s="43">
        <v>10402</v>
      </c>
      <c r="ET75" s="59">
        <v>61</v>
      </c>
      <c r="EU75" s="43">
        <v>301</v>
      </c>
      <c r="EV75" s="43">
        <v>3</v>
      </c>
      <c r="EW75" s="43">
        <v>48</v>
      </c>
      <c r="EX75" s="43">
        <v>3</v>
      </c>
      <c r="EY75" s="43">
        <v>3</v>
      </c>
      <c r="EZ75" s="43"/>
      <c r="FA75" s="44">
        <v>726</v>
      </c>
      <c r="FB75" s="44">
        <v>2178</v>
      </c>
      <c r="FC75" s="45">
        <v>0.35704918032786886</v>
      </c>
      <c r="FD75" s="35" t="s">
        <v>1057</v>
      </c>
      <c r="FE75" s="27"/>
      <c r="FF75" s="46">
        <v>46065</v>
      </c>
      <c r="FG75" s="47">
        <v>3542</v>
      </c>
      <c r="FH75" s="43">
        <v>188</v>
      </c>
      <c r="FI75" s="43">
        <v>81</v>
      </c>
      <c r="FJ75" s="43">
        <v>3</v>
      </c>
      <c r="FK75" s="43">
        <v>36</v>
      </c>
      <c r="FL75" s="43">
        <v>3</v>
      </c>
      <c r="FM75" s="43">
        <v>9</v>
      </c>
      <c r="FN75" s="43"/>
      <c r="FO75" s="43">
        <v>935</v>
      </c>
      <c r="FP75" s="44">
        <v>2805</v>
      </c>
      <c r="FQ75" s="45">
        <v>0.14920212765957447</v>
      </c>
      <c r="FR75" s="35" t="s">
        <v>1057</v>
      </c>
      <c r="FS75" s="27"/>
      <c r="FT75" s="46">
        <v>46065</v>
      </c>
      <c r="FU75" s="47">
        <v>1818</v>
      </c>
      <c r="FV75" s="43">
        <v>103</v>
      </c>
      <c r="FW75" s="43">
        <v>42</v>
      </c>
      <c r="FX75" s="43">
        <v>0</v>
      </c>
      <c r="FY75" s="43">
        <v>48</v>
      </c>
      <c r="FZ75" s="43">
        <v>0</v>
      </c>
      <c r="GA75" s="43">
        <v>8</v>
      </c>
      <c r="GB75" s="43"/>
      <c r="GC75" s="43">
        <v>700</v>
      </c>
      <c r="GD75" s="44">
        <v>0</v>
      </c>
      <c r="GE75" s="45">
        <v>0</v>
      </c>
      <c r="GF75" s="35" t="s">
        <v>1058</v>
      </c>
      <c r="GG75" s="65"/>
      <c r="GH75" s="46">
        <v>46065</v>
      </c>
      <c r="GI75" s="47">
        <v>4193</v>
      </c>
      <c r="GJ75" s="43">
        <v>36</v>
      </c>
      <c r="GK75" s="43">
        <v>420</v>
      </c>
      <c r="GL75" s="43">
        <v>1</v>
      </c>
      <c r="GM75" s="43">
        <v>15</v>
      </c>
      <c r="GN75" s="43">
        <v>1</v>
      </c>
      <c r="GO75" s="43">
        <v>11</v>
      </c>
      <c r="GP75" s="43"/>
      <c r="GQ75" s="43">
        <v>1000</v>
      </c>
      <c r="GR75" s="44">
        <v>1000</v>
      </c>
      <c r="GS75" s="45">
        <v>0.27777777777777779</v>
      </c>
      <c r="GT75" s="35" t="s">
        <v>1014</v>
      </c>
      <c r="GU75" s="27"/>
      <c r="GV75" s="46">
        <v>46065</v>
      </c>
      <c r="GW75" s="47">
        <v>3087</v>
      </c>
      <c r="GX75" s="43">
        <v>21</v>
      </c>
      <c r="GY75" s="43">
        <v>233</v>
      </c>
      <c r="GZ75" s="43">
        <v>2</v>
      </c>
      <c r="HA75" s="43">
        <v>238</v>
      </c>
      <c r="HB75" s="43">
        <v>2</v>
      </c>
      <c r="HC75" s="43">
        <v>0</v>
      </c>
      <c r="HD75" s="43"/>
      <c r="HE75" s="44">
        <v>200</v>
      </c>
      <c r="HF75" s="44">
        <v>400</v>
      </c>
      <c r="HG75" s="45">
        <v>0.19047619047619047</v>
      </c>
      <c r="HH75" s="35"/>
      <c r="HI75" s="27"/>
      <c r="HJ75" s="46">
        <v>46065</v>
      </c>
      <c r="HK75" s="47">
        <v>937</v>
      </c>
      <c r="HL75" s="59">
        <v>11</v>
      </c>
      <c r="HM75" s="43">
        <v>101</v>
      </c>
      <c r="HN75" s="43">
        <v>0</v>
      </c>
      <c r="HO75" s="43">
        <v>38</v>
      </c>
      <c r="HP75" s="43">
        <v>1</v>
      </c>
      <c r="HQ75" s="43">
        <v>31</v>
      </c>
      <c r="HR75" s="43"/>
      <c r="HS75" s="43">
        <v>420</v>
      </c>
      <c r="HT75" s="44">
        <v>420</v>
      </c>
      <c r="HU75" s="45">
        <v>0.38181818181818183</v>
      </c>
      <c r="HV75" s="35" t="s">
        <v>1039</v>
      </c>
      <c r="HW75" s="61"/>
      <c r="HX75" s="51">
        <v>46065</v>
      </c>
      <c r="HY75" s="43">
        <v>32718</v>
      </c>
      <c r="HZ75" s="43">
        <v>145</v>
      </c>
      <c r="IA75" s="44"/>
      <c r="IB75" s="43" t="s">
        <v>24</v>
      </c>
      <c r="IC75" s="43">
        <v>1</v>
      </c>
      <c r="ID75" s="43">
        <v>2</v>
      </c>
      <c r="IE75" s="43">
        <v>2</v>
      </c>
      <c r="IF75" s="60" t="s">
        <v>1004</v>
      </c>
      <c r="IG75" s="43">
        <v>500</v>
      </c>
      <c r="IH75" s="43">
        <v>1000</v>
      </c>
      <c r="II75" s="54">
        <v>6.8965517241379309E-2</v>
      </c>
      <c r="IJ75" s="56"/>
      <c r="IK75" s="27"/>
      <c r="IL75" s="51">
        <v>46065</v>
      </c>
      <c r="IM75" s="43">
        <v>2165</v>
      </c>
      <c r="IN75" s="43">
        <v>37</v>
      </c>
      <c r="IO75" s="44">
        <v>39</v>
      </c>
      <c r="IP75" s="43">
        <v>1</v>
      </c>
      <c r="IQ75" s="43">
        <v>9</v>
      </c>
      <c r="IR75" s="43">
        <v>1</v>
      </c>
      <c r="IS75" s="43">
        <v>0</v>
      </c>
      <c r="IT75" s="60" t="s">
        <v>911</v>
      </c>
      <c r="IU75" s="43">
        <v>1100</v>
      </c>
      <c r="IV75" s="43">
        <v>1100</v>
      </c>
      <c r="IW75" s="54">
        <v>0.29729729729729731</v>
      </c>
      <c r="IX75" s="56"/>
      <c r="IY75" s="33"/>
      <c r="IZ75" s="51">
        <v>46065</v>
      </c>
      <c r="JA75" s="43">
        <v>9160</v>
      </c>
      <c r="JB75" s="59">
        <v>44</v>
      </c>
      <c r="JC75" s="44">
        <v>364</v>
      </c>
      <c r="JD75" s="43">
        <v>1</v>
      </c>
      <c r="JE75" s="43">
        <v>9</v>
      </c>
      <c r="JF75" s="43">
        <v>1</v>
      </c>
      <c r="JG75" s="43">
        <v>2</v>
      </c>
      <c r="JH75" s="289" t="s">
        <v>1009</v>
      </c>
      <c r="JI75" s="43">
        <v>1300</v>
      </c>
      <c r="JJ75" s="43">
        <v>1300</v>
      </c>
      <c r="JK75" s="54">
        <v>0.29545454545454547</v>
      </c>
      <c r="JL75" s="56"/>
      <c r="JM75" s="27"/>
      <c r="JN75" s="51">
        <v>46065</v>
      </c>
      <c r="JO75" s="43">
        <v>17</v>
      </c>
      <c r="JP75" s="43">
        <v>0</v>
      </c>
      <c r="JQ75" s="44">
        <v>223</v>
      </c>
      <c r="JR75" s="43">
        <v>0</v>
      </c>
      <c r="JS75" s="43">
        <v>18</v>
      </c>
      <c r="JT75" s="43">
        <v>0</v>
      </c>
      <c r="JU75" s="43">
        <v>0</v>
      </c>
      <c r="JV75" s="290" t="s">
        <v>1008</v>
      </c>
      <c r="JW75" s="43">
        <v>400</v>
      </c>
      <c r="JX75" s="43">
        <v>0</v>
      </c>
      <c r="JY75" s="54" t="e">
        <v>#DIV/0!</v>
      </c>
      <c r="JZ75" s="56" t="s">
        <v>866</v>
      </c>
      <c r="KA75" s="61"/>
      <c r="KB75" s="51">
        <v>46065</v>
      </c>
      <c r="KC75" s="43">
        <v>6969</v>
      </c>
      <c r="KD75" s="43">
        <v>10</v>
      </c>
      <c r="KE75" s="44">
        <v>227</v>
      </c>
      <c r="KF75" s="43">
        <v>0</v>
      </c>
      <c r="KG75" s="43">
        <v>18</v>
      </c>
      <c r="KH75" s="43">
        <v>0</v>
      </c>
      <c r="KI75" s="43">
        <v>0</v>
      </c>
      <c r="KJ75" s="289" t="s">
        <v>646</v>
      </c>
      <c r="KK75" s="43">
        <v>1100</v>
      </c>
      <c r="KL75" s="43">
        <v>0</v>
      </c>
      <c r="KM75" s="54">
        <v>0</v>
      </c>
      <c r="KN75" s="56"/>
      <c r="KO75" s="27"/>
      <c r="KP75" s="51">
        <v>46065</v>
      </c>
      <c r="KQ75" s="43">
        <v>5423</v>
      </c>
      <c r="KR75" s="59">
        <v>13</v>
      </c>
      <c r="KS75" s="44">
        <v>306</v>
      </c>
      <c r="KT75" s="43">
        <v>0</v>
      </c>
      <c r="KU75" s="43">
        <v>11</v>
      </c>
      <c r="KV75" s="43">
        <v>0</v>
      </c>
      <c r="KW75" s="43">
        <v>0</v>
      </c>
      <c r="KX75" s="291" t="s">
        <v>911</v>
      </c>
      <c r="KY75" s="43">
        <v>1100</v>
      </c>
      <c r="KZ75" s="43">
        <v>0</v>
      </c>
      <c r="LA75" s="54">
        <v>0</v>
      </c>
      <c r="LB75" s="292"/>
      <c r="LC75" s="27"/>
      <c r="LD75" s="51">
        <v>46065</v>
      </c>
      <c r="LE75" s="43">
        <v>79882</v>
      </c>
      <c r="LF75" s="43">
        <v>666</v>
      </c>
      <c r="LG75" s="43">
        <v>445</v>
      </c>
      <c r="LH75" s="43">
        <v>0</v>
      </c>
      <c r="LI75" s="43">
        <v>2</v>
      </c>
      <c r="LJ75" s="43">
        <v>0</v>
      </c>
      <c r="LK75" s="43"/>
      <c r="LL75" s="303" t="s">
        <v>1041</v>
      </c>
      <c r="LM75" s="47">
        <v>1200</v>
      </c>
      <c r="LN75" s="43">
        <v>0</v>
      </c>
      <c r="LO75" s="54"/>
      <c r="LP75" s="56"/>
      <c r="LQ75" s="27"/>
      <c r="LR75" s="46">
        <v>46065</v>
      </c>
      <c r="LS75" s="47">
        <v>23234</v>
      </c>
      <c r="LT75" s="43">
        <v>77</v>
      </c>
      <c r="LU75" s="43">
        <v>1138</v>
      </c>
      <c r="LV75" s="43">
        <v>1</v>
      </c>
      <c r="LW75" s="43">
        <v>21</v>
      </c>
      <c r="LX75" s="43">
        <v>1</v>
      </c>
      <c r="LY75" s="43"/>
      <c r="LZ75" s="43"/>
      <c r="MA75" s="44">
        <v>1100</v>
      </c>
      <c r="MB75" s="44">
        <v>1100</v>
      </c>
      <c r="MC75" s="45">
        <v>0.14285714285714285</v>
      </c>
      <c r="MD75" s="296" t="s">
        <v>526</v>
      </c>
      <c r="ME75" s="27"/>
      <c r="MF75" s="46">
        <v>46065</v>
      </c>
      <c r="MG75" s="47">
        <v>9810</v>
      </c>
      <c r="MH75" s="63">
        <v>24</v>
      </c>
      <c r="MI75" s="43">
        <v>417</v>
      </c>
      <c r="MJ75" s="43">
        <v>0</v>
      </c>
      <c r="MK75" s="43">
        <v>47</v>
      </c>
      <c r="ML75" s="43">
        <v>1</v>
      </c>
      <c r="MM75" s="43">
        <v>7</v>
      </c>
      <c r="MN75" s="43"/>
      <c r="MO75" s="43">
        <v>1100</v>
      </c>
      <c r="MP75" s="44">
        <v>1100</v>
      </c>
      <c r="MQ75" s="45">
        <v>0.45833333333333331</v>
      </c>
      <c r="MR75" s="35" t="s">
        <v>576</v>
      </c>
      <c r="MS75" s="27"/>
      <c r="MT75" s="46">
        <v>46065</v>
      </c>
      <c r="MU75" s="47">
        <v>26</v>
      </c>
      <c r="MV75" s="59">
        <v>30</v>
      </c>
      <c r="MW75" s="43">
        <v>456</v>
      </c>
      <c r="MX75" s="43">
        <v>2</v>
      </c>
      <c r="MY75" s="43">
        <v>14</v>
      </c>
      <c r="MZ75" s="43">
        <v>2</v>
      </c>
      <c r="NA75" s="43">
        <v>10</v>
      </c>
      <c r="NB75" s="43"/>
      <c r="NC75" s="44">
        <v>1500</v>
      </c>
      <c r="ND75" s="44">
        <v>3000</v>
      </c>
      <c r="NE75" s="45">
        <v>1</v>
      </c>
      <c r="NF75" s="35" t="s">
        <v>1036</v>
      </c>
      <c r="NG75" s="27"/>
      <c r="NH75" s="46">
        <v>46065</v>
      </c>
      <c r="NI75" s="47">
        <v>13506</v>
      </c>
      <c r="NJ75" s="43">
        <v>86</v>
      </c>
      <c r="NK75" s="43">
        <v>234</v>
      </c>
      <c r="NL75" s="43">
        <v>2</v>
      </c>
      <c r="NM75" s="43">
        <v>31</v>
      </c>
      <c r="NN75" s="43">
        <v>2</v>
      </c>
      <c r="NO75" s="43"/>
      <c r="NP75" s="43"/>
      <c r="NQ75" s="43">
        <v>1100</v>
      </c>
      <c r="NR75" s="44">
        <v>2200</v>
      </c>
      <c r="NS75" s="45">
        <v>0.2558139534883721</v>
      </c>
      <c r="NT75" s="35" t="s">
        <v>86</v>
      </c>
    </row>
    <row r="76" spans="1:384" x14ac:dyDescent="0.2">
      <c r="A76" s="38">
        <v>46069</v>
      </c>
      <c r="B76" s="39">
        <f>IF(A76="","",SUM(J76,LF78,AL76,ET76,AZ76,EF76,LT76,NJ76,MV76,MH76,X76,GJ76,GX76,HL76)+SUM(HZ79:HZ80)+SUM(IN79:IN82,FH76,FV76)+SUM(DR79:DR82)+SUM(CP79:CP82)+SUM(CB79:CB82)+SUM(BN79:BN82)+SUM(DD79:DD82)+SUM(JB79:JB82)+SUM(JP79:JP82)+SUM(KD79:KD82)+SUM(KR79:KR82))</f>
        <v>6985</v>
      </c>
      <c r="C76" s="40">
        <f>IF(A76="","",SUM(J76,X76,AL76,AZ76)+SUM(BN79:BN82)+SUM(CB79:CB82)+SUM(CP79:CP82))</f>
        <v>2328</v>
      </c>
      <c r="D76" s="40">
        <f>IF(A76="","",SUM(EF76,ET76)+SUM(DD79:DD82)+SUM(DR79:DR82))</f>
        <v>404</v>
      </c>
      <c r="E76" s="41">
        <f>IF(A76="","",SUM(NJ76,MV76,MH76,LF78,LT76)+SUM(JB79:JB82)+SUM(JP79:JP82)+SUM(KD79:KD82)+SUM(KR79:KR82)+IC87)</f>
        <v>2527</v>
      </c>
      <c r="F76" s="41">
        <f>IF(B76="","",SUM(GJ76,GX76,HL76)+SUM(IN79:IN82)+SUM(HZ79:HZ80))</f>
        <v>1303</v>
      </c>
      <c r="G76" s="40">
        <f t="shared" ref="G76:G86" si="354">IF(A76="","",SUM(FH76,FV76))</f>
        <v>423</v>
      </c>
      <c r="H76" s="42"/>
      <c r="I76" s="44">
        <v>6249</v>
      </c>
      <c r="J76" s="44">
        <f t="shared" ref="J76:J88" si="355">IF(I76="","",I76-I75)</f>
        <v>48</v>
      </c>
      <c r="K76" s="44">
        <v>188</v>
      </c>
      <c r="L76" s="44">
        <f t="shared" ref="L76:L88" si="356">IF(K76="","",K76-K75)</f>
        <v>0</v>
      </c>
      <c r="M76" s="44">
        <v>18</v>
      </c>
      <c r="N76" s="44">
        <f t="shared" ref="N76:N88" si="357">IF(M76="","",M75+O75-M76)</f>
        <v>0</v>
      </c>
      <c r="O76" s="44">
        <v>0</v>
      </c>
      <c r="P76" s="43"/>
      <c r="Q76" s="43">
        <f t="shared" ref="Q76:Q88" si="358">IF(I76="","",Q75)</f>
        <v>855</v>
      </c>
      <c r="R76" s="44">
        <f t="shared" ref="R76:R88" si="359">IF(Q76="","",N76*Q76)</f>
        <v>0</v>
      </c>
      <c r="S76" s="45">
        <f t="shared" ref="S76:S88" si="360">IF(R76="","",R76/(J76*100))</f>
        <v>0</v>
      </c>
      <c r="T76" s="304" t="s">
        <v>1043</v>
      </c>
      <c r="U76" s="27"/>
      <c r="V76" s="51">
        <f t="shared" ref="V76:V95" si="361">IF($A76="","",$A76)</f>
        <v>46069</v>
      </c>
      <c r="W76" s="44">
        <v>15734</v>
      </c>
      <c r="X76" s="44">
        <f t="shared" ref="X76:X88" si="362">IF(W76="","",W76-W75)</f>
        <v>60</v>
      </c>
      <c r="Y76" s="44">
        <v>592</v>
      </c>
      <c r="Z76" s="44">
        <f t="shared" ref="Z76:Z88" si="363">IF(Y76="","",Y76-Y75)</f>
        <v>3</v>
      </c>
      <c r="AA76" s="44">
        <v>17</v>
      </c>
      <c r="AB76" s="44">
        <f t="shared" ref="AB76:AB88" si="364">IF(AA76="","",AA75+AC75-AA76)</f>
        <v>3</v>
      </c>
      <c r="AC76" s="44">
        <v>12</v>
      </c>
      <c r="AD76" s="43"/>
      <c r="AE76" s="43">
        <f t="shared" ref="AE76:AE88" si="365">IF(W76="","",AE75)</f>
        <v>1026</v>
      </c>
      <c r="AF76" s="44">
        <f t="shared" ref="AF76:AF88" si="366">IF(AE76="","",AB76*AE76)</f>
        <v>3078</v>
      </c>
      <c r="AG76" s="45">
        <f t="shared" ref="AG76:AG88" si="367">IF(AF76="","",AF76/(X76*100))</f>
        <v>0.51300000000000001</v>
      </c>
      <c r="AH76" s="304"/>
      <c r="AI76" s="27"/>
      <c r="AJ76" s="51">
        <f t="shared" ref="AJ76:AJ95" si="368">IF($A76="","",$A76)</f>
        <v>46069</v>
      </c>
      <c r="AK76" s="44">
        <v>19908</v>
      </c>
      <c r="AL76" s="44">
        <f t="shared" ref="AL76:AL88" si="369">IF(AK76="","",AK76-AK75)</f>
        <v>113</v>
      </c>
      <c r="AM76" s="44">
        <v>403</v>
      </c>
      <c r="AN76" s="44">
        <f t="shared" ref="AN76:AN88" si="370">IF(AM76="","",AM76-AM75)</f>
        <v>1</v>
      </c>
      <c r="AO76" s="44">
        <v>29</v>
      </c>
      <c r="AP76" s="44">
        <f t="shared" ref="AP76:AP88" si="371">IF(AO76="","",AO75+AQ75-AO76)</f>
        <v>4</v>
      </c>
      <c r="AQ76" s="44">
        <v>1</v>
      </c>
      <c r="AR76" s="43"/>
      <c r="AS76" s="43">
        <f t="shared" ref="AS76:AS88" si="372">IF(AK76="","",AS75)</f>
        <v>880</v>
      </c>
      <c r="AT76" s="44">
        <f t="shared" ref="AT76:AT88" si="373">IF(AS76="","",AP76*AS76)</f>
        <v>3520</v>
      </c>
      <c r="AU76" s="45">
        <f t="shared" ref="AU76:AU88" si="374">IF(AT76="","",AT76/(AL76*100))</f>
        <v>0.31150442477876106</v>
      </c>
      <c r="AV76" s="304"/>
      <c r="AW76" s="27"/>
      <c r="AX76" s="51">
        <f t="shared" ref="AX76:AX95" si="375">IF($A76="","",$A76)</f>
        <v>46069</v>
      </c>
      <c r="AY76" s="44">
        <v>35354</v>
      </c>
      <c r="AZ76" s="44">
        <f t="shared" ref="AZ76:AZ88" si="376">IF(AY76="","",AY76-AY75)</f>
        <v>1381</v>
      </c>
      <c r="BA76" s="44">
        <v>691</v>
      </c>
      <c r="BB76" s="44">
        <f t="shared" ref="BB76:BB88" si="377">IF(BA76="","",BA76-BA75)</f>
        <v>12</v>
      </c>
      <c r="BC76" s="44">
        <v>19</v>
      </c>
      <c r="BD76" s="44">
        <f t="shared" ref="BD76:BD88" si="378">IF(BC76="","",BC75+BE75-BC76)</f>
        <v>14</v>
      </c>
      <c r="BE76" s="44">
        <v>15</v>
      </c>
      <c r="BF76" s="43"/>
      <c r="BG76" s="43">
        <f t="shared" ref="BG76:BG88" si="379">IF(AY76="","",BG75)</f>
        <v>1500</v>
      </c>
      <c r="BH76" s="44">
        <f t="shared" ref="BH76:BH88" si="380">IF(BG76="","",BD76*BG76)</f>
        <v>21000</v>
      </c>
      <c r="BI76" s="45">
        <f t="shared" ref="BI76:BI88" si="381">IF(BH76="","",BH76/(AZ76*100))</f>
        <v>0.15206372194062273</v>
      </c>
      <c r="BJ76" s="304"/>
      <c r="BK76" s="50"/>
      <c r="BL76" s="46"/>
      <c r="BM76" s="44">
        <v>11563</v>
      </c>
      <c r="BN76" s="44">
        <v>14</v>
      </c>
      <c r="BO76" s="43">
        <v>337</v>
      </c>
      <c r="BP76" s="44">
        <v>0</v>
      </c>
      <c r="BQ76" s="44">
        <v>11</v>
      </c>
      <c r="BR76" s="43">
        <v>0</v>
      </c>
      <c r="BS76" s="43">
        <v>-1</v>
      </c>
      <c r="BT76" s="60" t="s">
        <v>891</v>
      </c>
      <c r="BU76" s="67">
        <v>1100</v>
      </c>
      <c r="BV76" s="44">
        <v>0</v>
      </c>
      <c r="BW76" s="45">
        <v>0</v>
      </c>
      <c r="BX76" s="35" t="s">
        <v>1026</v>
      </c>
      <c r="BY76" s="27"/>
      <c r="BZ76" s="46"/>
      <c r="CA76" s="44">
        <v>3146</v>
      </c>
      <c r="CB76" s="44">
        <v>31</v>
      </c>
      <c r="CC76" s="44">
        <v>83</v>
      </c>
      <c r="CD76" s="44">
        <v>0</v>
      </c>
      <c r="CE76" s="44">
        <v>17</v>
      </c>
      <c r="CF76" s="43">
        <v>0</v>
      </c>
      <c r="CG76" s="44">
        <v>0</v>
      </c>
      <c r="CH76" s="68" t="s">
        <v>931</v>
      </c>
      <c r="CI76" s="43">
        <v>1000</v>
      </c>
      <c r="CJ76" s="44">
        <v>0</v>
      </c>
      <c r="CK76" s="45">
        <v>0</v>
      </c>
      <c r="CM76" s="27"/>
      <c r="CN76" s="46"/>
      <c r="CO76" s="44">
        <v>2149</v>
      </c>
      <c r="CP76" s="69">
        <v>25</v>
      </c>
      <c r="CQ76" s="44">
        <v>56</v>
      </c>
      <c r="CR76" s="44">
        <v>1</v>
      </c>
      <c r="CS76" s="44">
        <v>6</v>
      </c>
      <c r="CT76" s="43">
        <v>1</v>
      </c>
      <c r="CU76" s="44">
        <v>6</v>
      </c>
      <c r="CV76" s="70" t="s">
        <v>1008</v>
      </c>
      <c r="CW76" s="44">
        <v>0</v>
      </c>
      <c r="CX76" s="44">
        <v>0</v>
      </c>
      <c r="CY76" s="45">
        <v>0</v>
      </c>
      <c r="CZ76" s="35" t="s">
        <v>1025</v>
      </c>
      <c r="DA76" s="58"/>
      <c r="DB76" s="46"/>
      <c r="DC76" s="44">
        <v>7982</v>
      </c>
      <c r="DD76" s="69">
        <v>15</v>
      </c>
      <c r="DE76" s="43">
        <v>318</v>
      </c>
      <c r="DF76" s="44">
        <v>4</v>
      </c>
      <c r="DG76" s="44">
        <v>15</v>
      </c>
      <c r="DH76" s="43">
        <v>4</v>
      </c>
      <c r="DI76" s="66">
        <v>0</v>
      </c>
      <c r="DJ76" s="60" t="s">
        <v>705</v>
      </c>
      <c r="DK76" s="67">
        <v>500</v>
      </c>
      <c r="DL76" s="44">
        <v>2000</v>
      </c>
      <c r="DM76" s="45">
        <v>1.3333333333333333</v>
      </c>
      <c r="DN76" s="35"/>
      <c r="DO76" s="27"/>
      <c r="DP76" s="46"/>
      <c r="DQ76" s="44">
        <v>4020</v>
      </c>
      <c r="DR76" s="69">
        <v>24</v>
      </c>
      <c r="DS76" s="44">
        <v>105</v>
      </c>
      <c r="DT76" s="44">
        <v>1</v>
      </c>
      <c r="DU76" s="44">
        <v>18</v>
      </c>
      <c r="DV76" s="43">
        <v>1</v>
      </c>
      <c r="DW76" s="66">
        <v>2</v>
      </c>
      <c r="DX76" s="60" t="s">
        <v>76</v>
      </c>
      <c r="DY76" s="67">
        <v>660</v>
      </c>
      <c r="DZ76" s="44">
        <v>660</v>
      </c>
      <c r="EA76" s="45">
        <v>0.27500000000000002</v>
      </c>
      <c r="EB76" s="35"/>
      <c r="EC76" s="27"/>
      <c r="ED76" s="51">
        <f t="shared" ref="ED76:ED95" si="382">IF($A76="","",$A76)</f>
        <v>46069</v>
      </c>
      <c r="EE76" s="44">
        <v>31695</v>
      </c>
      <c r="EF76" s="44">
        <f t="shared" ref="EF76:EF88" si="383">IF(EE76="","",EE76-EE75)</f>
        <v>59</v>
      </c>
      <c r="EG76" s="44">
        <v>1556</v>
      </c>
      <c r="EH76" s="44">
        <f t="shared" ref="EH76:EH88" si="384">IF(EG76="","",EG76-EG75)</f>
        <v>1</v>
      </c>
      <c r="EI76" s="44">
        <v>32</v>
      </c>
      <c r="EJ76" s="44">
        <f t="shared" ref="EJ76:EJ88" si="385">IF(EI76="","",EI75+EK75-EI76)</f>
        <v>6</v>
      </c>
      <c r="EK76" s="44">
        <v>2</v>
      </c>
      <c r="EL76" s="43"/>
      <c r="EM76" s="43">
        <f t="shared" ref="EM76:EM88" si="386">IF(EE76="","",EM75)</f>
        <v>715</v>
      </c>
      <c r="EN76" s="44">
        <f t="shared" ref="EN76:EN88" si="387">IF(EM76="","",EJ76*EM76)</f>
        <v>4290</v>
      </c>
      <c r="EO76" s="45">
        <f t="shared" ref="EO76:EO88" si="388">IF(EN76="","",EN76/(EF76*100))</f>
        <v>0.72711864406779658</v>
      </c>
      <c r="EP76" s="304"/>
      <c r="EQ76" s="27"/>
      <c r="ER76" s="51">
        <f t="shared" ref="ER76:ER95" si="389">IF($A76="","",$A76)</f>
        <v>46069</v>
      </c>
      <c r="ES76" s="44">
        <v>10479</v>
      </c>
      <c r="ET76" s="44">
        <f t="shared" ref="ET76:ET88" si="390">IF(ES76="","",ES76-ES75)</f>
        <v>77</v>
      </c>
      <c r="EU76" s="44">
        <v>301</v>
      </c>
      <c r="EV76" s="44">
        <f t="shared" ref="EV76:EV88" si="391">IF(EU76="","",EU76-EU75)</f>
        <v>0</v>
      </c>
      <c r="EW76" s="44">
        <v>51</v>
      </c>
      <c r="EX76" s="44">
        <f t="shared" ref="EX76:EX88" si="392">IF(EW76="","",EW75+EY75-EW76)</f>
        <v>0</v>
      </c>
      <c r="EY76" s="44">
        <v>0</v>
      </c>
      <c r="EZ76" s="43"/>
      <c r="FA76" s="43">
        <f t="shared" ref="FA76:FA88" si="393">IF(ES76="","",FA75)</f>
        <v>726</v>
      </c>
      <c r="FB76" s="44">
        <f t="shared" ref="FB76:FB88" si="394">IF(FA76="","",EX76*FA76)</f>
        <v>0</v>
      </c>
      <c r="FC76" s="45">
        <f t="shared" ref="FC76:FC88" si="395">IF(FB76="","",FB76/(ET76*100))</f>
        <v>0</v>
      </c>
      <c r="FD76" s="304"/>
      <c r="FE76" s="27"/>
      <c r="FF76" s="51">
        <f t="shared" ref="FF76:FF95" si="396">IF($A76="","",$A76)</f>
        <v>46069</v>
      </c>
      <c r="FG76" s="44">
        <v>3736</v>
      </c>
      <c r="FH76" s="44">
        <f t="shared" ref="FH76:FH88" si="397">IF(FG76="","",FG76-FG75)</f>
        <v>194</v>
      </c>
      <c r="FI76" s="44">
        <v>86</v>
      </c>
      <c r="FJ76" s="44">
        <f t="shared" ref="FJ76:FJ88" si="398">IF(FI76="","",FI76-FI75)</f>
        <v>5</v>
      </c>
      <c r="FK76" s="44">
        <v>40</v>
      </c>
      <c r="FL76" s="44">
        <f t="shared" ref="FL76:FL88" si="399">IF(FK76="","",FK75+FM75-FK76)</f>
        <v>5</v>
      </c>
      <c r="FM76" s="44">
        <v>3</v>
      </c>
      <c r="FN76" s="43"/>
      <c r="FO76" s="43">
        <f t="shared" ref="FO76:FO88" si="400">IF(FG76="","",FO75)</f>
        <v>935</v>
      </c>
      <c r="FP76" s="44">
        <f t="shared" ref="FP76:FP88" si="401">IF(FO76="","",FL76*FO76)</f>
        <v>4675</v>
      </c>
      <c r="FQ76" s="45">
        <f t="shared" ref="FQ76:FQ88" si="402">IF(FP76="","",FP76/(FH76*100))</f>
        <v>0.24097938144329897</v>
      </c>
      <c r="FR76" s="304"/>
      <c r="FS76" s="27"/>
      <c r="FT76" s="51">
        <f t="shared" ref="FT76:FT95" si="403">IF($A76="","",$A76)</f>
        <v>46069</v>
      </c>
      <c r="FU76" s="44">
        <v>2047</v>
      </c>
      <c r="FV76" s="44">
        <f t="shared" ref="FV76:FV88" si="404">IF(FU76="","",FU76-FU75)</f>
        <v>229</v>
      </c>
      <c r="FW76" s="44">
        <v>48</v>
      </c>
      <c r="FX76" s="44">
        <f t="shared" ref="FX76:FX87" si="405">IF(FW76="","",FW76-FW75)</f>
        <v>6</v>
      </c>
      <c r="FY76" s="44">
        <v>48</v>
      </c>
      <c r="FZ76" s="44">
        <f t="shared" ref="FZ76:FZ88" si="406">IF(FY76="","",FY75+GA75-FY76)</f>
        <v>8</v>
      </c>
      <c r="GA76" s="44">
        <v>8</v>
      </c>
      <c r="GB76" s="43"/>
      <c r="GC76" s="43">
        <f t="shared" ref="GC76:GC88" si="407">IF(FU76="","",GC75)</f>
        <v>700</v>
      </c>
      <c r="GD76" s="44">
        <f t="shared" ref="GD76:GD88" si="408">IF(GC76="","",FZ76*GC76)</f>
        <v>5600</v>
      </c>
      <c r="GE76" s="45">
        <f t="shared" ref="GE76:GE88" si="409">IF(GD76="","",GD76/(FV76*100))</f>
        <v>0.24454148471615719</v>
      </c>
      <c r="GF76" s="304"/>
      <c r="GG76" s="65"/>
      <c r="GH76" s="51">
        <f t="shared" ref="GH76:GH95" si="410">IF($A76="","",$A76)</f>
        <v>46069</v>
      </c>
      <c r="GI76" s="44">
        <v>4393</v>
      </c>
      <c r="GJ76" s="44">
        <f t="shared" ref="GJ76:GJ88" si="411">IF(GI76="","",GI76-GI75)</f>
        <v>200</v>
      </c>
      <c r="GK76" s="44">
        <v>422</v>
      </c>
      <c r="GL76" s="44">
        <f t="shared" ref="GL76:GL88" si="412">IF(GK76="","",GK76-GK75)</f>
        <v>2</v>
      </c>
      <c r="GM76" s="44">
        <v>24</v>
      </c>
      <c r="GN76" s="44">
        <f t="shared" ref="GN76:GN88" si="413">IF(GM76="","",GM75+GO75-GM76)</f>
        <v>2</v>
      </c>
      <c r="GO76" s="44"/>
      <c r="GP76" s="43"/>
      <c r="GQ76" s="43">
        <f t="shared" ref="GQ76:GQ88" si="414">IF(GI76="","",GQ75)</f>
        <v>1000</v>
      </c>
      <c r="GR76" s="44">
        <f t="shared" ref="GR76:GR88" si="415">IF(GQ76="","",GN76*GQ76)</f>
        <v>2000</v>
      </c>
      <c r="GS76" s="45">
        <f t="shared" ref="GS76:GS88" si="416">IF(GR76="","",GR76/(GJ76*100))</f>
        <v>0.1</v>
      </c>
      <c r="GT76" s="304"/>
      <c r="GU76" s="27"/>
      <c r="GV76" s="51">
        <f t="shared" ref="GV76:GV95" si="417">IF($A76="","",$A76)</f>
        <v>46069</v>
      </c>
      <c r="GW76" s="44">
        <v>3174</v>
      </c>
      <c r="GX76" s="44">
        <f t="shared" ref="GX76:GX88" si="418">IF(GW76="","",GW76-GW75)</f>
        <v>87</v>
      </c>
      <c r="GY76" s="44">
        <v>238</v>
      </c>
      <c r="GZ76" s="44">
        <f t="shared" ref="GZ76:GZ88" si="419">IF(GY76="","",GY76-GY75)</f>
        <v>5</v>
      </c>
      <c r="HA76" s="44">
        <v>233</v>
      </c>
      <c r="HB76" s="44">
        <f t="shared" ref="HB76:HB88" si="420">IF(HA76="","",HA75+HC75-HA76)</f>
        <v>5</v>
      </c>
      <c r="HC76" s="44">
        <v>0</v>
      </c>
      <c r="HD76" s="43"/>
      <c r="HE76" s="43">
        <f t="shared" ref="HE76:HE88" si="421">IF(GW76="","",HE75)</f>
        <v>200</v>
      </c>
      <c r="HF76" s="44">
        <f t="shared" ref="HF76:HF88" si="422">IF(HE76="","",HB76*HE76)</f>
        <v>1000</v>
      </c>
      <c r="HG76" s="45">
        <f t="shared" ref="HG76:HG88" si="423">IF(HF76="","",HF76/(GX76*100))</f>
        <v>0.11494252873563218</v>
      </c>
      <c r="HH76" s="304"/>
      <c r="HI76" s="27"/>
      <c r="HJ76" s="51">
        <f t="shared" ref="HJ76:HJ95" si="424">IF($A76="","",$A76)</f>
        <v>46069</v>
      </c>
      <c r="HK76" s="44">
        <v>970</v>
      </c>
      <c r="HL76" s="44">
        <f t="shared" ref="HL76:HL88" si="425">IF(HK76="","",HK76-HK75)</f>
        <v>33</v>
      </c>
      <c r="HM76" s="44">
        <v>108</v>
      </c>
      <c r="HN76" s="44">
        <f t="shared" ref="HN76:HN88" si="426">IF(HM76="","",HM76-HM75)</f>
        <v>7</v>
      </c>
      <c r="HO76" s="44">
        <v>62</v>
      </c>
      <c r="HP76" s="44">
        <f t="shared" ref="HP76:HP88" si="427">IF(HO76="","",HO75+HQ75-HO76)</f>
        <v>7</v>
      </c>
      <c r="HQ76" s="44">
        <v>25</v>
      </c>
      <c r="HR76" s="43"/>
      <c r="HS76" s="43">
        <f t="shared" ref="HS76:HS88" si="428">IF(HK76="","",HS75)</f>
        <v>420</v>
      </c>
      <c r="HT76" s="44">
        <f t="shared" ref="HT76:HT88" si="429">IF(HS76="","",HP76*HS76)</f>
        <v>2940</v>
      </c>
      <c r="HU76" s="45">
        <f t="shared" ref="HU76:HU88" si="430">IF(HT76="","",HT76/(HL76*100))</f>
        <v>0.89090909090909087</v>
      </c>
      <c r="HV76" s="304" t="s">
        <v>370</v>
      </c>
      <c r="HW76" s="61"/>
      <c r="HX76" s="46"/>
      <c r="HY76" s="44">
        <v>33367</v>
      </c>
      <c r="HZ76" s="44">
        <v>354</v>
      </c>
      <c r="IA76" s="43"/>
      <c r="IB76" s="44" t="s">
        <v>24</v>
      </c>
      <c r="IC76" s="44">
        <v>3</v>
      </c>
      <c r="ID76" s="43">
        <v>0</v>
      </c>
      <c r="IE76" s="44">
        <v>0</v>
      </c>
      <c r="IF76" s="53" t="s">
        <v>1021</v>
      </c>
      <c r="IG76" s="43">
        <v>1000</v>
      </c>
      <c r="IH76" s="44">
        <v>0</v>
      </c>
      <c r="II76" s="45">
        <v>0</v>
      </c>
      <c r="IJ76" s="35"/>
      <c r="IK76" s="27"/>
      <c r="IL76" s="46"/>
      <c r="IM76" s="44">
        <v>1151</v>
      </c>
      <c r="IN76" s="44">
        <v>17</v>
      </c>
      <c r="IO76" s="43">
        <v>38</v>
      </c>
      <c r="IP76" s="44">
        <v>0</v>
      </c>
      <c r="IQ76" s="44">
        <v>9</v>
      </c>
      <c r="IR76" s="43">
        <v>0</v>
      </c>
      <c r="IS76" s="44">
        <v>0</v>
      </c>
      <c r="IT76" s="53" t="s">
        <v>1009</v>
      </c>
      <c r="IU76" s="43">
        <v>1300</v>
      </c>
      <c r="IV76" s="44">
        <v>0</v>
      </c>
      <c r="IW76" s="45">
        <v>0</v>
      </c>
      <c r="IX76" s="35" t="s">
        <v>452</v>
      </c>
      <c r="IY76" s="33"/>
      <c r="IZ76" s="46"/>
      <c r="JA76" s="44">
        <v>5715</v>
      </c>
      <c r="JB76" s="44">
        <v>12</v>
      </c>
      <c r="JC76" s="43">
        <v>171</v>
      </c>
      <c r="JD76" s="44">
        <v>2</v>
      </c>
      <c r="JE76" s="44">
        <v>10</v>
      </c>
      <c r="JF76" s="43">
        <v>2</v>
      </c>
      <c r="JG76" s="44">
        <v>2</v>
      </c>
      <c r="JH76" s="290" t="s">
        <v>212</v>
      </c>
      <c r="JI76" s="44">
        <v>500</v>
      </c>
      <c r="JJ76" s="44">
        <v>1000</v>
      </c>
      <c r="JK76" s="45">
        <v>0.83333333333333337</v>
      </c>
      <c r="JL76" s="35" t="s">
        <v>1033</v>
      </c>
      <c r="JM76" s="27"/>
      <c r="JN76" s="46"/>
      <c r="JO76" s="44">
        <v>6444</v>
      </c>
      <c r="JP76" s="69">
        <v>17</v>
      </c>
      <c r="JQ76" s="43">
        <v>163</v>
      </c>
      <c r="JR76" s="44">
        <v>0</v>
      </c>
      <c r="JS76" s="44">
        <v>15</v>
      </c>
      <c r="JT76" s="43">
        <v>0</v>
      </c>
      <c r="JU76" s="44">
        <v>0</v>
      </c>
      <c r="JV76" s="289" t="s">
        <v>50</v>
      </c>
      <c r="JW76" s="43">
        <v>1100</v>
      </c>
      <c r="JX76" s="44">
        <v>0</v>
      </c>
      <c r="JY76" s="45">
        <v>0</v>
      </c>
      <c r="JZ76" s="35"/>
      <c r="KA76" s="61"/>
      <c r="KB76" s="46"/>
      <c r="KC76" s="44">
        <v>4801</v>
      </c>
      <c r="KD76" s="44">
        <v>18</v>
      </c>
      <c r="KE76" s="43">
        <v>139</v>
      </c>
      <c r="KF76" s="44">
        <v>1</v>
      </c>
      <c r="KG76" s="44">
        <v>25</v>
      </c>
      <c r="KH76" s="43">
        <v>2</v>
      </c>
      <c r="KI76" s="44">
        <v>0</v>
      </c>
      <c r="KJ76" s="290" t="s">
        <v>956</v>
      </c>
      <c r="KK76" s="44">
        <v>0</v>
      </c>
      <c r="KL76" s="44">
        <v>0</v>
      </c>
      <c r="KM76" s="45">
        <v>0</v>
      </c>
      <c r="KN76" s="35"/>
      <c r="KO76" s="27"/>
      <c r="KP76" s="46"/>
      <c r="KQ76" s="44">
        <v>6606</v>
      </c>
      <c r="KR76" s="44">
        <v>11</v>
      </c>
      <c r="KS76" s="43">
        <v>137</v>
      </c>
      <c r="KT76" s="44">
        <v>0</v>
      </c>
      <c r="KU76" s="44">
        <v>16</v>
      </c>
      <c r="KV76" s="43">
        <v>-1</v>
      </c>
      <c r="KW76" s="44">
        <v>0</v>
      </c>
      <c r="KX76" s="293" t="s">
        <v>610</v>
      </c>
      <c r="KY76" s="43">
        <v>539</v>
      </c>
      <c r="KZ76" s="44">
        <v>-539</v>
      </c>
      <c r="LA76" s="45">
        <v>-0.49</v>
      </c>
      <c r="LB76" s="35"/>
      <c r="LC76" s="27"/>
      <c r="LD76" s="46"/>
      <c r="LE76" s="44"/>
      <c r="LF76" s="44"/>
      <c r="LG76" s="44">
        <v>531</v>
      </c>
      <c r="LH76" s="44">
        <v>0</v>
      </c>
      <c r="LI76" s="43">
        <v>0</v>
      </c>
      <c r="LJ76" s="44">
        <v>1</v>
      </c>
      <c r="LK76" s="44"/>
      <c r="LL76" s="301" t="s">
        <v>1040</v>
      </c>
      <c r="LM76" s="67">
        <v>1500</v>
      </c>
      <c r="LN76" s="44">
        <v>1000</v>
      </c>
      <c r="LO76" s="45"/>
      <c r="LP76" s="35"/>
      <c r="LQ76" s="27"/>
      <c r="LR76" s="51">
        <f t="shared" ref="LR76:LR95" si="431">IF($A76="","",$A76)</f>
        <v>46069</v>
      </c>
      <c r="LS76" s="44">
        <v>23331</v>
      </c>
      <c r="LT76" s="44">
        <f t="shared" ref="LT76:LT88" si="432">IF(LS76="","",LS76-LS75)</f>
        <v>97</v>
      </c>
      <c r="LU76" s="44">
        <v>1139</v>
      </c>
      <c r="LV76" s="44">
        <f t="shared" ref="LV76:LV88" si="433">IF(LU76="","",LU76-LU75)</f>
        <v>1</v>
      </c>
      <c r="LW76" s="44">
        <v>20</v>
      </c>
      <c r="LX76" s="44">
        <f t="shared" ref="LX76:LX88" si="434">IF(LW76="","",LW75+LY75-LW76)</f>
        <v>1</v>
      </c>
      <c r="LY76" s="44"/>
      <c r="LZ76" s="43"/>
      <c r="MA76" s="43">
        <f t="shared" ref="MA76:MA88" si="435">IF(LS76="","",MA75)</f>
        <v>1100</v>
      </c>
      <c r="MB76" s="44">
        <f t="shared" ref="MB76:MB88" si="436">IF(MA76="","",LX76*MA76)</f>
        <v>1100</v>
      </c>
      <c r="MC76" s="45">
        <f t="shared" ref="MC76:MC88" si="437">IF(MB76="","",MB76/(LT76*100))</f>
        <v>0.1134020618556701</v>
      </c>
      <c r="MD76" s="304"/>
      <c r="ME76" s="27"/>
      <c r="MF76" s="51">
        <f t="shared" ref="MF76:MF95" si="438">IF($A76="","",$A76)</f>
        <v>46069</v>
      </c>
      <c r="MG76" s="44">
        <v>9920</v>
      </c>
      <c r="MH76" s="44">
        <f t="shared" ref="MH76:MH88" si="439">IF(MG76="","",MG76-MG75)</f>
        <v>110</v>
      </c>
      <c r="MI76" s="44">
        <v>422</v>
      </c>
      <c r="MJ76" s="44">
        <f t="shared" ref="MJ76:MJ88" si="440">IF(MI76="","",MI76-MI75)</f>
        <v>5</v>
      </c>
      <c r="MK76" s="44">
        <v>46</v>
      </c>
      <c r="ML76" s="44">
        <f t="shared" ref="ML76:ML88" si="441">IF(MK76="","",MK75+MM75-MK76)</f>
        <v>8</v>
      </c>
      <c r="MM76" s="44">
        <v>7</v>
      </c>
      <c r="MN76" s="43"/>
      <c r="MO76" s="43">
        <f t="shared" ref="MO76:MO88" si="442">IF(MG76="","",MO75)</f>
        <v>1100</v>
      </c>
      <c r="MP76" s="44">
        <f t="shared" ref="MP76:MP88" si="443">IF(MO76="","",ML76*MO76)</f>
        <v>8800</v>
      </c>
      <c r="MQ76" s="45">
        <f t="shared" ref="MQ76:MQ88" si="444">IF(MP76="","",MP76/(MH76*100))</f>
        <v>0.8</v>
      </c>
      <c r="MR76" s="304"/>
      <c r="MS76" s="27"/>
      <c r="MT76" s="51">
        <f t="shared" ref="MT76:MT95" si="445">IF($A76="","",$A76)</f>
        <v>46069</v>
      </c>
      <c r="MU76" s="44">
        <v>1000</v>
      </c>
      <c r="MV76" s="44">
        <f t="shared" ref="MV76:MV88" si="446">IF(MU76="","",MU76-MU75)</f>
        <v>974</v>
      </c>
      <c r="MW76" s="44">
        <v>461</v>
      </c>
      <c r="MX76" s="44">
        <f t="shared" ref="MX76:MX88" si="447">IF(MW76="","",MW76-MW75)</f>
        <v>5</v>
      </c>
      <c r="MY76" s="44">
        <v>13</v>
      </c>
      <c r="MZ76" s="44">
        <f t="shared" ref="MZ76:MZ88" si="448">IF(MY76="","",MY75+NA75-MY76)</f>
        <v>11</v>
      </c>
      <c r="NA76" s="44">
        <v>12</v>
      </c>
      <c r="NB76" s="43"/>
      <c r="NC76" s="43">
        <f t="shared" ref="NC76:NC88" si="449">IF(MU76="","",NC75)</f>
        <v>1500</v>
      </c>
      <c r="ND76" s="44">
        <f t="shared" ref="ND76:ND88" si="450">IF(NC76="","",MZ76*NC76)</f>
        <v>16500</v>
      </c>
      <c r="NE76" s="45">
        <f t="shared" ref="NE76:NE88" si="451">IF(ND76="","",ND76/(MV76*100))</f>
        <v>0.16940451745379878</v>
      </c>
      <c r="NF76" s="304" t="s">
        <v>1052</v>
      </c>
      <c r="NG76" s="27"/>
      <c r="NH76" s="51">
        <f t="shared" ref="NH76:NH95" si="452">IF($A76="","",$A76)</f>
        <v>46069</v>
      </c>
      <c r="NI76" s="44">
        <v>13577</v>
      </c>
      <c r="NJ76" s="44">
        <f t="shared" ref="NJ76:NJ88" si="453">IF(NI76="","",NI76-NI75)</f>
        <v>71</v>
      </c>
      <c r="NK76" s="44">
        <v>235</v>
      </c>
      <c r="NL76" s="44">
        <f t="shared" ref="NL76:NL88" si="454">IF(NK76="","",NK76-NK75)</f>
        <v>1</v>
      </c>
      <c r="NM76" s="44">
        <v>41</v>
      </c>
      <c r="NN76" s="44">
        <f t="shared" ref="NN76:NN88" si="455">IF(NM76="","",NM75+NO75-NM76)</f>
        <v>-10</v>
      </c>
      <c r="NO76" s="44"/>
      <c r="NP76" s="43"/>
      <c r="NQ76" s="43">
        <f t="shared" ref="NQ76:NQ88" si="456">IF(NI76="","",NQ75)</f>
        <v>1100</v>
      </c>
      <c r="NR76" s="44">
        <f t="shared" ref="NR76:NR88" si="457">IF(NQ76="","",NN76*NQ76)</f>
        <v>-11000</v>
      </c>
      <c r="NS76" s="45">
        <f t="shared" ref="NS76:NS88" si="458">IF(NR76="","",NR76/(NJ76*100))</f>
        <v>-1.5492957746478873</v>
      </c>
      <c r="NT76" s="304"/>
    </row>
    <row r="77" spans="1:384" ht="15" customHeight="1" thickBot="1" x14ac:dyDescent="0.25">
      <c r="A77" s="38">
        <v>46073</v>
      </c>
      <c r="B77" s="39">
        <f>IF(A77="","",SUM(J77,LF81,AL77,ET77,AZ77,EF77,LT77,NJ77,MV77,MH77,X77,GJ77,GX77,HL77,FH77,FV77)+SUM(IN83:IN86)+SUM(HZ83,HZ84)+SUM(DR83:DR86)+SUM(CP83:CP86)+SUM(CB83:CB86)+SUM(BN83:BN86)+SUM(DD83:DD86)+SUM(JB83:JB86)+SUM(JP83:JP86)+SUM(KD83:KD86)+SUM(KR83:KR86))</f>
        <v>5112</v>
      </c>
      <c r="C77" s="40">
        <f>IF(A77="","",SUM(J77,X77,AL77,AZ77)+SUM(BN83:BN86)+SUM(CB83:CB86)+SUM(CP83:CP86))</f>
        <v>1480</v>
      </c>
      <c r="D77" s="40">
        <f>IF(A77="","",SUM(EF77,ET77)+SUM(DD83:DD86)+SUM(DR83:DR86))</f>
        <v>230</v>
      </c>
      <c r="E77" s="41">
        <f>IF(A77="","",SUM(NJ77,MV77,MH77,LF81,LT77)+SUM(JB83:JB86)+SUM(JP83:JP86)+SUM(KD83:KD86)+SUM(KR83:KR86))</f>
        <v>2360</v>
      </c>
      <c r="F77" s="41">
        <f>IF(B77="","",SUM(GJ77,GX77,HL77)+SUM(IN83:IN86)+SUM(HZ83:HZ84))</f>
        <v>961</v>
      </c>
      <c r="G77" s="40">
        <f t="shared" si="354"/>
        <v>81</v>
      </c>
      <c r="H77" s="42"/>
      <c r="I77" s="44">
        <v>6278</v>
      </c>
      <c r="J77" s="69">
        <f t="shared" si="355"/>
        <v>29</v>
      </c>
      <c r="K77" s="44">
        <v>190</v>
      </c>
      <c r="L77" s="44">
        <f t="shared" si="356"/>
        <v>2</v>
      </c>
      <c r="M77" s="44">
        <v>16</v>
      </c>
      <c r="N77" s="44">
        <f t="shared" si="357"/>
        <v>2</v>
      </c>
      <c r="O77" s="44">
        <v>2</v>
      </c>
      <c r="P77" s="43"/>
      <c r="Q77" s="43">
        <f t="shared" si="358"/>
        <v>855</v>
      </c>
      <c r="R77" s="44">
        <f t="shared" si="359"/>
        <v>1710</v>
      </c>
      <c r="S77" s="45">
        <f t="shared" si="360"/>
        <v>0.58965517241379306</v>
      </c>
      <c r="T77" s="309" t="s">
        <v>1068</v>
      </c>
      <c r="U77" s="27"/>
      <c r="V77" s="51">
        <f t="shared" si="361"/>
        <v>46073</v>
      </c>
      <c r="W77" s="44">
        <v>15760</v>
      </c>
      <c r="X77" s="69">
        <f t="shared" si="362"/>
        <v>26</v>
      </c>
      <c r="Y77" s="44">
        <v>595</v>
      </c>
      <c r="Z77" s="44">
        <f t="shared" si="363"/>
        <v>3</v>
      </c>
      <c r="AA77" s="44">
        <v>26</v>
      </c>
      <c r="AB77" s="44">
        <f t="shared" si="364"/>
        <v>3</v>
      </c>
      <c r="AC77" s="44">
        <v>-14</v>
      </c>
      <c r="AD77" s="43"/>
      <c r="AE77" s="43">
        <f t="shared" si="365"/>
        <v>1026</v>
      </c>
      <c r="AF77" s="44">
        <f t="shared" si="366"/>
        <v>3078</v>
      </c>
      <c r="AG77" s="45">
        <f t="shared" si="367"/>
        <v>1.1838461538461538</v>
      </c>
      <c r="AH77" s="35" t="s">
        <v>1062</v>
      </c>
      <c r="AI77" s="27"/>
      <c r="AJ77" s="51">
        <f t="shared" si="368"/>
        <v>46073</v>
      </c>
      <c r="AK77" s="44">
        <v>19956</v>
      </c>
      <c r="AL77" s="44">
        <f t="shared" si="369"/>
        <v>48</v>
      </c>
      <c r="AM77" s="44">
        <v>401</v>
      </c>
      <c r="AN77" s="44">
        <f t="shared" si="370"/>
        <v>-2</v>
      </c>
      <c r="AO77" s="44">
        <v>30</v>
      </c>
      <c r="AP77" s="44">
        <f t="shared" si="371"/>
        <v>0</v>
      </c>
      <c r="AQ77" s="44">
        <v>0</v>
      </c>
      <c r="AR77" s="43"/>
      <c r="AS77" s="43">
        <f t="shared" si="372"/>
        <v>880</v>
      </c>
      <c r="AT77" s="44">
        <f t="shared" si="373"/>
        <v>0</v>
      </c>
      <c r="AU77" s="45">
        <f t="shared" si="374"/>
        <v>0</v>
      </c>
      <c r="AV77" s="35"/>
      <c r="AW77" s="27"/>
      <c r="AX77" s="51">
        <f t="shared" si="375"/>
        <v>46073</v>
      </c>
      <c r="AY77" s="44">
        <v>36225</v>
      </c>
      <c r="AZ77" s="44">
        <f t="shared" si="376"/>
        <v>871</v>
      </c>
      <c r="BA77" s="44">
        <v>697</v>
      </c>
      <c r="BB77" s="44">
        <f t="shared" si="377"/>
        <v>6</v>
      </c>
      <c r="BC77" s="44">
        <v>24</v>
      </c>
      <c r="BD77" s="44">
        <f t="shared" si="378"/>
        <v>10</v>
      </c>
      <c r="BE77" s="44">
        <v>17</v>
      </c>
      <c r="BF77" s="43"/>
      <c r="BG77" s="43">
        <f t="shared" si="379"/>
        <v>1500</v>
      </c>
      <c r="BH77" s="44">
        <f t="shared" si="380"/>
        <v>15000</v>
      </c>
      <c r="BI77" s="45">
        <f t="shared" si="381"/>
        <v>0.17221584385763491</v>
      </c>
      <c r="BJ77" s="35"/>
      <c r="BK77" s="50"/>
      <c r="BL77" s="46"/>
      <c r="BM77" s="44">
        <v>13447</v>
      </c>
      <c r="BN77" s="44">
        <v>43</v>
      </c>
      <c r="BO77" s="44">
        <v>729</v>
      </c>
      <c r="BP77" s="44">
        <v>12</v>
      </c>
      <c r="BQ77" s="44">
        <v>20</v>
      </c>
      <c r="BR77" s="73">
        <v>-2</v>
      </c>
      <c r="BS77" s="25">
        <v>0</v>
      </c>
      <c r="BT77" s="60" t="s">
        <v>484</v>
      </c>
      <c r="BU77" s="44">
        <v>250</v>
      </c>
      <c r="BV77" s="37">
        <v>-500</v>
      </c>
      <c r="BW77" s="45">
        <v>-0.11627906976744186</v>
      </c>
      <c r="BX77" s="35"/>
      <c r="BY77" s="27"/>
      <c r="BZ77" s="46"/>
      <c r="CA77" s="44">
        <v>3568</v>
      </c>
      <c r="CB77" s="44">
        <v>96</v>
      </c>
      <c r="CC77" s="44">
        <v>121</v>
      </c>
      <c r="CD77" s="44">
        <v>2</v>
      </c>
      <c r="CE77" s="44">
        <v>10</v>
      </c>
      <c r="CF77" s="43">
        <v>0</v>
      </c>
      <c r="CG77" s="44">
        <v>0</v>
      </c>
      <c r="CH77" s="55" t="s">
        <v>556</v>
      </c>
      <c r="CI77" s="44">
        <v>0</v>
      </c>
      <c r="CJ77" s="44">
        <v>0</v>
      </c>
      <c r="CK77" s="45">
        <v>0</v>
      </c>
      <c r="CL77" s="35"/>
      <c r="CM77" s="27"/>
      <c r="CN77" s="46"/>
      <c r="CO77" s="44">
        <v>4732</v>
      </c>
      <c r="CP77" s="44">
        <v>86</v>
      </c>
      <c r="CQ77" s="44">
        <v>149</v>
      </c>
      <c r="CR77" s="44">
        <v>3</v>
      </c>
      <c r="CS77" s="44">
        <v>8</v>
      </c>
      <c r="CT77" s="43">
        <v>2</v>
      </c>
      <c r="CU77" s="44">
        <v>4</v>
      </c>
      <c r="CV77" s="70" t="s">
        <v>921</v>
      </c>
      <c r="CW77" s="44">
        <v>1100</v>
      </c>
      <c r="CX77" s="44">
        <v>2200</v>
      </c>
      <c r="CY77" s="45">
        <v>0.2558139534883721</v>
      </c>
      <c r="CZ77" s="35"/>
      <c r="DA77" s="58"/>
      <c r="DB77" s="46"/>
      <c r="DC77" s="44">
        <v>9603</v>
      </c>
      <c r="DD77" s="44">
        <v>45</v>
      </c>
      <c r="DE77" s="44">
        <v>461</v>
      </c>
      <c r="DF77" s="44">
        <v>1</v>
      </c>
      <c r="DG77" s="44">
        <v>10</v>
      </c>
      <c r="DH77" s="43">
        <v>0</v>
      </c>
      <c r="DI77" s="66">
        <v>0</v>
      </c>
      <c r="DJ77" s="60" t="s">
        <v>921</v>
      </c>
      <c r="DK77" s="44">
        <v>1100</v>
      </c>
      <c r="DL77" s="37">
        <v>0</v>
      </c>
      <c r="DM77" s="45">
        <v>0</v>
      </c>
      <c r="DN77" s="35"/>
      <c r="DO77" s="27"/>
      <c r="DP77" s="46"/>
      <c r="DQ77" s="44">
        <v>3892</v>
      </c>
      <c r="DR77" s="44">
        <v>45</v>
      </c>
      <c r="DS77" s="44">
        <v>126</v>
      </c>
      <c r="DT77" s="44">
        <v>1</v>
      </c>
      <c r="DU77" s="44">
        <v>6</v>
      </c>
      <c r="DV77" s="43">
        <v>1</v>
      </c>
      <c r="DW77" s="66">
        <v>6</v>
      </c>
      <c r="DX77" s="60" t="s">
        <v>1030</v>
      </c>
      <c r="DY77" s="44">
        <v>880</v>
      </c>
      <c r="DZ77" s="44">
        <v>880</v>
      </c>
      <c r="EA77" s="45">
        <v>0.19555555555555557</v>
      </c>
      <c r="EB77" s="35"/>
      <c r="EC77" s="27"/>
      <c r="ED77" s="51">
        <f t="shared" si="382"/>
        <v>46073</v>
      </c>
      <c r="EE77" s="44">
        <v>31729</v>
      </c>
      <c r="EF77" s="44">
        <f t="shared" si="383"/>
        <v>34</v>
      </c>
      <c r="EG77" s="44">
        <v>1557</v>
      </c>
      <c r="EH77" s="44">
        <f t="shared" si="384"/>
        <v>1</v>
      </c>
      <c r="EI77" s="44">
        <v>33</v>
      </c>
      <c r="EJ77" s="44">
        <f t="shared" si="385"/>
        <v>1</v>
      </c>
      <c r="EK77" s="44">
        <v>0</v>
      </c>
      <c r="EL77" s="43"/>
      <c r="EM77" s="43">
        <f t="shared" si="386"/>
        <v>715</v>
      </c>
      <c r="EN77" s="44">
        <f t="shared" si="387"/>
        <v>715</v>
      </c>
      <c r="EO77" s="45">
        <f t="shared" si="388"/>
        <v>0.21029411764705883</v>
      </c>
      <c r="EP77" s="35"/>
      <c r="EQ77" s="27"/>
      <c r="ER77" s="51">
        <f t="shared" si="389"/>
        <v>46073</v>
      </c>
      <c r="ES77" s="44">
        <v>10541</v>
      </c>
      <c r="ET77" s="44">
        <f t="shared" si="390"/>
        <v>62</v>
      </c>
      <c r="EU77" s="44">
        <v>302</v>
      </c>
      <c r="EV77" s="44">
        <f t="shared" si="391"/>
        <v>1</v>
      </c>
      <c r="EW77" s="44">
        <v>50</v>
      </c>
      <c r="EX77" s="44">
        <f t="shared" si="392"/>
        <v>1</v>
      </c>
      <c r="EY77" s="44">
        <v>5</v>
      </c>
      <c r="EZ77" s="43"/>
      <c r="FA77" s="43">
        <f t="shared" si="393"/>
        <v>726</v>
      </c>
      <c r="FB77" s="44">
        <f t="shared" si="394"/>
        <v>726</v>
      </c>
      <c r="FC77" s="45">
        <f t="shared" si="395"/>
        <v>0.11709677419354839</v>
      </c>
      <c r="FD77" s="308" t="s">
        <v>1073</v>
      </c>
      <c r="FE77" s="27"/>
      <c r="FF77" s="51">
        <f t="shared" si="396"/>
        <v>46073</v>
      </c>
      <c r="FG77" s="44">
        <v>3752</v>
      </c>
      <c r="FH77" s="44">
        <f t="shared" si="397"/>
        <v>16</v>
      </c>
      <c r="FI77" s="44">
        <v>87</v>
      </c>
      <c r="FJ77" s="44">
        <f t="shared" si="398"/>
        <v>1</v>
      </c>
      <c r="FK77" s="44">
        <v>42</v>
      </c>
      <c r="FL77" s="44">
        <f t="shared" si="399"/>
        <v>1</v>
      </c>
      <c r="FM77" s="44">
        <v>3</v>
      </c>
      <c r="FN77" s="43"/>
      <c r="FO77" s="43">
        <f t="shared" si="400"/>
        <v>935</v>
      </c>
      <c r="FP77" s="44">
        <f t="shared" si="401"/>
        <v>935</v>
      </c>
      <c r="FQ77" s="45">
        <f t="shared" si="402"/>
        <v>0.58437499999999998</v>
      </c>
      <c r="FR77" s="35"/>
      <c r="FS77" s="27"/>
      <c r="FT77" s="51">
        <f t="shared" si="403"/>
        <v>46073</v>
      </c>
      <c r="FU77" s="44">
        <v>2112</v>
      </c>
      <c r="FV77" s="44">
        <f t="shared" si="404"/>
        <v>65</v>
      </c>
      <c r="FW77" s="44">
        <v>50</v>
      </c>
      <c r="FX77" s="44">
        <f t="shared" si="405"/>
        <v>2</v>
      </c>
      <c r="FY77" s="44">
        <v>54</v>
      </c>
      <c r="FZ77" s="44">
        <f t="shared" si="406"/>
        <v>2</v>
      </c>
      <c r="GA77" s="44">
        <v>2</v>
      </c>
      <c r="GB77" s="43"/>
      <c r="GC77" s="43">
        <f t="shared" si="407"/>
        <v>700</v>
      </c>
      <c r="GD77" s="44">
        <f t="shared" si="408"/>
        <v>1400</v>
      </c>
      <c r="GE77" s="45">
        <f t="shared" si="409"/>
        <v>0.2153846153846154</v>
      </c>
      <c r="GF77" s="35"/>
      <c r="GG77" s="65"/>
      <c r="GH77" s="51">
        <f t="shared" si="410"/>
        <v>46073</v>
      </c>
      <c r="GI77" s="44">
        <v>4518</v>
      </c>
      <c r="GJ77" s="44">
        <f t="shared" si="411"/>
        <v>125</v>
      </c>
      <c r="GK77" s="44">
        <v>424</v>
      </c>
      <c r="GL77" s="44">
        <f t="shared" si="412"/>
        <v>2</v>
      </c>
      <c r="GM77" s="44">
        <v>21</v>
      </c>
      <c r="GN77" s="44">
        <f t="shared" si="413"/>
        <v>3</v>
      </c>
      <c r="GO77" s="44">
        <v>14</v>
      </c>
      <c r="GP77" s="43"/>
      <c r="GQ77" s="43">
        <f t="shared" si="414"/>
        <v>1000</v>
      </c>
      <c r="GR77" s="44">
        <f t="shared" si="415"/>
        <v>3000</v>
      </c>
      <c r="GS77" s="45">
        <f t="shared" si="416"/>
        <v>0.24</v>
      </c>
      <c r="GT77" s="35" t="s">
        <v>1064</v>
      </c>
      <c r="GU77" s="27"/>
      <c r="GV77" s="51">
        <f t="shared" si="417"/>
        <v>46073</v>
      </c>
      <c r="GW77" s="44">
        <v>3200</v>
      </c>
      <c r="GX77" s="44">
        <f t="shared" si="418"/>
        <v>26</v>
      </c>
      <c r="GY77" s="44">
        <v>240</v>
      </c>
      <c r="GZ77" s="44">
        <f t="shared" si="419"/>
        <v>2</v>
      </c>
      <c r="HA77" s="44">
        <v>230</v>
      </c>
      <c r="HB77" s="44">
        <f t="shared" si="420"/>
        <v>3</v>
      </c>
      <c r="HC77" s="44">
        <v>0</v>
      </c>
      <c r="HD77" s="43"/>
      <c r="HE77" s="43">
        <f t="shared" si="421"/>
        <v>200</v>
      </c>
      <c r="HF77" s="44">
        <f t="shared" si="422"/>
        <v>600</v>
      </c>
      <c r="HG77" s="45">
        <f t="shared" si="423"/>
        <v>0.23076923076923078</v>
      </c>
      <c r="HH77" s="35"/>
      <c r="HI77" s="27"/>
      <c r="HJ77" s="51">
        <f t="shared" si="424"/>
        <v>46073</v>
      </c>
      <c r="HK77" s="44">
        <v>1024</v>
      </c>
      <c r="HL77" s="44">
        <f t="shared" si="425"/>
        <v>54</v>
      </c>
      <c r="HM77" s="44">
        <v>116</v>
      </c>
      <c r="HN77" s="44">
        <f t="shared" si="426"/>
        <v>8</v>
      </c>
      <c r="HO77" s="44">
        <v>80</v>
      </c>
      <c r="HP77" s="44">
        <f t="shared" si="427"/>
        <v>7</v>
      </c>
      <c r="HQ77" s="44">
        <v>10</v>
      </c>
      <c r="HR77" s="43"/>
      <c r="HS77" s="43">
        <f t="shared" si="428"/>
        <v>420</v>
      </c>
      <c r="HT77" s="44">
        <f t="shared" si="429"/>
        <v>2940</v>
      </c>
      <c r="HU77" s="45">
        <f t="shared" si="430"/>
        <v>0.5444444444444444</v>
      </c>
      <c r="HV77" s="35"/>
      <c r="HW77" s="61"/>
      <c r="HX77" s="46"/>
      <c r="HY77" s="44"/>
      <c r="HZ77" s="44" t="s">
        <v>24</v>
      </c>
      <c r="IA77" s="44"/>
      <c r="IB77" s="44" t="s">
        <v>24</v>
      </c>
      <c r="IC77" s="44">
        <v>2</v>
      </c>
      <c r="ID77" s="43">
        <v>1</v>
      </c>
      <c r="IE77" s="44">
        <v>1</v>
      </c>
      <c r="IF77" s="60" t="s">
        <v>686</v>
      </c>
      <c r="IG77" s="44">
        <v>1100</v>
      </c>
      <c r="IH77" s="44">
        <v>1100</v>
      </c>
      <c r="II77" s="45">
        <v>3.1073446327683617E-2</v>
      </c>
      <c r="IJ77" s="35"/>
      <c r="IK77" s="27"/>
      <c r="IL77" s="46"/>
      <c r="IM77" s="44">
        <v>2421</v>
      </c>
      <c r="IN77" s="44">
        <v>51</v>
      </c>
      <c r="IO77" s="44">
        <v>64</v>
      </c>
      <c r="IP77" s="44">
        <v>1</v>
      </c>
      <c r="IQ77" s="44">
        <v>12</v>
      </c>
      <c r="IR77" s="43">
        <v>-1</v>
      </c>
      <c r="IS77" s="44">
        <v>0</v>
      </c>
      <c r="IT77" s="60" t="s">
        <v>556</v>
      </c>
      <c r="IU77" s="44">
        <v>600</v>
      </c>
      <c r="IV77" s="44">
        <v>-600</v>
      </c>
      <c r="IW77" s="45">
        <v>-0.11764705882352941</v>
      </c>
      <c r="IX77" s="35"/>
      <c r="IY77" s="33"/>
      <c r="IZ77" s="46"/>
      <c r="JA77" s="44">
        <v>8237</v>
      </c>
      <c r="JB77" s="44">
        <v>255</v>
      </c>
      <c r="JC77" s="44">
        <v>203</v>
      </c>
      <c r="JD77" s="44">
        <v>6</v>
      </c>
      <c r="JE77" s="44">
        <v>16</v>
      </c>
      <c r="JF77" s="43">
        <v>16</v>
      </c>
      <c r="JG77" s="44">
        <v>10</v>
      </c>
      <c r="JH77" s="290" t="s">
        <v>687</v>
      </c>
      <c r="JI77" s="44">
        <v>200</v>
      </c>
      <c r="JJ77" s="44">
        <v>4800</v>
      </c>
      <c r="JK77" s="45">
        <v>0.18823529411764706</v>
      </c>
      <c r="JL77" s="35"/>
      <c r="JM77" s="27"/>
      <c r="JN77" s="46"/>
      <c r="JO77" s="44">
        <v>5445</v>
      </c>
      <c r="JP77" s="44">
        <v>25</v>
      </c>
      <c r="JQ77" s="44">
        <v>400</v>
      </c>
      <c r="JR77" s="44">
        <v>4</v>
      </c>
      <c r="JS77" s="44">
        <v>65</v>
      </c>
      <c r="JT77" s="43">
        <v>8</v>
      </c>
      <c r="JU77" s="44">
        <v>0</v>
      </c>
      <c r="JV77" s="290" t="s">
        <v>567</v>
      </c>
      <c r="JW77" s="44">
        <v>200</v>
      </c>
      <c r="JX77" s="44">
        <v>1600</v>
      </c>
      <c r="JY77" s="45">
        <v>0.64</v>
      </c>
      <c r="JZ77" s="35"/>
      <c r="KA77" s="61"/>
      <c r="KB77" s="46"/>
      <c r="KC77" s="44">
        <v>8651</v>
      </c>
      <c r="KD77" s="69">
        <v>24</v>
      </c>
      <c r="KE77" s="44">
        <v>505</v>
      </c>
      <c r="KF77" s="44">
        <v>2</v>
      </c>
      <c r="KG77" s="44">
        <v>80</v>
      </c>
      <c r="KH77" s="43">
        <v>15</v>
      </c>
      <c r="KI77" s="44">
        <v>0</v>
      </c>
      <c r="KJ77" s="60" t="s">
        <v>257</v>
      </c>
      <c r="KK77" s="44">
        <v>250</v>
      </c>
      <c r="KL77" s="44">
        <v>3750</v>
      </c>
      <c r="KM77" s="45">
        <v>1.5625</v>
      </c>
      <c r="KN77" s="35"/>
      <c r="KO77" s="27"/>
      <c r="KP77" s="46"/>
      <c r="KQ77" s="44">
        <v>6742</v>
      </c>
      <c r="KR77" s="44">
        <v>15</v>
      </c>
      <c r="KS77" s="44">
        <v>305</v>
      </c>
      <c r="KT77" s="44">
        <v>0</v>
      </c>
      <c r="KU77" s="44">
        <v>18</v>
      </c>
      <c r="KV77" s="43">
        <v>0</v>
      </c>
      <c r="KW77" s="44">
        <v>-6</v>
      </c>
      <c r="KX77" s="290" t="s">
        <v>669</v>
      </c>
      <c r="KY77" s="44">
        <v>0</v>
      </c>
      <c r="KZ77" s="44">
        <v>0</v>
      </c>
      <c r="LA77" s="45">
        <v>0</v>
      </c>
      <c r="LB77" s="35" t="s">
        <v>1035</v>
      </c>
      <c r="LC77" s="27"/>
      <c r="LD77" s="74"/>
      <c r="LE77" s="75"/>
      <c r="LF77" s="75"/>
      <c r="LG77" s="75">
        <v>1166</v>
      </c>
      <c r="LH77" s="75">
        <v>0</v>
      </c>
      <c r="LI77" s="76">
        <v>2</v>
      </c>
      <c r="LJ77" s="75">
        <v>0</v>
      </c>
      <c r="LK77" s="75"/>
      <c r="LL77" s="302" t="s">
        <v>1040</v>
      </c>
      <c r="LM77" s="78">
        <v>1500</v>
      </c>
      <c r="LN77" s="75">
        <v>0</v>
      </c>
      <c r="LO77" s="79"/>
      <c r="LP77" s="35"/>
      <c r="LQ77" s="27"/>
      <c r="LR77" s="51">
        <f t="shared" si="431"/>
        <v>46073</v>
      </c>
      <c r="LS77" s="44">
        <v>23419</v>
      </c>
      <c r="LT77" s="44">
        <f t="shared" si="432"/>
        <v>88</v>
      </c>
      <c r="LU77" s="44">
        <v>1142</v>
      </c>
      <c r="LV77" s="44">
        <f t="shared" si="433"/>
        <v>3</v>
      </c>
      <c r="LW77" s="44">
        <v>17</v>
      </c>
      <c r="LX77" s="44">
        <f t="shared" si="434"/>
        <v>3</v>
      </c>
      <c r="LY77" s="44">
        <v>4</v>
      </c>
      <c r="LZ77" s="43"/>
      <c r="MA77" s="43">
        <f t="shared" si="435"/>
        <v>1100</v>
      </c>
      <c r="MB77" s="44">
        <f t="shared" si="436"/>
        <v>3300</v>
      </c>
      <c r="MC77" s="45">
        <f t="shared" si="437"/>
        <v>0.375</v>
      </c>
      <c r="MD77" s="35"/>
      <c r="ME77" s="27"/>
      <c r="MF77" s="51">
        <f t="shared" si="438"/>
        <v>46073</v>
      </c>
      <c r="MG77" s="44">
        <v>9980</v>
      </c>
      <c r="MH77" s="44">
        <f t="shared" si="439"/>
        <v>60</v>
      </c>
      <c r="MI77" s="44">
        <v>424</v>
      </c>
      <c r="MJ77" s="44">
        <f t="shared" si="440"/>
        <v>2</v>
      </c>
      <c r="MK77" s="44">
        <v>50</v>
      </c>
      <c r="ML77" s="44">
        <f t="shared" si="441"/>
        <v>3</v>
      </c>
      <c r="MM77" s="44">
        <v>3</v>
      </c>
      <c r="MN77" s="43"/>
      <c r="MO77" s="43">
        <f t="shared" si="442"/>
        <v>1100</v>
      </c>
      <c r="MP77" s="44">
        <f t="shared" si="443"/>
        <v>3300</v>
      </c>
      <c r="MQ77" s="45">
        <f t="shared" si="444"/>
        <v>0.55000000000000004</v>
      </c>
      <c r="MR77" s="35"/>
      <c r="MS77" s="27"/>
      <c r="MT77" s="51">
        <f t="shared" si="445"/>
        <v>46073</v>
      </c>
      <c r="MU77" s="44">
        <v>1967</v>
      </c>
      <c r="MV77" s="44">
        <f t="shared" si="446"/>
        <v>967</v>
      </c>
      <c r="MW77" s="44">
        <v>467</v>
      </c>
      <c r="MX77" s="44">
        <f t="shared" si="447"/>
        <v>6</v>
      </c>
      <c r="MY77" s="44">
        <v>19</v>
      </c>
      <c r="MZ77" s="44">
        <f t="shared" si="448"/>
        <v>6</v>
      </c>
      <c r="NA77" s="44">
        <v>14</v>
      </c>
      <c r="NB77" s="43"/>
      <c r="NC77" s="43">
        <f t="shared" si="449"/>
        <v>1500</v>
      </c>
      <c r="ND77" s="44">
        <f t="shared" si="450"/>
        <v>9000</v>
      </c>
      <c r="NE77" s="45">
        <f t="shared" si="451"/>
        <v>9.3071354705274043E-2</v>
      </c>
      <c r="NF77" s="35" t="s">
        <v>1067</v>
      </c>
      <c r="NG77" s="27"/>
      <c r="NH77" s="51">
        <f t="shared" si="452"/>
        <v>46073</v>
      </c>
      <c r="NI77" s="44">
        <v>13656</v>
      </c>
      <c r="NJ77" s="44">
        <f t="shared" si="453"/>
        <v>79</v>
      </c>
      <c r="NK77" s="44">
        <v>235</v>
      </c>
      <c r="NL77" s="44">
        <f t="shared" si="454"/>
        <v>0</v>
      </c>
      <c r="NM77" s="44">
        <v>40</v>
      </c>
      <c r="NN77" s="44">
        <f t="shared" si="455"/>
        <v>1</v>
      </c>
      <c r="NO77" s="44">
        <v>0</v>
      </c>
      <c r="NP77" s="43"/>
      <c r="NQ77" s="43">
        <f t="shared" si="456"/>
        <v>1100</v>
      </c>
      <c r="NR77" s="44">
        <f t="shared" si="457"/>
        <v>1100</v>
      </c>
      <c r="NS77" s="45">
        <f t="shared" si="458"/>
        <v>0.13924050632911392</v>
      </c>
      <c r="NT77" s="35"/>
    </row>
    <row r="78" spans="1:384" ht="15" customHeight="1" thickTop="1" thickBot="1" x14ac:dyDescent="0.25">
      <c r="A78" s="38">
        <v>46077</v>
      </c>
      <c r="B78" s="39">
        <f>IF(A78="","",SUM(J78,LF84,AL78,ET78,AZ78,EF78,LT78,NJ78,MV78,MH78,X78,GJ78,GX78,HL78,FH78,FV78)+SUM(HZ87:HZ88)+SUM(IN87:IN90)+SUM(DR87:DR90)+SUM(CP87:CP90)+SUM(CB87:CB90)+SUM(BN87:BN90)+SUM(DD87:DD90)+SUM(JB87:JB90)+SUM(JP87:JP90)+SUM(KD87:KD90)+SUM(KR87:KR90))</f>
        <v>8455</v>
      </c>
      <c r="C78" s="40">
        <f>IF(A78="","",SUM(J78,X78,AL78,AZ78)+SUM(BN87:BN90)+SUM(CB87:CB90)+SUM(CP87:CP90))</f>
        <v>2798</v>
      </c>
      <c r="D78" s="40">
        <f>IF(A78="","",SUM(EF78,ET78)+SUM(DD87:DD90)+SUM(DR87:DR90))</f>
        <v>416</v>
      </c>
      <c r="E78" s="41">
        <f>IF(A78="","",SUM(NJ78,MV78,MH78,LF84,LT78)+SUM(JB87:JB90)+SUM(JP87:JP90)+SUM(KD87:KD90)+SUM(KR87:KR90))</f>
        <v>3205</v>
      </c>
      <c r="F78" s="41">
        <f>IF(B78="","",SUM(GJ78,GX78,HL78)+SUM(IN87:IN90)+SUM(HZ87:HZ88))</f>
        <v>1638</v>
      </c>
      <c r="G78" s="40">
        <f t="shared" si="354"/>
        <v>398</v>
      </c>
      <c r="H78" s="42"/>
      <c r="I78" s="44">
        <v>6344</v>
      </c>
      <c r="J78" s="44">
        <f t="shared" si="355"/>
        <v>66</v>
      </c>
      <c r="K78" s="44">
        <v>191</v>
      </c>
      <c r="L78" s="44">
        <f t="shared" si="356"/>
        <v>1</v>
      </c>
      <c r="M78" s="44">
        <v>17</v>
      </c>
      <c r="N78" s="44">
        <f t="shared" si="357"/>
        <v>1</v>
      </c>
      <c r="O78" s="44">
        <v>83</v>
      </c>
      <c r="P78" s="43"/>
      <c r="Q78" s="43">
        <f t="shared" si="358"/>
        <v>855</v>
      </c>
      <c r="R78" s="44">
        <f t="shared" si="359"/>
        <v>855</v>
      </c>
      <c r="S78" s="45">
        <f t="shared" si="360"/>
        <v>0.12954545454545455</v>
      </c>
      <c r="T78" s="55" t="s">
        <v>1076</v>
      </c>
      <c r="U78" s="27"/>
      <c r="V78" s="51">
        <f t="shared" si="361"/>
        <v>46077</v>
      </c>
      <c r="W78" s="44">
        <v>15959</v>
      </c>
      <c r="X78" s="44">
        <f t="shared" si="362"/>
        <v>199</v>
      </c>
      <c r="Y78" s="44">
        <v>598</v>
      </c>
      <c r="Z78" s="44">
        <f t="shared" si="363"/>
        <v>3</v>
      </c>
      <c r="AA78" s="44">
        <v>9</v>
      </c>
      <c r="AB78" s="44">
        <f t="shared" si="364"/>
        <v>3</v>
      </c>
      <c r="AC78" s="44">
        <v>6</v>
      </c>
      <c r="AD78" s="43"/>
      <c r="AE78" s="43">
        <f t="shared" si="365"/>
        <v>1026</v>
      </c>
      <c r="AF78" s="44">
        <f t="shared" si="366"/>
        <v>3078</v>
      </c>
      <c r="AG78" s="45">
        <f t="shared" si="367"/>
        <v>0.15467336683417085</v>
      </c>
      <c r="AH78" s="55"/>
      <c r="AI78" s="27"/>
      <c r="AJ78" s="51">
        <f t="shared" si="368"/>
        <v>46077</v>
      </c>
      <c r="AK78" s="44">
        <v>20059</v>
      </c>
      <c r="AL78" s="44">
        <f t="shared" si="369"/>
        <v>103</v>
      </c>
      <c r="AM78" s="44">
        <v>405</v>
      </c>
      <c r="AN78" s="44">
        <f t="shared" si="370"/>
        <v>4</v>
      </c>
      <c r="AO78" s="44">
        <v>26</v>
      </c>
      <c r="AP78" s="44">
        <f t="shared" si="371"/>
        <v>4</v>
      </c>
      <c r="AQ78" s="44">
        <v>5</v>
      </c>
      <c r="AR78" s="43"/>
      <c r="AS78" s="43">
        <f t="shared" si="372"/>
        <v>880</v>
      </c>
      <c r="AT78" s="44">
        <f t="shared" si="373"/>
        <v>3520</v>
      </c>
      <c r="AU78" s="45">
        <f t="shared" si="374"/>
        <v>0.34174757281553397</v>
      </c>
      <c r="AV78" s="55"/>
      <c r="AW78" s="27"/>
      <c r="AX78" s="51">
        <f t="shared" si="375"/>
        <v>46077</v>
      </c>
      <c r="AY78" s="44">
        <v>37346</v>
      </c>
      <c r="AZ78" s="44">
        <f t="shared" si="376"/>
        <v>1121</v>
      </c>
      <c r="BA78" s="44">
        <v>706</v>
      </c>
      <c r="BB78" s="44">
        <f t="shared" si="377"/>
        <v>9</v>
      </c>
      <c r="BC78" s="44">
        <v>31</v>
      </c>
      <c r="BD78" s="44">
        <f t="shared" si="378"/>
        <v>10</v>
      </c>
      <c r="BE78" s="44">
        <v>0</v>
      </c>
      <c r="BF78" s="43"/>
      <c r="BG78" s="43">
        <f t="shared" si="379"/>
        <v>1500</v>
      </c>
      <c r="BH78" s="44">
        <f t="shared" si="380"/>
        <v>15000</v>
      </c>
      <c r="BI78" s="45">
        <f t="shared" si="381"/>
        <v>0.13380909901873328</v>
      </c>
      <c r="BJ78" s="55" t="s">
        <v>1067</v>
      </c>
      <c r="BK78" s="50"/>
      <c r="BL78" s="74"/>
      <c r="BM78" s="75">
        <v>15549</v>
      </c>
      <c r="BN78" s="75">
        <v>46</v>
      </c>
      <c r="BO78" s="75">
        <v>805</v>
      </c>
      <c r="BP78" s="75">
        <v>3</v>
      </c>
      <c r="BQ78" s="75">
        <v>140</v>
      </c>
      <c r="BR78" s="75">
        <v>5</v>
      </c>
      <c r="BS78" s="75">
        <v>0</v>
      </c>
      <c r="BT78" s="77" t="s">
        <v>277</v>
      </c>
      <c r="BU78" s="78">
        <v>198</v>
      </c>
      <c r="BV78" s="75">
        <v>990</v>
      </c>
      <c r="BW78" s="79">
        <v>0.21521739130434783</v>
      </c>
      <c r="BX78" s="35"/>
      <c r="BY78" s="27"/>
      <c r="BZ78" s="74"/>
      <c r="CA78" s="75">
        <v>3812</v>
      </c>
      <c r="CB78" s="75">
        <v>207</v>
      </c>
      <c r="CC78" s="75">
        <v>71</v>
      </c>
      <c r="CD78" s="75">
        <v>5</v>
      </c>
      <c r="CE78" s="75">
        <v>26</v>
      </c>
      <c r="CF78" s="75">
        <v>5</v>
      </c>
      <c r="CG78" s="75">
        <v>0</v>
      </c>
      <c r="CH78" s="83" t="s">
        <v>687</v>
      </c>
      <c r="CI78" s="75">
        <v>200</v>
      </c>
      <c r="CJ78" s="75">
        <v>1250</v>
      </c>
      <c r="CK78" s="79">
        <v>6.0386473429951688E-2</v>
      </c>
      <c r="CL78" s="35"/>
      <c r="CM78" s="27"/>
      <c r="CN78" s="74"/>
      <c r="CO78" s="75">
        <v>2854</v>
      </c>
      <c r="CP78" s="75">
        <v>50</v>
      </c>
      <c r="CQ78" s="75">
        <v>32</v>
      </c>
      <c r="CR78" s="75">
        <v>1</v>
      </c>
      <c r="CS78" s="75">
        <v>2</v>
      </c>
      <c r="CT78" s="75">
        <v>1</v>
      </c>
      <c r="CU78" s="75">
        <v>11</v>
      </c>
      <c r="CV78" s="84" t="s">
        <v>938</v>
      </c>
      <c r="CW78" s="75">
        <v>1100</v>
      </c>
      <c r="CX78" s="75">
        <v>1100</v>
      </c>
      <c r="CY78" s="79">
        <v>0.22</v>
      </c>
      <c r="CZ78" s="35" t="s">
        <v>1024</v>
      </c>
      <c r="DA78" s="58"/>
      <c r="DB78" s="74"/>
      <c r="DC78" s="75">
        <v>7373</v>
      </c>
      <c r="DD78" s="75">
        <v>7</v>
      </c>
      <c r="DE78" s="75">
        <v>409</v>
      </c>
      <c r="DF78" s="75">
        <v>0</v>
      </c>
      <c r="DG78" s="75">
        <v>12</v>
      </c>
      <c r="DH78" s="75">
        <v>0</v>
      </c>
      <c r="DI78" s="81">
        <v>0</v>
      </c>
      <c r="DJ78" s="77" t="s">
        <v>212</v>
      </c>
      <c r="DK78" s="78">
        <v>198</v>
      </c>
      <c r="DL78" s="75">
        <v>0</v>
      </c>
      <c r="DM78" s="79">
        <v>0</v>
      </c>
      <c r="DN78" s="35" t="s">
        <v>1028</v>
      </c>
      <c r="DO78" s="27"/>
      <c r="DP78" s="74"/>
      <c r="DQ78" s="75">
        <v>2880</v>
      </c>
      <c r="DR78" s="75">
        <v>16</v>
      </c>
      <c r="DS78" s="75">
        <v>145</v>
      </c>
      <c r="DT78" s="75">
        <v>4</v>
      </c>
      <c r="DU78" s="75">
        <v>80</v>
      </c>
      <c r="DV78" s="75">
        <v>10</v>
      </c>
      <c r="DW78" s="81">
        <v>0</v>
      </c>
      <c r="DX78" s="77" t="s">
        <v>880</v>
      </c>
      <c r="DY78" s="78">
        <v>198</v>
      </c>
      <c r="DZ78" s="75">
        <v>1980</v>
      </c>
      <c r="EA78" s="79">
        <v>1.2375</v>
      </c>
      <c r="EB78" s="35"/>
      <c r="EC78" s="27"/>
      <c r="ED78" s="51">
        <f t="shared" si="382"/>
        <v>46077</v>
      </c>
      <c r="EE78" s="44">
        <v>31775</v>
      </c>
      <c r="EF78" s="44">
        <f t="shared" si="383"/>
        <v>46</v>
      </c>
      <c r="EG78" s="44">
        <v>1558</v>
      </c>
      <c r="EH78" s="44">
        <f t="shared" si="384"/>
        <v>1</v>
      </c>
      <c r="EI78" s="44">
        <v>32</v>
      </c>
      <c r="EJ78" s="44">
        <f t="shared" si="385"/>
        <v>1</v>
      </c>
      <c r="EK78" s="44">
        <v>8</v>
      </c>
      <c r="EL78" s="43"/>
      <c r="EM78" s="43">
        <f t="shared" si="386"/>
        <v>715</v>
      </c>
      <c r="EN78" s="44">
        <f t="shared" si="387"/>
        <v>715</v>
      </c>
      <c r="EO78" s="45">
        <f t="shared" si="388"/>
        <v>0.15543478260869564</v>
      </c>
      <c r="EP78" s="55" t="s">
        <v>1079</v>
      </c>
      <c r="EQ78" s="27"/>
      <c r="ER78" s="51">
        <f t="shared" si="389"/>
        <v>46077</v>
      </c>
      <c r="ES78" s="44">
        <v>10608</v>
      </c>
      <c r="ET78" s="44">
        <f t="shared" si="390"/>
        <v>67</v>
      </c>
      <c r="EU78" s="44">
        <v>303</v>
      </c>
      <c r="EV78" s="44">
        <f t="shared" si="391"/>
        <v>1</v>
      </c>
      <c r="EW78" s="44">
        <v>54</v>
      </c>
      <c r="EX78" s="44">
        <f t="shared" si="392"/>
        <v>1</v>
      </c>
      <c r="EY78" s="44">
        <v>0</v>
      </c>
      <c r="EZ78" s="43"/>
      <c r="FA78" s="43">
        <f t="shared" si="393"/>
        <v>726</v>
      </c>
      <c r="FB78" s="44">
        <f t="shared" si="394"/>
        <v>726</v>
      </c>
      <c r="FC78" s="45">
        <f t="shared" si="395"/>
        <v>0.10835820895522388</v>
      </c>
      <c r="FD78" s="55"/>
      <c r="FE78" s="27"/>
      <c r="FF78" s="51">
        <f t="shared" si="396"/>
        <v>46077</v>
      </c>
      <c r="FG78" s="44">
        <v>4034</v>
      </c>
      <c r="FH78" s="44">
        <f t="shared" si="397"/>
        <v>282</v>
      </c>
      <c r="FI78" s="44">
        <v>94</v>
      </c>
      <c r="FJ78" s="44">
        <f t="shared" si="398"/>
        <v>7</v>
      </c>
      <c r="FK78" s="44">
        <v>38</v>
      </c>
      <c r="FL78" s="44">
        <f t="shared" si="399"/>
        <v>7</v>
      </c>
      <c r="FM78" s="44">
        <v>11</v>
      </c>
      <c r="FN78" s="43"/>
      <c r="FO78" s="43">
        <f t="shared" si="400"/>
        <v>935</v>
      </c>
      <c r="FP78" s="44">
        <f t="shared" si="401"/>
        <v>6545</v>
      </c>
      <c r="FQ78" s="45">
        <f t="shared" si="402"/>
        <v>0.23209219858156027</v>
      </c>
      <c r="FR78" s="55"/>
      <c r="FS78" s="27"/>
      <c r="FT78" s="51">
        <f t="shared" si="403"/>
        <v>46077</v>
      </c>
      <c r="FU78" s="44">
        <v>2228</v>
      </c>
      <c r="FV78" s="44">
        <f t="shared" si="404"/>
        <v>116</v>
      </c>
      <c r="FW78" s="44">
        <v>54</v>
      </c>
      <c r="FX78" s="44">
        <f t="shared" si="405"/>
        <v>4</v>
      </c>
      <c r="FY78" s="44">
        <v>52</v>
      </c>
      <c r="FZ78" s="44">
        <f t="shared" si="406"/>
        <v>4</v>
      </c>
      <c r="GA78" s="44">
        <v>6</v>
      </c>
      <c r="GB78" s="43"/>
      <c r="GC78" s="43">
        <f t="shared" si="407"/>
        <v>700</v>
      </c>
      <c r="GD78" s="44">
        <f t="shared" si="408"/>
        <v>2800</v>
      </c>
      <c r="GE78" s="45">
        <f t="shared" si="409"/>
        <v>0.2413793103448276</v>
      </c>
      <c r="GF78" s="55"/>
      <c r="GG78" s="65"/>
      <c r="GH78" s="51">
        <f t="shared" si="410"/>
        <v>46077</v>
      </c>
      <c r="GI78" s="44">
        <v>4705</v>
      </c>
      <c r="GJ78" s="44">
        <f t="shared" si="411"/>
        <v>187</v>
      </c>
      <c r="GK78" s="44">
        <v>426</v>
      </c>
      <c r="GL78" s="44">
        <f t="shared" si="412"/>
        <v>2</v>
      </c>
      <c r="GM78" s="44">
        <v>32</v>
      </c>
      <c r="GN78" s="44">
        <f t="shared" si="413"/>
        <v>3</v>
      </c>
      <c r="GO78" s="44">
        <v>8</v>
      </c>
      <c r="GP78" s="43"/>
      <c r="GQ78" s="43">
        <f t="shared" si="414"/>
        <v>1000</v>
      </c>
      <c r="GR78" s="44">
        <f t="shared" si="415"/>
        <v>3000</v>
      </c>
      <c r="GS78" s="45">
        <f t="shared" si="416"/>
        <v>0.16042780748663102</v>
      </c>
      <c r="GT78" s="55"/>
      <c r="GU78" s="27"/>
      <c r="GV78" s="51">
        <f t="shared" si="417"/>
        <v>46077</v>
      </c>
      <c r="GW78" s="44">
        <v>3296</v>
      </c>
      <c r="GX78" s="44">
        <f t="shared" si="418"/>
        <v>96</v>
      </c>
      <c r="GY78" s="44">
        <v>247</v>
      </c>
      <c r="GZ78" s="44">
        <f t="shared" si="419"/>
        <v>7</v>
      </c>
      <c r="HA78" s="44">
        <v>220</v>
      </c>
      <c r="HB78" s="44">
        <f t="shared" si="420"/>
        <v>10</v>
      </c>
      <c r="HC78" s="44">
        <v>40</v>
      </c>
      <c r="HD78" s="43"/>
      <c r="HE78" s="43">
        <f t="shared" si="421"/>
        <v>200</v>
      </c>
      <c r="HF78" s="44">
        <f t="shared" si="422"/>
        <v>2000</v>
      </c>
      <c r="HG78" s="45">
        <f t="shared" si="423"/>
        <v>0.20833333333333334</v>
      </c>
      <c r="HH78" s="55"/>
      <c r="HI78" s="27"/>
      <c r="HJ78" s="51">
        <f t="shared" si="424"/>
        <v>46077</v>
      </c>
      <c r="HK78" s="44">
        <v>1057</v>
      </c>
      <c r="HL78" s="44">
        <f t="shared" si="425"/>
        <v>33</v>
      </c>
      <c r="HM78" s="44">
        <v>128</v>
      </c>
      <c r="HN78" s="44">
        <f t="shared" si="426"/>
        <v>12</v>
      </c>
      <c r="HO78" s="44">
        <v>80</v>
      </c>
      <c r="HP78" s="44">
        <f t="shared" si="427"/>
        <v>10</v>
      </c>
      <c r="HQ78" s="44"/>
      <c r="HR78" s="43"/>
      <c r="HS78" s="43">
        <f t="shared" si="428"/>
        <v>420</v>
      </c>
      <c r="HT78" s="44">
        <f t="shared" si="429"/>
        <v>4200</v>
      </c>
      <c r="HU78" s="45">
        <f t="shared" si="430"/>
        <v>1.2727272727272727</v>
      </c>
      <c r="HV78" s="55"/>
      <c r="HW78" s="61"/>
      <c r="HX78" s="74"/>
      <c r="HY78" s="75"/>
      <c r="HZ78" s="75" t="s">
        <v>24</v>
      </c>
      <c r="IA78" s="75"/>
      <c r="IB78" s="75" t="s">
        <v>24</v>
      </c>
      <c r="IC78" s="75">
        <v>0</v>
      </c>
      <c r="ID78" s="75">
        <v>3</v>
      </c>
      <c r="IE78" s="75">
        <v>3</v>
      </c>
      <c r="IF78" s="77" t="s">
        <v>687</v>
      </c>
      <c r="IG78" s="75">
        <v>2000</v>
      </c>
      <c r="IH78" s="75">
        <v>6000</v>
      </c>
      <c r="II78" s="79">
        <v>0.16949152542372881</v>
      </c>
      <c r="IJ78" s="35"/>
      <c r="IK78" s="27"/>
      <c r="IL78" s="74"/>
      <c r="IM78" s="75">
        <v>1415</v>
      </c>
      <c r="IN78" s="75">
        <v>10</v>
      </c>
      <c r="IO78" s="75">
        <v>33</v>
      </c>
      <c r="IP78" s="75">
        <v>0</v>
      </c>
      <c r="IQ78" s="75">
        <v>11</v>
      </c>
      <c r="IR78" s="75">
        <v>0</v>
      </c>
      <c r="IS78" s="75">
        <v>3</v>
      </c>
      <c r="IT78" s="77" t="s">
        <v>212</v>
      </c>
      <c r="IU78" s="75">
        <v>0</v>
      </c>
      <c r="IV78" s="75">
        <v>0</v>
      </c>
      <c r="IW78" s="79">
        <v>0</v>
      </c>
      <c r="IX78" s="35" t="s">
        <v>1038</v>
      </c>
      <c r="IY78" s="33"/>
      <c r="IZ78" s="74"/>
      <c r="JA78" s="75">
        <v>8250</v>
      </c>
      <c r="JB78" s="75">
        <v>7</v>
      </c>
      <c r="JC78" s="75">
        <v>328</v>
      </c>
      <c r="JD78" s="75">
        <v>0</v>
      </c>
      <c r="JE78" s="75">
        <v>14</v>
      </c>
      <c r="JF78" s="75">
        <v>0</v>
      </c>
      <c r="JG78" s="75">
        <v>4</v>
      </c>
      <c r="JH78" s="294" t="s">
        <v>883</v>
      </c>
      <c r="JI78" s="75">
        <v>1100</v>
      </c>
      <c r="JJ78" s="75">
        <v>0</v>
      </c>
      <c r="JK78" s="79">
        <v>0</v>
      </c>
      <c r="JL78" s="35" t="s">
        <v>1034</v>
      </c>
      <c r="JM78" s="27"/>
      <c r="JN78" s="74"/>
      <c r="JO78" s="75">
        <v>7059</v>
      </c>
      <c r="JP78" s="75">
        <v>48</v>
      </c>
      <c r="JQ78" s="75">
        <v>292</v>
      </c>
      <c r="JR78" s="75">
        <v>1</v>
      </c>
      <c r="JS78" s="75">
        <v>47</v>
      </c>
      <c r="JT78" s="75">
        <v>1</v>
      </c>
      <c r="JU78" s="75">
        <v>3</v>
      </c>
      <c r="JV78" s="294" t="s">
        <v>997</v>
      </c>
      <c r="JW78" s="75">
        <v>200</v>
      </c>
      <c r="JX78" s="75">
        <v>200</v>
      </c>
      <c r="JY78" s="79">
        <v>4.1666666666666664E-2</v>
      </c>
      <c r="JZ78" s="35"/>
      <c r="KA78" s="61"/>
      <c r="KB78" s="74"/>
      <c r="KC78" s="75">
        <v>1095</v>
      </c>
      <c r="KD78" s="75">
        <v>23</v>
      </c>
      <c r="KE78" s="75">
        <v>254</v>
      </c>
      <c r="KF78" s="75">
        <v>1</v>
      </c>
      <c r="KG78" s="75">
        <v>21</v>
      </c>
      <c r="KH78" s="75">
        <v>1</v>
      </c>
      <c r="KI78" s="75">
        <v>-9</v>
      </c>
      <c r="KJ78" s="295" t="s">
        <v>556</v>
      </c>
      <c r="KK78" s="75">
        <v>500</v>
      </c>
      <c r="KL78" s="75">
        <v>500</v>
      </c>
      <c r="KM78" s="79">
        <v>0.21739130434782608</v>
      </c>
      <c r="KN78" s="35"/>
      <c r="KO78" s="27"/>
      <c r="KP78" s="74"/>
      <c r="KQ78" s="75">
        <v>6038</v>
      </c>
      <c r="KR78" s="75">
        <v>14</v>
      </c>
      <c r="KS78" s="75">
        <v>231</v>
      </c>
      <c r="KT78" s="75">
        <v>0</v>
      </c>
      <c r="KU78" s="75">
        <v>3</v>
      </c>
      <c r="KV78" s="75">
        <v>0</v>
      </c>
      <c r="KW78" s="75">
        <v>9</v>
      </c>
      <c r="KX78" s="294" t="s">
        <v>938</v>
      </c>
      <c r="KY78" s="75">
        <v>660</v>
      </c>
      <c r="KZ78" s="75">
        <v>0</v>
      </c>
      <c r="LA78" s="79">
        <v>0</v>
      </c>
      <c r="LB78" s="35" t="s">
        <v>1037</v>
      </c>
      <c r="LC78" s="27"/>
      <c r="LD78" s="51">
        <f>IF(A76="","",A76)</f>
        <v>46069</v>
      </c>
      <c r="LE78" s="43">
        <v>80224</v>
      </c>
      <c r="LF78" s="93">
        <f>IF(LE78="","",LE78-LE75)</f>
        <v>342</v>
      </c>
      <c r="LG78" s="43">
        <v>445</v>
      </c>
      <c r="LH78" s="43">
        <v>0</v>
      </c>
      <c r="LI78" s="43">
        <v>1</v>
      </c>
      <c r="LJ78" s="43">
        <v>0</v>
      </c>
      <c r="LK78" s="43">
        <v>1</v>
      </c>
      <c r="LL78" s="64" t="str">
        <f>IF(LE78="","",LL75)</f>
        <v>サンリオ毛布</v>
      </c>
      <c r="LM78" s="47">
        <f>IF(LF78="","",LM75)</f>
        <v>1200</v>
      </c>
      <c r="LN78" s="87">
        <f t="shared" ref="LN78:LN122" si="459">IF(LI78="","",LJ78*LM78)</f>
        <v>0</v>
      </c>
      <c r="LO78" s="54"/>
      <c r="LP78" s="35"/>
      <c r="LQ78" s="27"/>
      <c r="LR78" s="51">
        <f t="shared" si="431"/>
        <v>46077</v>
      </c>
      <c r="LS78" s="44">
        <v>23498</v>
      </c>
      <c r="LT78" s="44">
        <f t="shared" si="432"/>
        <v>79</v>
      </c>
      <c r="LU78" s="44">
        <v>1144</v>
      </c>
      <c r="LV78" s="44">
        <f t="shared" si="433"/>
        <v>2</v>
      </c>
      <c r="LW78" s="44">
        <v>19</v>
      </c>
      <c r="LX78" s="44">
        <f t="shared" si="434"/>
        <v>2</v>
      </c>
      <c r="LY78" s="44">
        <v>0</v>
      </c>
      <c r="LZ78" s="43"/>
      <c r="MA78" s="43">
        <f t="shared" si="435"/>
        <v>1100</v>
      </c>
      <c r="MB78" s="44">
        <f t="shared" si="436"/>
        <v>2200</v>
      </c>
      <c r="MC78" s="45">
        <f t="shared" si="437"/>
        <v>0.27848101265822783</v>
      </c>
      <c r="MD78" s="55"/>
      <c r="ME78" s="27"/>
      <c r="MF78" s="51">
        <f t="shared" si="438"/>
        <v>46077</v>
      </c>
      <c r="MG78" s="44">
        <v>10074</v>
      </c>
      <c r="MH78" s="44">
        <f t="shared" si="439"/>
        <v>94</v>
      </c>
      <c r="MI78" s="44">
        <v>428</v>
      </c>
      <c r="MJ78" s="44">
        <f t="shared" si="440"/>
        <v>4</v>
      </c>
      <c r="MK78" s="44">
        <v>49</v>
      </c>
      <c r="ML78" s="44">
        <f t="shared" si="441"/>
        <v>4</v>
      </c>
      <c r="MM78" s="44">
        <v>0</v>
      </c>
      <c r="MN78" s="43"/>
      <c r="MO78" s="43">
        <f t="shared" si="442"/>
        <v>1100</v>
      </c>
      <c r="MP78" s="44">
        <f t="shared" si="443"/>
        <v>4400</v>
      </c>
      <c r="MQ78" s="45">
        <f t="shared" si="444"/>
        <v>0.46808510638297873</v>
      </c>
      <c r="MR78" s="55"/>
      <c r="MS78" s="27"/>
      <c r="MT78" s="51">
        <f t="shared" si="445"/>
        <v>46077</v>
      </c>
      <c r="MU78" s="44">
        <v>3085</v>
      </c>
      <c r="MV78" s="44">
        <f t="shared" si="446"/>
        <v>1118</v>
      </c>
      <c r="MW78" s="44">
        <v>475</v>
      </c>
      <c r="MX78" s="44">
        <f t="shared" si="447"/>
        <v>8</v>
      </c>
      <c r="MY78" s="44">
        <v>25</v>
      </c>
      <c r="MZ78" s="44">
        <f t="shared" si="448"/>
        <v>8</v>
      </c>
      <c r="NA78" s="44">
        <v>5</v>
      </c>
      <c r="NB78" s="43"/>
      <c r="NC78" s="43">
        <f t="shared" si="449"/>
        <v>1500</v>
      </c>
      <c r="ND78" s="44">
        <f t="shared" si="450"/>
        <v>12000</v>
      </c>
      <c r="NE78" s="45">
        <f t="shared" si="451"/>
        <v>0.1073345259391771</v>
      </c>
      <c r="NF78" s="55"/>
      <c r="NG78" s="27"/>
      <c r="NH78" s="51">
        <f t="shared" si="452"/>
        <v>46077</v>
      </c>
      <c r="NI78" s="44">
        <v>13751</v>
      </c>
      <c r="NJ78" s="44">
        <f t="shared" si="453"/>
        <v>95</v>
      </c>
      <c r="NK78" s="44">
        <v>237</v>
      </c>
      <c r="NL78" s="44">
        <f t="shared" si="454"/>
        <v>2</v>
      </c>
      <c r="NM78" s="44">
        <v>38</v>
      </c>
      <c r="NN78" s="44">
        <f t="shared" si="455"/>
        <v>2</v>
      </c>
      <c r="NO78" s="44">
        <v>0</v>
      </c>
      <c r="NP78" s="43"/>
      <c r="NQ78" s="43">
        <f t="shared" si="456"/>
        <v>1100</v>
      </c>
      <c r="NR78" s="44">
        <f t="shared" si="457"/>
        <v>2200</v>
      </c>
      <c r="NS78" s="45">
        <f t="shared" si="458"/>
        <v>0.23157894736842105</v>
      </c>
      <c r="NT78" s="55"/>
    </row>
    <row r="79" spans="1:384" ht="15" customHeight="1" thickTop="1" x14ac:dyDescent="0.2">
      <c r="A79" s="38">
        <v>46080</v>
      </c>
      <c r="B79" s="39">
        <f>IF(A79="","",SUM(J79,LF87,AL79,ET79,AZ79,EF79,LT79,NJ79,MV79,MH79,X79,GJ79,HL79,GX79,FH79,FV79)+SUM(HZ91:HZ92)+SUM(IN91:IN94)+SUM(DR91:DR94)+SUM(CP91:CP94)+SUM(CB91:CB94)+SUM(BN91:BN94)+SUM(DD91:DD94)+SUM(JB91:JB94)+SUM(JP91:JP94)+SUM(KD91:KD94)+SUM(KR91:KR94))</f>
        <v>2530</v>
      </c>
      <c r="C79" s="40">
        <f>IF(A79="","",SUM(J79,X79,AL79,AZ79)+SUM(BN91:BN94)+SUM(CB91:CB94)+SUM(CP91:CP94))</f>
        <v>848</v>
      </c>
      <c r="D79" s="40">
        <f>IF(A79="","",SUM(EF79,ET79)+SUM(DD91:DD94)+SUM(DR91:DR94))</f>
        <v>242</v>
      </c>
      <c r="E79" s="41">
        <f>IF(A79="","",SUM(NJ79,MV79,MH79,LF87,LT79)+SUM(JB91:JB94)+SUM(JP91:JP94)+SUM(KD91:KD94)+SUM(KR91:KR94))</f>
        <v>969</v>
      </c>
      <c r="F79" s="282">
        <f>IF(B79="","",SUM(GJ79,GX79,HL79)+SUM(IN91:IN94)+SUM(HZ91:HZ92))</f>
        <v>335</v>
      </c>
      <c r="G79" s="40">
        <f t="shared" si="354"/>
        <v>136</v>
      </c>
      <c r="H79" s="42"/>
      <c r="I79" s="44">
        <v>6371</v>
      </c>
      <c r="J79" s="44">
        <f t="shared" si="355"/>
        <v>27</v>
      </c>
      <c r="K79" s="44">
        <v>195</v>
      </c>
      <c r="L79" s="44">
        <f t="shared" si="356"/>
        <v>4</v>
      </c>
      <c r="M79" s="44">
        <v>95</v>
      </c>
      <c r="N79" s="44">
        <f t="shared" si="357"/>
        <v>5</v>
      </c>
      <c r="O79" s="44">
        <v>8</v>
      </c>
      <c r="P79" s="43"/>
      <c r="Q79" s="43">
        <v>130</v>
      </c>
      <c r="R79" s="44">
        <f t="shared" si="359"/>
        <v>650</v>
      </c>
      <c r="S79" s="45">
        <f t="shared" si="360"/>
        <v>0.24074074074074073</v>
      </c>
      <c r="T79" s="35"/>
      <c r="U79" s="27"/>
      <c r="V79" s="51">
        <f t="shared" si="361"/>
        <v>46080</v>
      </c>
      <c r="W79" s="44">
        <v>16047</v>
      </c>
      <c r="X79" s="44">
        <f t="shared" si="362"/>
        <v>88</v>
      </c>
      <c r="Y79" s="44">
        <v>599</v>
      </c>
      <c r="Z79" s="44">
        <f t="shared" si="363"/>
        <v>1</v>
      </c>
      <c r="AA79" s="44">
        <v>14</v>
      </c>
      <c r="AB79" s="44">
        <f t="shared" si="364"/>
        <v>1</v>
      </c>
      <c r="AC79" s="44">
        <v>0</v>
      </c>
      <c r="AD79" s="43"/>
      <c r="AE79" s="43">
        <f t="shared" si="365"/>
        <v>1026</v>
      </c>
      <c r="AF79" s="44">
        <f t="shared" si="366"/>
        <v>1026</v>
      </c>
      <c r="AG79" s="45">
        <f t="shared" si="367"/>
        <v>0.11659090909090909</v>
      </c>
      <c r="AH79" s="35"/>
      <c r="AI79" s="27"/>
      <c r="AJ79" s="51">
        <f t="shared" si="368"/>
        <v>46080</v>
      </c>
      <c r="AK79" s="44">
        <v>20076</v>
      </c>
      <c r="AL79" s="69">
        <f t="shared" si="369"/>
        <v>17</v>
      </c>
      <c r="AM79" s="44">
        <v>406</v>
      </c>
      <c r="AN79" s="44">
        <f t="shared" si="370"/>
        <v>1</v>
      </c>
      <c r="AO79" s="44">
        <v>30</v>
      </c>
      <c r="AP79" s="44">
        <f t="shared" si="371"/>
        <v>1</v>
      </c>
      <c r="AQ79" s="44">
        <v>0</v>
      </c>
      <c r="AR79" s="43"/>
      <c r="AS79" s="43">
        <f t="shared" si="372"/>
        <v>880</v>
      </c>
      <c r="AT79" s="44">
        <f t="shared" si="373"/>
        <v>880</v>
      </c>
      <c r="AU79" s="45">
        <f t="shared" si="374"/>
        <v>0.51764705882352946</v>
      </c>
      <c r="AV79" s="35"/>
      <c r="AW79" s="27"/>
      <c r="AX79" s="51">
        <f t="shared" si="375"/>
        <v>46080</v>
      </c>
      <c r="AY79" s="44">
        <v>37670</v>
      </c>
      <c r="AZ79" s="44">
        <f t="shared" si="376"/>
        <v>324</v>
      </c>
      <c r="BA79" s="44">
        <v>707</v>
      </c>
      <c r="BB79" s="44">
        <f t="shared" si="377"/>
        <v>1</v>
      </c>
      <c r="BC79" s="44">
        <v>29</v>
      </c>
      <c r="BD79" s="44">
        <f t="shared" si="378"/>
        <v>2</v>
      </c>
      <c r="BE79" s="44">
        <v>6</v>
      </c>
      <c r="BF79" s="43"/>
      <c r="BG79" s="43">
        <f t="shared" si="379"/>
        <v>1500</v>
      </c>
      <c r="BH79" s="44">
        <f t="shared" si="380"/>
        <v>3000</v>
      </c>
      <c r="BI79" s="45">
        <f t="shared" si="381"/>
        <v>9.2592592592592587E-2</v>
      </c>
      <c r="BJ79" s="35" t="s">
        <v>1081</v>
      </c>
      <c r="BK79" s="50"/>
      <c r="BL79" s="51">
        <f>IF($A76="","",$A76)</f>
        <v>46069</v>
      </c>
      <c r="BM79" s="44">
        <v>14322</v>
      </c>
      <c r="BN79" s="43">
        <f t="shared" ref="BN79:BN106" si="460">IF(BM79="","",BM79-BM75)</f>
        <v>30</v>
      </c>
      <c r="BO79" s="44">
        <v>522</v>
      </c>
      <c r="BP79" s="87">
        <f t="shared" ref="BP79:BP106" si="461">IF(BO79="","",BO79-BO75)</f>
        <v>1</v>
      </c>
      <c r="BQ79" s="43">
        <v>11</v>
      </c>
      <c r="BR79" s="43">
        <f t="shared" ref="BR79:BR106" si="462">IF(BQ79="","",BQ75+BS75-BQ79)</f>
        <v>1</v>
      </c>
      <c r="BS79" s="43">
        <v>0</v>
      </c>
      <c r="BT79" s="53" t="str">
        <f>IF(BM79="","",BT75)</f>
        <v>キティギャルマスコット</v>
      </c>
      <c r="BU79" s="47">
        <f>IF(BN79="","",BU75)</f>
        <v>660</v>
      </c>
      <c r="BV79" s="44">
        <f t="shared" ref="BV79:BV106" si="463">IF(BQ79="","",BR79*BU79)</f>
        <v>660</v>
      </c>
      <c r="BW79" s="89">
        <f t="shared" ref="BW79:BW106" si="464">IF(BR79="","",BV79/(BN79*100))</f>
        <v>0.22</v>
      </c>
      <c r="BX79" s="35"/>
      <c r="BY79" s="27"/>
      <c r="BZ79" s="51">
        <f>IF($A76="","",$A76)</f>
        <v>46069</v>
      </c>
      <c r="CA79" s="44">
        <v>2954</v>
      </c>
      <c r="CB79" s="43">
        <f t="shared" ref="CB79:CB106" si="465">IF(CA79="","",CA79-CA75)</f>
        <v>48</v>
      </c>
      <c r="CC79" s="44">
        <v>56</v>
      </c>
      <c r="CD79" s="87">
        <f t="shared" ref="CD79:CD106" si="466">IF(CC79="","",CC79-CC75)</f>
        <v>2</v>
      </c>
      <c r="CE79" s="43">
        <v>7</v>
      </c>
      <c r="CF79" s="43">
        <f t="shared" ref="CF79:CF106" si="467">IF(CE79="","",CE75+CG75-CE79)</f>
        <v>3</v>
      </c>
      <c r="CG79" s="43"/>
      <c r="CH79" s="53" t="str">
        <f t="shared" ref="CH79:CH106" si="468">IF(CA79="","",CH75)</f>
        <v>サンリオケープポーチ</v>
      </c>
      <c r="CI79" s="47">
        <f t="shared" ref="CI79:CI106" si="469">IF(CB79="","",CI75)</f>
        <v>900</v>
      </c>
      <c r="CJ79" s="44">
        <f t="shared" ref="CJ79:CJ106" si="470">IF(CE79="","",CF79*CI79)</f>
        <v>2700</v>
      </c>
      <c r="CK79" s="89">
        <f t="shared" ref="CK79:CK106" si="471">IF(CF79="","",CJ79/(CB79*100))</f>
        <v>0.5625</v>
      </c>
      <c r="CL79" s="35"/>
      <c r="CM79" s="27"/>
      <c r="CN79" s="51">
        <f>IF($A76="","",$A76)</f>
        <v>46069</v>
      </c>
      <c r="CO79" s="44">
        <v>2544</v>
      </c>
      <c r="CP79" s="43">
        <f t="shared" ref="CP79:CP106" si="472">IF(CO79="","",CO79-CO75)</f>
        <v>22</v>
      </c>
      <c r="CQ79" s="44">
        <v>55</v>
      </c>
      <c r="CR79" s="87">
        <f t="shared" ref="CR79:CR106" si="473">IF(CQ79="","",CQ79-CQ75)</f>
        <v>1</v>
      </c>
      <c r="CS79" s="43">
        <v>17</v>
      </c>
      <c r="CT79" s="43">
        <f t="shared" ref="CT79:CT106" si="474">IF(CS79="","",CS75+CU75-CS79)</f>
        <v>1</v>
      </c>
      <c r="CU79" s="43">
        <v>3</v>
      </c>
      <c r="CV79" s="53" t="str">
        <f>IF(CO79="","",CV75)</f>
        <v>ゲーム機柄イヤホン</v>
      </c>
      <c r="CW79" s="47">
        <f>IF(CP79="","",CW75)</f>
        <v>1100</v>
      </c>
      <c r="CX79" s="44">
        <f t="shared" ref="CX79:CX106" si="475">IF(CS79="","",CT79*CW79)</f>
        <v>1100</v>
      </c>
      <c r="CY79" s="89">
        <f t="shared" ref="CY79:CY106" si="476">IF(CT79="","",CX79/(CP79*100))</f>
        <v>0.5</v>
      </c>
      <c r="CZ79" s="35"/>
      <c r="DA79" s="58"/>
      <c r="DB79" s="51">
        <f>IF($A76="","",$A76)</f>
        <v>46069</v>
      </c>
      <c r="DC79" s="44">
        <v>8759</v>
      </c>
      <c r="DD79" s="43">
        <f t="shared" ref="DD79:DD106" si="477">IF(DC79="","",DC79-DC75)</f>
        <v>30</v>
      </c>
      <c r="DE79" s="44">
        <v>311</v>
      </c>
      <c r="DF79" s="87">
        <f t="shared" ref="DF79:DF106" si="478">IF(DE79="","",DE79-DE75)</f>
        <v>0</v>
      </c>
      <c r="DG79" s="43">
        <v>21</v>
      </c>
      <c r="DH79" s="43">
        <f t="shared" ref="DH79:DH106" si="479">IF(DG79="","",DG75+DI75-DG79)</f>
        <v>0</v>
      </c>
      <c r="DI79" s="43"/>
      <c r="DJ79" s="53" t="str">
        <f t="shared" ref="DJ79:DJ106" si="480">IF(DC79="","",DJ75)</f>
        <v>クーリッシュイヤホン</v>
      </c>
      <c r="DK79" s="47">
        <f t="shared" ref="DK79:DK106" si="481">IF(DD79="","",DK75)</f>
        <v>1100</v>
      </c>
      <c r="DL79" s="44">
        <f t="shared" ref="DL79:DL106" si="482">IF(DG79="","",DH79*DK79)</f>
        <v>0</v>
      </c>
      <c r="DM79" s="89">
        <f t="shared" ref="DM79:DM106" si="483">IF(DH79="","",DL79/(DD79*100))</f>
        <v>0</v>
      </c>
      <c r="DN79" s="35"/>
      <c r="DO79" s="27"/>
      <c r="DP79" s="51">
        <f>IF($A76="","",$A76)</f>
        <v>46069</v>
      </c>
      <c r="DQ79" s="44">
        <v>2775</v>
      </c>
      <c r="DR79" s="43">
        <f t="shared" ref="DR79:DR106" si="484">IF(DQ79="","",DQ79-DQ75)</f>
        <v>46</v>
      </c>
      <c r="DS79" s="44">
        <v>90</v>
      </c>
      <c r="DT79" s="87">
        <f t="shared" ref="DT79:DT106" si="485">IF(DS79="","",DS79-DS75)</f>
        <v>4</v>
      </c>
      <c r="DU79" s="43">
        <v>7</v>
      </c>
      <c r="DV79" s="43">
        <f t="shared" ref="DV79:DV106" si="486">IF(DU79="","",DU75+DW75-DU79)</f>
        <v>4</v>
      </c>
      <c r="DW79" s="43">
        <v>0</v>
      </c>
      <c r="DX79" s="53" t="str">
        <f t="shared" ref="DX79:DX106" si="487">IF(DQ79="","",DX75)</f>
        <v>ジャグラーイヤホン</v>
      </c>
      <c r="DY79" s="47">
        <f t="shared" ref="DY79:DY106" si="488">IF(DR79="","",DY75)</f>
        <v>700</v>
      </c>
      <c r="DZ79" s="44">
        <f t="shared" ref="DZ79:DZ106" si="489">IF(DU79="","",DV79*DY79)</f>
        <v>2800</v>
      </c>
      <c r="EA79" s="89">
        <f t="shared" ref="EA79:EA106" si="490">IF(DV79="","",DZ79/(DR79*100))</f>
        <v>0.60869565217391308</v>
      </c>
      <c r="EB79" s="35"/>
      <c r="EC79" s="27"/>
      <c r="ED79" s="51">
        <f t="shared" si="382"/>
        <v>46080</v>
      </c>
      <c r="EE79" s="44">
        <v>31813</v>
      </c>
      <c r="EF79" s="44">
        <f t="shared" si="383"/>
        <v>38</v>
      </c>
      <c r="EG79" s="44">
        <v>1568</v>
      </c>
      <c r="EH79" s="44">
        <f t="shared" si="384"/>
        <v>10</v>
      </c>
      <c r="EI79" s="44">
        <v>35</v>
      </c>
      <c r="EJ79" s="44">
        <f t="shared" si="385"/>
        <v>5</v>
      </c>
      <c r="EK79" s="44">
        <v>0</v>
      </c>
      <c r="EL79" s="43"/>
      <c r="EM79" s="43">
        <v>220</v>
      </c>
      <c r="EN79" s="44">
        <f t="shared" si="387"/>
        <v>1100</v>
      </c>
      <c r="EO79" s="45">
        <f t="shared" si="388"/>
        <v>0.28947368421052633</v>
      </c>
      <c r="EP79" s="35"/>
      <c r="EQ79" s="27"/>
      <c r="ER79" s="51">
        <f t="shared" si="389"/>
        <v>46080</v>
      </c>
      <c r="ES79" s="44">
        <v>10711</v>
      </c>
      <c r="ET79" s="44">
        <f t="shared" si="390"/>
        <v>103</v>
      </c>
      <c r="EU79" s="44">
        <v>304</v>
      </c>
      <c r="EV79" s="44">
        <f t="shared" si="391"/>
        <v>1</v>
      </c>
      <c r="EW79" s="44">
        <v>39</v>
      </c>
      <c r="EX79" s="44">
        <f t="shared" si="392"/>
        <v>15</v>
      </c>
      <c r="EY79" s="44">
        <v>0</v>
      </c>
      <c r="EZ79" s="43"/>
      <c r="FA79" s="43">
        <f t="shared" si="393"/>
        <v>726</v>
      </c>
      <c r="FB79" s="44">
        <f t="shared" si="394"/>
        <v>10890</v>
      </c>
      <c r="FC79" s="45">
        <f t="shared" si="395"/>
        <v>1.0572815533980582</v>
      </c>
      <c r="FD79" s="35"/>
      <c r="FE79" s="27"/>
      <c r="FF79" s="51">
        <f t="shared" si="396"/>
        <v>46080</v>
      </c>
      <c r="FG79" s="44">
        <v>4150</v>
      </c>
      <c r="FH79" s="44">
        <f t="shared" si="397"/>
        <v>116</v>
      </c>
      <c r="FI79" s="44">
        <v>95</v>
      </c>
      <c r="FJ79" s="44">
        <f t="shared" si="398"/>
        <v>1</v>
      </c>
      <c r="FK79" s="44">
        <v>48</v>
      </c>
      <c r="FL79" s="44">
        <f t="shared" si="399"/>
        <v>1</v>
      </c>
      <c r="FM79" s="44">
        <v>0</v>
      </c>
      <c r="FN79" s="43"/>
      <c r="FO79" s="43">
        <f t="shared" si="400"/>
        <v>935</v>
      </c>
      <c r="FP79" s="44">
        <f t="shared" si="401"/>
        <v>935</v>
      </c>
      <c r="FQ79" s="45">
        <f t="shared" si="402"/>
        <v>8.0603448275862064E-2</v>
      </c>
      <c r="FR79" s="35"/>
      <c r="FS79" s="27"/>
      <c r="FT79" s="51">
        <f t="shared" si="403"/>
        <v>46080</v>
      </c>
      <c r="FU79" s="44">
        <v>2248</v>
      </c>
      <c r="FV79" s="44">
        <f t="shared" si="404"/>
        <v>20</v>
      </c>
      <c r="FW79" s="44">
        <v>56</v>
      </c>
      <c r="FX79" s="44">
        <f t="shared" si="405"/>
        <v>2</v>
      </c>
      <c r="FY79" s="44">
        <v>56</v>
      </c>
      <c r="FZ79" s="44">
        <f t="shared" si="406"/>
        <v>2</v>
      </c>
      <c r="GA79" s="44">
        <v>0</v>
      </c>
      <c r="GB79" s="43"/>
      <c r="GC79" s="43">
        <f t="shared" si="407"/>
        <v>700</v>
      </c>
      <c r="GD79" s="44">
        <f t="shared" si="408"/>
        <v>1400</v>
      </c>
      <c r="GE79" s="45">
        <f t="shared" si="409"/>
        <v>0.7</v>
      </c>
      <c r="GF79" s="35"/>
      <c r="GG79" s="65"/>
      <c r="GH79" s="51">
        <f t="shared" si="410"/>
        <v>46080</v>
      </c>
      <c r="GI79" s="44">
        <v>4772</v>
      </c>
      <c r="GJ79" s="44">
        <f t="shared" si="411"/>
        <v>67</v>
      </c>
      <c r="GK79" s="44">
        <v>429</v>
      </c>
      <c r="GL79" s="44">
        <f t="shared" si="412"/>
        <v>3</v>
      </c>
      <c r="GM79" s="44">
        <v>39</v>
      </c>
      <c r="GN79" s="44">
        <f t="shared" si="413"/>
        <v>1</v>
      </c>
      <c r="GO79" s="44">
        <v>0</v>
      </c>
      <c r="GP79" s="43"/>
      <c r="GQ79" s="43">
        <f t="shared" si="414"/>
        <v>1000</v>
      </c>
      <c r="GR79" s="44">
        <f t="shared" si="415"/>
        <v>1000</v>
      </c>
      <c r="GS79" s="45">
        <f t="shared" si="416"/>
        <v>0.14925373134328357</v>
      </c>
      <c r="GT79" s="35"/>
      <c r="GU79" s="27"/>
      <c r="GV79" s="51">
        <f t="shared" si="417"/>
        <v>46080</v>
      </c>
      <c r="GW79" s="44">
        <v>3383</v>
      </c>
      <c r="GX79" s="44">
        <f t="shared" si="418"/>
        <v>87</v>
      </c>
      <c r="GY79" s="44">
        <v>251</v>
      </c>
      <c r="GZ79" s="44">
        <f t="shared" si="419"/>
        <v>4</v>
      </c>
      <c r="HA79" s="44">
        <v>256</v>
      </c>
      <c r="HB79" s="44">
        <f t="shared" si="420"/>
        <v>4</v>
      </c>
      <c r="HC79" s="44">
        <v>0</v>
      </c>
      <c r="HD79" s="43"/>
      <c r="HE79" s="43">
        <f t="shared" si="421"/>
        <v>200</v>
      </c>
      <c r="HF79" s="44">
        <f t="shared" si="422"/>
        <v>800</v>
      </c>
      <c r="HG79" s="45">
        <f t="shared" si="423"/>
        <v>9.1954022988505746E-2</v>
      </c>
      <c r="HH79" s="35"/>
      <c r="HI79" s="27"/>
      <c r="HJ79" s="51">
        <f t="shared" si="424"/>
        <v>46080</v>
      </c>
      <c r="HK79" s="44">
        <v>1105</v>
      </c>
      <c r="HL79" s="44">
        <f t="shared" si="425"/>
        <v>48</v>
      </c>
      <c r="HM79" s="44">
        <v>138</v>
      </c>
      <c r="HN79" s="44">
        <f t="shared" si="426"/>
        <v>10</v>
      </c>
      <c r="HO79" s="44">
        <v>70</v>
      </c>
      <c r="HP79" s="44">
        <f t="shared" si="427"/>
        <v>10</v>
      </c>
      <c r="HQ79" s="44">
        <v>0</v>
      </c>
      <c r="HR79" s="43"/>
      <c r="HS79" s="43">
        <f t="shared" si="428"/>
        <v>420</v>
      </c>
      <c r="HT79" s="44">
        <f t="shared" si="429"/>
        <v>4200</v>
      </c>
      <c r="HU79" s="45">
        <f t="shared" si="430"/>
        <v>0.875</v>
      </c>
      <c r="HV79" s="35"/>
      <c r="HW79" s="61"/>
      <c r="HX79" s="51">
        <f>IF($A76="","",$A76)</f>
        <v>46069</v>
      </c>
      <c r="HY79" s="44">
        <v>32819</v>
      </c>
      <c r="HZ79" s="43">
        <f t="shared" ref="HZ79:HZ106" si="491">IF(HY79="","",HY79-HY75)</f>
        <v>101</v>
      </c>
      <c r="IA79" s="44"/>
      <c r="IB79" s="87" t="str">
        <f t="shared" ref="IB79:IB106" si="492">IF(IA79="","",IA79-IA75)</f>
        <v/>
      </c>
      <c r="IC79" s="43">
        <v>0</v>
      </c>
      <c r="ID79" s="43">
        <f t="shared" ref="ID79:ID106" si="493">IF(IC79="","",IC75+IE75-IC79)</f>
        <v>3</v>
      </c>
      <c r="IE79" s="43">
        <v>2</v>
      </c>
      <c r="IF79" s="53" t="s">
        <v>687</v>
      </c>
      <c r="IG79" s="47">
        <v>2000</v>
      </c>
      <c r="IH79" s="44">
        <f t="shared" ref="IH79:IH106" si="494">IF(IC79="","",ID79*IG79)</f>
        <v>6000</v>
      </c>
      <c r="II79" s="89">
        <f>IF(ID79="","",IH79/(HZ79*100))</f>
        <v>0.59405940594059403</v>
      </c>
      <c r="IJ79" s="35" t="s">
        <v>1051</v>
      </c>
      <c r="IL79" s="51">
        <f>IF($A76="","",$A76)</f>
        <v>46069</v>
      </c>
      <c r="IM79" s="44">
        <v>2232</v>
      </c>
      <c r="IN79" s="43">
        <f t="shared" ref="IN79:IN106" si="495">IF(IM79="","",IM79-IM75)</f>
        <v>67</v>
      </c>
      <c r="IO79" s="44">
        <v>40</v>
      </c>
      <c r="IP79" s="87">
        <f t="shared" ref="IP79:IP106" si="496">IF(IO79="","",IO79-IO75)</f>
        <v>1</v>
      </c>
      <c r="IQ79" s="43">
        <v>8</v>
      </c>
      <c r="IR79" s="43">
        <f t="shared" ref="IR79:IR106" si="497">IF(IQ79="","",IQ75+IS75-IQ79)</f>
        <v>1</v>
      </c>
      <c r="IS79" s="43">
        <v>3</v>
      </c>
      <c r="IT79" s="53" t="str">
        <f t="shared" ref="IT79:IU81" si="498">IF(IM79="","",IT75)</f>
        <v>キティボアバンスクリップ</v>
      </c>
      <c r="IU79" s="47">
        <f t="shared" si="498"/>
        <v>1100</v>
      </c>
      <c r="IV79" s="44">
        <f t="shared" ref="IV79:IV106" si="499">IF(IQ79="","",IR79*IU79)</f>
        <v>1100</v>
      </c>
      <c r="IW79" s="89">
        <f t="shared" ref="IW79:IW106" si="500">IF(IR79="","",IV79/(IN79*100))</f>
        <v>0.16417910447761194</v>
      </c>
      <c r="IX79" s="35"/>
      <c r="IY79" s="33"/>
      <c r="IZ79" s="51">
        <f>IF($A76="","",$A76)</f>
        <v>46069</v>
      </c>
      <c r="JA79" s="44">
        <v>9194</v>
      </c>
      <c r="JB79" s="43">
        <f t="shared" ref="JB79:JB106" si="501">IF(JA79="","",JA79-JA75)</f>
        <v>34</v>
      </c>
      <c r="JC79" s="44">
        <v>364</v>
      </c>
      <c r="JD79" s="87">
        <f t="shared" ref="JD79:JD106" si="502">IF(JC79="","",JC79-JC75)</f>
        <v>0</v>
      </c>
      <c r="JE79" s="43">
        <v>11</v>
      </c>
      <c r="JF79" s="43">
        <f t="shared" ref="JF79:JF106" si="503">IF(JE79="","",JE75+JG75-JE79)</f>
        <v>0</v>
      </c>
      <c r="JG79" s="43">
        <v>0</v>
      </c>
      <c r="JH79" s="53" t="str">
        <f t="shared" ref="JH79:JH106" si="504">IF(JA79="","",JH75)</f>
        <v>サンリオデニムポーチ</v>
      </c>
      <c r="JI79" s="47">
        <f t="shared" ref="JI79:JI106" si="505">IF(JB79="","",JI75)</f>
        <v>1300</v>
      </c>
      <c r="JJ79" s="44">
        <f t="shared" ref="JJ79:JJ106" si="506">IF(JE79="","",JF79*JI79)</f>
        <v>0</v>
      </c>
      <c r="JK79" s="89">
        <f t="shared" ref="JK79:JK106" si="507">IF(JF79="","",JJ79/(JB79*100))</f>
        <v>0</v>
      </c>
      <c r="JL79" s="35"/>
      <c r="JM79" s="27"/>
      <c r="JN79" s="51">
        <f>IF($A76="","",$A76)</f>
        <v>46069</v>
      </c>
      <c r="JO79" s="44">
        <v>99</v>
      </c>
      <c r="JP79" s="43">
        <f t="shared" ref="JP79:JP106" si="508">IF(JO79="","",JO79-JO75)</f>
        <v>82</v>
      </c>
      <c r="JQ79" s="44">
        <v>224</v>
      </c>
      <c r="JR79" s="87">
        <f t="shared" ref="JR79:JR106" si="509">IF(JQ79="","",JQ79-JQ75)</f>
        <v>1</v>
      </c>
      <c r="JS79" s="43">
        <v>17</v>
      </c>
      <c r="JT79" s="43">
        <f t="shared" ref="JT79:JT106" si="510">IF(JS79="","",JS75+JU75-JS79)</f>
        <v>1</v>
      </c>
      <c r="JU79" s="43">
        <v>0</v>
      </c>
      <c r="JV79" s="53" t="str">
        <f t="shared" ref="JV79:JV106" si="511">IF(JO79="","",JV75)</f>
        <v>モンチッチがま口</v>
      </c>
      <c r="JW79" s="47">
        <f t="shared" ref="JW79:JW106" si="512">IF(JP79="","",JW75)</f>
        <v>400</v>
      </c>
      <c r="JX79" s="44">
        <f t="shared" ref="JX79:JX106" si="513">IF(JS79="","",JT79*JW79)</f>
        <v>400</v>
      </c>
      <c r="JY79" s="89">
        <f t="shared" ref="JY79:JY106" si="514">IF(JT79="","",JX79/(JP79*100))</f>
        <v>4.878048780487805E-2</v>
      </c>
      <c r="JZ79" s="35"/>
      <c r="KA79" s="61"/>
      <c r="KB79" s="51">
        <f>IF($A76="","",$A76)</f>
        <v>46069</v>
      </c>
      <c r="KC79" s="44">
        <v>6996</v>
      </c>
      <c r="KD79" s="43">
        <f t="shared" ref="KD79:KD106" si="515">IF(KC79="","",KC79-KC75)</f>
        <v>27</v>
      </c>
      <c r="KE79" s="44">
        <v>227</v>
      </c>
      <c r="KF79" s="87">
        <f t="shared" ref="KF79:KF106" si="516">IF(KE79="","",KE79-KE75)</f>
        <v>0</v>
      </c>
      <c r="KG79" s="43">
        <v>18</v>
      </c>
      <c r="KH79" s="43">
        <f t="shared" ref="KH79:KH106" si="517">IF(KG79="","",KG75+KI75-KG79)</f>
        <v>0</v>
      </c>
      <c r="KI79" s="43">
        <v>0</v>
      </c>
      <c r="KJ79" s="53" t="str">
        <f t="shared" ref="KJ79:KJ106" si="518">IF(KC79="","",KJ75)</f>
        <v>サンリオ豹柄キーケース</v>
      </c>
      <c r="KK79" s="47">
        <f t="shared" ref="KK79:KK106" si="519">IF(KD79="","",KK75)</f>
        <v>1100</v>
      </c>
      <c r="KL79" s="44">
        <f t="shared" ref="KL79:KL106" si="520">IF(KG79="","",KH79*KK79)</f>
        <v>0</v>
      </c>
      <c r="KM79" s="89">
        <f t="shared" ref="KM79:KM106" si="521">IF(KH79="","",KL79/(KD79*100))</f>
        <v>0</v>
      </c>
      <c r="KN79" s="35"/>
      <c r="KO79" s="27"/>
      <c r="KP79" s="51">
        <f>IF($A76="","",$A76)</f>
        <v>46069</v>
      </c>
      <c r="KQ79" s="44">
        <v>5445</v>
      </c>
      <c r="KR79" s="43">
        <f t="shared" ref="KR79:KR106" si="522">IF(KQ79="","",KQ79-KQ75)</f>
        <v>22</v>
      </c>
      <c r="KS79" s="44">
        <v>308</v>
      </c>
      <c r="KT79" s="87">
        <f t="shared" ref="KT79:KT106" si="523">IF(KS79="","",KS79-KS75)</f>
        <v>2</v>
      </c>
      <c r="KU79" s="43">
        <v>9</v>
      </c>
      <c r="KV79" s="43">
        <f t="shared" ref="KV79:KV106" si="524">IF(KU79="","",KU75+KW75-KU79)</f>
        <v>2</v>
      </c>
      <c r="KW79" s="43">
        <v>4</v>
      </c>
      <c r="KX79" s="53" t="str">
        <f>IF(KQ79="","",KX75)</f>
        <v>キティボアバンスクリップ</v>
      </c>
      <c r="KY79" s="47">
        <f>IF(KR79="","",KY75)</f>
        <v>1100</v>
      </c>
      <c r="KZ79" s="44">
        <f t="shared" ref="KZ79:KZ106" si="525">IF(KU79="","",KV79*KY79)</f>
        <v>2200</v>
      </c>
      <c r="LA79" s="89">
        <f t="shared" ref="LA79:LA106" si="526">IF(KV79="","",KZ79/(KR79*100))</f>
        <v>1</v>
      </c>
      <c r="LB79" s="35"/>
      <c r="LC79" s="27"/>
      <c r="LD79" s="46"/>
      <c r="LE79" s="44"/>
      <c r="LF79" s="44"/>
      <c r="LG79" s="44">
        <v>531</v>
      </c>
      <c r="LH79" s="44">
        <v>0</v>
      </c>
      <c r="LI79" s="43">
        <v>0</v>
      </c>
      <c r="LJ79" s="44">
        <v>1</v>
      </c>
      <c r="LK79" s="44">
        <v>2</v>
      </c>
      <c r="LL79" s="72" t="str">
        <f>IF(LE78="","",LL76)</f>
        <v>ボンドロ</v>
      </c>
      <c r="LM79" s="67">
        <f>IF(LF78="","",LM76)</f>
        <v>1500</v>
      </c>
      <c r="LN79" s="44">
        <f t="shared" si="459"/>
        <v>1500</v>
      </c>
      <c r="LO79" s="45"/>
      <c r="LP79" s="35"/>
      <c r="LQ79" s="27"/>
      <c r="LR79" s="51">
        <f t="shared" si="431"/>
        <v>46080</v>
      </c>
      <c r="LS79" s="44">
        <v>23517</v>
      </c>
      <c r="LT79" s="44">
        <f t="shared" si="432"/>
        <v>19</v>
      </c>
      <c r="LU79" s="44">
        <v>1145</v>
      </c>
      <c r="LV79" s="44">
        <f t="shared" si="433"/>
        <v>1</v>
      </c>
      <c r="LW79" s="44">
        <v>18</v>
      </c>
      <c r="LX79" s="44">
        <f t="shared" si="434"/>
        <v>1</v>
      </c>
      <c r="LY79" s="44">
        <v>0</v>
      </c>
      <c r="LZ79" s="43"/>
      <c r="MA79" s="43">
        <f t="shared" si="435"/>
        <v>1100</v>
      </c>
      <c r="MB79" s="44">
        <f t="shared" si="436"/>
        <v>1100</v>
      </c>
      <c r="MC79" s="45">
        <f t="shared" si="437"/>
        <v>0.57894736842105265</v>
      </c>
      <c r="MD79" s="35"/>
      <c r="ME79" s="27"/>
      <c r="MF79" s="51">
        <f t="shared" si="438"/>
        <v>46080</v>
      </c>
      <c r="MG79" s="44">
        <v>10115</v>
      </c>
      <c r="MH79" s="44">
        <f t="shared" si="439"/>
        <v>41</v>
      </c>
      <c r="MI79" s="44">
        <v>428</v>
      </c>
      <c r="MJ79" s="44">
        <f t="shared" si="440"/>
        <v>0</v>
      </c>
      <c r="MK79" s="44">
        <v>49</v>
      </c>
      <c r="ML79" s="44">
        <f t="shared" si="441"/>
        <v>0</v>
      </c>
      <c r="MM79" s="44">
        <v>0</v>
      </c>
      <c r="MN79" s="43"/>
      <c r="MO79" s="43">
        <f t="shared" si="442"/>
        <v>1100</v>
      </c>
      <c r="MP79" s="44">
        <f t="shared" si="443"/>
        <v>0</v>
      </c>
      <c r="MQ79" s="45">
        <f t="shared" si="444"/>
        <v>0</v>
      </c>
      <c r="MR79" s="35"/>
      <c r="MS79" s="27"/>
      <c r="MT79" s="51">
        <f t="shared" si="445"/>
        <v>46080</v>
      </c>
      <c r="MU79" s="44">
        <v>3517</v>
      </c>
      <c r="MV79" s="44">
        <f t="shared" si="446"/>
        <v>432</v>
      </c>
      <c r="MW79" s="44">
        <v>482</v>
      </c>
      <c r="MX79" s="44">
        <f t="shared" si="447"/>
        <v>7</v>
      </c>
      <c r="MY79" s="44">
        <v>23</v>
      </c>
      <c r="MZ79" s="44">
        <f t="shared" si="448"/>
        <v>7</v>
      </c>
      <c r="NA79" s="44">
        <v>10</v>
      </c>
      <c r="NB79" s="43"/>
      <c r="NC79" s="43">
        <f t="shared" si="449"/>
        <v>1500</v>
      </c>
      <c r="ND79" s="44">
        <f t="shared" si="450"/>
        <v>10500</v>
      </c>
      <c r="NE79" s="45">
        <f t="shared" si="451"/>
        <v>0.24305555555555555</v>
      </c>
      <c r="NF79" s="35"/>
      <c r="NG79" s="27"/>
      <c r="NH79" s="51">
        <f t="shared" si="452"/>
        <v>46080</v>
      </c>
      <c r="NI79" s="44">
        <v>13772</v>
      </c>
      <c r="NJ79" s="44">
        <f t="shared" si="453"/>
        <v>21</v>
      </c>
      <c r="NK79" s="44">
        <v>237</v>
      </c>
      <c r="NL79" s="44">
        <f t="shared" si="454"/>
        <v>0</v>
      </c>
      <c r="NM79" s="44">
        <v>38</v>
      </c>
      <c r="NN79" s="44">
        <f t="shared" si="455"/>
        <v>0</v>
      </c>
      <c r="NO79" s="44">
        <v>0</v>
      </c>
      <c r="NP79" s="43"/>
      <c r="NQ79" s="43">
        <f t="shared" si="456"/>
        <v>1100</v>
      </c>
      <c r="NR79" s="44">
        <f t="shared" si="457"/>
        <v>0</v>
      </c>
      <c r="NS79" s="45">
        <f t="shared" si="458"/>
        <v>0</v>
      </c>
      <c r="NT79" s="35"/>
    </row>
    <row r="80" spans="1:384" ht="15" customHeight="1" thickBot="1" x14ac:dyDescent="0.25">
      <c r="A80" s="38">
        <v>46083</v>
      </c>
      <c r="B80" s="39">
        <f>IF(A80="","",SUM(J80,LF90,AL80,ET80,AZ80,EF80,LT80,NJ80,MV80,MH80,X80,GJ80,HL80,GX80,FH80,FV80)+SUM(HZ95:HZ96)+SUM(IN95:IN98)+SUM(DR95:DR98)+SUM(CP95:CP98)+SUM(CB95:CB98)+SUM(BN95:BN98)+SUM(DD95:DD98)+SUM(JB95:JB98)+SUM(JP95:JP98)+SUM(KD95:KD98)+SUM(KR95:KR98))</f>
        <v>5189</v>
      </c>
      <c r="C80" s="40">
        <f>IF(A80="","",SUM(J80,X80,AL80,AZ80)+SUM(BN95:BN98)+SUM(CB95:CB98)+SUM(CP95:CP98))</f>
        <v>2013</v>
      </c>
      <c r="D80" s="40">
        <f>IF(A80="","",SUM(EF80,ET80)+SUM(DD95:DD98)+SUM(DR95:DR98))</f>
        <v>268</v>
      </c>
      <c r="E80" s="41">
        <f>IF(A80="","",SUM(NJ80,MV80,MH80,LF90,LT80)+SUM(JB95:JB98)+SUM(JP95:JP98)+SUM(KD95:KD98)+SUM(KR95:KR98))</f>
        <v>2048</v>
      </c>
      <c r="F80" s="41">
        <f>IF(B80="","",SUM(GJ80,GX80,HL80)+SUM(IN95:IN98)+SUM(HZ95:HZ96))</f>
        <v>612</v>
      </c>
      <c r="G80" s="40">
        <f t="shared" si="354"/>
        <v>248</v>
      </c>
      <c r="H80" s="42"/>
      <c r="I80" s="44">
        <v>6444</v>
      </c>
      <c r="J80" s="44">
        <f t="shared" si="355"/>
        <v>73</v>
      </c>
      <c r="K80" s="44">
        <v>212</v>
      </c>
      <c r="L80" s="44">
        <f t="shared" si="356"/>
        <v>17</v>
      </c>
      <c r="M80" s="44">
        <v>74</v>
      </c>
      <c r="N80" s="44">
        <f t="shared" si="357"/>
        <v>29</v>
      </c>
      <c r="O80" s="44">
        <v>0</v>
      </c>
      <c r="P80" s="43"/>
      <c r="Q80" s="43">
        <f t="shared" si="358"/>
        <v>130</v>
      </c>
      <c r="R80" s="44">
        <f t="shared" si="359"/>
        <v>3770</v>
      </c>
      <c r="S80" s="45">
        <f t="shared" si="360"/>
        <v>0.51643835616438361</v>
      </c>
      <c r="T80" s="35" t="s">
        <v>1087</v>
      </c>
      <c r="U80" s="27"/>
      <c r="V80" s="51">
        <f t="shared" si="361"/>
        <v>46083</v>
      </c>
      <c r="W80" s="44">
        <v>16198</v>
      </c>
      <c r="X80" s="44">
        <f t="shared" si="362"/>
        <v>151</v>
      </c>
      <c r="Y80" s="44">
        <v>601</v>
      </c>
      <c r="Z80" s="44">
        <f t="shared" si="363"/>
        <v>2</v>
      </c>
      <c r="AA80" s="44">
        <v>12</v>
      </c>
      <c r="AB80" s="44">
        <f t="shared" si="364"/>
        <v>2</v>
      </c>
      <c r="AC80" s="44">
        <v>0</v>
      </c>
      <c r="AD80" s="43"/>
      <c r="AE80" s="43">
        <f t="shared" si="365"/>
        <v>1026</v>
      </c>
      <c r="AF80" s="44">
        <f t="shared" si="366"/>
        <v>2052</v>
      </c>
      <c r="AG80" s="45">
        <f t="shared" si="367"/>
        <v>0.13589403973509934</v>
      </c>
      <c r="AH80" s="35"/>
      <c r="AI80" s="27"/>
      <c r="AJ80" s="51">
        <f t="shared" si="368"/>
        <v>46083</v>
      </c>
      <c r="AK80" s="44">
        <v>20218</v>
      </c>
      <c r="AL80" s="44">
        <f t="shared" si="369"/>
        <v>142</v>
      </c>
      <c r="AM80" s="44">
        <v>409</v>
      </c>
      <c r="AN80" s="44">
        <f t="shared" si="370"/>
        <v>3</v>
      </c>
      <c r="AO80" s="44">
        <v>29</v>
      </c>
      <c r="AP80" s="44">
        <f t="shared" si="371"/>
        <v>1</v>
      </c>
      <c r="AQ80" s="44">
        <v>0</v>
      </c>
      <c r="AR80" s="43"/>
      <c r="AS80" s="43">
        <f t="shared" si="372"/>
        <v>880</v>
      </c>
      <c r="AT80" s="44">
        <f t="shared" si="373"/>
        <v>880</v>
      </c>
      <c r="AU80" s="45">
        <f t="shared" si="374"/>
        <v>6.1971830985915494E-2</v>
      </c>
      <c r="AV80" s="35"/>
      <c r="AW80" s="27"/>
      <c r="AX80" s="51">
        <f t="shared" si="375"/>
        <v>46083</v>
      </c>
      <c r="AY80" s="44">
        <v>38607</v>
      </c>
      <c r="AZ80" s="44">
        <f t="shared" si="376"/>
        <v>937</v>
      </c>
      <c r="BA80" s="44">
        <v>715</v>
      </c>
      <c r="BB80" s="44">
        <f t="shared" si="377"/>
        <v>8</v>
      </c>
      <c r="BC80" s="44">
        <v>28</v>
      </c>
      <c r="BD80" s="44">
        <f t="shared" si="378"/>
        <v>7</v>
      </c>
      <c r="BE80" s="44">
        <v>10</v>
      </c>
      <c r="BF80" s="43"/>
      <c r="BG80" s="43">
        <f t="shared" si="379"/>
        <v>1500</v>
      </c>
      <c r="BH80" s="44">
        <f t="shared" si="380"/>
        <v>10500</v>
      </c>
      <c r="BI80" s="45">
        <f t="shared" si="381"/>
        <v>0.11205976520811099</v>
      </c>
      <c r="BJ80" s="35"/>
      <c r="BK80" s="50"/>
      <c r="BL80" s="46"/>
      <c r="BM80" s="43">
        <v>11600</v>
      </c>
      <c r="BN80" s="44">
        <f t="shared" si="460"/>
        <v>37</v>
      </c>
      <c r="BO80" s="43">
        <v>339</v>
      </c>
      <c r="BP80" s="44">
        <f t="shared" si="461"/>
        <v>2</v>
      </c>
      <c r="BQ80" s="44">
        <v>8</v>
      </c>
      <c r="BR80" s="44">
        <f t="shared" si="462"/>
        <v>2</v>
      </c>
      <c r="BS80" s="43">
        <v>2</v>
      </c>
      <c r="BT80" s="60" t="s">
        <v>1044</v>
      </c>
      <c r="BU80" s="67">
        <v>1300</v>
      </c>
      <c r="BV80" s="43">
        <f t="shared" si="463"/>
        <v>2600</v>
      </c>
      <c r="BW80" s="45">
        <f t="shared" si="464"/>
        <v>0.70270270270270274</v>
      </c>
      <c r="BX80" s="35" t="s">
        <v>1045</v>
      </c>
      <c r="BY80" s="27"/>
      <c r="BZ80" s="46"/>
      <c r="CA80" s="43">
        <v>3172</v>
      </c>
      <c r="CB80" s="44">
        <f t="shared" si="465"/>
        <v>26</v>
      </c>
      <c r="CC80" s="43">
        <v>83</v>
      </c>
      <c r="CD80" s="44">
        <f t="shared" si="466"/>
        <v>0</v>
      </c>
      <c r="CE80" s="44">
        <v>17</v>
      </c>
      <c r="CF80" s="44">
        <f t="shared" si="467"/>
        <v>0</v>
      </c>
      <c r="CG80" s="43">
        <v>-9</v>
      </c>
      <c r="CH80" s="60" t="str">
        <f t="shared" si="468"/>
        <v>モンチッチケース</v>
      </c>
      <c r="CI80" s="67">
        <f t="shared" si="469"/>
        <v>1000</v>
      </c>
      <c r="CJ80" s="43">
        <f t="shared" si="470"/>
        <v>0</v>
      </c>
      <c r="CK80" s="45">
        <f t="shared" si="471"/>
        <v>0</v>
      </c>
      <c r="CL80" s="35" t="s">
        <v>1048</v>
      </c>
      <c r="CM80" s="27"/>
      <c r="CN80" s="46"/>
      <c r="CO80" s="43">
        <v>2169</v>
      </c>
      <c r="CP80" s="44">
        <f t="shared" si="472"/>
        <v>20</v>
      </c>
      <c r="CQ80" s="43">
        <v>57</v>
      </c>
      <c r="CR80" s="44">
        <f t="shared" si="473"/>
        <v>1</v>
      </c>
      <c r="CS80" s="44">
        <v>11</v>
      </c>
      <c r="CT80" s="44">
        <f t="shared" si="474"/>
        <v>1</v>
      </c>
      <c r="CU80" s="43">
        <v>3</v>
      </c>
      <c r="CV80" s="60" t="s">
        <v>1047</v>
      </c>
      <c r="CW80" s="67">
        <v>660</v>
      </c>
      <c r="CX80" s="43">
        <f t="shared" si="475"/>
        <v>660</v>
      </c>
      <c r="CY80" s="45">
        <f t="shared" si="476"/>
        <v>0.33</v>
      </c>
      <c r="CZ80" s="35"/>
      <c r="DA80" s="58"/>
      <c r="DB80" s="46"/>
      <c r="DC80" s="43">
        <v>8015</v>
      </c>
      <c r="DD80" s="44">
        <f t="shared" si="477"/>
        <v>33</v>
      </c>
      <c r="DE80" s="43">
        <v>322</v>
      </c>
      <c r="DF80" s="44">
        <f t="shared" si="478"/>
        <v>4</v>
      </c>
      <c r="DG80" s="44">
        <v>11</v>
      </c>
      <c r="DH80" s="44">
        <f t="shared" si="479"/>
        <v>4</v>
      </c>
      <c r="DI80" s="43">
        <v>17</v>
      </c>
      <c r="DJ80" s="60" t="str">
        <f t="shared" si="480"/>
        <v>サンリオリボンポーチ</v>
      </c>
      <c r="DK80" s="67">
        <f t="shared" si="481"/>
        <v>500</v>
      </c>
      <c r="DL80" s="43">
        <f t="shared" si="482"/>
        <v>2000</v>
      </c>
      <c r="DM80" s="45">
        <f t="shared" si="483"/>
        <v>0.60606060606060608</v>
      </c>
      <c r="DN80" s="35"/>
      <c r="DO80" s="27"/>
      <c r="DP80" s="46"/>
      <c r="DQ80" s="43">
        <v>4079</v>
      </c>
      <c r="DR80" s="44">
        <f t="shared" si="484"/>
        <v>59</v>
      </c>
      <c r="DS80" s="43">
        <v>109</v>
      </c>
      <c r="DT80" s="44">
        <f t="shared" si="485"/>
        <v>4</v>
      </c>
      <c r="DU80" s="44">
        <v>15</v>
      </c>
      <c r="DV80" s="44">
        <f t="shared" si="486"/>
        <v>5</v>
      </c>
      <c r="DW80" s="43">
        <v>0</v>
      </c>
      <c r="DX80" s="60" t="str">
        <f t="shared" si="487"/>
        <v>ジャグラーサウンドボタン</v>
      </c>
      <c r="DY80" s="67">
        <f t="shared" si="488"/>
        <v>660</v>
      </c>
      <c r="DZ80" s="43">
        <f t="shared" si="489"/>
        <v>3300</v>
      </c>
      <c r="EA80" s="45">
        <f t="shared" si="490"/>
        <v>0.55932203389830504</v>
      </c>
      <c r="EB80" s="35"/>
      <c r="EC80" s="27"/>
      <c r="ED80" s="51">
        <f t="shared" si="382"/>
        <v>46083</v>
      </c>
      <c r="EE80" s="44">
        <v>31823</v>
      </c>
      <c r="EF80" s="44">
        <f t="shared" si="383"/>
        <v>10</v>
      </c>
      <c r="EG80" s="44">
        <v>1569</v>
      </c>
      <c r="EH80" s="44">
        <f t="shared" si="384"/>
        <v>1</v>
      </c>
      <c r="EI80" s="44">
        <v>33</v>
      </c>
      <c r="EJ80" s="44">
        <f t="shared" si="385"/>
        <v>2</v>
      </c>
      <c r="EK80" s="44">
        <v>0</v>
      </c>
      <c r="EL80" s="43"/>
      <c r="EM80" s="43">
        <f t="shared" si="386"/>
        <v>220</v>
      </c>
      <c r="EN80" s="44">
        <f t="shared" si="387"/>
        <v>440</v>
      </c>
      <c r="EO80" s="45">
        <f t="shared" si="388"/>
        <v>0.44</v>
      </c>
      <c r="EP80" s="227" t="s">
        <v>1088</v>
      </c>
      <c r="EQ80" s="27"/>
      <c r="ER80" s="51">
        <f t="shared" si="389"/>
        <v>46083</v>
      </c>
      <c r="ES80" s="44">
        <v>10747</v>
      </c>
      <c r="ET80" s="69">
        <f t="shared" si="390"/>
        <v>36</v>
      </c>
      <c r="EU80" s="44">
        <v>305</v>
      </c>
      <c r="EV80" s="44">
        <f t="shared" si="391"/>
        <v>1</v>
      </c>
      <c r="EW80" s="44">
        <v>39</v>
      </c>
      <c r="EX80" s="44">
        <f t="shared" si="392"/>
        <v>0</v>
      </c>
      <c r="EY80" s="44">
        <v>12</v>
      </c>
      <c r="EZ80" s="43"/>
      <c r="FA80" s="43">
        <f t="shared" si="393"/>
        <v>726</v>
      </c>
      <c r="FB80" s="44">
        <f t="shared" si="394"/>
        <v>0</v>
      </c>
      <c r="FC80" s="45">
        <f t="shared" si="395"/>
        <v>0</v>
      </c>
      <c r="FD80" s="35"/>
      <c r="FE80" s="27"/>
      <c r="FF80" s="51">
        <f t="shared" si="396"/>
        <v>46083</v>
      </c>
      <c r="FG80" s="44">
        <v>4286</v>
      </c>
      <c r="FH80" s="44">
        <f t="shared" si="397"/>
        <v>136</v>
      </c>
      <c r="FI80" s="44">
        <v>100</v>
      </c>
      <c r="FJ80" s="44">
        <f t="shared" si="398"/>
        <v>5</v>
      </c>
      <c r="FK80" s="44">
        <v>43</v>
      </c>
      <c r="FL80" s="44">
        <f t="shared" si="399"/>
        <v>5</v>
      </c>
      <c r="FM80" s="44">
        <v>7</v>
      </c>
      <c r="FN80" s="43"/>
      <c r="FO80" s="43">
        <f t="shared" si="400"/>
        <v>935</v>
      </c>
      <c r="FP80" s="44">
        <f t="shared" si="401"/>
        <v>4675</v>
      </c>
      <c r="FQ80" s="45">
        <f t="shared" si="402"/>
        <v>0.34375</v>
      </c>
      <c r="FR80" s="35"/>
      <c r="FS80" s="27"/>
      <c r="FT80" s="51">
        <f t="shared" si="403"/>
        <v>46083</v>
      </c>
      <c r="FU80" s="44">
        <v>2360</v>
      </c>
      <c r="FV80" s="44">
        <f t="shared" si="404"/>
        <v>112</v>
      </c>
      <c r="FW80" s="44">
        <v>61</v>
      </c>
      <c r="FX80" s="44">
        <f t="shared" si="405"/>
        <v>5</v>
      </c>
      <c r="FY80" s="44">
        <v>47</v>
      </c>
      <c r="FZ80" s="44">
        <f t="shared" si="406"/>
        <v>9</v>
      </c>
      <c r="GA80" s="44">
        <v>5</v>
      </c>
      <c r="GB80" s="43"/>
      <c r="GC80" s="43">
        <f t="shared" si="407"/>
        <v>700</v>
      </c>
      <c r="GD80" s="44">
        <f t="shared" si="408"/>
        <v>6300</v>
      </c>
      <c r="GE80" s="45">
        <f t="shared" si="409"/>
        <v>0.5625</v>
      </c>
      <c r="GF80" s="35"/>
      <c r="GG80" s="65"/>
      <c r="GH80" s="51">
        <f t="shared" si="410"/>
        <v>46083</v>
      </c>
      <c r="GI80" s="44">
        <v>4913</v>
      </c>
      <c r="GJ80" s="44">
        <f t="shared" si="411"/>
        <v>141</v>
      </c>
      <c r="GK80" s="44">
        <v>432</v>
      </c>
      <c r="GL80" s="44">
        <f t="shared" si="412"/>
        <v>3</v>
      </c>
      <c r="GM80" s="44">
        <v>36</v>
      </c>
      <c r="GN80" s="44">
        <f t="shared" si="413"/>
        <v>3</v>
      </c>
      <c r="GO80" s="44">
        <v>3</v>
      </c>
      <c r="GP80" s="43"/>
      <c r="GQ80" s="43">
        <f t="shared" si="414"/>
        <v>1000</v>
      </c>
      <c r="GR80" s="44">
        <f t="shared" si="415"/>
        <v>3000</v>
      </c>
      <c r="GS80" s="45">
        <f t="shared" si="416"/>
        <v>0.21276595744680851</v>
      </c>
      <c r="GT80" s="35"/>
      <c r="GU80" s="27"/>
      <c r="GV80" s="51">
        <f t="shared" si="417"/>
        <v>46083</v>
      </c>
      <c r="GW80" s="44">
        <v>3442</v>
      </c>
      <c r="GX80" s="44">
        <f t="shared" si="418"/>
        <v>59</v>
      </c>
      <c r="GY80" s="44">
        <v>255</v>
      </c>
      <c r="GZ80" s="44">
        <f t="shared" si="419"/>
        <v>4</v>
      </c>
      <c r="HA80" s="44">
        <v>252</v>
      </c>
      <c r="HB80" s="44">
        <f t="shared" si="420"/>
        <v>4</v>
      </c>
      <c r="HC80" s="44">
        <v>100</v>
      </c>
      <c r="HD80" s="43"/>
      <c r="HE80" s="43">
        <f t="shared" si="421"/>
        <v>200</v>
      </c>
      <c r="HF80" s="44">
        <f t="shared" si="422"/>
        <v>800</v>
      </c>
      <c r="HG80" s="45">
        <f t="shared" si="423"/>
        <v>0.13559322033898305</v>
      </c>
      <c r="HH80" s="35"/>
      <c r="HI80" s="27"/>
      <c r="HJ80" s="51">
        <f t="shared" si="424"/>
        <v>46083</v>
      </c>
      <c r="HK80" s="44">
        <v>1134</v>
      </c>
      <c r="HL80" s="69">
        <f t="shared" si="425"/>
        <v>29</v>
      </c>
      <c r="HM80" s="44">
        <v>143</v>
      </c>
      <c r="HN80" s="44">
        <f t="shared" si="426"/>
        <v>5</v>
      </c>
      <c r="HO80" s="44">
        <v>65</v>
      </c>
      <c r="HP80" s="44">
        <f t="shared" si="427"/>
        <v>5</v>
      </c>
      <c r="HQ80" s="44">
        <v>20</v>
      </c>
      <c r="HR80" s="43"/>
      <c r="HS80" s="43">
        <f t="shared" si="428"/>
        <v>420</v>
      </c>
      <c r="HT80" s="44">
        <f t="shared" si="429"/>
        <v>2100</v>
      </c>
      <c r="HU80" s="45">
        <f t="shared" si="430"/>
        <v>0.72413793103448276</v>
      </c>
      <c r="HV80" s="35"/>
      <c r="HW80" s="61"/>
      <c r="HX80" s="46"/>
      <c r="HY80" s="43">
        <v>33906</v>
      </c>
      <c r="HZ80" s="44">
        <f t="shared" si="491"/>
        <v>539</v>
      </c>
      <c r="IA80" s="43"/>
      <c r="IB80" s="44" t="str">
        <f t="shared" si="492"/>
        <v/>
      </c>
      <c r="IC80" s="44">
        <v>0</v>
      </c>
      <c r="ID80" s="44">
        <f t="shared" si="493"/>
        <v>3</v>
      </c>
      <c r="IE80" s="43">
        <v>3</v>
      </c>
      <c r="IF80" s="60" t="str">
        <f>IF(HY80="","",IF76)</f>
        <v>ラブブ</v>
      </c>
      <c r="IG80" s="67">
        <f>IF(HY79="","",IG76)</f>
        <v>1000</v>
      </c>
      <c r="IH80" s="43">
        <f t="shared" si="494"/>
        <v>3000</v>
      </c>
      <c r="II80" s="45">
        <f>IF(ID80="","",IH80/(HZ80*100))</f>
        <v>5.5658627087198514E-2</v>
      </c>
      <c r="IJ80" s="35" t="s">
        <v>1052</v>
      </c>
      <c r="IL80" s="46"/>
      <c r="IM80" s="43">
        <v>1163</v>
      </c>
      <c r="IN80" s="44">
        <f t="shared" si="495"/>
        <v>12</v>
      </c>
      <c r="IO80" s="43">
        <v>38</v>
      </c>
      <c r="IP80" s="44">
        <f t="shared" si="496"/>
        <v>0</v>
      </c>
      <c r="IQ80" s="44">
        <v>9</v>
      </c>
      <c r="IR80" s="44">
        <f t="shared" si="497"/>
        <v>0</v>
      </c>
      <c r="IS80" s="43">
        <v>0</v>
      </c>
      <c r="IT80" s="60" t="str">
        <f t="shared" si="498"/>
        <v>サンリオデニムポーチ</v>
      </c>
      <c r="IU80" s="67">
        <f t="shared" si="498"/>
        <v>1300</v>
      </c>
      <c r="IV80" s="43">
        <f t="shared" si="499"/>
        <v>0</v>
      </c>
      <c r="IW80" s="45">
        <f t="shared" si="500"/>
        <v>0</v>
      </c>
      <c r="IX80" s="35"/>
      <c r="IY80" s="33"/>
      <c r="IZ80" s="46"/>
      <c r="JA80" s="43">
        <v>5768</v>
      </c>
      <c r="JB80" s="44">
        <f t="shared" si="501"/>
        <v>53</v>
      </c>
      <c r="JC80" s="43">
        <v>172</v>
      </c>
      <c r="JD80" s="44">
        <f t="shared" si="502"/>
        <v>1</v>
      </c>
      <c r="JE80" s="44">
        <v>11</v>
      </c>
      <c r="JF80" s="44">
        <f t="shared" si="503"/>
        <v>1</v>
      </c>
      <c r="JG80" s="43">
        <v>0</v>
      </c>
      <c r="JH80" s="60" t="str">
        <f t="shared" si="504"/>
        <v>ギャルキティマスコット</v>
      </c>
      <c r="JI80" s="67">
        <f t="shared" si="505"/>
        <v>500</v>
      </c>
      <c r="JJ80" s="43">
        <f t="shared" si="506"/>
        <v>500</v>
      </c>
      <c r="JK80" s="45">
        <f t="shared" si="507"/>
        <v>9.4339622641509441E-2</v>
      </c>
      <c r="JL80" s="35"/>
      <c r="JM80" s="27"/>
      <c r="JN80" s="46"/>
      <c r="JO80" s="43">
        <v>6486</v>
      </c>
      <c r="JP80" s="44">
        <f t="shared" si="508"/>
        <v>42</v>
      </c>
      <c r="JQ80" s="43">
        <v>166</v>
      </c>
      <c r="JR80" s="44">
        <f t="shared" si="509"/>
        <v>3</v>
      </c>
      <c r="JS80" s="44">
        <v>13</v>
      </c>
      <c r="JT80" s="44">
        <f t="shared" si="510"/>
        <v>2</v>
      </c>
      <c r="JU80" s="43">
        <v>0</v>
      </c>
      <c r="JV80" s="60" t="str">
        <f t="shared" si="511"/>
        <v>ジャグラーイヤホン</v>
      </c>
      <c r="JW80" s="67">
        <f t="shared" si="512"/>
        <v>1100</v>
      </c>
      <c r="JX80" s="43">
        <f t="shared" si="513"/>
        <v>2200</v>
      </c>
      <c r="JY80" s="45">
        <f t="shared" si="514"/>
        <v>0.52380952380952384</v>
      </c>
      <c r="JZ80" s="35"/>
      <c r="KA80" s="61"/>
      <c r="KB80" s="46"/>
      <c r="KC80" s="43">
        <v>4857</v>
      </c>
      <c r="KD80" s="44">
        <f t="shared" si="515"/>
        <v>56</v>
      </c>
      <c r="KE80" s="43">
        <v>141</v>
      </c>
      <c r="KF80" s="44">
        <f t="shared" si="516"/>
        <v>2</v>
      </c>
      <c r="KG80" s="44">
        <v>24</v>
      </c>
      <c r="KH80" s="44">
        <f t="shared" si="517"/>
        <v>1</v>
      </c>
      <c r="KI80" s="43">
        <v>0</v>
      </c>
      <c r="KJ80" s="60" t="str">
        <f t="shared" si="518"/>
        <v>キティでかぱっちん</v>
      </c>
      <c r="KK80" s="67">
        <f t="shared" si="519"/>
        <v>0</v>
      </c>
      <c r="KL80" s="43">
        <f t="shared" si="520"/>
        <v>0</v>
      </c>
      <c r="KM80" s="45">
        <f t="shared" si="521"/>
        <v>0</v>
      </c>
      <c r="KN80" s="35"/>
      <c r="KO80" s="27"/>
      <c r="KP80" s="46"/>
      <c r="KQ80" s="43">
        <v>6687</v>
      </c>
      <c r="KR80" s="44">
        <f t="shared" si="522"/>
        <v>81</v>
      </c>
      <c r="KS80" s="43">
        <v>138</v>
      </c>
      <c r="KT80" s="44">
        <f t="shared" si="523"/>
        <v>1</v>
      </c>
      <c r="KU80" s="44">
        <v>14</v>
      </c>
      <c r="KV80" s="44">
        <f t="shared" si="524"/>
        <v>2</v>
      </c>
      <c r="KW80" s="43">
        <v>2</v>
      </c>
      <c r="KX80" s="60" t="str">
        <f>IF(KQ80="","",KX76)</f>
        <v>モンチッチマスコット2</v>
      </c>
      <c r="KY80" s="67">
        <f>IF(KR80="","",KY76)</f>
        <v>539</v>
      </c>
      <c r="KZ80" s="43">
        <f t="shared" si="525"/>
        <v>1078</v>
      </c>
      <c r="LA80" s="45">
        <f t="shared" si="526"/>
        <v>0.13308641975308641</v>
      </c>
      <c r="LB80" s="35"/>
      <c r="LC80" s="27"/>
      <c r="LD80" s="74"/>
      <c r="LE80" s="75"/>
      <c r="LF80" s="75"/>
      <c r="LG80" s="75">
        <v>1166</v>
      </c>
      <c r="LH80" s="75">
        <v>0</v>
      </c>
      <c r="LI80" s="76">
        <v>2</v>
      </c>
      <c r="LJ80" s="75">
        <v>0</v>
      </c>
      <c r="LK80" s="75">
        <v>0</v>
      </c>
      <c r="LL80" s="77" t="str">
        <f>IF(LE78="","",LL77)</f>
        <v>ボンドロ</v>
      </c>
      <c r="LM80" s="78">
        <f>IF(LF78="","",LM77)</f>
        <v>1500</v>
      </c>
      <c r="LN80" s="75">
        <f t="shared" si="459"/>
        <v>0</v>
      </c>
      <c r="LO80" s="79"/>
      <c r="LP80" s="35"/>
      <c r="LQ80" s="27"/>
      <c r="LR80" s="51">
        <f t="shared" si="431"/>
        <v>46083</v>
      </c>
      <c r="LS80" s="44">
        <v>23639</v>
      </c>
      <c r="LT80" s="44">
        <f t="shared" si="432"/>
        <v>122</v>
      </c>
      <c r="LU80" s="44">
        <v>1146</v>
      </c>
      <c r="LV80" s="44">
        <f t="shared" si="433"/>
        <v>1</v>
      </c>
      <c r="LW80" s="44">
        <v>16</v>
      </c>
      <c r="LX80" s="44">
        <f t="shared" si="434"/>
        <v>2</v>
      </c>
      <c r="LY80" s="44">
        <v>0</v>
      </c>
      <c r="LZ80" s="43"/>
      <c r="MA80" s="43">
        <f t="shared" si="435"/>
        <v>1100</v>
      </c>
      <c r="MB80" s="44">
        <f t="shared" si="436"/>
        <v>2200</v>
      </c>
      <c r="MC80" s="45">
        <f t="shared" si="437"/>
        <v>0.18032786885245902</v>
      </c>
      <c r="MD80" s="35"/>
      <c r="ME80" s="27"/>
      <c r="MF80" s="51">
        <f t="shared" si="438"/>
        <v>46083</v>
      </c>
      <c r="MG80" s="44">
        <v>10171</v>
      </c>
      <c r="MH80" s="44">
        <f t="shared" si="439"/>
        <v>56</v>
      </c>
      <c r="MI80" s="44">
        <v>429</v>
      </c>
      <c r="MJ80" s="44">
        <f t="shared" si="440"/>
        <v>1</v>
      </c>
      <c r="MK80" s="44">
        <v>48</v>
      </c>
      <c r="ML80" s="44">
        <f t="shared" si="441"/>
        <v>1</v>
      </c>
      <c r="MM80" s="44">
        <v>-42</v>
      </c>
      <c r="MN80" s="43"/>
      <c r="MO80" s="43">
        <f t="shared" si="442"/>
        <v>1100</v>
      </c>
      <c r="MP80" s="44">
        <f t="shared" si="443"/>
        <v>1100</v>
      </c>
      <c r="MQ80" s="45">
        <f t="shared" si="444"/>
        <v>0.19642857142857142</v>
      </c>
      <c r="MR80" s="35" t="s">
        <v>1093</v>
      </c>
      <c r="MS80" s="27"/>
      <c r="MT80" s="51">
        <f t="shared" si="445"/>
        <v>46083</v>
      </c>
      <c r="MU80" s="44">
        <v>4019</v>
      </c>
      <c r="MV80" s="44">
        <f t="shared" si="446"/>
        <v>502</v>
      </c>
      <c r="MW80" s="44">
        <v>486</v>
      </c>
      <c r="MX80" s="44">
        <f t="shared" si="447"/>
        <v>4</v>
      </c>
      <c r="MY80" s="44">
        <v>29</v>
      </c>
      <c r="MZ80" s="44">
        <f t="shared" si="448"/>
        <v>4</v>
      </c>
      <c r="NA80" s="44">
        <v>10</v>
      </c>
      <c r="NB80" s="43"/>
      <c r="NC80" s="43">
        <f t="shared" si="449"/>
        <v>1500</v>
      </c>
      <c r="ND80" s="44">
        <f t="shared" si="450"/>
        <v>6000</v>
      </c>
      <c r="NE80" s="45">
        <f t="shared" si="451"/>
        <v>0.11952191235059761</v>
      </c>
      <c r="NF80" s="35"/>
      <c r="NG80" s="27"/>
      <c r="NH80" s="51">
        <f t="shared" si="452"/>
        <v>46083</v>
      </c>
      <c r="NI80" s="44">
        <v>13827</v>
      </c>
      <c r="NJ80" s="44">
        <f t="shared" si="453"/>
        <v>55</v>
      </c>
      <c r="NK80" s="44">
        <v>238</v>
      </c>
      <c r="NL80" s="44">
        <f t="shared" si="454"/>
        <v>1</v>
      </c>
      <c r="NM80" s="44">
        <v>37</v>
      </c>
      <c r="NN80" s="44">
        <f t="shared" si="455"/>
        <v>1</v>
      </c>
      <c r="NO80" s="44">
        <v>0</v>
      </c>
      <c r="NP80" s="43"/>
      <c r="NQ80" s="43">
        <f t="shared" si="456"/>
        <v>1100</v>
      </c>
      <c r="NR80" s="44">
        <f t="shared" si="457"/>
        <v>1100</v>
      </c>
      <c r="NS80" s="45">
        <f t="shared" si="458"/>
        <v>0.2</v>
      </c>
      <c r="NT80" s="35"/>
    </row>
    <row r="81" spans="1:384" ht="15" customHeight="1" thickTop="1" x14ac:dyDescent="0.2">
      <c r="A81" s="38">
        <v>46087</v>
      </c>
      <c r="B81" s="39">
        <f>IF(A81="","",SUM(J81,LF93,AL81,ET81,AZ81,EF81,LT81,NJ81,MV81,MH81,X81,GJ81,GX81,HL81,FH81,FV81)+SUM(HZ99:HZ100)+SUM(IN99:IN102)+SUM(DR99:DR102)+SUM(CP99:CP102)+SUM(CB99:CB102)+SUM(BN99:BN102)+SUM(DD99:DD102)+SUM(JB99:JB102)+SUM(JP99:JP102)+SUM(KD99:KD102)+SUM(KR99:KR102))</f>
        <v>3373</v>
      </c>
      <c r="C81" s="40">
        <f>IF(A81="","",SUM(J81,X81,AL81,AZ81)+SUM(BN99:BN102)+SUM(CB99:CB102)+SUM(CP99:CP102))</f>
        <v>970</v>
      </c>
      <c r="D81" s="40">
        <f>IF(A81="","",SUM(EF81,ET81)+SUM(DD99:DD102)+SUM(DR99:DR102))</f>
        <v>306</v>
      </c>
      <c r="E81" s="41">
        <f>IF(A81="","",SUM(NJ81,MV81,MH81,LT81,LF93)+SUM(JB99:JB102)+SUM(JP99:JP102)+SUM(KD99:KD102)+SUM(KR99:KR102))</f>
        <v>1609</v>
      </c>
      <c r="F81" s="41">
        <f>IF(B81="","",SUM(GJ81,GX81,HL81)+SUM(IN99:IN102)+SUM(HZ99:HZ100))</f>
        <v>334</v>
      </c>
      <c r="G81" s="40">
        <f t="shared" si="354"/>
        <v>154</v>
      </c>
      <c r="H81" s="42"/>
      <c r="I81" s="44">
        <v>6472</v>
      </c>
      <c r="J81" s="44">
        <f t="shared" si="355"/>
        <v>28</v>
      </c>
      <c r="K81" s="44">
        <v>219</v>
      </c>
      <c r="L81" s="44">
        <f t="shared" si="356"/>
        <v>7</v>
      </c>
      <c r="M81" s="44">
        <v>67</v>
      </c>
      <c r="N81" s="44">
        <f t="shared" si="357"/>
        <v>7</v>
      </c>
      <c r="O81" s="44">
        <v>15</v>
      </c>
      <c r="P81" s="43"/>
      <c r="Q81" s="43">
        <f t="shared" si="358"/>
        <v>130</v>
      </c>
      <c r="R81" s="44">
        <f t="shared" si="359"/>
        <v>910</v>
      </c>
      <c r="S81" s="45">
        <f t="shared" si="360"/>
        <v>0.32500000000000001</v>
      </c>
      <c r="T81" s="35"/>
      <c r="U81" s="27"/>
      <c r="V81" s="51">
        <f t="shared" si="361"/>
        <v>46087</v>
      </c>
      <c r="W81" s="44">
        <v>16262</v>
      </c>
      <c r="X81" s="44">
        <f t="shared" si="362"/>
        <v>64</v>
      </c>
      <c r="Y81" s="44">
        <v>602</v>
      </c>
      <c r="Z81" s="44">
        <f t="shared" si="363"/>
        <v>1</v>
      </c>
      <c r="AA81" s="44">
        <v>11</v>
      </c>
      <c r="AB81" s="44">
        <f t="shared" si="364"/>
        <v>1</v>
      </c>
      <c r="AC81" s="44">
        <v>5</v>
      </c>
      <c r="AD81" s="43"/>
      <c r="AE81" s="43">
        <f t="shared" si="365"/>
        <v>1026</v>
      </c>
      <c r="AF81" s="44">
        <f t="shared" si="366"/>
        <v>1026</v>
      </c>
      <c r="AG81" s="45">
        <f t="shared" si="367"/>
        <v>0.1603125</v>
      </c>
      <c r="AH81" s="35"/>
      <c r="AI81" s="27"/>
      <c r="AJ81" s="51">
        <f t="shared" si="368"/>
        <v>46087</v>
      </c>
      <c r="AK81" s="44">
        <v>20259</v>
      </c>
      <c r="AL81" s="44">
        <f t="shared" si="369"/>
        <v>41</v>
      </c>
      <c r="AM81" s="44">
        <v>409</v>
      </c>
      <c r="AN81" s="44">
        <f t="shared" si="370"/>
        <v>0</v>
      </c>
      <c r="AO81" s="44">
        <v>29</v>
      </c>
      <c r="AP81" s="44">
        <f t="shared" si="371"/>
        <v>0</v>
      </c>
      <c r="AQ81" s="44">
        <v>3</v>
      </c>
      <c r="AR81" s="43"/>
      <c r="AS81" s="43">
        <f t="shared" si="372"/>
        <v>880</v>
      </c>
      <c r="AT81" s="44">
        <f t="shared" si="373"/>
        <v>0</v>
      </c>
      <c r="AU81" s="45">
        <f t="shared" si="374"/>
        <v>0</v>
      </c>
      <c r="AV81" s="35"/>
      <c r="AW81" s="27"/>
      <c r="AX81" s="51">
        <f t="shared" si="375"/>
        <v>46087</v>
      </c>
      <c r="AY81" s="44">
        <v>39008</v>
      </c>
      <c r="AZ81" s="44">
        <f t="shared" si="376"/>
        <v>401</v>
      </c>
      <c r="BA81" s="44">
        <v>721</v>
      </c>
      <c r="BB81" s="44">
        <f t="shared" si="377"/>
        <v>6</v>
      </c>
      <c r="BC81" s="44">
        <v>30</v>
      </c>
      <c r="BD81" s="44">
        <f t="shared" si="378"/>
        <v>8</v>
      </c>
      <c r="BE81" s="44">
        <v>7</v>
      </c>
      <c r="BF81" s="43"/>
      <c r="BG81" s="43">
        <f t="shared" si="379"/>
        <v>1500</v>
      </c>
      <c r="BH81" s="44">
        <f t="shared" si="380"/>
        <v>12000</v>
      </c>
      <c r="BI81" s="45">
        <f t="shared" si="381"/>
        <v>0.29925187032418954</v>
      </c>
      <c r="BJ81" s="35"/>
      <c r="BK81" s="50"/>
      <c r="BL81" s="46"/>
      <c r="BM81" s="44">
        <v>13474</v>
      </c>
      <c r="BN81" s="44">
        <f t="shared" si="460"/>
        <v>27</v>
      </c>
      <c r="BO81" s="44">
        <v>734</v>
      </c>
      <c r="BP81" s="44">
        <f t="shared" si="461"/>
        <v>5</v>
      </c>
      <c r="BQ81" s="44">
        <v>14</v>
      </c>
      <c r="BR81" s="44">
        <f t="shared" si="462"/>
        <v>6</v>
      </c>
      <c r="BS81" s="25">
        <v>6</v>
      </c>
      <c r="BT81" s="60" t="str">
        <f t="shared" ref="BT81:BT105" si="527">IF(BM81="","",BT77)</f>
        <v>ラブブマスコット</v>
      </c>
      <c r="BU81" s="67">
        <f t="shared" ref="BU81:BU106" si="528">IF(BN81="","",BU77)</f>
        <v>250</v>
      </c>
      <c r="BV81" s="44">
        <f t="shared" si="463"/>
        <v>1500</v>
      </c>
      <c r="BW81" s="45">
        <f t="shared" si="464"/>
        <v>0.55555555555555558</v>
      </c>
      <c r="BX81" s="35" t="s">
        <v>1049</v>
      </c>
      <c r="BY81" s="27"/>
      <c r="BZ81" s="46"/>
      <c r="CA81" s="44">
        <v>3633</v>
      </c>
      <c r="CB81" s="44">
        <f t="shared" si="465"/>
        <v>65</v>
      </c>
      <c r="CC81" s="44">
        <v>122</v>
      </c>
      <c r="CD81" s="44">
        <f t="shared" si="466"/>
        <v>1</v>
      </c>
      <c r="CE81" s="44">
        <v>9</v>
      </c>
      <c r="CF81" s="44">
        <f t="shared" si="467"/>
        <v>1</v>
      </c>
      <c r="CG81" s="25">
        <v>1</v>
      </c>
      <c r="CH81" s="60" t="str">
        <f t="shared" si="468"/>
        <v>ゲームアーク</v>
      </c>
      <c r="CI81" s="67">
        <f t="shared" si="469"/>
        <v>0</v>
      </c>
      <c r="CJ81" s="44">
        <f t="shared" si="470"/>
        <v>0</v>
      </c>
      <c r="CK81" s="45">
        <f t="shared" si="471"/>
        <v>0</v>
      </c>
      <c r="CL81" s="35"/>
      <c r="CM81" s="27"/>
      <c r="CN81" s="46"/>
      <c r="CO81" s="44">
        <v>4823</v>
      </c>
      <c r="CP81" s="44">
        <f t="shared" si="472"/>
        <v>91</v>
      </c>
      <c r="CQ81" s="44">
        <v>151</v>
      </c>
      <c r="CR81" s="44">
        <f t="shared" si="473"/>
        <v>2</v>
      </c>
      <c r="CS81" s="44">
        <v>11</v>
      </c>
      <c r="CT81" s="44">
        <f t="shared" si="474"/>
        <v>1</v>
      </c>
      <c r="CU81" s="25">
        <v>2</v>
      </c>
      <c r="CV81" s="60" t="str">
        <f>IF(CO81="","",CV77)</f>
        <v>サンリオボアバンスクリップ</v>
      </c>
      <c r="CW81" s="67">
        <f>IF(CP81="","",CW77)</f>
        <v>1100</v>
      </c>
      <c r="CX81" s="44">
        <f t="shared" si="475"/>
        <v>1100</v>
      </c>
      <c r="CY81" s="45">
        <f t="shared" si="476"/>
        <v>0.12087912087912088</v>
      </c>
      <c r="CZ81" s="35"/>
      <c r="DA81" s="58"/>
      <c r="DB81" s="46"/>
      <c r="DC81" s="44">
        <v>9619</v>
      </c>
      <c r="DD81" s="44">
        <f t="shared" si="477"/>
        <v>16</v>
      </c>
      <c r="DE81" s="44">
        <v>463</v>
      </c>
      <c r="DF81" s="44">
        <f t="shared" si="478"/>
        <v>2</v>
      </c>
      <c r="DG81" s="44">
        <v>7</v>
      </c>
      <c r="DH81" s="44">
        <f t="shared" si="479"/>
        <v>3</v>
      </c>
      <c r="DI81" s="25">
        <v>5</v>
      </c>
      <c r="DJ81" s="60" t="str">
        <f t="shared" si="480"/>
        <v>サンリオボアバンスクリップ</v>
      </c>
      <c r="DK81" s="67">
        <f t="shared" si="481"/>
        <v>1100</v>
      </c>
      <c r="DL81" s="44">
        <f t="shared" si="482"/>
        <v>3300</v>
      </c>
      <c r="DM81" s="45">
        <f t="shared" si="483"/>
        <v>2.0625</v>
      </c>
      <c r="DN81" s="35" t="s">
        <v>331</v>
      </c>
      <c r="DO81" s="27"/>
      <c r="DP81" s="46"/>
      <c r="DQ81" s="44">
        <v>3929</v>
      </c>
      <c r="DR81" s="44">
        <f t="shared" si="484"/>
        <v>37</v>
      </c>
      <c r="DS81" s="44">
        <v>126</v>
      </c>
      <c r="DT81" s="44">
        <f t="shared" si="485"/>
        <v>0</v>
      </c>
      <c r="DU81" s="44">
        <v>12</v>
      </c>
      <c r="DV81" s="44">
        <f t="shared" si="486"/>
        <v>0</v>
      </c>
      <c r="DW81" s="25">
        <v>0</v>
      </c>
      <c r="DX81" s="60" t="str">
        <f t="shared" si="487"/>
        <v>キティしっぽ付きポーチ</v>
      </c>
      <c r="DY81" s="67">
        <f t="shared" si="488"/>
        <v>880</v>
      </c>
      <c r="DZ81" s="44">
        <f t="shared" si="489"/>
        <v>0</v>
      </c>
      <c r="EA81" s="45">
        <f t="shared" si="490"/>
        <v>0</v>
      </c>
      <c r="EB81" s="35"/>
      <c r="EC81" s="27"/>
      <c r="ED81" s="51">
        <f t="shared" si="382"/>
        <v>46087</v>
      </c>
      <c r="EE81" s="44">
        <v>31856</v>
      </c>
      <c r="EF81" s="44">
        <f t="shared" si="383"/>
        <v>33</v>
      </c>
      <c r="EG81" s="44">
        <v>1579</v>
      </c>
      <c r="EH81" s="44">
        <f t="shared" si="384"/>
        <v>10</v>
      </c>
      <c r="EI81" s="44">
        <v>22</v>
      </c>
      <c r="EJ81" s="44">
        <f t="shared" si="385"/>
        <v>11</v>
      </c>
      <c r="EK81" s="44">
        <v>26</v>
      </c>
      <c r="EL81" s="43"/>
      <c r="EM81" s="43">
        <f t="shared" si="386"/>
        <v>220</v>
      </c>
      <c r="EN81" s="44">
        <f t="shared" si="387"/>
        <v>2420</v>
      </c>
      <c r="EO81" s="45">
        <f t="shared" si="388"/>
        <v>0.73333333333333328</v>
      </c>
      <c r="EP81" s="35" t="s">
        <v>975</v>
      </c>
      <c r="EQ81" s="27"/>
      <c r="ER81" s="51">
        <f t="shared" si="389"/>
        <v>46087</v>
      </c>
      <c r="ES81" s="44">
        <v>10830</v>
      </c>
      <c r="ET81" s="44">
        <f t="shared" si="390"/>
        <v>83</v>
      </c>
      <c r="EU81" s="44">
        <v>308</v>
      </c>
      <c r="EV81" s="44">
        <f t="shared" si="391"/>
        <v>3</v>
      </c>
      <c r="EW81" s="44">
        <v>48</v>
      </c>
      <c r="EX81" s="44">
        <f t="shared" si="392"/>
        <v>3</v>
      </c>
      <c r="EY81" s="44">
        <v>6</v>
      </c>
      <c r="EZ81" s="43"/>
      <c r="FA81" s="43">
        <f t="shared" si="393"/>
        <v>726</v>
      </c>
      <c r="FB81" s="44">
        <f t="shared" si="394"/>
        <v>2178</v>
      </c>
      <c r="FC81" s="45">
        <f t="shared" si="395"/>
        <v>0.2624096385542169</v>
      </c>
      <c r="FD81" s="35"/>
      <c r="FE81" s="27"/>
      <c r="FF81" s="51">
        <f t="shared" si="396"/>
        <v>46087</v>
      </c>
      <c r="FG81" s="44">
        <v>4394</v>
      </c>
      <c r="FH81" s="44">
        <f t="shared" si="397"/>
        <v>108</v>
      </c>
      <c r="FI81" s="44">
        <v>103</v>
      </c>
      <c r="FJ81" s="44">
        <f t="shared" si="398"/>
        <v>3</v>
      </c>
      <c r="FK81" s="44">
        <v>46</v>
      </c>
      <c r="FL81" s="44">
        <f t="shared" si="399"/>
        <v>4</v>
      </c>
      <c r="FM81" s="44">
        <v>10</v>
      </c>
      <c r="FN81" s="43"/>
      <c r="FO81" s="43">
        <f t="shared" si="400"/>
        <v>935</v>
      </c>
      <c r="FP81" s="44">
        <f t="shared" si="401"/>
        <v>3740</v>
      </c>
      <c r="FQ81" s="45">
        <f t="shared" si="402"/>
        <v>0.34629629629629627</v>
      </c>
      <c r="FR81" s="35"/>
      <c r="FS81" s="27"/>
      <c r="FT81" s="51">
        <f t="shared" si="403"/>
        <v>46087</v>
      </c>
      <c r="FU81" s="44">
        <v>2406</v>
      </c>
      <c r="FV81" s="44">
        <f t="shared" si="404"/>
        <v>46</v>
      </c>
      <c r="FW81" s="44">
        <v>61</v>
      </c>
      <c r="FX81" s="44">
        <f t="shared" si="405"/>
        <v>0</v>
      </c>
      <c r="FY81" s="44">
        <v>52</v>
      </c>
      <c r="FZ81" s="44">
        <f t="shared" si="406"/>
        <v>0</v>
      </c>
      <c r="GA81" s="44">
        <v>8</v>
      </c>
      <c r="GB81" s="43"/>
      <c r="GC81" s="43">
        <f t="shared" si="407"/>
        <v>700</v>
      </c>
      <c r="GD81" s="44">
        <f t="shared" si="408"/>
        <v>0</v>
      </c>
      <c r="GE81" s="45">
        <f t="shared" si="409"/>
        <v>0</v>
      </c>
      <c r="GF81" s="35"/>
      <c r="GG81" s="65"/>
      <c r="GH81" s="51">
        <f t="shared" si="410"/>
        <v>46087</v>
      </c>
      <c r="GI81" s="44">
        <v>4987</v>
      </c>
      <c r="GJ81" s="44">
        <f t="shared" si="411"/>
        <v>74</v>
      </c>
      <c r="GK81" s="44">
        <v>433</v>
      </c>
      <c r="GL81" s="44">
        <f t="shared" si="412"/>
        <v>1</v>
      </c>
      <c r="GM81" s="44">
        <v>38</v>
      </c>
      <c r="GN81" s="44">
        <f t="shared" si="413"/>
        <v>1</v>
      </c>
      <c r="GO81" s="44">
        <v>1</v>
      </c>
      <c r="GP81" s="43"/>
      <c r="GQ81" s="43">
        <f t="shared" si="414"/>
        <v>1000</v>
      </c>
      <c r="GR81" s="44">
        <f t="shared" si="415"/>
        <v>1000</v>
      </c>
      <c r="GS81" s="45">
        <f t="shared" si="416"/>
        <v>0.13513513513513514</v>
      </c>
      <c r="GT81" s="35"/>
      <c r="GU81" s="27"/>
      <c r="GV81" s="51">
        <f t="shared" si="417"/>
        <v>46087</v>
      </c>
      <c r="GW81" s="44">
        <v>3497</v>
      </c>
      <c r="GX81" s="44">
        <f t="shared" si="418"/>
        <v>55</v>
      </c>
      <c r="GY81" s="44">
        <v>261</v>
      </c>
      <c r="GZ81" s="44">
        <f t="shared" si="419"/>
        <v>6</v>
      </c>
      <c r="HA81" s="44">
        <v>340</v>
      </c>
      <c r="HB81" s="44">
        <f t="shared" si="420"/>
        <v>12</v>
      </c>
      <c r="HC81" s="44">
        <v>0</v>
      </c>
      <c r="HD81" s="43"/>
      <c r="HE81" s="43">
        <f t="shared" si="421"/>
        <v>200</v>
      </c>
      <c r="HF81" s="44">
        <f t="shared" si="422"/>
        <v>2400</v>
      </c>
      <c r="HG81" s="45">
        <f t="shared" si="423"/>
        <v>0.43636363636363634</v>
      </c>
      <c r="HH81" s="35"/>
      <c r="HI81" s="27"/>
      <c r="HJ81" s="51">
        <f t="shared" si="424"/>
        <v>46087</v>
      </c>
      <c r="HK81" s="44">
        <v>1159</v>
      </c>
      <c r="HL81" s="44">
        <f t="shared" si="425"/>
        <v>25</v>
      </c>
      <c r="HM81" s="44">
        <v>152</v>
      </c>
      <c r="HN81" s="44">
        <f t="shared" si="426"/>
        <v>9</v>
      </c>
      <c r="HO81" s="44">
        <v>76</v>
      </c>
      <c r="HP81" s="44">
        <f t="shared" si="427"/>
        <v>9</v>
      </c>
      <c r="HQ81" s="44">
        <v>0</v>
      </c>
      <c r="HR81" s="43"/>
      <c r="HS81" s="43">
        <f t="shared" si="428"/>
        <v>420</v>
      </c>
      <c r="HT81" s="44">
        <f t="shared" si="429"/>
        <v>3780</v>
      </c>
      <c r="HU81" s="45">
        <f t="shared" si="430"/>
        <v>1.512</v>
      </c>
      <c r="HV81" s="313" t="s">
        <v>1114</v>
      </c>
      <c r="HW81" s="61"/>
      <c r="HX81" s="46"/>
      <c r="HY81" s="44"/>
      <c r="HZ81" s="44" t="str">
        <f t="shared" si="491"/>
        <v/>
      </c>
      <c r="IA81" s="44"/>
      <c r="IB81" s="44" t="str">
        <f t="shared" si="492"/>
        <v/>
      </c>
      <c r="IC81" s="44">
        <v>0</v>
      </c>
      <c r="ID81" s="44">
        <f t="shared" si="493"/>
        <v>3</v>
      </c>
      <c r="IE81" s="25">
        <v>3</v>
      </c>
      <c r="IF81" s="60" t="s">
        <v>687</v>
      </c>
      <c r="IG81" s="67">
        <v>2000</v>
      </c>
      <c r="IH81" s="44">
        <f t="shared" si="494"/>
        <v>6000</v>
      </c>
      <c r="II81" s="45">
        <f>IF(ID81="","",IH81/(HZ80*100))</f>
        <v>0.11131725417439703</v>
      </c>
      <c r="IJ81" s="35" t="s">
        <v>1053</v>
      </c>
      <c r="IL81" s="46"/>
      <c r="IM81" s="44">
        <v>2458</v>
      </c>
      <c r="IN81" s="44">
        <f t="shared" si="495"/>
        <v>37</v>
      </c>
      <c r="IO81" s="44">
        <v>65</v>
      </c>
      <c r="IP81" s="44">
        <f t="shared" si="496"/>
        <v>1</v>
      </c>
      <c r="IQ81" s="44">
        <v>11</v>
      </c>
      <c r="IR81" s="44">
        <f t="shared" si="497"/>
        <v>1</v>
      </c>
      <c r="IS81" s="25">
        <v>1</v>
      </c>
      <c r="IT81" s="60" t="str">
        <f t="shared" si="498"/>
        <v>ゲームアーク</v>
      </c>
      <c r="IU81" s="67">
        <f t="shared" si="498"/>
        <v>600</v>
      </c>
      <c r="IV81" s="44">
        <f t="shared" si="499"/>
        <v>600</v>
      </c>
      <c r="IW81" s="45">
        <f t="shared" si="500"/>
        <v>0.16216216216216217</v>
      </c>
      <c r="IX81" s="35"/>
      <c r="IY81" s="33"/>
      <c r="IZ81" s="46"/>
      <c r="JA81" s="44">
        <v>8427</v>
      </c>
      <c r="JB81" s="44">
        <f t="shared" si="501"/>
        <v>190</v>
      </c>
      <c r="JC81" s="44">
        <v>217</v>
      </c>
      <c r="JD81" s="44">
        <f t="shared" si="502"/>
        <v>14</v>
      </c>
      <c r="JE81" s="44">
        <v>9</v>
      </c>
      <c r="JF81" s="44">
        <f t="shared" si="503"/>
        <v>17</v>
      </c>
      <c r="JG81" s="25">
        <v>25</v>
      </c>
      <c r="JH81" s="60" t="str">
        <f t="shared" si="504"/>
        <v>ボンボンドロップシール</v>
      </c>
      <c r="JI81" s="67">
        <f t="shared" si="505"/>
        <v>200</v>
      </c>
      <c r="JJ81" s="44">
        <f t="shared" si="506"/>
        <v>3400</v>
      </c>
      <c r="JK81" s="45">
        <f t="shared" si="507"/>
        <v>0.17894736842105263</v>
      </c>
      <c r="JL81" s="35"/>
      <c r="JM81" s="27"/>
      <c r="JN81" s="46"/>
      <c r="JO81" s="44">
        <v>5472</v>
      </c>
      <c r="JP81" s="44">
        <f t="shared" si="508"/>
        <v>27</v>
      </c>
      <c r="JQ81" s="44">
        <v>405</v>
      </c>
      <c r="JR81" s="44">
        <f t="shared" si="509"/>
        <v>5</v>
      </c>
      <c r="JS81" s="44">
        <v>60</v>
      </c>
      <c r="JT81" s="44">
        <f t="shared" si="510"/>
        <v>5</v>
      </c>
      <c r="JU81" s="25">
        <v>33</v>
      </c>
      <c r="JV81" s="60" t="str">
        <f t="shared" si="511"/>
        <v>アングリーキーホルダー</v>
      </c>
      <c r="JW81" s="67">
        <f t="shared" si="512"/>
        <v>200</v>
      </c>
      <c r="JX81" s="44">
        <f t="shared" si="513"/>
        <v>1000</v>
      </c>
      <c r="JY81" s="45">
        <f t="shared" si="514"/>
        <v>0.37037037037037035</v>
      </c>
      <c r="JZ81" s="35"/>
      <c r="KA81" s="61"/>
      <c r="KB81" s="46"/>
      <c r="KC81" s="44">
        <v>8675</v>
      </c>
      <c r="KD81" s="44">
        <f t="shared" si="515"/>
        <v>24</v>
      </c>
      <c r="KE81" s="44">
        <v>509</v>
      </c>
      <c r="KF81" s="44">
        <f t="shared" si="516"/>
        <v>4</v>
      </c>
      <c r="KG81" s="44">
        <v>75</v>
      </c>
      <c r="KH81" s="44">
        <f t="shared" si="517"/>
        <v>5</v>
      </c>
      <c r="KI81" s="25">
        <v>-55</v>
      </c>
      <c r="KJ81" s="60" t="str">
        <f t="shared" si="518"/>
        <v>AIモンスターラバー</v>
      </c>
      <c r="KK81" s="67">
        <f t="shared" si="519"/>
        <v>250</v>
      </c>
      <c r="KL81" s="44">
        <f t="shared" si="520"/>
        <v>1250</v>
      </c>
      <c r="KM81" s="45">
        <f t="shared" si="521"/>
        <v>0.52083333333333337</v>
      </c>
      <c r="KN81" s="35" t="s">
        <v>1059</v>
      </c>
      <c r="KO81" s="27"/>
      <c r="KP81" s="46"/>
      <c r="KQ81" s="44">
        <v>6752</v>
      </c>
      <c r="KR81" s="44">
        <f t="shared" si="522"/>
        <v>10</v>
      </c>
      <c r="KS81" s="44">
        <v>308</v>
      </c>
      <c r="KT81" s="44">
        <f t="shared" si="523"/>
        <v>3</v>
      </c>
      <c r="KU81" s="44">
        <v>9</v>
      </c>
      <c r="KV81" s="44">
        <f t="shared" si="524"/>
        <v>3</v>
      </c>
      <c r="KW81" s="25">
        <v>3</v>
      </c>
      <c r="KX81" s="60" t="s">
        <v>1054</v>
      </c>
      <c r="KY81" s="67">
        <f>IF(KR81="","",KY77)</f>
        <v>0</v>
      </c>
      <c r="KZ81" s="44">
        <f t="shared" si="525"/>
        <v>0</v>
      </c>
      <c r="LA81" s="45">
        <f t="shared" si="526"/>
        <v>0</v>
      </c>
      <c r="LB81" s="35" t="s">
        <v>350</v>
      </c>
      <c r="LC81" s="27"/>
      <c r="LD81" s="51">
        <f>IF(A77="","",A77)</f>
        <v>46073</v>
      </c>
      <c r="LE81" s="43">
        <v>80679</v>
      </c>
      <c r="LF81" s="93">
        <f>IF(LE81="","",LE81-LE78)</f>
        <v>455</v>
      </c>
      <c r="LG81" s="43">
        <v>445</v>
      </c>
      <c r="LH81" s="43">
        <f t="shared" ref="LH81:LH116" si="529">IF(LG81="","",LG81-LG78)</f>
        <v>0</v>
      </c>
      <c r="LI81" s="43">
        <v>1</v>
      </c>
      <c r="LJ81" s="87">
        <f t="shared" ref="LJ81:LJ116" si="530">IF(LI81="","",LI78+LK78-LI81)</f>
        <v>1</v>
      </c>
      <c r="LK81" s="43">
        <v>0</v>
      </c>
      <c r="LL81" s="64" t="s">
        <v>1052</v>
      </c>
      <c r="LM81" s="47">
        <f>IF(LF81="","",LM78)</f>
        <v>1200</v>
      </c>
      <c r="LN81" s="87">
        <f t="shared" si="459"/>
        <v>1200</v>
      </c>
      <c r="LO81" s="54"/>
      <c r="LP81" s="35"/>
      <c r="LQ81" s="27"/>
      <c r="LR81" s="51">
        <f t="shared" si="431"/>
        <v>46087</v>
      </c>
      <c r="LS81" s="44">
        <v>23694</v>
      </c>
      <c r="LT81" s="44">
        <f t="shared" si="432"/>
        <v>55</v>
      </c>
      <c r="LU81" s="44">
        <v>1148</v>
      </c>
      <c r="LV81" s="44">
        <f t="shared" si="433"/>
        <v>2</v>
      </c>
      <c r="LW81" s="44">
        <v>14</v>
      </c>
      <c r="LX81" s="44">
        <f t="shared" si="434"/>
        <v>2</v>
      </c>
      <c r="LY81" s="44">
        <v>22</v>
      </c>
      <c r="LZ81" s="43"/>
      <c r="MA81" s="43">
        <f t="shared" si="435"/>
        <v>1100</v>
      </c>
      <c r="MB81" s="44">
        <f t="shared" si="436"/>
        <v>2200</v>
      </c>
      <c r="MC81" s="45">
        <f t="shared" si="437"/>
        <v>0.4</v>
      </c>
      <c r="MD81" s="316" t="s">
        <v>1105</v>
      </c>
      <c r="ME81" s="27"/>
      <c r="MF81" s="51">
        <f t="shared" si="438"/>
        <v>46087</v>
      </c>
      <c r="MG81" s="44">
        <v>10237</v>
      </c>
      <c r="MH81" s="44">
        <f t="shared" si="439"/>
        <v>66</v>
      </c>
      <c r="MI81" s="44">
        <v>429</v>
      </c>
      <c r="MJ81" s="44">
        <f t="shared" si="440"/>
        <v>0</v>
      </c>
      <c r="MK81" s="44">
        <v>6</v>
      </c>
      <c r="ML81" s="44">
        <f t="shared" si="441"/>
        <v>0</v>
      </c>
      <c r="MM81" s="44">
        <v>3</v>
      </c>
      <c r="MN81" s="43"/>
      <c r="MO81" s="43">
        <f t="shared" si="442"/>
        <v>1100</v>
      </c>
      <c r="MP81" s="44">
        <f t="shared" si="443"/>
        <v>0</v>
      </c>
      <c r="MQ81" s="45">
        <f t="shared" si="444"/>
        <v>0</v>
      </c>
      <c r="MR81" s="313" t="s">
        <v>1102</v>
      </c>
      <c r="MS81" s="27"/>
      <c r="MT81" s="51">
        <f t="shared" si="445"/>
        <v>46087</v>
      </c>
      <c r="MU81" s="44">
        <v>4581</v>
      </c>
      <c r="MV81" s="44">
        <f t="shared" si="446"/>
        <v>562</v>
      </c>
      <c r="MW81" s="44">
        <v>494</v>
      </c>
      <c r="MX81" s="44">
        <f t="shared" si="447"/>
        <v>8</v>
      </c>
      <c r="MY81" s="44">
        <v>25</v>
      </c>
      <c r="MZ81" s="205">
        <f t="shared" si="448"/>
        <v>14</v>
      </c>
      <c r="NA81" s="44">
        <v>0</v>
      </c>
      <c r="NB81" s="43"/>
      <c r="NC81" s="43">
        <f t="shared" si="449"/>
        <v>1500</v>
      </c>
      <c r="ND81" s="44">
        <f t="shared" si="450"/>
        <v>21000</v>
      </c>
      <c r="NE81" s="314">
        <f t="shared" si="451"/>
        <v>0.37366548042704628</v>
      </c>
      <c r="NF81" s="35" t="s">
        <v>1115</v>
      </c>
      <c r="NG81" s="27"/>
      <c r="NH81" s="51">
        <f t="shared" si="452"/>
        <v>46087</v>
      </c>
      <c r="NI81" s="44">
        <v>13906</v>
      </c>
      <c r="NJ81" s="44">
        <f t="shared" si="453"/>
        <v>79</v>
      </c>
      <c r="NK81" s="44">
        <v>238</v>
      </c>
      <c r="NL81" s="44">
        <f t="shared" si="454"/>
        <v>0</v>
      </c>
      <c r="NM81" s="44">
        <v>37</v>
      </c>
      <c r="NN81" s="44">
        <f t="shared" si="455"/>
        <v>0</v>
      </c>
      <c r="NO81" s="44">
        <v>0</v>
      </c>
      <c r="NP81" s="43"/>
      <c r="NQ81" s="43">
        <f t="shared" si="456"/>
        <v>1100</v>
      </c>
      <c r="NR81" s="44">
        <f t="shared" si="457"/>
        <v>0</v>
      </c>
      <c r="NS81" s="45">
        <f t="shared" si="458"/>
        <v>0</v>
      </c>
      <c r="NT81" s="35"/>
    </row>
    <row r="82" spans="1:384" ht="15" customHeight="1" thickBot="1" x14ac:dyDescent="0.25">
      <c r="A82" s="94">
        <v>46090</v>
      </c>
      <c r="B82" s="39">
        <f>IF(A82="","",SUM(J82,LF96,AL82,ET82,AZ82,EF82,LT82,NJ82,MV82,MH82,X82)+SUM(DR103:DR106,GJ82,GX82,HL82,FH82,FV82)+SUM(HZ103:HZ104)+SUM(IN103:IN106)+SUM(CP103:CP106)+SUM(CB103:CB106)+SUM(BN103:BN106)+SUM(DD103:DD106)+SUM(JB103:JB106)+SUM(JP103:JP106)+SUM(KD103:KD106)+SUM(KR103:KR106))</f>
        <v>4802</v>
      </c>
      <c r="C82" s="40">
        <f>IF(A82="","",SUM(J82,X82,AL82,AZ82)+SUM(BN103:BN106)+SUM(CB103:CB106)+SUM(CP103:CP106))</f>
        <v>1408</v>
      </c>
      <c r="D82" s="40">
        <f>IF(A82="","",SUM(EF82,ET82)+SUM(DD103:DD106)+SUM(DR103:DR106))</f>
        <v>451</v>
      </c>
      <c r="E82" s="41">
        <f>IF(A82="","",SUM(NJ82,MV82,MH82,LF96,LT82)+SUM(JB103:JB106)+SUM(JP103:JP106)+SUM(KD103:KD106)+SUM(KR103:KR106))</f>
        <v>2080</v>
      </c>
      <c r="F82" s="41">
        <f>IF(A82="","",SUM(GJ82,GX82,HL82)+SUM(IN103:IN106)+SUM(HZ103:HZ104))</f>
        <v>658</v>
      </c>
      <c r="G82" s="40">
        <f t="shared" si="354"/>
        <v>205</v>
      </c>
      <c r="H82" s="42"/>
      <c r="I82" s="44">
        <v>6525</v>
      </c>
      <c r="J82" s="44">
        <f t="shared" si="355"/>
        <v>53</v>
      </c>
      <c r="K82" s="44">
        <v>227</v>
      </c>
      <c r="L82" s="44">
        <f t="shared" si="356"/>
        <v>8</v>
      </c>
      <c r="M82" s="44">
        <v>74</v>
      </c>
      <c r="N82" s="44">
        <f t="shared" si="357"/>
        <v>8</v>
      </c>
      <c r="O82" s="44">
        <v>0</v>
      </c>
      <c r="P82" s="43"/>
      <c r="Q82" s="43">
        <f t="shared" si="358"/>
        <v>130</v>
      </c>
      <c r="R82" s="44">
        <f t="shared" si="359"/>
        <v>1040</v>
      </c>
      <c r="S82" s="45">
        <f t="shared" si="360"/>
        <v>0.19622641509433963</v>
      </c>
      <c r="T82" s="313" t="s">
        <v>1072</v>
      </c>
      <c r="U82" s="27"/>
      <c r="V82" s="51">
        <f t="shared" si="361"/>
        <v>46090</v>
      </c>
      <c r="W82" s="44">
        <v>16340</v>
      </c>
      <c r="X82" s="44">
        <f t="shared" si="362"/>
        <v>78</v>
      </c>
      <c r="Y82" s="44">
        <v>603</v>
      </c>
      <c r="Z82" s="44">
        <f t="shared" si="363"/>
        <v>1</v>
      </c>
      <c r="AA82" s="44">
        <v>16</v>
      </c>
      <c r="AB82" s="44">
        <f t="shared" si="364"/>
        <v>0</v>
      </c>
      <c r="AC82" s="44">
        <v>2</v>
      </c>
      <c r="AD82" s="43"/>
      <c r="AE82" s="43">
        <f t="shared" si="365"/>
        <v>1026</v>
      </c>
      <c r="AF82" s="44">
        <f t="shared" si="366"/>
        <v>0</v>
      </c>
      <c r="AG82" s="45">
        <f t="shared" si="367"/>
        <v>0</v>
      </c>
      <c r="AH82" s="35" t="s">
        <v>1119</v>
      </c>
      <c r="AI82" s="27"/>
      <c r="AJ82" s="51">
        <f t="shared" si="368"/>
        <v>46090</v>
      </c>
      <c r="AK82" s="44">
        <v>20360</v>
      </c>
      <c r="AL82" s="44">
        <f t="shared" si="369"/>
        <v>101</v>
      </c>
      <c r="AM82" s="44">
        <v>411</v>
      </c>
      <c r="AN82" s="44">
        <f t="shared" si="370"/>
        <v>2</v>
      </c>
      <c r="AO82" s="44">
        <v>30</v>
      </c>
      <c r="AP82" s="44">
        <f t="shared" si="371"/>
        <v>2</v>
      </c>
      <c r="AQ82" s="44">
        <v>2</v>
      </c>
      <c r="AR82" s="43"/>
      <c r="AS82" s="43">
        <f t="shared" si="372"/>
        <v>880</v>
      </c>
      <c r="AT82" s="44">
        <f t="shared" si="373"/>
        <v>1760</v>
      </c>
      <c r="AU82" s="45">
        <f t="shared" si="374"/>
        <v>0.17425742574257425</v>
      </c>
      <c r="AV82" s="35"/>
      <c r="AW82" s="27"/>
      <c r="AX82" s="51">
        <f t="shared" si="375"/>
        <v>46090</v>
      </c>
      <c r="AY82" s="44">
        <v>39690</v>
      </c>
      <c r="AZ82" s="44">
        <f t="shared" si="376"/>
        <v>682</v>
      </c>
      <c r="BA82" s="44">
        <v>727</v>
      </c>
      <c r="BB82" s="44">
        <f t="shared" si="377"/>
        <v>6</v>
      </c>
      <c r="BC82" s="44">
        <v>29</v>
      </c>
      <c r="BD82" s="44">
        <f t="shared" si="378"/>
        <v>8</v>
      </c>
      <c r="BE82" s="44">
        <v>9</v>
      </c>
      <c r="BF82" s="43"/>
      <c r="BG82" s="43">
        <f t="shared" si="379"/>
        <v>1500</v>
      </c>
      <c r="BH82" s="44">
        <f t="shared" si="380"/>
        <v>12000</v>
      </c>
      <c r="BI82" s="45">
        <f t="shared" si="381"/>
        <v>0.17595307917888564</v>
      </c>
      <c r="BJ82" s="35"/>
      <c r="BK82" s="50"/>
      <c r="BL82" s="74"/>
      <c r="BM82" s="75">
        <v>15589</v>
      </c>
      <c r="BN82" s="75">
        <f t="shared" si="460"/>
        <v>40</v>
      </c>
      <c r="BO82" s="75">
        <v>808</v>
      </c>
      <c r="BP82" s="75">
        <f t="shared" si="461"/>
        <v>3</v>
      </c>
      <c r="BQ82" s="75">
        <v>135</v>
      </c>
      <c r="BR82" s="75">
        <f t="shared" si="462"/>
        <v>5</v>
      </c>
      <c r="BS82" s="75">
        <v>0</v>
      </c>
      <c r="BT82" s="77" t="str">
        <f t="shared" si="527"/>
        <v>ＡＩモンスターラバー</v>
      </c>
      <c r="BU82" s="78">
        <f t="shared" si="528"/>
        <v>198</v>
      </c>
      <c r="BV82" s="75">
        <f t="shared" si="463"/>
        <v>990</v>
      </c>
      <c r="BW82" s="79">
        <f t="shared" si="464"/>
        <v>0.2475</v>
      </c>
      <c r="BX82" s="35"/>
      <c r="BY82" s="27"/>
      <c r="BZ82" s="74"/>
      <c r="CA82" s="75">
        <v>4102</v>
      </c>
      <c r="CB82" s="75">
        <f t="shared" si="465"/>
        <v>290</v>
      </c>
      <c r="CC82" s="75">
        <v>77</v>
      </c>
      <c r="CD82" s="75">
        <f t="shared" si="466"/>
        <v>6</v>
      </c>
      <c r="CE82" s="75">
        <v>20</v>
      </c>
      <c r="CF82" s="75">
        <f t="shared" si="467"/>
        <v>6</v>
      </c>
      <c r="CG82" s="75">
        <v>13</v>
      </c>
      <c r="CH82" s="77" t="str">
        <f t="shared" si="468"/>
        <v>ボンボンドロップシール</v>
      </c>
      <c r="CI82" s="78">
        <f t="shared" si="469"/>
        <v>200</v>
      </c>
      <c r="CJ82" s="75">
        <f t="shared" si="470"/>
        <v>1200</v>
      </c>
      <c r="CK82" s="79">
        <f t="shared" si="471"/>
        <v>4.1379310344827586E-2</v>
      </c>
      <c r="CL82" s="35"/>
      <c r="CM82" s="27"/>
      <c r="CN82" s="74"/>
      <c r="CO82" s="75">
        <v>2884</v>
      </c>
      <c r="CP82" s="75">
        <f t="shared" si="472"/>
        <v>30</v>
      </c>
      <c r="CQ82" s="75">
        <v>32</v>
      </c>
      <c r="CR82" s="75">
        <f t="shared" si="473"/>
        <v>0</v>
      </c>
      <c r="CS82" s="75">
        <v>13</v>
      </c>
      <c r="CT82" s="75">
        <f t="shared" si="474"/>
        <v>0</v>
      </c>
      <c r="CU82" s="75"/>
      <c r="CV82" s="77" t="s">
        <v>1046</v>
      </c>
      <c r="CW82" s="78">
        <v>930</v>
      </c>
      <c r="CX82" s="75">
        <f t="shared" si="475"/>
        <v>0</v>
      </c>
      <c r="CY82" s="79">
        <f t="shared" si="476"/>
        <v>0</v>
      </c>
      <c r="CZ82" s="35"/>
      <c r="DA82" s="58"/>
      <c r="DB82" s="74"/>
      <c r="DC82" s="75">
        <v>7392</v>
      </c>
      <c r="DD82" s="75">
        <f t="shared" si="477"/>
        <v>19</v>
      </c>
      <c r="DE82" s="75">
        <v>409</v>
      </c>
      <c r="DF82" s="75">
        <f t="shared" si="478"/>
        <v>0</v>
      </c>
      <c r="DG82" s="75">
        <v>12</v>
      </c>
      <c r="DH82" s="75">
        <f t="shared" si="479"/>
        <v>0</v>
      </c>
      <c r="DI82" s="75">
        <v>0</v>
      </c>
      <c r="DJ82" s="77" t="str">
        <f t="shared" si="480"/>
        <v>ギャルキティマスコット</v>
      </c>
      <c r="DK82" s="78">
        <f t="shared" si="481"/>
        <v>198</v>
      </c>
      <c r="DL82" s="75">
        <f t="shared" si="482"/>
        <v>0</v>
      </c>
      <c r="DM82" s="79">
        <f t="shared" si="483"/>
        <v>0</v>
      </c>
      <c r="DN82" s="35"/>
      <c r="DO82" s="27"/>
      <c r="DP82" s="74"/>
      <c r="DQ82" s="75">
        <v>2908</v>
      </c>
      <c r="DR82" s="75">
        <f t="shared" si="484"/>
        <v>28</v>
      </c>
      <c r="DS82" s="75">
        <v>148</v>
      </c>
      <c r="DT82" s="75">
        <f t="shared" si="485"/>
        <v>3</v>
      </c>
      <c r="DU82" s="75">
        <v>77</v>
      </c>
      <c r="DV82" s="75">
        <f t="shared" si="486"/>
        <v>3</v>
      </c>
      <c r="DW82" s="75">
        <v>34</v>
      </c>
      <c r="DX82" s="77" t="str">
        <f t="shared" si="487"/>
        <v>AIラバーキーホルダー</v>
      </c>
      <c r="DY82" s="78">
        <f t="shared" si="488"/>
        <v>198</v>
      </c>
      <c r="DZ82" s="75">
        <f t="shared" si="489"/>
        <v>594</v>
      </c>
      <c r="EA82" s="79">
        <f t="shared" si="490"/>
        <v>0.21214285714285713</v>
      </c>
      <c r="EB82" s="35"/>
      <c r="EC82" s="27"/>
      <c r="ED82" s="51">
        <f t="shared" si="382"/>
        <v>46090</v>
      </c>
      <c r="EE82" s="44">
        <v>31905</v>
      </c>
      <c r="EF82" s="44">
        <f t="shared" si="383"/>
        <v>49</v>
      </c>
      <c r="EG82" s="44">
        <v>1585</v>
      </c>
      <c r="EH82" s="44">
        <f t="shared" si="384"/>
        <v>6</v>
      </c>
      <c r="EI82" s="44">
        <v>40</v>
      </c>
      <c r="EJ82" s="44">
        <f t="shared" si="385"/>
        <v>8</v>
      </c>
      <c r="EK82" s="44">
        <v>0</v>
      </c>
      <c r="EL82" s="43"/>
      <c r="EM82" s="43">
        <f t="shared" si="386"/>
        <v>220</v>
      </c>
      <c r="EN82" s="44">
        <f t="shared" si="387"/>
        <v>1760</v>
      </c>
      <c r="EO82" s="45">
        <f t="shared" si="388"/>
        <v>0.35918367346938773</v>
      </c>
      <c r="EP82" s="35"/>
      <c r="EQ82" s="27"/>
      <c r="ER82" s="51">
        <f t="shared" si="389"/>
        <v>46090</v>
      </c>
      <c r="ES82" s="44">
        <v>10931</v>
      </c>
      <c r="ET82" s="44">
        <f t="shared" si="390"/>
        <v>101</v>
      </c>
      <c r="EU82" s="44">
        <v>314</v>
      </c>
      <c r="EV82" s="44">
        <f t="shared" si="391"/>
        <v>6</v>
      </c>
      <c r="EW82" s="44">
        <v>48</v>
      </c>
      <c r="EX82" s="44">
        <f t="shared" si="392"/>
        <v>6</v>
      </c>
      <c r="EY82" s="44">
        <v>0</v>
      </c>
      <c r="EZ82" s="43"/>
      <c r="FA82" s="43">
        <f t="shared" si="393"/>
        <v>726</v>
      </c>
      <c r="FB82" s="44">
        <f t="shared" si="394"/>
        <v>4356</v>
      </c>
      <c r="FC82" s="45">
        <f t="shared" si="395"/>
        <v>0.43128712871287128</v>
      </c>
      <c r="FD82" s="35"/>
      <c r="FE82" s="27"/>
      <c r="FF82" s="51">
        <f t="shared" si="396"/>
        <v>46090</v>
      </c>
      <c r="FG82" s="44">
        <v>4520</v>
      </c>
      <c r="FH82" s="44">
        <f t="shared" si="397"/>
        <v>126</v>
      </c>
      <c r="FI82" s="44">
        <v>109</v>
      </c>
      <c r="FJ82" s="44">
        <f t="shared" si="398"/>
        <v>6</v>
      </c>
      <c r="FK82" s="44">
        <v>50</v>
      </c>
      <c r="FL82" s="44">
        <f t="shared" si="399"/>
        <v>6</v>
      </c>
      <c r="FM82" s="44">
        <v>4</v>
      </c>
      <c r="FN82" s="43"/>
      <c r="FO82" s="43">
        <f t="shared" si="400"/>
        <v>935</v>
      </c>
      <c r="FP82" s="44">
        <f t="shared" si="401"/>
        <v>5610</v>
      </c>
      <c r="FQ82" s="45">
        <f t="shared" si="402"/>
        <v>0.44523809523809521</v>
      </c>
      <c r="FR82" s="35"/>
      <c r="FS82" s="27"/>
      <c r="FT82" s="51">
        <f t="shared" si="403"/>
        <v>46090</v>
      </c>
      <c r="FU82" s="44">
        <v>2485</v>
      </c>
      <c r="FV82" s="44">
        <f t="shared" si="404"/>
        <v>79</v>
      </c>
      <c r="FW82" s="44">
        <v>64</v>
      </c>
      <c r="FX82" s="44">
        <f t="shared" si="405"/>
        <v>3</v>
      </c>
      <c r="FY82" s="44">
        <v>57</v>
      </c>
      <c r="FZ82" s="44">
        <f t="shared" si="406"/>
        <v>3</v>
      </c>
      <c r="GA82" s="44">
        <v>0</v>
      </c>
      <c r="GB82" s="43"/>
      <c r="GC82" s="43">
        <f t="shared" si="407"/>
        <v>700</v>
      </c>
      <c r="GD82" s="44">
        <f t="shared" si="408"/>
        <v>2100</v>
      </c>
      <c r="GE82" s="45">
        <f t="shared" si="409"/>
        <v>0.26582278481012656</v>
      </c>
      <c r="GF82" s="35"/>
      <c r="GG82" s="65"/>
      <c r="GH82" s="51">
        <f t="shared" si="410"/>
        <v>46090</v>
      </c>
      <c r="GI82" s="44">
        <v>5161</v>
      </c>
      <c r="GJ82" s="44">
        <f t="shared" si="411"/>
        <v>174</v>
      </c>
      <c r="GK82" s="44">
        <v>437</v>
      </c>
      <c r="GL82" s="44">
        <f t="shared" si="412"/>
        <v>4</v>
      </c>
      <c r="GM82" s="44">
        <v>34</v>
      </c>
      <c r="GN82" s="44">
        <f t="shared" si="413"/>
        <v>5</v>
      </c>
      <c r="GO82" s="44">
        <v>0</v>
      </c>
      <c r="GP82" s="43"/>
      <c r="GQ82" s="43">
        <f t="shared" si="414"/>
        <v>1000</v>
      </c>
      <c r="GR82" s="44">
        <f t="shared" si="415"/>
        <v>5000</v>
      </c>
      <c r="GS82" s="45">
        <f t="shared" si="416"/>
        <v>0.28735632183908044</v>
      </c>
      <c r="GT82" s="35"/>
      <c r="GU82" s="27"/>
      <c r="GV82" s="51">
        <f t="shared" si="417"/>
        <v>46090</v>
      </c>
      <c r="GW82" s="44">
        <v>3547</v>
      </c>
      <c r="GX82" s="44">
        <f t="shared" si="418"/>
        <v>50</v>
      </c>
      <c r="GY82" s="44">
        <v>264</v>
      </c>
      <c r="GZ82" s="44">
        <f t="shared" si="419"/>
        <v>3</v>
      </c>
      <c r="HA82" s="44">
        <v>336</v>
      </c>
      <c r="HB82" s="44">
        <f t="shared" si="420"/>
        <v>4</v>
      </c>
      <c r="HC82" s="44">
        <v>0</v>
      </c>
      <c r="HD82" s="43"/>
      <c r="HE82" s="43">
        <f t="shared" si="421"/>
        <v>200</v>
      </c>
      <c r="HF82" s="44">
        <f t="shared" si="422"/>
        <v>800</v>
      </c>
      <c r="HG82" s="45">
        <f t="shared" si="423"/>
        <v>0.16</v>
      </c>
      <c r="HH82" s="35"/>
      <c r="HI82" s="27"/>
      <c r="HJ82" s="51">
        <f t="shared" si="424"/>
        <v>46090</v>
      </c>
      <c r="HK82" s="44">
        <v>1199</v>
      </c>
      <c r="HL82" s="44">
        <f t="shared" si="425"/>
        <v>40</v>
      </c>
      <c r="HM82" s="44">
        <v>161</v>
      </c>
      <c r="HN82" s="44">
        <f t="shared" si="426"/>
        <v>9</v>
      </c>
      <c r="HO82" s="44">
        <v>66</v>
      </c>
      <c r="HP82" s="44">
        <f t="shared" si="427"/>
        <v>10</v>
      </c>
      <c r="HQ82" s="44">
        <v>16</v>
      </c>
      <c r="HR82" s="43"/>
      <c r="HS82" s="43">
        <f t="shared" si="428"/>
        <v>420</v>
      </c>
      <c r="HT82" s="44">
        <f t="shared" si="429"/>
        <v>4200</v>
      </c>
      <c r="HU82" s="45">
        <f t="shared" si="430"/>
        <v>1.05</v>
      </c>
      <c r="HV82" s="35"/>
      <c r="HW82" s="61"/>
      <c r="HX82" s="74"/>
      <c r="HY82" s="75"/>
      <c r="HZ82" s="75" t="str">
        <f t="shared" si="491"/>
        <v/>
      </c>
      <c r="IA82" s="75"/>
      <c r="IB82" s="75" t="str">
        <f t="shared" si="492"/>
        <v/>
      </c>
      <c r="IC82" s="75">
        <v>0</v>
      </c>
      <c r="ID82" s="75">
        <f t="shared" si="493"/>
        <v>3</v>
      </c>
      <c r="IE82" s="75">
        <v>3</v>
      </c>
      <c r="IF82" s="77" t="str">
        <f>IF(HY80="","",IF78)</f>
        <v>ボンボンドロップシール</v>
      </c>
      <c r="IG82" s="78">
        <f>IF(HY79="","",IG78)</f>
        <v>2000</v>
      </c>
      <c r="IH82" s="75">
        <f t="shared" si="494"/>
        <v>6000</v>
      </c>
      <c r="II82" s="79">
        <f>IF(ID82="","",IH82/(HZ80*100))</f>
        <v>0.11131725417439703</v>
      </c>
      <c r="IJ82" s="35"/>
      <c r="IL82" s="74"/>
      <c r="IM82" s="75">
        <v>1642</v>
      </c>
      <c r="IN82" s="75">
        <f t="shared" si="495"/>
        <v>227</v>
      </c>
      <c r="IO82" s="75">
        <v>41</v>
      </c>
      <c r="IP82" s="75">
        <f t="shared" si="496"/>
        <v>8</v>
      </c>
      <c r="IQ82" s="75">
        <v>6</v>
      </c>
      <c r="IR82" s="75">
        <f t="shared" si="497"/>
        <v>8</v>
      </c>
      <c r="IS82" s="75">
        <v>23</v>
      </c>
      <c r="IT82" s="77" t="s">
        <v>1050</v>
      </c>
      <c r="IU82" s="78">
        <v>200</v>
      </c>
      <c r="IV82" s="75">
        <f t="shared" si="499"/>
        <v>1600</v>
      </c>
      <c r="IW82" s="79">
        <f t="shared" si="500"/>
        <v>7.0484581497797363E-2</v>
      </c>
      <c r="IX82" s="35"/>
      <c r="IY82" s="33"/>
      <c r="IZ82" s="74"/>
      <c r="JA82" s="75">
        <v>8314</v>
      </c>
      <c r="JB82" s="75">
        <f t="shared" si="501"/>
        <v>64</v>
      </c>
      <c r="JC82" s="75">
        <v>329</v>
      </c>
      <c r="JD82" s="75">
        <f t="shared" si="502"/>
        <v>1</v>
      </c>
      <c r="JE82" s="75">
        <v>17</v>
      </c>
      <c r="JF82" s="75">
        <f t="shared" si="503"/>
        <v>1</v>
      </c>
      <c r="JG82" s="75">
        <v>0</v>
      </c>
      <c r="JH82" s="77" t="str">
        <f t="shared" si="504"/>
        <v>雪見だいふくイヤホン</v>
      </c>
      <c r="JI82" s="78">
        <f t="shared" si="505"/>
        <v>1100</v>
      </c>
      <c r="JJ82" s="75">
        <f t="shared" si="506"/>
        <v>1100</v>
      </c>
      <c r="JK82" s="79">
        <f t="shared" si="507"/>
        <v>0.171875</v>
      </c>
      <c r="JL82" s="35"/>
      <c r="JM82" s="27"/>
      <c r="JN82" s="74"/>
      <c r="JO82" s="75">
        <v>7173</v>
      </c>
      <c r="JP82" s="75">
        <f t="shared" si="508"/>
        <v>114</v>
      </c>
      <c r="JQ82" s="75">
        <v>297</v>
      </c>
      <c r="JR82" s="75">
        <f t="shared" si="509"/>
        <v>5</v>
      </c>
      <c r="JS82" s="75">
        <v>43</v>
      </c>
      <c r="JT82" s="75">
        <f t="shared" si="510"/>
        <v>7</v>
      </c>
      <c r="JU82" s="75">
        <v>8</v>
      </c>
      <c r="JV82" s="77" t="str">
        <f t="shared" si="511"/>
        <v>しばこ</v>
      </c>
      <c r="JW82" s="78">
        <f t="shared" si="512"/>
        <v>200</v>
      </c>
      <c r="JX82" s="75">
        <f t="shared" si="513"/>
        <v>1400</v>
      </c>
      <c r="JY82" s="79">
        <f t="shared" si="514"/>
        <v>0.12280701754385964</v>
      </c>
      <c r="JZ82" s="35"/>
      <c r="KA82" s="61"/>
      <c r="KB82" s="74"/>
      <c r="KC82" s="75">
        <v>1115</v>
      </c>
      <c r="KD82" s="75">
        <f t="shared" si="515"/>
        <v>20</v>
      </c>
      <c r="KE82" s="75">
        <v>254</v>
      </c>
      <c r="KF82" s="75">
        <f t="shared" si="516"/>
        <v>0</v>
      </c>
      <c r="KG82" s="75">
        <v>12</v>
      </c>
      <c r="KH82" s="75">
        <f t="shared" si="517"/>
        <v>0</v>
      </c>
      <c r="KI82" s="75">
        <v>0</v>
      </c>
      <c r="KJ82" s="77" t="str">
        <f t="shared" si="518"/>
        <v>ゲームアーク</v>
      </c>
      <c r="KK82" s="78">
        <f t="shared" si="519"/>
        <v>500</v>
      </c>
      <c r="KL82" s="75">
        <f t="shared" si="520"/>
        <v>0</v>
      </c>
      <c r="KM82" s="79">
        <f t="shared" si="521"/>
        <v>0</v>
      </c>
      <c r="KN82" s="35"/>
      <c r="KO82" s="27"/>
      <c r="KP82" s="74"/>
      <c r="KQ82" s="75">
        <v>6125</v>
      </c>
      <c r="KR82" s="75">
        <f t="shared" si="522"/>
        <v>87</v>
      </c>
      <c r="KS82" s="75">
        <v>232</v>
      </c>
      <c r="KT82" s="75">
        <f t="shared" si="523"/>
        <v>1</v>
      </c>
      <c r="KU82" s="75">
        <v>12</v>
      </c>
      <c r="KV82" s="75">
        <f t="shared" si="524"/>
        <v>0</v>
      </c>
      <c r="KW82" s="75">
        <v>0</v>
      </c>
      <c r="KX82" s="77" t="s">
        <v>1055</v>
      </c>
      <c r="KY82" s="78"/>
      <c r="KZ82" s="75">
        <f t="shared" si="525"/>
        <v>0</v>
      </c>
      <c r="LA82" s="79">
        <f t="shared" si="526"/>
        <v>0</v>
      </c>
      <c r="LB82" s="35" t="s">
        <v>1056</v>
      </c>
      <c r="LC82" s="27"/>
      <c r="LD82" s="46"/>
      <c r="LE82" s="44"/>
      <c r="LF82" s="44"/>
      <c r="LG82" s="44">
        <v>531</v>
      </c>
      <c r="LH82" s="44">
        <f t="shared" si="529"/>
        <v>0</v>
      </c>
      <c r="LI82" s="43">
        <v>2</v>
      </c>
      <c r="LJ82" s="44">
        <f t="shared" si="530"/>
        <v>0</v>
      </c>
      <c r="LK82" s="44">
        <v>0</v>
      </c>
      <c r="LL82" s="72" t="str">
        <f>IF(LE81="","",LL79)</f>
        <v>ボンドロ</v>
      </c>
      <c r="LM82" s="67">
        <f>IF(LF81="","",LM79)</f>
        <v>1500</v>
      </c>
      <c r="LN82" s="44">
        <f t="shared" si="459"/>
        <v>0</v>
      </c>
      <c r="LO82" s="45"/>
      <c r="LP82" s="35"/>
      <c r="LQ82" s="27"/>
      <c r="LR82" s="51">
        <f t="shared" si="431"/>
        <v>46090</v>
      </c>
      <c r="LS82" s="44">
        <v>23833</v>
      </c>
      <c r="LT82" s="44">
        <f t="shared" si="432"/>
        <v>139</v>
      </c>
      <c r="LU82" s="44">
        <v>1153</v>
      </c>
      <c r="LV82" s="44">
        <f t="shared" si="433"/>
        <v>5</v>
      </c>
      <c r="LW82" s="44">
        <v>31</v>
      </c>
      <c r="LX82" s="44">
        <f t="shared" si="434"/>
        <v>5</v>
      </c>
      <c r="LY82" s="44">
        <v>0</v>
      </c>
      <c r="LZ82" s="43"/>
      <c r="MA82" s="43">
        <f t="shared" si="435"/>
        <v>1100</v>
      </c>
      <c r="MB82" s="44">
        <f t="shared" si="436"/>
        <v>5500</v>
      </c>
      <c r="MC82" s="45">
        <f t="shared" si="437"/>
        <v>0.39568345323741005</v>
      </c>
      <c r="MD82" s="35"/>
      <c r="ME82" s="27"/>
      <c r="MF82" s="51">
        <f t="shared" si="438"/>
        <v>46090</v>
      </c>
      <c r="MG82" s="44">
        <v>10310</v>
      </c>
      <c r="MH82" s="44">
        <f t="shared" si="439"/>
        <v>73</v>
      </c>
      <c r="MI82" s="44">
        <v>430</v>
      </c>
      <c r="MJ82" s="44">
        <f t="shared" si="440"/>
        <v>1</v>
      </c>
      <c r="MK82" s="44">
        <v>8</v>
      </c>
      <c r="ML82" s="44">
        <f t="shared" si="441"/>
        <v>1</v>
      </c>
      <c r="MM82" s="44">
        <v>7</v>
      </c>
      <c r="MN82" s="43"/>
      <c r="MO82" s="43">
        <f t="shared" si="442"/>
        <v>1100</v>
      </c>
      <c r="MP82" s="44">
        <f t="shared" si="443"/>
        <v>1100</v>
      </c>
      <c r="MQ82" s="45">
        <f t="shared" si="444"/>
        <v>0.15068493150684931</v>
      </c>
      <c r="MR82" s="35" t="s">
        <v>1126</v>
      </c>
      <c r="MS82" s="27"/>
      <c r="MT82" s="51">
        <f t="shared" si="445"/>
        <v>46090</v>
      </c>
      <c r="MU82" s="44">
        <v>5037</v>
      </c>
      <c r="MV82" s="44">
        <f t="shared" si="446"/>
        <v>456</v>
      </c>
      <c r="MW82" s="44">
        <v>499</v>
      </c>
      <c r="MX82" s="44">
        <f t="shared" si="447"/>
        <v>5</v>
      </c>
      <c r="MY82" s="44">
        <v>20</v>
      </c>
      <c r="MZ82" s="44">
        <f t="shared" si="448"/>
        <v>5</v>
      </c>
      <c r="NA82" s="44">
        <v>10</v>
      </c>
      <c r="NB82" s="43"/>
      <c r="NC82" s="43">
        <f t="shared" si="449"/>
        <v>1500</v>
      </c>
      <c r="ND82" s="44">
        <f t="shared" si="450"/>
        <v>7500</v>
      </c>
      <c r="NE82" s="45">
        <f t="shared" si="451"/>
        <v>0.16447368421052633</v>
      </c>
      <c r="NF82" s="35"/>
      <c r="NG82" s="27"/>
      <c r="NH82" s="51">
        <f t="shared" si="452"/>
        <v>46090</v>
      </c>
      <c r="NI82" s="44">
        <v>13953</v>
      </c>
      <c r="NJ82" s="44">
        <f t="shared" si="453"/>
        <v>47</v>
      </c>
      <c r="NK82" s="44">
        <v>239</v>
      </c>
      <c r="NL82" s="44">
        <f t="shared" si="454"/>
        <v>1</v>
      </c>
      <c r="NM82" s="44">
        <v>36</v>
      </c>
      <c r="NN82" s="44">
        <f t="shared" si="455"/>
        <v>1</v>
      </c>
      <c r="NO82" s="44">
        <v>0</v>
      </c>
      <c r="NP82" s="43"/>
      <c r="NQ82" s="43">
        <f t="shared" si="456"/>
        <v>1100</v>
      </c>
      <c r="NR82" s="44">
        <f t="shared" si="457"/>
        <v>1100</v>
      </c>
      <c r="NS82" s="45">
        <f t="shared" si="458"/>
        <v>0.23404255319148937</v>
      </c>
      <c r="NT82" s="298" t="s">
        <v>1127</v>
      </c>
    </row>
    <row r="83" spans="1:384" ht="15" customHeight="1" thickTop="1" thickBot="1" x14ac:dyDescent="0.25">
      <c r="A83" s="38"/>
      <c r="B83" s="39"/>
      <c r="C83" s="40"/>
      <c r="D83" s="40"/>
      <c r="E83" s="41"/>
      <c r="F83" s="41"/>
      <c r="G83" s="88"/>
      <c r="H83" s="42"/>
      <c r="I83" s="44"/>
      <c r="J83" s="44"/>
      <c r="K83" s="44"/>
      <c r="L83" s="44"/>
      <c r="M83" s="44"/>
      <c r="N83" s="44"/>
      <c r="O83" s="44"/>
      <c r="P83" s="43"/>
      <c r="Q83" s="43"/>
      <c r="R83" s="44"/>
      <c r="S83" s="45"/>
      <c r="T83" s="35"/>
      <c r="U83" s="27"/>
      <c r="V83" s="51"/>
      <c r="W83" s="44"/>
      <c r="X83" s="44"/>
      <c r="Y83" s="44"/>
      <c r="Z83" s="44"/>
      <c r="AA83" s="44"/>
      <c r="AB83" s="44"/>
      <c r="AC83" s="44"/>
      <c r="AD83" s="43"/>
      <c r="AE83" s="43"/>
      <c r="AF83" s="44"/>
      <c r="AG83" s="45"/>
      <c r="AH83" s="35"/>
      <c r="AI83" s="27"/>
      <c r="AJ83" s="51"/>
      <c r="AK83" s="44"/>
      <c r="AL83" s="44"/>
      <c r="AM83" s="44"/>
      <c r="AN83" s="44"/>
      <c r="AO83" s="44"/>
      <c r="AP83" s="44"/>
      <c r="AQ83" s="44"/>
      <c r="AR83" s="43"/>
      <c r="AS83" s="43"/>
      <c r="AT83" s="44"/>
      <c r="AU83" s="45"/>
      <c r="AV83" s="35"/>
      <c r="AW83" s="27"/>
      <c r="AX83" s="51"/>
      <c r="AY83" s="44"/>
      <c r="AZ83" s="44"/>
      <c r="BA83" s="44"/>
      <c r="BB83" s="44"/>
      <c r="BC83" s="44"/>
      <c r="BD83" s="44"/>
      <c r="BE83" s="44"/>
      <c r="BF83" s="43"/>
      <c r="BG83" s="43"/>
      <c r="BH83" s="44"/>
      <c r="BI83" s="45"/>
      <c r="BJ83" s="35"/>
      <c r="BK83" s="50"/>
      <c r="BL83" s="51">
        <f>IF($A77="","",$A77)</f>
        <v>46073</v>
      </c>
      <c r="BM83" s="44">
        <v>14346</v>
      </c>
      <c r="BN83" s="43">
        <f t="shared" si="460"/>
        <v>24</v>
      </c>
      <c r="BO83" s="44">
        <v>522</v>
      </c>
      <c r="BP83" s="87">
        <f t="shared" si="461"/>
        <v>0</v>
      </c>
      <c r="BQ83" s="43">
        <v>11</v>
      </c>
      <c r="BR83" s="43">
        <f t="shared" si="462"/>
        <v>0</v>
      </c>
      <c r="BS83" s="43">
        <v>0</v>
      </c>
      <c r="BT83" s="53" t="str">
        <f t="shared" si="527"/>
        <v>キティギャルマスコット</v>
      </c>
      <c r="BU83" s="47">
        <f t="shared" si="528"/>
        <v>660</v>
      </c>
      <c r="BV83" s="44">
        <f t="shared" si="463"/>
        <v>0</v>
      </c>
      <c r="BW83" s="89">
        <f t="shared" si="464"/>
        <v>0</v>
      </c>
      <c r="BX83" s="35"/>
      <c r="BY83" s="27"/>
      <c r="BZ83" s="51">
        <f>IF($A77="","",$A77)</f>
        <v>46073</v>
      </c>
      <c r="CA83" s="44">
        <v>2969</v>
      </c>
      <c r="CB83" s="43">
        <f t="shared" si="465"/>
        <v>15</v>
      </c>
      <c r="CC83" s="44">
        <v>56</v>
      </c>
      <c r="CD83" s="87">
        <f t="shared" si="466"/>
        <v>0</v>
      </c>
      <c r="CE83" s="43">
        <v>7</v>
      </c>
      <c r="CF83" s="43">
        <f t="shared" si="467"/>
        <v>0</v>
      </c>
      <c r="CG83" s="43">
        <v>1</v>
      </c>
      <c r="CH83" s="53" t="str">
        <f t="shared" si="468"/>
        <v>サンリオケープポーチ</v>
      </c>
      <c r="CI83" s="47">
        <f t="shared" si="469"/>
        <v>900</v>
      </c>
      <c r="CJ83" s="44">
        <f t="shared" si="470"/>
        <v>0</v>
      </c>
      <c r="CK83" s="89">
        <f t="shared" si="471"/>
        <v>0</v>
      </c>
      <c r="CL83" s="35"/>
      <c r="CM83" s="27"/>
      <c r="CN83" s="51">
        <f>IF($A77="","",$A77)</f>
        <v>46073</v>
      </c>
      <c r="CO83" s="44">
        <v>2573</v>
      </c>
      <c r="CP83" s="43">
        <f t="shared" si="472"/>
        <v>29</v>
      </c>
      <c r="CQ83" s="44">
        <v>58</v>
      </c>
      <c r="CR83" s="87">
        <f t="shared" si="473"/>
        <v>3</v>
      </c>
      <c r="CS83" s="43">
        <v>15</v>
      </c>
      <c r="CT83" s="43">
        <f t="shared" si="474"/>
        <v>5</v>
      </c>
      <c r="CU83" s="43">
        <v>5</v>
      </c>
      <c r="CV83" s="53" t="str">
        <f t="shared" ref="CV83:CV130" si="531">IF(CO83="","",CV79)</f>
        <v>ゲーム機柄イヤホン</v>
      </c>
      <c r="CW83" s="47">
        <f t="shared" ref="CW83:CW130" si="532">IF(CP83="","",CW79)</f>
        <v>1100</v>
      </c>
      <c r="CX83" s="44">
        <f t="shared" si="475"/>
        <v>5500</v>
      </c>
      <c r="CY83" s="89">
        <f t="shared" si="476"/>
        <v>1.896551724137931</v>
      </c>
      <c r="CZ83" s="311" t="s">
        <v>1071</v>
      </c>
      <c r="DA83" s="58"/>
      <c r="DB83" s="51">
        <f>IF($A77="","",$A77)</f>
        <v>46073</v>
      </c>
      <c r="DC83" s="44">
        <v>8774</v>
      </c>
      <c r="DD83" s="43">
        <f t="shared" si="477"/>
        <v>15</v>
      </c>
      <c r="DE83" s="44">
        <v>314</v>
      </c>
      <c r="DF83" s="87">
        <f t="shared" si="478"/>
        <v>3</v>
      </c>
      <c r="DG83" s="43">
        <v>19</v>
      </c>
      <c r="DH83" s="43">
        <f t="shared" si="479"/>
        <v>2</v>
      </c>
      <c r="DI83" s="43">
        <v>3</v>
      </c>
      <c r="DJ83" s="53" t="str">
        <f t="shared" si="480"/>
        <v>クーリッシュイヤホン</v>
      </c>
      <c r="DK83" s="47">
        <f t="shared" si="481"/>
        <v>1100</v>
      </c>
      <c r="DL83" s="44">
        <f t="shared" si="482"/>
        <v>2200</v>
      </c>
      <c r="DM83" s="89">
        <f t="shared" si="483"/>
        <v>1.4666666666666666</v>
      </c>
      <c r="DN83" s="35"/>
      <c r="DO83" s="27"/>
      <c r="DP83" s="51">
        <f>IF($A77="","",$A77)</f>
        <v>46073</v>
      </c>
      <c r="DQ83" s="44">
        <v>2780</v>
      </c>
      <c r="DR83" s="43">
        <f t="shared" si="484"/>
        <v>5</v>
      </c>
      <c r="DS83" s="44">
        <v>90</v>
      </c>
      <c r="DT83" s="87">
        <f t="shared" si="485"/>
        <v>0</v>
      </c>
      <c r="DU83" s="43">
        <v>7</v>
      </c>
      <c r="DV83" s="43">
        <f t="shared" si="486"/>
        <v>0</v>
      </c>
      <c r="DW83" s="43">
        <v>0</v>
      </c>
      <c r="DX83" s="53" t="str">
        <f t="shared" si="487"/>
        <v>ジャグラーイヤホン</v>
      </c>
      <c r="DY83" s="47">
        <f t="shared" si="488"/>
        <v>700</v>
      </c>
      <c r="DZ83" s="44">
        <f t="shared" si="489"/>
        <v>0</v>
      </c>
      <c r="EA83" s="89">
        <f t="shared" si="490"/>
        <v>0</v>
      </c>
      <c r="EB83" s="310" t="s">
        <v>1072</v>
      </c>
      <c r="EC83" s="27"/>
      <c r="ED83" s="51" t="str">
        <f t="shared" si="382"/>
        <v/>
      </c>
      <c r="EE83" s="44"/>
      <c r="EF83" s="44"/>
      <c r="EG83" s="44"/>
      <c r="EH83" s="44"/>
      <c r="EI83" s="44"/>
      <c r="EJ83" s="44"/>
      <c r="EK83" s="44"/>
      <c r="EL83" s="43"/>
      <c r="EM83" s="43"/>
      <c r="EN83" s="44"/>
      <c r="EO83" s="45"/>
      <c r="EP83" s="35"/>
      <c r="EQ83" s="27"/>
      <c r="ER83" s="51"/>
      <c r="ES83" s="44"/>
      <c r="ET83" s="44"/>
      <c r="EU83" s="44"/>
      <c r="EV83" s="44"/>
      <c r="EW83" s="44"/>
      <c r="EX83" s="44"/>
      <c r="EY83" s="44"/>
      <c r="EZ83" s="43"/>
      <c r="FA83" s="43"/>
      <c r="FB83" s="44"/>
      <c r="FC83" s="45"/>
      <c r="FD83" s="35"/>
      <c r="FE83" s="27"/>
      <c r="FF83" s="51"/>
      <c r="FG83" s="44"/>
      <c r="FH83" s="44"/>
      <c r="FI83" s="44"/>
      <c r="FJ83" s="44"/>
      <c r="FK83" s="44"/>
      <c r="FL83" s="44"/>
      <c r="FM83" s="44"/>
      <c r="FN83" s="43"/>
      <c r="FO83" s="43"/>
      <c r="FP83" s="44"/>
      <c r="FQ83" s="45"/>
      <c r="FR83" s="35"/>
      <c r="FS83" s="27"/>
      <c r="FT83" s="51"/>
      <c r="FU83" s="44"/>
      <c r="FV83" s="44"/>
      <c r="FW83" s="44"/>
      <c r="FX83" s="44"/>
      <c r="FY83" s="44"/>
      <c r="FZ83" s="44"/>
      <c r="GA83" s="44"/>
      <c r="GB83" s="43"/>
      <c r="GC83" s="43"/>
      <c r="GD83" s="44"/>
      <c r="GE83" s="45"/>
      <c r="GF83" s="35"/>
      <c r="GG83" s="65"/>
      <c r="GH83" s="51"/>
      <c r="GI83" s="44"/>
      <c r="GJ83" s="44"/>
      <c r="GK83" s="44"/>
      <c r="GL83" s="44"/>
      <c r="GM83" s="44"/>
      <c r="GN83" s="44"/>
      <c r="GO83" s="44"/>
      <c r="GP83" s="43"/>
      <c r="GQ83" s="43"/>
      <c r="GR83" s="44"/>
      <c r="GS83" s="45"/>
      <c r="GT83" s="35"/>
      <c r="GU83" s="27"/>
      <c r="GV83" s="51"/>
      <c r="GW83" s="44"/>
      <c r="GX83" s="44"/>
      <c r="GY83" s="44"/>
      <c r="GZ83" s="44"/>
      <c r="HA83" s="44"/>
      <c r="HB83" s="44"/>
      <c r="HC83" s="44"/>
      <c r="HD83" s="43"/>
      <c r="HE83" s="43"/>
      <c r="HF83" s="44"/>
      <c r="HG83" s="45"/>
      <c r="HH83" s="35"/>
      <c r="HI83" s="27"/>
      <c r="HJ83" s="51"/>
      <c r="HK83" s="44"/>
      <c r="HL83" s="44"/>
      <c r="HM83" s="44"/>
      <c r="HN83" s="44"/>
      <c r="HO83" s="44"/>
      <c r="HP83" s="44"/>
      <c r="HQ83" s="44"/>
      <c r="HR83" s="43"/>
      <c r="HS83" s="43"/>
      <c r="HT83" s="44"/>
      <c r="HU83" s="45"/>
      <c r="HV83" s="35"/>
      <c r="HW83" s="61"/>
      <c r="HX83" s="51">
        <f>IF($A77="","",$A77)</f>
        <v>46073</v>
      </c>
      <c r="HY83" s="44">
        <v>32854</v>
      </c>
      <c r="HZ83" s="43">
        <f t="shared" si="491"/>
        <v>35</v>
      </c>
      <c r="IA83" s="44"/>
      <c r="IB83" s="87" t="str">
        <f t="shared" si="492"/>
        <v/>
      </c>
      <c r="IC83" s="43">
        <v>1</v>
      </c>
      <c r="ID83" s="43">
        <f t="shared" si="493"/>
        <v>1</v>
      </c>
      <c r="IE83" s="52">
        <v>0</v>
      </c>
      <c r="IF83" s="53" t="s">
        <v>1051</v>
      </c>
      <c r="IG83" s="47">
        <v>1200</v>
      </c>
      <c r="IH83" s="44">
        <f t="shared" si="494"/>
        <v>1200</v>
      </c>
      <c r="II83" s="89">
        <f>IF(ID83="","",IH83/(HZ83*100))</f>
        <v>0.34285714285714286</v>
      </c>
      <c r="IJ83" s="35"/>
      <c r="IK83" s="27"/>
      <c r="IL83" s="51">
        <f>IF($A77="","",$A77)</f>
        <v>46073</v>
      </c>
      <c r="IM83" s="44">
        <v>2264</v>
      </c>
      <c r="IN83" s="43">
        <f t="shared" si="495"/>
        <v>32</v>
      </c>
      <c r="IO83" s="44">
        <v>40</v>
      </c>
      <c r="IP83" s="87">
        <f t="shared" si="496"/>
        <v>0</v>
      </c>
      <c r="IQ83" s="43">
        <v>12</v>
      </c>
      <c r="IR83" s="43">
        <f t="shared" si="497"/>
        <v>-1</v>
      </c>
      <c r="IS83" s="43">
        <v>0</v>
      </c>
      <c r="IT83" s="53" t="str">
        <f t="shared" ref="IT83:IT130" si="533">IF(IM83="","",IT79)</f>
        <v>キティボアバンスクリップ</v>
      </c>
      <c r="IU83" s="47">
        <f t="shared" ref="IU83:IU130" si="534">IF(IN83="","",IU79)</f>
        <v>1100</v>
      </c>
      <c r="IV83" s="44">
        <f t="shared" si="499"/>
        <v>-1100</v>
      </c>
      <c r="IW83" s="89">
        <f t="shared" si="500"/>
        <v>-0.34375</v>
      </c>
      <c r="IX83" s="35"/>
      <c r="IY83" s="33"/>
      <c r="IZ83" s="51">
        <f>IF($A77="","",$A77)</f>
        <v>46073</v>
      </c>
      <c r="JA83" s="44">
        <v>9222</v>
      </c>
      <c r="JB83" s="43">
        <f t="shared" si="501"/>
        <v>28</v>
      </c>
      <c r="JC83" s="44">
        <v>365</v>
      </c>
      <c r="JD83" s="87">
        <f t="shared" si="502"/>
        <v>1</v>
      </c>
      <c r="JE83" s="43">
        <v>10</v>
      </c>
      <c r="JF83" s="43">
        <f t="shared" si="503"/>
        <v>1</v>
      </c>
      <c r="JG83" s="43">
        <v>1</v>
      </c>
      <c r="JH83" s="53" t="str">
        <f t="shared" si="504"/>
        <v>サンリオデニムポーチ</v>
      </c>
      <c r="JI83" s="47">
        <f t="shared" si="505"/>
        <v>1300</v>
      </c>
      <c r="JJ83" s="44">
        <f t="shared" si="506"/>
        <v>1300</v>
      </c>
      <c r="JK83" s="89">
        <f t="shared" si="507"/>
        <v>0.4642857142857143</v>
      </c>
      <c r="JL83" s="35"/>
      <c r="JM83" s="27"/>
      <c r="JN83" s="51">
        <f>IF($A77="","",$A77)</f>
        <v>46073</v>
      </c>
      <c r="JO83" s="44">
        <v>132</v>
      </c>
      <c r="JP83" s="43">
        <f t="shared" si="508"/>
        <v>33</v>
      </c>
      <c r="JQ83" s="44">
        <v>224</v>
      </c>
      <c r="JR83" s="87">
        <f t="shared" si="509"/>
        <v>0</v>
      </c>
      <c r="JS83" s="43">
        <v>17</v>
      </c>
      <c r="JT83" s="43">
        <f t="shared" si="510"/>
        <v>0</v>
      </c>
      <c r="JU83" s="43">
        <v>0</v>
      </c>
      <c r="JV83" s="53" t="str">
        <f t="shared" si="511"/>
        <v>モンチッチがま口</v>
      </c>
      <c r="JW83" s="47">
        <f t="shared" si="512"/>
        <v>400</v>
      </c>
      <c r="JX83" s="44">
        <f t="shared" si="513"/>
        <v>0</v>
      </c>
      <c r="JY83" s="89">
        <f t="shared" si="514"/>
        <v>0</v>
      </c>
      <c r="JZ83" s="35"/>
      <c r="KA83" s="61"/>
      <c r="KB83" s="51">
        <f>IF($A77="","",$A77)</f>
        <v>46073</v>
      </c>
      <c r="KC83" s="44">
        <v>7037</v>
      </c>
      <c r="KD83" s="43">
        <f t="shared" si="515"/>
        <v>41</v>
      </c>
      <c r="KE83" s="44">
        <v>229</v>
      </c>
      <c r="KF83" s="87">
        <f t="shared" si="516"/>
        <v>2</v>
      </c>
      <c r="KG83" s="43">
        <v>18</v>
      </c>
      <c r="KH83" s="43">
        <f t="shared" si="517"/>
        <v>0</v>
      </c>
      <c r="KI83" s="43">
        <v>0</v>
      </c>
      <c r="KJ83" s="53" t="str">
        <f t="shared" si="518"/>
        <v>サンリオ豹柄キーケース</v>
      </c>
      <c r="KK83" s="47">
        <f t="shared" si="519"/>
        <v>1100</v>
      </c>
      <c r="KL83" s="44">
        <f t="shared" si="520"/>
        <v>0</v>
      </c>
      <c r="KM83" s="89">
        <f t="shared" si="521"/>
        <v>0</v>
      </c>
      <c r="KN83" s="35"/>
      <c r="KO83" s="27"/>
      <c r="KP83" s="51">
        <f>IF($A77="","",$A77)</f>
        <v>46073</v>
      </c>
      <c r="KQ83" s="44">
        <v>5458</v>
      </c>
      <c r="KR83" s="43">
        <f t="shared" si="522"/>
        <v>13</v>
      </c>
      <c r="KS83" s="44">
        <v>308</v>
      </c>
      <c r="KT83" s="87">
        <f t="shared" si="523"/>
        <v>0</v>
      </c>
      <c r="KU83" s="43">
        <v>13</v>
      </c>
      <c r="KV83" s="43">
        <f t="shared" si="524"/>
        <v>0</v>
      </c>
      <c r="KW83" s="43">
        <v>0</v>
      </c>
      <c r="KX83" s="53" t="str">
        <f t="shared" ref="KX83:KX130" si="535">IF(KQ83="","",KX79)</f>
        <v>キティボアバンスクリップ</v>
      </c>
      <c r="KY83" s="47">
        <f t="shared" ref="KY83:KY130" si="536">IF(KR83="","",KY79)</f>
        <v>1100</v>
      </c>
      <c r="KZ83" s="44">
        <f t="shared" si="525"/>
        <v>0</v>
      </c>
      <c r="LA83" s="89">
        <f t="shared" si="526"/>
        <v>0</v>
      </c>
      <c r="LB83" s="35"/>
      <c r="LC83" s="27"/>
      <c r="LD83" s="74"/>
      <c r="LE83" s="75"/>
      <c r="LF83" s="75"/>
      <c r="LG83" s="75">
        <v>1166</v>
      </c>
      <c r="LH83" s="75">
        <f t="shared" si="529"/>
        <v>0</v>
      </c>
      <c r="LI83" s="76">
        <v>2</v>
      </c>
      <c r="LJ83" s="75">
        <f t="shared" si="530"/>
        <v>0</v>
      </c>
      <c r="LK83" s="75">
        <v>0</v>
      </c>
      <c r="LL83" s="77" t="str">
        <f>IF(LE81="","",LL80)</f>
        <v>ボンドロ</v>
      </c>
      <c r="LM83" s="78">
        <f>IF(LF81="","",LM80)</f>
        <v>1500</v>
      </c>
      <c r="LN83" s="75">
        <f t="shared" si="459"/>
        <v>0</v>
      </c>
      <c r="LO83" s="79"/>
      <c r="LP83" s="35"/>
      <c r="LQ83" s="27"/>
      <c r="LR83" s="51" t="str">
        <f t="shared" si="431"/>
        <v/>
      </c>
      <c r="LS83" s="44"/>
      <c r="LT83" s="44"/>
      <c r="LU83" s="44"/>
      <c r="LV83" s="44"/>
      <c r="LW83" s="44"/>
      <c r="LX83" s="44"/>
      <c r="LY83" s="44"/>
      <c r="LZ83" s="43"/>
      <c r="MA83" s="43"/>
      <c r="MB83" s="44"/>
      <c r="MC83" s="45"/>
      <c r="MD83" s="35"/>
      <c r="ME83" s="27"/>
      <c r="MF83" s="51"/>
      <c r="MG83" s="44"/>
      <c r="MH83" s="44"/>
      <c r="MI83" s="44"/>
      <c r="MJ83" s="44"/>
      <c r="MK83" s="44"/>
      <c r="ML83" s="44"/>
      <c r="MM83" s="44"/>
      <c r="MN83" s="43"/>
      <c r="MO83" s="43"/>
      <c r="MP83" s="44"/>
      <c r="MQ83" s="45"/>
      <c r="MR83" s="35"/>
      <c r="MS83" s="27"/>
      <c r="MT83" s="51"/>
      <c r="MU83" s="44"/>
      <c r="MV83" s="44"/>
      <c r="MW83" s="44"/>
      <c r="MX83" s="44"/>
      <c r="MY83" s="44"/>
      <c r="MZ83" s="44"/>
      <c r="NA83" s="44"/>
      <c r="NB83" s="43"/>
      <c r="NC83" s="43"/>
      <c r="ND83" s="44"/>
      <c r="NE83" s="45"/>
      <c r="NF83" s="35"/>
      <c r="NG83" s="27"/>
      <c r="NH83" s="51"/>
      <c r="NI83" s="44"/>
      <c r="NJ83" s="44"/>
      <c r="NK83" s="44"/>
      <c r="NL83" s="44"/>
      <c r="NM83" s="44"/>
      <c r="NN83" s="44"/>
      <c r="NO83" s="44"/>
      <c r="NP83" s="43"/>
      <c r="NQ83" s="43"/>
      <c r="NR83" s="44"/>
      <c r="NS83" s="45"/>
      <c r="NT83" s="35"/>
    </row>
    <row r="84" spans="1:384" ht="15" customHeight="1" thickTop="1" x14ac:dyDescent="0.2">
      <c r="A84" s="38"/>
      <c r="B84" s="39"/>
      <c r="C84" s="40"/>
      <c r="D84" s="40"/>
      <c r="E84" s="41"/>
      <c r="F84" s="41"/>
      <c r="G84" s="88"/>
      <c r="H84" s="42"/>
      <c r="I84" s="44"/>
      <c r="J84" s="44"/>
      <c r="K84" s="44"/>
      <c r="L84" s="44"/>
      <c r="M84" s="44"/>
      <c r="N84" s="44"/>
      <c r="O84" s="44"/>
      <c r="P84" s="43"/>
      <c r="Q84" s="43"/>
      <c r="R84" s="44"/>
      <c r="S84" s="45"/>
      <c r="T84" s="35"/>
      <c r="U84" s="27"/>
      <c r="V84" s="51"/>
      <c r="W84" s="44"/>
      <c r="X84" s="44"/>
      <c r="Y84" s="44"/>
      <c r="Z84" s="44"/>
      <c r="AA84" s="44"/>
      <c r="AB84" s="44"/>
      <c r="AC84" s="44"/>
      <c r="AD84" s="43"/>
      <c r="AE84" s="43"/>
      <c r="AF84" s="44"/>
      <c r="AG84" s="45"/>
      <c r="AH84" s="35"/>
      <c r="AI84" s="27"/>
      <c r="AJ84" s="51"/>
      <c r="AK84" s="44"/>
      <c r="AL84" s="44"/>
      <c r="AM84" s="44"/>
      <c r="AN84" s="44"/>
      <c r="AO84" s="44"/>
      <c r="AP84" s="44"/>
      <c r="AQ84" s="44"/>
      <c r="AR84" s="43"/>
      <c r="AS84" s="43"/>
      <c r="AT84" s="44"/>
      <c r="AU84" s="45"/>
      <c r="AV84" s="35"/>
      <c r="AW84" s="27"/>
      <c r="AX84" s="51"/>
      <c r="AY84" s="44"/>
      <c r="AZ84" s="44"/>
      <c r="BA84" s="44"/>
      <c r="BB84" s="44"/>
      <c r="BC84" s="44"/>
      <c r="BD84" s="44"/>
      <c r="BE84" s="44"/>
      <c r="BF84" s="43"/>
      <c r="BG84" s="43"/>
      <c r="BH84" s="44"/>
      <c r="BI84" s="45"/>
      <c r="BJ84" s="35"/>
      <c r="BK84" s="50"/>
      <c r="BL84" s="46"/>
      <c r="BM84" s="43">
        <v>11622</v>
      </c>
      <c r="BN84" s="44">
        <f t="shared" si="460"/>
        <v>22</v>
      </c>
      <c r="BO84" s="43">
        <v>340</v>
      </c>
      <c r="BP84" s="44">
        <f t="shared" si="461"/>
        <v>1</v>
      </c>
      <c r="BQ84" s="44">
        <v>9</v>
      </c>
      <c r="BR84" s="44">
        <f t="shared" si="462"/>
        <v>1</v>
      </c>
      <c r="BS84" s="43">
        <v>1</v>
      </c>
      <c r="BT84" s="60" t="str">
        <f t="shared" si="527"/>
        <v>サンリオ平成デニムポーチ</v>
      </c>
      <c r="BU84" s="67">
        <f t="shared" si="528"/>
        <v>1300</v>
      </c>
      <c r="BV84" s="43">
        <f t="shared" si="463"/>
        <v>1300</v>
      </c>
      <c r="BW84" s="45">
        <f t="shared" si="464"/>
        <v>0.59090909090909094</v>
      </c>
      <c r="BX84" s="35"/>
      <c r="BY84" s="27"/>
      <c r="BZ84" s="46"/>
      <c r="CA84" s="43">
        <v>3187</v>
      </c>
      <c r="CB84" s="44">
        <f t="shared" si="465"/>
        <v>15</v>
      </c>
      <c r="CC84" s="43">
        <v>83</v>
      </c>
      <c r="CD84" s="44">
        <f t="shared" si="466"/>
        <v>0</v>
      </c>
      <c r="CE84" s="44">
        <v>8</v>
      </c>
      <c r="CF84" s="44">
        <f t="shared" si="467"/>
        <v>0</v>
      </c>
      <c r="CG84" s="43">
        <v>0</v>
      </c>
      <c r="CH84" s="60" t="s">
        <v>1060</v>
      </c>
      <c r="CI84" s="67">
        <f t="shared" si="469"/>
        <v>1000</v>
      </c>
      <c r="CJ84" s="43">
        <f t="shared" si="470"/>
        <v>0</v>
      </c>
      <c r="CK84" s="45">
        <f t="shared" si="471"/>
        <v>0</v>
      </c>
      <c r="CL84" s="35"/>
      <c r="CM84" s="27"/>
      <c r="CN84" s="46"/>
      <c r="CO84" s="43">
        <v>2176</v>
      </c>
      <c r="CP84" s="44">
        <f t="shared" si="472"/>
        <v>7</v>
      </c>
      <c r="CQ84" s="43">
        <v>57</v>
      </c>
      <c r="CR84" s="44">
        <f t="shared" si="473"/>
        <v>0</v>
      </c>
      <c r="CS84" s="44">
        <v>17</v>
      </c>
      <c r="CT84" s="44">
        <f t="shared" si="474"/>
        <v>-3</v>
      </c>
      <c r="CU84" s="43">
        <v>0</v>
      </c>
      <c r="CV84" s="60" t="str">
        <f t="shared" si="531"/>
        <v>キティウインドウチャーム</v>
      </c>
      <c r="CW84" s="67">
        <f t="shared" si="532"/>
        <v>660</v>
      </c>
      <c r="CX84" s="43">
        <f t="shared" si="475"/>
        <v>-1980</v>
      </c>
      <c r="CY84" s="45">
        <f t="shared" si="476"/>
        <v>-2.8285714285714287</v>
      </c>
      <c r="CZ84" s="310" t="s">
        <v>1070</v>
      </c>
      <c r="DA84" s="58"/>
      <c r="DB84" s="46"/>
      <c r="DC84" s="43">
        <v>8033</v>
      </c>
      <c r="DD84" s="44">
        <f t="shared" si="477"/>
        <v>18</v>
      </c>
      <c r="DE84" s="43">
        <v>326</v>
      </c>
      <c r="DF84" s="44">
        <f t="shared" si="478"/>
        <v>4</v>
      </c>
      <c r="DG84" s="44">
        <v>24</v>
      </c>
      <c r="DH84" s="44">
        <f t="shared" si="479"/>
        <v>4</v>
      </c>
      <c r="DI84" s="43">
        <v>0</v>
      </c>
      <c r="DJ84" s="60" t="str">
        <f t="shared" si="480"/>
        <v>サンリオリボンポーチ</v>
      </c>
      <c r="DK84" s="67">
        <f t="shared" si="481"/>
        <v>500</v>
      </c>
      <c r="DL84" s="43">
        <f t="shared" si="482"/>
        <v>2000</v>
      </c>
      <c r="DM84" s="45">
        <f t="shared" si="483"/>
        <v>1.1111111111111112</v>
      </c>
      <c r="DN84" s="35"/>
      <c r="DO84" s="27"/>
      <c r="DP84" s="46"/>
      <c r="DQ84" s="43">
        <v>4108</v>
      </c>
      <c r="DR84" s="44">
        <f t="shared" si="484"/>
        <v>29</v>
      </c>
      <c r="DS84" s="43">
        <v>110</v>
      </c>
      <c r="DT84" s="44">
        <f t="shared" si="485"/>
        <v>1</v>
      </c>
      <c r="DU84" s="44">
        <v>14</v>
      </c>
      <c r="DV84" s="44">
        <f t="shared" si="486"/>
        <v>1</v>
      </c>
      <c r="DW84" s="43">
        <v>3</v>
      </c>
      <c r="DX84" s="60" t="str">
        <f t="shared" si="487"/>
        <v>ジャグラーサウンドボタン</v>
      </c>
      <c r="DY84" s="67">
        <f t="shared" si="488"/>
        <v>660</v>
      </c>
      <c r="DZ84" s="43">
        <f t="shared" si="489"/>
        <v>660</v>
      </c>
      <c r="EA84" s="45">
        <f t="shared" si="490"/>
        <v>0.22758620689655173</v>
      </c>
      <c r="EB84" s="35"/>
      <c r="EC84" s="27"/>
      <c r="ED84" s="51" t="str">
        <f t="shared" si="382"/>
        <v/>
      </c>
      <c r="EE84" s="44"/>
      <c r="EF84" s="44"/>
      <c r="EG84" s="44"/>
      <c r="EH84" s="44"/>
      <c r="EI84" s="44"/>
      <c r="EJ84" s="44"/>
      <c r="EK84" s="44"/>
      <c r="EL84" s="43"/>
      <c r="EM84" s="43"/>
      <c r="EN84" s="44"/>
      <c r="EO84" s="45"/>
      <c r="EP84" s="35"/>
      <c r="EQ84" s="27"/>
      <c r="ER84" s="51"/>
      <c r="ES84" s="44"/>
      <c r="ET84" s="44"/>
      <c r="EU84" s="44"/>
      <c r="EV84" s="44"/>
      <c r="EW84" s="44"/>
      <c r="EX84" s="44"/>
      <c r="EY84" s="44"/>
      <c r="EZ84" s="43"/>
      <c r="FA84" s="43"/>
      <c r="FB84" s="44"/>
      <c r="FC84" s="45"/>
      <c r="FD84" s="35"/>
      <c r="FE84" s="27"/>
      <c r="FF84" s="51"/>
      <c r="FG84" s="44"/>
      <c r="FH84" s="44"/>
      <c r="FI84" s="44"/>
      <c r="FJ84" s="44"/>
      <c r="FK84" s="44"/>
      <c r="FL84" s="44"/>
      <c r="FM84" s="44"/>
      <c r="FN84" s="43"/>
      <c r="FO84" s="43"/>
      <c r="FP84" s="44"/>
      <c r="FQ84" s="45"/>
      <c r="FR84" s="35"/>
      <c r="FS84" s="27"/>
      <c r="FT84" s="51"/>
      <c r="FU84" s="44"/>
      <c r="FV84" s="44"/>
      <c r="FW84" s="44"/>
      <c r="FX84" s="44"/>
      <c r="FY84" s="44"/>
      <c r="FZ84" s="44"/>
      <c r="GA84" s="44"/>
      <c r="GB84" s="43"/>
      <c r="GC84" s="43"/>
      <c r="GD84" s="44"/>
      <c r="GE84" s="45"/>
      <c r="GF84" s="35"/>
      <c r="GG84" s="65"/>
      <c r="GH84" s="51"/>
      <c r="GI84" s="44"/>
      <c r="GJ84" s="44"/>
      <c r="GK84" s="44"/>
      <c r="GL84" s="44"/>
      <c r="GM84" s="44"/>
      <c r="GN84" s="44"/>
      <c r="GO84" s="44"/>
      <c r="GP84" s="43"/>
      <c r="GQ84" s="43"/>
      <c r="GR84" s="44"/>
      <c r="GS84" s="45"/>
      <c r="GT84" s="35"/>
      <c r="GU84" s="27"/>
      <c r="GV84" s="51"/>
      <c r="GW84" s="44"/>
      <c r="GX84" s="44"/>
      <c r="GY84" s="44"/>
      <c r="GZ84" s="44"/>
      <c r="HA84" s="44"/>
      <c r="HB84" s="44"/>
      <c r="HC84" s="44"/>
      <c r="HD84" s="43"/>
      <c r="HE84" s="43"/>
      <c r="HF84" s="44"/>
      <c r="HG84" s="45"/>
      <c r="HH84" s="35"/>
      <c r="HI84" s="27"/>
      <c r="HJ84" s="51"/>
      <c r="HK84" s="44"/>
      <c r="HL84" s="44"/>
      <c r="HM84" s="44"/>
      <c r="HN84" s="44"/>
      <c r="HO84" s="44"/>
      <c r="HP84" s="44"/>
      <c r="HQ84" s="44"/>
      <c r="HR84" s="43"/>
      <c r="HS84" s="43"/>
      <c r="HT84" s="44"/>
      <c r="HU84" s="45"/>
      <c r="HV84" s="35"/>
      <c r="HW84" s="61"/>
      <c r="HX84" s="46"/>
      <c r="HY84" s="43">
        <v>34446</v>
      </c>
      <c r="HZ84" s="44">
        <f t="shared" si="491"/>
        <v>540</v>
      </c>
      <c r="IA84" s="43"/>
      <c r="IB84" s="44" t="str">
        <f t="shared" si="492"/>
        <v/>
      </c>
      <c r="IC84" s="44">
        <v>0</v>
      </c>
      <c r="ID84" s="44">
        <f t="shared" si="493"/>
        <v>3</v>
      </c>
      <c r="IE84" s="66">
        <v>6</v>
      </c>
      <c r="IF84" s="60" t="s">
        <v>687</v>
      </c>
      <c r="IG84" s="67">
        <v>2000</v>
      </c>
      <c r="IH84" s="43">
        <f t="shared" si="494"/>
        <v>6000</v>
      </c>
      <c r="II84" s="45">
        <f>IF(ID84="","",IH84/(HZ84*100))</f>
        <v>0.1111111111111111</v>
      </c>
      <c r="IJ84" s="35"/>
      <c r="IK84" s="27"/>
      <c r="IL84" s="46"/>
      <c r="IM84" s="43">
        <v>1181</v>
      </c>
      <c r="IN84" s="44">
        <f t="shared" si="495"/>
        <v>18</v>
      </c>
      <c r="IO84" s="43">
        <v>38</v>
      </c>
      <c r="IP84" s="44">
        <f t="shared" si="496"/>
        <v>0</v>
      </c>
      <c r="IQ84" s="44">
        <v>9</v>
      </c>
      <c r="IR84" s="44">
        <f t="shared" si="497"/>
        <v>0</v>
      </c>
      <c r="IS84" s="43">
        <v>0</v>
      </c>
      <c r="IT84" s="60" t="str">
        <f t="shared" si="533"/>
        <v>サンリオデニムポーチ</v>
      </c>
      <c r="IU84" s="67">
        <f t="shared" si="534"/>
        <v>1300</v>
      </c>
      <c r="IV84" s="43">
        <f t="shared" si="499"/>
        <v>0</v>
      </c>
      <c r="IW84" s="45">
        <f t="shared" si="500"/>
        <v>0</v>
      </c>
      <c r="IX84" s="35"/>
      <c r="IY84" s="33"/>
      <c r="IZ84" s="46"/>
      <c r="JA84" s="43">
        <v>5783</v>
      </c>
      <c r="JB84" s="44">
        <f t="shared" si="501"/>
        <v>15</v>
      </c>
      <c r="JC84" s="43">
        <v>172</v>
      </c>
      <c r="JD84" s="44">
        <f t="shared" si="502"/>
        <v>0</v>
      </c>
      <c r="JE84" s="44">
        <v>11</v>
      </c>
      <c r="JF84" s="44">
        <f t="shared" si="503"/>
        <v>0</v>
      </c>
      <c r="JG84" s="43">
        <v>0</v>
      </c>
      <c r="JH84" s="60" t="str">
        <f t="shared" si="504"/>
        <v>ギャルキティマスコット</v>
      </c>
      <c r="JI84" s="67">
        <f t="shared" si="505"/>
        <v>500</v>
      </c>
      <c r="JJ84" s="43">
        <f t="shared" si="506"/>
        <v>0</v>
      </c>
      <c r="JK84" s="45">
        <f t="shared" si="507"/>
        <v>0</v>
      </c>
      <c r="JL84" s="35"/>
      <c r="JM84" s="27"/>
      <c r="JN84" s="46"/>
      <c r="JO84" s="43">
        <v>6508</v>
      </c>
      <c r="JP84" s="44">
        <f t="shared" si="508"/>
        <v>22</v>
      </c>
      <c r="JQ84" s="43">
        <v>166</v>
      </c>
      <c r="JR84" s="44">
        <f t="shared" si="509"/>
        <v>0</v>
      </c>
      <c r="JS84" s="44">
        <v>13</v>
      </c>
      <c r="JT84" s="44">
        <f t="shared" si="510"/>
        <v>0</v>
      </c>
      <c r="JU84" s="43">
        <v>0</v>
      </c>
      <c r="JV84" s="60" t="str">
        <f t="shared" si="511"/>
        <v>ジャグラーイヤホン</v>
      </c>
      <c r="JW84" s="67">
        <f t="shared" si="512"/>
        <v>1100</v>
      </c>
      <c r="JX84" s="43">
        <f t="shared" si="513"/>
        <v>0</v>
      </c>
      <c r="JY84" s="45">
        <f t="shared" si="514"/>
        <v>0</v>
      </c>
      <c r="JZ84" s="35"/>
      <c r="KA84" s="61"/>
      <c r="KB84" s="46"/>
      <c r="KC84" s="43">
        <v>4868</v>
      </c>
      <c r="KD84" s="69">
        <f t="shared" si="515"/>
        <v>11</v>
      </c>
      <c r="KE84" s="43">
        <v>141</v>
      </c>
      <c r="KF84" s="44">
        <f t="shared" si="516"/>
        <v>0</v>
      </c>
      <c r="KG84" s="44">
        <v>24</v>
      </c>
      <c r="KH84" s="44">
        <f t="shared" si="517"/>
        <v>0</v>
      </c>
      <c r="KI84" s="43">
        <v>0</v>
      </c>
      <c r="KJ84" s="60" t="str">
        <f t="shared" si="518"/>
        <v>キティでかぱっちん</v>
      </c>
      <c r="KK84" s="67">
        <f t="shared" si="519"/>
        <v>0</v>
      </c>
      <c r="KL84" s="43">
        <f t="shared" si="520"/>
        <v>0</v>
      </c>
      <c r="KM84" s="45">
        <f t="shared" si="521"/>
        <v>0</v>
      </c>
      <c r="KN84" s="35"/>
      <c r="KO84" s="27"/>
      <c r="KP84" s="46"/>
      <c r="KQ84" s="43">
        <v>6699</v>
      </c>
      <c r="KR84" s="44">
        <f t="shared" si="522"/>
        <v>12</v>
      </c>
      <c r="KS84" s="43">
        <v>138</v>
      </c>
      <c r="KT84" s="44">
        <f t="shared" si="523"/>
        <v>0</v>
      </c>
      <c r="KU84" s="44">
        <v>16</v>
      </c>
      <c r="KV84" s="44">
        <f t="shared" si="524"/>
        <v>0</v>
      </c>
      <c r="KW84" s="43">
        <v>0</v>
      </c>
      <c r="KX84" s="60" t="str">
        <f t="shared" si="535"/>
        <v>モンチッチマスコット2</v>
      </c>
      <c r="KY84" s="67">
        <f t="shared" si="536"/>
        <v>539</v>
      </c>
      <c r="KZ84" s="43">
        <f t="shared" si="525"/>
        <v>0</v>
      </c>
      <c r="LA84" s="45">
        <f t="shared" si="526"/>
        <v>0</v>
      </c>
      <c r="LB84" s="35"/>
      <c r="LC84" s="27"/>
      <c r="LD84" s="51">
        <f>IF(A78="","",A78)</f>
        <v>46077</v>
      </c>
      <c r="LE84" s="43">
        <v>81201</v>
      </c>
      <c r="LF84" s="93">
        <f>IF(LE84="","",LE84-LE81)</f>
        <v>522</v>
      </c>
      <c r="LG84" s="43">
        <v>445</v>
      </c>
      <c r="LH84" s="43">
        <f t="shared" ref="LH84:LH89" si="537">IF(LG84="","",LG84-LG81)</f>
        <v>0</v>
      </c>
      <c r="LI84" s="43">
        <v>1</v>
      </c>
      <c r="LJ84" s="87">
        <f t="shared" ref="LJ84:LJ89" si="538">IF(LI84="","",LI81+LK81-LI84)</f>
        <v>0</v>
      </c>
      <c r="LK84" s="43">
        <v>0</v>
      </c>
      <c r="LL84" s="64" t="str">
        <f>IF(LE84="","",LL81)</f>
        <v>ボンドロ</v>
      </c>
      <c r="LM84" s="47">
        <f>IF(LF84="","",LM81)</f>
        <v>1200</v>
      </c>
      <c r="LN84" s="87">
        <f t="shared" si="459"/>
        <v>0</v>
      </c>
      <c r="LO84" s="54"/>
      <c r="LP84" s="35"/>
      <c r="LQ84" s="27"/>
      <c r="LR84" s="51" t="str">
        <f t="shared" si="431"/>
        <v/>
      </c>
      <c r="LS84" s="44"/>
      <c r="LT84" s="44"/>
      <c r="LU84" s="44"/>
      <c r="LV84" s="44"/>
      <c r="LW84" s="44"/>
      <c r="LX84" s="44"/>
      <c r="LY84" s="44"/>
      <c r="LZ84" s="43"/>
      <c r="MA84" s="43"/>
      <c r="MB84" s="44"/>
      <c r="MC84" s="45"/>
      <c r="MD84" s="35"/>
      <c r="ME84" s="27"/>
      <c r="MF84" s="51"/>
      <c r="MG84" s="44"/>
      <c r="MH84" s="44"/>
      <c r="MI84" s="44"/>
      <c r="MJ84" s="44"/>
      <c r="MK84" s="44"/>
      <c r="ML84" s="44"/>
      <c r="MM84" s="44"/>
      <c r="MN84" s="43"/>
      <c r="MO84" s="43"/>
      <c r="MP84" s="44"/>
      <c r="MQ84" s="45"/>
      <c r="MR84" s="313"/>
      <c r="MS84" s="27"/>
      <c r="MT84" s="51"/>
      <c r="MU84" s="44"/>
      <c r="MV84" s="44"/>
      <c r="MW84" s="44"/>
      <c r="MX84" s="44"/>
      <c r="MY84" s="44"/>
      <c r="MZ84" s="44"/>
      <c r="NA84" s="44"/>
      <c r="NB84" s="43"/>
      <c r="NC84" s="43"/>
      <c r="ND84" s="44"/>
      <c r="NE84" s="45"/>
      <c r="NF84" s="35"/>
      <c r="NG84" s="27"/>
      <c r="NH84" s="51"/>
      <c r="NI84" s="44"/>
      <c r="NJ84" s="44"/>
      <c r="NK84" s="44"/>
      <c r="NL84" s="44"/>
      <c r="NM84" s="44"/>
      <c r="NN84" s="44"/>
      <c r="NO84" s="44"/>
      <c r="NP84" s="43"/>
      <c r="NQ84" s="43"/>
      <c r="NR84" s="44"/>
      <c r="NS84" s="45"/>
      <c r="NT84" s="35"/>
    </row>
    <row r="85" spans="1:384" x14ac:dyDescent="0.2">
      <c r="A85" s="38"/>
      <c r="B85" s="39"/>
      <c r="C85" s="40"/>
      <c r="D85" s="40"/>
      <c r="E85" s="41"/>
      <c r="F85" s="41"/>
      <c r="G85" s="88"/>
      <c r="H85" s="42"/>
      <c r="I85" s="44"/>
      <c r="J85" s="44"/>
      <c r="K85" s="44"/>
      <c r="L85" s="44"/>
      <c r="M85" s="44"/>
      <c r="N85" s="44"/>
      <c r="O85" s="44"/>
      <c r="P85" s="43"/>
      <c r="Q85" s="43"/>
      <c r="R85" s="44"/>
      <c r="S85" s="45"/>
      <c r="T85" s="35"/>
      <c r="U85" s="27"/>
      <c r="V85" s="51"/>
      <c r="W85" s="44"/>
      <c r="X85" s="44"/>
      <c r="Y85" s="44"/>
      <c r="Z85" s="44"/>
      <c r="AA85" s="44"/>
      <c r="AB85" s="44"/>
      <c r="AC85" s="44"/>
      <c r="AD85" s="43"/>
      <c r="AE85" s="43"/>
      <c r="AF85" s="44"/>
      <c r="AG85" s="45"/>
      <c r="AH85" s="35"/>
      <c r="AI85" s="27"/>
      <c r="AJ85" s="51"/>
      <c r="AK85" s="44"/>
      <c r="AL85" s="44"/>
      <c r="AM85" s="44"/>
      <c r="AN85" s="44"/>
      <c r="AO85" s="44"/>
      <c r="AP85" s="44"/>
      <c r="AQ85" s="44"/>
      <c r="AR85" s="43"/>
      <c r="AS85" s="43"/>
      <c r="AT85" s="44"/>
      <c r="AU85" s="45"/>
      <c r="AV85" s="35"/>
      <c r="AW85" s="27"/>
      <c r="AX85" s="51"/>
      <c r="AY85" s="44"/>
      <c r="AZ85" s="44"/>
      <c r="BA85" s="44"/>
      <c r="BB85" s="44"/>
      <c r="BC85" s="44"/>
      <c r="BD85" s="44"/>
      <c r="BE85" s="44"/>
      <c r="BF85" s="43"/>
      <c r="BG85" s="43"/>
      <c r="BH85" s="44"/>
      <c r="BI85" s="45"/>
      <c r="BJ85" s="35"/>
      <c r="BK85" s="50"/>
      <c r="BL85" s="46"/>
      <c r="BM85" s="44">
        <v>13583</v>
      </c>
      <c r="BN85" s="44">
        <f t="shared" si="460"/>
        <v>109</v>
      </c>
      <c r="BO85" s="44">
        <v>742</v>
      </c>
      <c r="BP85" s="44">
        <f t="shared" si="461"/>
        <v>8</v>
      </c>
      <c r="BQ85" s="44">
        <v>12</v>
      </c>
      <c r="BR85" s="44">
        <f t="shared" si="462"/>
        <v>8</v>
      </c>
      <c r="BS85" s="25">
        <v>5</v>
      </c>
      <c r="BT85" s="60" t="s">
        <v>1061</v>
      </c>
      <c r="BU85" s="67">
        <v>1100</v>
      </c>
      <c r="BV85" s="44">
        <f t="shared" si="463"/>
        <v>8800</v>
      </c>
      <c r="BW85" s="45">
        <f t="shared" si="464"/>
        <v>0.80733944954128445</v>
      </c>
      <c r="BX85" s="35" t="s">
        <v>1063</v>
      </c>
      <c r="BY85" s="27"/>
      <c r="BZ85" s="46"/>
      <c r="CA85" s="44">
        <v>3643</v>
      </c>
      <c r="CB85" s="44">
        <f t="shared" si="465"/>
        <v>10</v>
      </c>
      <c r="CC85" s="44">
        <v>122</v>
      </c>
      <c r="CD85" s="44">
        <f t="shared" si="466"/>
        <v>0</v>
      </c>
      <c r="CE85" s="44">
        <v>10</v>
      </c>
      <c r="CF85" s="44">
        <f t="shared" si="467"/>
        <v>0</v>
      </c>
      <c r="CG85" s="25">
        <v>0</v>
      </c>
      <c r="CH85" s="60" t="str">
        <f t="shared" si="468"/>
        <v>ゲームアーク</v>
      </c>
      <c r="CI85" s="67">
        <f t="shared" si="469"/>
        <v>0</v>
      </c>
      <c r="CJ85" s="44">
        <f t="shared" si="470"/>
        <v>0</v>
      </c>
      <c r="CK85" s="45">
        <f t="shared" si="471"/>
        <v>0</v>
      </c>
      <c r="CL85" s="35"/>
      <c r="CM85" s="27"/>
      <c r="CN85" s="46"/>
      <c r="CO85" s="44">
        <v>5024</v>
      </c>
      <c r="CP85" s="44">
        <f t="shared" si="472"/>
        <v>201</v>
      </c>
      <c r="CQ85" s="44">
        <v>154</v>
      </c>
      <c r="CR85" s="44">
        <f t="shared" si="473"/>
        <v>3</v>
      </c>
      <c r="CS85" s="44">
        <v>10</v>
      </c>
      <c r="CT85" s="44">
        <f t="shared" si="474"/>
        <v>3</v>
      </c>
      <c r="CU85" s="25">
        <v>2</v>
      </c>
      <c r="CV85" s="60" t="str">
        <f t="shared" si="531"/>
        <v>サンリオボアバンスクリップ</v>
      </c>
      <c r="CW85" s="67">
        <f t="shared" si="532"/>
        <v>1100</v>
      </c>
      <c r="CX85" s="44">
        <f t="shared" si="475"/>
        <v>3300</v>
      </c>
      <c r="CY85" s="45">
        <f t="shared" si="476"/>
        <v>0.16417910447761194</v>
      </c>
      <c r="CZ85" s="35"/>
      <c r="DA85" s="58"/>
      <c r="DB85" s="46"/>
      <c r="DC85" s="44">
        <v>9633</v>
      </c>
      <c r="DD85" s="44">
        <f t="shared" si="477"/>
        <v>14</v>
      </c>
      <c r="DE85" s="44">
        <v>463</v>
      </c>
      <c r="DF85" s="44">
        <f t="shared" si="478"/>
        <v>0</v>
      </c>
      <c r="DG85" s="44">
        <v>13</v>
      </c>
      <c r="DH85" s="44">
        <f t="shared" si="479"/>
        <v>-1</v>
      </c>
      <c r="DI85" s="25">
        <v>0</v>
      </c>
      <c r="DJ85" s="60" t="str">
        <f t="shared" si="480"/>
        <v>サンリオボアバンスクリップ</v>
      </c>
      <c r="DK85" s="67">
        <f t="shared" si="481"/>
        <v>1100</v>
      </c>
      <c r="DL85" s="44">
        <f t="shared" si="482"/>
        <v>-1100</v>
      </c>
      <c r="DM85" s="45">
        <f t="shared" si="483"/>
        <v>-0.7857142857142857</v>
      </c>
      <c r="DN85" s="35"/>
      <c r="DO85" s="27"/>
      <c r="DP85" s="46"/>
      <c r="DQ85" s="44">
        <v>3957</v>
      </c>
      <c r="DR85" s="44">
        <f t="shared" si="484"/>
        <v>28</v>
      </c>
      <c r="DS85" s="44">
        <v>127</v>
      </c>
      <c r="DT85" s="44">
        <f t="shared" si="485"/>
        <v>1</v>
      </c>
      <c r="DU85" s="44">
        <v>11</v>
      </c>
      <c r="DV85" s="44">
        <f t="shared" si="486"/>
        <v>1</v>
      </c>
      <c r="DW85" s="25"/>
      <c r="DX85" s="60" t="str">
        <f t="shared" si="487"/>
        <v>キティしっぽ付きポーチ</v>
      </c>
      <c r="DY85" s="67">
        <f t="shared" si="488"/>
        <v>880</v>
      </c>
      <c r="DZ85" s="44">
        <f t="shared" si="489"/>
        <v>880</v>
      </c>
      <c r="EA85" s="45">
        <f t="shared" si="490"/>
        <v>0.31428571428571428</v>
      </c>
      <c r="EB85" s="35"/>
      <c r="EC85" s="27"/>
      <c r="ED85" s="51" t="str">
        <f t="shared" si="382"/>
        <v/>
      </c>
      <c r="EE85" s="44"/>
      <c r="EF85" s="44"/>
      <c r="EG85" s="44"/>
      <c r="EH85" s="44"/>
      <c r="EI85" s="44"/>
      <c r="EJ85" s="44"/>
      <c r="EK85" s="44"/>
      <c r="EL85" s="43"/>
      <c r="EM85" s="43"/>
      <c r="EN85" s="44"/>
      <c r="EO85" s="45"/>
      <c r="EP85" s="35"/>
      <c r="EQ85" s="27"/>
      <c r="ER85" s="51"/>
      <c r="ES85" s="44"/>
      <c r="ET85" s="44"/>
      <c r="EU85" s="44"/>
      <c r="EV85" s="44"/>
      <c r="EW85" s="44"/>
      <c r="EX85" s="44"/>
      <c r="EY85" s="44"/>
      <c r="EZ85" s="43"/>
      <c r="FA85" s="43"/>
      <c r="FB85" s="44"/>
      <c r="FC85" s="45"/>
      <c r="FD85" s="35"/>
      <c r="FE85" s="27"/>
      <c r="FF85" s="51"/>
      <c r="FG85" s="44"/>
      <c r="FH85" s="44"/>
      <c r="FI85" s="44"/>
      <c r="FJ85" s="44"/>
      <c r="FK85" s="44"/>
      <c r="FL85" s="44"/>
      <c r="FM85" s="44"/>
      <c r="FN85" s="43"/>
      <c r="FO85" s="43"/>
      <c r="FP85" s="44"/>
      <c r="FQ85" s="45"/>
      <c r="FR85" s="35"/>
      <c r="FS85" s="27"/>
      <c r="FT85" s="51"/>
      <c r="FU85" s="44"/>
      <c r="FV85" s="44"/>
      <c r="FW85" s="44"/>
      <c r="FX85" s="44"/>
      <c r="FY85" s="44"/>
      <c r="FZ85" s="44"/>
      <c r="GA85" s="44"/>
      <c r="GB85" s="43"/>
      <c r="GC85" s="43"/>
      <c r="GD85" s="44"/>
      <c r="GE85" s="45"/>
      <c r="GF85" s="298"/>
      <c r="GG85" s="65"/>
      <c r="GH85" s="51"/>
      <c r="GI85" s="44"/>
      <c r="GJ85" s="44"/>
      <c r="GK85" s="44"/>
      <c r="GL85" s="44"/>
      <c r="GM85" s="44"/>
      <c r="GN85" s="44"/>
      <c r="GO85" s="44"/>
      <c r="GP85" s="43"/>
      <c r="GQ85" s="43"/>
      <c r="GR85" s="44"/>
      <c r="GS85" s="45"/>
      <c r="GT85" s="35"/>
      <c r="GU85" s="27"/>
      <c r="GV85" s="51"/>
      <c r="GW85" s="44"/>
      <c r="GX85" s="44"/>
      <c r="GY85" s="44"/>
      <c r="GZ85" s="44"/>
      <c r="HA85" s="44"/>
      <c r="HB85" s="44"/>
      <c r="HC85" s="44"/>
      <c r="HD85" s="43"/>
      <c r="HE85" s="43"/>
      <c r="HF85" s="44"/>
      <c r="HG85" s="45"/>
      <c r="HH85" s="35"/>
      <c r="HI85" s="27"/>
      <c r="HJ85" s="51"/>
      <c r="HK85" s="44"/>
      <c r="HL85" s="44"/>
      <c r="HM85" s="44"/>
      <c r="HN85" s="44"/>
      <c r="HO85" s="44"/>
      <c r="HP85" s="44"/>
      <c r="HQ85" s="44"/>
      <c r="HR85" s="43"/>
      <c r="HS85" s="43"/>
      <c r="HT85" s="44"/>
      <c r="HU85" s="45"/>
      <c r="HV85" s="35"/>
      <c r="HW85" s="61"/>
      <c r="HX85" s="46"/>
      <c r="HY85" s="44"/>
      <c r="HZ85" s="44" t="str">
        <f t="shared" si="491"/>
        <v/>
      </c>
      <c r="IA85" s="44"/>
      <c r="IB85" s="44" t="str">
        <f t="shared" si="492"/>
        <v/>
      </c>
      <c r="IC85" s="44">
        <v>0</v>
      </c>
      <c r="ID85" s="44">
        <f t="shared" si="493"/>
        <v>3</v>
      </c>
      <c r="IE85" s="66">
        <v>6</v>
      </c>
      <c r="IF85" s="60" t="s">
        <v>1066</v>
      </c>
      <c r="IG85" s="67">
        <v>1000</v>
      </c>
      <c r="IH85" s="44">
        <f t="shared" si="494"/>
        <v>3000</v>
      </c>
      <c r="II85" s="45">
        <f>IF(ID85="","",IH85/(HZ84*100))</f>
        <v>5.5555555555555552E-2</v>
      </c>
      <c r="IJ85" s="35"/>
      <c r="IK85" s="27"/>
      <c r="IL85" s="46"/>
      <c r="IM85" s="44">
        <v>2485</v>
      </c>
      <c r="IN85" s="44">
        <f t="shared" si="495"/>
        <v>27</v>
      </c>
      <c r="IO85" s="44">
        <v>68</v>
      </c>
      <c r="IP85" s="44">
        <f t="shared" si="496"/>
        <v>3</v>
      </c>
      <c r="IQ85" s="44">
        <v>10</v>
      </c>
      <c r="IR85" s="44">
        <f t="shared" si="497"/>
        <v>2</v>
      </c>
      <c r="IS85" s="25">
        <v>0</v>
      </c>
      <c r="IT85" s="60" t="str">
        <f t="shared" si="533"/>
        <v>ゲームアーク</v>
      </c>
      <c r="IU85" s="67">
        <f t="shared" si="534"/>
        <v>600</v>
      </c>
      <c r="IV85" s="44">
        <f t="shared" si="499"/>
        <v>1200</v>
      </c>
      <c r="IW85" s="45">
        <f t="shared" si="500"/>
        <v>0.44444444444444442</v>
      </c>
      <c r="IX85" s="35"/>
      <c r="IY85" s="33"/>
      <c r="IZ85" s="46"/>
      <c r="JA85" s="44">
        <v>8593</v>
      </c>
      <c r="JB85" s="44">
        <f t="shared" si="501"/>
        <v>166</v>
      </c>
      <c r="JC85" s="44">
        <v>222</v>
      </c>
      <c r="JD85" s="44">
        <f t="shared" si="502"/>
        <v>5</v>
      </c>
      <c r="JE85" s="44">
        <v>24</v>
      </c>
      <c r="JF85" s="44">
        <f t="shared" si="503"/>
        <v>10</v>
      </c>
      <c r="JG85" s="25">
        <v>23</v>
      </c>
      <c r="JH85" s="60" t="str">
        <f t="shared" si="504"/>
        <v>ボンボンドロップシール</v>
      </c>
      <c r="JI85" s="67">
        <f t="shared" si="505"/>
        <v>200</v>
      </c>
      <c r="JJ85" s="44">
        <f t="shared" si="506"/>
        <v>2000</v>
      </c>
      <c r="JK85" s="45">
        <f t="shared" si="507"/>
        <v>0.12048192771084337</v>
      </c>
      <c r="JL85" s="35"/>
      <c r="JM85" s="27"/>
      <c r="JN85" s="46"/>
      <c r="JO85" s="44">
        <v>5490</v>
      </c>
      <c r="JP85" s="44">
        <f t="shared" si="508"/>
        <v>18</v>
      </c>
      <c r="JQ85" s="44">
        <v>409</v>
      </c>
      <c r="JR85" s="44">
        <f t="shared" si="509"/>
        <v>4</v>
      </c>
      <c r="JS85" s="44">
        <v>88</v>
      </c>
      <c r="JT85" s="44">
        <f t="shared" si="510"/>
        <v>5</v>
      </c>
      <c r="JU85" s="25">
        <v>-58</v>
      </c>
      <c r="JV85" s="60" t="str">
        <f t="shared" si="511"/>
        <v>アングリーキーホルダー</v>
      </c>
      <c r="JW85" s="67">
        <f t="shared" si="512"/>
        <v>200</v>
      </c>
      <c r="JX85" s="44">
        <f t="shared" si="513"/>
        <v>1000</v>
      </c>
      <c r="JY85" s="45">
        <f t="shared" si="514"/>
        <v>0.55555555555555558</v>
      </c>
      <c r="JZ85" s="35" t="s">
        <v>1065</v>
      </c>
      <c r="KA85" s="61"/>
      <c r="KB85" s="46"/>
      <c r="KC85" s="44">
        <v>8867</v>
      </c>
      <c r="KD85" s="44">
        <f t="shared" si="515"/>
        <v>192</v>
      </c>
      <c r="KE85" s="44">
        <v>512</v>
      </c>
      <c r="KF85" s="44">
        <f t="shared" si="516"/>
        <v>3</v>
      </c>
      <c r="KG85" s="44">
        <v>17</v>
      </c>
      <c r="KH85" s="44">
        <f t="shared" si="517"/>
        <v>3</v>
      </c>
      <c r="KI85" s="25">
        <v>2</v>
      </c>
      <c r="KJ85" s="60" t="s">
        <v>1061</v>
      </c>
      <c r="KK85" s="67">
        <v>1100</v>
      </c>
      <c r="KL85" s="44">
        <f t="shared" si="520"/>
        <v>3300</v>
      </c>
      <c r="KM85" s="45">
        <f t="shared" si="521"/>
        <v>0.171875</v>
      </c>
      <c r="KN85" s="35"/>
      <c r="KO85" s="27"/>
      <c r="KP85" s="46"/>
      <c r="KQ85" s="44">
        <v>6767</v>
      </c>
      <c r="KR85" s="44">
        <f t="shared" si="522"/>
        <v>15</v>
      </c>
      <c r="KS85" s="44">
        <v>308</v>
      </c>
      <c r="KT85" s="44">
        <f t="shared" si="523"/>
        <v>0</v>
      </c>
      <c r="KU85" s="44">
        <v>12</v>
      </c>
      <c r="KV85" s="44">
        <f t="shared" si="524"/>
        <v>0</v>
      </c>
      <c r="KW85" s="25">
        <v>0</v>
      </c>
      <c r="KX85" s="60" t="str">
        <f t="shared" si="535"/>
        <v>キティウインドウポーチ</v>
      </c>
      <c r="KY85" s="67">
        <f t="shared" si="536"/>
        <v>0</v>
      </c>
      <c r="KZ85" s="44">
        <f t="shared" si="525"/>
        <v>0</v>
      </c>
      <c r="LA85" s="45">
        <f t="shared" si="526"/>
        <v>0</v>
      </c>
      <c r="LB85" s="35"/>
      <c r="LC85" s="27"/>
      <c r="LD85" s="46"/>
      <c r="LE85" s="44"/>
      <c r="LF85" s="44"/>
      <c r="LG85" s="44">
        <v>531</v>
      </c>
      <c r="LH85" s="44">
        <f t="shared" si="537"/>
        <v>0</v>
      </c>
      <c r="LI85" s="43">
        <v>2</v>
      </c>
      <c r="LJ85" s="44">
        <f t="shared" si="538"/>
        <v>0</v>
      </c>
      <c r="LK85" s="44">
        <v>0</v>
      </c>
      <c r="LL85" s="72" t="str">
        <f>IF(LE84="","",LL82)</f>
        <v>ボンドロ</v>
      </c>
      <c r="LM85" s="67">
        <f>IF(LF84="","",LM82)</f>
        <v>1500</v>
      </c>
      <c r="LN85" s="44">
        <f t="shared" si="459"/>
        <v>0</v>
      </c>
      <c r="LO85" s="45"/>
      <c r="LP85" s="35"/>
      <c r="LQ85" s="27"/>
      <c r="LR85" s="51" t="str">
        <f t="shared" si="431"/>
        <v/>
      </c>
      <c r="LS85" s="44"/>
      <c r="LT85" s="44"/>
      <c r="LU85" s="44"/>
      <c r="LV85" s="44"/>
      <c r="LW85" s="44"/>
      <c r="LX85" s="44"/>
      <c r="LY85" s="44"/>
      <c r="LZ85" s="43"/>
      <c r="MA85" s="43"/>
      <c r="MB85" s="44"/>
      <c r="MC85" s="45"/>
      <c r="MD85" s="298"/>
      <c r="ME85" s="27"/>
      <c r="MF85" s="51"/>
      <c r="MG85" s="44"/>
      <c r="MH85" s="44"/>
      <c r="MI85" s="44"/>
      <c r="MJ85" s="44"/>
      <c r="MK85" s="44"/>
      <c r="ML85" s="44"/>
      <c r="MM85" s="44"/>
      <c r="MN85" s="43"/>
      <c r="MO85" s="43"/>
      <c r="MP85" s="44"/>
      <c r="MQ85" s="45"/>
      <c r="MR85" s="35"/>
      <c r="MS85" s="27"/>
      <c r="MT85" s="51"/>
      <c r="MU85" s="44"/>
      <c r="MV85" s="44"/>
      <c r="MW85" s="44"/>
      <c r="MX85" s="44"/>
      <c r="MY85" s="44"/>
      <c r="MZ85" s="44"/>
      <c r="NA85" s="44"/>
      <c r="NB85" s="43"/>
      <c r="NC85" s="43"/>
      <c r="ND85" s="44"/>
      <c r="NE85" s="45"/>
      <c r="NF85" s="35"/>
      <c r="NG85" s="27"/>
      <c r="NH85" s="51"/>
      <c r="NI85" s="44"/>
      <c r="NJ85" s="44"/>
      <c r="NK85" s="44"/>
      <c r="NL85" s="44"/>
      <c r="NM85" s="44"/>
      <c r="NN85" s="44"/>
      <c r="NO85" s="44"/>
      <c r="NP85" s="43"/>
      <c r="NQ85" s="43"/>
      <c r="NR85" s="44"/>
      <c r="NS85" s="45"/>
      <c r="NT85" s="35"/>
    </row>
    <row r="86" spans="1:384" ht="15" customHeight="1" thickBot="1" x14ac:dyDescent="0.25">
      <c r="A86" s="38"/>
      <c r="B86" s="39" t="str">
        <f>IF(A86="","",SUM(J86,LF108,AL86,ET86,AZ86,EF86,LT86,NJ86,MV86,MH86,X86,GJ86,GX86,HL86,FH86,FV86)+SUM(HZ119:HZ120)+SUM(IN119:IN122)+SUM(DR119:DR122)+SUM(CP119:CP122)+SUM(CB119:CB122)+SUM(BN119:BN122)+SUM(DD119:DD122)+SUM(JB119:JB122)+SUM(JP119:JP122)+SUM(KD119:KD122)+SUM(KR119:KR122))</f>
        <v/>
      </c>
      <c r="C86" s="40" t="str">
        <f>IF(A86="","",SUM(J86,X86,AL86,AZ86)+SUM(BN119:BN122)+SUM(CB119:CB122)+SUM(CP119:CP122))</f>
        <v/>
      </c>
      <c r="D86" s="40" t="str">
        <f>IF(A86="","",SUM(EF86,ET86)+SUM(DD119:DD122)+SUM(DR119:DR122))</f>
        <v/>
      </c>
      <c r="E86" s="41" t="str">
        <f>IF(A86="","",SUM(NJ86,MV86,MH86,LF108,LT86)+SUM(JB119:JB122)+SUM(JP119:JP122)+SUM(KD119:KD122)+SUM(KR119:KR122))</f>
        <v/>
      </c>
      <c r="F86" s="41" t="str">
        <f>IF(B86="","",SUM(GJ86,GX86,HL86)+SUM(IN119:IN122)+SUM(HZ119:HZ120))</f>
        <v/>
      </c>
      <c r="G86" s="88" t="str">
        <f t="shared" si="354"/>
        <v/>
      </c>
      <c r="H86" s="42"/>
      <c r="I86" s="44"/>
      <c r="J86" s="44" t="str">
        <f t="shared" si="355"/>
        <v/>
      </c>
      <c r="K86" s="44"/>
      <c r="L86" s="44" t="str">
        <f t="shared" si="356"/>
        <v/>
      </c>
      <c r="M86" s="44"/>
      <c r="N86" s="44" t="str">
        <f t="shared" si="357"/>
        <v/>
      </c>
      <c r="O86" s="44"/>
      <c r="P86" s="43"/>
      <c r="Q86" s="43" t="str">
        <f t="shared" si="358"/>
        <v/>
      </c>
      <c r="R86" s="44" t="str">
        <f t="shared" si="359"/>
        <v/>
      </c>
      <c r="S86" s="45" t="str">
        <f t="shared" si="360"/>
        <v/>
      </c>
      <c r="T86" s="35"/>
      <c r="U86" s="27"/>
      <c r="V86" s="51" t="str">
        <f t="shared" si="361"/>
        <v/>
      </c>
      <c r="W86" s="44"/>
      <c r="X86" s="44" t="str">
        <f t="shared" si="362"/>
        <v/>
      </c>
      <c r="Y86" s="44"/>
      <c r="Z86" s="44" t="str">
        <f t="shared" si="363"/>
        <v/>
      </c>
      <c r="AA86" s="44"/>
      <c r="AB86" s="44" t="str">
        <f t="shared" si="364"/>
        <v/>
      </c>
      <c r="AC86" s="44"/>
      <c r="AD86" s="43"/>
      <c r="AE86" s="43" t="str">
        <f t="shared" si="365"/>
        <v/>
      </c>
      <c r="AF86" s="44" t="str">
        <f t="shared" si="366"/>
        <v/>
      </c>
      <c r="AG86" s="45" t="str">
        <f t="shared" si="367"/>
        <v/>
      </c>
      <c r="AH86" s="35"/>
      <c r="AI86" s="27"/>
      <c r="AJ86" s="51" t="str">
        <f t="shared" si="368"/>
        <v/>
      </c>
      <c r="AK86" s="44"/>
      <c r="AL86" s="44" t="str">
        <f t="shared" si="369"/>
        <v/>
      </c>
      <c r="AM86" s="44"/>
      <c r="AN86" s="44" t="str">
        <f t="shared" si="370"/>
        <v/>
      </c>
      <c r="AO86" s="44"/>
      <c r="AP86" s="44" t="str">
        <f t="shared" si="371"/>
        <v/>
      </c>
      <c r="AQ86" s="44"/>
      <c r="AR86" s="43"/>
      <c r="AS86" s="43" t="str">
        <f t="shared" si="372"/>
        <v/>
      </c>
      <c r="AT86" s="44" t="str">
        <f t="shared" si="373"/>
        <v/>
      </c>
      <c r="AU86" s="45" t="str">
        <f t="shared" si="374"/>
        <v/>
      </c>
      <c r="AV86" s="35"/>
      <c r="AW86" s="27"/>
      <c r="AX86" s="51" t="str">
        <f t="shared" si="375"/>
        <v/>
      </c>
      <c r="AY86" s="44"/>
      <c r="AZ86" s="44" t="str">
        <f t="shared" si="376"/>
        <v/>
      </c>
      <c r="BA86" s="44"/>
      <c r="BB86" s="44" t="str">
        <f t="shared" si="377"/>
        <v/>
      </c>
      <c r="BC86" s="44"/>
      <c r="BD86" s="44" t="str">
        <f t="shared" si="378"/>
        <v/>
      </c>
      <c r="BE86" s="44"/>
      <c r="BF86" s="43"/>
      <c r="BG86" s="43" t="str">
        <f t="shared" si="379"/>
        <v/>
      </c>
      <c r="BH86" s="44" t="str">
        <f t="shared" si="380"/>
        <v/>
      </c>
      <c r="BI86" s="45" t="str">
        <f t="shared" si="381"/>
        <v/>
      </c>
      <c r="BJ86" s="35"/>
      <c r="BK86" s="50"/>
      <c r="BL86" s="74"/>
      <c r="BM86" s="75">
        <v>15621</v>
      </c>
      <c r="BN86" s="75">
        <f t="shared" si="460"/>
        <v>32</v>
      </c>
      <c r="BO86" s="75">
        <v>815</v>
      </c>
      <c r="BP86" s="75">
        <f t="shared" si="461"/>
        <v>7</v>
      </c>
      <c r="BQ86" s="75">
        <v>127</v>
      </c>
      <c r="BR86" s="75">
        <f t="shared" si="462"/>
        <v>8</v>
      </c>
      <c r="BS86" s="75">
        <v>0</v>
      </c>
      <c r="BT86" s="77" t="str">
        <f t="shared" si="527"/>
        <v>ＡＩモンスターラバー</v>
      </c>
      <c r="BU86" s="78">
        <f t="shared" si="528"/>
        <v>198</v>
      </c>
      <c r="BV86" s="75">
        <f t="shared" si="463"/>
        <v>1584</v>
      </c>
      <c r="BW86" s="79">
        <f t="shared" si="464"/>
        <v>0.495</v>
      </c>
      <c r="BX86" s="35"/>
      <c r="BY86" s="27"/>
      <c r="BZ86" s="74"/>
      <c r="CA86" s="75">
        <v>4111</v>
      </c>
      <c r="CB86" s="75">
        <f t="shared" si="465"/>
        <v>9</v>
      </c>
      <c r="CC86" s="75">
        <v>77</v>
      </c>
      <c r="CD86" s="75">
        <f t="shared" si="466"/>
        <v>0</v>
      </c>
      <c r="CE86" s="75">
        <v>33</v>
      </c>
      <c r="CF86" s="75">
        <f t="shared" si="467"/>
        <v>0</v>
      </c>
      <c r="CG86" s="75">
        <v>0</v>
      </c>
      <c r="CH86" s="77" t="str">
        <f t="shared" si="468"/>
        <v>ボンボンドロップシール</v>
      </c>
      <c r="CI86" s="78">
        <f t="shared" si="469"/>
        <v>200</v>
      </c>
      <c r="CJ86" s="75">
        <f t="shared" si="470"/>
        <v>0</v>
      </c>
      <c r="CK86" s="79">
        <f t="shared" si="471"/>
        <v>0</v>
      </c>
      <c r="CL86" s="96" t="s">
        <v>1069</v>
      </c>
      <c r="CM86" s="27"/>
      <c r="CN86" s="74"/>
      <c r="CO86" s="75">
        <v>2917</v>
      </c>
      <c r="CP86" s="75">
        <f t="shared" si="472"/>
        <v>33</v>
      </c>
      <c r="CQ86" s="75">
        <v>33</v>
      </c>
      <c r="CR86" s="75">
        <f t="shared" si="473"/>
        <v>1</v>
      </c>
      <c r="CS86" s="75">
        <v>14</v>
      </c>
      <c r="CT86" s="75">
        <f t="shared" si="474"/>
        <v>-1</v>
      </c>
      <c r="CU86" s="75">
        <v>0</v>
      </c>
      <c r="CV86" s="77" t="str">
        <f t="shared" si="531"/>
        <v>yayaマスコット</v>
      </c>
      <c r="CW86" s="78">
        <f t="shared" si="532"/>
        <v>930</v>
      </c>
      <c r="CX86" s="75">
        <f t="shared" si="475"/>
        <v>-930</v>
      </c>
      <c r="CY86" s="79">
        <f t="shared" si="476"/>
        <v>-0.2818181818181818</v>
      </c>
      <c r="CZ86" s="35"/>
      <c r="DA86" s="58"/>
      <c r="DB86" s="74"/>
      <c r="DC86" s="75">
        <v>7402</v>
      </c>
      <c r="DD86" s="75">
        <f t="shared" si="477"/>
        <v>10</v>
      </c>
      <c r="DE86" s="75">
        <v>410</v>
      </c>
      <c r="DF86" s="75">
        <f t="shared" si="478"/>
        <v>1</v>
      </c>
      <c r="DG86" s="75">
        <v>11</v>
      </c>
      <c r="DH86" s="75">
        <f t="shared" si="479"/>
        <v>1</v>
      </c>
      <c r="DI86" s="75">
        <v>0</v>
      </c>
      <c r="DJ86" s="77" t="str">
        <f t="shared" si="480"/>
        <v>ギャルキティマスコット</v>
      </c>
      <c r="DK86" s="78">
        <f t="shared" si="481"/>
        <v>198</v>
      </c>
      <c r="DL86" s="75">
        <f t="shared" si="482"/>
        <v>198</v>
      </c>
      <c r="DM86" s="79">
        <f t="shared" si="483"/>
        <v>0.19800000000000001</v>
      </c>
      <c r="DN86" s="35"/>
      <c r="DO86" s="27"/>
      <c r="DP86" s="74"/>
      <c r="DQ86" s="75">
        <v>2923</v>
      </c>
      <c r="DR86" s="75">
        <f t="shared" si="484"/>
        <v>15</v>
      </c>
      <c r="DS86" s="75">
        <v>151</v>
      </c>
      <c r="DT86" s="75">
        <f t="shared" si="485"/>
        <v>3</v>
      </c>
      <c r="DU86" s="75">
        <v>108</v>
      </c>
      <c r="DV86" s="75">
        <f t="shared" si="486"/>
        <v>3</v>
      </c>
      <c r="DW86" s="75">
        <v>0</v>
      </c>
      <c r="DX86" s="77" t="str">
        <f t="shared" si="487"/>
        <v>AIラバーキーホルダー</v>
      </c>
      <c r="DY86" s="78">
        <f t="shared" si="488"/>
        <v>198</v>
      </c>
      <c r="DZ86" s="75">
        <f t="shared" si="489"/>
        <v>594</v>
      </c>
      <c r="EA86" s="79">
        <f t="shared" si="490"/>
        <v>0.39600000000000002</v>
      </c>
      <c r="EB86" s="35"/>
      <c r="EC86" s="27"/>
      <c r="ED86" s="51" t="str">
        <f t="shared" si="382"/>
        <v/>
      </c>
      <c r="EE86" s="44"/>
      <c r="EF86" s="44" t="str">
        <f t="shared" si="383"/>
        <v/>
      </c>
      <c r="EG86" s="44"/>
      <c r="EH86" s="44" t="str">
        <f t="shared" si="384"/>
        <v/>
      </c>
      <c r="EI86" s="44"/>
      <c r="EJ86" s="44" t="str">
        <f t="shared" si="385"/>
        <v/>
      </c>
      <c r="EK86" s="44"/>
      <c r="EL86" s="43"/>
      <c r="EM86" s="43" t="str">
        <f t="shared" si="386"/>
        <v/>
      </c>
      <c r="EN86" s="44" t="str">
        <f t="shared" si="387"/>
        <v/>
      </c>
      <c r="EO86" s="45" t="str">
        <f t="shared" si="388"/>
        <v/>
      </c>
      <c r="EP86" s="35"/>
      <c r="EQ86" s="27"/>
      <c r="ER86" s="51" t="str">
        <f t="shared" si="389"/>
        <v/>
      </c>
      <c r="ES86" s="44"/>
      <c r="ET86" s="44" t="str">
        <f t="shared" si="390"/>
        <v/>
      </c>
      <c r="EU86" s="44"/>
      <c r="EV86" s="44" t="str">
        <f t="shared" si="391"/>
        <v/>
      </c>
      <c r="EW86" s="44"/>
      <c r="EX86" s="44" t="str">
        <f t="shared" si="392"/>
        <v/>
      </c>
      <c r="EY86" s="44"/>
      <c r="EZ86" s="43"/>
      <c r="FA86" s="43" t="str">
        <f t="shared" si="393"/>
        <v/>
      </c>
      <c r="FB86" s="44" t="str">
        <f t="shared" si="394"/>
        <v/>
      </c>
      <c r="FC86" s="45" t="str">
        <f t="shared" si="395"/>
        <v/>
      </c>
      <c r="FD86" s="35"/>
      <c r="FE86" s="27"/>
      <c r="FF86" s="51" t="str">
        <f t="shared" si="396"/>
        <v/>
      </c>
      <c r="FG86" s="44"/>
      <c r="FH86" s="44" t="str">
        <f t="shared" si="397"/>
        <v/>
      </c>
      <c r="FI86" s="44"/>
      <c r="FJ86" s="44" t="str">
        <f t="shared" si="398"/>
        <v/>
      </c>
      <c r="FK86" s="44"/>
      <c r="FL86" s="44" t="str">
        <f t="shared" si="399"/>
        <v/>
      </c>
      <c r="FM86" s="44"/>
      <c r="FN86" s="43"/>
      <c r="FO86" s="43" t="str">
        <f t="shared" si="400"/>
        <v/>
      </c>
      <c r="FP86" s="44" t="str">
        <f t="shared" si="401"/>
        <v/>
      </c>
      <c r="FQ86" s="45" t="str">
        <f t="shared" si="402"/>
        <v/>
      </c>
      <c r="FR86" s="35"/>
      <c r="FS86" s="27"/>
      <c r="FT86" s="51" t="str">
        <f t="shared" si="403"/>
        <v/>
      </c>
      <c r="FU86" s="44"/>
      <c r="FV86" s="44" t="str">
        <f t="shared" si="404"/>
        <v/>
      </c>
      <c r="FW86" s="44"/>
      <c r="FX86" s="44" t="str">
        <f t="shared" si="405"/>
        <v/>
      </c>
      <c r="FY86" s="44"/>
      <c r="FZ86" s="44" t="str">
        <f t="shared" si="406"/>
        <v/>
      </c>
      <c r="GA86" s="44"/>
      <c r="GB86" s="43"/>
      <c r="GC86" s="43" t="str">
        <f t="shared" si="407"/>
        <v/>
      </c>
      <c r="GD86" s="44" t="str">
        <f t="shared" si="408"/>
        <v/>
      </c>
      <c r="GE86" s="45" t="str">
        <f t="shared" si="409"/>
        <v/>
      </c>
      <c r="GF86" s="35"/>
      <c r="GG86" s="65"/>
      <c r="GH86" s="51" t="str">
        <f t="shared" si="410"/>
        <v/>
      </c>
      <c r="GI86" s="44"/>
      <c r="GJ86" s="44" t="str">
        <f t="shared" si="411"/>
        <v/>
      </c>
      <c r="GK86" s="44"/>
      <c r="GL86" s="44" t="str">
        <f t="shared" si="412"/>
        <v/>
      </c>
      <c r="GM86" s="44"/>
      <c r="GN86" s="44" t="str">
        <f t="shared" si="413"/>
        <v/>
      </c>
      <c r="GO86" s="44"/>
      <c r="GP86" s="43"/>
      <c r="GQ86" s="43" t="str">
        <f t="shared" si="414"/>
        <v/>
      </c>
      <c r="GR86" s="44" t="str">
        <f t="shared" si="415"/>
        <v/>
      </c>
      <c r="GS86" s="45" t="str">
        <f t="shared" si="416"/>
        <v/>
      </c>
      <c r="GT86" s="35"/>
      <c r="GU86" s="27"/>
      <c r="GV86" s="51" t="str">
        <f t="shared" si="417"/>
        <v/>
      </c>
      <c r="GW86" s="44"/>
      <c r="GX86" s="44" t="str">
        <f t="shared" si="418"/>
        <v/>
      </c>
      <c r="GY86" s="44"/>
      <c r="GZ86" s="44" t="str">
        <f t="shared" si="419"/>
        <v/>
      </c>
      <c r="HA86" s="44"/>
      <c r="HB86" s="44" t="str">
        <f t="shared" si="420"/>
        <v/>
      </c>
      <c r="HC86" s="44"/>
      <c r="HD86" s="43"/>
      <c r="HE86" s="43" t="str">
        <f t="shared" si="421"/>
        <v/>
      </c>
      <c r="HF86" s="44" t="str">
        <f t="shared" si="422"/>
        <v/>
      </c>
      <c r="HG86" s="45" t="str">
        <f t="shared" si="423"/>
        <v/>
      </c>
      <c r="HH86" s="35"/>
      <c r="HI86" s="27"/>
      <c r="HJ86" s="51" t="str">
        <f t="shared" si="424"/>
        <v/>
      </c>
      <c r="HK86" s="44"/>
      <c r="HL86" s="44" t="str">
        <f t="shared" si="425"/>
        <v/>
      </c>
      <c r="HM86" s="44"/>
      <c r="HN86" s="44" t="str">
        <f t="shared" si="426"/>
        <v/>
      </c>
      <c r="HO86" s="44"/>
      <c r="HP86" s="44" t="str">
        <f t="shared" si="427"/>
        <v/>
      </c>
      <c r="HQ86" s="44"/>
      <c r="HR86" s="43"/>
      <c r="HS86" s="43" t="str">
        <f t="shared" si="428"/>
        <v/>
      </c>
      <c r="HT86" s="44" t="str">
        <f t="shared" si="429"/>
        <v/>
      </c>
      <c r="HU86" s="45" t="str">
        <f t="shared" si="430"/>
        <v/>
      </c>
      <c r="HV86" s="35"/>
      <c r="HW86" s="61"/>
      <c r="HX86" s="74"/>
      <c r="HY86" s="75"/>
      <c r="HZ86" s="75" t="str">
        <f t="shared" si="491"/>
        <v/>
      </c>
      <c r="IA86" s="75"/>
      <c r="IB86" s="75" t="str">
        <f t="shared" si="492"/>
        <v/>
      </c>
      <c r="IC86" s="75">
        <v>0</v>
      </c>
      <c r="ID86" s="75">
        <f t="shared" si="493"/>
        <v>3</v>
      </c>
      <c r="IE86" s="81">
        <v>6</v>
      </c>
      <c r="IF86" s="77" t="str">
        <f>IF(HY84="","",IF82)</f>
        <v>ボンボンドロップシール</v>
      </c>
      <c r="IG86" s="78">
        <f>IF(HY83="","",IG82)</f>
        <v>2000</v>
      </c>
      <c r="IH86" s="75">
        <f t="shared" si="494"/>
        <v>6000</v>
      </c>
      <c r="II86" s="79">
        <f>IF(ID86="","",IH86/(HZ84*100))</f>
        <v>0.1111111111111111</v>
      </c>
      <c r="IJ86" s="35"/>
      <c r="IK86" s="27"/>
      <c r="IL86" s="74"/>
      <c r="IM86" s="75">
        <v>1746</v>
      </c>
      <c r="IN86" s="75">
        <f t="shared" si="495"/>
        <v>104</v>
      </c>
      <c r="IO86" s="75">
        <v>44</v>
      </c>
      <c r="IP86" s="75">
        <f t="shared" si="496"/>
        <v>3</v>
      </c>
      <c r="IQ86" s="75">
        <v>27</v>
      </c>
      <c r="IR86" s="75">
        <f t="shared" si="497"/>
        <v>2</v>
      </c>
      <c r="IS86" s="75">
        <v>7</v>
      </c>
      <c r="IT86" s="77" t="str">
        <f t="shared" si="533"/>
        <v>ボンドロシール</v>
      </c>
      <c r="IU86" s="78">
        <f t="shared" si="534"/>
        <v>200</v>
      </c>
      <c r="IV86" s="75">
        <f t="shared" si="499"/>
        <v>400</v>
      </c>
      <c r="IW86" s="79">
        <f t="shared" si="500"/>
        <v>3.8461538461538464E-2</v>
      </c>
      <c r="IX86" s="35"/>
      <c r="IY86" s="33"/>
      <c r="IZ86" s="74"/>
      <c r="JA86" s="75">
        <v>8343</v>
      </c>
      <c r="JB86" s="75">
        <f t="shared" si="501"/>
        <v>29</v>
      </c>
      <c r="JC86" s="75">
        <v>330</v>
      </c>
      <c r="JD86" s="75">
        <f t="shared" si="502"/>
        <v>1</v>
      </c>
      <c r="JE86" s="75">
        <v>16</v>
      </c>
      <c r="JF86" s="75">
        <f t="shared" si="503"/>
        <v>1</v>
      </c>
      <c r="JG86" s="75">
        <v>1</v>
      </c>
      <c r="JH86" s="77" t="str">
        <f t="shared" si="504"/>
        <v>雪見だいふくイヤホン</v>
      </c>
      <c r="JI86" s="78">
        <f t="shared" si="505"/>
        <v>1100</v>
      </c>
      <c r="JJ86" s="75">
        <f t="shared" si="506"/>
        <v>1100</v>
      </c>
      <c r="JK86" s="79">
        <f t="shared" si="507"/>
        <v>0.37931034482758619</v>
      </c>
      <c r="JL86" s="35"/>
      <c r="JM86" s="27"/>
      <c r="JN86" s="74"/>
      <c r="JO86" s="75">
        <v>7210</v>
      </c>
      <c r="JP86" s="75">
        <f t="shared" si="508"/>
        <v>37</v>
      </c>
      <c r="JQ86" s="75">
        <v>301</v>
      </c>
      <c r="JR86" s="75">
        <f t="shared" si="509"/>
        <v>4</v>
      </c>
      <c r="JS86" s="75">
        <v>46</v>
      </c>
      <c r="JT86" s="75">
        <f t="shared" si="510"/>
        <v>5</v>
      </c>
      <c r="JU86" s="75">
        <v>0</v>
      </c>
      <c r="JV86" s="77" t="str">
        <f t="shared" si="511"/>
        <v>しばこ</v>
      </c>
      <c r="JW86" s="78">
        <f t="shared" si="512"/>
        <v>200</v>
      </c>
      <c r="JX86" s="75">
        <f t="shared" si="513"/>
        <v>1000</v>
      </c>
      <c r="JY86" s="79">
        <f t="shared" si="514"/>
        <v>0.27027027027027029</v>
      </c>
      <c r="JZ86" s="35"/>
      <c r="KA86" s="61"/>
      <c r="KB86" s="74"/>
      <c r="KC86" s="75">
        <v>1136</v>
      </c>
      <c r="KD86" s="75">
        <f t="shared" si="515"/>
        <v>21</v>
      </c>
      <c r="KE86" s="75">
        <v>255</v>
      </c>
      <c r="KF86" s="75">
        <f t="shared" si="516"/>
        <v>1</v>
      </c>
      <c r="KG86" s="75">
        <v>11</v>
      </c>
      <c r="KH86" s="75">
        <f t="shared" si="517"/>
        <v>1</v>
      </c>
      <c r="KI86" s="75">
        <v>0</v>
      </c>
      <c r="KJ86" s="77" t="str">
        <f t="shared" si="518"/>
        <v>ゲームアーク</v>
      </c>
      <c r="KK86" s="78">
        <f t="shared" si="519"/>
        <v>500</v>
      </c>
      <c r="KL86" s="75">
        <f t="shared" si="520"/>
        <v>500</v>
      </c>
      <c r="KM86" s="79">
        <f t="shared" si="521"/>
        <v>0.23809523809523808</v>
      </c>
      <c r="KN86" s="35"/>
      <c r="KO86" s="27"/>
      <c r="KP86" s="74"/>
      <c r="KQ86" s="75">
        <v>6183</v>
      </c>
      <c r="KR86" s="75">
        <f t="shared" si="522"/>
        <v>58</v>
      </c>
      <c r="KS86" s="75">
        <v>233</v>
      </c>
      <c r="KT86" s="75">
        <f t="shared" si="523"/>
        <v>1</v>
      </c>
      <c r="KU86" s="75">
        <v>11</v>
      </c>
      <c r="KV86" s="75">
        <f t="shared" si="524"/>
        <v>1</v>
      </c>
      <c r="KW86" s="75">
        <v>1</v>
      </c>
      <c r="KX86" s="77" t="str">
        <f t="shared" si="535"/>
        <v>キティしっぽ付ポーチ</v>
      </c>
      <c r="KY86" s="78">
        <f t="shared" si="536"/>
        <v>0</v>
      </c>
      <c r="KZ86" s="75">
        <f t="shared" si="525"/>
        <v>0</v>
      </c>
      <c r="LA86" s="79">
        <f t="shared" si="526"/>
        <v>0</v>
      </c>
      <c r="LB86" s="35"/>
      <c r="LC86" s="27"/>
      <c r="LD86" s="97"/>
      <c r="LE86" s="75"/>
      <c r="LF86" s="75"/>
      <c r="LG86" s="75">
        <v>1166</v>
      </c>
      <c r="LH86" s="75">
        <f t="shared" si="537"/>
        <v>0</v>
      </c>
      <c r="LI86" s="76">
        <v>2</v>
      </c>
      <c r="LJ86" s="75">
        <f t="shared" si="538"/>
        <v>0</v>
      </c>
      <c r="LK86" s="75">
        <v>0</v>
      </c>
      <c r="LL86" s="77" t="str">
        <f>IF(LE84="","",LL83)</f>
        <v>ボンドロ</v>
      </c>
      <c r="LM86" s="78">
        <f>IF(LF84="","",LM83)</f>
        <v>1500</v>
      </c>
      <c r="LN86" s="75">
        <f t="shared" si="459"/>
        <v>0</v>
      </c>
      <c r="LO86" s="79"/>
      <c r="LP86" s="35"/>
      <c r="LQ86" s="27"/>
      <c r="LR86" s="51" t="str">
        <f t="shared" si="431"/>
        <v/>
      </c>
      <c r="LS86" s="44"/>
      <c r="LT86" s="44" t="str">
        <f t="shared" si="432"/>
        <v/>
      </c>
      <c r="LU86" s="44"/>
      <c r="LV86" s="44" t="str">
        <f t="shared" si="433"/>
        <v/>
      </c>
      <c r="LW86" s="44"/>
      <c r="LX86" s="44" t="str">
        <f t="shared" si="434"/>
        <v/>
      </c>
      <c r="LY86" s="44"/>
      <c r="LZ86" s="43"/>
      <c r="MA86" s="43" t="str">
        <f t="shared" si="435"/>
        <v/>
      </c>
      <c r="MB86" s="44" t="str">
        <f t="shared" si="436"/>
        <v/>
      </c>
      <c r="MC86" s="45" t="str">
        <f t="shared" si="437"/>
        <v/>
      </c>
      <c r="MD86" s="35"/>
      <c r="ME86" s="27"/>
      <c r="MF86" s="51" t="str">
        <f t="shared" si="438"/>
        <v/>
      </c>
      <c r="MG86" s="44"/>
      <c r="MH86" s="44" t="str">
        <f t="shared" si="439"/>
        <v/>
      </c>
      <c r="MI86" s="44"/>
      <c r="MJ86" s="44" t="str">
        <f t="shared" si="440"/>
        <v/>
      </c>
      <c r="MK86" s="44"/>
      <c r="ML86" s="44" t="str">
        <f t="shared" si="441"/>
        <v/>
      </c>
      <c r="MM86" s="44"/>
      <c r="MN86" s="43"/>
      <c r="MO86" s="43" t="str">
        <f t="shared" si="442"/>
        <v/>
      </c>
      <c r="MP86" s="44" t="str">
        <f t="shared" si="443"/>
        <v/>
      </c>
      <c r="MQ86" s="45" t="str">
        <f t="shared" si="444"/>
        <v/>
      </c>
      <c r="MR86" s="35"/>
      <c r="MS86" s="27"/>
      <c r="MT86" s="51" t="str">
        <f t="shared" si="445"/>
        <v/>
      </c>
      <c r="MU86" s="44"/>
      <c r="MV86" s="44" t="str">
        <f t="shared" si="446"/>
        <v/>
      </c>
      <c r="MW86" s="44"/>
      <c r="MX86" s="44" t="str">
        <f t="shared" si="447"/>
        <v/>
      </c>
      <c r="MY86" s="44"/>
      <c r="MZ86" s="44" t="str">
        <f t="shared" si="448"/>
        <v/>
      </c>
      <c r="NA86" s="44"/>
      <c r="NB86" s="43"/>
      <c r="NC86" s="43" t="str">
        <f t="shared" si="449"/>
        <v/>
      </c>
      <c r="ND86" s="44" t="str">
        <f t="shared" si="450"/>
        <v/>
      </c>
      <c r="NE86" s="45" t="str">
        <f t="shared" si="451"/>
        <v/>
      </c>
      <c r="NF86" s="35"/>
      <c r="NG86" s="27"/>
      <c r="NH86" s="51" t="str">
        <f t="shared" si="452"/>
        <v/>
      </c>
      <c r="NI86" s="44"/>
      <c r="NJ86" s="44" t="str">
        <f t="shared" si="453"/>
        <v/>
      </c>
      <c r="NK86" s="44"/>
      <c r="NL86" s="44" t="str">
        <f t="shared" si="454"/>
        <v/>
      </c>
      <c r="NM86" s="44"/>
      <c r="NN86" s="44" t="str">
        <f t="shared" si="455"/>
        <v/>
      </c>
      <c r="NO86" s="44"/>
      <c r="NP86" s="43"/>
      <c r="NQ86" s="43" t="str">
        <f t="shared" si="456"/>
        <v/>
      </c>
      <c r="NR86" s="44" t="str">
        <f t="shared" si="457"/>
        <v/>
      </c>
      <c r="NS86" s="45" t="str">
        <f t="shared" si="458"/>
        <v/>
      </c>
      <c r="NT86" s="35"/>
    </row>
    <row r="87" spans="1:384" ht="15" customHeight="1" thickTop="1" x14ac:dyDescent="0.2">
      <c r="A87" s="38"/>
      <c r="B87" s="39" t="str">
        <f>IF(A87="","",SUM(J87,LF111,AL87,ET87,AZ87,EF87,LT87,NJ87,MV87,MH87,X87)+SUM(DR123:DR126)+SUM(CP123:CP126)+SUM(CB123:CB126)+SUM(BN123:BN126)+SUM(DD123:DD126)+SUM(JB123:JB126)+SUM(JP123:JP126)+SUM(KD123:KD126)+SUM(KR123:KR126))</f>
        <v/>
      </c>
      <c r="C87" s="40" t="str">
        <f>IF(A87="","",SUM(J87,X87,AL87,AZ87)+SUM(BN123:BN126)+SUM(CB123:CB126)+SUM(CP123:CP126))</f>
        <v/>
      </c>
      <c r="D87" s="40" t="str">
        <f>IF(A87="","",SUM(EF87,LT87)+SUM(DD123:DD126)+SUM(DR123:DR126))</f>
        <v/>
      </c>
      <c r="E87" s="41" t="str">
        <f>IF(A87="","",SUM(NJ87,MV87,MH87,ET87,LF111)+SUM(JB123:JB126)+SUM(JP123:JP126)+SUM(KD123:KD126)+SUM(KR123:KR126))</f>
        <v/>
      </c>
      <c r="F87" s="41"/>
      <c r="G87" s="40"/>
      <c r="H87" s="42"/>
      <c r="I87" s="44"/>
      <c r="J87" s="44" t="str">
        <f t="shared" si="355"/>
        <v/>
      </c>
      <c r="K87" s="44"/>
      <c r="L87" s="44" t="str">
        <f t="shared" si="356"/>
        <v/>
      </c>
      <c r="M87" s="44"/>
      <c r="N87" s="44" t="str">
        <f t="shared" si="357"/>
        <v/>
      </c>
      <c r="O87" s="44"/>
      <c r="P87" s="43"/>
      <c r="Q87" s="43" t="str">
        <f t="shared" si="358"/>
        <v/>
      </c>
      <c r="R87" s="44" t="str">
        <f t="shared" si="359"/>
        <v/>
      </c>
      <c r="S87" s="45" t="str">
        <f t="shared" si="360"/>
        <v/>
      </c>
      <c r="T87" s="35"/>
      <c r="U87" s="27"/>
      <c r="V87" s="51" t="str">
        <f t="shared" si="361"/>
        <v/>
      </c>
      <c r="W87" s="44"/>
      <c r="X87" s="44" t="str">
        <f t="shared" si="362"/>
        <v/>
      </c>
      <c r="Y87" s="44"/>
      <c r="Z87" s="44" t="str">
        <f t="shared" si="363"/>
        <v/>
      </c>
      <c r="AA87" s="44"/>
      <c r="AB87" s="44" t="str">
        <f t="shared" si="364"/>
        <v/>
      </c>
      <c r="AC87" s="44"/>
      <c r="AD87" s="43"/>
      <c r="AE87" s="43" t="str">
        <f t="shared" si="365"/>
        <v/>
      </c>
      <c r="AF87" s="44" t="str">
        <f t="shared" si="366"/>
        <v/>
      </c>
      <c r="AG87" s="45" t="str">
        <f t="shared" si="367"/>
        <v/>
      </c>
      <c r="AH87" s="35"/>
      <c r="AI87" s="27"/>
      <c r="AJ87" s="51" t="str">
        <f t="shared" si="368"/>
        <v/>
      </c>
      <c r="AK87" s="44"/>
      <c r="AL87" s="44" t="str">
        <f t="shared" si="369"/>
        <v/>
      </c>
      <c r="AM87" s="44"/>
      <c r="AN87" s="44" t="str">
        <f t="shared" si="370"/>
        <v/>
      </c>
      <c r="AO87" s="44"/>
      <c r="AP87" s="44" t="str">
        <f t="shared" si="371"/>
        <v/>
      </c>
      <c r="AQ87" s="44"/>
      <c r="AR87" s="43"/>
      <c r="AS87" s="43" t="str">
        <f t="shared" si="372"/>
        <v/>
      </c>
      <c r="AT87" s="44" t="str">
        <f t="shared" si="373"/>
        <v/>
      </c>
      <c r="AU87" s="45" t="str">
        <f t="shared" si="374"/>
        <v/>
      </c>
      <c r="AV87" s="35"/>
      <c r="AW87" s="27"/>
      <c r="AX87" s="51" t="str">
        <f t="shared" si="375"/>
        <v/>
      </c>
      <c r="AY87" s="44"/>
      <c r="AZ87" s="44" t="str">
        <f t="shared" si="376"/>
        <v/>
      </c>
      <c r="BA87" s="44"/>
      <c r="BB87" s="44" t="str">
        <f t="shared" si="377"/>
        <v/>
      </c>
      <c r="BC87" s="44"/>
      <c r="BD87" s="44" t="str">
        <f t="shared" si="378"/>
        <v/>
      </c>
      <c r="BE87" s="44"/>
      <c r="BF87" s="43"/>
      <c r="BG87" s="43" t="str">
        <f t="shared" si="379"/>
        <v/>
      </c>
      <c r="BH87" s="44" t="str">
        <f t="shared" si="380"/>
        <v/>
      </c>
      <c r="BI87" s="45" t="str">
        <f t="shared" si="381"/>
        <v/>
      </c>
      <c r="BJ87" s="35"/>
      <c r="BK87" s="50"/>
      <c r="BL87" s="51">
        <f>IF($A78="","",$A78)</f>
        <v>46077</v>
      </c>
      <c r="BM87" s="43">
        <v>14399</v>
      </c>
      <c r="BN87" s="43">
        <f t="shared" si="460"/>
        <v>53</v>
      </c>
      <c r="BO87" s="43">
        <v>524</v>
      </c>
      <c r="BP87" s="87">
        <f t="shared" si="461"/>
        <v>2</v>
      </c>
      <c r="BQ87" s="43">
        <v>9</v>
      </c>
      <c r="BR87" s="43">
        <f t="shared" si="462"/>
        <v>2</v>
      </c>
      <c r="BS87" s="43">
        <v>10</v>
      </c>
      <c r="BT87" s="53" t="str">
        <f t="shared" si="527"/>
        <v>キティギャルマスコット</v>
      </c>
      <c r="BU87" s="47">
        <f t="shared" si="528"/>
        <v>660</v>
      </c>
      <c r="BV87" s="44">
        <f t="shared" si="463"/>
        <v>1320</v>
      </c>
      <c r="BW87" s="89">
        <f t="shared" si="464"/>
        <v>0.24905660377358491</v>
      </c>
      <c r="BX87" s="35"/>
      <c r="BY87" s="27"/>
      <c r="BZ87" s="51">
        <f>IF($A78="","",$A78)</f>
        <v>46077</v>
      </c>
      <c r="CA87" s="43">
        <v>3047</v>
      </c>
      <c r="CB87" s="43">
        <f t="shared" si="465"/>
        <v>78</v>
      </c>
      <c r="CC87" s="43">
        <v>57</v>
      </c>
      <c r="CD87" s="87">
        <f t="shared" si="466"/>
        <v>1</v>
      </c>
      <c r="CE87" s="43">
        <v>7</v>
      </c>
      <c r="CF87" s="43">
        <f t="shared" si="467"/>
        <v>1</v>
      </c>
      <c r="CG87" s="43"/>
      <c r="CH87" s="53" t="str">
        <f t="shared" si="468"/>
        <v>サンリオケープポーチ</v>
      </c>
      <c r="CI87" s="47">
        <f t="shared" si="469"/>
        <v>900</v>
      </c>
      <c r="CJ87" s="44">
        <f t="shared" si="470"/>
        <v>900</v>
      </c>
      <c r="CK87" s="89">
        <f t="shared" si="471"/>
        <v>0.11538461538461539</v>
      </c>
      <c r="CL87" s="35"/>
      <c r="CM87" s="27"/>
      <c r="CN87" s="51">
        <f>IF($A78="","",$A78)</f>
        <v>46077</v>
      </c>
      <c r="CO87" s="43">
        <v>2712</v>
      </c>
      <c r="CP87" s="43">
        <f t="shared" si="472"/>
        <v>139</v>
      </c>
      <c r="CQ87" s="43">
        <v>68</v>
      </c>
      <c r="CR87" s="87">
        <f t="shared" si="473"/>
        <v>10</v>
      </c>
      <c r="CS87" s="43">
        <v>19</v>
      </c>
      <c r="CT87" s="43">
        <f t="shared" si="474"/>
        <v>1</v>
      </c>
      <c r="CU87" s="43">
        <v>0</v>
      </c>
      <c r="CV87" s="53" t="str">
        <f t="shared" si="531"/>
        <v>ゲーム機柄イヤホン</v>
      </c>
      <c r="CW87" s="47">
        <f t="shared" si="532"/>
        <v>1100</v>
      </c>
      <c r="CX87" s="44">
        <f t="shared" si="475"/>
        <v>1100</v>
      </c>
      <c r="CY87" s="89">
        <f t="shared" si="476"/>
        <v>7.9136690647482008E-2</v>
      </c>
      <c r="CZ87" s="35"/>
      <c r="DA87" s="58"/>
      <c r="DB87" s="51">
        <f>IF($A78="","",$A78)</f>
        <v>46077</v>
      </c>
      <c r="DC87" s="43">
        <v>8854</v>
      </c>
      <c r="DD87" s="43">
        <f t="shared" si="477"/>
        <v>80</v>
      </c>
      <c r="DE87" s="43">
        <v>315</v>
      </c>
      <c r="DF87" s="87">
        <f t="shared" si="478"/>
        <v>1</v>
      </c>
      <c r="DG87" s="43">
        <v>21</v>
      </c>
      <c r="DH87" s="43">
        <f t="shared" si="479"/>
        <v>1</v>
      </c>
      <c r="DI87" s="43">
        <v>-5</v>
      </c>
      <c r="DJ87" s="53" t="str">
        <f t="shared" si="480"/>
        <v>クーリッシュイヤホン</v>
      </c>
      <c r="DK87" s="47">
        <f t="shared" si="481"/>
        <v>1100</v>
      </c>
      <c r="DL87" s="44">
        <f t="shared" si="482"/>
        <v>1100</v>
      </c>
      <c r="DM87" s="89">
        <f t="shared" si="483"/>
        <v>0.13750000000000001</v>
      </c>
      <c r="DN87" s="35" t="s">
        <v>1077</v>
      </c>
      <c r="DO87" s="27"/>
      <c r="DP87" s="51">
        <f>IF($A78="","",$A78)</f>
        <v>46077</v>
      </c>
      <c r="DQ87" s="43">
        <v>2788</v>
      </c>
      <c r="DR87" s="43">
        <f t="shared" si="484"/>
        <v>8</v>
      </c>
      <c r="DS87" s="43">
        <v>90</v>
      </c>
      <c r="DT87" s="87">
        <f t="shared" si="485"/>
        <v>0</v>
      </c>
      <c r="DU87" s="43">
        <v>7</v>
      </c>
      <c r="DV87" s="43">
        <f t="shared" si="486"/>
        <v>0</v>
      </c>
      <c r="DW87" s="43">
        <v>0</v>
      </c>
      <c r="DX87" s="53" t="str">
        <f t="shared" si="487"/>
        <v>ジャグラーイヤホン</v>
      </c>
      <c r="DY87" s="47">
        <f t="shared" si="488"/>
        <v>700</v>
      </c>
      <c r="DZ87" s="44">
        <f t="shared" si="489"/>
        <v>0</v>
      </c>
      <c r="EA87" s="89">
        <f t="shared" si="490"/>
        <v>0</v>
      </c>
      <c r="EB87" s="35"/>
      <c r="EC87" s="27"/>
      <c r="ED87" s="51" t="str">
        <f t="shared" si="382"/>
        <v/>
      </c>
      <c r="EE87" s="44"/>
      <c r="EF87" s="44" t="str">
        <f t="shared" si="383"/>
        <v/>
      </c>
      <c r="EG87" s="44"/>
      <c r="EH87" s="44" t="str">
        <f t="shared" si="384"/>
        <v/>
      </c>
      <c r="EI87" s="44"/>
      <c r="EJ87" s="44" t="str">
        <f t="shared" si="385"/>
        <v/>
      </c>
      <c r="EK87" s="44"/>
      <c r="EL87" s="43"/>
      <c r="EM87" s="43" t="str">
        <f t="shared" si="386"/>
        <v/>
      </c>
      <c r="EN87" s="44" t="str">
        <f t="shared" si="387"/>
        <v/>
      </c>
      <c r="EO87" s="45" t="str">
        <f t="shared" si="388"/>
        <v/>
      </c>
      <c r="EP87" s="35"/>
      <c r="EQ87" s="27"/>
      <c r="ER87" s="51" t="str">
        <f t="shared" si="389"/>
        <v/>
      </c>
      <c r="ES87" s="44"/>
      <c r="ET87" s="44" t="str">
        <f t="shared" si="390"/>
        <v/>
      </c>
      <c r="EU87" s="44"/>
      <c r="EV87" s="44" t="str">
        <f t="shared" si="391"/>
        <v/>
      </c>
      <c r="EW87" s="44"/>
      <c r="EX87" s="44" t="str">
        <f t="shared" si="392"/>
        <v/>
      </c>
      <c r="EY87" s="44"/>
      <c r="EZ87" s="43"/>
      <c r="FA87" s="43" t="str">
        <f t="shared" si="393"/>
        <v/>
      </c>
      <c r="FB87" s="44" t="str">
        <f t="shared" si="394"/>
        <v/>
      </c>
      <c r="FC87" s="45" t="str">
        <f t="shared" si="395"/>
        <v/>
      </c>
      <c r="FD87" s="35"/>
      <c r="FE87" s="27"/>
      <c r="FF87" s="51" t="str">
        <f t="shared" si="396"/>
        <v/>
      </c>
      <c r="FG87" s="44"/>
      <c r="FH87" s="44" t="str">
        <f t="shared" si="397"/>
        <v/>
      </c>
      <c r="FI87" s="44"/>
      <c r="FJ87" s="44" t="str">
        <f t="shared" si="398"/>
        <v/>
      </c>
      <c r="FK87" s="44"/>
      <c r="FL87" s="44" t="str">
        <f t="shared" si="399"/>
        <v/>
      </c>
      <c r="FM87" s="44"/>
      <c r="FN87" s="43"/>
      <c r="FO87" s="43" t="str">
        <f t="shared" si="400"/>
        <v/>
      </c>
      <c r="FP87" s="44" t="str">
        <f t="shared" si="401"/>
        <v/>
      </c>
      <c r="FQ87" s="45" t="str">
        <f t="shared" si="402"/>
        <v/>
      </c>
      <c r="FR87" s="35"/>
      <c r="FS87" s="27"/>
      <c r="FT87" s="51" t="str">
        <f t="shared" si="403"/>
        <v/>
      </c>
      <c r="FU87" s="44"/>
      <c r="FV87" s="44" t="str">
        <f t="shared" si="404"/>
        <v/>
      </c>
      <c r="FW87" s="44"/>
      <c r="FX87" s="44" t="str">
        <f t="shared" si="405"/>
        <v/>
      </c>
      <c r="FY87" s="44"/>
      <c r="FZ87" s="44" t="str">
        <f t="shared" si="406"/>
        <v/>
      </c>
      <c r="GA87" s="44"/>
      <c r="GB87" s="43"/>
      <c r="GC87" s="43" t="str">
        <f t="shared" si="407"/>
        <v/>
      </c>
      <c r="GD87" s="44" t="str">
        <f t="shared" si="408"/>
        <v/>
      </c>
      <c r="GE87" s="45" t="str">
        <f t="shared" si="409"/>
        <v/>
      </c>
      <c r="GF87" s="35"/>
      <c r="GG87" s="65"/>
      <c r="GH87" s="51" t="str">
        <f t="shared" si="410"/>
        <v/>
      </c>
      <c r="GI87" s="44"/>
      <c r="GJ87" s="44" t="str">
        <f t="shared" si="411"/>
        <v/>
      </c>
      <c r="GK87" s="44"/>
      <c r="GL87" s="44" t="str">
        <f t="shared" si="412"/>
        <v/>
      </c>
      <c r="GM87" s="44"/>
      <c r="GN87" s="44" t="str">
        <f t="shared" si="413"/>
        <v/>
      </c>
      <c r="GO87" s="44"/>
      <c r="GP87" s="43"/>
      <c r="GQ87" s="43" t="str">
        <f t="shared" si="414"/>
        <v/>
      </c>
      <c r="GR87" s="44" t="str">
        <f t="shared" si="415"/>
        <v/>
      </c>
      <c r="GS87" s="45" t="str">
        <f t="shared" si="416"/>
        <v/>
      </c>
      <c r="GT87" s="35"/>
      <c r="GU87" s="27"/>
      <c r="GV87" s="51" t="str">
        <f t="shared" si="417"/>
        <v/>
      </c>
      <c r="GW87" s="44"/>
      <c r="GX87" s="44" t="str">
        <f t="shared" si="418"/>
        <v/>
      </c>
      <c r="GY87" s="44"/>
      <c r="GZ87" s="44" t="str">
        <f t="shared" si="419"/>
        <v/>
      </c>
      <c r="HA87" s="44"/>
      <c r="HB87" s="44" t="str">
        <f t="shared" si="420"/>
        <v/>
      </c>
      <c r="HC87" s="44"/>
      <c r="HD87" s="43"/>
      <c r="HE87" s="43" t="str">
        <f t="shared" si="421"/>
        <v/>
      </c>
      <c r="HF87" s="44" t="str">
        <f t="shared" si="422"/>
        <v/>
      </c>
      <c r="HG87" s="45" t="str">
        <f t="shared" si="423"/>
        <v/>
      </c>
      <c r="HH87" s="35"/>
      <c r="HI87" s="27"/>
      <c r="HJ87" s="51" t="str">
        <f t="shared" si="424"/>
        <v/>
      </c>
      <c r="HK87" s="44"/>
      <c r="HL87" s="44" t="str">
        <f t="shared" si="425"/>
        <v/>
      </c>
      <c r="HM87" s="44"/>
      <c r="HN87" s="44" t="str">
        <f t="shared" si="426"/>
        <v/>
      </c>
      <c r="HO87" s="44"/>
      <c r="HP87" s="44" t="str">
        <f t="shared" si="427"/>
        <v/>
      </c>
      <c r="HQ87" s="44"/>
      <c r="HR87" s="43"/>
      <c r="HS87" s="43" t="str">
        <f t="shared" si="428"/>
        <v/>
      </c>
      <c r="HT87" s="44" t="str">
        <f t="shared" si="429"/>
        <v/>
      </c>
      <c r="HU87" s="45" t="str">
        <f t="shared" si="430"/>
        <v/>
      </c>
      <c r="HV87" s="35"/>
      <c r="HW87" s="61"/>
      <c r="HX87" s="51">
        <f>IF($A78="","",$A78)</f>
        <v>46077</v>
      </c>
      <c r="HY87" s="43">
        <v>67</v>
      </c>
      <c r="HZ87" s="43">
        <v>56</v>
      </c>
      <c r="IA87" s="43">
        <v>5</v>
      </c>
      <c r="IB87" s="87"/>
      <c r="IC87" s="43">
        <v>0</v>
      </c>
      <c r="ID87" s="43">
        <f t="shared" si="493"/>
        <v>1</v>
      </c>
      <c r="IE87" s="43">
        <v>2</v>
      </c>
      <c r="IF87" s="53" t="str">
        <f>IF(HY87="","",IF83)</f>
        <v>サンリオクロック</v>
      </c>
      <c r="IG87" s="47">
        <f>IF(HY87="","",IG83)</f>
        <v>1200</v>
      </c>
      <c r="IH87" s="44">
        <f t="shared" si="494"/>
        <v>1200</v>
      </c>
      <c r="II87" s="89">
        <f>IF(ID87="","",IH87/(HZ87*100))</f>
        <v>0.21428571428571427</v>
      </c>
      <c r="IJ87" s="35"/>
      <c r="IK87" s="27"/>
      <c r="IL87" s="51">
        <f>IF($A78="","",$A78)</f>
        <v>46077</v>
      </c>
      <c r="IM87" s="43">
        <v>2322</v>
      </c>
      <c r="IN87" s="43">
        <f t="shared" si="495"/>
        <v>58</v>
      </c>
      <c r="IO87" s="43">
        <v>41</v>
      </c>
      <c r="IP87" s="87">
        <f t="shared" si="496"/>
        <v>1</v>
      </c>
      <c r="IQ87" s="43">
        <v>12</v>
      </c>
      <c r="IR87" s="43">
        <f t="shared" si="497"/>
        <v>0</v>
      </c>
      <c r="IS87" s="43">
        <v>0</v>
      </c>
      <c r="IT87" s="53" t="str">
        <f t="shared" si="533"/>
        <v>キティボアバンスクリップ</v>
      </c>
      <c r="IU87" s="47">
        <f t="shared" si="534"/>
        <v>1100</v>
      </c>
      <c r="IV87" s="44">
        <f t="shared" si="499"/>
        <v>0</v>
      </c>
      <c r="IW87" s="89">
        <f t="shared" si="500"/>
        <v>0</v>
      </c>
      <c r="IX87" s="35"/>
      <c r="IY87" s="33"/>
      <c r="IZ87" s="51">
        <f>IF($A78="","",$A78)</f>
        <v>46077</v>
      </c>
      <c r="JA87" s="43">
        <v>9280</v>
      </c>
      <c r="JB87" s="43">
        <f t="shared" si="501"/>
        <v>58</v>
      </c>
      <c r="JC87" s="43">
        <v>366</v>
      </c>
      <c r="JD87" s="87">
        <f t="shared" si="502"/>
        <v>1</v>
      </c>
      <c r="JE87" s="43">
        <v>10</v>
      </c>
      <c r="JF87" s="43">
        <f t="shared" si="503"/>
        <v>1</v>
      </c>
      <c r="JG87" s="43">
        <v>0</v>
      </c>
      <c r="JH87" s="53" t="str">
        <f t="shared" si="504"/>
        <v>サンリオデニムポーチ</v>
      </c>
      <c r="JI87" s="47">
        <f t="shared" si="505"/>
        <v>1300</v>
      </c>
      <c r="JJ87" s="44">
        <f t="shared" si="506"/>
        <v>1300</v>
      </c>
      <c r="JK87" s="89">
        <f t="shared" si="507"/>
        <v>0.22413793103448276</v>
      </c>
      <c r="JL87" s="35"/>
      <c r="JM87" s="27"/>
      <c r="JN87" s="51">
        <f>IF($A78="","",$A78)</f>
        <v>46077</v>
      </c>
      <c r="JO87" s="43">
        <v>153</v>
      </c>
      <c r="JP87" s="43">
        <f t="shared" si="508"/>
        <v>21</v>
      </c>
      <c r="JQ87" s="43">
        <v>225</v>
      </c>
      <c r="JR87" s="87">
        <f t="shared" si="509"/>
        <v>1</v>
      </c>
      <c r="JS87" s="43">
        <v>15</v>
      </c>
      <c r="JT87" s="43">
        <f t="shared" si="510"/>
        <v>2</v>
      </c>
      <c r="JU87" s="43"/>
      <c r="JV87" s="53" t="str">
        <f t="shared" si="511"/>
        <v>モンチッチがま口</v>
      </c>
      <c r="JW87" s="47">
        <f t="shared" si="512"/>
        <v>400</v>
      </c>
      <c r="JX87" s="44">
        <f t="shared" si="513"/>
        <v>800</v>
      </c>
      <c r="JY87" s="89">
        <f t="shared" si="514"/>
        <v>0.38095238095238093</v>
      </c>
      <c r="JZ87" s="35"/>
      <c r="KA87" s="61"/>
      <c r="KB87" s="51">
        <f>IF($A78="","",$A78)</f>
        <v>46077</v>
      </c>
      <c r="KC87" s="43">
        <v>7058</v>
      </c>
      <c r="KD87" s="43">
        <f t="shared" si="515"/>
        <v>21</v>
      </c>
      <c r="KE87" s="43">
        <v>229</v>
      </c>
      <c r="KF87" s="87">
        <f t="shared" si="516"/>
        <v>0</v>
      </c>
      <c r="KG87" s="43">
        <v>18</v>
      </c>
      <c r="KH87" s="43">
        <f t="shared" si="517"/>
        <v>0</v>
      </c>
      <c r="KI87" s="43"/>
      <c r="KJ87" s="53" t="str">
        <f t="shared" si="518"/>
        <v>サンリオ豹柄キーケース</v>
      </c>
      <c r="KK87" s="47">
        <f t="shared" si="519"/>
        <v>1100</v>
      </c>
      <c r="KL87" s="44">
        <f t="shared" si="520"/>
        <v>0</v>
      </c>
      <c r="KM87" s="89">
        <f t="shared" si="521"/>
        <v>0</v>
      </c>
      <c r="KN87" s="35"/>
      <c r="KO87" s="27"/>
      <c r="KP87" s="51">
        <f>IF($A78="","",$A78)</f>
        <v>46077</v>
      </c>
      <c r="KQ87" s="43">
        <v>5492</v>
      </c>
      <c r="KR87" s="43">
        <f t="shared" si="522"/>
        <v>34</v>
      </c>
      <c r="KS87" s="43">
        <v>310</v>
      </c>
      <c r="KT87" s="87">
        <f t="shared" si="523"/>
        <v>2</v>
      </c>
      <c r="KU87" s="43">
        <v>11</v>
      </c>
      <c r="KV87" s="43">
        <f t="shared" si="524"/>
        <v>2</v>
      </c>
      <c r="KW87" s="43">
        <v>0</v>
      </c>
      <c r="KX87" s="53" t="str">
        <f t="shared" si="535"/>
        <v>キティボアバンスクリップ</v>
      </c>
      <c r="KY87" s="47">
        <f t="shared" si="536"/>
        <v>1100</v>
      </c>
      <c r="KZ87" s="44">
        <f t="shared" si="525"/>
        <v>2200</v>
      </c>
      <c r="LA87" s="89">
        <f t="shared" si="526"/>
        <v>0.6470588235294118</v>
      </c>
      <c r="LB87" s="35"/>
      <c r="LC87" s="27"/>
      <c r="LD87" s="51">
        <f>IF(A79="","",A79)</f>
        <v>46080</v>
      </c>
      <c r="LE87" s="43">
        <v>81265</v>
      </c>
      <c r="LF87" s="93">
        <f>IF(LE87="","",LE87-LE84)</f>
        <v>64</v>
      </c>
      <c r="LG87" s="43">
        <v>445</v>
      </c>
      <c r="LH87" s="43">
        <f t="shared" si="537"/>
        <v>0</v>
      </c>
      <c r="LI87" s="43">
        <v>1</v>
      </c>
      <c r="LJ87" s="87">
        <f t="shared" si="538"/>
        <v>0</v>
      </c>
      <c r="LK87" s="43">
        <v>1</v>
      </c>
      <c r="LL87" s="64" t="str">
        <f>IF(LE87="","",LL84)</f>
        <v>ボンドロ</v>
      </c>
      <c r="LM87" s="47">
        <f>IF(LF87="","",LM84)</f>
        <v>1200</v>
      </c>
      <c r="LN87" s="87">
        <f t="shared" si="459"/>
        <v>0</v>
      </c>
      <c r="LO87" s="54"/>
      <c r="LP87" s="35"/>
      <c r="LQ87" s="27"/>
      <c r="LR87" s="51" t="str">
        <f t="shared" si="431"/>
        <v/>
      </c>
      <c r="LS87" s="44"/>
      <c r="LT87" s="44" t="str">
        <f t="shared" si="432"/>
        <v/>
      </c>
      <c r="LU87" s="44"/>
      <c r="LV87" s="44" t="str">
        <f t="shared" si="433"/>
        <v/>
      </c>
      <c r="LW87" s="44"/>
      <c r="LX87" s="44" t="str">
        <f t="shared" si="434"/>
        <v/>
      </c>
      <c r="LY87" s="44"/>
      <c r="LZ87" s="43"/>
      <c r="MA87" s="43" t="str">
        <f t="shared" si="435"/>
        <v/>
      </c>
      <c r="MB87" s="44" t="str">
        <f t="shared" si="436"/>
        <v/>
      </c>
      <c r="MC87" s="45" t="str">
        <f t="shared" si="437"/>
        <v/>
      </c>
      <c r="MD87" s="35"/>
      <c r="ME87" s="27"/>
      <c r="MF87" s="51" t="str">
        <f t="shared" si="438"/>
        <v/>
      </c>
      <c r="MG87" s="44"/>
      <c r="MH87" s="44" t="str">
        <f t="shared" si="439"/>
        <v/>
      </c>
      <c r="MI87" s="44"/>
      <c r="MJ87" s="44" t="str">
        <f t="shared" si="440"/>
        <v/>
      </c>
      <c r="MK87" s="44"/>
      <c r="ML87" s="44" t="str">
        <f t="shared" si="441"/>
        <v/>
      </c>
      <c r="MM87" s="44"/>
      <c r="MN87" s="43"/>
      <c r="MO87" s="43" t="str">
        <f t="shared" si="442"/>
        <v/>
      </c>
      <c r="MP87" s="44" t="str">
        <f t="shared" si="443"/>
        <v/>
      </c>
      <c r="MQ87" s="45" t="str">
        <f t="shared" si="444"/>
        <v/>
      </c>
      <c r="MR87" s="35"/>
      <c r="MS87" s="27"/>
      <c r="MT87" s="51" t="str">
        <f t="shared" si="445"/>
        <v/>
      </c>
      <c r="MU87" s="44"/>
      <c r="MV87" s="44" t="str">
        <f t="shared" si="446"/>
        <v/>
      </c>
      <c r="MW87" s="44"/>
      <c r="MX87" s="44" t="str">
        <f t="shared" si="447"/>
        <v/>
      </c>
      <c r="MY87" s="44"/>
      <c r="MZ87" s="44" t="str">
        <f t="shared" si="448"/>
        <v/>
      </c>
      <c r="NA87" s="44"/>
      <c r="NB87" s="43"/>
      <c r="NC87" s="43" t="str">
        <f t="shared" si="449"/>
        <v/>
      </c>
      <c r="ND87" s="44" t="str">
        <f t="shared" si="450"/>
        <v/>
      </c>
      <c r="NE87" s="45" t="str">
        <f t="shared" si="451"/>
        <v/>
      </c>
      <c r="NF87" s="35"/>
      <c r="NG87" s="27"/>
      <c r="NH87" s="51" t="str">
        <f t="shared" si="452"/>
        <v/>
      </c>
      <c r="NI87" s="44"/>
      <c r="NJ87" s="44" t="str">
        <f t="shared" si="453"/>
        <v/>
      </c>
      <c r="NK87" s="44"/>
      <c r="NL87" s="44" t="str">
        <f t="shared" si="454"/>
        <v/>
      </c>
      <c r="NM87" s="44"/>
      <c r="NN87" s="44" t="str">
        <f t="shared" si="455"/>
        <v/>
      </c>
      <c r="NO87" s="44"/>
      <c r="NP87" s="43"/>
      <c r="NQ87" s="43" t="str">
        <f t="shared" si="456"/>
        <v/>
      </c>
      <c r="NR87" s="44" t="str">
        <f t="shared" si="457"/>
        <v/>
      </c>
      <c r="NS87" s="45" t="str">
        <f t="shared" si="458"/>
        <v/>
      </c>
      <c r="NT87" s="35"/>
    </row>
    <row r="88" spans="1:384" ht="15" customHeight="1" x14ac:dyDescent="0.2">
      <c r="A88" s="38"/>
      <c r="B88" s="39" t="str">
        <f>IF(A88="","",SUM(J88,LF114,AL88,ET88,AZ88,EF88,LT88,NJ88,MV88,MH88,X88)+SUM(DR127:DR130)+SUM(CP127:CP130)+SUM(CB127:CB130)+SUM(BN127:BN130)+SUM(DD127:DD130)+SUM(JB127:JB130)+SUM(JP127:JP130)+SUM(KD127:KD130)+SUM(KR127:KR130))</f>
        <v/>
      </c>
      <c r="C88" s="40" t="str">
        <f>IF(A88="","",SUM(J88,X88,AL88,AZ88)+SUM(BN127:BN130)+SUM(CB127:CB130)+SUM(CP127:CP130))</f>
        <v/>
      </c>
      <c r="D88" s="40" t="str">
        <f>IF(A88="","",SUM(EF88,LT88)+SUM(DD127:DD130)+SUM(DR127:DR130))</f>
        <v/>
      </c>
      <c r="E88" s="41" t="str">
        <f>IF(A88="","",SUM(NJ88,MV88,MH88,ET88,LF114)+SUM(JB127:JB130)+SUM(JP127:JP130)+SUM(KD127:KD130)+SUM(KR127:KR130))</f>
        <v/>
      </c>
      <c r="F88" s="41"/>
      <c r="G88" s="40"/>
      <c r="H88" s="42"/>
      <c r="I88" s="44"/>
      <c r="J88" s="44" t="str">
        <f t="shared" si="355"/>
        <v/>
      </c>
      <c r="K88" s="44"/>
      <c r="L88" s="44" t="str">
        <f t="shared" si="356"/>
        <v/>
      </c>
      <c r="M88" s="44"/>
      <c r="N88" s="44" t="str">
        <f t="shared" si="357"/>
        <v/>
      </c>
      <c r="O88" s="44"/>
      <c r="P88" s="43"/>
      <c r="Q88" s="43" t="str">
        <f t="shared" si="358"/>
        <v/>
      </c>
      <c r="R88" s="44" t="str">
        <f t="shared" si="359"/>
        <v/>
      </c>
      <c r="S88" s="45" t="str">
        <f t="shared" si="360"/>
        <v/>
      </c>
      <c r="T88" s="35"/>
      <c r="U88" s="27"/>
      <c r="V88" s="51" t="str">
        <f t="shared" si="361"/>
        <v/>
      </c>
      <c r="W88" s="44"/>
      <c r="X88" s="44" t="str">
        <f t="shared" si="362"/>
        <v/>
      </c>
      <c r="Y88" s="44"/>
      <c r="Z88" s="44" t="str">
        <f t="shared" si="363"/>
        <v/>
      </c>
      <c r="AA88" s="44"/>
      <c r="AB88" s="44" t="str">
        <f t="shared" si="364"/>
        <v/>
      </c>
      <c r="AC88" s="44"/>
      <c r="AD88" s="43"/>
      <c r="AE88" s="43" t="str">
        <f t="shared" si="365"/>
        <v/>
      </c>
      <c r="AF88" s="44" t="str">
        <f t="shared" si="366"/>
        <v/>
      </c>
      <c r="AG88" s="45" t="str">
        <f t="shared" si="367"/>
        <v/>
      </c>
      <c r="AH88" s="35"/>
      <c r="AI88" s="27"/>
      <c r="AJ88" s="51" t="str">
        <f t="shared" si="368"/>
        <v/>
      </c>
      <c r="AK88" s="44"/>
      <c r="AL88" s="44" t="str">
        <f t="shared" si="369"/>
        <v/>
      </c>
      <c r="AM88" s="44"/>
      <c r="AN88" s="44" t="str">
        <f t="shared" si="370"/>
        <v/>
      </c>
      <c r="AO88" s="44"/>
      <c r="AP88" s="44" t="str">
        <f t="shared" si="371"/>
        <v/>
      </c>
      <c r="AQ88" s="44"/>
      <c r="AR88" s="43"/>
      <c r="AS88" s="43" t="str">
        <f t="shared" si="372"/>
        <v/>
      </c>
      <c r="AT88" s="44" t="str">
        <f t="shared" si="373"/>
        <v/>
      </c>
      <c r="AU88" s="45" t="str">
        <f t="shared" si="374"/>
        <v/>
      </c>
      <c r="AV88" s="35"/>
      <c r="AW88" s="27"/>
      <c r="AX88" s="51" t="str">
        <f t="shared" si="375"/>
        <v/>
      </c>
      <c r="AY88" s="44"/>
      <c r="AZ88" s="44" t="str">
        <f t="shared" si="376"/>
        <v/>
      </c>
      <c r="BA88" s="44"/>
      <c r="BB88" s="44" t="str">
        <f t="shared" si="377"/>
        <v/>
      </c>
      <c r="BC88" s="44"/>
      <c r="BD88" s="44" t="str">
        <f t="shared" si="378"/>
        <v/>
      </c>
      <c r="BE88" s="44"/>
      <c r="BF88" s="43"/>
      <c r="BG88" s="43" t="str">
        <f t="shared" si="379"/>
        <v/>
      </c>
      <c r="BH88" s="44" t="str">
        <f t="shared" si="380"/>
        <v/>
      </c>
      <c r="BI88" s="45" t="str">
        <f t="shared" si="381"/>
        <v/>
      </c>
      <c r="BJ88" s="35"/>
      <c r="BK88" s="50"/>
      <c r="BL88" s="51"/>
      <c r="BM88" s="43">
        <v>11690</v>
      </c>
      <c r="BN88" s="44">
        <f t="shared" si="460"/>
        <v>68</v>
      </c>
      <c r="BO88" s="43">
        <v>343</v>
      </c>
      <c r="BP88" s="44">
        <f t="shared" si="461"/>
        <v>3</v>
      </c>
      <c r="BQ88" s="43">
        <v>7</v>
      </c>
      <c r="BR88" s="44">
        <f t="shared" si="462"/>
        <v>3</v>
      </c>
      <c r="BS88" s="43">
        <v>2</v>
      </c>
      <c r="BT88" s="60" t="str">
        <f t="shared" si="527"/>
        <v>サンリオ平成デニムポーチ</v>
      </c>
      <c r="BU88" s="67">
        <f t="shared" si="528"/>
        <v>1300</v>
      </c>
      <c r="BV88" s="43">
        <f t="shared" si="463"/>
        <v>3900</v>
      </c>
      <c r="BW88" s="45">
        <f t="shared" si="464"/>
        <v>0.57352941176470584</v>
      </c>
      <c r="BX88" s="35"/>
      <c r="BY88" s="27"/>
      <c r="BZ88" s="51"/>
      <c r="CA88" s="43">
        <v>3246</v>
      </c>
      <c r="CB88" s="44">
        <f t="shared" si="465"/>
        <v>59</v>
      </c>
      <c r="CC88" s="43">
        <v>84</v>
      </c>
      <c r="CD88" s="44">
        <f t="shared" si="466"/>
        <v>1</v>
      </c>
      <c r="CE88" s="43">
        <v>6</v>
      </c>
      <c r="CF88" s="44">
        <f t="shared" si="467"/>
        <v>2</v>
      </c>
      <c r="CG88" s="43"/>
      <c r="CH88" s="60" t="str">
        <f t="shared" si="468"/>
        <v>ギャルキティフェイスポーチ</v>
      </c>
      <c r="CI88" s="67">
        <f t="shared" si="469"/>
        <v>1000</v>
      </c>
      <c r="CJ88" s="43">
        <f t="shared" si="470"/>
        <v>2000</v>
      </c>
      <c r="CK88" s="45">
        <f t="shared" si="471"/>
        <v>0.33898305084745761</v>
      </c>
      <c r="CL88" s="35"/>
      <c r="CM88" s="27"/>
      <c r="CN88" s="51"/>
      <c r="CO88" s="43">
        <v>2206</v>
      </c>
      <c r="CP88" s="44">
        <f t="shared" si="472"/>
        <v>30</v>
      </c>
      <c r="CQ88" s="43">
        <v>58</v>
      </c>
      <c r="CR88" s="44">
        <f t="shared" si="473"/>
        <v>1</v>
      </c>
      <c r="CS88" s="43">
        <v>16</v>
      </c>
      <c r="CT88" s="44">
        <f t="shared" si="474"/>
        <v>1</v>
      </c>
      <c r="CU88" s="43">
        <v>0</v>
      </c>
      <c r="CV88" s="60" t="str">
        <f t="shared" si="531"/>
        <v>キティウインドウチャーム</v>
      </c>
      <c r="CW88" s="67">
        <f t="shared" si="532"/>
        <v>660</v>
      </c>
      <c r="CX88" s="43">
        <f t="shared" si="475"/>
        <v>660</v>
      </c>
      <c r="CY88" s="45">
        <f t="shared" si="476"/>
        <v>0.22</v>
      </c>
      <c r="CZ88" s="35"/>
      <c r="DA88" s="58"/>
      <c r="DB88" s="51"/>
      <c r="DC88" s="43">
        <v>8067</v>
      </c>
      <c r="DD88" s="44">
        <f t="shared" si="477"/>
        <v>34</v>
      </c>
      <c r="DE88" s="43">
        <v>333</v>
      </c>
      <c r="DF88" s="44">
        <f t="shared" si="478"/>
        <v>7</v>
      </c>
      <c r="DG88" s="43">
        <v>14</v>
      </c>
      <c r="DH88" s="44">
        <f t="shared" si="479"/>
        <v>10</v>
      </c>
      <c r="DI88" s="43">
        <v>0</v>
      </c>
      <c r="DJ88" s="60" t="str">
        <f t="shared" si="480"/>
        <v>サンリオリボンポーチ</v>
      </c>
      <c r="DK88" s="67">
        <f t="shared" si="481"/>
        <v>500</v>
      </c>
      <c r="DL88" s="43">
        <f t="shared" si="482"/>
        <v>5000</v>
      </c>
      <c r="DM88" s="45">
        <f t="shared" si="483"/>
        <v>1.4705882352941178</v>
      </c>
      <c r="DN88" s="35"/>
      <c r="DO88" s="27"/>
      <c r="DP88" s="51"/>
      <c r="DQ88" s="43">
        <v>4125</v>
      </c>
      <c r="DR88" s="44">
        <f t="shared" si="484"/>
        <v>17</v>
      </c>
      <c r="DS88" s="43">
        <v>111</v>
      </c>
      <c r="DT88" s="44">
        <f t="shared" si="485"/>
        <v>1</v>
      </c>
      <c r="DU88" s="43">
        <v>16</v>
      </c>
      <c r="DV88" s="44">
        <f t="shared" si="486"/>
        <v>1</v>
      </c>
      <c r="DW88" s="43">
        <v>0</v>
      </c>
      <c r="DX88" s="60" t="str">
        <f t="shared" si="487"/>
        <v>ジャグラーサウンドボタン</v>
      </c>
      <c r="DY88" s="67">
        <f t="shared" si="488"/>
        <v>660</v>
      </c>
      <c r="DZ88" s="43">
        <f t="shared" si="489"/>
        <v>660</v>
      </c>
      <c r="EA88" s="45">
        <f t="shared" si="490"/>
        <v>0.38823529411764707</v>
      </c>
      <c r="EB88" s="35"/>
      <c r="EC88" s="27"/>
      <c r="ED88" s="51" t="str">
        <f t="shared" si="382"/>
        <v/>
      </c>
      <c r="EE88" s="44"/>
      <c r="EF88" s="44" t="str">
        <f t="shared" si="383"/>
        <v/>
      </c>
      <c r="EG88" s="44"/>
      <c r="EH88" s="44" t="str">
        <f t="shared" si="384"/>
        <v/>
      </c>
      <c r="EI88" s="44"/>
      <c r="EJ88" s="44" t="str">
        <f t="shared" si="385"/>
        <v/>
      </c>
      <c r="EK88" s="44"/>
      <c r="EL88" s="43"/>
      <c r="EM88" s="43" t="str">
        <f t="shared" si="386"/>
        <v/>
      </c>
      <c r="EN88" s="44" t="str">
        <f t="shared" si="387"/>
        <v/>
      </c>
      <c r="EO88" s="45" t="str">
        <f t="shared" si="388"/>
        <v/>
      </c>
      <c r="EP88" s="35"/>
      <c r="EQ88" s="27"/>
      <c r="ER88" s="51" t="str">
        <f t="shared" si="389"/>
        <v/>
      </c>
      <c r="ES88" s="44"/>
      <c r="ET88" s="44" t="str">
        <f t="shared" si="390"/>
        <v/>
      </c>
      <c r="EU88" s="44"/>
      <c r="EV88" s="44" t="str">
        <f t="shared" si="391"/>
        <v/>
      </c>
      <c r="EW88" s="44"/>
      <c r="EX88" s="44" t="str">
        <f t="shared" si="392"/>
        <v/>
      </c>
      <c r="EY88" s="44"/>
      <c r="EZ88" s="43"/>
      <c r="FA88" s="43" t="str">
        <f t="shared" si="393"/>
        <v/>
      </c>
      <c r="FB88" s="44" t="str">
        <f t="shared" si="394"/>
        <v/>
      </c>
      <c r="FC88" s="45" t="str">
        <f t="shared" si="395"/>
        <v/>
      </c>
      <c r="FD88" s="35"/>
      <c r="FE88" s="27"/>
      <c r="FF88" s="51" t="str">
        <f t="shared" si="396"/>
        <v/>
      </c>
      <c r="FG88" s="44"/>
      <c r="FH88" s="44" t="str">
        <f t="shared" si="397"/>
        <v/>
      </c>
      <c r="FI88" s="44"/>
      <c r="FJ88" s="44" t="str">
        <f t="shared" si="398"/>
        <v/>
      </c>
      <c r="FK88" s="44"/>
      <c r="FL88" s="44" t="str">
        <f t="shared" si="399"/>
        <v/>
      </c>
      <c r="FM88" s="44"/>
      <c r="FN88" s="43"/>
      <c r="FO88" s="43" t="str">
        <f t="shared" si="400"/>
        <v/>
      </c>
      <c r="FP88" s="44" t="str">
        <f t="shared" si="401"/>
        <v/>
      </c>
      <c r="FQ88" s="45" t="str">
        <f t="shared" si="402"/>
        <v/>
      </c>
      <c r="FR88" s="35"/>
      <c r="FS88" s="27"/>
      <c r="FT88" s="51" t="str">
        <f t="shared" si="403"/>
        <v/>
      </c>
      <c r="FU88" s="44"/>
      <c r="FV88" s="44" t="str">
        <f t="shared" si="404"/>
        <v/>
      </c>
      <c r="FW88" s="44"/>
      <c r="FX88" s="44"/>
      <c r="FY88" s="44"/>
      <c r="FZ88" s="44" t="str">
        <f t="shared" si="406"/>
        <v/>
      </c>
      <c r="GA88" s="44"/>
      <c r="GB88" s="43"/>
      <c r="GC88" s="43" t="str">
        <f t="shared" si="407"/>
        <v/>
      </c>
      <c r="GD88" s="44" t="str">
        <f t="shared" si="408"/>
        <v/>
      </c>
      <c r="GE88" s="45" t="str">
        <f t="shared" si="409"/>
        <v/>
      </c>
      <c r="GF88" s="35"/>
      <c r="GG88" s="65"/>
      <c r="GH88" s="51" t="str">
        <f t="shared" si="410"/>
        <v/>
      </c>
      <c r="GI88" s="44"/>
      <c r="GJ88" s="44" t="str">
        <f t="shared" si="411"/>
        <v/>
      </c>
      <c r="GK88" s="44"/>
      <c r="GL88" s="44" t="str">
        <f t="shared" si="412"/>
        <v/>
      </c>
      <c r="GM88" s="44"/>
      <c r="GN88" s="44" t="str">
        <f t="shared" si="413"/>
        <v/>
      </c>
      <c r="GO88" s="44"/>
      <c r="GP88" s="43"/>
      <c r="GQ88" s="43" t="str">
        <f t="shared" si="414"/>
        <v/>
      </c>
      <c r="GR88" s="44" t="str">
        <f t="shared" si="415"/>
        <v/>
      </c>
      <c r="GS88" s="45" t="str">
        <f t="shared" si="416"/>
        <v/>
      </c>
      <c r="GT88" s="35"/>
      <c r="GU88" s="27"/>
      <c r="GV88" s="51" t="str">
        <f t="shared" si="417"/>
        <v/>
      </c>
      <c r="GW88" s="44"/>
      <c r="GX88" s="44" t="str">
        <f t="shared" si="418"/>
        <v/>
      </c>
      <c r="GY88" s="44"/>
      <c r="GZ88" s="44" t="str">
        <f t="shared" si="419"/>
        <v/>
      </c>
      <c r="HA88" s="44"/>
      <c r="HB88" s="44" t="str">
        <f t="shared" si="420"/>
        <v/>
      </c>
      <c r="HC88" s="44"/>
      <c r="HD88" s="43"/>
      <c r="HE88" s="43" t="str">
        <f t="shared" si="421"/>
        <v/>
      </c>
      <c r="HF88" s="44" t="str">
        <f t="shared" si="422"/>
        <v/>
      </c>
      <c r="HG88" s="45" t="str">
        <f t="shared" si="423"/>
        <v/>
      </c>
      <c r="HH88" s="35"/>
      <c r="HI88" s="27"/>
      <c r="HJ88" s="51" t="str">
        <f t="shared" si="424"/>
        <v/>
      </c>
      <c r="HK88" s="44"/>
      <c r="HL88" s="44" t="str">
        <f t="shared" si="425"/>
        <v/>
      </c>
      <c r="HM88" s="44"/>
      <c r="HN88" s="44" t="str">
        <f t="shared" si="426"/>
        <v/>
      </c>
      <c r="HO88" s="44"/>
      <c r="HP88" s="44" t="str">
        <f t="shared" si="427"/>
        <v/>
      </c>
      <c r="HQ88" s="44"/>
      <c r="HR88" s="43"/>
      <c r="HS88" s="43" t="str">
        <f t="shared" si="428"/>
        <v/>
      </c>
      <c r="HT88" s="44" t="str">
        <f t="shared" si="429"/>
        <v/>
      </c>
      <c r="HU88" s="45" t="str">
        <f t="shared" si="430"/>
        <v/>
      </c>
      <c r="HV88" s="35"/>
      <c r="HW88" s="61"/>
      <c r="HX88" s="51"/>
      <c r="HY88" s="43">
        <v>125</v>
      </c>
      <c r="HZ88" s="44">
        <v>866</v>
      </c>
      <c r="IA88" s="43">
        <v>10</v>
      </c>
      <c r="IB88" s="44"/>
      <c r="IC88" s="43">
        <v>1</v>
      </c>
      <c r="ID88" s="44">
        <f t="shared" si="493"/>
        <v>5</v>
      </c>
      <c r="IE88" s="43">
        <v>1</v>
      </c>
      <c r="IF88" s="60" t="str">
        <f>IF(HY88="","",IF84)</f>
        <v>ボンボンドロップシール</v>
      </c>
      <c r="IG88" s="67">
        <f>IF(HY87="","",IG84)</f>
        <v>2000</v>
      </c>
      <c r="IH88" s="43">
        <f t="shared" si="494"/>
        <v>10000</v>
      </c>
      <c r="II88" s="45">
        <f>IF(ID88="","",IH88/(HZ88*100))</f>
        <v>0.11547344110854503</v>
      </c>
      <c r="IJ88" s="35"/>
      <c r="IK88" s="27"/>
      <c r="IL88" s="51"/>
      <c r="IM88" s="43">
        <v>1248</v>
      </c>
      <c r="IN88" s="44">
        <f t="shared" si="495"/>
        <v>67</v>
      </c>
      <c r="IO88" s="43">
        <v>39</v>
      </c>
      <c r="IP88" s="44">
        <f t="shared" si="496"/>
        <v>1</v>
      </c>
      <c r="IQ88" s="43">
        <v>8</v>
      </c>
      <c r="IR88" s="44">
        <f t="shared" si="497"/>
        <v>1</v>
      </c>
      <c r="IS88" s="43">
        <v>0</v>
      </c>
      <c r="IT88" s="60" t="str">
        <f t="shared" si="533"/>
        <v>サンリオデニムポーチ</v>
      </c>
      <c r="IU88" s="67">
        <f t="shared" si="534"/>
        <v>1300</v>
      </c>
      <c r="IV88" s="43">
        <f t="shared" si="499"/>
        <v>1300</v>
      </c>
      <c r="IW88" s="45">
        <f t="shared" si="500"/>
        <v>0.19402985074626866</v>
      </c>
      <c r="IX88" s="35"/>
      <c r="IY88" s="33"/>
      <c r="IZ88" s="51"/>
      <c r="JA88" s="43">
        <v>5795</v>
      </c>
      <c r="JB88" s="44">
        <f t="shared" si="501"/>
        <v>12</v>
      </c>
      <c r="JC88" s="43">
        <v>172</v>
      </c>
      <c r="JD88" s="44">
        <f t="shared" si="502"/>
        <v>0</v>
      </c>
      <c r="JE88" s="43">
        <v>11</v>
      </c>
      <c r="JF88" s="44">
        <f t="shared" si="503"/>
        <v>0</v>
      </c>
      <c r="JG88" s="43">
        <v>0</v>
      </c>
      <c r="JH88" s="60" t="str">
        <f t="shared" si="504"/>
        <v>ギャルキティマスコット</v>
      </c>
      <c r="JI88" s="67">
        <f t="shared" si="505"/>
        <v>500</v>
      </c>
      <c r="JJ88" s="43">
        <f t="shared" si="506"/>
        <v>0</v>
      </c>
      <c r="JK88" s="45">
        <f t="shared" si="507"/>
        <v>0</v>
      </c>
      <c r="JL88" s="35"/>
      <c r="JM88" s="27"/>
      <c r="JN88" s="51"/>
      <c r="JO88" s="43">
        <v>6578</v>
      </c>
      <c r="JP88" s="44">
        <f t="shared" si="508"/>
        <v>70</v>
      </c>
      <c r="JQ88" s="43">
        <v>168</v>
      </c>
      <c r="JR88" s="44">
        <f t="shared" si="509"/>
        <v>2</v>
      </c>
      <c r="JS88" s="43">
        <v>11</v>
      </c>
      <c r="JT88" s="44">
        <f t="shared" si="510"/>
        <v>2</v>
      </c>
      <c r="JU88" s="43"/>
      <c r="JV88" s="60" t="str">
        <f t="shared" si="511"/>
        <v>ジャグラーイヤホン</v>
      </c>
      <c r="JW88" s="67">
        <f t="shared" si="512"/>
        <v>1100</v>
      </c>
      <c r="JX88" s="43">
        <f t="shared" si="513"/>
        <v>2200</v>
      </c>
      <c r="JY88" s="45">
        <f t="shared" si="514"/>
        <v>0.31428571428571428</v>
      </c>
      <c r="JZ88" s="35"/>
      <c r="KA88" s="61"/>
      <c r="KB88" s="51"/>
      <c r="KC88" s="43">
        <v>4872</v>
      </c>
      <c r="KD88" s="44">
        <f t="shared" si="515"/>
        <v>4</v>
      </c>
      <c r="KE88" s="43">
        <v>141</v>
      </c>
      <c r="KF88" s="44">
        <f t="shared" si="516"/>
        <v>0</v>
      </c>
      <c r="KG88" s="43">
        <v>24</v>
      </c>
      <c r="KH88" s="44">
        <f t="shared" si="517"/>
        <v>0</v>
      </c>
      <c r="KI88" s="43"/>
      <c r="KJ88" s="60" t="str">
        <f t="shared" si="518"/>
        <v>キティでかぱっちん</v>
      </c>
      <c r="KK88" s="67">
        <f t="shared" si="519"/>
        <v>0</v>
      </c>
      <c r="KL88" s="43">
        <f t="shared" si="520"/>
        <v>0</v>
      </c>
      <c r="KM88" s="45">
        <f t="shared" si="521"/>
        <v>0</v>
      </c>
      <c r="KN88" s="35"/>
      <c r="KO88" s="27"/>
      <c r="KP88" s="51"/>
      <c r="KQ88" s="43">
        <v>6731</v>
      </c>
      <c r="KR88" s="44">
        <f t="shared" si="522"/>
        <v>32</v>
      </c>
      <c r="KS88" s="43">
        <v>139</v>
      </c>
      <c r="KT88" s="44">
        <f t="shared" si="523"/>
        <v>1</v>
      </c>
      <c r="KU88" s="43">
        <v>15</v>
      </c>
      <c r="KV88" s="44">
        <f t="shared" si="524"/>
        <v>1</v>
      </c>
      <c r="KW88" s="43">
        <v>0</v>
      </c>
      <c r="KX88" s="60" t="str">
        <f t="shared" si="535"/>
        <v>モンチッチマスコット2</v>
      </c>
      <c r="KY88" s="67">
        <f t="shared" si="536"/>
        <v>539</v>
      </c>
      <c r="KZ88" s="43">
        <f t="shared" si="525"/>
        <v>539</v>
      </c>
      <c r="LA88" s="45">
        <f t="shared" si="526"/>
        <v>0.16843749999999999</v>
      </c>
      <c r="LB88" s="35"/>
      <c r="LC88" s="27"/>
      <c r="LD88" s="98"/>
      <c r="LE88" s="44"/>
      <c r="LF88" s="44"/>
      <c r="LG88" s="44">
        <v>532</v>
      </c>
      <c r="LH88" s="44">
        <f t="shared" si="537"/>
        <v>1</v>
      </c>
      <c r="LI88" s="43">
        <v>2</v>
      </c>
      <c r="LJ88" s="44">
        <f t="shared" si="538"/>
        <v>0</v>
      </c>
      <c r="LK88" s="44">
        <v>0</v>
      </c>
      <c r="LL88" s="72" t="str">
        <f>IF(LE87="","",LL85)</f>
        <v>ボンドロ</v>
      </c>
      <c r="LM88" s="67">
        <f>IF(LF87="","",LM85)</f>
        <v>1500</v>
      </c>
      <c r="LN88" s="44">
        <f t="shared" si="459"/>
        <v>0</v>
      </c>
      <c r="LO88" s="45"/>
      <c r="LP88" s="35"/>
      <c r="LQ88" s="27"/>
      <c r="LR88" s="51" t="str">
        <f t="shared" si="431"/>
        <v/>
      </c>
      <c r="LS88" s="44"/>
      <c r="LT88" s="44" t="str">
        <f t="shared" si="432"/>
        <v/>
      </c>
      <c r="LU88" s="44"/>
      <c r="LV88" s="44" t="str">
        <f t="shared" si="433"/>
        <v/>
      </c>
      <c r="LW88" s="44"/>
      <c r="LX88" s="44" t="str">
        <f t="shared" si="434"/>
        <v/>
      </c>
      <c r="LY88" s="44"/>
      <c r="LZ88" s="43"/>
      <c r="MA88" s="43" t="str">
        <f t="shared" si="435"/>
        <v/>
      </c>
      <c r="MB88" s="44" t="str">
        <f t="shared" si="436"/>
        <v/>
      </c>
      <c r="MC88" s="45" t="str">
        <f t="shared" si="437"/>
        <v/>
      </c>
      <c r="MD88" s="35"/>
      <c r="ME88" s="27"/>
      <c r="MF88" s="51" t="str">
        <f t="shared" si="438"/>
        <v/>
      </c>
      <c r="MG88" s="44"/>
      <c r="MH88" s="44" t="str">
        <f t="shared" si="439"/>
        <v/>
      </c>
      <c r="MI88" s="44"/>
      <c r="MJ88" s="44" t="str">
        <f t="shared" si="440"/>
        <v/>
      </c>
      <c r="MK88" s="44"/>
      <c r="ML88" s="44" t="str">
        <f t="shared" si="441"/>
        <v/>
      </c>
      <c r="MM88" s="44"/>
      <c r="MN88" s="43"/>
      <c r="MO88" s="43" t="str">
        <f t="shared" si="442"/>
        <v/>
      </c>
      <c r="MP88" s="44" t="str">
        <f t="shared" si="443"/>
        <v/>
      </c>
      <c r="MQ88" s="45" t="str">
        <f t="shared" si="444"/>
        <v/>
      </c>
      <c r="MR88" s="35"/>
      <c r="MS88" s="27"/>
      <c r="MT88" s="51" t="str">
        <f t="shared" si="445"/>
        <v/>
      </c>
      <c r="MU88" s="44"/>
      <c r="MV88" s="44" t="str">
        <f t="shared" si="446"/>
        <v/>
      </c>
      <c r="MW88" s="44"/>
      <c r="MX88" s="44" t="str">
        <f t="shared" si="447"/>
        <v/>
      </c>
      <c r="MY88" s="44"/>
      <c r="MZ88" s="44" t="str">
        <f t="shared" si="448"/>
        <v/>
      </c>
      <c r="NA88" s="44"/>
      <c r="NB88" s="43"/>
      <c r="NC88" s="43" t="str">
        <f t="shared" si="449"/>
        <v/>
      </c>
      <c r="ND88" s="44" t="str">
        <f t="shared" si="450"/>
        <v/>
      </c>
      <c r="NE88" s="45" t="str">
        <f t="shared" si="451"/>
        <v/>
      </c>
      <c r="NF88" s="35"/>
      <c r="NG88" s="27"/>
      <c r="NH88" s="51" t="str">
        <f t="shared" si="452"/>
        <v/>
      </c>
      <c r="NI88" s="44"/>
      <c r="NJ88" s="44" t="str">
        <f t="shared" si="453"/>
        <v/>
      </c>
      <c r="NK88" s="44"/>
      <c r="NL88" s="44" t="str">
        <f t="shared" si="454"/>
        <v/>
      </c>
      <c r="NM88" s="44"/>
      <c r="NN88" s="44" t="str">
        <f t="shared" si="455"/>
        <v/>
      </c>
      <c r="NO88" s="44"/>
      <c r="NP88" s="43"/>
      <c r="NQ88" s="43" t="str">
        <f t="shared" si="456"/>
        <v/>
      </c>
      <c r="NR88" s="44" t="str">
        <f t="shared" si="457"/>
        <v/>
      </c>
      <c r="NS88" s="45" t="str">
        <f t="shared" si="458"/>
        <v/>
      </c>
      <c r="NT88" s="35"/>
    </row>
    <row r="89" spans="1:384" ht="15" customHeight="1" thickBot="1" x14ac:dyDescent="0.25">
      <c r="A89" s="38"/>
      <c r="B89" s="39"/>
      <c r="C89" s="40"/>
      <c r="D89" s="40"/>
      <c r="E89" s="41"/>
      <c r="F89" s="41"/>
      <c r="G89" s="40"/>
      <c r="H89" s="42"/>
      <c r="I89" s="44"/>
      <c r="J89" s="44"/>
      <c r="K89" s="44"/>
      <c r="L89" s="44"/>
      <c r="M89" s="44"/>
      <c r="N89" s="44"/>
      <c r="O89" s="44"/>
      <c r="P89" s="43"/>
      <c r="Q89" s="43"/>
      <c r="R89" s="44"/>
      <c r="S89" s="45"/>
      <c r="T89" s="35"/>
      <c r="U89" s="27"/>
      <c r="V89" s="51" t="str">
        <f t="shared" si="361"/>
        <v/>
      </c>
      <c r="W89" s="44"/>
      <c r="X89" s="44"/>
      <c r="Y89" s="44"/>
      <c r="Z89" s="44"/>
      <c r="AA89" s="44"/>
      <c r="AB89" s="44"/>
      <c r="AC89" s="44"/>
      <c r="AD89" s="43"/>
      <c r="AE89" s="43"/>
      <c r="AF89" s="44"/>
      <c r="AG89" s="45"/>
      <c r="AH89" s="35"/>
      <c r="AI89" s="27"/>
      <c r="AJ89" s="51" t="str">
        <f t="shared" si="368"/>
        <v/>
      </c>
      <c r="AK89" s="44"/>
      <c r="AL89" s="44"/>
      <c r="AM89" s="44"/>
      <c r="AN89" s="44"/>
      <c r="AO89" s="44"/>
      <c r="AP89" s="44"/>
      <c r="AQ89" s="44"/>
      <c r="AR89" s="43"/>
      <c r="AS89" s="43"/>
      <c r="AT89" s="44"/>
      <c r="AU89" s="45"/>
      <c r="AV89" s="35"/>
      <c r="AW89" s="27"/>
      <c r="AX89" s="51" t="str">
        <f t="shared" si="375"/>
        <v/>
      </c>
      <c r="AY89" s="44"/>
      <c r="AZ89" s="44"/>
      <c r="BA89" s="44"/>
      <c r="BB89" s="44"/>
      <c r="BC89" s="44"/>
      <c r="BD89" s="44"/>
      <c r="BE89" s="44"/>
      <c r="BF89" s="43"/>
      <c r="BG89" s="43"/>
      <c r="BH89" s="44"/>
      <c r="BI89" s="45"/>
      <c r="BJ89" s="35"/>
      <c r="BK89" s="50"/>
      <c r="BL89" s="99"/>
      <c r="BM89" s="25">
        <v>13913</v>
      </c>
      <c r="BN89" s="44">
        <f t="shared" si="460"/>
        <v>330</v>
      </c>
      <c r="BO89" s="25">
        <v>751</v>
      </c>
      <c r="BP89" s="44">
        <f t="shared" si="461"/>
        <v>9</v>
      </c>
      <c r="BQ89" s="25">
        <v>8</v>
      </c>
      <c r="BR89" s="44">
        <f t="shared" si="462"/>
        <v>9</v>
      </c>
      <c r="BS89" s="25">
        <v>5</v>
      </c>
      <c r="BT89" s="60" t="str">
        <f t="shared" si="527"/>
        <v>たまごっちマスコット</v>
      </c>
      <c r="BU89" s="67">
        <f t="shared" si="528"/>
        <v>1100</v>
      </c>
      <c r="BV89" s="44">
        <f t="shared" si="463"/>
        <v>9900</v>
      </c>
      <c r="BW89" s="45">
        <f t="shared" si="464"/>
        <v>0.3</v>
      </c>
      <c r="BX89" s="35"/>
      <c r="BY89" s="27"/>
      <c r="BZ89" s="100"/>
      <c r="CA89" s="25">
        <v>3725</v>
      </c>
      <c r="CB89" s="44">
        <f t="shared" si="465"/>
        <v>82</v>
      </c>
      <c r="CC89" s="25">
        <v>122</v>
      </c>
      <c r="CD89" s="44">
        <f t="shared" si="466"/>
        <v>0</v>
      </c>
      <c r="CE89" s="25">
        <v>10</v>
      </c>
      <c r="CF89" s="44">
        <f t="shared" si="467"/>
        <v>0</v>
      </c>
      <c r="CG89" s="25"/>
      <c r="CH89" s="60" t="str">
        <f t="shared" si="468"/>
        <v>ゲームアーク</v>
      </c>
      <c r="CI89" s="67">
        <f t="shared" si="469"/>
        <v>0</v>
      </c>
      <c r="CJ89" s="44">
        <f t="shared" si="470"/>
        <v>0</v>
      </c>
      <c r="CK89" s="45">
        <f t="shared" si="471"/>
        <v>0</v>
      </c>
      <c r="CL89" s="35"/>
      <c r="CM89" s="27"/>
      <c r="CN89" s="100"/>
      <c r="CO89" s="25">
        <v>5182</v>
      </c>
      <c r="CP89" s="44">
        <f t="shared" si="472"/>
        <v>158</v>
      </c>
      <c r="CQ89" s="25">
        <v>157</v>
      </c>
      <c r="CR89" s="44">
        <f t="shared" si="473"/>
        <v>3</v>
      </c>
      <c r="CS89" s="25">
        <v>10</v>
      </c>
      <c r="CT89" s="44">
        <f t="shared" si="474"/>
        <v>2</v>
      </c>
      <c r="CU89" s="25">
        <v>0</v>
      </c>
      <c r="CV89" s="60" t="str">
        <f t="shared" si="531"/>
        <v>サンリオボアバンスクリップ</v>
      </c>
      <c r="CW89" s="67">
        <f t="shared" si="532"/>
        <v>1100</v>
      </c>
      <c r="CX89" s="44">
        <f t="shared" si="475"/>
        <v>2200</v>
      </c>
      <c r="CY89" s="45">
        <f t="shared" si="476"/>
        <v>0.13924050632911392</v>
      </c>
      <c r="CZ89" s="35"/>
      <c r="DA89" s="58"/>
      <c r="DB89" s="100"/>
      <c r="DC89" s="25">
        <v>9696</v>
      </c>
      <c r="DD89" s="44">
        <f t="shared" si="477"/>
        <v>63</v>
      </c>
      <c r="DE89" s="25">
        <v>465</v>
      </c>
      <c r="DF89" s="44">
        <f t="shared" si="478"/>
        <v>2</v>
      </c>
      <c r="DG89" s="25">
        <v>12</v>
      </c>
      <c r="DH89" s="44">
        <f t="shared" si="479"/>
        <v>1</v>
      </c>
      <c r="DI89" s="25">
        <v>0</v>
      </c>
      <c r="DJ89" s="60" t="str">
        <f t="shared" si="480"/>
        <v>サンリオボアバンスクリップ</v>
      </c>
      <c r="DK89" s="67">
        <f t="shared" si="481"/>
        <v>1100</v>
      </c>
      <c r="DL89" s="44">
        <f t="shared" si="482"/>
        <v>1100</v>
      </c>
      <c r="DM89" s="45">
        <f t="shared" si="483"/>
        <v>0.17460317460317459</v>
      </c>
      <c r="DN89" s="35"/>
      <c r="DO89" s="27"/>
      <c r="DP89" s="100"/>
      <c r="DQ89" s="25">
        <v>3986</v>
      </c>
      <c r="DR89" s="44">
        <f t="shared" si="484"/>
        <v>29</v>
      </c>
      <c r="DS89" s="25">
        <v>127</v>
      </c>
      <c r="DT89" s="44">
        <f t="shared" si="485"/>
        <v>0</v>
      </c>
      <c r="DU89" s="25">
        <v>11</v>
      </c>
      <c r="DV89" s="44">
        <f t="shared" si="486"/>
        <v>0</v>
      </c>
      <c r="DW89" s="25">
        <v>0</v>
      </c>
      <c r="DX89" s="60" t="str">
        <f t="shared" si="487"/>
        <v>キティしっぽ付きポーチ</v>
      </c>
      <c r="DY89" s="67">
        <f t="shared" si="488"/>
        <v>880</v>
      </c>
      <c r="DZ89" s="44">
        <f t="shared" si="489"/>
        <v>0</v>
      </c>
      <c r="EA89" s="45">
        <f t="shared" si="490"/>
        <v>0</v>
      </c>
      <c r="EB89" s="35"/>
      <c r="EC89" s="27"/>
      <c r="ED89" s="51" t="str">
        <f t="shared" si="382"/>
        <v/>
      </c>
      <c r="EE89" s="44"/>
      <c r="EF89" s="44"/>
      <c r="EG89" s="44"/>
      <c r="EH89" s="44"/>
      <c r="EI89" s="44"/>
      <c r="EJ89" s="44"/>
      <c r="EK89" s="44"/>
      <c r="EL89" s="43"/>
      <c r="EM89" s="43"/>
      <c r="EN89" s="44"/>
      <c r="EO89" s="45"/>
      <c r="EP89" s="35"/>
      <c r="EQ89" s="27"/>
      <c r="ER89" s="51" t="str">
        <f t="shared" si="389"/>
        <v/>
      </c>
      <c r="ES89" s="44"/>
      <c r="ET89" s="44"/>
      <c r="EU89" s="44"/>
      <c r="EV89" s="44"/>
      <c r="EW89" s="44"/>
      <c r="EX89" s="44"/>
      <c r="EY89" s="44"/>
      <c r="EZ89" s="43"/>
      <c r="FA89" s="43"/>
      <c r="FB89" s="44"/>
      <c r="FC89" s="45"/>
      <c r="FD89" s="35"/>
      <c r="FF89" s="51" t="str">
        <f t="shared" si="396"/>
        <v/>
      </c>
      <c r="FG89" s="44"/>
      <c r="FH89" s="44"/>
      <c r="FI89" s="44"/>
      <c r="FJ89" s="44"/>
      <c r="FK89" s="44"/>
      <c r="FL89" s="44"/>
      <c r="FM89" s="44"/>
      <c r="FN89" s="43"/>
      <c r="FO89" s="43"/>
      <c r="FP89" s="44"/>
      <c r="FQ89" s="45"/>
      <c r="FR89" s="35"/>
      <c r="FT89" s="51" t="str">
        <f t="shared" si="403"/>
        <v/>
      </c>
      <c r="FU89" s="44"/>
      <c r="FV89" s="44"/>
      <c r="FW89" s="44"/>
      <c r="FX89" s="44"/>
      <c r="FY89" s="44"/>
      <c r="FZ89" s="44"/>
      <c r="GA89" s="44"/>
      <c r="GB89" s="43"/>
      <c r="GC89" s="43"/>
      <c r="GD89" s="44"/>
      <c r="GE89" s="45"/>
      <c r="GF89" s="35"/>
      <c r="GH89" s="51" t="str">
        <f t="shared" si="410"/>
        <v/>
      </c>
      <c r="GI89" s="44"/>
      <c r="GJ89" s="44"/>
      <c r="GK89" s="44"/>
      <c r="GL89" s="44"/>
      <c r="GM89" s="44"/>
      <c r="GN89" s="44"/>
      <c r="GO89" s="44"/>
      <c r="GP89" s="43"/>
      <c r="GQ89" s="43"/>
      <c r="GR89" s="44"/>
      <c r="GS89" s="45"/>
      <c r="GT89" s="35"/>
      <c r="GU89" s="27"/>
      <c r="GV89" s="51" t="str">
        <f t="shared" si="417"/>
        <v/>
      </c>
      <c r="GW89" s="44"/>
      <c r="GX89" s="44"/>
      <c r="GY89" s="44"/>
      <c r="GZ89" s="44"/>
      <c r="HA89" s="44"/>
      <c r="HB89" s="44"/>
      <c r="HC89" s="44"/>
      <c r="HD89" s="43"/>
      <c r="HE89" s="43"/>
      <c r="HF89" s="44"/>
      <c r="HG89" s="45"/>
      <c r="HH89" s="35"/>
      <c r="HJ89" s="51" t="str">
        <f t="shared" si="424"/>
        <v/>
      </c>
      <c r="HK89" s="44"/>
      <c r="HL89" s="44"/>
      <c r="HM89" s="44"/>
      <c r="HN89" s="44"/>
      <c r="HO89" s="44"/>
      <c r="HP89" s="44"/>
      <c r="HQ89" s="44"/>
      <c r="HR89" s="43"/>
      <c r="HS89" s="43"/>
      <c r="HT89" s="44"/>
      <c r="HU89" s="45"/>
      <c r="HV89" s="35"/>
      <c r="HW89" s="61"/>
      <c r="HX89" s="100"/>
      <c r="HY89" s="25">
        <v>3721</v>
      </c>
      <c r="HZ89" s="44"/>
      <c r="IA89" s="25">
        <v>82</v>
      </c>
      <c r="IB89" s="44"/>
      <c r="IC89" s="25">
        <v>2</v>
      </c>
      <c r="ID89" s="44">
        <f t="shared" si="493"/>
        <v>4</v>
      </c>
      <c r="IE89" s="25"/>
      <c r="IF89" s="60" t="str">
        <f>IF(HY87="","",IF85)</f>
        <v>ジュエルドロップシール</v>
      </c>
      <c r="IG89" s="67">
        <f>IF(HY87="","",IG85)</f>
        <v>1000</v>
      </c>
      <c r="IH89" s="44">
        <f t="shared" si="494"/>
        <v>4000</v>
      </c>
      <c r="II89" s="45">
        <f>IF(ID89="","",IH89/(HZ88*100))</f>
        <v>4.6189376443418015E-2</v>
      </c>
      <c r="IJ89" s="35"/>
      <c r="IL89" s="100"/>
      <c r="IM89" s="25">
        <v>2558</v>
      </c>
      <c r="IN89" s="44">
        <f t="shared" si="495"/>
        <v>73</v>
      </c>
      <c r="IO89" s="25">
        <v>73</v>
      </c>
      <c r="IP89" s="44">
        <f t="shared" si="496"/>
        <v>5</v>
      </c>
      <c r="IQ89" s="25">
        <v>5</v>
      </c>
      <c r="IR89" s="44">
        <f t="shared" si="497"/>
        <v>5</v>
      </c>
      <c r="IS89" s="25">
        <v>3</v>
      </c>
      <c r="IT89" s="60" t="str">
        <f t="shared" si="533"/>
        <v>ゲームアーク</v>
      </c>
      <c r="IU89" s="67">
        <f t="shared" si="534"/>
        <v>600</v>
      </c>
      <c r="IV89" s="44">
        <f t="shared" si="499"/>
        <v>3000</v>
      </c>
      <c r="IW89" s="45">
        <f t="shared" si="500"/>
        <v>0.41095890410958902</v>
      </c>
      <c r="IX89" s="35" t="s">
        <v>858</v>
      </c>
      <c r="IY89" s="33"/>
      <c r="IZ89" s="100"/>
      <c r="JA89" s="25">
        <v>8861</v>
      </c>
      <c r="JB89" s="44">
        <f t="shared" si="501"/>
        <v>268</v>
      </c>
      <c r="JC89" s="25">
        <v>240</v>
      </c>
      <c r="JD89" s="44">
        <f t="shared" si="502"/>
        <v>18</v>
      </c>
      <c r="JE89" s="25">
        <v>28</v>
      </c>
      <c r="JF89" s="44">
        <f t="shared" si="503"/>
        <v>19</v>
      </c>
      <c r="JG89" s="25">
        <v>0</v>
      </c>
      <c r="JH89" s="60" t="str">
        <f t="shared" si="504"/>
        <v>ボンボンドロップシール</v>
      </c>
      <c r="JI89" s="67">
        <f t="shared" si="505"/>
        <v>200</v>
      </c>
      <c r="JJ89" s="44">
        <f t="shared" si="506"/>
        <v>3800</v>
      </c>
      <c r="JK89" s="45">
        <f t="shared" si="507"/>
        <v>0.1417910447761194</v>
      </c>
      <c r="JL89" s="35"/>
      <c r="JM89" s="27"/>
      <c r="JN89" s="100"/>
      <c r="JO89" s="25">
        <v>5680</v>
      </c>
      <c r="JP89" s="44">
        <f t="shared" si="508"/>
        <v>190</v>
      </c>
      <c r="JQ89" s="25">
        <v>417</v>
      </c>
      <c r="JR89" s="44">
        <f t="shared" si="509"/>
        <v>8</v>
      </c>
      <c r="JS89" s="25">
        <v>22</v>
      </c>
      <c r="JT89" s="44">
        <f t="shared" si="510"/>
        <v>8</v>
      </c>
      <c r="JU89" s="25"/>
      <c r="JV89" s="60" t="s">
        <v>1080</v>
      </c>
      <c r="JW89" s="67">
        <v>1100</v>
      </c>
      <c r="JX89" s="44">
        <f t="shared" si="513"/>
        <v>8800</v>
      </c>
      <c r="JY89" s="45">
        <f t="shared" si="514"/>
        <v>0.4631578947368421</v>
      </c>
      <c r="JZ89" s="35"/>
      <c r="KA89" s="61"/>
      <c r="KB89" s="100"/>
      <c r="KC89" s="25">
        <v>9077</v>
      </c>
      <c r="KD89" s="44">
        <f t="shared" si="515"/>
        <v>210</v>
      </c>
      <c r="KE89" s="25">
        <v>516</v>
      </c>
      <c r="KF89" s="44">
        <f t="shared" si="516"/>
        <v>4</v>
      </c>
      <c r="KG89" s="25">
        <v>16</v>
      </c>
      <c r="KH89" s="44">
        <f t="shared" si="517"/>
        <v>3</v>
      </c>
      <c r="KI89" s="25"/>
      <c r="KJ89" s="60" t="str">
        <f t="shared" si="518"/>
        <v>たまごっちマスコット</v>
      </c>
      <c r="KK89" s="67">
        <f t="shared" si="519"/>
        <v>1100</v>
      </c>
      <c r="KL89" s="44">
        <f t="shared" si="520"/>
        <v>3300</v>
      </c>
      <c r="KM89" s="45">
        <f t="shared" si="521"/>
        <v>0.15714285714285714</v>
      </c>
      <c r="KN89" s="35"/>
      <c r="KO89" s="27"/>
      <c r="KP89" s="100"/>
      <c r="KQ89" s="25">
        <v>6776</v>
      </c>
      <c r="KR89" s="44">
        <f t="shared" si="522"/>
        <v>9</v>
      </c>
      <c r="KS89" s="25">
        <v>308</v>
      </c>
      <c r="KT89" s="44">
        <f t="shared" si="523"/>
        <v>0</v>
      </c>
      <c r="KU89" s="25">
        <v>12</v>
      </c>
      <c r="KV89" s="44">
        <f t="shared" si="524"/>
        <v>0</v>
      </c>
      <c r="KW89" s="25">
        <v>0</v>
      </c>
      <c r="KX89" s="60" t="str">
        <f t="shared" si="535"/>
        <v>キティウインドウポーチ</v>
      </c>
      <c r="KY89" s="67">
        <f t="shared" si="536"/>
        <v>0</v>
      </c>
      <c r="KZ89" s="44">
        <f t="shared" si="525"/>
        <v>0</v>
      </c>
      <c r="LA89" s="45">
        <f t="shared" si="526"/>
        <v>0</v>
      </c>
      <c r="LB89" s="35"/>
      <c r="LC89" s="27"/>
      <c r="LD89" s="74"/>
      <c r="LE89" s="75"/>
      <c r="LF89" s="75"/>
      <c r="LG89" s="75">
        <v>1166</v>
      </c>
      <c r="LH89" s="75">
        <f t="shared" si="537"/>
        <v>0</v>
      </c>
      <c r="LI89" s="76">
        <v>2</v>
      </c>
      <c r="LJ89" s="75">
        <f t="shared" si="538"/>
        <v>0</v>
      </c>
      <c r="LK89" s="75">
        <v>0</v>
      </c>
      <c r="LL89" s="77" t="str">
        <f>IF(LE87="","",LL86)</f>
        <v>ボンドロ</v>
      </c>
      <c r="LM89" s="78">
        <f>IF(LF87="","",LM86)</f>
        <v>1500</v>
      </c>
      <c r="LN89" s="75">
        <f t="shared" si="459"/>
        <v>0</v>
      </c>
      <c r="LO89" s="79"/>
      <c r="LP89" s="35"/>
      <c r="LQ89" s="27"/>
      <c r="LR89" s="51" t="str">
        <f t="shared" si="431"/>
        <v/>
      </c>
      <c r="LS89" s="44"/>
      <c r="LT89" s="44"/>
      <c r="LU89" s="44"/>
      <c r="LV89" s="44"/>
      <c r="LW89" s="44"/>
      <c r="LX89" s="44"/>
      <c r="LY89" s="44"/>
      <c r="LZ89" s="43"/>
      <c r="MA89" s="43"/>
      <c r="MB89" s="44"/>
      <c r="MC89" s="45"/>
      <c r="MD89" s="35"/>
      <c r="ME89" s="27"/>
      <c r="MF89" s="51" t="str">
        <f t="shared" si="438"/>
        <v/>
      </c>
      <c r="MG89" s="44"/>
      <c r="MH89" s="44"/>
      <c r="MI89" s="44"/>
      <c r="MJ89" s="44"/>
      <c r="MK89" s="44"/>
      <c r="ML89" s="44"/>
      <c r="MM89" s="44"/>
      <c r="MN89" s="43"/>
      <c r="MO89" s="43"/>
      <c r="MP89" s="44"/>
      <c r="MQ89" s="45"/>
      <c r="MR89" s="35"/>
      <c r="MS89" s="27"/>
      <c r="MT89" s="51" t="str">
        <f t="shared" si="445"/>
        <v/>
      </c>
      <c r="MU89" s="44"/>
      <c r="MV89" s="44"/>
      <c r="MW89" s="44"/>
      <c r="MX89" s="44"/>
      <c r="MY89" s="44"/>
      <c r="MZ89" s="44"/>
      <c r="NA89" s="44"/>
      <c r="NB89" s="43"/>
      <c r="NC89" s="43"/>
      <c r="ND89" s="44"/>
      <c r="NE89" s="45"/>
      <c r="NF89" s="35"/>
      <c r="NG89" s="27"/>
      <c r="NH89" s="51" t="str">
        <f t="shared" si="452"/>
        <v/>
      </c>
      <c r="NI89" s="44"/>
      <c r="NJ89" s="44"/>
      <c r="NK89" s="44"/>
      <c r="NL89" s="44"/>
      <c r="NM89" s="44"/>
      <c r="NN89" s="44"/>
      <c r="NO89" s="44"/>
      <c r="NP89" s="43"/>
      <c r="NQ89" s="43"/>
      <c r="NR89" s="44"/>
      <c r="NS89" s="45"/>
      <c r="NT89" s="35"/>
    </row>
    <row r="90" spans="1:384" ht="15" customHeight="1" thickTop="1" thickBot="1" x14ac:dyDescent="0.25">
      <c r="A90" s="38"/>
      <c r="B90" s="39"/>
      <c r="C90" s="40"/>
      <c r="D90" s="40"/>
      <c r="E90" s="41"/>
      <c r="F90" s="41"/>
      <c r="G90" s="40"/>
      <c r="H90" s="42"/>
      <c r="I90" s="44"/>
      <c r="J90" s="44" t="str">
        <f>IF(I90="","",I90-I91)</f>
        <v/>
      </c>
      <c r="K90" s="44"/>
      <c r="L90" s="44" t="str">
        <f>IF(K90="","",K90-K91)</f>
        <v/>
      </c>
      <c r="M90" s="44"/>
      <c r="N90" s="44" t="str">
        <f>IF(M90="","",M91+O91-M90)</f>
        <v/>
      </c>
      <c r="O90" s="44"/>
      <c r="P90" s="43"/>
      <c r="Q90" s="43" t="str">
        <f>IF(I90="","",Q91)</f>
        <v/>
      </c>
      <c r="R90" s="44" t="str">
        <f t="shared" ref="R90:R127" si="539">IF(Q90="","",N90*Q90)</f>
        <v/>
      </c>
      <c r="S90" s="45" t="str">
        <f t="shared" ref="S90:S127" si="540">IF(R90="","",R90/(J90*100))</f>
        <v/>
      </c>
      <c r="T90" s="35"/>
      <c r="U90" s="27"/>
      <c r="V90" s="51" t="str">
        <f t="shared" si="361"/>
        <v/>
      </c>
      <c r="W90" s="67"/>
      <c r="X90" s="44" t="str">
        <f>IF(W90="","",W90-W91)</f>
        <v/>
      </c>
      <c r="Y90" s="44"/>
      <c r="Z90" s="44" t="str">
        <f>IF(Y90="","",Y90-Y91)</f>
        <v/>
      </c>
      <c r="AA90" s="44"/>
      <c r="AB90" s="44" t="str">
        <f>IF(AA90="","",AA91+AC91-AA90)</f>
        <v/>
      </c>
      <c r="AC90" s="44"/>
      <c r="AD90" s="43"/>
      <c r="AE90" s="43" t="str">
        <f>IF(W90="","",AE91)</f>
        <v/>
      </c>
      <c r="AF90" s="44" t="str">
        <f t="shared" ref="AF90:AF122" si="541">IF(AE90="","",AB90*AE90)</f>
        <v/>
      </c>
      <c r="AG90" s="45" t="str">
        <f t="shared" ref="AG90:AG122" si="542">IF(AF90="","",AF90/(X90*100))</f>
        <v/>
      </c>
      <c r="AH90" s="35"/>
      <c r="AI90" s="27"/>
      <c r="AJ90" s="51" t="str">
        <f t="shared" si="368"/>
        <v/>
      </c>
      <c r="AK90" s="44"/>
      <c r="AL90" s="44" t="str">
        <f>IF(AK90="","",AK90-AK91)</f>
        <v/>
      </c>
      <c r="AM90" s="44"/>
      <c r="AN90" s="44" t="str">
        <f>IF(AM90="","",AM90-AM91)</f>
        <v/>
      </c>
      <c r="AO90" s="44"/>
      <c r="AP90" s="44" t="str">
        <f>IF(AO90="","",AO91+AQ91-AO90)</f>
        <v/>
      </c>
      <c r="AQ90" s="44"/>
      <c r="AR90" s="43"/>
      <c r="AS90" s="43" t="str">
        <f>IF(AK90="","",AS91)</f>
        <v/>
      </c>
      <c r="AT90" s="44" t="str">
        <f t="shared" ref="AT90:AT127" si="543">IF(AS90="","",AP90*AS90)</f>
        <v/>
      </c>
      <c r="AU90" s="45" t="str">
        <f t="shared" ref="AU90:AU127" si="544">IF(AT90="","",AT90/(AL90*100))</f>
        <v/>
      </c>
      <c r="AV90" s="35"/>
      <c r="AW90" s="27"/>
      <c r="AX90" s="51" t="str">
        <f t="shared" si="375"/>
        <v/>
      </c>
      <c r="AY90" s="44"/>
      <c r="AZ90" s="44" t="str">
        <f>IF(AY90="","",AY90-AY91)</f>
        <v/>
      </c>
      <c r="BA90" s="44"/>
      <c r="BB90" s="44" t="str">
        <f>IF(BA90="","",BA90-BA91)</f>
        <v/>
      </c>
      <c r="BC90" s="44"/>
      <c r="BD90" s="44" t="str">
        <f>IF(BC90="","",BC91+BE91-BC90)</f>
        <v/>
      </c>
      <c r="BE90" s="44"/>
      <c r="BF90" s="43"/>
      <c r="BG90" s="43" t="str">
        <f>IF(AY90="","",BG91)</f>
        <v/>
      </c>
      <c r="BH90" s="44" t="str">
        <f t="shared" ref="BH90:BH127" si="545">IF(BG90="","",BD90*BG90)</f>
        <v/>
      </c>
      <c r="BI90" s="45" t="str">
        <f t="shared" ref="BI90:BI127" si="546">IF(BH90="","",BH90/(AZ90*100))</f>
        <v/>
      </c>
      <c r="BJ90" s="35"/>
      <c r="BK90" s="50"/>
      <c r="BL90" s="74"/>
      <c r="BM90" s="75">
        <v>15668</v>
      </c>
      <c r="BN90" s="75">
        <f t="shared" si="460"/>
        <v>47</v>
      </c>
      <c r="BO90" s="75">
        <v>820</v>
      </c>
      <c r="BP90" s="75">
        <f t="shared" si="461"/>
        <v>5</v>
      </c>
      <c r="BQ90" s="75">
        <v>110</v>
      </c>
      <c r="BR90" s="75">
        <f t="shared" si="462"/>
        <v>17</v>
      </c>
      <c r="BS90" s="75">
        <v>7</v>
      </c>
      <c r="BT90" s="77" t="str">
        <f t="shared" si="527"/>
        <v>ＡＩモンスターラバー</v>
      </c>
      <c r="BU90" s="78">
        <f t="shared" si="528"/>
        <v>198</v>
      </c>
      <c r="BV90" s="75">
        <f t="shared" si="463"/>
        <v>3366</v>
      </c>
      <c r="BW90" s="79">
        <f t="shared" si="464"/>
        <v>0.71617021276595749</v>
      </c>
      <c r="BX90" s="35"/>
      <c r="BY90" s="27"/>
      <c r="BZ90" s="74"/>
      <c r="CA90" s="75">
        <v>4328</v>
      </c>
      <c r="CB90" s="75">
        <f t="shared" si="465"/>
        <v>217</v>
      </c>
      <c r="CC90" s="75">
        <v>80</v>
      </c>
      <c r="CD90" s="75">
        <f t="shared" si="466"/>
        <v>3</v>
      </c>
      <c r="CE90" s="75">
        <v>28</v>
      </c>
      <c r="CF90" s="75">
        <f t="shared" si="467"/>
        <v>5</v>
      </c>
      <c r="CG90" s="75"/>
      <c r="CH90" s="77" t="str">
        <f t="shared" si="468"/>
        <v>ボンボンドロップシール</v>
      </c>
      <c r="CI90" s="78">
        <f t="shared" si="469"/>
        <v>200</v>
      </c>
      <c r="CJ90" s="75">
        <f t="shared" si="470"/>
        <v>1000</v>
      </c>
      <c r="CK90" s="79">
        <f t="shared" si="471"/>
        <v>4.6082949308755762E-2</v>
      </c>
      <c r="CL90" s="35" t="s">
        <v>1075</v>
      </c>
      <c r="CM90" s="27"/>
      <c r="CN90" s="74"/>
      <c r="CO90" s="75">
        <v>2965</v>
      </c>
      <c r="CP90" s="75">
        <f t="shared" si="472"/>
        <v>48</v>
      </c>
      <c r="CQ90" s="75">
        <v>33</v>
      </c>
      <c r="CR90" s="75">
        <f t="shared" si="473"/>
        <v>0</v>
      </c>
      <c r="CS90" s="75">
        <v>14</v>
      </c>
      <c r="CT90" s="75">
        <f t="shared" si="474"/>
        <v>0</v>
      </c>
      <c r="CU90" s="75"/>
      <c r="CV90" s="77" t="str">
        <f t="shared" si="531"/>
        <v>yayaマスコット</v>
      </c>
      <c r="CW90" s="78">
        <f t="shared" si="532"/>
        <v>930</v>
      </c>
      <c r="CX90" s="75">
        <f t="shared" si="475"/>
        <v>0</v>
      </c>
      <c r="CY90" s="79">
        <f t="shared" si="476"/>
        <v>0</v>
      </c>
      <c r="CZ90" s="35" t="s">
        <v>1074</v>
      </c>
      <c r="DA90" s="58"/>
      <c r="DB90" s="74"/>
      <c r="DC90" s="75">
        <v>7422</v>
      </c>
      <c r="DD90" s="75">
        <f t="shared" si="477"/>
        <v>20</v>
      </c>
      <c r="DE90" s="75">
        <v>410</v>
      </c>
      <c r="DF90" s="75">
        <f t="shared" si="478"/>
        <v>0</v>
      </c>
      <c r="DG90" s="75">
        <v>11</v>
      </c>
      <c r="DH90" s="75">
        <f t="shared" si="479"/>
        <v>0</v>
      </c>
      <c r="DI90" s="75">
        <v>9</v>
      </c>
      <c r="DJ90" s="77" t="str">
        <f t="shared" si="480"/>
        <v>ギャルキティマスコット</v>
      </c>
      <c r="DK90" s="78">
        <f t="shared" si="481"/>
        <v>198</v>
      </c>
      <c r="DL90" s="75">
        <f t="shared" si="482"/>
        <v>0</v>
      </c>
      <c r="DM90" s="79">
        <f t="shared" si="483"/>
        <v>0</v>
      </c>
      <c r="DN90" s="35" t="s">
        <v>1078</v>
      </c>
      <c r="DO90" s="27"/>
      <c r="DP90" s="74"/>
      <c r="DQ90" s="75">
        <v>2975</v>
      </c>
      <c r="DR90" s="75">
        <f t="shared" si="484"/>
        <v>52</v>
      </c>
      <c r="DS90" s="75">
        <v>163</v>
      </c>
      <c r="DT90" s="75">
        <f t="shared" si="485"/>
        <v>12</v>
      </c>
      <c r="DU90" s="75">
        <v>90</v>
      </c>
      <c r="DV90" s="75">
        <f t="shared" si="486"/>
        <v>18</v>
      </c>
      <c r="DW90" s="75">
        <v>10</v>
      </c>
      <c r="DX90" s="77" t="str">
        <f t="shared" si="487"/>
        <v>AIラバーキーホルダー</v>
      </c>
      <c r="DY90" s="78">
        <f t="shared" si="488"/>
        <v>198</v>
      </c>
      <c r="DZ90" s="75">
        <f t="shared" si="489"/>
        <v>3564</v>
      </c>
      <c r="EA90" s="79">
        <f t="shared" si="490"/>
        <v>0.68538461538461537</v>
      </c>
      <c r="EB90" s="35"/>
      <c r="EC90" s="27"/>
      <c r="ED90" s="51" t="str">
        <f t="shared" si="382"/>
        <v/>
      </c>
      <c r="EE90" s="44"/>
      <c r="EF90" s="44" t="str">
        <f>IF(EE90="","",EE90-EE91)</f>
        <v/>
      </c>
      <c r="EG90" s="44"/>
      <c r="EH90" s="44" t="str">
        <f>IF(EG90="","",EG90-EG91)</f>
        <v/>
      </c>
      <c r="EI90" s="44"/>
      <c r="EJ90" s="44" t="str">
        <f>IF(EI90="","",EI91+EK91-EI90)</f>
        <v/>
      </c>
      <c r="EK90" s="44"/>
      <c r="EL90" s="43"/>
      <c r="EM90" s="43" t="str">
        <f>IF(EE90="","",EM91)</f>
        <v/>
      </c>
      <c r="EN90" s="44" t="str">
        <f t="shared" ref="EN90:EN122" si="547">IF(EM90="","",EJ90*EM90)</f>
        <v/>
      </c>
      <c r="EO90" s="45" t="str">
        <f t="shared" ref="EO90:EO122" si="548">IF(EN90="","",EN90/(EF90*100))</f>
        <v/>
      </c>
      <c r="EP90" s="35"/>
      <c r="EQ90" s="27"/>
      <c r="ER90" s="51" t="str">
        <f t="shared" si="389"/>
        <v/>
      </c>
      <c r="ES90" s="44"/>
      <c r="ET90" s="44" t="str">
        <f>IF(ES90="","",ES90-ES91)</f>
        <v/>
      </c>
      <c r="EU90" s="44"/>
      <c r="EV90" s="44" t="str">
        <f>IF(EU90="","",EU90-EU91)</f>
        <v/>
      </c>
      <c r="EW90" s="44"/>
      <c r="EX90" s="44" t="str">
        <f>IF(EW90="","",EW91+EY91-EW90)</f>
        <v/>
      </c>
      <c r="EY90" s="44"/>
      <c r="EZ90" s="43"/>
      <c r="FA90" s="43" t="str">
        <f>IF(ES90="","",FA91)</f>
        <v/>
      </c>
      <c r="FB90" s="44" t="str">
        <f t="shared" ref="FB90:FB127" si="549">IF(FA90="","",EX90*FA90)</f>
        <v/>
      </c>
      <c r="FC90" s="45" t="str">
        <f t="shared" ref="FC90:FC127" si="550">IF(FB90="","",FB90/(ET90*100))</f>
        <v/>
      </c>
      <c r="FD90" s="35"/>
      <c r="FF90" s="51" t="str">
        <f t="shared" si="396"/>
        <v/>
      </c>
      <c r="FG90" s="44"/>
      <c r="FH90" s="44" t="str">
        <f>IF(FG90="","",FG90-FG91)</f>
        <v/>
      </c>
      <c r="FI90" s="44"/>
      <c r="FJ90" s="44" t="str">
        <f>IF(FI90="","",FI90-FI91)</f>
        <v/>
      </c>
      <c r="FK90" s="44"/>
      <c r="FL90" s="44" t="str">
        <f>IF(FK90="","",FK91+FM91-FK90)</f>
        <v/>
      </c>
      <c r="FM90" s="44"/>
      <c r="FN90" s="43"/>
      <c r="FO90" s="43" t="str">
        <f>IF(FG90="","",FO91)</f>
        <v/>
      </c>
      <c r="FP90" s="44" t="str">
        <f t="shared" ref="FP90:FP122" si="551">IF(FO90="","",FL90*FO90)</f>
        <v/>
      </c>
      <c r="FQ90" s="45" t="str">
        <f t="shared" ref="FQ90:FQ122" si="552">IF(FP90="","",FP90/(FH90*100))</f>
        <v/>
      </c>
      <c r="FR90" s="35"/>
      <c r="FT90" s="51" t="str">
        <f t="shared" si="403"/>
        <v/>
      </c>
      <c r="FU90" s="44"/>
      <c r="FV90" s="44" t="str">
        <f>IF(FU90="","",FU90-FU91)</f>
        <v/>
      </c>
      <c r="FW90" s="44"/>
      <c r="FX90" s="44" t="str">
        <f>IF(FW90="","",FW90-FW91)</f>
        <v/>
      </c>
      <c r="FY90" s="44"/>
      <c r="FZ90" s="44" t="str">
        <f>IF(FY90="","",FY91+GA91-FY90)</f>
        <v/>
      </c>
      <c r="GA90" s="44"/>
      <c r="GB90" s="43"/>
      <c r="GC90" s="43" t="str">
        <f>IF(FU90="","",GC91)</f>
        <v/>
      </c>
      <c r="GD90" s="44" t="str">
        <f t="shared" ref="GD90:GD122" si="553">IF(GC90="","",FZ90*GC90)</f>
        <v/>
      </c>
      <c r="GE90" s="45" t="str">
        <f t="shared" ref="GE90:GE122" si="554">IF(GD90="","",GD90/(FV90*100))</f>
        <v/>
      </c>
      <c r="GF90" s="35"/>
      <c r="GH90" s="51" t="str">
        <f t="shared" si="410"/>
        <v/>
      </c>
      <c r="GI90" s="44"/>
      <c r="GJ90" s="44" t="str">
        <f>IF(GI90="","",GI90-GI91)</f>
        <v/>
      </c>
      <c r="GK90" s="44"/>
      <c r="GL90" s="44" t="str">
        <f>IF(GK90="","",GK90-GK91)</f>
        <v/>
      </c>
      <c r="GM90" s="44"/>
      <c r="GN90" s="44" t="str">
        <f>IF(GM90="","",GM91+GO91-GM90)</f>
        <v/>
      </c>
      <c r="GO90" s="44"/>
      <c r="GP90" s="43"/>
      <c r="GQ90" s="43" t="str">
        <f>IF(GI90="","",GQ91)</f>
        <v/>
      </c>
      <c r="GR90" s="44" t="str">
        <f t="shared" ref="GR90:GR122" si="555">IF(GQ90="","",GN90*GQ90)</f>
        <v/>
      </c>
      <c r="GS90" s="45" t="str">
        <f t="shared" ref="GS90:GS122" si="556">IF(GR90="","",GR90/(GJ90*100))</f>
        <v/>
      </c>
      <c r="GT90" s="35"/>
      <c r="GU90" s="27"/>
      <c r="GV90" s="51" t="str">
        <f t="shared" si="417"/>
        <v/>
      </c>
      <c r="GW90" s="44"/>
      <c r="GX90" s="44" t="str">
        <f>IF(GW90="","",GW90-GW91)</f>
        <v/>
      </c>
      <c r="GY90" s="44"/>
      <c r="GZ90" s="44" t="str">
        <f>IF(GY90="","",GY90-GY91)</f>
        <v/>
      </c>
      <c r="HA90" s="44"/>
      <c r="HB90" s="44" t="str">
        <f>IF(HA90="","",HA91+HC91-HA90)</f>
        <v/>
      </c>
      <c r="HC90" s="44"/>
      <c r="HD90" s="43"/>
      <c r="HE90" s="43" t="str">
        <f>IF(GW90="","",HE91)</f>
        <v/>
      </c>
      <c r="HF90" s="44" t="str">
        <f t="shared" ref="HF90:HF122" si="557">IF(HE90="","",HB90*HE90)</f>
        <v/>
      </c>
      <c r="HG90" s="45" t="str">
        <f t="shared" ref="HG90:HG122" si="558">IF(HF90="","",HF90/(GX90*100))</f>
        <v/>
      </c>
      <c r="HH90" s="35"/>
      <c r="HJ90" s="51" t="str">
        <f t="shared" si="424"/>
        <v/>
      </c>
      <c r="HK90" s="44"/>
      <c r="HL90" s="44" t="str">
        <f>IF(HK90="","",HK90-HK91)</f>
        <v/>
      </c>
      <c r="HM90" s="44"/>
      <c r="HN90" s="44" t="str">
        <f>IF(HM90="","",HM90-HM91)</f>
        <v/>
      </c>
      <c r="HO90" s="44"/>
      <c r="HP90" s="44" t="str">
        <f>IF(HO90="","",HO91+HQ91-HO90)</f>
        <v/>
      </c>
      <c r="HQ90" s="44"/>
      <c r="HR90" s="43"/>
      <c r="HS90" s="43" t="str">
        <f>IF(HK90="","",HS91)</f>
        <v/>
      </c>
      <c r="HT90" s="44" t="str">
        <f t="shared" ref="HT90:HT122" si="559">IF(HS90="","",HP90*HS90)</f>
        <v/>
      </c>
      <c r="HU90" s="45" t="str">
        <f t="shared" ref="HU90:HU122" si="560">IF(HT90="","",HT90/(HL90*100))</f>
        <v/>
      </c>
      <c r="HV90" s="35"/>
      <c r="HW90" s="61"/>
      <c r="HX90" s="74"/>
      <c r="HY90" s="75">
        <v>14026</v>
      </c>
      <c r="HZ90" s="75"/>
      <c r="IA90" s="75">
        <v>122</v>
      </c>
      <c r="IB90" s="75"/>
      <c r="IC90" s="75">
        <v>2</v>
      </c>
      <c r="ID90" s="75">
        <f t="shared" si="493"/>
        <v>4</v>
      </c>
      <c r="IE90" s="75">
        <v>1</v>
      </c>
      <c r="IF90" s="77" t="str">
        <f>IF(HY88="","",IF86)</f>
        <v>ボンボンドロップシール</v>
      </c>
      <c r="IG90" s="78">
        <f>IF(HY87="","",IG86)</f>
        <v>2000</v>
      </c>
      <c r="IH90" s="75">
        <f t="shared" si="494"/>
        <v>8000</v>
      </c>
      <c r="II90" s="79">
        <f>IF(ID90="","",IH90/(HZ88*100))</f>
        <v>9.237875288683603E-2</v>
      </c>
      <c r="IJ90" s="35"/>
      <c r="IL90" s="74"/>
      <c r="IM90" s="75">
        <v>1948</v>
      </c>
      <c r="IN90" s="75">
        <f t="shared" si="495"/>
        <v>202</v>
      </c>
      <c r="IO90" s="75">
        <v>48</v>
      </c>
      <c r="IP90" s="75">
        <f t="shared" si="496"/>
        <v>4</v>
      </c>
      <c r="IQ90" s="75">
        <v>29</v>
      </c>
      <c r="IR90" s="75">
        <f t="shared" si="497"/>
        <v>5</v>
      </c>
      <c r="IS90" s="75">
        <v>0</v>
      </c>
      <c r="IT90" s="77" t="str">
        <f t="shared" si="533"/>
        <v>ボンドロシール</v>
      </c>
      <c r="IU90" s="78">
        <f t="shared" si="534"/>
        <v>200</v>
      </c>
      <c r="IV90" s="75">
        <f t="shared" si="499"/>
        <v>1000</v>
      </c>
      <c r="IW90" s="79">
        <f t="shared" si="500"/>
        <v>4.9504950495049507E-2</v>
      </c>
      <c r="IX90" s="35"/>
      <c r="IY90" s="33"/>
      <c r="IZ90" s="74"/>
      <c r="JA90" s="75">
        <v>8387</v>
      </c>
      <c r="JB90" s="75">
        <f t="shared" si="501"/>
        <v>44</v>
      </c>
      <c r="JC90" s="75">
        <v>331</v>
      </c>
      <c r="JD90" s="75">
        <f t="shared" si="502"/>
        <v>1</v>
      </c>
      <c r="JE90" s="75">
        <v>16</v>
      </c>
      <c r="JF90" s="75">
        <f t="shared" si="503"/>
        <v>1</v>
      </c>
      <c r="JG90" s="75">
        <v>0</v>
      </c>
      <c r="JH90" s="77" t="str">
        <f t="shared" si="504"/>
        <v>雪見だいふくイヤホン</v>
      </c>
      <c r="JI90" s="78">
        <f t="shared" si="505"/>
        <v>1100</v>
      </c>
      <c r="JJ90" s="75">
        <f t="shared" si="506"/>
        <v>1100</v>
      </c>
      <c r="JK90" s="79">
        <f t="shared" si="507"/>
        <v>0.25</v>
      </c>
      <c r="JL90" s="35"/>
      <c r="JM90" s="27"/>
      <c r="JN90" s="74"/>
      <c r="JO90" s="75">
        <v>7311</v>
      </c>
      <c r="JP90" s="75">
        <f t="shared" si="508"/>
        <v>101</v>
      </c>
      <c r="JQ90" s="75">
        <v>306</v>
      </c>
      <c r="JR90" s="75">
        <f t="shared" si="509"/>
        <v>5</v>
      </c>
      <c r="JS90" s="75">
        <v>40</v>
      </c>
      <c r="JT90" s="75">
        <f t="shared" si="510"/>
        <v>6</v>
      </c>
      <c r="JU90" s="75"/>
      <c r="JV90" s="77" t="str">
        <f t="shared" si="511"/>
        <v>しばこ</v>
      </c>
      <c r="JW90" s="78">
        <f t="shared" si="512"/>
        <v>200</v>
      </c>
      <c r="JX90" s="75">
        <f t="shared" si="513"/>
        <v>1200</v>
      </c>
      <c r="JY90" s="79">
        <f t="shared" si="514"/>
        <v>0.11881188118811881</v>
      </c>
      <c r="JZ90" s="35"/>
      <c r="KA90" s="61"/>
      <c r="KB90" s="74"/>
      <c r="KC90" s="75">
        <v>1199</v>
      </c>
      <c r="KD90" s="75">
        <f t="shared" si="515"/>
        <v>63</v>
      </c>
      <c r="KE90" s="75">
        <v>255</v>
      </c>
      <c r="KF90" s="75">
        <f t="shared" si="516"/>
        <v>0</v>
      </c>
      <c r="KG90" s="75">
        <v>11</v>
      </c>
      <c r="KH90" s="75">
        <f t="shared" si="517"/>
        <v>0</v>
      </c>
      <c r="KI90" s="75"/>
      <c r="KJ90" s="77" t="str">
        <f t="shared" si="518"/>
        <v>ゲームアーク</v>
      </c>
      <c r="KK90" s="78">
        <f t="shared" si="519"/>
        <v>500</v>
      </c>
      <c r="KL90" s="75">
        <f t="shared" si="520"/>
        <v>0</v>
      </c>
      <c r="KM90" s="79">
        <f t="shared" si="521"/>
        <v>0</v>
      </c>
      <c r="KN90" s="35"/>
      <c r="KO90" s="27"/>
      <c r="KP90" s="74"/>
      <c r="KQ90" s="75">
        <v>6343</v>
      </c>
      <c r="KR90" s="75">
        <f t="shared" si="522"/>
        <v>160</v>
      </c>
      <c r="KS90" s="75">
        <v>237</v>
      </c>
      <c r="KT90" s="75">
        <f t="shared" si="523"/>
        <v>4</v>
      </c>
      <c r="KU90" s="75">
        <v>9</v>
      </c>
      <c r="KV90" s="75">
        <f t="shared" si="524"/>
        <v>3</v>
      </c>
      <c r="KW90" s="75">
        <v>0</v>
      </c>
      <c r="KX90" s="77" t="str">
        <f t="shared" si="535"/>
        <v>キティしっぽ付ポーチ</v>
      </c>
      <c r="KY90" s="78">
        <f t="shared" si="536"/>
        <v>0</v>
      </c>
      <c r="KZ90" s="75">
        <f t="shared" si="525"/>
        <v>0</v>
      </c>
      <c r="LA90" s="79">
        <f t="shared" si="526"/>
        <v>0</v>
      </c>
      <c r="LB90" s="35"/>
      <c r="LC90" s="27"/>
      <c r="LD90" s="51">
        <f>IF(A80="","",A80)</f>
        <v>46083</v>
      </c>
      <c r="LE90" s="43">
        <v>81650</v>
      </c>
      <c r="LF90" s="93">
        <f>IF(LE90="","",LE90-LE87)</f>
        <v>385</v>
      </c>
      <c r="LG90" s="43">
        <v>445</v>
      </c>
      <c r="LH90" s="43">
        <f t="shared" si="529"/>
        <v>0</v>
      </c>
      <c r="LI90" s="43">
        <v>2</v>
      </c>
      <c r="LJ90" s="87">
        <f t="shared" si="530"/>
        <v>0</v>
      </c>
      <c r="LK90" s="43">
        <v>0</v>
      </c>
      <c r="LL90" s="64" t="str">
        <f>IF(LE90="","",LL87)</f>
        <v>ボンドロ</v>
      </c>
      <c r="LM90" s="47">
        <f>IF(LF90="","",LM87)</f>
        <v>1200</v>
      </c>
      <c r="LN90" s="87">
        <f t="shared" si="459"/>
        <v>0</v>
      </c>
      <c r="LO90" s="54"/>
      <c r="LP90" s="35"/>
      <c r="LQ90" s="27"/>
      <c r="LR90" s="51" t="str">
        <f t="shared" si="431"/>
        <v/>
      </c>
      <c r="LS90" s="44"/>
      <c r="LT90" s="44" t="str">
        <f>IF(LS90="","",LS90-LS91)</f>
        <v/>
      </c>
      <c r="LU90" s="44"/>
      <c r="LV90" s="44" t="str">
        <f>IF(LU90="","",LU90-LU91)</f>
        <v/>
      </c>
      <c r="LW90" s="44"/>
      <c r="LX90" s="44" t="str">
        <f>IF(LW90="","",LW91+LY91-LW90)</f>
        <v/>
      </c>
      <c r="LY90" s="44"/>
      <c r="LZ90" s="43"/>
      <c r="MA90" s="43" t="str">
        <f>IF(LS90="","",MA91)</f>
        <v/>
      </c>
      <c r="MB90" s="44" t="str">
        <f t="shared" ref="MB90:MB122" si="561">IF(MA90="","",LX90*MA90)</f>
        <v/>
      </c>
      <c r="MC90" s="45" t="str">
        <f t="shared" ref="MC90:MC122" si="562">IF(MB90="","",MB90/(LT90*100))</f>
        <v/>
      </c>
      <c r="MD90" s="35"/>
      <c r="ME90" s="27"/>
      <c r="MF90" s="51" t="str">
        <f t="shared" si="438"/>
        <v/>
      </c>
      <c r="MG90" s="44"/>
      <c r="MH90" s="44" t="str">
        <f>IF(MG90="","",MG90-MG91)</f>
        <v/>
      </c>
      <c r="MI90" s="44"/>
      <c r="MJ90" s="44" t="str">
        <f>IF(MI90="","",MI90-MI91)</f>
        <v/>
      </c>
      <c r="MK90" s="44"/>
      <c r="ML90" s="44" t="str">
        <f>IF(MK90="","",MK91+MM91-MK90)</f>
        <v/>
      </c>
      <c r="MM90" s="44"/>
      <c r="MN90" s="43"/>
      <c r="MO90" s="43" t="str">
        <f>IF(MG90="","",MO91)</f>
        <v/>
      </c>
      <c r="MP90" s="44" t="str">
        <f t="shared" ref="MP90:MP122" si="563">IF(MO90="","",ML90*MO90)</f>
        <v/>
      </c>
      <c r="MQ90" s="45" t="str">
        <f t="shared" ref="MQ90:MQ122" si="564">IF(MP90="","",MP90/(MH90*100))</f>
        <v/>
      </c>
      <c r="MR90" s="35"/>
      <c r="MS90" s="27"/>
      <c r="MT90" s="51" t="str">
        <f t="shared" si="445"/>
        <v/>
      </c>
      <c r="MU90" s="44"/>
      <c r="MV90" s="44" t="str">
        <f>IF(MU90="","",MU90-MU91)</f>
        <v/>
      </c>
      <c r="MW90" s="44"/>
      <c r="MX90" s="44" t="str">
        <f>IF(MW90="","",MW90-MW91)</f>
        <v/>
      </c>
      <c r="MY90" s="44"/>
      <c r="MZ90" s="44" t="str">
        <f>IF(MY90="","",MY91+NA91-MY90)</f>
        <v/>
      </c>
      <c r="NA90" s="44"/>
      <c r="NB90" s="43"/>
      <c r="NC90" s="43" t="str">
        <f>IF(MU90="","",NC91)</f>
        <v/>
      </c>
      <c r="ND90" s="44" t="str">
        <f t="shared" ref="ND90:ND122" si="565">IF(NC90="","",MZ90*NC90)</f>
        <v/>
      </c>
      <c r="NE90" s="45" t="str">
        <f t="shared" ref="NE90:NE122" si="566">IF(ND90="","",ND90/(MV90*100))</f>
        <v/>
      </c>
      <c r="NF90" s="35"/>
      <c r="NG90" s="27"/>
      <c r="NH90" s="51" t="str">
        <f t="shared" si="452"/>
        <v/>
      </c>
      <c r="NI90" s="44"/>
      <c r="NJ90" s="44" t="str">
        <f>IF(NI90="","",NI90-NI91)</f>
        <v/>
      </c>
      <c r="NK90" s="44"/>
      <c r="NL90" s="44" t="str">
        <f>IF(NK90="","",NK90-NK91)</f>
        <v/>
      </c>
      <c r="NM90" s="44"/>
      <c r="NN90" s="44" t="str">
        <f>IF(NM90="","",NM91+NO91-NM90)</f>
        <v/>
      </c>
      <c r="NO90" s="44"/>
      <c r="NP90" s="43"/>
      <c r="NQ90" s="43" t="str">
        <f>IF(NI90="","",NQ91)</f>
        <v/>
      </c>
      <c r="NR90" s="44" t="str">
        <f t="shared" ref="NR90:NR122" si="567">IF(NQ90="","",NN90*NQ90)</f>
        <v/>
      </c>
      <c r="NS90" s="45" t="str">
        <f t="shared" ref="NS90:NS122" si="568">IF(NR90="","",NR90/(NJ90*100))</f>
        <v/>
      </c>
      <c r="NT90" s="35"/>
    </row>
    <row r="91" spans="1:384" ht="15" customHeight="1" thickTop="1" x14ac:dyDescent="0.2">
      <c r="A91" s="38"/>
      <c r="B91" s="39"/>
      <c r="C91" s="40"/>
      <c r="D91" s="40"/>
      <c r="E91" s="41"/>
      <c r="F91" s="41"/>
      <c r="G91" s="40"/>
      <c r="H91" s="42"/>
      <c r="I91" s="44"/>
      <c r="J91" s="44" t="str">
        <f>IF(I91="","",I91-I88)</f>
        <v/>
      </c>
      <c r="K91" s="44"/>
      <c r="L91" s="44" t="str">
        <f>IF(K91="","",K91-K88)</f>
        <v/>
      </c>
      <c r="M91" s="44"/>
      <c r="N91" s="44" t="str">
        <f>IF(M91="","",M88+O88-M91)</f>
        <v/>
      </c>
      <c r="O91" s="44"/>
      <c r="P91" s="43"/>
      <c r="Q91" s="43" t="str">
        <f>IF(I91="","",Q88)</f>
        <v/>
      </c>
      <c r="R91" s="44" t="str">
        <f t="shared" si="539"/>
        <v/>
      </c>
      <c r="S91" s="45" t="str">
        <f t="shared" si="540"/>
        <v/>
      </c>
      <c r="T91" s="35"/>
      <c r="U91" s="27"/>
      <c r="V91" s="51" t="str">
        <f t="shared" si="361"/>
        <v/>
      </c>
      <c r="W91" s="67"/>
      <c r="X91" s="44" t="str">
        <f>IF(W91="","",W91-W88)</f>
        <v/>
      </c>
      <c r="Y91" s="44"/>
      <c r="Z91" s="44" t="str">
        <f>IF(Y91="","",Y91-Y88)</f>
        <v/>
      </c>
      <c r="AA91" s="44"/>
      <c r="AB91" s="44" t="str">
        <f>IF(AA91="","",AA88+AC88-AA91)</f>
        <v/>
      </c>
      <c r="AC91" s="44"/>
      <c r="AD91" s="43"/>
      <c r="AE91" s="43" t="str">
        <f>IF(W91="","",AE88)</f>
        <v/>
      </c>
      <c r="AF91" s="44" t="str">
        <f t="shared" si="541"/>
        <v/>
      </c>
      <c r="AG91" s="45" t="str">
        <f t="shared" si="542"/>
        <v/>
      </c>
      <c r="AH91" s="35"/>
      <c r="AI91" s="27"/>
      <c r="AJ91" s="51" t="str">
        <f t="shared" si="368"/>
        <v/>
      </c>
      <c r="AK91" s="44"/>
      <c r="AL91" s="44" t="str">
        <f>IF(AK91="","",AK91-AK88)</f>
        <v/>
      </c>
      <c r="AM91" s="44"/>
      <c r="AN91" s="44" t="str">
        <f>IF(AM91="","",AM91-AM88)</f>
        <v/>
      </c>
      <c r="AO91" s="44"/>
      <c r="AP91" s="44" t="str">
        <f>IF(AO91="","",AO88+AQ88-AO91)</f>
        <v/>
      </c>
      <c r="AQ91" s="44"/>
      <c r="AR91" s="43"/>
      <c r="AS91" s="43" t="str">
        <f>IF(AK91="","",AS88)</f>
        <v/>
      </c>
      <c r="AT91" s="44" t="str">
        <f t="shared" si="543"/>
        <v/>
      </c>
      <c r="AU91" s="45" t="str">
        <f t="shared" si="544"/>
        <v/>
      </c>
      <c r="AV91" s="35"/>
      <c r="AW91" s="27"/>
      <c r="AX91" s="51" t="str">
        <f t="shared" si="375"/>
        <v/>
      </c>
      <c r="AY91" s="44"/>
      <c r="AZ91" s="44" t="str">
        <f>IF(AY91="","",AY91-AY88)</f>
        <v/>
      </c>
      <c r="BA91" s="44"/>
      <c r="BB91" s="44" t="str">
        <f>IF(BA91="","",BA91-BA88)</f>
        <v/>
      </c>
      <c r="BC91" s="44"/>
      <c r="BD91" s="44" t="str">
        <f>IF(BC91="","",BC88+BE88-BC91)</f>
        <v/>
      </c>
      <c r="BE91" s="44"/>
      <c r="BF91" s="43"/>
      <c r="BG91" s="43" t="str">
        <f>IF(AY91="","",BG88)</f>
        <v/>
      </c>
      <c r="BH91" s="44" t="str">
        <f t="shared" si="545"/>
        <v/>
      </c>
      <c r="BI91" s="45" t="str">
        <f t="shared" si="546"/>
        <v/>
      </c>
      <c r="BJ91" s="35"/>
      <c r="BK91" s="50"/>
      <c r="BL91" s="51">
        <f>IF($A79="","",$A79)</f>
        <v>46080</v>
      </c>
      <c r="BM91" s="43">
        <v>14426</v>
      </c>
      <c r="BN91" s="43">
        <f t="shared" si="460"/>
        <v>27</v>
      </c>
      <c r="BO91" s="43">
        <v>524</v>
      </c>
      <c r="BP91" s="87">
        <f t="shared" si="461"/>
        <v>0</v>
      </c>
      <c r="BQ91" s="43">
        <v>19</v>
      </c>
      <c r="BR91" s="43">
        <f t="shared" si="462"/>
        <v>0</v>
      </c>
      <c r="BS91" s="43">
        <v>0</v>
      </c>
      <c r="BT91" s="53" t="str">
        <f t="shared" si="527"/>
        <v>キティギャルマスコット</v>
      </c>
      <c r="BU91" s="47">
        <f t="shared" si="528"/>
        <v>660</v>
      </c>
      <c r="BV91" s="44">
        <f t="shared" si="463"/>
        <v>0</v>
      </c>
      <c r="BW91" s="89">
        <f t="shared" si="464"/>
        <v>0</v>
      </c>
      <c r="BX91" s="35"/>
      <c r="BY91" s="27"/>
      <c r="BZ91" s="51">
        <f>IF($A79="","",$A79)</f>
        <v>46080</v>
      </c>
      <c r="CA91" s="43">
        <v>3067</v>
      </c>
      <c r="CB91" s="43">
        <f t="shared" si="465"/>
        <v>20</v>
      </c>
      <c r="CC91" s="43">
        <v>58</v>
      </c>
      <c r="CD91" s="87">
        <f t="shared" si="466"/>
        <v>1</v>
      </c>
      <c r="CE91" s="43">
        <v>6</v>
      </c>
      <c r="CF91" s="43">
        <f t="shared" si="467"/>
        <v>1</v>
      </c>
      <c r="CG91" s="43">
        <v>0</v>
      </c>
      <c r="CH91" s="53" t="str">
        <f t="shared" si="468"/>
        <v>サンリオケープポーチ</v>
      </c>
      <c r="CI91" s="47">
        <f t="shared" si="469"/>
        <v>900</v>
      </c>
      <c r="CJ91" s="44">
        <f t="shared" si="470"/>
        <v>900</v>
      </c>
      <c r="CK91" s="89">
        <f t="shared" si="471"/>
        <v>0.45</v>
      </c>
      <c r="CL91" s="35"/>
      <c r="CM91" s="27"/>
      <c r="CN91" s="51">
        <f>IF($A79="","",$A79)</f>
        <v>46080</v>
      </c>
      <c r="CO91" s="43">
        <v>2718</v>
      </c>
      <c r="CP91" s="43">
        <f t="shared" si="472"/>
        <v>6</v>
      </c>
      <c r="CQ91" s="43">
        <v>68</v>
      </c>
      <c r="CR91" s="87">
        <f t="shared" si="473"/>
        <v>0</v>
      </c>
      <c r="CS91" s="43">
        <v>19</v>
      </c>
      <c r="CT91" s="43">
        <f t="shared" si="474"/>
        <v>0</v>
      </c>
      <c r="CU91" s="43">
        <v>0</v>
      </c>
      <c r="CV91" s="53" t="str">
        <f t="shared" si="531"/>
        <v>ゲーム機柄イヤホン</v>
      </c>
      <c r="CW91" s="47">
        <f t="shared" si="532"/>
        <v>1100</v>
      </c>
      <c r="CX91" s="44">
        <f t="shared" si="475"/>
        <v>0</v>
      </c>
      <c r="CY91" s="89">
        <f t="shared" si="476"/>
        <v>0</v>
      </c>
      <c r="CZ91" s="35"/>
      <c r="DA91" s="58"/>
      <c r="DB91" s="51">
        <f>IF($A79="","",$A79)</f>
        <v>46080</v>
      </c>
      <c r="DC91" s="43">
        <v>8889</v>
      </c>
      <c r="DD91" s="43">
        <f t="shared" si="477"/>
        <v>35</v>
      </c>
      <c r="DE91" s="43">
        <v>318</v>
      </c>
      <c r="DF91" s="87">
        <f t="shared" si="478"/>
        <v>3</v>
      </c>
      <c r="DG91" s="43">
        <v>12</v>
      </c>
      <c r="DH91" s="43">
        <f t="shared" si="479"/>
        <v>4</v>
      </c>
      <c r="DI91" s="43">
        <v>0</v>
      </c>
      <c r="DJ91" s="53" t="str">
        <f t="shared" si="480"/>
        <v>クーリッシュイヤホン</v>
      </c>
      <c r="DK91" s="47">
        <f t="shared" si="481"/>
        <v>1100</v>
      </c>
      <c r="DL91" s="44">
        <f t="shared" si="482"/>
        <v>4400</v>
      </c>
      <c r="DM91" s="89">
        <f t="shared" si="483"/>
        <v>1.2571428571428571</v>
      </c>
      <c r="DN91" s="35" t="s">
        <v>869</v>
      </c>
      <c r="DO91" s="27"/>
      <c r="DP91" s="51">
        <f>IF($A79="","",$A79)</f>
        <v>46080</v>
      </c>
      <c r="DQ91" s="43">
        <v>2798</v>
      </c>
      <c r="DR91" s="43">
        <f t="shared" si="484"/>
        <v>10</v>
      </c>
      <c r="DS91" s="43">
        <v>94</v>
      </c>
      <c r="DT91" s="87">
        <f t="shared" si="485"/>
        <v>4</v>
      </c>
      <c r="DU91" s="43">
        <v>3</v>
      </c>
      <c r="DV91" s="43">
        <f t="shared" si="486"/>
        <v>4</v>
      </c>
      <c r="DW91" s="59">
        <v>3</v>
      </c>
      <c r="DX91" s="53" t="str">
        <f t="shared" si="487"/>
        <v>ジャグラーイヤホン</v>
      </c>
      <c r="DY91" s="47">
        <f t="shared" si="488"/>
        <v>700</v>
      </c>
      <c r="DZ91" s="44">
        <f t="shared" si="489"/>
        <v>2800</v>
      </c>
      <c r="EA91" s="89">
        <f t="shared" si="490"/>
        <v>2.8</v>
      </c>
      <c r="EB91" s="35" t="s">
        <v>869</v>
      </c>
      <c r="EC91" s="27"/>
      <c r="ED91" s="51" t="str">
        <f t="shared" si="382"/>
        <v/>
      </c>
      <c r="EE91" s="44"/>
      <c r="EF91" s="44" t="str">
        <f>IF(EE91="","",EE91-EE88)</f>
        <v/>
      </c>
      <c r="EG91" s="44"/>
      <c r="EH91" s="44" t="str">
        <f>IF(EG91="","",EG91-EG88)</f>
        <v/>
      </c>
      <c r="EI91" s="44"/>
      <c r="EJ91" s="44" t="str">
        <f>IF(EI91="","",EI88+EK88-EI91)</f>
        <v/>
      </c>
      <c r="EK91" s="44"/>
      <c r="EL91" s="43"/>
      <c r="EM91" s="43" t="str">
        <f>IF(EE91="","",EM88)</f>
        <v/>
      </c>
      <c r="EN91" s="44" t="str">
        <f t="shared" si="547"/>
        <v/>
      </c>
      <c r="EO91" s="45" t="str">
        <f t="shared" si="548"/>
        <v/>
      </c>
      <c r="EP91" s="35"/>
      <c r="EQ91" s="27"/>
      <c r="ER91" s="51" t="str">
        <f t="shared" si="389"/>
        <v/>
      </c>
      <c r="ES91" s="44"/>
      <c r="ET91" s="44" t="str">
        <f>IF(ES91="","",ES91-ES88)</f>
        <v/>
      </c>
      <c r="EU91" s="44"/>
      <c r="EV91" s="44" t="str">
        <f>IF(EU91="","",EU91-EU88)</f>
        <v/>
      </c>
      <c r="EW91" s="44"/>
      <c r="EX91" s="44" t="str">
        <f>IF(EW91="","",EW88+EY88-EW91)</f>
        <v/>
      </c>
      <c r="EY91" s="44"/>
      <c r="EZ91" s="43"/>
      <c r="FA91" s="43" t="str">
        <f>IF(ES91="","",FA88)</f>
        <v/>
      </c>
      <c r="FB91" s="44" t="str">
        <f t="shared" si="549"/>
        <v/>
      </c>
      <c r="FC91" s="45" t="str">
        <f t="shared" si="550"/>
        <v/>
      </c>
      <c r="FD91" s="35"/>
      <c r="FF91" s="51" t="str">
        <f t="shared" si="396"/>
        <v/>
      </c>
      <c r="FG91" s="44"/>
      <c r="FH91" s="44" t="str">
        <f>IF(FG91="","",FG91-FG88)</f>
        <v/>
      </c>
      <c r="FI91" s="44"/>
      <c r="FJ91" s="44" t="str">
        <f>IF(FI91="","",FI91-FI88)</f>
        <v/>
      </c>
      <c r="FK91" s="44"/>
      <c r="FL91" s="44" t="str">
        <f>IF(FK91="","",FK88+FM88-FK91)</f>
        <v/>
      </c>
      <c r="FM91" s="44"/>
      <c r="FN91" s="43"/>
      <c r="FO91" s="43" t="str">
        <f>IF(FG91="","",FO88)</f>
        <v/>
      </c>
      <c r="FP91" s="44" t="str">
        <f t="shared" si="551"/>
        <v/>
      </c>
      <c r="FQ91" s="45" t="str">
        <f t="shared" si="552"/>
        <v/>
      </c>
      <c r="FR91" s="35"/>
      <c r="FT91" s="51" t="str">
        <f t="shared" si="403"/>
        <v/>
      </c>
      <c r="FU91" s="44"/>
      <c r="FV91" s="44" t="str">
        <f>IF(FU91="","",FU91-FU88)</f>
        <v/>
      </c>
      <c r="FW91" s="44"/>
      <c r="FX91" s="44" t="str">
        <f>IF(FW91="","",FW91-FW88)</f>
        <v/>
      </c>
      <c r="FY91" s="44"/>
      <c r="FZ91" s="44" t="str">
        <f>IF(FY91="","",FY88+GA88-FY91)</f>
        <v/>
      </c>
      <c r="GA91" s="44"/>
      <c r="GB91" s="43"/>
      <c r="GC91" s="43" t="str">
        <f>IF(FU91="","",GC88)</f>
        <v/>
      </c>
      <c r="GD91" s="44" t="str">
        <f t="shared" si="553"/>
        <v/>
      </c>
      <c r="GE91" s="45" t="str">
        <f t="shared" si="554"/>
        <v/>
      </c>
      <c r="GF91" s="35"/>
      <c r="GH91" s="51" t="str">
        <f t="shared" si="410"/>
        <v/>
      </c>
      <c r="GI91" s="44"/>
      <c r="GJ91" s="44" t="str">
        <f>IF(GI91="","",GI91-GI88)</f>
        <v/>
      </c>
      <c r="GK91" s="44"/>
      <c r="GL91" s="44" t="str">
        <f>IF(GK91="","",GK91-GK88)</f>
        <v/>
      </c>
      <c r="GM91" s="44"/>
      <c r="GN91" s="44" t="str">
        <f>IF(GM91="","",GM88+GO88-GM91)</f>
        <v/>
      </c>
      <c r="GO91" s="44"/>
      <c r="GP91" s="43"/>
      <c r="GQ91" s="43" t="str">
        <f>IF(GI91="","",GQ88)</f>
        <v/>
      </c>
      <c r="GR91" s="44" t="str">
        <f t="shared" si="555"/>
        <v/>
      </c>
      <c r="GS91" s="45" t="str">
        <f t="shared" si="556"/>
        <v/>
      </c>
      <c r="GT91" s="35"/>
      <c r="GU91" s="27"/>
      <c r="GV91" s="51" t="str">
        <f t="shared" si="417"/>
        <v/>
      </c>
      <c r="GW91" s="44"/>
      <c r="GX91" s="44" t="str">
        <f>IF(GW91="","",GW91-GW88)</f>
        <v/>
      </c>
      <c r="GY91" s="44"/>
      <c r="GZ91" s="44" t="str">
        <f>IF(GY91="","",GY91-GY88)</f>
        <v/>
      </c>
      <c r="HA91" s="44"/>
      <c r="HB91" s="44" t="str">
        <f>IF(HA91="","",HA88+HC88-HA91)</f>
        <v/>
      </c>
      <c r="HC91" s="44"/>
      <c r="HD91" s="43"/>
      <c r="HE91" s="43" t="str">
        <f>IF(GW91="","",HE88)</f>
        <v/>
      </c>
      <c r="HF91" s="44" t="str">
        <f t="shared" si="557"/>
        <v/>
      </c>
      <c r="HG91" s="45" t="str">
        <f t="shared" si="558"/>
        <v/>
      </c>
      <c r="HH91" s="35"/>
      <c r="HJ91" s="51" t="str">
        <f t="shared" si="424"/>
        <v/>
      </c>
      <c r="HK91" s="44"/>
      <c r="HL91" s="44" t="str">
        <f>IF(HK91="","",HK91-HK88)</f>
        <v/>
      </c>
      <c r="HM91" s="44"/>
      <c r="HN91" s="44" t="str">
        <f>IF(HM91="","",HM91-HM88)</f>
        <v/>
      </c>
      <c r="HO91" s="44"/>
      <c r="HP91" s="44" t="str">
        <f>IF(HO91="","",HO88+HQ88-HO91)</f>
        <v/>
      </c>
      <c r="HQ91" s="44"/>
      <c r="HR91" s="43"/>
      <c r="HS91" s="43" t="str">
        <f>IF(HK91="","",HS88)</f>
        <v/>
      </c>
      <c r="HT91" s="44" t="str">
        <f t="shared" si="559"/>
        <v/>
      </c>
      <c r="HU91" s="45" t="str">
        <f t="shared" si="560"/>
        <v/>
      </c>
      <c r="HV91" s="35"/>
      <c r="HW91" s="61"/>
      <c r="HX91" s="51">
        <f>IF($A79="","",$A79)</f>
        <v>46080</v>
      </c>
      <c r="HY91" s="43">
        <v>88</v>
      </c>
      <c r="HZ91" s="43">
        <f t="shared" si="491"/>
        <v>21</v>
      </c>
      <c r="IA91" s="43">
        <v>6</v>
      </c>
      <c r="IB91" s="87">
        <f t="shared" si="492"/>
        <v>1</v>
      </c>
      <c r="IC91" s="43">
        <v>0</v>
      </c>
      <c r="ID91" s="43">
        <f t="shared" si="493"/>
        <v>2</v>
      </c>
      <c r="IE91" s="43">
        <v>3</v>
      </c>
      <c r="IF91" s="53" t="str">
        <f>IF(HY91="","",IF87)</f>
        <v>サンリオクロック</v>
      </c>
      <c r="IG91" s="47">
        <f>IF(HY91="","",IG87)</f>
        <v>1200</v>
      </c>
      <c r="IH91" s="44">
        <f t="shared" si="494"/>
        <v>2400</v>
      </c>
      <c r="II91" s="89">
        <f>IF(ID91="","",IH91/(HZ91*100))</f>
        <v>1.1428571428571428</v>
      </c>
      <c r="IJ91" s="35" t="s">
        <v>1084</v>
      </c>
      <c r="IL91" s="51">
        <f>IF($A79="","",$A79)</f>
        <v>46080</v>
      </c>
      <c r="IM91" s="43">
        <v>2333</v>
      </c>
      <c r="IN91" s="43">
        <f t="shared" si="495"/>
        <v>11</v>
      </c>
      <c r="IO91" s="43">
        <v>42</v>
      </c>
      <c r="IP91" s="87">
        <f t="shared" si="496"/>
        <v>1</v>
      </c>
      <c r="IQ91" s="43">
        <v>11</v>
      </c>
      <c r="IR91" s="43">
        <f t="shared" si="497"/>
        <v>1</v>
      </c>
      <c r="IS91" s="43">
        <v>0</v>
      </c>
      <c r="IT91" s="53" t="str">
        <f t="shared" si="533"/>
        <v>キティボアバンスクリップ</v>
      </c>
      <c r="IU91" s="47">
        <f t="shared" si="534"/>
        <v>1100</v>
      </c>
      <c r="IV91" s="44">
        <f t="shared" si="499"/>
        <v>1100</v>
      </c>
      <c r="IW91" s="89">
        <f t="shared" si="500"/>
        <v>1</v>
      </c>
      <c r="IX91" s="35"/>
      <c r="IY91" s="33"/>
      <c r="IZ91" s="51">
        <f>IF($A79="","",$A79)</f>
        <v>46080</v>
      </c>
      <c r="JA91" s="43">
        <v>9293</v>
      </c>
      <c r="JB91" s="43">
        <f t="shared" si="501"/>
        <v>13</v>
      </c>
      <c r="JC91" s="43">
        <v>366</v>
      </c>
      <c r="JD91" s="87">
        <f t="shared" si="502"/>
        <v>0</v>
      </c>
      <c r="JE91" s="43">
        <v>10</v>
      </c>
      <c r="JF91" s="43">
        <f t="shared" si="503"/>
        <v>0</v>
      </c>
      <c r="JG91" s="43">
        <v>0</v>
      </c>
      <c r="JH91" s="53" t="str">
        <f t="shared" si="504"/>
        <v>サンリオデニムポーチ</v>
      </c>
      <c r="JI91" s="47">
        <f t="shared" si="505"/>
        <v>1300</v>
      </c>
      <c r="JJ91" s="44">
        <f t="shared" si="506"/>
        <v>0</v>
      </c>
      <c r="JK91" s="89">
        <f t="shared" si="507"/>
        <v>0</v>
      </c>
      <c r="JL91" s="35"/>
      <c r="JM91" s="27"/>
      <c r="JN91" s="51">
        <f>IF($A79="","",$A79)</f>
        <v>46080</v>
      </c>
      <c r="JO91" s="43">
        <v>170</v>
      </c>
      <c r="JP91" s="43">
        <f t="shared" si="508"/>
        <v>17</v>
      </c>
      <c r="JQ91" s="43">
        <v>225</v>
      </c>
      <c r="JR91" s="87">
        <f t="shared" si="509"/>
        <v>0</v>
      </c>
      <c r="JS91" s="43">
        <v>16</v>
      </c>
      <c r="JT91" s="43">
        <f t="shared" si="510"/>
        <v>-1</v>
      </c>
      <c r="JU91" s="43">
        <v>0</v>
      </c>
      <c r="JV91" s="53" t="str">
        <f t="shared" si="511"/>
        <v>モンチッチがま口</v>
      </c>
      <c r="JW91" s="47">
        <f t="shared" si="512"/>
        <v>400</v>
      </c>
      <c r="JX91" s="44">
        <f t="shared" si="513"/>
        <v>-400</v>
      </c>
      <c r="JY91" s="89">
        <f t="shared" si="514"/>
        <v>-0.23529411764705882</v>
      </c>
      <c r="JZ91" s="35"/>
      <c r="KA91" s="61"/>
      <c r="KB91" s="51">
        <f>IF($A79="","",$A79)</f>
        <v>46080</v>
      </c>
      <c r="KC91" s="43">
        <v>7080</v>
      </c>
      <c r="KD91" s="43">
        <f t="shared" si="515"/>
        <v>22</v>
      </c>
      <c r="KE91" s="43">
        <v>229</v>
      </c>
      <c r="KF91" s="87">
        <f t="shared" si="516"/>
        <v>0</v>
      </c>
      <c r="KG91" s="43">
        <v>18</v>
      </c>
      <c r="KH91" s="43">
        <f t="shared" si="517"/>
        <v>0</v>
      </c>
      <c r="KI91" s="43">
        <v>0</v>
      </c>
      <c r="KJ91" s="53" t="str">
        <f t="shared" si="518"/>
        <v>サンリオ豹柄キーケース</v>
      </c>
      <c r="KK91" s="47">
        <f t="shared" si="519"/>
        <v>1100</v>
      </c>
      <c r="KL91" s="44">
        <f t="shared" si="520"/>
        <v>0</v>
      </c>
      <c r="KM91" s="89">
        <f t="shared" si="521"/>
        <v>0</v>
      </c>
      <c r="KN91" s="35"/>
      <c r="KO91" s="27"/>
      <c r="KP91" s="51">
        <f>IF($A79="","",$A79)</f>
        <v>46080</v>
      </c>
      <c r="KQ91" s="43">
        <v>5493</v>
      </c>
      <c r="KR91" s="43">
        <f t="shared" si="522"/>
        <v>1</v>
      </c>
      <c r="KS91" s="43">
        <v>312</v>
      </c>
      <c r="KT91" s="87">
        <f t="shared" si="523"/>
        <v>2</v>
      </c>
      <c r="KU91" s="43">
        <v>9</v>
      </c>
      <c r="KV91" s="43">
        <f t="shared" si="524"/>
        <v>2</v>
      </c>
      <c r="KW91" s="43">
        <v>0</v>
      </c>
      <c r="KX91" s="53" t="str">
        <f t="shared" si="535"/>
        <v>キティボアバンスクリップ</v>
      </c>
      <c r="KY91" s="47">
        <f t="shared" si="536"/>
        <v>1100</v>
      </c>
      <c r="KZ91" s="44">
        <f t="shared" si="525"/>
        <v>2200</v>
      </c>
      <c r="LA91" s="89">
        <f t="shared" si="526"/>
        <v>22</v>
      </c>
      <c r="LB91" s="312" t="s">
        <v>1090</v>
      </c>
      <c r="LC91" s="27"/>
      <c r="LD91" s="98"/>
      <c r="LE91" s="44"/>
      <c r="LF91" s="44"/>
      <c r="LG91" s="44">
        <v>532</v>
      </c>
      <c r="LH91" s="44">
        <f t="shared" si="529"/>
        <v>0</v>
      </c>
      <c r="LI91" s="43">
        <v>2</v>
      </c>
      <c r="LJ91" s="44">
        <f t="shared" si="530"/>
        <v>0</v>
      </c>
      <c r="LK91" s="44">
        <v>0</v>
      </c>
      <c r="LL91" s="72" t="str">
        <f>IF(LE90="","",LL88)</f>
        <v>ボンドロ</v>
      </c>
      <c r="LM91" s="67">
        <f>IF(LF90="","",LM88)</f>
        <v>1500</v>
      </c>
      <c r="LN91" s="44">
        <f t="shared" si="459"/>
        <v>0</v>
      </c>
      <c r="LO91" s="45"/>
      <c r="LP91" s="35"/>
      <c r="LQ91" s="27"/>
      <c r="LR91" s="51" t="str">
        <f t="shared" si="431"/>
        <v/>
      </c>
      <c r="LS91" s="44"/>
      <c r="LT91" s="44" t="str">
        <f>IF(LS91="","",LS91-LS88)</f>
        <v/>
      </c>
      <c r="LU91" s="44"/>
      <c r="LV91" s="44" t="str">
        <f>IF(LU91="","",LU91-LU88)</f>
        <v/>
      </c>
      <c r="LW91" s="44"/>
      <c r="LX91" s="44" t="str">
        <f>IF(LW91="","",LW88+LY88-LW91)</f>
        <v/>
      </c>
      <c r="LY91" s="44"/>
      <c r="LZ91" s="43"/>
      <c r="MA91" s="43" t="str">
        <f>IF(LS91="","",MA88)</f>
        <v/>
      </c>
      <c r="MB91" s="44" t="str">
        <f t="shared" si="561"/>
        <v/>
      </c>
      <c r="MC91" s="45" t="str">
        <f t="shared" si="562"/>
        <v/>
      </c>
      <c r="MD91" s="35"/>
      <c r="ME91" s="27"/>
      <c r="MF91" s="51" t="str">
        <f t="shared" si="438"/>
        <v/>
      </c>
      <c r="MG91" s="44"/>
      <c r="MH91" s="44" t="str">
        <f>IF(MG91="","",MG91-MG88)</f>
        <v/>
      </c>
      <c r="MI91" s="44"/>
      <c r="MJ91" s="44" t="str">
        <f>IF(MI91="","",MI91-MI88)</f>
        <v/>
      </c>
      <c r="MK91" s="44"/>
      <c r="ML91" s="44" t="str">
        <f>IF(MK91="","",MK88+MM88-MK91)</f>
        <v/>
      </c>
      <c r="MM91" s="44"/>
      <c r="MN91" s="43"/>
      <c r="MO91" s="43" t="str">
        <f>IF(MG91="","",MO88)</f>
        <v/>
      </c>
      <c r="MP91" s="44" t="str">
        <f t="shared" si="563"/>
        <v/>
      </c>
      <c r="MQ91" s="45" t="str">
        <f t="shared" si="564"/>
        <v/>
      </c>
      <c r="MR91" s="35"/>
      <c r="MS91" s="27"/>
      <c r="MT91" s="51" t="str">
        <f t="shared" si="445"/>
        <v/>
      </c>
      <c r="MU91" s="44"/>
      <c r="MV91" s="44" t="str">
        <f>IF(MU91="","",MU91-MU88)</f>
        <v/>
      </c>
      <c r="MW91" s="44"/>
      <c r="MX91" s="44" t="str">
        <f>IF(MW91="","",MW91-MW88)</f>
        <v/>
      </c>
      <c r="MY91" s="44"/>
      <c r="MZ91" s="44" t="str">
        <f>IF(MY91="","",MY88+NA88-MY91)</f>
        <v/>
      </c>
      <c r="NA91" s="44"/>
      <c r="NB91" s="43"/>
      <c r="NC91" s="43" t="str">
        <f>IF(MU91="","",NC88)</f>
        <v/>
      </c>
      <c r="ND91" s="44" t="str">
        <f t="shared" si="565"/>
        <v/>
      </c>
      <c r="NE91" s="45" t="str">
        <f t="shared" si="566"/>
        <v/>
      </c>
      <c r="NF91" s="35"/>
      <c r="NG91" s="27"/>
      <c r="NH91" s="51" t="str">
        <f t="shared" si="452"/>
        <v/>
      </c>
      <c r="NI91" s="44"/>
      <c r="NJ91" s="44" t="str">
        <f>IF(NI91="","",NI91-NI88)</f>
        <v/>
      </c>
      <c r="NK91" s="44"/>
      <c r="NL91" s="44" t="str">
        <f>IF(NK91="","",NK91-NK88)</f>
        <v/>
      </c>
      <c r="NM91" s="44"/>
      <c r="NN91" s="44" t="str">
        <f>IF(NM91="","",NM88+NO88-NM91)</f>
        <v/>
      </c>
      <c r="NO91" s="44"/>
      <c r="NP91" s="43"/>
      <c r="NQ91" s="43" t="str">
        <f>IF(NI91="","",NQ88)</f>
        <v/>
      </c>
      <c r="NR91" s="44" t="str">
        <f t="shared" si="567"/>
        <v/>
      </c>
      <c r="NS91" s="45" t="str">
        <f t="shared" si="568"/>
        <v/>
      </c>
      <c r="NT91" s="35"/>
    </row>
    <row r="92" spans="1:384" ht="15" customHeight="1" thickBot="1" x14ac:dyDescent="0.25">
      <c r="A92" s="38"/>
      <c r="B92" s="39"/>
      <c r="C92" s="40"/>
      <c r="D92" s="40"/>
      <c r="E92" s="41"/>
      <c r="F92" s="41"/>
      <c r="G92" s="40"/>
      <c r="H92" s="42"/>
      <c r="I92" s="44"/>
      <c r="J92" s="44" t="str">
        <f>IF(I92="","",I92-I90)</f>
        <v/>
      </c>
      <c r="K92" s="44"/>
      <c r="L92" s="44" t="str">
        <f>IF(K92="","",K92-K90)</f>
        <v/>
      </c>
      <c r="M92" s="44"/>
      <c r="N92" s="44" t="str">
        <f>IF(M92="","",M90+O90-M92)</f>
        <v/>
      </c>
      <c r="O92" s="44"/>
      <c r="P92" s="43"/>
      <c r="Q92" s="43" t="str">
        <f>IF(I92="","",Q90)</f>
        <v/>
      </c>
      <c r="R92" s="44" t="str">
        <f t="shared" si="539"/>
        <v/>
      </c>
      <c r="S92" s="45" t="str">
        <f t="shared" si="540"/>
        <v/>
      </c>
      <c r="T92" s="35"/>
      <c r="U92" s="27"/>
      <c r="V92" s="51" t="str">
        <f t="shared" si="361"/>
        <v/>
      </c>
      <c r="W92" s="67"/>
      <c r="X92" s="44" t="str">
        <f>IF(W92="","",W92-W90)</f>
        <v/>
      </c>
      <c r="Y92" s="44"/>
      <c r="Z92" s="44" t="str">
        <f>IF(Y92="","",Y92-Y90)</f>
        <v/>
      </c>
      <c r="AA92" s="44"/>
      <c r="AB92" s="44" t="str">
        <f>IF(AA92="","",AA90+AC90-AA92)</f>
        <v/>
      </c>
      <c r="AC92" s="44"/>
      <c r="AD92" s="43"/>
      <c r="AE92" s="43" t="str">
        <f>IF(W92="","",AE90)</f>
        <v/>
      </c>
      <c r="AF92" s="44" t="str">
        <f t="shared" si="541"/>
        <v/>
      </c>
      <c r="AG92" s="45" t="str">
        <f t="shared" si="542"/>
        <v/>
      </c>
      <c r="AH92" s="35"/>
      <c r="AI92" s="27"/>
      <c r="AJ92" s="51" t="str">
        <f t="shared" si="368"/>
        <v/>
      </c>
      <c r="AK92" s="44"/>
      <c r="AL92" s="44" t="str">
        <f>IF(AK92="","",AK92-AK90)</f>
        <v/>
      </c>
      <c r="AM92" s="44"/>
      <c r="AN92" s="44" t="str">
        <f>IF(AM92="","",AM92-AM90)</f>
        <v/>
      </c>
      <c r="AO92" s="44"/>
      <c r="AP92" s="44" t="str">
        <f>IF(AO92="","",AO90+AQ90-AO92)</f>
        <v/>
      </c>
      <c r="AQ92" s="44"/>
      <c r="AR92" s="43"/>
      <c r="AS92" s="43" t="str">
        <f>IF(AK92="","",AS90)</f>
        <v/>
      </c>
      <c r="AT92" s="44" t="str">
        <f t="shared" si="543"/>
        <v/>
      </c>
      <c r="AU92" s="45" t="str">
        <f t="shared" si="544"/>
        <v/>
      </c>
      <c r="AV92" s="35"/>
      <c r="AW92" s="27"/>
      <c r="AX92" s="51" t="str">
        <f t="shared" si="375"/>
        <v/>
      </c>
      <c r="AY92" s="44"/>
      <c r="AZ92" s="44" t="str">
        <f>IF(AY92="","",AY92-AY90)</f>
        <v/>
      </c>
      <c r="BA92" s="44"/>
      <c r="BB92" s="44" t="str">
        <f>IF(BA92="","",BA92-BA90)</f>
        <v/>
      </c>
      <c r="BC92" s="44"/>
      <c r="BD92" s="44" t="str">
        <f>IF(BC92="","",BC90+BE90-BC92)</f>
        <v/>
      </c>
      <c r="BE92" s="44"/>
      <c r="BF92" s="43"/>
      <c r="BG92" s="43" t="str">
        <f>IF(AY92="","",BG90)</f>
        <v/>
      </c>
      <c r="BH92" s="44" t="str">
        <f t="shared" si="545"/>
        <v/>
      </c>
      <c r="BI92" s="45" t="str">
        <f t="shared" si="546"/>
        <v/>
      </c>
      <c r="BJ92" s="35"/>
      <c r="BK92" s="102"/>
      <c r="BL92" s="46"/>
      <c r="BM92" s="43">
        <v>11751</v>
      </c>
      <c r="BN92" s="44">
        <f t="shared" si="460"/>
        <v>61</v>
      </c>
      <c r="BO92" s="43">
        <v>344</v>
      </c>
      <c r="BP92" s="44">
        <f t="shared" si="461"/>
        <v>1</v>
      </c>
      <c r="BQ92" s="43">
        <v>8</v>
      </c>
      <c r="BR92" s="44">
        <f t="shared" si="462"/>
        <v>1</v>
      </c>
      <c r="BS92" s="43">
        <v>0</v>
      </c>
      <c r="BT92" s="60" t="str">
        <f t="shared" si="527"/>
        <v>サンリオ平成デニムポーチ</v>
      </c>
      <c r="BU92" s="67">
        <f t="shared" si="528"/>
        <v>1300</v>
      </c>
      <c r="BV92" s="43">
        <f t="shared" si="463"/>
        <v>1300</v>
      </c>
      <c r="BW92" s="45">
        <f t="shared" si="464"/>
        <v>0.21311475409836064</v>
      </c>
      <c r="BX92" s="35"/>
      <c r="BY92" s="27"/>
      <c r="BZ92" s="46"/>
      <c r="CA92" s="43">
        <v>3257</v>
      </c>
      <c r="CB92" s="44">
        <f t="shared" si="465"/>
        <v>11</v>
      </c>
      <c r="CC92" s="43">
        <v>85</v>
      </c>
      <c r="CD92" s="44">
        <f t="shared" si="466"/>
        <v>1</v>
      </c>
      <c r="CE92" s="43">
        <v>6</v>
      </c>
      <c r="CF92" s="44">
        <f t="shared" si="467"/>
        <v>0</v>
      </c>
      <c r="CG92" s="43">
        <v>3</v>
      </c>
      <c r="CH92" s="60" t="str">
        <f t="shared" si="468"/>
        <v>ギャルキティフェイスポーチ</v>
      </c>
      <c r="CI92" s="67">
        <f t="shared" si="469"/>
        <v>1000</v>
      </c>
      <c r="CJ92" s="43">
        <f t="shared" si="470"/>
        <v>0</v>
      </c>
      <c r="CK92" s="45">
        <f t="shared" si="471"/>
        <v>0</v>
      </c>
      <c r="CL92" s="35"/>
      <c r="CM92" s="27"/>
      <c r="CN92" s="46"/>
      <c r="CO92" s="43">
        <v>2214</v>
      </c>
      <c r="CP92" s="44">
        <f t="shared" si="472"/>
        <v>8</v>
      </c>
      <c r="CQ92" s="43">
        <v>58</v>
      </c>
      <c r="CR92" s="44">
        <f t="shared" si="473"/>
        <v>0</v>
      </c>
      <c r="CS92" s="43">
        <v>16</v>
      </c>
      <c r="CT92" s="44">
        <f t="shared" si="474"/>
        <v>0</v>
      </c>
      <c r="CU92" s="43">
        <v>0</v>
      </c>
      <c r="CV92" s="60" t="str">
        <f t="shared" si="531"/>
        <v>キティウインドウチャーム</v>
      </c>
      <c r="CW92" s="67">
        <f t="shared" si="532"/>
        <v>660</v>
      </c>
      <c r="CX92" s="43">
        <f t="shared" si="475"/>
        <v>0</v>
      </c>
      <c r="CY92" s="45">
        <f t="shared" si="476"/>
        <v>0</v>
      </c>
      <c r="CZ92" s="35"/>
      <c r="DA92" s="103"/>
      <c r="DB92" s="46"/>
      <c r="DC92" s="43">
        <v>8074</v>
      </c>
      <c r="DD92" s="44">
        <f t="shared" si="477"/>
        <v>7</v>
      </c>
      <c r="DE92" s="43">
        <v>336</v>
      </c>
      <c r="DF92" s="44">
        <f t="shared" si="478"/>
        <v>3</v>
      </c>
      <c r="DG92" s="43">
        <v>11</v>
      </c>
      <c r="DH92" s="44">
        <f t="shared" si="479"/>
        <v>3</v>
      </c>
      <c r="DI92" s="43">
        <v>0</v>
      </c>
      <c r="DJ92" s="60" t="str">
        <f t="shared" si="480"/>
        <v>サンリオリボンポーチ</v>
      </c>
      <c r="DK92" s="67">
        <f t="shared" si="481"/>
        <v>500</v>
      </c>
      <c r="DL92" s="43">
        <f t="shared" si="482"/>
        <v>1500</v>
      </c>
      <c r="DM92" s="45">
        <f t="shared" si="483"/>
        <v>2.1428571428571428</v>
      </c>
      <c r="DN92" s="35" t="s">
        <v>495</v>
      </c>
      <c r="DO92" s="27"/>
      <c r="DP92" s="46"/>
      <c r="DQ92" s="43">
        <v>4133</v>
      </c>
      <c r="DR92" s="44">
        <f t="shared" si="484"/>
        <v>8</v>
      </c>
      <c r="DS92" s="43">
        <v>111</v>
      </c>
      <c r="DT92" s="44">
        <f t="shared" si="485"/>
        <v>0</v>
      </c>
      <c r="DU92" s="43">
        <v>16</v>
      </c>
      <c r="DV92" s="44">
        <f t="shared" si="486"/>
        <v>0</v>
      </c>
      <c r="DW92" s="43">
        <v>0</v>
      </c>
      <c r="DX92" s="60" t="str">
        <f t="shared" si="487"/>
        <v>ジャグラーサウンドボタン</v>
      </c>
      <c r="DY92" s="67">
        <f t="shared" si="488"/>
        <v>660</v>
      </c>
      <c r="DZ92" s="43">
        <f t="shared" si="489"/>
        <v>0</v>
      </c>
      <c r="EA92" s="45">
        <f t="shared" si="490"/>
        <v>0</v>
      </c>
      <c r="EB92" s="35"/>
      <c r="EC92" s="27"/>
      <c r="ED92" s="51" t="str">
        <f t="shared" si="382"/>
        <v/>
      </c>
      <c r="EE92" s="44"/>
      <c r="EF92" s="44" t="str">
        <f>IF(EE92="","",EE92-EE90)</f>
        <v/>
      </c>
      <c r="EG92" s="44"/>
      <c r="EH92" s="44" t="str">
        <f>IF(EG92="","",EG92-EG90)</f>
        <v/>
      </c>
      <c r="EI92" s="44"/>
      <c r="EJ92" s="44" t="str">
        <f>IF(EI92="","",EI90+EK90-EI92)</f>
        <v/>
      </c>
      <c r="EK92" s="44"/>
      <c r="EL92" s="43"/>
      <c r="EM92" s="43" t="str">
        <f>IF(EE92="","",EM90)</f>
        <v/>
      </c>
      <c r="EN92" s="44" t="str">
        <f t="shared" si="547"/>
        <v/>
      </c>
      <c r="EO92" s="45" t="str">
        <f t="shared" si="548"/>
        <v/>
      </c>
      <c r="EP92" s="35"/>
      <c r="EQ92" s="27"/>
      <c r="ER92" s="51" t="str">
        <f t="shared" si="389"/>
        <v/>
      </c>
      <c r="ES92" s="44"/>
      <c r="ET92" s="44" t="str">
        <f>IF(ES92="","",ES92-ES90)</f>
        <v/>
      </c>
      <c r="EU92" s="44"/>
      <c r="EV92" s="44" t="str">
        <f>IF(EU92="","",EU92-EU90)</f>
        <v/>
      </c>
      <c r="EW92" s="44"/>
      <c r="EX92" s="44" t="str">
        <f>IF(EW92="","",EW90+EY90-EW92)</f>
        <v/>
      </c>
      <c r="EY92" s="44"/>
      <c r="EZ92" s="43"/>
      <c r="FA92" s="43" t="str">
        <f>IF(ES92="","",FA90)</f>
        <v/>
      </c>
      <c r="FB92" s="44" t="str">
        <f t="shared" si="549"/>
        <v/>
      </c>
      <c r="FC92" s="45" t="str">
        <f t="shared" si="550"/>
        <v/>
      </c>
      <c r="FD92" s="35"/>
      <c r="FF92" s="51" t="str">
        <f t="shared" si="396"/>
        <v/>
      </c>
      <c r="FG92" s="44"/>
      <c r="FH92" s="44" t="str">
        <f>IF(FG92="","",FG92-FG90)</f>
        <v/>
      </c>
      <c r="FI92" s="44"/>
      <c r="FJ92" s="44" t="str">
        <f>IF(FI92="","",FI92-FI90)</f>
        <v/>
      </c>
      <c r="FK92" s="44"/>
      <c r="FL92" s="44" t="str">
        <f>IF(FK92="","",FK90+FM90-FK92)</f>
        <v/>
      </c>
      <c r="FM92" s="44"/>
      <c r="FN92" s="43"/>
      <c r="FO92" s="43" t="str">
        <f>IF(FG92="","",FO90)</f>
        <v/>
      </c>
      <c r="FP92" s="44" t="str">
        <f t="shared" si="551"/>
        <v/>
      </c>
      <c r="FQ92" s="45" t="str">
        <f t="shared" si="552"/>
        <v/>
      </c>
      <c r="FR92" s="35"/>
      <c r="FT92" s="51" t="str">
        <f t="shared" si="403"/>
        <v/>
      </c>
      <c r="FU92" s="44"/>
      <c r="FV92" s="44" t="str">
        <f>IF(FU92="","",FU92-FU90)</f>
        <v/>
      </c>
      <c r="FW92" s="44"/>
      <c r="FX92" s="44" t="str">
        <f>IF(FW92="","",FW92-FW90)</f>
        <v/>
      </c>
      <c r="FY92" s="44"/>
      <c r="FZ92" s="44" t="str">
        <f>IF(FY92="","",FY90+GA90-FY92)</f>
        <v/>
      </c>
      <c r="GA92" s="44"/>
      <c r="GB92" s="43"/>
      <c r="GC92" s="43" t="str">
        <f>IF(FU92="","",GC90)</f>
        <v/>
      </c>
      <c r="GD92" s="44" t="str">
        <f t="shared" si="553"/>
        <v/>
      </c>
      <c r="GE92" s="45" t="str">
        <f t="shared" si="554"/>
        <v/>
      </c>
      <c r="GF92" s="35"/>
      <c r="GH92" s="51" t="str">
        <f t="shared" si="410"/>
        <v/>
      </c>
      <c r="GI92" s="44"/>
      <c r="GJ92" s="44" t="str">
        <f>IF(GI92="","",GI92-GI90)</f>
        <v/>
      </c>
      <c r="GK92" s="44"/>
      <c r="GL92" s="44" t="str">
        <f>IF(GK92="","",GK92-GK90)</f>
        <v/>
      </c>
      <c r="GM92" s="44"/>
      <c r="GN92" s="44" t="str">
        <f>IF(GM92="","",GM90+GO90-GM92)</f>
        <v/>
      </c>
      <c r="GO92" s="44"/>
      <c r="GP92" s="43"/>
      <c r="GQ92" s="43" t="str">
        <f>IF(GI92="","",GQ90)</f>
        <v/>
      </c>
      <c r="GR92" s="44" t="str">
        <f t="shared" si="555"/>
        <v/>
      </c>
      <c r="GS92" s="45" t="str">
        <f t="shared" si="556"/>
        <v/>
      </c>
      <c r="GT92" s="35"/>
      <c r="GU92" s="27"/>
      <c r="GV92" s="51" t="str">
        <f t="shared" si="417"/>
        <v/>
      </c>
      <c r="GW92" s="44"/>
      <c r="GX92" s="44" t="str">
        <f>IF(GW92="","",GW92-GW90)</f>
        <v/>
      </c>
      <c r="GY92" s="44"/>
      <c r="GZ92" s="44" t="str">
        <f>IF(GY92="","",GY92-GY90)</f>
        <v/>
      </c>
      <c r="HA92" s="44"/>
      <c r="HB92" s="44" t="str">
        <f>IF(HA92="","",HA90+HC90-HA92)</f>
        <v/>
      </c>
      <c r="HC92" s="44"/>
      <c r="HD92" s="43"/>
      <c r="HE92" s="43" t="str">
        <f>IF(GW92="","",HE90)</f>
        <v/>
      </c>
      <c r="HF92" s="44" t="str">
        <f t="shared" si="557"/>
        <v/>
      </c>
      <c r="HG92" s="45" t="str">
        <f t="shared" si="558"/>
        <v/>
      </c>
      <c r="HH92" s="35"/>
      <c r="HJ92" s="51" t="str">
        <f t="shared" si="424"/>
        <v/>
      </c>
      <c r="HK92" s="44"/>
      <c r="HL92" s="44" t="str">
        <f>IF(HK92="","",HK92-HK90)</f>
        <v/>
      </c>
      <c r="HM92" s="44"/>
      <c r="HN92" s="44" t="str">
        <f>IF(HM92="","",HM92-HM90)</f>
        <v/>
      </c>
      <c r="HO92" s="44"/>
      <c r="HP92" s="44" t="str">
        <f>IF(HO92="","",HO90+HQ90-HO92)</f>
        <v/>
      </c>
      <c r="HQ92" s="44"/>
      <c r="HR92" s="43"/>
      <c r="HS92" s="43" t="str">
        <f>IF(HK92="","",HS90)</f>
        <v/>
      </c>
      <c r="HT92" s="44" t="str">
        <f t="shared" si="559"/>
        <v/>
      </c>
      <c r="HU92" s="45" t="str">
        <f t="shared" si="560"/>
        <v/>
      </c>
      <c r="HV92" s="35"/>
      <c r="HW92" s="61"/>
      <c r="HX92" s="46"/>
      <c r="HY92" s="43">
        <v>156</v>
      </c>
      <c r="HZ92" s="44">
        <f t="shared" si="491"/>
        <v>31</v>
      </c>
      <c r="IA92" s="43">
        <v>10</v>
      </c>
      <c r="IB92" s="44">
        <f t="shared" si="492"/>
        <v>0</v>
      </c>
      <c r="IC92" s="43">
        <v>2</v>
      </c>
      <c r="ID92" s="44">
        <f t="shared" si="493"/>
        <v>0</v>
      </c>
      <c r="IE92" s="43">
        <v>0</v>
      </c>
      <c r="IF92" s="60" t="str">
        <f>IF(HY92="","",IF88)</f>
        <v>ボンボンドロップシール</v>
      </c>
      <c r="IG92" s="67">
        <f>IF(HY91="","",IG88)</f>
        <v>2000</v>
      </c>
      <c r="IH92" s="43">
        <f t="shared" si="494"/>
        <v>0</v>
      </c>
      <c r="II92" s="45">
        <f>IF(ID92="","",IH92/(HZ92*100))</f>
        <v>0</v>
      </c>
      <c r="IJ92" s="35"/>
      <c r="IL92" s="46"/>
      <c r="IM92" s="43">
        <v>1261</v>
      </c>
      <c r="IN92" s="44">
        <f t="shared" si="495"/>
        <v>13</v>
      </c>
      <c r="IO92" s="43">
        <v>39</v>
      </c>
      <c r="IP92" s="44">
        <f t="shared" si="496"/>
        <v>0</v>
      </c>
      <c r="IQ92" s="43">
        <v>8</v>
      </c>
      <c r="IR92" s="44">
        <f t="shared" si="497"/>
        <v>0</v>
      </c>
      <c r="IS92" s="43">
        <v>0</v>
      </c>
      <c r="IT92" s="60" t="str">
        <f t="shared" si="533"/>
        <v>サンリオデニムポーチ</v>
      </c>
      <c r="IU92" s="67">
        <f t="shared" si="534"/>
        <v>1300</v>
      </c>
      <c r="IV92" s="43">
        <f t="shared" si="499"/>
        <v>0</v>
      </c>
      <c r="IW92" s="45">
        <f t="shared" si="500"/>
        <v>0</v>
      </c>
      <c r="IX92" s="35"/>
      <c r="IY92" s="33"/>
      <c r="IZ92" s="46"/>
      <c r="JA92" s="43">
        <v>5831</v>
      </c>
      <c r="JB92" s="44">
        <f t="shared" si="501"/>
        <v>36</v>
      </c>
      <c r="JC92" s="43">
        <v>173</v>
      </c>
      <c r="JD92" s="44">
        <f t="shared" si="502"/>
        <v>1</v>
      </c>
      <c r="JE92" s="43">
        <v>10</v>
      </c>
      <c r="JF92" s="44">
        <f t="shared" si="503"/>
        <v>1</v>
      </c>
      <c r="JG92" s="43">
        <v>0</v>
      </c>
      <c r="JH92" s="60" t="str">
        <f t="shared" si="504"/>
        <v>ギャルキティマスコット</v>
      </c>
      <c r="JI92" s="67">
        <f t="shared" si="505"/>
        <v>500</v>
      </c>
      <c r="JJ92" s="43">
        <f t="shared" si="506"/>
        <v>500</v>
      </c>
      <c r="JK92" s="45">
        <f t="shared" si="507"/>
        <v>0.1388888888888889</v>
      </c>
      <c r="JL92" s="35"/>
      <c r="JM92" s="27"/>
      <c r="JN92" s="46"/>
      <c r="JO92" s="43">
        <v>6586</v>
      </c>
      <c r="JP92" s="44">
        <f t="shared" si="508"/>
        <v>8</v>
      </c>
      <c r="JQ92" s="43">
        <v>171</v>
      </c>
      <c r="JR92" s="44">
        <f t="shared" si="509"/>
        <v>3</v>
      </c>
      <c r="JS92" s="43">
        <v>9</v>
      </c>
      <c r="JT92" s="44">
        <f t="shared" si="510"/>
        <v>2</v>
      </c>
      <c r="JU92" s="43">
        <v>-3</v>
      </c>
      <c r="JV92" s="60" t="str">
        <f t="shared" si="511"/>
        <v>ジャグラーイヤホン</v>
      </c>
      <c r="JW92" s="67">
        <f t="shared" si="512"/>
        <v>1100</v>
      </c>
      <c r="JX92" s="43">
        <f t="shared" si="513"/>
        <v>2200</v>
      </c>
      <c r="JY92" s="45">
        <f t="shared" si="514"/>
        <v>2.75</v>
      </c>
      <c r="JZ92" s="35"/>
      <c r="KA92" s="61"/>
      <c r="KB92" s="46"/>
      <c r="KC92" s="43">
        <v>4877</v>
      </c>
      <c r="KD92" s="44">
        <f t="shared" si="515"/>
        <v>5</v>
      </c>
      <c r="KE92" s="43">
        <v>141</v>
      </c>
      <c r="KF92" s="44">
        <f t="shared" si="516"/>
        <v>0</v>
      </c>
      <c r="KG92" s="43">
        <v>24</v>
      </c>
      <c r="KH92" s="44">
        <f t="shared" si="517"/>
        <v>0</v>
      </c>
      <c r="KI92" s="43">
        <v>0</v>
      </c>
      <c r="KJ92" s="60" t="str">
        <f t="shared" si="518"/>
        <v>キティでかぱっちん</v>
      </c>
      <c r="KK92" s="67">
        <f t="shared" si="519"/>
        <v>0</v>
      </c>
      <c r="KL92" s="43">
        <f t="shared" si="520"/>
        <v>0</v>
      </c>
      <c r="KM92" s="45">
        <f t="shared" si="521"/>
        <v>0</v>
      </c>
      <c r="KN92" s="35"/>
      <c r="KO92" s="27"/>
      <c r="KP92" s="46"/>
      <c r="KQ92" s="43">
        <v>6746</v>
      </c>
      <c r="KR92" s="44">
        <f t="shared" si="522"/>
        <v>15</v>
      </c>
      <c r="KS92" s="43">
        <v>139</v>
      </c>
      <c r="KT92" s="44">
        <f t="shared" si="523"/>
        <v>0</v>
      </c>
      <c r="KU92" s="43">
        <v>16</v>
      </c>
      <c r="KV92" s="44">
        <f t="shared" si="524"/>
        <v>-1</v>
      </c>
      <c r="KW92" s="43">
        <v>0</v>
      </c>
      <c r="KX92" s="60" t="str">
        <f t="shared" si="535"/>
        <v>モンチッチマスコット2</v>
      </c>
      <c r="KY92" s="67">
        <f t="shared" si="536"/>
        <v>539</v>
      </c>
      <c r="KZ92" s="43">
        <f t="shared" si="525"/>
        <v>-539</v>
      </c>
      <c r="LA92" s="45">
        <f t="shared" si="526"/>
        <v>-0.35933333333333334</v>
      </c>
      <c r="LB92" s="35"/>
      <c r="LC92" s="27"/>
      <c r="LD92" s="74"/>
      <c r="LE92" s="75"/>
      <c r="LF92" s="75"/>
      <c r="LG92" s="75">
        <v>1166</v>
      </c>
      <c r="LH92" s="75">
        <f t="shared" si="529"/>
        <v>0</v>
      </c>
      <c r="LI92" s="76">
        <v>2</v>
      </c>
      <c r="LJ92" s="75">
        <f t="shared" si="530"/>
        <v>0</v>
      </c>
      <c r="LK92" s="75">
        <v>0</v>
      </c>
      <c r="LL92" s="77" t="str">
        <f>IF(LE90="","",LL89)</f>
        <v>ボンドロ</v>
      </c>
      <c r="LM92" s="78">
        <f>IF(LF90="","",LM89)</f>
        <v>1500</v>
      </c>
      <c r="LN92" s="75">
        <f t="shared" si="459"/>
        <v>0</v>
      </c>
      <c r="LO92" s="79"/>
      <c r="LP92" s="35"/>
      <c r="LQ92" s="27"/>
      <c r="LR92" s="51" t="str">
        <f t="shared" si="431"/>
        <v/>
      </c>
      <c r="LS92" s="44"/>
      <c r="LT92" s="44" t="str">
        <f>IF(LS92="","",LS92-LS90)</f>
        <v/>
      </c>
      <c r="LU92" s="44"/>
      <c r="LV92" s="44" t="str">
        <f>IF(LU92="","",LU92-LU90)</f>
        <v/>
      </c>
      <c r="LW92" s="44"/>
      <c r="LX92" s="44" t="str">
        <f>IF(LW92="","",LW90+LY90-LW92)</f>
        <v/>
      </c>
      <c r="LY92" s="44"/>
      <c r="LZ92" s="43"/>
      <c r="MA92" s="43" t="str">
        <f>IF(LS92="","",MA90)</f>
        <v/>
      </c>
      <c r="MB92" s="44" t="str">
        <f t="shared" si="561"/>
        <v/>
      </c>
      <c r="MC92" s="45" t="str">
        <f t="shared" si="562"/>
        <v/>
      </c>
      <c r="MD92" s="35"/>
      <c r="ME92" s="27"/>
      <c r="MF92" s="51" t="str">
        <f t="shared" si="438"/>
        <v/>
      </c>
      <c r="MG92" s="44"/>
      <c r="MH92" s="44" t="str">
        <f>IF(MG92="","",MG92-MG90)</f>
        <v/>
      </c>
      <c r="MI92" s="44"/>
      <c r="MJ92" s="44" t="str">
        <f>IF(MI92="","",MI92-MI90)</f>
        <v/>
      </c>
      <c r="MK92" s="44"/>
      <c r="ML92" s="44" t="str">
        <f>IF(MK92="","",MK90+MM90-MK92)</f>
        <v/>
      </c>
      <c r="MM92" s="44"/>
      <c r="MN92" s="43"/>
      <c r="MO92" s="43" t="str">
        <f>IF(MG92="","",MO90)</f>
        <v/>
      </c>
      <c r="MP92" s="44" t="str">
        <f t="shared" si="563"/>
        <v/>
      </c>
      <c r="MQ92" s="45" t="str">
        <f t="shared" si="564"/>
        <v/>
      </c>
      <c r="MR92" s="35"/>
      <c r="MS92" s="27"/>
      <c r="MT92" s="51" t="str">
        <f t="shared" si="445"/>
        <v/>
      </c>
      <c r="MU92" s="44"/>
      <c r="MV92" s="44" t="str">
        <f>IF(MU92="","",MU92-MU90)</f>
        <v/>
      </c>
      <c r="MW92" s="44"/>
      <c r="MX92" s="44" t="str">
        <f>IF(MW92="","",MW92-MW90)</f>
        <v/>
      </c>
      <c r="MY92" s="44"/>
      <c r="MZ92" s="44" t="str">
        <f>IF(MY92="","",MY90+NA90-MY92)</f>
        <v/>
      </c>
      <c r="NA92" s="44"/>
      <c r="NB92" s="43"/>
      <c r="NC92" s="43" t="str">
        <f>IF(MU92="","",NC90)</f>
        <v/>
      </c>
      <c r="ND92" s="44" t="str">
        <f t="shared" si="565"/>
        <v/>
      </c>
      <c r="NE92" s="45" t="str">
        <f t="shared" si="566"/>
        <v/>
      </c>
      <c r="NF92" s="35"/>
      <c r="NG92" s="27"/>
      <c r="NH92" s="51" t="str">
        <f t="shared" si="452"/>
        <v/>
      </c>
      <c r="NI92" s="44"/>
      <c r="NJ92" s="44" t="str">
        <f>IF(NI92="","",NI92-NI90)</f>
        <v/>
      </c>
      <c r="NK92" s="44"/>
      <c r="NL92" s="44" t="str">
        <f>IF(NK92="","",NK92-NK90)</f>
        <v/>
      </c>
      <c r="NM92" s="44"/>
      <c r="NN92" s="44" t="str">
        <f>IF(NM92="","",NM90+NO90-NM92)</f>
        <v/>
      </c>
      <c r="NO92" s="44"/>
      <c r="NP92" s="43"/>
      <c r="NQ92" s="43" t="str">
        <f>IF(NI92="","",NQ90)</f>
        <v/>
      </c>
      <c r="NR92" s="44" t="str">
        <f t="shared" si="567"/>
        <v/>
      </c>
      <c r="NS92" s="45" t="str">
        <f t="shared" si="568"/>
        <v/>
      </c>
      <c r="NT92" s="35"/>
    </row>
    <row r="93" spans="1:384" ht="15" customHeight="1" thickTop="1" x14ac:dyDescent="0.2">
      <c r="A93" s="38"/>
      <c r="B93" s="39"/>
      <c r="C93" s="40"/>
      <c r="D93" s="40"/>
      <c r="E93" s="41"/>
      <c r="F93" s="41"/>
      <c r="G93" s="40"/>
      <c r="H93" s="42"/>
      <c r="I93" s="44"/>
      <c r="J93" s="44" t="str">
        <f>IF(I93="","",I93-#REF!)</f>
        <v/>
      </c>
      <c r="K93" s="44"/>
      <c r="L93" s="44" t="str">
        <f>IF(K93="","",K93-#REF!)</f>
        <v/>
      </c>
      <c r="M93" s="44"/>
      <c r="N93" s="44" t="str">
        <f>IF(M93="","",#REF!+#REF!-M93)</f>
        <v/>
      </c>
      <c r="O93" s="44"/>
      <c r="P93" s="43"/>
      <c r="Q93" s="43" t="str">
        <f>IF(I93="","",#REF!)</f>
        <v/>
      </c>
      <c r="R93" s="44" t="str">
        <f t="shared" si="539"/>
        <v/>
      </c>
      <c r="S93" s="45" t="str">
        <f t="shared" si="540"/>
        <v/>
      </c>
      <c r="T93" s="35"/>
      <c r="U93" s="27"/>
      <c r="V93" s="51" t="str">
        <f t="shared" si="361"/>
        <v/>
      </c>
      <c r="W93" s="67"/>
      <c r="X93" s="44" t="str">
        <f>IF(W93="","",W93-#REF!)</f>
        <v/>
      </c>
      <c r="Y93" s="44"/>
      <c r="Z93" s="44" t="str">
        <f>IF(Y93="","",Y93-#REF!)</f>
        <v/>
      </c>
      <c r="AA93" s="44"/>
      <c r="AB93" s="44" t="str">
        <f>IF(AA93="","",#REF!+#REF!-AA93)</f>
        <v/>
      </c>
      <c r="AC93" s="44"/>
      <c r="AD93" s="43"/>
      <c r="AE93" s="43" t="str">
        <f>IF(W93="","",#REF!)</f>
        <v/>
      </c>
      <c r="AF93" s="44" t="str">
        <f t="shared" si="541"/>
        <v/>
      </c>
      <c r="AG93" s="45" t="str">
        <f t="shared" si="542"/>
        <v/>
      </c>
      <c r="AH93" s="35"/>
      <c r="AI93" s="27"/>
      <c r="AJ93" s="51" t="str">
        <f t="shared" si="368"/>
        <v/>
      </c>
      <c r="AK93" s="44"/>
      <c r="AL93" s="44" t="str">
        <f>IF(AK93="","",AK93-#REF!)</f>
        <v/>
      </c>
      <c r="AM93" s="44"/>
      <c r="AN93" s="44" t="str">
        <f>IF(AM93="","",AM93-#REF!)</f>
        <v/>
      </c>
      <c r="AO93" s="44"/>
      <c r="AP93" s="44" t="str">
        <f>IF(AO93="","",#REF!+#REF!-AO93)</f>
        <v/>
      </c>
      <c r="AQ93" s="44"/>
      <c r="AR93" s="43"/>
      <c r="AS93" s="43" t="str">
        <f>IF(AK93="","",#REF!)</f>
        <v/>
      </c>
      <c r="AT93" s="44" t="str">
        <f t="shared" si="543"/>
        <v/>
      </c>
      <c r="AU93" s="45" t="str">
        <f t="shared" si="544"/>
        <v/>
      </c>
      <c r="AV93" s="35"/>
      <c r="AW93" s="27"/>
      <c r="AX93" s="51" t="str">
        <f t="shared" si="375"/>
        <v/>
      </c>
      <c r="AY93" s="44"/>
      <c r="AZ93" s="44" t="str">
        <f>IF(AY93="","",AY93-#REF!)</f>
        <v/>
      </c>
      <c r="BA93" s="44"/>
      <c r="BB93" s="44" t="str">
        <f>IF(BA93="","",BA93-#REF!)</f>
        <v/>
      </c>
      <c r="BC93" s="44"/>
      <c r="BD93" s="44" t="str">
        <f>IF(BC93="","",#REF!+#REF!-BC93)</f>
        <v/>
      </c>
      <c r="BE93" s="44"/>
      <c r="BF93" s="43"/>
      <c r="BG93" s="43" t="str">
        <f>IF(AY93="","",#REF!)</f>
        <v/>
      </c>
      <c r="BH93" s="44" t="str">
        <f t="shared" si="545"/>
        <v/>
      </c>
      <c r="BI93" s="45" t="str">
        <f t="shared" si="546"/>
        <v/>
      </c>
      <c r="BJ93" s="35"/>
      <c r="BK93" s="50"/>
      <c r="BL93" s="46"/>
      <c r="BM93" s="25">
        <v>14003</v>
      </c>
      <c r="BN93" s="44">
        <f t="shared" si="460"/>
        <v>90</v>
      </c>
      <c r="BO93" s="25">
        <v>754</v>
      </c>
      <c r="BP93" s="44">
        <f t="shared" si="461"/>
        <v>3</v>
      </c>
      <c r="BQ93" s="25">
        <v>10</v>
      </c>
      <c r="BR93" s="44">
        <f t="shared" si="462"/>
        <v>3</v>
      </c>
      <c r="BS93" s="25"/>
      <c r="BT93" s="60" t="str">
        <f t="shared" si="527"/>
        <v>たまごっちマスコット</v>
      </c>
      <c r="BU93" s="67">
        <f t="shared" si="528"/>
        <v>1100</v>
      </c>
      <c r="BV93" s="44">
        <f t="shared" si="463"/>
        <v>3300</v>
      </c>
      <c r="BW93" s="45">
        <f t="shared" si="464"/>
        <v>0.36666666666666664</v>
      </c>
      <c r="BX93" s="35" t="s">
        <v>1082</v>
      </c>
      <c r="BY93" s="27"/>
      <c r="BZ93" s="46"/>
      <c r="CA93" s="25">
        <v>3738</v>
      </c>
      <c r="CB93" s="44">
        <f t="shared" si="465"/>
        <v>13</v>
      </c>
      <c r="CC93" s="25">
        <v>122</v>
      </c>
      <c r="CD93" s="44">
        <f t="shared" si="466"/>
        <v>0</v>
      </c>
      <c r="CE93" s="25">
        <v>10</v>
      </c>
      <c r="CF93" s="44">
        <f t="shared" si="467"/>
        <v>0</v>
      </c>
      <c r="CG93" s="25">
        <v>0</v>
      </c>
      <c r="CH93" s="60" t="str">
        <f t="shared" si="468"/>
        <v>ゲームアーク</v>
      </c>
      <c r="CI93" s="67">
        <f t="shared" si="469"/>
        <v>0</v>
      </c>
      <c r="CJ93" s="44">
        <f t="shared" si="470"/>
        <v>0</v>
      </c>
      <c r="CK93" s="45">
        <f t="shared" si="471"/>
        <v>0</v>
      </c>
      <c r="CL93" s="35"/>
      <c r="CM93" s="27"/>
      <c r="CN93" s="46"/>
      <c r="CO93" s="25">
        <v>5217</v>
      </c>
      <c r="CP93" s="44">
        <f t="shared" si="472"/>
        <v>35</v>
      </c>
      <c r="CQ93" s="25">
        <v>158</v>
      </c>
      <c r="CR93" s="44">
        <f t="shared" si="473"/>
        <v>1</v>
      </c>
      <c r="CS93" s="25">
        <v>9</v>
      </c>
      <c r="CT93" s="44">
        <f t="shared" si="474"/>
        <v>1</v>
      </c>
      <c r="CU93" s="25">
        <v>2</v>
      </c>
      <c r="CV93" s="60" t="str">
        <f t="shared" si="531"/>
        <v>サンリオボアバンスクリップ</v>
      </c>
      <c r="CW93" s="67">
        <f t="shared" si="532"/>
        <v>1100</v>
      </c>
      <c r="CX93" s="44">
        <f t="shared" si="475"/>
        <v>1100</v>
      </c>
      <c r="CY93" s="45">
        <f t="shared" si="476"/>
        <v>0.31428571428571428</v>
      </c>
      <c r="CZ93" s="35"/>
      <c r="DA93" s="58"/>
      <c r="DB93" s="46"/>
      <c r="DC93" s="25">
        <v>9709</v>
      </c>
      <c r="DD93" s="44">
        <f t="shared" si="477"/>
        <v>13</v>
      </c>
      <c r="DE93" s="25">
        <v>466</v>
      </c>
      <c r="DF93" s="44">
        <f t="shared" si="478"/>
        <v>1</v>
      </c>
      <c r="DG93" s="25">
        <v>11</v>
      </c>
      <c r="DH93" s="44">
        <f t="shared" si="479"/>
        <v>1</v>
      </c>
      <c r="DI93" s="25">
        <v>0</v>
      </c>
      <c r="DJ93" s="60" t="str">
        <f t="shared" si="480"/>
        <v>サンリオボアバンスクリップ</v>
      </c>
      <c r="DK93" s="67">
        <f t="shared" si="481"/>
        <v>1100</v>
      </c>
      <c r="DL93" s="44">
        <f t="shared" si="482"/>
        <v>1100</v>
      </c>
      <c r="DM93" s="45">
        <f t="shared" si="483"/>
        <v>0.84615384615384615</v>
      </c>
      <c r="DN93" s="35"/>
      <c r="DO93" s="27"/>
      <c r="DP93" s="46"/>
      <c r="DQ93" s="25">
        <v>3997</v>
      </c>
      <c r="DR93" s="44">
        <f t="shared" si="484"/>
        <v>11</v>
      </c>
      <c r="DS93" s="25">
        <v>127</v>
      </c>
      <c r="DT93" s="44">
        <f t="shared" si="485"/>
        <v>0</v>
      </c>
      <c r="DU93" s="25">
        <v>11</v>
      </c>
      <c r="DV93" s="44">
        <f t="shared" si="486"/>
        <v>0</v>
      </c>
      <c r="DW93" s="25">
        <v>0</v>
      </c>
      <c r="DX93" s="60" t="str">
        <f t="shared" si="487"/>
        <v>キティしっぽ付きポーチ</v>
      </c>
      <c r="DY93" s="67">
        <f t="shared" si="488"/>
        <v>880</v>
      </c>
      <c r="DZ93" s="44">
        <f t="shared" si="489"/>
        <v>0</v>
      </c>
      <c r="EA93" s="45">
        <f t="shared" si="490"/>
        <v>0</v>
      </c>
      <c r="EB93" s="35"/>
      <c r="EC93" s="27"/>
      <c r="ED93" s="51" t="str">
        <f t="shared" si="382"/>
        <v/>
      </c>
      <c r="EE93" s="44"/>
      <c r="EF93" s="44" t="str">
        <f>IF(EE93="","",EE93-#REF!)</f>
        <v/>
      </c>
      <c r="EG93" s="44"/>
      <c r="EH93" s="44" t="str">
        <f>IF(EG93="","",EG93-#REF!)</f>
        <v/>
      </c>
      <c r="EI93" s="44"/>
      <c r="EJ93" s="44" t="str">
        <f>IF(EI93="","",#REF!+#REF!-EI93)</f>
        <v/>
      </c>
      <c r="EK93" s="44"/>
      <c r="EL93" s="43"/>
      <c r="EM93" s="43" t="str">
        <f>IF(EE93="","",#REF!)</f>
        <v/>
      </c>
      <c r="EN93" s="44" t="str">
        <f t="shared" si="547"/>
        <v/>
      </c>
      <c r="EO93" s="45" t="str">
        <f t="shared" si="548"/>
        <v/>
      </c>
      <c r="EP93" s="35"/>
      <c r="EQ93" s="27"/>
      <c r="ER93" s="51" t="str">
        <f t="shared" si="389"/>
        <v/>
      </c>
      <c r="ES93" s="44"/>
      <c r="ET93" s="44" t="str">
        <f>IF(ES93="","",ES93-#REF!)</f>
        <v/>
      </c>
      <c r="EU93" s="44"/>
      <c r="EV93" s="44" t="str">
        <f>IF(EU93="","",EU93-#REF!)</f>
        <v/>
      </c>
      <c r="EW93" s="44"/>
      <c r="EX93" s="44" t="str">
        <f>IF(EW93="","",#REF!+#REF!-EW93)</f>
        <v/>
      </c>
      <c r="EY93" s="44"/>
      <c r="EZ93" s="43"/>
      <c r="FA93" s="43" t="str">
        <f>IF(ES93="","",#REF!)</f>
        <v/>
      </c>
      <c r="FB93" s="44" t="str">
        <f t="shared" si="549"/>
        <v/>
      </c>
      <c r="FC93" s="45" t="str">
        <f t="shared" si="550"/>
        <v/>
      </c>
      <c r="FD93" s="35"/>
      <c r="FF93" s="51" t="str">
        <f t="shared" si="396"/>
        <v/>
      </c>
      <c r="FG93" s="44"/>
      <c r="FH93" s="44" t="str">
        <f>IF(FG93="","",FG93-#REF!)</f>
        <v/>
      </c>
      <c r="FI93" s="44"/>
      <c r="FJ93" s="44" t="str">
        <f>IF(FI93="","",FI93-#REF!)</f>
        <v/>
      </c>
      <c r="FK93" s="44"/>
      <c r="FL93" s="44" t="str">
        <f>IF(FK93="","",#REF!+#REF!-FK93)</f>
        <v/>
      </c>
      <c r="FM93" s="44"/>
      <c r="FN93" s="43"/>
      <c r="FO93" s="43" t="str">
        <f>IF(FG93="","",#REF!)</f>
        <v/>
      </c>
      <c r="FP93" s="44" t="str">
        <f t="shared" si="551"/>
        <v/>
      </c>
      <c r="FQ93" s="45" t="str">
        <f t="shared" si="552"/>
        <v/>
      </c>
      <c r="FR93" s="35"/>
      <c r="FT93" s="51" t="str">
        <f t="shared" si="403"/>
        <v/>
      </c>
      <c r="FU93" s="44"/>
      <c r="FV93" s="44" t="str">
        <f>IF(FU93="","",FU93-#REF!)</f>
        <v/>
      </c>
      <c r="FW93" s="44"/>
      <c r="FX93" s="44" t="str">
        <f>IF(FW93="","",FW93-#REF!)</f>
        <v/>
      </c>
      <c r="FY93" s="44"/>
      <c r="FZ93" s="44" t="str">
        <f>IF(FY93="","",#REF!+#REF!-FY93)</f>
        <v/>
      </c>
      <c r="GA93" s="44"/>
      <c r="GB93" s="43"/>
      <c r="GC93" s="43" t="str">
        <f>IF(FU93="","",#REF!)</f>
        <v/>
      </c>
      <c r="GD93" s="44" t="str">
        <f t="shared" si="553"/>
        <v/>
      </c>
      <c r="GE93" s="45" t="str">
        <f t="shared" si="554"/>
        <v/>
      </c>
      <c r="GF93" s="35"/>
      <c r="GH93" s="51" t="str">
        <f t="shared" si="410"/>
        <v/>
      </c>
      <c r="GI93" s="44"/>
      <c r="GJ93" s="44" t="str">
        <f>IF(GI93="","",GI93-#REF!)</f>
        <v/>
      </c>
      <c r="GK93" s="44"/>
      <c r="GL93" s="44" t="str">
        <f>IF(GK93="","",GK93-#REF!)</f>
        <v/>
      </c>
      <c r="GM93" s="44"/>
      <c r="GN93" s="44" t="str">
        <f>IF(GM93="","",#REF!+#REF!-GM93)</f>
        <v/>
      </c>
      <c r="GO93" s="44"/>
      <c r="GP93" s="43"/>
      <c r="GQ93" s="43" t="str">
        <f>IF(GI93="","",#REF!)</f>
        <v/>
      </c>
      <c r="GR93" s="44" t="str">
        <f t="shared" si="555"/>
        <v/>
      </c>
      <c r="GS93" s="45" t="str">
        <f t="shared" si="556"/>
        <v/>
      </c>
      <c r="GT93" s="35"/>
      <c r="GU93" s="27"/>
      <c r="GV93" s="51" t="str">
        <f t="shared" si="417"/>
        <v/>
      </c>
      <c r="GW93" s="44"/>
      <c r="GX93" s="44" t="str">
        <f>IF(GW93="","",GW93-#REF!)</f>
        <v/>
      </c>
      <c r="GY93" s="44"/>
      <c r="GZ93" s="44" t="str">
        <f>IF(GY93="","",GY93-#REF!)</f>
        <v/>
      </c>
      <c r="HA93" s="44"/>
      <c r="HB93" s="44" t="str">
        <f>IF(HA93="","",#REF!+#REF!-HA93)</f>
        <v/>
      </c>
      <c r="HC93" s="44"/>
      <c r="HD93" s="43"/>
      <c r="HE93" s="43" t="str">
        <f>IF(GW93="","",#REF!)</f>
        <v/>
      </c>
      <c r="HF93" s="44" t="str">
        <f t="shared" si="557"/>
        <v/>
      </c>
      <c r="HG93" s="45" t="str">
        <f t="shared" si="558"/>
        <v/>
      </c>
      <c r="HH93" s="35"/>
      <c r="HJ93" s="51" t="str">
        <f t="shared" si="424"/>
        <v/>
      </c>
      <c r="HK93" s="44"/>
      <c r="HL93" s="44" t="str">
        <f>IF(HK93="","",HK93-#REF!)</f>
        <v/>
      </c>
      <c r="HM93" s="44"/>
      <c r="HN93" s="44" t="str">
        <f>IF(HM93="","",HM93-#REF!)</f>
        <v/>
      </c>
      <c r="HO93" s="44"/>
      <c r="HP93" s="44" t="str">
        <f>IF(HO93="","",#REF!+#REF!-HO93)</f>
        <v/>
      </c>
      <c r="HQ93" s="44"/>
      <c r="HR93" s="43"/>
      <c r="HS93" s="43" t="str">
        <f>IF(HK93="","",#REF!)</f>
        <v/>
      </c>
      <c r="HT93" s="44" t="str">
        <f t="shared" si="559"/>
        <v/>
      </c>
      <c r="HU93" s="45" t="str">
        <f t="shared" si="560"/>
        <v/>
      </c>
      <c r="HV93" s="35"/>
      <c r="HW93" s="61"/>
      <c r="HX93" s="46"/>
      <c r="HY93" s="25">
        <v>3743</v>
      </c>
      <c r="HZ93" s="44">
        <f t="shared" si="491"/>
        <v>22</v>
      </c>
      <c r="IA93" s="25">
        <v>84</v>
      </c>
      <c r="IB93" s="44">
        <f t="shared" si="492"/>
        <v>2</v>
      </c>
      <c r="IC93" s="25">
        <v>0</v>
      </c>
      <c r="ID93" s="44">
        <f t="shared" si="493"/>
        <v>2</v>
      </c>
      <c r="IE93" s="25">
        <v>3</v>
      </c>
      <c r="IF93" s="60" t="str">
        <f>IF(HY91="","",IF89)</f>
        <v>ジュエルドロップシール</v>
      </c>
      <c r="IG93" s="67">
        <f>IF(HY91="","",IG89)</f>
        <v>1000</v>
      </c>
      <c r="IH93" s="44">
        <f t="shared" si="494"/>
        <v>2000</v>
      </c>
      <c r="II93" s="45">
        <f>IF(ID93="","",IH93/(HZ92*100))</f>
        <v>0.64516129032258063</v>
      </c>
      <c r="IJ93" s="35" t="s">
        <v>1084</v>
      </c>
      <c r="IL93" s="46"/>
      <c r="IM93" s="25">
        <v>2583</v>
      </c>
      <c r="IN93" s="44">
        <f t="shared" si="495"/>
        <v>25</v>
      </c>
      <c r="IO93" s="25">
        <v>74</v>
      </c>
      <c r="IP93" s="44">
        <f t="shared" si="496"/>
        <v>1</v>
      </c>
      <c r="IQ93" s="25">
        <v>7</v>
      </c>
      <c r="IR93" s="44">
        <f t="shared" si="497"/>
        <v>1</v>
      </c>
      <c r="IS93" s="25">
        <v>0</v>
      </c>
      <c r="IT93" s="60" t="str">
        <f t="shared" si="533"/>
        <v>ゲームアーク</v>
      </c>
      <c r="IU93" s="67">
        <f t="shared" si="534"/>
        <v>600</v>
      </c>
      <c r="IV93" s="44">
        <f t="shared" si="499"/>
        <v>600</v>
      </c>
      <c r="IW93" s="45">
        <f t="shared" si="500"/>
        <v>0.24</v>
      </c>
      <c r="IX93" s="35"/>
      <c r="IY93" s="33"/>
      <c r="IZ93" s="46"/>
      <c r="JA93" s="25">
        <v>8916</v>
      </c>
      <c r="JB93" s="44">
        <f t="shared" si="501"/>
        <v>55</v>
      </c>
      <c r="JC93" s="25">
        <v>242</v>
      </c>
      <c r="JD93" s="44">
        <f t="shared" si="502"/>
        <v>2</v>
      </c>
      <c r="JE93" s="25">
        <v>22</v>
      </c>
      <c r="JF93" s="44">
        <f t="shared" si="503"/>
        <v>6</v>
      </c>
      <c r="JG93" s="25">
        <v>10</v>
      </c>
      <c r="JH93" s="60" t="str">
        <f t="shared" si="504"/>
        <v>ボンボンドロップシール</v>
      </c>
      <c r="JI93" s="67">
        <f t="shared" si="505"/>
        <v>200</v>
      </c>
      <c r="JJ93" s="44">
        <f t="shared" si="506"/>
        <v>1200</v>
      </c>
      <c r="JK93" s="45">
        <f t="shared" si="507"/>
        <v>0.21818181818181817</v>
      </c>
      <c r="JL93" s="35"/>
      <c r="JM93" s="27"/>
      <c r="JN93" s="46"/>
      <c r="JO93" s="25">
        <v>5730</v>
      </c>
      <c r="JP93" s="44">
        <f t="shared" si="508"/>
        <v>50</v>
      </c>
      <c r="JQ93" s="25">
        <v>419</v>
      </c>
      <c r="JR93" s="44">
        <f t="shared" si="509"/>
        <v>2</v>
      </c>
      <c r="JS93" s="25">
        <v>20</v>
      </c>
      <c r="JT93" s="44">
        <f t="shared" si="510"/>
        <v>2</v>
      </c>
      <c r="JU93" s="25">
        <v>0</v>
      </c>
      <c r="JV93" s="60" t="str">
        <f t="shared" si="511"/>
        <v>たまごっちヘアクリップ</v>
      </c>
      <c r="JW93" s="67">
        <f t="shared" si="512"/>
        <v>1100</v>
      </c>
      <c r="JX93" s="44">
        <f t="shared" si="513"/>
        <v>2200</v>
      </c>
      <c r="JY93" s="45">
        <f t="shared" si="514"/>
        <v>0.44</v>
      </c>
      <c r="JZ93" s="35"/>
      <c r="KA93" s="61"/>
      <c r="KB93" s="46"/>
      <c r="KC93" s="25">
        <v>9188</v>
      </c>
      <c r="KD93" s="44">
        <f t="shared" si="515"/>
        <v>111</v>
      </c>
      <c r="KE93" s="25">
        <v>517</v>
      </c>
      <c r="KF93" s="44">
        <f t="shared" si="516"/>
        <v>1</v>
      </c>
      <c r="KG93" s="25">
        <v>15</v>
      </c>
      <c r="KH93" s="44">
        <f t="shared" si="517"/>
        <v>1</v>
      </c>
      <c r="KI93" s="25">
        <v>1</v>
      </c>
      <c r="KJ93" s="60" t="str">
        <f t="shared" si="518"/>
        <v>たまごっちマスコット</v>
      </c>
      <c r="KK93" s="67">
        <f t="shared" si="519"/>
        <v>1100</v>
      </c>
      <c r="KL93" s="44">
        <f t="shared" si="520"/>
        <v>1100</v>
      </c>
      <c r="KM93" s="45">
        <f t="shared" si="521"/>
        <v>9.90990990990991E-2</v>
      </c>
      <c r="KN93" s="35"/>
      <c r="KO93" s="27"/>
      <c r="KP93" s="46"/>
      <c r="KQ93" s="25">
        <v>6781</v>
      </c>
      <c r="KR93" s="44">
        <f t="shared" si="522"/>
        <v>5</v>
      </c>
      <c r="KS93" s="25">
        <v>308</v>
      </c>
      <c r="KT93" s="44">
        <f t="shared" si="523"/>
        <v>0</v>
      </c>
      <c r="KU93" s="25">
        <v>12</v>
      </c>
      <c r="KV93" s="44">
        <f t="shared" si="524"/>
        <v>0</v>
      </c>
      <c r="KW93" s="25">
        <v>0</v>
      </c>
      <c r="KX93" s="60" t="str">
        <f t="shared" si="535"/>
        <v>キティウインドウポーチ</v>
      </c>
      <c r="KY93" s="67">
        <f t="shared" si="536"/>
        <v>0</v>
      </c>
      <c r="KZ93" s="44">
        <f t="shared" si="525"/>
        <v>0</v>
      </c>
      <c r="LA93" s="45">
        <f t="shared" si="526"/>
        <v>0</v>
      </c>
      <c r="LB93" s="35"/>
      <c r="LC93" s="27"/>
      <c r="LD93" s="51">
        <f>IF(A81="","",A81)</f>
        <v>46087</v>
      </c>
      <c r="LE93" s="43">
        <v>81930</v>
      </c>
      <c r="LF93" s="93">
        <f>IF(LE93="","",LE93-LE90)</f>
        <v>280</v>
      </c>
      <c r="LG93" s="43">
        <v>445</v>
      </c>
      <c r="LH93" s="43">
        <f t="shared" si="529"/>
        <v>0</v>
      </c>
      <c r="LI93" s="43">
        <v>2</v>
      </c>
      <c r="LJ93" s="87">
        <f t="shared" si="530"/>
        <v>0</v>
      </c>
      <c r="LK93" s="43">
        <v>0</v>
      </c>
      <c r="LL93" s="64" t="str">
        <f>IF(LE93="","",LL90)</f>
        <v>ボンドロ</v>
      </c>
      <c r="LM93" s="47">
        <f>IF(LF93="","",LM90)</f>
        <v>1200</v>
      </c>
      <c r="LN93" s="87">
        <f t="shared" si="459"/>
        <v>0</v>
      </c>
      <c r="LO93" s="54"/>
      <c r="LP93" s="35"/>
      <c r="LQ93" s="27"/>
      <c r="LR93" s="51" t="str">
        <f t="shared" si="431"/>
        <v/>
      </c>
      <c r="LS93" s="44"/>
      <c r="LT93" s="44" t="str">
        <f>IF(LS93="","",LS93-#REF!)</f>
        <v/>
      </c>
      <c r="LU93" s="44"/>
      <c r="LV93" s="44" t="str">
        <f>IF(LU93="","",LU93-#REF!)</f>
        <v/>
      </c>
      <c r="LW93" s="44"/>
      <c r="LX93" s="44" t="str">
        <f>IF(LW93="","",#REF!+#REF!-LW93)</f>
        <v/>
      </c>
      <c r="LY93" s="44"/>
      <c r="LZ93" s="43"/>
      <c r="MA93" s="43" t="str">
        <f>IF(LS93="","",#REF!)</f>
        <v/>
      </c>
      <c r="MB93" s="44" t="str">
        <f t="shared" si="561"/>
        <v/>
      </c>
      <c r="MC93" s="45" t="str">
        <f t="shared" si="562"/>
        <v/>
      </c>
      <c r="MD93" s="35"/>
      <c r="ME93" s="27"/>
      <c r="MF93" s="51" t="str">
        <f t="shared" si="438"/>
        <v/>
      </c>
      <c r="MG93" s="44"/>
      <c r="MH93" s="44" t="str">
        <f>IF(MG93="","",MG93-#REF!)</f>
        <v/>
      </c>
      <c r="MI93" s="44"/>
      <c r="MJ93" s="44" t="str">
        <f>IF(MI93="","",MI93-#REF!)</f>
        <v/>
      </c>
      <c r="MK93" s="44"/>
      <c r="ML93" s="44" t="str">
        <f>IF(MK93="","",#REF!+#REF!-MK93)</f>
        <v/>
      </c>
      <c r="MM93" s="44"/>
      <c r="MN93" s="43"/>
      <c r="MO93" s="43" t="str">
        <f>IF(MG93="","",#REF!)</f>
        <v/>
      </c>
      <c r="MP93" s="44" t="str">
        <f t="shared" si="563"/>
        <v/>
      </c>
      <c r="MQ93" s="45" t="str">
        <f t="shared" si="564"/>
        <v/>
      </c>
      <c r="MR93" s="35"/>
      <c r="MS93" s="27"/>
      <c r="MT93" s="51" t="str">
        <f t="shared" si="445"/>
        <v/>
      </c>
      <c r="MU93" s="44"/>
      <c r="MV93" s="44" t="str">
        <f>IF(MU93="","",MU93-#REF!)</f>
        <v/>
      </c>
      <c r="MW93" s="44"/>
      <c r="MX93" s="44" t="str">
        <f>IF(MW93="","",MW93-#REF!)</f>
        <v/>
      </c>
      <c r="MY93" s="44"/>
      <c r="MZ93" s="44" t="str">
        <f>IF(MY93="","",#REF!+#REF!-MY93)</f>
        <v/>
      </c>
      <c r="NA93" s="44"/>
      <c r="NB93" s="43"/>
      <c r="NC93" s="43" t="str">
        <f>IF(MU93="","",#REF!)</f>
        <v/>
      </c>
      <c r="ND93" s="44" t="str">
        <f t="shared" si="565"/>
        <v/>
      </c>
      <c r="NE93" s="45" t="str">
        <f t="shared" si="566"/>
        <v/>
      </c>
      <c r="NF93" s="35"/>
      <c r="NG93" s="27"/>
      <c r="NH93" s="51" t="str">
        <f t="shared" si="452"/>
        <v/>
      </c>
      <c r="NI93" s="44"/>
      <c r="NJ93" s="44" t="str">
        <f>IF(NI93="","",NI93-#REF!)</f>
        <v/>
      </c>
      <c r="NK93" s="44"/>
      <c r="NL93" s="44" t="str">
        <f>IF(NK93="","",NK93-#REF!)</f>
        <v/>
      </c>
      <c r="NM93" s="44"/>
      <c r="NN93" s="44" t="str">
        <f>IF(NM93="","",#REF!+#REF!-NM93)</f>
        <v/>
      </c>
      <c r="NO93" s="44"/>
      <c r="NP93" s="43"/>
      <c r="NQ93" s="43" t="str">
        <f>IF(NI93="","",#REF!)</f>
        <v/>
      </c>
      <c r="NR93" s="44" t="str">
        <f t="shared" si="567"/>
        <v/>
      </c>
      <c r="NS93" s="45" t="str">
        <f t="shared" si="568"/>
        <v/>
      </c>
      <c r="NT93" s="35"/>
    </row>
    <row r="94" spans="1:384" ht="15" customHeight="1" thickBot="1" x14ac:dyDescent="0.25">
      <c r="A94" s="38"/>
      <c r="B94" s="39"/>
      <c r="C94" s="40"/>
      <c r="D94" s="40"/>
      <c r="E94" s="41"/>
      <c r="F94" s="41"/>
      <c r="G94" s="40"/>
      <c r="H94" s="42"/>
      <c r="I94" s="44"/>
      <c r="J94" s="44" t="str">
        <f>IF(I94="","",I94-I93)</f>
        <v/>
      </c>
      <c r="K94" s="44"/>
      <c r="L94" s="44" t="str">
        <f>IF(K94="","",K94-K93)</f>
        <v/>
      </c>
      <c r="M94" s="44"/>
      <c r="N94" s="44" t="str">
        <f>IF(M94="","",M93+O93-M94)</f>
        <v/>
      </c>
      <c r="O94" s="44"/>
      <c r="P94" s="43"/>
      <c r="Q94" s="43" t="str">
        <f>IF(I94="","",Q93)</f>
        <v/>
      </c>
      <c r="R94" s="44" t="str">
        <f t="shared" si="539"/>
        <v/>
      </c>
      <c r="S94" s="45" t="str">
        <f t="shared" si="540"/>
        <v/>
      </c>
      <c r="T94" s="35"/>
      <c r="U94" s="27"/>
      <c r="V94" s="51" t="str">
        <f t="shared" si="361"/>
        <v/>
      </c>
      <c r="W94" s="67"/>
      <c r="X94" s="44" t="str">
        <f>IF(W94="","",W94-W93)</f>
        <v/>
      </c>
      <c r="Y94" s="44"/>
      <c r="Z94" s="44" t="str">
        <f>IF(Y94="","",Y94-Y93)</f>
        <v/>
      </c>
      <c r="AA94" s="44"/>
      <c r="AB94" s="44" t="str">
        <f>IF(AA94="","",AA93+AC93-AA94)</f>
        <v/>
      </c>
      <c r="AC94" s="44"/>
      <c r="AD94" s="43"/>
      <c r="AE94" s="43" t="str">
        <f>IF(W94="","",AE93)</f>
        <v/>
      </c>
      <c r="AF94" s="44" t="str">
        <f t="shared" si="541"/>
        <v/>
      </c>
      <c r="AG94" s="45" t="str">
        <f t="shared" si="542"/>
        <v/>
      </c>
      <c r="AH94" s="35"/>
      <c r="AI94" s="27"/>
      <c r="AJ94" s="51" t="str">
        <f t="shared" si="368"/>
        <v/>
      </c>
      <c r="AK94" s="44"/>
      <c r="AL94" s="44" t="str">
        <f>IF(AK94="","",AK94-AK93)</f>
        <v/>
      </c>
      <c r="AM94" s="44"/>
      <c r="AN94" s="44" t="str">
        <f>IF(AM94="","",AM94-AM93)</f>
        <v/>
      </c>
      <c r="AO94" s="44"/>
      <c r="AP94" s="44" t="str">
        <f>IF(AO94="","",AO93+AQ93-AO94)</f>
        <v/>
      </c>
      <c r="AQ94" s="44"/>
      <c r="AR94" s="43"/>
      <c r="AS94" s="43" t="str">
        <f>IF(AK94="","",AS93)</f>
        <v/>
      </c>
      <c r="AT94" s="44" t="str">
        <f t="shared" si="543"/>
        <v/>
      </c>
      <c r="AU94" s="45" t="str">
        <f t="shared" si="544"/>
        <v/>
      </c>
      <c r="AV94" s="35"/>
      <c r="AW94" s="27"/>
      <c r="AX94" s="51" t="str">
        <f t="shared" si="375"/>
        <v/>
      </c>
      <c r="AY94" s="44"/>
      <c r="AZ94" s="44" t="str">
        <f>IF(AY94="","",AY94-AY93)</f>
        <v/>
      </c>
      <c r="BA94" s="44"/>
      <c r="BB94" s="44" t="str">
        <f>IF(BA94="","",BA94-BA93)</f>
        <v/>
      </c>
      <c r="BC94" s="44"/>
      <c r="BD94" s="44" t="str">
        <f>IF(BC94="","",BC93+BE93-BC94)</f>
        <v/>
      </c>
      <c r="BE94" s="44"/>
      <c r="BF94" s="43"/>
      <c r="BG94" s="43" t="str">
        <f>IF(AY94="","",BG93)</f>
        <v/>
      </c>
      <c r="BH94" s="44" t="str">
        <f t="shared" si="545"/>
        <v/>
      </c>
      <c r="BI94" s="45" t="str">
        <f t="shared" si="546"/>
        <v/>
      </c>
      <c r="BJ94" s="35"/>
      <c r="BK94" s="50"/>
      <c r="BL94" s="74"/>
      <c r="BM94" s="75">
        <v>15742</v>
      </c>
      <c r="BN94" s="75">
        <f t="shared" si="460"/>
        <v>74</v>
      </c>
      <c r="BO94" s="75">
        <v>825</v>
      </c>
      <c r="BP94" s="75">
        <f t="shared" si="461"/>
        <v>5</v>
      </c>
      <c r="BQ94" s="75">
        <v>100</v>
      </c>
      <c r="BR94" s="75">
        <f t="shared" si="462"/>
        <v>17</v>
      </c>
      <c r="BS94" s="75">
        <v>0</v>
      </c>
      <c r="BT94" s="77" t="str">
        <f t="shared" si="527"/>
        <v>ＡＩモンスターラバー</v>
      </c>
      <c r="BU94" s="78">
        <f t="shared" si="528"/>
        <v>198</v>
      </c>
      <c r="BV94" s="75">
        <f t="shared" si="463"/>
        <v>3366</v>
      </c>
      <c r="BW94" s="79">
        <f t="shared" si="464"/>
        <v>0.45486486486486488</v>
      </c>
      <c r="BX94" s="35"/>
      <c r="BY94" s="27"/>
      <c r="BZ94" s="74"/>
      <c r="CA94" s="75">
        <v>4372</v>
      </c>
      <c r="CB94" s="75">
        <f t="shared" si="465"/>
        <v>44</v>
      </c>
      <c r="CC94" s="75">
        <v>82</v>
      </c>
      <c r="CD94" s="75">
        <f t="shared" si="466"/>
        <v>2</v>
      </c>
      <c r="CE94" s="75">
        <v>26</v>
      </c>
      <c r="CF94" s="75">
        <f t="shared" si="467"/>
        <v>2</v>
      </c>
      <c r="CG94" s="75">
        <v>9</v>
      </c>
      <c r="CH94" s="77" t="str">
        <f t="shared" si="468"/>
        <v>ボンボンドロップシール</v>
      </c>
      <c r="CI94" s="78">
        <f t="shared" si="469"/>
        <v>200</v>
      </c>
      <c r="CJ94" s="75">
        <f t="shared" si="470"/>
        <v>400</v>
      </c>
      <c r="CK94" s="79">
        <f t="shared" si="471"/>
        <v>9.0909090909090912E-2</v>
      </c>
      <c r="CL94" s="35"/>
      <c r="CM94" s="27"/>
      <c r="CN94" s="74"/>
      <c r="CO94" s="75">
        <v>2968</v>
      </c>
      <c r="CP94" s="75">
        <f t="shared" si="472"/>
        <v>3</v>
      </c>
      <c r="CQ94" s="75">
        <v>35</v>
      </c>
      <c r="CR94" s="75">
        <f t="shared" si="473"/>
        <v>2</v>
      </c>
      <c r="CS94" s="75">
        <v>13</v>
      </c>
      <c r="CT94" s="75">
        <f t="shared" si="474"/>
        <v>1</v>
      </c>
      <c r="CU94" s="75">
        <v>1</v>
      </c>
      <c r="CV94" s="77" t="str">
        <f t="shared" si="531"/>
        <v>yayaマスコット</v>
      </c>
      <c r="CW94" s="78">
        <f t="shared" si="532"/>
        <v>930</v>
      </c>
      <c r="CX94" s="75">
        <f t="shared" si="475"/>
        <v>930</v>
      </c>
      <c r="CY94" s="79">
        <f t="shared" si="476"/>
        <v>3.1</v>
      </c>
      <c r="CZ94" s="35"/>
      <c r="DA94" s="58"/>
      <c r="DB94" s="74"/>
      <c r="DC94" s="75">
        <v>7424</v>
      </c>
      <c r="DD94" s="75">
        <f t="shared" si="477"/>
        <v>2</v>
      </c>
      <c r="DE94" s="75">
        <v>410</v>
      </c>
      <c r="DF94" s="75">
        <f t="shared" si="478"/>
        <v>0</v>
      </c>
      <c r="DG94" s="75">
        <v>20</v>
      </c>
      <c r="DH94" s="75">
        <f t="shared" si="479"/>
        <v>0</v>
      </c>
      <c r="DI94" s="75">
        <v>0</v>
      </c>
      <c r="DJ94" s="77" t="str">
        <f t="shared" si="480"/>
        <v>ギャルキティマスコット</v>
      </c>
      <c r="DK94" s="78">
        <f t="shared" si="481"/>
        <v>198</v>
      </c>
      <c r="DL94" s="75">
        <f t="shared" si="482"/>
        <v>0</v>
      </c>
      <c r="DM94" s="79">
        <f t="shared" si="483"/>
        <v>0</v>
      </c>
      <c r="DN94" s="35"/>
      <c r="DO94" s="27"/>
      <c r="DP94" s="74"/>
      <c r="DQ94" s="75">
        <v>2990</v>
      </c>
      <c r="DR94" s="75">
        <f t="shared" si="484"/>
        <v>15</v>
      </c>
      <c r="DS94" s="75">
        <v>169</v>
      </c>
      <c r="DT94" s="75">
        <f t="shared" si="485"/>
        <v>6</v>
      </c>
      <c r="DU94" s="75">
        <v>85</v>
      </c>
      <c r="DV94" s="75">
        <f t="shared" si="486"/>
        <v>15</v>
      </c>
      <c r="DW94" s="75">
        <v>0</v>
      </c>
      <c r="DX94" s="77" t="str">
        <f t="shared" si="487"/>
        <v>AIラバーキーホルダー</v>
      </c>
      <c r="DY94" s="78">
        <f t="shared" si="488"/>
        <v>198</v>
      </c>
      <c r="DZ94" s="75">
        <f t="shared" si="489"/>
        <v>2970</v>
      </c>
      <c r="EA94" s="79">
        <f t="shared" si="490"/>
        <v>1.98</v>
      </c>
      <c r="EB94" s="35"/>
      <c r="EC94" s="27"/>
      <c r="ED94" s="51" t="str">
        <f t="shared" si="382"/>
        <v/>
      </c>
      <c r="EE94" s="44"/>
      <c r="EF94" s="44" t="str">
        <f>IF(EE94="","",EE94-EE93)</f>
        <v/>
      </c>
      <c r="EG94" s="44"/>
      <c r="EH94" s="44" t="str">
        <f>IF(EG94="","",EG94-EG93)</f>
        <v/>
      </c>
      <c r="EI94" s="44"/>
      <c r="EJ94" s="44" t="str">
        <f>IF(EI94="","",EI93+EK93-EI94)</f>
        <v/>
      </c>
      <c r="EK94" s="44"/>
      <c r="EL94" s="43"/>
      <c r="EM94" s="43" t="str">
        <f>IF(EE94="","",EM93)</f>
        <v/>
      </c>
      <c r="EN94" s="44" t="str">
        <f t="shared" si="547"/>
        <v/>
      </c>
      <c r="EO94" s="45" t="str">
        <f t="shared" si="548"/>
        <v/>
      </c>
      <c r="EP94" s="35"/>
      <c r="EQ94" s="27"/>
      <c r="ER94" s="51" t="str">
        <f t="shared" si="389"/>
        <v/>
      </c>
      <c r="ES94" s="44"/>
      <c r="ET94" s="44" t="str">
        <f>IF(ES94="","",ES94-ES93)</f>
        <v/>
      </c>
      <c r="EU94" s="44"/>
      <c r="EV94" s="44" t="str">
        <f>IF(EU94="","",EU94-EU93)</f>
        <v/>
      </c>
      <c r="EW94" s="44"/>
      <c r="EX94" s="44" t="str">
        <f>IF(EW94="","",EW93+EY93-EW94)</f>
        <v/>
      </c>
      <c r="EY94" s="44"/>
      <c r="EZ94" s="43"/>
      <c r="FA94" s="43" t="str">
        <f>IF(ES94="","",FA93)</f>
        <v/>
      </c>
      <c r="FB94" s="44" t="str">
        <f t="shared" si="549"/>
        <v/>
      </c>
      <c r="FC94" s="45" t="str">
        <f t="shared" si="550"/>
        <v/>
      </c>
      <c r="FD94" s="35"/>
      <c r="FF94" s="51" t="str">
        <f t="shared" si="396"/>
        <v/>
      </c>
      <c r="FG94" s="44"/>
      <c r="FH94" s="44" t="str">
        <f>IF(FG94="","",FG94-FG93)</f>
        <v/>
      </c>
      <c r="FI94" s="44"/>
      <c r="FJ94" s="44" t="str">
        <f>IF(FI94="","",FI94-FI93)</f>
        <v/>
      </c>
      <c r="FK94" s="44"/>
      <c r="FL94" s="44" t="str">
        <f>IF(FK94="","",FK93+FM93-FK94)</f>
        <v/>
      </c>
      <c r="FM94" s="44"/>
      <c r="FN94" s="43"/>
      <c r="FO94" s="43" t="str">
        <f>IF(FG94="","",FO93)</f>
        <v/>
      </c>
      <c r="FP94" s="44" t="str">
        <f t="shared" si="551"/>
        <v/>
      </c>
      <c r="FQ94" s="45" t="str">
        <f t="shared" si="552"/>
        <v/>
      </c>
      <c r="FR94" s="35"/>
      <c r="FT94" s="51" t="str">
        <f t="shared" si="403"/>
        <v/>
      </c>
      <c r="FU94" s="44"/>
      <c r="FV94" s="44" t="str">
        <f>IF(FU94="","",FU94-FU93)</f>
        <v/>
      </c>
      <c r="FW94" s="44"/>
      <c r="FX94" s="44" t="str">
        <f>IF(FW94="","",FW94-FW93)</f>
        <v/>
      </c>
      <c r="FY94" s="44"/>
      <c r="FZ94" s="44" t="str">
        <f>IF(FY94="","",FY93+GA93-FY94)</f>
        <v/>
      </c>
      <c r="GA94" s="44"/>
      <c r="GB94" s="43"/>
      <c r="GC94" s="43" t="str">
        <f>IF(FU94="","",GC93)</f>
        <v/>
      </c>
      <c r="GD94" s="44" t="str">
        <f t="shared" si="553"/>
        <v/>
      </c>
      <c r="GE94" s="45" t="str">
        <f t="shared" si="554"/>
        <v/>
      </c>
      <c r="GF94" s="35"/>
      <c r="GH94" s="51" t="str">
        <f t="shared" si="410"/>
        <v/>
      </c>
      <c r="GI94" s="44"/>
      <c r="GJ94" s="44" t="str">
        <f>IF(GI94="","",GI94-GI93)</f>
        <v/>
      </c>
      <c r="GK94" s="44"/>
      <c r="GL94" s="44" t="str">
        <f>IF(GK94="","",GK94-GK93)</f>
        <v/>
      </c>
      <c r="GM94" s="44"/>
      <c r="GN94" s="44" t="str">
        <f>IF(GM94="","",GM93+GO93-GM94)</f>
        <v/>
      </c>
      <c r="GO94" s="44"/>
      <c r="GP94" s="43"/>
      <c r="GQ94" s="43" t="str">
        <f>IF(GI94="","",GQ93)</f>
        <v/>
      </c>
      <c r="GR94" s="44" t="str">
        <f t="shared" si="555"/>
        <v/>
      </c>
      <c r="GS94" s="45" t="str">
        <f t="shared" si="556"/>
        <v/>
      </c>
      <c r="GT94" s="35"/>
      <c r="GU94" s="27"/>
      <c r="GV94" s="51" t="str">
        <f t="shared" si="417"/>
        <v/>
      </c>
      <c r="GW94" s="44"/>
      <c r="GX94" s="44" t="str">
        <f>IF(GW94="","",GW94-GW93)</f>
        <v/>
      </c>
      <c r="GY94" s="44"/>
      <c r="GZ94" s="44" t="str">
        <f>IF(GY94="","",GY94-GY93)</f>
        <v/>
      </c>
      <c r="HA94" s="44"/>
      <c r="HB94" s="44" t="str">
        <f>IF(HA94="","",HA93+HC93-HA94)</f>
        <v/>
      </c>
      <c r="HC94" s="44"/>
      <c r="HD94" s="43"/>
      <c r="HE94" s="43" t="str">
        <f>IF(GW94="","",HE93)</f>
        <v/>
      </c>
      <c r="HF94" s="44" t="str">
        <f t="shared" si="557"/>
        <v/>
      </c>
      <c r="HG94" s="45" t="str">
        <f t="shared" si="558"/>
        <v/>
      </c>
      <c r="HH94" s="35"/>
      <c r="HJ94" s="51" t="str">
        <f t="shared" si="424"/>
        <v/>
      </c>
      <c r="HK94" s="44"/>
      <c r="HL94" s="44" t="str">
        <f>IF(HK94="","",HK94-HK93)</f>
        <v/>
      </c>
      <c r="HM94" s="44"/>
      <c r="HN94" s="44" t="str">
        <f>IF(HM94="","",HM94-HM93)</f>
        <v/>
      </c>
      <c r="HO94" s="44"/>
      <c r="HP94" s="44" t="str">
        <f>IF(HO94="","",HO93+HQ93-HO94)</f>
        <v/>
      </c>
      <c r="HQ94" s="44"/>
      <c r="HR94" s="43"/>
      <c r="HS94" s="43" t="str">
        <f>IF(HK94="","",HS93)</f>
        <v/>
      </c>
      <c r="HT94" s="44" t="str">
        <f t="shared" si="559"/>
        <v/>
      </c>
      <c r="HU94" s="45" t="str">
        <f t="shared" si="560"/>
        <v/>
      </c>
      <c r="HV94" s="35"/>
      <c r="HW94" s="61"/>
      <c r="HX94" s="74"/>
      <c r="HY94" s="75">
        <v>14357</v>
      </c>
      <c r="HZ94" s="75">
        <f t="shared" si="491"/>
        <v>331</v>
      </c>
      <c r="IA94" s="75">
        <v>124</v>
      </c>
      <c r="IB94" s="75">
        <f t="shared" si="492"/>
        <v>2</v>
      </c>
      <c r="IC94" s="75">
        <v>1</v>
      </c>
      <c r="ID94" s="75">
        <f t="shared" si="493"/>
        <v>2</v>
      </c>
      <c r="IE94" s="75">
        <v>2</v>
      </c>
      <c r="IF94" s="77" t="str">
        <f>IF(HY92="","",IF90)</f>
        <v>ボンボンドロップシール</v>
      </c>
      <c r="IG94" s="78">
        <f>IF(HY91="","",IG90)</f>
        <v>2000</v>
      </c>
      <c r="IH94" s="75">
        <f t="shared" si="494"/>
        <v>4000</v>
      </c>
      <c r="II94" s="79">
        <f>IF(ID94="","",IH94/(HZ92*100))</f>
        <v>1.2903225806451613</v>
      </c>
      <c r="IJ94" s="35"/>
      <c r="IL94" s="74"/>
      <c r="IM94" s="75">
        <v>1980</v>
      </c>
      <c r="IN94" s="75">
        <f t="shared" si="495"/>
        <v>32</v>
      </c>
      <c r="IO94" s="75">
        <v>48</v>
      </c>
      <c r="IP94" s="75">
        <f t="shared" si="496"/>
        <v>0</v>
      </c>
      <c r="IQ94" s="75">
        <v>29</v>
      </c>
      <c r="IR94" s="75">
        <f t="shared" si="497"/>
        <v>0</v>
      </c>
      <c r="IS94" s="75">
        <v>6</v>
      </c>
      <c r="IT94" s="77" t="str">
        <f t="shared" si="533"/>
        <v>ボンドロシール</v>
      </c>
      <c r="IU94" s="78">
        <f t="shared" si="534"/>
        <v>200</v>
      </c>
      <c r="IV94" s="75">
        <f t="shared" si="499"/>
        <v>0</v>
      </c>
      <c r="IW94" s="79">
        <f t="shared" si="500"/>
        <v>0</v>
      </c>
      <c r="IX94" s="35" t="s">
        <v>1083</v>
      </c>
      <c r="IY94" s="33"/>
      <c r="IZ94" s="74"/>
      <c r="JA94" s="75">
        <v>8396</v>
      </c>
      <c r="JB94" s="75">
        <f t="shared" si="501"/>
        <v>9</v>
      </c>
      <c r="JC94" s="75">
        <v>331</v>
      </c>
      <c r="JD94" s="75">
        <f t="shared" si="502"/>
        <v>0</v>
      </c>
      <c r="JE94" s="75">
        <v>16</v>
      </c>
      <c r="JF94" s="75">
        <f t="shared" si="503"/>
        <v>0</v>
      </c>
      <c r="JG94" s="75">
        <v>0</v>
      </c>
      <c r="JH94" s="77" t="str">
        <f t="shared" si="504"/>
        <v>雪見だいふくイヤホン</v>
      </c>
      <c r="JI94" s="78">
        <f t="shared" si="505"/>
        <v>1100</v>
      </c>
      <c r="JJ94" s="75">
        <f t="shared" si="506"/>
        <v>0</v>
      </c>
      <c r="JK94" s="79">
        <f t="shared" si="507"/>
        <v>0</v>
      </c>
      <c r="JL94" s="35"/>
      <c r="JM94" s="27"/>
      <c r="JN94" s="74"/>
      <c r="JO94" s="75">
        <v>7327</v>
      </c>
      <c r="JP94" s="75">
        <f t="shared" si="508"/>
        <v>16</v>
      </c>
      <c r="JQ94" s="75">
        <v>306</v>
      </c>
      <c r="JR94" s="75">
        <f t="shared" si="509"/>
        <v>0</v>
      </c>
      <c r="JS94" s="75">
        <v>39</v>
      </c>
      <c r="JT94" s="75">
        <f t="shared" si="510"/>
        <v>1</v>
      </c>
      <c r="JU94" s="75">
        <v>7</v>
      </c>
      <c r="JV94" s="77" t="str">
        <f t="shared" si="511"/>
        <v>しばこ</v>
      </c>
      <c r="JW94" s="78">
        <f t="shared" si="512"/>
        <v>200</v>
      </c>
      <c r="JX94" s="75">
        <f t="shared" si="513"/>
        <v>200</v>
      </c>
      <c r="JY94" s="79">
        <f t="shared" si="514"/>
        <v>0.125</v>
      </c>
      <c r="JZ94" s="35"/>
      <c r="KA94" s="61"/>
      <c r="KB94" s="74"/>
      <c r="KC94" s="75">
        <v>1199</v>
      </c>
      <c r="KD94" s="75">
        <f t="shared" si="515"/>
        <v>0</v>
      </c>
      <c r="KE94" s="75">
        <v>255</v>
      </c>
      <c r="KF94" s="75">
        <f t="shared" si="516"/>
        <v>0</v>
      </c>
      <c r="KG94" s="75">
        <v>12</v>
      </c>
      <c r="KH94" s="75">
        <f t="shared" si="517"/>
        <v>-1</v>
      </c>
      <c r="KI94" s="75">
        <v>0</v>
      </c>
      <c r="KJ94" s="77" t="str">
        <f t="shared" si="518"/>
        <v>ゲームアーク</v>
      </c>
      <c r="KK94" s="78">
        <f t="shared" si="519"/>
        <v>500</v>
      </c>
      <c r="KL94" s="75">
        <f t="shared" si="520"/>
        <v>-500</v>
      </c>
      <c r="KM94" s="79" t="e">
        <f t="shared" si="521"/>
        <v>#DIV/0!</v>
      </c>
      <c r="KN94" s="35"/>
      <c r="KO94" s="27"/>
      <c r="KP94" s="74"/>
      <c r="KQ94" s="75">
        <v>6372</v>
      </c>
      <c r="KR94" s="75">
        <f t="shared" si="522"/>
        <v>29</v>
      </c>
      <c r="KS94" s="75">
        <v>237</v>
      </c>
      <c r="KT94" s="75">
        <f t="shared" si="523"/>
        <v>0</v>
      </c>
      <c r="KU94" s="75">
        <v>9</v>
      </c>
      <c r="KV94" s="75">
        <f t="shared" si="524"/>
        <v>0</v>
      </c>
      <c r="KW94" s="75">
        <v>0</v>
      </c>
      <c r="KX94" s="77" t="str">
        <f t="shared" si="535"/>
        <v>キティしっぽ付ポーチ</v>
      </c>
      <c r="KY94" s="78">
        <f t="shared" si="536"/>
        <v>0</v>
      </c>
      <c r="KZ94" s="75">
        <f t="shared" si="525"/>
        <v>0</v>
      </c>
      <c r="LA94" s="79">
        <f t="shared" si="526"/>
        <v>0</v>
      </c>
      <c r="LB94" s="35"/>
      <c r="LC94" s="27"/>
      <c r="LD94" s="46"/>
      <c r="LE94" s="44"/>
      <c r="LF94" s="44"/>
      <c r="LG94" s="44">
        <v>532</v>
      </c>
      <c r="LH94" s="44">
        <f t="shared" si="529"/>
        <v>0</v>
      </c>
      <c r="LI94" s="43">
        <v>2</v>
      </c>
      <c r="LJ94" s="44">
        <f t="shared" si="530"/>
        <v>0</v>
      </c>
      <c r="LK94" s="44">
        <v>0</v>
      </c>
      <c r="LL94" s="72" t="str">
        <f>IF(LE93="","",LL91)</f>
        <v>ボンドロ</v>
      </c>
      <c r="LM94" s="67">
        <f>IF(LF93="","",LM91)</f>
        <v>1500</v>
      </c>
      <c r="LN94" s="44">
        <f t="shared" si="459"/>
        <v>0</v>
      </c>
      <c r="LO94" s="45"/>
      <c r="LP94" s="35"/>
      <c r="LQ94" s="27"/>
      <c r="LR94" s="51" t="str">
        <f t="shared" si="431"/>
        <v/>
      </c>
      <c r="LS94" s="44"/>
      <c r="LT94" s="44" t="str">
        <f>IF(LS94="","",LS94-LS93)</f>
        <v/>
      </c>
      <c r="LU94" s="44"/>
      <c r="LV94" s="44" t="str">
        <f>IF(LU94="","",LU94-LU93)</f>
        <v/>
      </c>
      <c r="LW94" s="44"/>
      <c r="LX94" s="44" t="str">
        <f>IF(LW94="","",LW93+LY93-LW94)</f>
        <v/>
      </c>
      <c r="LY94" s="44"/>
      <c r="LZ94" s="43"/>
      <c r="MA94" s="43" t="str">
        <f>IF(LS94="","",MA93)</f>
        <v/>
      </c>
      <c r="MB94" s="44" t="str">
        <f t="shared" si="561"/>
        <v/>
      </c>
      <c r="MC94" s="45" t="str">
        <f t="shared" si="562"/>
        <v/>
      </c>
      <c r="MD94" s="35"/>
      <c r="ME94" s="27"/>
      <c r="MF94" s="51" t="str">
        <f t="shared" si="438"/>
        <v/>
      </c>
      <c r="MG94" s="44"/>
      <c r="MH94" s="44" t="str">
        <f>IF(MG94="","",MG94-MG93)</f>
        <v/>
      </c>
      <c r="MI94" s="44"/>
      <c r="MJ94" s="44" t="str">
        <f>IF(MI94="","",MI94-MI93)</f>
        <v/>
      </c>
      <c r="MK94" s="44"/>
      <c r="ML94" s="44" t="str">
        <f>IF(MK94="","",MK93+MM93-MK94)</f>
        <v/>
      </c>
      <c r="MM94" s="44"/>
      <c r="MN94" s="43"/>
      <c r="MO94" s="43" t="str">
        <f>IF(MG94="","",MO93)</f>
        <v/>
      </c>
      <c r="MP94" s="44" t="str">
        <f t="shared" si="563"/>
        <v/>
      </c>
      <c r="MQ94" s="45" t="str">
        <f t="shared" si="564"/>
        <v/>
      </c>
      <c r="MR94" s="35"/>
      <c r="MS94" s="27"/>
      <c r="MT94" s="51" t="str">
        <f t="shared" si="445"/>
        <v/>
      </c>
      <c r="MU94" s="44"/>
      <c r="MV94" s="44" t="str">
        <f>IF(MU94="","",MU94-MU93)</f>
        <v/>
      </c>
      <c r="MW94" s="44"/>
      <c r="MX94" s="44" t="str">
        <f>IF(MW94="","",MW94-MW93)</f>
        <v/>
      </c>
      <c r="MY94" s="44"/>
      <c r="MZ94" s="44" t="str">
        <f>IF(MY94="","",MY93+NA93-MY94)</f>
        <v/>
      </c>
      <c r="NA94" s="44"/>
      <c r="NB94" s="43"/>
      <c r="NC94" s="43" t="str">
        <f>IF(MU94="","",NC93)</f>
        <v/>
      </c>
      <c r="ND94" s="44" t="str">
        <f t="shared" si="565"/>
        <v/>
      </c>
      <c r="NE94" s="45" t="str">
        <f t="shared" si="566"/>
        <v/>
      </c>
      <c r="NF94" s="35"/>
      <c r="NG94" s="27"/>
      <c r="NH94" s="51" t="str">
        <f t="shared" si="452"/>
        <v/>
      </c>
      <c r="NI94" s="44"/>
      <c r="NJ94" s="44" t="str">
        <f>IF(NI94="","",NI94-NI93)</f>
        <v/>
      </c>
      <c r="NK94" s="44"/>
      <c r="NL94" s="44" t="str">
        <f>IF(NK94="","",NK94-NK93)</f>
        <v/>
      </c>
      <c r="NM94" s="44"/>
      <c r="NN94" s="44" t="str">
        <f>IF(NM94="","",NM93+NO93-NM94)</f>
        <v/>
      </c>
      <c r="NO94" s="44"/>
      <c r="NP94" s="43"/>
      <c r="NQ94" s="43" t="str">
        <f>IF(NI94="","",NQ93)</f>
        <v/>
      </c>
      <c r="NR94" s="44" t="str">
        <f t="shared" si="567"/>
        <v/>
      </c>
      <c r="NS94" s="45" t="str">
        <f t="shared" si="568"/>
        <v/>
      </c>
      <c r="NT94" s="35"/>
    </row>
    <row r="95" spans="1:384" ht="15" customHeight="1" thickTop="1" thickBot="1" x14ac:dyDescent="0.25">
      <c r="A95" s="38"/>
      <c r="B95" s="39"/>
      <c r="C95" s="40"/>
      <c r="D95" s="40"/>
      <c r="E95" s="41"/>
      <c r="F95" s="41"/>
      <c r="G95" s="40"/>
      <c r="H95" s="42"/>
      <c r="I95" s="44"/>
      <c r="J95" s="44" t="str">
        <f>IF(I95="","",I95-I94)</f>
        <v/>
      </c>
      <c r="K95" s="44"/>
      <c r="L95" s="44" t="str">
        <f>IF(K95="","",K95-K94)</f>
        <v/>
      </c>
      <c r="M95" s="44"/>
      <c r="N95" s="44" t="str">
        <f>IF(M95="","",M94+O94-M95)</f>
        <v/>
      </c>
      <c r="O95" s="44"/>
      <c r="P95" s="43"/>
      <c r="Q95" s="43" t="str">
        <f>IF(I95="","",Q94)</f>
        <v/>
      </c>
      <c r="R95" s="44" t="str">
        <f t="shared" si="539"/>
        <v/>
      </c>
      <c r="S95" s="45" t="str">
        <f t="shared" si="540"/>
        <v/>
      </c>
      <c r="T95" s="35"/>
      <c r="U95" s="27"/>
      <c r="V95" s="51" t="str">
        <f t="shared" si="361"/>
        <v/>
      </c>
      <c r="W95" s="67"/>
      <c r="X95" s="44" t="str">
        <f>IF(W95="","",W95-W94)</f>
        <v/>
      </c>
      <c r="Y95" s="44"/>
      <c r="Z95" s="44" t="str">
        <f>IF(Y95="","",Y95-Y94)</f>
        <v/>
      </c>
      <c r="AA95" s="44"/>
      <c r="AB95" s="44" t="str">
        <f>IF(AA95="","",AA94+AC94-AA95)</f>
        <v/>
      </c>
      <c r="AC95" s="44"/>
      <c r="AD95" s="43"/>
      <c r="AE95" s="43" t="str">
        <f>IF(W95="","",AE94)</f>
        <v/>
      </c>
      <c r="AF95" s="44" t="str">
        <f t="shared" si="541"/>
        <v/>
      </c>
      <c r="AG95" s="45" t="str">
        <f t="shared" si="542"/>
        <v/>
      </c>
      <c r="AH95" s="35"/>
      <c r="AI95" s="27"/>
      <c r="AJ95" s="51" t="str">
        <f t="shared" si="368"/>
        <v/>
      </c>
      <c r="AK95" s="44"/>
      <c r="AL95" s="44" t="str">
        <f>IF(AK95="","",AK95-AK94)</f>
        <v/>
      </c>
      <c r="AM95" s="44"/>
      <c r="AN95" s="44" t="str">
        <f>IF(AM95="","",AM95-AM94)</f>
        <v/>
      </c>
      <c r="AO95" s="44"/>
      <c r="AP95" s="44" t="str">
        <f>IF(AO95="","",AO94+AQ94-AO95)</f>
        <v/>
      </c>
      <c r="AQ95" s="44"/>
      <c r="AR95" s="43"/>
      <c r="AS95" s="43" t="str">
        <f>IF(AK95="","",AS94)</f>
        <v/>
      </c>
      <c r="AT95" s="44" t="str">
        <f t="shared" si="543"/>
        <v/>
      </c>
      <c r="AU95" s="45" t="str">
        <f t="shared" si="544"/>
        <v/>
      </c>
      <c r="AV95" s="35"/>
      <c r="AW95" s="27"/>
      <c r="AX95" s="51" t="str">
        <f t="shared" si="375"/>
        <v/>
      </c>
      <c r="AY95" s="44"/>
      <c r="AZ95" s="44" t="str">
        <f>IF(AY95="","",AY95-AY94)</f>
        <v/>
      </c>
      <c r="BA95" s="44"/>
      <c r="BB95" s="44" t="str">
        <f>IF(BA95="","",BA95-BA94)</f>
        <v/>
      </c>
      <c r="BC95" s="44"/>
      <c r="BD95" s="44" t="str">
        <f>IF(BC95="","",BC94+BE94-BC95)</f>
        <v/>
      </c>
      <c r="BE95" s="44"/>
      <c r="BF95" s="43"/>
      <c r="BG95" s="43" t="str">
        <f>IF(AY95="","",BG94)</f>
        <v/>
      </c>
      <c r="BH95" s="44" t="str">
        <f t="shared" si="545"/>
        <v/>
      </c>
      <c r="BI95" s="45" t="str">
        <f t="shared" si="546"/>
        <v/>
      </c>
      <c r="BJ95" s="35"/>
      <c r="BK95" s="50"/>
      <c r="BL95" s="51">
        <f>IF($A80="","",$A80)</f>
        <v>46083</v>
      </c>
      <c r="BM95" s="43">
        <v>14458</v>
      </c>
      <c r="BN95" s="43">
        <f t="shared" si="460"/>
        <v>32</v>
      </c>
      <c r="BO95" s="43">
        <v>525</v>
      </c>
      <c r="BP95" s="87">
        <f t="shared" si="461"/>
        <v>1</v>
      </c>
      <c r="BQ95" s="43">
        <v>18</v>
      </c>
      <c r="BR95" s="43">
        <f t="shared" si="462"/>
        <v>1</v>
      </c>
      <c r="BS95" s="43">
        <v>0</v>
      </c>
      <c r="BT95" s="53" t="str">
        <f t="shared" si="527"/>
        <v>キティギャルマスコット</v>
      </c>
      <c r="BU95" s="47">
        <f t="shared" si="528"/>
        <v>660</v>
      </c>
      <c r="BV95" s="44">
        <f t="shared" si="463"/>
        <v>660</v>
      </c>
      <c r="BW95" s="89">
        <f t="shared" si="464"/>
        <v>0.20624999999999999</v>
      </c>
      <c r="BX95" s="35"/>
      <c r="BY95" s="27"/>
      <c r="BZ95" s="51">
        <f>IF($A80="","",$A80)</f>
        <v>46083</v>
      </c>
      <c r="CA95" s="43">
        <v>3085</v>
      </c>
      <c r="CB95" s="59">
        <f t="shared" si="465"/>
        <v>18</v>
      </c>
      <c r="CC95" s="43">
        <v>59</v>
      </c>
      <c r="CD95" s="87">
        <f t="shared" si="466"/>
        <v>1</v>
      </c>
      <c r="CE95" s="43">
        <v>5</v>
      </c>
      <c r="CF95" s="43">
        <f t="shared" si="467"/>
        <v>1</v>
      </c>
      <c r="CG95" s="43">
        <v>3</v>
      </c>
      <c r="CH95" s="53" t="str">
        <f t="shared" si="468"/>
        <v>サンリオケープポーチ</v>
      </c>
      <c r="CI95" s="47">
        <f t="shared" si="469"/>
        <v>900</v>
      </c>
      <c r="CJ95" s="44">
        <f t="shared" si="470"/>
        <v>900</v>
      </c>
      <c r="CK95" s="89">
        <f t="shared" si="471"/>
        <v>0.5</v>
      </c>
      <c r="CL95" s="35" t="s">
        <v>1085</v>
      </c>
      <c r="CM95" s="27"/>
      <c r="CN95" s="51">
        <f>IF($A80="","",$A80)</f>
        <v>46083</v>
      </c>
      <c r="CO95" s="43">
        <v>2799</v>
      </c>
      <c r="CP95" s="43">
        <f t="shared" si="472"/>
        <v>81</v>
      </c>
      <c r="CQ95" s="43">
        <v>71</v>
      </c>
      <c r="CR95" s="87">
        <f t="shared" si="473"/>
        <v>3</v>
      </c>
      <c r="CS95" s="43">
        <v>17</v>
      </c>
      <c r="CT95" s="43">
        <f t="shared" si="474"/>
        <v>2</v>
      </c>
      <c r="CU95" s="43">
        <v>0</v>
      </c>
      <c r="CV95" s="53" t="str">
        <f t="shared" si="531"/>
        <v>ゲーム機柄イヤホン</v>
      </c>
      <c r="CW95" s="47">
        <f t="shared" si="532"/>
        <v>1100</v>
      </c>
      <c r="CX95" s="44">
        <f t="shared" si="475"/>
        <v>2200</v>
      </c>
      <c r="CY95" s="89">
        <f t="shared" si="476"/>
        <v>0.27160493827160492</v>
      </c>
      <c r="CZ95" s="35"/>
      <c r="DA95" s="58"/>
      <c r="DB95" s="51">
        <f>IF($A80="","",$A80)</f>
        <v>46083</v>
      </c>
      <c r="DC95" s="43">
        <v>8920</v>
      </c>
      <c r="DD95" s="43">
        <f t="shared" si="477"/>
        <v>31</v>
      </c>
      <c r="DE95" s="43">
        <v>320</v>
      </c>
      <c r="DF95" s="87">
        <f t="shared" si="478"/>
        <v>2</v>
      </c>
      <c r="DG95" s="43">
        <v>10</v>
      </c>
      <c r="DH95" s="43">
        <f t="shared" si="479"/>
        <v>2</v>
      </c>
      <c r="DI95" s="43">
        <v>0</v>
      </c>
      <c r="DJ95" s="53" t="str">
        <f t="shared" si="480"/>
        <v>クーリッシュイヤホン</v>
      </c>
      <c r="DK95" s="47">
        <f t="shared" si="481"/>
        <v>1100</v>
      </c>
      <c r="DL95" s="44">
        <f t="shared" si="482"/>
        <v>2200</v>
      </c>
      <c r="DM95" s="89">
        <f t="shared" si="483"/>
        <v>0.70967741935483875</v>
      </c>
      <c r="DN95" s="35" t="s">
        <v>1097</v>
      </c>
      <c r="DO95" s="27"/>
      <c r="DP95" s="51">
        <f>IF($A80="","",$A80)</f>
        <v>46083</v>
      </c>
      <c r="DQ95" s="43">
        <v>2835</v>
      </c>
      <c r="DR95" s="43">
        <f t="shared" si="484"/>
        <v>37</v>
      </c>
      <c r="DS95" s="43">
        <v>95</v>
      </c>
      <c r="DT95" s="87">
        <f t="shared" si="485"/>
        <v>1</v>
      </c>
      <c r="DU95" s="43">
        <v>5</v>
      </c>
      <c r="DV95" s="43">
        <f t="shared" si="486"/>
        <v>1</v>
      </c>
      <c r="DW95" s="43">
        <v>7</v>
      </c>
      <c r="DX95" s="53" t="str">
        <f t="shared" si="487"/>
        <v>ジャグラーイヤホン</v>
      </c>
      <c r="DY95" s="47">
        <f t="shared" si="488"/>
        <v>700</v>
      </c>
      <c r="DZ95" s="44">
        <f t="shared" si="489"/>
        <v>700</v>
      </c>
      <c r="EA95" s="89">
        <f t="shared" si="490"/>
        <v>0.1891891891891892</v>
      </c>
      <c r="EB95" s="35" t="s">
        <v>928</v>
      </c>
      <c r="EC95" s="27"/>
      <c r="ED95" s="51" t="str">
        <f t="shared" si="382"/>
        <v/>
      </c>
      <c r="EE95" s="44"/>
      <c r="EF95" s="44" t="str">
        <f>IF(EE95="","",EE95-EE94)</f>
        <v/>
      </c>
      <c r="EG95" s="44"/>
      <c r="EH95" s="44" t="str">
        <f>IF(EG95="","",EG95-EG94)</f>
        <v/>
      </c>
      <c r="EI95" s="44"/>
      <c r="EJ95" s="44" t="str">
        <f>IF(EI95="","",EI94+EK94-EI95)</f>
        <v/>
      </c>
      <c r="EK95" s="44"/>
      <c r="EL95" s="43"/>
      <c r="EM95" s="43" t="str">
        <f>IF(EE95="","",EM94)</f>
        <v/>
      </c>
      <c r="EN95" s="44" t="str">
        <f t="shared" si="547"/>
        <v/>
      </c>
      <c r="EO95" s="45" t="str">
        <f t="shared" si="548"/>
        <v/>
      </c>
      <c r="EP95" s="35"/>
      <c r="EQ95" s="27"/>
      <c r="ER95" s="51" t="str">
        <f t="shared" si="389"/>
        <v/>
      </c>
      <c r="ES95" s="44"/>
      <c r="ET95" s="44" t="str">
        <f>IF(ES95="","",ES95-ES94)</f>
        <v/>
      </c>
      <c r="EU95" s="44"/>
      <c r="EV95" s="44" t="str">
        <f>IF(EU95="","",EU95-EU94)</f>
        <v/>
      </c>
      <c r="EW95" s="44"/>
      <c r="EX95" s="44" t="str">
        <f>IF(EW95="","",EW94+EY94-EW95)</f>
        <v/>
      </c>
      <c r="EY95" s="44"/>
      <c r="EZ95" s="43"/>
      <c r="FA95" s="43" t="str">
        <f>IF(ES95="","",FA94)</f>
        <v/>
      </c>
      <c r="FB95" s="44" t="str">
        <f t="shared" si="549"/>
        <v/>
      </c>
      <c r="FC95" s="45" t="str">
        <f t="shared" si="550"/>
        <v/>
      </c>
      <c r="FD95" s="35"/>
      <c r="FF95" s="51" t="str">
        <f t="shared" si="396"/>
        <v/>
      </c>
      <c r="FG95" s="44"/>
      <c r="FH95" s="44" t="str">
        <f>IF(FG95="","",FG95-FG94)</f>
        <v/>
      </c>
      <c r="FI95" s="44"/>
      <c r="FJ95" s="44" t="str">
        <f>IF(FI95="","",FI95-FI94)</f>
        <v/>
      </c>
      <c r="FK95" s="44"/>
      <c r="FL95" s="44" t="str">
        <f>IF(FK95="","",FK94+FM94-FK95)</f>
        <v/>
      </c>
      <c r="FM95" s="44"/>
      <c r="FN95" s="43"/>
      <c r="FO95" s="43" t="str">
        <f>IF(FG95="","",FO94)</f>
        <v/>
      </c>
      <c r="FP95" s="44" t="str">
        <f t="shared" si="551"/>
        <v/>
      </c>
      <c r="FQ95" s="45" t="str">
        <f t="shared" si="552"/>
        <v/>
      </c>
      <c r="FR95" s="35"/>
      <c r="FT95" s="51" t="str">
        <f t="shared" si="403"/>
        <v/>
      </c>
      <c r="FU95" s="44"/>
      <c r="FV95" s="44" t="str">
        <f>IF(FU95="","",FU95-FU94)</f>
        <v/>
      </c>
      <c r="FW95" s="44"/>
      <c r="FX95" s="44" t="str">
        <f>IF(FW95="","",FW95-FW94)</f>
        <v/>
      </c>
      <c r="FY95" s="44"/>
      <c r="FZ95" s="44" t="str">
        <f>IF(FY95="","",FY94+GA94-FY95)</f>
        <v/>
      </c>
      <c r="GA95" s="44"/>
      <c r="GB95" s="43"/>
      <c r="GC95" s="43" t="str">
        <f>IF(FU95="","",GC94)</f>
        <v/>
      </c>
      <c r="GD95" s="44" t="str">
        <f t="shared" si="553"/>
        <v/>
      </c>
      <c r="GE95" s="45" t="str">
        <f t="shared" si="554"/>
        <v/>
      </c>
      <c r="GF95" s="35"/>
      <c r="GH95" s="51" t="str">
        <f t="shared" si="410"/>
        <v/>
      </c>
      <c r="GI95" s="44"/>
      <c r="GJ95" s="44" t="str">
        <f>IF(GI95="","",GI95-GI94)</f>
        <v/>
      </c>
      <c r="GK95" s="44"/>
      <c r="GL95" s="44" t="str">
        <f>IF(GK95="","",GK95-GK94)</f>
        <v/>
      </c>
      <c r="GM95" s="44"/>
      <c r="GN95" s="44" t="str">
        <f>IF(GM95="","",GM94+GO94-GM95)</f>
        <v/>
      </c>
      <c r="GO95" s="44"/>
      <c r="GP95" s="43"/>
      <c r="GQ95" s="43" t="str">
        <f>IF(GI95="","",GQ94)</f>
        <v/>
      </c>
      <c r="GR95" s="44" t="str">
        <f t="shared" si="555"/>
        <v/>
      </c>
      <c r="GS95" s="45" t="str">
        <f t="shared" si="556"/>
        <v/>
      </c>
      <c r="GT95" s="35"/>
      <c r="GU95" s="27"/>
      <c r="GV95" s="51" t="str">
        <f t="shared" si="417"/>
        <v/>
      </c>
      <c r="GW95" s="44"/>
      <c r="GX95" s="44" t="str">
        <f>IF(GW95="","",GW95-GW94)</f>
        <v/>
      </c>
      <c r="GY95" s="44"/>
      <c r="GZ95" s="44" t="str">
        <f>IF(GY95="","",GY95-GY94)</f>
        <v/>
      </c>
      <c r="HA95" s="44"/>
      <c r="HB95" s="44" t="str">
        <f>IF(HA95="","",HA94+HC94-HA95)</f>
        <v/>
      </c>
      <c r="HC95" s="44"/>
      <c r="HD95" s="43"/>
      <c r="HE95" s="43" t="str">
        <f>IF(GW95="","",HE94)</f>
        <v/>
      </c>
      <c r="HF95" s="44" t="str">
        <f t="shared" si="557"/>
        <v/>
      </c>
      <c r="HG95" s="45" t="str">
        <f t="shared" si="558"/>
        <v/>
      </c>
      <c r="HH95" s="35"/>
      <c r="HJ95" s="51" t="str">
        <f t="shared" si="424"/>
        <v/>
      </c>
      <c r="HK95" s="44"/>
      <c r="HL95" s="44" t="str">
        <f>IF(HK95="","",HK95-HK94)</f>
        <v/>
      </c>
      <c r="HM95" s="44"/>
      <c r="HN95" s="44" t="str">
        <f>IF(HM95="","",HM95-HM94)</f>
        <v/>
      </c>
      <c r="HO95" s="44"/>
      <c r="HP95" s="44" t="str">
        <f>IF(HO95="","",HO94+HQ94-HO95)</f>
        <v/>
      </c>
      <c r="HQ95" s="44"/>
      <c r="HR95" s="43"/>
      <c r="HS95" s="43" t="str">
        <f>IF(HK95="","",HS94)</f>
        <v/>
      </c>
      <c r="HT95" s="44" t="str">
        <f t="shared" si="559"/>
        <v/>
      </c>
      <c r="HU95" s="45" t="str">
        <f t="shared" si="560"/>
        <v/>
      </c>
      <c r="HV95" s="35"/>
      <c r="HW95" s="61"/>
      <c r="HX95" s="51">
        <f>IF($A80="","",$A80)</f>
        <v>46083</v>
      </c>
      <c r="HY95" s="43">
        <v>160</v>
      </c>
      <c r="HZ95" s="43">
        <f t="shared" si="491"/>
        <v>72</v>
      </c>
      <c r="IA95" s="43">
        <v>7</v>
      </c>
      <c r="IB95" s="87">
        <f t="shared" si="492"/>
        <v>1</v>
      </c>
      <c r="IC95" s="43">
        <v>0</v>
      </c>
      <c r="ID95" s="43">
        <f t="shared" si="493"/>
        <v>3</v>
      </c>
      <c r="IE95" s="43">
        <v>3</v>
      </c>
      <c r="IF95" s="53" t="str">
        <f>IF(HY95="","",IF91)</f>
        <v>サンリオクロック</v>
      </c>
      <c r="IG95" s="47">
        <f>IF(HY95="","",IG91)</f>
        <v>1200</v>
      </c>
      <c r="IH95" s="44">
        <f t="shared" si="494"/>
        <v>3600</v>
      </c>
      <c r="II95" s="89">
        <f>IF(ID95="","",IH95/(HZ95*100))</f>
        <v>0.5</v>
      </c>
      <c r="IJ95" s="35"/>
      <c r="IL95" s="51">
        <f>IF($A80="","",$A80)</f>
        <v>46083</v>
      </c>
      <c r="IM95" s="43">
        <v>2413</v>
      </c>
      <c r="IN95" s="43">
        <f t="shared" si="495"/>
        <v>80</v>
      </c>
      <c r="IO95" s="43">
        <v>43</v>
      </c>
      <c r="IP95" s="87">
        <f t="shared" si="496"/>
        <v>1</v>
      </c>
      <c r="IQ95" s="43">
        <v>10</v>
      </c>
      <c r="IR95" s="43">
        <f t="shared" si="497"/>
        <v>1</v>
      </c>
      <c r="IS95" s="43">
        <v>1</v>
      </c>
      <c r="IT95" s="53" t="str">
        <f t="shared" si="533"/>
        <v>キティボアバンスクリップ</v>
      </c>
      <c r="IU95" s="47">
        <f t="shared" si="534"/>
        <v>1100</v>
      </c>
      <c r="IV95" s="44">
        <f t="shared" si="499"/>
        <v>1100</v>
      </c>
      <c r="IW95" s="89">
        <f t="shared" si="500"/>
        <v>0.13750000000000001</v>
      </c>
      <c r="IX95" s="35"/>
      <c r="IY95" s="33"/>
      <c r="IZ95" s="51">
        <f>IF($A80="","",$A80)</f>
        <v>46083</v>
      </c>
      <c r="JA95" s="43">
        <v>9306</v>
      </c>
      <c r="JB95" s="43">
        <f t="shared" si="501"/>
        <v>13</v>
      </c>
      <c r="JC95" s="43">
        <v>366</v>
      </c>
      <c r="JD95" s="87">
        <f t="shared" si="502"/>
        <v>0</v>
      </c>
      <c r="JE95" s="43">
        <v>10</v>
      </c>
      <c r="JF95" s="43">
        <f t="shared" si="503"/>
        <v>0</v>
      </c>
      <c r="JG95" s="43">
        <v>0</v>
      </c>
      <c r="JH95" s="53" t="str">
        <f t="shared" si="504"/>
        <v>サンリオデニムポーチ</v>
      </c>
      <c r="JI95" s="47">
        <f t="shared" si="505"/>
        <v>1300</v>
      </c>
      <c r="JJ95" s="44">
        <f t="shared" si="506"/>
        <v>0</v>
      </c>
      <c r="JK95" s="89">
        <f t="shared" si="507"/>
        <v>0</v>
      </c>
      <c r="JL95" s="35"/>
      <c r="JM95" s="27"/>
      <c r="JN95" s="51">
        <f>IF($A80="","",$A80)</f>
        <v>46083</v>
      </c>
      <c r="JO95" s="43">
        <v>208</v>
      </c>
      <c r="JP95" s="43">
        <f t="shared" si="508"/>
        <v>38</v>
      </c>
      <c r="JQ95" s="43">
        <v>226</v>
      </c>
      <c r="JR95" s="87">
        <f t="shared" si="509"/>
        <v>1</v>
      </c>
      <c r="JS95" s="43">
        <v>16</v>
      </c>
      <c r="JT95" s="43">
        <f t="shared" si="510"/>
        <v>0</v>
      </c>
      <c r="JU95" s="43">
        <v>6</v>
      </c>
      <c r="JV95" s="53" t="str">
        <f t="shared" si="511"/>
        <v>モンチッチがま口</v>
      </c>
      <c r="JW95" s="47">
        <f t="shared" si="512"/>
        <v>400</v>
      </c>
      <c r="JX95" s="44">
        <f t="shared" si="513"/>
        <v>0</v>
      </c>
      <c r="JY95" s="89">
        <f t="shared" si="514"/>
        <v>0</v>
      </c>
      <c r="JZ95" s="35"/>
      <c r="KA95" s="61"/>
      <c r="KB95" s="51">
        <f>IF($A80="","",$A80)</f>
        <v>46083</v>
      </c>
      <c r="KC95" s="43">
        <v>7095</v>
      </c>
      <c r="KD95" s="43">
        <f t="shared" si="515"/>
        <v>15</v>
      </c>
      <c r="KE95" s="43">
        <v>230</v>
      </c>
      <c r="KF95" s="87">
        <f t="shared" si="516"/>
        <v>1</v>
      </c>
      <c r="KG95" s="43">
        <v>17</v>
      </c>
      <c r="KH95" s="43">
        <f t="shared" si="517"/>
        <v>1</v>
      </c>
      <c r="KI95" s="43">
        <v>-7</v>
      </c>
      <c r="KJ95" s="53" t="str">
        <f t="shared" si="518"/>
        <v>サンリオ豹柄キーケース</v>
      </c>
      <c r="KK95" s="47">
        <f t="shared" si="519"/>
        <v>1100</v>
      </c>
      <c r="KL95" s="44">
        <f t="shared" si="520"/>
        <v>1100</v>
      </c>
      <c r="KM95" s="89">
        <f t="shared" si="521"/>
        <v>0.73333333333333328</v>
      </c>
      <c r="KN95" s="35" t="s">
        <v>1091</v>
      </c>
      <c r="KO95" s="27"/>
      <c r="KP95" s="51">
        <f>IF($A80="","",$A80)</f>
        <v>46083</v>
      </c>
      <c r="KQ95" s="43">
        <v>5493</v>
      </c>
      <c r="KR95" s="43">
        <f t="shared" si="522"/>
        <v>0</v>
      </c>
      <c r="KS95" s="43">
        <v>313</v>
      </c>
      <c r="KT95" s="87">
        <f t="shared" si="523"/>
        <v>1</v>
      </c>
      <c r="KU95" s="43">
        <v>7</v>
      </c>
      <c r="KV95" s="43">
        <f t="shared" si="524"/>
        <v>2</v>
      </c>
      <c r="KW95" s="43">
        <v>2</v>
      </c>
      <c r="KX95" s="53" t="str">
        <f t="shared" si="535"/>
        <v>キティボアバンスクリップ</v>
      </c>
      <c r="KY95" s="47">
        <f t="shared" si="536"/>
        <v>1100</v>
      </c>
      <c r="KZ95" s="44">
        <f t="shared" si="525"/>
        <v>2200</v>
      </c>
      <c r="LA95" s="89" t="e">
        <f t="shared" si="526"/>
        <v>#DIV/0!</v>
      </c>
      <c r="LB95" s="312" t="s">
        <v>1090</v>
      </c>
      <c r="LC95" s="27"/>
      <c r="LD95" s="74"/>
      <c r="LE95" s="75"/>
      <c r="LF95" s="75"/>
      <c r="LG95" s="75">
        <v>1166</v>
      </c>
      <c r="LH95" s="75">
        <f t="shared" si="529"/>
        <v>0</v>
      </c>
      <c r="LI95" s="76">
        <v>2</v>
      </c>
      <c r="LJ95" s="75">
        <f t="shared" si="530"/>
        <v>0</v>
      </c>
      <c r="LK95" s="75">
        <v>0</v>
      </c>
      <c r="LL95" s="77" t="str">
        <f>IF(LE93="","",LL92)</f>
        <v>ボンドロ</v>
      </c>
      <c r="LM95" s="78">
        <f>IF(LF93="","",LM92)</f>
        <v>1500</v>
      </c>
      <c r="LN95" s="75">
        <f t="shared" si="459"/>
        <v>0</v>
      </c>
      <c r="LO95" s="79"/>
      <c r="LP95" s="35"/>
      <c r="LQ95" s="27"/>
      <c r="LR95" s="51" t="str">
        <f t="shared" si="431"/>
        <v/>
      </c>
      <c r="LS95" s="44"/>
      <c r="LT95" s="44" t="str">
        <f>IF(LS95="","",LS95-LS94)</f>
        <v/>
      </c>
      <c r="LU95" s="44"/>
      <c r="LV95" s="44" t="str">
        <f>IF(LU95="","",LU95-LU94)</f>
        <v/>
      </c>
      <c r="LW95" s="44"/>
      <c r="LX95" s="44" t="str">
        <f>IF(LW95="","",LW94+LY94-LW95)</f>
        <v/>
      </c>
      <c r="LY95" s="44"/>
      <c r="LZ95" s="43"/>
      <c r="MA95" s="43" t="str">
        <f>IF(LS95="","",MA94)</f>
        <v/>
      </c>
      <c r="MB95" s="44" t="str">
        <f t="shared" si="561"/>
        <v/>
      </c>
      <c r="MC95" s="45" t="str">
        <f t="shared" si="562"/>
        <v/>
      </c>
      <c r="MD95" s="35"/>
      <c r="ME95" s="27"/>
      <c r="MF95" s="51" t="str">
        <f t="shared" si="438"/>
        <v/>
      </c>
      <c r="MG95" s="44"/>
      <c r="MH95" s="44" t="str">
        <f>IF(MG95="","",MG95-MG94)</f>
        <v/>
      </c>
      <c r="MI95" s="44"/>
      <c r="MJ95" s="44" t="str">
        <f>IF(MI95="","",MI95-MI94)</f>
        <v/>
      </c>
      <c r="MK95" s="44"/>
      <c r="ML95" s="44" t="str">
        <f>IF(MK95="","",MK94+MM94-MK95)</f>
        <v/>
      </c>
      <c r="MM95" s="44"/>
      <c r="MN95" s="43"/>
      <c r="MO95" s="43" t="str">
        <f>IF(MG95="","",MO94)</f>
        <v/>
      </c>
      <c r="MP95" s="44" t="str">
        <f t="shared" si="563"/>
        <v/>
      </c>
      <c r="MQ95" s="45" t="str">
        <f t="shared" si="564"/>
        <v/>
      </c>
      <c r="MR95" s="35"/>
      <c r="MS95" s="27"/>
      <c r="MT95" s="51" t="str">
        <f t="shared" si="445"/>
        <v/>
      </c>
      <c r="MU95" s="44"/>
      <c r="MV95" s="44" t="str">
        <f>IF(MU95="","",MU95-MU94)</f>
        <v/>
      </c>
      <c r="MW95" s="44"/>
      <c r="MX95" s="44" t="str">
        <f>IF(MW95="","",MW95-MW94)</f>
        <v/>
      </c>
      <c r="MY95" s="44"/>
      <c r="MZ95" s="44" t="str">
        <f>IF(MY95="","",MY94+NA94-MY95)</f>
        <v/>
      </c>
      <c r="NA95" s="44"/>
      <c r="NB95" s="43"/>
      <c r="NC95" s="43" t="str">
        <f>IF(MU95="","",NC94)</f>
        <v/>
      </c>
      <c r="ND95" s="44" t="str">
        <f t="shared" si="565"/>
        <v/>
      </c>
      <c r="NE95" s="45" t="str">
        <f t="shared" si="566"/>
        <v/>
      </c>
      <c r="NF95" s="35"/>
      <c r="NG95" s="27"/>
      <c r="NH95" s="51" t="str">
        <f t="shared" si="452"/>
        <v/>
      </c>
      <c r="NI95" s="44"/>
      <c r="NJ95" s="44" t="str">
        <f>IF(NI95="","",NI95-NI94)</f>
        <v/>
      </c>
      <c r="NK95" s="44"/>
      <c r="NL95" s="44" t="str">
        <f>IF(NK95="","",NK95-NK94)</f>
        <v/>
      </c>
      <c r="NM95" s="44"/>
      <c r="NN95" s="44" t="str">
        <f>IF(NM95="","",NM94+NO94-NM95)</f>
        <v/>
      </c>
      <c r="NO95" s="44"/>
      <c r="NP95" s="43"/>
      <c r="NQ95" s="43" t="str">
        <f>IF(NI95="","",NQ94)</f>
        <v/>
      </c>
      <c r="NR95" s="44" t="str">
        <f t="shared" si="567"/>
        <v/>
      </c>
      <c r="NS95" s="45" t="str">
        <f t="shared" si="568"/>
        <v/>
      </c>
      <c r="NT95" s="35"/>
    </row>
    <row r="96" spans="1:384" ht="15" customHeight="1" thickTop="1" x14ac:dyDescent="0.2">
      <c r="A96" s="38"/>
      <c r="B96" s="39"/>
      <c r="C96" s="40"/>
      <c r="D96" s="40"/>
      <c r="E96" s="41"/>
      <c r="F96" s="41"/>
      <c r="G96" s="40"/>
      <c r="H96" s="42"/>
      <c r="I96" s="44"/>
      <c r="J96" s="44" t="str">
        <f>IF(I96="","",I96-I95)</f>
        <v/>
      </c>
      <c r="K96" s="44"/>
      <c r="L96" s="44" t="str">
        <f>IF(K96="","",K96-K95)</f>
        <v/>
      </c>
      <c r="M96" s="44"/>
      <c r="N96" s="44" t="str">
        <f>IF(M96="","",M95+O95-M96)</f>
        <v/>
      </c>
      <c r="O96" s="44"/>
      <c r="P96" s="43"/>
      <c r="Q96" s="43" t="str">
        <f>IF(I96="","",Q95)</f>
        <v/>
      </c>
      <c r="R96" s="44" t="str">
        <f t="shared" si="539"/>
        <v/>
      </c>
      <c r="S96" s="45" t="str">
        <f t="shared" si="540"/>
        <v/>
      </c>
      <c r="T96" s="35"/>
      <c r="U96" s="27"/>
      <c r="V96" s="46"/>
      <c r="W96" s="67"/>
      <c r="X96" s="44" t="str">
        <f>IF(W96="","",W96-W95)</f>
        <v/>
      </c>
      <c r="Y96" s="44"/>
      <c r="Z96" s="44" t="str">
        <f>IF(Y96="","",Y96-Y95)</f>
        <v/>
      </c>
      <c r="AA96" s="44"/>
      <c r="AB96" s="44" t="str">
        <f>IF(AA96="","",AA95+AC95-AA96)</f>
        <v/>
      </c>
      <c r="AC96" s="44"/>
      <c r="AD96" s="44"/>
      <c r="AE96" s="44"/>
      <c r="AF96" s="44" t="str">
        <f t="shared" si="541"/>
        <v/>
      </c>
      <c r="AG96" s="45" t="str">
        <f t="shared" si="542"/>
        <v/>
      </c>
      <c r="AH96" s="35"/>
      <c r="AI96" s="27"/>
      <c r="AJ96" s="46"/>
      <c r="AK96" s="44"/>
      <c r="AL96" s="44" t="str">
        <f>IF(AK96="","",AK96-AK95)</f>
        <v/>
      </c>
      <c r="AM96" s="44"/>
      <c r="AN96" s="44" t="str">
        <f>IF(AM96="","",AM96-AM95)</f>
        <v/>
      </c>
      <c r="AO96" s="44"/>
      <c r="AP96" s="44" t="str">
        <f>IF(AO96="","",AO95+AQ95-AO96)</f>
        <v/>
      </c>
      <c r="AQ96" s="44"/>
      <c r="AR96" s="44"/>
      <c r="AS96" s="44"/>
      <c r="AT96" s="44" t="str">
        <f t="shared" si="543"/>
        <v/>
      </c>
      <c r="AU96" s="45" t="str">
        <f t="shared" si="544"/>
        <v/>
      </c>
      <c r="AV96" s="35"/>
      <c r="AW96" s="27"/>
      <c r="AX96" s="46"/>
      <c r="AY96" s="44"/>
      <c r="AZ96" s="44" t="str">
        <f>IF(AY96="","",AY96-AY95)</f>
        <v/>
      </c>
      <c r="BA96" s="44"/>
      <c r="BB96" s="44" t="str">
        <f>IF(BA96="","",BA96-BA95)</f>
        <v/>
      </c>
      <c r="BC96" s="44"/>
      <c r="BD96" s="44" t="str">
        <f>IF(BC96="","",BC95+BE95-BC96)</f>
        <v/>
      </c>
      <c r="BE96" s="44"/>
      <c r="BF96" s="44"/>
      <c r="BG96" s="44"/>
      <c r="BH96" s="44" t="str">
        <f t="shared" si="545"/>
        <v/>
      </c>
      <c r="BI96" s="45" t="str">
        <f t="shared" si="546"/>
        <v/>
      </c>
      <c r="BJ96" s="35"/>
      <c r="BK96" s="50"/>
      <c r="BL96" s="46"/>
      <c r="BM96" s="44">
        <v>11760</v>
      </c>
      <c r="BN96" s="69">
        <f t="shared" si="460"/>
        <v>9</v>
      </c>
      <c r="BO96" s="44">
        <v>344</v>
      </c>
      <c r="BP96" s="44">
        <f t="shared" si="461"/>
        <v>0</v>
      </c>
      <c r="BQ96" s="44">
        <v>8</v>
      </c>
      <c r="BR96" s="44">
        <f t="shared" si="462"/>
        <v>0</v>
      </c>
      <c r="BS96" s="43">
        <v>1</v>
      </c>
      <c r="BT96" s="60" t="str">
        <f t="shared" si="527"/>
        <v>サンリオ平成デニムポーチ</v>
      </c>
      <c r="BU96" s="67">
        <f t="shared" si="528"/>
        <v>1300</v>
      </c>
      <c r="BV96" s="43">
        <f t="shared" si="463"/>
        <v>0</v>
      </c>
      <c r="BW96" s="45">
        <f t="shared" si="464"/>
        <v>0</v>
      </c>
      <c r="BX96" s="35" t="s">
        <v>1098</v>
      </c>
      <c r="BY96" s="27"/>
      <c r="BZ96" s="46"/>
      <c r="CA96" s="44">
        <v>3270</v>
      </c>
      <c r="CB96" s="69">
        <f t="shared" si="465"/>
        <v>13</v>
      </c>
      <c r="CC96" s="44">
        <v>85</v>
      </c>
      <c r="CD96" s="44">
        <f t="shared" si="466"/>
        <v>0</v>
      </c>
      <c r="CE96" s="44">
        <v>9</v>
      </c>
      <c r="CF96" s="44">
        <f t="shared" si="467"/>
        <v>0</v>
      </c>
      <c r="CG96" s="43">
        <v>0</v>
      </c>
      <c r="CH96" s="60" t="str">
        <f t="shared" si="468"/>
        <v>ギャルキティフェイスポーチ</v>
      </c>
      <c r="CI96" s="67">
        <f t="shared" si="469"/>
        <v>1000</v>
      </c>
      <c r="CJ96" s="43">
        <f t="shared" si="470"/>
        <v>0</v>
      </c>
      <c r="CK96" s="45">
        <f t="shared" si="471"/>
        <v>0</v>
      </c>
      <c r="CL96" s="35"/>
      <c r="CM96" s="27"/>
      <c r="CN96" s="46"/>
      <c r="CO96" s="44">
        <v>2234</v>
      </c>
      <c r="CP96" s="69">
        <f t="shared" si="472"/>
        <v>20</v>
      </c>
      <c r="CQ96" s="44">
        <v>59</v>
      </c>
      <c r="CR96" s="44">
        <f t="shared" si="473"/>
        <v>1</v>
      </c>
      <c r="CS96" s="44">
        <v>15</v>
      </c>
      <c r="CT96" s="44">
        <f t="shared" si="474"/>
        <v>1</v>
      </c>
      <c r="CU96" s="43">
        <v>5</v>
      </c>
      <c r="CV96" s="60" t="str">
        <f t="shared" si="531"/>
        <v>キティウインドウチャーム</v>
      </c>
      <c r="CW96" s="67">
        <f t="shared" si="532"/>
        <v>660</v>
      </c>
      <c r="CX96" s="43">
        <f t="shared" si="475"/>
        <v>660</v>
      </c>
      <c r="CY96" s="45">
        <f t="shared" si="476"/>
        <v>0.33</v>
      </c>
      <c r="CZ96" s="35" t="s">
        <v>1100</v>
      </c>
      <c r="DA96" s="58"/>
      <c r="DB96" s="46"/>
      <c r="DC96" s="44">
        <v>8088</v>
      </c>
      <c r="DD96" s="69">
        <f t="shared" si="477"/>
        <v>14</v>
      </c>
      <c r="DE96" s="44">
        <v>337</v>
      </c>
      <c r="DF96" s="44">
        <f t="shared" si="478"/>
        <v>1</v>
      </c>
      <c r="DG96" s="44">
        <v>10</v>
      </c>
      <c r="DH96" s="44">
        <f t="shared" si="479"/>
        <v>1</v>
      </c>
      <c r="DI96" s="43">
        <v>11</v>
      </c>
      <c r="DJ96" s="60" t="str">
        <f t="shared" si="480"/>
        <v>サンリオリボンポーチ</v>
      </c>
      <c r="DK96" s="67">
        <f t="shared" si="481"/>
        <v>500</v>
      </c>
      <c r="DL96" s="43">
        <f t="shared" si="482"/>
        <v>500</v>
      </c>
      <c r="DM96" s="45">
        <f t="shared" si="483"/>
        <v>0.35714285714285715</v>
      </c>
      <c r="DN96" s="35" t="s">
        <v>1099</v>
      </c>
      <c r="DO96" s="27"/>
      <c r="DP96" s="46"/>
      <c r="DQ96" s="44">
        <v>4178</v>
      </c>
      <c r="DR96" s="44">
        <f t="shared" si="484"/>
        <v>45</v>
      </c>
      <c r="DS96" s="44">
        <v>113</v>
      </c>
      <c r="DT96" s="44">
        <f t="shared" si="485"/>
        <v>2</v>
      </c>
      <c r="DU96" s="44">
        <v>14</v>
      </c>
      <c r="DV96" s="44">
        <f t="shared" si="486"/>
        <v>2</v>
      </c>
      <c r="DW96" s="43">
        <v>-5</v>
      </c>
      <c r="DX96" s="60" t="str">
        <f t="shared" si="487"/>
        <v>ジャグラーサウンドボタン</v>
      </c>
      <c r="DY96" s="67">
        <f t="shared" si="488"/>
        <v>660</v>
      </c>
      <c r="DZ96" s="43">
        <f t="shared" si="489"/>
        <v>1320</v>
      </c>
      <c r="EA96" s="45">
        <f t="shared" si="490"/>
        <v>0.29333333333333333</v>
      </c>
      <c r="EB96" s="35" t="s">
        <v>1096</v>
      </c>
      <c r="EC96" s="27"/>
      <c r="ED96" s="46"/>
      <c r="EE96" s="44"/>
      <c r="EF96" s="44" t="str">
        <f>IF(EE96="","",EE96-EE95)</f>
        <v/>
      </c>
      <c r="EG96" s="44"/>
      <c r="EH96" s="44" t="str">
        <f>IF(EG96="","",EG96-EG95)</f>
        <v/>
      </c>
      <c r="EI96" s="44"/>
      <c r="EJ96" s="44" t="str">
        <f>IF(EI96="","",EI95+EK95-EI96)</f>
        <v/>
      </c>
      <c r="EK96" s="44"/>
      <c r="EL96" s="43"/>
      <c r="EM96" s="43" t="str">
        <f>IF(EE96="","",EM95)</f>
        <v/>
      </c>
      <c r="EN96" s="44" t="str">
        <f t="shared" si="547"/>
        <v/>
      </c>
      <c r="EO96" s="45" t="str">
        <f t="shared" si="548"/>
        <v/>
      </c>
      <c r="EP96" s="35"/>
      <c r="EQ96" s="27"/>
      <c r="ER96" s="46"/>
      <c r="ES96" s="44"/>
      <c r="ET96" s="44" t="str">
        <f>IF(ES96="","",ES96-ES95)</f>
        <v/>
      </c>
      <c r="EU96" s="44"/>
      <c r="EV96" s="44" t="str">
        <f>IF(EU96="","",EU96-EU95)</f>
        <v/>
      </c>
      <c r="EW96" s="44"/>
      <c r="EX96" s="44" t="str">
        <f>IF(EW96="","",EW95+EY95-EW96)</f>
        <v/>
      </c>
      <c r="EY96" s="44"/>
      <c r="EZ96" s="43"/>
      <c r="FA96" s="43" t="str">
        <f>IF(ES96="","",FA95)</f>
        <v/>
      </c>
      <c r="FB96" s="44" t="str">
        <f t="shared" si="549"/>
        <v/>
      </c>
      <c r="FC96" s="45" t="str">
        <f t="shared" si="550"/>
        <v/>
      </c>
      <c r="FD96" s="35"/>
      <c r="FF96" s="46"/>
      <c r="FG96" s="44"/>
      <c r="FH96" s="44" t="str">
        <f>IF(FG96="","",FG96-FG95)</f>
        <v/>
      </c>
      <c r="FI96" s="44"/>
      <c r="FJ96" s="44" t="str">
        <f>IF(FI96="","",FI96-FI95)</f>
        <v/>
      </c>
      <c r="FK96" s="44"/>
      <c r="FL96" s="44" t="str">
        <f>IF(FK96="","",FK95+FM95-FK96)</f>
        <v/>
      </c>
      <c r="FM96" s="44"/>
      <c r="FN96" s="43"/>
      <c r="FO96" s="43" t="str">
        <f>IF(FG96="","",FO95)</f>
        <v/>
      </c>
      <c r="FP96" s="44" t="str">
        <f t="shared" si="551"/>
        <v/>
      </c>
      <c r="FQ96" s="45" t="str">
        <f t="shared" si="552"/>
        <v/>
      </c>
      <c r="FR96" s="35"/>
      <c r="FT96" s="46"/>
      <c r="FU96" s="44"/>
      <c r="FV96" s="44" t="str">
        <f>IF(FU96="","",FU96-FU95)</f>
        <v/>
      </c>
      <c r="FW96" s="44"/>
      <c r="FX96" s="44" t="str">
        <f>IF(FW96="","",FW96-FW95)</f>
        <v/>
      </c>
      <c r="FY96" s="44"/>
      <c r="FZ96" s="44" t="str">
        <f>IF(FY96="","",FY95+GA95-FY96)</f>
        <v/>
      </c>
      <c r="GA96" s="44"/>
      <c r="GB96" s="43"/>
      <c r="GC96" s="43" t="str">
        <f>IF(FU96="","",GC95)</f>
        <v/>
      </c>
      <c r="GD96" s="44" t="str">
        <f t="shared" si="553"/>
        <v/>
      </c>
      <c r="GE96" s="45" t="str">
        <f t="shared" si="554"/>
        <v/>
      </c>
      <c r="GF96" s="35"/>
      <c r="GH96" s="46"/>
      <c r="GI96" s="44"/>
      <c r="GJ96" s="44" t="str">
        <f>IF(GI96="","",GI96-GI95)</f>
        <v/>
      </c>
      <c r="GK96" s="44"/>
      <c r="GL96" s="44" t="str">
        <f>IF(GK96="","",GK96-GK95)</f>
        <v/>
      </c>
      <c r="GM96" s="44"/>
      <c r="GN96" s="44" t="str">
        <f>IF(GM96="","",GM95+GO95-GM96)</f>
        <v/>
      </c>
      <c r="GO96" s="44"/>
      <c r="GP96" s="43"/>
      <c r="GQ96" s="43" t="str">
        <f>IF(GI96="","",GQ95)</f>
        <v/>
      </c>
      <c r="GR96" s="44" t="str">
        <f t="shared" si="555"/>
        <v/>
      </c>
      <c r="GS96" s="45" t="str">
        <f t="shared" si="556"/>
        <v/>
      </c>
      <c r="GT96" s="35"/>
      <c r="GU96" s="27"/>
      <c r="GV96" s="46"/>
      <c r="GW96" s="44"/>
      <c r="GX96" s="44" t="str">
        <f>IF(GW96="","",GW96-GW95)</f>
        <v/>
      </c>
      <c r="GY96" s="44"/>
      <c r="GZ96" s="44" t="str">
        <f>IF(GY96="","",GY96-GY95)</f>
        <v/>
      </c>
      <c r="HA96" s="44"/>
      <c r="HB96" s="44" t="str">
        <f>IF(HA96="","",HA95+HC95-HA96)</f>
        <v/>
      </c>
      <c r="HC96" s="44"/>
      <c r="HD96" s="43"/>
      <c r="HE96" s="43" t="str">
        <f>IF(GW96="","",HE95)</f>
        <v/>
      </c>
      <c r="HF96" s="44" t="str">
        <f t="shared" si="557"/>
        <v/>
      </c>
      <c r="HG96" s="45" t="str">
        <f t="shared" si="558"/>
        <v/>
      </c>
      <c r="HH96" s="35"/>
      <c r="HJ96" s="46"/>
      <c r="HK96" s="44"/>
      <c r="HL96" s="44" t="str">
        <f>IF(HK96="","",HK96-HK95)</f>
        <v/>
      </c>
      <c r="HM96" s="44"/>
      <c r="HN96" s="44" t="str">
        <f>IF(HM96="","",HM96-HM95)</f>
        <v/>
      </c>
      <c r="HO96" s="44"/>
      <c r="HP96" s="44" t="str">
        <f>IF(HO96="","",HO95+HQ95-HO96)</f>
        <v/>
      </c>
      <c r="HQ96" s="44"/>
      <c r="HR96" s="43"/>
      <c r="HS96" s="43" t="str">
        <f>IF(HK96="","",HS95)</f>
        <v/>
      </c>
      <c r="HT96" s="44" t="str">
        <f t="shared" si="559"/>
        <v/>
      </c>
      <c r="HU96" s="45" t="str">
        <f t="shared" si="560"/>
        <v/>
      </c>
      <c r="HV96" s="35"/>
      <c r="HW96" s="61"/>
      <c r="HX96" s="46"/>
      <c r="HY96" s="44">
        <v>179</v>
      </c>
      <c r="HZ96" s="44">
        <f t="shared" si="491"/>
        <v>23</v>
      </c>
      <c r="IA96" s="44">
        <v>12</v>
      </c>
      <c r="IB96" s="44">
        <f t="shared" si="492"/>
        <v>2</v>
      </c>
      <c r="IC96" s="44">
        <v>0</v>
      </c>
      <c r="ID96" s="44">
        <f t="shared" si="493"/>
        <v>2</v>
      </c>
      <c r="IE96" s="43">
        <v>3</v>
      </c>
      <c r="IF96" s="60" t="str">
        <f>IF(HY96="","",IF92)</f>
        <v>ボンボンドロップシール</v>
      </c>
      <c r="IG96" s="67">
        <f>IF(HY95="","",IG92)</f>
        <v>2000</v>
      </c>
      <c r="IH96" s="43">
        <f t="shared" si="494"/>
        <v>4000</v>
      </c>
      <c r="II96" s="45">
        <f>IF(ID96="","",IH96/(HZ96*100))</f>
        <v>1.7391304347826086</v>
      </c>
      <c r="IJ96" s="35"/>
      <c r="IL96" s="46"/>
      <c r="IM96" s="44">
        <v>1269</v>
      </c>
      <c r="IN96" s="69">
        <f t="shared" si="495"/>
        <v>8</v>
      </c>
      <c r="IO96" s="44">
        <v>39</v>
      </c>
      <c r="IP96" s="44">
        <f t="shared" si="496"/>
        <v>0</v>
      </c>
      <c r="IQ96" s="44">
        <v>8</v>
      </c>
      <c r="IR96" s="44">
        <f t="shared" si="497"/>
        <v>0</v>
      </c>
      <c r="IS96" s="43">
        <v>0</v>
      </c>
      <c r="IT96" s="60" t="str">
        <f t="shared" si="533"/>
        <v>サンリオデニムポーチ</v>
      </c>
      <c r="IU96" s="67">
        <f t="shared" si="534"/>
        <v>1300</v>
      </c>
      <c r="IV96" s="43">
        <f t="shared" si="499"/>
        <v>0</v>
      </c>
      <c r="IW96" s="45">
        <f t="shared" si="500"/>
        <v>0</v>
      </c>
      <c r="IX96" s="35"/>
      <c r="IY96" s="33"/>
      <c r="IZ96" s="46"/>
      <c r="JA96" s="44">
        <v>5872</v>
      </c>
      <c r="JB96" s="44">
        <f t="shared" si="501"/>
        <v>41</v>
      </c>
      <c r="JC96" s="44">
        <v>173</v>
      </c>
      <c r="JD96" s="44">
        <f t="shared" si="502"/>
        <v>0</v>
      </c>
      <c r="JE96" s="44">
        <v>10</v>
      </c>
      <c r="JF96" s="44">
        <f t="shared" si="503"/>
        <v>0</v>
      </c>
      <c r="JG96" s="43">
        <v>4</v>
      </c>
      <c r="JH96" s="60" t="str">
        <f t="shared" si="504"/>
        <v>ギャルキティマスコット</v>
      </c>
      <c r="JI96" s="67">
        <f t="shared" si="505"/>
        <v>500</v>
      </c>
      <c r="JJ96" s="43">
        <f t="shared" si="506"/>
        <v>0</v>
      </c>
      <c r="JK96" s="45">
        <f t="shared" si="507"/>
        <v>0</v>
      </c>
      <c r="JL96" s="35"/>
      <c r="JM96" s="27"/>
      <c r="JN96" s="46"/>
      <c r="JO96" s="44">
        <v>6611</v>
      </c>
      <c r="JP96" s="44">
        <f t="shared" si="508"/>
        <v>25</v>
      </c>
      <c r="JQ96" s="44">
        <v>171</v>
      </c>
      <c r="JR96" s="44">
        <f t="shared" si="509"/>
        <v>0</v>
      </c>
      <c r="JS96" s="44">
        <v>6</v>
      </c>
      <c r="JT96" s="44">
        <f t="shared" si="510"/>
        <v>0</v>
      </c>
      <c r="JU96" s="43">
        <v>5</v>
      </c>
      <c r="JV96" s="60" t="str">
        <f t="shared" si="511"/>
        <v>ジャグラーイヤホン</v>
      </c>
      <c r="JW96" s="67">
        <f t="shared" si="512"/>
        <v>1100</v>
      </c>
      <c r="JX96" s="43">
        <f t="shared" si="513"/>
        <v>0</v>
      </c>
      <c r="JY96" s="45">
        <f t="shared" si="514"/>
        <v>0</v>
      </c>
      <c r="JZ96" s="35"/>
      <c r="KA96" s="61"/>
      <c r="KB96" s="46"/>
      <c r="KC96" s="44">
        <v>4882</v>
      </c>
      <c r="KD96" s="44">
        <f t="shared" si="515"/>
        <v>5</v>
      </c>
      <c r="KE96" s="44">
        <v>141</v>
      </c>
      <c r="KF96" s="44">
        <f t="shared" si="516"/>
        <v>0</v>
      </c>
      <c r="KG96" s="44">
        <v>24</v>
      </c>
      <c r="KH96" s="44">
        <f t="shared" si="517"/>
        <v>0</v>
      </c>
      <c r="KI96" s="43">
        <v>-15</v>
      </c>
      <c r="KJ96" s="60" t="str">
        <f t="shared" si="518"/>
        <v>キティでかぱっちん</v>
      </c>
      <c r="KK96" s="67">
        <f t="shared" si="519"/>
        <v>0</v>
      </c>
      <c r="KL96" s="43">
        <f t="shared" si="520"/>
        <v>0</v>
      </c>
      <c r="KM96" s="45">
        <f t="shared" si="521"/>
        <v>0</v>
      </c>
      <c r="KN96" s="35" t="s">
        <v>1092</v>
      </c>
      <c r="KO96" s="27"/>
      <c r="KP96" s="46"/>
      <c r="KQ96" s="44">
        <v>6775</v>
      </c>
      <c r="KR96" s="44">
        <f t="shared" si="522"/>
        <v>29</v>
      </c>
      <c r="KS96" s="44">
        <v>139</v>
      </c>
      <c r="KT96" s="44">
        <f t="shared" si="523"/>
        <v>0</v>
      </c>
      <c r="KU96" s="44">
        <v>16</v>
      </c>
      <c r="KV96" s="44">
        <f t="shared" si="524"/>
        <v>0</v>
      </c>
      <c r="KW96" s="43">
        <v>0</v>
      </c>
      <c r="KX96" s="60" t="str">
        <f t="shared" si="535"/>
        <v>モンチッチマスコット2</v>
      </c>
      <c r="KY96" s="67">
        <f t="shared" si="536"/>
        <v>539</v>
      </c>
      <c r="KZ96" s="43">
        <f t="shared" si="525"/>
        <v>0</v>
      </c>
      <c r="LA96" s="45">
        <f t="shared" si="526"/>
        <v>0</v>
      </c>
      <c r="LB96" s="35"/>
      <c r="LC96" s="27"/>
      <c r="LD96" s="51">
        <f>IF(A82="","",A82)</f>
        <v>46090</v>
      </c>
      <c r="LE96" s="43">
        <v>82359</v>
      </c>
      <c r="LF96" s="93">
        <f>IF(LE96="","",LE96-LE93)</f>
        <v>429</v>
      </c>
      <c r="LG96" s="43">
        <v>445</v>
      </c>
      <c r="LH96" s="43">
        <f>IF(LG96="","",LG96-LG93)</f>
        <v>0</v>
      </c>
      <c r="LI96" s="43">
        <v>2</v>
      </c>
      <c r="LJ96" s="87">
        <f>IF(LI96="","",LI93+LK93-LI96)</f>
        <v>0</v>
      </c>
      <c r="LK96" s="43">
        <v>0</v>
      </c>
      <c r="LL96" s="64" t="str">
        <f>IF(LE96="","",LL93)</f>
        <v>ボンドロ</v>
      </c>
      <c r="LM96" s="47">
        <f>IF(LF96="","",LM93)</f>
        <v>1200</v>
      </c>
      <c r="LN96" s="87">
        <f t="shared" si="459"/>
        <v>0</v>
      </c>
      <c r="LO96" s="54"/>
      <c r="LP96" s="35"/>
      <c r="LQ96" s="27"/>
      <c r="LR96" s="46"/>
      <c r="LS96" s="44"/>
      <c r="LT96" s="44" t="str">
        <f>IF(LS96="","",LS96-LS95)</f>
        <v/>
      </c>
      <c r="LU96" s="44"/>
      <c r="LV96" s="44" t="str">
        <f>IF(LU96="","",LU96-LU95)</f>
        <v/>
      </c>
      <c r="LW96" s="44"/>
      <c r="LX96" s="44" t="str">
        <f>IF(LW96="","",LW95+LY95-LW96)</f>
        <v/>
      </c>
      <c r="LY96" s="44"/>
      <c r="LZ96" s="43"/>
      <c r="MA96" s="43" t="str">
        <f>IF(LS96="","",MA95)</f>
        <v/>
      </c>
      <c r="MB96" s="44" t="str">
        <f t="shared" si="561"/>
        <v/>
      </c>
      <c r="MC96" s="45" t="str">
        <f t="shared" si="562"/>
        <v/>
      </c>
      <c r="MD96" s="35"/>
      <c r="ME96" s="27"/>
      <c r="MF96" s="46"/>
      <c r="MG96" s="44"/>
      <c r="MH96" s="44" t="str">
        <f>IF(MG96="","",MG96-MG95)</f>
        <v/>
      </c>
      <c r="MI96" s="44"/>
      <c r="MJ96" s="44" t="str">
        <f>IF(MI96="","",MI96-MI95)</f>
        <v/>
      </c>
      <c r="MK96" s="44"/>
      <c r="ML96" s="44" t="str">
        <f>IF(MK96="","",MK95+MM95-MK96)</f>
        <v/>
      </c>
      <c r="MM96" s="44"/>
      <c r="MN96" s="43"/>
      <c r="MO96" s="43" t="str">
        <f>IF(MG96="","",MO95)</f>
        <v/>
      </c>
      <c r="MP96" s="44" t="str">
        <f t="shared" si="563"/>
        <v/>
      </c>
      <c r="MQ96" s="45" t="str">
        <f t="shared" si="564"/>
        <v/>
      </c>
      <c r="MR96" s="35"/>
      <c r="MS96" s="27"/>
      <c r="MT96" s="46"/>
      <c r="MU96" s="44"/>
      <c r="MV96" s="44" t="str">
        <f>IF(MU96="","",MU96-MU95)</f>
        <v/>
      </c>
      <c r="MW96" s="44"/>
      <c r="MX96" s="44" t="str">
        <f>IF(MW96="","",MW96-MW95)</f>
        <v/>
      </c>
      <c r="MY96" s="44"/>
      <c r="MZ96" s="44" t="str">
        <f>IF(MY96="","",MY95+NA95-MY96)</f>
        <v/>
      </c>
      <c r="NA96" s="44"/>
      <c r="NB96" s="43"/>
      <c r="NC96" s="43" t="str">
        <f>IF(MU96="","",NC95)</f>
        <v/>
      </c>
      <c r="ND96" s="44" t="str">
        <f t="shared" si="565"/>
        <v/>
      </c>
      <c r="NE96" s="45" t="str">
        <f t="shared" si="566"/>
        <v/>
      </c>
      <c r="NF96" s="35"/>
      <c r="NG96" s="27"/>
      <c r="NH96" s="46"/>
      <c r="NI96" s="44"/>
      <c r="NJ96" s="44" t="str">
        <f>IF(NI96="","",NI96-NI95)</f>
        <v/>
      </c>
      <c r="NK96" s="44"/>
      <c r="NL96" s="44" t="str">
        <f>IF(NK96="","",NK96-NK95)</f>
        <v/>
      </c>
      <c r="NM96" s="44"/>
      <c r="NN96" s="44" t="str">
        <f>IF(NM96="","",NM95+NO95-NM96)</f>
        <v/>
      </c>
      <c r="NO96" s="44"/>
      <c r="NP96" s="43"/>
      <c r="NQ96" s="43" t="str">
        <f>IF(NI96="","",NQ95)</f>
        <v/>
      </c>
      <c r="NR96" s="44" t="str">
        <f t="shared" si="567"/>
        <v/>
      </c>
      <c r="NS96" s="45" t="str">
        <f t="shared" si="568"/>
        <v/>
      </c>
      <c r="NT96" s="35"/>
    </row>
    <row r="97" spans="1:384" x14ac:dyDescent="0.2">
      <c r="A97" s="38"/>
      <c r="B97" s="39"/>
      <c r="C97" s="40"/>
      <c r="D97" s="40"/>
      <c r="E97" s="41"/>
      <c r="F97" s="41"/>
      <c r="G97" s="40"/>
      <c r="H97" s="42"/>
      <c r="I97" s="44"/>
      <c r="J97" s="44" t="str">
        <f>IF(I97="","",I97-I96)</f>
        <v/>
      </c>
      <c r="K97" s="44"/>
      <c r="L97" s="44" t="str">
        <f>IF(K97="","",K97-K96)</f>
        <v/>
      </c>
      <c r="M97" s="44"/>
      <c r="N97" s="44" t="str">
        <f>IF(M97="","",M96+O96-M97)</f>
        <v/>
      </c>
      <c r="O97" s="44"/>
      <c r="P97" s="43"/>
      <c r="Q97" s="43" t="str">
        <f>IF(I97="","",Q96)</f>
        <v/>
      </c>
      <c r="R97" s="44" t="str">
        <f t="shared" si="539"/>
        <v/>
      </c>
      <c r="S97" s="45" t="str">
        <f t="shared" si="540"/>
        <v/>
      </c>
      <c r="T97" s="35"/>
      <c r="U97" s="27"/>
      <c r="V97" s="46"/>
      <c r="W97" s="67"/>
      <c r="X97" s="44" t="str">
        <f>IF(W97="","",W97-W96)</f>
        <v/>
      </c>
      <c r="Y97" s="44"/>
      <c r="Z97" s="44" t="str">
        <f>IF(Y97="","",Y97-Y96)</f>
        <v/>
      </c>
      <c r="AA97" s="44"/>
      <c r="AB97" s="44" t="str">
        <f>IF(AA97="","",AA96+AC96-AA97)</f>
        <v/>
      </c>
      <c r="AC97" s="44"/>
      <c r="AD97" s="44"/>
      <c r="AE97" s="44"/>
      <c r="AF97" s="44" t="str">
        <f t="shared" si="541"/>
        <v/>
      </c>
      <c r="AG97" s="45" t="str">
        <f t="shared" si="542"/>
        <v/>
      </c>
      <c r="AH97" s="35"/>
      <c r="AI97" s="27"/>
      <c r="AJ97" s="46"/>
      <c r="AK97" s="44"/>
      <c r="AL97" s="44" t="str">
        <f>IF(AK97="","",AK97-AK96)</f>
        <v/>
      </c>
      <c r="AM97" s="44"/>
      <c r="AN97" s="44" t="str">
        <f>IF(AM97="","",AM97-AM96)</f>
        <v/>
      </c>
      <c r="AO97" s="44"/>
      <c r="AP97" s="44" t="str">
        <f>IF(AO97="","",AO96+AQ96-AO97)</f>
        <v/>
      </c>
      <c r="AQ97" s="44"/>
      <c r="AR97" s="44"/>
      <c r="AS97" s="44"/>
      <c r="AT97" s="44" t="str">
        <f t="shared" si="543"/>
        <v/>
      </c>
      <c r="AU97" s="45" t="str">
        <f t="shared" si="544"/>
        <v/>
      </c>
      <c r="AV97" s="35"/>
      <c r="AW97" s="27"/>
      <c r="AX97" s="46"/>
      <c r="AY97" s="44"/>
      <c r="AZ97" s="44" t="str">
        <f>IF(AY97="","",AY97-AY96)</f>
        <v/>
      </c>
      <c r="BA97" s="44"/>
      <c r="BB97" s="44" t="str">
        <f>IF(BA97="","",BA97-BA96)</f>
        <v/>
      </c>
      <c r="BC97" s="44"/>
      <c r="BD97" s="44" t="str">
        <f>IF(BC97="","",BC96+BE96-BC97)</f>
        <v/>
      </c>
      <c r="BE97" s="44"/>
      <c r="BF97" s="44"/>
      <c r="BG97" s="44"/>
      <c r="BH97" s="44" t="str">
        <f t="shared" si="545"/>
        <v/>
      </c>
      <c r="BI97" s="45" t="str">
        <f t="shared" si="546"/>
        <v/>
      </c>
      <c r="BJ97" s="35"/>
      <c r="BK97" s="50"/>
      <c r="BL97" s="46"/>
      <c r="BM97" s="44">
        <v>14055</v>
      </c>
      <c r="BN97" s="44">
        <f t="shared" si="460"/>
        <v>52</v>
      </c>
      <c r="BO97" s="44">
        <v>755</v>
      </c>
      <c r="BP97" s="44">
        <f t="shared" si="461"/>
        <v>1</v>
      </c>
      <c r="BQ97" s="44">
        <v>12</v>
      </c>
      <c r="BR97" s="44">
        <f t="shared" si="462"/>
        <v>-2</v>
      </c>
      <c r="BS97" s="25">
        <v>4</v>
      </c>
      <c r="BT97" s="60" t="str">
        <f t="shared" si="527"/>
        <v>たまごっちマスコット</v>
      </c>
      <c r="BU97" s="67">
        <f t="shared" si="528"/>
        <v>1100</v>
      </c>
      <c r="BV97" s="44">
        <f t="shared" si="463"/>
        <v>-2200</v>
      </c>
      <c r="BW97" s="45">
        <f t="shared" si="464"/>
        <v>-0.42307692307692307</v>
      </c>
      <c r="BX97" s="35"/>
      <c r="BY97" s="27"/>
      <c r="BZ97" s="46"/>
      <c r="CA97" s="44">
        <v>3786</v>
      </c>
      <c r="CB97" s="44">
        <f t="shared" si="465"/>
        <v>48</v>
      </c>
      <c r="CC97" s="44">
        <v>122</v>
      </c>
      <c r="CD97" s="44">
        <f t="shared" si="466"/>
        <v>0</v>
      </c>
      <c r="CE97" s="44">
        <v>10</v>
      </c>
      <c r="CF97" s="44">
        <f t="shared" si="467"/>
        <v>0</v>
      </c>
      <c r="CG97" s="25">
        <v>0</v>
      </c>
      <c r="CH97" s="60" t="str">
        <f t="shared" si="468"/>
        <v>ゲームアーク</v>
      </c>
      <c r="CI97" s="67">
        <f t="shared" si="469"/>
        <v>0</v>
      </c>
      <c r="CJ97" s="44">
        <f t="shared" si="470"/>
        <v>0</v>
      </c>
      <c r="CK97" s="45">
        <f t="shared" si="471"/>
        <v>0</v>
      </c>
      <c r="CL97" s="35"/>
      <c r="CM97" s="27"/>
      <c r="CN97" s="46"/>
      <c r="CO97" s="44">
        <v>5296</v>
      </c>
      <c r="CP97" s="44">
        <f t="shared" si="472"/>
        <v>79</v>
      </c>
      <c r="CQ97" s="44">
        <v>165</v>
      </c>
      <c r="CR97" s="44">
        <f t="shared" si="473"/>
        <v>7</v>
      </c>
      <c r="CS97" s="44">
        <v>10</v>
      </c>
      <c r="CT97" s="44">
        <f t="shared" si="474"/>
        <v>1</v>
      </c>
      <c r="CU97" s="25">
        <v>0</v>
      </c>
      <c r="CV97" s="60" t="str">
        <f t="shared" si="531"/>
        <v>サンリオボアバンスクリップ</v>
      </c>
      <c r="CW97" s="67">
        <f t="shared" si="532"/>
        <v>1100</v>
      </c>
      <c r="CX97" s="44">
        <f t="shared" si="475"/>
        <v>1100</v>
      </c>
      <c r="CY97" s="45">
        <f t="shared" si="476"/>
        <v>0.13924050632911392</v>
      </c>
      <c r="CZ97" s="35"/>
      <c r="DA97" s="58"/>
      <c r="DB97" s="46"/>
      <c r="DC97" s="44">
        <v>9742</v>
      </c>
      <c r="DD97" s="44">
        <f t="shared" si="477"/>
        <v>33</v>
      </c>
      <c r="DE97" s="44">
        <v>466</v>
      </c>
      <c r="DF97" s="44">
        <f t="shared" si="478"/>
        <v>0</v>
      </c>
      <c r="DG97" s="44">
        <v>11</v>
      </c>
      <c r="DH97" s="44">
        <f t="shared" si="479"/>
        <v>0</v>
      </c>
      <c r="DI97" s="25">
        <v>1</v>
      </c>
      <c r="DJ97" s="60" t="str">
        <f t="shared" si="480"/>
        <v>サンリオボアバンスクリップ</v>
      </c>
      <c r="DK97" s="67">
        <f t="shared" si="481"/>
        <v>1100</v>
      </c>
      <c r="DL97" s="44">
        <f t="shared" si="482"/>
        <v>0</v>
      </c>
      <c r="DM97" s="45">
        <f t="shared" si="483"/>
        <v>0</v>
      </c>
      <c r="DN97" s="35"/>
      <c r="DO97" s="27"/>
      <c r="DP97" s="46"/>
      <c r="DQ97" s="44">
        <v>4035</v>
      </c>
      <c r="DR97" s="44">
        <f t="shared" si="484"/>
        <v>38</v>
      </c>
      <c r="DS97" s="44">
        <v>127</v>
      </c>
      <c r="DT97" s="44">
        <f t="shared" si="485"/>
        <v>0</v>
      </c>
      <c r="DU97" s="44">
        <v>11</v>
      </c>
      <c r="DV97" s="44">
        <f t="shared" si="486"/>
        <v>0</v>
      </c>
      <c r="DW97" s="25">
        <v>0</v>
      </c>
      <c r="DX97" s="60" t="str">
        <f t="shared" si="487"/>
        <v>キティしっぽ付きポーチ</v>
      </c>
      <c r="DY97" s="67">
        <f t="shared" si="488"/>
        <v>880</v>
      </c>
      <c r="DZ97" s="44">
        <f t="shared" si="489"/>
        <v>0</v>
      </c>
      <c r="EA97" s="45">
        <f t="shared" si="490"/>
        <v>0</v>
      </c>
      <c r="EB97" s="35" t="s">
        <v>1085</v>
      </c>
      <c r="EC97" s="27"/>
      <c r="ED97" s="46"/>
      <c r="EE97" s="44"/>
      <c r="EF97" s="44" t="str">
        <f>IF(EE97="","",EE97-EE96)</f>
        <v/>
      </c>
      <c r="EG97" s="44"/>
      <c r="EH97" s="44" t="str">
        <f>IF(EG97="","",EG97-EG96)</f>
        <v/>
      </c>
      <c r="EI97" s="44"/>
      <c r="EJ97" s="44" t="str">
        <f>IF(EI97="","",EI96+EK96-EI97)</f>
        <v/>
      </c>
      <c r="EK97" s="44"/>
      <c r="EL97" s="43"/>
      <c r="EM97" s="43" t="str">
        <f>IF(EE97="","",EM96)</f>
        <v/>
      </c>
      <c r="EN97" s="44" t="str">
        <f t="shared" si="547"/>
        <v/>
      </c>
      <c r="EO97" s="45" t="str">
        <f t="shared" si="548"/>
        <v/>
      </c>
      <c r="EP97" s="35"/>
      <c r="EQ97" s="27"/>
      <c r="ER97" s="46"/>
      <c r="ES97" s="44"/>
      <c r="ET97" s="44" t="str">
        <f>IF(ES97="","",ES97-ES96)</f>
        <v/>
      </c>
      <c r="EU97" s="44"/>
      <c r="EV97" s="44" t="str">
        <f>IF(EU97="","",EU97-EU96)</f>
        <v/>
      </c>
      <c r="EW97" s="44"/>
      <c r="EX97" s="44" t="str">
        <f>IF(EW97="","",EW96+EY96-EW97)</f>
        <v/>
      </c>
      <c r="EY97" s="44"/>
      <c r="EZ97" s="43"/>
      <c r="FA97" s="43" t="str">
        <f>IF(ES97="","",FA96)</f>
        <v/>
      </c>
      <c r="FB97" s="44" t="str">
        <f t="shared" si="549"/>
        <v/>
      </c>
      <c r="FC97" s="45" t="str">
        <f t="shared" si="550"/>
        <v/>
      </c>
      <c r="FD97" s="35"/>
      <c r="FF97" s="46"/>
      <c r="FG97" s="44"/>
      <c r="FH97" s="44" t="str">
        <f>IF(FG97="","",FG97-FG96)</f>
        <v/>
      </c>
      <c r="FI97" s="44"/>
      <c r="FJ97" s="44" t="str">
        <f>IF(FI97="","",FI97-FI96)</f>
        <v/>
      </c>
      <c r="FK97" s="44"/>
      <c r="FL97" s="44" t="str">
        <f>IF(FK97="","",FK96+FM96-FK97)</f>
        <v/>
      </c>
      <c r="FM97" s="44"/>
      <c r="FN97" s="43"/>
      <c r="FO97" s="43" t="str">
        <f>IF(FG97="","",FO96)</f>
        <v/>
      </c>
      <c r="FP97" s="44" t="str">
        <f t="shared" si="551"/>
        <v/>
      </c>
      <c r="FQ97" s="45" t="str">
        <f t="shared" si="552"/>
        <v/>
      </c>
      <c r="FR97" s="35"/>
      <c r="FT97" s="46"/>
      <c r="FU97" s="44"/>
      <c r="FV97" s="44" t="str">
        <f>IF(FU97="","",FU97-FU96)</f>
        <v/>
      </c>
      <c r="FW97" s="44"/>
      <c r="FX97" s="44" t="str">
        <f>IF(FW97="","",FW97-FW96)</f>
        <v/>
      </c>
      <c r="FY97" s="44"/>
      <c r="FZ97" s="44" t="str">
        <f>IF(FY97="","",FY96+GA96-FY97)</f>
        <v/>
      </c>
      <c r="GA97" s="44"/>
      <c r="GB97" s="43"/>
      <c r="GC97" s="43" t="str">
        <f>IF(FU97="","",GC96)</f>
        <v/>
      </c>
      <c r="GD97" s="44" t="str">
        <f t="shared" si="553"/>
        <v/>
      </c>
      <c r="GE97" s="45" t="str">
        <f t="shared" si="554"/>
        <v/>
      </c>
      <c r="GF97" s="35"/>
      <c r="GH97" s="46"/>
      <c r="GI97" s="44"/>
      <c r="GJ97" s="44" t="str">
        <f>IF(GI97="","",GI97-GI96)</f>
        <v/>
      </c>
      <c r="GK97" s="44"/>
      <c r="GL97" s="44" t="str">
        <f>IF(GK97="","",GK97-GK96)</f>
        <v/>
      </c>
      <c r="GM97" s="44"/>
      <c r="GN97" s="44" t="str">
        <f>IF(GM97="","",GM96+GO96-GM97)</f>
        <v/>
      </c>
      <c r="GO97" s="44"/>
      <c r="GP97" s="43"/>
      <c r="GQ97" s="43" t="str">
        <f>IF(GI97="","",GQ96)</f>
        <v/>
      </c>
      <c r="GR97" s="44" t="str">
        <f t="shared" si="555"/>
        <v/>
      </c>
      <c r="GS97" s="45" t="str">
        <f t="shared" si="556"/>
        <v/>
      </c>
      <c r="GT97" s="35"/>
      <c r="GU97" s="27"/>
      <c r="GV97" s="46"/>
      <c r="GW97" s="44"/>
      <c r="GX97" s="44" t="str">
        <f>IF(GW97="","",GW97-GW96)</f>
        <v/>
      </c>
      <c r="GY97" s="44"/>
      <c r="GZ97" s="44" t="str">
        <f>IF(GY97="","",GY97-GY96)</f>
        <v/>
      </c>
      <c r="HA97" s="44"/>
      <c r="HB97" s="44" t="str">
        <f>IF(HA97="","",HA96+HC96-HA97)</f>
        <v/>
      </c>
      <c r="HC97" s="44"/>
      <c r="HD97" s="43"/>
      <c r="HE97" s="43" t="str">
        <f>IF(GW97="","",HE96)</f>
        <v/>
      </c>
      <c r="HF97" s="44" t="str">
        <f t="shared" si="557"/>
        <v/>
      </c>
      <c r="HG97" s="45" t="str">
        <f t="shared" si="558"/>
        <v/>
      </c>
      <c r="HH97" s="35"/>
      <c r="HJ97" s="46"/>
      <c r="HK97" s="44"/>
      <c r="HL97" s="44" t="str">
        <f>IF(HK97="","",HK97-HK96)</f>
        <v/>
      </c>
      <c r="HM97" s="44"/>
      <c r="HN97" s="44" t="str">
        <f>IF(HM97="","",HM97-HM96)</f>
        <v/>
      </c>
      <c r="HO97" s="44"/>
      <c r="HP97" s="44" t="str">
        <f>IF(HO97="","",HO96+HQ96-HO97)</f>
        <v/>
      </c>
      <c r="HQ97" s="44"/>
      <c r="HR97" s="43"/>
      <c r="HS97" s="43" t="str">
        <f>IF(HK97="","",HS96)</f>
        <v/>
      </c>
      <c r="HT97" s="44" t="str">
        <f t="shared" si="559"/>
        <v/>
      </c>
      <c r="HU97" s="45" t="str">
        <f t="shared" si="560"/>
        <v/>
      </c>
      <c r="HV97" s="35"/>
      <c r="HW97" s="61"/>
      <c r="HX97" s="46"/>
      <c r="HY97" s="44">
        <v>3767</v>
      </c>
      <c r="HZ97" s="44">
        <f t="shared" si="491"/>
        <v>24</v>
      </c>
      <c r="IA97" s="44">
        <v>85</v>
      </c>
      <c r="IB97" s="44">
        <f t="shared" si="492"/>
        <v>1</v>
      </c>
      <c r="IC97" s="44">
        <v>0</v>
      </c>
      <c r="ID97" s="44">
        <f t="shared" si="493"/>
        <v>3</v>
      </c>
      <c r="IE97" s="25">
        <v>3</v>
      </c>
      <c r="IF97" s="60" t="str">
        <f>IF(HY95="","",IF93)</f>
        <v>ジュエルドロップシール</v>
      </c>
      <c r="IG97" s="67">
        <f>IF(HY95="","",IG93)</f>
        <v>1000</v>
      </c>
      <c r="IH97" s="44">
        <f t="shared" si="494"/>
        <v>3000</v>
      </c>
      <c r="II97" s="45">
        <f>IF(ID97="","",IH97/(HZ96*100))</f>
        <v>1.3043478260869565</v>
      </c>
      <c r="IJ97" s="35"/>
      <c r="IL97" s="46"/>
      <c r="IM97" s="44">
        <v>2627</v>
      </c>
      <c r="IN97" s="44">
        <f t="shared" si="495"/>
        <v>44</v>
      </c>
      <c r="IO97" s="44">
        <v>76</v>
      </c>
      <c r="IP97" s="44">
        <f t="shared" si="496"/>
        <v>2</v>
      </c>
      <c r="IQ97" s="44">
        <v>5</v>
      </c>
      <c r="IR97" s="44">
        <f t="shared" si="497"/>
        <v>2</v>
      </c>
      <c r="IS97" s="25">
        <v>4</v>
      </c>
      <c r="IT97" s="60" t="str">
        <f t="shared" si="533"/>
        <v>ゲームアーク</v>
      </c>
      <c r="IU97" s="67">
        <f t="shared" si="534"/>
        <v>600</v>
      </c>
      <c r="IV97" s="44">
        <f t="shared" si="499"/>
        <v>1200</v>
      </c>
      <c r="IW97" s="45">
        <f t="shared" si="500"/>
        <v>0.27272727272727271</v>
      </c>
      <c r="IX97" s="35"/>
      <c r="IY97" s="33"/>
      <c r="IZ97" s="46"/>
      <c r="JA97" s="44">
        <v>9155</v>
      </c>
      <c r="JB97" s="44">
        <f t="shared" si="501"/>
        <v>239</v>
      </c>
      <c r="JC97" s="44">
        <v>253</v>
      </c>
      <c r="JD97" s="44">
        <f t="shared" si="502"/>
        <v>11</v>
      </c>
      <c r="JE97" s="44">
        <v>22</v>
      </c>
      <c r="JF97" s="44">
        <f t="shared" si="503"/>
        <v>10</v>
      </c>
      <c r="JG97" s="25">
        <v>12</v>
      </c>
      <c r="JH97" s="60" t="str">
        <f t="shared" si="504"/>
        <v>ボンボンドロップシール</v>
      </c>
      <c r="JI97" s="67">
        <f t="shared" si="505"/>
        <v>200</v>
      </c>
      <c r="JJ97" s="44">
        <f t="shared" si="506"/>
        <v>2000</v>
      </c>
      <c r="JK97" s="45">
        <f t="shared" si="507"/>
        <v>8.3682008368200833E-2</v>
      </c>
      <c r="JL97" s="35"/>
      <c r="JM97" s="27"/>
      <c r="JN97" s="46"/>
      <c r="JO97" s="44">
        <v>5842</v>
      </c>
      <c r="JP97" s="44">
        <f t="shared" si="508"/>
        <v>112</v>
      </c>
      <c r="JQ97" s="44">
        <v>423</v>
      </c>
      <c r="JR97" s="44">
        <f t="shared" si="509"/>
        <v>4</v>
      </c>
      <c r="JS97" s="44">
        <v>16</v>
      </c>
      <c r="JT97" s="44">
        <f t="shared" si="510"/>
        <v>4</v>
      </c>
      <c r="JU97" s="25">
        <v>16</v>
      </c>
      <c r="JV97" s="60" t="str">
        <f t="shared" si="511"/>
        <v>たまごっちヘアクリップ</v>
      </c>
      <c r="JW97" s="67">
        <f t="shared" si="512"/>
        <v>1100</v>
      </c>
      <c r="JX97" s="44">
        <f t="shared" si="513"/>
        <v>4400</v>
      </c>
      <c r="JY97" s="45">
        <f t="shared" si="514"/>
        <v>0.39285714285714285</v>
      </c>
      <c r="JZ97" s="35"/>
      <c r="KA97" s="61"/>
      <c r="KB97" s="46"/>
      <c r="KC97" s="44">
        <v>9332</v>
      </c>
      <c r="KD97" s="44">
        <f t="shared" si="515"/>
        <v>144</v>
      </c>
      <c r="KE97" s="44">
        <v>521</v>
      </c>
      <c r="KF97" s="44">
        <f t="shared" si="516"/>
        <v>4</v>
      </c>
      <c r="KG97" s="44">
        <v>12</v>
      </c>
      <c r="KH97" s="44">
        <f t="shared" si="517"/>
        <v>4</v>
      </c>
      <c r="KI97" s="25">
        <v>2</v>
      </c>
      <c r="KJ97" s="60" t="str">
        <f t="shared" si="518"/>
        <v>たまごっちマスコット</v>
      </c>
      <c r="KK97" s="67">
        <f t="shared" si="519"/>
        <v>1100</v>
      </c>
      <c r="KL97" s="44">
        <f t="shared" si="520"/>
        <v>4400</v>
      </c>
      <c r="KM97" s="45">
        <f t="shared" si="521"/>
        <v>0.30555555555555558</v>
      </c>
      <c r="KN97" s="35"/>
      <c r="KO97" s="27"/>
      <c r="KP97" s="46"/>
      <c r="KQ97" s="44">
        <v>6798</v>
      </c>
      <c r="KR97" s="44">
        <f t="shared" si="522"/>
        <v>17</v>
      </c>
      <c r="KS97" s="44">
        <v>308</v>
      </c>
      <c r="KT97" s="44">
        <f t="shared" si="523"/>
        <v>0</v>
      </c>
      <c r="KU97" s="44">
        <v>12</v>
      </c>
      <c r="KV97" s="44">
        <f t="shared" si="524"/>
        <v>0</v>
      </c>
      <c r="KW97" s="25">
        <v>300</v>
      </c>
      <c r="KX97" s="60" t="str">
        <f t="shared" si="535"/>
        <v>キティウインドウポーチ</v>
      </c>
      <c r="KY97" s="67">
        <f t="shared" si="536"/>
        <v>0</v>
      </c>
      <c r="KZ97" s="44">
        <f t="shared" si="525"/>
        <v>0</v>
      </c>
      <c r="LA97" s="45">
        <f t="shared" si="526"/>
        <v>0</v>
      </c>
      <c r="LB97" s="35" t="s">
        <v>1094</v>
      </c>
      <c r="LC97" s="27"/>
      <c r="LD97" s="46"/>
      <c r="LE97" s="44"/>
      <c r="LF97" s="44"/>
      <c r="LG97" s="44">
        <v>532</v>
      </c>
      <c r="LH97" s="44">
        <f>IF(LG97="","",LG97-LG94)</f>
        <v>0</v>
      </c>
      <c r="LI97" s="43">
        <v>2</v>
      </c>
      <c r="LJ97" s="44">
        <f>IF(LI97="","",LI94+LK94-LI97)</f>
        <v>0</v>
      </c>
      <c r="LK97" s="44">
        <v>0</v>
      </c>
      <c r="LL97" s="72" t="str">
        <f>IF(LE96="","",LL94)</f>
        <v>ボンドロ</v>
      </c>
      <c r="LM97" s="67">
        <f>IF(LF96="","",LM94)</f>
        <v>1500</v>
      </c>
      <c r="LN97" s="44">
        <f t="shared" si="459"/>
        <v>0</v>
      </c>
      <c r="LO97" s="45"/>
      <c r="LP97" s="35"/>
      <c r="LQ97" s="27"/>
      <c r="LR97" s="46"/>
      <c r="LS97" s="44"/>
      <c r="LT97" s="44" t="str">
        <f>IF(LS97="","",LS97-LS96)</f>
        <v/>
      </c>
      <c r="LU97" s="44"/>
      <c r="LV97" s="44" t="str">
        <f>IF(LU97="","",LU97-LU96)</f>
        <v/>
      </c>
      <c r="LW97" s="44"/>
      <c r="LX97" s="44" t="str">
        <f>IF(LW97="","",LW96+LY96-LW97)</f>
        <v/>
      </c>
      <c r="LY97" s="44"/>
      <c r="LZ97" s="43"/>
      <c r="MA97" s="43" t="str">
        <f>IF(LS97="","",MA96)</f>
        <v/>
      </c>
      <c r="MB97" s="44" t="str">
        <f t="shared" si="561"/>
        <v/>
      </c>
      <c r="MC97" s="45" t="str">
        <f t="shared" si="562"/>
        <v/>
      </c>
      <c r="MD97" s="35"/>
      <c r="ME97" s="27"/>
      <c r="MF97" s="46"/>
      <c r="MG97" s="44"/>
      <c r="MH97" s="44" t="str">
        <f>IF(MG97="","",MG97-MG96)</f>
        <v/>
      </c>
      <c r="MI97" s="44"/>
      <c r="MJ97" s="44" t="str">
        <f>IF(MI97="","",MI97-MI96)</f>
        <v/>
      </c>
      <c r="MK97" s="44"/>
      <c r="ML97" s="44" t="str">
        <f>IF(MK97="","",MK96+MM96-MK97)</f>
        <v/>
      </c>
      <c r="MM97" s="44"/>
      <c r="MN97" s="43"/>
      <c r="MO97" s="43" t="str">
        <f>IF(MG97="","",MO96)</f>
        <v/>
      </c>
      <c r="MP97" s="44" t="str">
        <f t="shared" si="563"/>
        <v/>
      </c>
      <c r="MQ97" s="45" t="str">
        <f t="shared" si="564"/>
        <v/>
      </c>
      <c r="MR97" s="35"/>
      <c r="MS97" s="27"/>
      <c r="MT97" s="46"/>
      <c r="MU97" s="44"/>
      <c r="MV97" s="44" t="str">
        <f>IF(MU97="","",MU97-MU96)</f>
        <v/>
      </c>
      <c r="MW97" s="44"/>
      <c r="MX97" s="44" t="str">
        <f>IF(MW97="","",MW97-MW96)</f>
        <v/>
      </c>
      <c r="MY97" s="44"/>
      <c r="MZ97" s="44" t="str">
        <f>IF(MY97="","",MY96+NA96-MY97)</f>
        <v/>
      </c>
      <c r="NA97" s="44"/>
      <c r="NB97" s="43"/>
      <c r="NC97" s="43" t="str">
        <f>IF(MU97="","",NC96)</f>
        <v/>
      </c>
      <c r="ND97" s="44" t="str">
        <f t="shared" si="565"/>
        <v/>
      </c>
      <c r="NE97" s="45" t="str">
        <f t="shared" si="566"/>
        <v/>
      </c>
      <c r="NF97" s="35"/>
      <c r="NG97" s="27"/>
      <c r="NH97" s="46"/>
      <c r="NI97" s="44"/>
      <c r="NJ97" s="44" t="str">
        <f>IF(NI97="","",NI97-NI96)</f>
        <v/>
      </c>
      <c r="NK97" s="44"/>
      <c r="NL97" s="44" t="str">
        <f>IF(NK97="","",NK97-NK96)</f>
        <v/>
      </c>
      <c r="NM97" s="44"/>
      <c r="NN97" s="44" t="str">
        <f>IF(NM97="","",NM96+NO96-NM97)</f>
        <v/>
      </c>
      <c r="NO97" s="44"/>
      <c r="NP97" s="43"/>
      <c r="NQ97" s="43" t="str">
        <f>IF(NI97="","",NQ96)</f>
        <v/>
      </c>
      <c r="NR97" s="44" t="str">
        <f t="shared" si="567"/>
        <v/>
      </c>
      <c r="NS97" s="45" t="str">
        <f t="shared" si="568"/>
        <v/>
      </c>
      <c r="NT97" s="35"/>
    </row>
    <row r="98" spans="1:384" ht="15" customHeight="1" thickBot="1" x14ac:dyDescent="0.25">
      <c r="A98" s="38"/>
      <c r="B98" s="39"/>
      <c r="C98" s="40"/>
      <c r="D98" s="40"/>
      <c r="E98" s="41"/>
      <c r="F98" s="41"/>
      <c r="G98" s="40"/>
      <c r="H98" s="42"/>
      <c r="I98" s="44"/>
      <c r="J98" s="44" t="str">
        <f>IF(I98="","",I98-I97)</f>
        <v/>
      </c>
      <c r="K98" s="44"/>
      <c r="L98" s="44"/>
      <c r="M98" s="44"/>
      <c r="N98" s="44" t="str">
        <f>IF(M98="","",M97+O97-M98)</f>
        <v/>
      </c>
      <c r="O98" s="44"/>
      <c r="P98" s="43"/>
      <c r="Q98" s="43" t="str">
        <f>IF(I98="","",Q97)</f>
        <v/>
      </c>
      <c r="R98" s="44" t="str">
        <f t="shared" si="539"/>
        <v/>
      </c>
      <c r="S98" s="45" t="str">
        <f t="shared" si="540"/>
        <v/>
      </c>
      <c r="T98" s="35"/>
      <c r="U98" s="27"/>
      <c r="V98" s="46"/>
      <c r="W98" s="67"/>
      <c r="X98" s="44" t="str">
        <f>IF(W98="","",W98-W97)</f>
        <v/>
      </c>
      <c r="Y98" s="44"/>
      <c r="Z98" s="44"/>
      <c r="AA98" s="44"/>
      <c r="AB98" s="44" t="str">
        <f>IF(AA98="","",AA97+AC97-AA98)</f>
        <v/>
      </c>
      <c r="AC98" s="44"/>
      <c r="AD98" s="44"/>
      <c r="AE98" s="44"/>
      <c r="AF98" s="44" t="str">
        <f t="shared" si="541"/>
        <v/>
      </c>
      <c r="AG98" s="45" t="str">
        <f t="shared" si="542"/>
        <v/>
      </c>
      <c r="AH98" s="35"/>
      <c r="AI98" s="27"/>
      <c r="AJ98" s="46"/>
      <c r="AK98" s="44"/>
      <c r="AL98" s="44" t="str">
        <f>IF(AK98="","",AK98-AK97)</f>
        <v/>
      </c>
      <c r="AM98" s="44"/>
      <c r="AN98" s="44" t="str">
        <f>IF(AM98="","",AM98-AM97)</f>
        <v/>
      </c>
      <c r="AO98" s="44"/>
      <c r="AP98" s="44" t="str">
        <f>IF(AO98="","",AO97+AQ97-AO98)</f>
        <v/>
      </c>
      <c r="AQ98" s="44"/>
      <c r="AR98" s="44"/>
      <c r="AS98" s="44"/>
      <c r="AT98" s="44" t="str">
        <f t="shared" si="543"/>
        <v/>
      </c>
      <c r="AU98" s="45" t="str">
        <f t="shared" si="544"/>
        <v/>
      </c>
      <c r="AV98" s="35"/>
      <c r="AW98" s="27"/>
      <c r="AX98" s="46"/>
      <c r="AY98" s="44"/>
      <c r="AZ98" s="44" t="str">
        <f>IF(AY98="","",AY98-AY97)</f>
        <v/>
      </c>
      <c r="BA98" s="44"/>
      <c r="BB98" s="44" t="str">
        <f>IF(BA98="","",BA98-BA97)</f>
        <v/>
      </c>
      <c r="BC98" s="44"/>
      <c r="BD98" s="44" t="str">
        <f>IF(BC98="","",BC97+BE97-BC98)</f>
        <v/>
      </c>
      <c r="BE98" s="44"/>
      <c r="BF98" s="44"/>
      <c r="BG98" s="44"/>
      <c r="BH98" s="44" t="str">
        <f t="shared" si="545"/>
        <v/>
      </c>
      <c r="BI98" s="45" t="str">
        <f t="shared" si="546"/>
        <v/>
      </c>
      <c r="BJ98" s="35"/>
      <c r="BK98" s="50"/>
      <c r="BL98" s="74"/>
      <c r="BM98" s="75">
        <v>15805</v>
      </c>
      <c r="BN98" s="75">
        <f t="shared" si="460"/>
        <v>63</v>
      </c>
      <c r="BO98" s="75">
        <v>832</v>
      </c>
      <c r="BP98" s="75">
        <f t="shared" si="461"/>
        <v>7</v>
      </c>
      <c r="BQ98" s="75">
        <v>82</v>
      </c>
      <c r="BR98" s="75">
        <f t="shared" si="462"/>
        <v>18</v>
      </c>
      <c r="BS98" s="75">
        <v>23</v>
      </c>
      <c r="BT98" s="77" t="str">
        <f t="shared" si="527"/>
        <v>ＡＩモンスターラバー</v>
      </c>
      <c r="BU98" s="78">
        <f t="shared" si="528"/>
        <v>198</v>
      </c>
      <c r="BV98" s="75">
        <f t="shared" si="463"/>
        <v>3564</v>
      </c>
      <c r="BW98" s="79">
        <f t="shared" si="464"/>
        <v>0.56571428571428573</v>
      </c>
      <c r="BX98" s="35"/>
      <c r="BY98" s="27"/>
      <c r="BZ98" s="74"/>
      <c r="CA98" s="75">
        <v>4644</v>
      </c>
      <c r="CB98" s="75">
        <f t="shared" si="465"/>
        <v>272</v>
      </c>
      <c r="CC98" s="75">
        <v>96</v>
      </c>
      <c r="CD98" s="75">
        <f t="shared" si="466"/>
        <v>14</v>
      </c>
      <c r="CE98" s="75">
        <v>18</v>
      </c>
      <c r="CF98" s="75">
        <f t="shared" si="467"/>
        <v>17</v>
      </c>
      <c r="CG98" s="75">
        <v>17</v>
      </c>
      <c r="CH98" s="77" t="str">
        <f t="shared" si="468"/>
        <v>ボンボンドロップシール</v>
      </c>
      <c r="CI98" s="78">
        <f t="shared" si="469"/>
        <v>200</v>
      </c>
      <c r="CJ98" s="75">
        <f t="shared" si="470"/>
        <v>3400</v>
      </c>
      <c r="CK98" s="79">
        <f t="shared" si="471"/>
        <v>0.125</v>
      </c>
      <c r="CL98" s="35"/>
      <c r="CM98" s="27"/>
      <c r="CN98" s="74"/>
      <c r="CO98" s="75">
        <v>2991</v>
      </c>
      <c r="CP98" s="82">
        <f t="shared" si="472"/>
        <v>23</v>
      </c>
      <c r="CQ98" s="75">
        <v>40</v>
      </c>
      <c r="CR98" s="75">
        <f t="shared" si="473"/>
        <v>5</v>
      </c>
      <c r="CS98" s="75">
        <v>8</v>
      </c>
      <c r="CT98" s="75">
        <f t="shared" si="474"/>
        <v>6</v>
      </c>
      <c r="CU98" s="75">
        <v>0</v>
      </c>
      <c r="CV98" s="77" t="str">
        <f t="shared" si="531"/>
        <v>yayaマスコット</v>
      </c>
      <c r="CW98" s="78">
        <f t="shared" si="532"/>
        <v>930</v>
      </c>
      <c r="CX98" s="75">
        <f t="shared" si="475"/>
        <v>5580</v>
      </c>
      <c r="CY98" s="79">
        <f t="shared" si="476"/>
        <v>2.4260869565217393</v>
      </c>
      <c r="CZ98" s="35" t="s">
        <v>1086</v>
      </c>
      <c r="DA98" s="58"/>
      <c r="DB98" s="74"/>
      <c r="DC98" s="75">
        <v>7426</v>
      </c>
      <c r="DD98" s="82">
        <f t="shared" si="477"/>
        <v>2</v>
      </c>
      <c r="DE98" s="75">
        <v>410</v>
      </c>
      <c r="DF98" s="75">
        <f t="shared" si="478"/>
        <v>0</v>
      </c>
      <c r="DG98" s="75">
        <v>20</v>
      </c>
      <c r="DH98" s="75">
        <f t="shared" si="479"/>
        <v>0</v>
      </c>
      <c r="DI98" s="75">
        <v>10</v>
      </c>
      <c r="DJ98" s="77" t="s">
        <v>1089</v>
      </c>
      <c r="DK98" s="78"/>
      <c r="DL98" s="75">
        <f t="shared" si="482"/>
        <v>0</v>
      </c>
      <c r="DM98" s="79">
        <f t="shared" si="483"/>
        <v>0</v>
      </c>
      <c r="DN98" s="35" t="s">
        <v>1101</v>
      </c>
      <c r="DO98" s="27"/>
      <c r="DP98" s="74"/>
      <c r="DQ98" s="75">
        <v>3012</v>
      </c>
      <c r="DR98" s="82">
        <f t="shared" si="484"/>
        <v>22</v>
      </c>
      <c r="DS98" s="75">
        <v>171</v>
      </c>
      <c r="DT98" s="75">
        <f t="shared" si="485"/>
        <v>2</v>
      </c>
      <c r="DU98" s="75">
        <v>82</v>
      </c>
      <c r="DV98" s="75">
        <f t="shared" si="486"/>
        <v>3</v>
      </c>
      <c r="DW98" s="75">
        <v>230</v>
      </c>
      <c r="DX98" s="77" t="str">
        <f t="shared" si="487"/>
        <v>AIラバーキーホルダー</v>
      </c>
      <c r="DY98" s="78">
        <f t="shared" si="488"/>
        <v>198</v>
      </c>
      <c r="DZ98" s="75">
        <f t="shared" si="489"/>
        <v>594</v>
      </c>
      <c r="EA98" s="79">
        <f t="shared" si="490"/>
        <v>0.27</v>
      </c>
      <c r="EB98" s="35" t="s">
        <v>1095</v>
      </c>
      <c r="EC98" s="27"/>
      <c r="ED98" s="46"/>
      <c r="EE98" s="44"/>
      <c r="EF98" s="44" t="str">
        <f>IF(EE98="","",EE98-EE97)</f>
        <v/>
      </c>
      <c r="EG98" s="44"/>
      <c r="EH98" s="44"/>
      <c r="EI98" s="44"/>
      <c r="EJ98" s="44" t="str">
        <f>IF(EI98="","",EI97+EK97-EI98)</f>
        <v/>
      </c>
      <c r="EK98" s="44"/>
      <c r="EL98" s="43"/>
      <c r="EM98" s="43" t="str">
        <f>IF(EE98="","",EM97)</f>
        <v/>
      </c>
      <c r="EN98" s="44" t="str">
        <f t="shared" si="547"/>
        <v/>
      </c>
      <c r="EO98" s="45" t="str">
        <f t="shared" si="548"/>
        <v/>
      </c>
      <c r="EP98" s="35"/>
      <c r="EQ98" s="27"/>
      <c r="ER98" s="46"/>
      <c r="ES98" s="44"/>
      <c r="ET98" s="44" t="str">
        <f>IF(ES98="","",ES98-ES97)</f>
        <v/>
      </c>
      <c r="EU98" s="44"/>
      <c r="EV98" s="44"/>
      <c r="EW98" s="44"/>
      <c r="EX98" s="44" t="str">
        <f>IF(EW98="","",EW97+EY97-EW98)</f>
        <v/>
      </c>
      <c r="EY98" s="44"/>
      <c r="EZ98" s="43"/>
      <c r="FA98" s="43" t="str">
        <f>IF(ES98="","",FA97)</f>
        <v/>
      </c>
      <c r="FB98" s="44" t="str">
        <f t="shared" si="549"/>
        <v/>
      </c>
      <c r="FC98" s="45" t="str">
        <f t="shared" si="550"/>
        <v/>
      </c>
      <c r="FD98" s="35"/>
      <c r="FF98" s="46"/>
      <c r="FG98" s="44"/>
      <c r="FH98" s="44" t="str">
        <f>IF(FG98="","",FG98-FG97)</f>
        <v/>
      </c>
      <c r="FI98" s="44"/>
      <c r="FJ98" s="44"/>
      <c r="FK98" s="44"/>
      <c r="FL98" s="44" t="str">
        <f>IF(FK98="","",FK97+FM97-FK98)</f>
        <v/>
      </c>
      <c r="FM98" s="44"/>
      <c r="FN98" s="43"/>
      <c r="FO98" s="43" t="str">
        <f>IF(FG98="","",FO97)</f>
        <v/>
      </c>
      <c r="FP98" s="44" t="str">
        <f t="shared" si="551"/>
        <v/>
      </c>
      <c r="FQ98" s="45" t="str">
        <f t="shared" si="552"/>
        <v/>
      </c>
      <c r="FR98" s="35"/>
      <c r="FT98" s="46"/>
      <c r="FU98" s="44"/>
      <c r="FV98" s="44" t="str">
        <f>IF(FU98="","",FU98-FU97)</f>
        <v/>
      </c>
      <c r="FW98" s="44"/>
      <c r="FX98" s="44"/>
      <c r="FY98" s="44"/>
      <c r="FZ98" s="44" t="str">
        <f>IF(FY98="","",FY97+GA97-FY98)</f>
        <v/>
      </c>
      <c r="GA98" s="44"/>
      <c r="GB98" s="43"/>
      <c r="GC98" s="43" t="str">
        <f>IF(FU98="","",GC97)</f>
        <v/>
      </c>
      <c r="GD98" s="44" t="str">
        <f t="shared" si="553"/>
        <v/>
      </c>
      <c r="GE98" s="45" t="str">
        <f t="shared" si="554"/>
        <v/>
      </c>
      <c r="GF98" s="35"/>
      <c r="GH98" s="46"/>
      <c r="GI98" s="44"/>
      <c r="GJ98" s="44" t="str">
        <f>IF(GI98="","",GI98-GI97)</f>
        <v/>
      </c>
      <c r="GK98" s="44"/>
      <c r="GL98" s="44"/>
      <c r="GM98" s="44"/>
      <c r="GN98" s="44" t="str">
        <f>IF(GM98="","",GM97+GO97-GM98)</f>
        <v/>
      </c>
      <c r="GO98" s="44"/>
      <c r="GP98" s="43"/>
      <c r="GQ98" s="43" t="str">
        <f>IF(GI98="","",GQ97)</f>
        <v/>
      </c>
      <c r="GR98" s="44" t="str">
        <f t="shared" si="555"/>
        <v/>
      </c>
      <c r="GS98" s="45" t="str">
        <f t="shared" si="556"/>
        <v/>
      </c>
      <c r="GT98" s="35"/>
      <c r="GU98" s="27"/>
      <c r="GV98" s="46"/>
      <c r="GW98" s="44"/>
      <c r="GX98" s="44" t="str">
        <f>IF(GW98="","",GW98-GW97)</f>
        <v/>
      </c>
      <c r="GY98" s="44"/>
      <c r="GZ98" s="44"/>
      <c r="HA98" s="44"/>
      <c r="HB98" s="44" t="str">
        <f>IF(HA98="","",HA97+HC97-HA98)</f>
        <v/>
      </c>
      <c r="HC98" s="44"/>
      <c r="HD98" s="43"/>
      <c r="HE98" s="43" t="str">
        <f>IF(GW98="","",HE97)</f>
        <v/>
      </c>
      <c r="HF98" s="44" t="str">
        <f t="shared" si="557"/>
        <v/>
      </c>
      <c r="HG98" s="45" t="str">
        <f t="shared" si="558"/>
        <v/>
      </c>
      <c r="HH98" s="35"/>
      <c r="HJ98" s="46"/>
      <c r="HK98" s="44"/>
      <c r="HL98" s="44" t="str">
        <f>IF(HK98="","",HK98-HK97)</f>
        <v/>
      </c>
      <c r="HM98" s="44"/>
      <c r="HN98" s="44"/>
      <c r="HO98" s="44"/>
      <c r="HP98" s="44" t="str">
        <f>IF(HO98="","",HO97+HQ97-HO98)</f>
        <v/>
      </c>
      <c r="HQ98" s="44"/>
      <c r="HR98" s="43"/>
      <c r="HS98" s="43" t="str">
        <f>IF(HK98="","",HS97)</f>
        <v/>
      </c>
      <c r="HT98" s="44" t="str">
        <f t="shared" si="559"/>
        <v/>
      </c>
      <c r="HU98" s="45" t="str">
        <f t="shared" si="560"/>
        <v/>
      </c>
      <c r="HV98" s="35"/>
      <c r="HW98" s="61"/>
      <c r="HX98" s="74"/>
      <c r="HY98" s="75">
        <v>14752</v>
      </c>
      <c r="HZ98" s="75">
        <f t="shared" si="491"/>
        <v>395</v>
      </c>
      <c r="IA98" s="75">
        <v>127</v>
      </c>
      <c r="IB98" s="75">
        <f t="shared" si="492"/>
        <v>3</v>
      </c>
      <c r="IC98" s="75">
        <v>0</v>
      </c>
      <c r="ID98" s="75">
        <f t="shared" si="493"/>
        <v>3</v>
      </c>
      <c r="IE98" s="75">
        <v>3</v>
      </c>
      <c r="IF98" s="77" t="str">
        <f>IF(HY96="","",IF94)</f>
        <v>ボンボンドロップシール</v>
      </c>
      <c r="IG98" s="78">
        <f>IF(HY95="","",IG94)</f>
        <v>2000</v>
      </c>
      <c r="IH98" s="75">
        <f t="shared" si="494"/>
        <v>6000</v>
      </c>
      <c r="II98" s="79">
        <f>IF(ID98="","",IH98/(HZ96*100))</f>
        <v>2.6086956521739131</v>
      </c>
      <c r="IJ98" s="35"/>
      <c r="IL98" s="74"/>
      <c r="IM98" s="75">
        <v>2136</v>
      </c>
      <c r="IN98" s="75">
        <f t="shared" si="495"/>
        <v>156</v>
      </c>
      <c r="IO98" s="75">
        <v>55</v>
      </c>
      <c r="IP98" s="75">
        <f t="shared" si="496"/>
        <v>7</v>
      </c>
      <c r="IQ98" s="75">
        <v>26</v>
      </c>
      <c r="IR98" s="75">
        <f t="shared" si="497"/>
        <v>9</v>
      </c>
      <c r="IS98" s="75">
        <v>9</v>
      </c>
      <c r="IT98" s="77" t="str">
        <f t="shared" si="533"/>
        <v>ボンドロシール</v>
      </c>
      <c r="IU98" s="78">
        <f t="shared" si="534"/>
        <v>200</v>
      </c>
      <c r="IV98" s="75">
        <f t="shared" si="499"/>
        <v>1800</v>
      </c>
      <c r="IW98" s="79">
        <f t="shared" si="500"/>
        <v>0.11538461538461539</v>
      </c>
      <c r="IX98" s="35"/>
      <c r="IY98" s="33"/>
      <c r="IZ98" s="74"/>
      <c r="JA98" s="75">
        <v>8475</v>
      </c>
      <c r="JB98" s="75">
        <f t="shared" si="501"/>
        <v>79</v>
      </c>
      <c r="JC98" s="75">
        <v>332</v>
      </c>
      <c r="JD98" s="75">
        <f t="shared" si="502"/>
        <v>1</v>
      </c>
      <c r="JE98" s="75">
        <v>15</v>
      </c>
      <c r="JF98" s="75">
        <f t="shared" si="503"/>
        <v>1</v>
      </c>
      <c r="JG98" s="75">
        <v>0</v>
      </c>
      <c r="JH98" s="77" t="str">
        <f t="shared" si="504"/>
        <v>雪見だいふくイヤホン</v>
      </c>
      <c r="JI98" s="78">
        <f t="shared" si="505"/>
        <v>1100</v>
      </c>
      <c r="JJ98" s="75">
        <f t="shared" si="506"/>
        <v>1100</v>
      </c>
      <c r="JK98" s="79">
        <f t="shared" si="507"/>
        <v>0.13924050632911392</v>
      </c>
      <c r="JL98" s="35"/>
      <c r="JM98" s="27"/>
      <c r="JN98" s="74"/>
      <c r="JO98" s="75">
        <v>7450</v>
      </c>
      <c r="JP98" s="75">
        <f t="shared" si="508"/>
        <v>123</v>
      </c>
      <c r="JQ98" s="75">
        <v>315</v>
      </c>
      <c r="JR98" s="75">
        <f t="shared" si="509"/>
        <v>9</v>
      </c>
      <c r="JS98" s="75">
        <v>36</v>
      </c>
      <c r="JT98" s="75">
        <f t="shared" si="510"/>
        <v>10</v>
      </c>
      <c r="JU98" s="75">
        <v>3</v>
      </c>
      <c r="JV98" s="77" t="str">
        <f t="shared" si="511"/>
        <v>しばこ</v>
      </c>
      <c r="JW98" s="78">
        <f t="shared" si="512"/>
        <v>200</v>
      </c>
      <c r="JX98" s="75">
        <f t="shared" si="513"/>
        <v>2000</v>
      </c>
      <c r="JY98" s="79">
        <f t="shared" si="514"/>
        <v>0.16260162601626016</v>
      </c>
      <c r="JZ98" s="35"/>
      <c r="KA98" s="61"/>
      <c r="KB98" s="74"/>
      <c r="KC98" s="75">
        <v>1218</v>
      </c>
      <c r="KD98" s="75">
        <f t="shared" si="515"/>
        <v>19</v>
      </c>
      <c r="KE98" s="75">
        <v>255</v>
      </c>
      <c r="KF98" s="75">
        <f t="shared" si="516"/>
        <v>0</v>
      </c>
      <c r="KG98" s="75">
        <v>12</v>
      </c>
      <c r="KH98" s="75">
        <f t="shared" si="517"/>
        <v>0</v>
      </c>
      <c r="KI98" s="75">
        <v>0</v>
      </c>
      <c r="KJ98" s="77" t="str">
        <f t="shared" si="518"/>
        <v>ゲームアーク</v>
      </c>
      <c r="KK98" s="78">
        <f t="shared" si="519"/>
        <v>500</v>
      </c>
      <c r="KL98" s="75">
        <f t="shared" si="520"/>
        <v>0</v>
      </c>
      <c r="KM98" s="79">
        <f t="shared" si="521"/>
        <v>0</v>
      </c>
      <c r="KN98" s="35"/>
      <c r="KO98" s="27"/>
      <c r="KP98" s="74"/>
      <c r="KQ98" s="75">
        <v>6401</v>
      </c>
      <c r="KR98" s="75">
        <f t="shared" si="522"/>
        <v>29</v>
      </c>
      <c r="KS98" s="75">
        <v>237</v>
      </c>
      <c r="KT98" s="75">
        <f t="shared" si="523"/>
        <v>0</v>
      </c>
      <c r="KU98" s="75">
        <v>9</v>
      </c>
      <c r="KV98" s="75">
        <f t="shared" si="524"/>
        <v>0</v>
      </c>
      <c r="KW98" s="75">
        <v>0</v>
      </c>
      <c r="KX98" s="77" t="str">
        <f t="shared" si="535"/>
        <v>キティしっぽ付ポーチ</v>
      </c>
      <c r="KY98" s="78">
        <f t="shared" si="536"/>
        <v>0</v>
      </c>
      <c r="KZ98" s="75">
        <f t="shared" si="525"/>
        <v>0</v>
      </c>
      <c r="LA98" s="79">
        <f t="shared" si="526"/>
        <v>0</v>
      </c>
      <c r="LB98" s="35"/>
      <c r="LC98" s="27"/>
      <c r="LD98" s="74"/>
      <c r="LE98" s="75"/>
      <c r="LF98" s="75"/>
      <c r="LG98" s="75">
        <v>1166</v>
      </c>
      <c r="LH98" s="75">
        <f>IF(LG98="","",LG98-LG95)</f>
        <v>0</v>
      </c>
      <c r="LI98" s="76">
        <v>2</v>
      </c>
      <c r="LJ98" s="75">
        <f>IF(LI98="","",LI95+LK95-LI98)</f>
        <v>0</v>
      </c>
      <c r="LK98" s="75">
        <v>0</v>
      </c>
      <c r="LL98" s="77" t="str">
        <f>IF(LE96="","",LL95)</f>
        <v>ボンドロ</v>
      </c>
      <c r="LM98" s="78">
        <f>IF(LF96="","",LM95)</f>
        <v>1500</v>
      </c>
      <c r="LN98" s="75">
        <f t="shared" si="459"/>
        <v>0</v>
      </c>
      <c r="LO98" s="79"/>
      <c r="LP98" s="35"/>
      <c r="LQ98" s="27"/>
      <c r="LR98" s="46"/>
      <c r="LS98" s="44"/>
      <c r="LT98" s="44" t="str">
        <f>IF(LS98="","",LS98-LS97)</f>
        <v/>
      </c>
      <c r="LU98" s="44"/>
      <c r="LV98" s="44"/>
      <c r="LW98" s="44"/>
      <c r="LX98" s="44" t="str">
        <f>IF(LW98="","",LW97+LY97-LW98)</f>
        <v/>
      </c>
      <c r="LY98" s="44"/>
      <c r="LZ98" s="43"/>
      <c r="MA98" s="43" t="str">
        <f>IF(LS98="","",MA97)</f>
        <v/>
      </c>
      <c r="MB98" s="44" t="str">
        <f t="shared" si="561"/>
        <v/>
      </c>
      <c r="MC98" s="45" t="str">
        <f t="shared" si="562"/>
        <v/>
      </c>
      <c r="MD98" s="35"/>
      <c r="ME98" s="27"/>
      <c r="MF98" s="46"/>
      <c r="MG98" s="44"/>
      <c r="MH98" s="44" t="str">
        <f>IF(MG98="","",MG98-MG97)</f>
        <v/>
      </c>
      <c r="MI98" s="44"/>
      <c r="MJ98" s="44"/>
      <c r="MK98" s="44"/>
      <c r="ML98" s="44" t="str">
        <f>IF(MK98="","",MK97+MM97-MK98)</f>
        <v/>
      </c>
      <c r="MM98" s="44"/>
      <c r="MN98" s="43"/>
      <c r="MO98" s="43" t="str">
        <f>IF(MG98="","",MO97)</f>
        <v/>
      </c>
      <c r="MP98" s="44" t="str">
        <f t="shared" si="563"/>
        <v/>
      </c>
      <c r="MQ98" s="45" t="str">
        <f t="shared" si="564"/>
        <v/>
      </c>
      <c r="MR98" s="35"/>
      <c r="MS98" s="27"/>
      <c r="MT98" s="46"/>
      <c r="MU98" s="44"/>
      <c r="MV98" s="44" t="str">
        <f>IF(MU98="","",MU98-MU97)</f>
        <v/>
      </c>
      <c r="MW98" s="44"/>
      <c r="MX98" s="44"/>
      <c r="MY98" s="44"/>
      <c r="MZ98" s="44" t="str">
        <f>IF(MY98="","",MY97+NA97-MY98)</f>
        <v/>
      </c>
      <c r="NA98" s="44"/>
      <c r="NB98" s="43"/>
      <c r="NC98" s="43" t="str">
        <f>IF(MU98="","",NC97)</f>
        <v/>
      </c>
      <c r="ND98" s="44" t="str">
        <f t="shared" si="565"/>
        <v/>
      </c>
      <c r="NE98" s="45" t="str">
        <f t="shared" si="566"/>
        <v/>
      </c>
      <c r="NF98" s="35"/>
      <c r="NG98" s="27"/>
      <c r="NH98" s="46"/>
      <c r="NI98" s="44"/>
      <c r="NJ98" s="44" t="str">
        <f>IF(NI98="","",NI98-NI97)</f>
        <v/>
      </c>
      <c r="NK98" s="44"/>
      <c r="NL98" s="44"/>
      <c r="NM98" s="44"/>
      <c r="NN98" s="44" t="str">
        <f>IF(NM98="","",NM97+NO97-NM98)</f>
        <v/>
      </c>
      <c r="NO98" s="44"/>
      <c r="NP98" s="43"/>
      <c r="NQ98" s="43" t="str">
        <f>IF(NI98="","",NQ97)</f>
        <v/>
      </c>
      <c r="NR98" s="44" t="str">
        <f t="shared" si="567"/>
        <v/>
      </c>
      <c r="NS98" s="45" t="str">
        <f t="shared" si="568"/>
        <v/>
      </c>
      <c r="NT98" s="35"/>
    </row>
    <row r="99" spans="1:384" ht="15" customHeight="1" thickTop="1" x14ac:dyDescent="0.2">
      <c r="A99" s="38"/>
      <c r="B99" s="39"/>
      <c r="C99" s="40"/>
      <c r="D99" s="40"/>
      <c r="E99" s="41"/>
      <c r="F99" s="41"/>
      <c r="G99" s="40"/>
      <c r="H99" s="42"/>
      <c r="I99" s="44"/>
      <c r="J99" s="44" t="str">
        <f>IF(I99="","",I99-I100)</f>
        <v/>
      </c>
      <c r="K99" s="44"/>
      <c r="L99" s="44"/>
      <c r="M99" s="44"/>
      <c r="N99" s="44" t="str">
        <f>IF(M99="","",M100+O100-M99)</f>
        <v/>
      </c>
      <c r="O99" s="44"/>
      <c r="P99" s="43"/>
      <c r="Q99" s="43" t="str">
        <f>IF(I99="","",Q100)</f>
        <v/>
      </c>
      <c r="R99" s="44" t="str">
        <f t="shared" si="539"/>
        <v/>
      </c>
      <c r="S99" s="45" t="str">
        <f t="shared" si="540"/>
        <v/>
      </c>
      <c r="T99" s="35"/>
      <c r="U99" s="27"/>
      <c r="V99" s="46"/>
      <c r="W99" s="67"/>
      <c r="X99" s="44" t="str">
        <f>IF(W99="","",W99-W100)</f>
        <v/>
      </c>
      <c r="Y99" s="44"/>
      <c r="Z99" s="44"/>
      <c r="AA99" s="44"/>
      <c r="AB99" s="44" t="str">
        <f>IF(AA99="","",AA100+AC100-AA99)</f>
        <v/>
      </c>
      <c r="AC99" s="44"/>
      <c r="AD99" s="44"/>
      <c r="AE99" s="44"/>
      <c r="AF99" s="44" t="str">
        <f t="shared" si="541"/>
        <v/>
      </c>
      <c r="AG99" s="45" t="str">
        <f t="shared" si="542"/>
        <v/>
      </c>
      <c r="AH99" s="35"/>
      <c r="AI99" s="27"/>
      <c r="AJ99" s="46"/>
      <c r="AK99" s="44"/>
      <c r="AL99" s="44" t="str">
        <f>IF(AK99="","",AK99-AK100)</f>
        <v/>
      </c>
      <c r="AM99" s="44"/>
      <c r="AN99" s="44" t="str">
        <f>IF(AM99="","",AM99-AM100)</f>
        <v/>
      </c>
      <c r="AO99" s="44"/>
      <c r="AP99" s="44" t="str">
        <f>IF(AO99="","",AO100+AQ100-AO99)</f>
        <v/>
      </c>
      <c r="AQ99" s="44"/>
      <c r="AR99" s="44"/>
      <c r="AS99" s="44"/>
      <c r="AT99" s="44" t="str">
        <f t="shared" si="543"/>
        <v/>
      </c>
      <c r="AU99" s="45" t="str">
        <f t="shared" si="544"/>
        <v/>
      </c>
      <c r="AV99" s="35"/>
      <c r="AW99" s="27"/>
      <c r="AX99" s="46"/>
      <c r="AY99" s="44"/>
      <c r="AZ99" s="44" t="str">
        <f>IF(AY99="","",AY99-AY100)</f>
        <v/>
      </c>
      <c r="BA99" s="44"/>
      <c r="BB99" s="44" t="str">
        <f>IF(BA99="","",BA99-BA100)</f>
        <v/>
      </c>
      <c r="BC99" s="44"/>
      <c r="BD99" s="44" t="str">
        <f>IF(BC99="","",BC100+BE100-BC99)</f>
        <v/>
      </c>
      <c r="BE99" s="44"/>
      <c r="BF99" s="44"/>
      <c r="BG99" s="44"/>
      <c r="BH99" s="44" t="str">
        <f t="shared" si="545"/>
        <v/>
      </c>
      <c r="BI99" s="45" t="str">
        <f t="shared" si="546"/>
        <v/>
      </c>
      <c r="BJ99" s="35"/>
      <c r="BK99" s="50"/>
      <c r="BL99" s="51">
        <f>IF($A81="","",$A81)</f>
        <v>46087</v>
      </c>
      <c r="BM99" s="44">
        <v>14479</v>
      </c>
      <c r="BN99" s="43">
        <f t="shared" si="460"/>
        <v>21</v>
      </c>
      <c r="BO99" s="44">
        <v>526</v>
      </c>
      <c r="BP99" s="87">
        <f t="shared" si="461"/>
        <v>1</v>
      </c>
      <c r="BQ99" s="44">
        <v>17</v>
      </c>
      <c r="BR99" s="43">
        <f t="shared" si="462"/>
        <v>1</v>
      </c>
      <c r="BS99" s="43">
        <v>1</v>
      </c>
      <c r="BT99" s="53" t="str">
        <f t="shared" si="527"/>
        <v>キティギャルマスコット</v>
      </c>
      <c r="BU99" s="47">
        <f t="shared" si="528"/>
        <v>660</v>
      </c>
      <c r="BV99" s="44">
        <f t="shared" si="463"/>
        <v>660</v>
      </c>
      <c r="BW99" s="89">
        <f t="shared" si="464"/>
        <v>0.31428571428571428</v>
      </c>
      <c r="BX99" s="35"/>
      <c r="BY99" s="27"/>
      <c r="BZ99" s="51">
        <f>IF($A81="","",$A81)</f>
        <v>46087</v>
      </c>
      <c r="CA99" s="44">
        <v>3097</v>
      </c>
      <c r="CB99" s="43">
        <f t="shared" si="465"/>
        <v>12</v>
      </c>
      <c r="CC99" s="44">
        <v>59</v>
      </c>
      <c r="CD99" s="87">
        <f t="shared" si="466"/>
        <v>0</v>
      </c>
      <c r="CE99" s="44">
        <v>8</v>
      </c>
      <c r="CF99" s="43">
        <f t="shared" si="467"/>
        <v>0</v>
      </c>
      <c r="CG99" s="43">
        <v>1</v>
      </c>
      <c r="CH99" s="53" t="str">
        <f t="shared" si="468"/>
        <v>サンリオケープポーチ</v>
      </c>
      <c r="CI99" s="47">
        <f t="shared" si="469"/>
        <v>900</v>
      </c>
      <c r="CJ99" s="44">
        <f t="shared" si="470"/>
        <v>0</v>
      </c>
      <c r="CK99" s="89">
        <f t="shared" si="471"/>
        <v>0</v>
      </c>
      <c r="CL99" s="35"/>
      <c r="CM99" s="27"/>
      <c r="CN99" s="51">
        <f>IF($A81="","",$A81)</f>
        <v>46087</v>
      </c>
      <c r="CO99" s="44">
        <v>2840</v>
      </c>
      <c r="CP99" s="43">
        <f t="shared" si="472"/>
        <v>41</v>
      </c>
      <c r="CQ99" s="44">
        <v>72</v>
      </c>
      <c r="CR99" s="87">
        <f t="shared" si="473"/>
        <v>1</v>
      </c>
      <c r="CS99" s="44">
        <v>16</v>
      </c>
      <c r="CT99" s="43">
        <f t="shared" si="474"/>
        <v>1</v>
      </c>
      <c r="CU99" s="43">
        <v>1</v>
      </c>
      <c r="CV99" s="53" t="str">
        <f t="shared" si="531"/>
        <v>ゲーム機柄イヤホン</v>
      </c>
      <c r="CW99" s="47">
        <f t="shared" si="532"/>
        <v>1100</v>
      </c>
      <c r="CX99" s="44">
        <f t="shared" si="475"/>
        <v>1100</v>
      </c>
      <c r="CY99" s="89">
        <f t="shared" si="476"/>
        <v>0.26829268292682928</v>
      </c>
      <c r="CZ99" s="35"/>
      <c r="DA99" s="58"/>
      <c r="DB99" s="51">
        <f>IF($A81="","",$A81)</f>
        <v>46087</v>
      </c>
      <c r="DC99" s="44">
        <v>8934</v>
      </c>
      <c r="DD99" s="43">
        <f t="shared" si="477"/>
        <v>14</v>
      </c>
      <c r="DE99" s="44">
        <v>321</v>
      </c>
      <c r="DF99" s="87">
        <f t="shared" si="478"/>
        <v>1</v>
      </c>
      <c r="DG99" s="44">
        <v>9</v>
      </c>
      <c r="DH99" s="43">
        <f t="shared" si="479"/>
        <v>1</v>
      </c>
      <c r="DI99" s="43">
        <v>0</v>
      </c>
      <c r="DJ99" s="53" t="str">
        <f t="shared" si="480"/>
        <v>クーリッシュイヤホン</v>
      </c>
      <c r="DK99" s="47">
        <f t="shared" si="481"/>
        <v>1100</v>
      </c>
      <c r="DL99" s="44">
        <f t="shared" si="482"/>
        <v>1100</v>
      </c>
      <c r="DM99" s="89">
        <f t="shared" si="483"/>
        <v>0.7857142857142857</v>
      </c>
      <c r="DN99" s="35"/>
      <c r="DO99" s="27"/>
      <c r="DP99" s="51">
        <f>IF($A81="","",$A81)</f>
        <v>46087</v>
      </c>
      <c r="DQ99" s="44">
        <v>2856</v>
      </c>
      <c r="DR99" s="43">
        <f t="shared" si="484"/>
        <v>21</v>
      </c>
      <c r="DS99" s="44">
        <v>95</v>
      </c>
      <c r="DT99" s="87">
        <f t="shared" si="485"/>
        <v>0</v>
      </c>
      <c r="DU99" s="44">
        <v>12</v>
      </c>
      <c r="DV99" s="43">
        <f t="shared" si="486"/>
        <v>0</v>
      </c>
      <c r="DW99" s="43">
        <v>12</v>
      </c>
      <c r="DX99" s="53" t="s">
        <v>1117</v>
      </c>
      <c r="DY99" s="47">
        <f t="shared" si="488"/>
        <v>700</v>
      </c>
      <c r="DZ99" s="44">
        <f t="shared" si="489"/>
        <v>0</v>
      </c>
      <c r="EA99" s="89">
        <f t="shared" si="490"/>
        <v>0</v>
      </c>
      <c r="EB99" s="35" t="s">
        <v>268</v>
      </c>
      <c r="EC99" s="27"/>
      <c r="ED99" s="46"/>
      <c r="EE99" s="44"/>
      <c r="EF99" s="44" t="str">
        <f>IF(EE99="","",EE99-EE100)</f>
        <v/>
      </c>
      <c r="EG99" s="44"/>
      <c r="EH99" s="44" t="str">
        <f>IF(EG99="","",EG99-EG100)</f>
        <v/>
      </c>
      <c r="EI99" s="44"/>
      <c r="EJ99" s="44" t="str">
        <f>IF(EI99="","",EI100+EK100-EI99)</f>
        <v/>
      </c>
      <c r="EK99" s="44"/>
      <c r="EL99" s="44"/>
      <c r="EM99" s="44"/>
      <c r="EN99" s="44" t="str">
        <f t="shared" si="547"/>
        <v/>
      </c>
      <c r="EO99" s="45" t="str">
        <f t="shared" si="548"/>
        <v/>
      </c>
      <c r="EP99" s="35"/>
      <c r="EQ99" s="27"/>
      <c r="ER99" s="46"/>
      <c r="ES99" s="44"/>
      <c r="ET99" s="44" t="str">
        <f>IF(ES99="","",ES99-ES100)</f>
        <v/>
      </c>
      <c r="EU99" s="44"/>
      <c r="EV99" s="44" t="str">
        <f>IF(EU99="","",EU99-EU100)</f>
        <v/>
      </c>
      <c r="EW99" s="44"/>
      <c r="EX99" s="44" t="str">
        <f>IF(EW99="","",EW100+EY100-EW99)</f>
        <v/>
      </c>
      <c r="EY99" s="44"/>
      <c r="EZ99" s="44"/>
      <c r="FA99" s="44"/>
      <c r="FB99" s="44" t="str">
        <f t="shared" si="549"/>
        <v/>
      </c>
      <c r="FC99" s="45" t="str">
        <f t="shared" si="550"/>
        <v/>
      </c>
      <c r="FD99" s="35"/>
      <c r="FF99" s="46"/>
      <c r="FG99" s="44"/>
      <c r="FH99" s="44" t="str">
        <f>IF(FG99="","",FG99-FG100)</f>
        <v/>
      </c>
      <c r="FI99" s="44"/>
      <c r="FJ99" s="44" t="str">
        <f>IF(FI99="","",FI99-FI100)</f>
        <v/>
      </c>
      <c r="FK99" s="44"/>
      <c r="FL99" s="44" t="str">
        <f>IF(FK99="","",FK100+FM100-FK99)</f>
        <v/>
      </c>
      <c r="FM99" s="44"/>
      <c r="FN99" s="44"/>
      <c r="FO99" s="44"/>
      <c r="FP99" s="44" t="str">
        <f t="shared" si="551"/>
        <v/>
      </c>
      <c r="FQ99" s="45" t="str">
        <f t="shared" si="552"/>
        <v/>
      </c>
      <c r="FR99" s="35"/>
      <c r="FT99" s="46"/>
      <c r="FU99" s="44"/>
      <c r="FV99" s="44" t="str">
        <f>IF(FU99="","",FU99-FU100)</f>
        <v/>
      </c>
      <c r="FW99" s="44"/>
      <c r="FX99" s="44" t="str">
        <f>IF(FW99="","",FW99-FW100)</f>
        <v/>
      </c>
      <c r="FY99" s="44"/>
      <c r="FZ99" s="44" t="str">
        <f>IF(FY99="","",FY100+GA100-FY99)</f>
        <v/>
      </c>
      <c r="GA99" s="44"/>
      <c r="GB99" s="44"/>
      <c r="GC99" s="44"/>
      <c r="GD99" s="44" t="str">
        <f t="shared" si="553"/>
        <v/>
      </c>
      <c r="GE99" s="45" t="str">
        <f t="shared" si="554"/>
        <v/>
      </c>
      <c r="GF99" s="35"/>
      <c r="GH99" s="46"/>
      <c r="GI99" s="44"/>
      <c r="GJ99" s="44" t="str">
        <f>IF(GI99="","",GI99-GI100)</f>
        <v/>
      </c>
      <c r="GK99" s="44"/>
      <c r="GL99" s="44" t="str">
        <f>IF(GK99="","",GK99-GK100)</f>
        <v/>
      </c>
      <c r="GM99" s="44"/>
      <c r="GN99" s="44" t="str">
        <f>IF(GM99="","",GM100+GO100-GM99)</f>
        <v/>
      </c>
      <c r="GO99" s="44"/>
      <c r="GP99" s="44"/>
      <c r="GQ99" s="44"/>
      <c r="GR99" s="44" t="str">
        <f t="shared" si="555"/>
        <v/>
      </c>
      <c r="GS99" s="45" t="str">
        <f t="shared" si="556"/>
        <v/>
      </c>
      <c r="GT99" s="35"/>
      <c r="GU99" s="27"/>
      <c r="GV99" s="46"/>
      <c r="GW99" s="44"/>
      <c r="GX99" s="44" t="str">
        <f>IF(GW99="","",GW99-GW100)</f>
        <v/>
      </c>
      <c r="GY99" s="44"/>
      <c r="GZ99" s="44" t="str">
        <f>IF(GY99="","",GY99-GY100)</f>
        <v/>
      </c>
      <c r="HA99" s="44"/>
      <c r="HB99" s="44" t="str">
        <f>IF(HA99="","",HA100+HC100-HA99)</f>
        <v/>
      </c>
      <c r="HC99" s="44"/>
      <c r="HD99" s="44"/>
      <c r="HE99" s="44"/>
      <c r="HF99" s="44" t="str">
        <f t="shared" si="557"/>
        <v/>
      </c>
      <c r="HG99" s="45" t="str">
        <f t="shared" si="558"/>
        <v/>
      </c>
      <c r="HH99" s="35"/>
      <c r="HJ99" s="46"/>
      <c r="HK99" s="44"/>
      <c r="HL99" s="44" t="str">
        <f>IF(HK99="","",HK99-HK100)</f>
        <v/>
      </c>
      <c r="HM99" s="44"/>
      <c r="HN99" s="44" t="str">
        <f>IF(HM99="","",HM99-HM100)</f>
        <v/>
      </c>
      <c r="HO99" s="44"/>
      <c r="HP99" s="44" t="str">
        <f>IF(HO99="","",HO100+HQ100-HO99)</f>
        <v/>
      </c>
      <c r="HQ99" s="44"/>
      <c r="HR99" s="44"/>
      <c r="HS99" s="44"/>
      <c r="HT99" s="44" t="str">
        <f t="shared" si="559"/>
        <v/>
      </c>
      <c r="HU99" s="45" t="str">
        <f t="shared" si="560"/>
        <v/>
      </c>
      <c r="HV99" s="35"/>
      <c r="HW99" s="61"/>
      <c r="HX99" s="51">
        <f>IF($A81="","",$A81)</f>
        <v>46087</v>
      </c>
      <c r="HY99" s="44">
        <v>203</v>
      </c>
      <c r="HZ99" s="43">
        <f t="shared" si="491"/>
        <v>43</v>
      </c>
      <c r="IA99" s="44">
        <v>8</v>
      </c>
      <c r="IB99" s="87">
        <f t="shared" si="492"/>
        <v>1</v>
      </c>
      <c r="IC99" s="44">
        <v>1</v>
      </c>
      <c r="ID99" s="43">
        <f t="shared" si="493"/>
        <v>2</v>
      </c>
      <c r="IE99" s="43">
        <v>2</v>
      </c>
      <c r="IF99" s="53" t="s">
        <v>1066</v>
      </c>
      <c r="IG99" s="47">
        <v>1500</v>
      </c>
      <c r="IH99" s="44">
        <f t="shared" si="494"/>
        <v>3000</v>
      </c>
      <c r="II99" s="89">
        <f>IF(ID99="","",IH99/(HZ99*100))</f>
        <v>0.69767441860465118</v>
      </c>
      <c r="IJ99" s="35"/>
      <c r="IL99" s="51">
        <f>IF($A81="","",$A81)</f>
        <v>46087</v>
      </c>
      <c r="IM99" s="44">
        <v>2448</v>
      </c>
      <c r="IN99" s="43">
        <f t="shared" si="495"/>
        <v>35</v>
      </c>
      <c r="IO99" s="44">
        <v>44</v>
      </c>
      <c r="IP99" s="87">
        <f t="shared" si="496"/>
        <v>1</v>
      </c>
      <c r="IQ99" s="44">
        <v>11</v>
      </c>
      <c r="IR99" s="43">
        <f t="shared" si="497"/>
        <v>0</v>
      </c>
      <c r="IS99" s="43">
        <v>1</v>
      </c>
      <c r="IT99" s="53" t="str">
        <f t="shared" si="533"/>
        <v>キティボアバンスクリップ</v>
      </c>
      <c r="IU99" s="47">
        <f t="shared" si="534"/>
        <v>1100</v>
      </c>
      <c r="IV99" s="44">
        <f t="shared" si="499"/>
        <v>0</v>
      </c>
      <c r="IW99" s="89">
        <f t="shared" si="500"/>
        <v>0</v>
      </c>
      <c r="IX99" s="35"/>
      <c r="IY99" s="33"/>
      <c r="IZ99" s="51">
        <f>IF($A81="","",$A81)</f>
        <v>46087</v>
      </c>
      <c r="JA99" s="44">
        <v>9356</v>
      </c>
      <c r="JB99" s="43">
        <f t="shared" si="501"/>
        <v>50</v>
      </c>
      <c r="JC99" s="44">
        <v>367</v>
      </c>
      <c r="JD99" s="87">
        <f t="shared" si="502"/>
        <v>1</v>
      </c>
      <c r="JE99" s="44">
        <v>9</v>
      </c>
      <c r="JF99" s="43">
        <f t="shared" si="503"/>
        <v>1</v>
      </c>
      <c r="JG99" s="43">
        <v>0</v>
      </c>
      <c r="JH99" s="53" t="str">
        <f t="shared" si="504"/>
        <v>サンリオデニムポーチ</v>
      </c>
      <c r="JI99" s="47">
        <f t="shared" si="505"/>
        <v>1300</v>
      </c>
      <c r="JJ99" s="44">
        <f t="shared" si="506"/>
        <v>1300</v>
      </c>
      <c r="JK99" s="89">
        <f t="shared" si="507"/>
        <v>0.26</v>
      </c>
      <c r="JL99" s="35"/>
      <c r="JM99" s="27"/>
      <c r="JN99" s="51">
        <f>IF($A81="","",$A81)</f>
        <v>46087</v>
      </c>
      <c r="JO99" s="44">
        <v>248</v>
      </c>
      <c r="JP99" s="43">
        <f t="shared" si="508"/>
        <v>40</v>
      </c>
      <c r="JQ99" s="44">
        <v>227</v>
      </c>
      <c r="JR99" s="87">
        <f t="shared" si="509"/>
        <v>1</v>
      </c>
      <c r="JS99" s="44">
        <v>20</v>
      </c>
      <c r="JT99" s="43">
        <f t="shared" si="510"/>
        <v>2</v>
      </c>
      <c r="JU99" s="43">
        <v>0</v>
      </c>
      <c r="JV99" s="53" t="str">
        <f t="shared" si="511"/>
        <v>モンチッチがま口</v>
      </c>
      <c r="JW99" s="47">
        <f t="shared" si="512"/>
        <v>400</v>
      </c>
      <c r="JX99" s="44">
        <f t="shared" si="513"/>
        <v>800</v>
      </c>
      <c r="JY99" s="89">
        <f t="shared" si="514"/>
        <v>0.2</v>
      </c>
      <c r="JZ99" s="35" t="s">
        <v>1107</v>
      </c>
      <c r="KA99" s="61"/>
      <c r="KB99" s="51">
        <f>IF($A81="","",$A81)</f>
        <v>46087</v>
      </c>
      <c r="KC99" s="44">
        <v>7123</v>
      </c>
      <c r="KD99" s="43">
        <f t="shared" si="515"/>
        <v>28</v>
      </c>
      <c r="KE99" s="44">
        <v>231</v>
      </c>
      <c r="KF99" s="87">
        <f t="shared" si="516"/>
        <v>1</v>
      </c>
      <c r="KG99" s="44">
        <v>10</v>
      </c>
      <c r="KH99" s="43">
        <f t="shared" si="517"/>
        <v>0</v>
      </c>
      <c r="KI99" s="43">
        <v>0</v>
      </c>
      <c r="KJ99" s="53" t="s">
        <v>1103</v>
      </c>
      <c r="KK99" s="47">
        <f t="shared" si="519"/>
        <v>1100</v>
      </c>
      <c r="KL99" s="44">
        <f t="shared" si="520"/>
        <v>0</v>
      </c>
      <c r="KM99" s="89">
        <f t="shared" si="521"/>
        <v>0</v>
      </c>
      <c r="KN99" s="35"/>
      <c r="KO99" s="27"/>
      <c r="KP99" s="51">
        <f>IF($A81="","",$A81)</f>
        <v>46087</v>
      </c>
      <c r="KQ99" s="44">
        <v>5503</v>
      </c>
      <c r="KR99" s="43">
        <f t="shared" si="522"/>
        <v>10</v>
      </c>
      <c r="KS99" s="44">
        <v>315</v>
      </c>
      <c r="KT99" s="87">
        <f t="shared" si="523"/>
        <v>2</v>
      </c>
      <c r="KU99" s="44">
        <v>7</v>
      </c>
      <c r="KV99" s="43">
        <f t="shared" si="524"/>
        <v>2</v>
      </c>
      <c r="KW99" s="43">
        <v>0</v>
      </c>
      <c r="KX99" s="53" t="str">
        <f t="shared" si="535"/>
        <v>キティボアバンスクリップ</v>
      </c>
      <c r="KY99" s="47">
        <f t="shared" si="536"/>
        <v>1100</v>
      </c>
      <c r="KZ99" s="44">
        <f t="shared" si="525"/>
        <v>2200</v>
      </c>
      <c r="LA99" s="89">
        <f t="shared" si="526"/>
        <v>2.2000000000000002</v>
      </c>
      <c r="LB99" s="227" t="s">
        <v>1104</v>
      </c>
      <c r="LC99" s="27"/>
      <c r="LD99" s="51" t="str">
        <f>IF(A83="","",A83)</f>
        <v/>
      </c>
      <c r="LE99" s="43"/>
      <c r="LF99" s="93"/>
      <c r="LG99" s="43"/>
      <c r="LH99" s="43"/>
      <c r="LI99" s="43"/>
      <c r="LJ99" s="87"/>
      <c r="LK99" s="43"/>
      <c r="LL99" s="64"/>
      <c r="LM99" s="47"/>
      <c r="LN99" s="87"/>
      <c r="LO99" s="54"/>
      <c r="LP99" s="35"/>
      <c r="LQ99" s="27"/>
      <c r="LR99" s="46"/>
      <c r="LS99" s="44"/>
      <c r="LT99" s="44" t="str">
        <f>IF(LS99="","",LS99-LS100)</f>
        <v/>
      </c>
      <c r="LU99" s="44"/>
      <c r="LV99" s="44" t="str">
        <f>IF(LU99="","",LU99-LU100)</f>
        <v/>
      </c>
      <c r="LW99" s="44"/>
      <c r="LX99" s="44" t="str">
        <f>IF(LW99="","",LW100+LY100-LW99)</f>
        <v/>
      </c>
      <c r="LY99" s="44"/>
      <c r="LZ99" s="44"/>
      <c r="MA99" s="44"/>
      <c r="MB99" s="44" t="str">
        <f t="shared" si="561"/>
        <v/>
      </c>
      <c r="MC99" s="45" t="str">
        <f t="shared" si="562"/>
        <v/>
      </c>
      <c r="MD99" s="35"/>
      <c r="ME99" s="27"/>
      <c r="MF99" s="46"/>
      <c r="MG99" s="44"/>
      <c r="MH99" s="44" t="str">
        <f>IF(MG99="","",MG99-MG100)</f>
        <v/>
      </c>
      <c r="MI99" s="44"/>
      <c r="MJ99" s="44" t="str">
        <f>IF(MI99="","",MI99-MI100)</f>
        <v/>
      </c>
      <c r="MK99" s="44"/>
      <c r="ML99" s="44" t="str">
        <f>IF(MK99="","",MK100+MM100-MK99)</f>
        <v/>
      </c>
      <c r="MM99" s="44"/>
      <c r="MN99" s="44"/>
      <c r="MO99" s="44"/>
      <c r="MP99" s="44" t="str">
        <f t="shared" si="563"/>
        <v/>
      </c>
      <c r="MQ99" s="45" t="str">
        <f t="shared" si="564"/>
        <v/>
      </c>
      <c r="MR99" s="35"/>
      <c r="MS99" s="27"/>
      <c r="MT99" s="46"/>
      <c r="MU99" s="44"/>
      <c r="MV99" s="44" t="str">
        <f>IF(MU99="","",MU99-MU100)</f>
        <v/>
      </c>
      <c r="MW99" s="44"/>
      <c r="MX99" s="44" t="str">
        <f>IF(MW99="","",MW99-MW100)</f>
        <v/>
      </c>
      <c r="MY99" s="44"/>
      <c r="MZ99" s="44" t="str">
        <f>IF(MY99="","",MY100+NA100-MY99)</f>
        <v/>
      </c>
      <c r="NA99" s="44"/>
      <c r="NB99" s="44"/>
      <c r="NC99" s="44"/>
      <c r="ND99" s="44" t="str">
        <f t="shared" si="565"/>
        <v/>
      </c>
      <c r="NE99" s="45" t="str">
        <f t="shared" si="566"/>
        <v/>
      </c>
      <c r="NF99" s="35"/>
      <c r="NG99" s="27"/>
      <c r="NH99" s="46"/>
      <c r="NI99" s="44"/>
      <c r="NJ99" s="44" t="str">
        <f>IF(NI99="","",NI99-NI100)</f>
        <v/>
      </c>
      <c r="NK99" s="44"/>
      <c r="NL99" s="44" t="str">
        <f>IF(NK99="","",NK99-NK100)</f>
        <v/>
      </c>
      <c r="NM99" s="44"/>
      <c r="NN99" s="44" t="str">
        <f>IF(NM99="","",NM100+NO100-NM99)</f>
        <v/>
      </c>
      <c r="NO99" s="44"/>
      <c r="NP99" s="44"/>
      <c r="NQ99" s="44"/>
      <c r="NR99" s="44" t="str">
        <f t="shared" si="567"/>
        <v/>
      </c>
      <c r="NS99" s="45" t="str">
        <f t="shared" si="568"/>
        <v/>
      </c>
      <c r="NT99" s="35"/>
    </row>
    <row r="100" spans="1:384" ht="15" customHeight="1" x14ac:dyDescent="0.2">
      <c r="A100" s="38"/>
      <c r="B100" s="39"/>
      <c r="C100" s="40"/>
      <c r="D100" s="40"/>
      <c r="E100" s="41"/>
      <c r="F100" s="41"/>
      <c r="G100" s="40"/>
      <c r="H100" s="42"/>
      <c r="I100" s="44"/>
      <c r="J100" s="44" t="str">
        <f>IF(I100="","",I100-I98)</f>
        <v/>
      </c>
      <c r="K100" s="44"/>
      <c r="L100" s="44"/>
      <c r="M100" s="44"/>
      <c r="N100" s="44" t="str">
        <f>IF(M100="","",M98+O98-M100)</f>
        <v/>
      </c>
      <c r="O100" s="44"/>
      <c r="P100" s="43"/>
      <c r="Q100" s="43" t="str">
        <f>IF(I100="","",Q98)</f>
        <v/>
      </c>
      <c r="R100" s="44" t="str">
        <f t="shared" si="539"/>
        <v/>
      </c>
      <c r="S100" s="45" t="str">
        <f t="shared" si="540"/>
        <v/>
      </c>
      <c r="T100" s="35"/>
      <c r="U100" s="27"/>
      <c r="V100" s="46"/>
      <c r="W100" s="67"/>
      <c r="X100" s="44" t="str">
        <f>IF(W100="","",W100-W98)</f>
        <v/>
      </c>
      <c r="Y100" s="44"/>
      <c r="Z100" s="44"/>
      <c r="AA100" s="44"/>
      <c r="AB100" s="44" t="str">
        <f>IF(AA100="","",AA98+AC98-AA100)</f>
        <v/>
      </c>
      <c r="AC100" s="44"/>
      <c r="AD100" s="44"/>
      <c r="AE100" s="44"/>
      <c r="AF100" s="44" t="str">
        <f t="shared" si="541"/>
        <v/>
      </c>
      <c r="AG100" s="45" t="str">
        <f t="shared" si="542"/>
        <v/>
      </c>
      <c r="AH100" s="35"/>
      <c r="AI100" s="27"/>
      <c r="AJ100" s="46"/>
      <c r="AK100" s="44"/>
      <c r="AL100" s="44" t="str">
        <f>IF(AK100="","",AK100-AK98)</f>
        <v/>
      </c>
      <c r="AM100" s="44"/>
      <c r="AN100" s="44" t="str">
        <f>IF(AM100="","",AM100-AM98)</f>
        <v/>
      </c>
      <c r="AO100" s="44"/>
      <c r="AP100" s="44" t="str">
        <f>IF(AO100="","",AO98+AQ98-AO100)</f>
        <v/>
      </c>
      <c r="AQ100" s="44"/>
      <c r="AR100" s="44"/>
      <c r="AS100" s="44"/>
      <c r="AT100" s="44" t="str">
        <f t="shared" si="543"/>
        <v/>
      </c>
      <c r="AU100" s="45" t="str">
        <f t="shared" si="544"/>
        <v/>
      </c>
      <c r="AV100" s="35"/>
      <c r="AW100" s="27"/>
      <c r="AX100" s="46"/>
      <c r="AY100" s="44"/>
      <c r="AZ100" s="44" t="str">
        <f>IF(AY100="","",AY100-AY98)</f>
        <v/>
      </c>
      <c r="BA100" s="44"/>
      <c r="BB100" s="44" t="str">
        <f>IF(BA100="","",BA100-BA98)</f>
        <v/>
      </c>
      <c r="BC100" s="44"/>
      <c r="BD100" s="44" t="str">
        <f>IF(BC100="","",BC98+BE98-BC100)</f>
        <v/>
      </c>
      <c r="BE100" s="44"/>
      <c r="BF100" s="44"/>
      <c r="BG100" s="44"/>
      <c r="BH100" s="44" t="str">
        <f t="shared" si="545"/>
        <v/>
      </c>
      <c r="BI100" s="45" t="str">
        <f t="shared" si="546"/>
        <v/>
      </c>
      <c r="BJ100" s="35"/>
      <c r="BK100" s="50"/>
      <c r="BL100" s="51"/>
      <c r="BM100" s="43">
        <v>11785</v>
      </c>
      <c r="BN100" s="43">
        <f t="shared" si="460"/>
        <v>25</v>
      </c>
      <c r="BO100" s="43">
        <v>344</v>
      </c>
      <c r="BP100" s="44">
        <f t="shared" si="461"/>
        <v>0</v>
      </c>
      <c r="BQ100" s="43">
        <v>9</v>
      </c>
      <c r="BR100" s="44">
        <f t="shared" si="462"/>
        <v>0</v>
      </c>
      <c r="BS100" s="43">
        <v>2</v>
      </c>
      <c r="BT100" s="60" t="s">
        <v>1108</v>
      </c>
      <c r="BU100" s="67"/>
      <c r="BV100" s="43">
        <f t="shared" si="463"/>
        <v>0</v>
      </c>
      <c r="BW100" s="45">
        <f t="shared" si="464"/>
        <v>0</v>
      </c>
      <c r="BX100" s="35"/>
      <c r="BY100" s="27"/>
      <c r="BZ100" s="51"/>
      <c r="CA100" s="43">
        <v>3290</v>
      </c>
      <c r="CB100" s="43">
        <f t="shared" si="465"/>
        <v>20</v>
      </c>
      <c r="CC100" s="43">
        <v>85</v>
      </c>
      <c r="CD100" s="44">
        <f t="shared" si="466"/>
        <v>0</v>
      </c>
      <c r="CE100" s="43">
        <v>9</v>
      </c>
      <c r="CF100" s="44">
        <f t="shared" si="467"/>
        <v>0</v>
      </c>
      <c r="CG100" s="43">
        <v>0</v>
      </c>
      <c r="CH100" s="60" t="str">
        <f t="shared" si="468"/>
        <v>ギャルキティフェイスポーチ</v>
      </c>
      <c r="CI100" s="67">
        <f t="shared" si="469"/>
        <v>1000</v>
      </c>
      <c r="CJ100" s="43">
        <f t="shared" si="470"/>
        <v>0</v>
      </c>
      <c r="CK100" s="45">
        <f t="shared" si="471"/>
        <v>0</v>
      </c>
      <c r="CL100" s="35"/>
      <c r="CM100" s="27"/>
      <c r="CN100" s="51"/>
      <c r="CO100" s="43">
        <v>2238</v>
      </c>
      <c r="CP100" s="43">
        <f t="shared" si="472"/>
        <v>4</v>
      </c>
      <c r="CQ100" s="43">
        <v>59</v>
      </c>
      <c r="CR100" s="44">
        <f t="shared" si="473"/>
        <v>0</v>
      </c>
      <c r="CS100" s="43">
        <v>20</v>
      </c>
      <c r="CT100" s="44">
        <f t="shared" si="474"/>
        <v>0</v>
      </c>
      <c r="CU100" s="43">
        <v>0</v>
      </c>
      <c r="CV100" s="60" t="str">
        <f t="shared" si="531"/>
        <v>キティウインドウチャーム</v>
      </c>
      <c r="CW100" s="67">
        <f t="shared" si="532"/>
        <v>660</v>
      </c>
      <c r="CX100" s="43">
        <f t="shared" si="475"/>
        <v>0</v>
      </c>
      <c r="CY100" s="45">
        <f t="shared" si="476"/>
        <v>0</v>
      </c>
      <c r="CZ100" s="315" t="s">
        <v>1109</v>
      </c>
      <c r="DA100" s="58"/>
      <c r="DB100" s="51"/>
      <c r="DC100" s="43">
        <v>8129</v>
      </c>
      <c r="DD100" s="43">
        <f t="shared" si="477"/>
        <v>41</v>
      </c>
      <c r="DE100" s="43">
        <v>340</v>
      </c>
      <c r="DF100" s="44">
        <f t="shared" si="478"/>
        <v>3</v>
      </c>
      <c r="DG100" s="43">
        <v>19</v>
      </c>
      <c r="DH100" s="44">
        <f t="shared" si="479"/>
        <v>2</v>
      </c>
      <c r="DI100" s="43">
        <v>0</v>
      </c>
      <c r="DJ100" s="60" t="str">
        <f t="shared" si="480"/>
        <v>サンリオリボンポーチ</v>
      </c>
      <c r="DK100" s="67">
        <f t="shared" si="481"/>
        <v>500</v>
      </c>
      <c r="DL100" s="43">
        <f t="shared" si="482"/>
        <v>1000</v>
      </c>
      <c r="DM100" s="45">
        <f t="shared" si="483"/>
        <v>0.24390243902439024</v>
      </c>
      <c r="DN100" s="35"/>
      <c r="DO100" s="27"/>
      <c r="DP100" s="51"/>
      <c r="DQ100" s="43">
        <v>4182</v>
      </c>
      <c r="DR100" s="43">
        <f t="shared" si="484"/>
        <v>4</v>
      </c>
      <c r="DS100" s="43">
        <v>113</v>
      </c>
      <c r="DT100" s="44">
        <f t="shared" si="485"/>
        <v>0</v>
      </c>
      <c r="DU100" s="43">
        <v>9</v>
      </c>
      <c r="DV100" s="44">
        <f t="shared" si="486"/>
        <v>0</v>
      </c>
      <c r="DW100" s="43">
        <v>0</v>
      </c>
      <c r="DX100" s="60" t="s">
        <v>1108</v>
      </c>
      <c r="DY100" s="67">
        <f t="shared" si="488"/>
        <v>660</v>
      </c>
      <c r="DZ100" s="43">
        <f t="shared" si="489"/>
        <v>0</v>
      </c>
      <c r="EA100" s="45">
        <f t="shared" si="490"/>
        <v>0</v>
      </c>
      <c r="EB100" s="35" t="s">
        <v>1118</v>
      </c>
      <c r="EC100" s="27"/>
      <c r="ED100" s="46"/>
      <c r="EE100" s="44"/>
      <c r="EF100" s="44" t="str">
        <f>IF(EE100="","",EE100-EE98)</f>
        <v/>
      </c>
      <c r="EG100" s="44"/>
      <c r="EH100" s="44" t="str">
        <f>IF(EG100="","",EG100-EG98)</f>
        <v/>
      </c>
      <c r="EI100" s="44"/>
      <c r="EJ100" s="44" t="str">
        <f>IF(EI100="","",EI98+EK98-EI100)</f>
        <v/>
      </c>
      <c r="EK100" s="44"/>
      <c r="EL100" s="44"/>
      <c r="EM100" s="44"/>
      <c r="EN100" s="44" t="str">
        <f t="shared" si="547"/>
        <v/>
      </c>
      <c r="EO100" s="45" t="str">
        <f t="shared" si="548"/>
        <v/>
      </c>
      <c r="EP100" s="35"/>
      <c r="EQ100" s="27"/>
      <c r="ER100" s="46"/>
      <c r="ES100" s="44"/>
      <c r="ET100" s="44" t="str">
        <f>IF(ES100="","",ES100-ES98)</f>
        <v/>
      </c>
      <c r="EU100" s="44"/>
      <c r="EV100" s="44" t="str">
        <f>IF(EU100="","",EU100-EU98)</f>
        <v/>
      </c>
      <c r="EW100" s="44"/>
      <c r="EX100" s="44" t="str">
        <f>IF(EW100="","",EW98+EY98-EW100)</f>
        <v/>
      </c>
      <c r="EY100" s="44"/>
      <c r="EZ100" s="44"/>
      <c r="FA100" s="44"/>
      <c r="FB100" s="44" t="str">
        <f t="shared" si="549"/>
        <v/>
      </c>
      <c r="FC100" s="45" t="str">
        <f t="shared" si="550"/>
        <v/>
      </c>
      <c r="FD100" s="35"/>
      <c r="FF100" s="46"/>
      <c r="FG100" s="44"/>
      <c r="FH100" s="44" t="str">
        <f>IF(FG100="","",FG100-FG98)</f>
        <v/>
      </c>
      <c r="FI100" s="44"/>
      <c r="FJ100" s="44" t="str">
        <f>IF(FI100="","",FI100-FI98)</f>
        <v/>
      </c>
      <c r="FK100" s="44"/>
      <c r="FL100" s="44" t="str">
        <f>IF(FK100="","",FK98+FM98-FK100)</f>
        <v/>
      </c>
      <c r="FM100" s="44"/>
      <c r="FN100" s="44"/>
      <c r="FO100" s="44"/>
      <c r="FP100" s="44" t="str">
        <f t="shared" si="551"/>
        <v/>
      </c>
      <c r="FQ100" s="45" t="str">
        <f t="shared" si="552"/>
        <v/>
      </c>
      <c r="FR100" s="35"/>
      <c r="FT100" s="46"/>
      <c r="FU100" s="44"/>
      <c r="FV100" s="44" t="str">
        <f>IF(FU100="","",FU100-FU98)</f>
        <v/>
      </c>
      <c r="FW100" s="44"/>
      <c r="FX100" s="44" t="str">
        <f>IF(FW100="","",FW100-FW98)</f>
        <v/>
      </c>
      <c r="FY100" s="44"/>
      <c r="FZ100" s="44" t="str">
        <f>IF(FY100="","",FY98+GA98-FY100)</f>
        <v/>
      </c>
      <c r="GA100" s="44"/>
      <c r="GB100" s="44"/>
      <c r="GC100" s="44"/>
      <c r="GD100" s="44" t="str">
        <f t="shared" si="553"/>
        <v/>
      </c>
      <c r="GE100" s="45" t="str">
        <f t="shared" si="554"/>
        <v/>
      </c>
      <c r="GF100" s="35"/>
      <c r="GH100" s="46"/>
      <c r="GI100" s="44"/>
      <c r="GJ100" s="44" t="str">
        <f>IF(GI100="","",GI100-GI98)</f>
        <v/>
      </c>
      <c r="GK100" s="44"/>
      <c r="GL100" s="44" t="str">
        <f>IF(GK100="","",GK100-GK98)</f>
        <v/>
      </c>
      <c r="GM100" s="44"/>
      <c r="GN100" s="44" t="str">
        <f>IF(GM100="","",GM98+GO98-GM100)</f>
        <v/>
      </c>
      <c r="GO100" s="44"/>
      <c r="GP100" s="44"/>
      <c r="GQ100" s="44"/>
      <c r="GR100" s="44" t="str">
        <f t="shared" si="555"/>
        <v/>
      </c>
      <c r="GS100" s="45" t="str">
        <f t="shared" si="556"/>
        <v/>
      </c>
      <c r="GT100" s="35"/>
      <c r="GU100" s="27"/>
      <c r="GV100" s="46"/>
      <c r="GW100" s="44"/>
      <c r="GX100" s="44" t="str">
        <f>IF(GW100="","",GW100-GW98)</f>
        <v/>
      </c>
      <c r="GY100" s="44"/>
      <c r="GZ100" s="44" t="str">
        <f>IF(GY100="","",GY100-GY98)</f>
        <v/>
      </c>
      <c r="HA100" s="44"/>
      <c r="HB100" s="44" t="str">
        <f>IF(HA100="","",HA98+HC98-HA100)</f>
        <v/>
      </c>
      <c r="HC100" s="44"/>
      <c r="HD100" s="44"/>
      <c r="HE100" s="44"/>
      <c r="HF100" s="44" t="str">
        <f t="shared" si="557"/>
        <v/>
      </c>
      <c r="HG100" s="45" t="str">
        <f t="shared" si="558"/>
        <v/>
      </c>
      <c r="HH100" s="35"/>
      <c r="HJ100" s="46"/>
      <c r="HK100" s="44"/>
      <c r="HL100" s="44" t="str">
        <f>IF(HK100="","",HK100-HK98)</f>
        <v/>
      </c>
      <c r="HM100" s="44"/>
      <c r="HN100" s="44" t="str">
        <f>IF(HM100="","",HM100-HM98)</f>
        <v/>
      </c>
      <c r="HO100" s="44"/>
      <c r="HP100" s="44" t="str">
        <f>IF(HO100="","",HO98+HQ98-HO100)</f>
        <v/>
      </c>
      <c r="HQ100" s="44"/>
      <c r="HR100" s="44"/>
      <c r="HS100" s="44"/>
      <c r="HT100" s="44" t="str">
        <f t="shared" si="559"/>
        <v/>
      </c>
      <c r="HU100" s="45" t="str">
        <f t="shared" si="560"/>
        <v/>
      </c>
      <c r="HV100" s="35"/>
      <c r="HW100" s="61"/>
      <c r="HX100" s="51"/>
      <c r="HY100" s="43">
        <v>184</v>
      </c>
      <c r="HZ100" s="43">
        <f t="shared" si="491"/>
        <v>5</v>
      </c>
      <c r="IA100" s="43">
        <v>13</v>
      </c>
      <c r="IB100" s="44">
        <f t="shared" si="492"/>
        <v>1</v>
      </c>
      <c r="IC100" s="43">
        <v>2</v>
      </c>
      <c r="ID100" s="44">
        <f t="shared" si="493"/>
        <v>1</v>
      </c>
      <c r="IE100" s="43">
        <v>1</v>
      </c>
      <c r="IF100" s="60" t="s">
        <v>1113</v>
      </c>
      <c r="IG100" s="67">
        <v>500</v>
      </c>
      <c r="IH100" s="43">
        <f t="shared" si="494"/>
        <v>500</v>
      </c>
      <c r="II100" s="45">
        <f>IF(ID100="","",IH100/(HZ100*100))</f>
        <v>1</v>
      </c>
      <c r="IJ100" s="35"/>
      <c r="IL100" s="51"/>
      <c r="IM100" s="43">
        <v>1275</v>
      </c>
      <c r="IN100" s="59">
        <f t="shared" si="495"/>
        <v>6</v>
      </c>
      <c r="IO100" s="43">
        <v>39</v>
      </c>
      <c r="IP100" s="44">
        <f t="shared" si="496"/>
        <v>0</v>
      </c>
      <c r="IQ100" s="43">
        <v>8</v>
      </c>
      <c r="IR100" s="44">
        <f t="shared" si="497"/>
        <v>0</v>
      </c>
      <c r="IS100" s="43">
        <v>4</v>
      </c>
      <c r="IT100" s="60" t="str">
        <f t="shared" si="533"/>
        <v>サンリオデニムポーチ</v>
      </c>
      <c r="IU100" s="67">
        <f t="shared" si="534"/>
        <v>1300</v>
      </c>
      <c r="IV100" s="43">
        <f t="shared" si="499"/>
        <v>0</v>
      </c>
      <c r="IW100" s="45">
        <f t="shared" si="500"/>
        <v>0</v>
      </c>
      <c r="IX100" s="35" t="s">
        <v>1110</v>
      </c>
      <c r="IY100" s="33"/>
      <c r="IZ100" s="51"/>
      <c r="JA100" s="43">
        <v>5899</v>
      </c>
      <c r="JB100" s="43">
        <f t="shared" si="501"/>
        <v>27</v>
      </c>
      <c r="JC100" s="43">
        <v>174</v>
      </c>
      <c r="JD100" s="44">
        <f t="shared" si="502"/>
        <v>1</v>
      </c>
      <c r="JE100" s="43">
        <v>13</v>
      </c>
      <c r="JF100" s="44">
        <f t="shared" si="503"/>
        <v>1</v>
      </c>
      <c r="JG100" s="43">
        <v>0</v>
      </c>
      <c r="JH100" s="60" t="str">
        <f t="shared" si="504"/>
        <v>ギャルキティマスコット</v>
      </c>
      <c r="JI100" s="67">
        <f t="shared" si="505"/>
        <v>500</v>
      </c>
      <c r="JJ100" s="43">
        <f t="shared" si="506"/>
        <v>500</v>
      </c>
      <c r="JK100" s="45">
        <f t="shared" si="507"/>
        <v>0.18518518518518517</v>
      </c>
      <c r="JL100" s="35"/>
      <c r="JM100" s="27"/>
      <c r="JN100" s="51"/>
      <c r="JO100" s="43">
        <v>6612</v>
      </c>
      <c r="JP100" s="43">
        <f t="shared" si="508"/>
        <v>1</v>
      </c>
      <c r="JQ100" s="43">
        <v>171</v>
      </c>
      <c r="JR100" s="44">
        <f t="shared" si="509"/>
        <v>0</v>
      </c>
      <c r="JS100" s="43">
        <v>11</v>
      </c>
      <c r="JT100" s="44">
        <f t="shared" si="510"/>
        <v>0</v>
      </c>
      <c r="JU100" s="43">
        <v>-1</v>
      </c>
      <c r="JV100" s="60" t="str">
        <f t="shared" si="511"/>
        <v>ジャグラーイヤホン</v>
      </c>
      <c r="JW100" s="67">
        <f t="shared" si="512"/>
        <v>1100</v>
      </c>
      <c r="JX100" s="43">
        <f t="shared" si="513"/>
        <v>0</v>
      </c>
      <c r="JY100" s="45">
        <f t="shared" si="514"/>
        <v>0</v>
      </c>
      <c r="JZ100" s="35" t="s">
        <v>1106</v>
      </c>
      <c r="KA100" s="61"/>
      <c r="KB100" s="51"/>
      <c r="KC100" s="43">
        <v>4891</v>
      </c>
      <c r="KD100" s="43">
        <f t="shared" si="515"/>
        <v>9</v>
      </c>
      <c r="KE100" s="43">
        <v>141</v>
      </c>
      <c r="KF100" s="44">
        <f t="shared" si="516"/>
        <v>0</v>
      </c>
      <c r="KG100" s="43">
        <v>8</v>
      </c>
      <c r="KH100" s="44">
        <f t="shared" si="517"/>
        <v>1</v>
      </c>
      <c r="KI100" s="43">
        <v>4</v>
      </c>
      <c r="KJ100" s="60" t="s">
        <v>245</v>
      </c>
      <c r="KK100" s="67">
        <v>700</v>
      </c>
      <c r="KL100" s="43">
        <f t="shared" si="520"/>
        <v>700</v>
      </c>
      <c r="KM100" s="45">
        <f t="shared" si="521"/>
        <v>0.77777777777777779</v>
      </c>
      <c r="KN100" s="35" t="s">
        <v>350</v>
      </c>
      <c r="KO100" s="27"/>
      <c r="KP100" s="51"/>
      <c r="KQ100" s="43">
        <v>6816</v>
      </c>
      <c r="KR100" s="43">
        <f t="shared" si="522"/>
        <v>41</v>
      </c>
      <c r="KS100" s="43">
        <v>141</v>
      </c>
      <c r="KT100" s="44">
        <f t="shared" si="523"/>
        <v>2</v>
      </c>
      <c r="KU100" s="43">
        <v>14</v>
      </c>
      <c r="KV100" s="44">
        <f t="shared" si="524"/>
        <v>2</v>
      </c>
      <c r="KW100" s="43">
        <v>0</v>
      </c>
      <c r="KX100" s="60" t="str">
        <f t="shared" si="535"/>
        <v>モンチッチマスコット2</v>
      </c>
      <c r="KY100" s="67">
        <f t="shared" si="536"/>
        <v>539</v>
      </c>
      <c r="KZ100" s="43">
        <f t="shared" si="525"/>
        <v>1078</v>
      </c>
      <c r="LA100" s="45">
        <f t="shared" si="526"/>
        <v>0.26292682926829269</v>
      </c>
      <c r="LB100" s="35"/>
      <c r="LC100" s="27"/>
      <c r="LD100" s="46"/>
      <c r="LE100" s="44"/>
      <c r="LF100" s="44"/>
      <c r="LG100" s="44"/>
      <c r="LH100" s="44"/>
      <c r="LI100" s="43"/>
      <c r="LJ100" s="44"/>
      <c r="LK100" s="44"/>
      <c r="LL100" s="72"/>
      <c r="LM100" s="67"/>
      <c r="LN100" s="44"/>
      <c r="LO100" s="45"/>
      <c r="LP100" s="35"/>
      <c r="LQ100" s="27"/>
      <c r="LR100" s="46"/>
      <c r="LS100" s="44"/>
      <c r="LT100" s="44" t="str">
        <f>IF(LS100="","",LS100-LS98)</f>
        <v/>
      </c>
      <c r="LU100" s="44"/>
      <c r="LV100" s="44" t="str">
        <f>IF(LU100="","",LU100-LU98)</f>
        <v/>
      </c>
      <c r="LW100" s="44"/>
      <c r="LX100" s="44" t="str">
        <f>IF(LW100="","",LW98+LY98-LW100)</f>
        <v/>
      </c>
      <c r="LY100" s="44"/>
      <c r="LZ100" s="44"/>
      <c r="MA100" s="44"/>
      <c r="MB100" s="44" t="str">
        <f t="shared" si="561"/>
        <v/>
      </c>
      <c r="MC100" s="45" t="str">
        <f t="shared" si="562"/>
        <v/>
      </c>
      <c r="MD100" s="35"/>
      <c r="ME100" s="27"/>
      <c r="MF100" s="46"/>
      <c r="MG100" s="44"/>
      <c r="MH100" s="44" t="str">
        <f>IF(MG100="","",MG100-MG98)</f>
        <v/>
      </c>
      <c r="MI100" s="44"/>
      <c r="MJ100" s="44" t="str">
        <f>IF(MI100="","",MI100-MI98)</f>
        <v/>
      </c>
      <c r="MK100" s="44"/>
      <c r="ML100" s="44" t="str">
        <f>IF(MK100="","",MK98+MM98-MK100)</f>
        <v/>
      </c>
      <c r="MM100" s="44"/>
      <c r="MN100" s="44"/>
      <c r="MO100" s="44"/>
      <c r="MP100" s="44" t="str">
        <f t="shared" si="563"/>
        <v/>
      </c>
      <c r="MQ100" s="45" t="str">
        <f t="shared" si="564"/>
        <v/>
      </c>
      <c r="MR100" s="35"/>
      <c r="MS100" s="27"/>
      <c r="MT100" s="46"/>
      <c r="MU100" s="44"/>
      <c r="MV100" s="44" t="str">
        <f>IF(MU100="","",MU100-MU98)</f>
        <v/>
      </c>
      <c r="MW100" s="44"/>
      <c r="MX100" s="44" t="str">
        <f>IF(MW100="","",MW100-MW98)</f>
        <v/>
      </c>
      <c r="MY100" s="44"/>
      <c r="MZ100" s="44" t="str">
        <f>IF(MY100="","",MY98+NA98-MY100)</f>
        <v/>
      </c>
      <c r="NA100" s="44"/>
      <c r="NB100" s="44"/>
      <c r="NC100" s="44"/>
      <c r="ND100" s="44" t="str">
        <f t="shared" si="565"/>
        <v/>
      </c>
      <c r="NE100" s="45" t="str">
        <f t="shared" si="566"/>
        <v/>
      </c>
      <c r="NF100" s="35"/>
      <c r="NG100" s="27"/>
      <c r="NH100" s="46"/>
      <c r="NI100" s="44"/>
      <c r="NJ100" s="44" t="str">
        <f>IF(NI100="","",NI100-NI98)</f>
        <v/>
      </c>
      <c r="NK100" s="44"/>
      <c r="NL100" s="44" t="str">
        <f>IF(NK100="","",NK100-NK98)</f>
        <v/>
      </c>
      <c r="NM100" s="44"/>
      <c r="NN100" s="44" t="str">
        <f>IF(NM100="","",NM98+NO98-NM100)</f>
        <v/>
      </c>
      <c r="NO100" s="44"/>
      <c r="NP100" s="44"/>
      <c r="NQ100" s="44"/>
      <c r="NR100" s="44" t="str">
        <f t="shared" si="567"/>
        <v/>
      </c>
      <c r="NS100" s="45" t="str">
        <f t="shared" si="568"/>
        <v/>
      </c>
      <c r="NT100" s="35"/>
    </row>
    <row r="101" spans="1:384" ht="15" customHeight="1" thickBot="1" x14ac:dyDescent="0.25">
      <c r="A101" s="38"/>
      <c r="B101" s="39"/>
      <c r="C101" s="40"/>
      <c r="D101" s="40"/>
      <c r="E101" s="41"/>
      <c r="F101" s="41"/>
      <c r="G101" s="40"/>
      <c r="H101" s="42"/>
      <c r="I101" s="44"/>
      <c r="J101" s="44" t="str">
        <f>IF(I101="","",I101-I99)</f>
        <v/>
      </c>
      <c r="K101" s="44"/>
      <c r="L101" s="44"/>
      <c r="M101" s="44"/>
      <c r="N101" s="44" t="str">
        <f>IF(M101="","",M99+O99-M101)</f>
        <v/>
      </c>
      <c r="O101" s="44"/>
      <c r="P101" s="44"/>
      <c r="Q101" s="44"/>
      <c r="R101" s="44" t="str">
        <f t="shared" si="539"/>
        <v/>
      </c>
      <c r="S101" s="45" t="str">
        <f t="shared" si="540"/>
        <v/>
      </c>
      <c r="T101" s="35"/>
      <c r="U101" s="27"/>
      <c r="V101" s="46"/>
      <c r="W101" s="67"/>
      <c r="X101" s="44" t="str">
        <f>IF(W101="","",W101-W99)</f>
        <v/>
      </c>
      <c r="Y101" s="44"/>
      <c r="Z101" s="44"/>
      <c r="AA101" s="44"/>
      <c r="AB101" s="44" t="str">
        <f>IF(AA101="","",AA99+AC99-AA101)</f>
        <v/>
      </c>
      <c r="AC101" s="44"/>
      <c r="AD101" s="44"/>
      <c r="AE101" s="44"/>
      <c r="AF101" s="44" t="str">
        <f t="shared" si="541"/>
        <v/>
      </c>
      <c r="AG101" s="45" t="str">
        <f t="shared" si="542"/>
        <v/>
      </c>
      <c r="AH101" s="35"/>
      <c r="AI101" s="27"/>
      <c r="AJ101" s="46"/>
      <c r="AK101" s="44"/>
      <c r="AL101" s="44" t="str">
        <f>IF(AK101="","",AK101-AK99)</f>
        <v/>
      </c>
      <c r="AM101" s="44"/>
      <c r="AN101" s="44" t="str">
        <f>IF(AM101="","",AM101-AM99)</f>
        <v/>
      </c>
      <c r="AO101" s="44"/>
      <c r="AP101" s="44" t="str">
        <f>IF(AO101="","",AO99+AQ99-AO101)</f>
        <v/>
      </c>
      <c r="AQ101" s="44"/>
      <c r="AR101" s="44"/>
      <c r="AS101" s="44"/>
      <c r="AT101" s="44" t="str">
        <f t="shared" si="543"/>
        <v/>
      </c>
      <c r="AU101" s="45" t="str">
        <f t="shared" si="544"/>
        <v/>
      </c>
      <c r="AV101" s="35"/>
      <c r="AW101" s="27"/>
      <c r="AX101" s="46"/>
      <c r="AY101" s="44"/>
      <c r="AZ101" s="44" t="str">
        <f>IF(AY101="","",AY101-AY99)</f>
        <v/>
      </c>
      <c r="BA101" s="44"/>
      <c r="BB101" s="44" t="str">
        <f>IF(BA101="","",BA101-BA99)</f>
        <v/>
      </c>
      <c r="BC101" s="44"/>
      <c r="BD101" s="44" t="str">
        <f>IF(BC101="","",BC99+BE99-BC101)</f>
        <v/>
      </c>
      <c r="BE101" s="44"/>
      <c r="BF101" s="44"/>
      <c r="BG101" s="44"/>
      <c r="BH101" s="44" t="str">
        <f t="shared" si="545"/>
        <v/>
      </c>
      <c r="BI101" s="45" t="str">
        <f t="shared" si="546"/>
        <v/>
      </c>
      <c r="BJ101" s="35"/>
      <c r="BK101" s="50"/>
      <c r="BL101" s="46"/>
      <c r="BM101" s="44">
        <v>14100</v>
      </c>
      <c r="BN101" s="25">
        <f t="shared" si="460"/>
        <v>45</v>
      </c>
      <c r="BO101" s="44">
        <v>757</v>
      </c>
      <c r="BP101" s="44">
        <f t="shared" si="461"/>
        <v>2</v>
      </c>
      <c r="BQ101" s="44">
        <v>14</v>
      </c>
      <c r="BR101" s="44">
        <f t="shared" si="462"/>
        <v>2</v>
      </c>
      <c r="BS101" s="25">
        <v>4</v>
      </c>
      <c r="BT101" s="60" t="str">
        <f t="shared" si="527"/>
        <v>たまごっちマスコット</v>
      </c>
      <c r="BU101" s="67">
        <f t="shared" si="528"/>
        <v>1100</v>
      </c>
      <c r="BV101" s="44">
        <f t="shared" si="463"/>
        <v>2200</v>
      </c>
      <c r="BW101" s="45">
        <f t="shared" si="464"/>
        <v>0.48888888888888887</v>
      </c>
      <c r="BX101" s="35"/>
      <c r="BY101" s="27"/>
      <c r="BZ101" s="46"/>
      <c r="CA101" s="44">
        <v>3818</v>
      </c>
      <c r="CB101" s="25">
        <f t="shared" si="465"/>
        <v>32</v>
      </c>
      <c r="CC101" s="44">
        <v>122</v>
      </c>
      <c r="CD101" s="44">
        <f t="shared" si="466"/>
        <v>0</v>
      </c>
      <c r="CE101" s="44">
        <v>10</v>
      </c>
      <c r="CF101" s="44">
        <f t="shared" si="467"/>
        <v>0</v>
      </c>
      <c r="CG101" s="25">
        <v>0</v>
      </c>
      <c r="CH101" s="60" t="str">
        <f t="shared" si="468"/>
        <v>ゲームアーク</v>
      </c>
      <c r="CI101" s="67">
        <f t="shared" si="469"/>
        <v>0</v>
      </c>
      <c r="CJ101" s="44">
        <f t="shared" si="470"/>
        <v>0</v>
      </c>
      <c r="CK101" s="45">
        <f t="shared" si="471"/>
        <v>0</v>
      </c>
      <c r="CL101" s="35"/>
      <c r="CM101" s="27"/>
      <c r="CN101" s="46"/>
      <c r="CO101" s="44">
        <v>5393</v>
      </c>
      <c r="CP101" s="25">
        <f t="shared" si="472"/>
        <v>97</v>
      </c>
      <c r="CQ101" s="44">
        <v>172</v>
      </c>
      <c r="CR101" s="44">
        <f t="shared" si="473"/>
        <v>7</v>
      </c>
      <c r="CS101" s="44">
        <v>9</v>
      </c>
      <c r="CT101" s="44">
        <f t="shared" si="474"/>
        <v>1</v>
      </c>
      <c r="CU101" s="25">
        <v>1</v>
      </c>
      <c r="CV101" s="60" t="str">
        <f t="shared" si="531"/>
        <v>サンリオボアバンスクリップ</v>
      </c>
      <c r="CW101" s="67">
        <f t="shared" si="532"/>
        <v>1100</v>
      </c>
      <c r="CX101" s="44">
        <f t="shared" si="475"/>
        <v>1100</v>
      </c>
      <c r="CY101" s="45">
        <f t="shared" si="476"/>
        <v>0.1134020618556701</v>
      </c>
      <c r="CZ101" s="35"/>
      <c r="DA101" s="58"/>
      <c r="DB101" s="46"/>
      <c r="DC101" s="44">
        <v>9757</v>
      </c>
      <c r="DD101" s="25">
        <f t="shared" si="477"/>
        <v>15</v>
      </c>
      <c r="DE101" s="44">
        <v>466</v>
      </c>
      <c r="DF101" s="44">
        <f t="shared" si="478"/>
        <v>0</v>
      </c>
      <c r="DG101" s="44">
        <v>12</v>
      </c>
      <c r="DH101" s="44">
        <f t="shared" si="479"/>
        <v>0</v>
      </c>
      <c r="DI101" s="25">
        <v>0</v>
      </c>
      <c r="DJ101" s="60" t="str">
        <f t="shared" si="480"/>
        <v>サンリオボアバンスクリップ</v>
      </c>
      <c r="DK101" s="67">
        <f t="shared" si="481"/>
        <v>1100</v>
      </c>
      <c r="DL101" s="44">
        <f t="shared" si="482"/>
        <v>0</v>
      </c>
      <c r="DM101" s="45">
        <f t="shared" si="483"/>
        <v>0</v>
      </c>
      <c r="DN101" s="35"/>
      <c r="DO101" s="27"/>
      <c r="DP101" s="46"/>
      <c r="DQ101" s="44">
        <v>4046</v>
      </c>
      <c r="DR101" s="25">
        <f t="shared" si="484"/>
        <v>11</v>
      </c>
      <c r="DS101" s="44">
        <v>127</v>
      </c>
      <c r="DT101" s="44">
        <f t="shared" si="485"/>
        <v>0</v>
      </c>
      <c r="DU101" s="44">
        <v>11</v>
      </c>
      <c r="DV101" s="44">
        <f t="shared" si="486"/>
        <v>0</v>
      </c>
      <c r="DW101" s="25">
        <v>0</v>
      </c>
      <c r="DX101" s="60" t="str">
        <f t="shared" si="487"/>
        <v>キティしっぽ付きポーチ</v>
      </c>
      <c r="DY101" s="67">
        <f t="shared" si="488"/>
        <v>880</v>
      </c>
      <c r="DZ101" s="44">
        <f t="shared" si="489"/>
        <v>0</v>
      </c>
      <c r="EA101" s="45">
        <f t="shared" si="490"/>
        <v>0</v>
      </c>
      <c r="EB101" s="35"/>
      <c r="EC101" s="27"/>
      <c r="ED101" s="46"/>
      <c r="EE101" s="67"/>
      <c r="EF101" s="44" t="str">
        <f>IF(EE101="","",EE101-EE99)</f>
        <v/>
      </c>
      <c r="EG101" s="44"/>
      <c r="EH101" s="44"/>
      <c r="EI101" s="44"/>
      <c r="EJ101" s="44" t="str">
        <f>IF(EI101="","",EI99+EK99-EI101)</f>
        <v/>
      </c>
      <c r="EK101" s="44"/>
      <c r="EL101" s="44"/>
      <c r="EM101" s="44"/>
      <c r="EN101" s="44" t="str">
        <f t="shared" si="547"/>
        <v/>
      </c>
      <c r="EO101" s="45" t="str">
        <f t="shared" si="548"/>
        <v/>
      </c>
      <c r="EP101" s="35"/>
      <c r="EQ101" s="27"/>
      <c r="ER101" s="46"/>
      <c r="ES101" s="44"/>
      <c r="ET101" s="44" t="str">
        <f>IF(ES101="","",ES101-ES99)</f>
        <v/>
      </c>
      <c r="EU101" s="44"/>
      <c r="EV101" s="44" t="str">
        <f>IF(EU101="","",EU101-EU99)</f>
        <v/>
      </c>
      <c r="EW101" s="44"/>
      <c r="EX101" s="44" t="str">
        <f>IF(EW101="","",EW99+EY99-EW101)</f>
        <v/>
      </c>
      <c r="EY101" s="44"/>
      <c r="EZ101" s="44"/>
      <c r="FA101" s="44"/>
      <c r="FB101" s="44" t="str">
        <f t="shared" si="549"/>
        <v/>
      </c>
      <c r="FC101" s="45" t="str">
        <f t="shared" si="550"/>
        <v/>
      </c>
      <c r="FD101" s="35"/>
      <c r="FF101" s="46"/>
      <c r="FG101" s="67"/>
      <c r="FH101" s="44" t="str">
        <f>IF(FG101="","",FG101-FG99)</f>
        <v/>
      </c>
      <c r="FI101" s="44"/>
      <c r="FJ101" s="44"/>
      <c r="FK101" s="44"/>
      <c r="FL101" s="44" t="str">
        <f>IF(FK101="","",FK99+FM99-FK101)</f>
        <v/>
      </c>
      <c r="FM101" s="44"/>
      <c r="FN101" s="44"/>
      <c r="FO101" s="44"/>
      <c r="FP101" s="44" t="str">
        <f t="shared" si="551"/>
        <v/>
      </c>
      <c r="FQ101" s="45" t="str">
        <f t="shared" si="552"/>
        <v/>
      </c>
      <c r="FR101" s="35"/>
      <c r="FT101" s="46"/>
      <c r="FU101" s="67"/>
      <c r="FV101" s="44" t="str">
        <f>IF(FU101="","",FU101-FU99)</f>
        <v/>
      </c>
      <c r="FW101" s="44"/>
      <c r="FX101" s="44"/>
      <c r="FY101" s="44"/>
      <c r="FZ101" s="44" t="str">
        <f>IF(FY101="","",FY99+GA99-FY101)</f>
        <v/>
      </c>
      <c r="GA101" s="44"/>
      <c r="GB101" s="44"/>
      <c r="GC101" s="44"/>
      <c r="GD101" s="44" t="str">
        <f t="shared" si="553"/>
        <v/>
      </c>
      <c r="GE101" s="45" t="str">
        <f t="shared" si="554"/>
        <v/>
      </c>
      <c r="GF101" s="35"/>
      <c r="GH101" s="46"/>
      <c r="GI101" s="67"/>
      <c r="GJ101" s="44" t="str">
        <f>IF(GI101="","",GI101-GI99)</f>
        <v/>
      </c>
      <c r="GK101" s="44"/>
      <c r="GL101" s="44"/>
      <c r="GM101" s="44"/>
      <c r="GN101" s="44" t="str">
        <f>IF(GM101="","",GM99+GO99-GM101)</f>
        <v/>
      </c>
      <c r="GO101" s="44"/>
      <c r="GP101" s="44"/>
      <c r="GQ101" s="44"/>
      <c r="GR101" s="44" t="str">
        <f t="shared" si="555"/>
        <v/>
      </c>
      <c r="GS101" s="45" t="str">
        <f t="shared" si="556"/>
        <v/>
      </c>
      <c r="GT101" s="35"/>
      <c r="GU101" s="27"/>
      <c r="GV101" s="46"/>
      <c r="GW101" s="67"/>
      <c r="GX101" s="44" t="str">
        <f>IF(GW101="","",GW101-GW99)</f>
        <v/>
      </c>
      <c r="GY101" s="44"/>
      <c r="GZ101" s="44"/>
      <c r="HA101" s="44"/>
      <c r="HB101" s="44" t="str">
        <f>IF(HA101="","",HA99+HC99-HA101)</f>
        <v/>
      </c>
      <c r="HC101" s="44"/>
      <c r="HD101" s="44"/>
      <c r="HE101" s="44"/>
      <c r="HF101" s="44" t="str">
        <f t="shared" si="557"/>
        <v/>
      </c>
      <c r="HG101" s="45" t="str">
        <f t="shared" si="558"/>
        <v/>
      </c>
      <c r="HH101" s="35"/>
      <c r="HJ101" s="46"/>
      <c r="HK101" s="67"/>
      <c r="HL101" s="44" t="str">
        <f>IF(HK101="","",HK101-HK99)</f>
        <v/>
      </c>
      <c r="HM101" s="44"/>
      <c r="HN101" s="44"/>
      <c r="HO101" s="44"/>
      <c r="HP101" s="44" t="str">
        <f>IF(HO101="","",HO99+HQ99-HO101)</f>
        <v/>
      </c>
      <c r="HQ101" s="44"/>
      <c r="HR101" s="44"/>
      <c r="HS101" s="44"/>
      <c r="HT101" s="44" t="str">
        <f t="shared" si="559"/>
        <v/>
      </c>
      <c r="HU101" s="45" t="str">
        <f t="shared" si="560"/>
        <v/>
      </c>
      <c r="HV101" s="35"/>
      <c r="HW101" s="61"/>
      <c r="HX101" s="46"/>
      <c r="HY101" s="44">
        <v>3769</v>
      </c>
      <c r="HZ101" s="25">
        <f t="shared" si="491"/>
        <v>2</v>
      </c>
      <c r="IA101" s="44">
        <v>85</v>
      </c>
      <c r="IB101" s="44">
        <f t="shared" si="492"/>
        <v>0</v>
      </c>
      <c r="IC101" s="44">
        <v>3</v>
      </c>
      <c r="ID101" s="44">
        <f t="shared" si="493"/>
        <v>0</v>
      </c>
      <c r="IE101" s="25">
        <v>0</v>
      </c>
      <c r="IF101" s="60" t="s">
        <v>1113</v>
      </c>
      <c r="IG101" s="67">
        <v>500</v>
      </c>
      <c r="IH101" s="44">
        <f t="shared" si="494"/>
        <v>0</v>
      </c>
      <c r="II101" s="45">
        <f>IF(ID101="","",IH101/(HZ100*100))</f>
        <v>0</v>
      </c>
      <c r="IJ101" s="35"/>
      <c r="IL101" s="46"/>
      <c r="IM101" s="44">
        <v>2657</v>
      </c>
      <c r="IN101" s="25">
        <f t="shared" si="495"/>
        <v>30</v>
      </c>
      <c r="IO101" s="44">
        <v>76</v>
      </c>
      <c r="IP101" s="44">
        <f t="shared" si="496"/>
        <v>0</v>
      </c>
      <c r="IQ101" s="44">
        <v>8</v>
      </c>
      <c r="IR101" s="44">
        <f t="shared" si="497"/>
        <v>1</v>
      </c>
      <c r="IS101" s="25">
        <v>12</v>
      </c>
      <c r="IT101" s="60" t="str">
        <f t="shared" si="533"/>
        <v>ゲームアーク</v>
      </c>
      <c r="IU101" s="67">
        <f t="shared" si="534"/>
        <v>600</v>
      </c>
      <c r="IV101" s="44">
        <f t="shared" si="499"/>
        <v>600</v>
      </c>
      <c r="IW101" s="45">
        <f t="shared" si="500"/>
        <v>0.2</v>
      </c>
      <c r="IX101" s="35" t="s">
        <v>1111</v>
      </c>
      <c r="IY101" s="33"/>
      <c r="IZ101" s="46"/>
      <c r="JA101" s="44">
        <v>9190</v>
      </c>
      <c r="JB101" s="25">
        <f t="shared" si="501"/>
        <v>35</v>
      </c>
      <c r="JC101" s="44">
        <v>255</v>
      </c>
      <c r="JD101" s="44">
        <f t="shared" si="502"/>
        <v>2</v>
      </c>
      <c r="JE101" s="44">
        <v>32</v>
      </c>
      <c r="JF101" s="44">
        <f t="shared" si="503"/>
        <v>2</v>
      </c>
      <c r="JG101" s="25">
        <v>0</v>
      </c>
      <c r="JH101" s="60" t="str">
        <f t="shared" si="504"/>
        <v>ボンボンドロップシール</v>
      </c>
      <c r="JI101" s="67">
        <f t="shared" si="505"/>
        <v>200</v>
      </c>
      <c r="JJ101" s="44">
        <f t="shared" si="506"/>
        <v>400</v>
      </c>
      <c r="JK101" s="45">
        <f t="shared" si="507"/>
        <v>0.11428571428571428</v>
      </c>
      <c r="JL101" s="35"/>
      <c r="JM101" s="27"/>
      <c r="JN101" s="46"/>
      <c r="JO101" s="44">
        <v>5958</v>
      </c>
      <c r="JP101" s="25">
        <f t="shared" si="508"/>
        <v>116</v>
      </c>
      <c r="JQ101" s="44">
        <v>425</v>
      </c>
      <c r="JR101" s="44">
        <f t="shared" si="509"/>
        <v>2</v>
      </c>
      <c r="JS101" s="44">
        <v>30</v>
      </c>
      <c r="JT101" s="44">
        <f t="shared" si="510"/>
        <v>2</v>
      </c>
      <c r="JU101" s="25">
        <v>6</v>
      </c>
      <c r="JV101" s="60" t="str">
        <f t="shared" si="511"/>
        <v>たまごっちヘアクリップ</v>
      </c>
      <c r="JW101" s="67">
        <f t="shared" si="512"/>
        <v>1100</v>
      </c>
      <c r="JX101" s="44">
        <f t="shared" si="513"/>
        <v>2200</v>
      </c>
      <c r="JY101" s="45">
        <f t="shared" si="514"/>
        <v>0.18965517241379309</v>
      </c>
      <c r="JZ101" s="35"/>
      <c r="KA101" s="61"/>
      <c r="KB101" s="46"/>
      <c r="KC101" s="44">
        <v>9404</v>
      </c>
      <c r="KD101" s="25">
        <f t="shared" si="515"/>
        <v>72</v>
      </c>
      <c r="KE101" s="44">
        <v>523</v>
      </c>
      <c r="KF101" s="44">
        <f t="shared" si="516"/>
        <v>2</v>
      </c>
      <c r="KG101" s="44">
        <v>12</v>
      </c>
      <c r="KH101" s="44">
        <f t="shared" si="517"/>
        <v>2</v>
      </c>
      <c r="KI101" s="25">
        <v>4</v>
      </c>
      <c r="KJ101" s="60" t="str">
        <f t="shared" si="518"/>
        <v>たまごっちマスコット</v>
      </c>
      <c r="KK101" s="67">
        <f t="shared" si="519"/>
        <v>1100</v>
      </c>
      <c r="KL101" s="44">
        <f t="shared" si="520"/>
        <v>2200</v>
      </c>
      <c r="KM101" s="45">
        <f t="shared" si="521"/>
        <v>0.30555555555555558</v>
      </c>
      <c r="KN101" s="35"/>
      <c r="KO101" s="27"/>
      <c r="KP101" s="46"/>
      <c r="KQ101" s="44">
        <v>6821</v>
      </c>
      <c r="KR101" s="25">
        <f t="shared" si="522"/>
        <v>23</v>
      </c>
      <c r="KS101" s="44">
        <v>310</v>
      </c>
      <c r="KT101" s="44">
        <f t="shared" si="523"/>
        <v>2</v>
      </c>
      <c r="KU101" s="44">
        <v>310</v>
      </c>
      <c r="KV101" s="44">
        <f t="shared" si="524"/>
        <v>2</v>
      </c>
      <c r="KW101" s="25">
        <v>0</v>
      </c>
      <c r="KX101" s="60" t="s">
        <v>42</v>
      </c>
      <c r="KY101" s="67">
        <v>150</v>
      </c>
      <c r="KZ101" s="44">
        <f t="shared" si="525"/>
        <v>300</v>
      </c>
      <c r="LA101" s="45">
        <f t="shared" si="526"/>
        <v>0.13043478260869565</v>
      </c>
      <c r="LB101" s="35"/>
      <c r="LC101" s="27"/>
      <c r="LD101" s="74"/>
      <c r="LE101" s="75"/>
      <c r="LF101" s="75"/>
      <c r="LG101" s="75"/>
      <c r="LH101" s="75"/>
      <c r="LI101" s="76"/>
      <c r="LJ101" s="75"/>
      <c r="LK101" s="75"/>
      <c r="LL101" s="77"/>
      <c r="LM101" s="78"/>
      <c r="LN101" s="75"/>
      <c r="LO101" s="79"/>
      <c r="LP101" s="35"/>
      <c r="LQ101" s="27"/>
      <c r="LR101" s="46"/>
      <c r="LS101" s="67"/>
      <c r="LT101" s="44" t="str">
        <f>IF(LS101="","",LS101-LS99)</f>
        <v/>
      </c>
      <c r="LU101" s="44"/>
      <c r="LV101" s="44"/>
      <c r="LW101" s="44"/>
      <c r="LX101" s="44" t="str">
        <f>IF(LW101="","",LW99+LY99-LW101)</f>
        <v/>
      </c>
      <c r="LY101" s="44"/>
      <c r="LZ101" s="44"/>
      <c r="MA101" s="44"/>
      <c r="MB101" s="44" t="str">
        <f t="shared" si="561"/>
        <v/>
      </c>
      <c r="MC101" s="45" t="str">
        <f t="shared" si="562"/>
        <v/>
      </c>
      <c r="MD101" s="35"/>
      <c r="ME101" s="27"/>
      <c r="MF101" s="46"/>
      <c r="MG101" s="67"/>
      <c r="MH101" s="44" t="str">
        <f>IF(MG101="","",MG101-MG99)</f>
        <v/>
      </c>
      <c r="MI101" s="44"/>
      <c r="MJ101" s="44"/>
      <c r="MK101" s="44"/>
      <c r="ML101" s="44" t="str">
        <f>IF(MK101="","",MK99+MM99-MK101)</f>
        <v/>
      </c>
      <c r="MM101" s="44"/>
      <c r="MN101" s="44"/>
      <c r="MO101" s="44"/>
      <c r="MP101" s="44" t="str">
        <f t="shared" si="563"/>
        <v/>
      </c>
      <c r="MQ101" s="45" t="str">
        <f t="shared" si="564"/>
        <v/>
      </c>
      <c r="MR101" s="35"/>
      <c r="MS101" s="27"/>
      <c r="MT101" s="46"/>
      <c r="MU101" s="67"/>
      <c r="MV101" s="44" t="str">
        <f>IF(MU101="","",MU101-MU99)</f>
        <v/>
      </c>
      <c r="MW101" s="44"/>
      <c r="MX101" s="44"/>
      <c r="MY101" s="44"/>
      <c r="MZ101" s="44" t="str">
        <f>IF(MY101="","",MY99+NA99-MY101)</f>
        <v/>
      </c>
      <c r="NA101" s="44"/>
      <c r="NB101" s="44"/>
      <c r="NC101" s="44"/>
      <c r="ND101" s="44" t="str">
        <f t="shared" si="565"/>
        <v/>
      </c>
      <c r="NE101" s="45" t="str">
        <f t="shared" si="566"/>
        <v/>
      </c>
      <c r="NF101" s="35"/>
      <c r="NG101" s="27"/>
      <c r="NH101" s="46"/>
      <c r="NI101" s="67"/>
      <c r="NJ101" s="44" t="str">
        <f>IF(NI101="","",NI101-NI99)</f>
        <v/>
      </c>
      <c r="NK101" s="44"/>
      <c r="NL101" s="44"/>
      <c r="NM101" s="44"/>
      <c r="NN101" s="44" t="str">
        <f>IF(NM101="","",NM99+NO99-NM101)</f>
        <v/>
      </c>
      <c r="NO101" s="44"/>
      <c r="NP101" s="44"/>
      <c r="NQ101" s="44"/>
      <c r="NR101" s="44" t="str">
        <f t="shared" si="567"/>
        <v/>
      </c>
      <c r="NS101" s="45" t="str">
        <f t="shared" si="568"/>
        <v/>
      </c>
      <c r="NT101" s="35"/>
    </row>
    <row r="102" spans="1:384" ht="15" customHeight="1" thickTop="1" thickBot="1" x14ac:dyDescent="0.25">
      <c r="A102" s="38"/>
      <c r="B102" s="39"/>
      <c r="C102" s="40"/>
      <c r="D102" s="40"/>
      <c r="E102" s="41"/>
      <c r="F102" s="41"/>
      <c r="G102" s="40"/>
      <c r="H102" s="42"/>
      <c r="I102" s="44"/>
      <c r="J102" s="44" t="str">
        <f t="shared" ref="J102:J126" si="569">IF(I102="","",I102-I101)</f>
        <v/>
      </c>
      <c r="K102" s="44"/>
      <c r="L102" s="44"/>
      <c r="M102" s="44"/>
      <c r="N102" s="44" t="str">
        <f t="shared" ref="N102:N127" si="570">IF(M102="","",M101+O101-M102)</f>
        <v/>
      </c>
      <c r="O102" s="44"/>
      <c r="P102" s="44"/>
      <c r="Q102" s="44"/>
      <c r="R102" s="44" t="str">
        <f t="shared" si="539"/>
        <v/>
      </c>
      <c r="S102" s="45" t="str">
        <f t="shared" si="540"/>
        <v/>
      </c>
      <c r="T102" s="35"/>
      <c r="U102" s="27"/>
      <c r="V102" s="46"/>
      <c r="W102" s="67"/>
      <c r="X102" s="44" t="str">
        <f t="shared" ref="X102:X122" si="571">IF(W102="","",W102-W101)</f>
        <v/>
      </c>
      <c r="Y102" s="44"/>
      <c r="Z102" s="44"/>
      <c r="AA102" s="44"/>
      <c r="AB102" s="44" t="str">
        <f t="shared" ref="AB102:AB122" si="572">IF(AA102="","",AA101+AC101-AA102)</f>
        <v/>
      </c>
      <c r="AC102" s="44"/>
      <c r="AD102" s="44"/>
      <c r="AE102" s="44"/>
      <c r="AF102" s="44" t="str">
        <f t="shared" si="541"/>
        <v/>
      </c>
      <c r="AG102" s="45" t="str">
        <f t="shared" si="542"/>
        <v/>
      </c>
      <c r="AH102" s="35"/>
      <c r="AI102" s="27"/>
      <c r="AJ102" s="46"/>
      <c r="AK102" s="44"/>
      <c r="AL102" s="44" t="str">
        <f t="shared" ref="AL102:AL126" si="573">IF(AK102="","",AK102-AK101)</f>
        <v/>
      </c>
      <c r="AM102" s="44"/>
      <c r="AN102" s="44" t="str">
        <f t="shared" ref="AN102:AN127" si="574">IF(AM102="","",AM102-AM101)</f>
        <v/>
      </c>
      <c r="AO102" s="44"/>
      <c r="AP102" s="44" t="str">
        <f t="shared" ref="AP102:AP127" si="575">IF(AO102="","",AO101+AQ101-AO102)</f>
        <v/>
      </c>
      <c r="AQ102" s="44"/>
      <c r="AR102" s="44"/>
      <c r="AS102" s="44"/>
      <c r="AT102" s="44" t="str">
        <f t="shared" si="543"/>
        <v/>
      </c>
      <c r="AU102" s="45" t="str">
        <f t="shared" si="544"/>
        <v/>
      </c>
      <c r="AV102" s="35"/>
      <c r="AW102" s="27"/>
      <c r="AX102" s="46"/>
      <c r="AY102" s="44"/>
      <c r="AZ102" s="44" t="str">
        <f t="shared" ref="AZ102:AZ126" si="576">IF(AY102="","",AY102-AY101)</f>
        <v/>
      </c>
      <c r="BA102" s="44"/>
      <c r="BB102" s="44" t="str">
        <f t="shared" ref="BB102:BB127" si="577">IF(BA102="","",BA102-BA101)</f>
        <v/>
      </c>
      <c r="BC102" s="44"/>
      <c r="BD102" s="44" t="str">
        <f t="shared" ref="BD102:BD127" si="578">IF(BC102="","",BC101+BE101-BC102)</f>
        <v/>
      </c>
      <c r="BE102" s="44"/>
      <c r="BF102" s="44"/>
      <c r="BG102" s="44"/>
      <c r="BH102" s="44" t="str">
        <f t="shared" si="545"/>
        <v/>
      </c>
      <c r="BI102" s="45" t="str">
        <f t="shared" si="546"/>
        <v/>
      </c>
      <c r="BJ102" s="35"/>
      <c r="BK102" s="50"/>
      <c r="BL102" s="74"/>
      <c r="BM102" s="81">
        <v>15815</v>
      </c>
      <c r="BN102" s="76">
        <f t="shared" si="460"/>
        <v>10</v>
      </c>
      <c r="BO102" s="78">
        <v>834</v>
      </c>
      <c r="BP102" s="75">
        <f t="shared" si="461"/>
        <v>2</v>
      </c>
      <c r="BQ102" s="75">
        <v>103</v>
      </c>
      <c r="BR102" s="75">
        <f t="shared" si="462"/>
        <v>2</v>
      </c>
      <c r="BS102" s="75">
        <v>221</v>
      </c>
      <c r="BT102" s="77" t="str">
        <f t="shared" si="527"/>
        <v>ＡＩモンスターラバー</v>
      </c>
      <c r="BU102" s="78">
        <f t="shared" si="528"/>
        <v>198</v>
      </c>
      <c r="BV102" s="75">
        <f t="shared" si="463"/>
        <v>396</v>
      </c>
      <c r="BW102" s="79">
        <f t="shared" si="464"/>
        <v>0.39600000000000002</v>
      </c>
      <c r="BX102" s="35" t="s">
        <v>1112</v>
      </c>
      <c r="BY102" s="27"/>
      <c r="BZ102" s="74"/>
      <c r="CA102" s="81">
        <v>4719</v>
      </c>
      <c r="CB102" s="76">
        <f t="shared" si="465"/>
        <v>75</v>
      </c>
      <c r="CC102" s="78">
        <v>101</v>
      </c>
      <c r="CD102" s="75">
        <f t="shared" si="466"/>
        <v>5</v>
      </c>
      <c r="CE102" s="75">
        <v>30</v>
      </c>
      <c r="CF102" s="75">
        <f t="shared" si="467"/>
        <v>5</v>
      </c>
      <c r="CG102" s="75">
        <v>5</v>
      </c>
      <c r="CH102" s="77" t="str">
        <f t="shared" si="468"/>
        <v>ボンボンドロップシール</v>
      </c>
      <c r="CI102" s="78">
        <f t="shared" si="469"/>
        <v>200</v>
      </c>
      <c r="CJ102" s="75">
        <f t="shared" si="470"/>
        <v>1000</v>
      </c>
      <c r="CK102" s="79">
        <f t="shared" si="471"/>
        <v>0.13333333333333333</v>
      </c>
      <c r="CL102" s="35"/>
      <c r="CM102" s="27"/>
      <c r="CN102" s="74"/>
      <c r="CO102" s="81">
        <v>3045</v>
      </c>
      <c r="CP102" s="76">
        <f t="shared" si="472"/>
        <v>54</v>
      </c>
      <c r="CQ102" s="78">
        <v>41</v>
      </c>
      <c r="CR102" s="75">
        <f t="shared" si="473"/>
        <v>1</v>
      </c>
      <c r="CS102" s="75">
        <v>6</v>
      </c>
      <c r="CT102" s="75">
        <f t="shared" si="474"/>
        <v>2</v>
      </c>
      <c r="CU102" s="75">
        <v>7</v>
      </c>
      <c r="CV102" s="77" t="str">
        <f t="shared" si="531"/>
        <v>yayaマスコット</v>
      </c>
      <c r="CW102" s="78">
        <f t="shared" si="532"/>
        <v>930</v>
      </c>
      <c r="CX102" s="75">
        <f t="shared" si="475"/>
        <v>1860</v>
      </c>
      <c r="CY102" s="79">
        <f t="shared" si="476"/>
        <v>0.34444444444444444</v>
      </c>
      <c r="CZ102" s="35"/>
      <c r="DA102" s="58"/>
      <c r="DB102" s="74"/>
      <c r="DC102" s="81">
        <v>7459</v>
      </c>
      <c r="DD102" s="76">
        <f t="shared" si="477"/>
        <v>33</v>
      </c>
      <c r="DE102" s="78">
        <v>411</v>
      </c>
      <c r="DF102" s="75">
        <f t="shared" si="478"/>
        <v>1</v>
      </c>
      <c r="DG102" s="75">
        <v>29</v>
      </c>
      <c r="DH102" s="75">
        <f t="shared" si="479"/>
        <v>1</v>
      </c>
      <c r="DI102" s="75">
        <v>0</v>
      </c>
      <c r="DJ102" s="77" t="s">
        <v>1050</v>
      </c>
      <c r="DK102" s="78">
        <v>200</v>
      </c>
      <c r="DL102" s="75">
        <f t="shared" si="482"/>
        <v>200</v>
      </c>
      <c r="DM102" s="79">
        <f t="shared" si="483"/>
        <v>6.0606060606060608E-2</v>
      </c>
      <c r="DN102" s="35"/>
      <c r="DO102" s="27"/>
      <c r="DP102" s="74"/>
      <c r="DQ102" s="81">
        <v>3063</v>
      </c>
      <c r="DR102" s="76">
        <f t="shared" si="484"/>
        <v>51</v>
      </c>
      <c r="DS102" s="78">
        <v>184</v>
      </c>
      <c r="DT102" s="75">
        <f t="shared" si="485"/>
        <v>13</v>
      </c>
      <c r="DU102" s="75">
        <v>299</v>
      </c>
      <c r="DV102" s="75">
        <f t="shared" si="486"/>
        <v>13</v>
      </c>
      <c r="DW102" s="75">
        <v>0</v>
      </c>
      <c r="DX102" s="77" t="s">
        <v>87</v>
      </c>
      <c r="DY102" s="78">
        <v>250</v>
      </c>
      <c r="DZ102" s="75">
        <f t="shared" si="489"/>
        <v>3250</v>
      </c>
      <c r="EA102" s="79">
        <f t="shared" si="490"/>
        <v>0.63725490196078427</v>
      </c>
      <c r="EB102" s="35" t="s">
        <v>1116</v>
      </c>
      <c r="EC102" s="27"/>
      <c r="ED102" s="46"/>
      <c r="EE102" s="67"/>
      <c r="EF102" s="44" t="str">
        <f t="shared" ref="EF102:EF122" si="579">IF(EE102="","",EE102-EE101)</f>
        <v/>
      </c>
      <c r="EG102" s="44"/>
      <c r="EH102" s="44"/>
      <c r="EI102" s="44"/>
      <c r="EJ102" s="44" t="str">
        <f t="shared" ref="EJ102:EJ122" si="580">IF(EI102="","",EI101+EK101-EI102)</f>
        <v/>
      </c>
      <c r="EK102" s="44"/>
      <c r="EL102" s="44"/>
      <c r="EM102" s="44"/>
      <c r="EN102" s="44" t="str">
        <f t="shared" si="547"/>
        <v/>
      </c>
      <c r="EO102" s="45" t="str">
        <f t="shared" si="548"/>
        <v/>
      </c>
      <c r="EP102" s="35"/>
      <c r="EQ102" s="27"/>
      <c r="ER102" s="46"/>
      <c r="ES102" s="44"/>
      <c r="ET102" s="44" t="str">
        <f t="shared" ref="ET102:ET126" si="581">IF(ES102="","",ES102-ES101)</f>
        <v/>
      </c>
      <c r="EU102" s="44"/>
      <c r="EV102" s="44" t="str">
        <f t="shared" ref="EV102:EV127" si="582">IF(EU102="","",EU102-EU101)</f>
        <v/>
      </c>
      <c r="EW102" s="44"/>
      <c r="EX102" s="44" t="str">
        <f t="shared" ref="EX102:EX127" si="583">IF(EW102="","",EW101+EY101-EW102)</f>
        <v/>
      </c>
      <c r="EY102" s="44"/>
      <c r="EZ102" s="44"/>
      <c r="FA102" s="44"/>
      <c r="FB102" s="44" t="str">
        <f t="shared" si="549"/>
        <v/>
      </c>
      <c r="FC102" s="45" t="str">
        <f t="shared" si="550"/>
        <v/>
      </c>
      <c r="FD102" s="35"/>
      <c r="FF102" s="46"/>
      <c r="FG102" s="67"/>
      <c r="FH102" s="44" t="str">
        <f t="shared" ref="FH102:FH122" si="584">IF(FG102="","",FG102-FG101)</f>
        <v/>
      </c>
      <c r="FI102" s="44"/>
      <c r="FJ102" s="44"/>
      <c r="FK102" s="44"/>
      <c r="FL102" s="44" t="str">
        <f t="shared" ref="FL102:FL122" si="585">IF(FK102="","",FK101+FM101-FK102)</f>
        <v/>
      </c>
      <c r="FM102" s="44"/>
      <c r="FN102" s="44"/>
      <c r="FO102" s="44"/>
      <c r="FP102" s="44" t="str">
        <f t="shared" si="551"/>
        <v/>
      </c>
      <c r="FQ102" s="45" t="str">
        <f t="shared" si="552"/>
        <v/>
      </c>
      <c r="FR102" s="35"/>
      <c r="FT102" s="46"/>
      <c r="FU102" s="67"/>
      <c r="FV102" s="44" t="str">
        <f t="shared" ref="FV102:FV122" si="586">IF(FU102="","",FU102-FU101)</f>
        <v/>
      </c>
      <c r="FW102" s="44"/>
      <c r="FX102" s="44"/>
      <c r="FY102" s="44"/>
      <c r="FZ102" s="44" t="str">
        <f t="shared" ref="FZ102:FZ122" si="587">IF(FY102="","",FY101+GA101-FY102)</f>
        <v/>
      </c>
      <c r="GA102" s="44"/>
      <c r="GB102" s="44"/>
      <c r="GC102" s="44"/>
      <c r="GD102" s="44" t="str">
        <f t="shared" si="553"/>
        <v/>
      </c>
      <c r="GE102" s="45" t="str">
        <f t="shared" si="554"/>
        <v/>
      </c>
      <c r="GF102" s="35"/>
      <c r="GH102" s="46"/>
      <c r="GI102" s="67"/>
      <c r="GJ102" s="44" t="str">
        <f t="shared" ref="GJ102:GJ122" si="588">IF(GI102="","",GI102-GI101)</f>
        <v/>
      </c>
      <c r="GK102" s="44"/>
      <c r="GL102" s="44"/>
      <c r="GM102" s="44"/>
      <c r="GN102" s="44" t="str">
        <f t="shared" ref="GN102:GN122" si="589">IF(GM102="","",GM101+GO101-GM102)</f>
        <v/>
      </c>
      <c r="GO102" s="44"/>
      <c r="GP102" s="44"/>
      <c r="GQ102" s="44"/>
      <c r="GR102" s="44" t="str">
        <f t="shared" si="555"/>
        <v/>
      </c>
      <c r="GS102" s="45" t="str">
        <f t="shared" si="556"/>
        <v/>
      </c>
      <c r="GT102" s="35"/>
      <c r="GU102" s="27"/>
      <c r="GV102" s="46"/>
      <c r="GW102" s="67"/>
      <c r="GX102" s="44" t="str">
        <f t="shared" ref="GX102:GX122" si="590">IF(GW102="","",GW102-GW101)</f>
        <v/>
      </c>
      <c r="GY102" s="44"/>
      <c r="GZ102" s="44"/>
      <c r="HA102" s="44"/>
      <c r="HB102" s="44" t="str">
        <f t="shared" ref="HB102:HB122" si="591">IF(HA102="","",HA101+HC101-HA102)</f>
        <v/>
      </c>
      <c r="HC102" s="44"/>
      <c r="HD102" s="44"/>
      <c r="HE102" s="44"/>
      <c r="HF102" s="44" t="str">
        <f t="shared" si="557"/>
        <v/>
      </c>
      <c r="HG102" s="45" t="str">
        <f t="shared" si="558"/>
        <v/>
      </c>
      <c r="HH102" s="35"/>
      <c r="HJ102" s="46"/>
      <c r="HK102" s="67"/>
      <c r="HL102" s="44" t="str">
        <f t="shared" ref="HL102:HL122" si="592">IF(HK102="","",HK102-HK101)</f>
        <v/>
      </c>
      <c r="HM102" s="44"/>
      <c r="HN102" s="44"/>
      <c r="HO102" s="44"/>
      <c r="HP102" s="44" t="str">
        <f t="shared" ref="HP102:HP122" si="593">IF(HO102="","",HO101+HQ101-HO102)</f>
        <v/>
      </c>
      <c r="HQ102" s="44"/>
      <c r="HR102" s="44"/>
      <c r="HS102" s="44"/>
      <c r="HT102" s="44" t="str">
        <f t="shared" si="559"/>
        <v/>
      </c>
      <c r="HU102" s="45" t="str">
        <f t="shared" si="560"/>
        <v/>
      </c>
      <c r="HV102" s="35"/>
      <c r="HW102" s="61"/>
      <c r="HX102" s="74"/>
      <c r="HY102" s="81">
        <v>15056</v>
      </c>
      <c r="HZ102" s="76">
        <f t="shared" si="491"/>
        <v>304</v>
      </c>
      <c r="IA102" s="78">
        <v>128</v>
      </c>
      <c r="IB102" s="75">
        <f t="shared" si="492"/>
        <v>1</v>
      </c>
      <c r="IC102" s="75">
        <v>2</v>
      </c>
      <c r="ID102" s="75">
        <f t="shared" si="493"/>
        <v>1</v>
      </c>
      <c r="IE102" s="75">
        <v>1</v>
      </c>
      <c r="IF102" s="77" t="str">
        <f>IF(HY100="","",IF98)</f>
        <v>ボンボンドロップシール</v>
      </c>
      <c r="IG102" s="78">
        <f>IF(HY99="","",IG98)</f>
        <v>2000</v>
      </c>
      <c r="IH102" s="75">
        <f t="shared" si="494"/>
        <v>2000</v>
      </c>
      <c r="II102" s="79">
        <f>IF(ID102="","",IH102/(HZ100*100))</f>
        <v>4</v>
      </c>
      <c r="IJ102" s="35"/>
      <c r="IL102" s="74"/>
      <c r="IM102" s="81">
        <v>2197</v>
      </c>
      <c r="IN102" s="76">
        <f t="shared" si="495"/>
        <v>61</v>
      </c>
      <c r="IO102" s="78">
        <v>60</v>
      </c>
      <c r="IP102" s="75">
        <f t="shared" si="496"/>
        <v>5</v>
      </c>
      <c r="IQ102" s="75">
        <v>30</v>
      </c>
      <c r="IR102" s="75">
        <f t="shared" si="497"/>
        <v>5</v>
      </c>
      <c r="IS102" s="75">
        <v>0</v>
      </c>
      <c r="IT102" s="77" t="str">
        <f t="shared" si="533"/>
        <v>ボンドロシール</v>
      </c>
      <c r="IU102" s="78">
        <f t="shared" si="534"/>
        <v>200</v>
      </c>
      <c r="IV102" s="75">
        <f t="shared" si="499"/>
        <v>1000</v>
      </c>
      <c r="IW102" s="79">
        <f t="shared" si="500"/>
        <v>0.16393442622950818</v>
      </c>
      <c r="IX102" s="35"/>
      <c r="IY102" s="33"/>
      <c r="IZ102" s="74"/>
      <c r="JA102" s="81">
        <v>8490</v>
      </c>
      <c r="JB102" s="76">
        <f t="shared" si="501"/>
        <v>15</v>
      </c>
      <c r="JC102" s="78">
        <v>332</v>
      </c>
      <c r="JD102" s="75">
        <f t="shared" si="502"/>
        <v>0</v>
      </c>
      <c r="JE102" s="75">
        <v>15</v>
      </c>
      <c r="JF102" s="75">
        <f t="shared" si="503"/>
        <v>0</v>
      </c>
      <c r="JG102" s="75">
        <v>0</v>
      </c>
      <c r="JH102" s="77" t="str">
        <f t="shared" si="504"/>
        <v>雪見だいふくイヤホン</v>
      </c>
      <c r="JI102" s="78">
        <f t="shared" si="505"/>
        <v>1100</v>
      </c>
      <c r="JJ102" s="75">
        <f t="shared" si="506"/>
        <v>0</v>
      </c>
      <c r="JK102" s="79">
        <f t="shared" si="507"/>
        <v>0</v>
      </c>
      <c r="JL102" s="35"/>
      <c r="JM102" s="27"/>
      <c r="JN102" s="74"/>
      <c r="JO102" s="81">
        <v>7482</v>
      </c>
      <c r="JP102" s="76">
        <f t="shared" si="508"/>
        <v>32</v>
      </c>
      <c r="JQ102" s="78">
        <v>320</v>
      </c>
      <c r="JR102" s="75">
        <f t="shared" si="509"/>
        <v>5</v>
      </c>
      <c r="JS102" s="75">
        <v>34</v>
      </c>
      <c r="JT102" s="75">
        <f t="shared" si="510"/>
        <v>5</v>
      </c>
      <c r="JU102" s="75">
        <v>8</v>
      </c>
      <c r="JV102" s="77" t="str">
        <f t="shared" si="511"/>
        <v>しばこ</v>
      </c>
      <c r="JW102" s="78">
        <f t="shared" si="512"/>
        <v>200</v>
      </c>
      <c r="JX102" s="75">
        <f t="shared" si="513"/>
        <v>1000</v>
      </c>
      <c r="JY102" s="79">
        <f t="shared" si="514"/>
        <v>0.3125</v>
      </c>
      <c r="JZ102" s="35"/>
      <c r="KA102" s="61"/>
      <c r="KB102" s="74"/>
      <c r="KC102" s="81">
        <v>1231</v>
      </c>
      <c r="KD102" s="76">
        <f t="shared" si="515"/>
        <v>13</v>
      </c>
      <c r="KE102" s="78">
        <v>255</v>
      </c>
      <c r="KF102" s="75">
        <f t="shared" si="516"/>
        <v>0</v>
      </c>
      <c r="KG102" s="75">
        <v>12</v>
      </c>
      <c r="KH102" s="75">
        <f t="shared" si="517"/>
        <v>0</v>
      </c>
      <c r="KI102" s="75">
        <v>0</v>
      </c>
      <c r="KJ102" s="77" t="str">
        <f t="shared" si="518"/>
        <v>ゲームアーク</v>
      </c>
      <c r="KK102" s="78">
        <f t="shared" si="519"/>
        <v>500</v>
      </c>
      <c r="KL102" s="75">
        <f t="shared" si="520"/>
        <v>0</v>
      </c>
      <c r="KM102" s="79">
        <f t="shared" si="521"/>
        <v>0</v>
      </c>
      <c r="KN102" s="35"/>
      <c r="KO102" s="27"/>
      <c r="KP102" s="74"/>
      <c r="KQ102" s="81">
        <v>6456</v>
      </c>
      <c r="KR102" s="76">
        <f t="shared" si="522"/>
        <v>55</v>
      </c>
      <c r="KS102" s="78">
        <v>238</v>
      </c>
      <c r="KT102" s="75">
        <f t="shared" si="523"/>
        <v>1</v>
      </c>
      <c r="KU102" s="75">
        <v>8</v>
      </c>
      <c r="KV102" s="75">
        <f t="shared" si="524"/>
        <v>1</v>
      </c>
      <c r="KW102" s="75">
        <v>0</v>
      </c>
      <c r="KX102" s="77" t="str">
        <f t="shared" si="535"/>
        <v>キティしっぽ付ポーチ</v>
      </c>
      <c r="KY102" s="78">
        <f t="shared" si="536"/>
        <v>0</v>
      </c>
      <c r="KZ102" s="75">
        <f t="shared" si="525"/>
        <v>0</v>
      </c>
      <c r="LA102" s="79">
        <f t="shared" si="526"/>
        <v>0</v>
      </c>
      <c r="LB102" s="35"/>
      <c r="LC102" s="27"/>
      <c r="LD102" s="51" t="str">
        <f>IF(A84="","",A84)</f>
        <v/>
      </c>
      <c r="LE102" s="43"/>
      <c r="LF102" s="93"/>
      <c r="LG102" s="43"/>
      <c r="LH102" s="43"/>
      <c r="LI102" s="43"/>
      <c r="LJ102" s="87"/>
      <c r="LK102" s="43"/>
      <c r="LL102" s="64"/>
      <c r="LM102" s="47"/>
      <c r="LN102" s="87"/>
      <c r="LO102" s="54"/>
      <c r="LP102" s="35"/>
      <c r="LQ102" s="27"/>
      <c r="LR102" s="46"/>
      <c r="LS102" s="67"/>
      <c r="LT102" s="44" t="str">
        <f t="shared" ref="LT102:LT122" si="594">IF(LS102="","",LS102-LS101)</f>
        <v/>
      </c>
      <c r="LU102" s="44"/>
      <c r="LV102" s="44"/>
      <c r="LW102" s="44"/>
      <c r="LX102" s="44" t="str">
        <f t="shared" ref="LX102:LX122" si="595">IF(LW102="","",LW101+LY101-LW102)</f>
        <v/>
      </c>
      <c r="LY102" s="44"/>
      <c r="LZ102" s="44"/>
      <c r="MA102" s="44"/>
      <c r="MB102" s="44" t="str">
        <f t="shared" si="561"/>
        <v/>
      </c>
      <c r="MC102" s="45" t="str">
        <f t="shared" si="562"/>
        <v/>
      </c>
      <c r="MD102" s="35"/>
      <c r="ME102" s="27"/>
      <c r="MF102" s="46"/>
      <c r="MG102" s="67"/>
      <c r="MH102" s="44" t="str">
        <f t="shared" ref="MH102:MH122" si="596">IF(MG102="","",MG102-MG101)</f>
        <v/>
      </c>
      <c r="MI102" s="44"/>
      <c r="MJ102" s="44"/>
      <c r="MK102" s="44"/>
      <c r="ML102" s="44" t="str">
        <f t="shared" ref="ML102:ML122" si="597">IF(MK102="","",MK101+MM101-MK102)</f>
        <v/>
      </c>
      <c r="MM102" s="44"/>
      <c r="MN102" s="44"/>
      <c r="MO102" s="44"/>
      <c r="MP102" s="44" t="str">
        <f t="shared" si="563"/>
        <v/>
      </c>
      <c r="MQ102" s="45" t="str">
        <f t="shared" si="564"/>
        <v/>
      </c>
      <c r="MR102" s="35"/>
      <c r="MS102" s="27"/>
      <c r="MT102" s="46"/>
      <c r="MU102" s="67"/>
      <c r="MV102" s="44" t="str">
        <f t="shared" ref="MV102:MV122" si="598">IF(MU102="","",MU102-MU101)</f>
        <v/>
      </c>
      <c r="MW102" s="44"/>
      <c r="MX102" s="44"/>
      <c r="MY102" s="44"/>
      <c r="MZ102" s="44" t="str">
        <f t="shared" ref="MZ102:MZ122" si="599">IF(MY102="","",MY101+NA101-MY102)</f>
        <v/>
      </c>
      <c r="NA102" s="44"/>
      <c r="NB102" s="44"/>
      <c r="NC102" s="44"/>
      <c r="ND102" s="44" t="str">
        <f t="shared" si="565"/>
        <v/>
      </c>
      <c r="NE102" s="45" t="str">
        <f t="shared" si="566"/>
        <v/>
      </c>
      <c r="NF102" s="35"/>
      <c r="NG102" s="27"/>
      <c r="NH102" s="46"/>
      <c r="NI102" s="67"/>
      <c r="NJ102" s="44" t="str">
        <f t="shared" ref="NJ102:NJ122" si="600">IF(NI102="","",NI102-NI101)</f>
        <v/>
      </c>
      <c r="NK102" s="44"/>
      <c r="NL102" s="44"/>
      <c r="NM102" s="44"/>
      <c r="NN102" s="44" t="str">
        <f t="shared" ref="NN102:NN122" si="601">IF(NM102="","",NM101+NO101-NM102)</f>
        <v/>
      </c>
      <c r="NO102" s="44"/>
      <c r="NP102" s="44"/>
      <c r="NQ102" s="44"/>
      <c r="NR102" s="44" t="str">
        <f t="shared" si="567"/>
        <v/>
      </c>
      <c r="NS102" s="45" t="str">
        <f t="shared" si="568"/>
        <v/>
      </c>
      <c r="NT102" s="35"/>
    </row>
    <row r="103" spans="1:384" ht="15" customHeight="1" thickTop="1" x14ac:dyDescent="0.2">
      <c r="A103" s="38"/>
      <c r="B103" s="39"/>
      <c r="C103" s="40"/>
      <c r="D103" s="40"/>
      <c r="E103" s="41"/>
      <c r="F103" s="41"/>
      <c r="G103" s="40"/>
      <c r="H103" s="42"/>
      <c r="I103" s="44"/>
      <c r="J103" s="44" t="str">
        <f t="shared" si="569"/>
        <v/>
      </c>
      <c r="K103" s="44"/>
      <c r="L103" s="44"/>
      <c r="M103" s="44"/>
      <c r="N103" s="44" t="str">
        <f t="shared" si="570"/>
        <v/>
      </c>
      <c r="O103" s="44"/>
      <c r="P103" s="44"/>
      <c r="Q103" s="44"/>
      <c r="R103" s="44" t="str">
        <f t="shared" si="539"/>
        <v/>
      </c>
      <c r="S103" s="45" t="str">
        <f t="shared" si="540"/>
        <v/>
      </c>
      <c r="T103" s="35"/>
      <c r="U103" s="27"/>
      <c r="V103" s="46"/>
      <c r="W103" s="67"/>
      <c r="X103" s="44" t="str">
        <f t="shared" si="571"/>
        <v/>
      </c>
      <c r="Y103" s="44"/>
      <c r="Z103" s="44"/>
      <c r="AA103" s="44"/>
      <c r="AB103" s="44" t="str">
        <f t="shared" si="572"/>
        <v/>
      </c>
      <c r="AC103" s="44"/>
      <c r="AD103" s="44"/>
      <c r="AE103" s="44"/>
      <c r="AF103" s="44" t="str">
        <f t="shared" si="541"/>
        <v/>
      </c>
      <c r="AG103" s="45" t="str">
        <f t="shared" si="542"/>
        <v/>
      </c>
      <c r="AH103" s="35"/>
      <c r="AI103" s="27"/>
      <c r="AJ103" s="46"/>
      <c r="AK103" s="44"/>
      <c r="AL103" s="44" t="str">
        <f t="shared" si="573"/>
        <v/>
      </c>
      <c r="AM103" s="44"/>
      <c r="AN103" s="44" t="str">
        <f t="shared" si="574"/>
        <v/>
      </c>
      <c r="AO103" s="44"/>
      <c r="AP103" s="44" t="str">
        <f t="shared" si="575"/>
        <v/>
      </c>
      <c r="AQ103" s="44"/>
      <c r="AR103" s="44"/>
      <c r="AS103" s="44"/>
      <c r="AT103" s="44" t="str">
        <f t="shared" si="543"/>
        <v/>
      </c>
      <c r="AU103" s="45" t="str">
        <f t="shared" si="544"/>
        <v/>
      </c>
      <c r="AV103" s="35"/>
      <c r="AW103" s="27"/>
      <c r="AX103" s="46"/>
      <c r="AY103" s="44"/>
      <c r="AZ103" s="44" t="str">
        <f t="shared" si="576"/>
        <v/>
      </c>
      <c r="BA103" s="44"/>
      <c r="BB103" s="44" t="str">
        <f t="shared" si="577"/>
        <v/>
      </c>
      <c r="BC103" s="44"/>
      <c r="BD103" s="44" t="str">
        <f t="shared" si="578"/>
        <v/>
      </c>
      <c r="BE103" s="44"/>
      <c r="BF103" s="44"/>
      <c r="BG103" s="44"/>
      <c r="BH103" s="44" t="str">
        <f t="shared" si="545"/>
        <v/>
      </c>
      <c r="BI103" s="45" t="str">
        <f t="shared" si="546"/>
        <v/>
      </c>
      <c r="BJ103" s="35"/>
      <c r="BK103" s="50"/>
      <c r="BL103" s="51">
        <f>IF($A82="","",$A82)</f>
        <v>46090</v>
      </c>
      <c r="BM103" s="44">
        <v>14508</v>
      </c>
      <c r="BN103" s="43">
        <f t="shared" si="460"/>
        <v>29</v>
      </c>
      <c r="BO103" s="44">
        <v>526</v>
      </c>
      <c r="BP103" s="87">
        <f t="shared" si="461"/>
        <v>0</v>
      </c>
      <c r="BQ103" s="44">
        <v>18</v>
      </c>
      <c r="BR103" s="43">
        <f t="shared" si="462"/>
        <v>0</v>
      </c>
      <c r="BS103" s="43">
        <v>0</v>
      </c>
      <c r="BT103" s="53" t="str">
        <f t="shared" si="527"/>
        <v>キティギャルマスコット</v>
      </c>
      <c r="BU103" s="47">
        <f t="shared" si="528"/>
        <v>660</v>
      </c>
      <c r="BV103" s="44">
        <f t="shared" si="463"/>
        <v>0</v>
      </c>
      <c r="BW103" s="89">
        <f t="shared" si="464"/>
        <v>0</v>
      </c>
      <c r="BX103" s="35"/>
      <c r="BY103" s="27"/>
      <c r="BZ103" s="51">
        <f>IF($A82="","",$A82)</f>
        <v>46090</v>
      </c>
      <c r="CA103" s="44">
        <v>3109</v>
      </c>
      <c r="CB103" s="43">
        <f t="shared" si="465"/>
        <v>12</v>
      </c>
      <c r="CC103" s="44">
        <v>59</v>
      </c>
      <c r="CD103" s="87">
        <f t="shared" si="466"/>
        <v>0</v>
      </c>
      <c r="CE103" s="44">
        <v>9</v>
      </c>
      <c r="CF103" s="43">
        <f t="shared" si="467"/>
        <v>0</v>
      </c>
      <c r="CG103" s="43">
        <v>0</v>
      </c>
      <c r="CH103" s="53" t="str">
        <f t="shared" si="468"/>
        <v>サンリオケープポーチ</v>
      </c>
      <c r="CI103" s="47">
        <f t="shared" si="469"/>
        <v>900</v>
      </c>
      <c r="CJ103" s="44">
        <f t="shared" si="470"/>
        <v>0</v>
      </c>
      <c r="CK103" s="89">
        <f t="shared" si="471"/>
        <v>0</v>
      </c>
      <c r="CL103" s="35"/>
      <c r="CM103" s="27"/>
      <c r="CN103" s="51">
        <f>IF($A82="","",$A82)</f>
        <v>46090</v>
      </c>
      <c r="CO103" s="44">
        <v>2866</v>
      </c>
      <c r="CP103" s="43">
        <f t="shared" si="472"/>
        <v>26</v>
      </c>
      <c r="CQ103" s="44">
        <v>74</v>
      </c>
      <c r="CR103" s="87">
        <f t="shared" si="473"/>
        <v>2</v>
      </c>
      <c r="CS103" s="44">
        <v>15</v>
      </c>
      <c r="CT103" s="43">
        <f t="shared" si="474"/>
        <v>2</v>
      </c>
      <c r="CU103" s="43">
        <v>2</v>
      </c>
      <c r="CV103" s="53" t="str">
        <f t="shared" si="531"/>
        <v>ゲーム機柄イヤホン</v>
      </c>
      <c r="CW103" s="47">
        <f t="shared" si="532"/>
        <v>1100</v>
      </c>
      <c r="CX103" s="44">
        <f t="shared" si="475"/>
        <v>2200</v>
      </c>
      <c r="CY103" s="89">
        <f t="shared" si="476"/>
        <v>0.84615384615384615</v>
      </c>
      <c r="CZ103" s="35"/>
      <c r="DA103" s="58"/>
      <c r="DB103" s="51">
        <f>IF($A82="","",$A82)</f>
        <v>46090</v>
      </c>
      <c r="DC103" s="44">
        <v>8955</v>
      </c>
      <c r="DD103" s="43">
        <f t="shared" si="477"/>
        <v>21</v>
      </c>
      <c r="DE103" s="44">
        <v>323</v>
      </c>
      <c r="DF103" s="87">
        <f t="shared" si="478"/>
        <v>2</v>
      </c>
      <c r="DG103" s="44">
        <v>7</v>
      </c>
      <c r="DH103" s="43">
        <f t="shared" si="479"/>
        <v>2</v>
      </c>
      <c r="DI103" s="43">
        <v>7</v>
      </c>
      <c r="DJ103" s="53" t="s">
        <v>883</v>
      </c>
      <c r="DK103" s="47">
        <f t="shared" si="481"/>
        <v>1100</v>
      </c>
      <c r="DL103" s="44">
        <f t="shared" si="482"/>
        <v>2200</v>
      </c>
      <c r="DM103" s="89">
        <f t="shared" si="483"/>
        <v>1.0476190476190477</v>
      </c>
      <c r="DN103" s="35"/>
      <c r="DO103" s="27"/>
      <c r="DP103" s="51">
        <f>IF($A82="","",$A82)</f>
        <v>46090</v>
      </c>
      <c r="DQ103" s="44">
        <v>2875</v>
      </c>
      <c r="DR103" s="43">
        <f t="shared" si="484"/>
        <v>19</v>
      </c>
      <c r="DS103" s="44">
        <v>96</v>
      </c>
      <c r="DT103" s="87">
        <f t="shared" si="485"/>
        <v>1</v>
      </c>
      <c r="DU103" s="44">
        <v>23</v>
      </c>
      <c r="DV103" s="43">
        <f t="shared" si="486"/>
        <v>1</v>
      </c>
      <c r="DW103" s="43">
        <v>0</v>
      </c>
      <c r="DX103" s="53" t="str">
        <f t="shared" si="487"/>
        <v>ゲーム機柄ワイヤレスイヤホン</v>
      </c>
      <c r="DY103" s="47">
        <f t="shared" si="488"/>
        <v>700</v>
      </c>
      <c r="DZ103" s="44">
        <f t="shared" si="489"/>
        <v>700</v>
      </c>
      <c r="EA103" s="89">
        <f t="shared" si="490"/>
        <v>0.36842105263157893</v>
      </c>
      <c r="EB103" s="35"/>
      <c r="EC103" s="27"/>
      <c r="ED103" s="46"/>
      <c r="EE103" s="67"/>
      <c r="EF103" s="44" t="str">
        <f t="shared" si="579"/>
        <v/>
      </c>
      <c r="EG103" s="44"/>
      <c r="EH103" s="44"/>
      <c r="EI103" s="44"/>
      <c r="EJ103" s="44" t="str">
        <f t="shared" si="580"/>
        <v/>
      </c>
      <c r="EK103" s="44"/>
      <c r="EL103" s="44"/>
      <c r="EM103" s="44"/>
      <c r="EN103" s="44" t="str">
        <f t="shared" si="547"/>
        <v/>
      </c>
      <c r="EO103" s="45" t="str">
        <f t="shared" si="548"/>
        <v/>
      </c>
      <c r="EP103" s="35"/>
      <c r="EQ103" s="27"/>
      <c r="ER103" s="46"/>
      <c r="ES103" s="44"/>
      <c r="ET103" s="44" t="str">
        <f t="shared" si="581"/>
        <v/>
      </c>
      <c r="EU103" s="44"/>
      <c r="EV103" s="44" t="str">
        <f t="shared" si="582"/>
        <v/>
      </c>
      <c r="EW103" s="44"/>
      <c r="EX103" s="44" t="str">
        <f t="shared" si="583"/>
        <v/>
      </c>
      <c r="EY103" s="44"/>
      <c r="EZ103" s="44"/>
      <c r="FA103" s="44"/>
      <c r="FB103" s="44" t="str">
        <f t="shared" si="549"/>
        <v/>
      </c>
      <c r="FC103" s="45" t="str">
        <f t="shared" si="550"/>
        <v/>
      </c>
      <c r="FD103" s="35"/>
      <c r="FF103" s="46"/>
      <c r="FG103" s="67"/>
      <c r="FH103" s="44" t="str">
        <f t="shared" si="584"/>
        <v/>
      </c>
      <c r="FI103" s="44"/>
      <c r="FJ103" s="44"/>
      <c r="FK103" s="44"/>
      <c r="FL103" s="44" t="str">
        <f t="shared" si="585"/>
        <v/>
      </c>
      <c r="FM103" s="44"/>
      <c r="FN103" s="44"/>
      <c r="FO103" s="44"/>
      <c r="FP103" s="44" t="str">
        <f t="shared" si="551"/>
        <v/>
      </c>
      <c r="FQ103" s="45" t="str">
        <f t="shared" si="552"/>
        <v/>
      </c>
      <c r="FR103" s="35"/>
      <c r="FT103" s="46"/>
      <c r="FU103" s="67"/>
      <c r="FV103" s="44" t="str">
        <f t="shared" si="586"/>
        <v/>
      </c>
      <c r="FW103" s="44"/>
      <c r="FX103" s="44"/>
      <c r="FY103" s="44"/>
      <c r="FZ103" s="44" t="str">
        <f t="shared" si="587"/>
        <v/>
      </c>
      <c r="GA103" s="44"/>
      <c r="GB103" s="44"/>
      <c r="GC103" s="44"/>
      <c r="GD103" s="44" t="str">
        <f t="shared" si="553"/>
        <v/>
      </c>
      <c r="GE103" s="45" t="str">
        <f t="shared" si="554"/>
        <v/>
      </c>
      <c r="GF103" s="35"/>
      <c r="GH103" s="46"/>
      <c r="GI103" s="67"/>
      <c r="GJ103" s="44" t="str">
        <f t="shared" si="588"/>
        <v/>
      </c>
      <c r="GK103" s="44"/>
      <c r="GL103" s="44"/>
      <c r="GM103" s="44"/>
      <c r="GN103" s="44" t="str">
        <f t="shared" si="589"/>
        <v/>
      </c>
      <c r="GO103" s="44"/>
      <c r="GP103" s="44"/>
      <c r="GQ103" s="44"/>
      <c r="GR103" s="44" t="str">
        <f t="shared" si="555"/>
        <v/>
      </c>
      <c r="GS103" s="45" t="str">
        <f t="shared" si="556"/>
        <v/>
      </c>
      <c r="GT103" s="35"/>
      <c r="GU103" s="27"/>
      <c r="GV103" s="46"/>
      <c r="GW103" s="67"/>
      <c r="GX103" s="44" t="str">
        <f t="shared" si="590"/>
        <v/>
      </c>
      <c r="GY103" s="44"/>
      <c r="GZ103" s="44"/>
      <c r="HA103" s="44"/>
      <c r="HB103" s="44" t="str">
        <f t="shared" si="591"/>
        <v/>
      </c>
      <c r="HC103" s="44"/>
      <c r="HD103" s="44"/>
      <c r="HE103" s="44"/>
      <c r="HF103" s="44" t="str">
        <f t="shared" si="557"/>
        <v/>
      </c>
      <c r="HG103" s="45" t="str">
        <f t="shared" si="558"/>
        <v/>
      </c>
      <c r="HH103" s="35"/>
      <c r="HJ103" s="46"/>
      <c r="HK103" s="67"/>
      <c r="HL103" s="44" t="str">
        <f t="shared" si="592"/>
        <v/>
      </c>
      <c r="HM103" s="44"/>
      <c r="HN103" s="44"/>
      <c r="HO103" s="44"/>
      <c r="HP103" s="44" t="str">
        <f t="shared" si="593"/>
        <v/>
      </c>
      <c r="HQ103" s="44"/>
      <c r="HR103" s="44"/>
      <c r="HS103" s="44"/>
      <c r="HT103" s="44" t="str">
        <f t="shared" si="559"/>
        <v/>
      </c>
      <c r="HU103" s="45" t="str">
        <f t="shared" si="560"/>
        <v/>
      </c>
      <c r="HV103" s="35"/>
      <c r="HW103" s="61"/>
      <c r="HX103" s="51">
        <f>IF($A82="","",$A82)</f>
        <v>46090</v>
      </c>
      <c r="HY103" s="44">
        <v>257</v>
      </c>
      <c r="HZ103" s="43">
        <f t="shared" si="491"/>
        <v>54</v>
      </c>
      <c r="IA103" s="44">
        <v>11</v>
      </c>
      <c r="IB103" s="87">
        <f t="shared" si="492"/>
        <v>3</v>
      </c>
      <c r="IC103" s="44">
        <v>0</v>
      </c>
      <c r="ID103" s="43">
        <f t="shared" si="493"/>
        <v>3</v>
      </c>
      <c r="IE103" s="43">
        <v>3</v>
      </c>
      <c r="IF103" s="53" t="str">
        <f>IF(HY103="","",IF99)</f>
        <v>ジュエルドロップシール</v>
      </c>
      <c r="IG103" s="47">
        <f>IF(HY103="","",IG99)</f>
        <v>1500</v>
      </c>
      <c r="IH103" s="44">
        <f t="shared" si="494"/>
        <v>4500</v>
      </c>
      <c r="II103" s="89">
        <f>IF(ID103="","",IH103/(HZ103*100))</f>
        <v>0.83333333333333337</v>
      </c>
      <c r="IJ103" s="35"/>
      <c r="IL103" s="51">
        <f>IF($A82="","",$A82)</f>
        <v>46090</v>
      </c>
      <c r="IM103" s="44">
        <v>2511</v>
      </c>
      <c r="IN103" s="43">
        <f t="shared" si="495"/>
        <v>63</v>
      </c>
      <c r="IO103" s="44">
        <v>45</v>
      </c>
      <c r="IP103" s="87">
        <f t="shared" si="496"/>
        <v>1</v>
      </c>
      <c r="IQ103" s="44">
        <v>11</v>
      </c>
      <c r="IR103" s="43">
        <f t="shared" si="497"/>
        <v>1</v>
      </c>
      <c r="IS103" s="43">
        <v>0</v>
      </c>
      <c r="IT103" s="53" t="str">
        <f t="shared" si="533"/>
        <v>キティボアバンスクリップ</v>
      </c>
      <c r="IU103" s="47">
        <f t="shared" si="534"/>
        <v>1100</v>
      </c>
      <c r="IV103" s="44">
        <f t="shared" si="499"/>
        <v>1100</v>
      </c>
      <c r="IW103" s="89">
        <f t="shared" si="500"/>
        <v>0.17460317460317459</v>
      </c>
      <c r="IX103" s="35"/>
      <c r="IY103" s="33"/>
      <c r="IZ103" s="51">
        <f>IF($A82="","",$A82)</f>
        <v>46090</v>
      </c>
      <c r="JA103" s="44">
        <v>9371</v>
      </c>
      <c r="JB103" s="43">
        <f t="shared" si="501"/>
        <v>15</v>
      </c>
      <c r="JC103" s="44">
        <v>367</v>
      </c>
      <c r="JD103" s="87">
        <f t="shared" si="502"/>
        <v>0</v>
      </c>
      <c r="JE103" s="44">
        <v>9</v>
      </c>
      <c r="JF103" s="43">
        <f t="shared" si="503"/>
        <v>0</v>
      </c>
      <c r="JG103" s="43">
        <v>2</v>
      </c>
      <c r="JH103" s="53" t="str">
        <f t="shared" si="504"/>
        <v>サンリオデニムポーチ</v>
      </c>
      <c r="JI103" s="47">
        <f t="shared" si="505"/>
        <v>1300</v>
      </c>
      <c r="JJ103" s="44">
        <f t="shared" si="506"/>
        <v>0</v>
      </c>
      <c r="JK103" s="89">
        <f t="shared" si="507"/>
        <v>0</v>
      </c>
      <c r="JL103" s="35" t="s">
        <v>1028</v>
      </c>
      <c r="JM103" s="27"/>
      <c r="JN103" s="51">
        <f>IF($A82="","",$A82)</f>
        <v>46090</v>
      </c>
      <c r="JO103" s="44">
        <v>331</v>
      </c>
      <c r="JP103" s="43">
        <f t="shared" si="508"/>
        <v>83</v>
      </c>
      <c r="JQ103" s="44">
        <v>229</v>
      </c>
      <c r="JR103" s="87">
        <f t="shared" si="509"/>
        <v>2</v>
      </c>
      <c r="JS103" s="44">
        <v>19</v>
      </c>
      <c r="JT103" s="43">
        <f t="shared" si="510"/>
        <v>1</v>
      </c>
      <c r="JU103" s="43">
        <v>0</v>
      </c>
      <c r="JV103" s="53" t="str">
        <f t="shared" si="511"/>
        <v>モンチッチがま口</v>
      </c>
      <c r="JW103" s="47">
        <f t="shared" si="512"/>
        <v>400</v>
      </c>
      <c r="JX103" s="44">
        <f t="shared" si="513"/>
        <v>400</v>
      </c>
      <c r="JY103" s="89">
        <f t="shared" si="514"/>
        <v>4.8192771084337352E-2</v>
      </c>
      <c r="JZ103" s="35"/>
      <c r="KA103" s="61"/>
      <c r="KB103" s="51">
        <f>IF($A82="","",$A82)</f>
        <v>46090</v>
      </c>
      <c r="KC103" s="44">
        <v>7247</v>
      </c>
      <c r="KD103" s="43">
        <f t="shared" si="515"/>
        <v>124</v>
      </c>
      <c r="KE103" s="44">
        <v>233</v>
      </c>
      <c r="KF103" s="87">
        <f t="shared" si="516"/>
        <v>2</v>
      </c>
      <c r="KG103" s="44">
        <v>8</v>
      </c>
      <c r="KH103" s="43">
        <f t="shared" si="517"/>
        <v>2</v>
      </c>
      <c r="KI103" s="43">
        <v>0</v>
      </c>
      <c r="KJ103" s="53" t="str">
        <f t="shared" si="518"/>
        <v>サンリオヒョウ柄ヘアバンド</v>
      </c>
      <c r="KK103" s="47">
        <f t="shared" si="519"/>
        <v>1100</v>
      </c>
      <c r="KL103" s="44">
        <f t="shared" si="520"/>
        <v>2200</v>
      </c>
      <c r="KM103" s="89">
        <f t="shared" si="521"/>
        <v>0.17741935483870969</v>
      </c>
      <c r="KN103" s="35"/>
      <c r="KO103" s="27"/>
      <c r="KP103" s="51">
        <f>IF($A82="","",$A82)</f>
        <v>46090</v>
      </c>
      <c r="KQ103" s="44">
        <v>5553</v>
      </c>
      <c r="KR103" s="43">
        <f t="shared" si="522"/>
        <v>50</v>
      </c>
      <c r="KS103" s="44">
        <v>317</v>
      </c>
      <c r="KT103" s="87">
        <f t="shared" si="523"/>
        <v>2</v>
      </c>
      <c r="KU103" s="44">
        <v>5</v>
      </c>
      <c r="KV103" s="43">
        <f t="shared" si="524"/>
        <v>2</v>
      </c>
      <c r="KW103" s="43">
        <v>0</v>
      </c>
      <c r="KX103" s="53" t="str">
        <f t="shared" si="535"/>
        <v>キティボアバンスクリップ</v>
      </c>
      <c r="KY103" s="47">
        <f t="shared" si="536"/>
        <v>1100</v>
      </c>
      <c r="KZ103" s="44">
        <f t="shared" si="525"/>
        <v>2200</v>
      </c>
      <c r="LA103" s="89">
        <f t="shared" si="526"/>
        <v>0.44</v>
      </c>
      <c r="LB103" s="35"/>
      <c r="LC103" s="27"/>
      <c r="LD103" s="46"/>
      <c r="LE103" s="44"/>
      <c r="LF103" s="44"/>
      <c r="LG103" s="44"/>
      <c r="LH103" s="44"/>
      <c r="LI103" s="43"/>
      <c r="LJ103" s="44"/>
      <c r="LK103" s="44"/>
      <c r="LL103" s="72"/>
      <c r="LM103" s="67"/>
      <c r="LN103" s="44"/>
      <c r="LO103" s="45"/>
      <c r="LP103" s="35"/>
      <c r="LQ103" s="27"/>
      <c r="LR103" s="46"/>
      <c r="LS103" s="67"/>
      <c r="LT103" s="44" t="str">
        <f t="shared" si="594"/>
        <v/>
      </c>
      <c r="LU103" s="44"/>
      <c r="LV103" s="44"/>
      <c r="LW103" s="44"/>
      <c r="LX103" s="44" t="str">
        <f t="shared" si="595"/>
        <v/>
      </c>
      <c r="LY103" s="44"/>
      <c r="LZ103" s="44"/>
      <c r="MA103" s="44"/>
      <c r="MB103" s="44" t="str">
        <f t="shared" si="561"/>
        <v/>
      </c>
      <c r="MC103" s="45" t="str">
        <f t="shared" si="562"/>
        <v/>
      </c>
      <c r="MD103" s="35"/>
      <c r="ME103" s="27"/>
      <c r="MF103" s="46"/>
      <c r="MG103" s="67"/>
      <c r="MH103" s="44" t="str">
        <f t="shared" si="596"/>
        <v/>
      </c>
      <c r="MI103" s="44"/>
      <c r="MJ103" s="44"/>
      <c r="MK103" s="44"/>
      <c r="ML103" s="44" t="str">
        <f t="shared" si="597"/>
        <v/>
      </c>
      <c r="MM103" s="44"/>
      <c r="MN103" s="44"/>
      <c r="MO103" s="44"/>
      <c r="MP103" s="44" t="str">
        <f t="shared" si="563"/>
        <v/>
      </c>
      <c r="MQ103" s="45" t="str">
        <f t="shared" si="564"/>
        <v/>
      </c>
      <c r="MR103" s="35"/>
      <c r="MS103" s="27"/>
      <c r="MT103" s="46"/>
      <c r="MU103" s="67"/>
      <c r="MV103" s="44" t="str">
        <f t="shared" si="598"/>
        <v/>
      </c>
      <c r="MW103" s="44"/>
      <c r="MX103" s="44"/>
      <c r="MY103" s="44"/>
      <c r="MZ103" s="44" t="str">
        <f t="shared" si="599"/>
        <v/>
      </c>
      <c r="NA103" s="44"/>
      <c r="NB103" s="44"/>
      <c r="NC103" s="44"/>
      <c r="ND103" s="44" t="str">
        <f t="shared" si="565"/>
        <v/>
      </c>
      <c r="NE103" s="45" t="str">
        <f t="shared" si="566"/>
        <v/>
      </c>
      <c r="NF103" s="35"/>
      <c r="NG103" s="27"/>
      <c r="NH103" s="46"/>
      <c r="NI103" s="67"/>
      <c r="NJ103" s="44" t="str">
        <f t="shared" si="600"/>
        <v/>
      </c>
      <c r="NK103" s="44"/>
      <c r="NL103" s="44"/>
      <c r="NM103" s="44"/>
      <c r="NN103" s="44" t="str">
        <f t="shared" si="601"/>
        <v/>
      </c>
      <c r="NO103" s="44"/>
      <c r="NP103" s="44"/>
      <c r="NQ103" s="44"/>
      <c r="NR103" s="44" t="str">
        <f t="shared" si="567"/>
        <v/>
      </c>
      <c r="NS103" s="45" t="str">
        <f t="shared" si="568"/>
        <v/>
      </c>
      <c r="NT103" s="35"/>
    </row>
    <row r="104" spans="1:384" ht="15" customHeight="1" thickBot="1" x14ac:dyDescent="0.25">
      <c r="A104" s="38"/>
      <c r="B104" s="39"/>
      <c r="C104" s="40"/>
      <c r="D104" s="40"/>
      <c r="E104" s="41"/>
      <c r="F104" s="41"/>
      <c r="G104" s="40"/>
      <c r="H104" s="42"/>
      <c r="I104" s="44"/>
      <c r="J104" s="44" t="str">
        <f t="shared" si="569"/>
        <v/>
      </c>
      <c r="K104" s="44"/>
      <c r="L104" s="44"/>
      <c r="M104" s="44"/>
      <c r="N104" s="44" t="str">
        <f t="shared" si="570"/>
        <v/>
      </c>
      <c r="O104" s="44"/>
      <c r="P104" s="44"/>
      <c r="Q104" s="44"/>
      <c r="R104" s="44" t="str">
        <f t="shared" si="539"/>
        <v/>
      </c>
      <c r="S104" s="45" t="str">
        <f t="shared" si="540"/>
        <v/>
      </c>
      <c r="T104" s="35"/>
      <c r="U104" s="27"/>
      <c r="V104" s="46"/>
      <c r="W104" s="67"/>
      <c r="X104" s="44" t="str">
        <f t="shared" si="571"/>
        <v/>
      </c>
      <c r="Y104" s="44"/>
      <c r="Z104" s="44"/>
      <c r="AA104" s="44"/>
      <c r="AB104" s="44" t="str">
        <f t="shared" si="572"/>
        <v/>
      </c>
      <c r="AC104" s="44"/>
      <c r="AD104" s="44"/>
      <c r="AE104" s="44"/>
      <c r="AF104" s="44" t="str">
        <f t="shared" si="541"/>
        <v/>
      </c>
      <c r="AG104" s="45" t="str">
        <f t="shared" si="542"/>
        <v/>
      </c>
      <c r="AH104" s="35"/>
      <c r="AI104" s="27"/>
      <c r="AJ104" s="46"/>
      <c r="AK104" s="44"/>
      <c r="AL104" s="44" t="str">
        <f t="shared" si="573"/>
        <v/>
      </c>
      <c r="AM104" s="44"/>
      <c r="AN104" s="44" t="str">
        <f t="shared" si="574"/>
        <v/>
      </c>
      <c r="AO104" s="44"/>
      <c r="AP104" s="44" t="str">
        <f t="shared" si="575"/>
        <v/>
      </c>
      <c r="AQ104" s="44"/>
      <c r="AR104" s="44"/>
      <c r="AS104" s="44"/>
      <c r="AT104" s="44" t="str">
        <f t="shared" si="543"/>
        <v/>
      </c>
      <c r="AU104" s="45" t="str">
        <f t="shared" si="544"/>
        <v/>
      </c>
      <c r="AV104" s="35"/>
      <c r="AW104" s="27"/>
      <c r="AX104" s="46"/>
      <c r="AY104" s="44"/>
      <c r="AZ104" s="44" t="str">
        <f t="shared" si="576"/>
        <v/>
      </c>
      <c r="BA104" s="44"/>
      <c r="BB104" s="44" t="str">
        <f t="shared" si="577"/>
        <v/>
      </c>
      <c r="BC104" s="44"/>
      <c r="BD104" s="44" t="str">
        <f t="shared" si="578"/>
        <v/>
      </c>
      <c r="BE104" s="44"/>
      <c r="BF104" s="44"/>
      <c r="BG104" s="44"/>
      <c r="BH104" s="44" t="str">
        <f t="shared" si="545"/>
        <v/>
      </c>
      <c r="BI104" s="45" t="str">
        <f t="shared" si="546"/>
        <v/>
      </c>
      <c r="BJ104" s="35"/>
      <c r="BK104" s="50"/>
      <c r="BL104" s="46"/>
      <c r="BM104" s="43">
        <v>11812</v>
      </c>
      <c r="BN104" s="44">
        <f t="shared" si="460"/>
        <v>27</v>
      </c>
      <c r="BO104" s="43">
        <v>345</v>
      </c>
      <c r="BP104" s="44">
        <f t="shared" si="461"/>
        <v>1</v>
      </c>
      <c r="BQ104" s="43">
        <v>10</v>
      </c>
      <c r="BR104" s="44">
        <f t="shared" si="462"/>
        <v>1</v>
      </c>
      <c r="BS104" s="43">
        <v>1</v>
      </c>
      <c r="BT104" s="60" t="str">
        <f t="shared" si="527"/>
        <v>サンリオヘアバンド</v>
      </c>
      <c r="BU104" s="67">
        <v>1100</v>
      </c>
      <c r="BV104" s="43">
        <f t="shared" si="463"/>
        <v>1100</v>
      </c>
      <c r="BW104" s="45">
        <f t="shared" si="464"/>
        <v>0.40740740740740738</v>
      </c>
      <c r="BX104" s="35"/>
      <c r="BY104" s="27"/>
      <c r="BZ104" s="46"/>
      <c r="CA104" s="43">
        <v>3306</v>
      </c>
      <c r="CB104" s="44">
        <f t="shared" si="465"/>
        <v>16</v>
      </c>
      <c r="CC104" s="43">
        <v>86</v>
      </c>
      <c r="CD104" s="44">
        <f t="shared" si="466"/>
        <v>1</v>
      </c>
      <c r="CE104" s="43">
        <v>8</v>
      </c>
      <c r="CF104" s="44">
        <f t="shared" si="467"/>
        <v>1</v>
      </c>
      <c r="CG104" s="43">
        <v>3</v>
      </c>
      <c r="CH104" s="60" t="str">
        <f t="shared" si="468"/>
        <v>ギャルキティフェイスポーチ</v>
      </c>
      <c r="CI104" s="67">
        <f t="shared" si="469"/>
        <v>1000</v>
      </c>
      <c r="CJ104" s="43">
        <f t="shared" si="470"/>
        <v>1000</v>
      </c>
      <c r="CK104" s="45">
        <f t="shared" si="471"/>
        <v>0.625</v>
      </c>
      <c r="CL104" s="35" t="s">
        <v>1120</v>
      </c>
      <c r="CM104" s="27"/>
      <c r="CN104" s="46"/>
      <c r="CO104" s="43">
        <v>2257</v>
      </c>
      <c r="CP104" s="44">
        <f t="shared" si="472"/>
        <v>19</v>
      </c>
      <c r="CQ104" s="43">
        <v>63</v>
      </c>
      <c r="CR104" s="44">
        <f t="shared" si="473"/>
        <v>4</v>
      </c>
      <c r="CS104" s="43">
        <v>17</v>
      </c>
      <c r="CT104" s="44">
        <f t="shared" si="474"/>
        <v>3</v>
      </c>
      <c r="CU104" s="43">
        <v>0</v>
      </c>
      <c r="CV104" s="60" t="str">
        <f t="shared" si="531"/>
        <v>キティウインドウチャーム</v>
      </c>
      <c r="CW104" s="67">
        <f t="shared" si="532"/>
        <v>660</v>
      </c>
      <c r="CX104" s="43">
        <f t="shared" si="475"/>
        <v>1980</v>
      </c>
      <c r="CY104" s="45">
        <f t="shared" si="476"/>
        <v>1.0421052631578946</v>
      </c>
      <c r="CZ104" s="35"/>
      <c r="DA104" s="58"/>
      <c r="DB104" s="46"/>
      <c r="DC104" s="43">
        <v>8174</v>
      </c>
      <c r="DD104" s="44">
        <f t="shared" si="477"/>
        <v>45</v>
      </c>
      <c r="DE104" s="43">
        <v>349</v>
      </c>
      <c r="DF104" s="44">
        <f t="shared" si="478"/>
        <v>9</v>
      </c>
      <c r="DG104" s="43">
        <v>9</v>
      </c>
      <c r="DH104" s="44">
        <f t="shared" si="479"/>
        <v>10</v>
      </c>
      <c r="DI104" s="43">
        <v>7</v>
      </c>
      <c r="DJ104" s="60" t="s">
        <v>1130</v>
      </c>
      <c r="DK104" s="67">
        <f t="shared" si="481"/>
        <v>500</v>
      </c>
      <c r="DL104" s="43">
        <f t="shared" si="482"/>
        <v>5000</v>
      </c>
      <c r="DM104" s="45">
        <f t="shared" si="483"/>
        <v>1.1111111111111112</v>
      </c>
      <c r="DN104" s="35"/>
      <c r="DO104" s="27"/>
      <c r="DP104" s="46"/>
      <c r="DQ104" s="43">
        <v>4195</v>
      </c>
      <c r="DR104" s="44">
        <f t="shared" si="484"/>
        <v>13</v>
      </c>
      <c r="DS104" s="43">
        <v>114</v>
      </c>
      <c r="DT104" s="44">
        <f t="shared" si="485"/>
        <v>1</v>
      </c>
      <c r="DU104" s="43">
        <v>8</v>
      </c>
      <c r="DV104" s="44">
        <f t="shared" si="486"/>
        <v>1</v>
      </c>
      <c r="DW104" s="43">
        <v>2</v>
      </c>
      <c r="DX104" s="60" t="str">
        <f t="shared" si="487"/>
        <v>サンリオヘアバンド</v>
      </c>
      <c r="DY104" s="67">
        <f t="shared" si="488"/>
        <v>660</v>
      </c>
      <c r="DZ104" s="43">
        <f t="shared" si="489"/>
        <v>660</v>
      </c>
      <c r="EA104" s="45">
        <f t="shared" si="490"/>
        <v>0.50769230769230766</v>
      </c>
      <c r="EB104" s="35"/>
      <c r="EC104" s="27"/>
      <c r="ED104" s="46"/>
      <c r="EE104" s="67"/>
      <c r="EF104" s="44" t="str">
        <f t="shared" si="579"/>
        <v/>
      </c>
      <c r="EG104" s="44"/>
      <c r="EH104" s="44"/>
      <c r="EI104" s="44"/>
      <c r="EJ104" s="44" t="str">
        <f t="shared" si="580"/>
        <v/>
      </c>
      <c r="EK104" s="44"/>
      <c r="EL104" s="44"/>
      <c r="EM104" s="44"/>
      <c r="EN104" s="44" t="str">
        <f t="shared" si="547"/>
        <v/>
      </c>
      <c r="EO104" s="45" t="str">
        <f t="shared" si="548"/>
        <v/>
      </c>
      <c r="EP104" s="35"/>
      <c r="EQ104" s="27"/>
      <c r="ER104" s="46"/>
      <c r="ES104" s="44"/>
      <c r="ET104" s="44" t="str">
        <f t="shared" si="581"/>
        <v/>
      </c>
      <c r="EU104" s="44"/>
      <c r="EV104" s="44" t="str">
        <f t="shared" si="582"/>
        <v/>
      </c>
      <c r="EW104" s="44"/>
      <c r="EX104" s="44" t="str">
        <f t="shared" si="583"/>
        <v/>
      </c>
      <c r="EY104" s="44"/>
      <c r="EZ104" s="44"/>
      <c r="FA104" s="44"/>
      <c r="FB104" s="44" t="str">
        <f t="shared" si="549"/>
        <v/>
      </c>
      <c r="FC104" s="45" t="str">
        <f t="shared" si="550"/>
        <v/>
      </c>
      <c r="FD104" s="35"/>
      <c r="FF104" s="46"/>
      <c r="FG104" s="67"/>
      <c r="FH104" s="44" t="str">
        <f t="shared" si="584"/>
        <v/>
      </c>
      <c r="FI104" s="44"/>
      <c r="FJ104" s="44"/>
      <c r="FK104" s="44"/>
      <c r="FL104" s="44" t="str">
        <f t="shared" si="585"/>
        <v/>
      </c>
      <c r="FM104" s="44"/>
      <c r="FN104" s="44"/>
      <c r="FO104" s="44"/>
      <c r="FP104" s="44" t="str">
        <f t="shared" si="551"/>
        <v/>
      </c>
      <c r="FQ104" s="45" t="str">
        <f t="shared" si="552"/>
        <v/>
      </c>
      <c r="FR104" s="35"/>
      <c r="FT104" s="46"/>
      <c r="FU104" s="67"/>
      <c r="FV104" s="44" t="str">
        <f t="shared" si="586"/>
        <v/>
      </c>
      <c r="FW104" s="44"/>
      <c r="FX104" s="44"/>
      <c r="FY104" s="44"/>
      <c r="FZ104" s="44" t="str">
        <f t="shared" si="587"/>
        <v/>
      </c>
      <c r="GA104" s="44"/>
      <c r="GB104" s="44"/>
      <c r="GC104" s="44"/>
      <c r="GD104" s="44" t="str">
        <f t="shared" si="553"/>
        <v/>
      </c>
      <c r="GE104" s="45" t="str">
        <f t="shared" si="554"/>
        <v/>
      </c>
      <c r="GF104" s="35"/>
      <c r="GH104" s="46"/>
      <c r="GI104" s="67"/>
      <c r="GJ104" s="44" t="str">
        <f t="shared" si="588"/>
        <v/>
      </c>
      <c r="GK104" s="44"/>
      <c r="GL104" s="44"/>
      <c r="GM104" s="44"/>
      <c r="GN104" s="44" t="str">
        <f t="shared" si="589"/>
        <v/>
      </c>
      <c r="GO104" s="44"/>
      <c r="GP104" s="44"/>
      <c r="GQ104" s="44"/>
      <c r="GR104" s="44" t="str">
        <f t="shared" si="555"/>
        <v/>
      </c>
      <c r="GS104" s="45" t="str">
        <f t="shared" si="556"/>
        <v/>
      </c>
      <c r="GT104" s="35"/>
      <c r="GU104" s="27"/>
      <c r="GV104" s="46"/>
      <c r="GW104" s="67"/>
      <c r="GX104" s="44" t="str">
        <f t="shared" si="590"/>
        <v/>
      </c>
      <c r="GY104" s="44"/>
      <c r="GZ104" s="44"/>
      <c r="HA104" s="44"/>
      <c r="HB104" s="44" t="str">
        <f t="shared" si="591"/>
        <v/>
      </c>
      <c r="HC104" s="44"/>
      <c r="HD104" s="44"/>
      <c r="HE104" s="44"/>
      <c r="HF104" s="44" t="str">
        <f t="shared" si="557"/>
        <v/>
      </c>
      <c r="HG104" s="45" t="str">
        <f t="shared" si="558"/>
        <v/>
      </c>
      <c r="HH104" s="35"/>
      <c r="HJ104" s="46"/>
      <c r="HK104" s="67"/>
      <c r="HL104" s="44" t="str">
        <f t="shared" si="592"/>
        <v/>
      </c>
      <c r="HM104" s="44"/>
      <c r="HN104" s="44"/>
      <c r="HO104" s="44"/>
      <c r="HP104" s="44" t="str">
        <f t="shared" si="593"/>
        <v/>
      </c>
      <c r="HQ104" s="44"/>
      <c r="HR104" s="44"/>
      <c r="HS104" s="44"/>
      <c r="HT104" s="44" t="str">
        <f t="shared" si="559"/>
        <v/>
      </c>
      <c r="HU104" s="45" t="str">
        <f t="shared" si="560"/>
        <v/>
      </c>
      <c r="HV104" s="35"/>
      <c r="HW104" s="61"/>
      <c r="HX104" s="46"/>
      <c r="HY104" s="43">
        <v>208</v>
      </c>
      <c r="HZ104" s="44">
        <f t="shared" si="491"/>
        <v>24</v>
      </c>
      <c r="IA104" s="43">
        <v>14</v>
      </c>
      <c r="IB104" s="44">
        <f t="shared" si="492"/>
        <v>1</v>
      </c>
      <c r="IC104" s="43">
        <v>2</v>
      </c>
      <c r="ID104" s="44">
        <f t="shared" si="493"/>
        <v>1</v>
      </c>
      <c r="IE104" s="43">
        <v>1</v>
      </c>
      <c r="IF104" s="60" t="str">
        <f>IF(HY104="","",IF100)</f>
        <v>安価シール</v>
      </c>
      <c r="IG104" s="67">
        <f>IF(HY103="","",IG100)</f>
        <v>500</v>
      </c>
      <c r="IH104" s="43">
        <f t="shared" si="494"/>
        <v>500</v>
      </c>
      <c r="II104" s="45">
        <f>IF(ID104="","",IH104/(HZ104*100))</f>
        <v>0.20833333333333334</v>
      </c>
      <c r="IJ104" s="35"/>
      <c r="IL104" s="46"/>
      <c r="IM104" s="43">
        <v>1301</v>
      </c>
      <c r="IN104" s="69">
        <f t="shared" si="495"/>
        <v>26</v>
      </c>
      <c r="IO104" s="43">
        <v>39</v>
      </c>
      <c r="IP104" s="44">
        <f t="shared" si="496"/>
        <v>0</v>
      </c>
      <c r="IQ104" s="43">
        <v>12</v>
      </c>
      <c r="IR104" s="44">
        <f t="shared" si="497"/>
        <v>0</v>
      </c>
      <c r="IS104" s="43">
        <v>0</v>
      </c>
      <c r="IT104" s="60" t="s">
        <v>1122</v>
      </c>
      <c r="IU104" s="67">
        <v>900</v>
      </c>
      <c r="IV104" s="43">
        <f t="shared" si="499"/>
        <v>0</v>
      </c>
      <c r="IW104" s="45">
        <f t="shared" si="500"/>
        <v>0</v>
      </c>
      <c r="IX104" s="35"/>
      <c r="IY104" s="33"/>
      <c r="IZ104" s="46"/>
      <c r="JA104" s="43">
        <v>5909</v>
      </c>
      <c r="JB104" s="44">
        <f t="shared" si="501"/>
        <v>10</v>
      </c>
      <c r="JC104" s="43">
        <v>174</v>
      </c>
      <c r="JD104" s="44">
        <f t="shared" si="502"/>
        <v>0</v>
      </c>
      <c r="JE104" s="43">
        <v>12</v>
      </c>
      <c r="JF104" s="44">
        <f t="shared" si="503"/>
        <v>1</v>
      </c>
      <c r="JG104" s="43">
        <v>0</v>
      </c>
      <c r="JH104" s="60" t="str">
        <f t="shared" si="504"/>
        <v>ギャルキティマスコット</v>
      </c>
      <c r="JI104" s="67">
        <f t="shared" si="505"/>
        <v>500</v>
      </c>
      <c r="JJ104" s="43">
        <f t="shared" si="506"/>
        <v>500</v>
      </c>
      <c r="JK104" s="45">
        <f t="shared" si="507"/>
        <v>0.5</v>
      </c>
      <c r="JL104" s="35" t="s">
        <v>1128</v>
      </c>
      <c r="JM104" s="27"/>
      <c r="JN104" s="46"/>
      <c r="JO104" s="43">
        <v>6643</v>
      </c>
      <c r="JP104" s="44">
        <f t="shared" si="508"/>
        <v>31</v>
      </c>
      <c r="JQ104" s="43">
        <v>174</v>
      </c>
      <c r="JR104" s="44">
        <f t="shared" si="509"/>
        <v>3</v>
      </c>
      <c r="JS104" s="43">
        <v>6</v>
      </c>
      <c r="JT104" s="44">
        <f t="shared" si="510"/>
        <v>4</v>
      </c>
      <c r="JU104" s="43">
        <v>0</v>
      </c>
      <c r="JV104" s="60" t="s">
        <v>1124</v>
      </c>
      <c r="JW104" s="67"/>
      <c r="JX104" s="43">
        <f t="shared" si="513"/>
        <v>0</v>
      </c>
      <c r="JY104" s="45">
        <f t="shared" si="514"/>
        <v>0</v>
      </c>
      <c r="JZ104" s="35" t="s">
        <v>1123</v>
      </c>
      <c r="KA104" s="61"/>
      <c r="KB104" s="46"/>
      <c r="KC104" s="43">
        <v>4912</v>
      </c>
      <c r="KD104" s="44">
        <f t="shared" si="515"/>
        <v>21</v>
      </c>
      <c r="KE104" s="43">
        <v>141</v>
      </c>
      <c r="KF104" s="44">
        <f t="shared" si="516"/>
        <v>0</v>
      </c>
      <c r="KG104" s="43">
        <v>11</v>
      </c>
      <c r="KH104" s="44">
        <f t="shared" si="517"/>
        <v>1</v>
      </c>
      <c r="KI104" s="43">
        <v>0</v>
      </c>
      <c r="KJ104" s="60" t="str">
        <f t="shared" si="518"/>
        <v>キティフェイスポーチ</v>
      </c>
      <c r="KK104" s="67">
        <f t="shared" si="519"/>
        <v>700</v>
      </c>
      <c r="KL104" s="43">
        <f t="shared" si="520"/>
        <v>700</v>
      </c>
      <c r="KM104" s="45">
        <f t="shared" si="521"/>
        <v>0.33333333333333331</v>
      </c>
      <c r="KN104" s="35" t="s">
        <v>268</v>
      </c>
      <c r="KO104" s="27"/>
      <c r="KP104" s="46"/>
      <c r="KQ104" s="43">
        <v>6857</v>
      </c>
      <c r="KR104" s="44">
        <f t="shared" si="522"/>
        <v>41</v>
      </c>
      <c r="KS104" s="43">
        <v>142</v>
      </c>
      <c r="KT104" s="44">
        <f t="shared" si="523"/>
        <v>1</v>
      </c>
      <c r="KU104" s="43">
        <v>13</v>
      </c>
      <c r="KV104" s="44">
        <f t="shared" si="524"/>
        <v>1</v>
      </c>
      <c r="KW104" s="43">
        <v>0</v>
      </c>
      <c r="KX104" s="60" t="str">
        <f t="shared" si="535"/>
        <v>モンチッチマスコット2</v>
      </c>
      <c r="KY104" s="67">
        <f t="shared" si="536"/>
        <v>539</v>
      </c>
      <c r="KZ104" s="43">
        <f t="shared" si="525"/>
        <v>539</v>
      </c>
      <c r="LA104" s="45">
        <f t="shared" si="526"/>
        <v>0.13146341463414635</v>
      </c>
      <c r="LB104" s="35" t="s">
        <v>1125</v>
      </c>
      <c r="LC104" s="27"/>
      <c r="LD104" s="74"/>
      <c r="LE104" s="75"/>
      <c r="LF104" s="75"/>
      <c r="LG104" s="75"/>
      <c r="LH104" s="75"/>
      <c r="LI104" s="76"/>
      <c r="LJ104" s="75"/>
      <c r="LK104" s="75"/>
      <c r="LL104" s="77"/>
      <c r="LM104" s="78"/>
      <c r="LN104" s="75"/>
      <c r="LO104" s="79"/>
      <c r="LP104" s="35"/>
      <c r="LQ104" s="27"/>
      <c r="LR104" s="46"/>
      <c r="LS104" s="67"/>
      <c r="LT104" s="44" t="str">
        <f t="shared" si="594"/>
        <v/>
      </c>
      <c r="LU104" s="44"/>
      <c r="LV104" s="44"/>
      <c r="LW104" s="44"/>
      <c r="LX104" s="44" t="str">
        <f t="shared" si="595"/>
        <v/>
      </c>
      <c r="LY104" s="44"/>
      <c r="LZ104" s="44"/>
      <c r="MA104" s="44"/>
      <c r="MB104" s="44" t="str">
        <f t="shared" si="561"/>
        <v/>
      </c>
      <c r="MC104" s="45" t="str">
        <f t="shared" si="562"/>
        <v/>
      </c>
      <c r="MD104" s="35"/>
      <c r="ME104" s="27"/>
      <c r="MF104" s="46"/>
      <c r="MG104" s="67"/>
      <c r="MH104" s="44" t="str">
        <f t="shared" si="596"/>
        <v/>
      </c>
      <c r="MI104" s="44"/>
      <c r="MJ104" s="44"/>
      <c r="MK104" s="44"/>
      <c r="ML104" s="44" t="str">
        <f t="shared" si="597"/>
        <v/>
      </c>
      <c r="MM104" s="44"/>
      <c r="MN104" s="44"/>
      <c r="MO104" s="44"/>
      <c r="MP104" s="44" t="str">
        <f t="shared" si="563"/>
        <v/>
      </c>
      <c r="MQ104" s="45" t="str">
        <f t="shared" si="564"/>
        <v/>
      </c>
      <c r="MR104" s="35"/>
      <c r="MS104" s="27"/>
      <c r="MT104" s="46"/>
      <c r="MU104" s="67"/>
      <c r="MV104" s="44" t="str">
        <f t="shared" si="598"/>
        <v/>
      </c>
      <c r="MW104" s="44"/>
      <c r="MX104" s="44"/>
      <c r="MY104" s="44"/>
      <c r="MZ104" s="44" t="str">
        <f t="shared" si="599"/>
        <v/>
      </c>
      <c r="NA104" s="44"/>
      <c r="NB104" s="44"/>
      <c r="NC104" s="44"/>
      <c r="ND104" s="44" t="str">
        <f t="shared" si="565"/>
        <v/>
      </c>
      <c r="NE104" s="45" t="str">
        <f t="shared" si="566"/>
        <v/>
      </c>
      <c r="NF104" s="35"/>
      <c r="NG104" s="27"/>
      <c r="NH104" s="46"/>
      <c r="NI104" s="67"/>
      <c r="NJ104" s="44" t="str">
        <f t="shared" si="600"/>
        <v/>
      </c>
      <c r="NK104" s="44"/>
      <c r="NL104" s="44"/>
      <c r="NM104" s="44"/>
      <c r="NN104" s="44" t="str">
        <f t="shared" si="601"/>
        <v/>
      </c>
      <c r="NO104" s="44"/>
      <c r="NP104" s="44"/>
      <c r="NQ104" s="44"/>
      <c r="NR104" s="44" t="str">
        <f t="shared" si="567"/>
        <v/>
      </c>
      <c r="NS104" s="45" t="str">
        <f t="shared" si="568"/>
        <v/>
      </c>
      <c r="NT104" s="35"/>
    </row>
    <row r="105" spans="1:384" ht="15" customHeight="1" thickTop="1" x14ac:dyDescent="0.2">
      <c r="A105" s="38"/>
      <c r="B105" s="39"/>
      <c r="C105" s="40"/>
      <c r="D105" s="40"/>
      <c r="E105" s="41"/>
      <c r="F105" s="41"/>
      <c r="G105" s="40"/>
      <c r="H105" s="42"/>
      <c r="I105" s="44"/>
      <c r="J105" s="44" t="str">
        <f t="shared" si="569"/>
        <v/>
      </c>
      <c r="K105" s="44"/>
      <c r="L105" s="44"/>
      <c r="M105" s="44"/>
      <c r="N105" s="44" t="str">
        <f t="shared" si="570"/>
        <v/>
      </c>
      <c r="O105" s="44"/>
      <c r="P105" s="44"/>
      <c r="Q105" s="44"/>
      <c r="R105" s="44" t="str">
        <f t="shared" si="539"/>
        <v/>
      </c>
      <c r="S105" s="45" t="str">
        <f t="shared" si="540"/>
        <v/>
      </c>
      <c r="T105" s="35"/>
      <c r="U105" s="27"/>
      <c r="V105" s="46"/>
      <c r="W105" s="67"/>
      <c r="X105" s="44" t="str">
        <f t="shared" si="571"/>
        <v/>
      </c>
      <c r="Y105" s="44"/>
      <c r="Z105" s="44"/>
      <c r="AA105" s="44"/>
      <c r="AB105" s="44" t="str">
        <f t="shared" si="572"/>
        <v/>
      </c>
      <c r="AC105" s="44"/>
      <c r="AD105" s="44"/>
      <c r="AE105" s="44"/>
      <c r="AF105" s="44" t="str">
        <f t="shared" si="541"/>
        <v/>
      </c>
      <c r="AG105" s="45" t="str">
        <f t="shared" si="542"/>
        <v/>
      </c>
      <c r="AH105" s="35"/>
      <c r="AI105" s="27"/>
      <c r="AJ105" s="46"/>
      <c r="AK105" s="44"/>
      <c r="AL105" s="44" t="str">
        <f t="shared" si="573"/>
        <v/>
      </c>
      <c r="AM105" s="44"/>
      <c r="AN105" s="44" t="str">
        <f t="shared" si="574"/>
        <v/>
      </c>
      <c r="AO105" s="44"/>
      <c r="AP105" s="44" t="str">
        <f t="shared" si="575"/>
        <v/>
      </c>
      <c r="AQ105" s="44"/>
      <c r="AR105" s="44"/>
      <c r="AS105" s="44"/>
      <c r="AT105" s="44" t="str">
        <f t="shared" si="543"/>
        <v/>
      </c>
      <c r="AU105" s="45" t="str">
        <f t="shared" si="544"/>
        <v/>
      </c>
      <c r="AV105" s="35"/>
      <c r="AW105" s="27"/>
      <c r="AX105" s="46"/>
      <c r="AY105" s="44"/>
      <c r="AZ105" s="44" t="str">
        <f t="shared" si="576"/>
        <v/>
      </c>
      <c r="BA105" s="44"/>
      <c r="BB105" s="44" t="str">
        <f t="shared" si="577"/>
        <v/>
      </c>
      <c r="BC105" s="44"/>
      <c r="BD105" s="44" t="str">
        <f t="shared" si="578"/>
        <v/>
      </c>
      <c r="BE105" s="44"/>
      <c r="BF105" s="44"/>
      <c r="BG105" s="44"/>
      <c r="BH105" s="44" t="str">
        <f t="shared" si="545"/>
        <v/>
      </c>
      <c r="BI105" s="45" t="str">
        <f t="shared" si="546"/>
        <v/>
      </c>
      <c r="BJ105" s="35"/>
      <c r="BK105" s="50"/>
      <c r="BL105" s="46"/>
      <c r="BM105" s="44">
        <v>14209</v>
      </c>
      <c r="BN105" s="44">
        <f t="shared" si="460"/>
        <v>109</v>
      </c>
      <c r="BO105" s="44">
        <v>759</v>
      </c>
      <c r="BP105" s="44">
        <f t="shared" si="461"/>
        <v>2</v>
      </c>
      <c r="BQ105" s="44">
        <v>16</v>
      </c>
      <c r="BR105" s="44">
        <f t="shared" si="462"/>
        <v>2</v>
      </c>
      <c r="BS105" s="25"/>
      <c r="BT105" s="60" t="str">
        <f t="shared" si="527"/>
        <v>たまごっちマスコット</v>
      </c>
      <c r="BU105" s="67">
        <f t="shared" si="528"/>
        <v>1100</v>
      </c>
      <c r="BV105" s="44">
        <f t="shared" si="463"/>
        <v>2200</v>
      </c>
      <c r="BW105" s="45">
        <f t="shared" si="464"/>
        <v>0.20183486238532111</v>
      </c>
      <c r="BX105" s="35"/>
      <c r="BY105" s="27"/>
      <c r="BZ105" s="46"/>
      <c r="CA105" s="44">
        <v>3866</v>
      </c>
      <c r="CB105" s="44">
        <f t="shared" si="465"/>
        <v>48</v>
      </c>
      <c r="CC105" s="44">
        <v>122</v>
      </c>
      <c r="CD105" s="44">
        <f t="shared" si="466"/>
        <v>0</v>
      </c>
      <c r="CE105" s="44">
        <v>10</v>
      </c>
      <c r="CF105" s="44">
        <f t="shared" si="467"/>
        <v>0</v>
      </c>
      <c r="CG105" s="25">
        <v>0</v>
      </c>
      <c r="CH105" s="60" t="str">
        <f t="shared" si="468"/>
        <v>ゲームアーク</v>
      </c>
      <c r="CI105" s="67">
        <f t="shared" si="469"/>
        <v>0</v>
      </c>
      <c r="CJ105" s="44">
        <f t="shared" si="470"/>
        <v>0</v>
      </c>
      <c r="CK105" s="45">
        <f t="shared" si="471"/>
        <v>0</v>
      </c>
      <c r="CL105" s="35"/>
      <c r="CM105" s="27"/>
      <c r="CN105" s="46"/>
      <c r="CO105" s="44">
        <v>5459</v>
      </c>
      <c r="CP105" s="44">
        <f t="shared" si="472"/>
        <v>66</v>
      </c>
      <c r="CQ105" s="44">
        <v>174</v>
      </c>
      <c r="CR105" s="44">
        <f t="shared" si="473"/>
        <v>2</v>
      </c>
      <c r="CS105" s="44">
        <v>9</v>
      </c>
      <c r="CT105" s="44">
        <f t="shared" si="474"/>
        <v>1</v>
      </c>
      <c r="CU105" s="25">
        <v>0</v>
      </c>
      <c r="CV105" s="60" t="str">
        <f t="shared" si="531"/>
        <v>サンリオボアバンスクリップ</v>
      </c>
      <c r="CW105" s="67">
        <f t="shared" si="532"/>
        <v>1100</v>
      </c>
      <c r="CX105" s="44">
        <f t="shared" si="475"/>
        <v>1100</v>
      </c>
      <c r="CY105" s="45">
        <f t="shared" si="476"/>
        <v>0.16666666666666666</v>
      </c>
      <c r="CZ105" s="35"/>
      <c r="DA105" s="58"/>
      <c r="DB105" s="46"/>
      <c r="DC105" s="44">
        <v>9826</v>
      </c>
      <c r="DD105" s="44">
        <f t="shared" si="477"/>
        <v>69</v>
      </c>
      <c r="DE105" s="44">
        <v>467</v>
      </c>
      <c r="DF105" s="44">
        <f t="shared" si="478"/>
        <v>1</v>
      </c>
      <c r="DG105" s="44">
        <v>10</v>
      </c>
      <c r="DH105" s="44">
        <f t="shared" si="479"/>
        <v>2</v>
      </c>
      <c r="DI105" s="25">
        <v>0</v>
      </c>
      <c r="DJ105" s="60" t="str">
        <f t="shared" si="480"/>
        <v>サンリオボアバンスクリップ</v>
      </c>
      <c r="DK105" s="67">
        <f t="shared" si="481"/>
        <v>1100</v>
      </c>
      <c r="DL105" s="44">
        <f t="shared" si="482"/>
        <v>2200</v>
      </c>
      <c r="DM105" s="45">
        <f t="shared" si="483"/>
        <v>0.3188405797101449</v>
      </c>
      <c r="DN105" s="35"/>
      <c r="DO105" s="27"/>
      <c r="DP105" s="46"/>
      <c r="DQ105" s="44">
        <v>4067</v>
      </c>
      <c r="DR105" s="44">
        <f t="shared" si="484"/>
        <v>21</v>
      </c>
      <c r="DS105" s="44">
        <v>127</v>
      </c>
      <c r="DT105" s="44">
        <f t="shared" si="485"/>
        <v>0</v>
      </c>
      <c r="DU105" s="44">
        <v>11</v>
      </c>
      <c r="DV105" s="44">
        <f t="shared" si="486"/>
        <v>0</v>
      </c>
      <c r="DW105" s="25">
        <v>0</v>
      </c>
      <c r="DX105" s="60" t="str">
        <f t="shared" si="487"/>
        <v>キティしっぽ付きポーチ</v>
      </c>
      <c r="DY105" s="67">
        <f t="shared" si="488"/>
        <v>880</v>
      </c>
      <c r="DZ105" s="44">
        <f t="shared" si="489"/>
        <v>0</v>
      </c>
      <c r="EA105" s="45">
        <f t="shared" si="490"/>
        <v>0</v>
      </c>
      <c r="EB105" s="35" t="s">
        <v>350</v>
      </c>
      <c r="EC105" s="27"/>
      <c r="ED105" s="46"/>
      <c r="EE105" s="67"/>
      <c r="EF105" s="44" t="str">
        <f t="shared" si="579"/>
        <v/>
      </c>
      <c r="EG105" s="44"/>
      <c r="EH105" s="44"/>
      <c r="EI105" s="44"/>
      <c r="EJ105" s="44" t="str">
        <f t="shared" si="580"/>
        <v/>
      </c>
      <c r="EK105" s="44"/>
      <c r="EL105" s="44"/>
      <c r="EM105" s="44"/>
      <c r="EN105" s="44" t="str">
        <f t="shared" si="547"/>
        <v/>
      </c>
      <c r="EO105" s="45" t="str">
        <f t="shared" si="548"/>
        <v/>
      </c>
      <c r="EP105" s="35"/>
      <c r="EQ105" s="27"/>
      <c r="ER105" s="46"/>
      <c r="ES105" s="44"/>
      <c r="ET105" s="44" t="str">
        <f t="shared" si="581"/>
        <v/>
      </c>
      <c r="EU105" s="44"/>
      <c r="EV105" s="44" t="str">
        <f t="shared" si="582"/>
        <v/>
      </c>
      <c r="EW105" s="44"/>
      <c r="EX105" s="44" t="str">
        <f t="shared" si="583"/>
        <v/>
      </c>
      <c r="EY105" s="44"/>
      <c r="EZ105" s="44"/>
      <c r="FA105" s="44"/>
      <c r="FB105" s="44" t="str">
        <f t="shared" si="549"/>
        <v/>
      </c>
      <c r="FC105" s="45" t="str">
        <f t="shared" si="550"/>
        <v/>
      </c>
      <c r="FD105" s="35"/>
      <c r="FF105" s="46"/>
      <c r="FG105" s="67"/>
      <c r="FH105" s="44" t="str">
        <f t="shared" si="584"/>
        <v/>
      </c>
      <c r="FI105" s="44"/>
      <c r="FJ105" s="44"/>
      <c r="FK105" s="44"/>
      <c r="FL105" s="44" t="str">
        <f t="shared" si="585"/>
        <v/>
      </c>
      <c r="FM105" s="44"/>
      <c r="FN105" s="44"/>
      <c r="FO105" s="44"/>
      <c r="FP105" s="44" t="str">
        <f t="shared" si="551"/>
        <v/>
      </c>
      <c r="FQ105" s="45" t="str">
        <f t="shared" si="552"/>
        <v/>
      </c>
      <c r="FR105" s="35"/>
      <c r="FT105" s="46"/>
      <c r="FU105" s="67"/>
      <c r="FV105" s="44" t="str">
        <f t="shared" si="586"/>
        <v/>
      </c>
      <c r="FW105" s="44"/>
      <c r="FX105" s="44"/>
      <c r="FY105" s="44"/>
      <c r="FZ105" s="44" t="str">
        <f t="shared" si="587"/>
        <v/>
      </c>
      <c r="GA105" s="44"/>
      <c r="GB105" s="44"/>
      <c r="GC105" s="44"/>
      <c r="GD105" s="44" t="str">
        <f t="shared" si="553"/>
        <v/>
      </c>
      <c r="GE105" s="45" t="str">
        <f t="shared" si="554"/>
        <v/>
      </c>
      <c r="GF105" s="35"/>
      <c r="GH105" s="46"/>
      <c r="GI105" s="67"/>
      <c r="GJ105" s="44" t="str">
        <f t="shared" si="588"/>
        <v/>
      </c>
      <c r="GK105" s="44"/>
      <c r="GL105" s="44"/>
      <c r="GM105" s="44"/>
      <c r="GN105" s="44" t="str">
        <f t="shared" si="589"/>
        <v/>
      </c>
      <c r="GO105" s="44"/>
      <c r="GP105" s="44"/>
      <c r="GQ105" s="44"/>
      <c r="GR105" s="44" t="str">
        <f t="shared" si="555"/>
        <v/>
      </c>
      <c r="GS105" s="45" t="str">
        <f t="shared" si="556"/>
        <v/>
      </c>
      <c r="GT105" s="35"/>
      <c r="GU105" s="27"/>
      <c r="GV105" s="46"/>
      <c r="GW105" s="67"/>
      <c r="GX105" s="44" t="str">
        <f t="shared" si="590"/>
        <v/>
      </c>
      <c r="GY105" s="44"/>
      <c r="GZ105" s="44"/>
      <c r="HA105" s="44"/>
      <c r="HB105" s="44" t="str">
        <f t="shared" si="591"/>
        <v/>
      </c>
      <c r="HC105" s="44"/>
      <c r="HD105" s="44"/>
      <c r="HE105" s="44"/>
      <c r="HF105" s="44" t="str">
        <f t="shared" si="557"/>
        <v/>
      </c>
      <c r="HG105" s="45" t="str">
        <f t="shared" si="558"/>
        <v/>
      </c>
      <c r="HH105" s="35"/>
      <c r="HJ105" s="46"/>
      <c r="HK105" s="67"/>
      <c r="HL105" s="44" t="str">
        <f t="shared" si="592"/>
        <v/>
      </c>
      <c r="HM105" s="44"/>
      <c r="HN105" s="44"/>
      <c r="HO105" s="44"/>
      <c r="HP105" s="44" t="str">
        <f t="shared" si="593"/>
        <v/>
      </c>
      <c r="HQ105" s="44"/>
      <c r="HR105" s="44"/>
      <c r="HS105" s="44"/>
      <c r="HT105" s="44" t="str">
        <f t="shared" si="559"/>
        <v/>
      </c>
      <c r="HU105" s="45" t="str">
        <f t="shared" si="560"/>
        <v/>
      </c>
      <c r="HV105" s="35"/>
      <c r="HW105" s="61"/>
      <c r="HX105" s="46"/>
      <c r="HY105" s="44">
        <v>3807</v>
      </c>
      <c r="HZ105" s="44">
        <f t="shared" si="491"/>
        <v>38</v>
      </c>
      <c r="IA105" s="44">
        <v>88</v>
      </c>
      <c r="IB105" s="44">
        <f t="shared" si="492"/>
        <v>3</v>
      </c>
      <c r="IC105" s="44">
        <v>0</v>
      </c>
      <c r="ID105" s="44">
        <f t="shared" si="493"/>
        <v>3</v>
      </c>
      <c r="IE105" s="25">
        <v>3</v>
      </c>
      <c r="IF105" s="60" t="str">
        <f>IF(HY103="","",IF101)</f>
        <v>安価シール</v>
      </c>
      <c r="IG105" s="67">
        <f>IF(HY103="","",IG101)</f>
        <v>500</v>
      </c>
      <c r="IH105" s="44">
        <f t="shared" si="494"/>
        <v>1500</v>
      </c>
      <c r="II105" s="45">
        <f>IF(ID105="","",IH105/(HZ104*100))</f>
        <v>0.625</v>
      </c>
      <c r="IJ105" s="35"/>
      <c r="IL105" s="46"/>
      <c r="IM105" s="44">
        <v>2776</v>
      </c>
      <c r="IN105" s="44">
        <f t="shared" si="495"/>
        <v>119</v>
      </c>
      <c r="IO105" s="44">
        <v>78</v>
      </c>
      <c r="IP105" s="44">
        <f t="shared" si="496"/>
        <v>2</v>
      </c>
      <c r="IQ105" s="44">
        <v>17</v>
      </c>
      <c r="IR105" s="44">
        <f t="shared" si="497"/>
        <v>3</v>
      </c>
      <c r="IS105" s="25">
        <v>0</v>
      </c>
      <c r="IT105" s="60" t="s">
        <v>1061</v>
      </c>
      <c r="IU105" s="67">
        <v>1100</v>
      </c>
      <c r="IV105" s="44">
        <f t="shared" si="499"/>
        <v>3300</v>
      </c>
      <c r="IW105" s="45">
        <f t="shared" si="500"/>
        <v>0.27731092436974791</v>
      </c>
      <c r="IX105" s="35"/>
      <c r="IY105" s="33"/>
      <c r="IZ105" s="46"/>
      <c r="JA105" s="44">
        <v>9250</v>
      </c>
      <c r="JB105" s="44">
        <f t="shared" si="501"/>
        <v>60</v>
      </c>
      <c r="JC105" s="44">
        <v>258</v>
      </c>
      <c r="JD105" s="44">
        <f t="shared" si="502"/>
        <v>3</v>
      </c>
      <c r="JE105" s="44">
        <v>30</v>
      </c>
      <c r="JF105" s="44">
        <f t="shared" si="503"/>
        <v>2</v>
      </c>
      <c r="JG105" s="25">
        <v>4</v>
      </c>
      <c r="JH105" s="60" t="str">
        <f t="shared" si="504"/>
        <v>ボンボンドロップシール</v>
      </c>
      <c r="JI105" s="67">
        <f t="shared" si="505"/>
        <v>200</v>
      </c>
      <c r="JJ105" s="44">
        <f t="shared" si="506"/>
        <v>400</v>
      </c>
      <c r="JK105" s="45">
        <f t="shared" si="507"/>
        <v>6.6666666666666666E-2</v>
      </c>
      <c r="JL105" s="35" t="s">
        <v>1129</v>
      </c>
      <c r="JM105" s="27"/>
      <c r="JN105" s="46"/>
      <c r="JO105" s="44">
        <v>6078</v>
      </c>
      <c r="JP105" s="44">
        <f t="shared" si="508"/>
        <v>120</v>
      </c>
      <c r="JQ105" s="44">
        <v>428</v>
      </c>
      <c r="JR105" s="44">
        <f t="shared" si="509"/>
        <v>3</v>
      </c>
      <c r="JS105" s="44">
        <v>33</v>
      </c>
      <c r="JT105" s="44">
        <f t="shared" si="510"/>
        <v>3</v>
      </c>
      <c r="JU105" s="25">
        <v>0</v>
      </c>
      <c r="JV105" s="60" t="str">
        <f t="shared" si="511"/>
        <v>たまごっちヘアクリップ</v>
      </c>
      <c r="JW105" s="67">
        <f t="shared" si="512"/>
        <v>1100</v>
      </c>
      <c r="JX105" s="44">
        <f t="shared" si="513"/>
        <v>3300</v>
      </c>
      <c r="JY105" s="45">
        <f t="shared" si="514"/>
        <v>0.27500000000000002</v>
      </c>
      <c r="JZ105" s="35"/>
      <c r="KA105" s="61"/>
      <c r="KB105" s="46"/>
      <c r="KC105" s="44">
        <v>9573</v>
      </c>
      <c r="KD105" s="44">
        <f t="shared" si="515"/>
        <v>169</v>
      </c>
      <c r="KE105" s="44">
        <v>524</v>
      </c>
      <c r="KF105" s="44">
        <f t="shared" si="516"/>
        <v>1</v>
      </c>
      <c r="KG105" s="44">
        <v>15</v>
      </c>
      <c r="KH105" s="44">
        <f t="shared" si="517"/>
        <v>1</v>
      </c>
      <c r="KI105" s="25">
        <v>0</v>
      </c>
      <c r="KJ105" s="60" t="str">
        <f t="shared" si="518"/>
        <v>たまごっちマスコット</v>
      </c>
      <c r="KK105" s="67">
        <f t="shared" si="519"/>
        <v>1100</v>
      </c>
      <c r="KL105" s="44">
        <f t="shared" si="520"/>
        <v>1100</v>
      </c>
      <c r="KM105" s="45">
        <f t="shared" si="521"/>
        <v>6.5088757396449703E-2</v>
      </c>
      <c r="KN105" s="35"/>
      <c r="KO105" s="27"/>
      <c r="KP105" s="46"/>
      <c r="KQ105" s="44">
        <v>6864</v>
      </c>
      <c r="KR105" s="44">
        <f t="shared" si="522"/>
        <v>43</v>
      </c>
      <c r="KS105" s="44">
        <v>317</v>
      </c>
      <c r="KT105" s="44">
        <f t="shared" si="523"/>
        <v>7</v>
      </c>
      <c r="KU105" s="44">
        <v>300</v>
      </c>
      <c r="KV105" s="44">
        <f t="shared" si="524"/>
        <v>10</v>
      </c>
      <c r="KW105" s="25">
        <v>0</v>
      </c>
      <c r="KX105" s="60" t="str">
        <f t="shared" si="535"/>
        <v>ブレスレット</v>
      </c>
      <c r="KY105" s="67">
        <f t="shared" si="536"/>
        <v>150</v>
      </c>
      <c r="KZ105" s="44">
        <f t="shared" si="525"/>
        <v>1500</v>
      </c>
      <c r="LA105" s="45">
        <f t="shared" si="526"/>
        <v>0.34883720930232559</v>
      </c>
      <c r="LB105" s="35"/>
      <c r="LC105" s="27"/>
      <c r="LD105" s="51" t="str">
        <f>IF(A85="","",A85)</f>
        <v/>
      </c>
      <c r="LE105" s="43"/>
      <c r="LF105" s="93"/>
      <c r="LG105" s="43"/>
      <c r="LH105" s="43"/>
      <c r="LI105" s="43"/>
      <c r="LJ105" s="87"/>
      <c r="LK105" s="43"/>
      <c r="LL105" s="64"/>
      <c r="LM105" s="47"/>
      <c r="LN105" s="87"/>
      <c r="LO105" s="54"/>
      <c r="LP105" s="35"/>
      <c r="LQ105" s="27"/>
      <c r="LR105" s="46"/>
      <c r="LS105" s="67"/>
      <c r="LT105" s="44" t="str">
        <f t="shared" si="594"/>
        <v/>
      </c>
      <c r="LU105" s="44"/>
      <c r="LV105" s="44"/>
      <c r="LW105" s="44"/>
      <c r="LX105" s="44" t="str">
        <f t="shared" si="595"/>
        <v/>
      </c>
      <c r="LY105" s="44"/>
      <c r="LZ105" s="44"/>
      <c r="MA105" s="44"/>
      <c r="MB105" s="44" t="str">
        <f t="shared" si="561"/>
        <v/>
      </c>
      <c r="MC105" s="45" t="str">
        <f t="shared" si="562"/>
        <v/>
      </c>
      <c r="MD105" s="35"/>
      <c r="ME105" s="27"/>
      <c r="MF105" s="46"/>
      <c r="MG105" s="67"/>
      <c r="MH105" s="44" t="str">
        <f t="shared" si="596"/>
        <v/>
      </c>
      <c r="MI105" s="44"/>
      <c r="MJ105" s="44"/>
      <c r="MK105" s="44"/>
      <c r="ML105" s="44" t="str">
        <f t="shared" si="597"/>
        <v/>
      </c>
      <c r="MM105" s="44"/>
      <c r="MN105" s="44"/>
      <c r="MO105" s="44"/>
      <c r="MP105" s="44" t="str">
        <f t="shared" si="563"/>
        <v/>
      </c>
      <c r="MQ105" s="45" t="str">
        <f t="shared" si="564"/>
        <v/>
      </c>
      <c r="MR105" s="35"/>
      <c r="MS105" s="27"/>
      <c r="MT105" s="46"/>
      <c r="MU105" s="67"/>
      <c r="MV105" s="44" t="str">
        <f t="shared" si="598"/>
        <v/>
      </c>
      <c r="MW105" s="44"/>
      <c r="MX105" s="44"/>
      <c r="MY105" s="44"/>
      <c r="MZ105" s="44" t="str">
        <f t="shared" si="599"/>
        <v/>
      </c>
      <c r="NA105" s="44"/>
      <c r="NB105" s="44"/>
      <c r="NC105" s="44"/>
      <c r="ND105" s="44" t="str">
        <f t="shared" si="565"/>
        <v/>
      </c>
      <c r="NE105" s="45" t="str">
        <f t="shared" si="566"/>
        <v/>
      </c>
      <c r="NF105" s="35"/>
      <c r="NG105" s="27"/>
      <c r="NH105" s="46"/>
      <c r="NI105" s="67"/>
      <c r="NJ105" s="44" t="str">
        <f t="shared" si="600"/>
        <v/>
      </c>
      <c r="NK105" s="44"/>
      <c r="NL105" s="44"/>
      <c r="NM105" s="44"/>
      <c r="NN105" s="44" t="str">
        <f t="shared" si="601"/>
        <v/>
      </c>
      <c r="NO105" s="44"/>
      <c r="NP105" s="44"/>
      <c r="NQ105" s="44"/>
      <c r="NR105" s="44" t="str">
        <f t="shared" si="567"/>
        <v/>
      </c>
      <c r="NS105" s="45" t="str">
        <f t="shared" si="568"/>
        <v/>
      </c>
      <c r="NT105" s="35"/>
    </row>
    <row r="106" spans="1:384" ht="15" customHeight="1" thickBot="1" x14ac:dyDescent="0.25">
      <c r="A106" s="38"/>
      <c r="B106" s="39"/>
      <c r="C106" s="40"/>
      <c r="D106" s="40"/>
      <c r="E106" s="41"/>
      <c r="F106" s="41"/>
      <c r="G106" s="40"/>
      <c r="H106" s="42"/>
      <c r="I106" s="44"/>
      <c r="J106" s="44" t="str">
        <f t="shared" si="569"/>
        <v/>
      </c>
      <c r="K106" s="44"/>
      <c r="L106" s="44"/>
      <c r="M106" s="44"/>
      <c r="N106" s="44" t="str">
        <f t="shared" si="570"/>
        <v/>
      </c>
      <c r="O106" s="44"/>
      <c r="P106" s="44"/>
      <c r="Q106" s="44"/>
      <c r="R106" s="44" t="str">
        <f t="shared" si="539"/>
        <v/>
      </c>
      <c r="S106" s="45" t="str">
        <f t="shared" si="540"/>
        <v/>
      </c>
      <c r="T106" s="35"/>
      <c r="U106" s="27"/>
      <c r="V106" s="46"/>
      <c r="W106" s="67"/>
      <c r="X106" s="44" t="str">
        <f t="shared" si="571"/>
        <v/>
      </c>
      <c r="Y106" s="44"/>
      <c r="Z106" s="44"/>
      <c r="AA106" s="44"/>
      <c r="AB106" s="44" t="str">
        <f t="shared" si="572"/>
        <v/>
      </c>
      <c r="AC106" s="44"/>
      <c r="AD106" s="44"/>
      <c r="AE106" s="44"/>
      <c r="AF106" s="44" t="str">
        <f t="shared" si="541"/>
        <v/>
      </c>
      <c r="AG106" s="45" t="str">
        <f t="shared" si="542"/>
        <v/>
      </c>
      <c r="AH106" s="35"/>
      <c r="AI106" s="27"/>
      <c r="AJ106" s="46"/>
      <c r="AK106" s="44"/>
      <c r="AL106" s="44" t="str">
        <f t="shared" si="573"/>
        <v/>
      </c>
      <c r="AM106" s="44"/>
      <c r="AN106" s="44" t="str">
        <f t="shared" si="574"/>
        <v/>
      </c>
      <c r="AO106" s="44"/>
      <c r="AP106" s="44" t="str">
        <f t="shared" si="575"/>
        <v/>
      </c>
      <c r="AQ106" s="44"/>
      <c r="AR106" s="44"/>
      <c r="AS106" s="44"/>
      <c r="AT106" s="44" t="str">
        <f t="shared" si="543"/>
        <v/>
      </c>
      <c r="AU106" s="45" t="str">
        <f t="shared" si="544"/>
        <v/>
      </c>
      <c r="AV106" s="35"/>
      <c r="AW106" s="27"/>
      <c r="AX106" s="46"/>
      <c r="AY106" s="44"/>
      <c r="AZ106" s="44" t="str">
        <f t="shared" si="576"/>
        <v/>
      </c>
      <c r="BA106" s="44"/>
      <c r="BB106" s="44" t="str">
        <f t="shared" si="577"/>
        <v/>
      </c>
      <c r="BC106" s="44"/>
      <c r="BD106" s="44" t="str">
        <f t="shared" si="578"/>
        <v/>
      </c>
      <c r="BE106" s="44"/>
      <c r="BF106" s="44"/>
      <c r="BG106" s="44"/>
      <c r="BH106" s="44" t="str">
        <f t="shared" si="545"/>
        <v/>
      </c>
      <c r="BI106" s="45" t="str">
        <f t="shared" si="546"/>
        <v/>
      </c>
      <c r="BJ106" s="35"/>
      <c r="BK106" s="50"/>
      <c r="BL106" s="74"/>
      <c r="BM106" s="75">
        <v>15827</v>
      </c>
      <c r="BN106" s="75">
        <f t="shared" si="460"/>
        <v>12</v>
      </c>
      <c r="BO106" s="75">
        <v>839</v>
      </c>
      <c r="BP106" s="75">
        <f t="shared" si="461"/>
        <v>5</v>
      </c>
      <c r="BQ106" s="75">
        <v>319</v>
      </c>
      <c r="BR106" s="75">
        <f t="shared" si="462"/>
        <v>5</v>
      </c>
      <c r="BS106" s="75">
        <v>0</v>
      </c>
      <c r="BT106" s="77" t="s">
        <v>42</v>
      </c>
      <c r="BU106" s="78">
        <f t="shared" si="528"/>
        <v>198</v>
      </c>
      <c r="BV106" s="75">
        <f t="shared" si="463"/>
        <v>990</v>
      </c>
      <c r="BW106" s="79">
        <f t="shared" si="464"/>
        <v>0.82499999999999996</v>
      </c>
      <c r="BX106" s="35"/>
      <c r="BY106" s="27"/>
      <c r="BZ106" s="74"/>
      <c r="CA106" s="75">
        <v>4825</v>
      </c>
      <c r="CB106" s="75">
        <f t="shared" si="465"/>
        <v>106</v>
      </c>
      <c r="CC106" s="75">
        <v>108</v>
      </c>
      <c r="CD106" s="75">
        <f t="shared" si="466"/>
        <v>7</v>
      </c>
      <c r="CE106" s="317">
        <v>23</v>
      </c>
      <c r="CF106" s="75">
        <f t="shared" si="467"/>
        <v>12</v>
      </c>
      <c r="CG106" s="75">
        <v>10</v>
      </c>
      <c r="CH106" s="77" t="str">
        <f t="shared" si="468"/>
        <v>ボンボンドロップシール</v>
      </c>
      <c r="CI106" s="78">
        <f t="shared" si="469"/>
        <v>200</v>
      </c>
      <c r="CJ106" s="75">
        <f t="shared" si="470"/>
        <v>2400</v>
      </c>
      <c r="CK106" s="79">
        <f t="shared" si="471"/>
        <v>0.22641509433962265</v>
      </c>
      <c r="CL106" s="35"/>
      <c r="CM106" s="27"/>
      <c r="CN106" s="74"/>
      <c r="CO106" s="75">
        <v>3069</v>
      </c>
      <c r="CP106" s="75">
        <f t="shared" si="472"/>
        <v>24</v>
      </c>
      <c r="CQ106" s="75">
        <v>46</v>
      </c>
      <c r="CR106" s="75">
        <f t="shared" si="473"/>
        <v>5</v>
      </c>
      <c r="CS106" s="75">
        <v>8</v>
      </c>
      <c r="CT106" s="75">
        <f t="shared" si="474"/>
        <v>5</v>
      </c>
      <c r="CU106" s="75">
        <v>0</v>
      </c>
      <c r="CV106" s="77" t="str">
        <f t="shared" si="531"/>
        <v>yayaマスコット</v>
      </c>
      <c r="CW106" s="78">
        <f t="shared" si="532"/>
        <v>930</v>
      </c>
      <c r="CX106" s="75">
        <f t="shared" si="475"/>
        <v>4650</v>
      </c>
      <c r="CY106" s="79">
        <f t="shared" si="476"/>
        <v>1.9375</v>
      </c>
      <c r="CZ106" s="35"/>
      <c r="DA106" s="58"/>
      <c r="DB106" s="74"/>
      <c r="DC106" s="75">
        <v>7490</v>
      </c>
      <c r="DD106" s="75">
        <f t="shared" si="477"/>
        <v>31</v>
      </c>
      <c r="DE106" s="75">
        <v>412</v>
      </c>
      <c r="DF106" s="75">
        <f t="shared" si="478"/>
        <v>1</v>
      </c>
      <c r="DG106" s="75">
        <v>28</v>
      </c>
      <c r="DH106" s="75">
        <f t="shared" si="479"/>
        <v>1</v>
      </c>
      <c r="DI106" s="75">
        <v>0</v>
      </c>
      <c r="DJ106" s="77" t="str">
        <f t="shared" si="480"/>
        <v>ボンドロシール</v>
      </c>
      <c r="DK106" s="78">
        <f t="shared" si="481"/>
        <v>200</v>
      </c>
      <c r="DL106" s="75">
        <f t="shared" si="482"/>
        <v>200</v>
      </c>
      <c r="DM106" s="79">
        <f t="shared" si="483"/>
        <v>6.4516129032258063E-2</v>
      </c>
      <c r="DN106" s="35" t="s">
        <v>1121</v>
      </c>
      <c r="DO106" s="27"/>
      <c r="DP106" s="74"/>
      <c r="DQ106" s="75">
        <v>3145</v>
      </c>
      <c r="DR106" s="75">
        <f t="shared" si="484"/>
        <v>82</v>
      </c>
      <c r="DS106" s="75">
        <v>206</v>
      </c>
      <c r="DT106" s="75">
        <f t="shared" si="485"/>
        <v>22</v>
      </c>
      <c r="DU106" s="75">
        <v>270</v>
      </c>
      <c r="DV106" s="75">
        <f t="shared" si="486"/>
        <v>29</v>
      </c>
      <c r="DW106" s="75">
        <v>0</v>
      </c>
      <c r="DX106" s="77" t="str">
        <f t="shared" si="487"/>
        <v>サンリオブレスレット</v>
      </c>
      <c r="DY106" s="78">
        <f t="shared" si="488"/>
        <v>250</v>
      </c>
      <c r="DZ106" s="75">
        <f t="shared" si="489"/>
        <v>7250</v>
      </c>
      <c r="EA106" s="79">
        <f t="shared" si="490"/>
        <v>0.88414634146341464</v>
      </c>
      <c r="EB106" s="35"/>
      <c r="EC106" s="27"/>
      <c r="ED106" s="46"/>
      <c r="EE106" s="67"/>
      <c r="EF106" s="44" t="str">
        <f t="shared" si="579"/>
        <v/>
      </c>
      <c r="EG106" s="44"/>
      <c r="EH106" s="44"/>
      <c r="EI106" s="44"/>
      <c r="EJ106" s="44" t="str">
        <f t="shared" si="580"/>
        <v/>
      </c>
      <c r="EK106" s="44"/>
      <c r="EL106" s="44"/>
      <c r="EM106" s="44"/>
      <c r="EN106" s="44" t="str">
        <f t="shared" si="547"/>
        <v/>
      </c>
      <c r="EO106" s="45" t="str">
        <f t="shared" si="548"/>
        <v/>
      </c>
      <c r="EP106" s="35"/>
      <c r="EQ106" s="27"/>
      <c r="ER106" s="46"/>
      <c r="ES106" s="44"/>
      <c r="ET106" s="44" t="str">
        <f t="shared" si="581"/>
        <v/>
      </c>
      <c r="EU106" s="44"/>
      <c r="EV106" s="44" t="str">
        <f t="shared" si="582"/>
        <v/>
      </c>
      <c r="EW106" s="44"/>
      <c r="EX106" s="44" t="str">
        <f t="shared" si="583"/>
        <v/>
      </c>
      <c r="EY106" s="44"/>
      <c r="EZ106" s="44"/>
      <c r="FA106" s="44"/>
      <c r="FB106" s="44" t="str">
        <f t="shared" si="549"/>
        <v/>
      </c>
      <c r="FC106" s="45" t="str">
        <f t="shared" si="550"/>
        <v/>
      </c>
      <c r="FD106" s="35"/>
      <c r="FF106" s="46"/>
      <c r="FG106" s="67"/>
      <c r="FH106" s="44" t="str">
        <f t="shared" si="584"/>
        <v/>
      </c>
      <c r="FI106" s="44"/>
      <c r="FJ106" s="44"/>
      <c r="FK106" s="44"/>
      <c r="FL106" s="44" t="str">
        <f t="shared" si="585"/>
        <v/>
      </c>
      <c r="FM106" s="44"/>
      <c r="FN106" s="44"/>
      <c r="FO106" s="44"/>
      <c r="FP106" s="44" t="str">
        <f t="shared" si="551"/>
        <v/>
      </c>
      <c r="FQ106" s="45" t="str">
        <f t="shared" si="552"/>
        <v/>
      </c>
      <c r="FR106" s="35"/>
      <c r="FT106" s="46"/>
      <c r="FU106" s="67"/>
      <c r="FV106" s="44" t="str">
        <f t="shared" si="586"/>
        <v/>
      </c>
      <c r="FW106" s="44"/>
      <c r="FX106" s="44"/>
      <c r="FY106" s="44"/>
      <c r="FZ106" s="44" t="str">
        <f t="shared" si="587"/>
        <v/>
      </c>
      <c r="GA106" s="44"/>
      <c r="GB106" s="44"/>
      <c r="GC106" s="44"/>
      <c r="GD106" s="44" t="str">
        <f t="shared" si="553"/>
        <v/>
      </c>
      <c r="GE106" s="45" t="str">
        <f t="shared" si="554"/>
        <v/>
      </c>
      <c r="GF106" s="35"/>
      <c r="GH106" s="46"/>
      <c r="GI106" s="67"/>
      <c r="GJ106" s="44" t="str">
        <f t="shared" si="588"/>
        <v/>
      </c>
      <c r="GK106" s="44"/>
      <c r="GL106" s="44"/>
      <c r="GM106" s="44"/>
      <c r="GN106" s="44" t="str">
        <f t="shared" si="589"/>
        <v/>
      </c>
      <c r="GO106" s="44"/>
      <c r="GP106" s="44"/>
      <c r="GQ106" s="44"/>
      <c r="GR106" s="44" t="str">
        <f t="shared" si="555"/>
        <v/>
      </c>
      <c r="GS106" s="45" t="str">
        <f t="shared" si="556"/>
        <v/>
      </c>
      <c r="GT106" s="35"/>
      <c r="GU106" s="27"/>
      <c r="GV106" s="46"/>
      <c r="GW106" s="67"/>
      <c r="GX106" s="44" t="str">
        <f t="shared" si="590"/>
        <v/>
      </c>
      <c r="GY106" s="44"/>
      <c r="GZ106" s="44"/>
      <c r="HA106" s="44"/>
      <c r="HB106" s="44" t="str">
        <f t="shared" si="591"/>
        <v/>
      </c>
      <c r="HC106" s="44"/>
      <c r="HD106" s="44"/>
      <c r="HE106" s="44"/>
      <c r="HF106" s="44" t="str">
        <f t="shared" si="557"/>
        <v/>
      </c>
      <c r="HG106" s="45" t="str">
        <f t="shared" si="558"/>
        <v/>
      </c>
      <c r="HH106" s="35"/>
      <c r="HJ106" s="46"/>
      <c r="HK106" s="67"/>
      <c r="HL106" s="44" t="str">
        <f t="shared" si="592"/>
        <v/>
      </c>
      <c r="HM106" s="44"/>
      <c r="HN106" s="44"/>
      <c r="HO106" s="44"/>
      <c r="HP106" s="44" t="str">
        <f t="shared" si="593"/>
        <v/>
      </c>
      <c r="HQ106" s="44"/>
      <c r="HR106" s="44"/>
      <c r="HS106" s="44"/>
      <c r="HT106" s="44" t="str">
        <f t="shared" si="559"/>
        <v/>
      </c>
      <c r="HU106" s="45" t="str">
        <f t="shared" si="560"/>
        <v/>
      </c>
      <c r="HV106" s="35"/>
      <c r="HW106" s="61"/>
      <c r="HX106" s="74"/>
      <c r="HY106" s="75">
        <v>15401</v>
      </c>
      <c r="HZ106" s="75">
        <f t="shared" si="491"/>
        <v>345</v>
      </c>
      <c r="IA106" s="75">
        <v>130</v>
      </c>
      <c r="IB106" s="75">
        <f t="shared" si="492"/>
        <v>2</v>
      </c>
      <c r="IC106" s="75">
        <v>1</v>
      </c>
      <c r="ID106" s="75">
        <f t="shared" si="493"/>
        <v>2</v>
      </c>
      <c r="IE106" s="75">
        <v>2</v>
      </c>
      <c r="IF106" s="77" t="str">
        <f>IF(HY104="","",IF102)</f>
        <v>ボンボンドロップシール</v>
      </c>
      <c r="IG106" s="78">
        <f>IF(HY103="","",IG102)</f>
        <v>2000</v>
      </c>
      <c r="IH106" s="75">
        <f t="shared" si="494"/>
        <v>4000</v>
      </c>
      <c r="II106" s="79">
        <f>IF(ID106="","",IH106/(HZ104*100))</f>
        <v>1.6666666666666667</v>
      </c>
      <c r="IJ106" s="35"/>
      <c r="IL106" s="74"/>
      <c r="IM106" s="75">
        <v>2305</v>
      </c>
      <c r="IN106" s="75">
        <f t="shared" si="495"/>
        <v>108</v>
      </c>
      <c r="IO106" s="75">
        <v>63</v>
      </c>
      <c r="IP106" s="75">
        <f t="shared" si="496"/>
        <v>3</v>
      </c>
      <c r="IQ106" s="75">
        <v>28</v>
      </c>
      <c r="IR106" s="75">
        <f t="shared" si="497"/>
        <v>2</v>
      </c>
      <c r="IS106" s="75">
        <v>4</v>
      </c>
      <c r="IT106" s="77" t="str">
        <f t="shared" si="533"/>
        <v>ボンドロシール</v>
      </c>
      <c r="IU106" s="78">
        <f t="shared" si="534"/>
        <v>200</v>
      </c>
      <c r="IV106" s="75">
        <f t="shared" si="499"/>
        <v>400</v>
      </c>
      <c r="IW106" s="79">
        <f t="shared" si="500"/>
        <v>3.7037037037037035E-2</v>
      </c>
      <c r="IX106" s="35"/>
      <c r="IY106" s="33"/>
      <c r="IZ106" s="74"/>
      <c r="JA106" s="75">
        <v>8543</v>
      </c>
      <c r="JB106" s="75">
        <f t="shared" si="501"/>
        <v>53</v>
      </c>
      <c r="JC106" s="75">
        <v>333</v>
      </c>
      <c r="JD106" s="75">
        <f t="shared" si="502"/>
        <v>1</v>
      </c>
      <c r="JE106" s="75">
        <v>14</v>
      </c>
      <c r="JF106" s="75">
        <f t="shared" si="503"/>
        <v>1</v>
      </c>
      <c r="JG106" s="75">
        <v>0</v>
      </c>
      <c r="JH106" s="77" t="str">
        <f t="shared" si="504"/>
        <v>雪見だいふくイヤホン</v>
      </c>
      <c r="JI106" s="78">
        <f t="shared" si="505"/>
        <v>1100</v>
      </c>
      <c r="JJ106" s="75">
        <f t="shared" si="506"/>
        <v>1100</v>
      </c>
      <c r="JK106" s="79">
        <f t="shared" si="507"/>
        <v>0.20754716981132076</v>
      </c>
      <c r="JL106" s="35"/>
      <c r="JM106" s="27"/>
      <c r="JN106" s="74"/>
      <c r="JO106" s="75">
        <v>7553</v>
      </c>
      <c r="JP106" s="75">
        <f t="shared" si="508"/>
        <v>71</v>
      </c>
      <c r="JQ106" s="75">
        <v>325</v>
      </c>
      <c r="JR106" s="75">
        <f t="shared" si="509"/>
        <v>5</v>
      </c>
      <c r="JS106" s="75">
        <v>33</v>
      </c>
      <c r="JT106" s="75">
        <f t="shared" si="510"/>
        <v>9</v>
      </c>
      <c r="JU106" s="75">
        <v>-8</v>
      </c>
      <c r="JV106" s="77" t="str">
        <f t="shared" si="511"/>
        <v>しばこ</v>
      </c>
      <c r="JW106" s="78">
        <f t="shared" si="512"/>
        <v>200</v>
      </c>
      <c r="JX106" s="75">
        <f t="shared" si="513"/>
        <v>1800</v>
      </c>
      <c r="JY106" s="79">
        <f t="shared" si="514"/>
        <v>0.25352112676056338</v>
      </c>
      <c r="JZ106" s="35"/>
      <c r="KA106" s="61"/>
      <c r="KB106" s="74"/>
      <c r="KC106" s="75">
        <v>1266</v>
      </c>
      <c r="KD106" s="75">
        <f t="shared" si="515"/>
        <v>35</v>
      </c>
      <c r="KE106" s="75">
        <v>255</v>
      </c>
      <c r="KF106" s="75">
        <f t="shared" si="516"/>
        <v>0</v>
      </c>
      <c r="KG106" s="75">
        <v>12</v>
      </c>
      <c r="KH106" s="75">
        <f t="shared" si="517"/>
        <v>0</v>
      </c>
      <c r="KI106" s="75">
        <v>0</v>
      </c>
      <c r="KJ106" s="77" t="str">
        <f t="shared" si="518"/>
        <v>ゲームアーク</v>
      </c>
      <c r="KK106" s="78">
        <f t="shared" si="519"/>
        <v>500</v>
      </c>
      <c r="KL106" s="75">
        <f t="shared" si="520"/>
        <v>0</v>
      </c>
      <c r="KM106" s="79">
        <f t="shared" si="521"/>
        <v>0</v>
      </c>
      <c r="KN106" s="35"/>
      <c r="KO106" s="27"/>
      <c r="KP106" s="74"/>
      <c r="KQ106" s="75">
        <v>6466</v>
      </c>
      <c r="KR106" s="75">
        <f t="shared" si="522"/>
        <v>10</v>
      </c>
      <c r="KS106" s="75">
        <v>238</v>
      </c>
      <c r="KT106" s="75">
        <f t="shared" si="523"/>
        <v>0</v>
      </c>
      <c r="KU106" s="75">
        <v>8</v>
      </c>
      <c r="KV106" s="75">
        <f t="shared" si="524"/>
        <v>0</v>
      </c>
      <c r="KW106" s="75">
        <v>0</v>
      </c>
      <c r="KX106" s="77" t="str">
        <f t="shared" si="535"/>
        <v>キティしっぽ付ポーチ</v>
      </c>
      <c r="KY106" s="78">
        <f t="shared" si="536"/>
        <v>0</v>
      </c>
      <c r="KZ106" s="75">
        <f t="shared" si="525"/>
        <v>0</v>
      </c>
      <c r="LA106" s="79">
        <f t="shared" si="526"/>
        <v>0</v>
      </c>
      <c r="LB106" s="35"/>
      <c r="LC106" s="27"/>
      <c r="LD106" s="46"/>
      <c r="LE106" s="44"/>
      <c r="LF106" s="44"/>
      <c r="LG106" s="44"/>
      <c r="LH106" s="44"/>
      <c r="LI106" s="43"/>
      <c r="LJ106" s="44"/>
      <c r="LK106" s="44"/>
      <c r="LL106" s="72"/>
      <c r="LM106" s="67"/>
      <c r="LN106" s="44"/>
      <c r="LO106" s="45"/>
      <c r="LP106" s="35"/>
      <c r="LQ106" s="27"/>
      <c r="LR106" s="46"/>
      <c r="LS106" s="67"/>
      <c r="LT106" s="44" t="str">
        <f t="shared" si="594"/>
        <v/>
      </c>
      <c r="LU106" s="44"/>
      <c r="LV106" s="44"/>
      <c r="LW106" s="44"/>
      <c r="LX106" s="44" t="str">
        <f t="shared" si="595"/>
        <v/>
      </c>
      <c r="LY106" s="44"/>
      <c r="LZ106" s="44"/>
      <c r="MA106" s="44"/>
      <c r="MB106" s="44" t="str">
        <f t="shared" si="561"/>
        <v/>
      </c>
      <c r="MC106" s="45" t="str">
        <f t="shared" si="562"/>
        <v/>
      </c>
      <c r="MD106" s="35"/>
      <c r="ME106" s="27"/>
      <c r="MF106" s="46"/>
      <c r="MG106" s="67"/>
      <c r="MH106" s="44" t="str">
        <f t="shared" si="596"/>
        <v/>
      </c>
      <c r="MI106" s="44"/>
      <c r="MJ106" s="44"/>
      <c r="MK106" s="44"/>
      <c r="ML106" s="44" t="str">
        <f t="shared" si="597"/>
        <v/>
      </c>
      <c r="MM106" s="44"/>
      <c r="MN106" s="44"/>
      <c r="MO106" s="44"/>
      <c r="MP106" s="44" t="str">
        <f t="shared" si="563"/>
        <v/>
      </c>
      <c r="MQ106" s="45" t="str">
        <f t="shared" si="564"/>
        <v/>
      </c>
      <c r="MR106" s="35"/>
      <c r="MS106" s="27"/>
      <c r="MT106" s="46"/>
      <c r="MU106" s="67"/>
      <c r="MV106" s="44" t="str">
        <f t="shared" si="598"/>
        <v/>
      </c>
      <c r="MW106" s="44"/>
      <c r="MX106" s="44"/>
      <c r="MY106" s="44"/>
      <c r="MZ106" s="44" t="str">
        <f t="shared" si="599"/>
        <v/>
      </c>
      <c r="NA106" s="44"/>
      <c r="NB106" s="44"/>
      <c r="NC106" s="44"/>
      <c r="ND106" s="44" t="str">
        <f t="shared" si="565"/>
        <v/>
      </c>
      <c r="NE106" s="45" t="str">
        <f t="shared" si="566"/>
        <v/>
      </c>
      <c r="NF106" s="35"/>
      <c r="NG106" s="27"/>
      <c r="NH106" s="46"/>
      <c r="NI106" s="67"/>
      <c r="NJ106" s="44" t="str">
        <f t="shared" si="600"/>
        <v/>
      </c>
      <c r="NK106" s="44"/>
      <c r="NL106" s="44"/>
      <c r="NM106" s="44"/>
      <c r="NN106" s="44" t="str">
        <f t="shared" si="601"/>
        <v/>
      </c>
      <c r="NO106" s="44"/>
      <c r="NP106" s="44"/>
      <c r="NQ106" s="44"/>
      <c r="NR106" s="44" t="str">
        <f t="shared" si="567"/>
        <v/>
      </c>
      <c r="NS106" s="45" t="str">
        <f t="shared" si="568"/>
        <v/>
      </c>
      <c r="NT106" s="35"/>
    </row>
    <row r="107" spans="1:384" ht="15" customHeight="1" thickTop="1" thickBot="1" x14ac:dyDescent="0.25">
      <c r="A107" s="38"/>
      <c r="B107" s="39"/>
      <c r="C107" s="40"/>
      <c r="D107" s="40"/>
      <c r="E107" s="41"/>
      <c r="F107" s="41"/>
      <c r="G107" s="40"/>
      <c r="H107" s="42"/>
      <c r="I107" s="44"/>
      <c r="J107" s="44" t="str">
        <f t="shared" si="569"/>
        <v/>
      </c>
      <c r="K107" s="44"/>
      <c r="L107" s="44"/>
      <c r="M107" s="44"/>
      <c r="N107" s="44" t="str">
        <f t="shared" si="570"/>
        <v/>
      </c>
      <c r="O107" s="44"/>
      <c r="P107" s="44"/>
      <c r="Q107" s="44"/>
      <c r="R107" s="44" t="str">
        <f t="shared" si="539"/>
        <v/>
      </c>
      <c r="S107" s="45" t="str">
        <f t="shared" si="540"/>
        <v/>
      </c>
      <c r="T107" s="35"/>
      <c r="U107" s="27"/>
      <c r="V107" s="46"/>
      <c r="W107" s="67"/>
      <c r="X107" s="44" t="str">
        <f t="shared" si="571"/>
        <v/>
      </c>
      <c r="Y107" s="44"/>
      <c r="Z107" s="44"/>
      <c r="AA107" s="44"/>
      <c r="AB107" s="44" t="str">
        <f t="shared" si="572"/>
        <v/>
      </c>
      <c r="AC107" s="44"/>
      <c r="AD107" s="44"/>
      <c r="AE107" s="44"/>
      <c r="AF107" s="44" t="str">
        <f t="shared" si="541"/>
        <v/>
      </c>
      <c r="AG107" s="45" t="str">
        <f t="shared" si="542"/>
        <v/>
      </c>
      <c r="AH107" s="35"/>
      <c r="AI107" s="27"/>
      <c r="AJ107" s="46"/>
      <c r="AK107" s="44"/>
      <c r="AL107" s="44" t="str">
        <f t="shared" si="573"/>
        <v/>
      </c>
      <c r="AM107" s="44"/>
      <c r="AN107" s="44" t="str">
        <f t="shared" si="574"/>
        <v/>
      </c>
      <c r="AO107" s="44"/>
      <c r="AP107" s="44" t="str">
        <f t="shared" si="575"/>
        <v/>
      </c>
      <c r="AQ107" s="44"/>
      <c r="AR107" s="44"/>
      <c r="AS107" s="44"/>
      <c r="AT107" s="44" t="str">
        <f t="shared" si="543"/>
        <v/>
      </c>
      <c r="AU107" s="45" t="str">
        <f t="shared" si="544"/>
        <v/>
      </c>
      <c r="AV107" s="35"/>
      <c r="AW107" s="27"/>
      <c r="AX107" s="46"/>
      <c r="AY107" s="44"/>
      <c r="AZ107" s="44" t="str">
        <f t="shared" si="576"/>
        <v/>
      </c>
      <c r="BA107" s="44"/>
      <c r="BB107" s="44" t="str">
        <f t="shared" si="577"/>
        <v/>
      </c>
      <c r="BC107" s="44"/>
      <c r="BD107" s="44" t="str">
        <f t="shared" si="578"/>
        <v/>
      </c>
      <c r="BE107" s="44"/>
      <c r="BF107" s="44"/>
      <c r="BG107" s="44"/>
      <c r="BH107" s="44" t="str">
        <f t="shared" si="545"/>
        <v/>
      </c>
      <c r="BI107" s="45" t="str">
        <f t="shared" si="546"/>
        <v/>
      </c>
      <c r="BJ107" s="35"/>
      <c r="BK107" s="50"/>
      <c r="BL107" s="51" t="str">
        <f>IF($A83="","",$A83)</f>
        <v/>
      </c>
      <c r="BM107" s="44"/>
      <c r="BN107" s="43"/>
      <c r="BO107" s="44"/>
      <c r="BP107" s="87"/>
      <c r="BQ107" s="90"/>
      <c r="BR107" s="43"/>
      <c r="BS107" s="43"/>
      <c r="BT107" s="53"/>
      <c r="BU107" s="47"/>
      <c r="BV107" s="44"/>
      <c r="BW107" s="89"/>
      <c r="BX107" s="35"/>
      <c r="BY107" s="27"/>
      <c r="BZ107" s="51"/>
      <c r="CA107" s="44"/>
      <c r="CB107" s="43"/>
      <c r="CC107" s="44"/>
      <c r="CD107" s="87"/>
      <c r="CE107" s="90"/>
      <c r="CF107" s="43"/>
      <c r="CG107" s="43"/>
      <c r="CH107" s="53"/>
      <c r="CI107" s="47"/>
      <c r="CJ107" s="44"/>
      <c r="CK107" s="89"/>
      <c r="CL107" s="35"/>
      <c r="CM107" s="27"/>
      <c r="CN107" s="51"/>
      <c r="CO107" s="44"/>
      <c r="CP107" s="43"/>
      <c r="CQ107" s="44"/>
      <c r="CR107" s="87"/>
      <c r="CS107" s="90"/>
      <c r="CT107" s="43"/>
      <c r="CU107" s="43"/>
      <c r="CV107" s="53"/>
      <c r="CW107" s="47"/>
      <c r="CX107" s="44"/>
      <c r="CY107" s="89"/>
      <c r="CZ107" s="35"/>
      <c r="DA107" s="58"/>
      <c r="DB107" s="51"/>
      <c r="DC107" s="44"/>
      <c r="DD107" s="43"/>
      <c r="DE107" s="44"/>
      <c r="DF107" s="87"/>
      <c r="DG107" s="90"/>
      <c r="DH107" s="43"/>
      <c r="DI107" s="43"/>
      <c r="DJ107" s="53"/>
      <c r="DK107" s="47"/>
      <c r="DL107" s="44"/>
      <c r="DM107" s="89"/>
      <c r="DN107" s="35"/>
      <c r="DO107" s="27"/>
      <c r="DP107" s="51"/>
      <c r="DQ107" s="44"/>
      <c r="DR107" s="43"/>
      <c r="DS107" s="44"/>
      <c r="DT107" s="87"/>
      <c r="DU107" s="90"/>
      <c r="DV107" s="43"/>
      <c r="DW107" s="43"/>
      <c r="DX107" s="53"/>
      <c r="DY107" s="47"/>
      <c r="DZ107" s="44"/>
      <c r="EA107" s="89"/>
      <c r="EB107" s="35"/>
      <c r="EC107" s="27"/>
      <c r="ED107" s="46"/>
      <c r="EE107" s="67"/>
      <c r="EF107" s="44" t="str">
        <f t="shared" si="579"/>
        <v/>
      </c>
      <c r="EG107" s="44"/>
      <c r="EH107" s="44"/>
      <c r="EI107" s="44"/>
      <c r="EJ107" s="44" t="str">
        <f t="shared" si="580"/>
        <v/>
      </c>
      <c r="EK107" s="44"/>
      <c r="EL107" s="44"/>
      <c r="EM107" s="44"/>
      <c r="EN107" s="44" t="str">
        <f t="shared" si="547"/>
        <v/>
      </c>
      <c r="EO107" s="45" t="str">
        <f t="shared" si="548"/>
        <v/>
      </c>
      <c r="EP107" s="35"/>
      <c r="EQ107" s="27"/>
      <c r="ER107" s="46"/>
      <c r="ES107" s="44"/>
      <c r="ET107" s="44" t="str">
        <f t="shared" si="581"/>
        <v/>
      </c>
      <c r="EU107" s="44"/>
      <c r="EV107" s="44" t="str">
        <f t="shared" si="582"/>
        <v/>
      </c>
      <c r="EW107" s="44"/>
      <c r="EX107" s="44" t="str">
        <f t="shared" si="583"/>
        <v/>
      </c>
      <c r="EY107" s="44"/>
      <c r="EZ107" s="44"/>
      <c r="FA107" s="44"/>
      <c r="FB107" s="44" t="str">
        <f t="shared" si="549"/>
        <v/>
      </c>
      <c r="FC107" s="45" t="str">
        <f t="shared" si="550"/>
        <v/>
      </c>
      <c r="FD107" s="35"/>
      <c r="FF107" s="46"/>
      <c r="FG107" s="67"/>
      <c r="FH107" s="44" t="str">
        <f t="shared" si="584"/>
        <v/>
      </c>
      <c r="FI107" s="44"/>
      <c r="FJ107" s="44"/>
      <c r="FK107" s="44"/>
      <c r="FL107" s="44" t="str">
        <f t="shared" si="585"/>
        <v/>
      </c>
      <c r="FM107" s="44"/>
      <c r="FN107" s="44"/>
      <c r="FO107" s="44"/>
      <c r="FP107" s="44" t="str">
        <f t="shared" si="551"/>
        <v/>
      </c>
      <c r="FQ107" s="45" t="str">
        <f t="shared" si="552"/>
        <v/>
      </c>
      <c r="FR107" s="35"/>
      <c r="FT107" s="46"/>
      <c r="FU107" s="67"/>
      <c r="FV107" s="44" t="str">
        <f t="shared" si="586"/>
        <v/>
      </c>
      <c r="FW107" s="44"/>
      <c r="FX107" s="44"/>
      <c r="FY107" s="44"/>
      <c r="FZ107" s="44" t="str">
        <f t="shared" si="587"/>
        <v/>
      </c>
      <c r="GA107" s="44"/>
      <c r="GB107" s="44"/>
      <c r="GC107" s="44"/>
      <c r="GD107" s="44" t="str">
        <f t="shared" si="553"/>
        <v/>
      </c>
      <c r="GE107" s="45" t="str">
        <f t="shared" si="554"/>
        <v/>
      </c>
      <c r="GF107" s="35"/>
      <c r="GH107" s="46"/>
      <c r="GI107" s="67"/>
      <c r="GJ107" s="44" t="str">
        <f t="shared" si="588"/>
        <v/>
      </c>
      <c r="GK107" s="44"/>
      <c r="GL107" s="44"/>
      <c r="GM107" s="44"/>
      <c r="GN107" s="44" t="str">
        <f t="shared" si="589"/>
        <v/>
      </c>
      <c r="GO107" s="44"/>
      <c r="GP107" s="44"/>
      <c r="GQ107" s="44"/>
      <c r="GR107" s="44" t="str">
        <f t="shared" si="555"/>
        <v/>
      </c>
      <c r="GS107" s="45" t="str">
        <f t="shared" si="556"/>
        <v/>
      </c>
      <c r="GT107" s="35"/>
      <c r="GU107" s="27"/>
      <c r="GV107" s="46"/>
      <c r="GW107" s="67"/>
      <c r="GX107" s="44" t="str">
        <f t="shared" si="590"/>
        <v/>
      </c>
      <c r="GY107" s="44"/>
      <c r="GZ107" s="44"/>
      <c r="HA107" s="44"/>
      <c r="HB107" s="44" t="str">
        <f t="shared" si="591"/>
        <v/>
      </c>
      <c r="HC107" s="44"/>
      <c r="HD107" s="44"/>
      <c r="HE107" s="44"/>
      <c r="HF107" s="44" t="str">
        <f t="shared" si="557"/>
        <v/>
      </c>
      <c r="HG107" s="45" t="str">
        <f t="shared" si="558"/>
        <v/>
      </c>
      <c r="HH107" s="35"/>
      <c r="HJ107" s="46"/>
      <c r="HK107" s="67"/>
      <c r="HL107" s="44" t="str">
        <f t="shared" si="592"/>
        <v/>
      </c>
      <c r="HM107" s="44"/>
      <c r="HN107" s="44"/>
      <c r="HO107" s="44"/>
      <c r="HP107" s="44" t="str">
        <f t="shared" si="593"/>
        <v/>
      </c>
      <c r="HQ107" s="44"/>
      <c r="HR107" s="44"/>
      <c r="HS107" s="44"/>
      <c r="HT107" s="44" t="str">
        <f t="shared" si="559"/>
        <v/>
      </c>
      <c r="HU107" s="45" t="str">
        <f t="shared" si="560"/>
        <v/>
      </c>
      <c r="HV107" s="35"/>
      <c r="HW107" s="61"/>
      <c r="HX107" s="51" t="str">
        <f>IF($A83="","",$A83)</f>
        <v/>
      </c>
      <c r="HY107" s="44"/>
      <c r="HZ107" s="43"/>
      <c r="IA107" s="44"/>
      <c r="IB107" s="87"/>
      <c r="IC107" s="90"/>
      <c r="ID107" s="43"/>
      <c r="IE107" s="43"/>
      <c r="IF107" s="53"/>
      <c r="IG107" s="47"/>
      <c r="IH107" s="44"/>
      <c r="II107" s="89"/>
      <c r="IJ107" s="35"/>
      <c r="IL107" s="51"/>
      <c r="IM107" s="44"/>
      <c r="IN107" s="43"/>
      <c r="IO107" s="44"/>
      <c r="IP107" s="87"/>
      <c r="IQ107" s="90"/>
      <c r="IR107" s="43"/>
      <c r="IS107" s="43"/>
      <c r="IT107" s="53"/>
      <c r="IU107" s="47"/>
      <c r="IV107" s="44"/>
      <c r="IW107" s="89"/>
      <c r="IX107" s="35"/>
      <c r="IY107" s="33"/>
      <c r="IZ107" s="51"/>
      <c r="JA107" s="44"/>
      <c r="JB107" s="43"/>
      <c r="JC107" s="44"/>
      <c r="JD107" s="87"/>
      <c r="JE107" s="90"/>
      <c r="JF107" s="43"/>
      <c r="JG107" s="43"/>
      <c r="JH107" s="53"/>
      <c r="JI107" s="47"/>
      <c r="JJ107" s="44"/>
      <c r="JK107" s="89"/>
      <c r="JL107" s="35"/>
      <c r="JM107" s="27"/>
      <c r="JN107" s="51"/>
      <c r="JO107" s="44"/>
      <c r="JP107" s="43"/>
      <c r="JQ107" s="44"/>
      <c r="JR107" s="87"/>
      <c r="JS107" s="90"/>
      <c r="JT107" s="43"/>
      <c r="JU107" s="43"/>
      <c r="JV107" s="53"/>
      <c r="JW107" s="47"/>
      <c r="JX107" s="44"/>
      <c r="JY107" s="89"/>
      <c r="JZ107" s="35"/>
      <c r="KA107" s="61"/>
      <c r="KB107" s="51"/>
      <c r="KC107" s="44"/>
      <c r="KD107" s="43"/>
      <c r="KE107" s="44"/>
      <c r="KF107" s="87"/>
      <c r="KG107" s="90"/>
      <c r="KH107" s="43"/>
      <c r="KI107" s="43"/>
      <c r="KJ107" s="53"/>
      <c r="KK107" s="47"/>
      <c r="KL107" s="44"/>
      <c r="KM107" s="89"/>
      <c r="KN107" s="35"/>
      <c r="KO107" s="27"/>
      <c r="KP107" s="51"/>
      <c r="KQ107" s="44"/>
      <c r="KR107" s="43"/>
      <c r="KS107" s="44"/>
      <c r="KT107" s="87"/>
      <c r="KU107" s="90"/>
      <c r="KV107" s="43"/>
      <c r="KW107" s="43"/>
      <c r="KX107" s="53"/>
      <c r="KY107" s="47"/>
      <c r="KZ107" s="44"/>
      <c r="LA107" s="89"/>
      <c r="LB107" s="227"/>
      <c r="LC107" s="27"/>
      <c r="LD107" s="74"/>
      <c r="LE107" s="75"/>
      <c r="LF107" s="75"/>
      <c r="LG107" s="75"/>
      <c r="LH107" s="75"/>
      <c r="LI107" s="76"/>
      <c r="LJ107" s="75"/>
      <c r="LK107" s="75"/>
      <c r="LL107" s="77"/>
      <c r="LM107" s="78"/>
      <c r="LN107" s="75"/>
      <c r="LO107" s="79"/>
      <c r="LP107" s="35"/>
      <c r="LQ107" s="27"/>
      <c r="LR107" s="46"/>
      <c r="LS107" s="67"/>
      <c r="LT107" s="44" t="str">
        <f t="shared" si="594"/>
        <v/>
      </c>
      <c r="LU107" s="44"/>
      <c r="LV107" s="44"/>
      <c r="LW107" s="44"/>
      <c r="LX107" s="44" t="str">
        <f t="shared" si="595"/>
        <v/>
      </c>
      <c r="LY107" s="44"/>
      <c r="LZ107" s="44"/>
      <c r="MA107" s="44"/>
      <c r="MB107" s="44" t="str">
        <f t="shared" si="561"/>
        <v/>
      </c>
      <c r="MC107" s="45" t="str">
        <f t="shared" si="562"/>
        <v/>
      </c>
      <c r="MD107" s="35"/>
      <c r="ME107" s="27"/>
      <c r="MF107" s="46"/>
      <c r="MG107" s="67"/>
      <c r="MH107" s="44" t="str">
        <f t="shared" si="596"/>
        <v/>
      </c>
      <c r="MI107" s="44"/>
      <c r="MJ107" s="44"/>
      <c r="MK107" s="44"/>
      <c r="ML107" s="44" t="str">
        <f t="shared" si="597"/>
        <v/>
      </c>
      <c r="MM107" s="44"/>
      <c r="MN107" s="44"/>
      <c r="MO107" s="44"/>
      <c r="MP107" s="44" t="str">
        <f t="shared" si="563"/>
        <v/>
      </c>
      <c r="MQ107" s="45" t="str">
        <f t="shared" si="564"/>
        <v/>
      </c>
      <c r="MR107" s="35"/>
      <c r="MS107" s="27"/>
      <c r="MT107" s="46"/>
      <c r="MU107" s="67"/>
      <c r="MV107" s="44" t="str">
        <f t="shared" si="598"/>
        <v/>
      </c>
      <c r="MW107" s="44"/>
      <c r="MX107" s="44"/>
      <c r="MY107" s="44"/>
      <c r="MZ107" s="44" t="str">
        <f t="shared" si="599"/>
        <v/>
      </c>
      <c r="NA107" s="44"/>
      <c r="NB107" s="44"/>
      <c r="NC107" s="44"/>
      <c r="ND107" s="44" t="str">
        <f t="shared" si="565"/>
        <v/>
      </c>
      <c r="NE107" s="45" t="str">
        <f t="shared" si="566"/>
        <v/>
      </c>
      <c r="NF107" s="35"/>
      <c r="NG107" s="27"/>
      <c r="NH107" s="46"/>
      <c r="NI107" s="67"/>
      <c r="NJ107" s="44" t="str">
        <f t="shared" si="600"/>
        <v/>
      </c>
      <c r="NK107" s="44"/>
      <c r="NL107" s="44"/>
      <c r="NM107" s="44"/>
      <c r="NN107" s="44" t="str">
        <f t="shared" si="601"/>
        <v/>
      </c>
      <c r="NO107" s="44"/>
      <c r="NP107" s="44"/>
      <c r="NQ107" s="44"/>
      <c r="NR107" s="44" t="str">
        <f t="shared" si="567"/>
        <v/>
      </c>
      <c r="NS107" s="45" t="str">
        <f t="shared" si="568"/>
        <v/>
      </c>
      <c r="NT107" s="35"/>
    </row>
    <row r="108" spans="1:384" ht="15" customHeight="1" thickTop="1" x14ac:dyDescent="0.2">
      <c r="A108" s="38"/>
      <c r="B108" s="39"/>
      <c r="C108" s="40"/>
      <c r="D108" s="40"/>
      <c r="E108" s="41"/>
      <c r="F108" s="41"/>
      <c r="G108" s="40"/>
      <c r="H108" s="42"/>
      <c r="I108" s="44"/>
      <c r="J108" s="44" t="str">
        <f t="shared" si="569"/>
        <v/>
      </c>
      <c r="K108" s="44"/>
      <c r="L108" s="44"/>
      <c r="M108" s="44"/>
      <c r="N108" s="44" t="str">
        <f t="shared" si="570"/>
        <v/>
      </c>
      <c r="O108" s="44"/>
      <c r="P108" s="44"/>
      <c r="Q108" s="44"/>
      <c r="R108" s="44" t="str">
        <f t="shared" si="539"/>
        <v/>
      </c>
      <c r="S108" s="45" t="str">
        <f t="shared" si="540"/>
        <v/>
      </c>
      <c r="T108" s="35"/>
      <c r="U108" s="27"/>
      <c r="V108" s="46"/>
      <c r="W108" s="67"/>
      <c r="X108" s="44" t="str">
        <f t="shared" si="571"/>
        <v/>
      </c>
      <c r="Y108" s="44"/>
      <c r="Z108" s="44"/>
      <c r="AA108" s="44"/>
      <c r="AB108" s="44" t="str">
        <f t="shared" si="572"/>
        <v/>
      </c>
      <c r="AC108" s="44"/>
      <c r="AD108" s="44"/>
      <c r="AE108" s="44"/>
      <c r="AF108" s="44" t="str">
        <f t="shared" si="541"/>
        <v/>
      </c>
      <c r="AG108" s="45" t="str">
        <f t="shared" si="542"/>
        <v/>
      </c>
      <c r="AH108" s="35"/>
      <c r="AI108" s="27"/>
      <c r="AJ108" s="46"/>
      <c r="AK108" s="44"/>
      <c r="AL108" s="44" t="str">
        <f t="shared" si="573"/>
        <v/>
      </c>
      <c r="AM108" s="44"/>
      <c r="AN108" s="44" t="str">
        <f t="shared" si="574"/>
        <v/>
      </c>
      <c r="AO108" s="44"/>
      <c r="AP108" s="44" t="str">
        <f t="shared" si="575"/>
        <v/>
      </c>
      <c r="AQ108" s="44"/>
      <c r="AR108" s="44"/>
      <c r="AS108" s="44"/>
      <c r="AT108" s="44" t="str">
        <f t="shared" si="543"/>
        <v/>
      </c>
      <c r="AU108" s="45" t="str">
        <f t="shared" si="544"/>
        <v/>
      </c>
      <c r="AV108" s="35"/>
      <c r="AW108" s="27"/>
      <c r="AX108" s="46"/>
      <c r="AY108" s="44"/>
      <c r="AZ108" s="44" t="str">
        <f t="shared" si="576"/>
        <v/>
      </c>
      <c r="BA108" s="44"/>
      <c r="BB108" s="44" t="str">
        <f t="shared" si="577"/>
        <v/>
      </c>
      <c r="BC108" s="44"/>
      <c r="BD108" s="44" t="str">
        <f t="shared" si="578"/>
        <v/>
      </c>
      <c r="BE108" s="44"/>
      <c r="BF108" s="44"/>
      <c r="BG108" s="44"/>
      <c r="BH108" s="44" t="str">
        <f t="shared" si="545"/>
        <v/>
      </c>
      <c r="BI108" s="45" t="str">
        <f t="shared" si="546"/>
        <v/>
      </c>
      <c r="BJ108" s="35"/>
      <c r="BK108" s="50"/>
      <c r="BL108" s="46"/>
      <c r="BM108" s="43"/>
      <c r="BN108" s="44"/>
      <c r="BO108" s="43"/>
      <c r="BP108" s="66"/>
      <c r="BQ108" s="91"/>
      <c r="BR108" s="67"/>
      <c r="BS108" s="43"/>
      <c r="BT108" s="60"/>
      <c r="BU108" s="67"/>
      <c r="BV108" s="43"/>
      <c r="BW108" s="45"/>
      <c r="BX108" s="35"/>
      <c r="BY108" s="27"/>
      <c r="BZ108" s="46"/>
      <c r="CA108" s="43"/>
      <c r="CB108" s="44"/>
      <c r="CC108" s="43"/>
      <c r="CD108" s="66"/>
      <c r="CE108" s="91"/>
      <c r="CF108" s="67"/>
      <c r="CG108" s="43"/>
      <c r="CH108" s="60"/>
      <c r="CI108" s="67"/>
      <c r="CJ108" s="43"/>
      <c r="CK108" s="45"/>
      <c r="CL108" s="35"/>
      <c r="CM108" s="27"/>
      <c r="CN108" s="46"/>
      <c r="CO108" s="43"/>
      <c r="CP108" s="44"/>
      <c r="CQ108" s="43"/>
      <c r="CR108" s="66"/>
      <c r="CS108" s="91"/>
      <c r="CT108" s="67"/>
      <c r="CU108" s="43"/>
      <c r="CV108" s="60"/>
      <c r="CW108" s="67"/>
      <c r="CX108" s="43"/>
      <c r="CY108" s="45"/>
      <c r="CZ108" s="35"/>
      <c r="DA108" s="58"/>
      <c r="DB108" s="46"/>
      <c r="DC108" s="43"/>
      <c r="DD108" s="69"/>
      <c r="DE108" s="43"/>
      <c r="DF108" s="66"/>
      <c r="DG108" s="91"/>
      <c r="DH108" s="67"/>
      <c r="DI108" s="43"/>
      <c r="DJ108" s="60"/>
      <c r="DK108" s="67"/>
      <c r="DL108" s="43"/>
      <c r="DM108" s="45"/>
      <c r="DN108" s="35"/>
      <c r="DO108" s="27"/>
      <c r="DP108" s="46"/>
      <c r="DQ108" s="43"/>
      <c r="DR108" s="44"/>
      <c r="DS108" s="43"/>
      <c r="DT108" s="66"/>
      <c r="DU108" s="91"/>
      <c r="DV108" s="67"/>
      <c r="DW108" s="43"/>
      <c r="DX108" s="60"/>
      <c r="DY108" s="67"/>
      <c r="DZ108" s="43"/>
      <c r="EA108" s="45"/>
      <c r="EB108" s="35"/>
      <c r="EC108" s="27"/>
      <c r="ED108" s="46"/>
      <c r="EE108" s="67"/>
      <c r="EF108" s="44" t="str">
        <f t="shared" si="579"/>
        <v/>
      </c>
      <c r="EG108" s="44"/>
      <c r="EH108" s="44"/>
      <c r="EI108" s="44"/>
      <c r="EJ108" s="44" t="str">
        <f t="shared" si="580"/>
        <v/>
      </c>
      <c r="EK108" s="44"/>
      <c r="EL108" s="44"/>
      <c r="EM108" s="44"/>
      <c r="EN108" s="44" t="str">
        <f t="shared" si="547"/>
        <v/>
      </c>
      <c r="EO108" s="45" t="str">
        <f t="shared" si="548"/>
        <v/>
      </c>
      <c r="EP108" s="35"/>
      <c r="EQ108" s="27"/>
      <c r="ER108" s="46"/>
      <c r="ES108" s="44"/>
      <c r="ET108" s="44" t="str">
        <f t="shared" si="581"/>
        <v/>
      </c>
      <c r="EU108" s="44"/>
      <c r="EV108" s="44" t="str">
        <f t="shared" si="582"/>
        <v/>
      </c>
      <c r="EW108" s="44"/>
      <c r="EX108" s="44" t="str">
        <f t="shared" si="583"/>
        <v/>
      </c>
      <c r="EY108" s="44"/>
      <c r="EZ108" s="44"/>
      <c r="FA108" s="44"/>
      <c r="FB108" s="44" t="str">
        <f t="shared" si="549"/>
        <v/>
      </c>
      <c r="FC108" s="45" t="str">
        <f t="shared" si="550"/>
        <v/>
      </c>
      <c r="FD108" s="35"/>
      <c r="FF108" s="46"/>
      <c r="FG108" s="67"/>
      <c r="FH108" s="44" t="str">
        <f t="shared" si="584"/>
        <v/>
      </c>
      <c r="FI108" s="44"/>
      <c r="FJ108" s="44"/>
      <c r="FK108" s="44"/>
      <c r="FL108" s="44" t="str">
        <f t="shared" si="585"/>
        <v/>
      </c>
      <c r="FM108" s="44"/>
      <c r="FN108" s="44"/>
      <c r="FO108" s="44"/>
      <c r="FP108" s="44" t="str">
        <f t="shared" si="551"/>
        <v/>
      </c>
      <c r="FQ108" s="45" t="str">
        <f t="shared" si="552"/>
        <v/>
      </c>
      <c r="FR108" s="35"/>
      <c r="FT108" s="46"/>
      <c r="FU108" s="67"/>
      <c r="FV108" s="44" t="str">
        <f t="shared" si="586"/>
        <v/>
      </c>
      <c r="FW108" s="44"/>
      <c r="FX108" s="44"/>
      <c r="FY108" s="44"/>
      <c r="FZ108" s="44" t="str">
        <f t="shared" si="587"/>
        <v/>
      </c>
      <c r="GA108" s="44"/>
      <c r="GB108" s="44"/>
      <c r="GC108" s="44"/>
      <c r="GD108" s="44" t="str">
        <f t="shared" si="553"/>
        <v/>
      </c>
      <c r="GE108" s="45" t="str">
        <f t="shared" si="554"/>
        <v/>
      </c>
      <c r="GF108" s="35"/>
      <c r="GH108" s="46"/>
      <c r="GI108" s="67"/>
      <c r="GJ108" s="44" t="str">
        <f t="shared" si="588"/>
        <v/>
      </c>
      <c r="GK108" s="44"/>
      <c r="GL108" s="44"/>
      <c r="GM108" s="44"/>
      <c r="GN108" s="44" t="str">
        <f t="shared" si="589"/>
        <v/>
      </c>
      <c r="GO108" s="44"/>
      <c r="GP108" s="44"/>
      <c r="GQ108" s="44"/>
      <c r="GR108" s="44" t="str">
        <f t="shared" si="555"/>
        <v/>
      </c>
      <c r="GS108" s="45" t="str">
        <f t="shared" si="556"/>
        <v/>
      </c>
      <c r="GT108" s="35"/>
      <c r="GU108" s="27"/>
      <c r="GV108" s="46"/>
      <c r="GW108" s="67"/>
      <c r="GX108" s="44" t="str">
        <f t="shared" si="590"/>
        <v/>
      </c>
      <c r="GY108" s="44"/>
      <c r="GZ108" s="44"/>
      <c r="HA108" s="44"/>
      <c r="HB108" s="44" t="str">
        <f t="shared" si="591"/>
        <v/>
      </c>
      <c r="HC108" s="44"/>
      <c r="HD108" s="44"/>
      <c r="HE108" s="44"/>
      <c r="HF108" s="44" t="str">
        <f t="shared" si="557"/>
        <v/>
      </c>
      <c r="HG108" s="45" t="str">
        <f t="shared" si="558"/>
        <v/>
      </c>
      <c r="HH108" s="35"/>
      <c r="HJ108" s="46"/>
      <c r="HK108" s="67"/>
      <c r="HL108" s="44" t="str">
        <f t="shared" si="592"/>
        <v/>
      </c>
      <c r="HM108" s="44"/>
      <c r="HN108" s="44"/>
      <c r="HO108" s="44"/>
      <c r="HP108" s="44" t="str">
        <f t="shared" si="593"/>
        <v/>
      </c>
      <c r="HQ108" s="44"/>
      <c r="HR108" s="44"/>
      <c r="HS108" s="44"/>
      <c r="HT108" s="44" t="str">
        <f t="shared" si="559"/>
        <v/>
      </c>
      <c r="HU108" s="45" t="str">
        <f t="shared" si="560"/>
        <v/>
      </c>
      <c r="HV108" s="35"/>
      <c r="HW108" s="61"/>
      <c r="HX108" s="46"/>
      <c r="HY108" s="43"/>
      <c r="HZ108" s="44"/>
      <c r="IA108" s="43"/>
      <c r="IB108" s="66"/>
      <c r="IC108" s="91"/>
      <c r="ID108" s="67"/>
      <c r="IE108" s="43"/>
      <c r="IF108" s="60"/>
      <c r="IG108" s="67"/>
      <c r="IH108" s="43"/>
      <c r="II108" s="45"/>
      <c r="IJ108" s="35"/>
      <c r="IL108" s="46"/>
      <c r="IM108" s="43"/>
      <c r="IN108" s="44"/>
      <c r="IO108" s="43"/>
      <c r="IP108" s="66"/>
      <c r="IQ108" s="91"/>
      <c r="IR108" s="67"/>
      <c r="IS108" s="43"/>
      <c r="IT108" s="60"/>
      <c r="IU108" s="67"/>
      <c r="IV108" s="43"/>
      <c r="IW108" s="45"/>
      <c r="IX108" s="35"/>
      <c r="IY108" s="33"/>
      <c r="IZ108" s="46"/>
      <c r="JA108" s="43"/>
      <c r="JB108" s="44"/>
      <c r="JC108" s="43"/>
      <c r="JD108" s="66"/>
      <c r="JE108" s="91"/>
      <c r="JF108" s="67"/>
      <c r="JG108" s="43"/>
      <c r="JH108" s="60"/>
      <c r="JI108" s="67"/>
      <c r="JJ108" s="43"/>
      <c r="JK108" s="45"/>
      <c r="JL108" s="35"/>
      <c r="JM108" s="27"/>
      <c r="JN108" s="46"/>
      <c r="JO108" s="43"/>
      <c r="JP108" s="44"/>
      <c r="JQ108" s="43"/>
      <c r="JR108" s="66"/>
      <c r="JS108" s="91"/>
      <c r="JT108" s="67"/>
      <c r="JU108" s="43"/>
      <c r="JV108" s="60"/>
      <c r="JW108" s="67"/>
      <c r="JX108" s="43"/>
      <c r="JY108" s="45"/>
      <c r="JZ108" s="35"/>
      <c r="KA108" s="61"/>
      <c r="KB108" s="46"/>
      <c r="KC108" s="43"/>
      <c r="KD108" s="44"/>
      <c r="KE108" s="43"/>
      <c r="KF108" s="66"/>
      <c r="KG108" s="91"/>
      <c r="KH108" s="67"/>
      <c r="KI108" s="43"/>
      <c r="KJ108" s="60"/>
      <c r="KK108" s="67"/>
      <c r="KL108" s="43"/>
      <c r="KM108" s="45"/>
      <c r="KN108" s="227"/>
      <c r="KO108" s="27"/>
      <c r="KP108" s="46"/>
      <c r="KQ108" s="43"/>
      <c r="KR108" s="44"/>
      <c r="KS108" s="43"/>
      <c r="KT108" s="66"/>
      <c r="KU108" s="91"/>
      <c r="KV108" s="67"/>
      <c r="KW108" s="43"/>
      <c r="KX108" s="60"/>
      <c r="KY108" s="67"/>
      <c r="KZ108" s="43"/>
      <c r="LA108" s="45"/>
      <c r="LB108" s="35"/>
      <c r="LC108" s="27"/>
      <c r="LD108" s="51" t="str">
        <f>IF(A86="","",A86)</f>
        <v/>
      </c>
      <c r="LE108" s="43"/>
      <c r="LF108" s="93" t="str">
        <f>IF(LE108="","",LE108-LE105)</f>
        <v/>
      </c>
      <c r="LG108" s="43"/>
      <c r="LH108" s="43" t="str">
        <f t="shared" si="529"/>
        <v/>
      </c>
      <c r="LI108" s="43"/>
      <c r="LJ108" s="87" t="str">
        <f t="shared" si="530"/>
        <v/>
      </c>
      <c r="LK108" s="43"/>
      <c r="LL108" s="64" t="str">
        <f>IF(LE108="","",LL105)</f>
        <v/>
      </c>
      <c r="LM108" s="47" t="str">
        <f>IF(LF108="","",LM105)</f>
        <v/>
      </c>
      <c r="LN108" s="87" t="str">
        <f t="shared" si="459"/>
        <v/>
      </c>
      <c r="LO108" s="54"/>
      <c r="LP108" s="35"/>
      <c r="LQ108" s="27"/>
      <c r="LR108" s="46"/>
      <c r="LS108" s="67"/>
      <c r="LT108" s="44" t="str">
        <f t="shared" si="594"/>
        <v/>
      </c>
      <c r="LU108" s="44"/>
      <c r="LV108" s="44"/>
      <c r="LW108" s="44"/>
      <c r="LX108" s="44" t="str">
        <f t="shared" si="595"/>
        <v/>
      </c>
      <c r="LY108" s="44"/>
      <c r="LZ108" s="44"/>
      <c r="MA108" s="44"/>
      <c r="MB108" s="44" t="str">
        <f t="shared" si="561"/>
        <v/>
      </c>
      <c r="MC108" s="45" t="str">
        <f t="shared" si="562"/>
        <v/>
      </c>
      <c r="MD108" s="35"/>
      <c r="ME108" s="27"/>
      <c r="MF108" s="46"/>
      <c r="MG108" s="67"/>
      <c r="MH108" s="44" t="str">
        <f t="shared" si="596"/>
        <v/>
      </c>
      <c r="MI108" s="44"/>
      <c r="MJ108" s="44"/>
      <c r="MK108" s="44"/>
      <c r="ML108" s="44" t="str">
        <f t="shared" si="597"/>
        <v/>
      </c>
      <c r="MM108" s="44"/>
      <c r="MN108" s="44"/>
      <c r="MO108" s="44"/>
      <c r="MP108" s="44" t="str">
        <f t="shared" si="563"/>
        <v/>
      </c>
      <c r="MQ108" s="45" t="str">
        <f t="shared" si="564"/>
        <v/>
      </c>
      <c r="MR108" s="35"/>
      <c r="MS108" s="27"/>
      <c r="MT108" s="46"/>
      <c r="MU108" s="67"/>
      <c r="MV108" s="44" t="str">
        <f t="shared" si="598"/>
        <v/>
      </c>
      <c r="MW108" s="44"/>
      <c r="MX108" s="44"/>
      <c r="MY108" s="44"/>
      <c r="MZ108" s="44" t="str">
        <f t="shared" si="599"/>
        <v/>
      </c>
      <c r="NA108" s="44"/>
      <c r="NB108" s="44"/>
      <c r="NC108" s="44"/>
      <c r="ND108" s="44" t="str">
        <f t="shared" si="565"/>
        <v/>
      </c>
      <c r="NE108" s="45" t="str">
        <f t="shared" si="566"/>
        <v/>
      </c>
      <c r="NF108" s="35"/>
      <c r="NG108" s="27"/>
      <c r="NH108" s="46"/>
      <c r="NI108" s="67"/>
      <c r="NJ108" s="44" t="str">
        <f t="shared" si="600"/>
        <v/>
      </c>
      <c r="NK108" s="44"/>
      <c r="NL108" s="44"/>
      <c r="NM108" s="44"/>
      <c r="NN108" s="44" t="str">
        <f t="shared" si="601"/>
        <v/>
      </c>
      <c r="NO108" s="44"/>
      <c r="NP108" s="44"/>
      <c r="NQ108" s="44"/>
      <c r="NR108" s="44" t="str">
        <f t="shared" si="567"/>
        <v/>
      </c>
      <c r="NS108" s="45" t="str">
        <f t="shared" si="568"/>
        <v/>
      </c>
      <c r="NT108" s="35"/>
    </row>
    <row r="109" spans="1:384" x14ac:dyDescent="0.2">
      <c r="A109" s="38"/>
      <c r="B109" s="39"/>
      <c r="C109" s="40"/>
      <c r="D109" s="40"/>
      <c r="E109" s="41"/>
      <c r="F109" s="41"/>
      <c r="G109" s="40"/>
      <c r="H109" s="42"/>
      <c r="I109" s="44"/>
      <c r="J109" s="44" t="str">
        <f t="shared" si="569"/>
        <v/>
      </c>
      <c r="K109" s="44"/>
      <c r="L109" s="44"/>
      <c r="M109" s="44"/>
      <c r="N109" s="44" t="str">
        <f t="shared" si="570"/>
        <v/>
      </c>
      <c r="O109" s="44"/>
      <c r="P109" s="44"/>
      <c r="Q109" s="44"/>
      <c r="R109" s="44" t="str">
        <f t="shared" si="539"/>
        <v/>
      </c>
      <c r="S109" s="45" t="str">
        <f t="shared" si="540"/>
        <v/>
      </c>
      <c r="T109" s="35"/>
      <c r="U109" s="27"/>
      <c r="V109" s="46"/>
      <c r="W109" s="67"/>
      <c r="X109" s="44" t="str">
        <f t="shared" si="571"/>
        <v/>
      </c>
      <c r="Y109" s="44"/>
      <c r="Z109" s="44"/>
      <c r="AA109" s="44"/>
      <c r="AB109" s="44" t="str">
        <f t="shared" si="572"/>
        <v/>
      </c>
      <c r="AC109" s="44"/>
      <c r="AD109" s="44"/>
      <c r="AE109" s="44"/>
      <c r="AF109" s="44" t="str">
        <f t="shared" si="541"/>
        <v/>
      </c>
      <c r="AG109" s="45" t="str">
        <f t="shared" si="542"/>
        <v/>
      </c>
      <c r="AH109" s="35"/>
      <c r="AI109" s="27"/>
      <c r="AJ109" s="46"/>
      <c r="AK109" s="44"/>
      <c r="AL109" s="44" t="str">
        <f t="shared" si="573"/>
        <v/>
      </c>
      <c r="AM109" s="44"/>
      <c r="AN109" s="44" t="str">
        <f t="shared" si="574"/>
        <v/>
      </c>
      <c r="AO109" s="44"/>
      <c r="AP109" s="44" t="str">
        <f t="shared" si="575"/>
        <v/>
      </c>
      <c r="AQ109" s="44"/>
      <c r="AR109" s="44"/>
      <c r="AS109" s="44"/>
      <c r="AT109" s="44" t="str">
        <f t="shared" si="543"/>
        <v/>
      </c>
      <c r="AU109" s="45" t="str">
        <f t="shared" si="544"/>
        <v/>
      </c>
      <c r="AV109" s="35"/>
      <c r="AW109" s="27"/>
      <c r="AX109" s="46"/>
      <c r="AY109" s="44"/>
      <c r="AZ109" s="44" t="str">
        <f t="shared" si="576"/>
        <v/>
      </c>
      <c r="BA109" s="44"/>
      <c r="BB109" s="44" t="str">
        <f t="shared" si="577"/>
        <v/>
      </c>
      <c r="BC109" s="44"/>
      <c r="BD109" s="44" t="str">
        <f t="shared" si="578"/>
        <v/>
      </c>
      <c r="BE109" s="44"/>
      <c r="BF109" s="44"/>
      <c r="BG109" s="44"/>
      <c r="BH109" s="44" t="str">
        <f t="shared" si="545"/>
        <v/>
      </c>
      <c r="BI109" s="45" t="str">
        <f t="shared" si="546"/>
        <v/>
      </c>
      <c r="BJ109" s="35"/>
      <c r="BK109" s="50"/>
      <c r="BL109" s="46"/>
      <c r="BM109" s="44"/>
      <c r="BN109" s="44"/>
      <c r="BO109" s="44"/>
      <c r="BP109" s="44"/>
      <c r="BQ109" s="43"/>
      <c r="BR109" s="44"/>
      <c r="BS109" s="25"/>
      <c r="BT109" s="60"/>
      <c r="BU109" s="67"/>
      <c r="BV109" s="44"/>
      <c r="BW109" s="45"/>
      <c r="BX109" s="35"/>
      <c r="BY109" s="27"/>
      <c r="BZ109" s="46"/>
      <c r="CA109" s="44"/>
      <c r="CB109" s="44"/>
      <c r="CC109" s="44"/>
      <c r="CD109" s="44"/>
      <c r="CE109" s="43"/>
      <c r="CF109" s="44"/>
      <c r="CG109" s="25"/>
      <c r="CH109" s="60"/>
      <c r="CI109" s="67"/>
      <c r="CJ109" s="44"/>
      <c r="CK109" s="45"/>
      <c r="CL109" s="35"/>
      <c r="CM109" s="27"/>
      <c r="CN109" s="46"/>
      <c r="CO109" s="44"/>
      <c r="CP109" s="44"/>
      <c r="CQ109" s="44"/>
      <c r="CR109" s="44"/>
      <c r="CS109" s="43"/>
      <c r="CT109" s="44"/>
      <c r="CU109" s="25"/>
      <c r="CV109" s="60"/>
      <c r="CW109" s="67"/>
      <c r="CX109" s="44"/>
      <c r="CY109" s="45"/>
      <c r="CZ109" s="35"/>
      <c r="DA109" s="58"/>
      <c r="DB109" s="46"/>
      <c r="DC109" s="44"/>
      <c r="DD109" s="44"/>
      <c r="DE109" s="44"/>
      <c r="DF109" s="44"/>
      <c r="DG109" s="43"/>
      <c r="DH109" s="44"/>
      <c r="DI109" s="25"/>
      <c r="DJ109" s="60"/>
      <c r="DK109" s="67"/>
      <c r="DL109" s="44"/>
      <c r="DM109" s="45"/>
      <c r="DN109" s="35"/>
      <c r="DO109" s="27"/>
      <c r="DP109" s="46"/>
      <c r="DQ109" s="44"/>
      <c r="DR109" s="44"/>
      <c r="DS109" s="44"/>
      <c r="DT109" s="44"/>
      <c r="DU109" s="43"/>
      <c r="DV109" s="44"/>
      <c r="DW109" s="25"/>
      <c r="DX109" s="60"/>
      <c r="DY109" s="67"/>
      <c r="DZ109" s="44"/>
      <c r="EA109" s="45"/>
      <c r="EB109" s="35"/>
      <c r="EC109" s="27"/>
      <c r="ED109" s="46"/>
      <c r="EE109" s="67"/>
      <c r="EF109" s="44" t="str">
        <f t="shared" si="579"/>
        <v/>
      </c>
      <c r="EG109" s="44"/>
      <c r="EH109" s="44"/>
      <c r="EI109" s="44"/>
      <c r="EJ109" s="44" t="str">
        <f t="shared" si="580"/>
        <v/>
      </c>
      <c r="EK109" s="44"/>
      <c r="EL109" s="44"/>
      <c r="EM109" s="44"/>
      <c r="EN109" s="44" t="str">
        <f t="shared" si="547"/>
        <v/>
      </c>
      <c r="EO109" s="45" t="str">
        <f t="shared" si="548"/>
        <v/>
      </c>
      <c r="EP109" s="35"/>
      <c r="EQ109" s="27"/>
      <c r="ER109" s="46"/>
      <c r="ES109" s="44"/>
      <c r="ET109" s="44" t="str">
        <f t="shared" si="581"/>
        <v/>
      </c>
      <c r="EU109" s="44"/>
      <c r="EV109" s="44" t="str">
        <f t="shared" si="582"/>
        <v/>
      </c>
      <c r="EW109" s="44"/>
      <c r="EX109" s="44" t="str">
        <f t="shared" si="583"/>
        <v/>
      </c>
      <c r="EY109" s="44"/>
      <c r="EZ109" s="44"/>
      <c r="FA109" s="44"/>
      <c r="FB109" s="44" t="str">
        <f t="shared" si="549"/>
        <v/>
      </c>
      <c r="FC109" s="45" t="str">
        <f t="shared" si="550"/>
        <v/>
      </c>
      <c r="FD109" s="35"/>
      <c r="FF109" s="46"/>
      <c r="FG109" s="67"/>
      <c r="FH109" s="44" t="str">
        <f t="shared" si="584"/>
        <v/>
      </c>
      <c r="FI109" s="44"/>
      <c r="FJ109" s="44"/>
      <c r="FK109" s="44"/>
      <c r="FL109" s="44" t="str">
        <f t="shared" si="585"/>
        <v/>
      </c>
      <c r="FM109" s="44"/>
      <c r="FN109" s="44"/>
      <c r="FO109" s="44"/>
      <c r="FP109" s="44" t="str">
        <f t="shared" si="551"/>
        <v/>
      </c>
      <c r="FQ109" s="45" t="str">
        <f t="shared" si="552"/>
        <v/>
      </c>
      <c r="FR109" s="35"/>
      <c r="FT109" s="46"/>
      <c r="FU109" s="67"/>
      <c r="FV109" s="44" t="str">
        <f t="shared" si="586"/>
        <v/>
      </c>
      <c r="FW109" s="44"/>
      <c r="FX109" s="44"/>
      <c r="FY109" s="44"/>
      <c r="FZ109" s="44" t="str">
        <f t="shared" si="587"/>
        <v/>
      </c>
      <c r="GA109" s="44"/>
      <c r="GB109" s="44"/>
      <c r="GC109" s="44"/>
      <c r="GD109" s="44" t="str">
        <f t="shared" si="553"/>
        <v/>
      </c>
      <c r="GE109" s="45" t="str">
        <f t="shared" si="554"/>
        <v/>
      </c>
      <c r="GF109" s="35"/>
      <c r="GH109" s="46"/>
      <c r="GI109" s="67"/>
      <c r="GJ109" s="44" t="str">
        <f t="shared" si="588"/>
        <v/>
      </c>
      <c r="GK109" s="44"/>
      <c r="GL109" s="44"/>
      <c r="GM109" s="44"/>
      <c r="GN109" s="44" t="str">
        <f t="shared" si="589"/>
        <v/>
      </c>
      <c r="GO109" s="44"/>
      <c r="GP109" s="44"/>
      <c r="GQ109" s="44"/>
      <c r="GR109" s="44" t="str">
        <f t="shared" si="555"/>
        <v/>
      </c>
      <c r="GS109" s="45" t="str">
        <f t="shared" si="556"/>
        <v/>
      </c>
      <c r="GT109" s="35"/>
      <c r="GU109" s="27"/>
      <c r="GV109" s="46"/>
      <c r="GW109" s="67"/>
      <c r="GX109" s="44" t="str">
        <f t="shared" si="590"/>
        <v/>
      </c>
      <c r="GY109" s="44"/>
      <c r="GZ109" s="44"/>
      <c r="HA109" s="44"/>
      <c r="HB109" s="44" t="str">
        <f t="shared" si="591"/>
        <v/>
      </c>
      <c r="HC109" s="44"/>
      <c r="HD109" s="44"/>
      <c r="HE109" s="44"/>
      <c r="HF109" s="44" t="str">
        <f t="shared" si="557"/>
        <v/>
      </c>
      <c r="HG109" s="45" t="str">
        <f t="shared" si="558"/>
        <v/>
      </c>
      <c r="HH109" s="35"/>
      <c r="HJ109" s="46"/>
      <c r="HK109" s="67"/>
      <c r="HL109" s="44" t="str">
        <f t="shared" si="592"/>
        <v/>
      </c>
      <c r="HM109" s="44"/>
      <c r="HN109" s="44"/>
      <c r="HO109" s="44"/>
      <c r="HP109" s="44" t="str">
        <f t="shared" si="593"/>
        <v/>
      </c>
      <c r="HQ109" s="44"/>
      <c r="HR109" s="44"/>
      <c r="HS109" s="44"/>
      <c r="HT109" s="44" t="str">
        <f t="shared" si="559"/>
        <v/>
      </c>
      <c r="HU109" s="45" t="str">
        <f t="shared" si="560"/>
        <v/>
      </c>
      <c r="HV109" s="35"/>
      <c r="HW109" s="61"/>
      <c r="HX109" s="46"/>
      <c r="HY109" s="44"/>
      <c r="HZ109" s="44"/>
      <c r="IA109" s="44"/>
      <c r="IB109" s="44"/>
      <c r="IC109" s="43"/>
      <c r="ID109" s="44"/>
      <c r="IE109" s="25"/>
      <c r="IF109" s="60"/>
      <c r="IG109" s="67"/>
      <c r="IH109" s="44"/>
      <c r="II109" s="45"/>
      <c r="IJ109" s="35"/>
      <c r="IL109" s="46"/>
      <c r="IM109" s="44"/>
      <c r="IN109" s="44"/>
      <c r="IO109" s="44"/>
      <c r="IP109" s="44"/>
      <c r="IQ109" s="43"/>
      <c r="IR109" s="44"/>
      <c r="IS109" s="25"/>
      <c r="IT109" s="60"/>
      <c r="IU109" s="67"/>
      <c r="IV109" s="44"/>
      <c r="IW109" s="45"/>
      <c r="IX109" s="35"/>
      <c r="IY109" s="33"/>
      <c r="IZ109" s="46"/>
      <c r="JA109" s="44"/>
      <c r="JB109" s="44"/>
      <c r="JC109" s="44"/>
      <c r="JD109" s="44"/>
      <c r="JE109" s="43"/>
      <c r="JF109" s="44"/>
      <c r="JG109" s="25"/>
      <c r="JH109" s="60"/>
      <c r="JI109" s="67"/>
      <c r="JJ109" s="44"/>
      <c r="JK109" s="45"/>
      <c r="JL109" s="35"/>
      <c r="JM109" s="27"/>
      <c r="JN109" s="46"/>
      <c r="JO109" s="44"/>
      <c r="JP109" s="44"/>
      <c r="JQ109" s="44"/>
      <c r="JR109" s="44"/>
      <c r="JS109" s="43"/>
      <c r="JT109" s="44"/>
      <c r="JU109" s="25"/>
      <c r="JV109" s="60"/>
      <c r="JW109" s="67"/>
      <c r="JX109" s="44"/>
      <c r="JY109" s="45"/>
      <c r="JZ109" s="35"/>
      <c r="KA109" s="61"/>
      <c r="KB109" s="46"/>
      <c r="KC109" s="44"/>
      <c r="KD109" s="44"/>
      <c r="KE109" s="44"/>
      <c r="KF109" s="44"/>
      <c r="KG109" s="43"/>
      <c r="KH109" s="44"/>
      <c r="KI109" s="25"/>
      <c r="KJ109" s="60"/>
      <c r="KK109" s="67"/>
      <c r="KL109" s="44"/>
      <c r="KM109" s="45"/>
      <c r="KN109" s="35"/>
      <c r="KO109" s="27"/>
      <c r="KP109" s="46"/>
      <c r="KQ109" s="44"/>
      <c r="KR109" s="44"/>
      <c r="KS109" s="44"/>
      <c r="KT109" s="44"/>
      <c r="KU109" s="43"/>
      <c r="KV109" s="44"/>
      <c r="KW109" s="25"/>
      <c r="KX109" s="60"/>
      <c r="KY109" s="67"/>
      <c r="KZ109" s="44"/>
      <c r="LA109" s="45"/>
      <c r="LB109" s="35"/>
      <c r="LC109" s="27"/>
      <c r="LD109" s="46"/>
      <c r="LE109" s="44"/>
      <c r="LF109" s="44"/>
      <c r="LG109" s="44"/>
      <c r="LH109" s="44" t="str">
        <f t="shared" si="529"/>
        <v/>
      </c>
      <c r="LI109" s="44"/>
      <c r="LJ109" s="44" t="str">
        <f t="shared" si="530"/>
        <v/>
      </c>
      <c r="LK109" s="44"/>
      <c r="LL109" s="72" t="str">
        <f>IF(LE108="","",LL106)</f>
        <v/>
      </c>
      <c r="LM109" s="67" t="str">
        <f>IF(LF108="","",LM106)</f>
        <v/>
      </c>
      <c r="LN109" s="44" t="str">
        <f t="shared" si="459"/>
        <v/>
      </c>
      <c r="LO109" s="45"/>
      <c r="LP109" s="35"/>
      <c r="LQ109" s="27"/>
      <c r="LR109" s="46"/>
      <c r="LS109" s="67"/>
      <c r="LT109" s="44" t="str">
        <f t="shared" si="594"/>
        <v/>
      </c>
      <c r="LU109" s="44"/>
      <c r="LV109" s="44"/>
      <c r="LW109" s="44"/>
      <c r="LX109" s="44" t="str">
        <f t="shared" si="595"/>
        <v/>
      </c>
      <c r="LY109" s="44"/>
      <c r="LZ109" s="44"/>
      <c r="MA109" s="44"/>
      <c r="MB109" s="44" t="str">
        <f t="shared" si="561"/>
        <v/>
      </c>
      <c r="MC109" s="45" t="str">
        <f t="shared" si="562"/>
        <v/>
      </c>
      <c r="MD109" s="35"/>
      <c r="ME109" s="27"/>
      <c r="MF109" s="46"/>
      <c r="MG109" s="67"/>
      <c r="MH109" s="44" t="str">
        <f t="shared" si="596"/>
        <v/>
      </c>
      <c r="MI109" s="44"/>
      <c r="MJ109" s="44"/>
      <c r="MK109" s="44"/>
      <c r="ML109" s="44" t="str">
        <f t="shared" si="597"/>
        <v/>
      </c>
      <c r="MM109" s="44"/>
      <c r="MN109" s="44"/>
      <c r="MO109" s="44"/>
      <c r="MP109" s="44" t="str">
        <f t="shared" si="563"/>
        <v/>
      </c>
      <c r="MQ109" s="45" t="str">
        <f t="shared" si="564"/>
        <v/>
      </c>
      <c r="MR109" s="35"/>
      <c r="MS109" s="27"/>
      <c r="MT109" s="46"/>
      <c r="MU109" s="67"/>
      <c r="MV109" s="44" t="str">
        <f t="shared" si="598"/>
        <v/>
      </c>
      <c r="MW109" s="44"/>
      <c r="MX109" s="44"/>
      <c r="MY109" s="44"/>
      <c r="MZ109" s="44" t="str">
        <f t="shared" si="599"/>
        <v/>
      </c>
      <c r="NA109" s="44"/>
      <c r="NB109" s="44"/>
      <c r="NC109" s="44"/>
      <c r="ND109" s="44" t="str">
        <f t="shared" si="565"/>
        <v/>
      </c>
      <c r="NE109" s="45" t="str">
        <f t="shared" si="566"/>
        <v/>
      </c>
      <c r="NF109" s="35"/>
      <c r="NG109" s="27"/>
      <c r="NH109" s="46"/>
      <c r="NI109" s="67"/>
      <c r="NJ109" s="44" t="str">
        <f t="shared" si="600"/>
        <v/>
      </c>
      <c r="NK109" s="44"/>
      <c r="NL109" s="44"/>
      <c r="NM109" s="44"/>
      <c r="NN109" s="44" t="str">
        <f t="shared" si="601"/>
        <v/>
      </c>
      <c r="NO109" s="44"/>
      <c r="NP109" s="44"/>
      <c r="NQ109" s="44"/>
      <c r="NR109" s="44" t="str">
        <f t="shared" si="567"/>
        <v/>
      </c>
      <c r="NS109" s="45" t="str">
        <f t="shared" si="568"/>
        <v/>
      </c>
      <c r="NT109" s="35"/>
    </row>
    <row r="110" spans="1:384" ht="15" customHeight="1" thickBot="1" x14ac:dyDescent="0.25">
      <c r="A110" s="38"/>
      <c r="B110" s="39"/>
      <c r="C110" s="40"/>
      <c r="D110" s="40"/>
      <c r="E110" s="41"/>
      <c r="F110" s="41"/>
      <c r="G110" s="40"/>
      <c r="H110" s="42"/>
      <c r="I110" s="44"/>
      <c r="J110" s="44" t="str">
        <f t="shared" si="569"/>
        <v/>
      </c>
      <c r="K110" s="44"/>
      <c r="L110" s="44"/>
      <c r="M110" s="44"/>
      <c r="N110" s="44" t="str">
        <f t="shared" si="570"/>
        <v/>
      </c>
      <c r="O110" s="44"/>
      <c r="P110" s="44"/>
      <c r="Q110" s="44"/>
      <c r="R110" s="44" t="str">
        <f t="shared" si="539"/>
        <v/>
      </c>
      <c r="S110" s="45" t="str">
        <f t="shared" si="540"/>
        <v/>
      </c>
      <c r="T110" s="35"/>
      <c r="U110" s="27"/>
      <c r="V110" s="46"/>
      <c r="W110" s="67"/>
      <c r="X110" s="44" t="str">
        <f t="shared" si="571"/>
        <v/>
      </c>
      <c r="Y110" s="44"/>
      <c r="Z110" s="44"/>
      <c r="AA110" s="44"/>
      <c r="AB110" s="44" t="str">
        <f t="shared" si="572"/>
        <v/>
      </c>
      <c r="AC110" s="44"/>
      <c r="AD110" s="44"/>
      <c r="AE110" s="44"/>
      <c r="AF110" s="44" t="str">
        <f t="shared" si="541"/>
        <v/>
      </c>
      <c r="AG110" s="45" t="str">
        <f t="shared" si="542"/>
        <v/>
      </c>
      <c r="AH110" s="35"/>
      <c r="AI110" s="27"/>
      <c r="AJ110" s="46"/>
      <c r="AK110" s="44"/>
      <c r="AL110" s="44" t="str">
        <f t="shared" si="573"/>
        <v/>
      </c>
      <c r="AM110" s="44"/>
      <c r="AN110" s="44" t="str">
        <f t="shared" si="574"/>
        <v/>
      </c>
      <c r="AO110" s="44"/>
      <c r="AP110" s="44" t="str">
        <f t="shared" si="575"/>
        <v/>
      </c>
      <c r="AQ110" s="44"/>
      <c r="AR110" s="44"/>
      <c r="AS110" s="44"/>
      <c r="AT110" s="44" t="str">
        <f t="shared" si="543"/>
        <v/>
      </c>
      <c r="AU110" s="45" t="str">
        <f t="shared" si="544"/>
        <v/>
      </c>
      <c r="AV110" s="35"/>
      <c r="AW110" s="27"/>
      <c r="AX110" s="46"/>
      <c r="AY110" s="44"/>
      <c r="AZ110" s="44" t="str">
        <f t="shared" si="576"/>
        <v/>
      </c>
      <c r="BA110" s="44"/>
      <c r="BB110" s="44" t="str">
        <f t="shared" si="577"/>
        <v/>
      </c>
      <c r="BC110" s="44"/>
      <c r="BD110" s="44" t="str">
        <f t="shared" si="578"/>
        <v/>
      </c>
      <c r="BE110" s="44"/>
      <c r="BF110" s="44"/>
      <c r="BG110" s="44"/>
      <c r="BH110" s="44" t="str">
        <f t="shared" si="545"/>
        <v/>
      </c>
      <c r="BI110" s="45" t="str">
        <f t="shared" si="546"/>
        <v/>
      </c>
      <c r="BJ110" s="35"/>
      <c r="BK110" s="50"/>
      <c r="BL110" s="74"/>
      <c r="BM110" s="75"/>
      <c r="BN110" s="75"/>
      <c r="BO110" s="75"/>
      <c r="BP110" s="75"/>
      <c r="BQ110" s="75"/>
      <c r="BR110" s="75"/>
      <c r="BS110" s="75"/>
      <c r="BT110" s="77"/>
      <c r="BU110" s="78"/>
      <c r="BV110" s="75"/>
      <c r="BW110" s="79"/>
      <c r="BX110" s="35"/>
      <c r="BY110" s="27"/>
      <c r="BZ110" s="74"/>
      <c r="CA110" s="75"/>
      <c r="CB110" s="75"/>
      <c r="CC110" s="75"/>
      <c r="CD110" s="75"/>
      <c r="CE110" s="75"/>
      <c r="CF110" s="75"/>
      <c r="CG110" s="75"/>
      <c r="CH110" s="77"/>
      <c r="CI110" s="78"/>
      <c r="CJ110" s="75"/>
      <c r="CK110" s="79"/>
      <c r="CL110" s="35"/>
      <c r="CM110" s="27"/>
      <c r="CN110" s="74"/>
      <c r="CO110" s="75"/>
      <c r="CP110" s="75"/>
      <c r="CQ110" s="75"/>
      <c r="CR110" s="75"/>
      <c r="CS110" s="75"/>
      <c r="CT110" s="75"/>
      <c r="CU110" s="75"/>
      <c r="CV110" s="77"/>
      <c r="CW110" s="78"/>
      <c r="CX110" s="75"/>
      <c r="CY110" s="79"/>
      <c r="CZ110" s="35"/>
      <c r="DA110" s="58"/>
      <c r="DB110" s="74"/>
      <c r="DC110" s="75"/>
      <c r="DD110" s="75"/>
      <c r="DE110" s="75"/>
      <c r="DF110" s="75"/>
      <c r="DG110" s="75"/>
      <c r="DH110" s="75"/>
      <c r="DI110" s="75"/>
      <c r="DJ110" s="77"/>
      <c r="DK110" s="78"/>
      <c r="DL110" s="75"/>
      <c r="DM110" s="79"/>
      <c r="DN110" s="35"/>
      <c r="DO110" s="27"/>
      <c r="DP110" s="74"/>
      <c r="DQ110" s="75"/>
      <c r="DR110" s="75"/>
      <c r="DS110" s="75"/>
      <c r="DT110" s="75"/>
      <c r="DU110" s="75"/>
      <c r="DV110" s="75"/>
      <c r="DW110" s="75"/>
      <c r="DX110" s="77"/>
      <c r="DY110" s="78"/>
      <c r="DZ110" s="75"/>
      <c r="EA110" s="79"/>
      <c r="EB110" s="35"/>
      <c r="EC110" s="27"/>
      <c r="ED110" s="46"/>
      <c r="EE110" s="67"/>
      <c r="EF110" s="44" t="str">
        <f t="shared" si="579"/>
        <v/>
      </c>
      <c r="EG110" s="44"/>
      <c r="EH110" s="44"/>
      <c r="EI110" s="44"/>
      <c r="EJ110" s="44" t="str">
        <f t="shared" si="580"/>
        <v/>
      </c>
      <c r="EK110" s="44"/>
      <c r="EL110" s="44"/>
      <c r="EM110" s="44"/>
      <c r="EN110" s="44" t="str">
        <f t="shared" si="547"/>
        <v/>
      </c>
      <c r="EO110" s="45" t="str">
        <f t="shared" si="548"/>
        <v/>
      </c>
      <c r="EP110" s="35"/>
      <c r="EQ110" s="27"/>
      <c r="ER110" s="46"/>
      <c r="ES110" s="44"/>
      <c r="ET110" s="44" t="str">
        <f t="shared" si="581"/>
        <v/>
      </c>
      <c r="EU110" s="44"/>
      <c r="EV110" s="44" t="str">
        <f t="shared" si="582"/>
        <v/>
      </c>
      <c r="EW110" s="44"/>
      <c r="EX110" s="44" t="str">
        <f t="shared" si="583"/>
        <v/>
      </c>
      <c r="EY110" s="44"/>
      <c r="EZ110" s="44"/>
      <c r="FA110" s="44"/>
      <c r="FB110" s="44" t="str">
        <f t="shared" si="549"/>
        <v/>
      </c>
      <c r="FC110" s="45" t="str">
        <f t="shared" si="550"/>
        <v/>
      </c>
      <c r="FD110" s="35"/>
      <c r="FF110" s="46"/>
      <c r="FG110" s="67"/>
      <c r="FH110" s="44" t="str">
        <f t="shared" si="584"/>
        <v/>
      </c>
      <c r="FI110" s="44"/>
      <c r="FJ110" s="44"/>
      <c r="FK110" s="44"/>
      <c r="FL110" s="44" t="str">
        <f t="shared" si="585"/>
        <v/>
      </c>
      <c r="FM110" s="44"/>
      <c r="FN110" s="44"/>
      <c r="FO110" s="44"/>
      <c r="FP110" s="44" t="str">
        <f t="shared" si="551"/>
        <v/>
      </c>
      <c r="FQ110" s="45" t="str">
        <f t="shared" si="552"/>
        <v/>
      </c>
      <c r="FR110" s="35"/>
      <c r="FT110" s="46"/>
      <c r="FU110" s="67"/>
      <c r="FV110" s="44" t="str">
        <f t="shared" si="586"/>
        <v/>
      </c>
      <c r="FW110" s="44"/>
      <c r="FX110" s="44"/>
      <c r="FY110" s="44"/>
      <c r="FZ110" s="44" t="str">
        <f t="shared" si="587"/>
        <v/>
      </c>
      <c r="GA110" s="44"/>
      <c r="GB110" s="44"/>
      <c r="GC110" s="44"/>
      <c r="GD110" s="44" t="str">
        <f t="shared" si="553"/>
        <v/>
      </c>
      <c r="GE110" s="45" t="str">
        <f t="shared" si="554"/>
        <v/>
      </c>
      <c r="GF110" s="35"/>
      <c r="GH110" s="46"/>
      <c r="GI110" s="67"/>
      <c r="GJ110" s="44" t="str">
        <f t="shared" si="588"/>
        <v/>
      </c>
      <c r="GK110" s="44"/>
      <c r="GL110" s="44"/>
      <c r="GM110" s="44"/>
      <c r="GN110" s="44" t="str">
        <f t="shared" si="589"/>
        <v/>
      </c>
      <c r="GO110" s="44"/>
      <c r="GP110" s="44"/>
      <c r="GQ110" s="44"/>
      <c r="GR110" s="44" t="str">
        <f t="shared" si="555"/>
        <v/>
      </c>
      <c r="GS110" s="45" t="str">
        <f t="shared" si="556"/>
        <v/>
      </c>
      <c r="GT110" s="35"/>
      <c r="GU110" s="27"/>
      <c r="GV110" s="46"/>
      <c r="GW110" s="67"/>
      <c r="GX110" s="44" t="str">
        <f t="shared" si="590"/>
        <v/>
      </c>
      <c r="GY110" s="44"/>
      <c r="GZ110" s="44"/>
      <c r="HA110" s="44"/>
      <c r="HB110" s="44" t="str">
        <f t="shared" si="591"/>
        <v/>
      </c>
      <c r="HC110" s="44"/>
      <c r="HD110" s="44"/>
      <c r="HE110" s="44"/>
      <c r="HF110" s="44" t="str">
        <f t="shared" si="557"/>
        <v/>
      </c>
      <c r="HG110" s="45" t="str">
        <f t="shared" si="558"/>
        <v/>
      </c>
      <c r="HH110" s="35"/>
      <c r="HJ110" s="46"/>
      <c r="HK110" s="67"/>
      <c r="HL110" s="44" t="str">
        <f t="shared" si="592"/>
        <v/>
      </c>
      <c r="HM110" s="44"/>
      <c r="HN110" s="44"/>
      <c r="HO110" s="44"/>
      <c r="HP110" s="44" t="str">
        <f t="shared" si="593"/>
        <v/>
      </c>
      <c r="HQ110" s="44"/>
      <c r="HR110" s="44"/>
      <c r="HS110" s="44"/>
      <c r="HT110" s="44" t="str">
        <f t="shared" si="559"/>
        <v/>
      </c>
      <c r="HU110" s="45" t="str">
        <f t="shared" si="560"/>
        <v/>
      </c>
      <c r="HV110" s="35"/>
      <c r="HW110" s="61"/>
      <c r="HX110" s="74"/>
      <c r="HY110" s="75"/>
      <c r="HZ110" s="75"/>
      <c r="IA110" s="75"/>
      <c r="IB110" s="75"/>
      <c r="IC110" s="75"/>
      <c r="ID110" s="75"/>
      <c r="IE110" s="75"/>
      <c r="IF110" s="77"/>
      <c r="IG110" s="78"/>
      <c r="IH110" s="75"/>
      <c r="II110" s="79"/>
      <c r="IJ110" s="35"/>
      <c r="IL110" s="74"/>
      <c r="IM110" s="75"/>
      <c r="IN110" s="75"/>
      <c r="IO110" s="75"/>
      <c r="IP110" s="75"/>
      <c r="IQ110" s="75"/>
      <c r="IR110" s="75"/>
      <c r="IS110" s="75"/>
      <c r="IT110" s="77"/>
      <c r="IU110" s="78"/>
      <c r="IV110" s="75"/>
      <c r="IW110" s="79"/>
      <c r="IX110" s="35"/>
      <c r="IY110" s="33"/>
      <c r="IZ110" s="74"/>
      <c r="JA110" s="75"/>
      <c r="JB110" s="75"/>
      <c r="JC110" s="75"/>
      <c r="JD110" s="75"/>
      <c r="JE110" s="75"/>
      <c r="JF110" s="75"/>
      <c r="JG110" s="75"/>
      <c r="JH110" s="77"/>
      <c r="JI110" s="78"/>
      <c r="JJ110" s="75"/>
      <c r="JK110" s="79"/>
      <c r="JL110" s="35"/>
      <c r="JM110" s="27"/>
      <c r="JN110" s="74"/>
      <c r="JO110" s="75"/>
      <c r="JP110" s="75"/>
      <c r="JQ110" s="75"/>
      <c r="JR110" s="75"/>
      <c r="JS110" s="75"/>
      <c r="JT110" s="75"/>
      <c r="JU110" s="75"/>
      <c r="JV110" s="77"/>
      <c r="JW110" s="78"/>
      <c r="JX110" s="75"/>
      <c r="JY110" s="79"/>
      <c r="JZ110" s="35"/>
      <c r="KA110" s="61"/>
      <c r="KB110" s="74"/>
      <c r="KC110" s="75"/>
      <c r="KD110" s="75"/>
      <c r="KE110" s="75"/>
      <c r="KF110" s="75"/>
      <c r="KG110" s="75"/>
      <c r="KH110" s="75"/>
      <c r="KI110" s="75"/>
      <c r="KJ110" s="77"/>
      <c r="KK110" s="78"/>
      <c r="KL110" s="75"/>
      <c r="KM110" s="79"/>
      <c r="KN110" s="35"/>
      <c r="KO110" s="27"/>
      <c r="KP110" s="74"/>
      <c r="KQ110" s="75"/>
      <c r="KR110" s="75"/>
      <c r="KS110" s="75"/>
      <c r="KT110" s="75"/>
      <c r="KU110" s="75"/>
      <c r="KV110" s="75"/>
      <c r="KW110" s="75"/>
      <c r="KX110" s="77"/>
      <c r="KY110" s="78"/>
      <c r="KZ110" s="75"/>
      <c r="LA110" s="79"/>
      <c r="LB110" s="35"/>
      <c r="LC110" s="27"/>
      <c r="LD110" s="74"/>
      <c r="LE110" s="75"/>
      <c r="LF110" s="75"/>
      <c r="LG110" s="75"/>
      <c r="LH110" s="75" t="str">
        <f t="shared" si="529"/>
        <v/>
      </c>
      <c r="LI110" s="75"/>
      <c r="LJ110" s="75" t="str">
        <f t="shared" si="530"/>
        <v/>
      </c>
      <c r="LK110" s="75"/>
      <c r="LL110" s="77" t="str">
        <f>IF(LE108="","",LL107)</f>
        <v/>
      </c>
      <c r="LM110" s="78" t="str">
        <f>IF(LF108="","",LM107)</f>
        <v/>
      </c>
      <c r="LN110" s="75" t="str">
        <f t="shared" si="459"/>
        <v/>
      </c>
      <c r="LO110" s="79"/>
      <c r="LP110" s="35"/>
      <c r="LQ110" s="27"/>
      <c r="LR110" s="46"/>
      <c r="LS110" s="67"/>
      <c r="LT110" s="44" t="str">
        <f t="shared" si="594"/>
        <v/>
      </c>
      <c r="LU110" s="44"/>
      <c r="LV110" s="44"/>
      <c r="LW110" s="44"/>
      <c r="LX110" s="44" t="str">
        <f t="shared" si="595"/>
        <v/>
      </c>
      <c r="LY110" s="44"/>
      <c r="LZ110" s="44"/>
      <c r="MA110" s="44"/>
      <c r="MB110" s="44" t="str">
        <f t="shared" si="561"/>
        <v/>
      </c>
      <c r="MC110" s="45" t="str">
        <f t="shared" si="562"/>
        <v/>
      </c>
      <c r="MD110" s="35"/>
      <c r="ME110" s="27"/>
      <c r="MF110" s="46"/>
      <c r="MG110" s="67"/>
      <c r="MH110" s="44" t="str">
        <f t="shared" si="596"/>
        <v/>
      </c>
      <c r="MI110" s="44"/>
      <c r="MJ110" s="44"/>
      <c r="MK110" s="44"/>
      <c r="ML110" s="44" t="str">
        <f t="shared" si="597"/>
        <v/>
      </c>
      <c r="MM110" s="44"/>
      <c r="MN110" s="44"/>
      <c r="MO110" s="44"/>
      <c r="MP110" s="44" t="str">
        <f t="shared" si="563"/>
        <v/>
      </c>
      <c r="MQ110" s="45" t="str">
        <f t="shared" si="564"/>
        <v/>
      </c>
      <c r="MR110" s="35"/>
      <c r="MS110" s="27"/>
      <c r="MT110" s="46"/>
      <c r="MU110" s="67"/>
      <c r="MV110" s="44" t="str">
        <f t="shared" si="598"/>
        <v/>
      </c>
      <c r="MW110" s="44"/>
      <c r="MX110" s="44"/>
      <c r="MY110" s="44"/>
      <c r="MZ110" s="44" t="str">
        <f t="shared" si="599"/>
        <v/>
      </c>
      <c r="NA110" s="44"/>
      <c r="NB110" s="44"/>
      <c r="NC110" s="44"/>
      <c r="ND110" s="44" t="str">
        <f t="shared" si="565"/>
        <v/>
      </c>
      <c r="NE110" s="45" t="str">
        <f t="shared" si="566"/>
        <v/>
      </c>
      <c r="NF110" s="35"/>
      <c r="NG110" s="27"/>
      <c r="NH110" s="46"/>
      <c r="NI110" s="67"/>
      <c r="NJ110" s="44" t="str">
        <f t="shared" si="600"/>
        <v/>
      </c>
      <c r="NK110" s="44"/>
      <c r="NL110" s="44"/>
      <c r="NM110" s="44"/>
      <c r="NN110" s="44" t="str">
        <f t="shared" si="601"/>
        <v/>
      </c>
      <c r="NO110" s="44"/>
      <c r="NP110" s="44"/>
      <c r="NQ110" s="44"/>
      <c r="NR110" s="44" t="str">
        <f t="shared" si="567"/>
        <v/>
      </c>
      <c r="NS110" s="45" t="str">
        <f t="shared" si="568"/>
        <v/>
      </c>
      <c r="NT110" s="35"/>
    </row>
    <row r="111" spans="1:384" ht="15" customHeight="1" thickTop="1" x14ac:dyDescent="0.2">
      <c r="A111" s="38"/>
      <c r="B111" s="39"/>
      <c r="C111" s="40"/>
      <c r="D111" s="40"/>
      <c r="E111" s="41"/>
      <c r="F111" s="41"/>
      <c r="G111" s="40"/>
      <c r="H111" s="42"/>
      <c r="I111" s="44"/>
      <c r="J111" s="44" t="str">
        <f t="shared" si="569"/>
        <v/>
      </c>
      <c r="K111" s="44"/>
      <c r="L111" s="44"/>
      <c r="M111" s="44"/>
      <c r="N111" s="44" t="str">
        <f t="shared" si="570"/>
        <v/>
      </c>
      <c r="O111" s="44"/>
      <c r="P111" s="44"/>
      <c r="Q111" s="44"/>
      <c r="R111" s="44" t="str">
        <f t="shared" si="539"/>
        <v/>
      </c>
      <c r="S111" s="45" t="str">
        <f t="shared" si="540"/>
        <v/>
      </c>
      <c r="T111" s="35"/>
      <c r="U111" s="27"/>
      <c r="V111" s="46"/>
      <c r="W111" s="67"/>
      <c r="X111" s="44" t="str">
        <f t="shared" si="571"/>
        <v/>
      </c>
      <c r="Y111" s="44"/>
      <c r="Z111" s="44"/>
      <c r="AA111" s="44"/>
      <c r="AB111" s="44" t="str">
        <f t="shared" si="572"/>
        <v/>
      </c>
      <c r="AC111" s="44"/>
      <c r="AD111" s="44"/>
      <c r="AE111" s="44"/>
      <c r="AF111" s="44" t="str">
        <f t="shared" si="541"/>
        <v/>
      </c>
      <c r="AG111" s="45" t="str">
        <f t="shared" si="542"/>
        <v/>
      </c>
      <c r="AH111" s="35"/>
      <c r="AI111" s="27"/>
      <c r="AJ111" s="46"/>
      <c r="AK111" s="44"/>
      <c r="AL111" s="44" t="str">
        <f t="shared" si="573"/>
        <v/>
      </c>
      <c r="AM111" s="44"/>
      <c r="AN111" s="44" t="str">
        <f t="shared" si="574"/>
        <v/>
      </c>
      <c r="AO111" s="44"/>
      <c r="AP111" s="44" t="str">
        <f t="shared" si="575"/>
        <v/>
      </c>
      <c r="AQ111" s="44"/>
      <c r="AR111" s="44"/>
      <c r="AS111" s="44"/>
      <c r="AT111" s="44" t="str">
        <f t="shared" si="543"/>
        <v/>
      </c>
      <c r="AU111" s="45" t="str">
        <f t="shared" si="544"/>
        <v/>
      </c>
      <c r="AV111" s="35"/>
      <c r="AW111" s="27"/>
      <c r="AX111" s="46"/>
      <c r="AY111" s="44"/>
      <c r="AZ111" s="44" t="str">
        <f t="shared" si="576"/>
        <v/>
      </c>
      <c r="BA111" s="44"/>
      <c r="BB111" s="44" t="str">
        <f t="shared" si="577"/>
        <v/>
      </c>
      <c r="BC111" s="44"/>
      <c r="BD111" s="44" t="str">
        <f t="shared" si="578"/>
        <v/>
      </c>
      <c r="BE111" s="44"/>
      <c r="BF111" s="44"/>
      <c r="BG111" s="44"/>
      <c r="BH111" s="44" t="str">
        <f t="shared" si="545"/>
        <v/>
      </c>
      <c r="BI111" s="45" t="str">
        <f t="shared" si="546"/>
        <v/>
      </c>
      <c r="BJ111" s="35"/>
      <c r="BK111" s="50"/>
      <c r="BL111" s="51" t="str">
        <f>IF($A84="","",$A84)</f>
        <v/>
      </c>
      <c r="BM111" s="44"/>
      <c r="BN111" s="59"/>
      <c r="BO111" s="44"/>
      <c r="BP111" s="87"/>
      <c r="BQ111" s="43"/>
      <c r="BR111" s="43"/>
      <c r="BS111" s="43"/>
      <c r="BT111" s="53"/>
      <c r="BU111" s="47"/>
      <c r="BV111" s="44"/>
      <c r="BW111" s="89"/>
      <c r="BX111" s="35"/>
      <c r="BY111" s="27"/>
      <c r="BZ111" s="51"/>
      <c r="CA111" s="44"/>
      <c r="CB111" s="43"/>
      <c r="CC111" s="44"/>
      <c r="CD111" s="87"/>
      <c r="CE111" s="43"/>
      <c r="CF111" s="43"/>
      <c r="CG111" s="43"/>
      <c r="CH111" s="53"/>
      <c r="CI111" s="47"/>
      <c r="CJ111" s="44"/>
      <c r="CK111" s="89"/>
      <c r="CL111" s="35"/>
      <c r="CM111" s="27"/>
      <c r="CN111" s="51"/>
      <c r="CO111" s="44"/>
      <c r="CP111" s="43"/>
      <c r="CQ111" s="44"/>
      <c r="CR111" s="87"/>
      <c r="CS111" s="43"/>
      <c r="CT111" s="43"/>
      <c r="CU111" s="43"/>
      <c r="CV111" s="53"/>
      <c r="CW111" s="47"/>
      <c r="CX111" s="44"/>
      <c r="CY111" s="89"/>
      <c r="CZ111" s="35"/>
      <c r="DA111" s="58"/>
      <c r="DB111" s="51"/>
      <c r="DC111" s="44"/>
      <c r="DD111" s="43"/>
      <c r="DE111" s="44"/>
      <c r="DF111" s="87"/>
      <c r="DG111" s="43"/>
      <c r="DH111" s="43"/>
      <c r="DI111" s="43"/>
      <c r="DJ111" s="53"/>
      <c r="DK111" s="47"/>
      <c r="DL111" s="44"/>
      <c r="DM111" s="89"/>
      <c r="DN111" s="35"/>
      <c r="DO111" s="27"/>
      <c r="DP111" s="51"/>
      <c r="DQ111" s="44"/>
      <c r="DR111" s="43"/>
      <c r="DS111" s="44"/>
      <c r="DT111" s="87"/>
      <c r="DU111" s="43"/>
      <c r="DV111" s="43"/>
      <c r="DW111" s="43"/>
      <c r="DX111" s="53"/>
      <c r="DY111" s="47"/>
      <c r="DZ111" s="44"/>
      <c r="EA111" s="89"/>
      <c r="EB111" s="35"/>
      <c r="EC111" s="27"/>
      <c r="ED111" s="46"/>
      <c r="EE111" s="67"/>
      <c r="EF111" s="44" t="str">
        <f t="shared" si="579"/>
        <v/>
      </c>
      <c r="EG111" s="44"/>
      <c r="EH111" s="44"/>
      <c r="EI111" s="44"/>
      <c r="EJ111" s="44" t="str">
        <f t="shared" si="580"/>
        <v/>
      </c>
      <c r="EK111" s="44"/>
      <c r="EL111" s="44"/>
      <c r="EM111" s="44"/>
      <c r="EN111" s="44" t="str">
        <f t="shared" si="547"/>
        <v/>
      </c>
      <c r="EO111" s="45" t="str">
        <f t="shared" si="548"/>
        <v/>
      </c>
      <c r="EP111" s="35"/>
      <c r="EQ111" s="27"/>
      <c r="ER111" s="46"/>
      <c r="ES111" s="44"/>
      <c r="ET111" s="44" t="str">
        <f t="shared" si="581"/>
        <v/>
      </c>
      <c r="EU111" s="44"/>
      <c r="EV111" s="44" t="str">
        <f t="shared" si="582"/>
        <v/>
      </c>
      <c r="EW111" s="44"/>
      <c r="EX111" s="44" t="str">
        <f t="shared" si="583"/>
        <v/>
      </c>
      <c r="EY111" s="44"/>
      <c r="EZ111" s="44"/>
      <c r="FA111" s="44"/>
      <c r="FB111" s="44" t="str">
        <f t="shared" si="549"/>
        <v/>
      </c>
      <c r="FC111" s="45" t="str">
        <f t="shared" si="550"/>
        <v/>
      </c>
      <c r="FD111" s="35"/>
      <c r="FF111" s="46"/>
      <c r="FG111" s="67"/>
      <c r="FH111" s="44" t="str">
        <f t="shared" si="584"/>
        <v/>
      </c>
      <c r="FI111" s="44"/>
      <c r="FJ111" s="44"/>
      <c r="FK111" s="44"/>
      <c r="FL111" s="44" t="str">
        <f t="shared" si="585"/>
        <v/>
      </c>
      <c r="FM111" s="44"/>
      <c r="FN111" s="44"/>
      <c r="FO111" s="44"/>
      <c r="FP111" s="44" t="str">
        <f t="shared" si="551"/>
        <v/>
      </c>
      <c r="FQ111" s="45" t="str">
        <f t="shared" si="552"/>
        <v/>
      </c>
      <c r="FR111" s="35"/>
      <c r="FT111" s="46"/>
      <c r="FU111" s="67"/>
      <c r="FV111" s="44" t="str">
        <f t="shared" si="586"/>
        <v/>
      </c>
      <c r="FW111" s="44"/>
      <c r="FX111" s="44"/>
      <c r="FY111" s="44"/>
      <c r="FZ111" s="44" t="str">
        <f t="shared" si="587"/>
        <v/>
      </c>
      <c r="GA111" s="44"/>
      <c r="GB111" s="44"/>
      <c r="GC111" s="44"/>
      <c r="GD111" s="44" t="str">
        <f t="shared" si="553"/>
        <v/>
      </c>
      <c r="GE111" s="45" t="str">
        <f t="shared" si="554"/>
        <v/>
      </c>
      <c r="GF111" s="35"/>
      <c r="GH111" s="46"/>
      <c r="GI111" s="67"/>
      <c r="GJ111" s="44" t="str">
        <f t="shared" si="588"/>
        <v/>
      </c>
      <c r="GK111" s="44"/>
      <c r="GL111" s="44"/>
      <c r="GM111" s="44"/>
      <c r="GN111" s="44" t="str">
        <f t="shared" si="589"/>
        <v/>
      </c>
      <c r="GO111" s="44"/>
      <c r="GP111" s="44"/>
      <c r="GQ111" s="44"/>
      <c r="GR111" s="44" t="str">
        <f t="shared" si="555"/>
        <v/>
      </c>
      <c r="GS111" s="45" t="str">
        <f t="shared" si="556"/>
        <v/>
      </c>
      <c r="GT111" s="35"/>
      <c r="GU111" s="27"/>
      <c r="GV111" s="46"/>
      <c r="GW111" s="67"/>
      <c r="GX111" s="44" t="str">
        <f t="shared" si="590"/>
        <v/>
      </c>
      <c r="GY111" s="44"/>
      <c r="GZ111" s="44"/>
      <c r="HA111" s="44"/>
      <c r="HB111" s="44" t="str">
        <f t="shared" si="591"/>
        <v/>
      </c>
      <c r="HC111" s="44"/>
      <c r="HD111" s="44"/>
      <c r="HE111" s="44"/>
      <c r="HF111" s="44" t="str">
        <f t="shared" si="557"/>
        <v/>
      </c>
      <c r="HG111" s="45" t="str">
        <f t="shared" si="558"/>
        <v/>
      </c>
      <c r="HH111" s="35"/>
      <c r="HJ111" s="46"/>
      <c r="HK111" s="67"/>
      <c r="HL111" s="44" t="str">
        <f t="shared" si="592"/>
        <v/>
      </c>
      <c r="HM111" s="44"/>
      <c r="HN111" s="44"/>
      <c r="HO111" s="44"/>
      <c r="HP111" s="44" t="str">
        <f t="shared" si="593"/>
        <v/>
      </c>
      <c r="HQ111" s="44"/>
      <c r="HR111" s="44"/>
      <c r="HS111" s="44"/>
      <c r="HT111" s="44" t="str">
        <f t="shared" si="559"/>
        <v/>
      </c>
      <c r="HU111" s="45" t="str">
        <f t="shared" si="560"/>
        <v/>
      </c>
      <c r="HV111" s="35"/>
      <c r="HW111" s="61"/>
      <c r="HX111" s="51" t="str">
        <f>IF($A84="","",$A84)</f>
        <v/>
      </c>
      <c r="HY111" s="44"/>
      <c r="HZ111" s="43"/>
      <c r="IA111" s="44"/>
      <c r="IB111" s="87"/>
      <c r="IC111" s="43"/>
      <c r="ID111" s="43"/>
      <c r="IE111" s="43"/>
      <c r="IF111" s="53"/>
      <c r="IG111" s="47"/>
      <c r="IH111" s="44"/>
      <c r="II111" s="89"/>
      <c r="IJ111" s="35"/>
      <c r="IL111" s="51"/>
      <c r="IM111" s="44"/>
      <c r="IN111" s="59"/>
      <c r="IO111" s="44"/>
      <c r="IP111" s="87"/>
      <c r="IQ111" s="43"/>
      <c r="IR111" s="43"/>
      <c r="IS111" s="43"/>
      <c r="IT111" s="53"/>
      <c r="IU111" s="47"/>
      <c r="IV111" s="44"/>
      <c r="IW111" s="89"/>
      <c r="IX111" s="35"/>
      <c r="IY111" s="33"/>
      <c r="IZ111" s="51"/>
      <c r="JA111" s="44"/>
      <c r="JB111" s="43"/>
      <c r="JC111" s="44"/>
      <c r="JD111" s="87"/>
      <c r="JE111" s="43"/>
      <c r="JF111" s="43"/>
      <c r="JG111" s="43"/>
      <c r="JH111" s="53"/>
      <c r="JI111" s="47"/>
      <c r="JJ111" s="44"/>
      <c r="JK111" s="89"/>
      <c r="JL111" s="35"/>
      <c r="JM111" s="27"/>
      <c r="JN111" s="51"/>
      <c r="JO111" s="44"/>
      <c r="JP111" s="43"/>
      <c r="JQ111" s="44"/>
      <c r="JR111" s="87"/>
      <c r="JS111" s="43"/>
      <c r="JT111" s="43"/>
      <c r="JU111" s="43"/>
      <c r="JV111" s="53"/>
      <c r="JW111" s="47"/>
      <c r="JX111" s="44"/>
      <c r="JY111" s="89"/>
      <c r="JZ111" s="35"/>
      <c r="KA111" s="61"/>
      <c r="KB111" s="51"/>
      <c r="KC111" s="44"/>
      <c r="KD111" s="43"/>
      <c r="KE111" s="44"/>
      <c r="KF111" s="87"/>
      <c r="KG111" s="43"/>
      <c r="KH111" s="43"/>
      <c r="KI111" s="43"/>
      <c r="KJ111" s="53"/>
      <c r="KK111" s="47"/>
      <c r="KL111" s="44"/>
      <c r="KM111" s="89"/>
      <c r="KN111" s="35"/>
      <c r="KO111" s="27"/>
      <c r="KP111" s="51"/>
      <c r="KQ111" s="44"/>
      <c r="KR111" s="43"/>
      <c r="KS111" s="44"/>
      <c r="KT111" s="87"/>
      <c r="KU111" s="43"/>
      <c r="KV111" s="43"/>
      <c r="KW111" s="43"/>
      <c r="KX111" s="53"/>
      <c r="KY111" s="47"/>
      <c r="KZ111" s="44"/>
      <c r="LA111" s="89"/>
      <c r="LB111" s="35"/>
      <c r="LC111" s="27"/>
      <c r="LD111" s="51" t="str">
        <f>IF($A87="","",$A87)</f>
        <v/>
      </c>
      <c r="LE111" s="43"/>
      <c r="LF111" s="93" t="str">
        <f>IF(LE111="","",LE111-LE108)</f>
        <v/>
      </c>
      <c r="LG111" s="43"/>
      <c r="LH111" s="43" t="str">
        <f t="shared" si="529"/>
        <v/>
      </c>
      <c r="LI111" s="43"/>
      <c r="LJ111" s="87" t="str">
        <f t="shared" si="530"/>
        <v/>
      </c>
      <c r="LK111" s="43"/>
      <c r="LL111" s="64" t="str">
        <f>IF(LE111="","",LL108)</f>
        <v/>
      </c>
      <c r="LM111" s="47" t="str">
        <f>IF(LF111="","",LM108)</f>
        <v/>
      </c>
      <c r="LN111" s="87" t="str">
        <f t="shared" si="459"/>
        <v/>
      </c>
      <c r="LO111" s="54"/>
      <c r="LP111" s="35"/>
      <c r="LQ111" s="27"/>
      <c r="LR111" s="46"/>
      <c r="LS111" s="67"/>
      <c r="LT111" s="44" t="str">
        <f t="shared" si="594"/>
        <v/>
      </c>
      <c r="LU111" s="44"/>
      <c r="LV111" s="44"/>
      <c r="LW111" s="44"/>
      <c r="LX111" s="44" t="str">
        <f t="shared" si="595"/>
        <v/>
      </c>
      <c r="LY111" s="44"/>
      <c r="LZ111" s="44"/>
      <c r="MA111" s="44"/>
      <c r="MB111" s="44" t="str">
        <f t="shared" si="561"/>
        <v/>
      </c>
      <c r="MC111" s="45" t="str">
        <f t="shared" si="562"/>
        <v/>
      </c>
      <c r="MD111" s="35"/>
      <c r="ME111" s="27"/>
      <c r="MF111" s="46"/>
      <c r="MG111" s="67"/>
      <c r="MH111" s="44" t="str">
        <f t="shared" si="596"/>
        <v/>
      </c>
      <c r="MI111" s="44"/>
      <c r="MJ111" s="44"/>
      <c r="MK111" s="44"/>
      <c r="ML111" s="44" t="str">
        <f t="shared" si="597"/>
        <v/>
      </c>
      <c r="MM111" s="44"/>
      <c r="MN111" s="44"/>
      <c r="MO111" s="44"/>
      <c r="MP111" s="44" t="str">
        <f t="shared" si="563"/>
        <v/>
      </c>
      <c r="MQ111" s="45" t="str">
        <f t="shared" si="564"/>
        <v/>
      </c>
      <c r="MR111" s="35"/>
      <c r="MS111" s="27"/>
      <c r="MT111" s="46"/>
      <c r="MU111" s="67"/>
      <c r="MV111" s="44" t="str">
        <f t="shared" si="598"/>
        <v/>
      </c>
      <c r="MW111" s="44"/>
      <c r="MX111" s="44"/>
      <c r="MY111" s="44"/>
      <c r="MZ111" s="44" t="str">
        <f t="shared" si="599"/>
        <v/>
      </c>
      <c r="NA111" s="44"/>
      <c r="NB111" s="44"/>
      <c r="NC111" s="44"/>
      <c r="ND111" s="44" t="str">
        <f t="shared" si="565"/>
        <v/>
      </c>
      <c r="NE111" s="45" t="str">
        <f t="shared" si="566"/>
        <v/>
      </c>
      <c r="NF111" s="35"/>
      <c r="NG111" s="27"/>
      <c r="NH111" s="46"/>
      <c r="NI111" s="67"/>
      <c r="NJ111" s="44" t="str">
        <f t="shared" si="600"/>
        <v/>
      </c>
      <c r="NK111" s="44"/>
      <c r="NL111" s="44"/>
      <c r="NM111" s="44"/>
      <c r="NN111" s="44" t="str">
        <f t="shared" si="601"/>
        <v/>
      </c>
      <c r="NO111" s="44"/>
      <c r="NP111" s="44"/>
      <c r="NQ111" s="44"/>
      <c r="NR111" s="44" t="str">
        <f t="shared" si="567"/>
        <v/>
      </c>
      <c r="NS111" s="45" t="str">
        <f t="shared" si="568"/>
        <v/>
      </c>
      <c r="NT111" s="35"/>
    </row>
    <row r="112" spans="1:384" x14ac:dyDescent="0.2">
      <c r="A112" s="38"/>
      <c r="B112" s="39"/>
      <c r="C112" s="40"/>
      <c r="D112" s="40"/>
      <c r="E112" s="41"/>
      <c r="F112" s="41"/>
      <c r="G112" s="40"/>
      <c r="H112" s="42"/>
      <c r="I112" s="44"/>
      <c r="J112" s="44" t="str">
        <f t="shared" si="569"/>
        <v/>
      </c>
      <c r="K112" s="44"/>
      <c r="L112" s="44"/>
      <c r="M112" s="44"/>
      <c r="N112" s="44" t="str">
        <f t="shared" si="570"/>
        <v/>
      </c>
      <c r="O112" s="44"/>
      <c r="P112" s="44"/>
      <c r="Q112" s="44"/>
      <c r="R112" s="44" t="str">
        <f t="shared" si="539"/>
        <v/>
      </c>
      <c r="S112" s="45" t="str">
        <f t="shared" si="540"/>
        <v/>
      </c>
      <c r="T112" s="35"/>
      <c r="U112" s="27"/>
      <c r="V112" s="46"/>
      <c r="W112" s="67"/>
      <c r="X112" s="44" t="str">
        <f t="shared" si="571"/>
        <v/>
      </c>
      <c r="Y112" s="44"/>
      <c r="Z112" s="44"/>
      <c r="AA112" s="44"/>
      <c r="AB112" s="44" t="str">
        <f t="shared" si="572"/>
        <v/>
      </c>
      <c r="AC112" s="44"/>
      <c r="AD112" s="44"/>
      <c r="AE112" s="44"/>
      <c r="AF112" s="44" t="str">
        <f t="shared" si="541"/>
        <v/>
      </c>
      <c r="AG112" s="45" t="str">
        <f t="shared" si="542"/>
        <v/>
      </c>
      <c r="AH112" s="35"/>
      <c r="AI112" s="27"/>
      <c r="AJ112" s="46"/>
      <c r="AK112" s="44"/>
      <c r="AL112" s="44" t="str">
        <f t="shared" si="573"/>
        <v/>
      </c>
      <c r="AM112" s="44"/>
      <c r="AN112" s="44" t="str">
        <f t="shared" si="574"/>
        <v/>
      </c>
      <c r="AO112" s="44"/>
      <c r="AP112" s="44" t="str">
        <f t="shared" si="575"/>
        <v/>
      </c>
      <c r="AQ112" s="44"/>
      <c r="AR112" s="44"/>
      <c r="AS112" s="44"/>
      <c r="AT112" s="44" t="str">
        <f t="shared" si="543"/>
        <v/>
      </c>
      <c r="AU112" s="45" t="str">
        <f t="shared" si="544"/>
        <v/>
      </c>
      <c r="AV112" s="35"/>
      <c r="AW112" s="27"/>
      <c r="AX112" s="46"/>
      <c r="AY112" s="44"/>
      <c r="AZ112" s="44" t="str">
        <f t="shared" si="576"/>
        <v/>
      </c>
      <c r="BA112" s="44"/>
      <c r="BB112" s="44" t="str">
        <f t="shared" si="577"/>
        <v/>
      </c>
      <c r="BC112" s="44"/>
      <c r="BD112" s="44" t="str">
        <f t="shared" si="578"/>
        <v/>
      </c>
      <c r="BE112" s="44"/>
      <c r="BF112" s="44"/>
      <c r="BG112" s="44"/>
      <c r="BH112" s="44" t="str">
        <f t="shared" si="545"/>
        <v/>
      </c>
      <c r="BI112" s="45" t="str">
        <f t="shared" si="546"/>
        <v/>
      </c>
      <c r="BJ112" s="35"/>
      <c r="BK112" s="50"/>
      <c r="BL112" s="46"/>
      <c r="BM112" s="43"/>
      <c r="BN112" s="69"/>
      <c r="BO112" s="43"/>
      <c r="BP112" s="44"/>
      <c r="BQ112" s="44"/>
      <c r="BR112" s="44"/>
      <c r="BS112" s="43"/>
      <c r="BT112" s="60"/>
      <c r="BU112" s="67"/>
      <c r="BV112" s="43"/>
      <c r="BW112" s="45"/>
      <c r="BX112" s="35"/>
      <c r="BY112" s="27"/>
      <c r="BZ112" s="46"/>
      <c r="CA112" s="43"/>
      <c r="CB112" s="69"/>
      <c r="CC112" s="43"/>
      <c r="CD112" s="44"/>
      <c r="CE112" s="44"/>
      <c r="CF112" s="44"/>
      <c r="CG112" s="43"/>
      <c r="CH112" s="60"/>
      <c r="CI112" s="67"/>
      <c r="CJ112" s="43"/>
      <c r="CK112" s="45"/>
      <c r="CL112" s="35"/>
      <c r="CM112" s="27"/>
      <c r="CN112" s="46"/>
      <c r="CO112" s="43"/>
      <c r="CP112" s="69"/>
      <c r="CQ112" s="43"/>
      <c r="CR112" s="44"/>
      <c r="CS112" s="44"/>
      <c r="CT112" s="44"/>
      <c r="CU112" s="43"/>
      <c r="CV112" s="60"/>
      <c r="CW112" s="67"/>
      <c r="CX112" s="43"/>
      <c r="CY112" s="45"/>
      <c r="CZ112" s="35"/>
      <c r="DA112" s="58"/>
      <c r="DB112" s="46"/>
      <c r="DC112" s="43"/>
      <c r="DD112" s="44"/>
      <c r="DE112" s="43"/>
      <c r="DF112" s="44"/>
      <c r="DG112" s="44"/>
      <c r="DH112" s="44"/>
      <c r="DI112" s="43"/>
      <c r="DJ112" s="60"/>
      <c r="DK112" s="67"/>
      <c r="DL112" s="43"/>
      <c r="DM112" s="45"/>
      <c r="DN112" s="35"/>
      <c r="DO112" s="27"/>
      <c r="DP112" s="46"/>
      <c r="DQ112" s="43"/>
      <c r="DR112" s="44"/>
      <c r="DS112" s="43"/>
      <c r="DT112" s="44"/>
      <c r="DU112" s="44"/>
      <c r="DV112" s="44"/>
      <c r="DW112" s="43"/>
      <c r="DX112" s="60"/>
      <c r="DY112" s="67"/>
      <c r="DZ112" s="43"/>
      <c r="EA112" s="45"/>
      <c r="EB112" s="35"/>
      <c r="EC112" s="27"/>
      <c r="ED112" s="46"/>
      <c r="EE112" s="67"/>
      <c r="EF112" s="44" t="str">
        <f t="shared" si="579"/>
        <v/>
      </c>
      <c r="EG112" s="44"/>
      <c r="EH112" s="44"/>
      <c r="EI112" s="44"/>
      <c r="EJ112" s="44" t="str">
        <f t="shared" si="580"/>
        <v/>
      </c>
      <c r="EK112" s="44"/>
      <c r="EL112" s="44"/>
      <c r="EM112" s="44"/>
      <c r="EN112" s="44" t="str">
        <f t="shared" si="547"/>
        <v/>
      </c>
      <c r="EO112" s="45" t="str">
        <f t="shared" si="548"/>
        <v/>
      </c>
      <c r="EP112" s="35"/>
      <c r="EQ112" s="27"/>
      <c r="ER112" s="46"/>
      <c r="ES112" s="44"/>
      <c r="ET112" s="44" t="str">
        <f t="shared" si="581"/>
        <v/>
      </c>
      <c r="EU112" s="44"/>
      <c r="EV112" s="44" t="str">
        <f t="shared" si="582"/>
        <v/>
      </c>
      <c r="EW112" s="44"/>
      <c r="EX112" s="44" t="str">
        <f t="shared" si="583"/>
        <v/>
      </c>
      <c r="EY112" s="44"/>
      <c r="EZ112" s="44"/>
      <c r="FA112" s="44"/>
      <c r="FB112" s="44" t="str">
        <f t="shared" si="549"/>
        <v/>
      </c>
      <c r="FC112" s="45" t="str">
        <f t="shared" si="550"/>
        <v/>
      </c>
      <c r="FD112" s="35"/>
      <c r="FF112" s="46"/>
      <c r="FG112" s="67"/>
      <c r="FH112" s="44" t="str">
        <f t="shared" si="584"/>
        <v/>
      </c>
      <c r="FI112" s="44"/>
      <c r="FJ112" s="44"/>
      <c r="FK112" s="44"/>
      <c r="FL112" s="44" t="str">
        <f t="shared" si="585"/>
        <v/>
      </c>
      <c r="FM112" s="44"/>
      <c r="FN112" s="44"/>
      <c r="FO112" s="44"/>
      <c r="FP112" s="44" t="str">
        <f t="shared" si="551"/>
        <v/>
      </c>
      <c r="FQ112" s="45" t="str">
        <f t="shared" si="552"/>
        <v/>
      </c>
      <c r="FR112" s="35"/>
      <c r="FT112" s="46"/>
      <c r="FU112" s="67"/>
      <c r="FV112" s="44" t="str">
        <f t="shared" si="586"/>
        <v/>
      </c>
      <c r="FW112" s="44"/>
      <c r="FX112" s="44"/>
      <c r="FY112" s="44"/>
      <c r="FZ112" s="44" t="str">
        <f t="shared" si="587"/>
        <v/>
      </c>
      <c r="GA112" s="44"/>
      <c r="GB112" s="44"/>
      <c r="GC112" s="44"/>
      <c r="GD112" s="44" t="str">
        <f t="shared" si="553"/>
        <v/>
      </c>
      <c r="GE112" s="45" t="str">
        <f t="shared" si="554"/>
        <v/>
      </c>
      <c r="GF112" s="35"/>
      <c r="GH112" s="46"/>
      <c r="GI112" s="67"/>
      <c r="GJ112" s="44" t="str">
        <f t="shared" si="588"/>
        <v/>
      </c>
      <c r="GK112" s="44"/>
      <c r="GL112" s="44"/>
      <c r="GM112" s="44"/>
      <c r="GN112" s="44" t="str">
        <f t="shared" si="589"/>
        <v/>
      </c>
      <c r="GO112" s="44"/>
      <c r="GP112" s="44"/>
      <c r="GQ112" s="44"/>
      <c r="GR112" s="44" t="str">
        <f t="shared" si="555"/>
        <v/>
      </c>
      <c r="GS112" s="45" t="str">
        <f t="shared" si="556"/>
        <v/>
      </c>
      <c r="GT112" s="35"/>
      <c r="GU112" s="27"/>
      <c r="GV112" s="46"/>
      <c r="GW112" s="67"/>
      <c r="GX112" s="44" t="str">
        <f t="shared" si="590"/>
        <v/>
      </c>
      <c r="GY112" s="44"/>
      <c r="GZ112" s="44"/>
      <c r="HA112" s="44"/>
      <c r="HB112" s="44" t="str">
        <f t="shared" si="591"/>
        <v/>
      </c>
      <c r="HC112" s="44"/>
      <c r="HD112" s="44"/>
      <c r="HE112" s="44"/>
      <c r="HF112" s="44" t="str">
        <f t="shared" si="557"/>
        <v/>
      </c>
      <c r="HG112" s="45" t="str">
        <f t="shared" si="558"/>
        <v/>
      </c>
      <c r="HH112" s="35"/>
      <c r="HJ112" s="46"/>
      <c r="HK112" s="67"/>
      <c r="HL112" s="44" t="str">
        <f t="shared" si="592"/>
        <v/>
      </c>
      <c r="HM112" s="44"/>
      <c r="HN112" s="44"/>
      <c r="HO112" s="44"/>
      <c r="HP112" s="44" t="str">
        <f t="shared" si="593"/>
        <v/>
      </c>
      <c r="HQ112" s="44"/>
      <c r="HR112" s="44"/>
      <c r="HS112" s="44"/>
      <c r="HT112" s="44" t="str">
        <f t="shared" si="559"/>
        <v/>
      </c>
      <c r="HU112" s="45" t="str">
        <f t="shared" si="560"/>
        <v/>
      </c>
      <c r="HV112" s="35"/>
      <c r="HW112" s="61"/>
      <c r="HX112" s="46"/>
      <c r="HY112" s="43"/>
      <c r="HZ112" s="44"/>
      <c r="IA112" s="43"/>
      <c r="IB112" s="44"/>
      <c r="IC112" s="44"/>
      <c r="ID112" s="44"/>
      <c r="IE112" s="43"/>
      <c r="IF112" s="60"/>
      <c r="IG112" s="67"/>
      <c r="IH112" s="43"/>
      <c r="II112" s="45"/>
      <c r="IJ112" s="35"/>
      <c r="IL112" s="46"/>
      <c r="IM112" s="43"/>
      <c r="IN112" s="69"/>
      <c r="IO112" s="43"/>
      <c r="IP112" s="44"/>
      <c r="IQ112" s="44"/>
      <c r="IR112" s="44"/>
      <c r="IS112" s="43"/>
      <c r="IT112" s="60"/>
      <c r="IU112" s="67"/>
      <c r="IV112" s="43"/>
      <c r="IW112" s="45"/>
      <c r="IX112" s="35"/>
      <c r="IY112" s="33"/>
      <c r="IZ112" s="46"/>
      <c r="JA112" s="43"/>
      <c r="JB112" s="44"/>
      <c r="JC112" s="43"/>
      <c r="JD112" s="44"/>
      <c r="JE112" s="44"/>
      <c r="JF112" s="44"/>
      <c r="JG112" s="43"/>
      <c r="JH112" s="60"/>
      <c r="JI112" s="67"/>
      <c r="JJ112" s="43"/>
      <c r="JK112" s="45"/>
      <c r="JL112" s="35"/>
      <c r="JM112" s="27"/>
      <c r="JN112" s="46"/>
      <c r="JO112" s="43"/>
      <c r="JP112" s="44"/>
      <c r="JQ112" s="43"/>
      <c r="JR112" s="44"/>
      <c r="JS112" s="44"/>
      <c r="JT112" s="44"/>
      <c r="JU112" s="43"/>
      <c r="JV112" s="60"/>
      <c r="JW112" s="67"/>
      <c r="JX112" s="43"/>
      <c r="JY112" s="45"/>
      <c r="JZ112" s="35"/>
      <c r="KA112" s="61"/>
      <c r="KB112" s="46"/>
      <c r="KC112" s="43"/>
      <c r="KD112" s="44"/>
      <c r="KE112" s="43"/>
      <c r="KF112" s="44"/>
      <c r="KG112" s="44"/>
      <c r="KH112" s="44"/>
      <c r="KI112" s="43"/>
      <c r="KJ112" s="60"/>
      <c r="KK112" s="67"/>
      <c r="KL112" s="43"/>
      <c r="KM112" s="45"/>
      <c r="KN112" s="35"/>
      <c r="KO112" s="27"/>
      <c r="KP112" s="46"/>
      <c r="KQ112" s="43"/>
      <c r="KR112" s="44"/>
      <c r="KS112" s="43"/>
      <c r="KT112" s="44"/>
      <c r="KU112" s="44"/>
      <c r="KV112" s="44"/>
      <c r="KW112" s="43"/>
      <c r="KX112" s="60"/>
      <c r="KY112" s="67"/>
      <c r="KZ112" s="43"/>
      <c r="LA112" s="45"/>
      <c r="LB112" s="35"/>
      <c r="LC112" s="27"/>
      <c r="LD112" s="46"/>
      <c r="LE112" s="44"/>
      <c r="LF112" s="44"/>
      <c r="LG112" s="44"/>
      <c r="LH112" s="44" t="str">
        <f t="shared" si="529"/>
        <v/>
      </c>
      <c r="LI112" s="44"/>
      <c r="LJ112" s="44" t="str">
        <f t="shared" si="530"/>
        <v/>
      </c>
      <c r="LK112" s="44"/>
      <c r="LL112" s="72" t="str">
        <f>IF(LE111="","",LL109)</f>
        <v/>
      </c>
      <c r="LM112" s="67" t="str">
        <f>IF(LF111="","",LM109)</f>
        <v/>
      </c>
      <c r="LN112" s="44" t="str">
        <f t="shared" si="459"/>
        <v/>
      </c>
      <c r="LO112" s="45"/>
      <c r="LP112" s="35"/>
      <c r="LQ112" s="27"/>
      <c r="LR112" s="46"/>
      <c r="LS112" s="67"/>
      <c r="LT112" s="44" t="str">
        <f t="shared" si="594"/>
        <v/>
      </c>
      <c r="LU112" s="44"/>
      <c r="LV112" s="44"/>
      <c r="LW112" s="44"/>
      <c r="LX112" s="44" t="str">
        <f t="shared" si="595"/>
        <v/>
      </c>
      <c r="LY112" s="44"/>
      <c r="LZ112" s="44"/>
      <c r="MA112" s="44"/>
      <c r="MB112" s="44" t="str">
        <f t="shared" si="561"/>
        <v/>
      </c>
      <c r="MC112" s="45" t="str">
        <f t="shared" si="562"/>
        <v/>
      </c>
      <c r="MD112" s="35"/>
      <c r="ME112" s="27"/>
      <c r="MF112" s="46"/>
      <c r="MG112" s="67"/>
      <c r="MH112" s="44" t="str">
        <f t="shared" si="596"/>
        <v/>
      </c>
      <c r="MI112" s="44"/>
      <c r="MJ112" s="44"/>
      <c r="MK112" s="44"/>
      <c r="ML112" s="44" t="str">
        <f t="shared" si="597"/>
        <v/>
      </c>
      <c r="MM112" s="44"/>
      <c r="MN112" s="44"/>
      <c r="MO112" s="44"/>
      <c r="MP112" s="44" t="str">
        <f t="shared" si="563"/>
        <v/>
      </c>
      <c r="MQ112" s="45" t="str">
        <f t="shared" si="564"/>
        <v/>
      </c>
      <c r="MR112" s="35"/>
      <c r="MS112" s="27"/>
      <c r="MT112" s="46"/>
      <c r="MU112" s="67"/>
      <c r="MV112" s="44" t="str">
        <f t="shared" si="598"/>
        <v/>
      </c>
      <c r="MW112" s="44"/>
      <c r="MX112" s="44"/>
      <c r="MY112" s="44"/>
      <c r="MZ112" s="44" t="str">
        <f t="shared" si="599"/>
        <v/>
      </c>
      <c r="NA112" s="44"/>
      <c r="NB112" s="44"/>
      <c r="NC112" s="44"/>
      <c r="ND112" s="44" t="str">
        <f t="shared" si="565"/>
        <v/>
      </c>
      <c r="NE112" s="45" t="str">
        <f t="shared" si="566"/>
        <v/>
      </c>
      <c r="NF112" s="35"/>
      <c r="NG112" s="27"/>
      <c r="NH112" s="46"/>
      <c r="NI112" s="67"/>
      <c r="NJ112" s="44" t="str">
        <f t="shared" si="600"/>
        <v/>
      </c>
      <c r="NK112" s="44"/>
      <c r="NL112" s="44"/>
      <c r="NM112" s="44"/>
      <c r="NN112" s="44" t="str">
        <f t="shared" si="601"/>
        <v/>
      </c>
      <c r="NO112" s="44"/>
      <c r="NP112" s="44"/>
      <c r="NQ112" s="44"/>
      <c r="NR112" s="44" t="str">
        <f t="shared" si="567"/>
        <v/>
      </c>
      <c r="NS112" s="45" t="str">
        <f t="shared" si="568"/>
        <v/>
      </c>
      <c r="NT112" s="35"/>
    </row>
    <row r="113" spans="1:384" ht="15" customHeight="1" thickBot="1" x14ac:dyDescent="0.25">
      <c r="A113" s="38"/>
      <c r="B113" s="39"/>
      <c r="C113" s="40"/>
      <c r="D113" s="40"/>
      <c r="E113" s="41"/>
      <c r="F113" s="41"/>
      <c r="G113" s="40"/>
      <c r="H113" s="42"/>
      <c r="I113" s="44"/>
      <c r="J113" s="44" t="str">
        <f t="shared" si="569"/>
        <v/>
      </c>
      <c r="K113" s="44"/>
      <c r="L113" s="44"/>
      <c r="M113" s="44"/>
      <c r="N113" s="44" t="str">
        <f t="shared" si="570"/>
        <v/>
      </c>
      <c r="O113" s="44"/>
      <c r="P113" s="44"/>
      <c r="Q113" s="44"/>
      <c r="R113" s="44" t="str">
        <f t="shared" si="539"/>
        <v/>
      </c>
      <c r="S113" s="45" t="str">
        <f t="shared" si="540"/>
        <v/>
      </c>
      <c r="T113" s="35"/>
      <c r="U113" s="27"/>
      <c r="V113" s="46"/>
      <c r="W113" s="67"/>
      <c r="X113" s="44" t="str">
        <f t="shared" si="571"/>
        <v/>
      </c>
      <c r="Y113" s="44"/>
      <c r="Z113" s="44"/>
      <c r="AA113" s="44"/>
      <c r="AB113" s="44" t="str">
        <f t="shared" si="572"/>
        <v/>
      </c>
      <c r="AC113" s="44"/>
      <c r="AD113" s="44"/>
      <c r="AE113" s="44"/>
      <c r="AF113" s="44" t="str">
        <f t="shared" si="541"/>
        <v/>
      </c>
      <c r="AG113" s="45" t="str">
        <f t="shared" si="542"/>
        <v/>
      </c>
      <c r="AH113" s="35"/>
      <c r="AI113" s="27"/>
      <c r="AJ113" s="46"/>
      <c r="AK113" s="44"/>
      <c r="AL113" s="44" t="str">
        <f t="shared" si="573"/>
        <v/>
      </c>
      <c r="AM113" s="44"/>
      <c r="AN113" s="44" t="str">
        <f t="shared" si="574"/>
        <v/>
      </c>
      <c r="AO113" s="44"/>
      <c r="AP113" s="44" t="str">
        <f t="shared" si="575"/>
        <v/>
      </c>
      <c r="AQ113" s="44"/>
      <c r="AR113" s="44"/>
      <c r="AS113" s="44"/>
      <c r="AT113" s="44" t="str">
        <f t="shared" si="543"/>
        <v/>
      </c>
      <c r="AU113" s="45" t="str">
        <f t="shared" si="544"/>
        <v/>
      </c>
      <c r="AV113" s="35"/>
      <c r="AW113" s="27"/>
      <c r="AX113" s="46"/>
      <c r="AY113" s="44"/>
      <c r="AZ113" s="44" t="str">
        <f t="shared" si="576"/>
        <v/>
      </c>
      <c r="BA113" s="44"/>
      <c r="BB113" s="44" t="str">
        <f t="shared" si="577"/>
        <v/>
      </c>
      <c r="BC113" s="44"/>
      <c r="BD113" s="44" t="str">
        <f t="shared" si="578"/>
        <v/>
      </c>
      <c r="BE113" s="44"/>
      <c r="BF113" s="44"/>
      <c r="BG113" s="44"/>
      <c r="BH113" s="44" t="str">
        <f t="shared" si="545"/>
        <v/>
      </c>
      <c r="BI113" s="45" t="str">
        <f t="shared" si="546"/>
        <v/>
      </c>
      <c r="BJ113" s="35"/>
      <c r="BK113" s="50"/>
      <c r="BL113" s="46"/>
      <c r="BM113" s="44"/>
      <c r="BN113" s="44"/>
      <c r="BO113" s="44"/>
      <c r="BP113" s="44"/>
      <c r="BQ113" s="44"/>
      <c r="BR113" s="44"/>
      <c r="BS113" s="25"/>
      <c r="BT113" s="60"/>
      <c r="BU113" s="67"/>
      <c r="BV113" s="44"/>
      <c r="BW113" s="45"/>
      <c r="BX113" s="35"/>
      <c r="BY113" s="27"/>
      <c r="BZ113" s="46"/>
      <c r="CA113" s="44"/>
      <c r="CB113" s="44"/>
      <c r="CC113" s="44"/>
      <c r="CD113" s="44"/>
      <c r="CE113" s="44"/>
      <c r="CF113" s="44"/>
      <c r="CG113" s="25"/>
      <c r="CH113" s="60"/>
      <c r="CI113" s="67"/>
      <c r="CJ113" s="44"/>
      <c r="CK113" s="45"/>
      <c r="CL113" s="35"/>
      <c r="CM113" s="27"/>
      <c r="CN113" s="46"/>
      <c r="CO113" s="44"/>
      <c r="CP113" s="44"/>
      <c r="CQ113" s="44"/>
      <c r="CR113" s="44"/>
      <c r="CS113" s="44"/>
      <c r="CT113" s="44"/>
      <c r="CU113" s="25"/>
      <c r="CV113" s="60"/>
      <c r="CW113" s="67"/>
      <c r="CX113" s="44"/>
      <c r="CY113" s="45"/>
      <c r="CZ113" s="35"/>
      <c r="DA113" s="58"/>
      <c r="DB113" s="46"/>
      <c r="DC113" s="44"/>
      <c r="DD113" s="44"/>
      <c r="DE113" s="44"/>
      <c r="DF113" s="44"/>
      <c r="DG113" s="44"/>
      <c r="DH113" s="44"/>
      <c r="DI113" s="25"/>
      <c r="DJ113" s="60"/>
      <c r="DK113" s="67"/>
      <c r="DL113" s="44"/>
      <c r="DM113" s="45"/>
      <c r="DN113" s="35"/>
      <c r="DO113" s="27"/>
      <c r="DP113" s="46"/>
      <c r="DQ113" s="44"/>
      <c r="DR113" s="44"/>
      <c r="DS113" s="44"/>
      <c r="DT113" s="44"/>
      <c r="DU113" s="44"/>
      <c r="DV113" s="44"/>
      <c r="DW113" s="25"/>
      <c r="DX113" s="60"/>
      <c r="DY113" s="67"/>
      <c r="DZ113" s="44"/>
      <c r="EA113" s="45"/>
      <c r="EB113" s="35"/>
      <c r="EC113" s="27"/>
      <c r="ED113" s="46"/>
      <c r="EE113" s="67"/>
      <c r="EF113" s="44" t="str">
        <f t="shared" si="579"/>
        <v/>
      </c>
      <c r="EG113" s="44"/>
      <c r="EH113" s="44"/>
      <c r="EI113" s="44"/>
      <c r="EJ113" s="44" t="str">
        <f t="shared" si="580"/>
        <v/>
      </c>
      <c r="EK113" s="44"/>
      <c r="EL113" s="44"/>
      <c r="EM113" s="44"/>
      <c r="EN113" s="44" t="str">
        <f t="shared" si="547"/>
        <v/>
      </c>
      <c r="EO113" s="45" t="str">
        <f t="shared" si="548"/>
        <v/>
      </c>
      <c r="EP113" s="35"/>
      <c r="EQ113" s="27"/>
      <c r="ER113" s="46"/>
      <c r="ES113" s="44"/>
      <c r="ET113" s="44" t="str">
        <f t="shared" si="581"/>
        <v/>
      </c>
      <c r="EU113" s="44"/>
      <c r="EV113" s="44" t="str">
        <f t="shared" si="582"/>
        <v/>
      </c>
      <c r="EW113" s="44"/>
      <c r="EX113" s="44" t="str">
        <f t="shared" si="583"/>
        <v/>
      </c>
      <c r="EY113" s="44"/>
      <c r="EZ113" s="44"/>
      <c r="FA113" s="44"/>
      <c r="FB113" s="44" t="str">
        <f t="shared" si="549"/>
        <v/>
      </c>
      <c r="FC113" s="45" t="str">
        <f t="shared" si="550"/>
        <v/>
      </c>
      <c r="FD113" s="35"/>
      <c r="FF113" s="46"/>
      <c r="FG113" s="67"/>
      <c r="FH113" s="44" t="str">
        <f t="shared" si="584"/>
        <v/>
      </c>
      <c r="FI113" s="44"/>
      <c r="FJ113" s="44"/>
      <c r="FK113" s="44"/>
      <c r="FL113" s="44" t="str">
        <f t="shared" si="585"/>
        <v/>
      </c>
      <c r="FM113" s="44"/>
      <c r="FN113" s="44"/>
      <c r="FO113" s="44"/>
      <c r="FP113" s="44" t="str">
        <f t="shared" si="551"/>
        <v/>
      </c>
      <c r="FQ113" s="45" t="str">
        <f t="shared" si="552"/>
        <v/>
      </c>
      <c r="FR113" s="35"/>
      <c r="FT113" s="46"/>
      <c r="FU113" s="67"/>
      <c r="FV113" s="44" t="str">
        <f t="shared" si="586"/>
        <v/>
      </c>
      <c r="FW113" s="44"/>
      <c r="FX113" s="44"/>
      <c r="FY113" s="44"/>
      <c r="FZ113" s="44" t="str">
        <f t="shared" si="587"/>
        <v/>
      </c>
      <c r="GA113" s="44"/>
      <c r="GB113" s="44"/>
      <c r="GC113" s="44"/>
      <c r="GD113" s="44" t="str">
        <f t="shared" si="553"/>
        <v/>
      </c>
      <c r="GE113" s="45" t="str">
        <f t="shared" si="554"/>
        <v/>
      </c>
      <c r="GF113" s="35"/>
      <c r="GH113" s="46"/>
      <c r="GI113" s="67"/>
      <c r="GJ113" s="44" t="str">
        <f t="shared" si="588"/>
        <v/>
      </c>
      <c r="GK113" s="44"/>
      <c r="GL113" s="44"/>
      <c r="GM113" s="44"/>
      <c r="GN113" s="44" t="str">
        <f t="shared" si="589"/>
        <v/>
      </c>
      <c r="GO113" s="44"/>
      <c r="GP113" s="44"/>
      <c r="GQ113" s="44"/>
      <c r="GR113" s="44" t="str">
        <f t="shared" si="555"/>
        <v/>
      </c>
      <c r="GS113" s="45" t="str">
        <f t="shared" si="556"/>
        <v/>
      </c>
      <c r="GT113" s="35"/>
      <c r="GU113" s="27"/>
      <c r="GV113" s="46"/>
      <c r="GW113" s="67"/>
      <c r="GX113" s="44" t="str">
        <f t="shared" si="590"/>
        <v/>
      </c>
      <c r="GY113" s="44"/>
      <c r="GZ113" s="44"/>
      <c r="HA113" s="44"/>
      <c r="HB113" s="44" t="str">
        <f t="shared" si="591"/>
        <v/>
      </c>
      <c r="HC113" s="44"/>
      <c r="HD113" s="44"/>
      <c r="HE113" s="44"/>
      <c r="HF113" s="44" t="str">
        <f t="shared" si="557"/>
        <v/>
      </c>
      <c r="HG113" s="45" t="str">
        <f t="shared" si="558"/>
        <v/>
      </c>
      <c r="HH113" s="35"/>
      <c r="HJ113" s="46"/>
      <c r="HK113" s="67"/>
      <c r="HL113" s="44" t="str">
        <f t="shared" si="592"/>
        <v/>
      </c>
      <c r="HM113" s="44"/>
      <c r="HN113" s="44"/>
      <c r="HO113" s="44"/>
      <c r="HP113" s="44" t="str">
        <f t="shared" si="593"/>
        <v/>
      </c>
      <c r="HQ113" s="44"/>
      <c r="HR113" s="44"/>
      <c r="HS113" s="44"/>
      <c r="HT113" s="44" t="str">
        <f t="shared" si="559"/>
        <v/>
      </c>
      <c r="HU113" s="45" t="str">
        <f t="shared" si="560"/>
        <v/>
      </c>
      <c r="HV113" s="35"/>
      <c r="HW113" s="61"/>
      <c r="HX113" s="46"/>
      <c r="HY113" s="44"/>
      <c r="HZ113" s="44"/>
      <c r="IA113" s="44"/>
      <c r="IB113" s="44"/>
      <c r="IC113" s="44"/>
      <c r="ID113" s="44"/>
      <c r="IE113" s="25"/>
      <c r="IF113" s="60"/>
      <c r="IG113" s="67"/>
      <c r="IH113" s="44"/>
      <c r="II113" s="45"/>
      <c r="IJ113" s="35"/>
      <c r="IL113" s="46"/>
      <c r="IM113" s="44"/>
      <c r="IN113" s="44"/>
      <c r="IO113" s="44"/>
      <c r="IP113" s="44"/>
      <c r="IQ113" s="44"/>
      <c r="IR113" s="44"/>
      <c r="IS113" s="25"/>
      <c r="IT113" s="60"/>
      <c r="IU113" s="67"/>
      <c r="IV113" s="44"/>
      <c r="IW113" s="45"/>
      <c r="IX113" s="35"/>
      <c r="IY113" s="33"/>
      <c r="IZ113" s="46"/>
      <c r="JA113" s="44"/>
      <c r="JB113" s="44"/>
      <c r="JC113" s="44"/>
      <c r="JD113" s="44"/>
      <c r="JE113" s="44"/>
      <c r="JF113" s="44"/>
      <c r="JG113" s="25"/>
      <c r="JH113" s="60"/>
      <c r="JI113" s="67"/>
      <c r="JJ113" s="44"/>
      <c r="JK113" s="45"/>
      <c r="JL113" s="35"/>
      <c r="JM113" s="27"/>
      <c r="JN113" s="46"/>
      <c r="JO113" s="44"/>
      <c r="JP113" s="44"/>
      <c r="JQ113" s="44"/>
      <c r="JR113" s="44"/>
      <c r="JS113" s="44"/>
      <c r="JT113" s="44"/>
      <c r="JU113" s="25"/>
      <c r="JV113" s="60"/>
      <c r="JW113" s="67"/>
      <c r="JX113" s="44"/>
      <c r="JY113" s="45"/>
      <c r="JZ113" s="35"/>
      <c r="KA113" s="61"/>
      <c r="KB113" s="46"/>
      <c r="KC113" s="44"/>
      <c r="KD113" s="44"/>
      <c r="KE113" s="44"/>
      <c r="KF113" s="44"/>
      <c r="KG113" s="44"/>
      <c r="KH113" s="44"/>
      <c r="KI113" s="25"/>
      <c r="KJ113" s="60"/>
      <c r="KK113" s="67"/>
      <c r="KL113" s="44"/>
      <c r="KM113" s="45"/>
      <c r="KN113" s="35"/>
      <c r="KO113" s="27"/>
      <c r="KP113" s="46"/>
      <c r="KQ113" s="44"/>
      <c r="KR113" s="44"/>
      <c r="KS113" s="44"/>
      <c r="KT113" s="44"/>
      <c r="KU113" s="44"/>
      <c r="KV113" s="44"/>
      <c r="KW113" s="25"/>
      <c r="KX113" s="60"/>
      <c r="KY113" s="67"/>
      <c r="KZ113" s="44"/>
      <c r="LA113" s="45"/>
      <c r="LB113" s="35"/>
      <c r="LC113" s="27"/>
      <c r="LD113" s="74"/>
      <c r="LE113" s="75"/>
      <c r="LF113" s="75"/>
      <c r="LG113" s="75"/>
      <c r="LH113" s="75" t="str">
        <f t="shared" si="529"/>
        <v/>
      </c>
      <c r="LI113" s="75"/>
      <c r="LJ113" s="75" t="str">
        <f t="shared" si="530"/>
        <v/>
      </c>
      <c r="LK113" s="75"/>
      <c r="LL113" s="77" t="str">
        <f>IF(LE111="","",LL110)</f>
        <v/>
      </c>
      <c r="LM113" s="78" t="str">
        <f>IF(LF111="","",LM110)</f>
        <v/>
      </c>
      <c r="LN113" s="75" t="str">
        <f t="shared" si="459"/>
        <v/>
      </c>
      <c r="LO113" s="79"/>
      <c r="LP113" s="35"/>
      <c r="LQ113" s="27"/>
      <c r="LR113" s="46"/>
      <c r="LS113" s="67"/>
      <c r="LT113" s="44" t="str">
        <f t="shared" si="594"/>
        <v/>
      </c>
      <c r="LU113" s="44"/>
      <c r="LV113" s="44"/>
      <c r="LW113" s="44"/>
      <c r="LX113" s="44" t="str">
        <f t="shared" si="595"/>
        <v/>
      </c>
      <c r="LY113" s="44"/>
      <c r="LZ113" s="44"/>
      <c r="MA113" s="44"/>
      <c r="MB113" s="44" t="str">
        <f t="shared" si="561"/>
        <v/>
      </c>
      <c r="MC113" s="45" t="str">
        <f t="shared" si="562"/>
        <v/>
      </c>
      <c r="MD113" s="35"/>
      <c r="ME113" s="27"/>
      <c r="MF113" s="46"/>
      <c r="MG113" s="67"/>
      <c r="MH113" s="44" t="str">
        <f t="shared" si="596"/>
        <v/>
      </c>
      <c r="MI113" s="44"/>
      <c r="MJ113" s="44"/>
      <c r="MK113" s="44"/>
      <c r="ML113" s="44" t="str">
        <f t="shared" si="597"/>
        <v/>
      </c>
      <c r="MM113" s="44"/>
      <c r="MN113" s="44"/>
      <c r="MO113" s="44"/>
      <c r="MP113" s="44" t="str">
        <f t="shared" si="563"/>
        <v/>
      </c>
      <c r="MQ113" s="45" t="str">
        <f t="shared" si="564"/>
        <v/>
      </c>
      <c r="MR113" s="35"/>
      <c r="MS113" s="27"/>
      <c r="MT113" s="46"/>
      <c r="MU113" s="67"/>
      <c r="MV113" s="44" t="str">
        <f t="shared" si="598"/>
        <v/>
      </c>
      <c r="MW113" s="44"/>
      <c r="MX113" s="44"/>
      <c r="MY113" s="44"/>
      <c r="MZ113" s="44" t="str">
        <f t="shared" si="599"/>
        <v/>
      </c>
      <c r="NA113" s="44"/>
      <c r="NB113" s="44"/>
      <c r="NC113" s="44"/>
      <c r="ND113" s="44" t="str">
        <f t="shared" si="565"/>
        <v/>
      </c>
      <c r="NE113" s="45" t="str">
        <f t="shared" si="566"/>
        <v/>
      </c>
      <c r="NF113" s="35"/>
      <c r="NG113" s="27"/>
      <c r="NH113" s="46"/>
      <c r="NI113" s="67"/>
      <c r="NJ113" s="44" t="str">
        <f t="shared" si="600"/>
        <v/>
      </c>
      <c r="NK113" s="44"/>
      <c r="NL113" s="44"/>
      <c r="NM113" s="44"/>
      <c r="NN113" s="44" t="str">
        <f t="shared" si="601"/>
        <v/>
      </c>
      <c r="NO113" s="44"/>
      <c r="NP113" s="44"/>
      <c r="NQ113" s="44"/>
      <c r="NR113" s="44" t="str">
        <f t="shared" si="567"/>
        <v/>
      </c>
      <c r="NS113" s="45" t="str">
        <f t="shared" si="568"/>
        <v/>
      </c>
      <c r="NT113" s="35"/>
    </row>
    <row r="114" spans="1:384" ht="15" customHeight="1" thickTop="1" thickBot="1" x14ac:dyDescent="0.25">
      <c r="A114" s="38"/>
      <c r="B114" s="39"/>
      <c r="C114" s="40"/>
      <c r="D114" s="40"/>
      <c r="E114" s="41"/>
      <c r="F114" s="41"/>
      <c r="G114" s="40"/>
      <c r="H114" s="42"/>
      <c r="I114" s="44"/>
      <c r="J114" s="44" t="str">
        <f t="shared" si="569"/>
        <v/>
      </c>
      <c r="K114" s="44"/>
      <c r="L114" s="44"/>
      <c r="M114" s="44"/>
      <c r="N114" s="44" t="str">
        <f t="shared" si="570"/>
        <v/>
      </c>
      <c r="O114" s="44"/>
      <c r="P114" s="44"/>
      <c r="Q114" s="44"/>
      <c r="R114" s="44" t="str">
        <f t="shared" si="539"/>
        <v/>
      </c>
      <c r="S114" s="45" t="str">
        <f t="shared" si="540"/>
        <v/>
      </c>
      <c r="T114" s="35"/>
      <c r="U114" s="27"/>
      <c r="V114" s="46"/>
      <c r="W114" s="67"/>
      <c r="X114" s="44" t="str">
        <f t="shared" si="571"/>
        <v/>
      </c>
      <c r="Y114" s="44"/>
      <c r="Z114" s="44"/>
      <c r="AA114" s="44"/>
      <c r="AB114" s="44" t="str">
        <f t="shared" si="572"/>
        <v/>
      </c>
      <c r="AC114" s="44"/>
      <c r="AD114" s="44"/>
      <c r="AE114" s="44"/>
      <c r="AF114" s="44" t="str">
        <f t="shared" si="541"/>
        <v/>
      </c>
      <c r="AG114" s="45" t="str">
        <f t="shared" si="542"/>
        <v/>
      </c>
      <c r="AH114" s="35"/>
      <c r="AI114" s="27"/>
      <c r="AJ114" s="46"/>
      <c r="AK114" s="44"/>
      <c r="AL114" s="44" t="str">
        <f t="shared" si="573"/>
        <v/>
      </c>
      <c r="AM114" s="44"/>
      <c r="AN114" s="44" t="str">
        <f t="shared" si="574"/>
        <v/>
      </c>
      <c r="AO114" s="44"/>
      <c r="AP114" s="44" t="str">
        <f t="shared" si="575"/>
        <v/>
      </c>
      <c r="AQ114" s="44"/>
      <c r="AR114" s="44"/>
      <c r="AS114" s="44"/>
      <c r="AT114" s="44" t="str">
        <f t="shared" si="543"/>
        <v/>
      </c>
      <c r="AU114" s="45" t="str">
        <f t="shared" si="544"/>
        <v/>
      </c>
      <c r="AV114" s="35"/>
      <c r="AW114" s="27"/>
      <c r="AX114" s="46"/>
      <c r="AY114" s="44"/>
      <c r="AZ114" s="44" t="str">
        <f t="shared" si="576"/>
        <v/>
      </c>
      <c r="BA114" s="44"/>
      <c r="BB114" s="44" t="str">
        <f t="shared" si="577"/>
        <v/>
      </c>
      <c r="BC114" s="44"/>
      <c r="BD114" s="44" t="str">
        <f t="shared" si="578"/>
        <v/>
      </c>
      <c r="BE114" s="44"/>
      <c r="BF114" s="44"/>
      <c r="BG114" s="44"/>
      <c r="BH114" s="44" t="str">
        <f t="shared" si="545"/>
        <v/>
      </c>
      <c r="BI114" s="45" t="str">
        <f t="shared" si="546"/>
        <v/>
      </c>
      <c r="BJ114" s="35"/>
      <c r="BK114" s="50"/>
      <c r="BL114" s="74"/>
      <c r="BM114" s="75"/>
      <c r="BN114" s="82"/>
      <c r="BO114" s="75"/>
      <c r="BP114" s="75"/>
      <c r="BQ114" s="75"/>
      <c r="BR114" s="75"/>
      <c r="BS114" s="75"/>
      <c r="BT114" s="77"/>
      <c r="BU114" s="78"/>
      <c r="BV114" s="75"/>
      <c r="BW114" s="79"/>
      <c r="BX114" s="35"/>
      <c r="BY114" s="27"/>
      <c r="BZ114" s="74"/>
      <c r="CA114" s="75"/>
      <c r="CB114" s="75"/>
      <c r="CC114" s="75"/>
      <c r="CD114" s="75"/>
      <c r="CE114" s="75"/>
      <c r="CF114" s="75"/>
      <c r="CG114" s="75"/>
      <c r="CH114" s="77"/>
      <c r="CI114" s="78"/>
      <c r="CJ114" s="75"/>
      <c r="CK114" s="79"/>
      <c r="CL114" s="35"/>
      <c r="CM114" s="27"/>
      <c r="CN114" s="74"/>
      <c r="CO114" s="75"/>
      <c r="CP114" s="75"/>
      <c r="CQ114" s="75"/>
      <c r="CR114" s="75"/>
      <c r="CS114" s="75"/>
      <c r="CT114" s="75"/>
      <c r="CU114" s="75"/>
      <c r="CV114" s="77"/>
      <c r="CW114" s="78"/>
      <c r="CX114" s="75"/>
      <c r="CY114" s="79"/>
      <c r="CZ114" s="35"/>
      <c r="DA114" s="58"/>
      <c r="DB114" s="74"/>
      <c r="DC114" s="75"/>
      <c r="DD114" s="75"/>
      <c r="DE114" s="75"/>
      <c r="DF114" s="75"/>
      <c r="DG114" s="75"/>
      <c r="DH114" s="75"/>
      <c r="DI114" s="75"/>
      <c r="DJ114" s="77"/>
      <c r="DK114" s="78"/>
      <c r="DL114" s="75"/>
      <c r="DM114" s="79"/>
      <c r="DN114" s="35"/>
      <c r="DO114" s="27"/>
      <c r="DP114" s="74"/>
      <c r="DQ114" s="75"/>
      <c r="DR114" s="75"/>
      <c r="DS114" s="75"/>
      <c r="DT114" s="75"/>
      <c r="DU114" s="75"/>
      <c r="DV114" s="75"/>
      <c r="DW114" s="75"/>
      <c r="DX114" s="77"/>
      <c r="DY114" s="78"/>
      <c r="DZ114" s="75"/>
      <c r="EA114" s="79"/>
      <c r="EB114" s="35"/>
      <c r="EC114" s="27"/>
      <c r="ED114" s="46"/>
      <c r="EE114" s="67"/>
      <c r="EF114" s="44" t="str">
        <f t="shared" si="579"/>
        <v/>
      </c>
      <c r="EG114" s="44"/>
      <c r="EH114" s="44"/>
      <c r="EI114" s="44"/>
      <c r="EJ114" s="44" t="str">
        <f t="shared" si="580"/>
        <v/>
      </c>
      <c r="EK114" s="44"/>
      <c r="EL114" s="44"/>
      <c r="EM114" s="44"/>
      <c r="EN114" s="44" t="str">
        <f t="shared" si="547"/>
        <v/>
      </c>
      <c r="EO114" s="45" t="str">
        <f t="shared" si="548"/>
        <v/>
      </c>
      <c r="EP114" s="35"/>
      <c r="EQ114" s="27"/>
      <c r="ER114" s="46"/>
      <c r="ES114" s="44"/>
      <c r="ET114" s="44" t="str">
        <f t="shared" si="581"/>
        <v/>
      </c>
      <c r="EU114" s="44"/>
      <c r="EV114" s="44" t="str">
        <f t="shared" si="582"/>
        <v/>
      </c>
      <c r="EW114" s="44"/>
      <c r="EX114" s="44" t="str">
        <f t="shared" si="583"/>
        <v/>
      </c>
      <c r="EY114" s="44"/>
      <c r="EZ114" s="44"/>
      <c r="FA114" s="44"/>
      <c r="FB114" s="44" t="str">
        <f t="shared" si="549"/>
        <v/>
      </c>
      <c r="FC114" s="45" t="str">
        <f t="shared" si="550"/>
        <v/>
      </c>
      <c r="FD114" s="35"/>
      <c r="FF114" s="46"/>
      <c r="FG114" s="67"/>
      <c r="FH114" s="44" t="str">
        <f t="shared" si="584"/>
        <v/>
      </c>
      <c r="FI114" s="44"/>
      <c r="FJ114" s="44"/>
      <c r="FK114" s="44"/>
      <c r="FL114" s="44" t="str">
        <f t="shared" si="585"/>
        <v/>
      </c>
      <c r="FM114" s="44"/>
      <c r="FN114" s="44"/>
      <c r="FO114" s="44"/>
      <c r="FP114" s="44" t="str">
        <f t="shared" si="551"/>
        <v/>
      </c>
      <c r="FQ114" s="45" t="str">
        <f t="shared" si="552"/>
        <v/>
      </c>
      <c r="FR114" s="35"/>
      <c r="FT114" s="46"/>
      <c r="FU114" s="67"/>
      <c r="FV114" s="44" t="str">
        <f t="shared" si="586"/>
        <v/>
      </c>
      <c r="FW114" s="44"/>
      <c r="FX114" s="44"/>
      <c r="FY114" s="44"/>
      <c r="FZ114" s="44" t="str">
        <f t="shared" si="587"/>
        <v/>
      </c>
      <c r="GA114" s="44"/>
      <c r="GB114" s="44"/>
      <c r="GC114" s="44"/>
      <c r="GD114" s="44" t="str">
        <f t="shared" si="553"/>
        <v/>
      </c>
      <c r="GE114" s="45" t="str">
        <f t="shared" si="554"/>
        <v/>
      </c>
      <c r="GF114" s="35"/>
      <c r="GH114" s="46"/>
      <c r="GI114" s="67"/>
      <c r="GJ114" s="44" t="str">
        <f t="shared" si="588"/>
        <v/>
      </c>
      <c r="GK114" s="44"/>
      <c r="GL114" s="44"/>
      <c r="GM114" s="44"/>
      <c r="GN114" s="44" t="str">
        <f t="shared" si="589"/>
        <v/>
      </c>
      <c r="GO114" s="44"/>
      <c r="GP114" s="44"/>
      <c r="GQ114" s="44"/>
      <c r="GR114" s="44" t="str">
        <f t="shared" si="555"/>
        <v/>
      </c>
      <c r="GS114" s="45" t="str">
        <f t="shared" si="556"/>
        <v/>
      </c>
      <c r="GT114" s="35"/>
      <c r="GU114" s="27"/>
      <c r="GV114" s="46"/>
      <c r="GW114" s="67"/>
      <c r="GX114" s="44" t="str">
        <f t="shared" si="590"/>
        <v/>
      </c>
      <c r="GY114" s="44"/>
      <c r="GZ114" s="44"/>
      <c r="HA114" s="44"/>
      <c r="HB114" s="44" t="str">
        <f t="shared" si="591"/>
        <v/>
      </c>
      <c r="HC114" s="44"/>
      <c r="HD114" s="44"/>
      <c r="HE114" s="44"/>
      <c r="HF114" s="44" t="str">
        <f t="shared" si="557"/>
        <v/>
      </c>
      <c r="HG114" s="45" t="str">
        <f t="shared" si="558"/>
        <v/>
      </c>
      <c r="HH114" s="35"/>
      <c r="HJ114" s="46"/>
      <c r="HK114" s="67"/>
      <c r="HL114" s="44" t="str">
        <f t="shared" si="592"/>
        <v/>
      </c>
      <c r="HM114" s="44"/>
      <c r="HN114" s="44"/>
      <c r="HO114" s="44"/>
      <c r="HP114" s="44" t="str">
        <f t="shared" si="593"/>
        <v/>
      </c>
      <c r="HQ114" s="44"/>
      <c r="HR114" s="44"/>
      <c r="HS114" s="44"/>
      <c r="HT114" s="44" t="str">
        <f t="shared" si="559"/>
        <v/>
      </c>
      <c r="HU114" s="45" t="str">
        <f t="shared" si="560"/>
        <v/>
      </c>
      <c r="HV114" s="35"/>
      <c r="HW114" s="61"/>
      <c r="HX114" s="74"/>
      <c r="HY114" s="75"/>
      <c r="HZ114" s="75"/>
      <c r="IA114" s="75"/>
      <c r="IB114" s="75"/>
      <c r="IC114" s="75"/>
      <c r="ID114" s="75"/>
      <c r="IE114" s="75"/>
      <c r="IF114" s="77"/>
      <c r="IG114" s="78"/>
      <c r="IH114" s="75"/>
      <c r="II114" s="79"/>
      <c r="IJ114" s="35"/>
      <c r="IL114" s="74"/>
      <c r="IM114" s="75"/>
      <c r="IN114" s="75"/>
      <c r="IO114" s="75"/>
      <c r="IP114" s="75"/>
      <c r="IQ114" s="75"/>
      <c r="IR114" s="75"/>
      <c r="IS114" s="75"/>
      <c r="IT114" s="77"/>
      <c r="IU114" s="78"/>
      <c r="IV114" s="75"/>
      <c r="IW114" s="79"/>
      <c r="IX114" s="35"/>
      <c r="IY114" s="33"/>
      <c r="IZ114" s="74"/>
      <c r="JA114" s="75"/>
      <c r="JB114" s="75"/>
      <c r="JC114" s="75"/>
      <c r="JD114" s="75"/>
      <c r="JE114" s="75"/>
      <c r="JF114" s="75"/>
      <c r="JG114" s="75"/>
      <c r="JH114" s="77"/>
      <c r="JI114" s="78"/>
      <c r="JJ114" s="75"/>
      <c r="JK114" s="79"/>
      <c r="JL114" s="35"/>
      <c r="JM114" s="27"/>
      <c r="JN114" s="74"/>
      <c r="JO114" s="75"/>
      <c r="JP114" s="75"/>
      <c r="JQ114" s="75"/>
      <c r="JR114" s="75"/>
      <c r="JS114" s="75"/>
      <c r="JT114" s="75"/>
      <c r="JU114" s="75"/>
      <c r="JV114" s="77"/>
      <c r="JW114" s="78"/>
      <c r="JX114" s="75"/>
      <c r="JY114" s="79"/>
      <c r="JZ114" s="35"/>
      <c r="KA114" s="61"/>
      <c r="KB114" s="74"/>
      <c r="KC114" s="75"/>
      <c r="KD114" s="75"/>
      <c r="KE114" s="75"/>
      <c r="KF114" s="75"/>
      <c r="KG114" s="75"/>
      <c r="KH114" s="75"/>
      <c r="KI114" s="75"/>
      <c r="KJ114" s="77"/>
      <c r="KK114" s="78"/>
      <c r="KL114" s="75"/>
      <c r="KM114" s="79"/>
      <c r="KN114" s="35"/>
      <c r="KO114" s="27"/>
      <c r="KP114" s="74"/>
      <c r="KQ114" s="75"/>
      <c r="KR114" s="75"/>
      <c r="KS114" s="75"/>
      <c r="KT114" s="75"/>
      <c r="KU114" s="75"/>
      <c r="KV114" s="75"/>
      <c r="KW114" s="75"/>
      <c r="KX114" s="77"/>
      <c r="KY114" s="78"/>
      <c r="KZ114" s="75"/>
      <c r="LA114" s="79"/>
      <c r="LB114" s="35"/>
      <c r="LC114" s="27"/>
      <c r="LD114" s="51" t="str">
        <f>IF($A88="","",$A88)</f>
        <v/>
      </c>
      <c r="LE114" s="43"/>
      <c r="LF114" s="93" t="str">
        <f>IF(LE114="","",LE114-LE111)</f>
        <v/>
      </c>
      <c r="LG114" s="43"/>
      <c r="LH114" s="43" t="str">
        <f t="shared" si="529"/>
        <v/>
      </c>
      <c r="LI114" s="43"/>
      <c r="LJ114" s="87" t="str">
        <f t="shared" si="530"/>
        <v/>
      </c>
      <c r="LK114" s="43"/>
      <c r="LL114" s="64" t="str">
        <f>IF(LE114="","",LL111)</f>
        <v/>
      </c>
      <c r="LM114" s="47" t="str">
        <f>IF(LF114="","",LM111)</f>
        <v/>
      </c>
      <c r="LN114" s="87" t="str">
        <f t="shared" si="459"/>
        <v/>
      </c>
      <c r="LO114" s="54"/>
      <c r="LP114" s="35"/>
      <c r="LQ114" s="27"/>
      <c r="LR114" s="46"/>
      <c r="LS114" s="67"/>
      <c r="LT114" s="44" t="str">
        <f t="shared" si="594"/>
        <v/>
      </c>
      <c r="LU114" s="44"/>
      <c r="LV114" s="44"/>
      <c r="LW114" s="44"/>
      <c r="LX114" s="44" t="str">
        <f t="shared" si="595"/>
        <v/>
      </c>
      <c r="LY114" s="44"/>
      <c r="LZ114" s="44"/>
      <c r="MA114" s="44"/>
      <c r="MB114" s="44" t="str">
        <f t="shared" si="561"/>
        <v/>
      </c>
      <c r="MC114" s="45" t="str">
        <f t="shared" si="562"/>
        <v/>
      </c>
      <c r="MD114" s="35"/>
      <c r="ME114" s="27"/>
      <c r="MF114" s="46"/>
      <c r="MG114" s="67"/>
      <c r="MH114" s="44" t="str">
        <f t="shared" si="596"/>
        <v/>
      </c>
      <c r="MI114" s="44"/>
      <c r="MJ114" s="44"/>
      <c r="MK114" s="44"/>
      <c r="ML114" s="44" t="str">
        <f t="shared" si="597"/>
        <v/>
      </c>
      <c r="MM114" s="44"/>
      <c r="MN114" s="44"/>
      <c r="MO114" s="44"/>
      <c r="MP114" s="44" t="str">
        <f t="shared" si="563"/>
        <v/>
      </c>
      <c r="MQ114" s="45" t="str">
        <f t="shared" si="564"/>
        <v/>
      </c>
      <c r="MR114" s="35"/>
      <c r="MS114" s="27"/>
      <c r="MT114" s="46"/>
      <c r="MU114" s="67"/>
      <c r="MV114" s="44" t="str">
        <f t="shared" si="598"/>
        <v/>
      </c>
      <c r="MW114" s="44"/>
      <c r="MX114" s="44"/>
      <c r="MY114" s="44"/>
      <c r="MZ114" s="44" t="str">
        <f t="shared" si="599"/>
        <v/>
      </c>
      <c r="NA114" s="44"/>
      <c r="NB114" s="44"/>
      <c r="NC114" s="44"/>
      <c r="ND114" s="44" t="str">
        <f t="shared" si="565"/>
        <v/>
      </c>
      <c r="NE114" s="45" t="str">
        <f t="shared" si="566"/>
        <v/>
      </c>
      <c r="NF114" s="35"/>
      <c r="NG114" s="27"/>
      <c r="NH114" s="46"/>
      <c r="NI114" s="67"/>
      <c r="NJ114" s="44" t="str">
        <f t="shared" si="600"/>
        <v/>
      </c>
      <c r="NK114" s="44"/>
      <c r="NL114" s="44"/>
      <c r="NM114" s="44"/>
      <c r="NN114" s="44" t="str">
        <f t="shared" si="601"/>
        <v/>
      </c>
      <c r="NO114" s="44"/>
      <c r="NP114" s="44"/>
      <c r="NQ114" s="44"/>
      <c r="NR114" s="44" t="str">
        <f t="shared" si="567"/>
        <v/>
      </c>
      <c r="NS114" s="45" t="str">
        <f t="shared" si="568"/>
        <v/>
      </c>
      <c r="NT114" s="35"/>
    </row>
    <row r="115" spans="1:384" ht="15" customHeight="1" thickTop="1" x14ac:dyDescent="0.2">
      <c r="A115" s="38"/>
      <c r="B115" s="39"/>
      <c r="C115" s="40"/>
      <c r="D115" s="40"/>
      <c r="E115" s="41"/>
      <c r="F115" s="41"/>
      <c r="G115" s="40"/>
      <c r="H115" s="42"/>
      <c r="I115" s="44"/>
      <c r="J115" s="44" t="str">
        <f t="shared" si="569"/>
        <v/>
      </c>
      <c r="K115" s="44"/>
      <c r="L115" s="44"/>
      <c r="M115" s="44"/>
      <c r="N115" s="44" t="str">
        <f t="shared" si="570"/>
        <v/>
      </c>
      <c r="O115" s="44"/>
      <c r="P115" s="44"/>
      <c r="Q115" s="44"/>
      <c r="R115" s="44" t="str">
        <f t="shared" si="539"/>
        <v/>
      </c>
      <c r="S115" s="45" t="str">
        <f t="shared" si="540"/>
        <v/>
      </c>
      <c r="T115" s="35"/>
      <c r="U115" s="27"/>
      <c r="V115" s="46"/>
      <c r="W115" s="67"/>
      <c r="X115" s="44" t="str">
        <f t="shared" si="571"/>
        <v/>
      </c>
      <c r="Y115" s="44"/>
      <c r="Z115" s="44"/>
      <c r="AA115" s="44"/>
      <c r="AB115" s="44" t="str">
        <f t="shared" si="572"/>
        <v/>
      </c>
      <c r="AC115" s="44"/>
      <c r="AD115" s="44"/>
      <c r="AE115" s="44"/>
      <c r="AF115" s="44" t="str">
        <f t="shared" si="541"/>
        <v/>
      </c>
      <c r="AG115" s="45" t="str">
        <f t="shared" si="542"/>
        <v/>
      </c>
      <c r="AH115" s="35"/>
      <c r="AI115" s="27"/>
      <c r="AJ115" s="46"/>
      <c r="AK115" s="44"/>
      <c r="AL115" s="44" t="str">
        <f t="shared" si="573"/>
        <v/>
      </c>
      <c r="AM115" s="44"/>
      <c r="AN115" s="44" t="str">
        <f t="shared" si="574"/>
        <v/>
      </c>
      <c r="AO115" s="44"/>
      <c r="AP115" s="44" t="str">
        <f t="shared" si="575"/>
        <v/>
      </c>
      <c r="AQ115" s="44"/>
      <c r="AR115" s="44"/>
      <c r="AS115" s="44"/>
      <c r="AT115" s="44" t="str">
        <f t="shared" si="543"/>
        <v/>
      </c>
      <c r="AU115" s="45" t="str">
        <f t="shared" si="544"/>
        <v/>
      </c>
      <c r="AV115" s="35"/>
      <c r="AW115" s="27"/>
      <c r="AX115" s="46"/>
      <c r="AY115" s="44"/>
      <c r="AZ115" s="44" t="str">
        <f t="shared" si="576"/>
        <v/>
      </c>
      <c r="BA115" s="44"/>
      <c r="BB115" s="44" t="str">
        <f t="shared" si="577"/>
        <v/>
      </c>
      <c r="BC115" s="44"/>
      <c r="BD115" s="44" t="str">
        <f t="shared" si="578"/>
        <v/>
      </c>
      <c r="BE115" s="44"/>
      <c r="BF115" s="44"/>
      <c r="BG115" s="44"/>
      <c r="BH115" s="44" t="str">
        <f t="shared" si="545"/>
        <v/>
      </c>
      <c r="BI115" s="45" t="str">
        <f t="shared" si="546"/>
        <v/>
      </c>
      <c r="BJ115" s="35"/>
      <c r="BK115" s="50"/>
      <c r="BL115" s="51" t="str">
        <f>IF($A85="","",$A85)</f>
        <v/>
      </c>
      <c r="BM115" s="43"/>
      <c r="BN115" s="43"/>
      <c r="BO115" s="43"/>
      <c r="BP115" s="87"/>
      <c r="BQ115" s="43"/>
      <c r="BR115" s="43"/>
      <c r="BS115" s="43"/>
      <c r="BT115" s="53"/>
      <c r="BU115" s="47"/>
      <c r="BV115" s="44"/>
      <c r="BW115" s="89"/>
      <c r="BX115" s="35"/>
      <c r="BY115" s="27"/>
      <c r="BZ115" s="51"/>
      <c r="CA115" s="43"/>
      <c r="CB115" s="43"/>
      <c r="CC115" s="43"/>
      <c r="CD115" s="87"/>
      <c r="CE115" s="43"/>
      <c r="CF115" s="43"/>
      <c r="CG115" s="43"/>
      <c r="CH115" s="53"/>
      <c r="CI115" s="47"/>
      <c r="CJ115" s="44"/>
      <c r="CK115" s="89"/>
      <c r="CL115" s="35"/>
      <c r="CM115" s="27"/>
      <c r="CN115" s="51"/>
      <c r="CO115" s="43"/>
      <c r="CP115" s="43"/>
      <c r="CQ115" s="43"/>
      <c r="CR115" s="87"/>
      <c r="CS115" s="43"/>
      <c r="CT115" s="43"/>
      <c r="CU115" s="43"/>
      <c r="CV115" s="53"/>
      <c r="CW115" s="47"/>
      <c r="CX115" s="44"/>
      <c r="CY115" s="89"/>
      <c r="CZ115" s="35"/>
      <c r="DA115" s="58"/>
      <c r="DB115" s="51"/>
      <c r="DC115" s="43"/>
      <c r="DD115" s="43"/>
      <c r="DE115" s="43"/>
      <c r="DF115" s="87"/>
      <c r="DG115" s="43"/>
      <c r="DH115" s="43"/>
      <c r="DI115" s="43"/>
      <c r="DJ115" s="53"/>
      <c r="DK115" s="47"/>
      <c r="DL115" s="44"/>
      <c r="DM115" s="89"/>
      <c r="DN115" s="35"/>
      <c r="DO115" s="27"/>
      <c r="DP115" s="51"/>
      <c r="DQ115" s="44"/>
      <c r="DR115" s="43"/>
      <c r="DS115" s="44"/>
      <c r="DT115" s="87"/>
      <c r="DU115" s="43"/>
      <c r="DV115" s="43"/>
      <c r="DW115" s="43"/>
      <c r="DX115" s="53"/>
      <c r="DY115" s="47"/>
      <c r="DZ115" s="44"/>
      <c r="EA115" s="89"/>
      <c r="EB115" s="35"/>
      <c r="EC115" s="27"/>
      <c r="ED115" s="46"/>
      <c r="EE115" s="67"/>
      <c r="EF115" s="44" t="str">
        <f t="shared" si="579"/>
        <v/>
      </c>
      <c r="EG115" s="44"/>
      <c r="EH115" s="44"/>
      <c r="EI115" s="44"/>
      <c r="EJ115" s="44" t="str">
        <f t="shared" si="580"/>
        <v/>
      </c>
      <c r="EK115" s="44"/>
      <c r="EL115" s="44"/>
      <c r="EM115" s="44"/>
      <c r="EN115" s="44" t="str">
        <f t="shared" si="547"/>
        <v/>
      </c>
      <c r="EO115" s="45" t="str">
        <f t="shared" si="548"/>
        <v/>
      </c>
      <c r="EP115" s="35"/>
      <c r="EQ115" s="27"/>
      <c r="ER115" s="46"/>
      <c r="ES115" s="44"/>
      <c r="ET115" s="44" t="str">
        <f t="shared" si="581"/>
        <v/>
      </c>
      <c r="EU115" s="44"/>
      <c r="EV115" s="44" t="str">
        <f t="shared" si="582"/>
        <v/>
      </c>
      <c r="EW115" s="44"/>
      <c r="EX115" s="44" t="str">
        <f t="shared" si="583"/>
        <v/>
      </c>
      <c r="EY115" s="44"/>
      <c r="EZ115" s="44"/>
      <c r="FA115" s="44"/>
      <c r="FB115" s="44" t="str">
        <f t="shared" si="549"/>
        <v/>
      </c>
      <c r="FC115" s="45" t="str">
        <f t="shared" si="550"/>
        <v/>
      </c>
      <c r="FD115" s="35"/>
      <c r="FF115" s="46"/>
      <c r="FG115" s="67"/>
      <c r="FH115" s="44" t="str">
        <f t="shared" si="584"/>
        <v/>
      </c>
      <c r="FI115" s="44"/>
      <c r="FJ115" s="44"/>
      <c r="FK115" s="44"/>
      <c r="FL115" s="44" t="str">
        <f t="shared" si="585"/>
        <v/>
      </c>
      <c r="FM115" s="44"/>
      <c r="FN115" s="44"/>
      <c r="FO115" s="44"/>
      <c r="FP115" s="44" t="str">
        <f t="shared" si="551"/>
        <v/>
      </c>
      <c r="FQ115" s="45" t="str">
        <f t="shared" si="552"/>
        <v/>
      </c>
      <c r="FR115" s="35"/>
      <c r="FT115" s="46"/>
      <c r="FU115" s="67"/>
      <c r="FV115" s="44" t="str">
        <f t="shared" si="586"/>
        <v/>
      </c>
      <c r="FW115" s="44"/>
      <c r="FX115" s="44"/>
      <c r="FY115" s="44"/>
      <c r="FZ115" s="44" t="str">
        <f t="shared" si="587"/>
        <v/>
      </c>
      <c r="GA115" s="44"/>
      <c r="GB115" s="44"/>
      <c r="GC115" s="44"/>
      <c r="GD115" s="44" t="str">
        <f t="shared" si="553"/>
        <v/>
      </c>
      <c r="GE115" s="45" t="str">
        <f t="shared" si="554"/>
        <v/>
      </c>
      <c r="GF115" s="35"/>
      <c r="GH115" s="46"/>
      <c r="GI115" s="67"/>
      <c r="GJ115" s="44" t="str">
        <f t="shared" si="588"/>
        <v/>
      </c>
      <c r="GK115" s="44"/>
      <c r="GL115" s="44"/>
      <c r="GM115" s="44"/>
      <c r="GN115" s="44" t="str">
        <f t="shared" si="589"/>
        <v/>
      </c>
      <c r="GO115" s="44"/>
      <c r="GP115" s="44"/>
      <c r="GQ115" s="44"/>
      <c r="GR115" s="44" t="str">
        <f t="shared" si="555"/>
        <v/>
      </c>
      <c r="GS115" s="45" t="str">
        <f t="shared" si="556"/>
        <v/>
      </c>
      <c r="GT115" s="35"/>
      <c r="GU115" s="27"/>
      <c r="GV115" s="46"/>
      <c r="GW115" s="67"/>
      <c r="GX115" s="44" t="str">
        <f t="shared" si="590"/>
        <v/>
      </c>
      <c r="GY115" s="44"/>
      <c r="GZ115" s="44"/>
      <c r="HA115" s="44"/>
      <c r="HB115" s="44" t="str">
        <f t="shared" si="591"/>
        <v/>
      </c>
      <c r="HC115" s="44"/>
      <c r="HD115" s="44"/>
      <c r="HE115" s="44"/>
      <c r="HF115" s="44" t="str">
        <f t="shared" si="557"/>
        <v/>
      </c>
      <c r="HG115" s="45" t="str">
        <f t="shared" si="558"/>
        <v/>
      </c>
      <c r="HH115" s="35"/>
      <c r="HJ115" s="46"/>
      <c r="HK115" s="67"/>
      <c r="HL115" s="44" t="str">
        <f t="shared" si="592"/>
        <v/>
      </c>
      <c r="HM115" s="44"/>
      <c r="HN115" s="44"/>
      <c r="HO115" s="44"/>
      <c r="HP115" s="44" t="str">
        <f t="shared" si="593"/>
        <v/>
      </c>
      <c r="HQ115" s="44"/>
      <c r="HR115" s="44"/>
      <c r="HS115" s="44"/>
      <c r="HT115" s="44" t="str">
        <f t="shared" si="559"/>
        <v/>
      </c>
      <c r="HU115" s="45" t="str">
        <f t="shared" si="560"/>
        <v/>
      </c>
      <c r="HV115" s="35"/>
      <c r="HW115" s="61"/>
      <c r="HX115" s="51" t="str">
        <f>IF($A85="","",$A85)</f>
        <v/>
      </c>
      <c r="HY115" s="43"/>
      <c r="HZ115" s="43"/>
      <c r="IA115" s="43"/>
      <c r="IB115" s="87"/>
      <c r="IC115" s="43"/>
      <c r="ID115" s="43"/>
      <c r="IE115" s="43"/>
      <c r="IF115" s="53"/>
      <c r="IG115" s="47"/>
      <c r="IH115" s="44"/>
      <c r="II115" s="89"/>
      <c r="IJ115" s="35"/>
      <c r="IL115" s="51"/>
      <c r="IM115" s="44"/>
      <c r="IN115" s="43"/>
      <c r="IO115" s="44"/>
      <c r="IP115" s="87"/>
      <c r="IQ115" s="43"/>
      <c r="IR115" s="43"/>
      <c r="IS115" s="43"/>
      <c r="IT115" s="53"/>
      <c r="IU115" s="47"/>
      <c r="IV115" s="44"/>
      <c r="IW115" s="89"/>
      <c r="IX115" s="35"/>
      <c r="IY115" s="33"/>
      <c r="IZ115" s="51"/>
      <c r="JA115" s="43"/>
      <c r="JB115" s="43"/>
      <c r="JC115" s="43"/>
      <c r="JD115" s="87"/>
      <c r="JE115" s="43"/>
      <c r="JF115" s="43"/>
      <c r="JG115" s="43"/>
      <c r="JH115" s="53"/>
      <c r="JI115" s="47"/>
      <c r="JJ115" s="44"/>
      <c r="JK115" s="89"/>
      <c r="JL115" s="35"/>
      <c r="JM115" s="27"/>
      <c r="JN115" s="51"/>
      <c r="JO115" s="43"/>
      <c r="JP115" s="43"/>
      <c r="JQ115" s="43"/>
      <c r="JR115" s="87"/>
      <c r="JS115" s="43"/>
      <c r="JT115" s="43"/>
      <c r="JU115" s="43"/>
      <c r="JV115" s="53"/>
      <c r="JW115" s="47"/>
      <c r="JX115" s="44"/>
      <c r="JY115" s="89"/>
      <c r="JZ115" s="35"/>
      <c r="KA115" s="61"/>
      <c r="KB115" s="51"/>
      <c r="KC115" s="43"/>
      <c r="KD115" s="43"/>
      <c r="KE115" s="43"/>
      <c r="KF115" s="87"/>
      <c r="KG115" s="43"/>
      <c r="KH115" s="43"/>
      <c r="KI115" s="43"/>
      <c r="KJ115" s="53"/>
      <c r="KK115" s="47"/>
      <c r="KL115" s="44"/>
      <c r="KM115" s="89"/>
      <c r="KN115" s="298"/>
      <c r="KO115" s="27"/>
      <c r="KP115" s="51"/>
      <c r="KQ115" s="43"/>
      <c r="KR115" s="43"/>
      <c r="KS115" s="43"/>
      <c r="KT115" s="87"/>
      <c r="KU115" s="43"/>
      <c r="KV115" s="43"/>
      <c r="KW115" s="43"/>
      <c r="KX115" s="53"/>
      <c r="KY115" s="47"/>
      <c r="KZ115" s="44"/>
      <c r="LA115" s="89"/>
      <c r="LB115" s="35"/>
      <c r="LC115" s="27"/>
      <c r="LD115" s="46"/>
      <c r="LE115" s="44"/>
      <c r="LF115" s="44"/>
      <c r="LG115" s="44"/>
      <c r="LH115" s="44" t="str">
        <f t="shared" si="529"/>
        <v/>
      </c>
      <c r="LI115" s="44"/>
      <c r="LJ115" s="44" t="str">
        <f t="shared" si="530"/>
        <v/>
      </c>
      <c r="LK115" s="44"/>
      <c r="LL115" s="72" t="str">
        <f>IF(LE114="","",LL112)</f>
        <v/>
      </c>
      <c r="LM115" s="67" t="str">
        <f>IF(LF114="","",LM112)</f>
        <v/>
      </c>
      <c r="LN115" s="44" t="str">
        <f t="shared" si="459"/>
        <v/>
      </c>
      <c r="LO115" s="45"/>
      <c r="LP115" s="35"/>
      <c r="LQ115" s="27"/>
      <c r="LR115" s="46"/>
      <c r="LS115" s="67"/>
      <c r="LT115" s="44" t="str">
        <f t="shared" si="594"/>
        <v/>
      </c>
      <c r="LU115" s="44"/>
      <c r="LV115" s="44"/>
      <c r="LW115" s="44"/>
      <c r="LX115" s="44" t="str">
        <f t="shared" si="595"/>
        <v/>
      </c>
      <c r="LY115" s="44"/>
      <c r="LZ115" s="44"/>
      <c r="MA115" s="44"/>
      <c r="MB115" s="44" t="str">
        <f t="shared" si="561"/>
        <v/>
      </c>
      <c r="MC115" s="45" t="str">
        <f t="shared" si="562"/>
        <v/>
      </c>
      <c r="MD115" s="35"/>
      <c r="ME115" s="27"/>
      <c r="MF115" s="46"/>
      <c r="MG115" s="67"/>
      <c r="MH115" s="44" t="str">
        <f t="shared" si="596"/>
        <v/>
      </c>
      <c r="MI115" s="44"/>
      <c r="MJ115" s="44"/>
      <c r="MK115" s="44"/>
      <c r="ML115" s="44" t="str">
        <f t="shared" si="597"/>
        <v/>
      </c>
      <c r="MM115" s="44"/>
      <c r="MN115" s="44"/>
      <c r="MO115" s="44"/>
      <c r="MP115" s="44" t="str">
        <f t="shared" si="563"/>
        <v/>
      </c>
      <c r="MQ115" s="45" t="str">
        <f t="shared" si="564"/>
        <v/>
      </c>
      <c r="MR115" s="35"/>
      <c r="MS115" s="27"/>
      <c r="MT115" s="46"/>
      <c r="MU115" s="67"/>
      <c r="MV115" s="44" t="str">
        <f t="shared" si="598"/>
        <v/>
      </c>
      <c r="MW115" s="44"/>
      <c r="MX115" s="44"/>
      <c r="MY115" s="44"/>
      <c r="MZ115" s="44" t="str">
        <f t="shared" si="599"/>
        <v/>
      </c>
      <c r="NA115" s="44"/>
      <c r="NB115" s="44"/>
      <c r="NC115" s="44"/>
      <c r="ND115" s="44" t="str">
        <f t="shared" si="565"/>
        <v/>
      </c>
      <c r="NE115" s="45" t="str">
        <f t="shared" si="566"/>
        <v/>
      </c>
      <c r="NF115" s="35"/>
      <c r="NG115" s="27"/>
      <c r="NH115" s="46"/>
      <c r="NI115" s="67"/>
      <c r="NJ115" s="44" t="str">
        <f t="shared" si="600"/>
        <v/>
      </c>
      <c r="NK115" s="44"/>
      <c r="NL115" s="44"/>
      <c r="NM115" s="44"/>
      <c r="NN115" s="44" t="str">
        <f t="shared" si="601"/>
        <v/>
      </c>
      <c r="NO115" s="44"/>
      <c r="NP115" s="44"/>
      <c r="NQ115" s="44"/>
      <c r="NR115" s="44" t="str">
        <f t="shared" si="567"/>
        <v/>
      </c>
      <c r="NS115" s="45" t="str">
        <f t="shared" si="568"/>
        <v/>
      </c>
      <c r="NT115" s="35"/>
    </row>
    <row r="116" spans="1:384" ht="15" customHeight="1" thickBot="1" x14ac:dyDescent="0.25">
      <c r="A116" s="38"/>
      <c r="B116" s="39"/>
      <c r="C116" s="40"/>
      <c r="D116" s="40"/>
      <c r="E116" s="41"/>
      <c r="F116" s="41"/>
      <c r="G116" s="40"/>
      <c r="H116" s="42"/>
      <c r="I116" s="44"/>
      <c r="J116" s="44" t="str">
        <f t="shared" si="569"/>
        <v/>
      </c>
      <c r="K116" s="44"/>
      <c r="L116" s="44"/>
      <c r="M116" s="44"/>
      <c r="N116" s="44" t="str">
        <f t="shared" si="570"/>
        <v/>
      </c>
      <c r="O116" s="44"/>
      <c r="P116" s="44"/>
      <c r="Q116" s="44"/>
      <c r="R116" s="44" t="str">
        <f t="shared" si="539"/>
        <v/>
      </c>
      <c r="S116" s="45" t="str">
        <f t="shared" si="540"/>
        <v/>
      </c>
      <c r="T116" s="35"/>
      <c r="U116" s="27"/>
      <c r="V116" s="46"/>
      <c r="W116" s="67"/>
      <c r="X116" s="44" t="str">
        <f t="shared" si="571"/>
        <v/>
      </c>
      <c r="Y116" s="44"/>
      <c r="Z116" s="44"/>
      <c r="AA116" s="44"/>
      <c r="AB116" s="44" t="str">
        <f t="shared" si="572"/>
        <v/>
      </c>
      <c r="AC116" s="44"/>
      <c r="AD116" s="44"/>
      <c r="AE116" s="44"/>
      <c r="AF116" s="44" t="str">
        <f t="shared" si="541"/>
        <v/>
      </c>
      <c r="AG116" s="45" t="str">
        <f t="shared" si="542"/>
        <v/>
      </c>
      <c r="AH116" s="35"/>
      <c r="AI116" s="27"/>
      <c r="AJ116" s="46"/>
      <c r="AK116" s="44"/>
      <c r="AL116" s="44" t="str">
        <f t="shared" si="573"/>
        <v/>
      </c>
      <c r="AM116" s="44"/>
      <c r="AN116" s="44" t="str">
        <f t="shared" si="574"/>
        <v/>
      </c>
      <c r="AO116" s="44"/>
      <c r="AP116" s="44" t="str">
        <f t="shared" si="575"/>
        <v/>
      </c>
      <c r="AQ116" s="44"/>
      <c r="AR116" s="44"/>
      <c r="AS116" s="44"/>
      <c r="AT116" s="44" t="str">
        <f t="shared" si="543"/>
        <v/>
      </c>
      <c r="AU116" s="45" t="str">
        <f t="shared" si="544"/>
        <v/>
      </c>
      <c r="AV116" s="35"/>
      <c r="AW116" s="27"/>
      <c r="AX116" s="46"/>
      <c r="AY116" s="44"/>
      <c r="AZ116" s="44" t="str">
        <f t="shared" si="576"/>
        <v/>
      </c>
      <c r="BA116" s="44"/>
      <c r="BB116" s="44" t="str">
        <f t="shared" si="577"/>
        <v/>
      </c>
      <c r="BC116" s="44"/>
      <c r="BD116" s="44" t="str">
        <f t="shared" si="578"/>
        <v/>
      </c>
      <c r="BE116" s="44"/>
      <c r="BF116" s="44"/>
      <c r="BG116" s="44"/>
      <c r="BH116" s="44" t="str">
        <f t="shared" si="545"/>
        <v/>
      </c>
      <c r="BI116" s="45" t="str">
        <f t="shared" si="546"/>
        <v/>
      </c>
      <c r="BJ116" s="35"/>
      <c r="BK116" s="50"/>
      <c r="BL116" s="46"/>
      <c r="BM116" s="44"/>
      <c r="BN116" s="44"/>
      <c r="BO116" s="44"/>
      <c r="BP116" s="44"/>
      <c r="BQ116" s="44"/>
      <c r="BR116" s="44"/>
      <c r="BS116" s="43"/>
      <c r="BT116" s="60"/>
      <c r="BU116" s="67"/>
      <c r="BV116" s="43"/>
      <c r="BW116" s="45"/>
      <c r="BX116" s="35"/>
      <c r="BY116" s="27"/>
      <c r="BZ116" s="46"/>
      <c r="CA116" s="44"/>
      <c r="CB116" s="44"/>
      <c r="CC116" s="44"/>
      <c r="CD116" s="44"/>
      <c r="CE116" s="44"/>
      <c r="CF116" s="44"/>
      <c r="CG116" s="43"/>
      <c r="CH116" s="60"/>
      <c r="CI116" s="67"/>
      <c r="CJ116" s="43"/>
      <c r="CK116" s="45"/>
      <c r="CL116" s="35"/>
      <c r="CM116" s="27"/>
      <c r="CN116" s="46"/>
      <c r="CO116" s="44"/>
      <c r="CP116" s="69"/>
      <c r="CQ116" s="44"/>
      <c r="CR116" s="44"/>
      <c r="CS116" s="44"/>
      <c r="CT116" s="44"/>
      <c r="CU116" s="43"/>
      <c r="CV116" s="60"/>
      <c r="CW116" s="67"/>
      <c r="CX116" s="43"/>
      <c r="CY116" s="45"/>
      <c r="CZ116" s="35"/>
      <c r="DA116" s="58"/>
      <c r="DB116" s="46"/>
      <c r="DC116" s="44"/>
      <c r="DD116" s="44"/>
      <c r="DE116" s="44"/>
      <c r="DF116" s="44"/>
      <c r="DG116" s="44"/>
      <c r="DH116" s="44"/>
      <c r="DI116" s="43"/>
      <c r="DJ116" s="60"/>
      <c r="DK116" s="67"/>
      <c r="DL116" s="43"/>
      <c r="DM116" s="45"/>
      <c r="DN116" s="35"/>
      <c r="DO116" s="27"/>
      <c r="DP116" s="46"/>
      <c r="DQ116" s="43"/>
      <c r="DR116" s="44"/>
      <c r="DS116" s="43"/>
      <c r="DT116" s="44"/>
      <c r="DU116" s="44"/>
      <c r="DV116" s="44"/>
      <c r="DW116" s="43"/>
      <c r="DX116" s="60"/>
      <c r="DY116" s="67"/>
      <c r="DZ116" s="43"/>
      <c r="EA116" s="45"/>
      <c r="EB116" s="35"/>
      <c r="EC116" s="27"/>
      <c r="ED116" s="46"/>
      <c r="EE116" s="67"/>
      <c r="EF116" s="44" t="str">
        <f t="shared" si="579"/>
        <v/>
      </c>
      <c r="EG116" s="44"/>
      <c r="EH116" s="44"/>
      <c r="EI116" s="44"/>
      <c r="EJ116" s="44" t="str">
        <f t="shared" si="580"/>
        <v/>
      </c>
      <c r="EK116" s="44"/>
      <c r="EL116" s="44"/>
      <c r="EM116" s="44"/>
      <c r="EN116" s="44" t="str">
        <f t="shared" si="547"/>
        <v/>
      </c>
      <c r="EO116" s="45" t="str">
        <f t="shared" si="548"/>
        <v/>
      </c>
      <c r="EP116" s="35"/>
      <c r="EQ116" s="27"/>
      <c r="ER116" s="46"/>
      <c r="ES116" s="44"/>
      <c r="ET116" s="44" t="str">
        <f t="shared" si="581"/>
        <v/>
      </c>
      <c r="EU116" s="44"/>
      <c r="EV116" s="44" t="str">
        <f t="shared" si="582"/>
        <v/>
      </c>
      <c r="EW116" s="44"/>
      <c r="EX116" s="44" t="str">
        <f t="shared" si="583"/>
        <v/>
      </c>
      <c r="EY116" s="44"/>
      <c r="EZ116" s="44"/>
      <c r="FA116" s="44"/>
      <c r="FB116" s="44" t="str">
        <f t="shared" si="549"/>
        <v/>
      </c>
      <c r="FC116" s="45" t="str">
        <f t="shared" si="550"/>
        <v/>
      </c>
      <c r="FD116" s="35"/>
      <c r="FF116" s="46"/>
      <c r="FG116" s="67"/>
      <c r="FH116" s="44" t="str">
        <f t="shared" si="584"/>
        <v/>
      </c>
      <c r="FI116" s="44"/>
      <c r="FJ116" s="44"/>
      <c r="FK116" s="44"/>
      <c r="FL116" s="44" t="str">
        <f t="shared" si="585"/>
        <v/>
      </c>
      <c r="FM116" s="44"/>
      <c r="FN116" s="44"/>
      <c r="FO116" s="44"/>
      <c r="FP116" s="44" t="str">
        <f t="shared" si="551"/>
        <v/>
      </c>
      <c r="FQ116" s="45" t="str">
        <f t="shared" si="552"/>
        <v/>
      </c>
      <c r="FR116" s="35"/>
      <c r="FT116" s="46"/>
      <c r="FU116" s="67"/>
      <c r="FV116" s="44" t="str">
        <f t="shared" si="586"/>
        <v/>
      </c>
      <c r="FW116" s="44"/>
      <c r="FX116" s="44"/>
      <c r="FY116" s="44"/>
      <c r="FZ116" s="44" t="str">
        <f t="shared" si="587"/>
        <v/>
      </c>
      <c r="GA116" s="44"/>
      <c r="GB116" s="44"/>
      <c r="GC116" s="44"/>
      <c r="GD116" s="44" t="str">
        <f t="shared" si="553"/>
        <v/>
      </c>
      <c r="GE116" s="45" t="str">
        <f t="shared" si="554"/>
        <v/>
      </c>
      <c r="GF116" s="35"/>
      <c r="GH116" s="46"/>
      <c r="GI116" s="67"/>
      <c r="GJ116" s="44" t="str">
        <f t="shared" si="588"/>
        <v/>
      </c>
      <c r="GK116" s="44"/>
      <c r="GL116" s="44"/>
      <c r="GM116" s="44"/>
      <c r="GN116" s="44" t="str">
        <f t="shared" si="589"/>
        <v/>
      </c>
      <c r="GO116" s="44"/>
      <c r="GP116" s="44"/>
      <c r="GQ116" s="44"/>
      <c r="GR116" s="44" t="str">
        <f t="shared" si="555"/>
        <v/>
      </c>
      <c r="GS116" s="45" t="str">
        <f t="shared" si="556"/>
        <v/>
      </c>
      <c r="GT116" s="35"/>
      <c r="GU116" s="27"/>
      <c r="GV116" s="46"/>
      <c r="GW116" s="67"/>
      <c r="GX116" s="44" t="str">
        <f t="shared" si="590"/>
        <v/>
      </c>
      <c r="GY116" s="44"/>
      <c r="GZ116" s="44"/>
      <c r="HA116" s="44"/>
      <c r="HB116" s="44" t="str">
        <f t="shared" si="591"/>
        <v/>
      </c>
      <c r="HC116" s="44"/>
      <c r="HD116" s="44"/>
      <c r="HE116" s="44"/>
      <c r="HF116" s="44" t="str">
        <f t="shared" si="557"/>
        <v/>
      </c>
      <c r="HG116" s="45" t="str">
        <f t="shared" si="558"/>
        <v/>
      </c>
      <c r="HH116" s="35"/>
      <c r="HJ116" s="46"/>
      <c r="HK116" s="67"/>
      <c r="HL116" s="44" t="str">
        <f t="shared" si="592"/>
        <v/>
      </c>
      <c r="HM116" s="44"/>
      <c r="HN116" s="44"/>
      <c r="HO116" s="44"/>
      <c r="HP116" s="44" t="str">
        <f t="shared" si="593"/>
        <v/>
      </c>
      <c r="HQ116" s="44"/>
      <c r="HR116" s="44"/>
      <c r="HS116" s="44"/>
      <c r="HT116" s="44" t="str">
        <f t="shared" si="559"/>
        <v/>
      </c>
      <c r="HU116" s="45" t="str">
        <f t="shared" si="560"/>
        <v/>
      </c>
      <c r="HV116" s="35"/>
      <c r="HW116" s="61"/>
      <c r="HX116" s="46"/>
      <c r="HY116" s="44"/>
      <c r="HZ116" s="44"/>
      <c r="IA116" s="44"/>
      <c r="IB116" s="44"/>
      <c r="IC116" s="44"/>
      <c r="ID116" s="44"/>
      <c r="IE116" s="43"/>
      <c r="IF116" s="60"/>
      <c r="IG116" s="67"/>
      <c r="IH116" s="43"/>
      <c r="II116" s="45"/>
      <c r="IJ116" s="35"/>
      <c r="IL116" s="46"/>
      <c r="IM116" s="43"/>
      <c r="IN116" s="44"/>
      <c r="IO116" s="43"/>
      <c r="IP116" s="44"/>
      <c r="IQ116" s="44"/>
      <c r="IR116" s="44"/>
      <c r="IS116" s="43"/>
      <c r="IT116" s="60"/>
      <c r="IU116" s="67"/>
      <c r="IV116" s="43"/>
      <c r="IW116" s="45"/>
      <c r="IX116" s="35"/>
      <c r="IY116" s="33"/>
      <c r="IZ116" s="46"/>
      <c r="JA116" s="44"/>
      <c r="JB116" s="44"/>
      <c r="JC116" s="44"/>
      <c r="JD116" s="44"/>
      <c r="JE116" s="44"/>
      <c r="JF116" s="44"/>
      <c r="JG116" s="43"/>
      <c r="JH116" s="60"/>
      <c r="JI116" s="67"/>
      <c r="JJ116" s="43"/>
      <c r="JK116" s="45"/>
      <c r="JL116" s="35"/>
      <c r="JM116" s="27"/>
      <c r="JN116" s="46"/>
      <c r="JO116" s="44"/>
      <c r="JP116" s="44"/>
      <c r="JQ116" s="44"/>
      <c r="JR116" s="44"/>
      <c r="JS116" s="44"/>
      <c r="JT116" s="44"/>
      <c r="JU116" s="43"/>
      <c r="JV116" s="60"/>
      <c r="JW116" s="67"/>
      <c r="JX116" s="43"/>
      <c r="JY116" s="45"/>
      <c r="JZ116" s="35"/>
      <c r="KA116" s="61"/>
      <c r="KB116" s="46"/>
      <c r="KC116" s="44"/>
      <c r="KD116" s="44"/>
      <c r="KE116" s="44"/>
      <c r="KF116" s="44"/>
      <c r="KG116" s="44"/>
      <c r="KH116" s="44"/>
      <c r="KI116" s="43"/>
      <c r="KJ116" s="60"/>
      <c r="KK116" s="67"/>
      <c r="KL116" s="43"/>
      <c r="KM116" s="45"/>
      <c r="KN116" s="319"/>
      <c r="KO116" s="27"/>
      <c r="KP116" s="46"/>
      <c r="KQ116" s="44"/>
      <c r="KR116" s="44"/>
      <c r="KS116" s="44"/>
      <c r="KT116" s="44"/>
      <c r="KU116" s="44"/>
      <c r="KV116" s="44"/>
      <c r="KW116" s="43"/>
      <c r="KX116" s="60"/>
      <c r="KY116" s="67"/>
      <c r="KZ116" s="43"/>
      <c r="LA116" s="45"/>
      <c r="LB116" s="35"/>
      <c r="LC116" s="27"/>
      <c r="LD116" s="74"/>
      <c r="LE116" s="75"/>
      <c r="LF116" s="75"/>
      <c r="LG116" s="75"/>
      <c r="LH116" s="75" t="str">
        <f t="shared" si="529"/>
        <v/>
      </c>
      <c r="LI116" s="75"/>
      <c r="LJ116" s="75" t="str">
        <f t="shared" si="530"/>
        <v/>
      </c>
      <c r="LK116" s="75"/>
      <c r="LL116" s="77" t="str">
        <f>IF(LE114="","",LL113)</f>
        <v/>
      </c>
      <c r="LM116" s="78" t="str">
        <f>IF(LF114="","",LM113)</f>
        <v/>
      </c>
      <c r="LN116" s="75" t="str">
        <f t="shared" si="459"/>
        <v/>
      </c>
      <c r="LO116" s="79"/>
      <c r="LP116" s="35"/>
      <c r="LQ116" s="27"/>
      <c r="LR116" s="46"/>
      <c r="LS116" s="67"/>
      <c r="LT116" s="44" t="str">
        <f t="shared" si="594"/>
        <v/>
      </c>
      <c r="LU116" s="44"/>
      <c r="LV116" s="44"/>
      <c r="LW116" s="44"/>
      <c r="LX116" s="44" t="str">
        <f t="shared" si="595"/>
        <v/>
      </c>
      <c r="LY116" s="44"/>
      <c r="LZ116" s="44"/>
      <c r="MA116" s="44"/>
      <c r="MB116" s="44" t="str">
        <f t="shared" si="561"/>
        <v/>
      </c>
      <c r="MC116" s="45" t="str">
        <f t="shared" si="562"/>
        <v/>
      </c>
      <c r="MD116" s="35"/>
      <c r="ME116" s="27"/>
      <c r="MF116" s="46"/>
      <c r="MG116" s="67"/>
      <c r="MH116" s="44" t="str">
        <f t="shared" si="596"/>
        <v/>
      </c>
      <c r="MI116" s="44"/>
      <c r="MJ116" s="44"/>
      <c r="MK116" s="44"/>
      <c r="ML116" s="44" t="str">
        <f t="shared" si="597"/>
        <v/>
      </c>
      <c r="MM116" s="44"/>
      <c r="MN116" s="44"/>
      <c r="MO116" s="44"/>
      <c r="MP116" s="44" t="str">
        <f t="shared" si="563"/>
        <v/>
      </c>
      <c r="MQ116" s="45" t="str">
        <f t="shared" si="564"/>
        <v/>
      </c>
      <c r="MR116" s="35"/>
      <c r="MS116" s="27"/>
      <c r="MT116" s="46"/>
      <c r="MU116" s="67"/>
      <c r="MV116" s="44" t="str">
        <f t="shared" si="598"/>
        <v/>
      </c>
      <c r="MW116" s="44"/>
      <c r="MX116" s="44"/>
      <c r="MY116" s="44"/>
      <c r="MZ116" s="44" t="str">
        <f t="shared" si="599"/>
        <v/>
      </c>
      <c r="NA116" s="44"/>
      <c r="NB116" s="44"/>
      <c r="NC116" s="44"/>
      <c r="ND116" s="44" t="str">
        <f t="shared" si="565"/>
        <v/>
      </c>
      <c r="NE116" s="45" t="str">
        <f t="shared" si="566"/>
        <v/>
      </c>
      <c r="NF116" s="35"/>
      <c r="NG116" s="27"/>
      <c r="NH116" s="46"/>
      <c r="NI116" s="67"/>
      <c r="NJ116" s="44" t="str">
        <f t="shared" si="600"/>
        <v/>
      </c>
      <c r="NK116" s="44"/>
      <c r="NL116" s="44"/>
      <c r="NM116" s="44"/>
      <c r="NN116" s="44" t="str">
        <f t="shared" si="601"/>
        <v/>
      </c>
      <c r="NO116" s="44"/>
      <c r="NP116" s="44"/>
      <c r="NQ116" s="44"/>
      <c r="NR116" s="44" t="str">
        <f t="shared" si="567"/>
        <v/>
      </c>
      <c r="NS116" s="45" t="str">
        <f t="shared" si="568"/>
        <v/>
      </c>
      <c r="NT116" s="35"/>
    </row>
    <row r="117" spans="1:384" ht="15" customHeight="1" thickTop="1" x14ac:dyDescent="0.2">
      <c r="A117" s="38"/>
      <c r="B117" s="39"/>
      <c r="C117" s="40"/>
      <c r="D117" s="40"/>
      <c r="E117" s="41"/>
      <c r="F117" s="41"/>
      <c r="G117" s="40"/>
      <c r="H117" s="42"/>
      <c r="I117" s="44"/>
      <c r="J117" s="44" t="str">
        <f t="shared" si="569"/>
        <v/>
      </c>
      <c r="K117" s="44"/>
      <c r="L117" s="44"/>
      <c r="M117" s="44"/>
      <c r="N117" s="44" t="str">
        <f t="shared" si="570"/>
        <v/>
      </c>
      <c r="O117" s="44"/>
      <c r="P117" s="44"/>
      <c r="Q117" s="44"/>
      <c r="R117" s="44" t="str">
        <f t="shared" si="539"/>
        <v/>
      </c>
      <c r="S117" s="45" t="str">
        <f t="shared" si="540"/>
        <v/>
      </c>
      <c r="T117" s="35"/>
      <c r="U117" s="27"/>
      <c r="V117" s="46"/>
      <c r="W117" s="67"/>
      <c r="X117" s="44" t="str">
        <f t="shared" si="571"/>
        <v/>
      </c>
      <c r="Y117" s="44"/>
      <c r="Z117" s="44"/>
      <c r="AA117" s="44"/>
      <c r="AB117" s="44" t="str">
        <f t="shared" si="572"/>
        <v/>
      </c>
      <c r="AC117" s="44"/>
      <c r="AD117" s="44"/>
      <c r="AE117" s="44"/>
      <c r="AF117" s="44" t="str">
        <f t="shared" si="541"/>
        <v/>
      </c>
      <c r="AG117" s="45" t="str">
        <f t="shared" si="542"/>
        <v/>
      </c>
      <c r="AH117" s="35"/>
      <c r="AI117" s="27"/>
      <c r="AJ117" s="46"/>
      <c r="AK117" s="44"/>
      <c r="AL117" s="44" t="str">
        <f t="shared" si="573"/>
        <v/>
      </c>
      <c r="AM117" s="44"/>
      <c r="AN117" s="44" t="str">
        <f t="shared" si="574"/>
        <v/>
      </c>
      <c r="AO117" s="44"/>
      <c r="AP117" s="44" t="str">
        <f t="shared" si="575"/>
        <v/>
      </c>
      <c r="AQ117" s="44"/>
      <c r="AR117" s="44"/>
      <c r="AS117" s="44"/>
      <c r="AT117" s="44" t="str">
        <f t="shared" si="543"/>
        <v/>
      </c>
      <c r="AU117" s="45" t="str">
        <f t="shared" si="544"/>
        <v/>
      </c>
      <c r="AV117" s="35"/>
      <c r="AW117" s="27"/>
      <c r="AX117" s="46"/>
      <c r="AY117" s="44"/>
      <c r="AZ117" s="44" t="str">
        <f t="shared" si="576"/>
        <v/>
      </c>
      <c r="BA117" s="44"/>
      <c r="BB117" s="44" t="str">
        <f t="shared" si="577"/>
        <v/>
      </c>
      <c r="BC117" s="44"/>
      <c r="BD117" s="44" t="str">
        <f t="shared" si="578"/>
        <v/>
      </c>
      <c r="BE117" s="44"/>
      <c r="BF117" s="44"/>
      <c r="BG117" s="44"/>
      <c r="BH117" s="44" t="str">
        <f t="shared" si="545"/>
        <v/>
      </c>
      <c r="BI117" s="45" t="str">
        <f t="shared" si="546"/>
        <v/>
      </c>
      <c r="BJ117" s="35"/>
      <c r="BK117" s="50"/>
      <c r="BL117" s="46"/>
      <c r="BM117" s="44"/>
      <c r="BN117" s="44"/>
      <c r="BO117" s="44"/>
      <c r="BP117" s="44"/>
      <c r="BQ117" s="44"/>
      <c r="BR117" s="44"/>
      <c r="BS117" s="25"/>
      <c r="BT117" s="60"/>
      <c r="BU117" s="67"/>
      <c r="BV117" s="44"/>
      <c r="BW117" s="45"/>
      <c r="BX117" s="35"/>
      <c r="BY117" s="27"/>
      <c r="BZ117" s="46"/>
      <c r="CA117" s="44"/>
      <c r="CB117" s="44"/>
      <c r="CC117" s="44"/>
      <c r="CD117" s="44"/>
      <c r="CE117" s="69"/>
      <c r="CF117" s="44"/>
      <c r="CG117" s="25"/>
      <c r="CH117" s="60"/>
      <c r="CI117" s="67"/>
      <c r="CJ117" s="44"/>
      <c r="CK117" s="45"/>
      <c r="CL117" s="35"/>
      <c r="CM117" s="27"/>
      <c r="CN117" s="46"/>
      <c r="CO117" s="44"/>
      <c r="CP117" s="44"/>
      <c r="CQ117" s="44"/>
      <c r="CR117" s="44"/>
      <c r="CS117" s="44"/>
      <c r="CT117" s="44"/>
      <c r="CU117" s="25"/>
      <c r="CV117" s="60"/>
      <c r="CW117" s="67"/>
      <c r="CX117" s="44"/>
      <c r="CY117" s="45"/>
      <c r="CZ117" s="35"/>
      <c r="DA117" s="58"/>
      <c r="DB117" s="46"/>
      <c r="DC117" s="44"/>
      <c r="DD117" s="44"/>
      <c r="DE117" s="44"/>
      <c r="DF117" s="44"/>
      <c r="DG117" s="44"/>
      <c r="DH117" s="44"/>
      <c r="DI117" s="25"/>
      <c r="DJ117" s="60"/>
      <c r="DK117" s="67"/>
      <c r="DL117" s="44"/>
      <c r="DM117" s="45"/>
      <c r="DN117" s="35"/>
      <c r="DO117" s="27"/>
      <c r="DP117" s="46"/>
      <c r="DQ117" s="44"/>
      <c r="DR117" s="44"/>
      <c r="DS117" s="44"/>
      <c r="DT117" s="44"/>
      <c r="DU117" s="44"/>
      <c r="DV117" s="44"/>
      <c r="DW117" s="25"/>
      <c r="DX117" s="60"/>
      <c r="DY117" s="67"/>
      <c r="DZ117" s="44"/>
      <c r="EA117" s="45"/>
      <c r="EB117" s="35"/>
      <c r="EC117" s="27"/>
      <c r="ED117" s="46"/>
      <c r="EE117" s="67"/>
      <c r="EF117" s="44" t="str">
        <f t="shared" si="579"/>
        <v/>
      </c>
      <c r="EG117" s="44"/>
      <c r="EH117" s="44"/>
      <c r="EI117" s="44"/>
      <c r="EJ117" s="44" t="str">
        <f t="shared" si="580"/>
        <v/>
      </c>
      <c r="EK117" s="44"/>
      <c r="EL117" s="44"/>
      <c r="EM117" s="44"/>
      <c r="EN117" s="44" t="str">
        <f t="shared" si="547"/>
        <v/>
      </c>
      <c r="EO117" s="45" t="str">
        <f t="shared" si="548"/>
        <v/>
      </c>
      <c r="EP117" s="35"/>
      <c r="EQ117" s="27"/>
      <c r="ER117" s="46"/>
      <c r="ES117" s="44"/>
      <c r="ET117" s="44" t="str">
        <f t="shared" si="581"/>
        <v/>
      </c>
      <c r="EU117" s="44"/>
      <c r="EV117" s="44" t="str">
        <f t="shared" si="582"/>
        <v/>
      </c>
      <c r="EW117" s="44"/>
      <c r="EX117" s="44" t="str">
        <f t="shared" si="583"/>
        <v/>
      </c>
      <c r="EY117" s="44"/>
      <c r="EZ117" s="44"/>
      <c r="FA117" s="44"/>
      <c r="FB117" s="44" t="str">
        <f t="shared" si="549"/>
        <v/>
      </c>
      <c r="FC117" s="45" t="str">
        <f t="shared" si="550"/>
        <v/>
      </c>
      <c r="FD117" s="35"/>
      <c r="FF117" s="46"/>
      <c r="FG117" s="67"/>
      <c r="FH117" s="44" t="str">
        <f t="shared" si="584"/>
        <v/>
      </c>
      <c r="FI117" s="44"/>
      <c r="FJ117" s="44"/>
      <c r="FK117" s="44"/>
      <c r="FL117" s="44" t="str">
        <f t="shared" si="585"/>
        <v/>
      </c>
      <c r="FM117" s="44"/>
      <c r="FN117" s="44"/>
      <c r="FO117" s="44"/>
      <c r="FP117" s="44" t="str">
        <f t="shared" si="551"/>
        <v/>
      </c>
      <c r="FQ117" s="45" t="str">
        <f t="shared" si="552"/>
        <v/>
      </c>
      <c r="FR117" s="35"/>
      <c r="FT117" s="46"/>
      <c r="FU117" s="67"/>
      <c r="FV117" s="44" t="str">
        <f t="shared" si="586"/>
        <v/>
      </c>
      <c r="FW117" s="44"/>
      <c r="FX117" s="44"/>
      <c r="FY117" s="44"/>
      <c r="FZ117" s="44" t="str">
        <f t="shared" si="587"/>
        <v/>
      </c>
      <c r="GA117" s="44"/>
      <c r="GB117" s="44"/>
      <c r="GC117" s="44"/>
      <c r="GD117" s="44" t="str">
        <f t="shared" si="553"/>
        <v/>
      </c>
      <c r="GE117" s="45" t="str">
        <f t="shared" si="554"/>
        <v/>
      </c>
      <c r="GF117" s="35"/>
      <c r="GH117" s="46"/>
      <c r="GI117" s="67"/>
      <c r="GJ117" s="44" t="str">
        <f t="shared" si="588"/>
        <v/>
      </c>
      <c r="GK117" s="44"/>
      <c r="GL117" s="44"/>
      <c r="GM117" s="44"/>
      <c r="GN117" s="44" t="str">
        <f t="shared" si="589"/>
        <v/>
      </c>
      <c r="GO117" s="44"/>
      <c r="GP117" s="44"/>
      <c r="GQ117" s="44"/>
      <c r="GR117" s="44" t="str">
        <f t="shared" si="555"/>
        <v/>
      </c>
      <c r="GS117" s="45" t="str">
        <f t="shared" si="556"/>
        <v/>
      </c>
      <c r="GT117" s="35"/>
      <c r="GU117" s="27"/>
      <c r="GV117" s="46"/>
      <c r="GW117" s="67"/>
      <c r="GX117" s="44" t="str">
        <f t="shared" si="590"/>
        <v/>
      </c>
      <c r="GY117" s="44"/>
      <c r="GZ117" s="44"/>
      <c r="HA117" s="44"/>
      <c r="HB117" s="44" t="str">
        <f t="shared" si="591"/>
        <v/>
      </c>
      <c r="HC117" s="44"/>
      <c r="HD117" s="44"/>
      <c r="HE117" s="44"/>
      <c r="HF117" s="44" t="str">
        <f t="shared" si="557"/>
        <v/>
      </c>
      <c r="HG117" s="45" t="str">
        <f t="shared" si="558"/>
        <v/>
      </c>
      <c r="HH117" s="35"/>
      <c r="HJ117" s="46"/>
      <c r="HK117" s="67"/>
      <c r="HL117" s="44" t="str">
        <f t="shared" si="592"/>
        <v/>
      </c>
      <c r="HM117" s="44"/>
      <c r="HN117" s="44"/>
      <c r="HO117" s="44"/>
      <c r="HP117" s="44" t="str">
        <f t="shared" si="593"/>
        <v/>
      </c>
      <c r="HQ117" s="44"/>
      <c r="HR117" s="44"/>
      <c r="HS117" s="44"/>
      <c r="HT117" s="44" t="str">
        <f t="shared" si="559"/>
        <v/>
      </c>
      <c r="HU117" s="45" t="str">
        <f t="shared" si="560"/>
        <v/>
      </c>
      <c r="HV117" s="35"/>
      <c r="HW117" s="61"/>
      <c r="HX117" s="46"/>
      <c r="HY117" s="44"/>
      <c r="HZ117" s="44"/>
      <c r="IA117" s="44"/>
      <c r="IB117" s="44"/>
      <c r="IC117" s="44"/>
      <c r="ID117" s="44"/>
      <c r="IE117" s="25"/>
      <c r="IF117" s="60"/>
      <c r="IG117" s="67"/>
      <c r="IH117" s="44"/>
      <c r="II117" s="45"/>
      <c r="IJ117" s="35"/>
      <c r="IL117" s="46"/>
      <c r="IM117" s="44"/>
      <c r="IN117" s="44"/>
      <c r="IO117" s="44"/>
      <c r="IP117" s="44"/>
      <c r="IQ117" s="44"/>
      <c r="IR117" s="44"/>
      <c r="IS117" s="25"/>
      <c r="IT117" s="60"/>
      <c r="IU117" s="67"/>
      <c r="IV117" s="44"/>
      <c r="IW117" s="45"/>
      <c r="IX117" s="35"/>
      <c r="IY117" s="33"/>
      <c r="IZ117" s="46"/>
      <c r="JA117" s="44"/>
      <c r="JB117" s="44"/>
      <c r="JC117" s="44"/>
      <c r="JD117" s="44"/>
      <c r="JE117" s="44"/>
      <c r="JF117" s="44"/>
      <c r="JG117" s="25"/>
      <c r="JH117" s="60"/>
      <c r="JI117" s="67"/>
      <c r="JJ117" s="44"/>
      <c r="JK117" s="45"/>
      <c r="JL117" s="35"/>
      <c r="JM117" s="27"/>
      <c r="JN117" s="46"/>
      <c r="JO117" s="44"/>
      <c r="JP117" s="44"/>
      <c r="JQ117" s="44"/>
      <c r="JR117" s="44"/>
      <c r="JS117" s="44"/>
      <c r="JT117" s="44"/>
      <c r="JU117" s="25"/>
      <c r="JV117" s="60"/>
      <c r="JW117" s="67"/>
      <c r="JX117" s="44"/>
      <c r="JY117" s="45"/>
      <c r="JZ117" s="35"/>
      <c r="KA117" s="61"/>
      <c r="KB117" s="46"/>
      <c r="KC117" s="44"/>
      <c r="KD117" s="44"/>
      <c r="KE117" s="44"/>
      <c r="KF117" s="44"/>
      <c r="KG117" s="44"/>
      <c r="KH117" s="44"/>
      <c r="KI117" s="25"/>
      <c r="KJ117" s="60"/>
      <c r="KK117" s="67"/>
      <c r="KL117" s="44"/>
      <c r="KM117" s="45"/>
      <c r="KN117" s="35"/>
      <c r="KO117" s="27"/>
      <c r="KP117" s="46"/>
      <c r="KQ117" s="44"/>
      <c r="KR117" s="44"/>
      <c r="KS117" s="44"/>
      <c r="KT117" s="44"/>
      <c r="KU117" s="44"/>
      <c r="KV117" s="44"/>
      <c r="KW117" s="25"/>
      <c r="KX117" s="60"/>
      <c r="KY117" s="67"/>
      <c r="KZ117" s="44"/>
      <c r="LA117" s="45"/>
      <c r="LB117" s="35"/>
      <c r="LC117" s="27"/>
      <c r="LD117" s="51"/>
      <c r="LE117" s="43"/>
      <c r="LF117" s="93" t="str">
        <f>IF(LE117="","",LE117-LE114)</f>
        <v/>
      </c>
      <c r="LG117" s="43"/>
      <c r="LH117" s="43"/>
      <c r="LI117" s="43"/>
      <c r="LJ117" s="87"/>
      <c r="LK117" s="43"/>
      <c r="LL117" s="72"/>
      <c r="LM117" s="67"/>
      <c r="LN117" s="87" t="str">
        <f t="shared" si="459"/>
        <v/>
      </c>
      <c r="LO117" s="54"/>
      <c r="LP117" s="35"/>
      <c r="LQ117" s="27"/>
      <c r="LR117" s="46"/>
      <c r="LS117" s="67"/>
      <c r="LT117" s="44" t="str">
        <f t="shared" si="594"/>
        <v/>
      </c>
      <c r="LU117" s="44"/>
      <c r="LV117" s="44"/>
      <c r="LW117" s="44"/>
      <c r="LX117" s="44" t="str">
        <f t="shared" si="595"/>
        <v/>
      </c>
      <c r="LY117" s="44"/>
      <c r="LZ117" s="44"/>
      <c r="MA117" s="44"/>
      <c r="MB117" s="44" t="str">
        <f t="shared" si="561"/>
        <v/>
      </c>
      <c r="MC117" s="45" t="str">
        <f t="shared" si="562"/>
        <v/>
      </c>
      <c r="MD117" s="35"/>
      <c r="ME117" s="27"/>
      <c r="MF117" s="46"/>
      <c r="MG117" s="67"/>
      <c r="MH117" s="44" t="str">
        <f t="shared" si="596"/>
        <v/>
      </c>
      <c r="MI117" s="44"/>
      <c r="MJ117" s="44"/>
      <c r="MK117" s="44"/>
      <c r="ML117" s="44" t="str">
        <f t="shared" si="597"/>
        <v/>
      </c>
      <c r="MM117" s="44"/>
      <c r="MN117" s="44"/>
      <c r="MO117" s="44"/>
      <c r="MP117" s="44" t="str">
        <f t="shared" si="563"/>
        <v/>
      </c>
      <c r="MQ117" s="45" t="str">
        <f t="shared" si="564"/>
        <v/>
      </c>
      <c r="MR117" s="35"/>
      <c r="MS117" s="27"/>
      <c r="MT117" s="46"/>
      <c r="MU117" s="67"/>
      <c r="MV117" s="44" t="str">
        <f t="shared" si="598"/>
        <v/>
      </c>
      <c r="MW117" s="44"/>
      <c r="MX117" s="44"/>
      <c r="MY117" s="44"/>
      <c r="MZ117" s="44" t="str">
        <f t="shared" si="599"/>
        <v/>
      </c>
      <c r="NA117" s="44"/>
      <c r="NB117" s="44"/>
      <c r="NC117" s="44"/>
      <c r="ND117" s="44" t="str">
        <f t="shared" si="565"/>
        <v/>
      </c>
      <c r="NE117" s="45" t="str">
        <f t="shared" si="566"/>
        <v/>
      </c>
      <c r="NF117" s="35"/>
      <c r="NG117" s="27"/>
      <c r="NH117" s="46"/>
      <c r="NI117" s="67"/>
      <c r="NJ117" s="44" t="str">
        <f t="shared" si="600"/>
        <v/>
      </c>
      <c r="NK117" s="44"/>
      <c r="NL117" s="44"/>
      <c r="NM117" s="44"/>
      <c r="NN117" s="44" t="str">
        <f t="shared" si="601"/>
        <v/>
      </c>
      <c r="NO117" s="44"/>
      <c r="NP117" s="44"/>
      <c r="NQ117" s="44"/>
      <c r="NR117" s="44" t="str">
        <f t="shared" si="567"/>
        <v/>
      </c>
      <c r="NS117" s="45" t="str">
        <f t="shared" si="568"/>
        <v/>
      </c>
      <c r="NT117" s="35"/>
    </row>
    <row r="118" spans="1:384" ht="15" customHeight="1" thickBot="1" x14ac:dyDescent="0.25">
      <c r="A118" s="38"/>
      <c r="B118" s="39"/>
      <c r="C118" s="40"/>
      <c r="D118" s="40"/>
      <c r="E118" s="41"/>
      <c r="F118" s="41"/>
      <c r="G118" s="40"/>
      <c r="H118" s="42"/>
      <c r="I118" s="44"/>
      <c r="J118" s="44" t="str">
        <f t="shared" si="569"/>
        <v/>
      </c>
      <c r="K118" s="44"/>
      <c r="L118" s="44"/>
      <c r="M118" s="44"/>
      <c r="N118" s="44" t="str">
        <f t="shared" si="570"/>
        <v/>
      </c>
      <c r="O118" s="44"/>
      <c r="P118" s="44"/>
      <c r="Q118" s="44"/>
      <c r="R118" s="44" t="str">
        <f t="shared" si="539"/>
        <v/>
      </c>
      <c r="S118" s="45" t="str">
        <f t="shared" si="540"/>
        <v/>
      </c>
      <c r="T118" s="35"/>
      <c r="U118" s="27"/>
      <c r="V118" s="46"/>
      <c r="W118" s="67"/>
      <c r="X118" s="44" t="str">
        <f t="shared" si="571"/>
        <v/>
      </c>
      <c r="Y118" s="44"/>
      <c r="Z118" s="44"/>
      <c r="AA118" s="44"/>
      <c r="AB118" s="44" t="str">
        <f t="shared" si="572"/>
        <v/>
      </c>
      <c r="AC118" s="44"/>
      <c r="AD118" s="44"/>
      <c r="AE118" s="44"/>
      <c r="AF118" s="44" t="str">
        <f t="shared" si="541"/>
        <v/>
      </c>
      <c r="AG118" s="45" t="str">
        <f t="shared" si="542"/>
        <v/>
      </c>
      <c r="AH118" s="35"/>
      <c r="AI118" s="27"/>
      <c r="AJ118" s="46"/>
      <c r="AK118" s="44"/>
      <c r="AL118" s="44" t="str">
        <f t="shared" si="573"/>
        <v/>
      </c>
      <c r="AM118" s="44"/>
      <c r="AN118" s="44" t="str">
        <f t="shared" si="574"/>
        <v/>
      </c>
      <c r="AO118" s="44"/>
      <c r="AP118" s="44" t="str">
        <f t="shared" si="575"/>
        <v/>
      </c>
      <c r="AQ118" s="44"/>
      <c r="AR118" s="44"/>
      <c r="AS118" s="44"/>
      <c r="AT118" s="44" t="str">
        <f t="shared" si="543"/>
        <v/>
      </c>
      <c r="AU118" s="45" t="str">
        <f t="shared" si="544"/>
        <v/>
      </c>
      <c r="AV118" s="35"/>
      <c r="AW118" s="27"/>
      <c r="AX118" s="46"/>
      <c r="AY118" s="44"/>
      <c r="AZ118" s="44" t="str">
        <f t="shared" si="576"/>
        <v/>
      </c>
      <c r="BA118" s="44"/>
      <c r="BB118" s="44" t="str">
        <f t="shared" si="577"/>
        <v/>
      </c>
      <c r="BC118" s="44"/>
      <c r="BD118" s="44" t="str">
        <f t="shared" si="578"/>
        <v/>
      </c>
      <c r="BE118" s="44"/>
      <c r="BF118" s="44"/>
      <c r="BG118" s="44"/>
      <c r="BH118" s="44" t="str">
        <f t="shared" si="545"/>
        <v/>
      </c>
      <c r="BI118" s="45" t="str">
        <f t="shared" si="546"/>
        <v/>
      </c>
      <c r="BJ118" s="35"/>
      <c r="BK118" s="50"/>
      <c r="BL118" s="74"/>
      <c r="BM118" s="75"/>
      <c r="BN118" s="75"/>
      <c r="BO118" s="75"/>
      <c r="BP118" s="75"/>
      <c r="BQ118" s="75"/>
      <c r="BR118" s="75"/>
      <c r="BS118" s="75"/>
      <c r="BT118" s="77"/>
      <c r="BU118" s="78"/>
      <c r="BV118" s="75"/>
      <c r="BW118" s="79"/>
      <c r="BX118" s="35"/>
      <c r="BY118" s="27"/>
      <c r="BZ118" s="74"/>
      <c r="CA118" s="75"/>
      <c r="CB118" s="75"/>
      <c r="CC118" s="75"/>
      <c r="CD118" s="75"/>
      <c r="CE118" s="75"/>
      <c r="CF118" s="75"/>
      <c r="CG118" s="75"/>
      <c r="CH118" s="77"/>
      <c r="CI118" s="78"/>
      <c r="CJ118" s="75"/>
      <c r="CK118" s="79"/>
      <c r="CL118" s="35"/>
      <c r="CM118" s="27"/>
      <c r="CN118" s="74"/>
      <c r="CO118" s="75"/>
      <c r="CP118" s="75"/>
      <c r="CQ118" s="75"/>
      <c r="CR118" s="75"/>
      <c r="CS118" s="75"/>
      <c r="CT118" s="75"/>
      <c r="CU118" s="75"/>
      <c r="CV118" s="77"/>
      <c r="CW118" s="78"/>
      <c r="CX118" s="75"/>
      <c r="CY118" s="79"/>
      <c r="CZ118" s="35"/>
      <c r="DA118" s="58"/>
      <c r="DB118" s="74"/>
      <c r="DC118" s="75"/>
      <c r="DD118" s="82"/>
      <c r="DE118" s="75"/>
      <c r="DF118" s="75"/>
      <c r="DG118" s="75"/>
      <c r="DH118" s="75"/>
      <c r="DI118" s="75"/>
      <c r="DJ118" s="77"/>
      <c r="DK118" s="78"/>
      <c r="DL118" s="75"/>
      <c r="DM118" s="79"/>
      <c r="DN118" s="35"/>
      <c r="DO118" s="27"/>
      <c r="DP118" s="74"/>
      <c r="DQ118" s="75"/>
      <c r="DR118" s="75"/>
      <c r="DS118" s="75"/>
      <c r="DT118" s="75"/>
      <c r="DU118" s="75"/>
      <c r="DV118" s="75"/>
      <c r="DW118" s="75"/>
      <c r="DX118" s="77"/>
      <c r="DY118" s="78"/>
      <c r="DZ118" s="75"/>
      <c r="EA118" s="79"/>
      <c r="EB118" s="35"/>
      <c r="EC118" s="27"/>
      <c r="ED118" s="46"/>
      <c r="EE118" s="67"/>
      <c r="EF118" s="44" t="str">
        <f t="shared" si="579"/>
        <v/>
      </c>
      <c r="EG118" s="44"/>
      <c r="EH118" s="44"/>
      <c r="EI118" s="44"/>
      <c r="EJ118" s="44" t="str">
        <f t="shared" si="580"/>
        <v/>
      </c>
      <c r="EK118" s="44"/>
      <c r="EL118" s="44"/>
      <c r="EM118" s="44"/>
      <c r="EN118" s="44" t="str">
        <f t="shared" si="547"/>
        <v/>
      </c>
      <c r="EO118" s="45" t="str">
        <f t="shared" si="548"/>
        <v/>
      </c>
      <c r="EP118" s="35"/>
      <c r="EQ118" s="27"/>
      <c r="ER118" s="46"/>
      <c r="ES118" s="44"/>
      <c r="ET118" s="44" t="str">
        <f t="shared" si="581"/>
        <v/>
      </c>
      <c r="EU118" s="44"/>
      <c r="EV118" s="44" t="str">
        <f t="shared" si="582"/>
        <v/>
      </c>
      <c r="EW118" s="44"/>
      <c r="EX118" s="44" t="str">
        <f t="shared" si="583"/>
        <v/>
      </c>
      <c r="EY118" s="44"/>
      <c r="EZ118" s="44"/>
      <c r="FA118" s="44"/>
      <c r="FB118" s="44" t="str">
        <f t="shared" si="549"/>
        <v/>
      </c>
      <c r="FC118" s="45" t="str">
        <f t="shared" si="550"/>
        <v/>
      </c>
      <c r="FD118" s="35"/>
      <c r="FF118" s="46"/>
      <c r="FG118" s="67"/>
      <c r="FH118" s="44" t="str">
        <f t="shared" si="584"/>
        <v/>
      </c>
      <c r="FI118" s="44"/>
      <c r="FJ118" s="44"/>
      <c r="FK118" s="44"/>
      <c r="FL118" s="44" t="str">
        <f t="shared" si="585"/>
        <v/>
      </c>
      <c r="FM118" s="44"/>
      <c r="FN118" s="44"/>
      <c r="FO118" s="44"/>
      <c r="FP118" s="44" t="str">
        <f t="shared" si="551"/>
        <v/>
      </c>
      <c r="FQ118" s="45" t="str">
        <f t="shared" si="552"/>
        <v/>
      </c>
      <c r="FR118" s="35"/>
      <c r="FT118" s="46"/>
      <c r="FU118" s="67"/>
      <c r="FV118" s="44" t="str">
        <f t="shared" si="586"/>
        <v/>
      </c>
      <c r="FW118" s="44"/>
      <c r="FX118" s="44"/>
      <c r="FY118" s="44"/>
      <c r="FZ118" s="44" t="str">
        <f t="shared" si="587"/>
        <v/>
      </c>
      <c r="GA118" s="44"/>
      <c r="GB118" s="44"/>
      <c r="GC118" s="44"/>
      <c r="GD118" s="44" t="str">
        <f t="shared" si="553"/>
        <v/>
      </c>
      <c r="GE118" s="45" t="str">
        <f t="shared" si="554"/>
        <v/>
      </c>
      <c r="GF118" s="35"/>
      <c r="GH118" s="46"/>
      <c r="GI118" s="67"/>
      <c r="GJ118" s="44" t="str">
        <f t="shared" si="588"/>
        <v/>
      </c>
      <c r="GK118" s="44"/>
      <c r="GL118" s="44"/>
      <c r="GM118" s="44"/>
      <c r="GN118" s="44" t="str">
        <f t="shared" si="589"/>
        <v/>
      </c>
      <c r="GO118" s="44"/>
      <c r="GP118" s="44"/>
      <c r="GQ118" s="44"/>
      <c r="GR118" s="44" t="str">
        <f t="shared" si="555"/>
        <v/>
      </c>
      <c r="GS118" s="45" t="str">
        <f t="shared" si="556"/>
        <v/>
      </c>
      <c r="GT118" s="35"/>
      <c r="GU118" s="27"/>
      <c r="GV118" s="46"/>
      <c r="GW118" s="67"/>
      <c r="GX118" s="44" t="str">
        <f t="shared" si="590"/>
        <v/>
      </c>
      <c r="GY118" s="44"/>
      <c r="GZ118" s="44"/>
      <c r="HA118" s="44"/>
      <c r="HB118" s="44" t="str">
        <f t="shared" si="591"/>
        <v/>
      </c>
      <c r="HC118" s="44"/>
      <c r="HD118" s="44"/>
      <c r="HE118" s="44"/>
      <c r="HF118" s="44" t="str">
        <f t="shared" si="557"/>
        <v/>
      </c>
      <c r="HG118" s="45" t="str">
        <f t="shared" si="558"/>
        <v/>
      </c>
      <c r="HH118" s="35"/>
      <c r="HJ118" s="46"/>
      <c r="HK118" s="67"/>
      <c r="HL118" s="44" t="str">
        <f t="shared" si="592"/>
        <v/>
      </c>
      <c r="HM118" s="44"/>
      <c r="HN118" s="44"/>
      <c r="HO118" s="44"/>
      <c r="HP118" s="44" t="str">
        <f t="shared" si="593"/>
        <v/>
      </c>
      <c r="HQ118" s="44"/>
      <c r="HR118" s="44"/>
      <c r="HS118" s="44"/>
      <c r="HT118" s="44" t="str">
        <f t="shared" si="559"/>
        <v/>
      </c>
      <c r="HU118" s="45" t="str">
        <f t="shared" si="560"/>
        <v/>
      </c>
      <c r="HV118" s="35"/>
      <c r="HW118" s="61"/>
      <c r="HX118" s="74"/>
      <c r="HY118" s="75"/>
      <c r="HZ118" s="75"/>
      <c r="IA118" s="75"/>
      <c r="IB118" s="75"/>
      <c r="IC118" s="75"/>
      <c r="ID118" s="75"/>
      <c r="IE118" s="75"/>
      <c r="IF118" s="77"/>
      <c r="IG118" s="78"/>
      <c r="IH118" s="75"/>
      <c r="II118" s="79"/>
      <c r="IJ118" s="35"/>
      <c r="IL118" s="74"/>
      <c r="IM118" s="75"/>
      <c r="IN118" s="75"/>
      <c r="IO118" s="75"/>
      <c r="IP118" s="75"/>
      <c r="IQ118" s="75"/>
      <c r="IR118" s="75"/>
      <c r="IS118" s="75"/>
      <c r="IT118" s="77"/>
      <c r="IU118" s="78"/>
      <c r="IV118" s="75"/>
      <c r="IW118" s="79"/>
      <c r="IX118" s="35"/>
      <c r="IY118" s="33"/>
      <c r="IZ118" s="74"/>
      <c r="JA118" s="75"/>
      <c r="JB118" s="75"/>
      <c r="JC118" s="75"/>
      <c r="JD118" s="75"/>
      <c r="JE118" s="75"/>
      <c r="JF118" s="75"/>
      <c r="JG118" s="75"/>
      <c r="JH118" s="77"/>
      <c r="JI118" s="78"/>
      <c r="JJ118" s="75"/>
      <c r="JK118" s="79"/>
      <c r="JL118" s="35"/>
      <c r="JM118" s="27"/>
      <c r="JN118" s="74"/>
      <c r="JO118" s="75"/>
      <c r="JP118" s="75"/>
      <c r="JQ118" s="75"/>
      <c r="JR118" s="75"/>
      <c r="JS118" s="75"/>
      <c r="JT118" s="75"/>
      <c r="JU118" s="75"/>
      <c r="JV118" s="77"/>
      <c r="JW118" s="78"/>
      <c r="JX118" s="75"/>
      <c r="JY118" s="79"/>
      <c r="JZ118" s="35"/>
      <c r="KA118" s="61"/>
      <c r="KB118" s="74"/>
      <c r="KC118" s="75"/>
      <c r="KD118" s="75"/>
      <c r="KE118" s="75"/>
      <c r="KF118" s="75"/>
      <c r="KG118" s="75"/>
      <c r="KH118" s="75"/>
      <c r="KI118" s="75"/>
      <c r="KJ118" s="77"/>
      <c r="KK118" s="78"/>
      <c r="KL118" s="75"/>
      <c r="KM118" s="79"/>
      <c r="KN118" s="35"/>
      <c r="KO118" s="27"/>
      <c r="KP118" s="74"/>
      <c r="KQ118" s="75"/>
      <c r="KR118" s="75"/>
      <c r="KS118" s="75"/>
      <c r="KT118" s="75"/>
      <c r="KU118" s="75"/>
      <c r="KV118" s="75"/>
      <c r="KW118" s="75"/>
      <c r="KX118" s="77"/>
      <c r="KY118" s="78"/>
      <c r="KZ118" s="75"/>
      <c r="LA118" s="79"/>
      <c r="LB118" s="35"/>
      <c r="LC118" s="27"/>
      <c r="LD118" s="46"/>
      <c r="LE118" s="44"/>
      <c r="LF118" s="44"/>
      <c r="LG118" s="44"/>
      <c r="LH118" s="44"/>
      <c r="LI118" s="44"/>
      <c r="LJ118" s="44"/>
      <c r="LK118" s="44"/>
      <c r="LL118" s="60"/>
      <c r="LM118" s="67"/>
      <c r="LN118" s="44" t="str">
        <f t="shared" si="459"/>
        <v/>
      </c>
      <c r="LO118" s="45"/>
      <c r="LP118" s="35"/>
      <c r="LQ118" s="27"/>
      <c r="LR118" s="46"/>
      <c r="LS118" s="67"/>
      <c r="LT118" s="44" t="str">
        <f t="shared" si="594"/>
        <v/>
      </c>
      <c r="LU118" s="44"/>
      <c r="LV118" s="44"/>
      <c r="LW118" s="44"/>
      <c r="LX118" s="44" t="str">
        <f t="shared" si="595"/>
        <v/>
      </c>
      <c r="LY118" s="44"/>
      <c r="LZ118" s="44"/>
      <c r="MA118" s="44"/>
      <c r="MB118" s="44" t="str">
        <f t="shared" si="561"/>
        <v/>
      </c>
      <c r="MC118" s="45" t="str">
        <f t="shared" si="562"/>
        <v/>
      </c>
      <c r="MD118" s="35"/>
      <c r="ME118" s="27"/>
      <c r="MF118" s="46"/>
      <c r="MG118" s="67"/>
      <c r="MH118" s="44" t="str">
        <f t="shared" si="596"/>
        <v/>
      </c>
      <c r="MI118" s="44"/>
      <c r="MJ118" s="44"/>
      <c r="MK118" s="44"/>
      <c r="ML118" s="44" t="str">
        <f t="shared" si="597"/>
        <v/>
      </c>
      <c r="MM118" s="44"/>
      <c r="MN118" s="44"/>
      <c r="MO118" s="44"/>
      <c r="MP118" s="44" t="str">
        <f t="shared" si="563"/>
        <v/>
      </c>
      <c r="MQ118" s="45" t="str">
        <f t="shared" si="564"/>
        <v/>
      </c>
      <c r="MR118" s="35"/>
      <c r="MS118" s="27"/>
      <c r="MT118" s="46"/>
      <c r="MU118" s="67"/>
      <c r="MV118" s="44" t="str">
        <f t="shared" si="598"/>
        <v/>
      </c>
      <c r="MW118" s="44"/>
      <c r="MX118" s="44"/>
      <c r="MY118" s="44"/>
      <c r="MZ118" s="44" t="str">
        <f t="shared" si="599"/>
        <v/>
      </c>
      <c r="NA118" s="44"/>
      <c r="NB118" s="44"/>
      <c r="NC118" s="44"/>
      <c r="ND118" s="44" t="str">
        <f t="shared" si="565"/>
        <v/>
      </c>
      <c r="NE118" s="45" t="str">
        <f t="shared" si="566"/>
        <v/>
      </c>
      <c r="NF118" s="35"/>
      <c r="NG118" s="27"/>
      <c r="NH118" s="46"/>
      <c r="NI118" s="67"/>
      <c r="NJ118" s="44" t="str">
        <f t="shared" si="600"/>
        <v/>
      </c>
      <c r="NK118" s="44"/>
      <c r="NL118" s="44"/>
      <c r="NM118" s="44"/>
      <c r="NN118" s="44" t="str">
        <f t="shared" si="601"/>
        <v/>
      </c>
      <c r="NO118" s="44"/>
      <c r="NP118" s="44"/>
      <c r="NQ118" s="44"/>
      <c r="NR118" s="44" t="str">
        <f t="shared" si="567"/>
        <v/>
      </c>
      <c r="NS118" s="45" t="str">
        <f t="shared" si="568"/>
        <v/>
      </c>
      <c r="NT118" s="35"/>
    </row>
    <row r="119" spans="1:384" ht="15" customHeight="1" thickTop="1" thickBot="1" x14ac:dyDescent="0.25">
      <c r="A119" s="38"/>
      <c r="B119" s="39"/>
      <c r="C119" s="40"/>
      <c r="D119" s="40"/>
      <c r="E119" s="41"/>
      <c r="F119" s="41"/>
      <c r="G119" s="40"/>
      <c r="H119" s="42"/>
      <c r="I119" s="44"/>
      <c r="J119" s="44" t="str">
        <f t="shared" si="569"/>
        <v/>
      </c>
      <c r="K119" s="44"/>
      <c r="L119" s="44"/>
      <c r="M119" s="44"/>
      <c r="N119" s="44" t="str">
        <f t="shared" si="570"/>
        <v/>
      </c>
      <c r="O119" s="44"/>
      <c r="P119" s="44"/>
      <c r="Q119" s="44"/>
      <c r="R119" s="44" t="str">
        <f t="shared" si="539"/>
        <v/>
      </c>
      <c r="S119" s="45" t="str">
        <f t="shared" si="540"/>
        <v/>
      </c>
      <c r="T119" s="35"/>
      <c r="U119" s="27"/>
      <c r="V119" s="46"/>
      <c r="W119" s="67"/>
      <c r="X119" s="44" t="str">
        <f t="shared" si="571"/>
        <v/>
      </c>
      <c r="Y119" s="44"/>
      <c r="Z119" s="44"/>
      <c r="AA119" s="44"/>
      <c r="AB119" s="44" t="str">
        <f t="shared" si="572"/>
        <v/>
      </c>
      <c r="AC119" s="44"/>
      <c r="AD119" s="44"/>
      <c r="AE119" s="44"/>
      <c r="AF119" s="44" t="str">
        <f t="shared" si="541"/>
        <v/>
      </c>
      <c r="AG119" s="45" t="str">
        <f t="shared" si="542"/>
        <v/>
      </c>
      <c r="AH119" s="35"/>
      <c r="AI119" s="27"/>
      <c r="AJ119" s="46"/>
      <c r="AK119" s="44"/>
      <c r="AL119" s="44" t="str">
        <f t="shared" si="573"/>
        <v/>
      </c>
      <c r="AM119" s="44"/>
      <c r="AN119" s="44" t="str">
        <f t="shared" si="574"/>
        <v/>
      </c>
      <c r="AO119" s="44"/>
      <c r="AP119" s="44" t="str">
        <f t="shared" si="575"/>
        <v/>
      </c>
      <c r="AQ119" s="44"/>
      <c r="AR119" s="44"/>
      <c r="AS119" s="44"/>
      <c r="AT119" s="44" t="str">
        <f t="shared" si="543"/>
        <v/>
      </c>
      <c r="AU119" s="45" t="str">
        <f t="shared" si="544"/>
        <v/>
      </c>
      <c r="AV119" s="35"/>
      <c r="AW119" s="27"/>
      <c r="AX119" s="46"/>
      <c r="AY119" s="44"/>
      <c r="AZ119" s="44" t="str">
        <f t="shared" si="576"/>
        <v/>
      </c>
      <c r="BA119" s="44"/>
      <c r="BB119" s="44" t="str">
        <f t="shared" si="577"/>
        <v/>
      </c>
      <c r="BC119" s="44"/>
      <c r="BD119" s="44" t="str">
        <f t="shared" si="578"/>
        <v/>
      </c>
      <c r="BE119" s="44"/>
      <c r="BF119" s="44"/>
      <c r="BG119" s="44"/>
      <c r="BH119" s="44" t="str">
        <f t="shared" si="545"/>
        <v/>
      </c>
      <c r="BI119" s="45" t="str">
        <f t="shared" si="546"/>
        <v/>
      </c>
      <c r="BJ119" s="35"/>
      <c r="BK119" s="50"/>
      <c r="BL119" s="51" t="str">
        <f>IF($A86="","",$A86)</f>
        <v/>
      </c>
      <c r="BM119" s="43"/>
      <c r="BN119" s="43" t="str">
        <f t="shared" ref="BN119:BN130" si="602">IF(BM119="","",BM119-BM115)</f>
        <v/>
      </c>
      <c r="BO119" s="43"/>
      <c r="BP119" s="87" t="str">
        <f t="shared" ref="BP119:BP130" si="603">IF(BO119="","",BO119-BO115)</f>
        <v/>
      </c>
      <c r="BQ119" s="43"/>
      <c r="BR119" s="43" t="str">
        <f t="shared" ref="BR119:BR130" si="604">IF(BQ119="","",BQ115+BS115-BQ119)</f>
        <v/>
      </c>
      <c r="BS119" s="43"/>
      <c r="BT119" s="53" t="str">
        <f t="shared" ref="BT119:BT130" si="605">IF(BM119="","",BT115)</f>
        <v/>
      </c>
      <c r="BU119" s="47" t="str">
        <f t="shared" ref="BU119:BU130" si="606">IF(BN119="","",BU115)</f>
        <v/>
      </c>
      <c r="BV119" s="44" t="str">
        <f t="shared" ref="BV119:BV130" si="607">IF(BQ119="","",BR119*BU119)</f>
        <v/>
      </c>
      <c r="BW119" s="89" t="str">
        <f t="shared" ref="BW119:BW130" si="608">IF(BR119="","",BV119/(BN119*100))</f>
        <v/>
      </c>
      <c r="BX119" s="35"/>
      <c r="BY119" s="27"/>
      <c r="BZ119" s="51" t="str">
        <f>IF($A86="","",$A86)</f>
        <v/>
      </c>
      <c r="CA119" s="43"/>
      <c r="CB119" s="43" t="str">
        <f t="shared" ref="CB119:CB130" si="609">IF(CA119="","",CA119-CA115)</f>
        <v/>
      </c>
      <c r="CC119" s="43"/>
      <c r="CD119" s="87" t="str">
        <f t="shared" ref="CD119:CD130" si="610">IF(CC119="","",CC119-CC115)</f>
        <v/>
      </c>
      <c r="CE119" s="43"/>
      <c r="CF119" s="43" t="str">
        <f t="shared" ref="CF119:CF130" si="611">IF(CE119="","",CE115+CG115-CE119)</f>
        <v/>
      </c>
      <c r="CG119" s="43"/>
      <c r="CH119" s="53" t="str">
        <f t="shared" ref="CH119:CH130" si="612">IF(CA119="","",CH115)</f>
        <v/>
      </c>
      <c r="CI119" s="47" t="str">
        <f t="shared" ref="CI119:CI130" si="613">IF(CB119="","",CI115)</f>
        <v/>
      </c>
      <c r="CJ119" s="44" t="str">
        <f t="shared" ref="CJ119:CJ130" si="614">IF(CE119="","",CF119*CI119)</f>
        <v/>
      </c>
      <c r="CK119" s="89" t="str">
        <f t="shared" ref="CK119:CK130" si="615">IF(CF119="","",CJ119/(CB119*100))</f>
        <v/>
      </c>
      <c r="CL119" s="35"/>
      <c r="CM119" s="27"/>
      <c r="CN119" s="51" t="str">
        <f>IF($A86="","",$A86)</f>
        <v/>
      </c>
      <c r="CO119" s="43"/>
      <c r="CP119" s="43" t="str">
        <f t="shared" ref="CP119:CP130" si="616">IF(CO119="","",CO119-CO115)</f>
        <v/>
      </c>
      <c r="CQ119" s="43"/>
      <c r="CR119" s="87" t="str">
        <f t="shared" ref="CR119:CR130" si="617">IF(CQ119="","",CQ119-CQ115)</f>
        <v/>
      </c>
      <c r="CS119" s="43"/>
      <c r="CT119" s="43" t="str">
        <f t="shared" ref="CT119:CT130" si="618">IF(CS119="","",CS115+CU115-CS119)</f>
        <v/>
      </c>
      <c r="CU119" s="43"/>
      <c r="CV119" s="53" t="str">
        <f t="shared" si="531"/>
        <v/>
      </c>
      <c r="CW119" s="47" t="str">
        <f t="shared" si="532"/>
        <v/>
      </c>
      <c r="CX119" s="44" t="str">
        <f t="shared" ref="CX119:CX130" si="619">IF(CS119="","",CT119*CW119)</f>
        <v/>
      </c>
      <c r="CY119" s="89" t="str">
        <f t="shared" ref="CY119:CY130" si="620">IF(CT119="","",CX119/(CP119*100))</f>
        <v/>
      </c>
      <c r="CZ119" s="35"/>
      <c r="DA119" s="58"/>
      <c r="DB119" s="51" t="str">
        <f>IF($A86="","",$A86)</f>
        <v/>
      </c>
      <c r="DC119" s="43"/>
      <c r="DD119" s="43" t="str">
        <f t="shared" ref="DD119:DD130" si="621">IF(DC119="","",DC119-DC115)</f>
        <v/>
      </c>
      <c r="DE119" s="43"/>
      <c r="DF119" s="87" t="str">
        <f t="shared" ref="DF119:DF130" si="622">IF(DE119="","",DE119-DE115)</f>
        <v/>
      </c>
      <c r="DG119" s="43"/>
      <c r="DH119" s="43" t="str">
        <f t="shared" ref="DH119:DH130" si="623">IF(DG119="","",DG115+DI115-DG119)</f>
        <v/>
      </c>
      <c r="DI119" s="43"/>
      <c r="DJ119" s="53" t="str">
        <f t="shared" ref="DJ119:DJ130" si="624">IF(DC119="","",DJ115)</f>
        <v/>
      </c>
      <c r="DK119" s="47" t="str">
        <f t="shared" ref="DK119:DK130" si="625">IF(DD119="","",DK115)</f>
        <v/>
      </c>
      <c r="DL119" s="44" t="str">
        <f t="shared" ref="DL119:DL130" si="626">IF(DG119="","",DH119*DK119)</f>
        <v/>
      </c>
      <c r="DM119" s="89" t="str">
        <f t="shared" ref="DM119:DM130" si="627">IF(DH119="","",DL119/(DD119*100))</f>
        <v/>
      </c>
      <c r="DN119" s="35"/>
      <c r="DO119" s="27"/>
      <c r="DP119" s="51" t="str">
        <f>IF($A86="","",$A86)</f>
        <v/>
      </c>
      <c r="DQ119" s="43"/>
      <c r="DR119" s="43" t="str">
        <f t="shared" ref="DR119:DR130" si="628">IF(DQ119="","",DQ119-DQ115)</f>
        <v/>
      </c>
      <c r="DS119" s="43"/>
      <c r="DT119" s="87" t="str">
        <f t="shared" ref="DT119:DT130" si="629">IF(DS119="","",DS119-DS115)</f>
        <v/>
      </c>
      <c r="DU119" s="43"/>
      <c r="DV119" s="43" t="str">
        <f t="shared" ref="DV119:DV130" si="630">IF(DU119="","",DU115+DW115-DU119)</f>
        <v/>
      </c>
      <c r="DW119" s="43"/>
      <c r="DX119" s="53" t="str">
        <f t="shared" ref="DX119:DX130" si="631">IF(DQ119="","",DX115)</f>
        <v/>
      </c>
      <c r="DY119" s="47" t="str">
        <f t="shared" ref="DY119:DY130" si="632">IF(DR119="","",DY115)</f>
        <v/>
      </c>
      <c r="DZ119" s="44" t="str">
        <f t="shared" ref="DZ119:DZ130" si="633">IF(DU119="","",DV119*DY119)</f>
        <v/>
      </c>
      <c r="EA119" s="89" t="str">
        <f t="shared" ref="EA119:EA130" si="634">IF(DV119="","",DZ119/(DR119*100))</f>
        <v/>
      </c>
      <c r="EB119" s="35"/>
      <c r="EC119" s="27"/>
      <c r="ED119" s="46"/>
      <c r="EE119" s="67"/>
      <c r="EF119" s="44" t="str">
        <f t="shared" si="579"/>
        <v/>
      </c>
      <c r="EG119" s="44"/>
      <c r="EH119" s="44"/>
      <c r="EI119" s="44"/>
      <c r="EJ119" s="44" t="str">
        <f t="shared" si="580"/>
        <v/>
      </c>
      <c r="EK119" s="44"/>
      <c r="EL119" s="44"/>
      <c r="EM119" s="44"/>
      <c r="EN119" s="44" t="str">
        <f t="shared" si="547"/>
        <v/>
      </c>
      <c r="EO119" s="45" t="str">
        <f t="shared" si="548"/>
        <v/>
      </c>
      <c r="EP119" s="35"/>
      <c r="EQ119" s="27"/>
      <c r="ER119" s="46"/>
      <c r="ES119" s="44"/>
      <c r="ET119" s="44" t="str">
        <f t="shared" si="581"/>
        <v/>
      </c>
      <c r="EU119" s="44"/>
      <c r="EV119" s="44" t="str">
        <f t="shared" si="582"/>
        <v/>
      </c>
      <c r="EW119" s="44"/>
      <c r="EX119" s="44" t="str">
        <f t="shared" si="583"/>
        <v/>
      </c>
      <c r="EY119" s="44"/>
      <c r="EZ119" s="44"/>
      <c r="FA119" s="44"/>
      <c r="FB119" s="44" t="str">
        <f t="shared" si="549"/>
        <v/>
      </c>
      <c r="FC119" s="45" t="str">
        <f t="shared" si="550"/>
        <v/>
      </c>
      <c r="FD119" s="35"/>
      <c r="FF119" s="46"/>
      <c r="FG119" s="67"/>
      <c r="FH119" s="44" t="str">
        <f t="shared" si="584"/>
        <v/>
      </c>
      <c r="FI119" s="44"/>
      <c r="FJ119" s="44"/>
      <c r="FK119" s="44"/>
      <c r="FL119" s="44" t="str">
        <f t="shared" si="585"/>
        <v/>
      </c>
      <c r="FM119" s="44"/>
      <c r="FN119" s="44"/>
      <c r="FO119" s="44"/>
      <c r="FP119" s="44" t="str">
        <f t="shared" si="551"/>
        <v/>
      </c>
      <c r="FQ119" s="45" t="str">
        <f t="shared" si="552"/>
        <v/>
      </c>
      <c r="FR119" s="35"/>
      <c r="FT119" s="46"/>
      <c r="FU119" s="67"/>
      <c r="FV119" s="44" t="str">
        <f t="shared" si="586"/>
        <v/>
      </c>
      <c r="FW119" s="44"/>
      <c r="FX119" s="44"/>
      <c r="FY119" s="44"/>
      <c r="FZ119" s="44" t="str">
        <f t="shared" si="587"/>
        <v/>
      </c>
      <c r="GA119" s="44"/>
      <c r="GB119" s="44"/>
      <c r="GC119" s="44"/>
      <c r="GD119" s="44" t="str">
        <f t="shared" si="553"/>
        <v/>
      </c>
      <c r="GE119" s="45" t="str">
        <f t="shared" si="554"/>
        <v/>
      </c>
      <c r="GF119" s="35"/>
      <c r="GH119" s="46"/>
      <c r="GI119" s="67"/>
      <c r="GJ119" s="44" t="str">
        <f t="shared" si="588"/>
        <v/>
      </c>
      <c r="GK119" s="44"/>
      <c r="GL119" s="44"/>
      <c r="GM119" s="44"/>
      <c r="GN119" s="44" t="str">
        <f t="shared" si="589"/>
        <v/>
      </c>
      <c r="GO119" s="44"/>
      <c r="GP119" s="44"/>
      <c r="GQ119" s="44"/>
      <c r="GR119" s="44" t="str">
        <f t="shared" si="555"/>
        <v/>
      </c>
      <c r="GS119" s="45" t="str">
        <f t="shared" si="556"/>
        <v/>
      </c>
      <c r="GT119" s="35"/>
      <c r="GU119" s="27"/>
      <c r="GV119" s="46"/>
      <c r="GW119" s="67"/>
      <c r="GX119" s="44" t="str">
        <f t="shared" si="590"/>
        <v/>
      </c>
      <c r="GY119" s="44"/>
      <c r="GZ119" s="44"/>
      <c r="HA119" s="44"/>
      <c r="HB119" s="44" t="str">
        <f t="shared" si="591"/>
        <v/>
      </c>
      <c r="HC119" s="44"/>
      <c r="HD119" s="44"/>
      <c r="HE119" s="44"/>
      <c r="HF119" s="44" t="str">
        <f t="shared" si="557"/>
        <v/>
      </c>
      <c r="HG119" s="45" t="str">
        <f t="shared" si="558"/>
        <v/>
      </c>
      <c r="HH119" s="35"/>
      <c r="HJ119" s="46"/>
      <c r="HK119" s="67"/>
      <c r="HL119" s="44" t="str">
        <f t="shared" si="592"/>
        <v/>
      </c>
      <c r="HM119" s="44"/>
      <c r="HN119" s="44"/>
      <c r="HO119" s="44"/>
      <c r="HP119" s="44" t="str">
        <f t="shared" si="593"/>
        <v/>
      </c>
      <c r="HQ119" s="44"/>
      <c r="HR119" s="44"/>
      <c r="HS119" s="44"/>
      <c r="HT119" s="44" t="str">
        <f t="shared" si="559"/>
        <v/>
      </c>
      <c r="HU119" s="45" t="str">
        <f t="shared" si="560"/>
        <v/>
      </c>
      <c r="HV119" s="35"/>
      <c r="HW119" s="61"/>
      <c r="HX119" s="51" t="str">
        <f>IF($A86="","",$A86)</f>
        <v/>
      </c>
      <c r="HY119" s="43"/>
      <c r="HZ119" s="43" t="str">
        <f t="shared" ref="HZ119:HZ130" si="635">IF(HY119="","",HY119-HY115)</f>
        <v/>
      </c>
      <c r="IA119" s="43"/>
      <c r="IB119" s="87" t="str">
        <f t="shared" ref="IB119:IB129" si="636">IF(IA119="","",IA119-IA115)</f>
        <v/>
      </c>
      <c r="IC119" s="43"/>
      <c r="ID119" s="43" t="str">
        <f t="shared" ref="ID119:ID129" si="637">IF(IC119="","",IC115+IE115-IC119)</f>
        <v/>
      </c>
      <c r="IE119" s="43"/>
      <c r="IF119" s="53" t="str">
        <f>IF(HY119="","",IF115)</f>
        <v/>
      </c>
      <c r="IG119" s="47" t="str">
        <f>IF(HY119="","",IG115)</f>
        <v/>
      </c>
      <c r="IH119" s="44" t="str">
        <f t="shared" ref="IH119:IH130" si="638">IF(IC119="","",ID119*IG119)</f>
        <v/>
      </c>
      <c r="II119" s="89" t="str">
        <f>IF(ID119="","",IH119/(HZ119*100))</f>
        <v/>
      </c>
      <c r="IJ119" s="35"/>
      <c r="IL119" s="51" t="str">
        <f>IF($A86="","",$A86)</f>
        <v/>
      </c>
      <c r="IM119" s="43"/>
      <c r="IN119" s="43" t="str">
        <f t="shared" ref="IN119:IN130" si="639">IF(IM119="","",IM119-IM115)</f>
        <v/>
      </c>
      <c r="IO119" s="43"/>
      <c r="IP119" s="87" t="str">
        <f t="shared" ref="IP119:IP129" si="640">IF(IO119="","",IO119-IO115)</f>
        <v/>
      </c>
      <c r="IQ119" s="43"/>
      <c r="IR119" s="43" t="str">
        <f t="shared" ref="IR119:IR129" si="641">IF(IQ119="","",IQ115+IS115-IQ119)</f>
        <v/>
      </c>
      <c r="IS119" s="43"/>
      <c r="IT119" s="53" t="str">
        <f t="shared" si="533"/>
        <v/>
      </c>
      <c r="IU119" s="47" t="str">
        <f t="shared" si="534"/>
        <v/>
      </c>
      <c r="IV119" s="44" t="str">
        <f t="shared" ref="IV119:IV130" si="642">IF(IQ119="","",IR119*IU119)</f>
        <v/>
      </c>
      <c r="IW119" s="89" t="str">
        <f t="shared" ref="IW119:IW130" si="643">IF(IR119="","",IV119/(IN119*100))</f>
        <v/>
      </c>
      <c r="IX119" s="35"/>
      <c r="IY119" s="33"/>
      <c r="IZ119" s="51" t="str">
        <f>IF($A86="","",$A86)</f>
        <v/>
      </c>
      <c r="JA119" s="43"/>
      <c r="JB119" s="43" t="str">
        <f t="shared" ref="JB119:JB130" si="644">IF(JA119="","",JA119-JA115)</f>
        <v/>
      </c>
      <c r="JC119" s="43"/>
      <c r="JD119" s="87" t="str">
        <f t="shared" ref="JD119:JD130" si="645">IF(JC119="","",JC119-JC115)</f>
        <v/>
      </c>
      <c r="JE119" s="43"/>
      <c r="JF119" s="43" t="str">
        <f t="shared" ref="JF119:JF130" si="646">IF(JE119="","",JE115+JG115-JE119)</f>
        <v/>
      </c>
      <c r="JG119" s="43"/>
      <c r="JH119" s="53" t="str">
        <f t="shared" ref="JH119:JH130" si="647">IF(JA119="","",JH115)</f>
        <v/>
      </c>
      <c r="JI119" s="47" t="str">
        <f t="shared" ref="JI119:JI130" si="648">IF(JB119="","",JI115)</f>
        <v/>
      </c>
      <c r="JJ119" s="44" t="str">
        <f t="shared" ref="JJ119:JJ130" si="649">IF(JE119="","",JF119*JI119)</f>
        <v/>
      </c>
      <c r="JK119" s="89" t="str">
        <f t="shared" ref="JK119:JK130" si="650">IF(JF119="","",JJ119/(JB119*100))</f>
        <v/>
      </c>
      <c r="JL119" s="35"/>
      <c r="JM119" s="27"/>
      <c r="JN119" s="51" t="str">
        <f>IF($A86="","",$A86)</f>
        <v/>
      </c>
      <c r="JO119" s="43"/>
      <c r="JP119" s="43" t="str">
        <f t="shared" ref="JP119:JP130" si="651">IF(JO119="","",JO119-JO115)</f>
        <v/>
      </c>
      <c r="JQ119" s="43"/>
      <c r="JR119" s="87" t="str">
        <f t="shared" ref="JR119:JR130" si="652">IF(JQ119="","",JQ119-JQ115)</f>
        <v/>
      </c>
      <c r="JS119" s="43"/>
      <c r="JT119" s="43" t="str">
        <f t="shared" ref="JT119:JT130" si="653">IF(JS119="","",JS115+JU115-JS119)</f>
        <v/>
      </c>
      <c r="JU119" s="43"/>
      <c r="JV119" s="53"/>
      <c r="JW119" s="47" t="str">
        <f t="shared" ref="JW119:JW130" si="654">IF(JP119="","",JW115)</f>
        <v/>
      </c>
      <c r="JX119" s="44" t="str">
        <f t="shared" ref="JX119:JX130" si="655">IF(JS119="","",JT119*JW119)</f>
        <v/>
      </c>
      <c r="JY119" s="89" t="str">
        <f t="shared" ref="JY119:JY130" si="656">IF(JT119="","",JX119/(JP119*100))</f>
        <v/>
      </c>
      <c r="JZ119" s="35"/>
      <c r="KA119" s="61"/>
      <c r="KB119" s="51" t="str">
        <f>IF($A86="","",$A86)</f>
        <v/>
      </c>
      <c r="KC119" s="43"/>
      <c r="KD119" s="43" t="str">
        <f t="shared" ref="KD119:KD130" si="657">IF(KC119="","",KC119-KC115)</f>
        <v/>
      </c>
      <c r="KE119" s="43"/>
      <c r="KF119" s="87" t="str">
        <f t="shared" ref="KF119:KF130" si="658">IF(KE119="","",KE119-KE115)</f>
        <v/>
      </c>
      <c r="KG119" s="43"/>
      <c r="KH119" s="43" t="str">
        <f t="shared" ref="KH119:KH130" si="659">IF(KG119="","",KG115+KI115-KG119)</f>
        <v/>
      </c>
      <c r="KI119" s="43"/>
      <c r="KJ119" s="53" t="str">
        <f t="shared" ref="KJ119:KJ130" si="660">IF(KC119="","",KJ115)</f>
        <v/>
      </c>
      <c r="KK119" s="47" t="str">
        <f t="shared" ref="KK119:KK130" si="661">IF(KD119="","",KK115)</f>
        <v/>
      </c>
      <c r="KL119" s="44" t="str">
        <f t="shared" ref="KL119:KL130" si="662">IF(KG119="","",KH119*KK119)</f>
        <v/>
      </c>
      <c r="KM119" s="89" t="str">
        <f t="shared" ref="KM119:KM130" si="663">IF(KH119="","",KL119/(KD119*100))</f>
        <v/>
      </c>
      <c r="KN119" s="35"/>
      <c r="KO119" s="27"/>
      <c r="KP119" s="51" t="str">
        <f>IF($A86="","",$A86)</f>
        <v/>
      </c>
      <c r="KQ119" s="43"/>
      <c r="KR119" s="43" t="str">
        <f t="shared" ref="KR119:KR130" si="664">IF(KQ119="","",KQ119-KQ115)</f>
        <v/>
      </c>
      <c r="KS119" s="43"/>
      <c r="KT119" s="87" t="str">
        <f t="shared" ref="KT119:KT129" si="665">IF(KS119="","",KS119-KS115)</f>
        <v/>
      </c>
      <c r="KU119" s="43"/>
      <c r="KV119" s="43" t="str">
        <f t="shared" ref="KV119:KV129" si="666">IF(KU119="","",KU115+KW115-KU119)</f>
        <v/>
      </c>
      <c r="KW119" s="43"/>
      <c r="KX119" s="53" t="str">
        <f t="shared" si="535"/>
        <v/>
      </c>
      <c r="KY119" s="47" t="str">
        <f t="shared" si="536"/>
        <v/>
      </c>
      <c r="KZ119" s="44" t="str">
        <f t="shared" ref="KZ119:KZ130" si="667">IF(KU119="","",KV119*KY119)</f>
        <v/>
      </c>
      <c r="LA119" s="89" t="str">
        <f t="shared" ref="LA119:LA130" si="668">IF(KV119="","",KZ119/(KR119*100))</f>
        <v/>
      </c>
      <c r="LB119" s="35"/>
      <c r="LC119" s="27"/>
      <c r="LD119" s="74"/>
      <c r="LE119" s="75"/>
      <c r="LF119" s="75"/>
      <c r="LG119" s="75"/>
      <c r="LH119" s="75"/>
      <c r="LI119" s="75"/>
      <c r="LJ119" s="75"/>
      <c r="LK119" s="75"/>
      <c r="LL119" s="77"/>
      <c r="LM119" s="78"/>
      <c r="LN119" s="75" t="str">
        <f t="shared" si="459"/>
        <v/>
      </c>
      <c r="LO119" s="79"/>
      <c r="LP119" s="35"/>
      <c r="LQ119" s="27"/>
      <c r="LR119" s="46"/>
      <c r="LS119" s="67"/>
      <c r="LT119" s="44" t="str">
        <f t="shared" si="594"/>
        <v/>
      </c>
      <c r="LU119" s="44"/>
      <c r="LV119" s="44"/>
      <c r="LW119" s="44"/>
      <c r="LX119" s="44" t="str">
        <f t="shared" si="595"/>
        <v/>
      </c>
      <c r="LY119" s="44"/>
      <c r="LZ119" s="44"/>
      <c r="MA119" s="44"/>
      <c r="MB119" s="44" t="str">
        <f t="shared" si="561"/>
        <v/>
      </c>
      <c r="MC119" s="45" t="str">
        <f t="shared" si="562"/>
        <v/>
      </c>
      <c r="MD119" s="35"/>
      <c r="ME119" s="27"/>
      <c r="MF119" s="46"/>
      <c r="MG119" s="67"/>
      <c r="MH119" s="44" t="str">
        <f t="shared" si="596"/>
        <v/>
      </c>
      <c r="MI119" s="44"/>
      <c r="MJ119" s="44"/>
      <c r="MK119" s="44"/>
      <c r="ML119" s="44" t="str">
        <f t="shared" si="597"/>
        <v/>
      </c>
      <c r="MM119" s="44"/>
      <c r="MN119" s="44"/>
      <c r="MO119" s="44"/>
      <c r="MP119" s="44" t="str">
        <f t="shared" si="563"/>
        <v/>
      </c>
      <c r="MQ119" s="45" t="str">
        <f t="shared" si="564"/>
        <v/>
      </c>
      <c r="MR119" s="35"/>
      <c r="MS119" s="27"/>
      <c r="MT119" s="46"/>
      <c r="MU119" s="67"/>
      <c r="MV119" s="44" t="str">
        <f t="shared" si="598"/>
        <v/>
      </c>
      <c r="MW119" s="44"/>
      <c r="MX119" s="44"/>
      <c r="MY119" s="44"/>
      <c r="MZ119" s="44" t="str">
        <f t="shared" si="599"/>
        <v/>
      </c>
      <c r="NA119" s="44"/>
      <c r="NB119" s="44"/>
      <c r="NC119" s="44"/>
      <c r="ND119" s="44" t="str">
        <f t="shared" si="565"/>
        <v/>
      </c>
      <c r="NE119" s="45" t="str">
        <f t="shared" si="566"/>
        <v/>
      </c>
      <c r="NF119" s="35"/>
      <c r="NG119" s="27"/>
      <c r="NH119" s="46"/>
      <c r="NI119" s="67"/>
      <c r="NJ119" s="44" t="str">
        <f t="shared" si="600"/>
        <v/>
      </c>
      <c r="NK119" s="44"/>
      <c r="NL119" s="44"/>
      <c r="NM119" s="44"/>
      <c r="NN119" s="44" t="str">
        <f t="shared" si="601"/>
        <v/>
      </c>
      <c r="NO119" s="44"/>
      <c r="NP119" s="44"/>
      <c r="NQ119" s="44"/>
      <c r="NR119" s="44" t="str">
        <f t="shared" si="567"/>
        <v/>
      </c>
      <c r="NS119" s="45" t="str">
        <f t="shared" si="568"/>
        <v/>
      </c>
      <c r="NT119" s="35"/>
    </row>
    <row r="120" spans="1:384" ht="15" customHeight="1" thickTop="1" x14ac:dyDescent="0.2">
      <c r="A120" s="38"/>
      <c r="B120" s="39"/>
      <c r="C120" s="40"/>
      <c r="D120" s="40"/>
      <c r="E120" s="41"/>
      <c r="F120" s="41"/>
      <c r="G120" s="40"/>
      <c r="H120" s="42"/>
      <c r="I120" s="44"/>
      <c r="J120" s="44" t="str">
        <f t="shared" si="569"/>
        <v/>
      </c>
      <c r="K120" s="44"/>
      <c r="L120" s="44"/>
      <c r="M120" s="44"/>
      <c r="N120" s="44" t="str">
        <f t="shared" si="570"/>
        <v/>
      </c>
      <c r="O120" s="44"/>
      <c r="P120" s="44"/>
      <c r="Q120" s="44"/>
      <c r="R120" s="44" t="str">
        <f t="shared" si="539"/>
        <v/>
      </c>
      <c r="S120" s="45" t="str">
        <f t="shared" si="540"/>
        <v/>
      </c>
      <c r="T120" s="35"/>
      <c r="U120" s="27"/>
      <c r="V120" s="46"/>
      <c r="W120" s="67"/>
      <c r="X120" s="44" t="str">
        <f t="shared" si="571"/>
        <v/>
      </c>
      <c r="Y120" s="44"/>
      <c r="Z120" s="44"/>
      <c r="AA120" s="44"/>
      <c r="AB120" s="44" t="str">
        <f t="shared" si="572"/>
        <v/>
      </c>
      <c r="AC120" s="44"/>
      <c r="AD120" s="44"/>
      <c r="AE120" s="44"/>
      <c r="AF120" s="44" t="str">
        <f t="shared" si="541"/>
        <v/>
      </c>
      <c r="AG120" s="45" t="str">
        <f t="shared" si="542"/>
        <v/>
      </c>
      <c r="AH120" s="35"/>
      <c r="AI120" s="27"/>
      <c r="AJ120" s="46"/>
      <c r="AK120" s="44"/>
      <c r="AL120" s="44" t="str">
        <f t="shared" si="573"/>
        <v/>
      </c>
      <c r="AM120" s="44"/>
      <c r="AN120" s="44" t="str">
        <f t="shared" si="574"/>
        <v/>
      </c>
      <c r="AO120" s="44"/>
      <c r="AP120" s="44" t="str">
        <f t="shared" si="575"/>
        <v/>
      </c>
      <c r="AQ120" s="44"/>
      <c r="AR120" s="44"/>
      <c r="AS120" s="44"/>
      <c r="AT120" s="44" t="str">
        <f t="shared" si="543"/>
        <v/>
      </c>
      <c r="AU120" s="45" t="str">
        <f t="shared" si="544"/>
        <v/>
      </c>
      <c r="AV120" s="35"/>
      <c r="AW120" s="27"/>
      <c r="AX120" s="46"/>
      <c r="AY120" s="44"/>
      <c r="AZ120" s="44" t="str">
        <f t="shared" si="576"/>
        <v/>
      </c>
      <c r="BA120" s="44"/>
      <c r="BB120" s="44" t="str">
        <f t="shared" si="577"/>
        <v/>
      </c>
      <c r="BC120" s="44"/>
      <c r="BD120" s="44" t="str">
        <f t="shared" si="578"/>
        <v/>
      </c>
      <c r="BE120" s="44"/>
      <c r="BF120" s="44"/>
      <c r="BG120" s="44"/>
      <c r="BH120" s="44" t="str">
        <f t="shared" si="545"/>
        <v/>
      </c>
      <c r="BI120" s="45" t="str">
        <f t="shared" si="546"/>
        <v/>
      </c>
      <c r="BJ120" s="35"/>
      <c r="BK120" s="50"/>
      <c r="BL120" s="46"/>
      <c r="BM120" s="44"/>
      <c r="BN120" s="44" t="str">
        <f t="shared" si="602"/>
        <v/>
      </c>
      <c r="BO120" s="44"/>
      <c r="BP120" s="44" t="str">
        <f t="shared" si="603"/>
        <v/>
      </c>
      <c r="BQ120" s="44"/>
      <c r="BR120" s="44" t="str">
        <f t="shared" si="604"/>
        <v/>
      </c>
      <c r="BS120" s="44"/>
      <c r="BT120" s="60" t="str">
        <f t="shared" si="605"/>
        <v/>
      </c>
      <c r="BU120" s="67" t="str">
        <f t="shared" si="606"/>
        <v/>
      </c>
      <c r="BV120" s="43" t="str">
        <f t="shared" si="607"/>
        <v/>
      </c>
      <c r="BW120" s="45" t="str">
        <f t="shared" si="608"/>
        <v/>
      </c>
      <c r="BX120" s="35"/>
      <c r="BY120" s="27"/>
      <c r="BZ120" s="46"/>
      <c r="CA120" s="44"/>
      <c r="CB120" s="44" t="str">
        <f t="shared" si="609"/>
        <v/>
      </c>
      <c r="CC120" s="44"/>
      <c r="CD120" s="44" t="str">
        <f t="shared" si="610"/>
        <v/>
      </c>
      <c r="CE120" s="44"/>
      <c r="CF120" s="44" t="str">
        <f t="shared" si="611"/>
        <v/>
      </c>
      <c r="CG120" s="44"/>
      <c r="CH120" s="60" t="str">
        <f t="shared" si="612"/>
        <v/>
      </c>
      <c r="CI120" s="67" t="str">
        <f t="shared" si="613"/>
        <v/>
      </c>
      <c r="CJ120" s="43" t="str">
        <f t="shared" si="614"/>
        <v/>
      </c>
      <c r="CK120" s="45" t="str">
        <f t="shared" si="615"/>
        <v/>
      </c>
      <c r="CL120" s="35"/>
      <c r="CM120" s="27"/>
      <c r="CN120" s="46"/>
      <c r="CO120" s="44"/>
      <c r="CP120" s="44" t="str">
        <f t="shared" si="616"/>
        <v/>
      </c>
      <c r="CQ120" s="44"/>
      <c r="CR120" s="44" t="str">
        <f t="shared" si="617"/>
        <v/>
      </c>
      <c r="CS120" s="44"/>
      <c r="CT120" s="44" t="str">
        <f t="shared" si="618"/>
        <v/>
      </c>
      <c r="CU120" s="44"/>
      <c r="CV120" s="60" t="str">
        <f t="shared" si="531"/>
        <v/>
      </c>
      <c r="CW120" s="67" t="str">
        <f t="shared" si="532"/>
        <v/>
      </c>
      <c r="CX120" s="43" t="str">
        <f t="shared" si="619"/>
        <v/>
      </c>
      <c r="CY120" s="45" t="str">
        <f t="shared" si="620"/>
        <v/>
      </c>
      <c r="CZ120" s="35"/>
      <c r="DA120" s="58"/>
      <c r="DB120" s="46"/>
      <c r="DC120" s="44"/>
      <c r="DD120" s="44" t="str">
        <f t="shared" si="621"/>
        <v/>
      </c>
      <c r="DE120" s="44"/>
      <c r="DF120" s="44" t="str">
        <f t="shared" si="622"/>
        <v/>
      </c>
      <c r="DG120" s="44"/>
      <c r="DH120" s="44" t="str">
        <f t="shared" si="623"/>
        <v/>
      </c>
      <c r="DI120" s="44"/>
      <c r="DJ120" s="60" t="str">
        <f t="shared" si="624"/>
        <v/>
      </c>
      <c r="DK120" s="67" t="str">
        <f t="shared" si="625"/>
        <v/>
      </c>
      <c r="DL120" s="43" t="str">
        <f t="shared" si="626"/>
        <v/>
      </c>
      <c r="DM120" s="45" t="str">
        <f t="shared" si="627"/>
        <v/>
      </c>
      <c r="DN120" s="35"/>
      <c r="DO120" s="27"/>
      <c r="DP120" s="46"/>
      <c r="DQ120" s="44"/>
      <c r="DR120" s="44" t="str">
        <f t="shared" si="628"/>
        <v/>
      </c>
      <c r="DS120" s="44"/>
      <c r="DT120" s="44" t="str">
        <f t="shared" si="629"/>
        <v/>
      </c>
      <c r="DU120" s="44"/>
      <c r="DV120" s="44" t="str">
        <f t="shared" si="630"/>
        <v/>
      </c>
      <c r="DW120" s="44"/>
      <c r="DX120" s="60" t="str">
        <f t="shared" si="631"/>
        <v/>
      </c>
      <c r="DY120" s="67" t="str">
        <f t="shared" si="632"/>
        <v/>
      </c>
      <c r="DZ120" s="43" t="str">
        <f t="shared" si="633"/>
        <v/>
      </c>
      <c r="EA120" s="45" t="str">
        <f t="shared" si="634"/>
        <v/>
      </c>
      <c r="EB120" s="35"/>
      <c r="EC120" s="27"/>
      <c r="ED120" s="46"/>
      <c r="EE120" s="67"/>
      <c r="EF120" s="44" t="str">
        <f t="shared" si="579"/>
        <v/>
      </c>
      <c r="EG120" s="44"/>
      <c r="EH120" s="44"/>
      <c r="EI120" s="44"/>
      <c r="EJ120" s="44" t="str">
        <f t="shared" si="580"/>
        <v/>
      </c>
      <c r="EK120" s="44"/>
      <c r="EL120" s="44"/>
      <c r="EM120" s="44"/>
      <c r="EN120" s="44" t="str">
        <f t="shared" si="547"/>
        <v/>
      </c>
      <c r="EO120" s="45" t="str">
        <f t="shared" si="548"/>
        <v/>
      </c>
      <c r="EP120" s="35"/>
      <c r="EQ120" s="27"/>
      <c r="ER120" s="46"/>
      <c r="ES120" s="44"/>
      <c r="ET120" s="44" t="str">
        <f t="shared" si="581"/>
        <v/>
      </c>
      <c r="EU120" s="44"/>
      <c r="EV120" s="44" t="str">
        <f t="shared" si="582"/>
        <v/>
      </c>
      <c r="EW120" s="44"/>
      <c r="EX120" s="44" t="str">
        <f t="shared" si="583"/>
        <v/>
      </c>
      <c r="EY120" s="44"/>
      <c r="EZ120" s="44"/>
      <c r="FA120" s="44"/>
      <c r="FB120" s="44" t="str">
        <f t="shared" si="549"/>
        <v/>
      </c>
      <c r="FC120" s="45" t="str">
        <f t="shared" si="550"/>
        <v/>
      </c>
      <c r="FD120" s="35"/>
      <c r="FF120" s="46"/>
      <c r="FG120" s="67"/>
      <c r="FH120" s="44" t="str">
        <f t="shared" si="584"/>
        <v/>
      </c>
      <c r="FI120" s="44"/>
      <c r="FJ120" s="44"/>
      <c r="FK120" s="44"/>
      <c r="FL120" s="44" t="str">
        <f t="shared" si="585"/>
        <v/>
      </c>
      <c r="FM120" s="44"/>
      <c r="FN120" s="44"/>
      <c r="FO120" s="44"/>
      <c r="FP120" s="44" t="str">
        <f t="shared" si="551"/>
        <v/>
      </c>
      <c r="FQ120" s="45" t="str">
        <f t="shared" si="552"/>
        <v/>
      </c>
      <c r="FR120" s="35"/>
      <c r="FT120" s="46"/>
      <c r="FU120" s="67"/>
      <c r="FV120" s="44" t="str">
        <f t="shared" si="586"/>
        <v/>
      </c>
      <c r="FW120" s="44"/>
      <c r="FX120" s="44"/>
      <c r="FY120" s="44"/>
      <c r="FZ120" s="44" t="str">
        <f t="shared" si="587"/>
        <v/>
      </c>
      <c r="GA120" s="44"/>
      <c r="GB120" s="44"/>
      <c r="GC120" s="44"/>
      <c r="GD120" s="44" t="str">
        <f t="shared" si="553"/>
        <v/>
      </c>
      <c r="GE120" s="45" t="str">
        <f t="shared" si="554"/>
        <v/>
      </c>
      <c r="GF120" s="35"/>
      <c r="GH120" s="46"/>
      <c r="GI120" s="67"/>
      <c r="GJ120" s="44" t="str">
        <f t="shared" si="588"/>
        <v/>
      </c>
      <c r="GK120" s="44"/>
      <c r="GL120" s="44"/>
      <c r="GM120" s="44"/>
      <c r="GN120" s="44" t="str">
        <f t="shared" si="589"/>
        <v/>
      </c>
      <c r="GO120" s="44"/>
      <c r="GP120" s="44"/>
      <c r="GQ120" s="44"/>
      <c r="GR120" s="44" t="str">
        <f t="shared" si="555"/>
        <v/>
      </c>
      <c r="GS120" s="45" t="str">
        <f t="shared" si="556"/>
        <v/>
      </c>
      <c r="GT120" s="35"/>
      <c r="GU120" s="27"/>
      <c r="GV120" s="46"/>
      <c r="GW120" s="67"/>
      <c r="GX120" s="44" t="str">
        <f t="shared" si="590"/>
        <v/>
      </c>
      <c r="GY120" s="44"/>
      <c r="GZ120" s="44"/>
      <c r="HA120" s="44"/>
      <c r="HB120" s="44" t="str">
        <f t="shared" si="591"/>
        <v/>
      </c>
      <c r="HC120" s="44"/>
      <c r="HD120" s="44"/>
      <c r="HE120" s="44"/>
      <c r="HF120" s="44" t="str">
        <f t="shared" si="557"/>
        <v/>
      </c>
      <c r="HG120" s="45" t="str">
        <f t="shared" si="558"/>
        <v/>
      </c>
      <c r="HH120" s="35"/>
      <c r="HJ120" s="46"/>
      <c r="HK120" s="67"/>
      <c r="HL120" s="44" t="str">
        <f t="shared" si="592"/>
        <v/>
      </c>
      <c r="HM120" s="44"/>
      <c r="HN120" s="44"/>
      <c r="HO120" s="44"/>
      <c r="HP120" s="44" t="str">
        <f t="shared" si="593"/>
        <v/>
      </c>
      <c r="HQ120" s="44"/>
      <c r="HR120" s="44"/>
      <c r="HS120" s="44"/>
      <c r="HT120" s="44" t="str">
        <f t="shared" si="559"/>
        <v/>
      </c>
      <c r="HU120" s="45" t="str">
        <f t="shared" si="560"/>
        <v/>
      </c>
      <c r="HV120" s="35"/>
      <c r="HW120" s="61"/>
      <c r="HX120" s="46"/>
      <c r="HY120" s="44"/>
      <c r="HZ120" s="44" t="str">
        <f t="shared" si="635"/>
        <v/>
      </c>
      <c r="IA120" s="44"/>
      <c r="IB120" s="44" t="str">
        <f t="shared" si="636"/>
        <v/>
      </c>
      <c r="IC120" s="44"/>
      <c r="ID120" s="44" t="str">
        <f t="shared" si="637"/>
        <v/>
      </c>
      <c r="IE120" s="44"/>
      <c r="IF120" s="60" t="str">
        <f>IF(HY119="","",IF116)</f>
        <v/>
      </c>
      <c r="IG120" s="67" t="str">
        <f>IF(HY119="","",IG116)</f>
        <v/>
      </c>
      <c r="IH120" s="43" t="str">
        <f t="shared" si="638"/>
        <v/>
      </c>
      <c r="II120" s="45" t="str">
        <f>IF(ID120="","",IH120/(HZ120*100))</f>
        <v/>
      </c>
      <c r="IJ120" s="35"/>
      <c r="IL120" s="46"/>
      <c r="IM120" s="44"/>
      <c r="IN120" s="44" t="str">
        <f t="shared" si="639"/>
        <v/>
      </c>
      <c r="IO120" s="44"/>
      <c r="IP120" s="44" t="str">
        <f t="shared" si="640"/>
        <v/>
      </c>
      <c r="IQ120" s="44"/>
      <c r="IR120" s="44" t="str">
        <f t="shared" si="641"/>
        <v/>
      </c>
      <c r="IS120" s="44"/>
      <c r="IT120" s="60" t="str">
        <f t="shared" si="533"/>
        <v/>
      </c>
      <c r="IU120" s="67" t="str">
        <f t="shared" si="534"/>
        <v/>
      </c>
      <c r="IV120" s="43" t="str">
        <f t="shared" si="642"/>
        <v/>
      </c>
      <c r="IW120" s="45" t="str">
        <f t="shared" si="643"/>
        <v/>
      </c>
      <c r="IX120" s="35"/>
      <c r="IY120" s="33"/>
      <c r="IZ120" s="46"/>
      <c r="JA120" s="44"/>
      <c r="JB120" s="44" t="str">
        <f t="shared" si="644"/>
        <v/>
      </c>
      <c r="JC120" s="44"/>
      <c r="JD120" s="44" t="str">
        <f t="shared" si="645"/>
        <v/>
      </c>
      <c r="JE120" s="44"/>
      <c r="JF120" s="44" t="str">
        <f t="shared" si="646"/>
        <v/>
      </c>
      <c r="JG120" s="44"/>
      <c r="JH120" s="60" t="str">
        <f t="shared" si="647"/>
        <v/>
      </c>
      <c r="JI120" s="67" t="str">
        <f t="shared" si="648"/>
        <v/>
      </c>
      <c r="JJ120" s="43" t="str">
        <f t="shared" si="649"/>
        <v/>
      </c>
      <c r="JK120" s="45" t="str">
        <f t="shared" si="650"/>
        <v/>
      </c>
      <c r="JL120" s="35"/>
      <c r="JM120" s="27"/>
      <c r="JN120" s="46"/>
      <c r="JO120" s="44"/>
      <c r="JP120" s="44" t="str">
        <f t="shared" si="651"/>
        <v/>
      </c>
      <c r="JQ120" s="44"/>
      <c r="JR120" s="44" t="str">
        <f t="shared" si="652"/>
        <v/>
      </c>
      <c r="JS120" s="44"/>
      <c r="JT120" s="44" t="str">
        <f t="shared" si="653"/>
        <v/>
      </c>
      <c r="JU120" s="44"/>
      <c r="JV120" s="60" t="str">
        <f t="shared" ref="JV120:JV130" si="669">IF(JO120="","",JV116)</f>
        <v/>
      </c>
      <c r="JW120" s="67" t="str">
        <f t="shared" si="654"/>
        <v/>
      </c>
      <c r="JX120" s="43" t="str">
        <f t="shared" si="655"/>
        <v/>
      </c>
      <c r="JY120" s="45" t="str">
        <f t="shared" si="656"/>
        <v/>
      </c>
      <c r="JZ120" s="35"/>
      <c r="KA120" s="61"/>
      <c r="KB120" s="46"/>
      <c r="KC120" s="44"/>
      <c r="KD120" s="44" t="str">
        <f t="shared" si="657"/>
        <v/>
      </c>
      <c r="KE120" s="44"/>
      <c r="KF120" s="44" t="str">
        <f t="shared" si="658"/>
        <v/>
      </c>
      <c r="KG120" s="44"/>
      <c r="KH120" s="44" t="str">
        <f t="shared" si="659"/>
        <v/>
      </c>
      <c r="KI120" s="44"/>
      <c r="KJ120" s="60" t="str">
        <f t="shared" si="660"/>
        <v/>
      </c>
      <c r="KK120" s="67" t="str">
        <f t="shared" si="661"/>
        <v/>
      </c>
      <c r="KL120" s="43" t="str">
        <f t="shared" si="662"/>
        <v/>
      </c>
      <c r="KM120" s="45" t="str">
        <f t="shared" si="663"/>
        <v/>
      </c>
      <c r="KN120" s="35"/>
      <c r="KO120" s="27"/>
      <c r="KP120" s="46"/>
      <c r="KQ120" s="44"/>
      <c r="KR120" s="44" t="str">
        <f t="shared" si="664"/>
        <v/>
      </c>
      <c r="KS120" s="44"/>
      <c r="KT120" s="44" t="str">
        <f t="shared" si="665"/>
        <v/>
      </c>
      <c r="KU120" s="44"/>
      <c r="KV120" s="44" t="str">
        <f t="shared" si="666"/>
        <v/>
      </c>
      <c r="KW120" s="44"/>
      <c r="KX120" s="60" t="str">
        <f t="shared" si="535"/>
        <v/>
      </c>
      <c r="KY120" s="67" t="str">
        <f t="shared" si="536"/>
        <v/>
      </c>
      <c r="KZ120" s="43" t="str">
        <f t="shared" si="667"/>
        <v/>
      </c>
      <c r="LA120" s="45" t="str">
        <f t="shared" si="668"/>
        <v/>
      </c>
      <c r="LB120" s="35"/>
      <c r="LC120" s="27"/>
      <c r="LD120" s="51"/>
      <c r="LE120" s="43"/>
      <c r="LF120" s="93" t="str">
        <f>IF(LE120="","",LE120-LE117)</f>
        <v/>
      </c>
      <c r="LG120" s="43"/>
      <c r="LH120" s="43"/>
      <c r="LI120" s="43"/>
      <c r="LJ120" s="87"/>
      <c r="LK120" s="43"/>
      <c r="LL120" s="72"/>
      <c r="LM120" s="67"/>
      <c r="LN120" s="87" t="str">
        <f t="shared" si="459"/>
        <v/>
      </c>
      <c r="LO120" s="54"/>
      <c r="LP120" s="35"/>
      <c r="LQ120" s="27"/>
      <c r="LR120" s="46"/>
      <c r="LS120" s="67"/>
      <c r="LT120" s="44" t="str">
        <f t="shared" si="594"/>
        <v/>
      </c>
      <c r="LU120" s="44"/>
      <c r="LV120" s="44"/>
      <c r="LW120" s="44"/>
      <c r="LX120" s="44" t="str">
        <f t="shared" si="595"/>
        <v/>
      </c>
      <c r="LY120" s="44"/>
      <c r="LZ120" s="44"/>
      <c r="MA120" s="44"/>
      <c r="MB120" s="44" t="str">
        <f t="shared" si="561"/>
        <v/>
      </c>
      <c r="MC120" s="45" t="str">
        <f t="shared" si="562"/>
        <v/>
      </c>
      <c r="MD120" s="35"/>
      <c r="ME120" s="27"/>
      <c r="MF120" s="46"/>
      <c r="MG120" s="67"/>
      <c r="MH120" s="44" t="str">
        <f t="shared" si="596"/>
        <v/>
      </c>
      <c r="MI120" s="44"/>
      <c r="MJ120" s="44"/>
      <c r="MK120" s="44"/>
      <c r="ML120" s="44" t="str">
        <f t="shared" si="597"/>
        <v/>
      </c>
      <c r="MM120" s="44"/>
      <c r="MN120" s="44"/>
      <c r="MO120" s="44"/>
      <c r="MP120" s="44" t="str">
        <f t="shared" si="563"/>
        <v/>
      </c>
      <c r="MQ120" s="45" t="str">
        <f t="shared" si="564"/>
        <v/>
      </c>
      <c r="MR120" s="35"/>
      <c r="MS120" s="27"/>
      <c r="MT120" s="46"/>
      <c r="MU120" s="67"/>
      <c r="MV120" s="44" t="str">
        <f t="shared" si="598"/>
        <v/>
      </c>
      <c r="MW120" s="44"/>
      <c r="MX120" s="44"/>
      <c r="MY120" s="44"/>
      <c r="MZ120" s="44" t="str">
        <f t="shared" si="599"/>
        <v/>
      </c>
      <c r="NA120" s="44"/>
      <c r="NB120" s="44"/>
      <c r="NC120" s="44"/>
      <c r="ND120" s="44" t="str">
        <f t="shared" si="565"/>
        <v/>
      </c>
      <c r="NE120" s="45" t="str">
        <f t="shared" si="566"/>
        <v/>
      </c>
      <c r="NF120" s="35"/>
      <c r="NG120" s="27"/>
      <c r="NH120" s="46"/>
      <c r="NI120" s="67"/>
      <c r="NJ120" s="44" t="str">
        <f t="shared" si="600"/>
        <v/>
      </c>
      <c r="NK120" s="44"/>
      <c r="NL120" s="44"/>
      <c r="NM120" s="44"/>
      <c r="NN120" s="44" t="str">
        <f t="shared" si="601"/>
        <v/>
      </c>
      <c r="NO120" s="44"/>
      <c r="NP120" s="44"/>
      <c r="NQ120" s="44"/>
      <c r="NR120" s="44" t="str">
        <f t="shared" si="567"/>
        <v/>
      </c>
      <c r="NS120" s="45" t="str">
        <f t="shared" si="568"/>
        <v/>
      </c>
      <c r="NT120" s="35"/>
    </row>
    <row r="121" spans="1:384" x14ac:dyDescent="0.2">
      <c r="A121" s="38"/>
      <c r="B121" s="39"/>
      <c r="C121" s="40"/>
      <c r="D121" s="40"/>
      <c r="E121" s="41"/>
      <c r="F121" s="41"/>
      <c r="G121" s="40"/>
      <c r="H121" s="42"/>
      <c r="I121" s="44"/>
      <c r="J121" s="44" t="str">
        <f t="shared" si="569"/>
        <v/>
      </c>
      <c r="K121" s="44"/>
      <c r="L121" s="44"/>
      <c r="M121" s="44"/>
      <c r="N121" s="44" t="str">
        <f t="shared" si="570"/>
        <v/>
      </c>
      <c r="O121" s="44"/>
      <c r="P121" s="44"/>
      <c r="Q121" s="44"/>
      <c r="R121" s="44" t="str">
        <f t="shared" si="539"/>
        <v/>
      </c>
      <c r="S121" s="45" t="str">
        <f t="shared" si="540"/>
        <v/>
      </c>
      <c r="T121" s="35"/>
      <c r="U121" s="27"/>
      <c r="V121" s="46"/>
      <c r="W121" s="67"/>
      <c r="X121" s="44" t="str">
        <f t="shared" si="571"/>
        <v/>
      </c>
      <c r="Y121" s="44"/>
      <c r="Z121" s="44"/>
      <c r="AA121" s="44"/>
      <c r="AB121" s="44" t="str">
        <f t="shared" si="572"/>
        <v/>
      </c>
      <c r="AC121" s="44"/>
      <c r="AD121" s="44"/>
      <c r="AE121" s="44"/>
      <c r="AF121" s="44" t="str">
        <f t="shared" si="541"/>
        <v/>
      </c>
      <c r="AG121" s="45" t="str">
        <f t="shared" si="542"/>
        <v/>
      </c>
      <c r="AH121" s="35"/>
      <c r="AI121" s="27"/>
      <c r="AJ121" s="46"/>
      <c r="AK121" s="44"/>
      <c r="AL121" s="44" t="str">
        <f t="shared" si="573"/>
        <v/>
      </c>
      <c r="AM121" s="44"/>
      <c r="AN121" s="44" t="str">
        <f t="shared" si="574"/>
        <v/>
      </c>
      <c r="AO121" s="44"/>
      <c r="AP121" s="44" t="str">
        <f t="shared" si="575"/>
        <v/>
      </c>
      <c r="AQ121" s="44"/>
      <c r="AR121" s="44"/>
      <c r="AS121" s="44"/>
      <c r="AT121" s="44" t="str">
        <f t="shared" si="543"/>
        <v/>
      </c>
      <c r="AU121" s="45" t="str">
        <f t="shared" si="544"/>
        <v/>
      </c>
      <c r="AV121" s="35"/>
      <c r="AW121" s="27"/>
      <c r="AX121" s="46"/>
      <c r="AY121" s="44"/>
      <c r="AZ121" s="44" t="str">
        <f t="shared" si="576"/>
        <v/>
      </c>
      <c r="BA121" s="44"/>
      <c r="BB121" s="44" t="str">
        <f t="shared" si="577"/>
        <v/>
      </c>
      <c r="BC121" s="44"/>
      <c r="BD121" s="44" t="str">
        <f t="shared" si="578"/>
        <v/>
      </c>
      <c r="BE121" s="44"/>
      <c r="BF121" s="44"/>
      <c r="BG121" s="44"/>
      <c r="BH121" s="44" t="str">
        <f t="shared" si="545"/>
        <v/>
      </c>
      <c r="BI121" s="45" t="str">
        <f t="shared" si="546"/>
        <v/>
      </c>
      <c r="BJ121" s="35"/>
      <c r="BK121" s="50"/>
      <c r="BL121" s="46"/>
      <c r="BM121" s="44"/>
      <c r="BN121" s="44" t="str">
        <f t="shared" si="602"/>
        <v/>
      </c>
      <c r="BO121" s="44"/>
      <c r="BP121" s="44" t="str">
        <f t="shared" si="603"/>
        <v/>
      </c>
      <c r="BQ121" s="44"/>
      <c r="BR121" s="44" t="str">
        <f t="shared" si="604"/>
        <v/>
      </c>
      <c r="BS121" s="44"/>
      <c r="BT121" s="60" t="str">
        <f t="shared" si="605"/>
        <v/>
      </c>
      <c r="BU121" s="67" t="str">
        <f t="shared" si="606"/>
        <v/>
      </c>
      <c r="BV121" s="44" t="str">
        <f t="shared" si="607"/>
        <v/>
      </c>
      <c r="BW121" s="45" t="str">
        <f t="shared" si="608"/>
        <v/>
      </c>
      <c r="BX121" s="35"/>
      <c r="BY121" s="27"/>
      <c r="BZ121" s="46"/>
      <c r="CA121" s="44"/>
      <c r="CB121" s="44" t="str">
        <f t="shared" si="609"/>
        <v/>
      </c>
      <c r="CC121" s="44"/>
      <c r="CD121" s="44" t="str">
        <f t="shared" si="610"/>
        <v/>
      </c>
      <c r="CE121" s="44"/>
      <c r="CF121" s="44" t="str">
        <f t="shared" si="611"/>
        <v/>
      </c>
      <c r="CG121" s="44"/>
      <c r="CH121" s="60" t="str">
        <f t="shared" si="612"/>
        <v/>
      </c>
      <c r="CI121" s="67" t="str">
        <f t="shared" si="613"/>
        <v/>
      </c>
      <c r="CJ121" s="44" t="str">
        <f t="shared" si="614"/>
        <v/>
      </c>
      <c r="CK121" s="45" t="str">
        <f t="shared" si="615"/>
        <v/>
      </c>
      <c r="CL121" s="35"/>
      <c r="CM121" s="27"/>
      <c r="CN121" s="46"/>
      <c r="CO121" s="44"/>
      <c r="CP121" s="44" t="str">
        <f t="shared" si="616"/>
        <v/>
      </c>
      <c r="CQ121" s="44"/>
      <c r="CR121" s="44" t="str">
        <f t="shared" si="617"/>
        <v/>
      </c>
      <c r="CS121" s="44"/>
      <c r="CT121" s="44" t="str">
        <f t="shared" si="618"/>
        <v/>
      </c>
      <c r="CU121" s="44"/>
      <c r="CV121" s="60" t="str">
        <f t="shared" si="531"/>
        <v/>
      </c>
      <c r="CW121" s="67" t="str">
        <f t="shared" si="532"/>
        <v/>
      </c>
      <c r="CX121" s="44" t="str">
        <f t="shared" si="619"/>
        <v/>
      </c>
      <c r="CY121" s="45" t="str">
        <f t="shared" si="620"/>
        <v/>
      </c>
      <c r="CZ121" s="35"/>
      <c r="DA121" s="58"/>
      <c r="DB121" s="46"/>
      <c r="DC121" s="44"/>
      <c r="DD121" s="44" t="str">
        <f t="shared" si="621"/>
        <v/>
      </c>
      <c r="DE121" s="44"/>
      <c r="DF121" s="44" t="str">
        <f t="shared" si="622"/>
        <v/>
      </c>
      <c r="DG121" s="44"/>
      <c r="DH121" s="44" t="str">
        <f t="shared" si="623"/>
        <v/>
      </c>
      <c r="DI121" s="44"/>
      <c r="DJ121" s="60" t="str">
        <f t="shared" si="624"/>
        <v/>
      </c>
      <c r="DK121" s="67" t="str">
        <f t="shared" si="625"/>
        <v/>
      </c>
      <c r="DL121" s="44" t="str">
        <f t="shared" si="626"/>
        <v/>
      </c>
      <c r="DM121" s="45" t="str">
        <f t="shared" si="627"/>
        <v/>
      </c>
      <c r="DN121" s="35"/>
      <c r="DO121" s="27"/>
      <c r="DP121" s="46"/>
      <c r="DQ121" s="44"/>
      <c r="DR121" s="44" t="str">
        <f t="shared" si="628"/>
        <v/>
      </c>
      <c r="DS121" s="44"/>
      <c r="DT121" s="44" t="str">
        <f t="shared" si="629"/>
        <v/>
      </c>
      <c r="DU121" s="44"/>
      <c r="DV121" s="44" t="str">
        <f t="shared" si="630"/>
        <v/>
      </c>
      <c r="DW121" s="44"/>
      <c r="DX121" s="60" t="str">
        <f t="shared" si="631"/>
        <v/>
      </c>
      <c r="DY121" s="67" t="str">
        <f t="shared" si="632"/>
        <v/>
      </c>
      <c r="DZ121" s="44" t="str">
        <f t="shared" si="633"/>
        <v/>
      </c>
      <c r="EA121" s="45" t="str">
        <f t="shared" si="634"/>
        <v/>
      </c>
      <c r="EB121" s="35"/>
      <c r="EC121" s="27"/>
      <c r="ED121" s="46"/>
      <c r="EE121" s="67"/>
      <c r="EF121" s="44" t="str">
        <f t="shared" si="579"/>
        <v/>
      </c>
      <c r="EG121" s="44"/>
      <c r="EH121" s="44"/>
      <c r="EI121" s="44"/>
      <c r="EJ121" s="44" t="str">
        <f t="shared" si="580"/>
        <v/>
      </c>
      <c r="EK121" s="44"/>
      <c r="EL121" s="44"/>
      <c r="EM121" s="44"/>
      <c r="EN121" s="44" t="str">
        <f t="shared" si="547"/>
        <v/>
      </c>
      <c r="EO121" s="45" t="str">
        <f t="shared" si="548"/>
        <v/>
      </c>
      <c r="EP121" s="35"/>
      <c r="EQ121" s="27"/>
      <c r="ER121" s="46"/>
      <c r="ES121" s="44"/>
      <c r="ET121" s="44" t="str">
        <f t="shared" si="581"/>
        <v/>
      </c>
      <c r="EU121" s="44"/>
      <c r="EV121" s="44" t="str">
        <f t="shared" si="582"/>
        <v/>
      </c>
      <c r="EW121" s="44"/>
      <c r="EX121" s="44" t="str">
        <f t="shared" si="583"/>
        <v/>
      </c>
      <c r="EY121" s="44"/>
      <c r="EZ121" s="44"/>
      <c r="FA121" s="44"/>
      <c r="FB121" s="44" t="str">
        <f t="shared" si="549"/>
        <v/>
      </c>
      <c r="FC121" s="45" t="str">
        <f t="shared" si="550"/>
        <v/>
      </c>
      <c r="FD121" s="35"/>
      <c r="FF121" s="46"/>
      <c r="FG121" s="67"/>
      <c r="FH121" s="44" t="str">
        <f t="shared" si="584"/>
        <v/>
      </c>
      <c r="FI121" s="44"/>
      <c r="FJ121" s="44"/>
      <c r="FK121" s="44"/>
      <c r="FL121" s="44" t="str">
        <f t="shared" si="585"/>
        <v/>
      </c>
      <c r="FM121" s="44"/>
      <c r="FN121" s="44"/>
      <c r="FO121" s="44"/>
      <c r="FP121" s="44" t="str">
        <f t="shared" si="551"/>
        <v/>
      </c>
      <c r="FQ121" s="45" t="str">
        <f t="shared" si="552"/>
        <v/>
      </c>
      <c r="FR121" s="35"/>
      <c r="FT121" s="46"/>
      <c r="FU121" s="67"/>
      <c r="FV121" s="44" t="str">
        <f t="shared" si="586"/>
        <v/>
      </c>
      <c r="FW121" s="44"/>
      <c r="FX121" s="44"/>
      <c r="FY121" s="44"/>
      <c r="FZ121" s="44" t="str">
        <f t="shared" si="587"/>
        <v/>
      </c>
      <c r="GA121" s="44"/>
      <c r="GB121" s="44"/>
      <c r="GC121" s="44"/>
      <c r="GD121" s="44" t="str">
        <f t="shared" si="553"/>
        <v/>
      </c>
      <c r="GE121" s="45" t="str">
        <f t="shared" si="554"/>
        <v/>
      </c>
      <c r="GF121" s="35"/>
      <c r="GH121" s="46"/>
      <c r="GI121" s="67"/>
      <c r="GJ121" s="44" t="str">
        <f t="shared" si="588"/>
        <v/>
      </c>
      <c r="GK121" s="44"/>
      <c r="GL121" s="44"/>
      <c r="GM121" s="44"/>
      <c r="GN121" s="44" t="str">
        <f t="shared" si="589"/>
        <v/>
      </c>
      <c r="GO121" s="44"/>
      <c r="GP121" s="44"/>
      <c r="GQ121" s="44"/>
      <c r="GR121" s="44" t="str">
        <f t="shared" si="555"/>
        <v/>
      </c>
      <c r="GS121" s="45" t="str">
        <f t="shared" si="556"/>
        <v/>
      </c>
      <c r="GT121" s="35"/>
      <c r="GU121" s="27"/>
      <c r="GV121" s="46"/>
      <c r="GW121" s="67"/>
      <c r="GX121" s="44" t="str">
        <f t="shared" si="590"/>
        <v/>
      </c>
      <c r="GY121" s="44"/>
      <c r="GZ121" s="44"/>
      <c r="HA121" s="44"/>
      <c r="HB121" s="44" t="str">
        <f t="shared" si="591"/>
        <v/>
      </c>
      <c r="HC121" s="44"/>
      <c r="HD121" s="44"/>
      <c r="HE121" s="44"/>
      <c r="HF121" s="44" t="str">
        <f t="shared" si="557"/>
        <v/>
      </c>
      <c r="HG121" s="45" t="str">
        <f t="shared" si="558"/>
        <v/>
      </c>
      <c r="HH121" s="35"/>
      <c r="HJ121" s="46"/>
      <c r="HK121" s="67"/>
      <c r="HL121" s="44" t="str">
        <f t="shared" si="592"/>
        <v/>
      </c>
      <c r="HM121" s="44"/>
      <c r="HN121" s="44"/>
      <c r="HO121" s="44"/>
      <c r="HP121" s="44" t="str">
        <f t="shared" si="593"/>
        <v/>
      </c>
      <c r="HQ121" s="44"/>
      <c r="HR121" s="44"/>
      <c r="HS121" s="44"/>
      <c r="HT121" s="44" t="str">
        <f t="shared" si="559"/>
        <v/>
      </c>
      <c r="HU121" s="45" t="str">
        <f t="shared" si="560"/>
        <v/>
      </c>
      <c r="HV121" s="35"/>
      <c r="HW121" s="61"/>
      <c r="HX121" s="46"/>
      <c r="HY121" s="44"/>
      <c r="HZ121" s="44" t="str">
        <f t="shared" si="635"/>
        <v/>
      </c>
      <c r="IA121" s="44"/>
      <c r="IB121" s="44" t="str">
        <f t="shared" si="636"/>
        <v/>
      </c>
      <c r="IC121" s="44"/>
      <c r="ID121" s="44" t="str">
        <f t="shared" si="637"/>
        <v/>
      </c>
      <c r="IE121" s="44"/>
      <c r="IF121" s="60" t="str">
        <f>IF(HY119="","",IF117)</f>
        <v/>
      </c>
      <c r="IG121" s="67" t="str">
        <f>IF(HY119="","",IG117)</f>
        <v/>
      </c>
      <c r="IH121" s="44" t="str">
        <f t="shared" si="638"/>
        <v/>
      </c>
      <c r="II121" s="45" t="str">
        <f>IF(ID121="","",IH121/(HZ120*100))</f>
        <v/>
      </c>
      <c r="IJ121" s="35"/>
      <c r="IL121" s="46"/>
      <c r="IM121" s="44"/>
      <c r="IN121" s="44" t="str">
        <f t="shared" si="639"/>
        <v/>
      </c>
      <c r="IO121" s="44"/>
      <c r="IP121" s="44" t="str">
        <f t="shared" si="640"/>
        <v/>
      </c>
      <c r="IQ121" s="44"/>
      <c r="IR121" s="44" t="str">
        <f t="shared" si="641"/>
        <v/>
      </c>
      <c r="IS121" s="44"/>
      <c r="IT121" s="60" t="str">
        <f t="shared" si="533"/>
        <v/>
      </c>
      <c r="IU121" s="67" t="str">
        <f t="shared" si="534"/>
        <v/>
      </c>
      <c r="IV121" s="44" t="str">
        <f t="shared" si="642"/>
        <v/>
      </c>
      <c r="IW121" s="45" t="str">
        <f t="shared" si="643"/>
        <v/>
      </c>
      <c r="IX121" s="35"/>
      <c r="IY121" s="33"/>
      <c r="IZ121" s="46"/>
      <c r="JA121" s="44"/>
      <c r="JB121" s="44" t="str">
        <f t="shared" si="644"/>
        <v/>
      </c>
      <c r="JC121" s="44"/>
      <c r="JD121" s="44" t="str">
        <f t="shared" si="645"/>
        <v/>
      </c>
      <c r="JE121" s="44"/>
      <c r="JF121" s="44" t="str">
        <f t="shared" si="646"/>
        <v/>
      </c>
      <c r="JG121" s="44"/>
      <c r="JH121" s="60" t="str">
        <f t="shared" si="647"/>
        <v/>
      </c>
      <c r="JI121" s="67" t="str">
        <f t="shared" si="648"/>
        <v/>
      </c>
      <c r="JJ121" s="44" t="str">
        <f t="shared" si="649"/>
        <v/>
      </c>
      <c r="JK121" s="45" t="str">
        <f t="shared" si="650"/>
        <v/>
      </c>
      <c r="JL121" s="35"/>
      <c r="JM121" s="27"/>
      <c r="JN121" s="46"/>
      <c r="JO121" s="44"/>
      <c r="JP121" s="44" t="str">
        <f t="shared" si="651"/>
        <v/>
      </c>
      <c r="JQ121" s="44"/>
      <c r="JR121" s="44" t="str">
        <f t="shared" si="652"/>
        <v/>
      </c>
      <c r="JS121" s="44"/>
      <c r="JT121" s="44" t="str">
        <f t="shared" si="653"/>
        <v/>
      </c>
      <c r="JU121" s="44"/>
      <c r="JV121" s="60" t="str">
        <f t="shared" si="669"/>
        <v/>
      </c>
      <c r="JW121" s="67" t="str">
        <f t="shared" si="654"/>
        <v/>
      </c>
      <c r="JX121" s="44" t="str">
        <f t="shared" si="655"/>
        <v/>
      </c>
      <c r="JY121" s="45" t="str">
        <f t="shared" si="656"/>
        <v/>
      </c>
      <c r="JZ121" s="35"/>
      <c r="KA121" s="61"/>
      <c r="KB121" s="46"/>
      <c r="KC121" s="44"/>
      <c r="KD121" s="44" t="str">
        <f t="shared" si="657"/>
        <v/>
      </c>
      <c r="KE121" s="44"/>
      <c r="KF121" s="44" t="str">
        <f t="shared" si="658"/>
        <v/>
      </c>
      <c r="KG121" s="44"/>
      <c r="KH121" s="44" t="str">
        <f t="shared" si="659"/>
        <v/>
      </c>
      <c r="KI121" s="44"/>
      <c r="KJ121" s="60" t="str">
        <f t="shared" si="660"/>
        <v/>
      </c>
      <c r="KK121" s="67" t="str">
        <f t="shared" si="661"/>
        <v/>
      </c>
      <c r="KL121" s="44" t="str">
        <f t="shared" si="662"/>
        <v/>
      </c>
      <c r="KM121" s="45" t="str">
        <f t="shared" si="663"/>
        <v/>
      </c>
      <c r="KN121" s="35"/>
      <c r="KO121" s="27"/>
      <c r="KP121" s="46"/>
      <c r="KQ121" s="44"/>
      <c r="KR121" s="44" t="str">
        <f t="shared" si="664"/>
        <v/>
      </c>
      <c r="KS121" s="44"/>
      <c r="KT121" s="44" t="str">
        <f t="shared" si="665"/>
        <v/>
      </c>
      <c r="KU121" s="44"/>
      <c r="KV121" s="44" t="str">
        <f t="shared" si="666"/>
        <v/>
      </c>
      <c r="KW121" s="44"/>
      <c r="KX121" s="60" t="str">
        <f t="shared" si="535"/>
        <v/>
      </c>
      <c r="KY121" s="67" t="str">
        <f t="shared" si="536"/>
        <v/>
      </c>
      <c r="KZ121" s="44" t="str">
        <f t="shared" si="667"/>
        <v/>
      </c>
      <c r="LA121" s="45" t="str">
        <f t="shared" si="668"/>
        <v/>
      </c>
      <c r="LB121" s="35"/>
      <c r="LC121" s="27"/>
      <c r="LD121" s="51"/>
      <c r="LE121" s="43"/>
      <c r="LF121" s="44"/>
      <c r="LG121" s="44"/>
      <c r="LH121" s="44"/>
      <c r="LI121" s="44"/>
      <c r="LJ121" s="44"/>
      <c r="LK121" s="44"/>
      <c r="LL121" s="60"/>
      <c r="LM121" s="67"/>
      <c r="LN121" s="44" t="str">
        <f t="shared" si="459"/>
        <v/>
      </c>
      <c r="LO121" s="45"/>
      <c r="LP121" s="35"/>
      <c r="LQ121" s="27"/>
      <c r="LR121" s="46"/>
      <c r="LS121" s="67"/>
      <c r="LT121" s="44" t="str">
        <f t="shared" si="594"/>
        <v/>
      </c>
      <c r="LU121" s="44"/>
      <c r="LV121" s="44"/>
      <c r="LW121" s="44"/>
      <c r="LX121" s="44" t="str">
        <f t="shared" si="595"/>
        <v/>
      </c>
      <c r="LY121" s="44"/>
      <c r="LZ121" s="44"/>
      <c r="MA121" s="44"/>
      <c r="MB121" s="44" t="str">
        <f t="shared" si="561"/>
        <v/>
      </c>
      <c r="MC121" s="45" t="str">
        <f t="shared" si="562"/>
        <v/>
      </c>
      <c r="MD121" s="35"/>
      <c r="ME121" s="27"/>
      <c r="MF121" s="46"/>
      <c r="MG121" s="67"/>
      <c r="MH121" s="44" t="str">
        <f t="shared" si="596"/>
        <v/>
      </c>
      <c r="MI121" s="44"/>
      <c r="MJ121" s="44"/>
      <c r="MK121" s="44"/>
      <c r="ML121" s="44" t="str">
        <f t="shared" si="597"/>
        <v/>
      </c>
      <c r="MM121" s="44"/>
      <c r="MN121" s="44"/>
      <c r="MO121" s="44"/>
      <c r="MP121" s="44" t="str">
        <f t="shared" si="563"/>
        <v/>
      </c>
      <c r="MQ121" s="45" t="str">
        <f t="shared" si="564"/>
        <v/>
      </c>
      <c r="MR121" s="35"/>
      <c r="MS121" s="27"/>
      <c r="MT121" s="46"/>
      <c r="MU121" s="67"/>
      <c r="MV121" s="44" t="str">
        <f t="shared" si="598"/>
        <v/>
      </c>
      <c r="MW121" s="44"/>
      <c r="MX121" s="44"/>
      <c r="MY121" s="44"/>
      <c r="MZ121" s="44" t="str">
        <f t="shared" si="599"/>
        <v/>
      </c>
      <c r="NA121" s="44"/>
      <c r="NB121" s="44"/>
      <c r="NC121" s="44"/>
      <c r="ND121" s="44" t="str">
        <f t="shared" si="565"/>
        <v/>
      </c>
      <c r="NE121" s="45" t="str">
        <f t="shared" si="566"/>
        <v/>
      </c>
      <c r="NF121" s="35"/>
      <c r="NG121" s="27"/>
      <c r="NH121" s="46"/>
      <c r="NI121" s="67"/>
      <c r="NJ121" s="44" t="str">
        <f t="shared" si="600"/>
        <v/>
      </c>
      <c r="NK121" s="44"/>
      <c r="NL121" s="44"/>
      <c r="NM121" s="44"/>
      <c r="NN121" s="44" t="str">
        <f t="shared" si="601"/>
        <v/>
      </c>
      <c r="NO121" s="44"/>
      <c r="NP121" s="44"/>
      <c r="NQ121" s="44"/>
      <c r="NR121" s="44" t="str">
        <f t="shared" si="567"/>
        <v/>
      </c>
      <c r="NS121" s="45" t="str">
        <f t="shared" si="568"/>
        <v/>
      </c>
      <c r="NT121" s="35"/>
    </row>
    <row r="122" spans="1:384" ht="15" customHeight="1" thickBot="1" x14ac:dyDescent="0.25">
      <c r="A122" s="38"/>
      <c r="B122" s="39"/>
      <c r="C122" s="40"/>
      <c r="D122" s="40"/>
      <c r="E122" s="41"/>
      <c r="F122" s="41"/>
      <c r="G122" s="40"/>
      <c r="H122" s="42"/>
      <c r="I122" s="44"/>
      <c r="J122" s="44" t="str">
        <f t="shared" si="569"/>
        <v/>
      </c>
      <c r="K122" s="44"/>
      <c r="L122" s="44"/>
      <c r="M122" s="44"/>
      <c r="N122" s="44" t="str">
        <f t="shared" si="570"/>
        <v/>
      </c>
      <c r="O122" s="44"/>
      <c r="P122" s="44"/>
      <c r="Q122" s="44"/>
      <c r="R122" s="44" t="str">
        <f t="shared" si="539"/>
        <v/>
      </c>
      <c r="S122" s="45" t="str">
        <f t="shared" si="540"/>
        <v/>
      </c>
      <c r="T122" s="35"/>
      <c r="U122" s="27"/>
      <c r="V122" s="46"/>
      <c r="W122" s="67"/>
      <c r="X122" s="44" t="str">
        <f t="shared" si="571"/>
        <v/>
      </c>
      <c r="Y122" s="44"/>
      <c r="Z122" s="44"/>
      <c r="AA122" s="44"/>
      <c r="AB122" s="44" t="str">
        <f t="shared" si="572"/>
        <v/>
      </c>
      <c r="AC122" s="44"/>
      <c r="AD122" s="44"/>
      <c r="AE122" s="44"/>
      <c r="AF122" s="44" t="str">
        <f t="shared" si="541"/>
        <v/>
      </c>
      <c r="AG122" s="45" t="str">
        <f t="shared" si="542"/>
        <v/>
      </c>
      <c r="AH122" s="35"/>
      <c r="AI122" s="27"/>
      <c r="AJ122" s="46"/>
      <c r="AK122" s="44"/>
      <c r="AL122" s="44" t="str">
        <f t="shared" si="573"/>
        <v/>
      </c>
      <c r="AM122" s="44"/>
      <c r="AN122" s="44" t="str">
        <f t="shared" si="574"/>
        <v/>
      </c>
      <c r="AO122" s="44"/>
      <c r="AP122" s="44" t="str">
        <f t="shared" si="575"/>
        <v/>
      </c>
      <c r="AQ122" s="44"/>
      <c r="AR122" s="44"/>
      <c r="AS122" s="44"/>
      <c r="AT122" s="44" t="str">
        <f t="shared" si="543"/>
        <v/>
      </c>
      <c r="AU122" s="45" t="str">
        <f t="shared" si="544"/>
        <v/>
      </c>
      <c r="AV122" s="35"/>
      <c r="AW122" s="27"/>
      <c r="AX122" s="46"/>
      <c r="AY122" s="44"/>
      <c r="AZ122" s="44" t="str">
        <f t="shared" si="576"/>
        <v/>
      </c>
      <c r="BA122" s="44"/>
      <c r="BB122" s="44" t="str">
        <f t="shared" si="577"/>
        <v/>
      </c>
      <c r="BC122" s="44"/>
      <c r="BD122" s="44" t="str">
        <f t="shared" si="578"/>
        <v/>
      </c>
      <c r="BE122" s="44"/>
      <c r="BF122" s="44"/>
      <c r="BG122" s="44"/>
      <c r="BH122" s="44" t="str">
        <f t="shared" si="545"/>
        <v/>
      </c>
      <c r="BI122" s="45" t="str">
        <f t="shared" si="546"/>
        <v/>
      </c>
      <c r="BJ122" s="35"/>
      <c r="BK122" s="50"/>
      <c r="BL122" s="74"/>
      <c r="BM122" s="75"/>
      <c r="BN122" s="75" t="str">
        <f t="shared" si="602"/>
        <v/>
      </c>
      <c r="BO122" s="75"/>
      <c r="BP122" s="75" t="str">
        <f t="shared" si="603"/>
        <v/>
      </c>
      <c r="BQ122" s="75"/>
      <c r="BR122" s="75" t="str">
        <f t="shared" si="604"/>
        <v/>
      </c>
      <c r="BS122" s="75"/>
      <c r="BT122" s="77" t="str">
        <f t="shared" si="605"/>
        <v/>
      </c>
      <c r="BU122" s="78" t="str">
        <f t="shared" si="606"/>
        <v/>
      </c>
      <c r="BV122" s="75" t="str">
        <f t="shared" si="607"/>
        <v/>
      </c>
      <c r="BW122" s="79" t="str">
        <f t="shared" si="608"/>
        <v/>
      </c>
      <c r="BX122" s="35"/>
      <c r="BY122" s="27"/>
      <c r="BZ122" s="74"/>
      <c r="CA122" s="75"/>
      <c r="CB122" s="75" t="str">
        <f t="shared" si="609"/>
        <v/>
      </c>
      <c r="CC122" s="75"/>
      <c r="CD122" s="75" t="str">
        <f t="shared" si="610"/>
        <v/>
      </c>
      <c r="CE122" s="75"/>
      <c r="CF122" s="75" t="str">
        <f t="shared" si="611"/>
        <v/>
      </c>
      <c r="CG122" s="75"/>
      <c r="CH122" s="77" t="str">
        <f t="shared" si="612"/>
        <v/>
      </c>
      <c r="CI122" s="78" t="str">
        <f t="shared" si="613"/>
        <v/>
      </c>
      <c r="CJ122" s="75" t="str">
        <f t="shared" si="614"/>
        <v/>
      </c>
      <c r="CK122" s="79" t="str">
        <f t="shared" si="615"/>
        <v/>
      </c>
      <c r="CL122" s="35"/>
      <c r="CM122" s="27"/>
      <c r="CN122" s="74"/>
      <c r="CO122" s="75"/>
      <c r="CP122" s="75" t="str">
        <f t="shared" si="616"/>
        <v/>
      </c>
      <c r="CQ122" s="75"/>
      <c r="CR122" s="75" t="str">
        <f t="shared" si="617"/>
        <v/>
      </c>
      <c r="CS122" s="75"/>
      <c r="CT122" s="75" t="str">
        <f t="shared" si="618"/>
        <v/>
      </c>
      <c r="CU122" s="75"/>
      <c r="CV122" s="77" t="str">
        <f t="shared" si="531"/>
        <v/>
      </c>
      <c r="CW122" s="78" t="str">
        <f t="shared" si="532"/>
        <v/>
      </c>
      <c r="CX122" s="75" t="str">
        <f t="shared" si="619"/>
        <v/>
      </c>
      <c r="CY122" s="79" t="str">
        <f t="shared" si="620"/>
        <v/>
      </c>
      <c r="CZ122" s="35"/>
      <c r="DA122" s="58"/>
      <c r="DB122" s="74"/>
      <c r="DC122" s="75"/>
      <c r="DD122" s="75" t="str">
        <f t="shared" si="621"/>
        <v/>
      </c>
      <c r="DE122" s="75"/>
      <c r="DF122" s="75" t="str">
        <f t="shared" si="622"/>
        <v/>
      </c>
      <c r="DG122" s="75"/>
      <c r="DH122" s="75" t="str">
        <f t="shared" si="623"/>
        <v/>
      </c>
      <c r="DI122" s="75"/>
      <c r="DJ122" s="77" t="str">
        <f t="shared" si="624"/>
        <v/>
      </c>
      <c r="DK122" s="78" t="str">
        <f t="shared" si="625"/>
        <v/>
      </c>
      <c r="DL122" s="75" t="str">
        <f t="shared" si="626"/>
        <v/>
      </c>
      <c r="DM122" s="79" t="str">
        <f t="shared" si="627"/>
        <v/>
      </c>
      <c r="DN122" s="35"/>
      <c r="DO122" s="27"/>
      <c r="DP122" s="74"/>
      <c r="DQ122" s="75"/>
      <c r="DR122" s="75" t="str">
        <f t="shared" si="628"/>
        <v/>
      </c>
      <c r="DS122" s="75"/>
      <c r="DT122" s="75" t="str">
        <f t="shared" si="629"/>
        <v/>
      </c>
      <c r="DU122" s="75"/>
      <c r="DV122" s="75" t="str">
        <f t="shared" si="630"/>
        <v/>
      </c>
      <c r="DW122" s="75"/>
      <c r="DX122" s="77" t="str">
        <f t="shared" si="631"/>
        <v/>
      </c>
      <c r="DY122" s="78" t="str">
        <f t="shared" si="632"/>
        <v/>
      </c>
      <c r="DZ122" s="75" t="str">
        <f t="shared" si="633"/>
        <v/>
      </c>
      <c r="EA122" s="79" t="str">
        <f t="shared" si="634"/>
        <v/>
      </c>
      <c r="EB122" s="35"/>
      <c r="EC122" s="27"/>
      <c r="ED122" s="46"/>
      <c r="EE122" s="67"/>
      <c r="EF122" s="44" t="str">
        <f t="shared" si="579"/>
        <v/>
      </c>
      <c r="EG122" s="44"/>
      <c r="EH122" s="44"/>
      <c r="EI122" s="44"/>
      <c r="EJ122" s="44" t="str">
        <f t="shared" si="580"/>
        <v/>
      </c>
      <c r="EK122" s="44"/>
      <c r="EL122" s="44"/>
      <c r="EM122" s="44"/>
      <c r="EN122" s="44" t="str">
        <f t="shared" si="547"/>
        <v/>
      </c>
      <c r="EO122" s="45" t="str">
        <f t="shared" si="548"/>
        <v/>
      </c>
      <c r="EP122" s="35"/>
      <c r="EQ122" s="27"/>
      <c r="ER122" s="46"/>
      <c r="ES122" s="44"/>
      <c r="ET122" s="44" t="str">
        <f t="shared" si="581"/>
        <v/>
      </c>
      <c r="EU122" s="44"/>
      <c r="EV122" s="44" t="str">
        <f t="shared" si="582"/>
        <v/>
      </c>
      <c r="EW122" s="44"/>
      <c r="EX122" s="44" t="str">
        <f t="shared" si="583"/>
        <v/>
      </c>
      <c r="EY122" s="44"/>
      <c r="EZ122" s="44"/>
      <c r="FA122" s="44"/>
      <c r="FB122" s="44" t="str">
        <f t="shared" si="549"/>
        <v/>
      </c>
      <c r="FC122" s="45" t="str">
        <f t="shared" si="550"/>
        <v/>
      </c>
      <c r="FD122" s="35"/>
      <c r="FF122" s="46"/>
      <c r="FG122" s="67"/>
      <c r="FH122" s="44" t="str">
        <f t="shared" si="584"/>
        <v/>
      </c>
      <c r="FI122" s="44"/>
      <c r="FJ122" s="44"/>
      <c r="FK122" s="44"/>
      <c r="FL122" s="44" t="str">
        <f t="shared" si="585"/>
        <v/>
      </c>
      <c r="FM122" s="44"/>
      <c r="FN122" s="44"/>
      <c r="FO122" s="44"/>
      <c r="FP122" s="44" t="str">
        <f t="shared" si="551"/>
        <v/>
      </c>
      <c r="FQ122" s="45" t="str">
        <f t="shared" si="552"/>
        <v/>
      </c>
      <c r="FR122" s="35"/>
      <c r="FT122" s="46"/>
      <c r="FU122" s="67"/>
      <c r="FV122" s="44" t="str">
        <f t="shared" si="586"/>
        <v/>
      </c>
      <c r="FW122" s="44"/>
      <c r="FX122" s="44"/>
      <c r="FY122" s="44"/>
      <c r="FZ122" s="44" t="str">
        <f t="shared" si="587"/>
        <v/>
      </c>
      <c r="GA122" s="44"/>
      <c r="GB122" s="44"/>
      <c r="GC122" s="44"/>
      <c r="GD122" s="44" t="str">
        <f t="shared" si="553"/>
        <v/>
      </c>
      <c r="GE122" s="45" t="str">
        <f t="shared" si="554"/>
        <v/>
      </c>
      <c r="GF122" s="35"/>
      <c r="GH122" s="46"/>
      <c r="GI122" s="67"/>
      <c r="GJ122" s="44" t="str">
        <f t="shared" si="588"/>
        <v/>
      </c>
      <c r="GK122" s="44"/>
      <c r="GL122" s="44"/>
      <c r="GM122" s="44"/>
      <c r="GN122" s="44" t="str">
        <f t="shared" si="589"/>
        <v/>
      </c>
      <c r="GO122" s="44"/>
      <c r="GP122" s="44"/>
      <c r="GQ122" s="44"/>
      <c r="GR122" s="44" t="str">
        <f t="shared" si="555"/>
        <v/>
      </c>
      <c r="GS122" s="45" t="str">
        <f t="shared" si="556"/>
        <v/>
      </c>
      <c r="GT122" s="35"/>
      <c r="GU122" s="27"/>
      <c r="GV122" s="46"/>
      <c r="GW122" s="67"/>
      <c r="GX122" s="44" t="str">
        <f t="shared" si="590"/>
        <v/>
      </c>
      <c r="GY122" s="44"/>
      <c r="GZ122" s="44"/>
      <c r="HA122" s="44"/>
      <c r="HB122" s="44" t="str">
        <f t="shared" si="591"/>
        <v/>
      </c>
      <c r="HC122" s="44"/>
      <c r="HD122" s="44"/>
      <c r="HE122" s="44"/>
      <c r="HF122" s="44" t="str">
        <f t="shared" si="557"/>
        <v/>
      </c>
      <c r="HG122" s="45" t="str">
        <f t="shared" si="558"/>
        <v/>
      </c>
      <c r="HH122" s="35"/>
      <c r="HJ122" s="46"/>
      <c r="HK122" s="67"/>
      <c r="HL122" s="44" t="str">
        <f t="shared" si="592"/>
        <v/>
      </c>
      <c r="HM122" s="44"/>
      <c r="HN122" s="44"/>
      <c r="HO122" s="44"/>
      <c r="HP122" s="44" t="str">
        <f t="shared" si="593"/>
        <v/>
      </c>
      <c r="HQ122" s="44"/>
      <c r="HR122" s="44"/>
      <c r="HS122" s="44"/>
      <c r="HT122" s="44" t="str">
        <f t="shared" si="559"/>
        <v/>
      </c>
      <c r="HU122" s="45" t="str">
        <f t="shared" si="560"/>
        <v/>
      </c>
      <c r="HV122" s="35"/>
      <c r="HW122" s="61"/>
      <c r="HX122" s="74"/>
      <c r="HY122" s="75"/>
      <c r="HZ122" s="75" t="str">
        <f t="shared" si="635"/>
        <v/>
      </c>
      <c r="IA122" s="75"/>
      <c r="IB122" s="75" t="str">
        <f t="shared" si="636"/>
        <v/>
      </c>
      <c r="IC122" s="75"/>
      <c r="ID122" s="75" t="str">
        <f t="shared" si="637"/>
        <v/>
      </c>
      <c r="IE122" s="75"/>
      <c r="IF122" s="77" t="str">
        <f>IF(HY119="","",IF118)</f>
        <v/>
      </c>
      <c r="IG122" s="78" t="str">
        <f>IF(HY119="","",IG118)</f>
        <v/>
      </c>
      <c r="IH122" s="75" t="str">
        <f t="shared" si="638"/>
        <v/>
      </c>
      <c r="II122" s="79" t="str">
        <f>IF(ID122="","",IH122/(HZ120*100))</f>
        <v/>
      </c>
      <c r="IJ122" s="35"/>
      <c r="IL122" s="74"/>
      <c r="IM122" s="75"/>
      <c r="IN122" s="75" t="str">
        <f t="shared" si="639"/>
        <v/>
      </c>
      <c r="IO122" s="75"/>
      <c r="IP122" s="75" t="str">
        <f t="shared" si="640"/>
        <v/>
      </c>
      <c r="IQ122" s="75"/>
      <c r="IR122" s="75" t="str">
        <f t="shared" si="641"/>
        <v/>
      </c>
      <c r="IS122" s="75"/>
      <c r="IT122" s="77" t="str">
        <f t="shared" si="533"/>
        <v/>
      </c>
      <c r="IU122" s="78" t="str">
        <f t="shared" si="534"/>
        <v/>
      </c>
      <c r="IV122" s="75" t="str">
        <f t="shared" si="642"/>
        <v/>
      </c>
      <c r="IW122" s="79" t="str">
        <f t="shared" si="643"/>
        <v/>
      </c>
      <c r="IX122" s="35"/>
      <c r="IY122" s="33"/>
      <c r="IZ122" s="74"/>
      <c r="JA122" s="75"/>
      <c r="JB122" s="75" t="str">
        <f t="shared" si="644"/>
        <v/>
      </c>
      <c r="JC122" s="75"/>
      <c r="JD122" s="75" t="str">
        <f t="shared" si="645"/>
        <v/>
      </c>
      <c r="JE122" s="75"/>
      <c r="JF122" s="75" t="str">
        <f t="shared" si="646"/>
        <v/>
      </c>
      <c r="JG122" s="75"/>
      <c r="JH122" s="77" t="str">
        <f t="shared" si="647"/>
        <v/>
      </c>
      <c r="JI122" s="78" t="str">
        <f t="shared" si="648"/>
        <v/>
      </c>
      <c r="JJ122" s="75" t="str">
        <f t="shared" si="649"/>
        <v/>
      </c>
      <c r="JK122" s="79" t="str">
        <f t="shared" si="650"/>
        <v/>
      </c>
      <c r="JL122" s="35"/>
      <c r="JM122" s="27"/>
      <c r="JN122" s="74"/>
      <c r="JO122" s="75"/>
      <c r="JP122" s="75" t="str">
        <f t="shared" si="651"/>
        <v/>
      </c>
      <c r="JQ122" s="75"/>
      <c r="JR122" s="75" t="str">
        <f t="shared" si="652"/>
        <v/>
      </c>
      <c r="JS122" s="75"/>
      <c r="JT122" s="75" t="str">
        <f t="shared" si="653"/>
        <v/>
      </c>
      <c r="JU122" s="75"/>
      <c r="JV122" s="77" t="str">
        <f t="shared" si="669"/>
        <v/>
      </c>
      <c r="JW122" s="78" t="str">
        <f t="shared" si="654"/>
        <v/>
      </c>
      <c r="JX122" s="75" t="str">
        <f t="shared" si="655"/>
        <v/>
      </c>
      <c r="JY122" s="79" t="str">
        <f t="shared" si="656"/>
        <v/>
      </c>
      <c r="JZ122" s="35"/>
      <c r="KA122" s="61"/>
      <c r="KB122" s="74"/>
      <c r="KC122" s="75"/>
      <c r="KD122" s="75" t="str">
        <f t="shared" si="657"/>
        <v/>
      </c>
      <c r="KE122" s="75"/>
      <c r="KF122" s="75" t="str">
        <f t="shared" si="658"/>
        <v/>
      </c>
      <c r="KG122" s="75"/>
      <c r="KH122" s="75" t="str">
        <f t="shared" si="659"/>
        <v/>
      </c>
      <c r="KI122" s="75"/>
      <c r="KJ122" s="77" t="str">
        <f t="shared" si="660"/>
        <v/>
      </c>
      <c r="KK122" s="78" t="str">
        <f t="shared" si="661"/>
        <v/>
      </c>
      <c r="KL122" s="75" t="str">
        <f t="shared" si="662"/>
        <v/>
      </c>
      <c r="KM122" s="79" t="str">
        <f t="shared" si="663"/>
        <v/>
      </c>
      <c r="KN122" s="35"/>
      <c r="KO122" s="27"/>
      <c r="KP122" s="74"/>
      <c r="KQ122" s="75"/>
      <c r="KR122" s="75" t="str">
        <f t="shared" si="664"/>
        <v/>
      </c>
      <c r="KS122" s="75"/>
      <c r="KT122" s="75" t="str">
        <f t="shared" si="665"/>
        <v/>
      </c>
      <c r="KU122" s="75"/>
      <c r="KV122" s="75" t="str">
        <f t="shared" si="666"/>
        <v/>
      </c>
      <c r="KW122" s="75"/>
      <c r="KX122" s="77" t="str">
        <f t="shared" si="535"/>
        <v/>
      </c>
      <c r="KY122" s="78" t="str">
        <f t="shared" si="536"/>
        <v/>
      </c>
      <c r="KZ122" s="75" t="str">
        <f t="shared" si="667"/>
        <v/>
      </c>
      <c r="LA122" s="79" t="str">
        <f t="shared" si="668"/>
        <v/>
      </c>
      <c r="LB122" s="35"/>
      <c r="LC122" s="27"/>
      <c r="LD122" s="100"/>
      <c r="LE122" s="25"/>
      <c r="LF122" s="75"/>
      <c r="LG122" s="75"/>
      <c r="LH122" s="75"/>
      <c r="LI122" s="75"/>
      <c r="LJ122" s="75"/>
      <c r="LK122" s="75"/>
      <c r="LL122" s="77"/>
      <c r="LM122" s="78"/>
      <c r="LN122" s="75" t="str">
        <f t="shared" si="459"/>
        <v/>
      </c>
      <c r="LO122" s="79"/>
      <c r="LP122" s="35"/>
      <c r="LQ122" s="27"/>
      <c r="LR122" s="46"/>
      <c r="LS122" s="67"/>
      <c r="LT122" s="44" t="str">
        <f t="shared" si="594"/>
        <v/>
      </c>
      <c r="LU122" s="44"/>
      <c r="LV122" s="44"/>
      <c r="LW122" s="44"/>
      <c r="LX122" s="44" t="str">
        <f t="shared" si="595"/>
        <v/>
      </c>
      <c r="LY122" s="44"/>
      <c r="LZ122" s="44"/>
      <c r="MA122" s="44"/>
      <c r="MB122" s="44" t="str">
        <f t="shared" si="561"/>
        <v/>
      </c>
      <c r="MC122" s="45" t="str">
        <f t="shared" si="562"/>
        <v/>
      </c>
      <c r="MD122" s="35"/>
      <c r="ME122" s="27"/>
      <c r="MF122" s="46"/>
      <c r="MG122" s="67"/>
      <c r="MH122" s="44" t="str">
        <f t="shared" si="596"/>
        <v/>
      </c>
      <c r="MI122" s="44"/>
      <c r="MJ122" s="44"/>
      <c r="MK122" s="44"/>
      <c r="ML122" s="44" t="str">
        <f t="shared" si="597"/>
        <v/>
      </c>
      <c r="MM122" s="44"/>
      <c r="MN122" s="44"/>
      <c r="MO122" s="44"/>
      <c r="MP122" s="44" t="str">
        <f t="shared" si="563"/>
        <v/>
      </c>
      <c r="MQ122" s="45" t="str">
        <f t="shared" si="564"/>
        <v/>
      </c>
      <c r="MR122" s="35"/>
      <c r="MS122" s="27"/>
      <c r="MT122" s="46"/>
      <c r="MU122" s="67"/>
      <c r="MV122" s="44" t="str">
        <f t="shared" si="598"/>
        <v/>
      </c>
      <c r="MW122" s="44"/>
      <c r="MX122" s="44"/>
      <c r="MY122" s="44"/>
      <c r="MZ122" s="44" t="str">
        <f t="shared" si="599"/>
        <v/>
      </c>
      <c r="NA122" s="44"/>
      <c r="NB122" s="44"/>
      <c r="NC122" s="44"/>
      <c r="ND122" s="44" t="str">
        <f t="shared" si="565"/>
        <v/>
      </c>
      <c r="NE122" s="45" t="str">
        <f t="shared" si="566"/>
        <v/>
      </c>
      <c r="NF122" s="35"/>
      <c r="NG122" s="27"/>
      <c r="NH122" s="46"/>
      <c r="NI122" s="67"/>
      <c r="NJ122" s="44" t="str">
        <f t="shared" si="600"/>
        <v/>
      </c>
      <c r="NK122" s="44"/>
      <c r="NL122" s="44"/>
      <c r="NM122" s="44"/>
      <c r="NN122" s="44" t="str">
        <f t="shared" si="601"/>
        <v/>
      </c>
      <c r="NO122" s="44"/>
      <c r="NP122" s="44"/>
      <c r="NQ122" s="44"/>
      <c r="NR122" s="44" t="str">
        <f t="shared" si="567"/>
        <v/>
      </c>
      <c r="NS122" s="45" t="str">
        <f t="shared" si="568"/>
        <v/>
      </c>
      <c r="NT122" s="35"/>
    </row>
    <row r="123" spans="1:384" ht="15" customHeight="1" thickTop="1" x14ac:dyDescent="0.2">
      <c r="A123" s="38"/>
      <c r="B123" s="39"/>
      <c r="C123" s="40"/>
      <c r="D123" s="40"/>
      <c r="E123" s="41"/>
      <c r="F123" s="41"/>
      <c r="G123" s="40"/>
      <c r="H123" s="42"/>
      <c r="I123" s="44"/>
      <c r="J123" s="44" t="str">
        <f t="shared" si="569"/>
        <v/>
      </c>
      <c r="K123" s="44"/>
      <c r="L123" s="44"/>
      <c r="M123" s="44"/>
      <c r="N123" s="44" t="str">
        <f t="shared" si="570"/>
        <v/>
      </c>
      <c r="O123" s="44"/>
      <c r="P123" s="44"/>
      <c r="Q123" s="44"/>
      <c r="R123" s="44" t="str">
        <f t="shared" si="539"/>
        <v/>
      </c>
      <c r="S123" s="45" t="str">
        <f t="shared" si="540"/>
        <v/>
      </c>
      <c r="T123" s="35"/>
      <c r="U123" s="27"/>
      <c r="V123" s="46"/>
      <c r="W123" s="67"/>
      <c r="X123" s="44"/>
      <c r="Y123" s="44"/>
      <c r="Z123" s="44"/>
      <c r="AA123" s="44"/>
      <c r="AB123" s="44"/>
      <c r="AC123" s="44"/>
      <c r="AD123" s="44"/>
      <c r="AE123" s="44"/>
      <c r="AF123" s="44"/>
      <c r="AG123" s="45"/>
      <c r="AH123" s="35"/>
      <c r="AI123" s="27"/>
      <c r="AJ123" s="46"/>
      <c r="AK123" s="44"/>
      <c r="AL123" s="44" t="str">
        <f t="shared" si="573"/>
        <v/>
      </c>
      <c r="AM123" s="44"/>
      <c r="AN123" s="44" t="str">
        <f t="shared" si="574"/>
        <v/>
      </c>
      <c r="AO123" s="44"/>
      <c r="AP123" s="44" t="str">
        <f t="shared" si="575"/>
        <v/>
      </c>
      <c r="AQ123" s="44"/>
      <c r="AR123" s="44"/>
      <c r="AS123" s="44"/>
      <c r="AT123" s="44" t="str">
        <f t="shared" si="543"/>
        <v/>
      </c>
      <c r="AU123" s="45" t="str">
        <f t="shared" si="544"/>
        <v/>
      </c>
      <c r="AV123" s="35"/>
      <c r="AW123" s="27"/>
      <c r="AX123" s="46"/>
      <c r="AY123" s="44"/>
      <c r="AZ123" s="44" t="str">
        <f t="shared" si="576"/>
        <v/>
      </c>
      <c r="BA123" s="44"/>
      <c r="BB123" s="44" t="str">
        <f t="shared" si="577"/>
        <v/>
      </c>
      <c r="BC123" s="44"/>
      <c r="BD123" s="44" t="str">
        <f t="shared" si="578"/>
        <v/>
      </c>
      <c r="BE123" s="44"/>
      <c r="BF123" s="44"/>
      <c r="BG123" s="44"/>
      <c r="BH123" s="44" t="str">
        <f t="shared" si="545"/>
        <v/>
      </c>
      <c r="BI123" s="45" t="str">
        <f t="shared" si="546"/>
        <v/>
      </c>
      <c r="BJ123" s="35"/>
      <c r="BK123" s="50"/>
      <c r="BL123" s="51" t="str">
        <f>IF($A87="","",$A87)</f>
        <v/>
      </c>
      <c r="BM123" s="43"/>
      <c r="BN123" s="43" t="str">
        <f t="shared" si="602"/>
        <v/>
      </c>
      <c r="BO123" s="43"/>
      <c r="BP123" s="87" t="str">
        <f t="shared" si="603"/>
        <v/>
      </c>
      <c r="BQ123" s="43"/>
      <c r="BR123" s="43" t="str">
        <f t="shared" si="604"/>
        <v/>
      </c>
      <c r="BS123" s="43"/>
      <c r="BT123" s="53" t="str">
        <f t="shared" si="605"/>
        <v/>
      </c>
      <c r="BU123" s="47" t="str">
        <f t="shared" si="606"/>
        <v/>
      </c>
      <c r="BV123" s="44" t="str">
        <f t="shared" si="607"/>
        <v/>
      </c>
      <c r="BW123" s="89" t="str">
        <f t="shared" si="608"/>
        <v/>
      </c>
      <c r="BX123" s="35"/>
      <c r="BY123" s="27"/>
      <c r="BZ123" s="51" t="str">
        <f>IF($A87="","",$A87)</f>
        <v/>
      </c>
      <c r="CA123" s="43"/>
      <c r="CB123" s="43" t="str">
        <f t="shared" si="609"/>
        <v/>
      </c>
      <c r="CC123" s="43"/>
      <c r="CD123" s="87" t="str">
        <f t="shared" si="610"/>
        <v/>
      </c>
      <c r="CE123" s="43"/>
      <c r="CF123" s="43" t="str">
        <f t="shared" si="611"/>
        <v/>
      </c>
      <c r="CG123" s="43"/>
      <c r="CH123" s="53" t="str">
        <f t="shared" si="612"/>
        <v/>
      </c>
      <c r="CI123" s="47" t="str">
        <f t="shared" si="613"/>
        <v/>
      </c>
      <c r="CJ123" s="44" t="str">
        <f t="shared" si="614"/>
        <v/>
      </c>
      <c r="CK123" s="89" t="str">
        <f t="shared" si="615"/>
        <v/>
      </c>
      <c r="CL123" s="35"/>
      <c r="CM123" s="27"/>
      <c r="CN123" s="51" t="str">
        <f>IF($A87="","",$A87)</f>
        <v/>
      </c>
      <c r="CO123" s="43"/>
      <c r="CP123" s="43" t="str">
        <f t="shared" si="616"/>
        <v/>
      </c>
      <c r="CQ123" s="43"/>
      <c r="CR123" s="87" t="str">
        <f t="shared" si="617"/>
        <v/>
      </c>
      <c r="CS123" s="43"/>
      <c r="CT123" s="43" t="str">
        <f t="shared" si="618"/>
        <v/>
      </c>
      <c r="CU123" s="43"/>
      <c r="CV123" s="53" t="str">
        <f t="shared" si="531"/>
        <v/>
      </c>
      <c r="CW123" s="47" t="str">
        <f t="shared" si="532"/>
        <v/>
      </c>
      <c r="CX123" s="44" t="str">
        <f t="shared" si="619"/>
        <v/>
      </c>
      <c r="CY123" s="89" t="str">
        <f t="shared" si="620"/>
        <v/>
      </c>
      <c r="CZ123" s="35"/>
      <c r="DA123" s="58"/>
      <c r="DB123" s="51" t="str">
        <f>IF($A87="","",$A87)</f>
        <v/>
      </c>
      <c r="DC123" s="43"/>
      <c r="DD123" s="43" t="str">
        <f t="shared" si="621"/>
        <v/>
      </c>
      <c r="DE123" s="43"/>
      <c r="DF123" s="87" t="str">
        <f t="shared" si="622"/>
        <v/>
      </c>
      <c r="DG123" s="43"/>
      <c r="DH123" s="43" t="str">
        <f t="shared" si="623"/>
        <v/>
      </c>
      <c r="DI123" s="43"/>
      <c r="DJ123" s="53" t="str">
        <f t="shared" si="624"/>
        <v/>
      </c>
      <c r="DK123" s="47" t="str">
        <f t="shared" si="625"/>
        <v/>
      </c>
      <c r="DL123" s="44" t="str">
        <f t="shared" si="626"/>
        <v/>
      </c>
      <c r="DM123" s="89" t="str">
        <f t="shared" si="627"/>
        <v/>
      </c>
      <c r="DN123" s="35"/>
      <c r="DO123" s="27"/>
      <c r="DP123" s="51" t="str">
        <f>IF($A87="","",$A87)</f>
        <v/>
      </c>
      <c r="DQ123" s="43"/>
      <c r="DR123" s="43" t="str">
        <f t="shared" si="628"/>
        <v/>
      </c>
      <c r="DS123" s="43"/>
      <c r="DT123" s="87" t="str">
        <f t="shared" si="629"/>
        <v/>
      </c>
      <c r="DU123" s="43"/>
      <c r="DV123" s="43" t="str">
        <f t="shared" si="630"/>
        <v/>
      </c>
      <c r="DW123" s="43"/>
      <c r="DX123" s="53" t="str">
        <f t="shared" si="631"/>
        <v/>
      </c>
      <c r="DY123" s="47" t="str">
        <f t="shared" si="632"/>
        <v/>
      </c>
      <c r="DZ123" s="44" t="str">
        <f t="shared" si="633"/>
        <v/>
      </c>
      <c r="EA123" s="89" t="str">
        <f t="shared" si="634"/>
        <v/>
      </c>
      <c r="EB123" s="35"/>
      <c r="EC123" s="27"/>
      <c r="ED123" s="46"/>
      <c r="EE123" s="67"/>
      <c r="EF123" s="44"/>
      <c r="EG123" s="44"/>
      <c r="EH123" s="44"/>
      <c r="EI123" s="44"/>
      <c r="EJ123" s="44"/>
      <c r="EK123" s="44"/>
      <c r="EL123" s="44"/>
      <c r="EM123" s="44"/>
      <c r="EN123" s="44"/>
      <c r="EO123" s="45"/>
      <c r="EP123" s="35"/>
      <c r="EQ123" s="27"/>
      <c r="ER123" s="46"/>
      <c r="ES123" s="44"/>
      <c r="ET123" s="44" t="str">
        <f t="shared" si="581"/>
        <v/>
      </c>
      <c r="EU123" s="44"/>
      <c r="EV123" s="44" t="str">
        <f t="shared" si="582"/>
        <v/>
      </c>
      <c r="EW123" s="44"/>
      <c r="EX123" s="44" t="str">
        <f t="shared" si="583"/>
        <v/>
      </c>
      <c r="EY123" s="44"/>
      <c r="EZ123" s="44"/>
      <c r="FA123" s="44"/>
      <c r="FB123" s="44" t="str">
        <f t="shared" si="549"/>
        <v/>
      </c>
      <c r="FC123" s="45" t="str">
        <f t="shared" si="550"/>
        <v/>
      </c>
      <c r="FD123" s="35"/>
      <c r="FF123" s="46"/>
      <c r="FG123" s="67"/>
      <c r="FH123" s="44"/>
      <c r="FI123" s="44"/>
      <c r="FJ123" s="44"/>
      <c r="FK123" s="44"/>
      <c r="FL123" s="44"/>
      <c r="FM123" s="44"/>
      <c r="FN123" s="44"/>
      <c r="FO123" s="44"/>
      <c r="FP123" s="44"/>
      <c r="FQ123" s="45"/>
      <c r="FR123" s="35"/>
      <c r="FT123" s="46"/>
      <c r="FU123" s="67"/>
      <c r="FV123" s="44"/>
      <c r="FW123" s="44"/>
      <c r="FX123" s="44"/>
      <c r="FY123" s="44"/>
      <c r="FZ123" s="44"/>
      <c r="GA123" s="44"/>
      <c r="GB123" s="44"/>
      <c r="GC123" s="44"/>
      <c r="GD123" s="44"/>
      <c r="GE123" s="45"/>
      <c r="GF123" s="35"/>
      <c r="GH123" s="46"/>
      <c r="GI123" s="67"/>
      <c r="GJ123" s="44"/>
      <c r="GK123" s="44"/>
      <c r="GL123" s="44"/>
      <c r="GM123" s="44"/>
      <c r="GN123" s="44"/>
      <c r="GO123" s="44"/>
      <c r="GP123" s="44"/>
      <c r="GQ123" s="44"/>
      <c r="GR123" s="44"/>
      <c r="GS123" s="45"/>
      <c r="GT123" s="35"/>
      <c r="GU123" s="27"/>
      <c r="GV123" s="46"/>
      <c r="GW123" s="67"/>
      <c r="GX123" s="44"/>
      <c r="GY123" s="44"/>
      <c r="GZ123" s="44"/>
      <c r="HA123" s="44"/>
      <c r="HB123" s="44"/>
      <c r="HC123" s="44"/>
      <c r="HD123" s="44"/>
      <c r="HE123" s="44"/>
      <c r="HF123" s="44"/>
      <c r="HG123" s="45"/>
      <c r="HH123" s="35"/>
      <c r="HJ123" s="46"/>
      <c r="HK123" s="67"/>
      <c r="HL123" s="44"/>
      <c r="HM123" s="44"/>
      <c r="HN123" s="44"/>
      <c r="HO123" s="44"/>
      <c r="HP123" s="44"/>
      <c r="HQ123" s="44"/>
      <c r="HR123" s="44"/>
      <c r="HS123" s="44"/>
      <c r="HT123" s="44"/>
      <c r="HU123" s="45"/>
      <c r="HV123" s="35"/>
      <c r="HW123" s="61"/>
      <c r="HX123" s="51" t="str">
        <f>IF($A87="","",$A87)</f>
        <v/>
      </c>
      <c r="HY123" s="43"/>
      <c r="HZ123" s="43" t="str">
        <f t="shared" si="635"/>
        <v/>
      </c>
      <c r="IA123" s="43"/>
      <c r="IB123" s="87" t="str">
        <f t="shared" si="636"/>
        <v/>
      </c>
      <c r="IC123" s="43"/>
      <c r="ID123" s="43" t="str">
        <f t="shared" si="637"/>
        <v/>
      </c>
      <c r="IE123" s="43"/>
      <c r="IF123" s="53" t="str">
        <f>IF(HY123="","",IF119)</f>
        <v/>
      </c>
      <c r="IG123" s="47" t="str">
        <f>IF(HY123="","",IG119)</f>
        <v/>
      </c>
      <c r="IH123" s="44" t="str">
        <f t="shared" si="638"/>
        <v/>
      </c>
      <c r="II123" s="89" t="str">
        <f t="shared" ref="II123:II130" si="670">IF(ID123="","",IH123/(HZ123*100))</f>
        <v/>
      </c>
      <c r="IJ123" s="35"/>
      <c r="IL123" s="51" t="str">
        <f>IF($A87="","",$A87)</f>
        <v/>
      </c>
      <c r="IM123" s="43"/>
      <c r="IN123" s="43" t="str">
        <f t="shared" si="639"/>
        <v/>
      </c>
      <c r="IO123" s="43"/>
      <c r="IP123" s="87" t="str">
        <f t="shared" si="640"/>
        <v/>
      </c>
      <c r="IQ123" s="43"/>
      <c r="IR123" s="43" t="str">
        <f t="shared" si="641"/>
        <v/>
      </c>
      <c r="IS123" s="43"/>
      <c r="IT123" s="53" t="str">
        <f t="shared" si="533"/>
        <v/>
      </c>
      <c r="IU123" s="47" t="str">
        <f t="shared" si="534"/>
        <v/>
      </c>
      <c r="IV123" s="44" t="str">
        <f t="shared" si="642"/>
        <v/>
      </c>
      <c r="IW123" s="89" t="str">
        <f t="shared" si="643"/>
        <v/>
      </c>
      <c r="IX123" s="35"/>
      <c r="IY123" s="33"/>
      <c r="IZ123" s="51" t="str">
        <f>IF($A87="","",$A87)</f>
        <v/>
      </c>
      <c r="JA123" s="43"/>
      <c r="JB123" s="43" t="str">
        <f t="shared" si="644"/>
        <v/>
      </c>
      <c r="JC123" s="43"/>
      <c r="JD123" s="87" t="str">
        <f t="shared" si="645"/>
        <v/>
      </c>
      <c r="JE123" s="43"/>
      <c r="JF123" s="43" t="str">
        <f t="shared" si="646"/>
        <v/>
      </c>
      <c r="JG123" s="43"/>
      <c r="JH123" s="53" t="str">
        <f t="shared" si="647"/>
        <v/>
      </c>
      <c r="JI123" s="47" t="str">
        <f t="shared" si="648"/>
        <v/>
      </c>
      <c r="JJ123" s="44" t="str">
        <f t="shared" si="649"/>
        <v/>
      </c>
      <c r="JK123" s="89" t="str">
        <f t="shared" si="650"/>
        <v/>
      </c>
      <c r="JL123" s="35"/>
      <c r="JM123" s="27"/>
      <c r="JN123" s="51" t="str">
        <f>IF($A87="","",$A87)</f>
        <v/>
      </c>
      <c r="JO123" s="43"/>
      <c r="JP123" s="43" t="str">
        <f t="shared" si="651"/>
        <v/>
      </c>
      <c r="JQ123" s="43"/>
      <c r="JR123" s="87" t="str">
        <f t="shared" si="652"/>
        <v/>
      </c>
      <c r="JS123" s="43"/>
      <c r="JT123" s="43" t="str">
        <f t="shared" si="653"/>
        <v/>
      </c>
      <c r="JU123" s="43"/>
      <c r="JV123" s="53" t="str">
        <f t="shared" si="669"/>
        <v/>
      </c>
      <c r="JW123" s="47" t="str">
        <f t="shared" si="654"/>
        <v/>
      </c>
      <c r="JX123" s="44" t="str">
        <f t="shared" si="655"/>
        <v/>
      </c>
      <c r="JY123" s="89" t="str">
        <f t="shared" si="656"/>
        <v/>
      </c>
      <c r="JZ123" s="35"/>
      <c r="KA123" s="61"/>
      <c r="KB123" s="51" t="str">
        <f>IF($A87="","",$A87)</f>
        <v/>
      </c>
      <c r="KC123" s="43"/>
      <c r="KD123" s="43" t="str">
        <f t="shared" si="657"/>
        <v/>
      </c>
      <c r="KE123" s="43"/>
      <c r="KF123" s="87" t="str">
        <f t="shared" si="658"/>
        <v/>
      </c>
      <c r="KG123" s="43"/>
      <c r="KH123" s="43" t="str">
        <f t="shared" si="659"/>
        <v/>
      </c>
      <c r="KI123" s="43"/>
      <c r="KJ123" s="53" t="str">
        <f t="shared" si="660"/>
        <v/>
      </c>
      <c r="KK123" s="47" t="str">
        <f t="shared" si="661"/>
        <v/>
      </c>
      <c r="KL123" s="44" t="str">
        <f t="shared" si="662"/>
        <v/>
      </c>
      <c r="KM123" s="89" t="str">
        <f t="shared" si="663"/>
        <v/>
      </c>
      <c r="KN123" s="35"/>
      <c r="KO123" s="27"/>
      <c r="KP123" s="51" t="str">
        <f>IF($A87="","",$A87)</f>
        <v/>
      </c>
      <c r="KQ123" s="43"/>
      <c r="KR123" s="43" t="str">
        <f t="shared" si="664"/>
        <v/>
      </c>
      <c r="KS123" s="43"/>
      <c r="KT123" s="87" t="str">
        <f t="shared" si="665"/>
        <v/>
      </c>
      <c r="KU123" s="43"/>
      <c r="KV123" s="43" t="str">
        <f t="shared" si="666"/>
        <v/>
      </c>
      <c r="KW123" s="43"/>
      <c r="KX123" s="53" t="str">
        <f t="shared" si="535"/>
        <v/>
      </c>
      <c r="KY123" s="47" t="str">
        <f t="shared" si="536"/>
        <v/>
      </c>
      <c r="KZ123" s="44" t="str">
        <f t="shared" si="667"/>
        <v/>
      </c>
      <c r="LA123" s="89" t="str">
        <f t="shared" si="668"/>
        <v/>
      </c>
      <c r="LB123" s="35"/>
      <c r="LC123" s="27"/>
      <c r="LD123" s="107"/>
      <c r="LE123" s="87"/>
      <c r="LF123" s="87"/>
      <c r="LG123" s="87"/>
      <c r="LH123" s="87"/>
      <c r="LI123" s="87"/>
      <c r="LJ123" s="87" t="str">
        <f>IF(LI123="","",#REF!+#REF!-LI123)</f>
        <v/>
      </c>
      <c r="LK123" s="87"/>
      <c r="LL123" s="108"/>
      <c r="LM123" s="109"/>
      <c r="LN123" s="87"/>
      <c r="LO123" s="89"/>
      <c r="LP123" s="35"/>
      <c r="LQ123" s="27"/>
      <c r="LR123" s="46"/>
      <c r="LS123" s="67"/>
      <c r="LT123" s="44"/>
      <c r="LU123" s="44"/>
      <c r="LV123" s="44"/>
      <c r="LW123" s="44"/>
      <c r="LX123" s="44"/>
      <c r="LY123" s="44"/>
      <c r="LZ123" s="44"/>
      <c r="MA123" s="44"/>
      <c r="MB123" s="44"/>
      <c r="MC123" s="45"/>
      <c r="MD123" s="35"/>
      <c r="ME123" s="27"/>
      <c r="MF123" s="46"/>
      <c r="MG123" s="67"/>
      <c r="MH123" s="44"/>
      <c r="MI123" s="44"/>
      <c r="MJ123" s="44"/>
      <c r="MK123" s="44"/>
      <c r="ML123" s="44"/>
      <c r="MM123" s="44"/>
      <c r="MN123" s="44"/>
      <c r="MO123" s="44"/>
      <c r="MP123" s="44"/>
      <c r="MQ123" s="45"/>
      <c r="MR123" s="35"/>
      <c r="MS123" s="27"/>
      <c r="MT123" s="46"/>
      <c r="MU123" s="67"/>
      <c r="MV123" s="44"/>
      <c r="MW123" s="44"/>
      <c r="MX123" s="44"/>
      <c r="MY123" s="44"/>
      <c r="MZ123" s="44"/>
      <c r="NA123" s="44"/>
      <c r="NB123" s="44"/>
      <c r="NC123" s="44"/>
      <c r="ND123" s="44"/>
      <c r="NE123" s="45"/>
      <c r="NF123" s="35"/>
      <c r="NG123" s="27"/>
      <c r="NH123" s="46"/>
      <c r="NI123" s="67"/>
      <c r="NJ123" s="44"/>
      <c r="NK123" s="44"/>
      <c r="NL123" s="44"/>
      <c r="NM123" s="44"/>
      <c r="NN123" s="44"/>
      <c r="NO123" s="44"/>
      <c r="NP123" s="44"/>
      <c r="NQ123" s="44"/>
      <c r="NR123" s="44"/>
      <c r="NS123" s="45"/>
      <c r="NT123" s="35"/>
    </row>
    <row r="124" spans="1:384" x14ac:dyDescent="0.2">
      <c r="A124" s="38"/>
      <c r="B124" s="39"/>
      <c r="C124" s="40"/>
      <c r="D124" s="40"/>
      <c r="E124" s="41"/>
      <c r="F124" s="41"/>
      <c r="G124" s="40"/>
      <c r="H124" s="42"/>
      <c r="I124" s="44"/>
      <c r="J124" s="44" t="str">
        <f t="shared" si="569"/>
        <v/>
      </c>
      <c r="K124" s="44"/>
      <c r="L124" s="44"/>
      <c r="M124" s="44"/>
      <c r="N124" s="44" t="str">
        <f t="shared" si="570"/>
        <v/>
      </c>
      <c r="O124" s="44"/>
      <c r="P124" s="44"/>
      <c r="Q124" s="44"/>
      <c r="R124" s="44" t="str">
        <f t="shared" si="539"/>
        <v/>
      </c>
      <c r="S124" s="45" t="str">
        <f t="shared" si="540"/>
        <v/>
      </c>
      <c r="T124" s="35"/>
      <c r="U124" s="27"/>
      <c r="V124" s="46"/>
      <c r="W124" s="67"/>
      <c r="X124" s="44" t="str">
        <f>IF(W124="","",W124-#REF!)</f>
        <v/>
      </c>
      <c r="Y124" s="44"/>
      <c r="Z124" s="44"/>
      <c r="AA124" s="44"/>
      <c r="AB124" s="44" t="str">
        <f>IF(AA124="","",#REF!+#REF!-AA124)</f>
        <v/>
      </c>
      <c r="AC124" s="44"/>
      <c r="AD124" s="44"/>
      <c r="AE124" s="44"/>
      <c r="AF124" s="44" t="str">
        <f>IF(AE124="","",AB124*AE124)</f>
        <v/>
      </c>
      <c r="AG124" s="45" t="str">
        <f>IF(AF124="","",AF124/(X124*100))</f>
        <v/>
      </c>
      <c r="AH124" s="35"/>
      <c r="AI124" s="27"/>
      <c r="AJ124" s="46"/>
      <c r="AK124" s="44"/>
      <c r="AL124" s="44" t="str">
        <f t="shared" si="573"/>
        <v/>
      </c>
      <c r="AM124" s="44"/>
      <c r="AN124" s="44" t="str">
        <f t="shared" si="574"/>
        <v/>
      </c>
      <c r="AO124" s="44"/>
      <c r="AP124" s="44" t="str">
        <f t="shared" si="575"/>
        <v/>
      </c>
      <c r="AQ124" s="44"/>
      <c r="AR124" s="44"/>
      <c r="AS124" s="44"/>
      <c r="AT124" s="44" t="str">
        <f t="shared" si="543"/>
        <v/>
      </c>
      <c r="AU124" s="45" t="str">
        <f t="shared" si="544"/>
        <v/>
      </c>
      <c r="AV124" s="35"/>
      <c r="AW124" s="27"/>
      <c r="AX124" s="46"/>
      <c r="AY124" s="44"/>
      <c r="AZ124" s="44" t="str">
        <f t="shared" si="576"/>
        <v/>
      </c>
      <c r="BA124" s="44"/>
      <c r="BB124" s="44" t="str">
        <f t="shared" si="577"/>
        <v/>
      </c>
      <c r="BC124" s="44"/>
      <c r="BD124" s="44" t="str">
        <f t="shared" si="578"/>
        <v/>
      </c>
      <c r="BE124" s="44"/>
      <c r="BF124" s="44"/>
      <c r="BG124" s="44"/>
      <c r="BH124" s="44" t="str">
        <f t="shared" si="545"/>
        <v/>
      </c>
      <c r="BI124" s="45" t="str">
        <f t="shared" si="546"/>
        <v/>
      </c>
      <c r="BJ124" s="35"/>
      <c r="BK124" s="50"/>
      <c r="BL124" s="46"/>
      <c r="BM124" s="44"/>
      <c r="BN124" s="44" t="str">
        <f t="shared" si="602"/>
        <v/>
      </c>
      <c r="BO124" s="44"/>
      <c r="BP124" s="44" t="str">
        <f t="shared" si="603"/>
        <v/>
      </c>
      <c r="BQ124" s="44"/>
      <c r="BR124" s="44" t="str">
        <f t="shared" si="604"/>
        <v/>
      </c>
      <c r="BS124" s="44"/>
      <c r="BT124" s="60" t="str">
        <f t="shared" si="605"/>
        <v/>
      </c>
      <c r="BU124" s="67" t="str">
        <f t="shared" si="606"/>
        <v/>
      </c>
      <c r="BV124" s="43" t="str">
        <f t="shared" si="607"/>
        <v/>
      </c>
      <c r="BW124" s="45" t="str">
        <f t="shared" si="608"/>
        <v/>
      </c>
      <c r="BX124" s="35"/>
      <c r="BY124" s="27"/>
      <c r="BZ124" s="46"/>
      <c r="CA124" s="44"/>
      <c r="CB124" s="44" t="str">
        <f t="shared" si="609"/>
        <v/>
      </c>
      <c r="CC124" s="44"/>
      <c r="CD124" s="44" t="str">
        <f t="shared" si="610"/>
        <v/>
      </c>
      <c r="CE124" s="44"/>
      <c r="CF124" s="44" t="str">
        <f t="shared" si="611"/>
        <v/>
      </c>
      <c r="CG124" s="44"/>
      <c r="CH124" s="60" t="str">
        <f t="shared" si="612"/>
        <v/>
      </c>
      <c r="CI124" s="67" t="str">
        <f t="shared" si="613"/>
        <v/>
      </c>
      <c r="CJ124" s="43" t="str">
        <f t="shared" si="614"/>
        <v/>
      </c>
      <c r="CK124" s="45" t="str">
        <f t="shared" si="615"/>
        <v/>
      </c>
      <c r="CL124" s="35"/>
      <c r="CM124" s="27"/>
      <c r="CN124" s="46"/>
      <c r="CO124" s="44"/>
      <c r="CP124" s="44" t="str">
        <f t="shared" si="616"/>
        <v/>
      </c>
      <c r="CQ124" s="44"/>
      <c r="CR124" s="44" t="str">
        <f t="shared" si="617"/>
        <v/>
      </c>
      <c r="CS124" s="44"/>
      <c r="CT124" s="44" t="str">
        <f t="shared" si="618"/>
        <v/>
      </c>
      <c r="CU124" s="44"/>
      <c r="CV124" s="60" t="str">
        <f t="shared" si="531"/>
        <v/>
      </c>
      <c r="CW124" s="67" t="str">
        <f t="shared" si="532"/>
        <v/>
      </c>
      <c r="CX124" s="43" t="str">
        <f t="shared" si="619"/>
        <v/>
      </c>
      <c r="CY124" s="45" t="str">
        <f t="shared" si="620"/>
        <v/>
      </c>
      <c r="CZ124" s="35"/>
      <c r="DA124" s="58"/>
      <c r="DB124" s="46"/>
      <c r="DC124" s="44"/>
      <c r="DD124" s="44" t="str">
        <f t="shared" si="621"/>
        <v/>
      </c>
      <c r="DE124" s="44"/>
      <c r="DF124" s="44" t="str">
        <f t="shared" si="622"/>
        <v/>
      </c>
      <c r="DG124" s="44"/>
      <c r="DH124" s="44" t="str">
        <f t="shared" si="623"/>
        <v/>
      </c>
      <c r="DI124" s="44"/>
      <c r="DJ124" s="60" t="str">
        <f t="shared" si="624"/>
        <v/>
      </c>
      <c r="DK124" s="67" t="str">
        <f t="shared" si="625"/>
        <v/>
      </c>
      <c r="DL124" s="43" t="str">
        <f t="shared" si="626"/>
        <v/>
      </c>
      <c r="DM124" s="45" t="str">
        <f t="shared" si="627"/>
        <v/>
      </c>
      <c r="DN124" s="35"/>
      <c r="DO124" s="27"/>
      <c r="DP124" s="46"/>
      <c r="DQ124" s="44"/>
      <c r="DR124" s="44" t="str">
        <f t="shared" si="628"/>
        <v/>
      </c>
      <c r="DS124" s="44"/>
      <c r="DT124" s="44" t="str">
        <f t="shared" si="629"/>
        <v/>
      </c>
      <c r="DU124" s="44"/>
      <c r="DV124" s="44" t="str">
        <f t="shared" si="630"/>
        <v/>
      </c>
      <c r="DW124" s="44"/>
      <c r="DX124" s="60" t="str">
        <f t="shared" si="631"/>
        <v/>
      </c>
      <c r="DY124" s="67" t="str">
        <f t="shared" si="632"/>
        <v/>
      </c>
      <c r="DZ124" s="43" t="str">
        <f t="shared" si="633"/>
        <v/>
      </c>
      <c r="EA124" s="45" t="str">
        <f t="shared" si="634"/>
        <v/>
      </c>
      <c r="EB124" s="35"/>
      <c r="EC124" s="27"/>
      <c r="ED124" s="46"/>
      <c r="EE124" s="67"/>
      <c r="EF124" s="44" t="str">
        <f>IF(EE124="","",EE124-#REF!)</f>
        <v/>
      </c>
      <c r="EG124" s="44"/>
      <c r="EH124" s="44"/>
      <c r="EI124" s="44"/>
      <c r="EJ124" s="44" t="str">
        <f>IF(EI124="","",#REF!+#REF!-EI124)</f>
        <v/>
      </c>
      <c r="EK124" s="44"/>
      <c r="EL124" s="44"/>
      <c r="EM124" s="44"/>
      <c r="EN124" s="44" t="str">
        <f>IF(EM124="","",EJ124*EM124)</f>
        <v/>
      </c>
      <c r="EO124" s="45" t="str">
        <f>IF(EN124="","",EN124/(EF124*100))</f>
        <v/>
      </c>
      <c r="EP124" s="35"/>
      <c r="EQ124" s="27"/>
      <c r="ER124" s="46"/>
      <c r="ES124" s="44"/>
      <c r="ET124" s="44" t="str">
        <f t="shared" si="581"/>
        <v/>
      </c>
      <c r="EU124" s="44"/>
      <c r="EV124" s="44" t="str">
        <f t="shared" si="582"/>
        <v/>
      </c>
      <c r="EW124" s="44"/>
      <c r="EX124" s="44" t="str">
        <f t="shared" si="583"/>
        <v/>
      </c>
      <c r="EY124" s="44"/>
      <c r="EZ124" s="44"/>
      <c r="FA124" s="44"/>
      <c r="FB124" s="44" t="str">
        <f t="shared" si="549"/>
        <v/>
      </c>
      <c r="FC124" s="45" t="str">
        <f t="shared" si="550"/>
        <v/>
      </c>
      <c r="FD124" s="35"/>
      <c r="FF124" s="46"/>
      <c r="FG124" s="67"/>
      <c r="FH124" s="44" t="str">
        <f>IF(FG124="","",FG124-#REF!)</f>
        <v/>
      </c>
      <c r="FI124" s="44"/>
      <c r="FJ124" s="44"/>
      <c r="FK124" s="44"/>
      <c r="FL124" s="44" t="str">
        <f>IF(FK124="","",#REF!+#REF!-FK124)</f>
        <v/>
      </c>
      <c r="FM124" s="44"/>
      <c r="FN124" s="44"/>
      <c r="FO124" s="44"/>
      <c r="FP124" s="44" t="str">
        <f>IF(FO124="","",FL124*FO124)</f>
        <v/>
      </c>
      <c r="FQ124" s="45" t="str">
        <f>IF(FP124="","",FP124/(FH124*100))</f>
        <v/>
      </c>
      <c r="FR124" s="35"/>
      <c r="FT124" s="46"/>
      <c r="FU124" s="67"/>
      <c r="FV124" s="44" t="str">
        <f>IF(FU124="","",FU124-#REF!)</f>
        <v/>
      </c>
      <c r="FW124" s="44"/>
      <c r="FX124" s="44"/>
      <c r="FY124" s="44"/>
      <c r="FZ124" s="44" t="str">
        <f>IF(FY124="","",#REF!+#REF!-FY124)</f>
        <v/>
      </c>
      <c r="GA124" s="44"/>
      <c r="GB124" s="44"/>
      <c r="GC124" s="44"/>
      <c r="GD124" s="44" t="str">
        <f>IF(GC124="","",FZ124*GC124)</f>
        <v/>
      </c>
      <c r="GE124" s="45" t="str">
        <f>IF(GD124="","",GD124/(FV124*100))</f>
        <v/>
      </c>
      <c r="GF124" s="35"/>
      <c r="GH124" s="46"/>
      <c r="GI124" s="67"/>
      <c r="GJ124" s="44" t="str">
        <f>IF(GI124="","",GI124-#REF!)</f>
        <v/>
      </c>
      <c r="GK124" s="44"/>
      <c r="GL124" s="44"/>
      <c r="GM124" s="44"/>
      <c r="GN124" s="44" t="str">
        <f>IF(GM124="","",#REF!+#REF!-GM124)</f>
        <v/>
      </c>
      <c r="GO124" s="44"/>
      <c r="GP124" s="44"/>
      <c r="GQ124" s="44"/>
      <c r="GR124" s="44" t="str">
        <f>IF(GQ124="","",GN124*GQ124)</f>
        <v/>
      </c>
      <c r="GS124" s="45" t="str">
        <f>IF(GR124="","",GR124/(GJ124*100))</f>
        <v/>
      </c>
      <c r="GT124" s="35"/>
      <c r="GU124" s="27"/>
      <c r="GV124" s="46"/>
      <c r="GW124" s="67"/>
      <c r="GX124" s="44" t="str">
        <f>IF(GW124="","",GW124-#REF!)</f>
        <v/>
      </c>
      <c r="GY124" s="44"/>
      <c r="GZ124" s="44"/>
      <c r="HA124" s="44"/>
      <c r="HB124" s="44" t="str">
        <f>IF(HA124="","",#REF!+#REF!-HA124)</f>
        <v/>
      </c>
      <c r="HC124" s="44"/>
      <c r="HD124" s="44"/>
      <c r="HE124" s="44"/>
      <c r="HF124" s="44" t="str">
        <f>IF(HE124="","",HB124*HE124)</f>
        <v/>
      </c>
      <c r="HG124" s="45" t="str">
        <f>IF(HF124="","",HF124/(GX124*100))</f>
        <v/>
      </c>
      <c r="HH124" s="35"/>
      <c r="HJ124" s="46"/>
      <c r="HK124" s="67"/>
      <c r="HL124" s="44" t="str">
        <f>IF(HK124="","",HK124-#REF!)</f>
        <v/>
      </c>
      <c r="HM124" s="44"/>
      <c r="HN124" s="44"/>
      <c r="HO124" s="44"/>
      <c r="HP124" s="44" t="str">
        <f>IF(HO124="","",#REF!+#REF!-HO124)</f>
        <v/>
      </c>
      <c r="HQ124" s="44"/>
      <c r="HR124" s="44"/>
      <c r="HS124" s="44"/>
      <c r="HT124" s="44" t="str">
        <f>IF(HS124="","",HP124*HS124)</f>
        <v/>
      </c>
      <c r="HU124" s="45" t="str">
        <f>IF(HT124="","",HT124/(HL124*100))</f>
        <v/>
      </c>
      <c r="HV124" s="35"/>
      <c r="HW124" s="61"/>
      <c r="HX124" s="46"/>
      <c r="HY124" s="44"/>
      <c r="HZ124" s="44" t="str">
        <f t="shared" si="635"/>
        <v/>
      </c>
      <c r="IA124" s="44"/>
      <c r="IB124" s="44" t="str">
        <f t="shared" si="636"/>
        <v/>
      </c>
      <c r="IC124" s="44"/>
      <c r="ID124" s="44" t="str">
        <f t="shared" si="637"/>
        <v/>
      </c>
      <c r="IE124" s="44"/>
      <c r="IF124" s="60" t="str">
        <f>IF(HY123="","",IF120)</f>
        <v/>
      </c>
      <c r="IG124" s="67" t="str">
        <f>IF(HY123="","",IG120)</f>
        <v/>
      </c>
      <c r="IH124" s="43" t="str">
        <f t="shared" si="638"/>
        <v/>
      </c>
      <c r="II124" s="45" t="str">
        <f t="shared" si="670"/>
        <v/>
      </c>
      <c r="IJ124" s="35"/>
      <c r="IL124" s="46"/>
      <c r="IM124" s="44"/>
      <c r="IN124" s="44" t="str">
        <f t="shared" si="639"/>
        <v/>
      </c>
      <c r="IO124" s="44"/>
      <c r="IP124" s="44" t="str">
        <f t="shared" si="640"/>
        <v/>
      </c>
      <c r="IQ124" s="44"/>
      <c r="IR124" s="44" t="str">
        <f t="shared" si="641"/>
        <v/>
      </c>
      <c r="IS124" s="44"/>
      <c r="IT124" s="60" t="str">
        <f t="shared" si="533"/>
        <v/>
      </c>
      <c r="IU124" s="67" t="str">
        <f t="shared" si="534"/>
        <v/>
      </c>
      <c r="IV124" s="43" t="str">
        <f t="shared" si="642"/>
        <v/>
      </c>
      <c r="IW124" s="45" t="str">
        <f t="shared" si="643"/>
        <v/>
      </c>
      <c r="IX124" s="35"/>
      <c r="IY124" s="33"/>
      <c r="IZ124" s="46"/>
      <c r="JA124" s="44"/>
      <c r="JB124" s="44" t="str">
        <f t="shared" si="644"/>
        <v/>
      </c>
      <c r="JC124" s="44"/>
      <c r="JD124" s="44" t="str">
        <f t="shared" si="645"/>
        <v/>
      </c>
      <c r="JE124" s="44"/>
      <c r="JF124" s="44" t="str">
        <f t="shared" si="646"/>
        <v/>
      </c>
      <c r="JG124" s="44"/>
      <c r="JH124" s="60" t="str">
        <f t="shared" si="647"/>
        <v/>
      </c>
      <c r="JI124" s="67" t="str">
        <f t="shared" si="648"/>
        <v/>
      </c>
      <c r="JJ124" s="43" t="str">
        <f t="shared" si="649"/>
        <v/>
      </c>
      <c r="JK124" s="45" t="str">
        <f t="shared" si="650"/>
        <v/>
      </c>
      <c r="JL124" s="35"/>
      <c r="JM124" s="27"/>
      <c r="JN124" s="46"/>
      <c r="JO124" s="44"/>
      <c r="JP124" s="44" t="str">
        <f t="shared" si="651"/>
        <v/>
      </c>
      <c r="JQ124" s="44"/>
      <c r="JR124" s="44" t="str">
        <f t="shared" si="652"/>
        <v/>
      </c>
      <c r="JS124" s="44"/>
      <c r="JT124" s="44" t="str">
        <f t="shared" si="653"/>
        <v/>
      </c>
      <c r="JU124" s="44"/>
      <c r="JV124" s="60" t="str">
        <f t="shared" si="669"/>
        <v/>
      </c>
      <c r="JW124" s="67" t="str">
        <f t="shared" si="654"/>
        <v/>
      </c>
      <c r="JX124" s="43" t="str">
        <f t="shared" si="655"/>
        <v/>
      </c>
      <c r="JY124" s="45" t="str">
        <f t="shared" si="656"/>
        <v/>
      </c>
      <c r="JZ124" s="35"/>
      <c r="KA124" s="61"/>
      <c r="KB124" s="46"/>
      <c r="KC124" s="44"/>
      <c r="KD124" s="44" t="str">
        <f t="shared" si="657"/>
        <v/>
      </c>
      <c r="KE124" s="44"/>
      <c r="KF124" s="44" t="str">
        <f t="shared" si="658"/>
        <v/>
      </c>
      <c r="KG124" s="44"/>
      <c r="KH124" s="44" t="str">
        <f t="shared" si="659"/>
        <v/>
      </c>
      <c r="KI124" s="44"/>
      <c r="KJ124" s="60" t="str">
        <f t="shared" si="660"/>
        <v/>
      </c>
      <c r="KK124" s="67" t="str">
        <f t="shared" si="661"/>
        <v/>
      </c>
      <c r="KL124" s="43" t="str">
        <f t="shared" si="662"/>
        <v/>
      </c>
      <c r="KM124" s="45" t="str">
        <f t="shared" si="663"/>
        <v/>
      </c>
      <c r="KN124" s="35"/>
      <c r="KO124" s="27"/>
      <c r="KP124" s="46"/>
      <c r="KQ124" s="44"/>
      <c r="KR124" s="44" t="str">
        <f t="shared" si="664"/>
        <v/>
      </c>
      <c r="KS124" s="44"/>
      <c r="KT124" s="44" t="str">
        <f t="shared" si="665"/>
        <v/>
      </c>
      <c r="KU124" s="44"/>
      <c r="KV124" s="44" t="str">
        <f t="shared" si="666"/>
        <v/>
      </c>
      <c r="KW124" s="44"/>
      <c r="KX124" s="60" t="str">
        <f t="shared" si="535"/>
        <v/>
      </c>
      <c r="KY124" s="67" t="str">
        <f t="shared" si="536"/>
        <v/>
      </c>
      <c r="KZ124" s="43" t="str">
        <f t="shared" si="667"/>
        <v/>
      </c>
      <c r="LA124" s="45" t="str">
        <f t="shared" si="668"/>
        <v/>
      </c>
      <c r="LB124" s="35"/>
      <c r="LC124" s="27"/>
      <c r="LD124" s="46"/>
      <c r="LE124" s="44"/>
      <c r="LF124" s="44"/>
      <c r="LG124" s="44"/>
      <c r="LH124" s="44"/>
      <c r="LI124" s="44"/>
      <c r="LJ124" s="44" t="str">
        <f>IF(LI124="","",#REF!+#REF!-LI124)</f>
        <v/>
      </c>
      <c r="LK124" s="44"/>
      <c r="LL124" s="60"/>
      <c r="LM124" s="67"/>
      <c r="LN124" s="44"/>
      <c r="LO124" s="45"/>
      <c r="LP124" s="35"/>
      <c r="LQ124" s="27"/>
      <c r="LR124" s="46"/>
      <c r="LS124" s="67"/>
      <c r="LT124" s="44" t="str">
        <f>IF(LS124="","",LS124-#REF!)</f>
        <v/>
      </c>
      <c r="LU124" s="44"/>
      <c r="LV124" s="44"/>
      <c r="LW124" s="44"/>
      <c r="LX124" s="44" t="str">
        <f>IF(LW124="","",#REF!+#REF!-LW124)</f>
        <v/>
      </c>
      <c r="LY124" s="44"/>
      <c r="LZ124" s="44"/>
      <c r="MA124" s="44"/>
      <c r="MB124" s="44" t="str">
        <f>IF(MA124="","",LX124*MA124)</f>
        <v/>
      </c>
      <c r="MC124" s="45" t="str">
        <f>IF(MB124="","",MB124/(LT124*100))</f>
        <v/>
      </c>
      <c r="MD124" s="35"/>
      <c r="ME124" s="27"/>
      <c r="MF124" s="46"/>
      <c r="MG124" s="67"/>
      <c r="MH124" s="44" t="str">
        <f>IF(MG124="","",MG124-#REF!)</f>
        <v/>
      </c>
      <c r="MI124" s="44"/>
      <c r="MJ124" s="44"/>
      <c r="MK124" s="44"/>
      <c r="ML124" s="44" t="str">
        <f>IF(MK124="","",#REF!+#REF!-MK124)</f>
        <v/>
      </c>
      <c r="MM124" s="44"/>
      <c r="MN124" s="44"/>
      <c r="MO124" s="44"/>
      <c r="MP124" s="44" t="str">
        <f>IF(MO124="","",ML124*MO124)</f>
        <v/>
      </c>
      <c r="MQ124" s="45" t="str">
        <f>IF(MP124="","",MP124/(MH124*100))</f>
        <v/>
      </c>
      <c r="MR124" s="35"/>
      <c r="MS124" s="27"/>
      <c r="MT124" s="46"/>
      <c r="MU124" s="67"/>
      <c r="MV124" s="44" t="str">
        <f>IF(MU124="","",MU124-#REF!)</f>
        <v/>
      </c>
      <c r="MW124" s="44"/>
      <c r="MX124" s="44"/>
      <c r="MY124" s="44"/>
      <c r="MZ124" s="44" t="str">
        <f>IF(MY124="","",#REF!+#REF!-MY124)</f>
        <v/>
      </c>
      <c r="NA124" s="44"/>
      <c r="NB124" s="44"/>
      <c r="NC124" s="44"/>
      <c r="ND124" s="44" t="str">
        <f>IF(NC124="","",MZ124*NC124)</f>
        <v/>
      </c>
      <c r="NE124" s="45" t="str">
        <f>IF(ND124="","",ND124/(MV124*100))</f>
        <v/>
      </c>
      <c r="NF124" s="35"/>
      <c r="NG124" s="27"/>
      <c r="NH124" s="46"/>
      <c r="NI124" s="67"/>
      <c r="NJ124" s="44" t="str">
        <f>IF(NI124="","",NI124-#REF!)</f>
        <v/>
      </c>
      <c r="NK124" s="44"/>
      <c r="NL124" s="44"/>
      <c r="NM124" s="44"/>
      <c r="NN124" s="44" t="str">
        <f>IF(NM124="","",#REF!+#REF!-NM124)</f>
        <v/>
      </c>
      <c r="NO124" s="44"/>
      <c r="NP124" s="44"/>
      <c r="NQ124" s="44"/>
      <c r="NR124" s="44" t="str">
        <f>IF(NQ124="","",NN124*NQ124)</f>
        <v/>
      </c>
      <c r="NS124" s="45" t="str">
        <f>IF(NR124="","",NR124/(NJ124*100))</f>
        <v/>
      </c>
      <c r="NT124" s="35"/>
    </row>
    <row r="125" spans="1:384" ht="15" customHeight="1" thickBot="1" x14ac:dyDescent="0.25">
      <c r="A125" s="38"/>
      <c r="B125" s="39"/>
      <c r="C125" s="40"/>
      <c r="D125" s="40"/>
      <c r="E125" s="41"/>
      <c r="F125" s="41"/>
      <c r="G125" s="40"/>
      <c r="H125" s="42"/>
      <c r="I125" s="44"/>
      <c r="J125" s="44" t="str">
        <f t="shared" si="569"/>
        <v/>
      </c>
      <c r="K125" s="44"/>
      <c r="L125" s="44"/>
      <c r="M125" s="44"/>
      <c r="N125" s="44" t="str">
        <f t="shared" si="570"/>
        <v/>
      </c>
      <c r="O125" s="44"/>
      <c r="P125" s="44"/>
      <c r="Q125" s="44"/>
      <c r="R125" s="44" t="str">
        <f t="shared" si="539"/>
        <v/>
      </c>
      <c r="S125" s="45" t="str">
        <f t="shared" si="540"/>
        <v/>
      </c>
      <c r="T125" s="35"/>
      <c r="U125" s="27"/>
      <c r="V125" s="46"/>
      <c r="W125" s="67"/>
      <c r="X125" s="44" t="str">
        <f>IF(W125="","",W125-W124)</f>
        <v/>
      </c>
      <c r="Y125" s="44"/>
      <c r="Z125" s="44"/>
      <c r="AA125" s="44"/>
      <c r="AB125" s="44" t="str">
        <f>IF(AA125="","",AA124+AC124-AA125)</f>
        <v/>
      </c>
      <c r="AC125" s="44"/>
      <c r="AD125" s="44"/>
      <c r="AE125" s="44"/>
      <c r="AF125" s="44" t="str">
        <f>IF(AE125="","",AB125*AE125)</f>
        <v/>
      </c>
      <c r="AG125" s="45" t="str">
        <f>IF(AF125="","",AF125/(X125*100))</f>
        <v/>
      </c>
      <c r="AH125" s="35"/>
      <c r="AI125" s="27"/>
      <c r="AJ125" s="46"/>
      <c r="AK125" s="44"/>
      <c r="AL125" s="44" t="str">
        <f t="shared" si="573"/>
        <v/>
      </c>
      <c r="AM125" s="44"/>
      <c r="AN125" s="44" t="str">
        <f t="shared" si="574"/>
        <v/>
      </c>
      <c r="AO125" s="44"/>
      <c r="AP125" s="44" t="str">
        <f t="shared" si="575"/>
        <v/>
      </c>
      <c r="AQ125" s="44"/>
      <c r="AR125" s="44"/>
      <c r="AS125" s="44"/>
      <c r="AT125" s="44" t="str">
        <f t="shared" si="543"/>
        <v/>
      </c>
      <c r="AU125" s="45" t="str">
        <f t="shared" si="544"/>
        <v/>
      </c>
      <c r="AV125" s="35"/>
      <c r="AW125" s="27"/>
      <c r="AX125" s="46"/>
      <c r="AY125" s="44"/>
      <c r="AZ125" s="44" t="str">
        <f t="shared" si="576"/>
        <v/>
      </c>
      <c r="BA125" s="44"/>
      <c r="BB125" s="44" t="str">
        <f t="shared" si="577"/>
        <v/>
      </c>
      <c r="BC125" s="44"/>
      <c r="BD125" s="44" t="str">
        <f t="shared" si="578"/>
        <v/>
      </c>
      <c r="BE125" s="44"/>
      <c r="BF125" s="44"/>
      <c r="BG125" s="44"/>
      <c r="BH125" s="44" t="str">
        <f t="shared" si="545"/>
        <v/>
      </c>
      <c r="BI125" s="45" t="str">
        <f t="shared" si="546"/>
        <v/>
      </c>
      <c r="BJ125" s="35"/>
      <c r="BK125" s="50"/>
      <c r="BL125" s="46"/>
      <c r="BM125" s="44"/>
      <c r="BN125" s="44" t="str">
        <f t="shared" si="602"/>
        <v/>
      </c>
      <c r="BO125" s="44"/>
      <c r="BP125" s="44" t="str">
        <f t="shared" si="603"/>
        <v/>
      </c>
      <c r="BQ125" s="44"/>
      <c r="BR125" s="44" t="str">
        <f t="shared" si="604"/>
        <v/>
      </c>
      <c r="BS125" s="44"/>
      <c r="BT125" s="60" t="str">
        <f t="shared" si="605"/>
        <v/>
      </c>
      <c r="BU125" s="67" t="str">
        <f t="shared" si="606"/>
        <v/>
      </c>
      <c r="BV125" s="44" t="str">
        <f t="shared" si="607"/>
        <v/>
      </c>
      <c r="BW125" s="45" t="str">
        <f t="shared" si="608"/>
        <v/>
      </c>
      <c r="BX125" s="35"/>
      <c r="BY125" s="27"/>
      <c r="BZ125" s="46"/>
      <c r="CA125" s="44"/>
      <c r="CB125" s="44" t="str">
        <f t="shared" si="609"/>
        <v/>
      </c>
      <c r="CC125" s="44"/>
      <c r="CD125" s="44" t="str">
        <f t="shared" si="610"/>
        <v/>
      </c>
      <c r="CE125" s="44"/>
      <c r="CF125" s="44" t="str">
        <f t="shared" si="611"/>
        <v/>
      </c>
      <c r="CG125" s="44"/>
      <c r="CH125" s="60" t="str">
        <f t="shared" si="612"/>
        <v/>
      </c>
      <c r="CI125" s="67" t="str">
        <f t="shared" si="613"/>
        <v/>
      </c>
      <c r="CJ125" s="44" t="str">
        <f t="shared" si="614"/>
        <v/>
      </c>
      <c r="CK125" s="45" t="str">
        <f t="shared" si="615"/>
        <v/>
      </c>
      <c r="CL125" s="35"/>
      <c r="CM125" s="27"/>
      <c r="CN125" s="46"/>
      <c r="CO125" s="44"/>
      <c r="CP125" s="44" t="str">
        <f t="shared" si="616"/>
        <v/>
      </c>
      <c r="CQ125" s="44"/>
      <c r="CR125" s="44" t="str">
        <f t="shared" si="617"/>
        <v/>
      </c>
      <c r="CS125" s="44"/>
      <c r="CT125" s="44" t="str">
        <f t="shared" si="618"/>
        <v/>
      </c>
      <c r="CU125" s="44"/>
      <c r="CV125" s="60" t="str">
        <f t="shared" si="531"/>
        <v/>
      </c>
      <c r="CW125" s="67" t="str">
        <f t="shared" si="532"/>
        <v/>
      </c>
      <c r="CX125" s="44" t="str">
        <f t="shared" si="619"/>
        <v/>
      </c>
      <c r="CY125" s="45" t="str">
        <f t="shared" si="620"/>
        <v/>
      </c>
      <c r="CZ125" s="35"/>
      <c r="DA125" s="58"/>
      <c r="DB125" s="46"/>
      <c r="DC125" s="44"/>
      <c r="DD125" s="44" t="str">
        <f t="shared" si="621"/>
        <v/>
      </c>
      <c r="DE125" s="44"/>
      <c r="DF125" s="44" t="str">
        <f t="shared" si="622"/>
        <v/>
      </c>
      <c r="DG125" s="44"/>
      <c r="DH125" s="44" t="str">
        <f t="shared" si="623"/>
        <v/>
      </c>
      <c r="DI125" s="44"/>
      <c r="DJ125" s="60" t="str">
        <f t="shared" si="624"/>
        <v/>
      </c>
      <c r="DK125" s="67" t="str">
        <f t="shared" si="625"/>
        <v/>
      </c>
      <c r="DL125" s="44" t="str">
        <f t="shared" si="626"/>
        <v/>
      </c>
      <c r="DM125" s="45" t="str">
        <f t="shared" si="627"/>
        <v/>
      </c>
      <c r="DN125" s="35"/>
      <c r="DO125" s="27"/>
      <c r="DP125" s="46"/>
      <c r="DQ125" s="44"/>
      <c r="DR125" s="44" t="str">
        <f t="shared" si="628"/>
        <v/>
      </c>
      <c r="DS125" s="44"/>
      <c r="DT125" s="44" t="str">
        <f t="shared" si="629"/>
        <v/>
      </c>
      <c r="DU125" s="44"/>
      <c r="DV125" s="44" t="str">
        <f t="shared" si="630"/>
        <v/>
      </c>
      <c r="DW125" s="44"/>
      <c r="DX125" s="60" t="str">
        <f t="shared" si="631"/>
        <v/>
      </c>
      <c r="DY125" s="67" t="str">
        <f t="shared" si="632"/>
        <v/>
      </c>
      <c r="DZ125" s="44" t="str">
        <f t="shared" si="633"/>
        <v/>
      </c>
      <c r="EA125" s="45" t="str">
        <f t="shared" si="634"/>
        <v/>
      </c>
      <c r="EB125" s="35"/>
      <c r="EC125" s="27"/>
      <c r="ED125" s="46"/>
      <c r="EE125" s="67"/>
      <c r="EF125" s="44" t="str">
        <f>IF(EE125="","",EE125-EE124)</f>
        <v/>
      </c>
      <c r="EG125" s="44"/>
      <c r="EH125" s="44"/>
      <c r="EI125" s="44"/>
      <c r="EJ125" s="44" t="str">
        <f>IF(EI125="","",EI124+EK124-EI125)</f>
        <v/>
      </c>
      <c r="EK125" s="44"/>
      <c r="EL125" s="44"/>
      <c r="EM125" s="44"/>
      <c r="EN125" s="44" t="str">
        <f>IF(EM125="","",EJ125*EM125)</f>
        <v/>
      </c>
      <c r="EO125" s="45" t="str">
        <f>IF(EN125="","",EN125/(EF125*100))</f>
        <v/>
      </c>
      <c r="EP125" s="35"/>
      <c r="EQ125" s="27"/>
      <c r="ER125" s="46"/>
      <c r="ES125" s="44"/>
      <c r="ET125" s="44" t="str">
        <f t="shared" si="581"/>
        <v/>
      </c>
      <c r="EU125" s="44"/>
      <c r="EV125" s="44" t="str">
        <f t="shared" si="582"/>
        <v/>
      </c>
      <c r="EW125" s="44"/>
      <c r="EX125" s="44" t="str">
        <f t="shared" si="583"/>
        <v/>
      </c>
      <c r="EY125" s="44"/>
      <c r="EZ125" s="44"/>
      <c r="FA125" s="44"/>
      <c r="FB125" s="44" t="str">
        <f t="shared" si="549"/>
        <v/>
      </c>
      <c r="FC125" s="45" t="str">
        <f t="shared" si="550"/>
        <v/>
      </c>
      <c r="FD125" s="35"/>
      <c r="FF125" s="46"/>
      <c r="FG125" s="67"/>
      <c r="FH125" s="44" t="str">
        <f>IF(FG125="","",FG125-FG124)</f>
        <v/>
      </c>
      <c r="FI125" s="44"/>
      <c r="FJ125" s="44"/>
      <c r="FK125" s="44"/>
      <c r="FL125" s="44" t="str">
        <f>IF(FK125="","",FK124+FM124-FK125)</f>
        <v/>
      </c>
      <c r="FM125" s="44"/>
      <c r="FN125" s="44"/>
      <c r="FO125" s="44"/>
      <c r="FP125" s="44" t="str">
        <f>IF(FO125="","",FL125*FO125)</f>
        <v/>
      </c>
      <c r="FQ125" s="45" t="str">
        <f>IF(FP125="","",FP125/(FH125*100))</f>
        <v/>
      </c>
      <c r="FR125" s="35"/>
      <c r="FT125" s="46"/>
      <c r="FU125" s="67"/>
      <c r="FV125" s="44" t="str">
        <f>IF(FU125="","",FU125-FU124)</f>
        <v/>
      </c>
      <c r="FW125" s="44"/>
      <c r="FX125" s="44"/>
      <c r="FY125" s="44"/>
      <c r="FZ125" s="44" t="str">
        <f>IF(FY125="","",FY124+GA124-FY125)</f>
        <v/>
      </c>
      <c r="GA125" s="44"/>
      <c r="GB125" s="44"/>
      <c r="GC125" s="44"/>
      <c r="GD125" s="44" t="str">
        <f>IF(GC125="","",FZ125*GC125)</f>
        <v/>
      </c>
      <c r="GE125" s="45" t="str">
        <f>IF(GD125="","",GD125/(FV125*100))</f>
        <v/>
      </c>
      <c r="GF125" s="35"/>
      <c r="GH125" s="46"/>
      <c r="GI125" s="67"/>
      <c r="GJ125" s="44" t="str">
        <f>IF(GI125="","",GI125-GI124)</f>
        <v/>
      </c>
      <c r="GK125" s="44"/>
      <c r="GL125" s="44"/>
      <c r="GM125" s="44"/>
      <c r="GN125" s="44" t="str">
        <f>IF(GM125="","",GM124+GO124-GM125)</f>
        <v/>
      </c>
      <c r="GO125" s="44"/>
      <c r="GP125" s="44"/>
      <c r="GQ125" s="44"/>
      <c r="GR125" s="44" t="str">
        <f>IF(GQ125="","",GN125*GQ125)</f>
        <v/>
      </c>
      <c r="GS125" s="45" t="str">
        <f>IF(GR125="","",GR125/(GJ125*100))</f>
        <v/>
      </c>
      <c r="GT125" s="35"/>
      <c r="GU125" s="27"/>
      <c r="GV125" s="46"/>
      <c r="GW125" s="67"/>
      <c r="GX125" s="44" t="str">
        <f>IF(GW125="","",GW125-GW124)</f>
        <v/>
      </c>
      <c r="GY125" s="44"/>
      <c r="GZ125" s="44"/>
      <c r="HA125" s="44"/>
      <c r="HB125" s="44" t="str">
        <f>IF(HA125="","",HA124+HC124-HA125)</f>
        <v/>
      </c>
      <c r="HC125" s="44"/>
      <c r="HD125" s="44"/>
      <c r="HE125" s="44"/>
      <c r="HF125" s="44" t="str">
        <f>IF(HE125="","",HB125*HE125)</f>
        <v/>
      </c>
      <c r="HG125" s="45" t="str">
        <f>IF(HF125="","",HF125/(GX125*100))</f>
        <v/>
      </c>
      <c r="HH125" s="35"/>
      <c r="HJ125" s="46"/>
      <c r="HK125" s="67"/>
      <c r="HL125" s="44" t="str">
        <f>IF(HK125="","",HK125-HK124)</f>
        <v/>
      </c>
      <c r="HM125" s="44"/>
      <c r="HN125" s="44"/>
      <c r="HO125" s="44"/>
      <c r="HP125" s="44" t="str">
        <f>IF(HO125="","",HO124+HQ124-HO125)</f>
        <v/>
      </c>
      <c r="HQ125" s="44"/>
      <c r="HR125" s="44"/>
      <c r="HS125" s="44"/>
      <c r="HT125" s="44" t="str">
        <f>IF(HS125="","",HP125*HS125)</f>
        <v/>
      </c>
      <c r="HU125" s="45" t="str">
        <f>IF(HT125="","",HT125/(HL125*100))</f>
        <v/>
      </c>
      <c r="HV125" s="35"/>
      <c r="HW125" s="61"/>
      <c r="HX125" s="46"/>
      <c r="HY125" s="44"/>
      <c r="HZ125" s="44" t="str">
        <f t="shared" si="635"/>
        <v/>
      </c>
      <c r="IA125" s="44"/>
      <c r="IB125" s="44" t="str">
        <f t="shared" si="636"/>
        <v/>
      </c>
      <c r="IC125" s="44"/>
      <c r="ID125" s="44" t="str">
        <f t="shared" si="637"/>
        <v/>
      </c>
      <c r="IE125" s="44"/>
      <c r="IF125" s="60" t="str">
        <f>IF(HY123="","",IF121)</f>
        <v/>
      </c>
      <c r="IG125" s="67" t="str">
        <f>IF(HY123="","",IG121)</f>
        <v/>
      </c>
      <c r="IH125" s="44" t="str">
        <f t="shared" si="638"/>
        <v/>
      </c>
      <c r="II125" s="45" t="str">
        <f t="shared" si="670"/>
        <v/>
      </c>
      <c r="IJ125" s="35"/>
      <c r="IL125" s="46"/>
      <c r="IM125" s="44"/>
      <c r="IN125" s="44" t="str">
        <f t="shared" si="639"/>
        <v/>
      </c>
      <c r="IO125" s="44"/>
      <c r="IP125" s="44" t="str">
        <f t="shared" si="640"/>
        <v/>
      </c>
      <c r="IQ125" s="44"/>
      <c r="IR125" s="44" t="str">
        <f t="shared" si="641"/>
        <v/>
      </c>
      <c r="IS125" s="44"/>
      <c r="IT125" s="60" t="str">
        <f t="shared" si="533"/>
        <v/>
      </c>
      <c r="IU125" s="67" t="str">
        <f t="shared" si="534"/>
        <v/>
      </c>
      <c r="IV125" s="44" t="str">
        <f t="shared" si="642"/>
        <v/>
      </c>
      <c r="IW125" s="45" t="str">
        <f t="shared" si="643"/>
        <v/>
      </c>
      <c r="IX125" s="35"/>
      <c r="IY125" s="33"/>
      <c r="IZ125" s="46"/>
      <c r="JA125" s="44"/>
      <c r="JB125" s="44" t="str">
        <f t="shared" si="644"/>
        <v/>
      </c>
      <c r="JC125" s="44"/>
      <c r="JD125" s="44" t="str">
        <f t="shared" si="645"/>
        <v/>
      </c>
      <c r="JE125" s="44"/>
      <c r="JF125" s="44" t="str">
        <f t="shared" si="646"/>
        <v/>
      </c>
      <c r="JG125" s="44"/>
      <c r="JH125" s="60" t="str">
        <f t="shared" si="647"/>
        <v/>
      </c>
      <c r="JI125" s="67" t="str">
        <f t="shared" si="648"/>
        <v/>
      </c>
      <c r="JJ125" s="44" t="str">
        <f t="shared" si="649"/>
        <v/>
      </c>
      <c r="JK125" s="45" t="str">
        <f t="shared" si="650"/>
        <v/>
      </c>
      <c r="JL125" s="35"/>
      <c r="JM125" s="27"/>
      <c r="JN125" s="46"/>
      <c r="JO125" s="44"/>
      <c r="JP125" s="44" t="str">
        <f t="shared" si="651"/>
        <v/>
      </c>
      <c r="JQ125" s="44"/>
      <c r="JR125" s="44" t="str">
        <f t="shared" si="652"/>
        <v/>
      </c>
      <c r="JS125" s="44"/>
      <c r="JT125" s="44" t="str">
        <f t="shared" si="653"/>
        <v/>
      </c>
      <c r="JU125" s="44"/>
      <c r="JV125" s="60" t="str">
        <f t="shared" si="669"/>
        <v/>
      </c>
      <c r="JW125" s="67" t="str">
        <f t="shared" si="654"/>
        <v/>
      </c>
      <c r="JX125" s="44" t="str">
        <f t="shared" si="655"/>
        <v/>
      </c>
      <c r="JY125" s="45" t="str">
        <f t="shared" si="656"/>
        <v/>
      </c>
      <c r="JZ125" s="35"/>
      <c r="KA125" s="61"/>
      <c r="KB125" s="46"/>
      <c r="KC125" s="44"/>
      <c r="KD125" s="44" t="str">
        <f t="shared" si="657"/>
        <v/>
      </c>
      <c r="KE125" s="44"/>
      <c r="KF125" s="44" t="str">
        <f t="shared" si="658"/>
        <v/>
      </c>
      <c r="KG125" s="44"/>
      <c r="KH125" s="44" t="str">
        <f t="shared" si="659"/>
        <v/>
      </c>
      <c r="KI125" s="44"/>
      <c r="KJ125" s="60" t="str">
        <f t="shared" si="660"/>
        <v/>
      </c>
      <c r="KK125" s="67" t="str">
        <f t="shared" si="661"/>
        <v/>
      </c>
      <c r="KL125" s="44" t="str">
        <f t="shared" si="662"/>
        <v/>
      </c>
      <c r="KM125" s="45" t="str">
        <f t="shared" si="663"/>
        <v/>
      </c>
      <c r="KN125" s="35"/>
      <c r="KO125" s="27"/>
      <c r="KP125" s="46"/>
      <c r="KQ125" s="44"/>
      <c r="KR125" s="44" t="str">
        <f t="shared" si="664"/>
        <v/>
      </c>
      <c r="KS125" s="44"/>
      <c r="KT125" s="44" t="str">
        <f t="shared" si="665"/>
        <v/>
      </c>
      <c r="KU125" s="44"/>
      <c r="KV125" s="44" t="str">
        <f t="shared" si="666"/>
        <v/>
      </c>
      <c r="KW125" s="44"/>
      <c r="KX125" s="60" t="str">
        <f t="shared" si="535"/>
        <v/>
      </c>
      <c r="KY125" s="67" t="str">
        <f t="shared" si="536"/>
        <v/>
      </c>
      <c r="KZ125" s="44" t="str">
        <f t="shared" si="667"/>
        <v/>
      </c>
      <c r="LA125" s="45" t="str">
        <f t="shared" si="668"/>
        <v/>
      </c>
      <c r="LB125" s="35"/>
      <c r="LC125" s="27"/>
      <c r="LD125" s="74"/>
      <c r="LE125" s="75"/>
      <c r="LF125" s="75"/>
      <c r="LG125" s="75"/>
      <c r="LH125" s="75"/>
      <c r="LI125" s="75"/>
      <c r="LJ125" s="75" t="str">
        <f>IF(LI125="","",#REF!+#REF!-LI125)</f>
        <v/>
      </c>
      <c r="LK125" s="75"/>
      <c r="LL125" s="77"/>
      <c r="LM125" s="78"/>
      <c r="LN125" s="75"/>
      <c r="LO125" s="79"/>
      <c r="LP125" s="35"/>
      <c r="LQ125" s="27"/>
      <c r="LR125" s="46"/>
      <c r="LS125" s="67"/>
      <c r="LT125" s="44" t="str">
        <f>IF(LS125="","",LS125-LS124)</f>
        <v/>
      </c>
      <c r="LU125" s="44"/>
      <c r="LV125" s="44"/>
      <c r="LW125" s="44"/>
      <c r="LX125" s="44" t="str">
        <f>IF(LW125="","",LW124+LY124-LW125)</f>
        <v/>
      </c>
      <c r="LY125" s="44"/>
      <c r="LZ125" s="44"/>
      <c r="MA125" s="44"/>
      <c r="MB125" s="44" t="str">
        <f>IF(MA125="","",LX125*MA125)</f>
        <v/>
      </c>
      <c r="MC125" s="45" t="str">
        <f>IF(MB125="","",MB125/(LT125*100))</f>
        <v/>
      </c>
      <c r="MD125" s="35"/>
      <c r="ME125" s="27"/>
      <c r="MF125" s="46"/>
      <c r="MG125" s="67"/>
      <c r="MH125" s="44" t="str">
        <f>IF(MG125="","",MG125-MG124)</f>
        <v/>
      </c>
      <c r="MI125" s="44"/>
      <c r="MJ125" s="44"/>
      <c r="MK125" s="44"/>
      <c r="ML125" s="44" t="str">
        <f>IF(MK125="","",MK124+MM124-MK125)</f>
        <v/>
      </c>
      <c r="MM125" s="44"/>
      <c r="MN125" s="44"/>
      <c r="MO125" s="44"/>
      <c r="MP125" s="44" t="str">
        <f>IF(MO125="","",ML125*MO125)</f>
        <v/>
      </c>
      <c r="MQ125" s="45" t="str">
        <f>IF(MP125="","",MP125/(MH125*100))</f>
        <v/>
      </c>
      <c r="MR125" s="35"/>
      <c r="MS125" s="27"/>
      <c r="MT125" s="46"/>
      <c r="MU125" s="67"/>
      <c r="MV125" s="44" t="str">
        <f>IF(MU125="","",MU125-MU124)</f>
        <v/>
      </c>
      <c r="MW125" s="44"/>
      <c r="MX125" s="44"/>
      <c r="MY125" s="44"/>
      <c r="MZ125" s="44" t="str">
        <f>IF(MY125="","",MY124+NA124-MY125)</f>
        <v/>
      </c>
      <c r="NA125" s="44"/>
      <c r="NB125" s="44"/>
      <c r="NC125" s="44"/>
      <c r="ND125" s="44" t="str">
        <f>IF(NC125="","",MZ125*NC125)</f>
        <v/>
      </c>
      <c r="NE125" s="45" t="str">
        <f>IF(ND125="","",ND125/(MV125*100))</f>
        <v/>
      </c>
      <c r="NF125" s="35"/>
      <c r="NG125" s="27"/>
      <c r="NH125" s="46"/>
      <c r="NI125" s="67"/>
      <c r="NJ125" s="44" t="str">
        <f>IF(NI125="","",NI125-NI124)</f>
        <v/>
      </c>
      <c r="NK125" s="44"/>
      <c r="NL125" s="44"/>
      <c r="NM125" s="44"/>
      <c r="NN125" s="44" t="str">
        <f>IF(NM125="","",NM124+NO124-NM125)</f>
        <v/>
      </c>
      <c r="NO125" s="44"/>
      <c r="NP125" s="44"/>
      <c r="NQ125" s="44"/>
      <c r="NR125" s="44" t="str">
        <f>IF(NQ125="","",NN125*NQ125)</f>
        <v/>
      </c>
      <c r="NS125" s="45" t="str">
        <f>IF(NR125="","",NR125/(NJ125*100))</f>
        <v/>
      </c>
      <c r="NT125" s="35"/>
    </row>
    <row r="126" spans="1:384" ht="15" customHeight="1" thickTop="1" thickBot="1" x14ac:dyDescent="0.25">
      <c r="A126" s="38"/>
      <c r="B126" s="39"/>
      <c r="C126" s="40"/>
      <c r="D126" s="40"/>
      <c r="E126" s="41"/>
      <c r="F126" s="41"/>
      <c r="G126" s="40"/>
      <c r="H126" s="42"/>
      <c r="I126" s="44"/>
      <c r="J126" s="44" t="str">
        <f t="shared" si="569"/>
        <v/>
      </c>
      <c r="K126" s="44"/>
      <c r="L126" s="44"/>
      <c r="M126" s="44"/>
      <c r="N126" s="44" t="str">
        <f t="shared" si="570"/>
        <v/>
      </c>
      <c r="O126" s="44"/>
      <c r="P126" s="44"/>
      <c r="Q126" s="44"/>
      <c r="R126" s="44" t="str">
        <f t="shared" si="539"/>
        <v/>
      </c>
      <c r="S126" s="45" t="str">
        <f t="shared" si="540"/>
        <v/>
      </c>
      <c r="T126" s="35"/>
      <c r="U126" s="27"/>
      <c r="V126" s="46"/>
      <c r="W126" s="67"/>
      <c r="X126" s="44" t="str">
        <f>IF(W126="","",W126-W125)</f>
        <v/>
      </c>
      <c r="Y126" s="44"/>
      <c r="Z126" s="44"/>
      <c r="AA126" s="44"/>
      <c r="AB126" s="44" t="str">
        <f>IF(AA126="","",AA125+AC125-AA126)</f>
        <v/>
      </c>
      <c r="AC126" s="44"/>
      <c r="AD126" s="44"/>
      <c r="AE126" s="44"/>
      <c r="AF126" s="44" t="str">
        <f>IF(AE126="","",AB126*AE126)</f>
        <v/>
      </c>
      <c r="AG126" s="45" t="str">
        <f>IF(AF126="","",AF126/(X126*100))</f>
        <v/>
      </c>
      <c r="AH126" s="35"/>
      <c r="AI126" s="27"/>
      <c r="AJ126" s="46"/>
      <c r="AK126" s="44"/>
      <c r="AL126" s="44" t="str">
        <f t="shared" si="573"/>
        <v/>
      </c>
      <c r="AM126" s="44"/>
      <c r="AN126" s="44" t="str">
        <f t="shared" si="574"/>
        <v/>
      </c>
      <c r="AO126" s="44"/>
      <c r="AP126" s="44" t="str">
        <f t="shared" si="575"/>
        <v/>
      </c>
      <c r="AQ126" s="44"/>
      <c r="AR126" s="44"/>
      <c r="AS126" s="44"/>
      <c r="AT126" s="44" t="str">
        <f t="shared" si="543"/>
        <v/>
      </c>
      <c r="AU126" s="45" t="str">
        <f t="shared" si="544"/>
        <v/>
      </c>
      <c r="AV126" s="35"/>
      <c r="AW126" s="27"/>
      <c r="AX126" s="46"/>
      <c r="AY126" s="44"/>
      <c r="AZ126" s="44" t="str">
        <f t="shared" si="576"/>
        <v/>
      </c>
      <c r="BA126" s="44"/>
      <c r="BB126" s="44" t="str">
        <f t="shared" si="577"/>
        <v/>
      </c>
      <c r="BC126" s="44"/>
      <c r="BD126" s="44" t="str">
        <f t="shared" si="578"/>
        <v/>
      </c>
      <c r="BE126" s="44"/>
      <c r="BF126" s="44"/>
      <c r="BG126" s="44"/>
      <c r="BH126" s="44" t="str">
        <f t="shared" si="545"/>
        <v/>
      </c>
      <c r="BI126" s="45" t="str">
        <f t="shared" si="546"/>
        <v/>
      </c>
      <c r="BJ126" s="35"/>
      <c r="BK126" s="50"/>
      <c r="BL126" s="74"/>
      <c r="BM126" s="75"/>
      <c r="BN126" s="75" t="str">
        <f t="shared" si="602"/>
        <v/>
      </c>
      <c r="BO126" s="75"/>
      <c r="BP126" s="75" t="str">
        <f t="shared" si="603"/>
        <v/>
      </c>
      <c r="BQ126" s="75"/>
      <c r="BR126" s="75" t="str">
        <f t="shared" si="604"/>
        <v/>
      </c>
      <c r="BS126" s="75"/>
      <c r="BT126" s="77" t="str">
        <f t="shared" si="605"/>
        <v/>
      </c>
      <c r="BU126" s="78" t="str">
        <f t="shared" si="606"/>
        <v/>
      </c>
      <c r="BV126" s="75" t="str">
        <f t="shared" si="607"/>
        <v/>
      </c>
      <c r="BW126" s="79" t="str">
        <f t="shared" si="608"/>
        <v/>
      </c>
      <c r="BX126" s="35"/>
      <c r="BY126" s="27"/>
      <c r="BZ126" s="74"/>
      <c r="CA126" s="75"/>
      <c r="CB126" s="75" t="str">
        <f t="shared" si="609"/>
        <v/>
      </c>
      <c r="CC126" s="75"/>
      <c r="CD126" s="75" t="str">
        <f t="shared" si="610"/>
        <v/>
      </c>
      <c r="CE126" s="75"/>
      <c r="CF126" s="75" t="str">
        <f t="shared" si="611"/>
        <v/>
      </c>
      <c r="CG126" s="75"/>
      <c r="CH126" s="77" t="str">
        <f t="shared" si="612"/>
        <v/>
      </c>
      <c r="CI126" s="78" t="str">
        <f t="shared" si="613"/>
        <v/>
      </c>
      <c r="CJ126" s="75" t="str">
        <f t="shared" si="614"/>
        <v/>
      </c>
      <c r="CK126" s="79" t="str">
        <f t="shared" si="615"/>
        <v/>
      </c>
      <c r="CL126" s="35"/>
      <c r="CM126" s="27"/>
      <c r="CN126" s="74"/>
      <c r="CO126" s="75"/>
      <c r="CP126" s="75" t="str">
        <f t="shared" si="616"/>
        <v/>
      </c>
      <c r="CQ126" s="75"/>
      <c r="CR126" s="75" t="str">
        <f t="shared" si="617"/>
        <v/>
      </c>
      <c r="CS126" s="75"/>
      <c r="CT126" s="75" t="str">
        <f t="shared" si="618"/>
        <v/>
      </c>
      <c r="CU126" s="75"/>
      <c r="CV126" s="77" t="str">
        <f t="shared" si="531"/>
        <v/>
      </c>
      <c r="CW126" s="78" t="str">
        <f t="shared" si="532"/>
        <v/>
      </c>
      <c r="CX126" s="75" t="str">
        <f t="shared" si="619"/>
        <v/>
      </c>
      <c r="CY126" s="79" t="str">
        <f t="shared" si="620"/>
        <v/>
      </c>
      <c r="CZ126" s="35"/>
      <c r="DA126" s="58"/>
      <c r="DB126" s="74"/>
      <c r="DC126" s="75"/>
      <c r="DD126" s="75" t="str">
        <f t="shared" si="621"/>
        <v/>
      </c>
      <c r="DE126" s="75"/>
      <c r="DF126" s="75" t="str">
        <f t="shared" si="622"/>
        <v/>
      </c>
      <c r="DG126" s="75"/>
      <c r="DH126" s="75" t="str">
        <f t="shared" si="623"/>
        <v/>
      </c>
      <c r="DI126" s="75"/>
      <c r="DJ126" s="77" t="str">
        <f t="shared" si="624"/>
        <v/>
      </c>
      <c r="DK126" s="78" t="str">
        <f t="shared" si="625"/>
        <v/>
      </c>
      <c r="DL126" s="75" t="str">
        <f t="shared" si="626"/>
        <v/>
      </c>
      <c r="DM126" s="79" t="str">
        <f t="shared" si="627"/>
        <v/>
      </c>
      <c r="DN126" s="35"/>
      <c r="DO126" s="27"/>
      <c r="DP126" s="74"/>
      <c r="DQ126" s="75"/>
      <c r="DR126" s="75" t="str">
        <f t="shared" si="628"/>
        <v/>
      </c>
      <c r="DS126" s="75"/>
      <c r="DT126" s="75" t="str">
        <f t="shared" si="629"/>
        <v/>
      </c>
      <c r="DU126" s="75"/>
      <c r="DV126" s="75" t="str">
        <f t="shared" si="630"/>
        <v/>
      </c>
      <c r="DW126" s="75"/>
      <c r="DX126" s="77" t="str">
        <f t="shared" si="631"/>
        <v/>
      </c>
      <c r="DY126" s="78" t="str">
        <f t="shared" si="632"/>
        <v/>
      </c>
      <c r="DZ126" s="75" t="str">
        <f t="shared" si="633"/>
        <v/>
      </c>
      <c r="EA126" s="79" t="str">
        <f t="shared" si="634"/>
        <v/>
      </c>
      <c r="EB126" s="35"/>
      <c r="EC126" s="27"/>
      <c r="ED126" s="46"/>
      <c r="EE126" s="67"/>
      <c r="EF126" s="44" t="str">
        <f>IF(EE126="","",EE126-EE125)</f>
        <v/>
      </c>
      <c r="EG126" s="44"/>
      <c r="EH126" s="44"/>
      <c r="EI126" s="44"/>
      <c r="EJ126" s="44" t="str">
        <f>IF(EI126="","",EI125+EK125-EI126)</f>
        <v/>
      </c>
      <c r="EK126" s="44"/>
      <c r="EL126" s="44"/>
      <c r="EM126" s="44"/>
      <c r="EN126" s="44" t="str">
        <f>IF(EM126="","",EJ126*EM126)</f>
        <v/>
      </c>
      <c r="EO126" s="45" t="str">
        <f>IF(EN126="","",EN126/(EF126*100))</f>
        <v/>
      </c>
      <c r="EP126" s="35"/>
      <c r="EQ126" s="27"/>
      <c r="ER126" s="46"/>
      <c r="ES126" s="44"/>
      <c r="ET126" s="44" t="str">
        <f t="shared" si="581"/>
        <v/>
      </c>
      <c r="EU126" s="44"/>
      <c r="EV126" s="44" t="str">
        <f t="shared" si="582"/>
        <v/>
      </c>
      <c r="EW126" s="44"/>
      <c r="EX126" s="44" t="str">
        <f t="shared" si="583"/>
        <v/>
      </c>
      <c r="EY126" s="44"/>
      <c r="EZ126" s="44"/>
      <c r="FA126" s="44"/>
      <c r="FB126" s="44" t="str">
        <f t="shared" si="549"/>
        <v/>
      </c>
      <c r="FC126" s="45" t="str">
        <f t="shared" si="550"/>
        <v/>
      </c>
      <c r="FD126" s="35"/>
      <c r="FF126" s="46"/>
      <c r="FG126" s="67"/>
      <c r="FH126" s="44" t="str">
        <f>IF(FG126="","",FG126-FG125)</f>
        <v/>
      </c>
      <c r="FI126" s="44"/>
      <c r="FJ126" s="44"/>
      <c r="FK126" s="44"/>
      <c r="FL126" s="44" t="str">
        <f>IF(FK126="","",FK125+FM125-FK126)</f>
        <v/>
      </c>
      <c r="FM126" s="44"/>
      <c r="FN126" s="44"/>
      <c r="FO126" s="44"/>
      <c r="FP126" s="44" t="str">
        <f>IF(FO126="","",FL126*FO126)</f>
        <v/>
      </c>
      <c r="FQ126" s="45" t="str">
        <f>IF(FP126="","",FP126/(FH126*100))</f>
        <v/>
      </c>
      <c r="FR126" s="35"/>
      <c r="FT126" s="46"/>
      <c r="FU126" s="67"/>
      <c r="FV126" s="44" t="str">
        <f>IF(FU126="","",FU126-FU125)</f>
        <v/>
      </c>
      <c r="FW126" s="44"/>
      <c r="FX126" s="44"/>
      <c r="FY126" s="44"/>
      <c r="FZ126" s="44" t="str">
        <f>IF(FY126="","",FY125+GA125-FY126)</f>
        <v/>
      </c>
      <c r="GA126" s="44"/>
      <c r="GB126" s="44"/>
      <c r="GC126" s="44"/>
      <c r="GD126" s="44" t="str">
        <f>IF(GC126="","",FZ126*GC126)</f>
        <v/>
      </c>
      <c r="GE126" s="45" t="str">
        <f>IF(GD126="","",GD126/(FV126*100))</f>
        <v/>
      </c>
      <c r="GF126" s="35"/>
      <c r="GH126" s="46"/>
      <c r="GI126" s="67"/>
      <c r="GJ126" s="44" t="str">
        <f>IF(GI126="","",GI126-GI125)</f>
        <v/>
      </c>
      <c r="GK126" s="44"/>
      <c r="GL126" s="44"/>
      <c r="GM126" s="44"/>
      <c r="GN126" s="44" t="str">
        <f>IF(GM126="","",GM125+GO125-GM126)</f>
        <v/>
      </c>
      <c r="GO126" s="44"/>
      <c r="GP126" s="44"/>
      <c r="GQ126" s="44"/>
      <c r="GR126" s="44" t="str">
        <f>IF(GQ126="","",GN126*GQ126)</f>
        <v/>
      </c>
      <c r="GS126" s="45" t="str">
        <f>IF(GR126="","",GR126/(GJ126*100))</f>
        <v/>
      </c>
      <c r="GT126" s="35"/>
      <c r="GU126" s="27"/>
      <c r="GV126" s="46"/>
      <c r="GW126" s="67"/>
      <c r="GX126" s="44" t="str">
        <f>IF(GW126="","",GW126-GW125)</f>
        <v/>
      </c>
      <c r="GY126" s="44"/>
      <c r="GZ126" s="44"/>
      <c r="HA126" s="44"/>
      <c r="HB126" s="44" t="str">
        <f>IF(HA126="","",HA125+HC125-HA126)</f>
        <v/>
      </c>
      <c r="HC126" s="44"/>
      <c r="HD126" s="44"/>
      <c r="HE126" s="44"/>
      <c r="HF126" s="44" t="str">
        <f>IF(HE126="","",HB126*HE126)</f>
        <v/>
      </c>
      <c r="HG126" s="45" t="str">
        <f>IF(HF126="","",HF126/(GX126*100))</f>
        <v/>
      </c>
      <c r="HH126" s="35"/>
      <c r="HJ126" s="46"/>
      <c r="HK126" s="67"/>
      <c r="HL126" s="44" t="str">
        <f>IF(HK126="","",HK126-HK125)</f>
        <v/>
      </c>
      <c r="HM126" s="44"/>
      <c r="HN126" s="44"/>
      <c r="HO126" s="44"/>
      <c r="HP126" s="44" t="str">
        <f>IF(HO126="","",HO125+HQ125-HO126)</f>
        <v/>
      </c>
      <c r="HQ126" s="44"/>
      <c r="HR126" s="44"/>
      <c r="HS126" s="44"/>
      <c r="HT126" s="44" t="str">
        <f>IF(HS126="","",HP126*HS126)</f>
        <v/>
      </c>
      <c r="HU126" s="45" t="str">
        <f>IF(HT126="","",HT126/(HL126*100))</f>
        <v/>
      </c>
      <c r="HV126" s="35"/>
      <c r="HW126" s="61"/>
      <c r="HX126" s="74"/>
      <c r="HY126" s="75"/>
      <c r="HZ126" s="75" t="str">
        <f t="shared" si="635"/>
        <v/>
      </c>
      <c r="IA126" s="75"/>
      <c r="IB126" s="75" t="str">
        <f t="shared" si="636"/>
        <v/>
      </c>
      <c r="IC126" s="75"/>
      <c r="ID126" s="75" t="str">
        <f t="shared" si="637"/>
        <v/>
      </c>
      <c r="IE126" s="75"/>
      <c r="IF126" s="77" t="str">
        <f>IF(HY123="","",IF122)</f>
        <v/>
      </c>
      <c r="IG126" s="78" t="str">
        <f>IF(HY123="","",IG122)</f>
        <v/>
      </c>
      <c r="IH126" s="75" t="str">
        <f t="shared" si="638"/>
        <v/>
      </c>
      <c r="II126" s="79" t="str">
        <f t="shared" si="670"/>
        <v/>
      </c>
      <c r="IJ126" s="35"/>
      <c r="IL126" s="74"/>
      <c r="IM126" s="75"/>
      <c r="IN126" s="75" t="str">
        <f t="shared" si="639"/>
        <v/>
      </c>
      <c r="IO126" s="75"/>
      <c r="IP126" s="75" t="str">
        <f t="shared" si="640"/>
        <v/>
      </c>
      <c r="IQ126" s="75"/>
      <c r="IR126" s="75" t="str">
        <f t="shared" si="641"/>
        <v/>
      </c>
      <c r="IS126" s="75"/>
      <c r="IT126" s="77" t="str">
        <f t="shared" si="533"/>
        <v/>
      </c>
      <c r="IU126" s="78" t="str">
        <f t="shared" si="534"/>
        <v/>
      </c>
      <c r="IV126" s="75" t="str">
        <f t="shared" si="642"/>
        <v/>
      </c>
      <c r="IW126" s="79" t="str">
        <f t="shared" si="643"/>
        <v/>
      </c>
      <c r="IX126" s="35"/>
      <c r="IY126" s="33"/>
      <c r="IZ126" s="74"/>
      <c r="JA126" s="75"/>
      <c r="JB126" s="75" t="str">
        <f t="shared" si="644"/>
        <v/>
      </c>
      <c r="JC126" s="75"/>
      <c r="JD126" s="75" t="str">
        <f t="shared" si="645"/>
        <v/>
      </c>
      <c r="JE126" s="75"/>
      <c r="JF126" s="75" t="str">
        <f t="shared" si="646"/>
        <v/>
      </c>
      <c r="JG126" s="75"/>
      <c r="JH126" s="77" t="str">
        <f t="shared" si="647"/>
        <v/>
      </c>
      <c r="JI126" s="78" t="str">
        <f t="shared" si="648"/>
        <v/>
      </c>
      <c r="JJ126" s="75" t="str">
        <f t="shared" si="649"/>
        <v/>
      </c>
      <c r="JK126" s="79" t="str">
        <f t="shared" si="650"/>
        <v/>
      </c>
      <c r="JL126" s="35"/>
      <c r="JM126" s="27"/>
      <c r="JN126" s="74"/>
      <c r="JO126" s="75"/>
      <c r="JP126" s="75" t="str">
        <f t="shared" si="651"/>
        <v/>
      </c>
      <c r="JQ126" s="75"/>
      <c r="JR126" s="75" t="str">
        <f t="shared" si="652"/>
        <v/>
      </c>
      <c r="JS126" s="75"/>
      <c r="JT126" s="75" t="str">
        <f t="shared" si="653"/>
        <v/>
      </c>
      <c r="JU126" s="75"/>
      <c r="JV126" s="77" t="str">
        <f t="shared" si="669"/>
        <v/>
      </c>
      <c r="JW126" s="78" t="str">
        <f t="shared" si="654"/>
        <v/>
      </c>
      <c r="JX126" s="75" t="str">
        <f t="shared" si="655"/>
        <v/>
      </c>
      <c r="JY126" s="79" t="str">
        <f t="shared" si="656"/>
        <v/>
      </c>
      <c r="JZ126" s="35"/>
      <c r="KA126" s="61"/>
      <c r="KB126" s="74"/>
      <c r="KC126" s="75"/>
      <c r="KD126" s="75" t="str">
        <f t="shared" si="657"/>
        <v/>
      </c>
      <c r="KE126" s="75"/>
      <c r="KF126" s="75" t="str">
        <f t="shared" si="658"/>
        <v/>
      </c>
      <c r="KG126" s="75"/>
      <c r="KH126" s="75" t="str">
        <f t="shared" si="659"/>
        <v/>
      </c>
      <c r="KI126" s="75"/>
      <c r="KJ126" s="77" t="str">
        <f t="shared" si="660"/>
        <v/>
      </c>
      <c r="KK126" s="78" t="str">
        <f t="shared" si="661"/>
        <v/>
      </c>
      <c r="KL126" s="75" t="str">
        <f t="shared" si="662"/>
        <v/>
      </c>
      <c r="KM126" s="79" t="str">
        <f t="shared" si="663"/>
        <v/>
      </c>
      <c r="KN126" s="35"/>
      <c r="KO126" s="27"/>
      <c r="KP126" s="74"/>
      <c r="KQ126" s="75"/>
      <c r="KR126" s="75" t="str">
        <f t="shared" si="664"/>
        <v/>
      </c>
      <c r="KS126" s="75"/>
      <c r="KT126" s="75" t="str">
        <f t="shared" si="665"/>
        <v/>
      </c>
      <c r="KU126" s="75"/>
      <c r="KV126" s="75" t="str">
        <f t="shared" si="666"/>
        <v/>
      </c>
      <c r="KW126" s="75"/>
      <c r="KX126" s="77" t="str">
        <f t="shared" si="535"/>
        <v/>
      </c>
      <c r="KY126" s="78" t="str">
        <f t="shared" si="536"/>
        <v/>
      </c>
      <c r="KZ126" s="75" t="str">
        <f t="shared" si="667"/>
        <v/>
      </c>
      <c r="LA126" s="79" t="str">
        <f t="shared" si="668"/>
        <v/>
      </c>
      <c r="LB126" s="35"/>
      <c r="LC126" s="27"/>
      <c r="LD126" s="107"/>
      <c r="LE126" s="87"/>
      <c r="LF126" s="87"/>
      <c r="LG126" s="87"/>
      <c r="LH126" s="87"/>
      <c r="LI126" s="87"/>
      <c r="LJ126" s="87" t="str">
        <f>IF(LI126="","",LI123+LK123-LI126)</f>
        <v/>
      </c>
      <c r="LK126" s="87"/>
      <c r="LL126" s="108"/>
      <c r="LM126" s="109"/>
      <c r="LN126" s="87"/>
      <c r="LO126" s="89"/>
      <c r="LP126" s="35"/>
      <c r="LQ126" s="27"/>
      <c r="LR126" s="46"/>
      <c r="LS126" s="67"/>
      <c r="LT126" s="44" t="str">
        <f>IF(LS126="","",LS126-LS125)</f>
        <v/>
      </c>
      <c r="LU126" s="44"/>
      <c r="LV126" s="44"/>
      <c r="LW126" s="44"/>
      <c r="LX126" s="44" t="str">
        <f>IF(LW126="","",LW125+LY125-LW126)</f>
        <v/>
      </c>
      <c r="LY126" s="44"/>
      <c r="LZ126" s="44"/>
      <c r="MA126" s="44"/>
      <c r="MB126" s="44" t="str">
        <f>IF(MA126="","",LX126*MA126)</f>
        <v/>
      </c>
      <c r="MC126" s="45" t="str">
        <f>IF(MB126="","",MB126/(LT126*100))</f>
        <v/>
      </c>
      <c r="MD126" s="35"/>
      <c r="ME126" s="27"/>
      <c r="MF126" s="46"/>
      <c r="MG126" s="67"/>
      <c r="MH126" s="44" t="str">
        <f>IF(MG126="","",MG126-MG125)</f>
        <v/>
      </c>
      <c r="MI126" s="44"/>
      <c r="MJ126" s="44"/>
      <c r="MK126" s="44"/>
      <c r="ML126" s="44" t="str">
        <f>IF(MK126="","",MK125+MM125-MK126)</f>
        <v/>
      </c>
      <c r="MM126" s="44"/>
      <c r="MN126" s="44"/>
      <c r="MO126" s="44"/>
      <c r="MP126" s="44" t="str">
        <f>IF(MO126="","",ML126*MO126)</f>
        <v/>
      </c>
      <c r="MQ126" s="45" t="str">
        <f>IF(MP126="","",MP126/(MH126*100))</f>
        <v/>
      </c>
      <c r="MR126" s="35"/>
      <c r="MS126" s="27"/>
      <c r="MT126" s="46"/>
      <c r="MU126" s="67"/>
      <c r="MV126" s="44" t="str">
        <f>IF(MU126="","",MU126-MU125)</f>
        <v/>
      </c>
      <c r="MW126" s="44"/>
      <c r="MX126" s="44"/>
      <c r="MY126" s="44"/>
      <c r="MZ126" s="44" t="str">
        <f>IF(MY126="","",MY125+NA125-MY126)</f>
        <v/>
      </c>
      <c r="NA126" s="44"/>
      <c r="NB126" s="44"/>
      <c r="NC126" s="44"/>
      <c r="ND126" s="44" t="str">
        <f>IF(NC126="","",MZ126*NC126)</f>
        <v/>
      </c>
      <c r="NE126" s="45" t="str">
        <f>IF(ND126="","",ND126/(MV126*100))</f>
        <v/>
      </c>
      <c r="NF126" s="35"/>
      <c r="NG126" s="27"/>
      <c r="NH126" s="46"/>
      <c r="NI126" s="67"/>
      <c r="NJ126" s="44" t="str">
        <f>IF(NI126="","",NI126-NI125)</f>
        <v/>
      </c>
      <c r="NK126" s="44"/>
      <c r="NL126" s="44"/>
      <c r="NM126" s="44"/>
      <c r="NN126" s="44" t="str">
        <f>IF(NM126="","",NM125+NO125-NM126)</f>
        <v/>
      </c>
      <c r="NO126" s="44"/>
      <c r="NP126" s="44"/>
      <c r="NQ126" s="44"/>
      <c r="NR126" s="44" t="str">
        <f>IF(NQ126="","",NN126*NQ126)</f>
        <v/>
      </c>
      <c r="NS126" s="45" t="str">
        <f>IF(NR126="","",NR126/(NJ126*100))</f>
        <v/>
      </c>
      <c r="NT126" s="35"/>
    </row>
    <row r="127" spans="1:384" ht="15" customHeight="1" thickTop="1" x14ac:dyDescent="0.2">
      <c r="A127" s="38"/>
      <c r="B127" s="39"/>
      <c r="C127" s="40"/>
      <c r="D127" s="40"/>
      <c r="E127" s="41"/>
      <c r="F127" s="41"/>
      <c r="G127" s="40"/>
      <c r="H127" s="42"/>
      <c r="I127" s="44"/>
      <c r="J127" s="44"/>
      <c r="K127" s="44"/>
      <c r="L127" s="44"/>
      <c r="M127" s="44"/>
      <c r="N127" s="44" t="str">
        <f t="shared" si="570"/>
        <v/>
      </c>
      <c r="O127" s="44"/>
      <c r="P127" s="44"/>
      <c r="Q127" s="44"/>
      <c r="R127" s="44" t="str">
        <f t="shared" si="539"/>
        <v/>
      </c>
      <c r="S127" s="45" t="str">
        <f t="shared" si="540"/>
        <v/>
      </c>
      <c r="T127" s="35"/>
      <c r="U127" s="27"/>
      <c r="V127" s="46"/>
      <c r="W127" s="67"/>
      <c r="X127" s="44"/>
      <c r="Y127" s="44"/>
      <c r="Z127" s="44"/>
      <c r="AA127" s="44"/>
      <c r="AB127" s="44" t="str">
        <f>IF(AA127="","",AA126+AC126-AA127)</f>
        <v/>
      </c>
      <c r="AC127" s="44"/>
      <c r="AD127" s="44"/>
      <c r="AE127" s="44"/>
      <c r="AF127" s="44" t="str">
        <f>IF(AE127="","",AB127*AE127)</f>
        <v/>
      </c>
      <c r="AG127" s="45" t="str">
        <f>IF(AF127="","",AF127/(X127*100))</f>
        <v/>
      </c>
      <c r="AH127" s="35"/>
      <c r="AI127" s="27"/>
      <c r="AJ127" s="46"/>
      <c r="AK127" s="44"/>
      <c r="AL127" s="44"/>
      <c r="AM127" s="44"/>
      <c r="AN127" s="44" t="str">
        <f t="shared" si="574"/>
        <v/>
      </c>
      <c r="AO127" s="44"/>
      <c r="AP127" s="44" t="str">
        <f t="shared" si="575"/>
        <v/>
      </c>
      <c r="AQ127" s="44"/>
      <c r="AR127" s="44"/>
      <c r="AS127" s="44"/>
      <c r="AT127" s="44" t="str">
        <f t="shared" si="543"/>
        <v/>
      </c>
      <c r="AU127" s="45" t="str">
        <f t="shared" si="544"/>
        <v/>
      </c>
      <c r="AV127" s="35"/>
      <c r="AW127" s="27"/>
      <c r="AX127" s="46"/>
      <c r="AY127" s="44"/>
      <c r="AZ127" s="44"/>
      <c r="BA127" s="44"/>
      <c r="BB127" s="44" t="str">
        <f t="shared" si="577"/>
        <v/>
      </c>
      <c r="BC127" s="44"/>
      <c r="BD127" s="44" t="str">
        <f t="shared" si="578"/>
        <v/>
      </c>
      <c r="BE127" s="44"/>
      <c r="BF127" s="44"/>
      <c r="BG127" s="44"/>
      <c r="BH127" s="44" t="str">
        <f t="shared" si="545"/>
        <v/>
      </c>
      <c r="BI127" s="45" t="str">
        <f t="shared" si="546"/>
        <v/>
      </c>
      <c r="BJ127" s="35"/>
      <c r="BK127" s="50"/>
      <c r="BL127" s="51" t="str">
        <f>IF($A88="","",$A88)</f>
        <v/>
      </c>
      <c r="BM127" s="43"/>
      <c r="BN127" s="43" t="str">
        <f t="shared" si="602"/>
        <v/>
      </c>
      <c r="BO127" s="43"/>
      <c r="BP127" s="87" t="str">
        <f t="shared" si="603"/>
        <v/>
      </c>
      <c r="BQ127" s="43"/>
      <c r="BR127" s="43" t="str">
        <f t="shared" si="604"/>
        <v/>
      </c>
      <c r="BS127" s="43"/>
      <c r="BT127" s="53" t="str">
        <f t="shared" si="605"/>
        <v/>
      </c>
      <c r="BU127" s="47" t="str">
        <f t="shared" si="606"/>
        <v/>
      </c>
      <c r="BV127" s="87" t="str">
        <f t="shared" si="607"/>
        <v/>
      </c>
      <c r="BW127" s="89" t="str">
        <f t="shared" si="608"/>
        <v/>
      </c>
      <c r="BX127" s="35"/>
      <c r="BY127" s="27"/>
      <c r="BZ127" s="51" t="str">
        <f>IF($A88="","",$A88)</f>
        <v/>
      </c>
      <c r="CA127" s="43"/>
      <c r="CB127" s="43" t="str">
        <f t="shared" si="609"/>
        <v/>
      </c>
      <c r="CC127" s="43"/>
      <c r="CD127" s="87" t="str">
        <f t="shared" si="610"/>
        <v/>
      </c>
      <c r="CE127" s="43"/>
      <c r="CF127" s="43" t="str">
        <f t="shared" si="611"/>
        <v/>
      </c>
      <c r="CG127" s="43"/>
      <c r="CH127" s="53" t="str">
        <f t="shared" si="612"/>
        <v/>
      </c>
      <c r="CI127" s="47" t="str">
        <f t="shared" si="613"/>
        <v/>
      </c>
      <c r="CJ127" s="87" t="str">
        <f t="shared" si="614"/>
        <v/>
      </c>
      <c r="CK127" s="89" t="str">
        <f t="shared" si="615"/>
        <v/>
      </c>
      <c r="CL127" s="35"/>
      <c r="CM127" s="27"/>
      <c r="CN127" s="51" t="str">
        <f>IF($A88="","",$A88)</f>
        <v/>
      </c>
      <c r="CO127" s="43"/>
      <c r="CP127" s="43" t="str">
        <f t="shared" si="616"/>
        <v/>
      </c>
      <c r="CQ127" s="43"/>
      <c r="CR127" s="87" t="str">
        <f t="shared" si="617"/>
        <v/>
      </c>
      <c r="CS127" s="43"/>
      <c r="CT127" s="43" t="str">
        <f t="shared" si="618"/>
        <v/>
      </c>
      <c r="CU127" s="43"/>
      <c r="CV127" s="53" t="str">
        <f t="shared" si="531"/>
        <v/>
      </c>
      <c r="CW127" s="47" t="str">
        <f t="shared" si="532"/>
        <v/>
      </c>
      <c r="CX127" s="87" t="str">
        <f t="shared" si="619"/>
        <v/>
      </c>
      <c r="CY127" s="89" t="str">
        <f t="shared" si="620"/>
        <v/>
      </c>
      <c r="CZ127" s="35"/>
      <c r="DA127" s="58"/>
      <c r="DB127" s="51" t="str">
        <f>IF($A88="","",$A88)</f>
        <v/>
      </c>
      <c r="DC127" s="43"/>
      <c r="DD127" s="43" t="str">
        <f t="shared" si="621"/>
        <v/>
      </c>
      <c r="DE127" s="43"/>
      <c r="DF127" s="87" t="str">
        <f t="shared" si="622"/>
        <v/>
      </c>
      <c r="DG127" s="43"/>
      <c r="DH127" s="43" t="str">
        <f t="shared" si="623"/>
        <v/>
      </c>
      <c r="DI127" s="43"/>
      <c r="DJ127" s="53" t="str">
        <f t="shared" si="624"/>
        <v/>
      </c>
      <c r="DK127" s="47" t="str">
        <f t="shared" si="625"/>
        <v/>
      </c>
      <c r="DL127" s="87" t="str">
        <f t="shared" si="626"/>
        <v/>
      </c>
      <c r="DM127" s="89" t="str">
        <f t="shared" si="627"/>
        <v/>
      </c>
      <c r="DN127" s="35"/>
      <c r="DO127" s="27"/>
      <c r="DP127" s="51" t="str">
        <f>IF($A88="","",$A88)</f>
        <v/>
      </c>
      <c r="DQ127" s="43"/>
      <c r="DR127" s="43" t="str">
        <f t="shared" si="628"/>
        <v/>
      </c>
      <c r="DS127" s="43"/>
      <c r="DT127" s="87" t="str">
        <f t="shared" si="629"/>
        <v/>
      </c>
      <c r="DU127" s="43"/>
      <c r="DV127" s="43" t="str">
        <f t="shared" si="630"/>
        <v/>
      </c>
      <c r="DW127" s="43"/>
      <c r="DX127" s="53" t="str">
        <f t="shared" si="631"/>
        <v/>
      </c>
      <c r="DY127" s="47" t="str">
        <f t="shared" si="632"/>
        <v/>
      </c>
      <c r="DZ127" s="87" t="str">
        <f t="shared" si="633"/>
        <v/>
      </c>
      <c r="EA127" s="89" t="str">
        <f t="shared" si="634"/>
        <v/>
      </c>
      <c r="EB127" s="35"/>
      <c r="EC127" s="27"/>
      <c r="ED127" s="46"/>
      <c r="EE127" s="67"/>
      <c r="EF127" s="44"/>
      <c r="EG127" s="44"/>
      <c r="EH127" s="44"/>
      <c r="EI127" s="44"/>
      <c r="EJ127" s="44" t="str">
        <f>IF(EI127="","",EI126+EK126-EI127)</f>
        <v/>
      </c>
      <c r="EK127" s="44"/>
      <c r="EL127" s="44"/>
      <c r="EM127" s="44"/>
      <c r="EN127" s="44" t="str">
        <f>IF(EM127="","",EJ127*EM127)</f>
        <v/>
      </c>
      <c r="EO127" s="45" t="str">
        <f>IF(EN127="","",EN127/(EF127*100))</f>
        <v/>
      </c>
      <c r="EP127" s="35"/>
      <c r="EQ127" s="27"/>
      <c r="ER127" s="46"/>
      <c r="ES127" s="44"/>
      <c r="ET127" s="44"/>
      <c r="EU127" s="44"/>
      <c r="EV127" s="44" t="str">
        <f t="shared" si="582"/>
        <v/>
      </c>
      <c r="EW127" s="44"/>
      <c r="EX127" s="44" t="str">
        <f t="shared" si="583"/>
        <v/>
      </c>
      <c r="EY127" s="44"/>
      <c r="EZ127" s="44"/>
      <c r="FA127" s="44"/>
      <c r="FB127" s="44" t="str">
        <f t="shared" si="549"/>
        <v/>
      </c>
      <c r="FC127" s="45" t="str">
        <f t="shared" si="550"/>
        <v/>
      </c>
      <c r="FD127" s="35"/>
      <c r="FF127" s="46"/>
      <c r="FG127" s="67"/>
      <c r="FH127" s="44"/>
      <c r="FI127" s="44"/>
      <c r="FJ127" s="44"/>
      <c r="FK127" s="44"/>
      <c r="FL127" s="44" t="str">
        <f>IF(FK127="","",FK126+FM126-FK127)</f>
        <v/>
      </c>
      <c r="FM127" s="44"/>
      <c r="FN127" s="44"/>
      <c r="FO127" s="44"/>
      <c r="FP127" s="44" t="str">
        <f>IF(FO127="","",FL127*FO127)</f>
        <v/>
      </c>
      <c r="FQ127" s="45" t="str">
        <f>IF(FP127="","",FP127/(FH127*100))</f>
        <v/>
      </c>
      <c r="FR127" s="35"/>
      <c r="FT127" s="46"/>
      <c r="FU127" s="67"/>
      <c r="FV127" s="44"/>
      <c r="FW127" s="44"/>
      <c r="FX127" s="44"/>
      <c r="FY127" s="44"/>
      <c r="FZ127" s="44" t="str">
        <f>IF(FY127="","",FY126+GA126-FY127)</f>
        <v/>
      </c>
      <c r="GA127" s="44"/>
      <c r="GB127" s="44"/>
      <c r="GC127" s="44"/>
      <c r="GD127" s="44" t="str">
        <f>IF(GC127="","",FZ127*GC127)</f>
        <v/>
      </c>
      <c r="GE127" s="45" t="str">
        <f>IF(GD127="","",GD127/(FV127*100))</f>
        <v/>
      </c>
      <c r="GF127" s="35"/>
      <c r="GH127" s="46"/>
      <c r="GI127" s="67"/>
      <c r="GJ127" s="44"/>
      <c r="GK127" s="44"/>
      <c r="GL127" s="44"/>
      <c r="GM127" s="44"/>
      <c r="GN127" s="44" t="str">
        <f>IF(GM127="","",GM126+GO126-GM127)</f>
        <v/>
      </c>
      <c r="GO127" s="44"/>
      <c r="GP127" s="44"/>
      <c r="GQ127" s="44"/>
      <c r="GR127" s="44" t="str">
        <f>IF(GQ127="","",GN127*GQ127)</f>
        <v/>
      </c>
      <c r="GS127" s="45" t="str">
        <f>IF(GR127="","",GR127/(GJ127*100))</f>
        <v/>
      </c>
      <c r="GT127" s="35"/>
      <c r="GU127" s="27"/>
      <c r="GV127" s="46"/>
      <c r="GW127" s="67"/>
      <c r="GX127" s="44"/>
      <c r="GY127" s="44"/>
      <c r="GZ127" s="44"/>
      <c r="HA127" s="44"/>
      <c r="HB127" s="44" t="str">
        <f>IF(HA127="","",HA126+HC126-HA127)</f>
        <v/>
      </c>
      <c r="HC127" s="44"/>
      <c r="HD127" s="44"/>
      <c r="HE127" s="44"/>
      <c r="HF127" s="44" t="str">
        <f>IF(HE127="","",HB127*HE127)</f>
        <v/>
      </c>
      <c r="HG127" s="45" t="str">
        <f>IF(HF127="","",HF127/(GX127*100))</f>
        <v/>
      </c>
      <c r="HH127" s="35"/>
      <c r="HJ127" s="46"/>
      <c r="HK127" s="67"/>
      <c r="HL127" s="44"/>
      <c r="HM127" s="44"/>
      <c r="HN127" s="44"/>
      <c r="HO127" s="44"/>
      <c r="HP127" s="44" t="str">
        <f>IF(HO127="","",HO126+HQ126-HO127)</f>
        <v/>
      </c>
      <c r="HQ127" s="44"/>
      <c r="HR127" s="44"/>
      <c r="HS127" s="44"/>
      <c r="HT127" s="44" t="str">
        <f>IF(HS127="","",HP127*HS127)</f>
        <v/>
      </c>
      <c r="HU127" s="45" t="str">
        <f>IF(HT127="","",HT127/(HL127*100))</f>
        <v/>
      </c>
      <c r="HV127" s="35"/>
      <c r="HW127" s="61"/>
      <c r="HX127" s="51" t="str">
        <f>IF($A88="","",$A88)</f>
        <v/>
      </c>
      <c r="HY127" s="43"/>
      <c r="HZ127" s="43" t="str">
        <f t="shared" si="635"/>
        <v/>
      </c>
      <c r="IA127" s="43"/>
      <c r="IB127" s="87" t="str">
        <f t="shared" si="636"/>
        <v/>
      </c>
      <c r="IC127" s="43"/>
      <c r="ID127" s="43" t="str">
        <f t="shared" si="637"/>
        <v/>
      </c>
      <c r="IE127" s="43"/>
      <c r="IF127" s="53" t="str">
        <f t="shared" ref="IF127:IG130" si="671">IF(HY127="","",IF123)</f>
        <v/>
      </c>
      <c r="IG127" s="47" t="str">
        <f t="shared" si="671"/>
        <v/>
      </c>
      <c r="IH127" s="87" t="str">
        <f t="shared" si="638"/>
        <v/>
      </c>
      <c r="II127" s="89" t="str">
        <f t="shared" si="670"/>
        <v/>
      </c>
      <c r="IJ127" s="35"/>
      <c r="IL127" s="51" t="str">
        <f>IF($A88="","",$A88)</f>
        <v/>
      </c>
      <c r="IM127" s="43"/>
      <c r="IN127" s="43" t="str">
        <f t="shared" si="639"/>
        <v/>
      </c>
      <c r="IO127" s="43"/>
      <c r="IP127" s="87" t="str">
        <f t="shared" si="640"/>
        <v/>
      </c>
      <c r="IQ127" s="43"/>
      <c r="IR127" s="43" t="str">
        <f t="shared" si="641"/>
        <v/>
      </c>
      <c r="IS127" s="43"/>
      <c r="IT127" s="53" t="str">
        <f t="shared" si="533"/>
        <v/>
      </c>
      <c r="IU127" s="47" t="str">
        <f t="shared" si="534"/>
        <v/>
      </c>
      <c r="IV127" s="87" t="str">
        <f t="shared" si="642"/>
        <v/>
      </c>
      <c r="IW127" s="89" t="str">
        <f t="shared" si="643"/>
        <v/>
      </c>
      <c r="IX127" s="35"/>
      <c r="IY127" s="33"/>
      <c r="IZ127" s="51" t="str">
        <f>IF($A88="","",$A88)</f>
        <v/>
      </c>
      <c r="JA127" s="43"/>
      <c r="JB127" s="43" t="str">
        <f t="shared" si="644"/>
        <v/>
      </c>
      <c r="JC127" s="43"/>
      <c r="JD127" s="87" t="str">
        <f t="shared" si="645"/>
        <v/>
      </c>
      <c r="JE127" s="43"/>
      <c r="JF127" s="43" t="str">
        <f t="shared" si="646"/>
        <v/>
      </c>
      <c r="JG127" s="43"/>
      <c r="JH127" s="53" t="str">
        <f t="shared" si="647"/>
        <v/>
      </c>
      <c r="JI127" s="47" t="str">
        <f t="shared" si="648"/>
        <v/>
      </c>
      <c r="JJ127" s="87" t="str">
        <f t="shared" si="649"/>
        <v/>
      </c>
      <c r="JK127" s="89" t="str">
        <f t="shared" si="650"/>
        <v/>
      </c>
      <c r="JL127" s="35"/>
      <c r="JM127" s="27"/>
      <c r="JN127" s="51" t="str">
        <f>IF($A88="","",$A88)</f>
        <v/>
      </c>
      <c r="JO127" s="43"/>
      <c r="JP127" s="43" t="str">
        <f t="shared" si="651"/>
        <v/>
      </c>
      <c r="JQ127" s="43"/>
      <c r="JR127" s="87" t="str">
        <f t="shared" si="652"/>
        <v/>
      </c>
      <c r="JS127" s="43"/>
      <c r="JT127" s="43" t="str">
        <f t="shared" si="653"/>
        <v/>
      </c>
      <c r="JU127" s="43"/>
      <c r="JV127" s="53" t="str">
        <f t="shared" si="669"/>
        <v/>
      </c>
      <c r="JW127" s="47" t="str">
        <f t="shared" si="654"/>
        <v/>
      </c>
      <c r="JX127" s="87" t="str">
        <f t="shared" si="655"/>
        <v/>
      </c>
      <c r="JY127" s="89" t="str">
        <f t="shared" si="656"/>
        <v/>
      </c>
      <c r="JZ127" s="35"/>
      <c r="KA127" s="61"/>
      <c r="KB127" s="51" t="str">
        <f>IF($A88="","",$A88)</f>
        <v/>
      </c>
      <c r="KC127" s="43"/>
      <c r="KD127" s="43" t="str">
        <f t="shared" si="657"/>
        <v/>
      </c>
      <c r="KE127" s="43"/>
      <c r="KF127" s="87" t="str">
        <f t="shared" si="658"/>
        <v/>
      </c>
      <c r="KG127" s="43"/>
      <c r="KH127" s="43" t="str">
        <f t="shared" si="659"/>
        <v/>
      </c>
      <c r="KI127" s="43"/>
      <c r="KJ127" s="53" t="str">
        <f t="shared" si="660"/>
        <v/>
      </c>
      <c r="KK127" s="47" t="str">
        <f t="shared" si="661"/>
        <v/>
      </c>
      <c r="KL127" s="87" t="str">
        <f t="shared" si="662"/>
        <v/>
      </c>
      <c r="KM127" s="89" t="str">
        <f t="shared" si="663"/>
        <v/>
      </c>
      <c r="KN127" s="35"/>
      <c r="KO127" s="27"/>
      <c r="KP127" s="51" t="str">
        <f>IF($A88="","",$A88)</f>
        <v/>
      </c>
      <c r="KQ127" s="43"/>
      <c r="KR127" s="43" t="str">
        <f t="shared" si="664"/>
        <v/>
      </c>
      <c r="KS127" s="43"/>
      <c r="KT127" s="87" t="str">
        <f t="shared" si="665"/>
        <v/>
      </c>
      <c r="KU127" s="43"/>
      <c r="KV127" s="43" t="str">
        <f t="shared" si="666"/>
        <v/>
      </c>
      <c r="KW127" s="43"/>
      <c r="KX127" s="53" t="str">
        <f t="shared" si="535"/>
        <v/>
      </c>
      <c r="KY127" s="47" t="str">
        <f t="shared" si="536"/>
        <v/>
      </c>
      <c r="KZ127" s="87" t="str">
        <f t="shared" si="667"/>
        <v/>
      </c>
      <c r="LA127" s="89" t="str">
        <f t="shared" si="668"/>
        <v/>
      </c>
      <c r="LB127" s="35"/>
      <c r="LC127" s="27"/>
      <c r="LD127" s="46"/>
      <c r="LE127" s="44"/>
      <c r="LF127" s="44"/>
      <c r="LG127" s="44"/>
      <c r="LH127" s="44"/>
      <c r="LI127" s="44"/>
      <c r="LJ127" s="44"/>
      <c r="LK127" s="44"/>
      <c r="LL127" s="60"/>
      <c r="LM127" s="44"/>
      <c r="LN127" s="44"/>
      <c r="LO127" s="44"/>
      <c r="LP127" s="35"/>
      <c r="LQ127" s="27"/>
      <c r="LR127" s="46"/>
      <c r="LS127" s="67"/>
      <c r="LT127" s="44"/>
      <c r="LU127" s="44"/>
      <c r="LV127" s="44"/>
      <c r="LW127" s="44"/>
      <c r="LX127" s="44" t="str">
        <f>IF(LW127="","",LW126+LY126-LW127)</f>
        <v/>
      </c>
      <c r="LY127" s="44"/>
      <c r="LZ127" s="44"/>
      <c r="MA127" s="44"/>
      <c r="MB127" s="44" t="str">
        <f>IF(MA127="","",LX127*MA127)</f>
        <v/>
      </c>
      <c r="MC127" s="45" t="str">
        <f>IF(MB127="","",MB127/(LT127*100))</f>
        <v/>
      </c>
      <c r="MD127" s="35"/>
      <c r="ME127" s="27"/>
      <c r="MF127" s="46"/>
      <c r="MG127" s="67"/>
      <c r="MH127" s="44"/>
      <c r="MI127" s="44"/>
      <c r="MJ127" s="44"/>
      <c r="MK127" s="44"/>
      <c r="ML127" s="44" t="str">
        <f>IF(MK127="","",MK126+MM126-MK127)</f>
        <v/>
      </c>
      <c r="MM127" s="44"/>
      <c r="MN127" s="44"/>
      <c r="MO127" s="44"/>
      <c r="MP127" s="44" t="str">
        <f>IF(MO127="","",ML127*MO127)</f>
        <v/>
      </c>
      <c r="MQ127" s="45" t="str">
        <f>IF(MP127="","",MP127/(MH127*100))</f>
        <v/>
      </c>
      <c r="MR127" s="35"/>
      <c r="MS127" s="27"/>
      <c r="MT127" s="46"/>
      <c r="MU127" s="67"/>
      <c r="MV127" s="44"/>
      <c r="MW127" s="44"/>
      <c r="MX127" s="44"/>
      <c r="MY127" s="44"/>
      <c r="MZ127" s="44" t="str">
        <f>IF(MY127="","",MY126+NA126-MY127)</f>
        <v/>
      </c>
      <c r="NA127" s="44"/>
      <c r="NB127" s="44"/>
      <c r="NC127" s="44"/>
      <c r="ND127" s="44" t="str">
        <f>IF(NC127="","",MZ127*NC127)</f>
        <v/>
      </c>
      <c r="NE127" s="45" t="str">
        <f>IF(ND127="","",ND127/(MV127*100))</f>
        <v/>
      </c>
      <c r="NF127" s="35"/>
      <c r="NG127" s="27"/>
      <c r="NH127" s="46"/>
      <c r="NI127" s="67"/>
      <c r="NJ127" s="44"/>
      <c r="NK127" s="44"/>
      <c r="NL127" s="44"/>
      <c r="NM127" s="44"/>
      <c r="NN127" s="44" t="str">
        <f>IF(NM127="","",NM126+NO126-NM127)</f>
        <v/>
      </c>
      <c r="NO127" s="44"/>
      <c r="NP127" s="44"/>
      <c r="NQ127" s="44"/>
      <c r="NR127" s="44" t="str">
        <f>IF(NQ127="","",NN127*NQ127)</f>
        <v/>
      </c>
      <c r="NS127" s="45" t="str">
        <f>IF(NR127="","",NR127/(NJ127*100))</f>
        <v/>
      </c>
      <c r="NT127" s="35"/>
    </row>
    <row r="128" spans="1:384" x14ac:dyDescent="0.2">
      <c r="A128" s="38"/>
      <c r="B128" s="39"/>
      <c r="C128" s="40"/>
      <c r="D128" s="40"/>
      <c r="E128" s="41"/>
      <c r="F128" s="41"/>
      <c r="G128" s="40"/>
      <c r="H128" s="42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5"/>
      <c r="T128" s="35"/>
      <c r="U128" s="27"/>
      <c r="V128" s="46"/>
      <c r="W128" s="67"/>
      <c r="X128" s="44"/>
      <c r="Y128" s="44"/>
      <c r="Z128" s="44"/>
      <c r="AA128" s="44"/>
      <c r="AB128" s="44"/>
      <c r="AC128" s="44"/>
      <c r="AD128" s="44"/>
      <c r="AE128" s="44"/>
      <c r="AF128" s="44"/>
      <c r="AG128" s="45"/>
      <c r="AH128" s="35"/>
      <c r="AI128" s="27"/>
      <c r="AJ128" s="46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5"/>
      <c r="AV128" s="35"/>
      <c r="AW128" s="27"/>
      <c r="AX128" s="46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5"/>
      <c r="BJ128" s="35"/>
      <c r="BK128" s="50"/>
      <c r="BL128" s="51"/>
      <c r="BM128" s="43"/>
      <c r="BN128" s="44" t="str">
        <f t="shared" si="602"/>
        <v/>
      </c>
      <c r="BO128" s="43"/>
      <c r="BP128" s="44" t="str">
        <f t="shared" si="603"/>
        <v/>
      </c>
      <c r="BQ128" s="43"/>
      <c r="BR128" s="44" t="str">
        <f t="shared" si="604"/>
        <v/>
      </c>
      <c r="BS128" s="43"/>
      <c r="BT128" s="60" t="str">
        <f t="shared" si="605"/>
        <v/>
      </c>
      <c r="BU128" s="67" t="str">
        <f t="shared" si="606"/>
        <v/>
      </c>
      <c r="BV128" s="44" t="str">
        <f t="shared" si="607"/>
        <v/>
      </c>
      <c r="BW128" s="45" t="str">
        <f t="shared" si="608"/>
        <v/>
      </c>
      <c r="BX128" s="35"/>
      <c r="BY128" s="27"/>
      <c r="BZ128" s="51"/>
      <c r="CA128" s="43"/>
      <c r="CB128" s="44" t="str">
        <f t="shared" si="609"/>
        <v/>
      </c>
      <c r="CC128" s="43"/>
      <c r="CD128" s="44" t="str">
        <f t="shared" si="610"/>
        <v/>
      </c>
      <c r="CE128" s="43"/>
      <c r="CF128" s="44" t="str">
        <f t="shared" si="611"/>
        <v/>
      </c>
      <c r="CG128" s="43"/>
      <c r="CH128" s="60" t="str">
        <f t="shared" si="612"/>
        <v/>
      </c>
      <c r="CI128" s="67" t="str">
        <f t="shared" si="613"/>
        <v/>
      </c>
      <c r="CJ128" s="44" t="str">
        <f t="shared" si="614"/>
        <v/>
      </c>
      <c r="CK128" s="45" t="str">
        <f t="shared" si="615"/>
        <v/>
      </c>
      <c r="CL128" s="35"/>
      <c r="CM128" s="27"/>
      <c r="CN128" s="51"/>
      <c r="CO128" s="43"/>
      <c r="CP128" s="44" t="str">
        <f t="shared" si="616"/>
        <v/>
      </c>
      <c r="CQ128" s="43"/>
      <c r="CR128" s="44" t="str">
        <f t="shared" si="617"/>
        <v/>
      </c>
      <c r="CS128" s="43"/>
      <c r="CT128" s="44" t="str">
        <f t="shared" si="618"/>
        <v/>
      </c>
      <c r="CU128" s="43"/>
      <c r="CV128" s="60" t="str">
        <f t="shared" si="531"/>
        <v/>
      </c>
      <c r="CW128" s="67" t="str">
        <f t="shared" si="532"/>
        <v/>
      </c>
      <c r="CX128" s="44" t="str">
        <f t="shared" si="619"/>
        <v/>
      </c>
      <c r="CY128" s="45" t="str">
        <f t="shared" si="620"/>
        <v/>
      </c>
      <c r="CZ128" s="35"/>
      <c r="DA128" s="58"/>
      <c r="DB128" s="51"/>
      <c r="DC128" s="43"/>
      <c r="DD128" s="44" t="str">
        <f t="shared" si="621"/>
        <v/>
      </c>
      <c r="DE128" s="43"/>
      <c r="DF128" s="44" t="str">
        <f t="shared" si="622"/>
        <v/>
      </c>
      <c r="DG128" s="43"/>
      <c r="DH128" s="44" t="str">
        <f t="shared" si="623"/>
        <v/>
      </c>
      <c r="DI128" s="43"/>
      <c r="DJ128" s="60" t="str">
        <f t="shared" si="624"/>
        <v/>
      </c>
      <c r="DK128" s="67" t="str">
        <f t="shared" si="625"/>
        <v/>
      </c>
      <c r="DL128" s="44" t="str">
        <f t="shared" si="626"/>
        <v/>
      </c>
      <c r="DM128" s="45" t="str">
        <f t="shared" si="627"/>
        <v/>
      </c>
      <c r="DN128" s="35"/>
      <c r="DO128" s="27"/>
      <c r="DP128" s="51"/>
      <c r="DQ128" s="43"/>
      <c r="DR128" s="44" t="str">
        <f t="shared" si="628"/>
        <v/>
      </c>
      <c r="DS128" s="43"/>
      <c r="DT128" s="44" t="str">
        <f t="shared" si="629"/>
        <v/>
      </c>
      <c r="DU128" s="43"/>
      <c r="DV128" s="44" t="str">
        <f t="shared" si="630"/>
        <v/>
      </c>
      <c r="DW128" s="43"/>
      <c r="DX128" s="60" t="str">
        <f t="shared" si="631"/>
        <v/>
      </c>
      <c r="DY128" s="67" t="str">
        <f t="shared" si="632"/>
        <v/>
      </c>
      <c r="DZ128" s="44" t="str">
        <f t="shared" si="633"/>
        <v/>
      </c>
      <c r="EA128" s="45" t="str">
        <f t="shared" si="634"/>
        <v/>
      </c>
      <c r="EB128" s="35"/>
      <c r="EC128" s="27"/>
      <c r="ED128" s="46"/>
      <c r="EE128" s="67"/>
      <c r="EF128" s="44"/>
      <c r="EG128" s="44"/>
      <c r="EH128" s="44"/>
      <c r="EI128" s="44"/>
      <c r="EJ128" s="44"/>
      <c r="EK128" s="44"/>
      <c r="EL128" s="44"/>
      <c r="EM128" s="44"/>
      <c r="EN128" s="44"/>
      <c r="EO128" s="45"/>
      <c r="EP128" s="35"/>
      <c r="EQ128" s="27"/>
      <c r="ER128" s="46"/>
      <c r="ES128" s="44"/>
      <c r="ET128" s="44"/>
      <c r="EU128" s="44"/>
      <c r="EV128" s="44"/>
      <c r="EW128" s="44"/>
      <c r="EX128" s="44"/>
      <c r="EY128" s="44"/>
      <c r="EZ128" s="44"/>
      <c r="FA128" s="44"/>
      <c r="FB128" s="44"/>
      <c r="FC128" s="45"/>
      <c r="FD128" s="35"/>
      <c r="FF128" s="46"/>
      <c r="FG128" s="67"/>
      <c r="FH128" s="44"/>
      <c r="FI128" s="44"/>
      <c r="FJ128" s="44"/>
      <c r="FK128" s="44"/>
      <c r="FL128" s="44"/>
      <c r="FM128" s="44"/>
      <c r="FN128" s="44"/>
      <c r="FO128" s="44"/>
      <c r="FP128" s="44"/>
      <c r="FQ128" s="45"/>
      <c r="FR128" s="35"/>
      <c r="FT128" s="46"/>
      <c r="FU128" s="67"/>
      <c r="FV128" s="44"/>
      <c r="FW128" s="44"/>
      <c r="FX128" s="44"/>
      <c r="FY128" s="44"/>
      <c r="FZ128" s="44"/>
      <c r="GA128" s="44"/>
      <c r="GB128" s="44"/>
      <c r="GC128" s="44"/>
      <c r="GD128" s="44"/>
      <c r="GE128" s="45"/>
      <c r="GF128" s="35"/>
      <c r="GH128" s="46"/>
      <c r="GI128" s="67"/>
      <c r="GJ128" s="44"/>
      <c r="GK128" s="44"/>
      <c r="GL128" s="44"/>
      <c r="GM128" s="44"/>
      <c r="GN128" s="44"/>
      <c r="GO128" s="44"/>
      <c r="GP128" s="44"/>
      <c r="GQ128" s="44"/>
      <c r="GR128" s="44"/>
      <c r="GS128" s="45"/>
      <c r="GT128" s="35"/>
      <c r="GU128" s="27"/>
      <c r="GV128" s="46"/>
      <c r="GW128" s="67"/>
      <c r="GX128" s="44"/>
      <c r="GY128" s="44"/>
      <c r="GZ128" s="44"/>
      <c r="HA128" s="44"/>
      <c r="HB128" s="44"/>
      <c r="HC128" s="44"/>
      <c r="HD128" s="44"/>
      <c r="HE128" s="44"/>
      <c r="HF128" s="44"/>
      <c r="HG128" s="45"/>
      <c r="HH128" s="35"/>
      <c r="HJ128" s="46"/>
      <c r="HK128" s="67"/>
      <c r="HL128" s="44"/>
      <c r="HM128" s="44"/>
      <c r="HN128" s="44"/>
      <c r="HO128" s="44"/>
      <c r="HP128" s="44"/>
      <c r="HQ128" s="44"/>
      <c r="HR128" s="44"/>
      <c r="HS128" s="44"/>
      <c r="HT128" s="44"/>
      <c r="HU128" s="45"/>
      <c r="HV128" s="35"/>
      <c r="HW128" s="61"/>
      <c r="HX128" s="51"/>
      <c r="HY128" s="43"/>
      <c r="HZ128" s="44" t="str">
        <f t="shared" si="635"/>
        <v/>
      </c>
      <c r="IA128" s="43"/>
      <c r="IB128" s="44" t="str">
        <f t="shared" si="636"/>
        <v/>
      </c>
      <c r="IC128" s="43"/>
      <c r="ID128" s="44" t="str">
        <f t="shared" si="637"/>
        <v/>
      </c>
      <c r="IE128" s="43"/>
      <c r="IF128" s="60" t="str">
        <f t="shared" si="671"/>
        <v/>
      </c>
      <c r="IG128" s="67" t="str">
        <f t="shared" si="671"/>
        <v/>
      </c>
      <c r="IH128" s="44" t="str">
        <f t="shared" si="638"/>
        <v/>
      </c>
      <c r="II128" s="45" t="str">
        <f t="shared" si="670"/>
        <v/>
      </c>
      <c r="IJ128" s="35"/>
      <c r="IL128" s="51"/>
      <c r="IM128" s="43"/>
      <c r="IN128" s="44" t="str">
        <f t="shared" si="639"/>
        <v/>
      </c>
      <c r="IO128" s="43"/>
      <c r="IP128" s="44" t="str">
        <f t="shared" si="640"/>
        <v/>
      </c>
      <c r="IQ128" s="43"/>
      <c r="IR128" s="44" t="str">
        <f t="shared" si="641"/>
        <v/>
      </c>
      <c r="IS128" s="43"/>
      <c r="IT128" s="60" t="str">
        <f t="shared" si="533"/>
        <v/>
      </c>
      <c r="IU128" s="67" t="str">
        <f t="shared" si="534"/>
        <v/>
      </c>
      <c r="IV128" s="44" t="str">
        <f t="shared" si="642"/>
        <v/>
      </c>
      <c r="IW128" s="45" t="str">
        <f t="shared" si="643"/>
        <v/>
      </c>
      <c r="IX128" s="35"/>
      <c r="IY128" s="33"/>
      <c r="IZ128" s="51"/>
      <c r="JA128" s="43"/>
      <c r="JB128" s="44" t="str">
        <f t="shared" si="644"/>
        <v/>
      </c>
      <c r="JC128" s="43"/>
      <c r="JD128" s="44" t="str">
        <f t="shared" si="645"/>
        <v/>
      </c>
      <c r="JE128" s="43"/>
      <c r="JF128" s="44" t="str">
        <f t="shared" si="646"/>
        <v/>
      </c>
      <c r="JG128" s="43"/>
      <c r="JH128" s="60" t="str">
        <f t="shared" si="647"/>
        <v/>
      </c>
      <c r="JI128" s="67" t="str">
        <f t="shared" si="648"/>
        <v/>
      </c>
      <c r="JJ128" s="44" t="str">
        <f t="shared" si="649"/>
        <v/>
      </c>
      <c r="JK128" s="45" t="str">
        <f t="shared" si="650"/>
        <v/>
      </c>
      <c r="JL128" s="35"/>
      <c r="JM128" s="27"/>
      <c r="JN128" s="51"/>
      <c r="JO128" s="43"/>
      <c r="JP128" s="44" t="str">
        <f t="shared" si="651"/>
        <v/>
      </c>
      <c r="JQ128" s="43"/>
      <c r="JR128" s="44" t="str">
        <f t="shared" si="652"/>
        <v/>
      </c>
      <c r="JS128" s="43"/>
      <c r="JT128" s="44" t="str">
        <f t="shared" si="653"/>
        <v/>
      </c>
      <c r="JU128" s="43"/>
      <c r="JV128" s="60" t="str">
        <f t="shared" si="669"/>
        <v/>
      </c>
      <c r="JW128" s="67" t="str">
        <f t="shared" si="654"/>
        <v/>
      </c>
      <c r="JX128" s="44" t="str">
        <f t="shared" si="655"/>
        <v/>
      </c>
      <c r="JY128" s="45" t="str">
        <f t="shared" si="656"/>
        <v/>
      </c>
      <c r="JZ128" s="35"/>
      <c r="KA128" s="61"/>
      <c r="KB128" s="51"/>
      <c r="KC128" s="43"/>
      <c r="KD128" s="44" t="str">
        <f t="shared" si="657"/>
        <v/>
      </c>
      <c r="KE128" s="43"/>
      <c r="KF128" s="44" t="str">
        <f t="shared" si="658"/>
        <v/>
      </c>
      <c r="KG128" s="43"/>
      <c r="KH128" s="44" t="str">
        <f t="shared" si="659"/>
        <v/>
      </c>
      <c r="KI128" s="43"/>
      <c r="KJ128" s="60" t="str">
        <f t="shared" si="660"/>
        <v/>
      </c>
      <c r="KK128" s="67" t="str">
        <f t="shared" si="661"/>
        <v/>
      </c>
      <c r="KL128" s="44" t="str">
        <f t="shared" si="662"/>
        <v/>
      </c>
      <c r="KM128" s="45" t="str">
        <f t="shared" si="663"/>
        <v/>
      </c>
      <c r="KN128" s="35"/>
      <c r="KO128" s="27"/>
      <c r="KP128" s="51"/>
      <c r="KQ128" s="43"/>
      <c r="KR128" s="44" t="str">
        <f t="shared" si="664"/>
        <v/>
      </c>
      <c r="KS128" s="43"/>
      <c r="KT128" s="44" t="str">
        <f t="shared" si="665"/>
        <v/>
      </c>
      <c r="KU128" s="43"/>
      <c r="KV128" s="44" t="str">
        <f t="shared" si="666"/>
        <v/>
      </c>
      <c r="KW128" s="43"/>
      <c r="KX128" s="60" t="str">
        <f t="shared" si="535"/>
        <v/>
      </c>
      <c r="KY128" s="67" t="str">
        <f t="shared" si="536"/>
        <v/>
      </c>
      <c r="KZ128" s="44" t="str">
        <f t="shared" si="667"/>
        <v/>
      </c>
      <c r="LA128" s="45" t="str">
        <f t="shared" si="668"/>
        <v/>
      </c>
      <c r="LB128" s="35"/>
      <c r="LC128" s="27"/>
      <c r="LD128" s="46"/>
      <c r="LE128" s="44"/>
      <c r="LF128" s="44"/>
      <c r="LG128" s="44"/>
      <c r="LH128" s="44"/>
      <c r="LI128" s="44"/>
      <c r="LJ128" s="44"/>
      <c r="LK128" s="44"/>
      <c r="LL128" s="60"/>
      <c r="LM128" s="44"/>
      <c r="LN128" s="44"/>
      <c r="LO128" s="44"/>
      <c r="LP128" s="35"/>
      <c r="LQ128" s="27"/>
      <c r="LR128" s="46"/>
      <c r="LS128" s="67"/>
      <c r="LT128" s="44"/>
      <c r="LU128" s="44"/>
      <c r="LV128" s="44"/>
      <c r="LW128" s="44"/>
      <c r="LX128" s="44"/>
      <c r="LY128" s="44"/>
      <c r="LZ128" s="44"/>
      <c r="MA128" s="44"/>
      <c r="MB128" s="44"/>
      <c r="MC128" s="45"/>
      <c r="MD128" s="35"/>
      <c r="ME128" s="27"/>
      <c r="MF128" s="46"/>
      <c r="MG128" s="67"/>
      <c r="MH128" s="44"/>
      <c r="MI128" s="44"/>
      <c r="MJ128" s="44"/>
      <c r="MK128" s="44"/>
      <c r="ML128" s="44"/>
      <c r="MM128" s="44"/>
      <c r="MN128" s="44"/>
      <c r="MO128" s="44"/>
      <c r="MP128" s="44"/>
      <c r="MQ128" s="45"/>
      <c r="MR128" s="35"/>
      <c r="MS128" s="27"/>
      <c r="MT128" s="46"/>
      <c r="MU128" s="67"/>
      <c r="MV128" s="44"/>
      <c r="MW128" s="44"/>
      <c r="MX128" s="44"/>
      <c r="MY128" s="44"/>
      <c r="MZ128" s="44"/>
      <c r="NA128" s="44"/>
      <c r="NB128" s="44"/>
      <c r="NC128" s="44"/>
      <c r="ND128" s="44"/>
      <c r="NE128" s="45"/>
      <c r="NF128" s="35"/>
      <c r="NG128" s="27"/>
      <c r="NH128" s="46"/>
      <c r="NI128" s="67"/>
      <c r="NJ128" s="44"/>
      <c r="NK128" s="44"/>
      <c r="NL128" s="44"/>
      <c r="NM128" s="44"/>
      <c r="NN128" s="44"/>
      <c r="NO128" s="44"/>
      <c r="NP128" s="44"/>
      <c r="NQ128" s="44"/>
      <c r="NR128" s="44"/>
      <c r="NS128" s="45"/>
      <c r="NT128" s="35"/>
    </row>
    <row r="129" spans="1:384" x14ac:dyDescent="0.2">
      <c r="A129" s="38"/>
      <c r="B129" s="39"/>
      <c r="C129" s="40"/>
      <c r="D129" s="40"/>
      <c r="E129" s="41"/>
      <c r="F129" s="41"/>
      <c r="G129" s="40"/>
      <c r="H129" s="42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5"/>
      <c r="T129" s="35"/>
      <c r="U129" s="27"/>
      <c r="V129" s="46"/>
      <c r="W129" s="67"/>
      <c r="X129" s="44"/>
      <c r="Y129" s="44"/>
      <c r="Z129" s="44"/>
      <c r="AA129" s="44"/>
      <c r="AB129" s="44"/>
      <c r="AC129" s="44"/>
      <c r="AD129" s="44"/>
      <c r="AE129" s="44"/>
      <c r="AF129" s="44"/>
      <c r="AG129" s="45"/>
      <c r="AH129" s="35"/>
      <c r="AI129" s="27"/>
      <c r="AJ129" s="46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5"/>
      <c r="AV129" s="35"/>
      <c r="AW129" s="27"/>
      <c r="AX129" s="46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5"/>
      <c r="BJ129" s="35"/>
      <c r="BK129" s="50"/>
      <c r="BL129" s="51"/>
      <c r="BM129" s="43"/>
      <c r="BN129" s="44" t="str">
        <f t="shared" si="602"/>
        <v/>
      </c>
      <c r="BO129" s="43"/>
      <c r="BP129" s="44" t="str">
        <f t="shared" si="603"/>
        <v/>
      </c>
      <c r="BQ129" s="43"/>
      <c r="BR129" s="44" t="str">
        <f t="shared" si="604"/>
        <v/>
      </c>
      <c r="BS129" s="43"/>
      <c r="BT129" s="60" t="str">
        <f t="shared" si="605"/>
        <v/>
      </c>
      <c r="BU129" s="67" t="str">
        <f t="shared" si="606"/>
        <v/>
      </c>
      <c r="BV129" s="44" t="str">
        <f t="shared" si="607"/>
        <v/>
      </c>
      <c r="BW129" s="45" t="str">
        <f t="shared" si="608"/>
        <v/>
      </c>
      <c r="BX129" s="35"/>
      <c r="BY129" s="27"/>
      <c r="BZ129" s="51"/>
      <c r="CA129" s="43"/>
      <c r="CB129" s="44" t="str">
        <f t="shared" si="609"/>
        <v/>
      </c>
      <c r="CC129" s="43"/>
      <c r="CD129" s="44" t="str">
        <f t="shared" si="610"/>
        <v/>
      </c>
      <c r="CE129" s="43"/>
      <c r="CF129" s="44" t="str">
        <f t="shared" si="611"/>
        <v/>
      </c>
      <c r="CG129" s="43"/>
      <c r="CH129" s="60" t="str">
        <f t="shared" si="612"/>
        <v/>
      </c>
      <c r="CI129" s="67" t="str">
        <f t="shared" si="613"/>
        <v/>
      </c>
      <c r="CJ129" s="44" t="str">
        <f t="shared" si="614"/>
        <v/>
      </c>
      <c r="CK129" s="45" t="str">
        <f t="shared" si="615"/>
        <v/>
      </c>
      <c r="CL129" s="35"/>
      <c r="CM129" s="27"/>
      <c r="CN129" s="51"/>
      <c r="CO129" s="43"/>
      <c r="CP129" s="44" t="str">
        <f t="shared" si="616"/>
        <v/>
      </c>
      <c r="CQ129" s="43"/>
      <c r="CR129" s="44" t="str">
        <f t="shared" si="617"/>
        <v/>
      </c>
      <c r="CS129" s="43"/>
      <c r="CT129" s="44" t="str">
        <f t="shared" si="618"/>
        <v/>
      </c>
      <c r="CU129" s="43"/>
      <c r="CV129" s="60" t="str">
        <f t="shared" si="531"/>
        <v/>
      </c>
      <c r="CW129" s="67" t="str">
        <f t="shared" si="532"/>
        <v/>
      </c>
      <c r="CX129" s="44" t="str">
        <f t="shared" si="619"/>
        <v/>
      </c>
      <c r="CY129" s="45" t="str">
        <f t="shared" si="620"/>
        <v/>
      </c>
      <c r="CZ129" s="35"/>
      <c r="DA129" s="58"/>
      <c r="DB129" s="51"/>
      <c r="DC129" s="43"/>
      <c r="DD129" s="44" t="str">
        <f t="shared" si="621"/>
        <v/>
      </c>
      <c r="DE129" s="43"/>
      <c r="DF129" s="44" t="str">
        <f t="shared" si="622"/>
        <v/>
      </c>
      <c r="DG129" s="43"/>
      <c r="DH129" s="44" t="str">
        <f t="shared" si="623"/>
        <v/>
      </c>
      <c r="DI129" s="43"/>
      <c r="DJ129" s="60" t="str">
        <f t="shared" si="624"/>
        <v/>
      </c>
      <c r="DK129" s="67" t="str">
        <f t="shared" si="625"/>
        <v/>
      </c>
      <c r="DL129" s="44" t="str">
        <f t="shared" si="626"/>
        <v/>
      </c>
      <c r="DM129" s="45" t="str">
        <f t="shared" si="627"/>
        <v/>
      </c>
      <c r="DN129" s="35"/>
      <c r="DO129" s="27"/>
      <c r="DP129" s="51"/>
      <c r="DQ129" s="43"/>
      <c r="DR129" s="44" t="str">
        <f t="shared" si="628"/>
        <v/>
      </c>
      <c r="DS129" s="43"/>
      <c r="DT129" s="44" t="str">
        <f t="shared" si="629"/>
        <v/>
      </c>
      <c r="DU129" s="43"/>
      <c r="DV129" s="44" t="str">
        <f t="shared" si="630"/>
        <v/>
      </c>
      <c r="DW129" s="43"/>
      <c r="DX129" s="60" t="str">
        <f t="shared" si="631"/>
        <v/>
      </c>
      <c r="DY129" s="67" t="str">
        <f t="shared" si="632"/>
        <v/>
      </c>
      <c r="DZ129" s="44" t="str">
        <f t="shared" si="633"/>
        <v/>
      </c>
      <c r="EA129" s="45" t="str">
        <f t="shared" si="634"/>
        <v/>
      </c>
      <c r="EB129" s="35"/>
      <c r="EC129" s="27"/>
      <c r="ED129" s="46"/>
      <c r="EE129" s="67"/>
      <c r="EF129" s="44"/>
      <c r="EG129" s="44"/>
      <c r="EH129" s="44"/>
      <c r="EI129" s="44"/>
      <c r="EJ129" s="44"/>
      <c r="EK129" s="44"/>
      <c r="EL129" s="44"/>
      <c r="EM129" s="44"/>
      <c r="EN129" s="44"/>
      <c r="EO129" s="45"/>
      <c r="EP129" s="35"/>
      <c r="EQ129" s="27"/>
      <c r="ER129" s="46"/>
      <c r="ES129" s="44"/>
      <c r="ET129" s="44"/>
      <c r="EU129" s="44"/>
      <c r="EV129" s="44"/>
      <c r="EW129" s="44"/>
      <c r="EX129" s="44"/>
      <c r="EY129" s="44"/>
      <c r="EZ129" s="44"/>
      <c r="FA129" s="44"/>
      <c r="FB129" s="44"/>
      <c r="FC129" s="45"/>
      <c r="FD129" s="35"/>
      <c r="FF129" s="46"/>
      <c r="FG129" s="67"/>
      <c r="FH129" s="44"/>
      <c r="FI129" s="44"/>
      <c r="FJ129" s="44"/>
      <c r="FK129" s="44"/>
      <c r="FL129" s="44"/>
      <c r="FM129" s="44"/>
      <c r="FN129" s="44"/>
      <c r="FO129" s="44"/>
      <c r="FP129" s="44"/>
      <c r="FQ129" s="45"/>
      <c r="FR129" s="35"/>
      <c r="FT129" s="46"/>
      <c r="FU129" s="67"/>
      <c r="FV129" s="44"/>
      <c r="FW129" s="44"/>
      <c r="FX129" s="44"/>
      <c r="FY129" s="44"/>
      <c r="FZ129" s="44"/>
      <c r="GA129" s="44"/>
      <c r="GB129" s="44"/>
      <c r="GC129" s="44"/>
      <c r="GD129" s="44"/>
      <c r="GE129" s="45"/>
      <c r="GF129" s="35"/>
      <c r="GH129" s="46"/>
      <c r="GI129" s="67"/>
      <c r="GJ129" s="44"/>
      <c r="GK129" s="44"/>
      <c r="GL129" s="44"/>
      <c r="GM129" s="44"/>
      <c r="GN129" s="44"/>
      <c r="GO129" s="44"/>
      <c r="GP129" s="44"/>
      <c r="GQ129" s="44"/>
      <c r="GR129" s="44"/>
      <c r="GS129" s="45"/>
      <c r="GT129" s="35"/>
      <c r="GU129" s="27"/>
      <c r="GV129" s="46"/>
      <c r="GW129" s="67"/>
      <c r="GX129" s="44"/>
      <c r="GY129" s="44"/>
      <c r="GZ129" s="44"/>
      <c r="HA129" s="44"/>
      <c r="HB129" s="44"/>
      <c r="HC129" s="44"/>
      <c r="HD129" s="44"/>
      <c r="HE129" s="44"/>
      <c r="HF129" s="44"/>
      <c r="HG129" s="45"/>
      <c r="HH129" s="35"/>
      <c r="HJ129" s="46"/>
      <c r="HK129" s="67"/>
      <c r="HL129" s="44"/>
      <c r="HM129" s="44"/>
      <c r="HN129" s="44"/>
      <c r="HO129" s="44"/>
      <c r="HP129" s="44"/>
      <c r="HQ129" s="44"/>
      <c r="HR129" s="44"/>
      <c r="HS129" s="44"/>
      <c r="HT129" s="44"/>
      <c r="HU129" s="45"/>
      <c r="HV129" s="35"/>
      <c r="HW129" s="61"/>
      <c r="HX129" s="51"/>
      <c r="HY129" s="43"/>
      <c r="HZ129" s="44" t="str">
        <f t="shared" si="635"/>
        <v/>
      </c>
      <c r="IA129" s="43"/>
      <c r="IB129" s="44" t="str">
        <f t="shared" si="636"/>
        <v/>
      </c>
      <c r="IC129" s="43"/>
      <c r="ID129" s="44" t="str">
        <f t="shared" si="637"/>
        <v/>
      </c>
      <c r="IE129" s="43"/>
      <c r="IF129" s="60" t="str">
        <f t="shared" si="671"/>
        <v/>
      </c>
      <c r="IG129" s="67" t="str">
        <f t="shared" si="671"/>
        <v/>
      </c>
      <c r="IH129" s="44" t="str">
        <f t="shared" si="638"/>
        <v/>
      </c>
      <c r="II129" s="45" t="str">
        <f t="shared" si="670"/>
        <v/>
      </c>
      <c r="IJ129" s="35"/>
      <c r="IL129" s="51"/>
      <c r="IM129" s="43"/>
      <c r="IN129" s="44" t="str">
        <f t="shared" si="639"/>
        <v/>
      </c>
      <c r="IO129" s="43"/>
      <c r="IP129" s="44" t="str">
        <f t="shared" si="640"/>
        <v/>
      </c>
      <c r="IQ129" s="43"/>
      <c r="IR129" s="44" t="str">
        <f t="shared" si="641"/>
        <v/>
      </c>
      <c r="IS129" s="43"/>
      <c r="IT129" s="60" t="str">
        <f t="shared" si="533"/>
        <v/>
      </c>
      <c r="IU129" s="67" t="str">
        <f t="shared" si="534"/>
        <v/>
      </c>
      <c r="IV129" s="44" t="str">
        <f t="shared" si="642"/>
        <v/>
      </c>
      <c r="IW129" s="45" t="str">
        <f t="shared" si="643"/>
        <v/>
      </c>
      <c r="IX129" s="35"/>
      <c r="IY129" s="33"/>
      <c r="IZ129" s="51"/>
      <c r="JA129" s="43"/>
      <c r="JB129" s="44" t="str">
        <f t="shared" si="644"/>
        <v/>
      </c>
      <c r="JC129" s="43"/>
      <c r="JD129" s="44" t="str">
        <f t="shared" si="645"/>
        <v/>
      </c>
      <c r="JE129" s="43"/>
      <c r="JF129" s="44" t="str">
        <f t="shared" si="646"/>
        <v/>
      </c>
      <c r="JG129" s="43"/>
      <c r="JH129" s="60" t="str">
        <f t="shared" si="647"/>
        <v/>
      </c>
      <c r="JI129" s="67" t="str">
        <f t="shared" si="648"/>
        <v/>
      </c>
      <c r="JJ129" s="44" t="str">
        <f t="shared" si="649"/>
        <v/>
      </c>
      <c r="JK129" s="45" t="str">
        <f t="shared" si="650"/>
        <v/>
      </c>
      <c r="JL129" s="35"/>
      <c r="JM129" s="27"/>
      <c r="JN129" s="51"/>
      <c r="JO129" s="43"/>
      <c r="JP129" s="44" t="str">
        <f t="shared" si="651"/>
        <v/>
      </c>
      <c r="JQ129" s="43"/>
      <c r="JR129" s="44" t="str">
        <f t="shared" si="652"/>
        <v/>
      </c>
      <c r="JS129" s="43"/>
      <c r="JT129" s="44" t="str">
        <f t="shared" si="653"/>
        <v/>
      </c>
      <c r="JU129" s="43"/>
      <c r="JV129" s="60" t="str">
        <f t="shared" si="669"/>
        <v/>
      </c>
      <c r="JW129" s="67" t="str">
        <f t="shared" si="654"/>
        <v/>
      </c>
      <c r="JX129" s="44" t="str">
        <f t="shared" si="655"/>
        <v/>
      </c>
      <c r="JY129" s="45" t="str">
        <f t="shared" si="656"/>
        <v/>
      </c>
      <c r="JZ129" s="35"/>
      <c r="KA129" s="61"/>
      <c r="KB129" s="51"/>
      <c r="KC129" s="43"/>
      <c r="KD129" s="44" t="str">
        <f t="shared" si="657"/>
        <v/>
      </c>
      <c r="KE129" s="43"/>
      <c r="KF129" s="44" t="str">
        <f t="shared" si="658"/>
        <v/>
      </c>
      <c r="KG129" s="43"/>
      <c r="KH129" s="44" t="str">
        <f t="shared" si="659"/>
        <v/>
      </c>
      <c r="KI129" s="43"/>
      <c r="KJ129" s="60" t="str">
        <f t="shared" si="660"/>
        <v/>
      </c>
      <c r="KK129" s="67" t="str">
        <f t="shared" si="661"/>
        <v/>
      </c>
      <c r="KL129" s="44" t="str">
        <f t="shared" si="662"/>
        <v/>
      </c>
      <c r="KM129" s="45" t="str">
        <f t="shared" si="663"/>
        <v/>
      </c>
      <c r="KN129" s="35"/>
      <c r="KO129" s="27"/>
      <c r="KP129" s="51"/>
      <c r="KQ129" s="43"/>
      <c r="KR129" s="44" t="str">
        <f t="shared" si="664"/>
        <v/>
      </c>
      <c r="KS129" s="43"/>
      <c r="KT129" s="44" t="str">
        <f t="shared" si="665"/>
        <v/>
      </c>
      <c r="KU129" s="43"/>
      <c r="KV129" s="44" t="str">
        <f t="shared" si="666"/>
        <v/>
      </c>
      <c r="KW129" s="43"/>
      <c r="KX129" s="60" t="str">
        <f t="shared" si="535"/>
        <v/>
      </c>
      <c r="KY129" s="67" t="str">
        <f t="shared" si="536"/>
        <v/>
      </c>
      <c r="KZ129" s="44" t="str">
        <f t="shared" si="667"/>
        <v/>
      </c>
      <c r="LA129" s="45" t="str">
        <f t="shared" si="668"/>
        <v/>
      </c>
      <c r="LB129" s="35"/>
      <c r="LC129" s="27"/>
      <c r="LD129" s="46"/>
      <c r="LE129" s="44"/>
      <c r="LF129" s="44"/>
      <c r="LG129" s="44"/>
      <c r="LH129" s="44"/>
      <c r="LI129" s="44"/>
      <c r="LJ129" s="44"/>
      <c r="LK129" s="44"/>
      <c r="LL129" s="60"/>
      <c r="LM129" s="44"/>
      <c r="LN129" s="44"/>
      <c r="LO129" s="44"/>
      <c r="LP129" s="35"/>
      <c r="LQ129" s="27"/>
      <c r="LR129" s="46"/>
      <c r="LS129" s="67"/>
      <c r="LT129" s="44"/>
      <c r="LU129" s="44"/>
      <c r="LV129" s="44"/>
      <c r="LW129" s="44"/>
      <c r="LX129" s="44"/>
      <c r="LY129" s="44"/>
      <c r="LZ129" s="44"/>
      <c r="MA129" s="44"/>
      <c r="MB129" s="44"/>
      <c r="MC129" s="45"/>
      <c r="MD129" s="35"/>
      <c r="ME129" s="27"/>
      <c r="MF129" s="46"/>
      <c r="MG129" s="67"/>
      <c r="MH129" s="44"/>
      <c r="MI129" s="44"/>
      <c r="MJ129" s="44"/>
      <c r="MK129" s="44"/>
      <c r="ML129" s="44"/>
      <c r="MM129" s="44"/>
      <c r="MN129" s="44"/>
      <c r="MO129" s="44"/>
      <c r="MP129" s="44"/>
      <c r="MQ129" s="45"/>
      <c r="MR129" s="35"/>
      <c r="MS129" s="27"/>
      <c r="MT129" s="46"/>
      <c r="MU129" s="67"/>
      <c r="MV129" s="44"/>
      <c r="MW129" s="44"/>
      <c r="MX129" s="44"/>
      <c r="MY129" s="44"/>
      <c r="MZ129" s="44"/>
      <c r="NA129" s="44"/>
      <c r="NB129" s="44"/>
      <c r="NC129" s="44"/>
      <c r="ND129" s="44"/>
      <c r="NE129" s="45"/>
      <c r="NF129" s="35"/>
      <c r="NG129" s="27"/>
      <c r="NH129" s="46"/>
      <c r="NI129" s="67"/>
      <c r="NJ129" s="44"/>
      <c r="NK129" s="44"/>
      <c r="NL129" s="44"/>
      <c r="NM129" s="44"/>
      <c r="NN129" s="44"/>
      <c r="NO129" s="44"/>
      <c r="NP129" s="44"/>
      <c r="NQ129" s="44"/>
      <c r="NR129" s="44"/>
      <c r="NS129" s="45"/>
      <c r="NT129" s="35"/>
    </row>
    <row r="130" spans="1:384" ht="15.75" thickBot="1" x14ac:dyDescent="0.25">
      <c r="A130" s="38"/>
      <c r="B130" s="39"/>
      <c r="C130" s="40"/>
      <c r="D130" s="40"/>
      <c r="E130" s="41"/>
      <c r="F130" s="41"/>
      <c r="G130" s="40"/>
      <c r="H130" s="42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5"/>
      <c r="T130" s="35"/>
      <c r="U130" s="27"/>
      <c r="V130" s="46"/>
      <c r="W130" s="67"/>
      <c r="X130" s="44"/>
      <c r="Y130" s="44"/>
      <c r="Z130" s="44"/>
      <c r="AA130" s="44"/>
      <c r="AB130" s="44"/>
      <c r="AC130" s="44"/>
      <c r="AD130" s="44"/>
      <c r="AE130" s="44"/>
      <c r="AF130" s="44"/>
      <c r="AG130" s="45"/>
      <c r="AH130" s="35"/>
      <c r="AI130" s="27"/>
      <c r="AJ130" s="46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5"/>
      <c r="AV130" s="35"/>
      <c r="AW130" s="27"/>
      <c r="AX130" s="46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5"/>
      <c r="BJ130" s="35"/>
      <c r="BK130" s="50"/>
      <c r="BL130" s="51"/>
      <c r="BM130" s="43"/>
      <c r="BN130" s="44" t="str">
        <f t="shared" si="602"/>
        <v/>
      </c>
      <c r="BO130" s="44"/>
      <c r="BP130" s="44" t="str">
        <f t="shared" si="603"/>
        <v/>
      </c>
      <c r="BQ130" s="44"/>
      <c r="BR130" s="44" t="str">
        <f t="shared" si="604"/>
        <v/>
      </c>
      <c r="BS130" s="43"/>
      <c r="BT130" s="77" t="str">
        <f t="shared" si="605"/>
        <v/>
      </c>
      <c r="BU130" s="78" t="str">
        <f t="shared" si="606"/>
        <v/>
      </c>
      <c r="BV130" s="75" t="str">
        <f t="shared" si="607"/>
        <v/>
      </c>
      <c r="BW130" s="79" t="str">
        <f t="shared" si="608"/>
        <v/>
      </c>
      <c r="BX130" s="35"/>
      <c r="BY130" s="27"/>
      <c r="BZ130" s="51"/>
      <c r="CA130" s="43"/>
      <c r="CB130" s="44" t="str">
        <f t="shared" si="609"/>
        <v/>
      </c>
      <c r="CC130" s="44"/>
      <c r="CD130" s="44" t="str">
        <f t="shared" si="610"/>
        <v/>
      </c>
      <c r="CE130" s="44"/>
      <c r="CF130" s="44" t="str">
        <f t="shared" si="611"/>
        <v/>
      </c>
      <c r="CG130" s="43"/>
      <c r="CH130" s="77" t="str">
        <f t="shared" si="612"/>
        <v/>
      </c>
      <c r="CI130" s="78" t="str">
        <f t="shared" si="613"/>
        <v/>
      </c>
      <c r="CJ130" s="75" t="str">
        <f t="shared" si="614"/>
        <v/>
      </c>
      <c r="CK130" s="79" t="str">
        <f t="shared" si="615"/>
        <v/>
      </c>
      <c r="CL130" s="35"/>
      <c r="CM130" s="27"/>
      <c r="CN130" s="51"/>
      <c r="CO130" s="43"/>
      <c r="CP130" s="44" t="str">
        <f t="shared" si="616"/>
        <v/>
      </c>
      <c r="CQ130" s="44"/>
      <c r="CR130" s="44" t="str">
        <f t="shared" si="617"/>
        <v/>
      </c>
      <c r="CS130" s="44"/>
      <c r="CT130" s="44" t="str">
        <f t="shared" si="618"/>
        <v/>
      </c>
      <c r="CU130" s="43"/>
      <c r="CV130" s="77" t="str">
        <f t="shared" si="531"/>
        <v/>
      </c>
      <c r="CW130" s="78" t="str">
        <f t="shared" si="532"/>
        <v/>
      </c>
      <c r="CX130" s="75" t="str">
        <f t="shared" si="619"/>
        <v/>
      </c>
      <c r="CY130" s="79" t="str">
        <f t="shared" si="620"/>
        <v/>
      </c>
      <c r="CZ130" s="35"/>
      <c r="DA130" s="58"/>
      <c r="DB130" s="51"/>
      <c r="DC130" s="43"/>
      <c r="DD130" s="44" t="str">
        <f t="shared" si="621"/>
        <v/>
      </c>
      <c r="DE130" s="44"/>
      <c r="DF130" s="44" t="str">
        <f t="shared" si="622"/>
        <v/>
      </c>
      <c r="DG130" s="44"/>
      <c r="DH130" s="44" t="str">
        <f t="shared" si="623"/>
        <v/>
      </c>
      <c r="DI130" s="43"/>
      <c r="DJ130" s="77" t="str">
        <f t="shared" si="624"/>
        <v/>
      </c>
      <c r="DK130" s="78" t="str">
        <f t="shared" si="625"/>
        <v/>
      </c>
      <c r="DL130" s="75" t="str">
        <f t="shared" si="626"/>
        <v/>
      </c>
      <c r="DM130" s="79" t="str">
        <f t="shared" si="627"/>
        <v/>
      </c>
      <c r="DN130" s="35"/>
      <c r="DO130" s="27"/>
      <c r="DP130" s="51"/>
      <c r="DQ130" s="43"/>
      <c r="DR130" s="44" t="str">
        <f t="shared" si="628"/>
        <v/>
      </c>
      <c r="DS130" s="44"/>
      <c r="DT130" s="44" t="str">
        <f t="shared" si="629"/>
        <v/>
      </c>
      <c r="DU130" s="44"/>
      <c r="DV130" s="44" t="str">
        <f t="shared" si="630"/>
        <v/>
      </c>
      <c r="DW130" s="43"/>
      <c r="DX130" s="77" t="str">
        <f t="shared" si="631"/>
        <v/>
      </c>
      <c r="DY130" s="78" t="str">
        <f t="shared" si="632"/>
        <v/>
      </c>
      <c r="DZ130" s="75" t="str">
        <f t="shared" si="633"/>
        <v/>
      </c>
      <c r="EA130" s="79" t="str">
        <f t="shared" si="634"/>
        <v/>
      </c>
      <c r="EB130" s="35"/>
      <c r="EC130" s="27"/>
      <c r="ED130" s="46"/>
      <c r="EE130" s="67"/>
      <c r="EF130" s="44"/>
      <c r="EG130" s="44"/>
      <c r="EH130" s="44"/>
      <c r="EI130" s="44"/>
      <c r="EJ130" s="44"/>
      <c r="EK130" s="44"/>
      <c r="EL130" s="44"/>
      <c r="EM130" s="44"/>
      <c r="EN130" s="44"/>
      <c r="EO130" s="45"/>
      <c r="EP130" s="35"/>
      <c r="EQ130" s="27"/>
      <c r="ER130" s="46"/>
      <c r="ES130" s="44"/>
      <c r="ET130" s="44"/>
      <c r="EU130" s="44"/>
      <c r="EV130" s="44"/>
      <c r="EW130" s="44"/>
      <c r="EX130" s="44"/>
      <c r="EY130" s="44"/>
      <c r="EZ130" s="44"/>
      <c r="FA130" s="44"/>
      <c r="FB130" s="44"/>
      <c r="FC130" s="45"/>
      <c r="FD130" s="35"/>
      <c r="FF130" s="46"/>
      <c r="FG130" s="67"/>
      <c r="FH130" s="44"/>
      <c r="FI130" s="44"/>
      <c r="FJ130" s="44"/>
      <c r="FK130" s="44"/>
      <c r="FL130" s="44"/>
      <c r="FM130" s="44"/>
      <c r="FN130" s="44"/>
      <c r="FO130" s="44"/>
      <c r="FP130" s="44"/>
      <c r="FQ130" s="45"/>
      <c r="FR130" s="35"/>
      <c r="FT130" s="46"/>
      <c r="FU130" s="67"/>
      <c r="FV130" s="44"/>
      <c r="FW130" s="44"/>
      <c r="FX130" s="44"/>
      <c r="FY130" s="44"/>
      <c r="FZ130" s="44"/>
      <c r="GA130" s="44"/>
      <c r="GB130" s="44"/>
      <c r="GC130" s="44"/>
      <c r="GD130" s="44"/>
      <c r="GE130" s="45"/>
      <c r="GF130" s="35"/>
      <c r="GH130" s="46"/>
      <c r="GI130" s="67"/>
      <c r="GJ130" s="44"/>
      <c r="GK130" s="44"/>
      <c r="GL130" s="44"/>
      <c r="GM130" s="44"/>
      <c r="GN130" s="44"/>
      <c r="GO130" s="44"/>
      <c r="GP130" s="44"/>
      <c r="GQ130" s="44"/>
      <c r="GR130" s="44"/>
      <c r="GS130" s="45"/>
      <c r="GT130" s="35"/>
      <c r="GU130" s="27"/>
      <c r="GV130" s="46"/>
      <c r="GW130" s="67"/>
      <c r="GX130" s="44"/>
      <c r="GY130" s="44"/>
      <c r="GZ130" s="44"/>
      <c r="HA130" s="44"/>
      <c r="HB130" s="44"/>
      <c r="HC130" s="44"/>
      <c r="HD130" s="44"/>
      <c r="HE130" s="44"/>
      <c r="HF130" s="44"/>
      <c r="HG130" s="45"/>
      <c r="HH130" s="35"/>
      <c r="HJ130" s="46"/>
      <c r="HK130" s="67"/>
      <c r="HL130" s="44"/>
      <c r="HM130" s="44"/>
      <c r="HN130" s="44"/>
      <c r="HO130" s="44"/>
      <c r="HP130" s="44"/>
      <c r="HQ130" s="44"/>
      <c r="HR130" s="44"/>
      <c r="HS130" s="44"/>
      <c r="HT130" s="44"/>
      <c r="HU130" s="45"/>
      <c r="HV130" s="35"/>
      <c r="HW130" s="61"/>
      <c r="HX130" s="51"/>
      <c r="HY130" s="43"/>
      <c r="HZ130" s="44" t="str">
        <f t="shared" si="635"/>
        <v/>
      </c>
      <c r="IA130" s="44"/>
      <c r="IB130" s="44"/>
      <c r="IC130" s="44"/>
      <c r="ID130" s="44"/>
      <c r="IE130" s="43"/>
      <c r="IF130" s="77" t="str">
        <f t="shared" si="671"/>
        <v/>
      </c>
      <c r="IG130" s="78" t="str">
        <f t="shared" si="671"/>
        <v/>
      </c>
      <c r="IH130" s="75" t="str">
        <f t="shared" si="638"/>
        <v/>
      </c>
      <c r="II130" s="79" t="str">
        <f t="shared" si="670"/>
        <v/>
      </c>
      <c r="IJ130" s="35"/>
      <c r="IL130" s="51"/>
      <c r="IM130" s="43"/>
      <c r="IN130" s="44" t="str">
        <f t="shared" si="639"/>
        <v/>
      </c>
      <c r="IO130" s="44"/>
      <c r="IP130" s="44"/>
      <c r="IQ130" s="44"/>
      <c r="IR130" s="44"/>
      <c r="IS130" s="43"/>
      <c r="IT130" s="77" t="str">
        <f t="shared" si="533"/>
        <v/>
      </c>
      <c r="IU130" s="78" t="str">
        <f t="shared" si="534"/>
        <v/>
      </c>
      <c r="IV130" s="75" t="str">
        <f t="shared" si="642"/>
        <v/>
      </c>
      <c r="IW130" s="79" t="str">
        <f t="shared" si="643"/>
        <v/>
      </c>
      <c r="IX130" s="35"/>
      <c r="IY130" s="33"/>
      <c r="IZ130" s="51"/>
      <c r="JA130" s="43"/>
      <c r="JB130" s="44" t="str">
        <f t="shared" si="644"/>
        <v/>
      </c>
      <c r="JC130" s="44"/>
      <c r="JD130" s="44" t="str">
        <f t="shared" si="645"/>
        <v/>
      </c>
      <c r="JE130" s="44"/>
      <c r="JF130" s="44" t="str">
        <f t="shared" si="646"/>
        <v/>
      </c>
      <c r="JG130" s="43"/>
      <c r="JH130" s="77" t="str">
        <f t="shared" si="647"/>
        <v/>
      </c>
      <c r="JI130" s="78" t="str">
        <f t="shared" si="648"/>
        <v/>
      </c>
      <c r="JJ130" s="75" t="str">
        <f t="shared" si="649"/>
        <v/>
      </c>
      <c r="JK130" s="79" t="str">
        <f t="shared" si="650"/>
        <v/>
      </c>
      <c r="JL130" s="35"/>
      <c r="JM130" s="27"/>
      <c r="JN130" s="51"/>
      <c r="JO130" s="43"/>
      <c r="JP130" s="44" t="str">
        <f t="shared" si="651"/>
        <v/>
      </c>
      <c r="JQ130" s="44"/>
      <c r="JR130" s="44" t="str">
        <f t="shared" si="652"/>
        <v/>
      </c>
      <c r="JS130" s="44"/>
      <c r="JT130" s="44" t="str">
        <f t="shared" si="653"/>
        <v/>
      </c>
      <c r="JU130" s="43"/>
      <c r="JV130" s="77" t="str">
        <f t="shared" si="669"/>
        <v/>
      </c>
      <c r="JW130" s="78" t="str">
        <f t="shared" si="654"/>
        <v/>
      </c>
      <c r="JX130" s="75" t="str">
        <f t="shared" si="655"/>
        <v/>
      </c>
      <c r="JY130" s="79" t="str">
        <f t="shared" si="656"/>
        <v/>
      </c>
      <c r="JZ130" s="35"/>
      <c r="KA130" s="61"/>
      <c r="KB130" s="51"/>
      <c r="KC130" s="43"/>
      <c r="KD130" s="44" t="str">
        <f t="shared" si="657"/>
        <v/>
      </c>
      <c r="KE130" s="44"/>
      <c r="KF130" s="44" t="str">
        <f t="shared" si="658"/>
        <v/>
      </c>
      <c r="KG130" s="44"/>
      <c r="KH130" s="44" t="str">
        <f t="shared" si="659"/>
        <v/>
      </c>
      <c r="KI130" s="43"/>
      <c r="KJ130" s="77" t="str">
        <f t="shared" si="660"/>
        <v/>
      </c>
      <c r="KK130" s="78" t="str">
        <f t="shared" si="661"/>
        <v/>
      </c>
      <c r="KL130" s="75" t="str">
        <f t="shared" si="662"/>
        <v/>
      </c>
      <c r="KM130" s="79" t="str">
        <f t="shared" si="663"/>
        <v/>
      </c>
      <c r="KN130" s="35"/>
      <c r="KO130" s="27"/>
      <c r="KP130" s="51"/>
      <c r="KQ130" s="43"/>
      <c r="KR130" s="44" t="str">
        <f t="shared" si="664"/>
        <v/>
      </c>
      <c r="KS130" s="44"/>
      <c r="KT130" s="44"/>
      <c r="KU130" s="44"/>
      <c r="KV130" s="44"/>
      <c r="KW130" s="43"/>
      <c r="KX130" s="77" t="str">
        <f t="shared" si="535"/>
        <v/>
      </c>
      <c r="KY130" s="78" t="str">
        <f t="shared" si="536"/>
        <v/>
      </c>
      <c r="KZ130" s="75" t="str">
        <f t="shared" si="667"/>
        <v/>
      </c>
      <c r="LA130" s="79" t="str">
        <f t="shared" si="668"/>
        <v/>
      </c>
      <c r="LB130" s="35"/>
      <c r="LC130" s="27"/>
      <c r="LD130" s="46"/>
      <c r="LE130" s="44"/>
      <c r="LF130" s="44"/>
      <c r="LG130" s="44"/>
      <c r="LH130" s="44"/>
      <c r="LI130" s="44"/>
      <c r="LJ130" s="44"/>
      <c r="LK130" s="44"/>
      <c r="LL130" s="60"/>
      <c r="LM130" s="44"/>
      <c r="LN130" s="44"/>
      <c r="LO130" s="44"/>
      <c r="LP130" s="35"/>
      <c r="LQ130" s="27"/>
      <c r="LR130" s="46"/>
      <c r="LS130" s="67"/>
      <c r="LT130" s="44"/>
      <c r="LU130" s="44"/>
      <c r="LV130" s="44"/>
      <c r="LW130" s="44"/>
      <c r="LX130" s="44"/>
      <c r="LY130" s="44"/>
      <c r="LZ130" s="44"/>
      <c r="MA130" s="44"/>
      <c r="MB130" s="44"/>
      <c r="MC130" s="45"/>
      <c r="MD130" s="35"/>
      <c r="ME130" s="27"/>
      <c r="MF130" s="46"/>
      <c r="MG130" s="67"/>
      <c r="MH130" s="44"/>
      <c r="MI130" s="44"/>
      <c r="MJ130" s="44"/>
      <c r="MK130" s="44"/>
      <c r="ML130" s="44"/>
      <c r="MM130" s="44"/>
      <c r="MN130" s="44"/>
      <c r="MO130" s="44"/>
      <c r="MP130" s="44"/>
      <c r="MQ130" s="45"/>
      <c r="MR130" s="35"/>
      <c r="MS130" s="27"/>
      <c r="MT130" s="46"/>
      <c r="MU130" s="67"/>
      <c r="MV130" s="44"/>
      <c r="MW130" s="44"/>
      <c r="MX130" s="44"/>
      <c r="MY130" s="44"/>
      <c r="MZ130" s="44"/>
      <c r="NA130" s="44"/>
      <c r="NB130" s="44"/>
      <c r="NC130" s="44"/>
      <c r="ND130" s="44"/>
      <c r="NE130" s="45"/>
      <c r="NF130" s="35"/>
      <c r="NG130" s="27"/>
      <c r="NH130" s="46"/>
      <c r="NI130" s="67"/>
      <c r="NJ130" s="44"/>
      <c r="NK130" s="44"/>
      <c r="NL130" s="44"/>
      <c r="NM130" s="44"/>
      <c r="NN130" s="44"/>
      <c r="NO130" s="44"/>
      <c r="NP130" s="44"/>
      <c r="NQ130" s="44"/>
      <c r="NR130" s="44"/>
      <c r="NS130" s="45"/>
      <c r="NT130" s="35"/>
    </row>
    <row r="131" spans="1:384" ht="15" customHeight="1" thickTop="1" x14ac:dyDescent="0.2">
      <c r="A131" s="110" t="s">
        <v>741</v>
      </c>
      <c r="B131" s="39"/>
      <c r="C131" s="40"/>
      <c r="D131" s="40"/>
      <c r="E131" s="41"/>
      <c r="F131" s="41"/>
      <c r="G131" s="40"/>
      <c r="H131" s="42"/>
      <c r="I131" s="23" t="s">
        <v>29</v>
      </c>
      <c r="J131" s="44">
        <f>SUM(J75:J127)*100</f>
        <v>38100</v>
      </c>
      <c r="K131" s="44"/>
      <c r="L131" s="44"/>
      <c r="M131" s="23"/>
      <c r="N131" s="44"/>
      <c r="O131" s="44"/>
      <c r="P131" s="44"/>
      <c r="Q131" s="44"/>
      <c r="R131" s="44"/>
      <c r="S131" s="44"/>
      <c r="T131" s="35"/>
      <c r="U131" s="27"/>
      <c r="V131" s="46"/>
      <c r="W131" s="111" t="s">
        <v>29</v>
      </c>
      <c r="X131" s="44">
        <f>SUM(X75:X127)*100</f>
        <v>70900</v>
      </c>
      <c r="Y131" s="44"/>
      <c r="Z131" s="44"/>
      <c r="AA131" s="23"/>
      <c r="AB131" s="44"/>
      <c r="AC131" s="44"/>
      <c r="AD131" s="44"/>
      <c r="AE131" s="44"/>
      <c r="AF131" s="44"/>
      <c r="AG131" s="44"/>
      <c r="AH131" s="35"/>
      <c r="AI131" s="27"/>
      <c r="AJ131" s="46"/>
      <c r="AK131" s="23" t="s">
        <v>29</v>
      </c>
      <c r="AL131" s="44">
        <f>SUM(AL75:AL127)*100</f>
        <v>62500</v>
      </c>
      <c r="AM131" s="44"/>
      <c r="AN131" s="44"/>
      <c r="AO131" s="23"/>
      <c r="AP131" s="44"/>
      <c r="AQ131" s="44"/>
      <c r="AR131" s="44"/>
      <c r="AS131" s="44"/>
      <c r="AT131" s="44"/>
      <c r="AU131" s="44"/>
      <c r="AV131" s="35"/>
      <c r="AW131" s="27"/>
      <c r="AX131" s="46"/>
      <c r="AY131" s="23" t="s">
        <v>29</v>
      </c>
      <c r="AZ131" s="44">
        <f>SUM(AZ75:AZ127)*100</f>
        <v>657300</v>
      </c>
      <c r="BA131" s="44"/>
      <c r="BB131" s="44"/>
      <c r="BC131" s="23"/>
      <c r="BD131" s="44"/>
      <c r="BE131" s="44"/>
      <c r="BF131" s="44"/>
      <c r="BG131" s="44"/>
      <c r="BH131" s="44"/>
      <c r="BI131" s="44"/>
      <c r="BJ131" s="35"/>
      <c r="BK131" s="50"/>
      <c r="BL131" s="46"/>
      <c r="BM131" s="23" t="s">
        <v>29</v>
      </c>
      <c r="BN131" s="43">
        <f>SUM(BN75:BN127)*100</f>
        <v>166400</v>
      </c>
      <c r="BO131" s="43"/>
      <c r="BP131" s="43"/>
      <c r="BQ131" s="112"/>
      <c r="BR131" s="43"/>
      <c r="BS131" s="44"/>
      <c r="BT131" s="326" t="s">
        <v>31</v>
      </c>
      <c r="BU131" s="326"/>
      <c r="BV131" s="44">
        <f>SUM(BV75:BV127)</f>
        <v>55266</v>
      </c>
      <c r="BW131" s="113"/>
      <c r="BX131" s="35"/>
      <c r="BY131" s="27"/>
      <c r="BZ131" s="46"/>
      <c r="CA131" s="23" t="s">
        <v>29</v>
      </c>
      <c r="CB131" s="43">
        <f>SUM(CB75:CB127)*100</f>
        <v>203800</v>
      </c>
      <c r="CC131" s="43"/>
      <c r="CD131" s="43"/>
      <c r="CE131" s="23"/>
      <c r="CF131" s="44"/>
      <c r="CG131" s="44"/>
      <c r="CH131" s="326" t="s">
        <v>31</v>
      </c>
      <c r="CI131" s="326"/>
      <c r="CJ131" s="44">
        <f>SUM(CJ75:CJ127)</f>
        <v>18150</v>
      </c>
      <c r="CK131" s="44"/>
      <c r="CL131" s="35"/>
      <c r="CM131" s="27"/>
      <c r="CN131" s="46"/>
      <c r="CO131" s="23" t="s">
        <v>29</v>
      </c>
      <c r="CP131" s="43">
        <f>SUM(CP75:CP127)*100</f>
        <v>157000</v>
      </c>
      <c r="CQ131" s="43"/>
      <c r="CR131" s="43"/>
      <c r="CS131" s="23"/>
      <c r="CT131" s="44"/>
      <c r="CU131" s="44"/>
      <c r="CV131" s="326" t="s">
        <v>31</v>
      </c>
      <c r="CW131" s="326"/>
      <c r="CX131" s="44">
        <f>SUM(CX75:CX127)</f>
        <v>44870</v>
      </c>
      <c r="CY131" s="44"/>
      <c r="CZ131" s="35"/>
      <c r="DA131" s="58"/>
      <c r="DB131" s="46"/>
      <c r="DC131" s="23" t="s">
        <v>29</v>
      </c>
      <c r="DD131" s="43">
        <f>SUM(DD75:DD127)*100</f>
        <v>86800</v>
      </c>
      <c r="DE131" s="43"/>
      <c r="DF131" s="43"/>
      <c r="DG131" s="112"/>
      <c r="DH131" s="43"/>
      <c r="DI131" s="44"/>
      <c r="DJ131" s="336" t="s">
        <v>31</v>
      </c>
      <c r="DK131" s="336"/>
      <c r="DL131" s="44">
        <f>SUM(DL75:DL127)</f>
        <v>39398</v>
      </c>
      <c r="DM131" s="113"/>
      <c r="DN131" s="35"/>
      <c r="DO131" s="27"/>
      <c r="DP131" s="46"/>
      <c r="DQ131" s="23" t="s">
        <v>29</v>
      </c>
      <c r="DR131" s="43">
        <f>SUM(DR75:DR127)*100</f>
        <v>84900</v>
      </c>
      <c r="DS131" s="43"/>
      <c r="DT131" s="43"/>
      <c r="DU131" s="112"/>
      <c r="DV131" s="43"/>
      <c r="DW131" s="44"/>
      <c r="DX131" s="336" t="s">
        <v>31</v>
      </c>
      <c r="DY131" s="336"/>
      <c r="DZ131" s="44">
        <f>SUM(DZ75:DZ127)</f>
        <v>36816</v>
      </c>
      <c r="EA131" s="113"/>
      <c r="EB131" s="35"/>
      <c r="EC131" s="27"/>
      <c r="ED131" s="46"/>
      <c r="EE131" s="111" t="s">
        <v>29</v>
      </c>
      <c r="EF131" s="44">
        <f>SUM(EF75:EF127)*100</f>
        <v>35400</v>
      </c>
      <c r="EG131" s="44"/>
      <c r="EH131" s="44"/>
      <c r="EI131" s="23"/>
      <c r="EJ131" s="44"/>
      <c r="EK131" s="44"/>
      <c r="EL131" s="44"/>
      <c r="EM131" s="44"/>
      <c r="EN131" s="44"/>
      <c r="EO131" s="44"/>
      <c r="EP131" s="35"/>
      <c r="EQ131" s="27"/>
      <c r="ER131" s="46"/>
      <c r="ES131" s="23" t="s">
        <v>29</v>
      </c>
      <c r="ET131" s="44">
        <f>SUM(ET75:ET127)*100</f>
        <v>59000</v>
      </c>
      <c r="EU131" s="44"/>
      <c r="EV131" s="44"/>
      <c r="EW131" s="23"/>
      <c r="EX131" s="44"/>
      <c r="EY131" s="44"/>
      <c r="EZ131" s="44"/>
      <c r="FA131" s="44"/>
      <c r="FB131" s="44"/>
      <c r="FC131" s="44"/>
      <c r="FD131" s="35"/>
      <c r="FF131" s="46"/>
      <c r="FG131" s="111" t="s">
        <v>29</v>
      </c>
      <c r="FH131" s="44">
        <f>SUM(FH75:FH127)*100</f>
        <v>116600</v>
      </c>
      <c r="FI131" s="44"/>
      <c r="FJ131" s="44">
        <f>SUM(FJ75:FJ122)</f>
        <v>31</v>
      </c>
      <c r="FK131" s="23" t="s">
        <v>30</v>
      </c>
      <c r="FL131" s="44"/>
      <c r="FM131" s="44"/>
      <c r="FN131" s="44"/>
      <c r="FO131" s="44"/>
      <c r="FP131" s="44"/>
      <c r="FQ131" s="44"/>
      <c r="FR131" s="35"/>
      <c r="FT131" s="46"/>
      <c r="FU131" s="111" t="s">
        <v>29</v>
      </c>
      <c r="FV131" s="44">
        <f>SUM(FV75:FV127)*100</f>
        <v>77000</v>
      </c>
      <c r="FW131" s="44"/>
      <c r="FX131" s="44">
        <f>SUM(FX75:FX122)</f>
        <v>22</v>
      </c>
      <c r="FY131" s="23" t="s">
        <v>30</v>
      </c>
      <c r="FZ131" s="44"/>
      <c r="GA131" s="44"/>
      <c r="GB131" s="44"/>
      <c r="GC131" s="44"/>
      <c r="GD131" s="44"/>
      <c r="GE131" s="44"/>
      <c r="GF131" s="35"/>
      <c r="GH131" s="46"/>
      <c r="GI131" s="111" t="s">
        <v>29</v>
      </c>
      <c r="GJ131" s="44">
        <f>SUM(GJ75:GJ127)*100</f>
        <v>100400</v>
      </c>
      <c r="GK131" s="44"/>
      <c r="GL131" s="44">
        <f>SUM(GL75:GL122)</f>
        <v>18</v>
      </c>
      <c r="GM131" s="23" t="s">
        <v>30</v>
      </c>
      <c r="GN131" s="44"/>
      <c r="GO131" s="44"/>
      <c r="GP131" s="44"/>
      <c r="GQ131" s="44"/>
      <c r="GR131" s="44"/>
      <c r="GS131" s="44"/>
      <c r="GT131" s="35"/>
      <c r="GU131" s="27"/>
      <c r="GV131" s="46"/>
      <c r="GW131" s="111" t="s">
        <v>29</v>
      </c>
      <c r="GX131" s="44">
        <f>SUM(GX75:GX127)*100</f>
        <v>48100</v>
      </c>
      <c r="GY131" s="44"/>
      <c r="GZ131" s="44"/>
      <c r="HA131" s="23"/>
      <c r="HB131" s="44"/>
      <c r="HC131" s="44"/>
      <c r="HD131" s="44"/>
      <c r="HE131" s="44"/>
      <c r="HF131" s="44"/>
      <c r="HG131" s="44"/>
      <c r="HH131" s="35"/>
      <c r="HJ131" s="46"/>
      <c r="HK131" s="111" t="s">
        <v>29</v>
      </c>
      <c r="HL131" s="44">
        <f>SUM(HL75:HL127)*100</f>
        <v>27300</v>
      </c>
      <c r="HM131" s="44"/>
      <c r="HN131" s="44">
        <f>SUM(HN75:HN122)</f>
        <v>60</v>
      </c>
      <c r="HO131" s="23" t="s">
        <v>30</v>
      </c>
      <c r="HP131" s="44"/>
      <c r="HQ131" s="44"/>
      <c r="HR131" s="44"/>
      <c r="HS131" s="44"/>
      <c r="HT131" s="44"/>
      <c r="HU131" s="44"/>
      <c r="HV131" s="35"/>
      <c r="HW131" s="61"/>
      <c r="HX131" s="46"/>
      <c r="HY131" s="23" t="s">
        <v>29</v>
      </c>
      <c r="HZ131" s="43">
        <f>SUM(HZ75:HZ127)*100</f>
        <v>437000</v>
      </c>
      <c r="IA131" s="43"/>
      <c r="IB131" s="43"/>
      <c r="IC131" s="23"/>
      <c r="ID131" s="44"/>
      <c r="IE131" s="44"/>
      <c r="IF131" s="326" t="s">
        <v>31</v>
      </c>
      <c r="IG131" s="326"/>
      <c r="IH131" s="44">
        <f>SUM(IH75:IH127)</f>
        <v>109500</v>
      </c>
      <c r="II131" s="44"/>
      <c r="IJ131" s="35"/>
      <c r="IL131" s="46"/>
      <c r="IM131" s="23" t="s">
        <v>29</v>
      </c>
      <c r="IN131" s="43">
        <f>SUM(IN75:IN127)*100</f>
        <v>185600</v>
      </c>
      <c r="IO131" s="43">
        <v>71</v>
      </c>
      <c r="IP131" s="43"/>
      <c r="IQ131" s="23"/>
      <c r="IR131" s="44"/>
      <c r="IS131" s="44"/>
      <c r="IT131" s="326" t="s">
        <v>31</v>
      </c>
      <c r="IU131" s="326"/>
      <c r="IV131" s="44">
        <f>SUM(IV75:IV127)</f>
        <v>21800</v>
      </c>
      <c r="IW131" s="44"/>
      <c r="IX131" s="35"/>
      <c r="IY131" s="33"/>
      <c r="IZ131" s="46"/>
      <c r="JA131" s="23" t="s">
        <v>29</v>
      </c>
      <c r="JB131" s="43">
        <f>SUM(JB75:JB127)*100</f>
        <v>202900</v>
      </c>
      <c r="JC131" s="43"/>
      <c r="JD131" s="43"/>
      <c r="JE131" s="23"/>
      <c r="JF131" s="44"/>
      <c r="JG131" s="44"/>
      <c r="JH131" s="326" t="s">
        <v>31</v>
      </c>
      <c r="JI131" s="326"/>
      <c r="JJ131" s="44">
        <f>SUM(JJ75:JJ127)</f>
        <v>31700</v>
      </c>
      <c r="JK131" s="44"/>
      <c r="JL131" s="35"/>
      <c r="JM131" s="27"/>
      <c r="JN131" s="46"/>
      <c r="JO131" s="23" t="s">
        <v>29</v>
      </c>
      <c r="JP131" s="43">
        <f>SUM(JP75:JP127)*100</f>
        <v>173000</v>
      </c>
      <c r="JQ131" s="43"/>
      <c r="JR131" s="43"/>
      <c r="JS131" s="23"/>
      <c r="JT131" s="44"/>
      <c r="JU131" s="44"/>
      <c r="JV131" s="326" t="s">
        <v>31</v>
      </c>
      <c r="JW131" s="326"/>
      <c r="JX131" s="44">
        <f>SUM(JX75:JX127)</f>
        <v>41900</v>
      </c>
      <c r="JY131" s="44"/>
      <c r="JZ131" s="35"/>
      <c r="KA131" s="61"/>
      <c r="KB131" s="46"/>
      <c r="KC131" s="23" t="s">
        <v>29</v>
      </c>
      <c r="KD131" s="43">
        <f>SUM(KD75:KD127)*100</f>
        <v>155700</v>
      </c>
      <c r="KE131" s="43"/>
      <c r="KF131" s="43"/>
      <c r="KG131" s="23"/>
      <c r="KH131" s="44"/>
      <c r="KI131" s="44"/>
      <c r="KJ131" s="326" t="s">
        <v>31</v>
      </c>
      <c r="KK131" s="326"/>
      <c r="KL131" s="44">
        <f>SUM(KL75:KL127)</f>
        <v>25600</v>
      </c>
      <c r="KM131" s="44"/>
      <c r="KN131" s="35"/>
      <c r="KO131" s="27"/>
      <c r="KP131" s="46"/>
      <c r="KQ131" s="23" t="s">
        <v>29</v>
      </c>
      <c r="KR131" s="43">
        <f>SUM(KR75:KR127)*100</f>
        <v>98400</v>
      </c>
      <c r="KS131" s="43"/>
      <c r="KT131" s="43"/>
      <c r="KU131" s="23"/>
      <c r="KV131" s="44"/>
      <c r="KW131" s="44"/>
      <c r="KX131" s="326" t="s">
        <v>31</v>
      </c>
      <c r="KY131" s="326"/>
      <c r="KZ131" s="44">
        <f>SUM(KZ75:KZ127)</f>
        <v>17156</v>
      </c>
      <c r="LA131" s="44"/>
      <c r="LB131" s="35"/>
      <c r="LC131" s="27"/>
      <c r="LD131" s="46"/>
      <c r="LE131" s="44"/>
      <c r="LF131" s="44"/>
      <c r="LG131" s="44"/>
      <c r="LH131" s="44"/>
      <c r="LI131" s="44"/>
      <c r="LJ131" s="44"/>
      <c r="LK131" s="44"/>
      <c r="LL131" s="60"/>
      <c r="LM131" s="44"/>
      <c r="LN131" s="44"/>
      <c r="LO131" s="44"/>
      <c r="LP131" s="35"/>
      <c r="LQ131" s="27"/>
      <c r="LR131" s="46"/>
      <c r="LS131" s="111" t="s">
        <v>29</v>
      </c>
      <c r="LT131" s="44">
        <f>SUM(LT75:LT127)*100</f>
        <v>67600</v>
      </c>
      <c r="LU131" s="44"/>
      <c r="LV131" s="44"/>
      <c r="LW131" s="23"/>
      <c r="LX131" s="44"/>
      <c r="LY131" s="44"/>
      <c r="LZ131" s="44"/>
      <c r="MA131" s="44"/>
      <c r="MB131" s="44"/>
      <c r="MC131" s="44"/>
      <c r="MD131" s="35"/>
      <c r="ME131" s="27"/>
      <c r="MF131" s="46"/>
      <c r="MG131" s="111" t="s">
        <v>29</v>
      </c>
      <c r="MH131" s="44">
        <f>SUM(MH75:MH127)*100</f>
        <v>52400</v>
      </c>
      <c r="MI131" s="44"/>
      <c r="MJ131" s="44">
        <f>SUM(MJ75:MJ122)</f>
        <v>13</v>
      </c>
      <c r="MK131" s="23" t="s">
        <v>30</v>
      </c>
      <c r="ML131" s="44"/>
      <c r="MM131" s="44"/>
      <c r="MN131" s="44"/>
      <c r="MO131" s="44"/>
      <c r="MP131" s="44"/>
      <c r="MQ131" s="44"/>
      <c r="MR131" s="35"/>
      <c r="MS131" s="27"/>
      <c r="MT131" s="46"/>
      <c r="MU131" s="111" t="s">
        <v>29</v>
      </c>
      <c r="MV131" s="44">
        <f>SUM(MV75:MV127)*100</f>
        <v>504100</v>
      </c>
      <c r="MW131" s="44"/>
      <c r="MX131" s="44"/>
      <c r="MY131" s="23"/>
      <c r="MZ131" s="44"/>
      <c r="NA131" s="44"/>
      <c r="NB131" s="44"/>
      <c r="NC131" s="44"/>
      <c r="ND131" s="44"/>
      <c r="NE131" s="44"/>
      <c r="NF131" s="35"/>
      <c r="NG131" s="27"/>
      <c r="NH131" s="46"/>
      <c r="NI131" s="111" t="s">
        <v>29</v>
      </c>
      <c r="NJ131" s="44">
        <f>SUM(NJ75:NJ127)*100</f>
        <v>53300</v>
      </c>
      <c r="NK131" s="44"/>
      <c r="NL131" s="44"/>
      <c r="NM131" s="23"/>
      <c r="NN131" s="44"/>
      <c r="NO131" s="44"/>
      <c r="NP131" s="44"/>
      <c r="NQ131" s="44"/>
      <c r="NR131" s="44"/>
      <c r="NS131" s="44"/>
      <c r="NT131" s="35"/>
    </row>
    <row r="132" spans="1:384" x14ac:dyDescent="0.2">
      <c r="A132" s="114">
        <f>DATEDIF(A$152,A$82,"d")</f>
        <v>28</v>
      </c>
      <c r="B132" s="39"/>
      <c r="C132" s="40"/>
      <c r="D132" s="40"/>
      <c r="E132" s="41"/>
      <c r="F132" s="41"/>
      <c r="G132" s="40"/>
      <c r="H132" s="42"/>
      <c r="I132" s="23" t="s">
        <v>32</v>
      </c>
      <c r="J132" s="44">
        <f>J131/A132</f>
        <v>1360.7142857142858</v>
      </c>
      <c r="K132" s="44">
        <f>J132*$A133</f>
        <v>38100</v>
      </c>
      <c r="L132" s="44"/>
      <c r="M132" s="23"/>
      <c r="N132" s="44"/>
      <c r="O132" s="44"/>
      <c r="P132" s="44"/>
      <c r="Q132" s="44"/>
      <c r="R132" s="44"/>
      <c r="S132" s="44"/>
      <c r="T132" s="35"/>
      <c r="U132" s="27"/>
      <c r="V132" s="46"/>
      <c r="W132" s="111" t="s">
        <v>32</v>
      </c>
      <c r="X132" s="44">
        <f>X131/A132</f>
        <v>2532.1428571428573</v>
      </c>
      <c r="Y132" s="44">
        <f>X132*$A133</f>
        <v>70900</v>
      </c>
      <c r="Z132" s="44"/>
      <c r="AA132" s="23"/>
      <c r="AB132" s="44"/>
      <c r="AC132" s="44"/>
      <c r="AD132" s="44"/>
      <c r="AE132" s="44"/>
      <c r="AF132" s="44"/>
      <c r="AG132" s="44"/>
      <c r="AH132" s="35"/>
      <c r="AI132" s="27"/>
      <c r="AJ132" s="46"/>
      <c r="AK132" s="23" t="s">
        <v>32</v>
      </c>
      <c r="AL132" s="44">
        <f>AL131/A132</f>
        <v>2232.1428571428573</v>
      </c>
      <c r="AM132" s="44">
        <f>AL132*$A133</f>
        <v>62500.000000000007</v>
      </c>
      <c r="AN132" s="44"/>
      <c r="AO132" s="23"/>
      <c r="AP132" s="44"/>
      <c r="AQ132" s="44"/>
      <c r="AR132" s="44"/>
      <c r="AS132" s="44"/>
      <c r="AT132" s="44"/>
      <c r="AU132" s="44"/>
      <c r="AV132" s="35"/>
      <c r="AW132" s="27"/>
      <c r="AX132" s="46"/>
      <c r="AY132" s="23" t="s">
        <v>32</v>
      </c>
      <c r="AZ132" s="44">
        <f>AZ131/A132</f>
        <v>23475</v>
      </c>
      <c r="BA132" s="44">
        <f>AZ132*$A133</f>
        <v>657300</v>
      </c>
      <c r="BB132" s="44"/>
      <c r="BC132" s="23"/>
      <c r="BD132" s="44"/>
      <c r="BE132" s="44"/>
      <c r="BF132" s="44"/>
      <c r="BG132" s="44"/>
      <c r="BH132" s="44"/>
      <c r="BI132" s="44"/>
      <c r="BJ132" s="35"/>
      <c r="BK132" s="50"/>
      <c r="BL132" s="46"/>
      <c r="BM132" s="23" t="s">
        <v>32</v>
      </c>
      <c r="BN132" s="44">
        <f>BN131/A132</f>
        <v>5942.8571428571431</v>
      </c>
      <c r="BO132" s="44">
        <f>BN132*$A133</f>
        <v>166400</v>
      </c>
      <c r="BP132" s="44"/>
      <c r="BQ132" s="23"/>
      <c r="BR132" s="44"/>
      <c r="BS132" s="44"/>
      <c r="BT132" s="326" t="s">
        <v>33</v>
      </c>
      <c r="BU132" s="326"/>
      <c r="BV132" s="44"/>
      <c r="BW132" s="113">
        <f>BV131/BN131</f>
        <v>0.33212740384615386</v>
      </c>
      <c r="BX132" s="35"/>
      <c r="BY132" s="27"/>
      <c r="BZ132" s="46"/>
      <c r="CA132" s="23" t="s">
        <v>32</v>
      </c>
      <c r="CB132" s="44">
        <f>CB131/A132</f>
        <v>7278.5714285714284</v>
      </c>
      <c r="CC132" s="44">
        <f>CB132*$A133</f>
        <v>203800</v>
      </c>
      <c r="CD132" s="44"/>
      <c r="CE132" s="23"/>
      <c r="CF132" s="44"/>
      <c r="CG132" s="44"/>
      <c r="CH132" s="326" t="s">
        <v>33</v>
      </c>
      <c r="CI132" s="326"/>
      <c r="CJ132" s="44"/>
      <c r="CK132" s="113">
        <f>CJ131/CB131</f>
        <v>8.9057899901864579E-2</v>
      </c>
      <c r="CL132" s="35"/>
      <c r="CM132" s="27"/>
      <c r="CN132" s="46"/>
      <c r="CO132" s="23" t="s">
        <v>32</v>
      </c>
      <c r="CP132" s="44">
        <f>CP131/A132</f>
        <v>5607.1428571428569</v>
      </c>
      <c r="CQ132" s="44">
        <f>CP132*$A133</f>
        <v>157000</v>
      </c>
      <c r="CR132" s="44"/>
      <c r="CS132" s="23"/>
      <c r="CT132" s="44"/>
      <c r="CU132" s="44"/>
      <c r="CV132" s="326" t="s">
        <v>33</v>
      </c>
      <c r="CW132" s="326"/>
      <c r="CX132" s="44"/>
      <c r="CY132" s="113">
        <f>CX131/CP131</f>
        <v>0.28579617834394905</v>
      </c>
      <c r="CZ132" s="35"/>
      <c r="DA132" s="58"/>
      <c r="DB132" s="46"/>
      <c r="DC132" s="23" t="s">
        <v>32</v>
      </c>
      <c r="DD132" s="44">
        <f>DD131/A132</f>
        <v>3100</v>
      </c>
      <c r="DE132" s="44">
        <f>DD132*$A133</f>
        <v>86800</v>
      </c>
      <c r="DF132" s="44"/>
      <c r="DG132" s="23"/>
      <c r="DH132" s="44"/>
      <c r="DI132" s="44"/>
      <c r="DJ132" s="336" t="s">
        <v>33</v>
      </c>
      <c r="DK132" s="336"/>
      <c r="DL132" s="44"/>
      <c r="DM132" s="113">
        <f>DL131/DD131</f>
        <v>0.45389400921658984</v>
      </c>
      <c r="DN132" s="35"/>
      <c r="DO132" s="27"/>
      <c r="DP132" s="46"/>
      <c r="DQ132" s="23" t="s">
        <v>32</v>
      </c>
      <c r="DR132" s="44">
        <f>DR131/A132</f>
        <v>3032.1428571428573</v>
      </c>
      <c r="DS132" s="44">
        <f>DR132*$A133</f>
        <v>84900</v>
      </c>
      <c r="DT132" s="44"/>
      <c r="DU132" s="23"/>
      <c r="DV132" s="44"/>
      <c r="DW132" s="44"/>
      <c r="DX132" s="336" t="s">
        <v>33</v>
      </c>
      <c r="DY132" s="336"/>
      <c r="DZ132" s="44"/>
      <c r="EA132" s="113">
        <f>DZ131/DR131</f>
        <v>0.43363957597173147</v>
      </c>
      <c r="EB132" s="35"/>
      <c r="EC132" s="27"/>
      <c r="ED132" s="46"/>
      <c r="EE132" s="111" t="s">
        <v>32</v>
      </c>
      <c r="EF132" s="44">
        <f>EF131/A132</f>
        <v>1264.2857142857142</v>
      </c>
      <c r="EG132" s="44">
        <f>EF132*$A133</f>
        <v>35400</v>
      </c>
      <c r="EH132" s="44"/>
      <c r="EI132" s="23"/>
      <c r="EJ132" s="44"/>
      <c r="EK132" s="44"/>
      <c r="EL132" s="44"/>
      <c r="EM132" s="44"/>
      <c r="EN132" s="44"/>
      <c r="EO132" s="44"/>
      <c r="EP132" s="35"/>
      <c r="EQ132" s="27"/>
      <c r="ER132" s="46"/>
      <c r="ES132" s="23" t="s">
        <v>32</v>
      </c>
      <c r="ET132" s="44">
        <f>ET131/A132</f>
        <v>2107.1428571428573</v>
      </c>
      <c r="EU132" s="44">
        <f>ET132*$A133</f>
        <v>59000.000000000007</v>
      </c>
      <c r="EV132" s="44"/>
      <c r="EW132" s="23"/>
      <c r="EX132" s="44"/>
      <c r="EY132" s="44"/>
      <c r="EZ132" s="44"/>
      <c r="FA132" s="44"/>
      <c r="FB132" s="44"/>
      <c r="FC132" s="44"/>
      <c r="FD132" s="35"/>
      <c r="FF132" s="46"/>
      <c r="FG132" s="111" t="s">
        <v>32</v>
      </c>
      <c r="FH132" s="44">
        <f>FH131/A132</f>
        <v>4164.2857142857147</v>
      </c>
      <c r="FI132" s="44">
        <f>FH132*$A133</f>
        <v>116600.00000000001</v>
      </c>
      <c r="FJ132" s="44"/>
      <c r="FK132" s="23"/>
      <c r="FL132" s="44"/>
      <c r="FM132" s="44"/>
      <c r="FN132" s="44"/>
      <c r="FO132" s="44"/>
      <c r="FP132" s="44"/>
      <c r="FQ132" s="44"/>
      <c r="FR132" s="35"/>
      <c r="FT132" s="46"/>
      <c r="FU132" s="111" t="s">
        <v>32</v>
      </c>
      <c r="FV132" s="44">
        <f>FV131/A132</f>
        <v>2750</v>
      </c>
      <c r="FW132" s="44">
        <f>FV132*$A133</f>
        <v>77000</v>
      </c>
      <c r="FX132" s="44"/>
      <c r="FY132" s="23"/>
      <c r="FZ132" s="44"/>
      <c r="GA132" s="44"/>
      <c r="GB132" s="44"/>
      <c r="GC132" s="44"/>
      <c r="GD132" s="44"/>
      <c r="GE132" s="44"/>
      <c r="GF132" s="35"/>
      <c r="GH132" s="46"/>
      <c r="GI132" s="111" t="s">
        <v>32</v>
      </c>
      <c r="GJ132" s="44">
        <f>GJ131/A132</f>
        <v>3585.7142857142858</v>
      </c>
      <c r="GK132" s="44">
        <f>GJ132*$A133</f>
        <v>100400</v>
      </c>
      <c r="GL132" s="44"/>
      <c r="GM132" s="23"/>
      <c r="GN132" s="44"/>
      <c r="GO132" s="44"/>
      <c r="GP132" s="44"/>
      <c r="GQ132" s="44"/>
      <c r="GR132" s="44"/>
      <c r="GS132" s="44"/>
      <c r="GT132" s="35"/>
      <c r="GU132" s="27"/>
      <c r="GV132" s="46"/>
      <c r="GW132" s="111" t="s">
        <v>32</v>
      </c>
      <c r="GX132" s="44">
        <f>GX131/A132</f>
        <v>1717.8571428571429</v>
      </c>
      <c r="GY132" s="44">
        <f>GX132*$A133</f>
        <v>48100</v>
      </c>
      <c r="GZ132" s="44"/>
      <c r="HA132" s="23"/>
      <c r="HB132" s="44"/>
      <c r="HC132" s="44"/>
      <c r="HD132" s="44"/>
      <c r="HE132" s="44"/>
      <c r="HF132" s="44"/>
      <c r="HG132" s="44"/>
      <c r="HH132" s="35"/>
      <c r="HJ132" s="46"/>
      <c r="HK132" s="111" t="s">
        <v>32</v>
      </c>
      <c r="HL132" s="44">
        <f>HL131/A132</f>
        <v>975</v>
      </c>
      <c r="HM132" s="44">
        <f>HL132*$A133</f>
        <v>27300</v>
      </c>
      <c r="HN132" s="44"/>
      <c r="HO132" s="23"/>
      <c r="HP132" s="44"/>
      <c r="HQ132" s="44"/>
      <c r="HR132" s="44"/>
      <c r="HS132" s="44"/>
      <c r="HT132" s="44"/>
      <c r="HU132" s="44"/>
      <c r="HV132" s="35"/>
      <c r="HW132" s="61"/>
      <c r="HX132" s="46"/>
      <c r="HY132" s="23" t="s">
        <v>32</v>
      </c>
      <c r="HZ132" s="44">
        <f>HZ131/A132</f>
        <v>15607.142857142857</v>
      </c>
      <c r="IA132" s="44">
        <f>HZ132*$A133</f>
        <v>437000</v>
      </c>
      <c r="IB132" s="44"/>
      <c r="IC132" s="23"/>
      <c r="ID132" s="44"/>
      <c r="IE132" s="44"/>
      <c r="IF132" s="326" t="s">
        <v>33</v>
      </c>
      <c r="IG132" s="326"/>
      <c r="IH132" s="44"/>
      <c r="II132" s="113">
        <f>IH131/HZ131</f>
        <v>0.25057208237986273</v>
      </c>
      <c r="IJ132" s="35"/>
      <c r="IL132" s="46"/>
      <c r="IM132" s="23" t="s">
        <v>32</v>
      </c>
      <c r="IN132" s="44">
        <f>IN131/A132</f>
        <v>6628.5714285714284</v>
      </c>
      <c r="IO132" s="44">
        <f>IN132*$A133</f>
        <v>185600</v>
      </c>
      <c r="IP132" s="44"/>
      <c r="IQ132" s="23"/>
      <c r="IR132" s="44"/>
      <c r="IS132" s="44"/>
      <c r="IT132" s="326" t="s">
        <v>33</v>
      </c>
      <c r="IU132" s="326"/>
      <c r="IV132" s="44"/>
      <c r="IW132" s="113">
        <f>IV131/IN131</f>
        <v>0.11745689655172414</v>
      </c>
      <c r="IX132" s="35"/>
      <c r="IY132" s="33"/>
      <c r="IZ132" s="46"/>
      <c r="JA132" s="23" t="s">
        <v>32</v>
      </c>
      <c r="JB132" s="44">
        <f>JB131/A132</f>
        <v>7246.4285714285716</v>
      </c>
      <c r="JC132" s="44">
        <f>JB132*$A133</f>
        <v>202900</v>
      </c>
      <c r="JD132" s="44"/>
      <c r="JE132" s="23"/>
      <c r="JF132" s="44"/>
      <c r="JG132" s="44"/>
      <c r="JH132" s="326" t="s">
        <v>33</v>
      </c>
      <c r="JI132" s="326"/>
      <c r="JJ132" s="44"/>
      <c r="JK132" s="113">
        <f>JJ131/JB131</f>
        <v>0.15623459832429767</v>
      </c>
      <c r="JL132" s="35"/>
      <c r="JM132" s="27"/>
      <c r="JN132" s="46"/>
      <c r="JO132" s="23" t="s">
        <v>32</v>
      </c>
      <c r="JP132" s="44">
        <f>JP131/A132</f>
        <v>6178.5714285714284</v>
      </c>
      <c r="JQ132" s="44">
        <f>JP132*$A133</f>
        <v>173000</v>
      </c>
      <c r="JR132" s="44"/>
      <c r="JS132" s="23"/>
      <c r="JT132" s="44"/>
      <c r="JU132" s="44"/>
      <c r="JV132" s="326" t="s">
        <v>33</v>
      </c>
      <c r="JW132" s="326"/>
      <c r="JX132" s="44"/>
      <c r="JY132" s="113">
        <f>JX131/JP131</f>
        <v>0.2421965317919075</v>
      </c>
      <c r="JZ132" s="35"/>
      <c r="KA132" s="61"/>
      <c r="KB132" s="46"/>
      <c r="KC132" s="23" t="s">
        <v>32</v>
      </c>
      <c r="KD132" s="44">
        <f>KD131/A132</f>
        <v>5560.7142857142853</v>
      </c>
      <c r="KE132" s="44">
        <f>KD132*$A133</f>
        <v>155700</v>
      </c>
      <c r="KF132" s="44"/>
      <c r="KG132" s="23"/>
      <c r="KH132" s="44"/>
      <c r="KI132" s="44"/>
      <c r="KJ132" s="326" t="s">
        <v>33</v>
      </c>
      <c r="KK132" s="326"/>
      <c r="KL132" s="44"/>
      <c r="KM132" s="113">
        <f>KL131/KD131</f>
        <v>0.16441875401412973</v>
      </c>
      <c r="KN132" s="35"/>
      <c r="KO132" s="27"/>
      <c r="KP132" s="46"/>
      <c r="KQ132" s="23" t="s">
        <v>32</v>
      </c>
      <c r="KR132" s="44">
        <f>KR131/A132</f>
        <v>3514.2857142857142</v>
      </c>
      <c r="KS132" s="44">
        <f>KR132*$A133</f>
        <v>98400</v>
      </c>
      <c r="KT132" s="44"/>
      <c r="KU132" s="23"/>
      <c r="KV132" s="44"/>
      <c r="KW132" s="44"/>
      <c r="KX132" s="326" t="s">
        <v>33</v>
      </c>
      <c r="KY132" s="326"/>
      <c r="KZ132" s="44"/>
      <c r="LA132" s="113">
        <f>KZ131/KR131</f>
        <v>0.17434959349593496</v>
      </c>
      <c r="LB132" s="35"/>
      <c r="LC132" s="27"/>
      <c r="LD132" s="46"/>
      <c r="LE132" s="23" t="s">
        <v>29</v>
      </c>
      <c r="LF132" s="44">
        <f>SUM(LF75:LF131)*100</f>
        <v>314300</v>
      </c>
      <c r="LG132" s="44"/>
      <c r="LH132" s="44"/>
      <c r="LI132" s="23"/>
      <c r="LJ132" s="44"/>
      <c r="LK132" s="44"/>
      <c r="LL132" s="60"/>
      <c r="LM132" s="23" t="s">
        <v>34</v>
      </c>
      <c r="LN132" s="115">
        <f>SUM(LN75:LN131)</f>
        <v>3700</v>
      </c>
      <c r="LO132" s="113">
        <f>LN132/LF132</f>
        <v>1.1772192173083042E-2</v>
      </c>
      <c r="LP132" s="35"/>
      <c r="LQ132" s="27"/>
      <c r="LR132" s="46"/>
      <c r="LS132" s="111" t="s">
        <v>32</v>
      </c>
      <c r="LT132" s="44">
        <f>LT131/A132</f>
        <v>2414.2857142857142</v>
      </c>
      <c r="LU132" s="44">
        <f>LT132*$A133</f>
        <v>67600</v>
      </c>
      <c r="LV132" s="44"/>
      <c r="LW132" s="23"/>
      <c r="LX132" s="44"/>
      <c r="LY132" s="44"/>
      <c r="LZ132" s="44"/>
      <c r="MA132" s="44"/>
      <c r="MB132" s="44"/>
      <c r="MC132" s="44"/>
      <c r="MD132" s="35"/>
      <c r="ME132" s="27"/>
      <c r="MF132" s="46"/>
      <c r="MG132" s="111" t="s">
        <v>32</v>
      </c>
      <c r="MH132" s="44">
        <f>MH131/A132</f>
        <v>1871.4285714285713</v>
      </c>
      <c r="MI132" s="44">
        <f>MH132*$A133</f>
        <v>52400</v>
      </c>
      <c r="MJ132" s="44"/>
      <c r="MK132" s="23"/>
      <c r="ML132" s="44"/>
      <c r="MM132" s="44"/>
      <c r="MN132" s="44"/>
      <c r="MO132" s="44"/>
      <c r="MP132" s="44"/>
      <c r="MQ132" s="44"/>
      <c r="MR132" s="35"/>
      <c r="MS132" s="27"/>
      <c r="MT132" s="46"/>
      <c r="MU132" s="111" t="s">
        <v>32</v>
      </c>
      <c r="MV132" s="44">
        <f>MV131/A132</f>
        <v>18003.571428571428</v>
      </c>
      <c r="MW132" s="44">
        <f>MV132*$A133</f>
        <v>504100</v>
      </c>
      <c r="MX132" s="44"/>
      <c r="MY132" s="23"/>
      <c r="MZ132" s="44"/>
      <c r="NA132" s="44"/>
      <c r="NB132" s="44"/>
      <c r="NC132" s="44"/>
      <c r="ND132" s="44"/>
      <c r="NE132" s="44"/>
      <c r="NF132" s="35"/>
      <c r="NG132" s="27"/>
      <c r="NH132" s="46"/>
      <c r="NI132" s="111" t="s">
        <v>32</v>
      </c>
      <c r="NJ132" s="44">
        <f>NJ131/A132</f>
        <v>1903.5714285714287</v>
      </c>
      <c r="NK132" s="44">
        <f>NJ132*$A133</f>
        <v>53300</v>
      </c>
      <c r="NL132" s="44"/>
      <c r="NM132" s="23"/>
      <c r="NN132" s="44"/>
      <c r="NO132" s="44"/>
      <c r="NP132" s="44"/>
      <c r="NQ132" s="44"/>
      <c r="NR132" s="44"/>
      <c r="NS132" s="44"/>
      <c r="NT132" s="35"/>
    </row>
    <row r="133" spans="1:384" x14ac:dyDescent="0.2">
      <c r="A133" s="116">
        <v>28</v>
      </c>
      <c r="B133" s="39"/>
      <c r="C133" s="40"/>
      <c r="D133" s="40"/>
      <c r="E133" s="41"/>
      <c r="F133" s="41"/>
      <c r="G133" s="40"/>
      <c r="H133" s="42"/>
      <c r="I133" s="23" t="s">
        <v>35</v>
      </c>
      <c r="J133" s="44">
        <f>J131*K141</f>
        <v>22860</v>
      </c>
      <c r="K133" s="44"/>
      <c r="L133" s="44"/>
      <c r="M133" s="23" t="s">
        <v>34</v>
      </c>
      <c r="N133" s="44">
        <f>SUM(R75:R127)</f>
        <v>9790</v>
      </c>
      <c r="O133" s="113">
        <f>N133/J131</f>
        <v>0.25695538057742784</v>
      </c>
      <c r="P133" s="113"/>
      <c r="Q133" s="44"/>
      <c r="R133" s="44"/>
      <c r="S133" s="44"/>
      <c r="T133" s="35"/>
      <c r="U133" s="27"/>
      <c r="V133" s="46"/>
      <c r="W133" s="111" t="s">
        <v>35</v>
      </c>
      <c r="X133" s="44">
        <f>X131*K141</f>
        <v>42540</v>
      </c>
      <c r="Y133" s="44"/>
      <c r="Z133" s="44"/>
      <c r="AA133" s="23" t="s">
        <v>34</v>
      </c>
      <c r="AB133" s="44">
        <f>SUM(AF75:AF127)</f>
        <v>14364</v>
      </c>
      <c r="AC133" s="113">
        <f>AB133/X131</f>
        <v>0.20259520451339916</v>
      </c>
      <c r="AD133" s="113"/>
      <c r="AE133" s="44"/>
      <c r="AF133" s="44"/>
      <c r="AG133" s="44"/>
      <c r="AH133" s="35"/>
      <c r="AI133" s="27"/>
      <c r="AJ133" s="46"/>
      <c r="AK133" s="23" t="s">
        <v>35</v>
      </c>
      <c r="AL133" s="44">
        <f>AL131*K141</f>
        <v>37500</v>
      </c>
      <c r="AM133" s="44"/>
      <c r="AN133" s="44"/>
      <c r="AO133" s="23" t="s">
        <v>34</v>
      </c>
      <c r="AP133" s="44">
        <f>SUM(AT74:AT126)</f>
        <v>10560</v>
      </c>
      <c r="AQ133" s="113">
        <f>AP133/AL131</f>
        <v>0.16896</v>
      </c>
      <c r="AR133" s="113"/>
      <c r="AS133" s="44"/>
      <c r="AT133" s="44"/>
      <c r="AU133" s="44"/>
      <c r="AV133" s="35"/>
      <c r="AW133" s="27"/>
      <c r="AX133" s="46"/>
      <c r="AY133" s="23"/>
      <c r="AZ133" s="44"/>
      <c r="BA133" s="44"/>
      <c r="BB133" s="44"/>
      <c r="BC133" s="23" t="s">
        <v>34</v>
      </c>
      <c r="BD133" s="44">
        <f>SUM(BH75:BH127)</f>
        <v>97500</v>
      </c>
      <c r="BE133" s="113">
        <f>BD133/AZ131</f>
        <v>0.14833409402099498</v>
      </c>
      <c r="BF133" s="113"/>
      <c r="BG133" s="44"/>
      <c r="BH133" s="44"/>
      <c r="BI133" s="44"/>
      <c r="BJ133" s="35"/>
      <c r="BK133" s="50"/>
      <c r="BL133" s="46"/>
      <c r="BM133" s="23" t="s">
        <v>35</v>
      </c>
      <c r="BN133" s="44">
        <f>BN131*K141</f>
        <v>99840</v>
      </c>
      <c r="BO133" s="44"/>
      <c r="BP133" s="44"/>
      <c r="BQ133" s="23"/>
      <c r="BR133" s="44"/>
      <c r="BS133" s="44"/>
      <c r="BT133" s="326" t="s">
        <v>36</v>
      </c>
      <c r="BU133" s="326"/>
      <c r="BV133" s="44">
        <f>BN133-BV131</f>
        <v>44574</v>
      </c>
      <c r="BW133" s="113">
        <f>BV133/BN131</f>
        <v>0.26787259615384618</v>
      </c>
      <c r="BX133" s="35"/>
      <c r="BY133" s="27"/>
      <c r="BZ133" s="46"/>
      <c r="CA133" s="23" t="s">
        <v>35</v>
      </c>
      <c r="CB133" s="44">
        <f>CB131*K141</f>
        <v>122280</v>
      </c>
      <c r="CC133" s="44"/>
      <c r="CD133" s="44"/>
      <c r="CE133" s="23"/>
      <c r="CF133" s="44"/>
      <c r="CG133" s="44"/>
      <c r="CH133" s="326" t="s">
        <v>36</v>
      </c>
      <c r="CI133" s="326"/>
      <c r="CJ133" s="44">
        <f>CB133-CJ131</f>
        <v>104130</v>
      </c>
      <c r="CK133" s="113">
        <f>CJ133/CB131</f>
        <v>0.51094210009813545</v>
      </c>
      <c r="CL133" s="35"/>
      <c r="CM133" s="27"/>
      <c r="CN133" s="46"/>
      <c r="CO133" s="23" t="s">
        <v>35</v>
      </c>
      <c r="CP133" s="44">
        <f>CP131*K141</f>
        <v>94200</v>
      </c>
      <c r="CQ133" s="44"/>
      <c r="CR133" s="44"/>
      <c r="CS133" s="23"/>
      <c r="CT133" s="44"/>
      <c r="CU133" s="44"/>
      <c r="CV133" s="326" t="s">
        <v>36</v>
      </c>
      <c r="CW133" s="326"/>
      <c r="CX133" s="44">
        <f>CP133-CX131</f>
        <v>49330</v>
      </c>
      <c r="CY133" s="113">
        <f>CX133/CP131</f>
        <v>0.31420382165605093</v>
      </c>
      <c r="CZ133" s="35"/>
      <c r="DA133" s="58"/>
      <c r="DB133" s="46"/>
      <c r="DC133" s="23" t="s">
        <v>35</v>
      </c>
      <c r="DD133" s="44">
        <f>DD131*K141</f>
        <v>52080</v>
      </c>
      <c r="DE133" s="44"/>
      <c r="DF133" s="44"/>
      <c r="DG133" s="23"/>
      <c r="DH133" s="44"/>
      <c r="DI133" s="44"/>
      <c r="DJ133" s="336" t="s">
        <v>36</v>
      </c>
      <c r="DK133" s="336"/>
      <c r="DL133" s="44">
        <f>DD133-DL131</f>
        <v>12682</v>
      </c>
      <c r="DM133" s="113">
        <f>DL133/DD131</f>
        <v>0.14610599078341013</v>
      </c>
      <c r="DN133" s="35"/>
      <c r="DO133" s="27"/>
      <c r="DP133" s="46"/>
      <c r="DQ133" s="23" t="s">
        <v>35</v>
      </c>
      <c r="DR133" s="44">
        <f>DR131*K141</f>
        <v>50940</v>
      </c>
      <c r="DS133" s="44"/>
      <c r="DT133" s="44"/>
      <c r="DU133" s="23"/>
      <c r="DV133" s="44"/>
      <c r="DW133" s="44"/>
      <c r="DX133" s="336" t="s">
        <v>36</v>
      </c>
      <c r="DY133" s="336"/>
      <c r="DZ133" s="44">
        <f>DR133-DZ131</f>
        <v>14124</v>
      </c>
      <c r="EA133" s="113">
        <f>DZ133/DR131</f>
        <v>0.16636042402826856</v>
      </c>
      <c r="EB133" s="35"/>
      <c r="EC133" s="27"/>
      <c r="ED133" s="46"/>
      <c r="EE133" s="111" t="s">
        <v>35</v>
      </c>
      <c r="EF133" s="44">
        <f>EF131*K141</f>
        <v>21240</v>
      </c>
      <c r="EG133" s="44"/>
      <c r="EH133" s="44"/>
      <c r="EI133" s="23" t="s">
        <v>34</v>
      </c>
      <c r="EJ133" s="44">
        <f>SUM(EN75:EN127)</f>
        <v>12870</v>
      </c>
      <c r="EK133" s="113">
        <f>EJ133/EF131</f>
        <v>0.36355932203389829</v>
      </c>
      <c r="EL133" s="113"/>
      <c r="EM133" s="44"/>
      <c r="EN133" s="44"/>
      <c r="EO133" s="44"/>
      <c r="EP133" s="35"/>
      <c r="EQ133" s="27"/>
      <c r="ER133" s="46"/>
      <c r="ES133" s="23" t="s">
        <v>35</v>
      </c>
      <c r="ET133" s="44">
        <f>ET131*$K141</f>
        <v>35400</v>
      </c>
      <c r="EU133" s="44"/>
      <c r="EV133" s="44"/>
      <c r="EW133" s="23" t="s">
        <v>34</v>
      </c>
      <c r="EX133" s="44">
        <f>SUM(FB75:FB126)</f>
        <v>21054</v>
      </c>
      <c r="EY133" s="113">
        <f>EX133/ET131</f>
        <v>0.35684745762711867</v>
      </c>
      <c r="EZ133" s="113"/>
      <c r="FA133" s="44"/>
      <c r="FB133" s="44"/>
      <c r="FC133" s="44"/>
      <c r="FD133" s="35"/>
      <c r="FF133" s="46"/>
      <c r="FG133" s="111" t="s">
        <v>35</v>
      </c>
      <c r="FH133" s="44">
        <f>FH131*$K141</f>
        <v>69960</v>
      </c>
      <c r="FI133" s="44"/>
      <c r="FJ133" s="44"/>
      <c r="FK133" s="23" t="s">
        <v>34</v>
      </c>
      <c r="FL133" s="44">
        <f>SUM(FP75:FP127)</f>
        <v>29920</v>
      </c>
      <c r="FM133" s="113">
        <f>FL133/FH131</f>
        <v>0.25660377358490566</v>
      </c>
      <c r="FN133" s="113"/>
      <c r="FO133" s="44"/>
      <c r="FP133" s="44"/>
      <c r="FQ133" s="44"/>
      <c r="FR133" s="35"/>
      <c r="FT133" s="46"/>
      <c r="FU133" s="111" t="s">
        <v>35</v>
      </c>
      <c r="FV133" s="44">
        <f>FV131*$K141</f>
        <v>46200</v>
      </c>
      <c r="FW133" s="44"/>
      <c r="FX133" s="44"/>
      <c r="FY133" s="23" t="s">
        <v>34</v>
      </c>
      <c r="FZ133" s="44">
        <f>SUM(GD75:GD127)</f>
        <v>19600</v>
      </c>
      <c r="GA133" s="113">
        <f>FZ133/FV131</f>
        <v>0.25454545454545452</v>
      </c>
      <c r="GB133" s="113"/>
      <c r="GC133" s="44"/>
      <c r="GD133" s="44"/>
      <c r="GE133" s="44"/>
      <c r="GF133" s="35"/>
      <c r="GH133" s="46"/>
      <c r="GI133" s="111" t="s">
        <v>35</v>
      </c>
      <c r="GJ133" s="44">
        <f>GJ131*$K141</f>
        <v>60240</v>
      </c>
      <c r="GK133" s="44"/>
      <c r="GL133" s="44"/>
      <c r="GM133" s="23" t="s">
        <v>34</v>
      </c>
      <c r="GN133" s="44">
        <f>SUM(GR75:GR127)</f>
        <v>19000</v>
      </c>
      <c r="GO133" s="113">
        <f>GN133/GJ131</f>
        <v>0.18924302788844621</v>
      </c>
      <c r="GP133" s="113"/>
      <c r="GQ133" s="44"/>
      <c r="GR133" s="44"/>
      <c r="GS133" s="44"/>
      <c r="GT133" s="35"/>
      <c r="GU133" s="27"/>
      <c r="GV133" s="46"/>
      <c r="GW133" s="111" t="s">
        <v>35</v>
      </c>
      <c r="GX133" s="44">
        <f>GX131*BB141</f>
        <v>0</v>
      </c>
      <c r="GY133" s="44"/>
      <c r="GZ133" s="44"/>
      <c r="HA133" s="23" t="s">
        <v>34</v>
      </c>
      <c r="HB133" s="44">
        <f>SUM(HF75:HF127)</f>
        <v>8800</v>
      </c>
      <c r="HC133" s="113">
        <f>HB133/GX131</f>
        <v>0.18295218295218296</v>
      </c>
      <c r="HD133" s="113"/>
      <c r="HE133" s="44"/>
      <c r="HF133" s="44"/>
      <c r="HG133" s="44"/>
      <c r="HH133" s="35"/>
      <c r="HJ133" s="46"/>
      <c r="HK133" s="111" t="s">
        <v>35</v>
      </c>
      <c r="HL133" s="44">
        <f>HL131*$K141</f>
        <v>16380</v>
      </c>
      <c r="HM133" s="44"/>
      <c r="HN133" s="44"/>
      <c r="HO133" s="23" t="s">
        <v>34</v>
      </c>
      <c r="HP133" s="44">
        <f>SUM(HT75:HT127)</f>
        <v>24780</v>
      </c>
      <c r="HQ133" s="113">
        <f>HP133/HL131</f>
        <v>0.90769230769230769</v>
      </c>
      <c r="HR133" s="113"/>
      <c r="HS133" s="44"/>
      <c r="HT133" s="44"/>
      <c r="HU133" s="44"/>
      <c r="HV133" s="35"/>
      <c r="HW133" s="61"/>
      <c r="HX133" s="46"/>
      <c r="HY133" s="23" t="s">
        <v>35</v>
      </c>
      <c r="HZ133" s="44">
        <f>HZ131*$K141</f>
        <v>262200</v>
      </c>
      <c r="IA133" s="44"/>
      <c r="IB133" s="44"/>
      <c r="IC133" s="23"/>
      <c r="ID133" s="44"/>
      <c r="IE133" s="44"/>
      <c r="IF133" s="326" t="s">
        <v>36</v>
      </c>
      <c r="IG133" s="326"/>
      <c r="IH133" s="44">
        <f>HZ133-IH131</f>
        <v>152700</v>
      </c>
      <c r="II133" s="113">
        <f>IH133/HZ131</f>
        <v>0.34942791762013731</v>
      </c>
      <c r="IJ133" s="35"/>
      <c r="IL133" s="46"/>
      <c r="IM133" s="23" t="s">
        <v>35</v>
      </c>
      <c r="IN133" s="44">
        <f>IN131*$K141</f>
        <v>111360</v>
      </c>
      <c r="IO133" s="44"/>
      <c r="IP133" s="44"/>
      <c r="IQ133" s="23"/>
      <c r="IR133" s="44"/>
      <c r="IS133" s="44"/>
      <c r="IT133" s="326" t="s">
        <v>36</v>
      </c>
      <c r="IU133" s="326"/>
      <c r="IV133" s="44">
        <f>IN133-IV131</f>
        <v>89560</v>
      </c>
      <c r="IW133" s="113">
        <f>IV133/IN131</f>
        <v>0.48254310344827589</v>
      </c>
      <c r="IX133" s="35"/>
      <c r="IY133" s="33"/>
      <c r="IZ133" s="46"/>
      <c r="JA133" s="23" t="s">
        <v>35</v>
      </c>
      <c r="JB133" s="44">
        <f>JB131*$K141</f>
        <v>121740</v>
      </c>
      <c r="JC133" s="44"/>
      <c r="JD133" s="44"/>
      <c r="JE133" s="23"/>
      <c r="JF133" s="44"/>
      <c r="JG133" s="44"/>
      <c r="JH133" s="326" t="s">
        <v>36</v>
      </c>
      <c r="JI133" s="326"/>
      <c r="JJ133" s="44">
        <f>JB133-JJ131</f>
        <v>90040</v>
      </c>
      <c r="JK133" s="113">
        <f>JJ133/JB131</f>
        <v>0.44376540167570233</v>
      </c>
      <c r="JL133" s="35"/>
      <c r="JM133" s="27"/>
      <c r="JN133" s="46"/>
      <c r="JO133" s="23" t="s">
        <v>35</v>
      </c>
      <c r="JP133" s="44">
        <f>JP131*$K141</f>
        <v>103800</v>
      </c>
      <c r="JQ133" s="44"/>
      <c r="JR133" s="44"/>
      <c r="JS133" s="23"/>
      <c r="JT133" s="44"/>
      <c r="JU133" s="44"/>
      <c r="JV133" s="326" t="s">
        <v>36</v>
      </c>
      <c r="JW133" s="326"/>
      <c r="JX133" s="44">
        <f>JP133-JX131</f>
        <v>61900</v>
      </c>
      <c r="JY133" s="113">
        <f>JX133/JP131</f>
        <v>0.3578034682080925</v>
      </c>
      <c r="JZ133" s="35"/>
      <c r="KA133" s="61"/>
      <c r="KB133" s="46"/>
      <c r="KC133" s="23" t="s">
        <v>35</v>
      </c>
      <c r="KD133" s="44">
        <f>KD131*$K141</f>
        <v>93420</v>
      </c>
      <c r="KE133" s="44"/>
      <c r="KF133" s="44"/>
      <c r="KG133" s="23"/>
      <c r="KH133" s="44"/>
      <c r="KI133" s="44"/>
      <c r="KJ133" s="326" t="s">
        <v>36</v>
      </c>
      <c r="KK133" s="326"/>
      <c r="KL133" s="44">
        <f>KD133-KL131</f>
        <v>67820</v>
      </c>
      <c r="KM133" s="113">
        <f>KL133/KD131</f>
        <v>0.43558124598587028</v>
      </c>
      <c r="KN133" s="35"/>
      <c r="KO133" s="27"/>
      <c r="KP133" s="46"/>
      <c r="KQ133" s="23" t="s">
        <v>35</v>
      </c>
      <c r="KR133" s="44">
        <f>KR131*$K141</f>
        <v>59040</v>
      </c>
      <c r="KS133" s="44"/>
      <c r="KT133" s="44"/>
      <c r="KU133" s="23"/>
      <c r="KV133" s="44"/>
      <c r="KW133" s="44"/>
      <c r="KX133" s="326" t="s">
        <v>36</v>
      </c>
      <c r="KY133" s="326"/>
      <c r="KZ133" s="44">
        <f>KR133-KZ131</f>
        <v>41884</v>
      </c>
      <c r="LA133" s="113">
        <f>KZ133/KR131</f>
        <v>0.42565040650406505</v>
      </c>
      <c r="LB133" s="35"/>
      <c r="LC133" s="27"/>
      <c r="LD133" s="46"/>
      <c r="LE133" s="23" t="s">
        <v>32</v>
      </c>
      <c r="LF133" s="44">
        <f>LF132/A132</f>
        <v>11225</v>
      </c>
      <c r="LG133" s="44">
        <f>LF133*$A133</f>
        <v>314300</v>
      </c>
      <c r="LH133" s="44"/>
      <c r="LI133" s="23"/>
      <c r="LJ133" s="44"/>
      <c r="LK133" s="44"/>
      <c r="LL133" s="60"/>
      <c r="LM133" s="23" t="s">
        <v>36</v>
      </c>
      <c r="LN133" s="44">
        <f>LF134-LN132</f>
        <v>184880</v>
      </c>
      <c r="LO133" s="113">
        <f>LN133/LF132</f>
        <v>0.58822780782691697</v>
      </c>
      <c r="LP133" s="35"/>
      <c r="LQ133" s="27"/>
      <c r="LR133" s="46"/>
      <c r="LS133" s="111" t="s">
        <v>35</v>
      </c>
      <c r="LT133" s="44">
        <f>LT131*K141</f>
        <v>40560</v>
      </c>
      <c r="LU133" s="44"/>
      <c r="LV133" s="44"/>
      <c r="LW133" s="23" t="s">
        <v>34</v>
      </c>
      <c r="LX133" s="44">
        <f>SUM(MB75:MB127)</f>
        <v>18700</v>
      </c>
      <c r="LY133" s="113">
        <f>LX133/LT131</f>
        <v>0.27662721893491127</v>
      </c>
      <c r="LZ133" s="113"/>
      <c r="MA133" s="44"/>
      <c r="MB133" s="44"/>
      <c r="MC133" s="44"/>
      <c r="MD133" s="35"/>
      <c r="ME133" s="27"/>
      <c r="MF133" s="46"/>
      <c r="MG133" s="111" t="s">
        <v>35</v>
      </c>
      <c r="MH133" s="44">
        <f>MH131*$K141</f>
        <v>31440</v>
      </c>
      <c r="MI133" s="44"/>
      <c r="MJ133" s="44"/>
      <c r="MK133" s="23" t="s">
        <v>34</v>
      </c>
      <c r="ML133" s="44">
        <f>SUM(MP75:MP127)</f>
        <v>19800</v>
      </c>
      <c r="MM133" s="113">
        <f>ML133/MH131</f>
        <v>0.37786259541984735</v>
      </c>
      <c r="MN133" s="113"/>
      <c r="MO133" s="44"/>
      <c r="MP133" s="44"/>
      <c r="MQ133" s="44"/>
      <c r="MR133" s="35"/>
      <c r="MS133" s="27"/>
      <c r="MT133" s="46"/>
      <c r="MU133" s="111" t="s">
        <v>35</v>
      </c>
      <c r="MV133" s="44">
        <f>MV131*$K141</f>
        <v>302460</v>
      </c>
      <c r="MW133" s="44"/>
      <c r="MX133" s="44"/>
      <c r="MY133" s="23" t="s">
        <v>34</v>
      </c>
      <c r="MZ133" s="44">
        <f>SUM(ND75:ND127)</f>
        <v>85500</v>
      </c>
      <c r="NA133" s="113">
        <f>MZ133/MV131</f>
        <v>0.16960920452291212</v>
      </c>
      <c r="NB133" s="113"/>
      <c r="NC133" s="44"/>
      <c r="ND133" s="44"/>
      <c r="NE133" s="44"/>
      <c r="NF133" s="35"/>
      <c r="NG133" s="27"/>
      <c r="NH133" s="46"/>
      <c r="NI133" s="111" t="s">
        <v>35</v>
      </c>
      <c r="NJ133" s="44">
        <f>NJ131*$K141</f>
        <v>31980</v>
      </c>
      <c r="NK133" s="44"/>
      <c r="NL133" s="44"/>
      <c r="NM133" s="23" t="s">
        <v>34</v>
      </c>
      <c r="NN133" s="44">
        <f>SUM(NR75:NR127)</f>
        <v>-3300</v>
      </c>
      <c r="NO133" s="113">
        <f>NN133/NJ131</f>
        <v>-6.1913696060037521E-2</v>
      </c>
      <c r="NP133" s="113"/>
      <c r="NQ133" s="44"/>
      <c r="NR133" s="44"/>
      <c r="NS133" s="44"/>
      <c r="NT133" s="35"/>
    </row>
    <row r="134" spans="1:384" x14ac:dyDescent="0.2">
      <c r="A134" s="38"/>
      <c r="B134" s="39"/>
      <c r="C134" s="40"/>
      <c r="D134" s="40"/>
      <c r="E134" s="41"/>
      <c r="F134" s="41"/>
      <c r="G134" s="40"/>
      <c r="H134" s="42"/>
      <c r="I134" s="23" t="s">
        <v>37</v>
      </c>
      <c r="J134" s="44">
        <f>J203</f>
        <v>46600</v>
      </c>
      <c r="K134" s="44"/>
      <c r="L134" s="44"/>
      <c r="M134" s="23" t="s">
        <v>36</v>
      </c>
      <c r="N134" s="44">
        <f>J133-N133</f>
        <v>13070</v>
      </c>
      <c r="O134" s="113">
        <f>N134/J131</f>
        <v>0.34304461942257219</v>
      </c>
      <c r="P134" s="113"/>
      <c r="Q134" s="45"/>
      <c r="R134" s="45"/>
      <c r="S134" s="45"/>
      <c r="T134" s="35"/>
      <c r="U134" s="27"/>
      <c r="V134" s="46"/>
      <c r="W134" s="111" t="s">
        <v>37</v>
      </c>
      <c r="X134" s="44">
        <f>X203</f>
        <v>67200</v>
      </c>
      <c r="Y134" s="44"/>
      <c r="Z134" s="44"/>
      <c r="AA134" s="23" t="s">
        <v>36</v>
      </c>
      <c r="AB134" s="44">
        <f>X133-AB133</f>
        <v>28176</v>
      </c>
      <c r="AC134" s="113">
        <f>AB134/X131</f>
        <v>0.39740479548660085</v>
      </c>
      <c r="AD134" s="113"/>
      <c r="AE134" s="45"/>
      <c r="AF134" s="45"/>
      <c r="AG134" s="45"/>
      <c r="AH134" s="35"/>
      <c r="AI134" s="27"/>
      <c r="AJ134" s="46"/>
      <c r="AK134" s="23" t="s">
        <v>37</v>
      </c>
      <c r="AL134" s="44">
        <f>AL203</f>
        <v>121000</v>
      </c>
      <c r="AM134" s="44"/>
      <c r="AN134" s="44"/>
      <c r="AO134" s="23" t="s">
        <v>36</v>
      </c>
      <c r="AP134" s="44">
        <f>AL133-AP133</f>
        <v>26940</v>
      </c>
      <c r="AQ134" s="113">
        <f>AP134/AL131</f>
        <v>0.43103999999999998</v>
      </c>
      <c r="AR134" s="113"/>
      <c r="AS134" s="45"/>
      <c r="AT134" s="45"/>
      <c r="AU134" s="45"/>
      <c r="AV134" s="35"/>
      <c r="AW134" s="27"/>
      <c r="AX134" s="46"/>
      <c r="AY134" s="23" t="s">
        <v>35</v>
      </c>
      <c r="AZ134" s="44">
        <f>AZ131*K141</f>
        <v>394380</v>
      </c>
      <c r="BA134" s="44"/>
      <c r="BB134" s="44"/>
      <c r="BC134" s="23" t="s">
        <v>36</v>
      </c>
      <c r="BD134" s="44">
        <f>AZ134-BD133</f>
        <v>296880</v>
      </c>
      <c r="BE134" s="113">
        <f>BD134/AZ131</f>
        <v>0.45166590597900502</v>
      </c>
      <c r="BF134" s="113"/>
      <c r="BG134" s="45"/>
      <c r="BH134" s="45"/>
      <c r="BI134" s="45"/>
      <c r="BJ134" s="35"/>
      <c r="BK134" s="50"/>
      <c r="BL134" s="46"/>
      <c r="BM134" s="23" t="s">
        <v>37</v>
      </c>
      <c r="BN134" s="44">
        <f>BN203</f>
        <v>145200</v>
      </c>
      <c r="BO134" s="44"/>
      <c r="BP134" s="44"/>
      <c r="BQ134" s="23"/>
      <c r="BR134" s="44"/>
      <c r="BS134" s="66"/>
      <c r="BT134" s="332" t="s">
        <v>742</v>
      </c>
      <c r="BU134" s="334"/>
      <c r="BV134" s="43">
        <f>(BQ107+BS107)*BU107+(BQ108+BS108)*BU108+(BQ109+BS109)*BU109+(BQ110+BS110)*BU110</f>
        <v>0</v>
      </c>
      <c r="BW134" s="45"/>
      <c r="BX134" s="35"/>
      <c r="BY134" s="27"/>
      <c r="BZ134" s="46"/>
      <c r="CA134" s="23" t="s">
        <v>37</v>
      </c>
      <c r="CB134" s="44">
        <f>CB203</f>
        <v>186400</v>
      </c>
      <c r="CC134" s="44"/>
      <c r="CD134" s="44"/>
      <c r="CE134" s="23"/>
      <c r="CF134" s="44"/>
      <c r="CG134" s="44"/>
      <c r="CH134" s="332" t="s">
        <v>742</v>
      </c>
      <c r="CI134" s="334"/>
      <c r="CJ134" s="43">
        <f>(CE107+CG107)*CI107+(CE108+CG108)*CI108+(CE109+CG109)*CI109+(CE110+CG110)*CI110</f>
        <v>0</v>
      </c>
      <c r="CK134" s="45"/>
      <c r="CL134" s="35"/>
      <c r="CM134" s="27"/>
      <c r="CN134" s="46"/>
      <c r="CO134" s="23" t="s">
        <v>37</v>
      </c>
      <c r="CP134" s="44">
        <f>CP203</f>
        <v>223500</v>
      </c>
      <c r="CQ134" s="44"/>
      <c r="CR134" s="44"/>
      <c r="CS134" s="23"/>
      <c r="CT134" s="44"/>
      <c r="CU134" s="44"/>
      <c r="CV134" s="332" t="s">
        <v>742</v>
      </c>
      <c r="CW134" s="334"/>
      <c r="CX134" s="43">
        <f>(CS107+CU107)*CW107+(CS108+CU108)*CW108+(CS109+CU109)*CW109+(CS110+CU110)*CW110</f>
        <v>0</v>
      </c>
      <c r="CY134" s="45"/>
      <c r="CZ134" s="35"/>
      <c r="DA134" s="58"/>
      <c r="DB134" s="46"/>
      <c r="DC134" s="23" t="s">
        <v>37</v>
      </c>
      <c r="DD134" s="44">
        <f>DD203</f>
        <v>87400</v>
      </c>
      <c r="DE134" s="44"/>
      <c r="DF134" s="44"/>
      <c r="DG134" s="23"/>
      <c r="DH134" s="44"/>
      <c r="DI134" s="66"/>
      <c r="DJ134" s="332" t="s">
        <v>742</v>
      </c>
      <c r="DK134" s="334"/>
      <c r="DL134" s="43">
        <f>(DG107+DI107)*DK107+(DG108+DI108)*DK108+(DG109+DI109)*DK109+(DG110+DI110)*DK110</f>
        <v>0</v>
      </c>
      <c r="DM134" s="45"/>
      <c r="DN134" s="35"/>
      <c r="DO134" s="27"/>
      <c r="DP134" s="46"/>
      <c r="DQ134" s="23" t="s">
        <v>37</v>
      </c>
      <c r="DR134" s="44">
        <f>DR203</f>
        <v>58200</v>
      </c>
      <c r="DS134" s="44"/>
      <c r="DT134" s="44"/>
      <c r="DU134" s="23"/>
      <c r="DV134" s="44"/>
      <c r="DW134" s="66"/>
      <c r="DX134" s="332" t="s">
        <v>742</v>
      </c>
      <c r="DY134" s="334"/>
      <c r="DZ134" s="43">
        <f>(DU107+DW107)*DY107+(DU108+DW108)*DY108+(DU109+DW109)*DY109+(DU110+DW110)*DY110</f>
        <v>0</v>
      </c>
      <c r="EA134" s="45"/>
      <c r="EB134" s="35"/>
      <c r="EC134" s="27"/>
      <c r="ED134" s="46"/>
      <c r="EE134" s="111" t="s">
        <v>37</v>
      </c>
      <c r="EF134" s="44">
        <f>EF203</f>
        <v>63600</v>
      </c>
      <c r="EG134" s="44"/>
      <c r="EH134" s="44"/>
      <c r="EI134" s="23" t="s">
        <v>36</v>
      </c>
      <c r="EJ134" s="44">
        <f>EF133-EJ133</f>
        <v>8370</v>
      </c>
      <c r="EK134" s="113">
        <f>EJ134/EF131</f>
        <v>0.23644067796610169</v>
      </c>
      <c r="EL134" s="113"/>
      <c r="EM134" s="45"/>
      <c r="EN134" s="45"/>
      <c r="EO134" s="45"/>
      <c r="EP134" s="35"/>
      <c r="EQ134" s="27"/>
      <c r="ER134" s="46"/>
      <c r="ES134" s="23" t="s">
        <v>37</v>
      </c>
      <c r="ET134" s="44">
        <f>ET203</f>
        <v>54800</v>
      </c>
      <c r="EU134" s="44"/>
      <c r="EV134" s="44"/>
      <c r="EW134" s="23" t="s">
        <v>36</v>
      </c>
      <c r="EX134" s="44">
        <f>ET133-EX133</f>
        <v>14346</v>
      </c>
      <c r="EY134" s="113">
        <f>EX134/ET131</f>
        <v>0.24315254237288136</v>
      </c>
      <c r="EZ134" s="113"/>
      <c r="FA134" s="45"/>
      <c r="FB134" s="45"/>
      <c r="FC134" s="45"/>
      <c r="FD134" s="35"/>
      <c r="FF134" s="46"/>
      <c r="FG134" s="111" t="s">
        <v>37</v>
      </c>
      <c r="FH134" s="44">
        <f>IO203</f>
        <v>71</v>
      </c>
      <c r="FI134" s="44"/>
      <c r="FJ134" s="44"/>
      <c r="FK134" s="23" t="s">
        <v>36</v>
      </c>
      <c r="FL134" s="44">
        <f>FH133-FL133</f>
        <v>40040</v>
      </c>
      <c r="FM134" s="113">
        <f>FL134/FH131</f>
        <v>0.34339622641509432</v>
      </c>
      <c r="FN134" s="113"/>
      <c r="FO134" s="45"/>
      <c r="FP134" s="45"/>
      <c r="FQ134" s="45"/>
      <c r="FR134" s="35"/>
      <c r="FT134" s="46"/>
      <c r="FU134" s="111" t="s">
        <v>37</v>
      </c>
      <c r="FV134" s="44">
        <f>HL203</f>
        <v>20800</v>
      </c>
      <c r="FW134" s="44"/>
      <c r="FX134" s="44"/>
      <c r="FY134" s="23" t="s">
        <v>36</v>
      </c>
      <c r="FZ134" s="44">
        <f>FV133-FZ133</f>
        <v>26600</v>
      </c>
      <c r="GA134" s="113">
        <f>FZ134/FV131</f>
        <v>0.34545454545454546</v>
      </c>
      <c r="GB134" s="113"/>
      <c r="GC134" s="45"/>
      <c r="GD134" s="45"/>
      <c r="GE134" s="45"/>
      <c r="GF134" s="35"/>
      <c r="GH134" s="46"/>
      <c r="GI134" s="111" t="s">
        <v>37</v>
      </c>
      <c r="GJ134" s="44">
        <f>IN203</f>
        <v>115100</v>
      </c>
      <c r="GK134" s="44"/>
      <c r="GL134" s="44"/>
      <c r="GM134" s="23" t="s">
        <v>36</v>
      </c>
      <c r="GN134" s="44">
        <f>GJ133-GN133</f>
        <v>41240</v>
      </c>
      <c r="GO134" s="113">
        <f>GN134/GJ131</f>
        <v>0.41075697211155376</v>
      </c>
      <c r="GP134" s="113"/>
      <c r="GQ134" s="45"/>
      <c r="GR134" s="45"/>
      <c r="GS134" s="45"/>
      <c r="GT134" s="35"/>
      <c r="GU134" s="27"/>
      <c r="GV134" s="46"/>
      <c r="GW134" s="111" t="s">
        <v>37</v>
      </c>
      <c r="GX134" s="44" t="str">
        <f>GI203</f>
        <v>合計</v>
      </c>
      <c r="GY134" s="44"/>
      <c r="GZ134" s="44"/>
      <c r="HA134" s="23" t="s">
        <v>36</v>
      </c>
      <c r="HB134" s="44">
        <f>GX133-HB133</f>
        <v>-8800</v>
      </c>
      <c r="HC134" s="113">
        <f>HB134/GX131</f>
        <v>-0.18295218295218296</v>
      </c>
      <c r="HD134" s="113"/>
      <c r="HE134" s="45"/>
      <c r="HF134" s="45"/>
      <c r="HG134" s="45"/>
      <c r="HH134" s="35"/>
      <c r="HJ134" s="46"/>
      <c r="HK134" s="111" t="s">
        <v>37</v>
      </c>
      <c r="HL134" s="44">
        <f>IB203</f>
        <v>0</v>
      </c>
      <c r="HM134" s="44"/>
      <c r="HN134" s="44"/>
      <c r="HO134" s="23" t="s">
        <v>36</v>
      </c>
      <c r="HP134" s="44">
        <f>HL133-HP133</f>
        <v>-8400</v>
      </c>
      <c r="HQ134" s="113">
        <f>HP134/HL131</f>
        <v>-0.30769230769230771</v>
      </c>
      <c r="HR134" s="113"/>
      <c r="HS134" s="45"/>
      <c r="HT134" s="45"/>
      <c r="HU134" s="45"/>
      <c r="HV134" s="35"/>
      <c r="HW134" s="61"/>
      <c r="HX134" s="46"/>
      <c r="HY134" s="23" t="s">
        <v>37</v>
      </c>
      <c r="HZ134" s="44">
        <f>HZ203</f>
        <v>389900</v>
      </c>
      <c r="IA134" s="44"/>
      <c r="IB134" s="44"/>
      <c r="IC134" s="23"/>
      <c r="ID134" s="44"/>
      <c r="IE134" s="44"/>
      <c r="IF134" s="332" t="s">
        <v>742</v>
      </c>
      <c r="IG134" s="334"/>
      <c r="IH134" s="43">
        <f>(IC107+IE107)*IG107+(IC108+IE108)*IG108+(IC109+IE109)*IG109+(IC110+IE110)*IG110</f>
        <v>0</v>
      </c>
      <c r="II134" s="45"/>
      <c r="IJ134" s="35"/>
      <c r="IL134" s="46"/>
      <c r="IM134" s="23" t="s">
        <v>37</v>
      </c>
      <c r="IN134" s="44">
        <f>IN203</f>
        <v>115100</v>
      </c>
      <c r="IO134" s="44"/>
      <c r="IP134" s="44"/>
      <c r="IQ134" s="23"/>
      <c r="IR134" s="44"/>
      <c r="IS134" s="44"/>
      <c r="IT134" s="332" t="s">
        <v>742</v>
      </c>
      <c r="IU134" s="334"/>
      <c r="IV134" s="43">
        <f>(IQ107+IS107)*IU107+(IQ108+IS108)*IU108+(IQ109+IS109)*IU109+(IQ110+IS110)*IU110</f>
        <v>0</v>
      </c>
      <c r="IW134" s="45"/>
      <c r="IX134" s="35"/>
      <c r="IY134" s="33"/>
      <c r="IZ134" s="46"/>
      <c r="JA134" s="23" t="s">
        <v>37</v>
      </c>
      <c r="JB134" s="44">
        <f>JB203</f>
        <v>193600</v>
      </c>
      <c r="JC134" s="44"/>
      <c r="JD134" s="44"/>
      <c r="JE134" s="23"/>
      <c r="JF134" s="44"/>
      <c r="JG134" s="44"/>
      <c r="JH134" s="332" t="s">
        <v>742</v>
      </c>
      <c r="JI134" s="334"/>
      <c r="JJ134" s="43">
        <f>(JE107+JG107)*JI107+(JE108+JG108)*JI108+(JE109+JG109)*JI109+(JE110+JG110)*JI110</f>
        <v>0</v>
      </c>
      <c r="JK134" s="45"/>
      <c r="JL134" s="35"/>
      <c r="JM134" s="27"/>
      <c r="JN134" s="46"/>
      <c r="JO134" s="23" t="s">
        <v>37</v>
      </c>
      <c r="JP134" s="44">
        <f>JP203</f>
        <v>106600</v>
      </c>
      <c r="JQ134" s="44"/>
      <c r="JR134" s="44"/>
      <c r="JS134" s="23"/>
      <c r="JT134" s="44"/>
      <c r="JU134" s="44"/>
      <c r="JV134" s="332" t="s">
        <v>742</v>
      </c>
      <c r="JW134" s="334"/>
      <c r="JX134" s="43">
        <f>(JS107+JU107)*JW107+(JS108+JU108)*JW108+(JS109+JU109)*JW109+(JS110+JU110)*JW110</f>
        <v>0</v>
      </c>
      <c r="JY134" s="45"/>
      <c r="JZ134" s="35"/>
      <c r="KA134" s="61"/>
      <c r="KB134" s="46"/>
      <c r="KC134" s="23" t="s">
        <v>37</v>
      </c>
      <c r="KD134" s="44">
        <f>KD203</f>
        <v>91500</v>
      </c>
      <c r="KE134" s="44"/>
      <c r="KF134" s="44"/>
      <c r="KG134" s="23"/>
      <c r="KH134" s="44"/>
      <c r="KI134" s="44"/>
      <c r="KJ134" s="332" t="s">
        <v>742</v>
      </c>
      <c r="KK134" s="334"/>
      <c r="KL134" s="43">
        <f>(KG107+KI107)*KK107+(KG108+KI108)*KK108+(KG109+KI109)*KK109+(KG110+KI110)*KK110</f>
        <v>0</v>
      </c>
      <c r="KM134" s="45"/>
      <c r="KN134" s="35"/>
      <c r="KO134" s="27"/>
      <c r="KP134" s="46"/>
      <c r="KQ134" s="23" t="s">
        <v>37</v>
      </c>
      <c r="KR134" s="44">
        <f>KR203</f>
        <v>100500</v>
      </c>
      <c r="KS134" s="44"/>
      <c r="KT134" s="44"/>
      <c r="KU134" s="23"/>
      <c r="KV134" s="44"/>
      <c r="KW134" s="44"/>
      <c r="KX134" s="332" t="s">
        <v>742</v>
      </c>
      <c r="KY134" s="334"/>
      <c r="KZ134" s="43">
        <f>(KU107+KW107)*KY107+(KU108+KW108)*KY108+(KU109+KW109)*KY109+(KU110+KW110)*KY110</f>
        <v>0</v>
      </c>
      <c r="LA134" s="45"/>
      <c r="LB134" s="35"/>
      <c r="LC134" s="27"/>
      <c r="LD134" s="46"/>
      <c r="LE134" s="23" t="s">
        <v>35</v>
      </c>
      <c r="LF134" s="44">
        <f>LF132*K141</f>
        <v>188580</v>
      </c>
      <c r="LG134" s="44"/>
      <c r="LH134" s="44"/>
      <c r="LI134" s="23"/>
      <c r="LJ134" s="44"/>
      <c r="LK134" s="44"/>
      <c r="LL134" s="66"/>
      <c r="LM134" s="326" t="s">
        <v>33</v>
      </c>
      <c r="LN134" s="335"/>
      <c r="LO134" s="113">
        <f>LN132/LF132</f>
        <v>1.1772192173083042E-2</v>
      </c>
      <c r="LP134" s="35"/>
      <c r="LQ134" s="27"/>
      <c r="LR134" s="46"/>
      <c r="LS134" s="111" t="s">
        <v>37</v>
      </c>
      <c r="LT134" s="44">
        <f>LT203</f>
        <v>61400</v>
      </c>
      <c r="LU134" s="44"/>
      <c r="LV134" s="44"/>
      <c r="LW134" s="23" t="s">
        <v>36</v>
      </c>
      <c r="LX134" s="44">
        <f>LT133-LX133</f>
        <v>21860</v>
      </c>
      <c r="LY134" s="113">
        <f>LX134/LT131</f>
        <v>0.32337278106508877</v>
      </c>
      <c r="LZ134" s="113"/>
      <c r="MA134" s="45"/>
      <c r="MB134" s="45"/>
      <c r="MC134" s="45"/>
      <c r="MD134" s="35"/>
      <c r="ME134" s="27"/>
      <c r="MF134" s="46"/>
      <c r="MG134" s="111" t="s">
        <v>37</v>
      </c>
      <c r="MH134" s="44">
        <f>MH203</f>
        <v>45800</v>
      </c>
      <c r="MI134" s="44"/>
      <c r="MJ134" s="44"/>
      <c r="MK134" s="23" t="s">
        <v>36</v>
      </c>
      <c r="ML134" s="44">
        <f>MH133-ML133</f>
        <v>11640</v>
      </c>
      <c r="MM134" s="113">
        <f>ML134/MH131</f>
        <v>0.22213740458015266</v>
      </c>
      <c r="MN134" s="113"/>
      <c r="MO134" s="45"/>
      <c r="MP134" s="45"/>
      <c r="MQ134" s="45"/>
      <c r="MR134" s="35"/>
      <c r="MS134" s="27"/>
      <c r="MT134" s="46"/>
      <c r="MU134" s="111" t="s">
        <v>37</v>
      </c>
      <c r="MV134" s="44">
        <f>MV203</f>
        <v>18900</v>
      </c>
      <c r="MW134" s="44"/>
      <c r="MX134" s="44"/>
      <c r="MY134" s="23" t="s">
        <v>36</v>
      </c>
      <c r="MZ134" s="44">
        <f>MV133-MZ133</f>
        <v>216960</v>
      </c>
      <c r="NA134" s="113">
        <f>MZ134/MV131</f>
        <v>0.43039079547708786</v>
      </c>
      <c r="NB134" s="113"/>
      <c r="NC134" s="45"/>
      <c r="ND134" s="45"/>
      <c r="NE134" s="45"/>
      <c r="NF134" s="35"/>
      <c r="NG134" s="27"/>
      <c r="NH134" s="46"/>
      <c r="NI134" s="111" t="s">
        <v>37</v>
      </c>
      <c r="NJ134" s="44">
        <f>NJ203</f>
        <v>60500</v>
      </c>
      <c r="NK134" s="44"/>
      <c r="NL134" s="44"/>
      <c r="NM134" s="23" t="s">
        <v>36</v>
      </c>
      <c r="NN134" s="44">
        <f>NJ133-NN133</f>
        <v>35280</v>
      </c>
      <c r="NO134" s="113">
        <f>NN134/NJ131</f>
        <v>0.66191369606003747</v>
      </c>
      <c r="NP134" s="113"/>
      <c r="NQ134" s="45"/>
      <c r="NR134" s="45"/>
      <c r="NS134" s="45"/>
      <c r="NT134" s="35"/>
    </row>
    <row r="135" spans="1:384" x14ac:dyDescent="0.2">
      <c r="A135" s="38"/>
      <c r="B135" s="39"/>
      <c r="C135" s="40"/>
      <c r="D135" s="40"/>
      <c r="E135" s="41"/>
      <c r="F135" s="41"/>
      <c r="G135" s="40"/>
      <c r="H135" s="42"/>
      <c r="I135" s="44"/>
      <c r="J135" s="44"/>
      <c r="K135" s="44"/>
      <c r="L135" s="44"/>
      <c r="M135" s="326" t="s">
        <v>743</v>
      </c>
      <c r="N135" s="333"/>
      <c r="O135" s="44">
        <f>(M83+O83)*Q83</f>
        <v>0</v>
      </c>
      <c r="P135" s="44"/>
      <c r="Q135" s="45"/>
      <c r="R135" s="45"/>
      <c r="S135" s="45"/>
      <c r="T135" s="35"/>
      <c r="U135" s="27"/>
      <c r="V135" s="46"/>
      <c r="W135" s="67"/>
      <c r="X135" s="44"/>
      <c r="Y135" s="44"/>
      <c r="Z135" s="44"/>
      <c r="AA135" s="326" t="s">
        <v>743</v>
      </c>
      <c r="AB135" s="333"/>
      <c r="AC135" s="44">
        <f>(AA83+AC83)*AE83</f>
        <v>0</v>
      </c>
      <c r="AD135" s="44"/>
      <c r="AE135" s="45"/>
      <c r="AF135" s="45"/>
      <c r="AG135" s="45"/>
      <c r="AH135" s="35"/>
      <c r="AI135" s="27"/>
      <c r="AJ135" s="46"/>
      <c r="AK135" s="44"/>
      <c r="AL135" s="44"/>
      <c r="AM135" s="44"/>
      <c r="AN135" s="44"/>
      <c r="AO135" s="326" t="s">
        <v>743</v>
      </c>
      <c r="AP135" s="333"/>
      <c r="AQ135" s="44">
        <f>(AO83+AQ83)*AS83</f>
        <v>0</v>
      </c>
      <c r="AR135" s="44"/>
      <c r="AS135" s="45"/>
      <c r="AT135" s="45"/>
      <c r="AU135" s="45"/>
      <c r="AV135" s="35"/>
      <c r="AW135" s="27"/>
      <c r="AX135" s="46"/>
      <c r="AY135" s="117" t="s">
        <v>37</v>
      </c>
      <c r="AZ135" s="90">
        <f>AZ203</f>
        <v>965100</v>
      </c>
      <c r="BA135" s="44"/>
      <c r="BB135" s="44"/>
      <c r="BC135" s="326" t="s">
        <v>743</v>
      </c>
      <c r="BD135" s="333"/>
      <c r="BE135" s="44">
        <f>(BC83+BE83)*BG83</f>
        <v>0</v>
      </c>
      <c r="BF135" s="44"/>
      <c r="BG135" s="45"/>
      <c r="BH135" s="45"/>
      <c r="BI135" s="45"/>
      <c r="BJ135" s="35"/>
      <c r="BK135" s="50"/>
      <c r="BL135" s="46"/>
      <c r="BM135" s="44"/>
      <c r="BN135" s="44"/>
      <c r="BO135" s="44"/>
      <c r="BP135" s="44"/>
      <c r="BQ135" s="23"/>
      <c r="BR135" s="44"/>
      <c r="BS135" s="66"/>
      <c r="BT135" s="52"/>
      <c r="BU135" s="118"/>
      <c r="BV135" s="67"/>
      <c r="BW135" s="45"/>
      <c r="BX135" s="35"/>
      <c r="BY135" s="27"/>
      <c r="BZ135" s="46"/>
      <c r="CA135" s="44"/>
      <c r="CB135" s="44"/>
      <c r="CC135" s="44"/>
      <c r="CD135" s="44"/>
      <c r="CE135" s="23"/>
      <c r="CF135" s="44"/>
      <c r="CG135" s="44"/>
      <c r="CH135" s="119"/>
      <c r="CI135" s="118"/>
      <c r="CJ135" s="67"/>
      <c r="CK135" s="45"/>
      <c r="CL135" s="35"/>
      <c r="CM135" s="27"/>
      <c r="CN135" s="46"/>
      <c r="CO135" s="44"/>
      <c r="CP135" s="90"/>
      <c r="CQ135" s="44"/>
      <c r="CR135" s="44"/>
      <c r="CS135" s="23"/>
      <c r="CT135" s="44"/>
      <c r="CU135" s="44"/>
      <c r="CV135" s="120"/>
      <c r="CW135" s="111"/>
      <c r="CX135" s="45"/>
      <c r="CY135" s="45"/>
      <c r="CZ135" s="35"/>
      <c r="DA135" s="58"/>
      <c r="DB135" s="46"/>
      <c r="DC135" s="44"/>
      <c r="DD135" s="44"/>
      <c r="DE135" s="44"/>
      <c r="DF135" s="44"/>
      <c r="DG135" s="23"/>
      <c r="DH135" s="44"/>
      <c r="DI135" s="66"/>
      <c r="DJ135" s="121"/>
      <c r="DK135" s="118"/>
      <c r="DL135" s="67"/>
      <c r="DM135" s="45"/>
      <c r="DN135" s="35"/>
      <c r="DO135" s="27"/>
      <c r="DP135" s="46"/>
      <c r="DQ135" s="44"/>
      <c r="DR135" s="44"/>
      <c r="DS135" s="44"/>
      <c r="DT135" s="44"/>
      <c r="DU135" s="23"/>
      <c r="DV135" s="44"/>
      <c r="DW135" s="66"/>
      <c r="DX135" s="121"/>
      <c r="DY135" s="118"/>
      <c r="DZ135" s="67"/>
      <c r="EA135" s="45"/>
      <c r="EB135" s="35"/>
      <c r="EC135" s="27"/>
      <c r="ED135" s="46"/>
      <c r="EE135" s="67"/>
      <c r="EF135" s="44"/>
      <c r="EG135" s="44"/>
      <c r="EH135" s="44"/>
      <c r="EI135" s="326" t="s">
        <v>743</v>
      </c>
      <c r="EJ135" s="333"/>
      <c r="EK135" s="44">
        <f>(EI83+EK83)*EM83</f>
        <v>0</v>
      </c>
      <c r="EL135" s="44"/>
      <c r="EM135" s="45"/>
      <c r="EN135" s="45"/>
      <c r="EO135" s="45"/>
      <c r="EP135" s="35"/>
      <c r="EQ135" s="27"/>
      <c r="ER135" s="46"/>
      <c r="EW135" s="326" t="s">
        <v>743</v>
      </c>
      <c r="EX135" s="333"/>
      <c r="EY135" s="44">
        <f>(EW83+EY83)*FA83</f>
        <v>0</v>
      </c>
      <c r="EZ135" s="44"/>
      <c r="FA135" s="45"/>
      <c r="FB135" s="45"/>
      <c r="FC135" s="45"/>
      <c r="FD135" s="35"/>
      <c r="FF135" s="46"/>
      <c r="FG135" s="67"/>
      <c r="FH135" s="44"/>
      <c r="FI135" s="44"/>
      <c r="FJ135" s="44"/>
      <c r="FK135" s="326" t="s">
        <v>743</v>
      </c>
      <c r="FL135" s="333"/>
      <c r="FM135" s="44">
        <f>(FK83+FM83)*FO83</f>
        <v>0</v>
      </c>
      <c r="FN135" s="44"/>
      <c r="FO135" s="45"/>
      <c r="FP135" s="45"/>
      <c r="FQ135" s="45"/>
      <c r="FR135" s="35"/>
      <c r="FT135" s="46"/>
      <c r="FU135" s="67"/>
      <c r="FV135" s="44"/>
      <c r="FW135" s="44"/>
      <c r="FX135" s="44"/>
      <c r="FY135" s="326" t="s">
        <v>743</v>
      </c>
      <c r="FZ135" s="333"/>
      <c r="GA135" s="44">
        <f>(FY83+GA83)*GC83</f>
        <v>0</v>
      </c>
      <c r="GB135" s="44"/>
      <c r="GC135" s="45"/>
      <c r="GD135" s="45"/>
      <c r="GE135" s="45"/>
      <c r="GF135" s="35"/>
      <c r="GH135" s="46"/>
      <c r="GI135" s="67"/>
      <c r="GJ135" s="44"/>
      <c r="GK135" s="44"/>
      <c r="GL135" s="44"/>
      <c r="GM135" s="326" t="s">
        <v>743</v>
      </c>
      <c r="GN135" s="333"/>
      <c r="GO135" s="44">
        <f>(GM83+GO83)*GQ83</f>
        <v>0</v>
      </c>
      <c r="GP135" s="44"/>
      <c r="GQ135" s="45"/>
      <c r="GR135" s="45"/>
      <c r="GS135" s="45"/>
      <c r="GT135" s="35"/>
      <c r="GU135" s="27"/>
      <c r="GV135" s="46"/>
      <c r="GW135" s="67"/>
      <c r="GX135" s="44"/>
      <c r="GY135" s="44"/>
      <c r="GZ135" s="44"/>
      <c r="HA135" s="326" t="s">
        <v>743</v>
      </c>
      <c r="HB135" s="333"/>
      <c r="HC135" s="44">
        <f>(HA83+HC83)*HE83</f>
        <v>0</v>
      </c>
      <c r="HD135" s="44"/>
      <c r="HE135" s="45"/>
      <c r="HF135" s="45"/>
      <c r="HG135" s="45"/>
      <c r="HH135" s="35"/>
      <c r="HJ135" s="46"/>
      <c r="HK135" s="67"/>
      <c r="HL135" s="44"/>
      <c r="HM135" s="44"/>
      <c r="HN135" s="44"/>
      <c r="HO135" s="326" t="s">
        <v>743</v>
      </c>
      <c r="HP135" s="333"/>
      <c r="HQ135" s="44">
        <f>(HO83+HQ83)*HS83</f>
        <v>0</v>
      </c>
      <c r="HR135" s="44"/>
      <c r="HS135" s="45"/>
      <c r="HT135" s="45"/>
      <c r="HU135" s="45"/>
      <c r="HV135" s="35"/>
      <c r="HW135" s="61"/>
      <c r="HX135" s="46"/>
      <c r="HY135" s="44"/>
      <c r="HZ135" s="44"/>
      <c r="IA135" s="44"/>
      <c r="IB135" s="44"/>
      <c r="IC135" s="23"/>
      <c r="ID135" s="44"/>
      <c r="IE135" s="44"/>
      <c r="IF135" s="66"/>
      <c r="IG135" s="118"/>
      <c r="IH135" s="67"/>
      <c r="II135" s="45"/>
      <c r="IJ135" s="35"/>
      <c r="IL135" s="46"/>
      <c r="IM135" s="44"/>
      <c r="IN135" s="44"/>
      <c r="IO135" s="44"/>
      <c r="IP135" s="44"/>
      <c r="IQ135" s="23"/>
      <c r="IR135" s="44"/>
      <c r="IS135" s="44"/>
      <c r="IT135" s="66"/>
      <c r="IU135" s="118"/>
      <c r="IV135" s="67"/>
      <c r="IW135" s="45"/>
      <c r="IX135" s="35"/>
      <c r="IY135" s="33"/>
      <c r="IZ135" s="46"/>
      <c r="JA135" s="44"/>
      <c r="JB135" s="90"/>
      <c r="JC135" s="44"/>
      <c r="JD135" s="44"/>
      <c r="JE135" s="23"/>
      <c r="JF135" s="44"/>
      <c r="JG135" s="44"/>
      <c r="JH135" s="122"/>
      <c r="JI135" s="111"/>
      <c r="JJ135" s="45"/>
      <c r="JK135" s="45"/>
      <c r="JL135" s="35"/>
      <c r="JM135" s="27"/>
      <c r="JN135" s="46"/>
      <c r="JO135" s="44"/>
      <c r="JP135" s="44"/>
      <c r="JQ135" s="44"/>
      <c r="JR135" s="44"/>
      <c r="JS135" s="23"/>
      <c r="JT135" s="44"/>
      <c r="JU135" s="44"/>
      <c r="JV135" s="66"/>
      <c r="JW135" s="118"/>
      <c r="JX135" s="67"/>
      <c r="JY135" s="45"/>
      <c r="JZ135" s="35"/>
      <c r="KA135" s="61"/>
      <c r="KB135" s="46"/>
      <c r="KC135" s="44"/>
      <c r="KD135" s="90"/>
      <c r="KE135" s="44"/>
      <c r="KF135" s="44"/>
      <c r="KG135" s="23"/>
      <c r="KH135" s="44"/>
      <c r="KI135" s="44"/>
      <c r="KJ135" s="122"/>
      <c r="KK135" s="111"/>
      <c r="KL135" s="45"/>
      <c r="KM135" s="45"/>
      <c r="KN135" s="35"/>
      <c r="KO135" s="27"/>
      <c r="KP135" s="46"/>
      <c r="KQ135" s="44"/>
      <c r="KR135" s="44"/>
      <c r="KS135" s="44"/>
      <c r="KT135" s="44"/>
      <c r="KU135" s="23"/>
      <c r="KV135" s="44"/>
      <c r="KW135" s="44"/>
      <c r="KX135" s="66"/>
      <c r="KY135" s="118"/>
      <c r="KZ135" s="67"/>
      <c r="LA135" s="45"/>
      <c r="LB135" s="35"/>
      <c r="LC135" s="27"/>
      <c r="LD135" s="46"/>
      <c r="LE135" s="23" t="s">
        <v>37</v>
      </c>
      <c r="LF135" s="44">
        <f>LF204</f>
        <v>640600</v>
      </c>
      <c r="LG135" s="44"/>
      <c r="LH135" s="44"/>
      <c r="LI135" s="23"/>
      <c r="LJ135" s="44"/>
      <c r="LK135" s="66"/>
      <c r="LL135" s="24"/>
      <c r="LM135" s="332" t="s">
        <v>742</v>
      </c>
      <c r="LN135" s="334"/>
      <c r="LO135" s="43">
        <f>(LI99+LK99)*LM99+(LI100+LK100)*LM100+(LI101+LK101)*LM101</f>
        <v>0</v>
      </c>
      <c r="LP135" s="35"/>
      <c r="LQ135" s="27"/>
      <c r="LR135" s="46"/>
      <c r="LS135" s="67"/>
      <c r="LT135" s="44"/>
      <c r="LU135" s="44"/>
      <c r="LV135" s="44"/>
      <c r="LW135" s="326" t="s">
        <v>743</v>
      </c>
      <c r="LX135" s="333"/>
      <c r="LY135" s="44">
        <f>(LW83+LY83)*MA83</f>
        <v>0</v>
      </c>
      <c r="LZ135" s="44"/>
      <c r="MA135" s="45"/>
      <c r="MB135" s="45"/>
      <c r="MC135" s="45"/>
      <c r="MD135" s="35"/>
      <c r="ME135" s="27"/>
      <c r="MF135" s="46"/>
      <c r="MG135" s="67"/>
      <c r="MH135" s="44"/>
      <c r="MI135" s="44"/>
      <c r="MJ135" s="44"/>
      <c r="MK135" s="326" t="s">
        <v>743</v>
      </c>
      <c r="ML135" s="333"/>
      <c r="MM135" s="44">
        <f>(MK83+MM83)*MO83</f>
        <v>0</v>
      </c>
      <c r="MN135" s="44"/>
      <c r="MO135" s="45"/>
      <c r="MP135" s="45"/>
      <c r="MQ135" s="45"/>
      <c r="MR135" s="35"/>
      <c r="MS135" s="27"/>
      <c r="MT135" s="46"/>
      <c r="MU135" s="67"/>
      <c r="MV135" s="44"/>
      <c r="MW135" s="44"/>
      <c r="MX135" s="44"/>
      <c r="MY135" s="326" t="s">
        <v>743</v>
      </c>
      <c r="MZ135" s="333"/>
      <c r="NA135" s="44">
        <f>(MY83+NA83)*NC83</f>
        <v>0</v>
      </c>
      <c r="NB135" s="44"/>
      <c r="NC135" s="45"/>
      <c r="ND135" s="45"/>
      <c r="NE135" s="45"/>
      <c r="NF135" s="35"/>
      <c r="NG135" s="27"/>
      <c r="NH135" s="46"/>
      <c r="NI135" s="67"/>
      <c r="NJ135" s="44"/>
      <c r="NK135" s="44"/>
      <c r="NL135" s="44"/>
      <c r="NM135" s="326" t="s">
        <v>743</v>
      </c>
      <c r="NN135" s="333"/>
      <c r="NO135" s="44">
        <f>(NM83+NO83)*NQ83</f>
        <v>0</v>
      </c>
      <c r="NP135" s="44"/>
      <c r="NQ135" s="45"/>
      <c r="NR135" s="45"/>
      <c r="NS135" s="45"/>
      <c r="NT135" s="35"/>
    </row>
    <row r="136" spans="1:384" x14ac:dyDescent="0.2">
      <c r="A136" s="38"/>
      <c r="B136" s="39"/>
      <c r="C136" s="40"/>
      <c r="D136" s="40"/>
      <c r="E136" s="41"/>
      <c r="F136" s="41"/>
      <c r="G136" s="40"/>
      <c r="H136" s="42"/>
      <c r="I136" s="44"/>
      <c r="J136" s="44"/>
      <c r="K136" s="44"/>
      <c r="L136" s="44"/>
      <c r="M136" s="23"/>
      <c r="N136" s="44"/>
      <c r="O136" s="44"/>
      <c r="P136" s="44"/>
      <c r="Q136" s="45"/>
      <c r="R136" s="45"/>
      <c r="S136" s="45"/>
      <c r="T136" s="35"/>
      <c r="U136" s="27"/>
      <c r="V136" s="46"/>
      <c r="W136" s="67"/>
      <c r="X136" s="44"/>
      <c r="Y136" s="44"/>
      <c r="Z136" s="44"/>
      <c r="AA136" s="23"/>
      <c r="AB136" s="44"/>
      <c r="AC136" s="44"/>
      <c r="AD136" s="44"/>
      <c r="AE136" s="45"/>
      <c r="AF136" s="45"/>
      <c r="AG136" s="45"/>
      <c r="AH136" s="35"/>
      <c r="AI136" s="27"/>
      <c r="AJ136" s="46"/>
      <c r="AK136" s="44"/>
      <c r="AL136" s="44"/>
      <c r="AM136" s="44"/>
      <c r="AN136" s="44"/>
      <c r="AO136" s="23"/>
      <c r="AP136" s="44"/>
      <c r="AQ136" s="44"/>
      <c r="AR136" s="44"/>
      <c r="AS136" s="45"/>
      <c r="AT136" s="45"/>
      <c r="AU136" s="45"/>
      <c r="AV136" s="35"/>
      <c r="AW136" s="27"/>
      <c r="AX136" s="123"/>
      <c r="AY136" s="124"/>
      <c r="AZ136" s="124"/>
      <c r="BA136" s="67"/>
      <c r="BB136" s="44"/>
      <c r="BC136" s="23"/>
      <c r="BD136" s="44"/>
      <c r="BE136" s="113"/>
      <c r="BF136" s="113"/>
      <c r="BG136" s="45"/>
      <c r="BH136" s="45"/>
      <c r="BI136" s="45"/>
      <c r="BJ136" s="35"/>
      <c r="BK136" s="50"/>
      <c r="BL136" s="46"/>
      <c r="BM136" s="44"/>
      <c r="BN136" s="44"/>
      <c r="BO136" s="44"/>
      <c r="BP136" s="44"/>
      <c r="BQ136" s="23"/>
      <c r="BR136" s="44"/>
      <c r="BS136" s="44"/>
      <c r="BT136" s="125"/>
      <c r="BU136" s="126"/>
      <c r="BV136" s="127" t="s">
        <v>744</v>
      </c>
      <c r="BW136" s="45"/>
      <c r="BX136" s="35"/>
      <c r="BY136" s="27"/>
      <c r="BZ136" s="46"/>
      <c r="CA136" s="44"/>
      <c r="CB136" s="44"/>
      <c r="CC136" s="44"/>
      <c r="CD136" s="44"/>
      <c r="CE136" s="23"/>
      <c r="CF136" s="44"/>
      <c r="CG136" s="44"/>
      <c r="CH136" s="128"/>
      <c r="CI136" s="126"/>
      <c r="CJ136" s="129"/>
      <c r="CK136" s="45"/>
      <c r="CL136" s="35"/>
      <c r="CM136" s="27"/>
      <c r="CN136" s="46"/>
      <c r="CO136" s="44"/>
      <c r="CP136" s="90"/>
      <c r="CQ136" s="44"/>
      <c r="CR136" s="44"/>
      <c r="CS136" s="23"/>
      <c r="CT136" s="44"/>
      <c r="CU136" s="44"/>
      <c r="CV136" s="120"/>
      <c r="CW136" s="130"/>
      <c r="CX136" s="45"/>
      <c r="CY136" s="45"/>
      <c r="CZ136" s="35"/>
      <c r="DA136" s="58"/>
      <c r="DB136" s="46"/>
      <c r="DC136" s="44"/>
      <c r="DD136" s="44"/>
      <c r="DE136" s="44"/>
      <c r="DF136" s="44"/>
      <c r="DG136" s="23"/>
      <c r="DH136" s="44"/>
      <c r="DI136" s="44"/>
      <c r="DJ136" s="131"/>
      <c r="DK136" s="126"/>
      <c r="DL136" s="127" t="s">
        <v>744</v>
      </c>
      <c r="DM136" s="45"/>
      <c r="DN136" s="35"/>
      <c r="DO136" s="27"/>
      <c r="DP136" s="46"/>
      <c r="DQ136" s="44"/>
      <c r="DR136" s="44"/>
      <c r="DS136" s="44"/>
      <c r="DT136" s="44"/>
      <c r="DU136" s="23"/>
      <c r="DV136" s="44"/>
      <c r="DW136" s="44"/>
      <c r="DX136" s="131"/>
      <c r="DY136" s="126"/>
      <c r="DZ136" s="127" t="s">
        <v>744</v>
      </c>
      <c r="EA136" s="45"/>
      <c r="EB136" s="35"/>
      <c r="EC136" s="27"/>
      <c r="ED136" s="46"/>
      <c r="EE136" s="67"/>
      <c r="EF136" s="44"/>
      <c r="EG136" s="44"/>
      <c r="EH136" s="44"/>
      <c r="EI136" s="23"/>
      <c r="EJ136" s="44"/>
      <c r="EK136" s="44"/>
      <c r="EL136" s="44"/>
      <c r="EM136" s="45"/>
      <c r="EN136" s="45"/>
      <c r="EO136" s="45"/>
      <c r="EP136" s="35"/>
      <c r="EQ136" s="27"/>
      <c r="ER136" s="46"/>
      <c r="ES136" s="23"/>
      <c r="ET136" s="44"/>
      <c r="EU136" s="44"/>
      <c r="EV136" s="44"/>
      <c r="EW136" s="23"/>
      <c r="EX136" s="44"/>
      <c r="EY136" s="113"/>
      <c r="EZ136" s="113"/>
      <c r="FA136" s="45"/>
      <c r="FB136" s="45"/>
      <c r="FC136" s="45"/>
      <c r="FD136" s="35"/>
      <c r="FF136" s="46"/>
      <c r="FG136" s="67"/>
      <c r="FH136" s="44"/>
      <c r="FI136" s="44"/>
      <c r="FJ136" s="44"/>
      <c r="FK136" s="23"/>
      <c r="FL136" s="44"/>
      <c r="FM136" s="44"/>
      <c r="FN136" s="44"/>
      <c r="FO136" s="45"/>
      <c r="FP136" s="45"/>
      <c r="FQ136" s="45"/>
      <c r="FR136" s="35"/>
      <c r="FT136" s="46"/>
      <c r="FU136" s="67"/>
      <c r="FV136" s="44"/>
      <c r="FW136" s="44"/>
      <c r="FX136" s="44"/>
      <c r="FY136" s="23"/>
      <c r="FZ136" s="44"/>
      <c r="GA136" s="44"/>
      <c r="GB136" s="44"/>
      <c r="GC136" s="45"/>
      <c r="GD136" s="45"/>
      <c r="GE136" s="45"/>
      <c r="GF136" s="35"/>
      <c r="GH136" s="46"/>
      <c r="GI136" s="67"/>
      <c r="GJ136" s="44"/>
      <c r="GK136" s="44"/>
      <c r="GL136" s="44"/>
      <c r="GM136" s="23"/>
      <c r="GN136" s="44"/>
      <c r="GO136" s="44"/>
      <c r="GP136" s="44"/>
      <c r="GQ136" s="45"/>
      <c r="GR136" s="45"/>
      <c r="GS136" s="45"/>
      <c r="GT136" s="35"/>
      <c r="GU136" s="27"/>
      <c r="GV136" s="46"/>
      <c r="GW136" s="67"/>
      <c r="GX136" s="44"/>
      <c r="GY136" s="44"/>
      <c r="GZ136" s="44"/>
      <c r="HA136" s="23"/>
      <c r="HB136" s="44"/>
      <c r="HC136" s="44"/>
      <c r="HD136" s="44"/>
      <c r="HE136" s="45"/>
      <c r="HF136" s="45"/>
      <c r="HG136" s="45"/>
      <c r="HH136" s="35"/>
      <c r="HJ136" s="46"/>
      <c r="HK136" s="67"/>
      <c r="HL136" s="44"/>
      <c r="HM136" s="44"/>
      <c r="HN136" s="44"/>
      <c r="HO136" s="23"/>
      <c r="HP136" s="44"/>
      <c r="HQ136" s="44"/>
      <c r="HR136" s="44"/>
      <c r="HS136" s="45"/>
      <c r="HT136" s="45"/>
      <c r="HU136" s="45"/>
      <c r="HV136" s="35"/>
      <c r="HW136" s="61"/>
      <c r="HX136" s="46"/>
      <c r="HY136" s="44"/>
      <c r="HZ136" s="44"/>
      <c r="IA136" s="44"/>
      <c r="IB136" s="44"/>
      <c r="IC136" s="23"/>
      <c r="ID136" s="44"/>
      <c r="IE136" s="44"/>
      <c r="IF136" s="132"/>
      <c r="IG136" s="126"/>
      <c r="IH136" s="129"/>
      <c r="II136" s="45"/>
      <c r="IJ136" s="35"/>
      <c r="IL136" s="46"/>
      <c r="IM136" s="44"/>
      <c r="IN136" s="44"/>
      <c r="IO136" s="44"/>
      <c r="IP136" s="44"/>
      <c r="IQ136" s="23"/>
      <c r="IR136" s="44"/>
      <c r="IS136" s="44"/>
      <c r="IT136" s="132"/>
      <c r="IU136" s="126"/>
      <c r="IV136" s="129"/>
      <c r="IW136" s="45"/>
      <c r="IX136" s="35"/>
      <c r="IY136" s="33"/>
      <c r="IZ136" s="46"/>
      <c r="JA136" s="44"/>
      <c r="JB136" s="90"/>
      <c r="JC136" s="44"/>
      <c r="JD136" s="44"/>
      <c r="JE136" s="23"/>
      <c r="JF136" s="44"/>
      <c r="JG136" s="44"/>
      <c r="JH136" s="122"/>
      <c r="JI136" s="130"/>
      <c r="JJ136" s="45"/>
      <c r="JK136" s="45"/>
      <c r="JL136" s="35"/>
      <c r="JM136" s="27"/>
      <c r="JN136" s="46"/>
      <c r="JO136" s="44"/>
      <c r="JP136" s="44"/>
      <c r="JQ136" s="44"/>
      <c r="JR136" s="44"/>
      <c r="JS136" s="23"/>
      <c r="JT136" s="44"/>
      <c r="JU136" s="44"/>
      <c r="JV136" s="132"/>
      <c r="JW136" s="126"/>
      <c r="JX136" s="129"/>
      <c r="JY136" s="45"/>
      <c r="JZ136" s="35"/>
      <c r="KA136" s="61"/>
      <c r="KB136" s="46"/>
      <c r="KC136" s="44"/>
      <c r="KD136" s="90"/>
      <c r="KE136" s="44"/>
      <c r="KF136" s="44"/>
      <c r="KG136" s="23"/>
      <c r="KH136" s="44"/>
      <c r="KI136" s="44"/>
      <c r="KJ136" s="122"/>
      <c r="KK136" s="130"/>
      <c r="KL136" s="45"/>
      <c r="KM136" s="45"/>
      <c r="KN136" s="35"/>
      <c r="KO136" s="27"/>
      <c r="KP136" s="46"/>
      <c r="KQ136" s="44"/>
      <c r="KR136" s="44"/>
      <c r="KS136" s="44"/>
      <c r="KT136" s="44"/>
      <c r="KU136" s="23"/>
      <c r="KV136" s="44"/>
      <c r="KW136" s="44"/>
      <c r="KX136" s="132"/>
      <c r="KY136" s="126"/>
      <c r="KZ136" s="129"/>
      <c r="LA136" s="45"/>
      <c r="LB136" s="35"/>
      <c r="LC136" s="27"/>
      <c r="LD136" s="46"/>
      <c r="LE136" s="23"/>
      <c r="LF136" s="44"/>
      <c r="LG136" s="44"/>
      <c r="LH136" s="44"/>
      <c r="LI136" s="23"/>
      <c r="LJ136" s="44"/>
      <c r="LK136" s="66"/>
      <c r="LL136" s="24"/>
      <c r="LM136" s="126"/>
      <c r="LN136" s="129"/>
      <c r="LO136" s="45"/>
      <c r="LP136" s="35"/>
      <c r="LQ136" s="27"/>
      <c r="LR136" s="46"/>
      <c r="LS136" s="67"/>
      <c r="LT136" s="44"/>
      <c r="LU136" s="44"/>
      <c r="LV136" s="44"/>
      <c r="LW136" s="23"/>
      <c r="LX136" s="44"/>
      <c r="LY136" s="44"/>
      <c r="LZ136" s="44"/>
      <c r="MA136" s="45"/>
      <c r="MB136" s="45"/>
      <c r="MC136" s="45"/>
      <c r="MD136" s="35"/>
      <c r="ME136" s="27"/>
      <c r="MF136" s="46"/>
      <c r="MG136" s="67"/>
      <c r="MH136" s="44"/>
      <c r="MI136" s="44"/>
      <c r="MJ136" s="44"/>
      <c r="MK136" s="23"/>
      <c r="ML136" s="44"/>
      <c r="MM136" s="44"/>
      <c r="MN136" s="44"/>
      <c r="MO136" s="45"/>
      <c r="MP136" s="45"/>
      <c r="MQ136" s="45"/>
      <c r="MR136" s="35"/>
      <c r="MS136" s="27"/>
      <c r="MT136" s="46"/>
      <c r="MU136" s="67"/>
      <c r="MV136" s="44"/>
      <c r="MW136" s="44"/>
      <c r="MX136" s="44"/>
      <c r="MY136" s="23"/>
      <c r="MZ136" s="44"/>
      <c r="NA136" s="44"/>
      <c r="NB136" s="44"/>
      <c r="NC136" s="45"/>
      <c r="ND136" s="45"/>
      <c r="NE136" s="45"/>
      <c r="NF136" s="35"/>
      <c r="NG136" s="27"/>
      <c r="NH136" s="46"/>
      <c r="NI136" s="67"/>
      <c r="NJ136" s="44"/>
      <c r="NK136" s="44"/>
      <c r="NL136" s="44"/>
      <c r="NM136" s="23"/>
      <c r="NN136" s="44"/>
      <c r="NO136" s="44"/>
      <c r="NP136" s="44"/>
      <c r="NQ136" s="45"/>
      <c r="NR136" s="45"/>
      <c r="NS136" s="45"/>
      <c r="NT136" s="35"/>
    </row>
    <row r="137" spans="1:384" x14ac:dyDescent="0.2">
      <c r="A137" s="38"/>
      <c r="B137" s="39"/>
      <c r="C137" s="40"/>
      <c r="D137" s="40"/>
      <c r="E137" s="41"/>
      <c r="F137" s="41"/>
      <c r="G137" s="40"/>
      <c r="H137" s="42"/>
      <c r="I137" s="44"/>
      <c r="J137" s="44"/>
      <c r="K137" s="44"/>
      <c r="L137" s="44"/>
      <c r="M137" s="23"/>
      <c r="N137" s="44"/>
      <c r="O137" s="113"/>
      <c r="P137" s="113"/>
      <c r="Q137" s="44"/>
      <c r="R137" s="44"/>
      <c r="S137" s="44"/>
      <c r="T137" s="35"/>
      <c r="U137" s="27"/>
      <c r="V137" s="46"/>
      <c r="W137" s="67"/>
      <c r="X137" s="44"/>
      <c r="Y137" s="44"/>
      <c r="Z137" s="44"/>
      <c r="AA137" s="23"/>
      <c r="AB137" s="44"/>
      <c r="AC137" s="113"/>
      <c r="AD137" s="113"/>
      <c r="AE137" s="44"/>
      <c r="AF137" s="44"/>
      <c r="AG137" s="44"/>
      <c r="AH137" s="35"/>
      <c r="AI137" s="27"/>
      <c r="AJ137" s="46"/>
      <c r="AK137" s="44"/>
      <c r="AL137" s="44"/>
      <c r="AM137" s="44"/>
      <c r="AN137" s="44"/>
      <c r="AO137" s="23"/>
      <c r="AP137" s="44"/>
      <c r="AQ137" s="44"/>
      <c r="AR137" s="44"/>
      <c r="AS137" s="44"/>
      <c r="AT137" s="44"/>
      <c r="AU137" s="44"/>
      <c r="AV137" s="35"/>
      <c r="AW137" s="27"/>
      <c r="AX137" s="46"/>
      <c r="AY137" s="43"/>
      <c r="AZ137" s="43"/>
      <c r="BA137" s="44"/>
      <c r="BB137" s="44"/>
      <c r="BC137" s="23"/>
      <c r="BD137" s="44"/>
      <c r="BE137" s="44"/>
      <c r="BF137" s="44"/>
      <c r="BG137" s="44"/>
      <c r="BH137" s="44"/>
      <c r="BI137" s="44"/>
      <c r="BJ137" s="35"/>
      <c r="BK137" s="50"/>
      <c r="BL137" s="329" t="s">
        <v>38</v>
      </c>
      <c r="BM137" s="329"/>
      <c r="BN137" s="133">
        <f>SUM(BN75,BN79,BN83,BN87,BN91,BN95,BN99,BN103,BN107,BN111,BN115,BN119,BN123)*100</f>
        <v>27200</v>
      </c>
      <c r="BO137" s="67"/>
      <c r="BP137" s="44"/>
      <c r="BQ137" s="23">
        <f>BN137/BR137</f>
        <v>3885.7142857142858</v>
      </c>
      <c r="BR137" s="133">
        <f>SUM(BR75,BR79,BR83,BR87,BR92,BR95,BR100,BR103,BR107,BR111,BR115,BR119,BR123)</f>
        <v>7</v>
      </c>
      <c r="BS137" s="44"/>
      <c r="BT137" s="53" t="str">
        <f t="shared" ref="BT137:BU140" si="672">BT75</f>
        <v>キティギャルマスコット</v>
      </c>
      <c r="BU137" s="43">
        <f t="shared" si="672"/>
        <v>660</v>
      </c>
      <c r="BV137" s="133">
        <f>SUM(BV75,BV79,BV83,BV87,BV91,BV95,BV99,BV103,BV107,BV111,BV115,BV119,BV123)</f>
        <v>4620</v>
      </c>
      <c r="BW137" s="113">
        <f>BV137/BN137</f>
        <v>0.1698529411764706</v>
      </c>
      <c r="BX137" s="35"/>
      <c r="BY137" s="27"/>
      <c r="BZ137" s="329" t="s">
        <v>38</v>
      </c>
      <c r="CA137" s="329"/>
      <c r="CB137" s="133">
        <f>SUM(CB75,CB79,CB83,CB87,CB91,CB95,CB99,CB103,CB107,CB111,CB115,CB119,CB123)*100</f>
        <v>23300</v>
      </c>
      <c r="CC137" s="67"/>
      <c r="CD137" s="44"/>
      <c r="CE137" s="23">
        <f>CB137/CF137</f>
        <v>5825</v>
      </c>
      <c r="CF137" s="133">
        <f>SUM(CF75,CF79,CF83,CF87,CF92,CF95,CF100,CF103,CF107,CF111,CF115,CF119,CF123)</f>
        <v>4</v>
      </c>
      <c r="CG137" s="44"/>
      <c r="CH137" s="68" t="str">
        <f t="shared" ref="CH137:CI140" si="673">CH75</f>
        <v>サンリオケープポーチ</v>
      </c>
      <c r="CI137" s="43">
        <f t="shared" si="673"/>
        <v>900</v>
      </c>
      <c r="CJ137" s="133">
        <f>SUM(CJ75,CJ79,CJ83,CJ87,CJ91,CJ95,CJ99,CJ103,CJ107,CJ111,CJ115,CJ119,CJ123)</f>
        <v>4500</v>
      </c>
      <c r="CK137" s="113">
        <f>CJ137/CB137</f>
        <v>0.19313304721030042</v>
      </c>
      <c r="CL137" s="35"/>
      <c r="CM137" s="27"/>
      <c r="CN137" s="329" t="s">
        <v>38</v>
      </c>
      <c r="CO137" s="329"/>
      <c r="CP137" s="133">
        <f>SUM(CP75,CP79,CP83,CP87,CP91,CP95,CP99,CP103,CP107,CP111,CP115,CP119,CP123)*100</f>
        <v>35900</v>
      </c>
      <c r="CQ137" s="67"/>
      <c r="CR137" s="44"/>
      <c r="CS137" s="23">
        <f>CP137/CT137</f>
        <v>2564.2857142857142</v>
      </c>
      <c r="CT137" s="133">
        <f>SUM(CT75,CT79,CT83,CT87,CT92,CT95,CT100,CT103,CT107,CT111,CT115,CT119,CT123)</f>
        <v>14</v>
      </c>
      <c r="CU137" s="44"/>
      <c r="CV137" s="53" t="str">
        <f t="shared" ref="CV137:CW140" si="674">CV75</f>
        <v>ゲーム機柄イヤホン</v>
      </c>
      <c r="CW137" s="43">
        <f t="shared" si="674"/>
        <v>1100</v>
      </c>
      <c r="CX137" s="133">
        <f>SUM(CX75,CX79,CX83,CX87,CX91,CX95,CX99,CX103,CX107,CX111,CX115,CX119,CX123)</f>
        <v>16500</v>
      </c>
      <c r="CY137" s="113">
        <f>CX137/CP137</f>
        <v>0.4596100278551532</v>
      </c>
      <c r="CZ137" s="35"/>
      <c r="DA137" s="58"/>
      <c r="DB137" s="329" t="s">
        <v>38</v>
      </c>
      <c r="DC137" s="329"/>
      <c r="DD137" s="133">
        <f>SUM(DD75,DD79,DD83,DD87,DD91,DD95,DD99,DD103,DD107,DD111,DD115,DD119,DD123)*100</f>
        <v>26900</v>
      </c>
      <c r="DE137" s="67"/>
      <c r="DF137" s="44"/>
      <c r="DG137" s="23">
        <f>DD137/DH137</f>
        <v>2241.6666666666665</v>
      </c>
      <c r="DH137" s="133">
        <f>SUM(DH75,DH79,DH83,DH87,DH92,DH95,DH100,DH103,DH107,DH111,DH115,DH119,DH123)</f>
        <v>12</v>
      </c>
      <c r="DI137" s="44"/>
      <c r="DJ137" s="53" t="str">
        <f t="shared" ref="DJ137:DK140" si="675">DJ75</f>
        <v>クーリッシュイヤホン</v>
      </c>
      <c r="DK137" s="43">
        <f t="shared" si="675"/>
        <v>1100</v>
      </c>
      <c r="DL137" s="133">
        <f>SUM(DL75,DL79,DL83,DL87,DL91,DL95,DL99,DL103,DL107,DL111,DL115,DL119,DL123)</f>
        <v>13200</v>
      </c>
      <c r="DM137" s="113">
        <f>DL137/DD137</f>
        <v>0.49070631970260226</v>
      </c>
      <c r="DN137" s="35"/>
      <c r="DO137" s="27"/>
      <c r="DP137" s="329" t="s">
        <v>38</v>
      </c>
      <c r="DQ137" s="329"/>
      <c r="DR137" s="133">
        <f>SUM(DR75,DR79,DR83,DR87,DR91,DR95,DR99,DR103,DR107,DR111,DR115,DR119,DR123)*100</f>
        <v>14900</v>
      </c>
      <c r="DS137" s="67"/>
      <c r="DT137" s="44"/>
      <c r="DU137" s="23">
        <f>DR137/DV137</f>
        <v>2483.3333333333335</v>
      </c>
      <c r="DV137" s="133">
        <f>SUM(DV75,DV79,DV83,DV87,DV92,DV95,DV100,DV103,DV107,DV111,DV115,DV119,DV123)</f>
        <v>6</v>
      </c>
      <c r="DW137" s="44"/>
      <c r="DX137" s="53" t="str">
        <f t="shared" ref="DX137:DY140" si="676">DX75</f>
        <v>ジャグラーイヤホン</v>
      </c>
      <c r="DY137" s="43">
        <f t="shared" si="676"/>
        <v>700</v>
      </c>
      <c r="DZ137" s="133">
        <f>SUM(DZ75,DZ79,DZ83,DZ87,DZ91,DZ95,DZ99,DZ103,DZ107,DZ111,DZ115,DZ119,DZ123)</f>
        <v>7000</v>
      </c>
      <c r="EA137" s="113">
        <f>DZ137/DR137</f>
        <v>0.46979865771812079</v>
      </c>
      <c r="EB137" s="35"/>
      <c r="EC137" s="27"/>
      <c r="ED137" s="46"/>
      <c r="EE137" s="67"/>
      <c r="EF137" s="44"/>
      <c r="EG137" s="44"/>
      <c r="EH137" s="44"/>
      <c r="EI137" s="23"/>
      <c r="EJ137" s="44"/>
      <c r="EK137" s="113"/>
      <c r="EL137" s="113"/>
      <c r="EM137" s="44"/>
      <c r="EN137" s="44"/>
      <c r="EO137" s="44"/>
      <c r="EP137" s="35"/>
      <c r="EQ137" s="27"/>
      <c r="ER137" s="46"/>
      <c r="FA137" s="44"/>
      <c r="FB137" s="44"/>
      <c r="FC137" s="44"/>
      <c r="FD137" s="35"/>
      <c r="FE137" s="137"/>
      <c r="FF137" s="46"/>
      <c r="FG137" s="67"/>
      <c r="FH137" s="44"/>
      <c r="FI137" s="44"/>
      <c r="FJ137" s="44"/>
      <c r="FK137" s="23"/>
      <c r="FL137" s="44"/>
      <c r="FM137" s="113"/>
      <c r="FN137" s="113"/>
      <c r="FO137" s="44"/>
      <c r="FP137" s="44"/>
      <c r="FQ137" s="44"/>
      <c r="FR137" s="35"/>
      <c r="FS137" s="137"/>
      <c r="FT137" s="46"/>
      <c r="FU137" s="67"/>
      <c r="FV137" s="44"/>
      <c r="FW137" s="44"/>
      <c r="FX137" s="44"/>
      <c r="FY137" s="23"/>
      <c r="FZ137" s="44"/>
      <c r="GA137" s="113"/>
      <c r="GB137" s="113"/>
      <c r="GC137" s="44"/>
      <c r="GD137" s="44"/>
      <c r="GE137" s="44"/>
      <c r="GF137" s="35"/>
      <c r="GG137" s="136"/>
      <c r="GH137" s="46"/>
      <c r="GI137" s="67"/>
      <c r="GJ137" s="44"/>
      <c r="GK137" s="44"/>
      <c r="GL137" s="44"/>
      <c r="GM137" s="23"/>
      <c r="GN137" s="44"/>
      <c r="GO137" s="113"/>
      <c r="GP137" s="113"/>
      <c r="GQ137" s="44"/>
      <c r="GR137" s="44"/>
      <c r="GS137" s="44"/>
      <c r="GT137" s="35"/>
      <c r="GU137" s="27"/>
      <c r="GV137" s="46"/>
      <c r="GW137" s="67"/>
      <c r="GX137" s="44"/>
      <c r="GY137" s="44"/>
      <c r="GZ137" s="44"/>
      <c r="HA137" s="23"/>
      <c r="HB137" s="44"/>
      <c r="HC137" s="113"/>
      <c r="HD137" s="113"/>
      <c r="HE137" s="44"/>
      <c r="HF137" s="44"/>
      <c r="HG137" s="44"/>
      <c r="HH137" s="35"/>
      <c r="HI137" s="137"/>
      <c r="HJ137" s="46"/>
      <c r="HK137" s="67"/>
      <c r="HL137" s="44"/>
      <c r="HM137" s="44"/>
      <c r="HN137" s="44"/>
      <c r="HO137" s="23"/>
      <c r="HP137" s="44"/>
      <c r="HQ137" s="113"/>
      <c r="HR137" s="113"/>
      <c r="HS137" s="44"/>
      <c r="HT137" s="44"/>
      <c r="HU137" s="44"/>
      <c r="HV137" s="35"/>
      <c r="HW137" s="134"/>
      <c r="HX137" s="329" t="s">
        <v>38</v>
      </c>
      <c r="HY137" s="329"/>
      <c r="HZ137" s="133">
        <f>SUM(HZ75,HZ79,HZ83,HZ87,HZ91,HZ95,HZ99,HZ103,HZ107,HZ111,HZ115,HZ119,HZ123)*100</f>
        <v>52700</v>
      </c>
      <c r="IA137" s="67"/>
      <c r="IB137" s="44"/>
      <c r="IC137" s="23">
        <f>HZ137/ID137</f>
        <v>3764.2857142857142</v>
      </c>
      <c r="ID137" s="133">
        <f>SUM(ID75,ID79,ID83,ID87,ID92,ID95,ID100,ID103,ID107,ID111,ID115,ID119,ID123)</f>
        <v>14</v>
      </c>
      <c r="IE137" s="44"/>
      <c r="IF137" s="53" t="str">
        <f t="shared" ref="IF137:IG140" si="677">IF75</f>
        <v>マスカットボンボン</v>
      </c>
      <c r="IG137" s="43">
        <f t="shared" si="677"/>
        <v>500</v>
      </c>
      <c r="IH137" s="133">
        <f>SUM(IH75,IH79,IH83,IH87,IH91,IH95,IH99,IH103,IH107,IH111,IH115,IH119,IH123)</f>
        <v>22900</v>
      </c>
      <c r="II137" s="113">
        <f>IH137/HZ137</f>
        <v>0.43453510436432635</v>
      </c>
      <c r="IJ137" s="35"/>
      <c r="IK137" s="137"/>
      <c r="IL137" s="329" t="s">
        <v>38</v>
      </c>
      <c r="IM137" s="329"/>
      <c r="IN137" s="133">
        <f>SUM(IN75,IN79,IN83,IN87,IN91,IN95,IN99,IN103,IN107,IN111,IN115,IN119,IN123)*100</f>
        <v>38300</v>
      </c>
      <c r="IO137" s="67"/>
      <c r="IP137" s="44"/>
      <c r="IQ137" s="23">
        <f>IN137/IR137</f>
        <v>12766.666666666666</v>
      </c>
      <c r="IR137" s="133">
        <f>SUM(IR75,IR79,IR83,IR87,IR92,IR95,IR100,IR103,IR107,IR111,IR115,IR119,IR123)</f>
        <v>3</v>
      </c>
      <c r="IS137" s="44"/>
      <c r="IT137" s="53" t="str">
        <f t="shared" ref="IT137:IU140" si="678">IT75</f>
        <v>キティボアバンスクリップ</v>
      </c>
      <c r="IU137" s="43">
        <f t="shared" si="678"/>
        <v>1100</v>
      </c>
      <c r="IV137" s="133">
        <f>SUM(IV75,IV79,IV83,IV87,IV91,IV95,IV99,IV103,IV107,IV111,IV115,IV119,IV123)</f>
        <v>4400</v>
      </c>
      <c r="IW137" s="113">
        <f>IV137/IN137</f>
        <v>0.11488250652741515</v>
      </c>
      <c r="IX137" s="35"/>
      <c r="IY137" s="33"/>
      <c r="IZ137" s="329" t="s">
        <v>38</v>
      </c>
      <c r="JA137" s="329"/>
      <c r="JB137" s="133">
        <f>SUM(JB75,JB79,JB83,JB87,JB91,JB95,JB99,JB103,JB107,JB111,JB115,JB119,JB123)*100</f>
        <v>25500</v>
      </c>
      <c r="JC137" s="67"/>
      <c r="JD137" s="44"/>
      <c r="JE137" s="23">
        <f>JB137/JF137</f>
        <v>5100</v>
      </c>
      <c r="JF137" s="133">
        <f>SUM(JF75,JF79,JF83,JF87,JF92,JF95,JF100,JF103,JF107,JF111,JF115,JF119,JF123)</f>
        <v>5</v>
      </c>
      <c r="JG137" s="44"/>
      <c r="JH137" s="53" t="str">
        <f t="shared" ref="JH137:JI140" si="679">JH75</f>
        <v>サンリオデニムポーチ</v>
      </c>
      <c r="JI137" s="43">
        <f t="shared" si="679"/>
        <v>1300</v>
      </c>
      <c r="JJ137" s="133">
        <f>SUM(JJ75,JJ79,JJ83,JJ87,JJ91,JJ95,JJ99,JJ103,JJ107,JJ111,JJ115,JJ119,JJ123)</f>
        <v>5200</v>
      </c>
      <c r="JK137" s="113">
        <f>JJ137/JB137</f>
        <v>0.20392156862745098</v>
      </c>
      <c r="JL137" s="35"/>
      <c r="JM137" s="27"/>
      <c r="JN137" s="329" t="s">
        <v>38</v>
      </c>
      <c r="JO137" s="329"/>
      <c r="JP137" s="133">
        <f>SUM(JP75,JP79,JP83,JP87,JP91,JP95,JP99,JP103,JP107,JP111,JP115,JP119,JP123)*100</f>
        <v>31400</v>
      </c>
      <c r="JQ137" s="67"/>
      <c r="JR137" s="44"/>
      <c r="JS137" s="23">
        <f>JP137/JT137</f>
        <v>5233.333333333333</v>
      </c>
      <c r="JT137" s="133">
        <f>SUM(JT75,JT79,JT83,JT87,JT92,JT95,JT100,JT103,JT107,JT111,JT115,JT119,JT123)</f>
        <v>6</v>
      </c>
      <c r="JU137" s="44"/>
      <c r="JV137" s="53" t="str">
        <f t="shared" ref="JV137:JW140" si="680">JV75</f>
        <v>モンチッチがま口</v>
      </c>
      <c r="JW137" s="43">
        <f t="shared" si="680"/>
        <v>400</v>
      </c>
      <c r="JX137" s="133">
        <f>SUM(JX75,JX79,JX83,JX87,JX91,JX95,JX99,JX103,JX107,JX111,JX115,JX119,JX123)</f>
        <v>2000</v>
      </c>
      <c r="JY137" s="113">
        <f>JX137/JP137</f>
        <v>6.3694267515923567E-2</v>
      </c>
      <c r="JZ137" s="35"/>
      <c r="KA137" s="134"/>
      <c r="KB137" s="329" t="s">
        <v>38</v>
      </c>
      <c r="KC137" s="329"/>
      <c r="KD137" s="133">
        <f>SUM(KD75,KD79,KD83,KD87,KD91,KD95,KD99,KD103,KD107,KD111,KD115,KD119,KD123)*100</f>
        <v>28800</v>
      </c>
      <c r="KE137" s="67"/>
      <c r="KF137" s="44"/>
      <c r="KG137" s="23">
        <f>KD137/KH137</f>
        <v>7200</v>
      </c>
      <c r="KH137" s="133">
        <f>SUM(KH75,KH79,KH83,KH87,KH92,KH95,KH100,KH103,KH107,KH111,KH115,KH119,KH123)</f>
        <v>4</v>
      </c>
      <c r="KI137" s="44"/>
      <c r="KJ137" s="53" t="str">
        <f t="shared" ref="KJ137:KK140" si="681">KJ75</f>
        <v>サンリオ豹柄キーケース</v>
      </c>
      <c r="KK137" s="43">
        <f t="shared" si="681"/>
        <v>1100</v>
      </c>
      <c r="KL137" s="133">
        <f>SUM(KL75,KL79,KL83,KL87,KL91,KL95,KL99,KL103,KL107,KL111,KL115,KL119,KL123)</f>
        <v>3300</v>
      </c>
      <c r="KM137" s="113">
        <f>KL137/KD137</f>
        <v>0.11458333333333333</v>
      </c>
      <c r="KN137" s="35"/>
      <c r="KO137" s="27"/>
      <c r="KP137" s="329" t="s">
        <v>38</v>
      </c>
      <c r="KQ137" s="329"/>
      <c r="KR137" s="133">
        <f>SUM(KR75,KR79,KR83,KR87,KR91,KR95,KR99,KR103,KR107,KR111,KR115,KR119,KR123)*100</f>
        <v>14300</v>
      </c>
      <c r="KS137" s="67"/>
      <c r="KT137" s="44"/>
      <c r="KU137" s="23">
        <f>KR137/KV137</f>
        <v>1588.8888888888889</v>
      </c>
      <c r="KV137" s="133">
        <f>SUM(KV75,KV79,KV83,KV87,KV92,KV95,KV100,KV103,KV107,KV111,KV115,KV119,KV123)</f>
        <v>9</v>
      </c>
      <c r="KW137" s="44"/>
      <c r="KX137" s="53" t="str">
        <f t="shared" ref="KX137:KY140" si="682">KX75</f>
        <v>キティボアバンスクリップ</v>
      </c>
      <c r="KY137" s="43">
        <f t="shared" si="682"/>
        <v>1100</v>
      </c>
      <c r="KZ137" s="133">
        <f>SUM(KZ75,KZ79,KZ83,KZ87,KZ91,KZ95,KZ99,KZ103,KZ107,KZ111,KZ115,KZ119,KZ123)</f>
        <v>13200</v>
      </c>
      <c r="LA137" s="113">
        <f>KZ137/KR137</f>
        <v>0.92307692307692313</v>
      </c>
      <c r="LB137" s="35"/>
      <c r="LC137" s="27"/>
      <c r="LD137" s="46"/>
      <c r="LG137" s="44"/>
      <c r="LH137" s="44"/>
      <c r="LI137" s="23"/>
      <c r="LJ137" s="44"/>
      <c r="LK137" s="44"/>
      <c r="LL137" s="53"/>
      <c r="LM137" s="43"/>
      <c r="LN137" s="135"/>
      <c r="LO137" s="113"/>
      <c r="LP137" s="35"/>
      <c r="LQ137" s="27"/>
      <c r="LR137" s="46"/>
      <c r="LS137" s="67"/>
      <c r="LT137" s="44"/>
      <c r="LU137" s="44"/>
      <c r="LV137" s="44"/>
      <c r="LW137" s="23"/>
      <c r="LX137" s="44"/>
      <c r="LY137" s="113"/>
      <c r="LZ137" s="113"/>
      <c r="MA137" s="44"/>
      <c r="MB137" s="44"/>
      <c r="MC137" s="44"/>
      <c r="MD137" s="35"/>
      <c r="ME137" s="27"/>
      <c r="MF137" s="46"/>
      <c r="MG137" s="67"/>
      <c r="MH137" s="44"/>
      <c r="MI137" s="44"/>
      <c r="MJ137" s="44"/>
      <c r="MK137" s="23"/>
      <c r="ML137" s="44"/>
      <c r="MM137" s="113"/>
      <c r="MN137" s="113"/>
      <c r="MO137" s="44"/>
      <c r="MP137" s="44"/>
      <c r="MQ137" s="44"/>
      <c r="MR137" s="35"/>
      <c r="MS137" s="27"/>
      <c r="MT137" s="46"/>
      <c r="MU137" s="67"/>
      <c r="MV137" s="44"/>
      <c r="MW137" s="44"/>
      <c r="MX137" s="44"/>
      <c r="MY137" s="23"/>
      <c r="MZ137" s="44"/>
      <c r="NA137" s="113"/>
      <c r="NB137" s="113"/>
      <c r="NC137" s="44"/>
      <c r="ND137" s="44"/>
      <c r="NE137" s="44"/>
      <c r="NF137" s="35"/>
      <c r="NG137" s="27"/>
      <c r="NH137" s="46"/>
      <c r="NI137" s="67"/>
      <c r="NJ137" s="44"/>
      <c r="NK137" s="44"/>
      <c r="NL137" s="44"/>
      <c r="NM137" s="23"/>
      <c r="NN137" s="44"/>
      <c r="NO137" s="113"/>
      <c r="NP137" s="113"/>
      <c r="NQ137" s="44"/>
      <c r="NR137" s="44"/>
      <c r="NS137" s="44"/>
      <c r="NT137" s="35"/>
    </row>
    <row r="138" spans="1:384" x14ac:dyDescent="0.2">
      <c r="A138" s="38"/>
      <c r="B138" s="138"/>
      <c r="C138" s="40"/>
      <c r="D138" s="40"/>
      <c r="E138" s="41"/>
      <c r="F138" s="283"/>
      <c r="G138" s="139"/>
      <c r="H138" s="140"/>
      <c r="I138" s="66"/>
      <c r="J138" s="67"/>
      <c r="K138" s="44"/>
      <c r="L138" s="44"/>
      <c r="M138" s="23"/>
      <c r="N138" s="44"/>
      <c r="O138" s="113"/>
      <c r="P138" s="113"/>
      <c r="Q138" s="44"/>
      <c r="R138" s="44"/>
      <c r="S138" s="44"/>
      <c r="T138" s="35"/>
      <c r="U138" s="27"/>
      <c r="V138" s="46"/>
      <c r="W138" s="44"/>
      <c r="X138" s="44"/>
      <c r="Y138" s="44"/>
      <c r="Z138" s="44"/>
      <c r="AA138" s="23"/>
      <c r="AB138" s="44"/>
      <c r="AC138" s="113"/>
      <c r="AD138" s="113"/>
      <c r="AE138" s="44"/>
      <c r="AF138" s="44"/>
      <c r="AG138" s="44"/>
      <c r="AH138" s="35"/>
      <c r="AI138" s="27"/>
      <c r="AJ138" s="46"/>
      <c r="AK138" s="44"/>
      <c r="AL138" s="44"/>
      <c r="AM138" s="44"/>
      <c r="AN138" s="44"/>
      <c r="AO138" s="23"/>
      <c r="AP138" s="44"/>
      <c r="AQ138" s="44"/>
      <c r="AR138" s="44"/>
      <c r="AS138" s="44"/>
      <c r="AT138" s="44"/>
      <c r="AU138" s="44"/>
      <c r="AV138" s="35"/>
      <c r="AW138" s="27"/>
      <c r="AX138" s="46"/>
      <c r="AY138" s="44"/>
      <c r="AZ138" s="44"/>
      <c r="BA138" s="44"/>
      <c r="BB138" s="44"/>
      <c r="BC138" s="23"/>
      <c r="BD138" s="44"/>
      <c r="BE138" s="44"/>
      <c r="BF138" s="44"/>
      <c r="BG138" s="44"/>
      <c r="BH138" s="44"/>
      <c r="BI138" s="44"/>
      <c r="BJ138" s="35"/>
      <c r="BK138" s="50"/>
      <c r="BL138" s="329" t="s">
        <v>38</v>
      </c>
      <c r="BM138" s="329"/>
      <c r="BN138" s="133">
        <f>SUM(BN76,BN80,BN84,BN88,BN92,BN96,BN100,BN104,BN108,BN112,BN116,BN120,BN124)*100</f>
        <v>26300</v>
      </c>
      <c r="BO138" s="67"/>
      <c r="BP138" s="44"/>
      <c r="BQ138" s="23">
        <f>BN138/BR138</f>
        <v>2922.2222222222222</v>
      </c>
      <c r="BR138" s="133">
        <f>SUM(BR76,BR80,BR84,BR88,BR92,BR96,BR99,BR104,BR108,BR112,BR116,BR120,BR124)</f>
        <v>9</v>
      </c>
      <c r="BS138" s="44"/>
      <c r="BT138" s="53" t="str">
        <f t="shared" si="672"/>
        <v>雪見イヤホン</v>
      </c>
      <c r="BU138" s="43">
        <f t="shared" si="672"/>
        <v>1100</v>
      </c>
      <c r="BV138" s="133">
        <f>SUM(BV76,BV80,BV84,BV88,BV92,BV96,BV99,BV104,BV108,BV112,BV116,BV120,BV124)</f>
        <v>10860</v>
      </c>
      <c r="BW138" s="113">
        <f>BV138/BN138</f>
        <v>0.41292775665399239</v>
      </c>
      <c r="BX138" s="35"/>
      <c r="BY138" s="27"/>
      <c r="BZ138" s="329" t="s">
        <v>38</v>
      </c>
      <c r="CA138" s="329"/>
      <c r="CB138" s="133">
        <f>SUM(CB76,CB80,CB84,CB88,CB92,CB96,CB100,CB104,CB108,CB112,CB116,CB120,CB124)*100</f>
        <v>19100</v>
      </c>
      <c r="CC138" s="67"/>
      <c r="CD138" s="44"/>
      <c r="CE138" s="23">
        <f>CB138/CF138</f>
        <v>6366.666666666667</v>
      </c>
      <c r="CF138" s="133">
        <f>SUM(CF76,CF80,CF84,CF88,CF92,CF96,CF99,CF104,CF108,CF112,CF116,CF120,CF124)</f>
        <v>3</v>
      </c>
      <c r="CG138" s="44"/>
      <c r="CH138" s="68" t="str">
        <f t="shared" si="673"/>
        <v>モンチッチケース</v>
      </c>
      <c r="CI138" s="43">
        <f t="shared" si="673"/>
        <v>1000</v>
      </c>
      <c r="CJ138" s="133">
        <f>SUM(CJ76,CJ80,CJ84,CJ88,CJ92,CJ96,CJ99,CJ104,CJ108,CJ112,CJ116,CJ120,CJ124)</f>
        <v>3000</v>
      </c>
      <c r="CK138" s="113">
        <f>CJ138/CB138</f>
        <v>0.15706806282722513</v>
      </c>
      <c r="CL138" s="35"/>
      <c r="CM138" s="27"/>
      <c r="CN138" s="329" t="s">
        <v>38</v>
      </c>
      <c r="CO138" s="329"/>
      <c r="CP138" s="133">
        <f>SUM(CP76,CP80,CP84,CP88,CP92,CP96,CP100,CP104,CP108,CP112,CP116,CP120,CP124)*100</f>
        <v>13300</v>
      </c>
      <c r="CQ138" s="67"/>
      <c r="CR138" s="44"/>
      <c r="CS138" s="23">
        <f>CP138/CT138</f>
        <v>2660</v>
      </c>
      <c r="CT138" s="133">
        <f>SUM(CT76,CT80,CT84,CT88,CT92,CT96,CT99,CT104,CT108,CT112,CT116,CT120,CT124)</f>
        <v>5</v>
      </c>
      <c r="CU138" s="44"/>
      <c r="CV138" s="53" t="str">
        <f t="shared" si="674"/>
        <v>モンチッチがま口</v>
      </c>
      <c r="CW138" s="43">
        <f t="shared" si="674"/>
        <v>0</v>
      </c>
      <c r="CX138" s="133">
        <f>SUM(CX76,CX80,CX84,CX88,CX92,CX96,CX99,CX104,CX108,CX112,CX116,CX120,CX124)</f>
        <v>3080</v>
      </c>
      <c r="CY138" s="113">
        <f>CX138/CP138</f>
        <v>0.23157894736842105</v>
      </c>
      <c r="CZ138" s="35"/>
      <c r="DA138" s="58"/>
      <c r="DB138" s="329" t="s">
        <v>38</v>
      </c>
      <c r="DC138" s="329"/>
      <c r="DD138" s="133">
        <f>SUM(DD76,DD80,DD84,DD88,DD92,DD96,DD100,DD104,DD108,DD112,DD116,DD120,DD124)*100</f>
        <v>20700</v>
      </c>
      <c r="DE138" s="67"/>
      <c r="DF138" s="44"/>
      <c r="DG138" s="23">
        <f>DD138/DH138</f>
        <v>559.45945945945948</v>
      </c>
      <c r="DH138" s="133">
        <f>SUM(DH76,DH80,DH84,DH88,DH92,DH96,DH99,DH104,DH108,DH112,DH116,DH120,DH124)</f>
        <v>37</v>
      </c>
      <c r="DI138" s="44"/>
      <c r="DJ138" s="53" t="str">
        <f t="shared" si="675"/>
        <v>サンリオリボンポーチ</v>
      </c>
      <c r="DK138" s="43">
        <f t="shared" si="675"/>
        <v>500</v>
      </c>
      <c r="DL138" s="133">
        <f>SUM(DL76,DL80,DL84,DL88,DL92,DL96,DL99,DL104,DL108,DL112,DL116,DL120,DL124)</f>
        <v>19100</v>
      </c>
      <c r="DM138" s="113">
        <f>DL138/DD138</f>
        <v>0.92270531400966183</v>
      </c>
      <c r="DN138" s="35"/>
      <c r="DO138" s="27"/>
      <c r="DP138" s="329" t="s">
        <v>38</v>
      </c>
      <c r="DQ138" s="329"/>
      <c r="DR138" s="133">
        <f>SUM(DR76,DR80,DR84,DR88,DR92,DR96,DR100,DR104,DR108,DR112,DR116,DR120,DR124)*100</f>
        <v>19900</v>
      </c>
      <c r="DS138" s="67"/>
      <c r="DT138" s="44"/>
      <c r="DU138" s="23">
        <f>DR138/DV138</f>
        <v>1809.090909090909</v>
      </c>
      <c r="DV138" s="133">
        <f>SUM(DV76,DV80,DV84,DV88,DV92,DV96,DV99,DV104,DV108,DV112,DV116,DV120,DV124)</f>
        <v>11</v>
      </c>
      <c r="DW138" s="44"/>
      <c r="DX138" s="53" t="str">
        <f t="shared" si="676"/>
        <v>ジャグラーサウンドボタン</v>
      </c>
      <c r="DY138" s="43">
        <f t="shared" si="676"/>
        <v>660</v>
      </c>
      <c r="DZ138" s="133">
        <f>SUM(DZ76,DZ80,DZ84,DZ88,DZ92,DZ96,DZ99,DZ104,DZ108,DZ112,DZ116,DZ120,DZ124)</f>
        <v>7260</v>
      </c>
      <c r="EA138" s="113">
        <f>DZ138/DR138</f>
        <v>0.36482412060301506</v>
      </c>
      <c r="EB138" s="35"/>
      <c r="EC138" s="27"/>
      <c r="ED138" s="46"/>
      <c r="EE138" s="44"/>
      <c r="EF138" s="44"/>
      <c r="EG138" s="44"/>
      <c r="EH138" s="44"/>
      <c r="EI138" s="23"/>
      <c r="EJ138" s="44"/>
      <c r="EK138" s="113"/>
      <c r="EL138" s="113"/>
      <c r="EM138" s="44"/>
      <c r="EN138" s="44"/>
      <c r="EO138" s="44"/>
      <c r="EP138" s="35"/>
      <c r="EQ138" s="27"/>
      <c r="ER138" s="46"/>
      <c r="ES138" s="44"/>
      <c r="ET138" s="44"/>
      <c r="EU138" s="44"/>
      <c r="EV138" s="44"/>
      <c r="EW138" s="23"/>
      <c r="EX138" s="44"/>
      <c r="EY138" s="44"/>
      <c r="EZ138" s="44"/>
      <c r="FA138" s="44"/>
      <c r="FB138" s="44"/>
      <c r="FC138" s="44"/>
      <c r="FD138" s="35"/>
      <c r="FE138" s="27"/>
      <c r="FF138" s="46"/>
      <c r="FG138" s="44"/>
      <c r="FH138" s="44"/>
      <c r="FI138" s="44"/>
      <c r="FJ138" s="44"/>
      <c r="FK138" s="23"/>
      <c r="FL138" s="44"/>
      <c r="FM138" s="113"/>
      <c r="FN138" s="113"/>
      <c r="FO138" s="44"/>
      <c r="FP138" s="44"/>
      <c r="FQ138" s="44"/>
      <c r="FR138" s="35"/>
      <c r="FS138" s="27"/>
      <c r="FT138" s="46"/>
      <c r="FU138" s="44"/>
      <c r="FV138" s="44"/>
      <c r="FW138" s="44"/>
      <c r="FX138" s="44"/>
      <c r="FY138" s="23"/>
      <c r="FZ138" s="44"/>
      <c r="GA138" s="113"/>
      <c r="GB138" s="113"/>
      <c r="GC138" s="44"/>
      <c r="GD138" s="44"/>
      <c r="GE138" s="44"/>
      <c r="GF138" s="35"/>
      <c r="GG138" s="65"/>
      <c r="GH138" s="46"/>
      <c r="GI138" s="44"/>
      <c r="GJ138" s="44"/>
      <c r="GK138" s="44"/>
      <c r="GL138" s="44"/>
      <c r="GM138" s="23"/>
      <c r="GN138" s="44"/>
      <c r="GO138" s="113"/>
      <c r="GP138" s="113"/>
      <c r="GQ138" s="44"/>
      <c r="GR138" s="44"/>
      <c r="GS138" s="44"/>
      <c r="GT138" s="35"/>
      <c r="GU138" s="27"/>
      <c r="GV138" s="46"/>
      <c r="GW138" s="44"/>
      <c r="GX138" s="44"/>
      <c r="GY138" s="44"/>
      <c r="GZ138" s="44"/>
      <c r="HA138" s="23"/>
      <c r="HB138" s="44"/>
      <c r="HC138" s="113"/>
      <c r="HD138" s="113"/>
      <c r="HE138" s="44"/>
      <c r="HF138" s="44"/>
      <c r="HG138" s="44"/>
      <c r="HH138" s="35"/>
      <c r="HI138" s="27"/>
      <c r="HJ138" s="46"/>
      <c r="HK138" s="44"/>
      <c r="HL138" s="44"/>
      <c r="HM138" s="44"/>
      <c r="HN138" s="44"/>
      <c r="HO138" s="23"/>
      <c r="HP138" s="44"/>
      <c r="HQ138" s="113"/>
      <c r="HR138" s="113"/>
      <c r="HS138" s="44"/>
      <c r="HT138" s="44"/>
      <c r="HU138" s="44"/>
      <c r="HV138" s="35"/>
      <c r="HW138" s="134"/>
      <c r="HX138" s="329" t="s">
        <v>38</v>
      </c>
      <c r="HY138" s="329"/>
      <c r="HZ138" s="133">
        <f>SUM(HZ76,HZ80,HZ84,HZ88,HZ92,HZ96,HZ100,HZ104,HZ108,HZ112,HZ116,HZ120,HZ124)*100</f>
        <v>238200</v>
      </c>
      <c r="IA138" s="67"/>
      <c r="IB138" s="44"/>
      <c r="IC138" s="23">
        <f>HZ138/ID138</f>
        <v>14887.5</v>
      </c>
      <c r="ID138" s="133">
        <f>SUM(ID76,ID80,ID84,ID88,ID92,ID96,ID99,ID104,ID108,ID112,ID116,ID120,ID124)</f>
        <v>16</v>
      </c>
      <c r="IE138" s="44"/>
      <c r="IF138" s="53" t="str">
        <f t="shared" si="677"/>
        <v>ラブブ</v>
      </c>
      <c r="IG138" s="43">
        <f t="shared" si="677"/>
        <v>1000</v>
      </c>
      <c r="IH138" s="133">
        <f>SUM(IH76,IH80,IH84,IH88,IH92,IH96,IH99,IH104,IH108,IH112,IH116,IH120,IH124)</f>
        <v>26500</v>
      </c>
      <c r="II138" s="113">
        <f>IH138/HZ138</f>
        <v>0.11125104953820319</v>
      </c>
      <c r="IJ138" s="35"/>
      <c r="IK138" s="27"/>
      <c r="IL138" s="329" t="s">
        <v>38</v>
      </c>
      <c r="IM138" s="329"/>
      <c r="IN138" s="133">
        <f>SUM(IN76,IN80,IN84,IN88,IN92,IN96,IN100,IN104,IN108,IN112,IN116,IN120,IN124)*100</f>
        <v>16700</v>
      </c>
      <c r="IO138" s="67"/>
      <c r="IP138" s="44"/>
      <c r="IQ138" s="23">
        <f>IN138/IR138</f>
        <v>16700</v>
      </c>
      <c r="IR138" s="133">
        <f>SUM(IR76,IR80,IR84,IR88,IR92,IR96,IR99,IR104,IR108,IR112,IR116,IR120,IR124)</f>
        <v>1</v>
      </c>
      <c r="IS138" s="44"/>
      <c r="IT138" s="53" t="str">
        <f t="shared" si="678"/>
        <v>サンリオデニムポーチ</v>
      </c>
      <c r="IU138" s="43">
        <f t="shared" si="678"/>
        <v>1300</v>
      </c>
      <c r="IV138" s="133">
        <f>SUM(IV76,IV80,IV84,IV88,IV92,IV96,IV99,IV104,IV108,IV112,IV116,IV120,IV124)</f>
        <v>1300</v>
      </c>
      <c r="IW138" s="113">
        <f>IV138/IN138</f>
        <v>7.7844311377245512E-2</v>
      </c>
      <c r="IX138" s="35"/>
      <c r="IY138" s="33"/>
      <c r="IZ138" s="329" t="s">
        <v>38</v>
      </c>
      <c r="JA138" s="329"/>
      <c r="JB138" s="133">
        <f>SUM(JB76,JB80,JB84,JB88,JB92,JB96,JB100,JB104,JB108,JB112,JB116,JB120,JB124)*100</f>
        <v>20600</v>
      </c>
      <c r="JC138" s="67"/>
      <c r="JD138" s="44"/>
      <c r="JE138" s="23">
        <f>JB138/JF138</f>
        <v>3433.3333333333335</v>
      </c>
      <c r="JF138" s="133">
        <f>SUM(JF76,JF80,JF84,JF88,JF92,JF96,JF99,JF104,JF108,JF112,JF116,JF120,JF124)</f>
        <v>6</v>
      </c>
      <c r="JG138" s="44"/>
      <c r="JH138" s="53" t="str">
        <f t="shared" si="679"/>
        <v>ギャルキティマスコット</v>
      </c>
      <c r="JI138" s="43">
        <f t="shared" si="679"/>
        <v>500</v>
      </c>
      <c r="JJ138" s="133">
        <f>SUM(JJ76,JJ80,JJ84,JJ88,JJ92,JJ96,JJ99,JJ104,JJ108,JJ112,JJ116,JJ120,JJ124)</f>
        <v>3800</v>
      </c>
      <c r="JK138" s="113">
        <f>JJ138/JB138</f>
        <v>0.18446601941747573</v>
      </c>
      <c r="JL138" s="35"/>
      <c r="JM138" s="27"/>
      <c r="JN138" s="329" t="s">
        <v>38</v>
      </c>
      <c r="JO138" s="329"/>
      <c r="JP138" s="133">
        <f>SUM(JP76,JP80,JP84,JP88,JP92,JP96,JP100,JP104,JP108,JP112,JP116,JP120,JP124)*100</f>
        <v>21600</v>
      </c>
      <c r="JQ138" s="67"/>
      <c r="JR138" s="44"/>
      <c r="JS138" s="23">
        <f>JP138/JT138</f>
        <v>1800</v>
      </c>
      <c r="JT138" s="133">
        <f>SUM(JT76,JT80,JT84,JT88,JT92,JT96,JT99,JT104,JT108,JT112,JT116,JT120,JT124)</f>
        <v>12</v>
      </c>
      <c r="JU138" s="44"/>
      <c r="JV138" s="53" t="str">
        <f t="shared" si="680"/>
        <v>ジャグラーイヤホン</v>
      </c>
      <c r="JW138" s="43">
        <f t="shared" si="680"/>
        <v>1100</v>
      </c>
      <c r="JX138" s="133">
        <f>SUM(JX76,JX80,JX84,JX88,JX92,JX96,JX99,JX104,JX108,JX112,JX116,JX120,JX124)</f>
        <v>7400</v>
      </c>
      <c r="JY138" s="113">
        <f>JX138/JP138</f>
        <v>0.34259259259259262</v>
      </c>
      <c r="JZ138" s="35"/>
      <c r="KA138" s="134"/>
      <c r="KB138" s="329" t="s">
        <v>38</v>
      </c>
      <c r="KC138" s="329"/>
      <c r="KD138" s="133">
        <f>SUM(KD76,KD80,KD84,KD88,KD92,KD96,KD100,KD104,KD108,KD112,KD116,KD120,KD124)*100</f>
        <v>12900</v>
      </c>
      <c r="KE138" s="67"/>
      <c r="KF138" s="44"/>
      <c r="KG138" s="23">
        <f>KD138/KH138</f>
        <v>3225</v>
      </c>
      <c r="KH138" s="133">
        <f>SUM(KH76,KH80,KH84,KH88,KH92,KH96,KH99,KH104,KH108,KH112,KH116,KH120,KH124)</f>
        <v>4</v>
      </c>
      <c r="KI138" s="44"/>
      <c r="KJ138" s="53" t="str">
        <f t="shared" si="681"/>
        <v>キティでかぱっちん</v>
      </c>
      <c r="KK138" s="43">
        <f t="shared" si="681"/>
        <v>0</v>
      </c>
      <c r="KL138" s="133">
        <f>SUM(KL76,KL80,KL84,KL88,KL92,KL96,KL99,KL104,KL108,KL112,KL116,KL120,KL124)</f>
        <v>700</v>
      </c>
      <c r="KM138" s="113">
        <f>KL138/KD138</f>
        <v>5.4263565891472867E-2</v>
      </c>
      <c r="KN138" s="35"/>
      <c r="KO138" s="27"/>
      <c r="KP138" s="329" t="s">
        <v>38</v>
      </c>
      <c r="KQ138" s="329"/>
      <c r="KR138" s="133">
        <f>SUM(KR76,KR80,KR84,KR88,KR92,KR96,KR100,KR104,KR108,KR112,KR116,KR120,KR124)*100</f>
        <v>26200</v>
      </c>
      <c r="KS138" s="67"/>
      <c r="KT138" s="44"/>
      <c r="KU138" s="23">
        <f>KR138/KV138</f>
        <v>6550</v>
      </c>
      <c r="KV138" s="133">
        <f>SUM(KV76,KV80,KV84,KV88,KV92,KV96,KV99,KV104,KV108,KV112,KV116,KV120,KV124)</f>
        <v>4</v>
      </c>
      <c r="KW138" s="44"/>
      <c r="KX138" s="53" t="str">
        <f t="shared" si="682"/>
        <v>モンチッチマスコット2</v>
      </c>
      <c r="KY138" s="43">
        <f t="shared" si="682"/>
        <v>539</v>
      </c>
      <c r="KZ138" s="133">
        <f>SUM(KZ76,KZ80,KZ84,KZ88,KZ92,KZ96,KZ99,KZ104,KZ108,KZ112,KZ116,KZ120,KZ124)</f>
        <v>3278</v>
      </c>
      <c r="LA138" s="113">
        <f>KZ138/KR138</f>
        <v>0.1251145038167939</v>
      </c>
      <c r="LB138" s="35"/>
      <c r="LC138" s="27"/>
      <c r="LD138" s="46"/>
      <c r="LE138" s="44"/>
      <c r="LF138" s="44"/>
      <c r="LG138" s="44"/>
      <c r="LH138" s="44"/>
      <c r="LI138" s="23"/>
      <c r="LJ138" s="44"/>
      <c r="LK138" s="44"/>
      <c r="LL138" s="60"/>
      <c r="LM138" s="67"/>
      <c r="LN138" s="44"/>
      <c r="LO138" s="45"/>
      <c r="LP138" s="35"/>
      <c r="LQ138" s="27"/>
      <c r="LR138" s="46"/>
      <c r="LS138" s="44"/>
      <c r="LT138" s="44"/>
      <c r="LU138" s="44"/>
      <c r="LV138" s="44"/>
      <c r="LW138" s="23"/>
      <c r="LX138" s="44"/>
      <c r="LY138" s="113"/>
      <c r="LZ138" s="113"/>
      <c r="MA138" s="44"/>
      <c r="MB138" s="44"/>
      <c r="MC138" s="44"/>
      <c r="MD138" s="35"/>
      <c r="ME138" s="27"/>
      <c r="MF138" s="46"/>
      <c r="MG138" s="44"/>
      <c r="MH138" s="44"/>
      <c r="MI138" s="44"/>
      <c r="MJ138" s="44"/>
      <c r="MK138" s="23"/>
      <c r="ML138" s="44"/>
      <c r="MM138" s="113"/>
      <c r="MN138" s="113"/>
      <c r="MO138" s="44"/>
      <c r="MP138" s="44"/>
      <c r="MQ138" s="44"/>
      <c r="MR138" s="35"/>
      <c r="MS138" s="27"/>
      <c r="MT138" s="46"/>
      <c r="MU138" s="44"/>
      <c r="MV138" s="44"/>
      <c r="MW138" s="44"/>
      <c r="MX138" s="44"/>
      <c r="MY138" s="23"/>
      <c r="MZ138" s="44"/>
      <c r="NA138" s="113"/>
      <c r="NB138" s="113"/>
      <c r="NC138" s="44"/>
      <c r="ND138" s="44"/>
      <c r="NE138" s="44"/>
      <c r="NF138" s="35"/>
      <c r="NG138" s="27"/>
      <c r="NH138" s="46"/>
      <c r="NI138" s="44"/>
      <c r="NJ138" s="44"/>
      <c r="NK138" s="44"/>
      <c r="NL138" s="44"/>
      <c r="NM138" s="23"/>
      <c r="NN138" s="44"/>
      <c r="NO138" s="113"/>
      <c r="NP138" s="113"/>
      <c r="NQ138" s="44"/>
      <c r="NR138" s="44"/>
      <c r="NS138" s="44"/>
      <c r="NT138" s="35"/>
    </row>
    <row r="139" spans="1:384" x14ac:dyDescent="0.2">
      <c r="A139" s="141" t="s">
        <v>745</v>
      </c>
      <c r="B139" s="142">
        <f t="shared" ref="B139:G139" si="683">SUMIF(B75:B138,"&gt;=0")</f>
        <v>40897</v>
      </c>
      <c r="C139" s="142">
        <f t="shared" si="683"/>
        <v>13560</v>
      </c>
      <c r="D139" s="142">
        <f t="shared" si="683"/>
        <v>2661</v>
      </c>
      <c r="E139" s="142">
        <f t="shared" si="683"/>
        <v>16217</v>
      </c>
      <c r="F139" s="142">
        <f t="shared" si="683"/>
        <v>6523</v>
      </c>
      <c r="G139" s="177">
        <f t="shared" si="683"/>
        <v>1936</v>
      </c>
      <c r="H139" s="140"/>
      <c r="I139" s="326">
        <f>J131+AL131+ET131+AZ131+CP131+CB131+DR131+LF132+EF131+LT131+BN131+DD131+JB131+JP131+KD131+KR131+NJ131+MV131+MH131+X131+GJ131+GX131+HZ131+IN131+HL131+FH131+FV131</f>
        <v>4235800</v>
      </c>
      <c r="J139" s="326"/>
      <c r="K139" s="31" t="s">
        <v>746</v>
      </c>
      <c r="L139" s="44"/>
      <c r="M139" s="332" t="s">
        <v>742</v>
      </c>
      <c r="N139" s="332"/>
      <c r="O139" s="144">
        <f>O135+LO135+EK135+LY135+DZ134+DL134+BV134+CX134+AQ135+BE135+EY135+CJ134+AC135+JJ134+JX134+KL134+KZ134+NO135+NA135+MM135</f>
        <v>0</v>
      </c>
      <c r="P139" s="144"/>
      <c r="Q139" s="44"/>
      <c r="R139" s="44"/>
      <c r="S139" s="44"/>
      <c r="T139" s="35"/>
      <c r="U139" s="27"/>
      <c r="V139" s="46"/>
      <c r="W139" s="326"/>
      <c r="X139" s="326"/>
      <c r="Y139" s="31"/>
      <c r="Z139" s="44"/>
      <c r="AA139" s="23"/>
      <c r="AB139" s="44"/>
      <c r="AC139" s="113"/>
      <c r="AD139" s="113"/>
      <c r="AE139" s="44"/>
      <c r="AF139" s="44"/>
      <c r="AG139" s="44"/>
      <c r="AH139" s="35"/>
      <c r="AI139" s="27"/>
      <c r="AJ139" s="46"/>
      <c r="AK139" s="44"/>
      <c r="AL139" s="44"/>
      <c r="AM139" s="44"/>
      <c r="AN139" s="44"/>
      <c r="AO139" s="23"/>
      <c r="AP139" s="44"/>
      <c r="AQ139" s="44"/>
      <c r="AR139" s="44"/>
      <c r="AS139" s="44"/>
      <c r="AT139" s="44"/>
      <c r="AU139" s="44"/>
      <c r="AV139" s="35"/>
      <c r="AW139" s="27"/>
      <c r="AX139" s="46"/>
      <c r="AY139" s="44"/>
      <c r="AZ139" s="44"/>
      <c r="BA139" s="44"/>
      <c r="BB139" s="44"/>
      <c r="BC139" s="23"/>
      <c r="BD139" s="44"/>
      <c r="BE139" s="44"/>
      <c r="BF139" s="44"/>
      <c r="BG139" s="44"/>
      <c r="BH139" s="44"/>
      <c r="BI139" s="44"/>
      <c r="BJ139" s="35"/>
      <c r="BK139" s="50"/>
      <c r="BL139" s="329" t="s">
        <v>38</v>
      </c>
      <c r="BM139" s="329"/>
      <c r="BN139" s="133">
        <f>SUM(BN77,BN81,BN85,BN89,BN93,BN97,BN101,BN105,BN109,BN113,BN117,BN121,BN125)*100</f>
        <v>80500</v>
      </c>
      <c r="BO139" s="67"/>
      <c r="BP139" s="44"/>
      <c r="BQ139" s="23">
        <f>BN139/BR139</f>
        <v>3096.1538461538462</v>
      </c>
      <c r="BR139" s="133">
        <f>SUM(BR77,BR81,BR85,BR89,BR93,BR97,BR101,BR105,BR109,BR113,BR117,BR121,BR125)</f>
        <v>26</v>
      </c>
      <c r="BS139" s="44"/>
      <c r="BT139" s="53" t="str">
        <f t="shared" si="672"/>
        <v>ラブブマスコット</v>
      </c>
      <c r="BU139" s="43">
        <f t="shared" si="672"/>
        <v>250</v>
      </c>
      <c r="BV139" s="133">
        <f>SUM(BV77,BV81,BV85,BV89,BV93,BV97,BV101,BV105,BV109,BV113,BV117,BV121,BV125)</f>
        <v>25200</v>
      </c>
      <c r="BW139" s="113">
        <f>BV139/BN139</f>
        <v>0.31304347826086959</v>
      </c>
      <c r="BX139" s="35"/>
      <c r="BY139" s="27"/>
      <c r="BZ139" s="329" t="s">
        <v>38</v>
      </c>
      <c r="CA139" s="329"/>
      <c r="CB139" s="133">
        <f>SUM(CB77,CB81,CB85,CB89,CB93,CB97,CB101,CB105,CB109,CB113,CB117,CB121,CB125)*100</f>
        <v>39400</v>
      </c>
      <c r="CC139" s="67"/>
      <c r="CD139" s="44"/>
      <c r="CE139" s="23">
        <f>CB139/CF139</f>
        <v>39400</v>
      </c>
      <c r="CF139" s="133">
        <f>SUM(CF77,CF81,CF85,CF89,CF93,CF97,CF101,CF105,CF109,CF113,CF117,CF121,CF125)</f>
        <v>1</v>
      </c>
      <c r="CG139" s="44"/>
      <c r="CH139" s="68" t="str">
        <f t="shared" si="673"/>
        <v>ゲームアーク</v>
      </c>
      <c r="CI139" s="43">
        <f t="shared" si="673"/>
        <v>0</v>
      </c>
      <c r="CJ139" s="133">
        <f>SUM(CJ77,CJ81,CJ85,CJ89,CJ93,CJ97,CJ101,CJ105,CJ109,CJ113,CJ117,CJ121,CJ125)</f>
        <v>0</v>
      </c>
      <c r="CK139" s="113">
        <f>CJ139/CB139</f>
        <v>0</v>
      </c>
      <c r="CL139" s="35"/>
      <c r="CM139" s="27"/>
      <c r="CN139" s="329" t="s">
        <v>38</v>
      </c>
      <c r="CO139" s="329"/>
      <c r="CP139" s="133">
        <f>SUM(CP77,CP81,CP85,CP89,CP93,CP97,CP101,CP105,CP109,CP113,CP117,CP121,CP125)*100</f>
        <v>81300</v>
      </c>
      <c r="CQ139" s="67"/>
      <c r="CR139" s="44"/>
      <c r="CS139" s="23">
        <f>CP139/CT139</f>
        <v>6775</v>
      </c>
      <c r="CT139" s="133">
        <f>SUM(CT77,CT81,CT85,CT89,CT93,CT97,CT101,CT105,CT109,CT113,CT117,CT121,CT125)</f>
        <v>12</v>
      </c>
      <c r="CU139" s="44"/>
      <c r="CV139" s="53" t="str">
        <f t="shared" si="674"/>
        <v>サンリオボアバンスクリップ</v>
      </c>
      <c r="CW139" s="43">
        <f t="shared" si="674"/>
        <v>1100</v>
      </c>
      <c r="CX139" s="133">
        <f>SUM(CX77,CX81,CX85,CX89,CX93,CX97,CX101,CX105,CX109,CX113,CX117,CX121,CX125)</f>
        <v>13200</v>
      </c>
      <c r="CY139" s="113">
        <f>CX139/CP139</f>
        <v>0.16236162361623616</v>
      </c>
      <c r="CZ139" s="35"/>
      <c r="DA139" s="58"/>
      <c r="DB139" s="329" t="s">
        <v>38</v>
      </c>
      <c r="DC139" s="329"/>
      <c r="DD139" s="133">
        <f>SUM(DD77,DD81,DD85,DD89,DD93,DD97,DD101,DD105,DD109,DD113,DD117,DD121,DD125)*100</f>
        <v>26800</v>
      </c>
      <c r="DE139" s="67"/>
      <c r="DF139" s="44"/>
      <c r="DG139" s="23">
        <f>DD139/DH139</f>
        <v>4466.666666666667</v>
      </c>
      <c r="DH139" s="133">
        <f>SUM(DH77,DH81,DH85,DH89,DH93,DH97,DH101,DH105,DH109,DH113,DH117,DH121,DH125)</f>
        <v>6</v>
      </c>
      <c r="DI139" s="44"/>
      <c r="DJ139" s="53" t="str">
        <f t="shared" si="675"/>
        <v>サンリオボアバンスクリップ</v>
      </c>
      <c r="DK139" s="43">
        <f t="shared" si="675"/>
        <v>1100</v>
      </c>
      <c r="DL139" s="133">
        <f>SUM(DL77,DL81,DL85,DL89,DL93,DL97,DL101,DL105,DL109,DL113,DL117,DL121,DL125)</f>
        <v>6600</v>
      </c>
      <c r="DM139" s="113">
        <f>DL139/DD139</f>
        <v>0.2462686567164179</v>
      </c>
      <c r="DN139" s="35"/>
      <c r="DO139" s="27"/>
      <c r="DP139" s="329" t="s">
        <v>38</v>
      </c>
      <c r="DQ139" s="329"/>
      <c r="DR139" s="133">
        <f>SUM(DR77,DR81,DR85,DR89,DR93,DR97,DR101,DR105,DR109,DR113,DR117,DR121,DR125)*100</f>
        <v>22000</v>
      </c>
      <c r="DS139" s="67"/>
      <c r="DT139" s="44"/>
      <c r="DU139" s="23">
        <f>DR139/DV139</f>
        <v>11000</v>
      </c>
      <c r="DV139" s="133">
        <f>SUM(DV77,DV81,DV85,DV89,DV93,DV97,DV101,DV105,DV109,DV113,DV117,DV121,DV125)</f>
        <v>2</v>
      </c>
      <c r="DW139" s="44"/>
      <c r="DX139" s="53" t="str">
        <f t="shared" si="676"/>
        <v>キティしっぽ付きポーチ</v>
      </c>
      <c r="DY139" s="43">
        <f t="shared" si="676"/>
        <v>880</v>
      </c>
      <c r="DZ139" s="133">
        <f>SUM(DZ77,DZ81,DZ85,DZ89,DZ93,DZ97,DZ101,DZ105,DZ109,DZ113,DZ117,DZ121,DZ125)</f>
        <v>1760</v>
      </c>
      <c r="EA139" s="113">
        <f>DZ139/DR139</f>
        <v>0.08</v>
      </c>
      <c r="EB139" s="35"/>
      <c r="EC139" s="27"/>
      <c r="ED139" s="46"/>
      <c r="EE139" s="326"/>
      <c r="EF139" s="326"/>
      <c r="EG139" s="31"/>
      <c r="EH139" s="44"/>
      <c r="EI139" s="23"/>
      <c r="EJ139" s="44"/>
      <c r="EK139" s="113"/>
      <c r="EL139" s="113"/>
      <c r="EM139" s="44"/>
      <c r="EN139" s="44"/>
      <c r="EO139" s="44"/>
      <c r="EP139" s="35"/>
      <c r="EQ139" s="27"/>
      <c r="ER139" s="46"/>
      <c r="ES139" s="44"/>
      <c r="ET139" s="44"/>
      <c r="EU139" s="44"/>
      <c r="EV139" s="44"/>
      <c r="EW139" s="23"/>
      <c r="EX139" s="44"/>
      <c r="EY139" s="44"/>
      <c r="EZ139" s="44"/>
      <c r="FA139" s="44"/>
      <c r="FB139" s="44"/>
      <c r="FC139" s="44"/>
      <c r="FD139" s="35"/>
      <c r="FE139" s="27"/>
      <c r="FF139" s="46"/>
      <c r="FG139" s="326"/>
      <c r="FH139" s="326"/>
      <c r="FI139" s="31"/>
      <c r="FJ139" s="44"/>
      <c r="FK139" s="23"/>
      <c r="FL139" s="44"/>
      <c r="FM139" s="113"/>
      <c r="FN139" s="113"/>
      <c r="FO139" s="44"/>
      <c r="FP139" s="44"/>
      <c r="FQ139" s="44"/>
      <c r="FR139" s="35"/>
      <c r="FS139" s="27"/>
      <c r="FT139" s="46"/>
      <c r="FU139" s="326"/>
      <c r="FV139" s="326"/>
      <c r="FW139" s="31"/>
      <c r="FX139" s="44"/>
      <c r="FY139" s="23"/>
      <c r="FZ139" s="44"/>
      <c r="GA139" s="113"/>
      <c r="GB139" s="113"/>
      <c r="GC139" s="44"/>
      <c r="GD139" s="44"/>
      <c r="GE139" s="44"/>
      <c r="GF139" s="35"/>
      <c r="GG139" s="65"/>
      <c r="GH139" s="46"/>
      <c r="GI139" s="326"/>
      <c r="GJ139" s="326"/>
      <c r="GK139" s="31"/>
      <c r="GL139" s="44"/>
      <c r="GM139" s="23"/>
      <c r="GN139" s="44"/>
      <c r="GO139" s="113"/>
      <c r="GP139" s="113"/>
      <c r="GQ139" s="44"/>
      <c r="GR139" s="44"/>
      <c r="GS139" s="44"/>
      <c r="GT139" s="35"/>
      <c r="GU139" s="27"/>
      <c r="GV139" s="46"/>
      <c r="GW139" s="326"/>
      <c r="GX139" s="326"/>
      <c r="GY139" s="31"/>
      <c r="GZ139" s="44"/>
      <c r="HA139" s="23"/>
      <c r="HB139" s="44"/>
      <c r="HC139" s="113"/>
      <c r="HD139" s="113"/>
      <c r="HE139" s="44"/>
      <c r="HF139" s="44"/>
      <c r="HG139" s="44"/>
      <c r="HH139" s="35"/>
      <c r="HI139" s="27"/>
      <c r="HJ139" s="46"/>
      <c r="HK139" s="326"/>
      <c r="HL139" s="326"/>
      <c r="HM139" s="31"/>
      <c r="HN139" s="44"/>
      <c r="HO139" s="23"/>
      <c r="HP139" s="44"/>
      <c r="HQ139" s="113"/>
      <c r="HR139" s="113"/>
      <c r="HS139" s="44"/>
      <c r="HT139" s="44"/>
      <c r="HU139" s="44"/>
      <c r="HV139" s="35"/>
      <c r="HW139" s="134"/>
      <c r="HX139" s="329" t="s">
        <v>38</v>
      </c>
      <c r="HY139" s="329"/>
      <c r="HZ139" s="133">
        <f>SUM(HZ77,HZ81,HZ85,HZ89,HZ93,HZ97,HZ101,HZ105,HZ109,HZ113,HZ117,HZ121,HZ125)*100</f>
        <v>8600</v>
      </c>
      <c r="IA139" s="67"/>
      <c r="IB139" s="44"/>
      <c r="IC139" s="23">
        <f>HZ139/ID139</f>
        <v>452.63157894736844</v>
      </c>
      <c r="ID139" s="133">
        <f>SUM(ID77,ID81,ID85,ID89,ID93,ID97,ID101,ID105,ID109,ID113,ID117,ID121,ID125)</f>
        <v>19</v>
      </c>
      <c r="IE139" s="44"/>
      <c r="IF139" s="53" t="str">
        <f t="shared" si="677"/>
        <v>アンパンおべんとパズル</v>
      </c>
      <c r="IG139" s="43">
        <f t="shared" si="677"/>
        <v>1100</v>
      </c>
      <c r="IH139" s="133">
        <f>SUM(IH77,IH81,IH85,IH89,IH93,IH97,IH101,IH105,IH109,IH113,IH117,IH121,IH125)</f>
        <v>20600</v>
      </c>
      <c r="II139" s="113">
        <f>IH139/HZ139</f>
        <v>2.3953488372093021</v>
      </c>
      <c r="IJ139" s="35"/>
      <c r="IK139" s="27"/>
      <c r="IL139" s="329" t="s">
        <v>38</v>
      </c>
      <c r="IM139" s="329"/>
      <c r="IN139" s="133">
        <f>SUM(IN77,IN81,IN85,IN89,IN93,IN97,IN101,IN105,IN109,IN113,IN117,IN121,IN125)*100</f>
        <v>40600</v>
      </c>
      <c r="IO139" s="67"/>
      <c r="IP139" s="44"/>
      <c r="IQ139" s="23">
        <f>IN139/IR139</f>
        <v>2900</v>
      </c>
      <c r="IR139" s="133">
        <f>SUM(IR77,IR81,IR85,IR89,IR93,IR97,IR101,IR105,IR109,IR113,IR117,IR121,IR125)</f>
        <v>14</v>
      </c>
      <c r="IS139" s="44"/>
      <c r="IT139" s="53" t="str">
        <f t="shared" si="678"/>
        <v>ゲームアーク</v>
      </c>
      <c r="IU139" s="43">
        <f t="shared" si="678"/>
        <v>600</v>
      </c>
      <c r="IV139" s="133">
        <f>SUM(IV77,IV81,IV85,IV89,IV93,IV97,IV101,IV105,IV109,IV113,IV117,IV121,IV125)</f>
        <v>9900</v>
      </c>
      <c r="IW139" s="113">
        <f>IV139/IN139</f>
        <v>0.24384236453201971</v>
      </c>
      <c r="IX139" s="35"/>
      <c r="IY139" s="33"/>
      <c r="IZ139" s="329" t="s">
        <v>38</v>
      </c>
      <c r="JA139" s="329"/>
      <c r="JB139" s="133">
        <f>SUM(JB77,JB81,JB85,JB89,JB93,JB97,JB101,JB105,JB109,JB113,JB117,JB121,JB125)*100</f>
        <v>126800</v>
      </c>
      <c r="JC139" s="67"/>
      <c r="JD139" s="44"/>
      <c r="JE139" s="23">
        <f>JB139/JF139</f>
        <v>1546.3414634146341</v>
      </c>
      <c r="JF139" s="133">
        <f>SUM(JF77,JF81,JF85,JF89,JF93,JF97,JF101,JF105,JF109,JF113,JF117,JF121,JF125)</f>
        <v>82</v>
      </c>
      <c r="JG139" s="44"/>
      <c r="JH139" s="53" t="str">
        <f t="shared" si="679"/>
        <v>ボンボンドロップシール</v>
      </c>
      <c r="JI139" s="43">
        <f t="shared" si="679"/>
        <v>200</v>
      </c>
      <c r="JJ139" s="133">
        <f>SUM(JJ77,JJ81,JJ85,JJ89,JJ93,JJ97,JJ101,JJ105,JJ109,JJ113,JJ117,JJ121,JJ125)</f>
        <v>18000</v>
      </c>
      <c r="JK139" s="113">
        <f>JJ139/JB139</f>
        <v>0.14195583596214512</v>
      </c>
      <c r="JL139" s="35"/>
      <c r="JM139" s="27"/>
      <c r="JN139" s="329" t="s">
        <v>38</v>
      </c>
      <c r="JO139" s="329"/>
      <c r="JP139" s="133">
        <f>SUM(JP77,JP81,JP85,JP89,JP93,JP97,JP101,JP105,JP109,JP113,JP117,JP121,JP125)*100</f>
        <v>65800</v>
      </c>
      <c r="JQ139" s="67"/>
      <c r="JR139" s="44"/>
      <c r="JS139" s="23">
        <f>JP139/JT139</f>
        <v>1778.3783783783783</v>
      </c>
      <c r="JT139" s="133">
        <f>SUM(JT77,JT81,JT85,JT89,JT93,JT97,JT101,JT105,JT109,JT113,JT117,JT121,JT125)</f>
        <v>37</v>
      </c>
      <c r="JU139" s="44"/>
      <c r="JV139" s="53" t="str">
        <f t="shared" si="680"/>
        <v>アングリーキーホルダー</v>
      </c>
      <c r="JW139" s="43">
        <f t="shared" si="680"/>
        <v>200</v>
      </c>
      <c r="JX139" s="133">
        <f>SUM(JX77,JX81,JX85,JX89,JX93,JX97,JX101,JX105,JX109,JX113,JX117,JX121,JX125)</f>
        <v>24500</v>
      </c>
      <c r="JY139" s="113">
        <f>JX139/JP139</f>
        <v>0.37234042553191488</v>
      </c>
      <c r="JZ139" s="35"/>
      <c r="KA139" s="134"/>
      <c r="KB139" s="329" t="s">
        <v>38</v>
      </c>
      <c r="KC139" s="329"/>
      <c r="KD139" s="133">
        <f>SUM(KD77,KD81,KD85,KD89,KD93,KD97,KD101,KD105,KD109,KD113,KD117,KD121,KD125)*100</f>
        <v>94600</v>
      </c>
      <c r="KE139" s="67"/>
      <c r="KF139" s="44"/>
      <c r="KG139" s="23">
        <f>KD139/KH139</f>
        <v>2782.3529411764707</v>
      </c>
      <c r="KH139" s="133">
        <f>SUM(KH77,KH81,KH85,KH89,KH93,KH97,KH101,KH105,KH109,KH113,KH117,KH121,KH125)</f>
        <v>34</v>
      </c>
      <c r="KI139" s="44"/>
      <c r="KJ139" s="53" t="str">
        <f t="shared" si="681"/>
        <v>AIモンスターラバー</v>
      </c>
      <c r="KK139" s="43">
        <f t="shared" si="681"/>
        <v>250</v>
      </c>
      <c r="KL139" s="133">
        <f>SUM(KL77,KL81,KL85,KL89,KL93,KL97,KL101,KL105,KL109,KL113,KL117,KL121,KL125)</f>
        <v>20400</v>
      </c>
      <c r="KM139" s="113">
        <f>KL139/KD139</f>
        <v>0.21564482029598309</v>
      </c>
      <c r="KN139" s="35"/>
      <c r="KO139" s="27"/>
      <c r="KP139" s="329" t="s">
        <v>38</v>
      </c>
      <c r="KQ139" s="329"/>
      <c r="KR139" s="133">
        <f>SUM(KR77,KR81,KR85,KR89,KR93,KR97,KR101,KR105,KR109,KR113,KR117,KR121,KR125)*100</f>
        <v>13700</v>
      </c>
      <c r="KS139" s="67"/>
      <c r="KT139" s="44"/>
      <c r="KU139" s="23">
        <f>KR139/KV139</f>
        <v>913.33333333333337</v>
      </c>
      <c r="KV139" s="133">
        <f>SUM(KV77,KV81,KV85,KV89,KV93,KV97,KV101,KV105,KV109,KV113,KV117,KV121,KV125)</f>
        <v>15</v>
      </c>
      <c r="KW139" s="44"/>
      <c r="KX139" s="53" t="str">
        <f t="shared" si="682"/>
        <v>サンリオホワイトマスコット</v>
      </c>
      <c r="KY139" s="43">
        <f t="shared" si="682"/>
        <v>0</v>
      </c>
      <c r="KZ139" s="133">
        <f>SUM(KZ77,KZ81,KZ85,KZ89,KZ93,KZ97,KZ101,KZ105,KZ109,KZ113,KZ117,KZ121,KZ125)</f>
        <v>1800</v>
      </c>
      <c r="LA139" s="113">
        <f>KZ139/KR139</f>
        <v>0.13138686131386862</v>
      </c>
      <c r="LB139" s="35"/>
      <c r="LC139" s="27"/>
      <c r="LD139" s="46"/>
      <c r="LE139" s="44"/>
      <c r="LF139" s="44"/>
      <c r="LG139" s="44"/>
      <c r="LH139" s="44"/>
      <c r="LI139" s="23"/>
      <c r="LJ139" s="44"/>
      <c r="LK139" s="44"/>
      <c r="LL139" s="60"/>
      <c r="LM139" s="67"/>
      <c r="LN139" s="44"/>
      <c r="LO139" s="45"/>
      <c r="LP139" s="35"/>
      <c r="LQ139" s="27"/>
      <c r="LR139" s="46"/>
      <c r="LS139" s="326"/>
      <c r="LT139" s="326"/>
      <c r="LU139" s="31"/>
      <c r="LV139" s="44"/>
      <c r="LW139" s="23"/>
      <c r="LX139" s="44"/>
      <c r="LY139" s="113"/>
      <c r="LZ139" s="113"/>
      <c r="MA139" s="44"/>
      <c r="MB139" s="44"/>
      <c r="MC139" s="44"/>
      <c r="MD139" s="35"/>
      <c r="ME139" s="27"/>
      <c r="MF139" s="46"/>
      <c r="MG139" s="326"/>
      <c r="MH139" s="326"/>
      <c r="MI139" s="31"/>
      <c r="MJ139" s="44"/>
      <c r="MK139" s="23"/>
      <c r="ML139" s="44"/>
      <c r="MM139" s="113"/>
      <c r="MN139" s="113"/>
      <c r="MO139" s="44"/>
      <c r="MP139" s="44"/>
      <c r="MQ139" s="44"/>
      <c r="MR139" s="35"/>
      <c r="MS139" s="27"/>
      <c r="MT139" s="46"/>
      <c r="MU139" s="326"/>
      <c r="MV139" s="326"/>
      <c r="MW139" s="31"/>
      <c r="MX139" s="44"/>
      <c r="MY139" s="23"/>
      <c r="MZ139" s="44"/>
      <c r="NA139" s="113"/>
      <c r="NB139" s="113"/>
      <c r="NC139" s="44"/>
      <c r="ND139" s="44"/>
      <c r="NE139" s="44"/>
      <c r="NF139" s="35"/>
      <c r="NG139" s="27"/>
      <c r="NH139" s="46"/>
      <c r="NI139" s="326"/>
      <c r="NJ139" s="326"/>
      <c r="NK139" s="31"/>
      <c r="NL139" s="44"/>
      <c r="NM139" s="23"/>
      <c r="NN139" s="44"/>
      <c r="NO139" s="113"/>
      <c r="NP139" s="113"/>
      <c r="NQ139" s="44"/>
      <c r="NR139" s="44"/>
      <c r="NS139" s="44"/>
      <c r="NT139" s="35"/>
    </row>
    <row r="140" spans="1:384" ht="15" customHeight="1" thickBot="1" x14ac:dyDescent="0.25">
      <c r="A140" s="145" t="s">
        <v>40</v>
      </c>
      <c r="B140" s="146">
        <f>B139/A132</f>
        <v>1460.6071428571429</v>
      </c>
      <c r="C140" s="143">
        <f>C139/A132</f>
        <v>484.28571428571428</v>
      </c>
      <c r="D140" s="143">
        <f>D139/A132</f>
        <v>95.035714285714292</v>
      </c>
      <c r="E140" s="147">
        <f>E139/A132</f>
        <v>579.17857142857144</v>
      </c>
      <c r="F140" s="142">
        <f>F139/A132</f>
        <v>232.96428571428572</v>
      </c>
      <c r="G140" s="177">
        <f>G139/A132</f>
        <v>69.142857142857139</v>
      </c>
      <c r="H140" s="140"/>
      <c r="I140" s="326">
        <f>I139/A132</f>
        <v>151278.57142857142</v>
      </c>
      <c r="J140" s="326"/>
      <c r="K140" s="44">
        <f>I140*A133</f>
        <v>4235800</v>
      </c>
      <c r="L140" s="44"/>
      <c r="M140" s="23" t="s">
        <v>41</v>
      </c>
      <c r="N140" s="44">
        <f>N133+AP133+EX134+BD134+CX131+CJ131+DZ131+LN132+EJ133+LX133+BV131+DL131+JJ131+JX131+KL131+KZ131+MZ133+ML133+AB133+NN133</f>
        <v>794066</v>
      </c>
      <c r="O140" s="113">
        <f>N140/I139</f>
        <v>0.18746541385334531</v>
      </c>
      <c r="P140" s="113"/>
      <c r="Q140" s="45"/>
      <c r="R140" s="45"/>
      <c r="S140" s="45"/>
      <c r="T140" s="35"/>
      <c r="U140" s="27"/>
      <c r="V140" s="46"/>
      <c r="W140" s="326"/>
      <c r="X140" s="326"/>
      <c r="Y140" s="44"/>
      <c r="Z140" s="44"/>
      <c r="AA140" s="23"/>
      <c r="AB140" s="44"/>
      <c r="AC140" s="113"/>
      <c r="AD140" s="113"/>
      <c r="AE140" s="45"/>
      <c r="AF140" s="45"/>
      <c r="AG140" s="45"/>
      <c r="AH140" s="35"/>
      <c r="AI140" s="27"/>
      <c r="AJ140" s="46"/>
      <c r="AK140" s="44"/>
      <c r="AL140" s="44"/>
      <c r="AM140" s="44"/>
      <c r="AN140" s="44"/>
      <c r="AO140" s="23"/>
      <c r="AP140" s="44"/>
      <c r="AQ140" s="44"/>
      <c r="AR140" s="44"/>
      <c r="AS140" s="44"/>
      <c r="AT140" s="44"/>
      <c r="AU140" s="44"/>
      <c r="AV140" s="35"/>
      <c r="AW140" s="27"/>
      <c r="AX140" s="46"/>
      <c r="AY140" s="44"/>
      <c r="AZ140" s="44"/>
      <c r="BA140" s="44"/>
      <c r="BB140" s="44"/>
      <c r="BC140" s="23"/>
      <c r="BD140" s="44"/>
      <c r="BE140" s="44"/>
      <c r="BF140" s="44"/>
      <c r="BG140" s="44"/>
      <c r="BH140" s="44"/>
      <c r="BI140" s="44"/>
      <c r="BJ140" s="35"/>
      <c r="BK140" s="50"/>
      <c r="BL140" s="329" t="s">
        <v>38</v>
      </c>
      <c r="BM140" s="329"/>
      <c r="BN140" s="133">
        <f>SUM(BN78,BN82,BN86,BN90,BN94,BN98,BN102,BN106,BN110,BN114,BN118,BN122,BN126)*100</f>
        <v>32400</v>
      </c>
      <c r="BO140" s="67"/>
      <c r="BP140" s="44"/>
      <c r="BQ140" s="23">
        <f>BN140/BR140</f>
        <v>420.77922077922079</v>
      </c>
      <c r="BR140" s="133">
        <f>SUM(BR78,BR82,BR86,BR90,BR94,BR98,BR102,BR106,BR110,BR114,BR118,BR122,BR126)</f>
        <v>77</v>
      </c>
      <c r="BS140" s="44"/>
      <c r="BT140" s="53" t="str">
        <f t="shared" si="672"/>
        <v>ＡＩモンスターラバー</v>
      </c>
      <c r="BU140" s="43">
        <f t="shared" si="672"/>
        <v>198</v>
      </c>
      <c r="BV140" s="133">
        <f>SUM(BV78,BV82,BV86,BV90,BV94,BV98,BV102,BV106,BV110,BV114,BV118,BV122,BV126)</f>
        <v>15246</v>
      </c>
      <c r="BW140" s="113">
        <f>BV140/BN140</f>
        <v>0.47055555555555556</v>
      </c>
      <c r="BX140" s="35"/>
      <c r="BY140" s="27"/>
      <c r="BZ140" s="329" t="s">
        <v>38</v>
      </c>
      <c r="CA140" s="329"/>
      <c r="CB140" s="133">
        <f>SUM(CB78,CB82,CB86,CB90,CB94,CB98,CB102,CB106,CB110,CB114,CB118,CB122,CB126)*100</f>
        <v>122000</v>
      </c>
      <c r="CC140" s="67"/>
      <c r="CD140" s="44"/>
      <c r="CE140" s="23">
        <f>CB140/CF140</f>
        <v>2346.1538461538462</v>
      </c>
      <c r="CF140" s="133">
        <f>SUM(CF78,CF82,CF86,CF90,CF94,CF98,CF102,CF106,CF110,CF114,CF118,CF122,CF126)</f>
        <v>52</v>
      </c>
      <c r="CG140" s="44"/>
      <c r="CH140" s="68" t="str">
        <f t="shared" si="673"/>
        <v>ボンボンドロップシール</v>
      </c>
      <c r="CI140" s="43">
        <f t="shared" si="673"/>
        <v>200</v>
      </c>
      <c r="CJ140" s="133">
        <f>SUM(CJ78,CJ82,CJ86,CJ90,CJ94,CJ98,CJ102,CJ106,CJ110,CJ114,CJ118,CJ122,CJ126)</f>
        <v>10650</v>
      </c>
      <c r="CK140" s="113">
        <f>CJ140/CB140</f>
        <v>8.7295081967213112E-2</v>
      </c>
      <c r="CL140" s="35"/>
      <c r="CM140" s="27"/>
      <c r="CN140" s="329" t="s">
        <v>38</v>
      </c>
      <c r="CO140" s="329"/>
      <c r="CP140" s="133">
        <f>SUM(CP78,CP82,CP86,CP90,CP94,CP98,CP102,CP106,CP110,CP114,CP118,CP122,CP126)*100</f>
        <v>26500</v>
      </c>
      <c r="CQ140" s="67"/>
      <c r="CR140" s="44"/>
      <c r="CS140" s="23">
        <f>CP140/CT140</f>
        <v>1892.8571428571429</v>
      </c>
      <c r="CT140" s="133">
        <f>SUM(CT78,CT82,CT86,CT90,CT94,CT98,CT102,CT106,CT110,CT114,CT118,CT122,CT126)</f>
        <v>14</v>
      </c>
      <c r="CU140" s="44"/>
      <c r="CV140" s="53" t="str">
        <f t="shared" si="674"/>
        <v>モンチッチフェイスポーチ</v>
      </c>
      <c r="CW140" s="43">
        <f t="shared" si="674"/>
        <v>1100</v>
      </c>
      <c r="CX140" s="133">
        <f>SUM(CX78,CX82,CX86,CX90,CX94,CX98,CX102,CX106,CX110,CX114,CX118,CX122,CX126)</f>
        <v>13190</v>
      </c>
      <c r="CY140" s="113">
        <f>CX140/CP140</f>
        <v>0.49773584905660379</v>
      </c>
      <c r="CZ140" s="35"/>
      <c r="DA140" s="58"/>
      <c r="DB140" s="329" t="s">
        <v>38</v>
      </c>
      <c r="DC140" s="329"/>
      <c r="DD140" s="133">
        <f>SUM(DD78,DD82,DD86,DD90,DD94,DD98,DD102,DD106,DD110,DD114,DD118,DD122,DD126)*100</f>
        <v>12400</v>
      </c>
      <c r="DE140" s="67"/>
      <c r="DF140" s="44"/>
      <c r="DG140" s="23">
        <f>DD140/DH140</f>
        <v>4133.333333333333</v>
      </c>
      <c r="DH140" s="133">
        <f>SUM(DH78,DH82,DH86,DH90,DH94,DH98,DH102,DH106,DH110,DH114,DH118,DH122,DH126)</f>
        <v>3</v>
      </c>
      <c r="DI140" s="44"/>
      <c r="DJ140" s="53" t="str">
        <f t="shared" si="675"/>
        <v>ギャルキティマスコット</v>
      </c>
      <c r="DK140" s="43">
        <f t="shared" si="675"/>
        <v>198</v>
      </c>
      <c r="DL140" s="133">
        <f>SUM(DL78,DL82,DL86,DL90,DL94,DL98,DL102,DL106,DL110,DL114,DL118,DL122,DL126)</f>
        <v>598</v>
      </c>
      <c r="DM140" s="113">
        <f>DL140/DD140</f>
        <v>4.8225806451612903E-2</v>
      </c>
      <c r="DN140" s="35"/>
      <c r="DO140" s="27"/>
      <c r="DP140" s="329" t="s">
        <v>38</v>
      </c>
      <c r="DQ140" s="329"/>
      <c r="DR140" s="133">
        <f>SUM(DR78,DR82,DR86,DR90,DR94,DR98,DR102,DR106,DR110,DR114,DR118,DR122,DR126)*100</f>
        <v>28100</v>
      </c>
      <c r="DS140" s="67"/>
      <c r="DT140" s="44"/>
      <c r="DU140" s="23">
        <f>DR140/DV140</f>
        <v>298.93617021276594</v>
      </c>
      <c r="DV140" s="133">
        <f>SUM(DV78,DV82,DV86,DV90,DV94,DV98,DV102,DV106,DV110,DV114,DV118,DV122,DV126)</f>
        <v>94</v>
      </c>
      <c r="DW140" s="44"/>
      <c r="DX140" s="53" t="str">
        <f t="shared" si="676"/>
        <v>AIラバーキーホルダー</v>
      </c>
      <c r="DY140" s="43">
        <f t="shared" si="676"/>
        <v>198</v>
      </c>
      <c r="DZ140" s="133">
        <f>SUM(DZ78,DZ82,DZ86,DZ90,DZ94,DZ98,DZ102,DZ106,DZ110,DZ114,DZ118,DZ122,DZ126)</f>
        <v>20796</v>
      </c>
      <c r="EA140" s="113">
        <f>DZ140/DR140</f>
        <v>0.74007117437722425</v>
      </c>
      <c r="EB140" s="35"/>
      <c r="EC140" s="27"/>
      <c r="ED140" s="46"/>
      <c r="EE140" s="326"/>
      <c r="EF140" s="326"/>
      <c r="EG140" s="44"/>
      <c r="EH140" s="44"/>
      <c r="EI140" s="23"/>
      <c r="EJ140" s="44"/>
      <c r="EK140" s="113"/>
      <c r="EL140" s="113"/>
      <c r="EM140" s="45"/>
      <c r="EN140" s="45"/>
      <c r="EO140" s="45"/>
      <c r="EP140" s="35"/>
      <c r="EQ140" s="27"/>
      <c r="ER140" s="46"/>
      <c r="ES140" s="44"/>
      <c r="ET140" s="44"/>
      <c r="EU140" s="44"/>
      <c r="EV140" s="44"/>
      <c r="EW140" s="23"/>
      <c r="EX140" s="44"/>
      <c r="EY140" s="44"/>
      <c r="EZ140" s="44"/>
      <c r="FA140" s="44"/>
      <c r="FB140" s="44"/>
      <c r="FC140" s="44"/>
      <c r="FD140" s="35"/>
      <c r="FE140" s="27"/>
      <c r="FF140" s="46"/>
      <c r="FG140" s="326"/>
      <c r="FH140" s="326"/>
      <c r="FI140" s="44"/>
      <c r="FJ140" s="44"/>
      <c r="FK140" s="23"/>
      <c r="FL140" s="44"/>
      <c r="FM140" s="113"/>
      <c r="FN140" s="113"/>
      <c r="FO140" s="45"/>
      <c r="FP140" s="45"/>
      <c r="FQ140" s="45"/>
      <c r="FR140" s="35"/>
      <c r="FS140" s="27"/>
      <c r="FT140" s="46"/>
      <c r="FU140" s="326"/>
      <c r="FV140" s="326"/>
      <c r="FW140" s="44"/>
      <c r="FX140" s="44"/>
      <c r="FY140" s="23"/>
      <c r="FZ140" s="44"/>
      <c r="GA140" s="113"/>
      <c r="GB140" s="113"/>
      <c r="GC140" s="45"/>
      <c r="GD140" s="45"/>
      <c r="GE140" s="45"/>
      <c r="GF140" s="35"/>
      <c r="GG140" s="65"/>
      <c r="GH140" s="46"/>
      <c r="GI140" s="326"/>
      <c r="GJ140" s="326"/>
      <c r="GK140" s="44"/>
      <c r="GL140" s="44"/>
      <c r="GM140" s="23"/>
      <c r="GN140" s="44"/>
      <c r="GO140" s="113"/>
      <c r="GP140" s="113"/>
      <c r="GQ140" s="45"/>
      <c r="GR140" s="45"/>
      <c r="GS140" s="45"/>
      <c r="GT140" s="35"/>
      <c r="GU140" s="27"/>
      <c r="GV140" s="46"/>
      <c r="GW140" s="326"/>
      <c r="GX140" s="326"/>
      <c r="GY140" s="44"/>
      <c r="GZ140" s="44"/>
      <c r="HA140" s="23"/>
      <c r="HB140" s="44"/>
      <c r="HC140" s="113"/>
      <c r="HD140" s="113"/>
      <c r="HE140" s="45"/>
      <c r="HF140" s="45"/>
      <c r="HG140" s="45"/>
      <c r="HH140" s="35"/>
      <c r="HI140" s="27"/>
      <c r="HJ140" s="46"/>
      <c r="HK140" s="326"/>
      <c r="HL140" s="326"/>
      <c r="HM140" s="44"/>
      <c r="HN140" s="44"/>
      <c r="HO140" s="23"/>
      <c r="HP140" s="44"/>
      <c r="HQ140" s="113"/>
      <c r="HR140" s="113"/>
      <c r="HS140" s="45"/>
      <c r="HT140" s="45"/>
      <c r="HU140" s="45"/>
      <c r="HV140" s="35"/>
      <c r="HW140" s="134"/>
      <c r="HX140" s="329" t="s">
        <v>38</v>
      </c>
      <c r="HY140" s="329"/>
      <c r="HZ140" s="133">
        <f>SUM(HZ78,HZ82,HZ86,HZ90,HZ94,HZ98,HZ102,HZ106,HZ110,HZ114,HZ118,HZ122,HZ126)*100</f>
        <v>137500</v>
      </c>
      <c r="IA140" s="67"/>
      <c r="IB140" s="44"/>
      <c r="IC140" s="23">
        <f>HZ140/ID140</f>
        <v>6547.6190476190477</v>
      </c>
      <c r="ID140" s="133">
        <f>SUM(ID78,ID82,ID86,ID90,ID94,ID98,ID102,ID106,ID110,ID114,ID118,ID122,ID126)</f>
        <v>21</v>
      </c>
      <c r="IE140" s="44"/>
      <c r="IF140" s="53" t="str">
        <f t="shared" si="677"/>
        <v>ボンボンドロップシール</v>
      </c>
      <c r="IG140" s="43">
        <f t="shared" si="677"/>
        <v>2000</v>
      </c>
      <c r="IH140" s="133">
        <f>SUM(IH78,IH82,IH86,IH90,IH94,IH98,IH102,IH106,IH110,IH114,IH118,IH122,IH126)</f>
        <v>42000</v>
      </c>
      <c r="II140" s="113">
        <f>IH140/HZ140</f>
        <v>0.30545454545454548</v>
      </c>
      <c r="IJ140" s="35"/>
      <c r="IK140" s="27"/>
      <c r="IL140" s="329" t="s">
        <v>38</v>
      </c>
      <c r="IM140" s="329"/>
      <c r="IN140" s="133">
        <f>SUM(IN78,IN82,IN86,IN90,IN94,IN98,IN102,IN106,IN110,IN114,IN118,IN122,IN126)*100</f>
        <v>90000</v>
      </c>
      <c r="IO140" s="67"/>
      <c r="IP140" s="44"/>
      <c r="IQ140" s="23">
        <f>IN140/IR140</f>
        <v>2903.2258064516127</v>
      </c>
      <c r="IR140" s="133">
        <f>SUM(IR78,IR82,IR86,IR90,IR94,IR98,IR102,IR106,IR110,IR114,IR118,IR122,IR126)</f>
        <v>31</v>
      </c>
      <c r="IS140" s="44"/>
      <c r="IT140" s="53" t="str">
        <f t="shared" si="678"/>
        <v>ギャルキティマスコット</v>
      </c>
      <c r="IU140" s="43">
        <f t="shared" si="678"/>
        <v>0</v>
      </c>
      <c r="IV140" s="133">
        <f>SUM(IV78,IV82,IV86,IV90,IV94,IV98,IV102,IV106,IV110,IV114,IV118,IV122,IV126)</f>
        <v>6200</v>
      </c>
      <c r="IW140" s="113">
        <f>IV140/IN140</f>
        <v>6.8888888888888888E-2</v>
      </c>
      <c r="IX140" s="35"/>
      <c r="IY140" s="33"/>
      <c r="IZ140" s="329" t="s">
        <v>38</v>
      </c>
      <c r="JA140" s="329"/>
      <c r="JB140" s="133">
        <f>SUM(JB78,JB82,JB86,JB90,JB94,JB98,JB102,JB106,JB110,JB114,JB118,JB122,JB126)*100</f>
        <v>30000</v>
      </c>
      <c r="JC140" s="67"/>
      <c r="JD140" s="44"/>
      <c r="JE140" s="23">
        <f>JB140/JF140</f>
        <v>6000</v>
      </c>
      <c r="JF140" s="133">
        <f>SUM(JF78,JF82,JF86,JF90,JF94,JF98,JF102,JF106,JF110,JF114,JF118,JF122,JF126)</f>
        <v>5</v>
      </c>
      <c r="JG140" s="44"/>
      <c r="JH140" s="53" t="str">
        <f t="shared" si="679"/>
        <v>雪見だいふくイヤホン</v>
      </c>
      <c r="JI140" s="43">
        <f t="shared" si="679"/>
        <v>1100</v>
      </c>
      <c r="JJ140" s="133">
        <f>SUM(JJ78,JJ82,JJ86,JJ90,JJ94,JJ98,JJ102,JJ106,JJ110,JJ114,JJ118,JJ122,JJ126)</f>
        <v>5500</v>
      </c>
      <c r="JK140" s="113">
        <f>JJ140/JB140</f>
        <v>0.18333333333333332</v>
      </c>
      <c r="JL140" s="35"/>
      <c r="JM140" s="27"/>
      <c r="JN140" s="329" t="s">
        <v>38</v>
      </c>
      <c r="JO140" s="329"/>
      <c r="JP140" s="133">
        <f>SUM(JP78,JP82,JP86,JP90,JP94,JP98,JP102,JP106,JP110,JP114,JP118,JP122,JP126)*100</f>
        <v>54200</v>
      </c>
      <c r="JQ140" s="67"/>
      <c r="JR140" s="44"/>
      <c r="JS140" s="23">
        <f>JP140/JT140</f>
        <v>1231.8181818181818</v>
      </c>
      <c r="JT140" s="133">
        <f>SUM(JT78,JT82,JT86,JT90,JT94,JT98,JT102,JT106,JT110,JT114,JT118,JT122,JT126)</f>
        <v>44</v>
      </c>
      <c r="JU140" s="44"/>
      <c r="JV140" s="53" t="str">
        <f t="shared" si="680"/>
        <v>しばこ</v>
      </c>
      <c r="JW140" s="43">
        <f t="shared" si="680"/>
        <v>200</v>
      </c>
      <c r="JX140" s="133">
        <f>SUM(JX78,JX82,JX86,JX90,JX94,JX98,JX102,JX106,JX110,JX114,JX118,JX122,JX126)</f>
        <v>8800</v>
      </c>
      <c r="JY140" s="113">
        <f>JX140/JP140</f>
        <v>0.16236162361623616</v>
      </c>
      <c r="JZ140" s="35"/>
      <c r="KA140" s="134"/>
      <c r="KB140" s="329" t="s">
        <v>38</v>
      </c>
      <c r="KC140" s="329"/>
      <c r="KD140" s="133">
        <f>SUM(KD78,KD82,KD86,KD90,KD94,KD98,KD102,KD106,KD110,KD114,KD118,KD122,KD126)*100</f>
        <v>19400</v>
      </c>
      <c r="KE140" s="67"/>
      <c r="KF140" s="44"/>
      <c r="KG140" s="23">
        <f>KD140/KH140</f>
        <v>19400</v>
      </c>
      <c r="KH140" s="133">
        <f>SUM(KH78,KH82,KH86,KH90,KH94,KH98,KH102,KH106,KH110,KH114,KH118,KH122,KH126)</f>
        <v>1</v>
      </c>
      <c r="KI140" s="44"/>
      <c r="KJ140" s="53" t="str">
        <f t="shared" si="681"/>
        <v>ゲームアーク</v>
      </c>
      <c r="KK140" s="43">
        <f t="shared" si="681"/>
        <v>500</v>
      </c>
      <c r="KL140" s="133">
        <f>SUM(KL78,KL82,KL86,KL90,KL94,KL98,KL102,KL106,KL110,KL114,KL118,KL122,KL126)</f>
        <v>500</v>
      </c>
      <c r="KM140" s="113">
        <f>KL140/KD140</f>
        <v>2.5773195876288658E-2</v>
      </c>
      <c r="KN140" s="35"/>
      <c r="KO140" s="27"/>
      <c r="KP140" s="329" t="s">
        <v>38</v>
      </c>
      <c r="KQ140" s="329"/>
      <c r="KR140" s="133">
        <f>SUM(KR78,KR82,KR86,KR90,KR94,KR98,KR102,KR106,KR110,KR114,KR118,KR122,KR126)*100</f>
        <v>44200</v>
      </c>
      <c r="KS140" s="67"/>
      <c r="KT140" s="44"/>
      <c r="KU140" s="23">
        <f>KR140/KV140</f>
        <v>8840</v>
      </c>
      <c r="KV140" s="133">
        <f>SUM(KV78,KV82,KV86,KV90,KV94,KV98,KV102,KV106,KV110,KV114,KV118,KV122,KV126)</f>
        <v>5</v>
      </c>
      <c r="KW140" s="44"/>
      <c r="KX140" s="53" t="str">
        <f t="shared" si="682"/>
        <v>モンチッチフェイスポーチ</v>
      </c>
      <c r="KY140" s="43">
        <f t="shared" si="682"/>
        <v>660</v>
      </c>
      <c r="KZ140" s="133">
        <f>SUM(KZ78,KZ82,KZ86,KZ90,KZ94,KZ98,KZ102,KZ106,KZ110,KZ114,KZ118,KZ122,KZ126)</f>
        <v>0</v>
      </c>
      <c r="LA140" s="113">
        <f>KZ140/KR140</f>
        <v>0</v>
      </c>
      <c r="LB140" s="35"/>
      <c r="LC140" s="27"/>
      <c r="LD140" s="46"/>
      <c r="LE140" s="44"/>
      <c r="LF140" s="44"/>
      <c r="LG140" s="44"/>
      <c r="LH140" s="44"/>
      <c r="LI140" s="23"/>
      <c r="LJ140" s="44"/>
      <c r="LK140" s="44"/>
      <c r="LL140" s="60"/>
      <c r="LM140" s="67"/>
      <c r="LN140" s="44"/>
      <c r="LO140" s="45"/>
      <c r="LP140" s="35"/>
      <c r="LQ140" s="27"/>
      <c r="LR140" s="46"/>
      <c r="LS140" s="326"/>
      <c r="LT140" s="326"/>
      <c r="LU140" s="44"/>
      <c r="LV140" s="44"/>
      <c r="LW140" s="23"/>
      <c r="LX140" s="44"/>
      <c r="LY140" s="113"/>
      <c r="LZ140" s="113"/>
      <c r="MA140" s="45"/>
      <c r="MB140" s="45"/>
      <c r="MC140" s="45"/>
      <c r="MD140" s="35"/>
      <c r="ME140" s="27"/>
      <c r="MF140" s="46"/>
      <c r="MG140" s="326"/>
      <c r="MH140" s="326"/>
      <c r="MI140" s="44"/>
      <c r="MJ140" s="44"/>
      <c r="MK140" s="23"/>
      <c r="ML140" s="44"/>
      <c r="MM140" s="113"/>
      <c r="MN140" s="113"/>
      <c r="MO140" s="45"/>
      <c r="MP140" s="45"/>
      <c r="MQ140" s="45"/>
      <c r="MR140" s="35"/>
      <c r="MS140" s="27"/>
      <c r="MT140" s="46"/>
      <c r="MU140" s="326"/>
      <c r="MV140" s="326"/>
      <c r="MW140" s="44"/>
      <c r="MX140" s="44"/>
      <c r="MY140" s="23"/>
      <c r="MZ140" s="44"/>
      <c r="NA140" s="113"/>
      <c r="NB140" s="113"/>
      <c r="NC140" s="45"/>
      <c r="ND140" s="45"/>
      <c r="NE140" s="45"/>
      <c r="NF140" s="35"/>
      <c r="NG140" s="27"/>
      <c r="NH140" s="46"/>
      <c r="NI140" s="326"/>
      <c r="NJ140" s="326"/>
      <c r="NK140" s="44"/>
      <c r="NL140" s="44"/>
      <c r="NM140" s="23"/>
      <c r="NN140" s="44"/>
      <c r="NO140" s="113"/>
      <c r="NP140" s="113"/>
      <c r="NQ140" s="45"/>
      <c r="NR140" s="45"/>
      <c r="NS140" s="45"/>
      <c r="NT140" s="35"/>
    </row>
    <row r="141" spans="1:384" ht="15" customHeight="1" thickTop="1" x14ac:dyDescent="0.2">
      <c r="A141" s="148" t="s">
        <v>747</v>
      </c>
      <c r="B141" s="149">
        <f t="shared" ref="B141:G141" si="684">B140*$A133</f>
        <v>40897</v>
      </c>
      <c r="C141" s="150">
        <f t="shared" si="684"/>
        <v>13560</v>
      </c>
      <c r="D141" s="150">
        <f t="shared" si="684"/>
        <v>2661</v>
      </c>
      <c r="E141" s="142">
        <f t="shared" si="684"/>
        <v>16217</v>
      </c>
      <c r="F141" s="142">
        <f t="shared" si="684"/>
        <v>6523</v>
      </c>
      <c r="G141" s="177">
        <f t="shared" si="684"/>
        <v>1936</v>
      </c>
      <c r="H141" s="42"/>
      <c r="I141" s="326">
        <f>I139*K141</f>
        <v>2541480</v>
      </c>
      <c r="J141" s="326"/>
      <c r="K141" s="151">
        <v>0.6</v>
      </c>
      <c r="L141" s="90"/>
      <c r="M141" s="117" t="s">
        <v>36</v>
      </c>
      <c r="N141" s="90">
        <f>I141-N140</f>
        <v>1747414</v>
      </c>
      <c r="O141" s="151">
        <f>N141/I139</f>
        <v>0.41253458614665472</v>
      </c>
      <c r="P141" s="151"/>
      <c r="Q141" s="152"/>
      <c r="R141" s="152"/>
      <c r="S141" s="152"/>
      <c r="T141" s="153"/>
      <c r="U141" s="27"/>
      <c r="V141" s="46"/>
      <c r="W141" s="326"/>
      <c r="X141" s="326"/>
      <c r="Y141" s="113"/>
      <c r="Z141" s="44"/>
      <c r="AA141" s="23"/>
      <c r="AB141" s="44"/>
      <c r="AC141" s="113"/>
      <c r="AD141" s="113"/>
      <c r="AE141" s="45"/>
      <c r="AF141" s="45"/>
      <c r="AG141" s="45"/>
      <c r="AH141" s="35"/>
      <c r="AI141" s="27"/>
      <c r="AJ141" s="46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35"/>
      <c r="AW141" s="27"/>
      <c r="AX141" s="46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35"/>
      <c r="BK141" s="50"/>
      <c r="BL141" s="46"/>
      <c r="BM141" s="23" t="s">
        <v>29</v>
      </c>
      <c r="BN141" s="44">
        <f>SUM(BN137:BN140)</f>
        <v>166400</v>
      </c>
      <c r="BO141" s="44"/>
      <c r="BP141" s="44"/>
      <c r="BQ141" s="44"/>
      <c r="BR141" s="44">
        <f>SUM(BR137:BR140)</f>
        <v>119</v>
      </c>
      <c r="BS141" s="44"/>
      <c r="BT141" s="329" t="s">
        <v>43</v>
      </c>
      <c r="BU141" s="329"/>
      <c r="BV141" s="43">
        <f>SUM(BV137:BV140)</f>
        <v>55926</v>
      </c>
      <c r="BW141" s="154">
        <f>BV141/BN141</f>
        <v>0.33609375000000002</v>
      </c>
      <c r="BX141" s="56"/>
      <c r="BY141" s="27"/>
      <c r="BZ141" s="46"/>
      <c r="CA141" s="23" t="s">
        <v>29</v>
      </c>
      <c r="CB141" s="44">
        <f>SUM(CB137:CB140)</f>
        <v>203800</v>
      </c>
      <c r="CC141" s="44"/>
      <c r="CD141" s="44"/>
      <c r="CE141" s="44"/>
      <c r="CF141" s="44">
        <f>SUM(CF137:CF140)</f>
        <v>60</v>
      </c>
      <c r="CG141" s="44"/>
      <c r="CH141" s="325" t="s">
        <v>43</v>
      </c>
      <c r="CI141" s="325"/>
      <c r="CJ141" s="43">
        <f>SUM(CJ137:CJ140)</f>
        <v>18150</v>
      </c>
      <c r="CK141" s="154">
        <f>CJ141/CB141</f>
        <v>8.9057899901864579E-2</v>
      </c>
      <c r="CL141" s="35"/>
      <c r="CM141" s="27"/>
      <c r="CN141" s="46"/>
      <c r="CO141" s="23" t="s">
        <v>29</v>
      </c>
      <c r="CP141" s="44">
        <f>SUM(CP137:CP140)</f>
        <v>157000</v>
      </c>
      <c r="CQ141" s="44"/>
      <c r="CR141" s="44"/>
      <c r="CS141" s="44"/>
      <c r="CT141" s="44">
        <f>SUM(CT137:CT140)</f>
        <v>45</v>
      </c>
      <c r="CU141" s="44"/>
      <c r="CV141" s="325" t="s">
        <v>43</v>
      </c>
      <c r="CW141" s="325"/>
      <c r="CX141" s="43">
        <f>SUM(CX137:CX140)</f>
        <v>45970</v>
      </c>
      <c r="CY141" s="154">
        <f>CX141/CP141</f>
        <v>0.29280254777070064</v>
      </c>
      <c r="CZ141" s="35"/>
      <c r="DA141" s="58"/>
      <c r="DB141" s="46"/>
      <c r="DC141" s="23" t="s">
        <v>29</v>
      </c>
      <c r="DD141" s="44">
        <f>SUM(DD137:DD140)</f>
        <v>86800</v>
      </c>
      <c r="DE141" s="44"/>
      <c r="DF141" s="44"/>
      <c r="DG141" s="44"/>
      <c r="DH141" s="44">
        <f>SUM(DH137:DH140)</f>
        <v>58</v>
      </c>
      <c r="DI141" s="44"/>
      <c r="DJ141" s="330" t="s">
        <v>43</v>
      </c>
      <c r="DK141" s="330"/>
      <c r="DL141" s="43">
        <f>SUM(DL137:DL140)</f>
        <v>39498</v>
      </c>
      <c r="DM141" s="154">
        <f>DL141/DD141</f>
        <v>0.45504608294930876</v>
      </c>
      <c r="DN141" s="56"/>
      <c r="DO141" s="27"/>
      <c r="DP141" s="46"/>
      <c r="DQ141" s="23" t="s">
        <v>29</v>
      </c>
      <c r="DR141" s="44">
        <f>SUM(DR137:DR140)</f>
        <v>84900</v>
      </c>
      <c r="DS141" s="44"/>
      <c r="DT141" s="44"/>
      <c r="DU141" s="44"/>
      <c r="DV141" s="44">
        <f>SUM(DV137:DV140)</f>
        <v>113</v>
      </c>
      <c r="DW141" s="44"/>
      <c r="DX141" s="331" t="s">
        <v>43</v>
      </c>
      <c r="DY141" s="331"/>
      <c r="DZ141" s="43">
        <f>SUM(DZ137:DZ140)</f>
        <v>36816</v>
      </c>
      <c r="EA141" s="154">
        <f>DZ141/DR141</f>
        <v>0.43363957597173147</v>
      </c>
      <c r="EB141" s="56"/>
      <c r="EC141" s="27"/>
      <c r="ED141" s="46"/>
      <c r="EE141" s="326"/>
      <c r="EF141" s="326"/>
      <c r="EG141" s="113"/>
      <c r="EH141" s="44"/>
      <c r="EI141" s="23"/>
      <c r="EJ141" s="44"/>
      <c r="EK141" s="113"/>
      <c r="EL141" s="113"/>
      <c r="EM141" s="45"/>
      <c r="EN141" s="45"/>
      <c r="EO141" s="45"/>
      <c r="EP141" s="35"/>
      <c r="EQ141" s="27"/>
      <c r="ER141" s="46"/>
      <c r="ES141" s="44"/>
      <c r="ET141" s="44"/>
      <c r="EU141" s="44"/>
      <c r="EV141" s="44"/>
      <c r="EW141" s="44"/>
      <c r="EX141" s="44"/>
      <c r="EY141" s="44"/>
      <c r="EZ141" s="44"/>
      <c r="FA141" s="44"/>
      <c r="FB141" s="44"/>
      <c r="FC141" s="44"/>
      <c r="FD141" s="35"/>
      <c r="FE141" s="27"/>
      <c r="FF141" s="46"/>
      <c r="FG141" s="326"/>
      <c r="FH141" s="326"/>
      <c r="FI141" s="113"/>
      <c r="FJ141" s="44"/>
      <c r="FK141" s="23"/>
      <c r="FL141" s="44"/>
      <c r="FM141" s="113"/>
      <c r="FN141" s="113"/>
      <c r="FO141" s="45"/>
      <c r="FP141" s="45"/>
      <c r="FQ141" s="45"/>
      <c r="FR141" s="35"/>
      <c r="FS141" s="27"/>
      <c r="FT141" s="46"/>
      <c r="FU141" s="326"/>
      <c r="FV141" s="326"/>
      <c r="FW141" s="113"/>
      <c r="FX141" s="44"/>
      <c r="FY141" s="23"/>
      <c r="FZ141" s="44"/>
      <c r="GA141" s="113"/>
      <c r="GB141" s="113"/>
      <c r="GC141" s="45"/>
      <c r="GD141" s="45"/>
      <c r="GE141" s="45"/>
      <c r="GF141" s="35"/>
      <c r="GG141" s="65"/>
      <c r="GH141" s="46"/>
      <c r="GI141" s="326"/>
      <c r="GJ141" s="326"/>
      <c r="GK141" s="113"/>
      <c r="GL141" s="44"/>
      <c r="GM141" s="23"/>
      <c r="GN141" s="44"/>
      <c r="GO141" s="113"/>
      <c r="GP141" s="113"/>
      <c r="GQ141" s="45"/>
      <c r="GR141" s="45"/>
      <c r="GS141" s="45"/>
      <c r="GT141" s="35"/>
      <c r="GU141" s="27"/>
      <c r="GV141" s="46"/>
      <c r="GW141" s="326"/>
      <c r="GX141" s="326"/>
      <c r="GY141" s="113"/>
      <c r="GZ141" s="44"/>
      <c r="HA141" s="23"/>
      <c r="HB141" s="44"/>
      <c r="HC141" s="113"/>
      <c r="HD141" s="113"/>
      <c r="HE141" s="45"/>
      <c r="HF141" s="45"/>
      <c r="HG141" s="45"/>
      <c r="HH141" s="35"/>
      <c r="HI141" s="27"/>
      <c r="HJ141" s="46"/>
      <c r="HK141" s="326"/>
      <c r="HL141" s="326"/>
      <c r="HM141" s="113"/>
      <c r="HN141" s="44"/>
      <c r="HO141" s="23"/>
      <c r="HP141" s="44"/>
      <c r="HQ141" s="113"/>
      <c r="HR141" s="113"/>
      <c r="HS141" s="45"/>
      <c r="HT141" s="45"/>
      <c r="HU141" s="45"/>
      <c r="HV141" s="35"/>
      <c r="HW141" s="61"/>
      <c r="HX141" s="46"/>
      <c r="HY141" s="23" t="s">
        <v>29</v>
      </c>
      <c r="HZ141" s="44">
        <f>SUM(HZ137:HZ140)</f>
        <v>437000</v>
      </c>
      <c r="IA141" s="44"/>
      <c r="IB141" s="44"/>
      <c r="IC141" s="44"/>
      <c r="ID141" s="44">
        <f>SUM(ID137:ID140)</f>
        <v>70</v>
      </c>
      <c r="IE141" s="44"/>
      <c r="IF141" s="325" t="s">
        <v>43</v>
      </c>
      <c r="IG141" s="325"/>
      <c r="IH141" s="43">
        <f>SUM(IH137:IH140)</f>
        <v>112000</v>
      </c>
      <c r="II141" s="154">
        <f>IH141/HZ141</f>
        <v>0.25629290617848971</v>
      </c>
      <c r="IJ141" s="35"/>
      <c r="IK141" s="27"/>
      <c r="IL141" s="46"/>
      <c r="IM141" s="23" t="s">
        <v>29</v>
      </c>
      <c r="IN141" s="44">
        <f>SUM(IN137:IN140)</f>
        <v>185600</v>
      </c>
      <c r="IO141" s="44"/>
      <c r="IP141" s="44"/>
      <c r="IQ141" s="44"/>
      <c r="IR141" s="44">
        <f>SUM(IR137:IR140)</f>
        <v>49</v>
      </c>
      <c r="IS141" s="44"/>
      <c r="IT141" s="325" t="s">
        <v>43</v>
      </c>
      <c r="IU141" s="325"/>
      <c r="IV141" s="43">
        <f>SUM(IV137:IV140)</f>
        <v>21800</v>
      </c>
      <c r="IW141" s="154">
        <f>IV141/IN141</f>
        <v>0.11745689655172414</v>
      </c>
      <c r="IX141" s="35"/>
      <c r="IY141" s="33"/>
      <c r="IZ141" s="46"/>
      <c r="JA141" s="23" t="s">
        <v>29</v>
      </c>
      <c r="JB141" s="44">
        <f>SUM(JB137:JB140)</f>
        <v>202900</v>
      </c>
      <c r="JC141" s="44"/>
      <c r="JD141" s="44"/>
      <c r="JE141" s="44"/>
      <c r="JF141" s="44">
        <f>SUM(JF137:JF140)</f>
        <v>98</v>
      </c>
      <c r="JG141" s="44"/>
      <c r="JH141" s="325" t="s">
        <v>43</v>
      </c>
      <c r="JI141" s="325"/>
      <c r="JJ141" s="43">
        <f>SUM(JJ137:JJ140)</f>
        <v>32500</v>
      </c>
      <c r="JK141" s="154">
        <f>JJ141/JB141</f>
        <v>0.16017742730409068</v>
      </c>
      <c r="JL141" s="35"/>
      <c r="JM141" s="27"/>
      <c r="JN141" s="46"/>
      <c r="JO141" s="23" t="s">
        <v>29</v>
      </c>
      <c r="JP141" s="44">
        <f>SUM(JP137:JP140)</f>
        <v>173000</v>
      </c>
      <c r="JQ141" s="44"/>
      <c r="JR141" s="44"/>
      <c r="JS141" s="44"/>
      <c r="JT141" s="44">
        <f>SUM(JT137:JT140)</f>
        <v>99</v>
      </c>
      <c r="JU141" s="44"/>
      <c r="JV141" s="325" t="s">
        <v>43</v>
      </c>
      <c r="JW141" s="325"/>
      <c r="JX141" s="43">
        <f>SUM(JX137:JX140)</f>
        <v>42700</v>
      </c>
      <c r="JY141" s="154">
        <f>JX141/JP141</f>
        <v>0.2468208092485549</v>
      </c>
      <c r="JZ141" s="35"/>
      <c r="KA141" s="61"/>
      <c r="KB141" s="46"/>
      <c r="KC141" s="23" t="s">
        <v>29</v>
      </c>
      <c r="KD141" s="44">
        <f>SUM(KD137:KD140)</f>
        <v>155700</v>
      </c>
      <c r="KE141" s="44"/>
      <c r="KF141" s="44"/>
      <c r="KG141" s="44"/>
      <c r="KH141" s="44">
        <f>SUM(KH137:KH140)</f>
        <v>43</v>
      </c>
      <c r="KI141" s="44"/>
      <c r="KJ141" s="325" t="s">
        <v>43</v>
      </c>
      <c r="KK141" s="325"/>
      <c r="KL141" s="43">
        <f>SUM(KL137:KL140)</f>
        <v>24900</v>
      </c>
      <c r="KM141" s="154">
        <f>KL141/KD141</f>
        <v>0.15992292870905589</v>
      </c>
      <c r="KN141" s="35"/>
      <c r="KO141" s="27"/>
      <c r="KP141" s="46"/>
      <c r="KQ141" s="23" t="s">
        <v>29</v>
      </c>
      <c r="KR141" s="44">
        <f>SUM(KR137:KR140)</f>
        <v>98400</v>
      </c>
      <c r="KS141" s="44"/>
      <c r="KT141" s="44"/>
      <c r="KU141" s="44"/>
      <c r="KV141" s="44">
        <f>SUM(KV137:KV140)</f>
        <v>33</v>
      </c>
      <c r="KW141" s="44"/>
      <c r="KX141" s="325" t="s">
        <v>43</v>
      </c>
      <c r="KY141" s="325"/>
      <c r="KZ141" s="43">
        <f>SUM(KZ137:KZ140)</f>
        <v>18278</v>
      </c>
      <c r="LA141" s="154">
        <f>KZ141/KR141</f>
        <v>0.18575203252032521</v>
      </c>
      <c r="LB141" s="35"/>
      <c r="LC141" s="27"/>
      <c r="LD141" s="46"/>
      <c r="LE141" s="44"/>
      <c r="LF141" s="44"/>
      <c r="LG141" s="44"/>
      <c r="LH141" s="44"/>
      <c r="LI141" s="44"/>
      <c r="LJ141" s="44"/>
      <c r="LK141" s="44"/>
      <c r="LL141" s="53"/>
      <c r="LM141" s="43"/>
      <c r="LN141" s="43"/>
      <c r="LO141" s="43"/>
      <c r="LP141" s="35"/>
      <c r="LQ141" s="27"/>
      <c r="LR141" s="46"/>
      <c r="LS141" s="326"/>
      <c r="LT141" s="326"/>
      <c r="LU141" s="113"/>
      <c r="LV141" s="44"/>
      <c r="LW141" s="23"/>
      <c r="LX141" s="44"/>
      <c r="LY141" s="113"/>
      <c r="LZ141" s="113"/>
      <c r="MA141" s="45"/>
      <c r="MB141" s="45"/>
      <c r="MC141" s="45"/>
      <c r="MD141" s="35"/>
      <c r="ME141" s="27"/>
      <c r="MF141" s="46"/>
      <c r="MG141" s="326"/>
      <c r="MH141" s="326"/>
      <c r="MI141" s="113"/>
      <c r="MJ141" s="44"/>
      <c r="MK141" s="23"/>
      <c r="ML141" s="44"/>
      <c r="MM141" s="113"/>
      <c r="MN141" s="113"/>
      <c r="MO141" s="45"/>
      <c r="MP141" s="45"/>
      <c r="MQ141" s="45"/>
      <c r="MR141" s="35"/>
      <c r="MS141" s="27"/>
      <c r="MT141" s="46"/>
      <c r="MU141" s="326"/>
      <c r="MV141" s="326"/>
      <c r="MW141" s="113"/>
      <c r="MX141" s="44"/>
      <c r="MY141" s="23"/>
      <c r="MZ141" s="44"/>
      <c r="NA141" s="113"/>
      <c r="NB141" s="113"/>
      <c r="NC141" s="45"/>
      <c r="ND141" s="45"/>
      <c r="NE141" s="45"/>
      <c r="NF141" s="35"/>
      <c r="NG141" s="27"/>
      <c r="NH141" s="46"/>
      <c r="NI141" s="326"/>
      <c r="NJ141" s="326"/>
      <c r="NK141" s="113"/>
      <c r="NL141" s="44"/>
      <c r="NM141" s="23"/>
      <c r="NN141" s="44"/>
      <c r="NO141" s="113"/>
      <c r="NP141" s="113"/>
      <c r="NQ141" s="45"/>
      <c r="NR141" s="45"/>
      <c r="NS141" s="45"/>
      <c r="NT141" s="35"/>
    </row>
    <row r="142" spans="1:384" x14ac:dyDescent="0.2">
      <c r="A142" s="155" t="s">
        <v>641</v>
      </c>
      <c r="B142" s="143">
        <f>SUM(C142:E142)</f>
        <v>5278</v>
      </c>
      <c r="C142" s="156">
        <v>978</v>
      </c>
      <c r="D142" s="143">
        <v>980</v>
      </c>
      <c r="E142" s="157">
        <v>3320</v>
      </c>
      <c r="F142" s="284">
        <v>0</v>
      </c>
      <c r="G142" s="177">
        <v>0</v>
      </c>
      <c r="H142" s="140"/>
      <c r="I142" s="159"/>
      <c r="J142" s="160"/>
      <c r="K142" s="161"/>
      <c r="L142" s="162"/>
      <c r="M142" s="159"/>
      <c r="N142" s="162"/>
      <c r="O142" s="163"/>
      <c r="P142" s="163"/>
      <c r="Q142" s="163"/>
      <c r="R142" s="163"/>
      <c r="S142" s="163"/>
      <c r="T142" s="164"/>
      <c r="U142" s="27"/>
      <c r="V142" s="168"/>
      <c r="W142" s="29"/>
      <c r="Y142" s="167"/>
      <c r="Z142" s="27"/>
      <c r="AA142" s="29"/>
      <c r="AB142" s="27"/>
      <c r="AC142" s="137"/>
      <c r="AD142" s="137"/>
      <c r="AE142" s="137"/>
      <c r="AF142" s="137"/>
      <c r="AG142" s="137"/>
      <c r="AH142" s="50"/>
      <c r="AI142" s="27"/>
      <c r="AJ142" s="168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50"/>
      <c r="AW142" s="27"/>
      <c r="AX142" s="168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50"/>
      <c r="BK142" s="50"/>
      <c r="BL142" s="50"/>
      <c r="BM142" s="50"/>
      <c r="BN142" s="50"/>
      <c r="BO142" s="50"/>
      <c r="BP142" s="50"/>
      <c r="BQ142" s="50"/>
      <c r="BR142" s="50"/>
      <c r="BS142" s="50"/>
      <c r="BT142" s="50"/>
      <c r="BU142" s="50"/>
      <c r="BV142" s="50"/>
      <c r="BW142" s="50"/>
      <c r="BX142" s="50"/>
      <c r="BY142" s="27"/>
      <c r="BZ142" s="168"/>
      <c r="CA142" s="29"/>
      <c r="CE142" s="27"/>
      <c r="CF142" s="27"/>
      <c r="CG142" s="27"/>
      <c r="CH142" s="169"/>
      <c r="CJ142" s="27"/>
      <c r="CK142" s="167"/>
      <c r="CL142" s="50"/>
      <c r="CM142" s="27"/>
      <c r="CN142" s="168"/>
      <c r="CO142" s="29"/>
      <c r="CP142" s="27"/>
      <c r="CQ142" s="27"/>
      <c r="CR142" s="27"/>
      <c r="CS142" s="27"/>
      <c r="CT142" s="27"/>
      <c r="CU142" s="27"/>
      <c r="CV142" s="170"/>
      <c r="CX142" s="27"/>
      <c r="CY142" s="167"/>
      <c r="CZ142" s="50"/>
      <c r="DA142" s="58"/>
      <c r="DB142" s="50"/>
      <c r="DC142" s="50"/>
      <c r="DD142" s="50"/>
      <c r="DE142" s="50"/>
      <c r="DF142" s="50"/>
      <c r="DG142" s="50"/>
      <c r="DH142" s="50"/>
      <c r="DI142" s="50"/>
      <c r="DJ142" s="171"/>
      <c r="DK142" s="50"/>
      <c r="DL142" s="50"/>
      <c r="DM142" s="50"/>
      <c r="DN142" s="50"/>
      <c r="DO142" s="27"/>
      <c r="DP142" s="168"/>
      <c r="DQ142" s="29"/>
      <c r="DR142" s="27"/>
      <c r="DS142" s="27"/>
      <c r="DT142" s="27"/>
      <c r="DU142" s="27"/>
      <c r="DV142" s="27"/>
      <c r="DW142" s="27"/>
      <c r="DX142" s="170"/>
      <c r="DZ142" s="27"/>
      <c r="EA142" s="167"/>
      <c r="EB142" s="50"/>
      <c r="EC142" s="27"/>
      <c r="ED142" s="168"/>
      <c r="EE142" s="29"/>
      <c r="EG142" s="167"/>
      <c r="EH142" s="27"/>
      <c r="EI142" s="29"/>
      <c r="EJ142" s="27"/>
      <c r="EK142" s="137"/>
      <c r="EL142" s="137"/>
      <c r="EM142" s="137"/>
      <c r="EN142" s="137"/>
      <c r="EO142" s="137"/>
      <c r="EP142" s="50"/>
      <c r="EQ142" s="27"/>
      <c r="ER142" s="168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50"/>
      <c r="HW142" s="50"/>
      <c r="HX142" s="27"/>
      <c r="HY142" s="27"/>
      <c r="HZ142" s="27"/>
      <c r="IA142" s="27"/>
      <c r="IC142" s="174"/>
      <c r="ID142" s="27"/>
      <c r="IE142" s="27"/>
      <c r="IF142" s="27"/>
      <c r="IG142" s="27"/>
      <c r="IH142" s="27"/>
      <c r="IL142" s="27"/>
      <c r="IM142" s="27"/>
      <c r="IN142" s="27"/>
      <c r="IO142" s="27"/>
      <c r="IQ142" s="174"/>
      <c r="IR142" s="27"/>
      <c r="IS142" s="27"/>
      <c r="IT142" s="27"/>
      <c r="IU142" s="27"/>
      <c r="IV142" s="27"/>
      <c r="IY142" s="33"/>
      <c r="IZ142" s="168"/>
      <c r="JA142" s="29"/>
      <c r="JB142" s="27"/>
      <c r="JC142" s="27"/>
      <c r="JD142" s="27"/>
      <c r="JE142" s="27"/>
      <c r="JF142" s="27"/>
      <c r="JG142" s="27"/>
      <c r="JH142" s="172"/>
      <c r="JJ142" s="27"/>
      <c r="JK142" s="167"/>
      <c r="JL142" s="50"/>
      <c r="JM142" s="27"/>
      <c r="JN142" s="168"/>
      <c r="JO142" s="29"/>
      <c r="JS142" s="27"/>
      <c r="JT142" s="27"/>
      <c r="JU142" s="27"/>
      <c r="JV142" s="27"/>
      <c r="JX142" s="27"/>
      <c r="JY142" s="167"/>
      <c r="JZ142" s="50"/>
      <c r="KA142" s="50"/>
      <c r="KB142" s="168"/>
      <c r="KC142" s="29"/>
      <c r="KD142" s="27"/>
      <c r="KE142" s="27"/>
      <c r="KF142" s="27"/>
      <c r="KG142" s="27"/>
      <c r="KH142" s="27"/>
      <c r="KI142" s="27"/>
      <c r="KJ142" s="172"/>
      <c r="KL142" s="27"/>
      <c r="KM142" s="167"/>
      <c r="KN142" s="50"/>
      <c r="KO142" s="27"/>
      <c r="KP142" s="168"/>
      <c r="KQ142" s="29"/>
      <c r="KU142" s="27"/>
      <c r="KV142" s="27"/>
      <c r="KW142" s="27"/>
      <c r="KX142" s="27"/>
      <c r="KZ142" s="27"/>
      <c r="LA142" s="167"/>
      <c r="LB142" s="50"/>
      <c r="LC142" s="27"/>
      <c r="LD142" s="168"/>
      <c r="LE142" s="27"/>
      <c r="LF142" s="27"/>
      <c r="LG142" s="27"/>
      <c r="LH142" s="27"/>
      <c r="LI142" s="27"/>
      <c r="LJ142" s="27"/>
      <c r="LK142" s="27"/>
      <c r="LL142" s="173"/>
      <c r="LM142" s="27"/>
      <c r="LN142" s="27"/>
      <c r="LO142" s="27"/>
      <c r="LP142" s="50"/>
      <c r="LQ142" s="27"/>
      <c r="LR142" s="168"/>
      <c r="LS142" s="29"/>
      <c r="LU142" s="167"/>
      <c r="LV142" s="27"/>
      <c r="LW142" s="29"/>
      <c r="LX142" s="27"/>
      <c r="LY142" s="137"/>
      <c r="LZ142" s="137"/>
      <c r="MA142" s="137"/>
      <c r="MB142" s="137"/>
      <c r="MC142" s="137"/>
      <c r="MD142" s="50"/>
      <c r="ME142" s="27"/>
      <c r="MF142" s="168"/>
      <c r="MG142" s="29"/>
      <c r="MI142" s="167"/>
      <c r="MJ142" s="27"/>
      <c r="MK142" s="29"/>
      <c r="ML142" s="27"/>
      <c r="MM142" s="137"/>
      <c r="MN142" s="137"/>
      <c r="MO142" s="137"/>
      <c r="MP142" s="137"/>
      <c r="MQ142" s="137"/>
      <c r="MR142" s="50"/>
      <c r="MS142" s="27"/>
      <c r="MT142" s="168"/>
      <c r="MU142" s="29"/>
      <c r="MW142" s="167"/>
      <c r="MX142" s="27"/>
      <c r="MY142" s="29"/>
      <c r="MZ142" s="27"/>
      <c r="NA142" s="137"/>
      <c r="NB142" s="137"/>
      <c r="NC142" s="137"/>
      <c r="ND142" s="137"/>
      <c r="NE142" s="137"/>
      <c r="NF142" s="50"/>
      <c r="NG142" s="27"/>
      <c r="NH142" s="168"/>
      <c r="NI142" s="29"/>
      <c r="NK142" s="167"/>
      <c r="NL142" s="27"/>
      <c r="NM142" s="29"/>
      <c r="NN142" s="27"/>
      <c r="NO142" s="137"/>
      <c r="NP142" s="137"/>
      <c r="NQ142" s="137"/>
      <c r="NR142" s="137"/>
      <c r="NS142" s="137"/>
      <c r="NT142" s="50"/>
    </row>
    <row r="143" spans="1:384" x14ac:dyDescent="0.2">
      <c r="A143" s="175" t="s">
        <v>44</v>
      </c>
      <c r="B143" s="176">
        <f t="shared" ref="B143:G143" si="685">SUM(B141:B142)</f>
        <v>46175</v>
      </c>
      <c r="C143" s="176">
        <f t="shared" si="685"/>
        <v>14538</v>
      </c>
      <c r="D143" s="176">
        <f t="shared" si="685"/>
        <v>3641</v>
      </c>
      <c r="E143" s="176">
        <f t="shared" si="685"/>
        <v>19537</v>
      </c>
      <c r="F143" s="285">
        <f t="shared" si="685"/>
        <v>6523</v>
      </c>
      <c r="G143" s="177">
        <f t="shared" si="685"/>
        <v>1936</v>
      </c>
      <c r="H143" s="140"/>
      <c r="I143" s="327"/>
      <c r="J143" s="327"/>
      <c r="K143" s="167"/>
      <c r="L143" s="27"/>
      <c r="M143" s="328"/>
      <c r="N143" s="328"/>
      <c r="O143" s="27"/>
      <c r="P143" s="27"/>
      <c r="Q143" s="137"/>
      <c r="R143" s="137"/>
      <c r="S143" s="137"/>
      <c r="T143" s="50"/>
      <c r="U143" s="27"/>
      <c r="V143" s="183"/>
      <c r="W143" s="327"/>
      <c r="X143" s="327"/>
      <c r="Y143" s="167"/>
      <c r="Z143" s="27"/>
      <c r="AA143" s="29"/>
      <c r="AB143" s="27"/>
      <c r="AC143" s="137"/>
      <c r="AD143" s="137"/>
      <c r="AE143" s="137"/>
      <c r="AF143" s="137"/>
      <c r="AG143" s="137"/>
      <c r="AH143" s="50"/>
      <c r="AI143" s="27"/>
      <c r="AJ143" s="168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50"/>
      <c r="AW143" s="27"/>
      <c r="AX143" s="168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50"/>
      <c r="BK143" s="50"/>
      <c r="BL143" s="50"/>
      <c r="BM143" s="50"/>
      <c r="BN143" s="50"/>
      <c r="BO143" s="50"/>
      <c r="BP143" s="50"/>
      <c r="BQ143" s="50"/>
      <c r="BR143" s="50"/>
      <c r="BS143" s="50"/>
      <c r="BT143" s="50"/>
      <c r="BU143" s="50"/>
      <c r="BV143" s="50"/>
      <c r="BW143" s="50"/>
      <c r="BX143" s="50"/>
      <c r="BY143" s="27"/>
      <c r="BZ143" s="168"/>
      <c r="CA143" s="29"/>
      <c r="CE143" s="27"/>
      <c r="CF143" s="27"/>
      <c r="CG143" s="27"/>
      <c r="CH143" s="169"/>
      <c r="CJ143" s="27"/>
      <c r="CK143" s="167"/>
      <c r="CL143" s="50"/>
      <c r="CM143" s="27"/>
      <c r="CN143" s="168"/>
      <c r="CO143" s="29"/>
      <c r="CP143" s="27"/>
      <c r="CQ143" s="27"/>
      <c r="CR143" s="27"/>
      <c r="CS143" s="27"/>
      <c r="CT143" s="27"/>
      <c r="CU143" s="27"/>
      <c r="CV143" s="170"/>
      <c r="CX143" s="27"/>
      <c r="CY143" s="167"/>
      <c r="CZ143" s="50"/>
      <c r="DA143" s="58"/>
      <c r="DB143" s="50"/>
      <c r="DC143" s="50"/>
      <c r="DD143" s="50"/>
      <c r="DE143" s="50"/>
      <c r="DF143" s="50"/>
      <c r="DG143" s="50"/>
      <c r="DH143" s="50"/>
      <c r="DI143" s="50"/>
      <c r="DJ143" s="171"/>
      <c r="DK143" s="50"/>
      <c r="DL143" s="50"/>
      <c r="DM143" s="50"/>
      <c r="DN143" s="50"/>
      <c r="DO143" s="27"/>
      <c r="DP143" s="168"/>
      <c r="DQ143" s="29"/>
      <c r="DR143" s="27"/>
      <c r="DS143" s="27"/>
      <c r="DT143" s="27"/>
      <c r="DU143" s="27"/>
      <c r="DV143" s="27"/>
      <c r="DW143" s="27"/>
      <c r="DX143" s="170"/>
      <c r="DZ143" s="27"/>
      <c r="EA143" s="167"/>
      <c r="EB143" s="50"/>
      <c r="EC143" s="27"/>
      <c r="ED143" s="183"/>
      <c r="EE143" s="327"/>
      <c r="EF143" s="327"/>
      <c r="EG143" s="167"/>
      <c r="EH143" s="27"/>
      <c r="EI143" s="29"/>
      <c r="EJ143" s="27"/>
      <c r="EK143" s="137"/>
      <c r="EL143" s="137"/>
      <c r="EM143" s="137"/>
      <c r="EN143" s="137"/>
      <c r="EO143" s="137"/>
      <c r="EP143" s="50"/>
      <c r="EQ143" s="27"/>
      <c r="ER143" s="168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50"/>
      <c r="HW143" s="50"/>
      <c r="IY143" s="33"/>
      <c r="IZ143" s="168"/>
      <c r="JA143" s="29"/>
      <c r="JB143" s="27"/>
      <c r="JC143" s="27"/>
      <c r="JD143" s="27"/>
      <c r="JE143" s="27"/>
      <c r="JF143" s="27"/>
      <c r="JG143" s="27"/>
      <c r="JH143" s="172"/>
      <c r="JJ143" s="27"/>
      <c r="JK143" s="167"/>
      <c r="JL143" s="50"/>
      <c r="JM143" s="27"/>
      <c r="JN143" s="168"/>
      <c r="JO143" s="29"/>
      <c r="JS143" s="27"/>
      <c r="JT143" s="27"/>
      <c r="JU143" s="27"/>
      <c r="JV143" s="27"/>
      <c r="JX143" s="27"/>
      <c r="JY143" s="167"/>
      <c r="JZ143" s="50"/>
      <c r="KA143" s="50"/>
      <c r="KB143" s="168"/>
      <c r="KC143" s="29"/>
      <c r="KD143" s="27"/>
      <c r="KE143" s="27"/>
      <c r="KF143" s="27"/>
      <c r="KG143" s="27"/>
      <c r="KH143" s="27"/>
      <c r="KI143" s="27"/>
      <c r="KJ143" s="172"/>
      <c r="KL143" s="27"/>
      <c r="KM143" s="167"/>
      <c r="KN143" s="50"/>
      <c r="KO143" s="27"/>
      <c r="KP143" s="168"/>
      <c r="KQ143" s="29"/>
      <c r="KU143" s="27"/>
      <c r="KV143" s="27"/>
      <c r="KW143" s="27"/>
      <c r="KX143" s="27"/>
      <c r="KZ143" s="27"/>
      <c r="LA143" s="167"/>
      <c r="LB143" s="50"/>
      <c r="LC143" s="27"/>
      <c r="LD143" s="168"/>
      <c r="LE143" s="27"/>
      <c r="LF143" s="27"/>
      <c r="LG143" s="27"/>
      <c r="LH143" s="27"/>
      <c r="LI143" s="27"/>
      <c r="LJ143" s="27"/>
      <c r="LK143" s="27"/>
      <c r="LL143" s="173"/>
      <c r="LM143" s="27"/>
      <c r="LN143" s="27"/>
      <c r="LO143" s="27"/>
      <c r="LP143" s="50"/>
      <c r="LQ143" s="27"/>
      <c r="LR143" s="183"/>
      <c r="LS143" s="327"/>
      <c r="LT143" s="327"/>
      <c r="LU143" s="167"/>
      <c r="LV143" s="27"/>
      <c r="LW143" s="29"/>
      <c r="LX143" s="27"/>
      <c r="LY143" s="137"/>
      <c r="LZ143" s="137"/>
      <c r="MA143" s="137"/>
      <c r="MB143" s="137"/>
      <c r="MC143" s="137"/>
      <c r="MD143" s="50"/>
      <c r="ME143" s="27"/>
      <c r="MF143" s="183"/>
      <c r="MG143" s="327"/>
      <c r="MH143" s="327"/>
      <c r="MI143" s="167"/>
      <c r="MJ143" s="27"/>
      <c r="MK143" s="29"/>
      <c r="ML143" s="27"/>
      <c r="MM143" s="137"/>
      <c r="MN143" s="137"/>
      <c r="MO143" s="137"/>
      <c r="MP143" s="137"/>
      <c r="MQ143" s="137"/>
      <c r="MR143" s="50"/>
      <c r="MS143" s="27"/>
      <c r="MT143" s="183"/>
      <c r="MU143" s="327"/>
      <c r="MV143" s="327"/>
      <c r="MW143" s="167"/>
      <c r="MX143" s="27"/>
      <c r="MY143" s="29"/>
      <c r="MZ143" s="27"/>
      <c r="NA143" s="137"/>
      <c r="NB143" s="137"/>
      <c r="NC143" s="137"/>
      <c r="ND143" s="137"/>
      <c r="NE143" s="137"/>
      <c r="NF143" s="50"/>
      <c r="NG143" s="27"/>
      <c r="NH143" s="183"/>
      <c r="NI143" s="327"/>
      <c r="NJ143" s="327"/>
      <c r="NK143" s="167"/>
      <c r="NL143" s="27"/>
      <c r="NM143" s="29"/>
      <c r="NN143" s="27"/>
      <c r="NO143" s="137"/>
      <c r="NP143" s="137"/>
      <c r="NQ143" s="137"/>
      <c r="NR143" s="137"/>
      <c r="NS143" s="137"/>
      <c r="NT143" s="50"/>
    </row>
    <row r="144" spans="1:384" x14ac:dyDescent="0.2">
      <c r="A144" s="184"/>
      <c r="B144" s="140"/>
      <c r="C144" s="140"/>
      <c r="D144" s="140"/>
      <c r="E144" s="140"/>
      <c r="F144" s="140"/>
      <c r="G144" s="140"/>
      <c r="H144" s="140"/>
      <c r="I144" s="29"/>
      <c r="K144" s="167"/>
      <c r="L144" s="27"/>
      <c r="M144" s="29"/>
      <c r="N144" s="27"/>
      <c r="O144" s="137"/>
      <c r="P144" s="137"/>
      <c r="Q144" s="137"/>
      <c r="R144" s="137"/>
      <c r="S144" s="137"/>
      <c r="T144" s="50"/>
      <c r="U144" s="27"/>
      <c r="V144" s="168"/>
      <c r="W144" s="29"/>
      <c r="Y144" s="167"/>
      <c r="Z144" s="27"/>
      <c r="AA144" s="29"/>
      <c r="AB144" s="27"/>
      <c r="AC144" s="137"/>
      <c r="AD144" s="137"/>
      <c r="AE144" s="137"/>
      <c r="AF144" s="137"/>
      <c r="AG144" s="137"/>
      <c r="AH144" s="50"/>
      <c r="AI144" s="27"/>
      <c r="AJ144" s="168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50"/>
      <c r="AW144" s="27"/>
      <c r="AX144" s="168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50"/>
      <c r="BK144" s="50"/>
      <c r="BL144" s="50"/>
      <c r="BM144" s="50"/>
      <c r="BN144" s="50"/>
      <c r="BO144" s="50"/>
      <c r="BP144" s="50"/>
      <c r="BQ144" s="50"/>
      <c r="BR144" s="50"/>
      <c r="BS144" s="50"/>
      <c r="BT144" s="50"/>
      <c r="BU144" s="50"/>
      <c r="BV144" s="50"/>
      <c r="BW144" s="50"/>
      <c r="BX144" s="50"/>
      <c r="BY144" s="27"/>
      <c r="BZ144" s="168"/>
      <c r="CA144" s="29"/>
      <c r="CB144" s="27"/>
      <c r="CC144" s="27"/>
      <c r="CD144" s="27"/>
      <c r="CE144" s="27"/>
      <c r="CF144" s="27"/>
      <c r="CG144" s="27"/>
      <c r="CH144" s="187"/>
      <c r="CJ144" s="27"/>
      <c r="CK144" s="167"/>
      <c r="CL144" s="50"/>
      <c r="CM144" s="27"/>
      <c r="CN144" s="168"/>
      <c r="CO144" s="29"/>
      <c r="CP144" s="27"/>
      <c r="CQ144" s="27"/>
      <c r="CR144" s="27"/>
      <c r="CS144" s="27"/>
      <c r="CT144" s="27"/>
      <c r="CU144" s="27"/>
      <c r="CV144" s="170"/>
      <c r="CX144" s="27"/>
      <c r="CY144" s="167"/>
      <c r="CZ144" s="50"/>
      <c r="DA144" s="58"/>
      <c r="DB144" s="50"/>
      <c r="DC144" s="50"/>
      <c r="DD144" s="50"/>
      <c r="DE144" s="50"/>
      <c r="DF144" s="50"/>
      <c r="DG144" s="50"/>
      <c r="DH144" s="50"/>
      <c r="DI144" s="50"/>
      <c r="DJ144" s="171"/>
      <c r="DK144" s="50"/>
      <c r="DL144" s="50"/>
      <c r="DM144" s="50"/>
      <c r="DN144" s="50"/>
      <c r="DO144" s="27"/>
      <c r="DP144" s="168"/>
      <c r="DQ144" s="29"/>
      <c r="DR144" s="27"/>
      <c r="DS144" s="27"/>
      <c r="DT144" s="27"/>
      <c r="DU144" s="27"/>
      <c r="DV144" s="27"/>
      <c r="DW144" s="27"/>
      <c r="DX144" s="170"/>
      <c r="DZ144" s="27"/>
      <c r="EA144" s="167"/>
      <c r="EB144" s="50"/>
      <c r="EC144" s="27"/>
      <c r="ED144" s="168"/>
      <c r="EE144" s="29"/>
      <c r="EG144" s="167"/>
      <c r="EH144" s="27"/>
      <c r="EI144" s="29"/>
      <c r="EJ144" s="27"/>
      <c r="EK144" s="137"/>
      <c r="EL144" s="137"/>
      <c r="EM144" s="137"/>
      <c r="EN144" s="137"/>
      <c r="EO144" s="137"/>
      <c r="EP144" s="50"/>
      <c r="EQ144" s="27"/>
      <c r="ER144" s="168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50"/>
      <c r="HW144" s="50"/>
      <c r="IY144" s="33"/>
      <c r="IZ144" s="168"/>
      <c r="JA144" s="29"/>
      <c r="JB144" s="27"/>
      <c r="JC144" s="27"/>
      <c r="JD144" s="27"/>
      <c r="JE144" s="27"/>
      <c r="JF144" s="27"/>
      <c r="JG144" s="27"/>
      <c r="JH144" s="172"/>
      <c r="JJ144" s="27"/>
      <c r="JK144" s="167"/>
      <c r="JL144" s="50"/>
      <c r="JM144" s="27"/>
      <c r="JN144" s="168"/>
      <c r="JO144" s="29"/>
      <c r="JP144" s="27"/>
      <c r="JQ144" s="27"/>
      <c r="JR144" s="27"/>
      <c r="JS144" s="27"/>
      <c r="JT144" s="27"/>
      <c r="JU144" s="27"/>
      <c r="JV144" s="188"/>
      <c r="JX144" s="27"/>
      <c r="JY144" s="167"/>
      <c r="JZ144" s="50"/>
      <c r="KA144" s="50"/>
      <c r="KB144" s="168"/>
      <c r="KC144" s="29"/>
      <c r="KD144" s="27"/>
      <c r="KE144" s="27"/>
      <c r="KF144" s="27"/>
      <c r="KG144" s="27"/>
      <c r="KH144" s="27"/>
      <c r="KI144" s="27"/>
      <c r="KJ144" s="172"/>
      <c r="KL144" s="27"/>
      <c r="KM144" s="167"/>
      <c r="KN144" s="50"/>
      <c r="KO144" s="27"/>
      <c r="KP144" s="168"/>
      <c r="KQ144" s="29"/>
      <c r="KR144" s="27"/>
      <c r="KS144" s="27"/>
      <c r="KT144" s="27"/>
      <c r="KU144" s="27"/>
      <c r="KV144" s="27"/>
      <c r="KW144" s="27"/>
      <c r="KX144" s="188"/>
      <c r="KZ144" s="27"/>
      <c r="LA144" s="167"/>
      <c r="LB144" s="50"/>
      <c r="LC144" s="27"/>
      <c r="LD144" s="168"/>
      <c r="LE144" s="27"/>
      <c r="LF144" s="27"/>
      <c r="LG144" s="27"/>
      <c r="LH144" s="27"/>
      <c r="LI144" s="27"/>
      <c r="LJ144" s="27"/>
      <c r="LK144" s="27"/>
      <c r="LL144" s="173"/>
      <c r="LM144" s="27"/>
      <c r="LN144" s="27"/>
      <c r="LO144" s="27"/>
      <c r="LP144" s="50"/>
      <c r="LQ144" s="27"/>
      <c r="LR144" s="168"/>
      <c r="LS144" s="29"/>
      <c r="LU144" s="167"/>
      <c r="LV144" s="27"/>
      <c r="LW144" s="29"/>
      <c r="LX144" s="27"/>
      <c r="LY144" s="137"/>
      <c r="LZ144" s="137"/>
      <c r="MA144" s="137"/>
      <c r="MB144" s="137"/>
      <c r="MC144" s="137"/>
      <c r="MD144" s="50"/>
      <c r="ME144" s="27"/>
      <c r="MF144" s="168"/>
      <c r="MG144" s="29"/>
      <c r="MI144" s="167"/>
      <c r="MJ144" s="27"/>
      <c r="MK144" s="29"/>
      <c r="ML144" s="27"/>
      <c r="MM144" s="137"/>
      <c r="MN144" s="137"/>
      <c r="MO144" s="137"/>
      <c r="MP144" s="137"/>
      <c r="MQ144" s="137"/>
      <c r="MR144" s="50"/>
      <c r="MS144" s="27"/>
      <c r="MT144" s="168"/>
      <c r="MU144" s="29"/>
      <c r="MW144" s="167"/>
      <c r="MX144" s="27"/>
      <c r="MY144" s="29"/>
      <c r="MZ144" s="27"/>
      <c r="NA144" s="137"/>
      <c r="NB144" s="137"/>
      <c r="NC144" s="137"/>
      <c r="ND144" s="137"/>
      <c r="NE144" s="137"/>
      <c r="NF144" s="50"/>
      <c r="NG144" s="27"/>
      <c r="NH144" s="168"/>
      <c r="NI144" s="29"/>
      <c r="NK144" s="167"/>
      <c r="NL144" s="27"/>
      <c r="NM144" s="29"/>
      <c r="NN144" s="27"/>
      <c r="NO144" s="137"/>
      <c r="NP144" s="137"/>
      <c r="NQ144" s="137"/>
      <c r="NR144" s="137"/>
      <c r="NS144" s="137"/>
      <c r="NT144" s="50"/>
    </row>
    <row r="145" spans="1:384" s="16" customFormat="1" ht="15" customHeight="1" x14ac:dyDescent="0.2">
      <c r="A145" s="1"/>
      <c r="B145" s="2"/>
      <c r="C145" s="2"/>
      <c r="D145" s="2"/>
      <c r="E145" s="2"/>
      <c r="F145" s="2"/>
      <c r="G145" s="2"/>
      <c r="H145" s="2"/>
      <c r="I145" s="340" t="s">
        <v>711</v>
      </c>
      <c r="J145" s="340"/>
      <c r="K145" s="340"/>
      <c r="L145" s="340"/>
      <c r="M145" s="3" t="s">
        <v>1</v>
      </c>
      <c r="N145" s="3"/>
      <c r="O145" s="3"/>
      <c r="P145" s="3"/>
      <c r="Q145" s="3"/>
      <c r="R145" s="3"/>
      <c r="S145" s="3"/>
      <c r="T145" s="3"/>
      <c r="U145" s="4"/>
      <c r="V145" s="5"/>
      <c r="W145" s="341" t="s">
        <v>712</v>
      </c>
      <c r="X145" s="341"/>
      <c r="Y145" s="341"/>
      <c r="Z145" s="341"/>
      <c r="AA145" s="4" t="s">
        <v>72</v>
      </c>
      <c r="AB145" s="4"/>
      <c r="AC145" s="4"/>
      <c r="AD145" s="4"/>
      <c r="AE145" s="4"/>
      <c r="AF145" s="4"/>
      <c r="AG145" s="4"/>
      <c r="AH145" s="4"/>
      <c r="AI145" s="3"/>
      <c r="AJ145" s="342" t="s">
        <v>713</v>
      </c>
      <c r="AK145" s="342"/>
      <c r="AL145" s="342"/>
      <c r="AM145" s="3" t="s">
        <v>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43" t="s">
        <v>714</v>
      </c>
      <c r="AY145" s="343"/>
      <c r="AZ145" s="343"/>
      <c r="BA145" s="3" t="s">
        <v>1</v>
      </c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43" t="s">
        <v>715</v>
      </c>
      <c r="BM145" s="343"/>
      <c r="BN145" s="343"/>
      <c r="BO145" s="3" t="s">
        <v>1</v>
      </c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43" t="s">
        <v>870</v>
      </c>
      <c r="CA145" s="343"/>
      <c r="CB145" s="343"/>
      <c r="CC145" s="3" t="s">
        <v>1</v>
      </c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43" t="s">
        <v>871</v>
      </c>
      <c r="CO145" s="343"/>
      <c r="CP145" s="343"/>
      <c r="CQ145" s="3" t="s">
        <v>1</v>
      </c>
      <c r="CR145" s="3"/>
      <c r="CS145" s="3"/>
      <c r="CT145" s="3"/>
      <c r="CU145" s="3"/>
      <c r="CV145" s="3"/>
      <c r="CW145" s="3"/>
      <c r="CX145" s="3"/>
      <c r="CY145" s="3"/>
      <c r="CZ145" s="3"/>
      <c r="DA145" s="6"/>
      <c r="DB145" s="344" t="s">
        <v>718</v>
      </c>
      <c r="DC145" s="344"/>
      <c r="DD145" s="344"/>
      <c r="DE145" s="7" t="s">
        <v>73</v>
      </c>
      <c r="DF145" s="7"/>
      <c r="DG145" s="6"/>
      <c r="DH145" s="6"/>
      <c r="DI145" s="6"/>
      <c r="DJ145" s="6"/>
      <c r="DK145" s="6"/>
      <c r="DL145" s="6"/>
      <c r="DM145" s="6"/>
      <c r="DN145" s="6"/>
      <c r="DO145" s="6"/>
      <c r="DP145" s="344" t="s">
        <v>719</v>
      </c>
      <c r="DQ145" s="344"/>
      <c r="DR145" s="344"/>
      <c r="DS145" s="6" t="s">
        <v>4</v>
      </c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8"/>
      <c r="EE145" s="345" t="s">
        <v>720</v>
      </c>
      <c r="EF145" s="345"/>
      <c r="EG145" s="345"/>
      <c r="EH145" s="345"/>
      <c r="EI145" s="6" t="s">
        <v>4</v>
      </c>
      <c r="EJ145" s="6"/>
      <c r="EK145" s="6"/>
      <c r="EL145" s="6"/>
      <c r="EM145" s="6"/>
      <c r="EN145" s="6"/>
      <c r="EO145" s="6"/>
      <c r="EP145" s="6"/>
      <c r="EQ145" s="6"/>
      <c r="ER145" s="344" t="s">
        <v>721</v>
      </c>
      <c r="ES145" s="344"/>
      <c r="ET145" s="344"/>
      <c r="EU145" s="6" t="s">
        <v>73</v>
      </c>
      <c r="EV145" s="6"/>
      <c r="EW145" s="6"/>
      <c r="EX145" s="6"/>
      <c r="EY145" s="6"/>
      <c r="EZ145" s="6"/>
      <c r="FA145" s="6"/>
      <c r="FB145" s="6"/>
      <c r="FC145" s="6"/>
      <c r="FD145" s="6"/>
      <c r="FE145" s="15"/>
      <c r="FF145" s="10"/>
      <c r="FG145" s="350" t="s">
        <v>838</v>
      </c>
      <c r="FH145" s="339"/>
      <c r="FI145" s="339"/>
      <c r="FJ145" s="339"/>
      <c r="FK145" s="9" t="s">
        <v>4</v>
      </c>
      <c r="FL145" s="9"/>
      <c r="FM145" s="9"/>
      <c r="FN145" s="9"/>
      <c r="FO145" s="9"/>
      <c r="FP145" s="9"/>
      <c r="FQ145" s="9"/>
      <c r="FR145" s="9"/>
      <c r="FS145" s="15"/>
      <c r="FT145" s="10"/>
      <c r="FU145" s="350" t="s">
        <v>839</v>
      </c>
      <c r="FV145" s="339"/>
      <c r="FW145" s="339"/>
      <c r="FX145" s="339"/>
      <c r="FY145" s="9" t="s">
        <v>4</v>
      </c>
      <c r="FZ145" s="9"/>
      <c r="GA145" s="9"/>
      <c r="GB145" s="9"/>
      <c r="GC145" s="9"/>
      <c r="GD145" s="9"/>
      <c r="GE145" s="9"/>
      <c r="GF145" s="9"/>
      <c r="GG145" s="12"/>
      <c r="GH145" s="13"/>
      <c r="GI145" s="348" t="s">
        <v>500</v>
      </c>
      <c r="GJ145" s="348"/>
      <c r="GK145" s="348"/>
      <c r="GL145" s="348"/>
      <c r="GM145" s="14" t="s">
        <v>4</v>
      </c>
      <c r="GN145" s="14"/>
      <c r="GO145" s="14"/>
      <c r="GP145" s="14"/>
      <c r="GQ145" s="14"/>
      <c r="GR145" s="14"/>
      <c r="GS145" s="14"/>
      <c r="GT145" s="14"/>
      <c r="GU145" s="14"/>
      <c r="GV145" s="13"/>
      <c r="GW145" s="348" t="s">
        <v>730</v>
      </c>
      <c r="GX145" s="348"/>
      <c r="GY145" s="348"/>
      <c r="GZ145" s="348"/>
      <c r="HA145" s="14" t="s">
        <v>4</v>
      </c>
      <c r="HB145" s="14"/>
      <c r="HC145" s="14"/>
      <c r="HD145" s="14"/>
      <c r="HE145" s="14"/>
      <c r="HF145" s="14"/>
      <c r="HG145" s="14"/>
      <c r="HH145" s="14"/>
      <c r="HI145" s="12"/>
      <c r="HJ145" s="13"/>
      <c r="HK145" s="349" t="s">
        <v>849</v>
      </c>
      <c r="HL145" s="348"/>
      <c r="HM145" s="348"/>
      <c r="HN145" s="348"/>
      <c r="HO145" s="14" t="s">
        <v>4</v>
      </c>
      <c r="HP145" s="14"/>
      <c r="HQ145" s="14"/>
      <c r="HR145" s="14"/>
      <c r="HS145" s="14"/>
      <c r="HT145" s="14"/>
      <c r="HU145" s="14"/>
      <c r="HV145" s="14"/>
      <c r="HW145" s="14"/>
      <c r="HX145" s="337" t="s">
        <v>731</v>
      </c>
      <c r="HY145" s="337"/>
      <c r="HZ145" s="337"/>
      <c r="IA145" s="14" t="s">
        <v>4</v>
      </c>
      <c r="IB145" s="14"/>
      <c r="IC145" s="14"/>
      <c r="ID145" s="14"/>
      <c r="IE145" s="14"/>
      <c r="IF145" s="14"/>
      <c r="IG145" s="14"/>
      <c r="IH145" s="14"/>
      <c r="II145" s="14"/>
      <c r="IJ145" s="14"/>
      <c r="IK145" s="12"/>
      <c r="IL145" s="337" t="s">
        <v>501</v>
      </c>
      <c r="IM145" s="337"/>
      <c r="IN145" s="337"/>
      <c r="IO145" s="14" t="s">
        <v>4</v>
      </c>
      <c r="IP145" s="14"/>
      <c r="IQ145" s="14"/>
      <c r="IR145" s="14"/>
      <c r="IS145" s="14"/>
      <c r="IT145" s="14"/>
      <c r="IU145" s="14"/>
      <c r="IV145" s="14"/>
      <c r="IW145" s="14"/>
      <c r="IX145" s="14"/>
      <c r="IY145" s="9"/>
      <c r="IZ145" s="338" t="s">
        <v>722</v>
      </c>
      <c r="JA145" s="338"/>
      <c r="JB145" s="338"/>
      <c r="JC145" s="9" t="s">
        <v>4</v>
      </c>
      <c r="JD145" s="9"/>
      <c r="JE145" s="9"/>
      <c r="JF145" s="9"/>
      <c r="JG145" s="9"/>
      <c r="JH145" s="9"/>
      <c r="JI145" s="9"/>
      <c r="JJ145" s="9"/>
      <c r="JK145" s="9"/>
      <c r="JL145" s="9"/>
      <c r="JM145" s="9"/>
      <c r="JN145" s="338" t="s">
        <v>723</v>
      </c>
      <c r="JO145" s="338"/>
      <c r="JP145" s="338"/>
      <c r="JQ145" s="9" t="s">
        <v>4</v>
      </c>
      <c r="JR145" s="9"/>
      <c r="JS145" s="9"/>
      <c r="JT145" s="9"/>
      <c r="JU145" s="9"/>
      <c r="JV145" s="9"/>
      <c r="JW145" s="9"/>
      <c r="JX145" s="9"/>
      <c r="JY145" s="9"/>
      <c r="JZ145" s="9"/>
      <c r="KA145" s="9"/>
      <c r="KB145" s="338" t="s">
        <v>724</v>
      </c>
      <c r="KC145" s="338"/>
      <c r="KD145" s="338"/>
      <c r="KE145" s="9" t="s">
        <v>4</v>
      </c>
      <c r="KF145" s="9"/>
      <c r="KG145" s="9"/>
      <c r="KH145" s="9"/>
      <c r="KI145" s="9"/>
      <c r="KJ145" s="9"/>
      <c r="KK145" s="9"/>
      <c r="KL145" s="9"/>
      <c r="KM145" s="9"/>
      <c r="KN145" s="9"/>
      <c r="KO145" s="9"/>
      <c r="KP145" s="338" t="s">
        <v>725</v>
      </c>
      <c r="KQ145" s="338"/>
      <c r="KR145" s="338"/>
      <c r="KS145" s="9" t="s">
        <v>4</v>
      </c>
      <c r="KT145" s="9"/>
      <c r="KU145" s="9"/>
      <c r="KV145" s="9"/>
      <c r="KW145" s="9"/>
      <c r="KX145" s="9"/>
      <c r="KY145" s="9"/>
      <c r="KZ145" s="9"/>
      <c r="LA145" s="9"/>
      <c r="LB145" s="9"/>
      <c r="LC145" s="9"/>
      <c r="LD145" s="338" t="s">
        <v>6</v>
      </c>
      <c r="LE145" s="338"/>
      <c r="LF145" s="338"/>
      <c r="LG145" s="9" t="s">
        <v>4</v>
      </c>
      <c r="LH145" s="9"/>
      <c r="LI145" s="9"/>
      <c r="LJ145" s="9"/>
      <c r="LK145" s="9"/>
      <c r="LL145" s="11"/>
      <c r="LM145" s="9"/>
      <c r="LN145" s="9"/>
      <c r="LO145" s="9"/>
      <c r="LP145" s="9"/>
      <c r="LQ145" s="9"/>
      <c r="LR145" s="10"/>
      <c r="LS145" s="339" t="s">
        <v>729</v>
      </c>
      <c r="LT145" s="339"/>
      <c r="LU145" s="339"/>
      <c r="LV145" s="339"/>
      <c r="LW145" s="9" t="s">
        <v>4</v>
      </c>
      <c r="LX145" s="9"/>
      <c r="LY145" s="9"/>
      <c r="LZ145" s="9"/>
      <c r="MA145" s="9"/>
      <c r="MB145" s="9"/>
      <c r="MC145" s="9"/>
      <c r="MD145" s="9"/>
      <c r="ME145" s="9"/>
      <c r="MF145" s="10"/>
      <c r="MG145" s="339" t="s">
        <v>728</v>
      </c>
      <c r="MH145" s="339"/>
      <c r="MI145" s="339"/>
      <c r="MJ145" s="339"/>
      <c r="MK145" s="9" t="s">
        <v>4</v>
      </c>
      <c r="ML145" s="9"/>
      <c r="MM145" s="9"/>
      <c r="MN145" s="9"/>
      <c r="MO145" s="9"/>
      <c r="MP145" s="9"/>
      <c r="MQ145" s="9"/>
      <c r="MR145" s="9"/>
      <c r="MS145" s="9"/>
      <c r="MT145" s="10"/>
      <c r="MU145" s="339" t="s">
        <v>727</v>
      </c>
      <c r="MV145" s="339"/>
      <c r="MW145" s="339"/>
      <c r="MX145" s="339"/>
      <c r="MY145" s="9" t="s">
        <v>4</v>
      </c>
      <c r="MZ145" s="9"/>
      <c r="NA145" s="9"/>
      <c r="NB145" s="9"/>
      <c r="NC145" s="9"/>
      <c r="ND145" s="9"/>
      <c r="NE145" s="9"/>
      <c r="NF145" s="9"/>
      <c r="NG145" s="9"/>
      <c r="NH145" s="10"/>
      <c r="NI145" s="339" t="s">
        <v>726</v>
      </c>
      <c r="NJ145" s="339"/>
      <c r="NK145" s="339"/>
      <c r="NL145" s="339"/>
      <c r="NM145" s="9" t="s">
        <v>4</v>
      </c>
      <c r="NN145" s="9"/>
      <c r="NO145" s="9"/>
      <c r="NP145" s="9"/>
      <c r="NQ145" s="9"/>
      <c r="NR145" s="9"/>
      <c r="NS145" s="9"/>
      <c r="NT145" s="9"/>
    </row>
    <row r="146" spans="1:384" x14ac:dyDescent="0.2">
      <c r="A146" s="17" t="s">
        <v>7</v>
      </c>
      <c r="B146" s="18" t="s">
        <v>733</v>
      </c>
      <c r="C146" s="19" t="s">
        <v>734</v>
      </c>
      <c r="D146" s="19" t="s">
        <v>735</v>
      </c>
      <c r="E146" s="20" t="s">
        <v>736</v>
      </c>
      <c r="F146" s="281" t="s">
        <v>737</v>
      </c>
      <c r="G146" s="286" t="s">
        <v>850</v>
      </c>
      <c r="H146" s="22"/>
      <c r="I146" s="23" t="s">
        <v>8</v>
      </c>
      <c r="J146" s="23" t="s">
        <v>9</v>
      </c>
      <c r="K146" s="24" t="s">
        <v>10</v>
      </c>
      <c r="L146" s="23" t="s">
        <v>9</v>
      </c>
      <c r="M146" s="23" t="s">
        <v>11</v>
      </c>
      <c r="N146" s="23" t="s">
        <v>12</v>
      </c>
      <c r="O146" s="23" t="s">
        <v>13</v>
      </c>
      <c r="P146" s="23"/>
      <c r="Q146" s="23" t="s">
        <v>14</v>
      </c>
      <c r="R146" s="23" t="s">
        <v>15</v>
      </c>
      <c r="S146" s="23" t="s">
        <v>16</v>
      </c>
      <c r="T146" s="23" t="s">
        <v>17</v>
      </c>
      <c r="U146" s="25"/>
      <c r="V146" s="26" t="s">
        <v>7</v>
      </c>
      <c r="W146" s="23" t="s">
        <v>8</v>
      </c>
      <c r="X146" s="23" t="s">
        <v>9</v>
      </c>
      <c r="Y146" s="24" t="s">
        <v>10</v>
      </c>
      <c r="Z146" s="23" t="s">
        <v>9</v>
      </c>
      <c r="AA146" s="23" t="s">
        <v>11</v>
      </c>
      <c r="AB146" s="23" t="s">
        <v>12</v>
      </c>
      <c r="AC146" s="23" t="s">
        <v>13</v>
      </c>
      <c r="AD146" s="23"/>
      <c r="AE146" s="23" t="s">
        <v>14</v>
      </c>
      <c r="AF146" s="23" t="s">
        <v>15</v>
      </c>
      <c r="AG146" s="23" t="s">
        <v>16</v>
      </c>
      <c r="AH146" s="23" t="s">
        <v>17</v>
      </c>
      <c r="AI146" s="27"/>
      <c r="AJ146" s="28" t="s">
        <v>7</v>
      </c>
      <c r="AK146" s="23" t="s">
        <v>8</v>
      </c>
      <c r="AL146" s="23" t="s">
        <v>9</v>
      </c>
      <c r="AM146" s="24" t="s">
        <v>10</v>
      </c>
      <c r="AN146" s="23" t="s">
        <v>9</v>
      </c>
      <c r="AO146" s="23" t="s">
        <v>11</v>
      </c>
      <c r="AP146" s="23" t="s">
        <v>12</v>
      </c>
      <c r="AQ146" s="23" t="s">
        <v>13</v>
      </c>
      <c r="AR146" s="23"/>
      <c r="AS146" s="23" t="s">
        <v>14</v>
      </c>
      <c r="AT146" s="23" t="s">
        <v>15</v>
      </c>
      <c r="AU146" s="23" t="s">
        <v>16</v>
      </c>
      <c r="AV146" s="23" t="s">
        <v>17</v>
      </c>
      <c r="AW146" s="27"/>
      <c r="AX146" s="28" t="s">
        <v>7</v>
      </c>
      <c r="AY146" s="23" t="s">
        <v>8</v>
      </c>
      <c r="AZ146" s="23" t="s">
        <v>9</v>
      </c>
      <c r="BA146" s="24" t="s">
        <v>10</v>
      </c>
      <c r="BB146" s="23" t="s">
        <v>9</v>
      </c>
      <c r="BC146" s="23" t="s">
        <v>11</v>
      </c>
      <c r="BD146" s="23" t="s">
        <v>12</v>
      </c>
      <c r="BE146" s="23" t="s">
        <v>13</v>
      </c>
      <c r="BF146" s="23"/>
      <c r="BG146" s="23" t="s">
        <v>14</v>
      </c>
      <c r="BH146" s="23" t="s">
        <v>15</v>
      </c>
      <c r="BI146" s="23" t="s">
        <v>16</v>
      </c>
      <c r="BJ146" s="23" t="s">
        <v>17</v>
      </c>
      <c r="BK146" s="29"/>
      <c r="BL146" s="28" t="s">
        <v>7</v>
      </c>
      <c r="BM146" s="23" t="s">
        <v>8</v>
      </c>
      <c r="BN146" s="23" t="s">
        <v>9</v>
      </c>
      <c r="BO146" s="24" t="s">
        <v>10</v>
      </c>
      <c r="BP146" s="23" t="s">
        <v>9</v>
      </c>
      <c r="BQ146" s="23" t="s">
        <v>11</v>
      </c>
      <c r="BR146" s="23" t="s">
        <v>12</v>
      </c>
      <c r="BS146" s="23" t="s">
        <v>13</v>
      </c>
      <c r="BT146" s="23" t="s">
        <v>18</v>
      </c>
      <c r="BU146" s="23" t="s">
        <v>14</v>
      </c>
      <c r="BV146" s="23" t="s">
        <v>12</v>
      </c>
      <c r="BW146" s="23" t="s">
        <v>19</v>
      </c>
      <c r="BX146" s="23" t="s">
        <v>17</v>
      </c>
      <c r="BY146" s="27"/>
      <c r="BZ146" s="28" t="s">
        <v>7</v>
      </c>
      <c r="CA146" s="23" t="s">
        <v>8</v>
      </c>
      <c r="CB146" s="23" t="s">
        <v>9</v>
      </c>
      <c r="CC146" s="24" t="s">
        <v>10</v>
      </c>
      <c r="CD146" s="23" t="s">
        <v>9</v>
      </c>
      <c r="CE146" s="23" t="s">
        <v>11</v>
      </c>
      <c r="CF146" s="23" t="s">
        <v>12</v>
      </c>
      <c r="CG146" s="23" t="s">
        <v>13</v>
      </c>
      <c r="CH146" s="30" t="s">
        <v>18</v>
      </c>
      <c r="CI146" s="23" t="s">
        <v>14</v>
      </c>
      <c r="CJ146" s="23" t="s">
        <v>12</v>
      </c>
      <c r="CK146" s="23" t="s">
        <v>19</v>
      </c>
      <c r="CL146" s="23" t="s">
        <v>17</v>
      </c>
      <c r="CM146" s="27"/>
      <c r="CN146" s="28" t="s">
        <v>7</v>
      </c>
      <c r="CO146" s="23" t="s">
        <v>8</v>
      </c>
      <c r="CP146" s="23" t="s">
        <v>9</v>
      </c>
      <c r="CQ146" s="24" t="s">
        <v>10</v>
      </c>
      <c r="CR146" s="23" t="s">
        <v>9</v>
      </c>
      <c r="CS146" s="23" t="s">
        <v>11</v>
      </c>
      <c r="CT146" s="23" t="s">
        <v>12</v>
      </c>
      <c r="CU146" s="23" t="s">
        <v>13</v>
      </c>
      <c r="CV146" s="31" t="s">
        <v>18</v>
      </c>
      <c r="CW146" s="23" t="s">
        <v>14</v>
      </c>
      <c r="CX146" s="23" t="s">
        <v>12</v>
      </c>
      <c r="CY146" s="23" t="s">
        <v>19</v>
      </c>
      <c r="CZ146" s="23" t="s">
        <v>17</v>
      </c>
      <c r="DA146" s="32"/>
      <c r="DB146" s="28" t="s">
        <v>7</v>
      </c>
      <c r="DC146" s="23" t="s">
        <v>8</v>
      </c>
      <c r="DD146" s="23" t="s">
        <v>9</v>
      </c>
      <c r="DE146" s="24" t="s">
        <v>10</v>
      </c>
      <c r="DF146" s="23" t="s">
        <v>9</v>
      </c>
      <c r="DG146" s="23" t="s">
        <v>11</v>
      </c>
      <c r="DH146" s="23" t="s">
        <v>12</v>
      </c>
      <c r="DI146" s="23" t="s">
        <v>13</v>
      </c>
      <c r="DJ146" s="31" t="s">
        <v>18</v>
      </c>
      <c r="DK146" s="23" t="s">
        <v>14</v>
      </c>
      <c r="DL146" s="23" t="s">
        <v>12</v>
      </c>
      <c r="DM146" s="23" t="s">
        <v>19</v>
      </c>
      <c r="DN146" s="23" t="s">
        <v>17</v>
      </c>
      <c r="DO146" s="25"/>
      <c r="DP146" s="28" t="s">
        <v>7</v>
      </c>
      <c r="DQ146" s="23" t="s">
        <v>8</v>
      </c>
      <c r="DR146" s="23" t="s">
        <v>9</v>
      </c>
      <c r="DS146" s="24" t="s">
        <v>10</v>
      </c>
      <c r="DT146" s="23" t="s">
        <v>9</v>
      </c>
      <c r="DU146" s="23" t="s">
        <v>11</v>
      </c>
      <c r="DV146" s="23" t="s">
        <v>12</v>
      </c>
      <c r="DW146" s="23" t="s">
        <v>13</v>
      </c>
      <c r="DX146" s="31" t="s">
        <v>18</v>
      </c>
      <c r="DY146" s="23" t="s">
        <v>14</v>
      </c>
      <c r="DZ146" s="23" t="s">
        <v>12</v>
      </c>
      <c r="EA146" s="23" t="s">
        <v>19</v>
      </c>
      <c r="EB146" s="23" t="s">
        <v>17</v>
      </c>
      <c r="EC146" s="27"/>
      <c r="ED146" s="26" t="s">
        <v>7</v>
      </c>
      <c r="EE146" s="23" t="s">
        <v>8</v>
      </c>
      <c r="EF146" s="23" t="s">
        <v>9</v>
      </c>
      <c r="EG146" s="24" t="s">
        <v>10</v>
      </c>
      <c r="EH146" s="23" t="s">
        <v>9</v>
      </c>
      <c r="EI146" s="23" t="s">
        <v>11</v>
      </c>
      <c r="EJ146" s="23" t="s">
        <v>12</v>
      </c>
      <c r="EK146" s="23" t="s">
        <v>13</v>
      </c>
      <c r="EL146" s="23"/>
      <c r="EM146" s="23" t="s">
        <v>14</v>
      </c>
      <c r="EN146" s="23" t="s">
        <v>15</v>
      </c>
      <c r="EO146" s="23" t="s">
        <v>16</v>
      </c>
      <c r="EP146" s="23" t="s">
        <v>17</v>
      </c>
      <c r="EQ146" s="27"/>
      <c r="ER146" s="28" t="s">
        <v>7</v>
      </c>
      <c r="ES146" s="23" t="s">
        <v>8</v>
      </c>
      <c r="ET146" s="23" t="s">
        <v>9</v>
      </c>
      <c r="EU146" s="24" t="s">
        <v>10</v>
      </c>
      <c r="EV146" s="23" t="s">
        <v>9</v>
      </c>
      <c r="EW146" s="23" t="s">
        <v>11</v>
      </c>
      <c r="EX146" s="23" t="s">
        <v>12</v>
      </c>
      <c r="EY146" s="23" t="s">
        <v>13</v>
      </c>
      <c r="EZ146" s="23"/>
      <c r="FA146" s="23" t="s">
        <v>14</v>
      </c>
      <c r="FB146" s="23" t="s">
        <v>15</v>
      </c>
      <c r="FC146" s="23" t="s">
        <v>16</v>
      </c>
      <c r="FD146" s="23" t="s">
        <v>17</v>
      </c>
      <c r="FE146" s="29"/>
      <c r="FF146" s="26" t="s">
        <v>7</v>
      </c>
      <c r="FG146" s="23" t="s">
        <v>8</v>
      </c>
      <c r="FH146" s="23" t="s">
        <v>9</v>
      </c>
      <c r="FI146" s="24" t="s">
        <v>10</v>
      </c>
      <c r="FJ146" s="23" t="s">
        <v>9</v>
      </c>
      <c r="FK146" s="23" t="s">
        <v>11</v>
      </c>
      <c r="FL146" s="23" t="s">
        <v>12</v>
      </c>
      <c r="FM146" s="23" t="s">
        <v>13</v>
      </c>
      <c r="FN146" s="23"/>
      <c r="FO146" s="23" t="s">
        <v>14</v>
      </c>
      <c r="FP146" s="23" t="s">
        <v>15</v>
      </c>
      <c r="FQ146" s="23" t="s">
        <v>16</v>
      </c>
      <c r="FR146" s="23" t="s">
        <v>17</v>
      </c>
      <c r="FS146" s="29"/>
      <c r="FT146" s="26" t="s">
        <v>7</v>
      </c>
      <c r="FU146" s="23" t="s">
        <v>8</v>
      </c>
      <c r="FV146" s="23" t="s">
        <v>9</v>
      </c>
      <c r="FW146" s="24" t="s">
        <v>10</v>
      </c>
      <c r="FX146" s="23" t="s">
        <v>9</v>
      </c>
      <c r="FY146" s="23" t="s">
        <v>11</v>
      </c>
      <c r="FZ146" s="23" t="s">
        <v>12</v>
      </c>
      <c r="GA146" s="23" t="s">
        <v>13</v>
      </c>
      <c r="GB146" s="23"/>
      <c r="GC146" s="23" t="s">
        <v>14</v>
      </c>
      <c r="GD146" s="23" t="s">
        <v>15</v>
      </c>
      <c r="GE146" s="23" t="s">
        <v>16</v>
      </c>
      <c r="GF146" s="23" t="s">
        <v>17</v>
      </c>
      <c r="GG146" s="36"/>
      <c r="GH146" s="26" t="s">
        <v>7</v>
      </c>
      <c r="GI146" s="23" t="s">
        <v>8</v>
      </c>
      <c r="GJ146" s="23" t="s">
        <v>9</v>
      </c>
      <c r="GK146" s="24" t="s">
        <v>10</v>
      </c>
      <c r="GL146" s="23" t="s">
        <v>9</v>
      </c>
      <c r="GM146" s="23" t="s">
        <v>11</v>
      </c>
      <c r="GN146" s="23" t="s">
        <v>12</v>
      </c>
      <c r="GO146" s="23" t="s">
        <v>13</v>
      </c>
      <c r="GP146" s="23"/>
      <c r="GQ146" s="23" t="s">
        <v>14</v>
      </c>
      <c r="GR146" s="23" t="s">
        <v>15</v>
      </c>
      <c r="GS146" s="23" t="s">
        <v>16</v>
      </c>
      <c r="GT146" s="23" t="s">
        <v>17</v>
      </c>
      <c r="GU146" s="25"/>
      <c r="GV146" s="26" t="s">
        <v>7</v>
      </c>
      <c r="GW146" s="23" t="s">
        <v>8</v>
      </c>
      <c r="GX146" s="23" t="s">
        <v>9</v>
      </c>
      <c r="GY146" s="24" t="s">
        <v>10</v>
      </c>
      <c r="GZ146" s="23" t="s">
        <v>9</v>
      </c>
      <c r="HA146" s="23" t="s">
        <v>11</v>
      </c>
      <c r="HB146" s="23" t="s">
        <v>12</v>
      </c>
      <c r="HC146" s="23" t="s">
        <v>13</v>
      </c>
      <c r="HD146" s="23"/>
      <c r="HE146" s="23" t="s">
        <v>14</v>
      </c>
      <c r="HF146" s="23" t="s">
        <v>15</v>
      </c>
      <c r="HG146" s="23" t="s">
        <v>16</v>
      </c>
      <c r="HH146" s="23" t="s">
        <v>17</v>
      </c>
      <c r="HI146" s="29"/>
      <c r="HJ146" s="26" t="s">
        <v>7</v>
      </c>
      <c r="HK146" s="23" t="s">
        <v>8</v>
      </c>
      <c r="HL146" s="23" t="s">
        <v>9</v>
      </c>
      <c r="HM146" s="24" t="s">
        <v>10</v>
      </c>
      <c r="HN146" s="23" t="s">
        <v>9</v>
      </c>
      <c r="HO146" s="23" t="s">
        <v>11</v>
      </c>
      <c r="HP146" s="23" t="s">
        <v>12</v>
      </c>
      <c r="HQ146" s="23" t="s">
        <v>13</v>
      </c>
      <c r="HR146" s="23"/>
      <c r="HS146" s="23" t="s">
        <v>14</v>
      </c>
      <c r="HT146" s="23" t="s">
        <v>15</v>
      </c>
      <c r="HU146" s="23" t="s">
        <v>16</v>
      </c>
      <c r="HV146" s="23" t="s">
        <v>17</v>
      </c>
      <c r="HW146" s="34"/>
      <c r="HX146" s="28" t="s">
        <v>7</v>
      </c>
      <c r="HY146" s="23" t="s">
        <v>8</v>
      </c>
      <c r="HZ146" s="23" t="s">
        <v>9</v>
      </c>
      <c r="IA146" s="24" t="s">
        <v>10</v>
      </c>
      <c r="IB146" s="23" t="s">
        <v>9</v>
      </c>
      <c r="IC146" s="23" t="s">
        <v>11</v>
      </c>
      <c r="ID146" s="23" t="s">
        <v>12</v>
      </c>
      <c r="IE146" s="23" t="s">
        <v>13</v>
      </c>
      <c r="IF146" s="23" t="s">
        <v>18</v>
      </c>
      <c r="IG146" s="23" t="s">
        <v>14</v>
      </c>
      <c r="IH146" s="23" t="s">
        <v>12</v>
      </c>
      <c r="II146" s="23" t="s">
        <v>19</v>
      </c>
      <c r="IJ146" s="23" t="s">
        <v>17</v>
      </c>
      <c r="IK146" s="29"/>
      <c r="IL146" s="28" t="s">
        <v>7</v>
      </c>
      <c r="IM146" s="23" t="s">
        <v>8</v>
      </c>
      <c r="IN146" s="23" t="s">
        <v>9</v>
      </c>
      <c r="IO146" s="24" t="s">
        <v>10</v>
      </c>
      <c r="IP146" s="23" t="s">
        <v>9</v>
      </c>
      <c r="IQ146" s="23" t="s">
        <v>11</v>
      </c>
      <c r="IR146" s="23" t="s">
        <v>12</v>
      </c>
      <c r="IS146" s="23" t="s">
        <v>13</v>
      </c>
      <c r="IT146" s="23" t="s">
        <v>18</v>
      </c>
      <c r="IU146" s="23" t="s">
        <v>14</v>
      </c>
      <c r="IV146" s="23" t="s">
        <v>12</v>
      </c>
      <c r="IW146" s="23" t="s">
        <v>19</v>
      </c>
      <c r="IX146" s="23" t="s">
        <v>17</v>
      </c>
      <c r="IY146" s="33"/>
      <c r="IZ146" s="28" t="s">
        <v>7</v>
      </c>
      <c r="JA146" s="23" t="s">
        <v>8</v>
      </c>
      <c r="JB146" s="23" t="s">
        <v>9</v>
      </c>
      <c r="JC146" s="24" t="s">
        <v>10</v>
      </c>
      <c r="JD146" s="23" t="s">
        <v>9</v>
      </c>
      <c r="JE146" s="23" t="s">
        <v>11</v>
      </c>
      <c r="JF146" s="23" t="s">
        <v>12</v>
      </c>
      <c r="JG146" s="23" t="s">
        <v>13</v>
      </c>
      <c r="JH146" s="24" t="s">
        <v>18</v>
      </c>
      <c r="JI146" s="23" t="s">
        <v>14</v>
      </c>
      <c r="JJ146" s="23" t="s">
        <v>12</v>
      </c>
      <c r="JK146" s="23" t="s">
        <v>19</v>
      </c>
      <c r="JL146" s="23" t="s">
        <v>17</v>
      </c>
      <c r="JM146" s="27"/>
      <c r="JN146" s="28" t="s">
        <v>7</v>
      </c>
      <c r="JO146" s="23" t="s">
        <v>8</v>
      </c>
      <c r="JP146" s="23" t="s">
        <v>9</v>
      </c>
      <c r="JQ146" s="24" t="s">
        <v>10</v>
      </c>
      <c r="JR146" s="23" t="s">
        <v>9</v>
      </c>
      <c r="JS146" s="23" t="s">
        <v>11</v>
      </c>
      <c r="JT146" s="23" t="s">
        <v>12</v>
      </c>
      <c r="JU146" s="23" t="s">
        <v>13</v>
      </c>
      <c r="JV146" s="23" t="s">
        <v>18</v>
      </c>
      <c r="JW146" s="23" t="s">
        <v>14</v>
      </c>
      <c r="JX146" s="23" t="s">
        <v>12</v>
      </c>
      <c r="JY146" s="23" t="s">
        <v>19</v>
      </c>
      <c r="JZ146" s="23" t="s">
        <v>17</v>
      </c>
      <c r="KA146" s="34"/>
      <c r="KB146" s="28" t="s">
        <v>7</v>
      </c>
      <c r="KC146" s="23" t="s">
        <v>8</v>
      </c>
      <c r="KD146" s="23" t="s">
        <v>9</v>
      </c>
      <c r="KE146" s="24" t="s">
        <v>10</v>
      </c>
      <c r="KF146" s="23" t="s">
        <v>9</v>
      </c>
      <c r="KG146" s="23" t="s">
        <v>11</v>
      </c>
      <c r="KH146" s="23" t="s">
        <v>12</v>
      </c>
      <c r="KI146" s="23" t="s">
        <v>13</v>
      </c>
      <c r="KJ146" s="24" t="s">
        <v>18</v>
      </c>
      <c r="KK146" s="23" t="s">
        <v>14</v>
      </c>
      <c r="KL146" s="23" t="s">
        <v>12</v>
      </c>
      <c r="KM146" s="23" t="s">
        <v>19</v>
      </c>
      <c r="KN146" s="23" t="s">
        <v>17</v>
      </c>
      <c r="KO146" s="27"/>
      <c r="KP146" s="28" t="s">
        <v>7</v>
      </c>
      <c r="KQ146" s="23" t="s">
        <v>8</v>
      </c>
      <c r="KR146" s="23" t="s">
        <v>9</v>
      </c>
      <c r="KS146" s="24" t="s">
        <v>10</v>
      </c>
      <c r="KT146" s="23" t="s">
        <v>9</v>
      </c>
      <c r="KU146" s="23" t="s">
        <v>11</v>
      </c>
      <c r="KV146" s="23" t="s">
        <v>12</v>
      </c>
      <c r="KW146" s="23" t="s">
        <v>13</v>
      </c>
      <c r="KX146" s="23" t="s">
        <v>18</v>
      </c>
      <c r="KY146" s="23" t="s">
        <v>14</v>
      </c>
      <c r="KZ146" s="23" t="s">
        <v>12</v>
      </c>
      <c r="LA146" s="23" t="s">
        <v>19</v>
      </c>
      <c r="LB146" s="23" t="s">
        <v>17</v>
      </c>
      <c r="LC146" s="25"/>
      <c r="LD146" s="28" t="s">
        <v>7</v>
      </c>
      <c r="LE146" s="23" t="s">
        <v>8</v>
      </c>
      <c r="LF146" s="23" t="s">
        <v>9</v>
      </c>
      <c r="LG146" s="24" t="s">
        <v>10</v>
      </c>
      <c r="LH146" s="23" t="s">
        <v>9</v>
      </c>
      <c r="LI146" s="23" t="s">
        <v>11</v>
      </c>
      <c r="LJ146" s="23" t="s">
        <v>12</v>
      </c>
      <c r="LK146" s="23" t="s">
        <v>13</v>
      </c>
      <c r="LL146" s="24" t="s">
        <v>18</v>
      </c>
      <c r="LM146" s="23" t="s">
        <v>14</v>
      </c>
      <c r="LN146" s="23" t="s">
        <v>12</v>
      </c>
      <c r="LO146" s="23" t="s">
        <v>19</v>
      </c>
      <c r="LP146" s="23" t="s">
        <v>17</v>
      </c>
      <c r="LQ146" s="25"/>
      <c r="LR146" s="26" t="s">
        <v>7</v>
      </c>
      <c r="LS146" s="23" t="s">
        <v>8</v>
      </c>
      <c r="LT146" s="23" t="s">
        <v>9</v>
      </c>
      <c r="LU146" s="24" t="s">
        <v>10</v>
      </c>
      <c r="LV146" s="23" t="s">
        <v>9</v>
      </c>
      <c r="LW146" s="23" t="s">
        <v>11</v>
      </c>
      <c r="LX146" s="23" t="s">
        <v>12</v>
      </c>
      <c r="LY146" s="23" t="s">
        <v>13</v>
      </c>
      <c r="LZ146" s="23"/>
      <c r="MA146" s="23" t="s">
        <v>14</v>
      </c>
      <c r="MB146" s="23" t="s">
        <v>15</v>
      </c>
      <c r="MC146" s="23" t="s">
        <v>16</v>
      </c>
      <c r="MD146" s="23" t="s">
        <v>17</v>
      </c>
      <c r="ME146" s="27"/>
      <c r="MF146" s="26" t="s">
        <v>7</v>
      </c>
      <c r="MG146" s="23" t="s">
        <v>8</v>
      </c>
      <c r="MH146" s="23" t="s">
        <v>9</v>
      </c>
      <c r="MI146" s="24" t="s">
        <v>10</v>
      </c>
      <c r="MJ146" s="23" t="s">
        <v>9</v>
      </c>
      <c r="MK146" s="23" t="s">
        <v>11</v>
      </c>
      <c r="ML146" s="23" t="s">
        <v>12</v>
      </c>
      <c r="MM146" s="23" t="s">
        <v>13</v>
      </c>
      <c r="MN146" s="23"/>
      <c r="MO146" s="23" t="s">
        <v>14</v>
      </c>
      <c r="MP146" s="23" t="s">
        <v>15</v>
      </c>
      <c r="MQ146" s="23" t="s">
        <v>16</v>
      </c>
      <c r="MR146" s="35"/>
      <c r="MS146" s="25"/>
      <c r="MT146" s="26" t="s">
        <v>7</v>
      </c>
      <c r="MU146" s="23" t="s">
        <v>8</v>
      </c>
      <c r="MV146" s="23" t="s">
        <v>9</v>
      </c>
      <c r="MW146" s="24" t="s">
        <v>10</v>
      </c>
      <c r="MX146" s="23" t="s">
        <v>9</v>
      </c>
      <c r="MY146" s="23" t="s">
        <v>11</v>
      </c>
      <c r="MZ146" s="23" t="s">
        <v>12</v>
      </c>
      <c r="NA146" s="23" t="s">
        <v>13</v>
      </c>
      <c r="NB146" s="23"/>
      <c r="NC146" s="23" t="s">
        <v>14</v>
      </c>
      <c r="ND146" s="23" t="s">
        <v>15</v>
      </c>
      <c r="NE146" s="23" t="s">
        <v>16</v>
      </c>
      <c r="NF146" s="23" t="s">
        <v>17</v>
      </c>
      <c r="NG146" s="27"/>
      <c r="NH146" s="26" t="s">
        <v>7</v>
      </c>
      <c r="NI146" s="23" t="s">
        <v>8</v>
      </c>
      <c r="NJ146" s="23" t="s">
        <v>9</v>
      </c>
      <c r="NK146" s="24" t="s">
        <v>10</v>
      </c>
      <c r="NL146" s="23" t="s">
        <v>9</v>
      </c>
      <c r="NM146" s="23" t="s">
        <v>11</v>
      </c>
      <c r="NN146" s="23" t="s">
        <v>12</v>
      </c>
      <c r="NO146" s="23" t="s">
        <v>13</v>
      </c>
      <c r="NP146" s="23"/>
      <c r="NQ146" s="23" t="s">
        <v>14</v>
      </c>
      <c r="NR146" s="23" t="s">
        <v>15</v>
      </c>
      <c r="NS146" s="23" t="s">
        <v>16</v>
      </c>
      <c r="NT146" s="23" t="s">
        <v>17</v>
      </c>
    </row>
    <row r="147" spans="1:384" x14ac:dyDescent="0.2">
      <c r="A147" s="38">
        <v>46041</v>
      </c>
      <c r="B147" s="39">
        <v>5598</v>
      </c>
      <c r="C147" s="40">
        <v>2136</v>
      </c>
      <c r="D147" s="40">
        <v>390</v>
      </c>
      <c r="E147" s="41">
        <v>2029</v>
      </c>
      <c r="F147" s="41">
        <v>806</v>
      </c>
      <c r="G147" s="40">
        <v>237</v>
      </c>
      <c r="H147" s="42"/>
      <c r="I147" s="43">
        <v>5763</v>
      </c>
      <c r="J147" s="43">
        <v>85</v>
      </c>
      <c r="K147" s="43">
        <v>178</v>
      </c>
      <c r="L147" s="43">
        <v>2</v>
      </c>
      <c r="M147" s="43">
        <v>34</v>
      </c>
      <c r="N147" s="43">
        <v>2</v>
      </c>
      <c r="O147" s="43"/>
      <c r="P147" s="43"/>
      <c r="Q147" s="44">
        <v>855</v>
      </c>
      <c r="R147" s="44">
        <v>1710</v>
      </c>
      <c r="S147" s="45">
        <v>0.20117647058823529</v>
      </c>
      <c r="T147" s="35"/>
      <c r="U147" s="27"/>
      <c r="V147" s="46">
        <v>46041</v>
      </c>
      <c r="W147" s="47">
        <v>15066</v>
      </c>
      <c r="X147" s="43">
        <v>107</v>
      </c>
      <c r="Y147" s="43">
        <v>568</v>
      </c>
      <c r="Z147" s="43">
        <v>5</v>
      </c>
      <c r="AA147" s="43">
        <v>23</v>
      </c>
      <c r="AB147" s="43">
        <v>5</v>
      </c>
      <c r="AC147" s="43">
        <v>12</v>
      </c>
      <c r="AD147" s="43"/>
      <c r="AE147" s="44">
        <v>1026</v>
      </c>
      <c r="AF147" s="44">
        <v>5130</v>
      </c>
      <c r="AG147" s="45">
        <v>0.47943925233644857</v>
      </c>
      <c r="AH147" s="35" t="s">
        <v>1014</v>
      </c>
      <c r="AI147" s="27"/>
      <c r="AJ147" s="46">
        <v>46041</v>
      </c>
      <c r="AK147" s="43">
        <v>18733</v>
      </c>
      <c r="AL147" s="43">
        <v>208</v>
      </c>
      <c r="AM147" s="43">
        <v>385</v>
      </c>
      <c r="AN147" s="43">
        <v>2</v>
      </c>
      <c r="AO147" s="43">
        <v>22</v>
      </c>
      <c r="AP147" s="43">
        <v>2</v>
      </c>
      <c r="AQ147" s="43">
        <v>14</v>
      </c>
      <c r="AR147" s="43"/>
      <c r="AS147" s="43">
        <v>880</v>
      </c>
      <c r="AT147" s="44">
        <v>1760</v>
      </c>
      <c r="AU147" s="45">
        <v>8.461538461538462E-2</v>
      </c>
      <c r="AV147" s="35" t="s">
        <v>526</v>
      </c>
      <c r="AW147" s="27"/>
      <c r="AX147" s="46">
        <v>46041</v>
      </c>
      <c r="AY147" s="48">
        <v>24485</v>
      </c>
      <c r="AZ147" s="48">
        <v>1019</v>
      </c>
      <c r="BA147" s="48">
        <v>600</v>
      </c>
      <c r="BB147" s="48">
        <v>4</v>
      </c>
      <c r="BC147" s="48">
        <v>9</v>
      </c>
      <c r="BD147" s="48">
        <v>5</v>
      </c>
      <c r="BE147" s="48">
        <v>8</v>
      </c>
      <c r="BF147" s="48"/>
      <c r="BG147" s="48">
        <v>1500</v>
      </c>
      <c r="BH147" s="48">
        <v>7500</v>
      </c>
      <c r="BI147" s="49">
        <v>7.3601570166830221E-2</v>
      </c>
      <c r="BJ147" s="35" t="s">
        <v>974</v>
      </c>
      <c r="BK147" s="50"/>
      <c r="BL147" s="51">
        <v>46041</v>
      </c>
      <c r="BM147" s="44">
        <v>13991</v>
      </c>
      <c r="BN147" s="43">
        <v>42</v>
      </c>
      <c r="BO147" s="43">
        <v>505</v>
      </c>
      <c r="BP147" s="43">
        <v>0</v>
      </c>
      <c r="BQ147" s="43">
        <v>14</v>
      </c>
      <c r="BR147" s="43">
        <v>0</v>
      </c>
      <c r="BS147" s="43"/>
      <c r="BT147" s="53" t="s">
        <v>955</v>
      </c>
      <c r="BU147" s="47">
        <v>660</v>
      </c>
      <c r="BV147" s="43">
        <v>0</v>
      </c>
      <c r="BW147" s="54">
        <v>0</v>
      </c>
      <c r="BX147" s="35"/>
      <c r="BY147" s="27"/>
      <c r="BZ147" s="51">
        <v>46041</v>
      </c>
      <c r="CA147" s="43">
        <v>2662</v>
      </c>
      <c r="CB147" s="43">
        <v>65</v>
      </c>
      <c r="CC147" s="43">
        <v>49</v>
      </c>
      <c r="CD147" s="43">
        <v>1</v>
      </c>
      <c r="CE147" s="43">
        <v>8</v>
      </c>
      <c r="CF147" s="43">
        <v>1</v>
      </c>
      <c r="CG147" s="43">
        <v>1</v>
      </c>
      <c r="CH147" s="55" t="s">
        <v>876</v>
      </c>
      <c r="CI147" s="43">
        <v>900</v>
      </c>
      <c r="CJ147" s="43">
        <v>900</v>
      </c>
      <c r="CK147" s="54">
        <v>0.13846153846153847</v>
      </c>
      <c r="CL147" s="56"/>
      <c r="CM147" s="27"/>
      <c r="CN147" s="51">
        <v>46041</v>
      </c>
      <c r="CO147" s="43">
        <v>2029</v>
      </c>
      <c r="CP147" s="43">
        <v>47</v>
      </c>
      <c r="CQ147" s="43">
        <v>34</v>
      </c>
      <c r="CR147" s="43">
        <v>3</v>
      </c>
      <c r="CS147" s="43">
        <v>20</v>
      </c>
      <c r="CT147" s="43">
        <v>3</v>
      </c>
      <c r="CU147" s="43">
        <v>0</v>
      </c>
      <c r="CV147" s="57" t="s">
        <v>919</v>
      </c>
      <c r="CW147" s="43">
        <v>1100</v>
      </c>
      <c r="CX147" s="43">
        <v>3300</v>
      </c>
      <c r="CY147" s="54">
        <v>0.7021276595744681</v>
      </c>
      <c r="CZ147" s="56"/>
      <c r="DA147" s="58"/>
      <c r="DB147" s="51">
        <v>46041</v>
      </c>
      <c r="DC147" s="44">
        <v>8476</v>
      </c>
      <c r="DD147" s="59">
        <v>37</v>
      </c>
      <c r="DE147" s="43">
        <v>299</v>
      </c>
      <c r="DF147" s="43">
        <v>2</v>
      </c>
      <c r="DG147" s="43">
        <v>17</v>
      </c>
      <c r="DH147" s="43">
        <v>2</v>
      </c>
      <c r="DI147" s="52"/>
      <c r="DJ147" s="53" t="s">
        <v>466</v>
      </c>
      <c r="DK147" s="47">
        <v>1100</v>
      </c>
      <c r="DL147" s="43">
        <v>2200</v>
      </c>
      <c r="DM147" s="54">
        <v>0.59459459459459463</v>
      </c>
      <c r="DN147" s="35"/>
      <c r="DO147" s="27"/>
      <c r="DP147" s="51">
        <v>46041</v>
      </c>
      <c r="DQ147" s="43">
        <v>2580</v>
      </c>
      <c r="DR147" s="59">
        <v>10</v>
      </c>
      <c r="DS147" s="43">
        <v>82</v>
      </c>
      <c r="DT147" s="43">
        <v>1</v>
      </c>
      <c r="DU147" s="43">
        <v>12</v>
      </c>
      <c r="DV147" s="43">
        <v>1</v>
      </c>
      <c r="DW147" s="52">
        <v>2</v>
      </c>
      <c r="DX147" s="53" t="s">
        <v>50</v>
      </c>
      <c r="DY147" s="47">
        <v>700</v>
      </c>
      <c r="DZ147" s="43">
        <v>700</v>
      </c>
      <c r="EA147" s="54">
        <v>0.7</v>
      </c>
      <c r="EB147" s="35"/>
      <c r="EC147" s="27"/>
      <c r="ED147" s="46">
        <v>46041</v>
      </c>
      <c r="EE147" s="47">
        <v>30945</v>
      </c>
      <c r="EF147" s="43">
        <v>30</v>
      </c>
      <c r="EG147" s="43">
        <v>1548</v>
      </c>
      <c r="EH147" s="43">
        <v>0</v>
      </c>
      <c r="EI147" s="43">
        <v>12</v>
      </c>
      <c r="EJ147" s="43">
        <v>2</v>
      </c>
      <c r="EK147" s="43">
        <v>9</v>
      </c>
      <c r="EL147" s="43"/>
      <c r="EM147" s="43">
        <v>715</v>
      </c>
      <c r="EN147" s="44">
        <v>1430</v>
      </c>
      <c r="EO147" s="45">
        <v>0.47666666666666668</v>
      </c>
      <c r="EP147" s="35"/>
      <c r="EQ147" s="27"/>
      <c r="ER147" s="46">
        <v>46041</v>
      </c>
      <c r="ES147" s="43">
        <v>9922</v>
      </c>
      <c r="ET147" s="59">
        <v>129</v>
      </c>
      <c r="EU147" s="43">
        <v>284</v>
      </c>
      <c r="EV147" s="43">
        <v>3</v>
      </c>
      <c r="EW147" s="43">
        <v>40</v>
      </c>
      <c r="EX147" s="43">
        <v>4</v>
      </c>
      <c r="EY147" s="43">
        <v>2</v>
      </c>
      <c r="EZ147" s="43"/>
      <c r="FA147" s="44">
        <v>726</v>
      </c>
      <c r="FB147" s="44">
        <v>2904</v>
      </c>
      <c r="FC147" s="45">
        <v>0.22511627906976744</v>
      </c>
      <c r="FD147" s="35"/>
      <c r="FE147" s="27"/>
      <c r="FF147" s="46">
        <v>46041</v>
      </c>
      <c r="FG147" s="47">
        <v>2293</v>
      </c>
      <c r="FH147" s="43">
        <v>167</v>
      </c>
      <c r="FI147" s="43">
        <v>58</v>
      </c>
      <c r="FJ147" s="43">
        <v>4</v>
      </c>
      <c r="FK147" s="43">
        <v>44</v>
      </c>
      <c r="FL147" s="43">
        <v>4</v>
      </c>
      <c r="FM147" s="43">
        <v>2</v>
      </c>
      <c r="FN147" s="43"/>
      <c r="FO147" s="43">
        <v>935</v>
      </c>
      <c r="FP147" s="44">
        <v>3740</v>
      </c>
      <c r="FQ147" s="45">
        <v>0.22395209580838324</v>
      </c>
      <c r="FR147" s="35"/>
      <c r="FS147" s="27"/>
      <c r="FT147" s="46">
        <v>46041</v>
      </c>
      <c r="FU147" s="47">
        <v>954</v>
      </c>
      <c r="FV147" s="43">
        <v>70</v>
      </c>
      <c r="FW147" s="43">
        <v>32</v>
      </c>
      <c r="FX147" s="43">
        <v>1</v>
      </c>
      <c r="FY147" s="43">
        <v>34</v>
      </c>
      <c r="FZ147" s="43">
        <v>2</v>
      </c>
      <c r="GA147" s="43">
        <v>12</v>
      </c>
      <c r="GB147" s="43"/>
      <c r="GC147" s="43">
        <v>700</v>
      </c>
      <c r="GD147" s="44">
        <v>1400</v>
      </c>
      <c r="GE147" s="45">
        <v>0.2</v>
      </c>
      <c r="GF147" s="35" t="s">
        <v>973</v>
      </c>
      <c r="GG147" s="65"/>
      <c r="GH147" s="46">
        <v>46041</v>
      </c>
      <c r="GI147" s="47">
        <v>3379</v>
      </c>
      <c r="GJ147" s="43">
        <v>282</v>
      </c>
      <c r="GK147" s="43">
        <v>373</v>
      </c>
      <c r="GL147" s="43">
        <v>14</v>
      </c>
      <c r="GM147" s="43">
        <v>14</v>
      </c>
      <c r="GN147" s="43">
        <v>16</v>
      </c>
      <c r="GO147" s="43">
        <v>16</v>
      </c>
      <c r="GP147" s="43"/>
      <c r="GQ147" s="43">
        <v>1000</v>
      </c>
      <c r="GR147" s="44">
        <v>4480</v>
      </c>
      <c r="GS147" s="45">
        <v>0.15886524822695036</v>
      </c>
      <c r="GT147" s="35" t="s">
        <v>981</v>
      </c>
      <c r="GU147" s="27"/>
      <c r="GV147" s="46">
        <v>46041</v>
      </c>
      <c r="GW147" s="47">
        <v>2630</v>
      </c>
      <c r="GX147" s="43">
        <v>40</v>
      </c>
      <c r="GY147" s="43">
        <v>206</v>
      </c>
      <c r="GZ147" s="43">
        <v>3</v>
      </c>
      <c r="HA147" s="43">
        <v>286</v>
      </c>
      <c r="HB147" s="43">
        <v>4</v>
      </c>
      <c r="HC147" s="43">
        <v>0</v>
      </c>
      <c r="HD147" s="43"/>
      <c r="HE147" s="44">
        <v>200</v>
      </c>
      <c r="HF147" s="44">
        <v>800</v>
      </c>
      <c r="HG147" s="45">
        <v>0.2</v>
      </c>
      <c r="HH147" s="35" t="s">
        <v>982</v>
      </c>
      <c r="HI147" s="27"/>
      <c r="HJ147" s="46">
        <v>46041</v>
      </c>
      <c r="HK147" s="47">
        <v>768</v>
      </c>
      <c r="HL147" s="59">
        <v>50</v>
      </c>
      <c r="HM147" s="43">
        <v>76</v>
      </c>
      <c r="HN147" s="43">
        <v>9</v>
      </c>
      <c r="HO147" s="43">
        <v>52</v>
      </c>
      <c r="HP147" s="43">
        <v>9</v>
      </c>
      <c r="HQ147" s="43">
        <v>14</v>
      </c>
      <c r="HR147" s="43"/>
      <c r="HS147" s="43">
        <v>420</v>
      </c>
      <c r="HT147" s="44">
        <v>3780</v>
      </c>
      <c r="HU147" s="45">
        <v>0.75600000000000001</v>
      </c>
      <c r="HV147" s="35" t="s">
        <v>984</v>
      </c>
      <c r="HW147" s="61"/>
      <c r="HX147" s="51">
        <v>46041</v>
      </c>
      <c r="HY147" s="43">
        <v>32090</v>
      </c>
      <c r="HZ147" s="43">
        <v>106</v>
      </c>
      <c r="IA147" s="44"/>
      <c r="IB147" s="43" t="s">
        <v>24</v>
      </c>
      <c r="IC147" s="43">
        <v>0</v>
      </c>
      <c r="ID147" s="43">
        <v>4</v>
      </c>
      <c r="IE147" s="43">
        <v>3</v>
      </c>
      <c r="IF147" s="60" t="s">
        <v>687</v>
      </c>
      <c r="IG147" s="43">
        <v>2000</v>
      </c>
      <c r="IH147" s="43">
        <v>8000</v>
      </c>
      <c r="II147" s="54">
        <v>0.75471698113207553</v>
      </c>
      <c r="IJ147" s="56"/>
      <c r="IK147" s="27"/>
      <c r="IL147" s="51">
        <v>46041</v>
      </c>
      <c r="IM147" s="43">
        <v>1830</v>
      </c>
      <c r="IN147" s="43">
        <v>50</v>
      </c>
      <c r="IO147" s="44">
        <v>35</v>
      </c>
      <c r="IP147" s="43">
        <v>0</v>
      </c>
      <c r="IQ147" s="43">
        <v>14</v>
      </c>
      <c r="IR147" s="43">
        <v>0</v>
      </c>
      <c r="IS147" s="43">
        <v>0</v>
      </c>
      <c r="IT147" s="60" t="s">
        <v>911</v>
      </c>
      <c r="IU147" s="43">
        <v>1100</v>
      </c>
      <c r="IV147" s="43">
        <v>0</v>
      </c>
      <c r="IW147" s="54">
        <v>0</v>
      </c>
      <c r="IX147" s="56" t="s">
        <v>972</v>
      </c>
      <c r="IY147" s="33"/>
      <c r="IZ147" s="51">
        <v>46041</v>
      </c>
      <c r="JA147" s="43">
        <v>8805</v>
      </c>
      <c r="JB147" s="59">
        <v>20</v>
      </c>
      <c r="JC147" s="44">
        <v>348</v>
      </c>
      <c r="JD147" s="43">
        <v>0</v>
      </c>
      <c r="JE147" s="43">
        <v>26</v>
      </c>
      <c r="JF147" s="43">
        <v>0</v>
      </c>
      <c r="JG147" s="43">
        <v>0</v>
      </c>
      <c r="JH147" s="289" t="s">
        <v>588</v>
      </c>
      <c r="JI147" s="43">
        <v>500</v>
      </c>
      <c r="JJ147" s="43">
        <v>0</v>
      </c>
      <c r="JK147" s="54">
        <v>0</v>
      </c>
      <c r="JL147" s="56"/>
      <c r="JM147" s="27"/>
      <c r="JN147" s="51">
        <v>46041</v>
      </c>
      <c r="JO147" s="43">
        <v>6248</v>
      </c>
      <c r="JP147" s="43">
        <v>39</v>
      </c>
      <c r="JQ147" s="44">
        <v>216</v>
      </c>
      <c r="JR147" s="43">
        <v>0</v>
      </c>
      <c r="JS147" s="43">
        <v>34</v>
      </c>
      <c r="JT147" s="43">
        <v>0</v>
      </c>
      <c r="JU147" s="43">
        <v>0</v>
      </c>
      <c r="JV147" s="290" t="s">
        <v>852</v>
      </c>
      <c r="JW147" s="43">
        <v>400</v>
      </c>
      <c r="JX147" s="43">
        <v>0</v>
      </c>
      <c r="JY147" s="54">
        <v>0</v>
      </c>
      <c r="JZ147" s="56"/>
      <c r="KA147" s="61"/>
      <c r="KB147" s="51">
        <v>46041</v>
      </c>
      <c r="KC147" s="43">
        <v>6685</v>
      </c>
      <c r="KD147" s="43">
        <v>55</v>
      </c>
      <c r="KE147" s="44">
        <v>225</v>
      </c>
      <c r="KF147" s="43">
        <v>1</v>
      </c>
      <c r="KG147" s="43">
        <v>19</v>
      </c>
      <c r="KH147" s="43">
        <v>1</v>
      </c>
      <c r="KI147" s="43">
        <v>0</v>
      </c>
      <c r="KJ147" s="289" t="s">
        <v>646</v>
      </c>
      <c r="KK147" s="43">
        <v>1100</v>
      </c>
      <c r="KL147" s="43">
        <v>1100</v>
      </c>
      <c r="KM147" s="54">
        <v>0.2</v>
      </c>
      <c r="KN147" s="56"/>
      <c r="KO147" s="27"/>
      <c r="KP147" s="51">
        <v>46041</v>
      </c>
      <c r="KQ147" s="43">
        <v>5165</v>
      </c>
      <c r="KR147" s="59">
        <v>28</v>
      </c>
      <c r="KS147" s="44">
        <v>295</v>
      </c>
      <c r="KT147" s="43">
        <v>1</v>
      </c>
      <c r="KU147" s="43">
        <v>9</v>
      </c>
      <c r="KV147" s="43">
        <v>1</v>
      </c>
      <c r="KW147" s="43">
        <v>1</v>
      </c>
      <c r="KX147" s="291" t="s">
        <v>911</v>
      </c>
      <c r="KY147" s="43">
        <v>1100</v>
      </c>
      <c r="KZ147" s="43">
        <v>1100</v>
      </c>
      <c r="LA147" s="54">
        <v>0.39285714285714285</v>
      </c>
      <c r="LB147" s="292"/>
      <c r="LC147" s="27"/>
      <c r="LD147" s="51">
        <v>46041</v>
      </c>
      <c r="LE147" s="43">
        <v>73917</v>
      </c>
      <c r="LF147" s="43">
        <v>1107</v>
      </c>
      <c r="LG147" s="43">
        <v>445</v>
      </c>
      <c r="LH147" s="43">
        <v>0</v>
      </c>
      <c r="LI147" s="43">
        <v>1</v>
      </c>
      <c r="LJ147" s="43">
        <v>0</v>
      </c>
      <c r="LK147" s="43">
        <v>1</v>
      </c>
      <c r="LL147" s="64" t="s">
        <v>534</v>
      </c>
      <c r="LM147" s="47">
        <v>1000</v>
      </c>
      <c r="LN147" s="43">
        <v>0</v>
      </c>
      <c r="LO147" s="54"/>
      <c r="LP147" s="56"/>
      <c r="LQ147" s="27"/>
      <c r="LR147" s="46">
        <v>46041</v>
      </c>
      <c r="LS147" s="47">
        <v>22719</v>
      </c>
      <c r="LT147" s="43">
        <v>176</v>
      </c>
      <c r="LU147" s="43">
        <v>1118</v>
      </c>
      <c r="LV147" s="43">
        <v>3</v>
      </c>
      <c r="LW147" s="43">
        <v>18</v>
      </c>
      <c r="LX147" s="43">
        <v>2</v>
      </c>
      <c r="LY147" s="43">
        <v>2</v>
      </c>
      <c r="LZ147" s="43"/>
      <c r="MA147" s="44">
        <v>1100</v>
      </c>
      <c r="MB147" s="44">
        <v>2200</v>
      </c>
      <c r="MC147" s="45">
        <v>0.125</v>
      </c>
      <c r="MD147" s="296" t="s">
        <v>977</v>
      </c>
      <c r="ME147" s="27"/>
      <c r="MF147" s="46">
        <v>46041</v>
      </c>
      <c r="MG147" s="47">
        <v>9378</v>
      </c>
      <c r="MH147" s="63">
        <v>50</v>
      </c>
      <c r="MI147" s="43">
        <v>409</v>
      </c>
      <c r="MJ147" s="43">
        <v>3</v>
      </c>
      <c r="MK147" s="43">
        <v>50</v>
      </c>
      <c r="ML147" s="43">
        <v>3</v>
      </c>
      <c r="MM147" s="43"/>
      <c r="MN147" s="43"/>
      <c r="MO147" s="43">
        <v>1100</v>
      </c>
      <c r="MP147" s="44">
        <v>3300</v>
      </c>
      <c r="MQ147" s="45">
        <v>0.66</v>
      </c>
      <c r="MR147" s="35" t="s">
        <v>576</v>
      </c>
      <c r="MS147" s="27"/>
      <c r="MT147" s="46">
        <v>46041</v>
      </c>
      <c r="MU147" s="47">
        <v>11535</v>
      </c>
      <c r="MV147" s="59">
        <v>14</v>
      </c>
      <c r="MW147" s="43">
        <v>438</v>
      </c>
      <c r="MX147" s="43">
        <v>0</v>
      </c>
      <c r="MY147" s="43">
        <v>4</v>
      </c>
      <c r="MZ147" s="43">
        <v>1</v>
      </c>
      <c r="NA147" s="43"/>
      <c r="NB147" s="43"/>
      <c r="NC147" s="44">
        <v>715</v>
      </c>
      <c r="ND147" s="44">
        <v>715</v>
      </c>
      <c r="NE147" s="45">
        <v>0.51071428571428568</v>
      </c>
      <c r="NF147" s="35"/>
      <c r="NG147" s="27"/>
      <c r="NH147" s="46">
        <v>46041</v>
      </c>
      <c r="NI147" s="47">
        <v>12882</v>
      </c>
      <c r="NJ147" s="43">
        <v>67</v>
      </c>
      <c r="NK147" s="43">
        <v>230</v>
      </c>
      <c r="NL147" s="43">
        <v>1</v>
      </c>
      <c r="NM147" s="43">
        <v>36</v>
      </c>
      <c r="NN147" s="43">
        <v>1</v>
      </c>
      <c r="NO147" s="43"/>
      <c r="NP147" s="43"/>
      <c r="NQ147" s="43">
        <v>1100</v>
      </c>
      <c r="NR147" s="44">
        <v>1100</v>
      </c>
      <c r="NS147" s="45">
        <v>0.16417910447761194</v>
      </c>
      <c r="NT147" s="35" t="s">
        <v>976</v>
      </c>
    </row>
    <row r="148" spans="1:384" x14ac:dyDescent="0.2">
      <c r="A148" s="38">
        <v>46045</v>
      </c>
      <c r="B148" s="39">
        <f>IF(A148="","",SUM(J148,LF150,AL148,ET148,AZ148,EF148,LT148,NJ148,MV148,MH148,X148,GJ148,GX148,HL148)+SUM(HZ151:HZ152)+SUM(IN151:IN154,FH148,FV148)+SUM(DR151:DR154)+SUM(CP151:CP154)+SUM(CB151:CB154)+SUM(BN151:BN154)+SUM(DD151:DD154)+SUM(JB151:JB154)+SUM(JP151:JP154)+SUM(KD151:KD154)+SUM(KR151:KR154))</f>
        <v>4668</v>
      </c>
      <c r="C148" s="40">
        <f>IF(A148="","",SUM(J148,X148,AL148,AZ148)+SUM(BN151:BN154)+SUM(CB151:CB154)+SUM(CP151:CP154))</f>
        <v>1992</v>
      </c>
      <c r="D148" s="40">
        <f>IF(A148="","",SUM(EF148,ET148)+SUM(DD151:DD154)+SUM(DR151:DR154))</f>
        <v>265</v>
      </c>
      <c r="E148" s="41">
        <f>IF(A148="","",SUM(NJ148,MV148,MH148,LF150,LT148)+SUM(JB151:JB154)+SUM(JP151:JP154)+SUM(KD151:KD154)+SUM(KR151:KR154)+IC159)</f>
        <v>1420</v>
      </c>
      <c r="F148" s="41">
        <f>IF(B148="","",SUM(GJ148,GX148,HL148)+SUM(IN151:IN154)+SUM(HZ151:HZ152))</f>
        <v>830</v>
      </c>
      <c r="G148" s="40">
        <f>IF(A148="","",SUM(FH148,FV148))</f>
        <v>162</v>
      </c>
      <c r="H148" s="42"/>
      <c r="I148" s="44">
        <v>5806</v>
      </c>
      <c r="J148" s="44">
        <f>IF(I148="","",I148-I147)</f>
        <v>43</v>
      </c>
      <c r="K148" s="44">
        <v>181</v>
      </c>
      <c r="L148" s="44">
        <f>IF(K148="","",K148-K147)</f>
        <v>3</v>
      </c>
      <c r="M148" s="44">
        <v>31</v>
      </c>
      <c r="N148" s="44">
        <f>IF(M148="","",M147+O147-M148)</f>
        <v>3</v>
      </c>
      <c r="O148" s="44">
        <v>-20</v>
      </c>
      <c r="P148" s="43"/>
      <c r="Q148" s="43">
        <f>IF(I148="","",Q147)</f>
        <v>855</v>
      </c>
      <c r="R148" s="44">
        <f>IF(Q148="","",N148*Q148)</f>
        <v>2565</v>
      </c>
      <c r="S148" s="45">
        <f>IF(R148="","",R148/(J148*100))</f>
        <v>0.59651162790697676</v>
      </c>
      <c r="T148" s="35" t="s">
        <v>990</v>
      </c>
      <c r="U148" s="27"/>
      <c r="V148" s="51">
        <f>IF($A148="","",$A148)</f>
        <v>46045</v>
      </c>
      <c r="W148" s="44">
        <v>15140</v>
      </c>
      <c r="X148" s="44">
        <f>IF(W148="","",W148-W147)</f>
        <v>74</v>
      </c>
      <c r="Y148" s="44">
        <v>572</v>
      </c>
      <c r="Z148" s="44">
        <f>IF(Y148="","",Y148-Y147)</f>
        <v>4</v>
      </c>
      <c r="AA148" s="44">
        <v>30</v>
      </c>
      <c r="AB148" s="44">
        <f>IF(AA148="","",AA147+AC147-AA148)</f>
        <v>5</v>
      </c>
      <c r="AC148" s="44"/>
      <c r="AD148" s="43"/>
      <c r="AE148" s="43">
        <f>IF(W148="","",AE147)</f>
        <v>1026</v>
      </c>
      <c r="AF148" s="44">
        <f>IF(AE148="","",AB148*AE148)</f>
        <v>5130</v>
      </c>
      <c r="AG148" s="45">
        <f>IF(AF148="","",AF148/(X148*100))</f>
        <v>0.69324324324324327</v>
      </c>
      <c r="AH148" s="35" t="s">
        <v>987</v>
      </c>
      <c r="AI148" s="27"/>
      <c r="AJ148" s="51">
        <f>IF($A148="","",$A148)</f>
        <v>46045</v>
      </c>
      <c r="AK148" s="44">
        <v>18977</v>
      </c>
      <c r="AL148" s="44">
        <f>IF(AK148="","",AK148-AK147)</f>
        <v>244</v>
      </c>
      <c r="AM148" s="44">
        <v>390</v>
      </c>
      <c r="AN148" s="44">
        <f>IF(AM148="","",AM148-AM147)</f>
        <v>5</v>
      </c>
      <c r="AO148" s="44">
        <v>31</v>
      </c>
      <c r="AP148" s="44">
        <f>IF(AO148="","",AO147+AQ147-AO148)</f>
        <v>5</v>
      </c>
      <c r="AQ148" s="44">
        <v>3</v>
      </c>
      <c r="AR148" s="43"/>
      <c r="AS148" s="43">
        <f>IF(AK148="","",AS147)</f>
        <v>880</v>
      </c>
      <c r="AT148" s="44">
        <f>IF(AS148="","",AP148*AS148)</f>
        <v>4400</v>
      </c>
      <c r="AU148" s="45">
        <f>IF(AT148="","",AT148/(AL148*100))</f>
        <v>0.18032786885245902</v>
      </c>
      <c r="AV148" s="35"/>
      <c r="AW148" s="27"/>
      <c r="AX148" s="51">
        <f>IF($A148="","",$A148)</f>
        <v>46045</v>
      </c>
      <c r="AY148" s="44">
        <v>25612</v>
      </c>
      <c r="AZ148" s="44">
        <f>IF(AY148="","",AY148-AY147)</f>
        <v>1127</v>
      </c>
      <c r="BA148" s="44">
        <v>611</v>
      </c>
      <c r="BB148" s="44">
        <f>IF(BA148="","",BA148-BA147)</f>
        <v>11</v>
      </c>
      <c r="BC148" s="44">
        <v>6</v>
      </c>
      <c r="BD148" s="44">
        <f>IF(BC148="","",BC147+BE147-BC148)</f>
        <v>11</v>
      </c>
      <c r="BE148" s="44">
        <v>17</v>
      </c>
      <c r="BF148" s="43"/>
      <c r="BG148" s="43">
        <f>IF(AY148="","",BG147)</f>
        <v>1500</v>
      </c>
      <c r="BH148" s="44">
        <f>IF(BG148="","",BD148*BG148)</f>
        <v>16500</v>
      </c>
      <c r="BI148" s="45">
        <f>IF(BH148="","",BH148/(AZ148*100))</f>
        <v>0.14640638864241348</v>
      </c>
      <c r="BJ148" s="35"/>
      <c r="BK148" s="50"/>
      <c r="BL148" s="46"/>
      <c r="BM148" s="44">
        <v>11219</v>
      </c>
      <c r="BN148" s="44">
        <v>15</v>
      </c>
      <c r="BO148" s="43">
        <v>322</v>
      </c>
      <c r="BP148" s="44">
        <v>2</v>
      </c>
      <c r="BQ148" s="44">
        <v>12</v>
      </c>
      <c r="BR148" s="43">
        <v>2</v>
      </c>
      <c r="BS148" s="43"/>
      <c r="BT148" s="60" t="s">
        <v>891</v>
      </c>
      <c r="BU148" s="67">
        <v>1100</v>
      </c>
      <c r="BV148" s="44">
        <v>2200</v>
      </c>
      <c r="BW148" s="45">
        <v>1.4666666666666666</v>
      </c>
      <c r="BX148" s="35" t="s">
        <v>975</v>
      </c>
      <c r="BY148" s="27"/>
      <c r="BZ148" s="46"/>
      <c r="CA148" s="44">
        <v>2976</v>
      </c>
      <c r="CB148" s="44">
        <v>9</v>
      </c>
      <c r="CC148" s="44">
        <v>72</v>
      </c>
      <c r="CD148" s="44">
        <v>1</v>
      </c>
      <c r="CE148" s="44">
        <v>14</v>
      </c>
      <c r="CF148" s="43">
        <v>1</v>
      </c>
      <c r="CG148" s="44">
        <v>0</v>
      </c>
      <c r="CH148" s="68" t="s">
        <v>931</v>
      </c>
      <c r="CI148" s="43">
        <v>1000</v>
      </c>
      <c r="CJ148" s="44">
        <v>1000</v>
      </c>
      <c r="CK148" s="45">
        <v>1.1111111111111112</v>
      </c>
      <c r="CL148" s="35"/>
      <c r="CM148" s="27"/>
      <c r="CN148" s="46"/>
      <c r="CO148" s="44">
        <v>1888</v>
      </c>
      <c r="CP148" s="69">
        <v>95</v>
      </c>
      <c r="CQ148" s="44">
        <v>35</v>
      </c>
      <c r="CR148" s="44">
        <v>1</v>
      </c>
      <c r="CS148" s="44">
        <v>8</v>
      </c>
      <c r="CT148" s="43">
        <v>1</v>
      </c>
      <c r="CU148" s="44">
        <v>4</v>
      </c>
      <c r="CV148" s="70" t="s">
        <v>947</v>
      </c>
      <c r="CW148" s="44">
        <v>1100</v>
      </c>
      <c r="CX148" s="44">
        <v>1100</v>
      </c>
      <c r="CY148" s="45">
        <v>0.11578947368421053</v>
      </c>
      <c r="CZ148" s="35"/>
      <c r="DA148" s="58"/>
      <c r="DB148" s="46"/>
      <c r="DC148" s="44">
        <v>7839</v>
      </c>
      <c r="DD148" s="69">
        <v>24</v>
      </c>
      <c r="DE148" s="43">
        <v>295</v>
      </c>
      <c r="DF148" s="44">
        <v>5</v>
      </c>
      <c r="DG148" s="44">
        <v>25</v>
      </c>
      <c r="DH148" s="43">
        <v>5</v>
      </c>
      <c r="DI148" s="66"/>
      <c r="DJ148" s="60" t="s">
        <v>705</v>
      </c>
      <c r="DK148" s="67">
        <v>500</v>
      </c>
      <c r="DL148" s="44">
        <v>2500</v>
      </c>
      <c r="DM148" s="45">
        <v>1.0416666666666667</v>
      </c>
      <c r="DN148" s="35"/>
      <c r="DO148" s="27"/>
      <c r="DP148" s="46"/>
      <c r="DQ148" s="44">
        <v>3902</v>
      </c>
      <c r="DR148" s="69">
        <v>38</v>
      </c>
      <c r="DS148" s="44">
        <v>99</v>
      </c>
      <c r="DT148" s="44">
        <v>0</v>
      </c>
      <c r="DU148" s="44">
        <v>10</v>
      </c>
      <c r="DV148" s="43">
        <v>0</v>
      </c>
      <c r="DW148" s="66">
        <v>0</v>
      </c>
      <c r="DX148" s="60" t="s">
        <v>876</v>
      </c>
      <c r="DY148" s="67">
        <v>660</v>
      </c>
      <c r="DZ148" s="44">
        <v>0</v>
      </c>
      <c r="EA148" s="45">
        <v>0</v>
      </c>
      <c r="EB148" s="35"/>
      <c r="EC148" s="27"/>
      <c r="ED148" s="51">
        <f t="shared" ref="ED148:ED167" si="686">IF($A148="","",$A148)</f>
        <v>46045</v>
      </c>
      <c r="EE148" s="44">
        <v>30985</v>
      </c>
      <c r="EF148" s="44">
        <f>IF(EE148="","",EE148-EE147)</f>
        <v>40</v>
      </c>
      <c r="EG148" s="44">
        <v>1548</v>
      </c>
      <c r="EH148" s="44">
        <f>IF(EG148="","",EG148-EG147)</f>
        <v>0</v>
      </c>
      <c r="EI148" s="44">
        <v>21</v>
      </c>
      <c r="EJ148" s="44">
        <f>IF(EI148="","",EI147+EK147-EI148)</f>
        <v>0</v>
      </c>
      <c r="EK148" s="44">
        <v>6</v>
      </c>
      <c r="EL148" s="43"/>
      <c r="EM148" s="43">
        <f>IF(EE148="","",EM147)</f>
        <v>715</v>
      </c>
      <c r="EN148" s="44">
        <f>IF(EM148="","",EJ148*EM148)</f>
        <v>0</v>
      </c>
      <c r="EO148" s="45">
        <f>IF(EN148="","",EN148/(EF148*100))</f>
        <v>0</v>
      </c>
      <c r="EP148" s="35"/>
      <c r="EQ148" s="27"/>
      <c r="ER148" s="51">
        <f>IF($A148="","",$A148)</f>
        <v>46045</v>
      </c>
      <c r="ES148" s="44">
        <v>10004</v>
      </c>
      <c r="ET148" s="44">
        <f>IF(ES148="","",ES148-ES147)</f>
        <v>82</v>
      </c>
      <c r="EU148" s="44">
        <v>285</v>
      </c>
      <c r="EV148" s="44">
        <f>IF(EU148="","",EU148-EU147)</f>
        <v>1</v>
      </c>
      <c r="EW148" s="44">
        <v>41</v>
      </c>
      <c r="EX148" s="44">
        <f>IF(EW148="","",EW147+EY147-EW148)</f>
        <v>1</v>
      </c>
      <c r="EY148" s="44">
        <v>7</v>
      </c>
      <c r="EZ148" s="43"/>
      <c r="FA148" s="43">
        <f>IF(ES148="","",FA147)</f>
        <v>726</v>
      </c>
      <c r="FB148" s="44">
        <f>IF(FA148="","",EX148*FA148)</f>
        <v>726</v>
      </c>
      <c r="FC148" s="45">
        <f>IF(FB148="","",FB148/(ET148*100))</f>
        <v>8.8536585365853654E-2</v>
      </c>
      <c r="FD148" s="35"/>
      <c r="FE148" s="27"/>
      <c r="FF148" s="51">
        <f>IF($A148="","",$A148)</f>
        <v>46045</v>
      </c>
      <c r="FG148" s="44">
        <v>2386</v>
      </c>
      <c r="FH148" s="44">
        <f>IF(FG148="","",FG148-FG147)</f>
        <v>93</v>
      </c>
      <c r="FI148" s="44">
        <v>61</v>
      </c>
      <c r="FJ148" s="44">
        <f>IF(FI148="","",FI148-FI147)</f>
        <v>3</v>
      </c>
      <c r="FK148" s="44">
        <v>40</v>
      </c>
      <c r="FL148" s="44">
        <f>IF(FK148="","",FK147+FM147-FK148)</f>
        <v>6</v>
      </c>
      <c r="FM148" s="44">
        <v>7</v>
      </c>
      <c r="FN148" s="43"/>
      <c r="FO148" s="43">
        <f>IF(FG148="","",FO147)</f>
        <v>935</v>
      </c>
      <c r="FP148" s="44">
        <f>IF(FO148="","",FL148*FO148)</f>
        <v>5610</v>
      </c>
      <c r="FQ148" s="45">
        <f>IF(FP148="","",FP148/(FH148*100))</f>
        <v>0.60322580645161294</v>
      </c>
      <c r="FR148" s="35"/>
      <c r="FS148" s="27"/>
      <c r="FT148" s="51">
        <f>IF($A148="","",$A148)</f>
        <v>46045</v>
      </c>
      <c r="FU148" s="44">
        <v>1023</v>
      </c>
      <c r="FV148" s="44">
        <f>IF(FU148="","",FU148-FU147)</f>
        <v>69</v>
      </c>
      <c r="FW148" s="44">
        <v>34</v>
      </c>
      <c r="FX148" s="44">
        <f>IF(FW148="","",FW148-FW147)</f>
        <v>2</v>
      </c>
      <c r="FY148" s="44">
        <v>44</v>
      </c>
      <c r="FZ148" s="44">
        <f>IF(FY148="","",FY147+GA147-FY148)</f>
        <v>2</v>
      </c>
      <c r="GA148" s="44"/>
      <c r="GB148" s="43"/>
      <c r="GC148" s="43">
        <f>IF(FU148="","",GC147)</f>
        <v>700</v>
      </c>
      <c r="GD148" s="44">
        <f>IF(GC148="","",FZ148*GC148)</f>
        <v>1400</v>
      </c>
      <c r="GE148" s="45">
        <f>IF(GD148="","",GD148/(FV148*100))</f>
        <v>0.20289855072463769</v>
      </c>
      <c r="GF148" s="35" t="s">
        <v>985</v>
      </c>
      <c r="GG148" s="65"/>
      <c r="GH148" s="51">
        <f>IF($A148="","",$A148)</f>
        <v>46045</v>
      </c>
      <c r="GI148" s="44">
        <v>3646</v>
      </c>
      <c r="GJ148" s="44">
        <f>IF(GI148="","",GI148-GI147)</f>
        <v>267</v>
      </c>
      <c r="GK148" s="44">
        <v>388</v>
      </c>
      <c r="GL148" s="44">
        <f>IF(GK148="","",GK148-GK147)</f>
        <v>15</v>
      </c>
      <c r="GM148" s="44">
        <v>18</v>
      </c>
      <c r="GN148" s="44">
        <f>IF(GM148="","",GM147+GO147-GM148)</f>
        <v>12</v>
      </c>
      <c r="GO148" s="44">
        <v>20</v>
      </c>
      <c r="GP148" s="43"/>
      <c r="GQ148" s="43">
        <f>IF(GI148="","",GQ147)</f>
        <v>1000</v>
      </c>
      <c r="GR148" s="44">
        <f>IF(GQ148="","",GN148*GQ148)</f>
        <v>12000</v>
      </c>
      <c r="GS148" s="45">
        <f>IF(GR148="","",GR148/(GJ148*100))</f>
        <v>0.449438202247191</v>
      </c>
      <c r="GT148" s="35"/>
      <c r="GU148" s="27"/>
      <c r="GV148" s="51">
        <f>IF($A148="","",$A148)</f>
        <v>46045</v>
      </c>
      <c r="GW148" s="44">
        <v>2663</v>
      </c>
      <c r="GX148" s="44">
        <f>IF(GW148="","",GW148-GW147)</f>
        <v>33</v>
      </c>
      <c r="GY148" s="44">
        <v>208</v>
      </c>
      <c r="GZ148" s="44">
        <f>IF(GY148="","",GY148-GY147)</f>
        <v>2</v>
      </c>
      <c r="HA148" s="44">
        <v>280</v>
      </c>
      <c r="HB148" s="44">
        <f>IF(HA148="","",HA147+HC147-HA148)</f>
        <v>6</v>
      </c>
      <c r="HC148" s="44">
        <v>0</v>
      </c>
      <c r="HD148" s="43"/>
      <c r="HE148" s="43">
        <f>IF(GW148="","",HE147)</f>
        <v>200</v>
      </c>
      <c r="HF148" s="44">
        <f>IF(HE148="","",HB148*HE148)</f>
        <v>1200</v>
      </c>
      <c r="HG148" s="45">
        <f>IF(HF148="","",HF148/(GX148*100))</f>
        <v>0.36363636363636365</v>
      </c>
      <c r="HH148" s="35" t="s">
        <v>983</v>
      </c>
      <c r="HI148" s="27"/>
      <c r="HJ148" s="51">
        <f>IF($A148="","",$A148)</f>
        <v>46045</v>
      </c>
      <c r="HK148" s="44">
        <v>806</v>
      </c>
      <c r="HL148" s="44">
        <f>IF(HK148="","",HK148-HK147)</f>
        <v>38</v>
      </c>
      <c r="HM148" s="44">
        <v>84</v>
      </c>
      <c r="HN148" s="44">
        <f>IF(HM148="","",HM148-HM147)</f>
        <v>8</v>
      </c>
      <c r="HO148" s="44">
        <v>60</v>
      </c>
      <c r="HP148" s="44">
        <f>IF(HO148="","",HO147+HQ147-HO148)</f>
        <v>6</v>
      </c>
      <c r="HQ148" s="44">
        <v>0</v>
      </c>
      <c r="HR148" s="43"/>
      <c r="HS148" s="43">
        <f>IF(HK148="","",HS147)</f>
        <v>420</v>
      </c>
      <c r="HT148" s="44">
        <f>IF(HS148="","",HP148*HS148)</f>
        <v>2520</v>
      </c>
      <c r="HU148" s="45">
        <f>IF(HT148="","",HT148/(HL148*100))</f>
        <v>0.66315789473684206</v>
      </c>
      <c r="HV148" s="35"/>
      <c r="HW148" s="61"/>
      <c r="HX148" s="46"/>
      <c r="HY148" s="44">
        <v>29865</v>
      </c>
      <c r="HZ148" s="44">
        <v>162</v>
      </c>
      <c r="IA148" s="43"/>
      <c r="IB148" s="44" t="s">
        <v>24</v>
      </c>
      <c r="IC148" s="44">
        <v>6</v>
      </c>
      <c r="ID148" s="43">
        <v>0</v>
      </c>
      <c r="IE148" s="44">
        <v>0</v>
      </c>
      <c r="IF148" s="53" t="s">
        <v>946</v>
      </c>
      <c r="IG148" s="43">
        <v>1100</v>
      </c>
      <c r="IH148" s="44">
        <v>0</v>
      </c>
      <c r="II148" s="45">
        <v>0</v>
      </c>
      <c r="IJ148" s="35"/>
      <c r="IK148" s="27"/>
      <c r="IL148" s="46"/>
      <c r="IM148" s="44">
        <v>950</v>
      </c>
      <c r="IN148" s="44">
        <v>44</v>
      </c>
      <c r="IO148" s="43">
        <v>36</v>
      </c>
      <c r="IP148" s="44">
        <v>1</v>
      </c>
      <c r="IQ148" s="44">
        <v>11</v>
      </c>
      <c r="IR148" s="43">
        <v>1</v>
      </c>
      <c r="IS148" s="44">
        <v>4</v>
      </c>
      <c r="IT148" s="53" t="s">
        <v>212</v>
      </c>
      <c r="IU148" s="43">
        <v>996</v>
      </c>
      <c r="IV148" s="44">
        <v>996</v>
      </c>
      <c r="IW148" s="45">
        <v>0.22636363636363635</v>
      </c>
      <c r="IX148" s="35" t="s">
        <v>972</v>
      </c>
      <c r="IY148" s="33"/>
      <c r="IZ148" s="46"/>
      <c r="JA148" s="44">
        <v>5438</v>
      </c>
      <c r="JB148" s="44">
        <v>75</v>
      </c>
      <c r="JC148" s="43">
        <v>162</v>
      </c>
      <c r="JD148" s="44">
        <v>3</v>
      </c>
      <c r="JE148" s="44">
        <v>13</v>
      </c>
      <c r="JF148" s="43">
        <v>4</v>
      </c>
      <c r="JG148" s="44">
        <v>3</v>
      </c>
      <c r="JH148" s="290" t="s">
        <v>212</v>
      </c>
      <c r="JI148" s="44">
        <v>500</v>
      </c>
      <c r="JJ148" s="44">
        <v>2000</v>
      </c>
      <c r="JK148" s="45">
        <v>0.26666666666666666</v>
      </c>
      <c r="JL148" s="35"/>
      <c r="JM148" s="27"/>
      <c r="JN148" s="46"/>
      <c r="JO148" s="44">
        <v>6289</v>
      </c>
      <c r="JP148" s="69">
        <v>13</v>
      </c>
      <c r="JQ148" s="43">
        <v>158</v>
      </c>
      <c r="JR148" s="44">
        <v>1</v>
      </c>
      <c r="JS148" s="44">
        <v>17</v>
      </c>
      <c r="JT148" s="43">
        <v>1</v>
      </c>
      <c r="JU148" s="44">
        <v>0</v>
      </c>
      <c r="JV148" s="289" t="s">
        <v>50</v>
      </c>
      <c r="JW148" s="43">
        <v>1100</v>
      </c>
      <c r="JX148" s="44">
        <v>1100</v>
      </c>
      <c r="JY148" s="45">
        <v>0.84615384615384615</v>
      </c>
      <c r="JZ148" s="35"/>
      <c r="KA148" s="61"/>
      <c r="KB148" s="46"/>
      <c r="KC148" s="44">
        <v>4673</v>
      </c>
      <c r="KD148" s="44">
        <v>7</v>
      </c>
      <c r="KE148" s="43">
        <v>130</v>
      </c>
      <c r="KF148" s="44">
        <v>0</v>
      </c>
      <c r="KG148" s="44">
        <v>10</v>
      </c>
      <c r="KH148" s="43">
        <v>0</v>
      </c>
      <c r="KI148" s="44">
        <v>5</v>
      </c>
      <c r="KJ148" s="290" t="s">
        <v>956</v>
      </c>
      <c r="KK148" s="44">
        <v>0</v>
      </c>
      <c r="KL148" s="44">
        <v>0</v>
      </c>
      <c r="KM148" s="45">
        <v>0</v>
      </c>
      <c r="KN148" s="35"/>
      <c r="KO148" s="27"/>
      <c r="KP148" s="46"/>
      <c r="KQ148" s="44">
        <v>6375</v>
      </c>
      <c r="KR148" s="44">
        <v>24</v>
      </c>
      <c r="KS148" s="43">
        <v>135</v>
      </c>
      <c r="KT148" s="44">
        <v>1</v>
      </c>
      <c r="KU148" s="44">
        <v>12</v>
      </c>
      <c r="KV148" s="43">
        <v>1</v>
      </c>
      <c r="KW148" s="44"/>
      <c r="KX148" s="293" t="s">
        <v>610</v>
      </c>
      <c r="KY148" s="43">
        <v>539</v>
      </c>
      <c r="KZ148" s="44">
        <v>539</v>
      </c>
      <c r="LA148" s="45">
        <v>0.22458333333333333</v>
      </c>
      <c r="LB148" s="35"/>
      <c r="LC148" s="27"/>
      <c r="LD148" s="46"/>
      <c r="LE148" s="44"/>
      <c r="LF148" s="44"/>
      <c r="LG148" s="44">
        <v>530</v>
      </c>
      <c r="LH148" s="44">
        <v>0</v>
      </c>
      <c r="LI148" s="43">
        <v>1</v>
      </c>
      <c r="LJ148" s="44">
        <v>1</v>
      </c>
      <c r="LK148" s="44">
        <v>1</v>
      </c>
      <c r="LL148" s="72" t="s">
        <v>535</v>
      </c>
      <c r="LM148" s="67">
        <v>1000</v>
      </c>
      <c r="LN148" s="44">
        <v>1000</v>
      </c>
      <c r="LO148" s="45"/>
      <c r="LP148" s="35"/>
      <c r="LQ148" s="27"/>
      <c r="LR148" s="51">
        <f t="shared" ref="LR148:LR167" si="687">IF($A148="","",$A148)</f>
        <v>46045</v>
      </c>
      <c r="LS148" s="44">
        <v>22789</v>
      </c>
      <c r="LT148" s="44">
        <f>IF(LS148="","",LS148-LS147)</f>
        <v>70</v>
      </c>
      <c r="LU148" s="44">
        <v>1120</v>
      </c>
      <c r="LV148" s="44">
        <f>IF(LU148="","",LU148-LU147)</f>
        <v>2</v>
      </c>
      <c r="LW148" s="44">
        <v>18</v>
      </c>
      <c r="LX148" s="44">
        <f>IF(LW148="","",LW147+LY147-LW148)</f>
        <v>2</v>
      </c>
      <c r="LY148" s="44">
        <v>7</v>
      </c>
      <c r="LZ148" s="43"/>
      <c r="MA148" s="43">
        <f>IF(LS148="","",MA147)</f>
        <v>1100</v>
      </c>
      <c r="MB148" s="44">
        <f>IF(MA148="","",LX148*MA148)</f>
        <v>2200</v>
      </c>
      <c r="MC148" s="45">
        <f>IF(MB148="","",MB148/(LT148*100))</f>
        <v>0.31428571428571428</v>
      </c>
      <c r="MD148" s="35"/>
      <c r="ME148" s="27"/>
      <c r="MF148" s="51">
        <f>IF($A148="","",$A148)</f>
        <v>46045</v>
      </c>
      <c r="MG148" s="44">
        <v>9439</v>
      </c>
      <c r="MH148" s="44">
        <f>IF(MG148="","",MG148-MG147)</f>
        <v>61</v>
      </c>
      <c r="MI148" s="44">
        <v>410</v>
      </c>
      <c r="MJ148" s="44">
        <f>IF(MI148="","",MI148-MI147)</f>
        <v>1</v>
      </c>
      <c r="MK148" s="44">
        <v>49</v>
      </c>
      <c r="ML148" s="44">
        <f>IF(MK148="","",MK147+MM147-MK148)</f>
        <v>1</v>
      </c>
      <c r="MM148" s="44">
        <v>4</v>
      </c>
      <c r="MN148" s="43"/>
      <c r="MO148" s="43">
        <f>IF(MG148="","",MO147)</f>
        <v>1100</v>
      </c>
      <c r="MP148" s="44">
        <f>IF(MO148="","",ML148*MO148)</f>
        <v>1100</v>
      </c>
      <c r="MQ148" s="45">
        <f>IF(MP148="","",MP148/(MH148*100))</f>
        <v>0.18032786885245902</v>
      </c>
      <c r="MR148" s="35"/>
      <c r="MS148" s="27"/>
      <c r="MT148" s="51">
        <f>IF($A148="","",$A148)</f>
        <v>46045</v>
      </c>
      <c r="MU148" s="44">
        <v>11541</v>
      </c>
      <c r="MV148" s="44">
        <f>IF(MU148="","",MU148-MU147)</f>
        <v>6</v>
      </c>
      <c r="MW148" s="44">
        <v>438</v>
      </c>
      <c r="MX148" s="44">
        <f>IF(MW148="","",MW148-MW147)</f>
        <v>0</v>
      </c>
      <c r="MY148" s="44">
        <v>4</v>
      </c>
      <c r="MZ148" s="44">
        <f>IF(MY148="","",MY147+NA147-MY148)</f>
        <v>0</v>
      </c>
      <c r="NA148" s="44">
        <v>5</v>
      </c>
      <c r="NB148" s="43"/>
      <c r="NC148" s="43">
        <f>IF(MU148="","",NC147)</f>
        <v>715</v>
      </c>
      <c r="ND148" s="44">
        <f>IF(NC148="","",MZ148*NC148)</f>
        <v>0</v>
      </c>
      <c r="NE148" s="45">
        <f>IF(ND148="","",ND148/(MV148*100))</f>
        <v>0</v>
      </c>
      <c r="NF148" s="35" t="s">
        <v>979</v>
      </c>
      <c r="NG148" s="27"/>
      <c r="NH148" s="51">
        <f>IF($A148="","",$A148)</f>
        <v>46045</v>
      </c>
      <c r="NI148" s="44">
        <v>13013</v>
      </c>
      <c r="NJ148" s="44">
        <f>IF(NI148="","",NI148-NI147)</f>
        <v>131</v>
      </c>
      <c r="NK148" s="44">
        <v>230</v>
      </c>
      <c r="NL148" s="44">
        <f>IF(NK148="","",NK148-NK147)</f>
        <v>0</v>
      </c>
      <c r="NM148" s="44">
        <v>26</v>
      </c>
      <c r="NN148" s="44">
        <f>IF(NM148="","",NM147+NO147-NM148)</f>
        <v>10</v>
      </c>
      <c r="NO148" s="44">
        <v>4</v>
      </c>
      <c r="NP148" s="43"/>
      <c r="NQ148" s="43">
        <f>IF(NI148="","",NQ147)</f>
        <v>1100</v>
      </c>
      <c r="NR148" s="44">
        <f>IF(NQ148="","",NN148*NQ148)</f>
        <v>11000</v>
      </c>
      <c r="NS148" s="45">
        <f>IF(NR148="","",NR148/(NJ148*100))</f>
        <v>0.83969465648854957</v>
      </c>
      <c r="NT148" s="35"/>
    </row>
    <row r="149" spans="1:384" ht="15" customHeight="1" thickBot="1" x14ac:dyDescent="0.25">
      <c r="A149" s="38">
        <v>46048</v>
      </c>
      <c r="B149" s="39">
        <f>IF(A149="","",SUM(J149,LF153,AL149,ET149,AZ149,EF149,LT149,NJ149,MV149,MH149,X149,GJ149,GX149,HL149,FH149,FV149)+SUM(IN155:IN158)+SUM(HZ155,HZ156)+SUM(DR155:DR158)+SUM(CP155:CP158)+SUM(CB155:CB158)+SUM(BN155:BN158)+SUM(DD155:DD158)+SUM(JB155:JB158)+SUM(JP155:JP158)+SUM(KD155:KD158)+SUM(KR155:KR158))</f>
        <v>6879</v>
      </c>
      <c r="C149" s="40">
        <f>IF(A149="","",SUM(J149,X149,AL149,AZ149)+SUM(BN155:BN158)+SUM(CB155:CB158)+SUM(CP155:CP158))</f>
        <v>2912</v>
      </c>
      <c r="D149" s="40">
        <f>IF(A149="","",SUM(EF149,ET149)+SUM(DD155:DD158)+SUM(DR155:DR158))</f>
        <v>595</v>
      </c>
      <c r="E149" s="41">
        <f>IF(A149="","",SUM(NJ149,MV149,MH149,LF153,LT149)+SUM(JB155:JB158)+SUM(JP155:JP158)+SUM(KD155:KD158)+SUM(KR155:KR158))</f>
        <v>1717</v>
      </c>
      <c r="F149" s="41">
        <f>IF(B149="","",SUM(GJ149,GX149,HL149)+SUM(IN155:IN158)+SUM(HZ155:HZ156))</f>
        <v>1354</v>
      </c>
      <c r="G149" s="40">
        <f>IF(A149="","",SUM(FH149,FV149))</f>
        <v>301</v>
      </c>
      <c r="H149" s="42"/>
      <c r="I149" s="44">
        <v>5893</v>
      </c>
      <c r="J149" s="44">
        <f>IF(I149="","",I149-I148)</f>
        <v>87</v>
      </c>
      <c r="K149" s="44">
        <v>183</v>
      </c>
      <c r="L149" s="44">
        <f>IF(K149="","",K149-K148)</f>
        <v>2</v>
      </c>
      <c r="M149" s="44">
        <v>9</v>
      </c>
      <c r="N149" s="44">
        <f>IF(M149="","",M148+O148-M149)</f>
        <v>2</v>
      </c>
      <c r="O149" s="44">
        <v>3</v>
      </c>
      <c r="P149" s="43"/>
      <c r="Q149" s="43">
        <f>IF(I149="","",Q148)</f>
        <v>855</v>
      </c>
      <c r="R149" s="44">
        <f>IF(Q149="","",N149*Q149)</f>
        <v>1710</v>
      </c>
      <c r="S149" s="45">
        <f>IF(R149="","",R149/(J149*100))</f>
        <v>0.19655172413793104</v>
      </c>
      <c r="T149" s="35"/>
      <c r="U149" s="27"/>
      <c r="V149" s="51">
        <f>IF($A149="","",$A149)</f>
        <v>46048</v>
      </c>
      <c r="W149" s="44">
        <v>15295</v>
      </c>
      <c r="X149" s="44">
        <f>IF(W149="","",W149-W148)</f>
        <v>155</v>
      </c>
      <c r="Y149" s="44">
        <v>573</v>
      </c>
      <c r="Z149" s="44">
        <f>IF(Y149="","",Y149-Y148)</f>
        <v>1</v>
      </c>
      <c r="AA149" s="44">
        <v>29</v>
      </c>
      <c r="AB149" s="44">
        <f>IF(AA149="","",AA148+AC148-AA149)</f>
        <v>1</v>
      </c>
      <c r="AC149" s="44">
        <v>2</v>
      </c>
      <c r="AD149" s="43"/>
      <c r="AE149" s="43">
        <f>IF(W149="","",AE148)</f>
        <v>1026</v>
      </c>
      <c r="AF149" s="44">
        <f>IF(AE149="","",AB149*AE149)</f>
        <v>1026</v>
      </c>
      <c r="AG149" s="45">
        <f>IF(AF149="","",AF149/(X149*100))</f>
        <v>6.6193548387096776E-2</v>
      </c>
      <c r="AH149" s="35"/>
      <c r="AI149" s="27"/>
      <c r="AJ149" s="51">
        <f>IF($A149="","",$A149)</f>
        <v>46048</v>
      </c>
      <c r="AK149" s="44">
        <v>19205</v>
      </c>
      <c r="AL149" s="44">
        <f>IF(AK149="","",AK149-AK148)</f>
        <v>228</v>
      </c>
      <c r="AM149" s="44">
        <v>392</v>
      </c>
      <c r="AN149" s="44">
        <f>IF(AM149="","",AM149-AM148)</f>
        <v>2</v>
      </c>
      <c r="AO149" s="44">
        <v>33</v>
      </c>
      <c r="AP149" s="44">
        <f>IF(AO149="","",AO148+AQ148-AO149)</f>
        <v>1</v>
      </c>
      <c r="AQ149" s="44">
        <v>1</v>
      </c>
      <c r="AR149" s="43"/>
      <c r="AS149" s="43">
        <f>IF(AK149="","",AS148)</f>
        <v>880</v>
      </c>
      <c r="AT149" s="44">
        <f>IF(AS149="","",AP149*AS149)</f>
        <v>880</v>
      </c>
      <c r="AU149" s="45">
        <f>IF(AT149="","",AT149/(AL149*100))</f>
        <v>3.8596491228070177E-2</v>
      </c>
      <c r="AV149" s="35"/>
      <c r="AW149" s="27"/>
      <c r="AX149" s="51">
        <f>IF($A149="","",$A149)</f>
        <v>46048</v>
      </c>
      <c r="AY149" s="44">
        <v>27264</v>
      </c>
      <c r="AZ149" s="44">
        <f>IF(AY149="","",AY149-AY148)</f>
        <v>1652</v>
      </c>
      <c r="BA149" s="44">
        <v>628</v>
      </c>
      <c r="BB149" s="44">
        <f>IF(BA149="","",BA149-BA148)</f>
        <v>17</v>
      </c>
      <c r="BC149" s="44">
        <v>6</v>
      </c>
      <c r="BD149" s="44">
        <f>IF(BC149="","",BC148+BE148-BC149)</f>
        <v>17</v>
      </c>
      <c r="BE149" s="44">
        <v>28</v>
      </c>
      <c r="BF149" s="43"/>
      <c r="BG149" s="43">
        <f>IF(AY149="","",BG148)</f>
        <v>1500</v>
      </c>
      <c r="BH149" s="44">
        <f>IF(BG149="","",BD149*BG149)</f>
        <v>25500</v>
      </c>
      <c r="BI149" s="45">
        <f>IF(BH149="","",BH149/(AZ149*100))</f>
        <v>0.15435835351089588</v>
      </c>
      <c r="BJ149" s="35"/>
      <c r="BK149" s="50"/>
      <c r="BL149" s="46"/>
      <c r="BM149" s="44">
        <v>13178</v>
      </c>
      <c r="BN149" s="44">
        <v>48</v>
      </c>
      <c r="BO149" s="44">
        <v>690</v>
      </c>
      <c r="BP149" s="44">
        <v>6</v>
      </c>
      <c r="BQ149" s="44">
        <v>14</v>
      </c>
      <c r="BR149" s="73">
        <v>6</v>
      </c>
      <c r="BS149" s="25"/>
      <c r="BT149" s="60" t="s">
        <v>484</v>
      </c>
      <c r="BU149" s="44">
        <v>250</v>
      </c>
      <c r="BV149" s="37">
        <v>1500</v>
      </c>
      <c r="BW149" s="45">
        <v>0.3125</v>
      </c>
      <c r="BX149" s="35"/>
      <c r="BY149" s="27"/>
      <c r="BZ149" s="46"/>
      <c r="CA149" s="44">
        <v>3118</v>
      </c>
      <c r="CB149" s="69">
        <v>139</v>
      </c>
      <c r="CC149" s="44">
        <v>111</v>
      </c>
      <c r="CD149" s="44">
        <v>0</v>
      </c>
      <c r="CE149" s="44">
        <v>50</v>
      </c>
      <c r="CF149" s="43">
        <v>1</v>
      </c>
      <c r="CG149" s="44">
        <v>2</v>
      </c>
      <c r="CH149" s="55" t="s">
        <v>556</v>
      </c>
      <c r="CI149" s="44">
        <v>0</v>
      </c>
      <c r="CJ149" s="44">
        <v>0</v>
      </c>
      <c r="CK149" s="45">
        <v>0</v>
      </c>
      <c r="CL149" s="35"/>
      <c r="CM149" s="27"/>
      <c r="CN149" s="46"/>
      <c r="CO149" s="44">
        <v>3858</v>
      </c>
      <c r="CP149" s="44">
        <v>148</v>
      </c>
      <c r="CQ149" s="44">
        <v>95</v>
      </c>
      <c r="CR149" s="44">
        <v>6</v>
      </c>
      <c r="CS149" s="44">
        <v>2</v>
      </c>
      <c r="CT149" s="43">
        <v>7</v>
      </c>
      <c r="CU149" s="44">
        <v>9</v>
      </c>
      <c r="CV149" s="70" t="s">
        <v>921</v>
      </c>
      <c r="CW149" s="44">
        <v>1100</v>
      </c>
      <c r="CX149" s="44">
        <v>7700</v>
      </c>
      <c r="CY149" s="45">
        <v>0.52027027027027029</v>
      </c>
      <c r="CZ149" s="35"/>
      <c r="DA149" s="58"/>
      <c r="DB149" s="46"/>
      <c r="DC149" s="44">
        <v>9305</v>
      </c>
      <c r="DD149" s="44">
        <v>60</v>
      </c>
      <c r="DE149" s="44">
        <v>452</v>
      </c>
      <c r="DF149" s="44">
        <v>2</v>
      </c>
      <c r="DG149" s="44">
        <v>8</v>
      </c>
      <c r="DH149" s="43">
        <v>2</v>
      </c>
      <c r="DI149" s="66"/>
      <c r="DJ149" s="60" t="s">
        <v>921</v>
      </c>
      <c r="DK149" s="44">
        <v>1100</v>
      </c>
      <c r="DL149" s="37">
        <v>2200</v>
      </c>
      <c r="DM149" s="45">
        <v>0.36666666666666664</v>
      </c>
      <c r="DN149" s="35"/>
      <c r="DO149" s="27"/>
      <c r="DP149" s="46"/>
      <c r="DQ149" s="44">
        <v>3711</v>
      </c>
      <c r="DR149" s="44">
        <v>12</v>
      </c>
      <c r="DS149" s="44">
        <v>123</v>
      </c>
      <c r="DT149" s="44">
        <v>1</v>
      </c>
      <c r="DU149" s="44">
        <v>8</v>
      </c>
      <c r="DV149" s="43">
        <v>1</v>
      </c>
      <c r="DW149" s="66">
        <v>5</v>
      </c>
      <c r="DX149" s="60" t="s">
        <v>441</v>
      </c>
      <c r="DY149" s="44">
        <v>0</v>
      </c>
      <c r="DZ149" s="44">
        <v>0</v>
      </c>
      <c r="EA149" s="45">
        <v>0</v>
      </c>
      <c r="EB149" s="35"/>
      <c r="EC149" s="27"/>
      <c r="ED149" s="51">
        <f t="shared" si="686"/>
        <v>46048</v>
      </c>
      <c r="EE149" s="44">
        <v>31178</v>
      </c>
      <c r="EF149" s="44">
        <f>IF(EE149="","",EE149-EE148)</f>
        <v>193</v>
      </c>
      <c r="EG149" s="44">
        <v>1550</v>
      </c>
      <c r="EH149" s="44">
        <f>IF(EG149="","",EG149-EG148)</f>
        <v>2</v>
      </c>
      <c r="EI149" s="44">
        <v>24</v>
      </c>
      <c r="EJ149" s="44">
        <f>IF(EI149="","",EI148+EK148-EI149)</f>
        <v>3</v>
      </c>
      <c r="EK149" s="44">
        <v>16</v>
      </c>
      <c r="EL149" s="43"/>
      <c r="EM149" s="43">
        <f>IF(EE149="","",EM148)</f>
        <v>715</v>
      </c>
      <c r="EN149" s="44">
        <f>IF(EM149="","",EJ149*EM149)</f>
        <v>2145</v>
      </c>
      <c r="EO149" s="45">
        <f>IF(EN149="","",EN149/(EF149*100))</f>
        <v>0.11113989637305699</v>
      </c>
      <c r="EP149" s="35"/>
      <c r="EQ149" s="27"/>
      <c r="ER149" s="51">
        <f>IF($A149="","",$A149)</f>
        <v>46048</v>
      </c>
      <c r="ES149" s="44">
        <v>10096</v>
      </c>
      <c r="ET149" s="44">
        <f>IF(ES149="","",ES149-ES148)</f>
        <v>92</v>
      </c>
      <c r="EU149" s="44">
        <v>289</v>
      </c>
      <c r="EV149" s="44">
        <f>IF(EU149="","",EU149-EU148)</f>
        <v>4</v>
      </c>
      <c r="EW149" s="44">
        <v>44</v>
      </c>
      <c r="EX149" s="44">
        <f>IF(EW149="","",EW148+EY148-EW149)</f>
        <v>4</v>
      </c>
      <c r="EY149" s="44">
        <v>16</v>
      </c>
      <c r="EZ149" s="43"/>
      <c r="FA149" s="43">
        <f>IF(ES149="","",FA148)</f>
        <v>726</v>
      </c>
      <c r="FB149" s="44">
        <f>IF(FA149="","",EX149*FA149)</f>
        <v>2904</v>
      </c>
      <c r="FC149" s="45">
        <f>IF(FB149="","",FB149/(ET149*100))</f>
        <v>0.31565217391304345</v>
      </c>
      <c r="FD149" s="35"/>
      <c r="FE149" s="27"/>
      <c r="FF149" s="51">
        <f>IF($A149="","",$A149)</f>
        <v>46048</v>
      </c>
      <c r="FG149" s="44">
        <v>2552</v>
      </c>
      <c r="FH149" s="44">
        <f>IF(FG149="","",FG149-FG148)</f>
        <v>166</v>
      </c>
      <c r="FI149" s="44">
        <v>66</v>
      </c>
      <c r="FJ149" s="44">
        <f>IF(FI149="","",FI149-FI148)</f>
        <v>5</v>
      </c>
      <c r="FK149" s="44">
        <v>42</v>
      </c>
      <c r="FL149" s="44">
        <f>IF(FK149="","",FK148+FM148-FK149)</f>
        <v>5</v>
      </c>
      <c r="FM149" s="44">
        <v>6</v>
      </c>
      <c r="FN149" s="43"/>
      <c r="FO149" s="43">
        <f>IF(FG149="","",FO148)</f>
        <v>935</v>
      </c>
      <c r="FP149" s="44">
        <f>IF(FO149="","",FL149*FO149)</f>
        <v>4675</v>
      </c>
      <c r="FQ149" s="45">
        <f>IF(FP149="","",FP149/(FH149*100))</f>
        <v>0.28162650602409639</v>
      </c>
      <c r="FR149" s="35"/>
      <c r="FS149" s="27"/>
      <c r="FT149" s="51">
        <f>IF($A149="","",$A149)</f>
        <v>46048</v>
      </c>
      <c r="FU149" s="44">
        <v>1158</v>
      </c>
      <c r="FV149" s="44">
        <f>IF(FU149="","",FU149-FU148)</f>
        <v>135</v>
      </c>
      <c r="FW149" s="44">
        <v>35</v>
      </c>
      <c r="FX149" s="44">
        <f>IF(FW149="","",FW149-FW148)</f>
        <v>1</v>
      </c>
      <c r="FY149" s="44">
        <v>43</v>
      </c>
      <c r="FZ149" s="44">
        <f>IF(FY149="","",FY148+GA148-FY149)</f>
        <v>1</v>
      </c>
      <c r="GA149" s="44">
        <v>2</v>
      </c>
      <c r="GB149" s="43"/>
      <c r="GC149" s="43">
        <f>IF(FU149="","",GC148)</f>
        <v>700</v>
      </c>
      <c r="GD149" s="44">
        <f>IF(GC149="","",FZ149*GC149)</f>
        <v>700</v>
      </c>
      <c r="GE149" s="45">
        <f>IF(GD149="","",GD149/(FV149*100))</f>
        <v>5.185185185185185E-2</v>
      </c>
      <c r="GF149" s="35"/>
      <c r="GG149" s="65"/>
      <c r="GH149" s="51">
        <f>IF($A149="","",$A149)</f>
        <v>46048</v>
      </c>
      <c r="GI149" s="44">
        <v>3930</v>
      </c>
      <c r="GJ149" s="44">
        <f>IF(GI149="","",GI149-GI148)</f>
        <v>284</v>
      </c>
      <c r="GK149" s="44">
        <v>410</v>
      </c>
      <c r="GL149" s="44">
        <f>IF(GK149="","",GK149-GK148)</f>
        <v>22</v>
      </c>
      <c r="GM149" s="44">
        <v>15</v>
      </c>
      <c r="GN149" s="44">
        <f>IF(GM149="","",GM148+GO148-GM149)</f>
        <v>23</v>
      </c>
      <c r="GO149" s="44">
        <v>10</v>
      </c>
      <c r="GP149" s="43"/>
      <c r="GQ149" s="43">
        <f>IF(GI149="","",GQ148)</f>
        <v>1000</v>
      </c>
      <c r="GR149" s="44">
        <f>IF(GQ149="","",GN149*GQ149)</f>
        <v>23000</v>
      </c>
      <c r="GS149" s="45">
        <f>IF(GR149="","",GR149/(GJ149*100))</f>
        <v>0.8098591549295775</v>
      </c>
      <c r="GT149" s="35" t="s">
        <v>1001</v>
      </c>
      <c r="GU149" s="27"/>
      <c r="GV149" s="51">
        <f>IF($A149="","",$A149)</f>
        <v>46048</v>
      </c>
      <c r="GW149" s="44">
        <v>2737</v>
      </c>
      <c r="GX149" s="44">
        <f>IF(GW149="","",GW149-GW148)</f>
        <v>74</v>
      </c>
      <c r="GY149" s="44">
        <v>216</v>
      </c>
      <c r="GZ149" s="44">
        <f>IF(GY149="","",GY149-GY148)</f>
        <v>8</v>
      </c>
      <c r="HA149" s="44">
        <v>270</v>
      </c>
      <c r="HB149" s="44">
        <f>IF(HA149="","",HA148+HC148-HA149)</f>
        <v>10</v>
      </c>
      <c r="HC149" s="44">
        <v>0</v>
      </c>
      <c r="HD149" s="43"/>
      <c r="HE149" s="43">
        <f>IF(GW149="","",HE148)</f>
        <v>200</v>
      </c>
      <c r="HF149" s="44">
        <f>IF(HE149="","",HB149*HE149)</f>
        <v>2000</v>
      </c>
      <c r="HG149" s="45">
        <f>IF(HF149="","",HF149/(GX149*100))</f>
        <v>0.27027027027027029</v>
      </c>
      <c r="HH149" s="35"/>
      <c r="HI149" s="27"/>
      <c r="HJ149" s="51">
        <f>IF($A149="","",$A149)</f>
        <v>46048</v>
      </c>
      <c r="HK149" s="44">
        <v>855</v>
      </c>
      <c r="HL149" s="44">
        <f>IF(HK149="","",HK149-HK148)</f>
        <v>49</v>
      </c>
      <c r="HM149" s="44">
        <v>92</v>
      </c>
      <c r="HN149" s="44">
        <f>IF(HM149="","",HM149-HM148)</f>
        <v>8</v>
      </c>
      <c r="HO149" s="44">
        <v>50</v>
      </c>
      <c r="HP149" s="44">
        <f>IF(HO149="","",HO148+HQ148-HO149)</f>
        <v>10</v>
      </c>
      <c r="HQ149" s="44">
        <v>0</v>
      </c>
      <c r="HR149" s="43"/>
      <c r="HS149" s="43">
        <f>IF(HK149="","",HS148)</f>
        <v>420</v>
      </c>
      <c r="HT149" s="44">
        <f>IF(HS149="","",HP149*HS149)</f>
        <v>4200</v>
      </c>
      <c r="HU149" s="45">
        <f>IF(HT149="","",HT149/(HL149*100))</f>
        <v>0.8571428571428571</v>
      </c>
      <c r="HV149" s="35"/>
      <c r="HW149" s="61"/>
      <c r="HX149" s="46"/>
      <c r="HY149" s="44"/>
      <c r="HZ149" s="44" t="s">
        <v>24</v>
      </c>
      <c r="IA149" s="44"/>
      <c r="IB149" s="44" t="s">
        <v>24</v>
      </c>
      <c r="IC149" s="44">
        <v>11</v>
      </c>
      <c r="ID149" s="43">
        <v>4</v>
      </c>
      <c r="IE149" s="44">
        <v>0</v>
      </c>
      <c r="IF149" s="60" t="s">
        <v>686</v>
      </c>
      <c r="IG149" s="44">
        <v>1100</v>
      </c>
      <c r="IH149" s="44">
        <v>4400</v>
      </c>
      <c r="II149" s="45">
        <v>0.27160493827160492</v>
      </c>
      <c r="IJ149" s="35"/>
      <c r="IK149" s="27"/>
      <c r="IL149" s="46"/>
      <c r="IM149" s="44">
        <v>2056</v>
      </c>
      <c r="IN149" s="44">
        <v>23</v>
      </c>
      <c r="IO149" s="44">
        <v>46</v>
      </c>
      <c r="IP149" s="44">
        <v>1</v>
      </c>
      <c r="IQ149" s="44">
        <v>56</v>
      </c>
      <c r="IR149" s="43">
        <v>1</v>
      </c>
      <c r="IS149" s="44"/>
      <c r="IT149" s="60" t="s">
        <v>556</v>
      </c>
      <c r="IU149" s="44">
        <v>600</v>
      </c>
      <c r="IV149" s="44">
        <v>600</v>
      </c>
      <c r="IW149" s="45">
        <v>0.2608695652173913</v>
      </c>
      <c r="IX149" s="35"/>
      <c r="IY149" s="33"/>
      <c r="IZ149" s="46"/>
      <c r="JA149" s="44">
        <v>7112</v>
      </c>
      <c r="JB149" s="44">
        <v>38</v>
      </c>
      <c r="JC149" s="44">
        <v>180</v>
      </c>
      <c r="JD149" s="44">
        <v>4</v>
      </c>
      <c r="JE149" s="44">
        <v>19</v>
      </c>
      <c r="JF149" s="43">
        <v>4</v>
      </c>
      <c r="JG149" s="44">
        <v>7</v>
      </c>
      <c r="JH149" s="290" t="s">
        <v>484</v>
      </c>
      <c r="JI149" s="44">
        <v>0</v>
      </c>
      <c r="JJ149" s="44">
        <v>0</v>
      </c>
      <c r="JK149" s="45">
        <v>0</v>
      </c>
      <c r="JL149" s="35"/>
      <c r="JM149" s="27"/>
      <c r="JN149" s="46"/>
      <c r="JO149" s="44">
        <v>5114</v>
      </c>
      <c r="JP149" s="44">
        <v>70</v>
      </c>
      <c r="JQ149" s="44">
        <v>364</v>
      </c>
      <c r="JR149" s="44">
        <v>9</v>
      </c>
      <c r="JS149" s="44">
        <v>97</v>
      </c>
      <c r="JT149" s="43">
        <v>10</v>
      </c>
      <c r="JU149" s="44">
        <v>0</v>
      </c>
      <c r="JV149" s="290" t="s">
        <v>567</v>
      </c>
      <c r="JW149" s="44">
        <v>200</v>
      </c>
      <c r="JX149" s="44">
        <v>2000</v>
      </c>
      <c r="JY149" s="45">
        <v>0.2857142857142857</v>
      </c>
      <c r="JZ149" s="35"/>
      <c r="KA149" s="61"/>
      <c r="KB149" s="46"/>
      <c r="KC149" s="44">
        <v>8468</v>
      </c>
      <c r="KD149" s="69">
        <v>23</v>
      </c>
      <c r="KE149" s="44">
        <v>497</v>
      </c>
      <c r="KF149" s="44">
        <v>3</v>
      </c>
      <c r="KG149" s="44">
        <v>98</v>
      </c>
      <c r="KH149" s="43">
        <v>4</v>
      </c>
      <c r="KI149" s="44">
        <v>9</v>
      </c>
      <c r="KJ149" s="60" t="s">
        <v>257</v>
      </c>
      <c r="KK149" s="44">
        <v>250</v>
      </c>
      <c r="KL149" s="44">
        <v>1000</v>
      </c>
      <c r="KM149" s="45">
        <v>0.43478260869565216</v>
      </c>
      <c r="KN149" s="35"/>
      <c r="KO149" s="27"/>
      <c r="KP149" s="46"/>
      <c r="KQ149" s="44">
        <v>6584</v>
      </c>
      <c r="KR149" s="44">
        <v>18</v>
      </c>
      <c r="KS149" s="44">
        <v>302</v>
      </c>
      <c r="KT149" s="44">
        <v>0</v>
      </c>
      <c r="KU149" s="44">
        <v>10</v>
      </c>
      <c r="KV149" s="43">
        <v>0</v>
      </c>
      <c r="KW149" s="44"/>
      <c r="KX149" s="290" t="s">
        <v>669</v>
      </c>
      <c r="KY149" s="44">
        <v>0</v>
      </c>
      <c r="KZ149" s="44">
        <v>0</v>
      </c>
      <c r="LA149" s="45">
        <v>0</v>
      </c>
      <c r="LB149" s="35"/>
      <c r="LC149" s="27"/>
      <c r="LD149" s="74"/>
      <c r="LE149" s="75"/>
      <c r="LF149" s="75"/>
      <c r="LG149" s="75">
        <v>1166</v>
      </c>
      <c r="LH149" s="75">
        <v>0</v>
      </c>
      <c r="LI149" s="76">
        <v>2</v>
      </c>
      <c r="LJ149" s="75">
        <v>0</v>
      </c>
      <c r="LK149" s="75">
        <v>0</v>
      </c>
      <c r="LL149" s="77" t="s">
        <v>536</v>
      </c>
      <c r="LM149" s="78">
        <v>1000</v>
      </c>
      <c r="LN149" s="75">
        <v>0</v>
      </c>
      <c r="LO149" s="79"/>
      <c r="LP149" s="35"/>
      <c r="LQ149" s="27"/>
      <c r="LR149" s="51">
        <f t="shared" si="687"/>
        <v>46048</v>
      </c>
      <c r="LS149" s="44">
        <v>22878</v>
      </c>
      <c r="LT149" s="44">
        <f>IF(LS149="","",LS149-LS148)</f>
        <v>89</v>
      </c>
      <c r="LU149" s="44">
        <v>1128</v>
      </c>
      <c r="LV149" s="44">
        <f>IF(LU149="","",LU149-LU148)</f>
        <v>8</v>
      </c>
      <c r="LW149" s="44">
        <v>16</v>
      </c>
      <c r="LX149" s="44">
        <f>IF(LW149="","",LW148+LY148-LW149)</f>
        <v>9</v>
      </c>
      <c r="LY149" s="44">
        <v>6</v>
      </c>
      <c r="LZ149" s="43"/>
      <c r="MA149" s="43">
        <f>IF(LS149="","",MA148)</f>
        <v>1100</v>
      </c>
      <c r="MB149" s="44">
        <f>IF(MA149="","",LX149*MA149)</f>
        <v>9900</v>
      </c>
      <c r="MC149" s="45">
        <f>IF(MB149="","",MB149/(LT149*100))</f>
        <v>1.1123595505617978</v>
      </c>
      <c r="MD149" s="35" t="s">
        <v>999</v>
      </c>
      <c r="ME149" s="27"/>
      <c r="MF149" s="51">
        <f>IF($A149="","",$A149)</f>
        <v>46048</v>
      </c>
      <c r="MG149" s="44">
        <v>9532</v>
      </c>
      <c r="MH149" s="44">
        <f>IF(MG149="","",MG149-MG148)</f>
        <v>93</v>
      </c>
      <c r="MI149" s="44">
        <v>412</v>
      </c>
      <c r="MJ149" s="44">
        <f>IF(MI149="","",MI149-MI148)</f>
        <v>2</v>
      </c>
      <c r="MK149" s="44">
        <v>51</v>
      </c>
      <c r="ML149" s="44">
        <f>IF(MK149="","",MK148+MM148-MK149)</f>
        <v>2</v>
      </c>
      <c r="MM149" s="44">
        <v>0</v>
      </c>
      <c r="MN149" s="43"/>
      <c r="MO149" s="43">
        <f>IF(MG149="","",MO148)</f>
        <v>1100</v>
      </c>
      <c r="MP149" s="44">
        <f>IF(MO149="","",ML149*MO149)</f>
        <v>2200</v>
      </c>
      <c r="MQ149" s="45">
        <f>IF(MP149="","",MP149/(MH149*100))</f>
        <v>0.23655913978494625</v>
      </c>
      <c r="MR149" s="35"/>
      <c r="MS149" s="27"/>
      <c r="MT149" s="51">
        <f>IF($A149="","",$A149)</f>
        <v>46048</v>
      </c>
      <c r="MU149" s="44">
        <v>11550</v>
      </c>
      <c r="MV149" s="44">
        <f>IF(MU149="","",MU149-MU148)</f>
        <v>9</v>
      </c>
      <c r="MW149" s="44">
        <v>440</v>
      </c>
      <c r="MX149" s="44">
        <f>IF(MW149="","",MW149-MW148)</f>
        <v>2</v>
      </c>
      <c r="MY149" s="44">
        <v>7</v>
      </c>
      <c r="MZ149" s="44">
        <f>IF(MY149="","",MY148+NA148-MY149)</f>
        <v>2</v>
      </c>
      <c r="NA149" s="44">
        <v>2</v>
      </c>
      <c r="NB149" s="43"/>
      <c r="NC149" s="43">
        <f>IF(MU149="","",NC148)</f>
        <v>715</v>
      </c>
      <c r="ND149" s="44">
        <f>IF(NC149="","",MZ149*NC149)</f>
        <v>1430</v>
      </c>
      <c r="NE149" s="45">
        <f>IF(ND149="","",ND149/(MV149*100))</f>
        <v>1.5888888888888888</v>
      </c>
      <c r="NF149" s="35" t="s">
        <v>998</v>
      </c>
      <c r="NG149" s="27"/>
      <c r="NH149" s="51">
        <f>IF($A149="","",$A149)</f>
        <v>46048</v>
      </c>
      <c r="NI149" s="44">
        <v>13153</v>
      </c>
      <c r="NJ149" s="44">
        <f>IF(NI149="","",NI149-NI148)</f>
        <v>140</v>
      </c>
      <c r="NK149" s="44">
        <v>231</v>
      </c>
      <c r="NL149" s="44">
        <f>IF(NK149="","",NK149-NK148)</f>
        <v>1</v>
      </c>
      <c r="NM149" s="44">
        <v>29</v>
      </c>
      <c r="NN149" s="44">
        <f>IF(NM149="","",NM148+NO148-NM149)</f>
        <v>1</v>
      </c>
      <c r="NO149" s="44">
        <v>0</v>
      </c>
      <c r="NP149" s="43"/>
      <c r="NQ149" s="43">
        <f>IF(NI149="","",NQ148)</f>
        <v>1100</v>
      </c>
      <c r="NR149" s="44">
        <f>IF(NQ149="","",NN149*NQ149)</f>
        <v>1100</v>
      </c>
      <c r="NS149" s="45">
        <f>IF(NR149="","",NR149/(NJ149*100))</f>
        <v>7.857142857142857E-2</v>
      </c>
      <c r="NT149" s="35"/>
    </row>
    <row r="150" spans="1:384" ht="15" customHeight="1" thickTop="1" thickBot="1" x14ac:dyDescent="0.25">
      <c r="A150" s="38">
        <v>46055</v>
      </c>
      <c r="B150" s="39">
        <f>IF(A150="","",SUM(J150,LF156,AL150,ET150,AZ150,EF150,LT150,NJ150,MV150,MH150,X150,GJ150,GX150,HL150,FH150,FV150)+SUM(HZ159:HZ160)+SUM(IN159:IN162)+SUM(DR159:DR162)+SUM(CP159:CP162)+SUM(CB159:CB162)+SUM(BN159:BN162)+SUM(DD159:DD162)+SUM(JB159:JB162)+SUM(JP159:JP162)+SUM(KD159:KD162)+SUM(KR159:KR162))</f>
        <v>13692</v>
      </c>
      <c r="C150" s="40">
        <f>IF(A150="","",SUM(J150,X150,AL150,AZ150)+SUM(BN159:BN162)+SUM(CB159:CB162)+SUM(CP159:CP162))</f>
        <v>6154</v>
      </c>
      <c r="D150" s="40">
        <f>IF(A150="","",SUM(EF150,ET150)+SUM(DD159:DD162)+SUM(DR159:DR162))</f>
        <v>746</v>
      </c>
      <c r="E150" s="41">
        <f>IF(A150="","",SUM(NJ150,MV150,MH150,LF156,LT150)+SUM(JB159:JB162)+SUM(JP159:JP162)+SUM(KD159:KD162)+SUM(KR159:KR162))</f>
        <v>3552</v>
      </c>
      <c r="F150" s="41">
        <f>IF(B150="","",SUM(GJ150,GX150,HL150)+SUM(IN159:IN162)+SUM(HZ159:HZ160))</f>
        <v>2488</v>
      </c>
      <c r="G150" s="40">
        <f>IF(A150="","",SUM(FH150,FV150))</f>
        <v>752</v>
      </c>
      <c r="H150" s="42"/>
      <c r="I150" s="44">
        <v>6087</v>
      </c>
      <c r="J150" s="44">
        <f>IF(I150="","",I150-I149)</f>
        <v>194</v>
      </c>
      <c r="K150" s="44">
        <v>186</v>
      </c>
      <c r="L150" s="44">
        <f>IF(K150="","",K150-K149)</f>
        <v>3</v>
      </c>
      <c r="M150" s="44">
        <v>9</v>
      </c>
      <c r="N150" s="44">
        <f>IF(M150="","",M149+O149-M150)</f>
        <v>3</v>
      </c>
      <c r="O150" s="44">
        <v>3</v>
      </c>
      <c r="P150" s="43"/>
      <c r="Q150" s="43">
        <f>IF(I150="","",Q149)</f>
        <v>855</v>
      </c>
      <c r="R150" s="44">
        <f>IF(Q150="","",N150*Q150)</f>
        <v>2565</v>
      </c>
      <c r="S150" s="45">
        <f>IF(R150="","",R150/(J150*100))</f>
        <v>0.13221649484536083</v>
      </c>
      <c r="T150" s="55"/>
      <c r="U150" s="27"/>
      <c r="V150" s="51">
        <f>IF($A150="","",$A150)</f>
        <v>46055</v>
      </c>
      <c r="W150" s="44">
        <v>15518</v>
      </c>
      <c r="X150" s="44">
        <f>IF(W150="","",W150-W149)</f>
        <v>223</v>
      </c>
      <c r="Y150" s="44">
        <v>584</v>
      </c>
      <c r="Z150" s="44">
        <f>IF(Y150="","",Y150-Y149)</f>
        <v>11</v>
      </c>
      <c r="AA150" s="44">
        <v>19</v>
      </c>
      <c r="AB150" s="44">
        <f>IF(AA150="","",AA149+AC149-AA150)</f>
        <v>12</v>
      </c>
      <c r="AC150" s="44"/>
      <c r="AD150" s="43"/>
      <c r="AE150" s="43">
        <f>IF(W150="","",AE149)</f>
        <v>1026</v>
      </c>
      <c r="AF150" s="44">
        <f>IF(AE150="","",AB150*AE150)</f>
        <v>12312</v>
      </c>
      <c r="AG150" s="45">
        <f>IF(AF150="","",AF150/(X150*100))</f>
        <v>0.5521076233183857</v>
      </c>
      <c r="AH150" s="55" t="s">
        <v>1006</v>
      </c>
      <c r="AI150" s="27"/>
      <c r="AJ150" s="51">
        <f>IF($A150="","",$A150)</f>
        <v>46055</v>
      </c>
      <c r="AK150" s="44">
        <v>19546</v>
      </c>
      <c r="AL150" s="44">
        <f>IF(AK150="","",AK150-AK149)</f>
        <v>341</v>
      </c>
      <c r="AM150" s="44">
        <v>397</v>
      </c>
      <c r="AN150" s="44">
        <f>IF(AM150="","",AM150-AM149)</f>
        <v>5</v>
      </c>
      <c r="AO150" s="44">
        <v>29</v>
      </c>
      <c r="AP150" s="44">
        <f>IF(AO150="","",AO149+AQ149-AO150)</f>
        <v>5</v>
      </c>
      <c r="AQ150" s="44">
        <v>2</v>
      </c>
      <c r="AR150" s="43"/>
      <c r="AS150" s="43">
        <f>IF(AK150="","",AS149)</f>
        <v>880</v>
      </c>
      <c r="AT150" s="44">
        <f>IF(AS150="","",AP150*AS150)</f>
        <v>4400</v>
      </c>
      <c r="AU150" s="45">
        <f>IF(AT150="","",AT150/(AL150*100))</f>
        <v>0.12903225806451613</v>
      </c>
      <c r="AV150" s="55"/>
      <c r="AW150" s="27"/>
      <c r="AX150" s="51">
        <f>IF($A150="","",$A150)</f>
        <v>46055</v>
      </c>
      <c r="AY150" s="44">
        <v>30691</v>
      </c>
      <c r="AZ150" s="44">
        <f>IF(AY150="","",AY150-AY149)</f>
        <v>3427</v>
      </c>
      <c r="BA150" s="44">
        <v>658</v>
      </c>
      <c r="BB150" s="44">
        <f>IF(BA150="","",BA150-BA149)</f>
        <v>30</v>
      </c>
      <c r="BC150" s="44">
        <v>14</v>
      </c>
      <c r="BD150" s="44">
        <f>IF(BC150="","",BC149+BE149-BC150)</f>
        <v>20</v>
      </c>
      <c r="BE150" s="44">
        <v>12</v>
      </c>
      <c r="BF150" s="43"/>
      <c r="BG150" s="43">
        <f>IF(AY150="","",BG149)</f>
        <v>1500</v>
      </c>
      <c r="BH150" s="44">
        <f>IF(BG150="","",BD150*BG150)</f>
        <v>30000</v>
      </c>
      <c r="BI150" s="45">
        <f>IF(BH150="","",BH150/(AZ150*100))</f>
        <v>8.7540122556171579E-2</v>
      </c>
      <c r="BJ150" s="55"/>
      <c r="BK150" s="50"/>
      <c r="BL150" s="74"/>
      <c r="BM150" s="75">
        <v>15008</v>
      </c>
      <c r="BN150" s="75">
        <v>51</v>
      </c>
      <c r="BO150" s="75">
        <v>767</v>
      </c>
      <c r="BP150" s="75">
        <v>4</v>
      </c>
      <c r="BQ150" s="75">
        <v>110</v>
      </c>
      <c r="BR150" s="75">
        <v>10</v>
      </c>
      <c r="BS150" s="75"/>
      <c r="BT150" s="77" t="s">
        <v>277</v>
      </c>
      <c r="BU150" s="78">
        <v>198</v>
      </c>
      <c r="BV150" s="75">
        <v>1980</v>
      </c>
      <c r="BW150" s="79">
        <v>0.38823529411764707</v>
      </c>
      <c r="BX150" s="35"/>
      <c r="BY150" s="27"/>
      <c r="BZ150" s="74"/>
      <c r="CA150" s="75">
        <v>2673</v>
      </c>
      <c r="CB150" s="82">
        <v>12</v>
      </c>
      <c r="CC150" s="75">
        <v>39</v>
      </c>
      <c r="CD150" s="75">
        <v>0</v>
      </c>
      <c r="CE150" s="75">
        <v>13</v>
      </c>
      <c r="CF150" s="75">
        <v>0</v>
      </c>
      <c r="CG150" s="75">
        <v>7</v>
      </c>
      <c r="CH150" s="83" t="s">
        <v>956</v>
      </c>
      <c r="CI150" s="75">
        <v>286</v>
      </c>
      <c r="CJ150" s="75">
        <v>0</v>
      </c>
      <c r="CK150" s="79">
        <v>0</v>
      </c>
      <c r="CL150" s="35"/>
      <c r="CM150" s="27"/>
      <c r="CN150" s="74"/>
      <c r="CO150" s="75">
        <v>2407</v>
      </c>
      <c r="CP150" s="75">
        <v>46</v>
      </c>
      <c r="CQ150" s="75">
        <v>18</v>
      </c>
      <c r="CR150" s="75">
        <v>2</v>
      </c>
      <c r="CS150" s="75">
        <v>7</v>
      </c>
      <c r="CT150" s="75">
        <v>3</v>
      </c>
      <c r="CU150" s="75">
        <v>1</v>
      </c>
      <c r="CV150" s="84" t="s">
        <v>938</v>
      </c>
      <c r="CW150" s="75">
        <v>1100</v>
      </c>
      <c r="CX150" s="75">
        <v>3300</v>
      </c>
      <c r="CY150" s="79">
        <v>0.71739130434782605</v>
      </c>
      <c r="CZ150" s="35"/>
      <c r="DA150" s="58"/>
      <c r="DB150" s="74"/>
      <c r="DC150" s="75">
        <v>7245</v>
      </c>
      <c r="DD150" s="75">
        <v>41</v>
      </c>
      <c r="DE150" s="75">
        <v>406</v>
      </c>
      <c r="DF150" s="75">
        <v>0</v>
      </c>
      <c r="DG150" s="75">
        <v>58</v>
      </c>
      <c r="DH150" s="75">
        <v>0</v>
      </c>
      <c r="DI150" s="81"/>
      <c r="DJ150" s="77" t="s">
        <v>567</v>
      </c>
      <c r="DK150" s="78">
        <v>198</v>
      </c>
      <c r="DL150" s="75">
        <v>0</v>
      </c>
      <c r="DM150" s="79">
        <v>0</v>
      </c>
      <c r="DN150" s="35"/>
      <c r="DO150" s="27"/>
      <c r="DP150" s="74"/>
      <c r="DQ150" s="75">
        <v>2727</v>
      </c>
      <c r="DR150" s="75">
        <v>9</v>
      </c>
      <c r="DS150" s="75">
        <v>126</v>
      </c>
      <c r="DT150" s="75">
        <v>2</v>
      </c>
      <c r="DU150" s="75">
        <v>90</v>
      </c>
      <c r="DV150" s="75">
        <v>2</v>
      </c>
      <c r="DW150" s="81">
        <v>0</v>
      </c>
      <c r="DX150" s="77" t="s">
        <v>880</v>
      </c>
      <c r="DY150" s="78">
        <v>198</v>
      </c>
      <c r="DZ150" s="75">
        <v>396</v>
      </c>
      <c r="EA150" s="79">
        <v>0.44</v>
      </c>
      <c r="EB150" s="35"/>
      <c r="EC150" s="27"/>
      <c r="ED150" s="51">
        <f t="shared" si="686"/>
        <v>46055</v>
      </c>
      <c r="EE150" s="44">
        <v>31431</v>
      </c>
      <c r="EF150" s="44">
        <f>IF(EE150="","",EE150-EE149)</f>
        <v>253</v>
      </c>
      <c r="EG150" s="44">
        <v>1552</v>
      </c>
      <c r="EH150" s="44">
        <f>IF(EG150="","",EG150-EG149)</f>
        <v>2</v>
      </c>
      <c r="EI150" s="44">
        <v>38</v>
      </c>
      <c r="EJ150" s="44">
        <f>IF(EI150="","",EI149+EK149-EI150)</f>
        <v>2</v>
      </c>
      <c r="EK150" s="44">
        <v>4</v>
      </c>
      <c r="EL150" s="43"/>
      <c r="EM150" s="43">
        <f>IF(EE150="","",EM149)</f>
        <v>715</v>
      </c>
      <c r="EN150" s="44">
        <f>IF(EM150="","",EJ150*EM150)</f>
        <v>1430</v>
      </c>
      <c r="EO150" s="45">
        <f>IF(EN150="","",EN150/(EF150*100))</f>
        <v>5.6521739130434782E-2</v>
      </c>
      <c r="EP150" s="55"/>
      <c r="EQ150" s="27"/>
      <c r="ER150" s="51">
        <f>IF($A150="","",$A150)</f>
        <v>46055</v>
      </c>
      <c r="ES150" s="44">
        <v>10139</v>
      </c>
      <c r="ET150" s="44">
        <f>IF(ES150="","",ES150-ES149)</f>
        <v>43</v>
      </c>
      <c r="EU150" s="44">
        <v>292</v>
      </c>
      <c r="EV150" s="44">
        <f>IF(EU150="","",EU150-EU149)</f>
        <v>3</v>
      </c>
      <c r="EW150" s="44">
        <v>56</v>
      </c>
      <c r="EX150" s="44">
        <f>IF(EW150="","",EW149+EY149-EW150)</f>
        <v>4</v>
      </c>
      <c r="EY150" s="44">
        <v>1</v>
      </c>
      <c r="EZ150" s="43"/>
      <c r="FA150" s="43">
        <f>IF(ES150="","",FA149)</f>
        <v>726</v>
      </c>
      <c r="FB150" s="44">
        <f>IF(FA150="","",EX150*FA150)</f>
        <v>2904</v>
      </c>
      <c r="FC150" s="45">
        <f>IF(FB150="","",FB150/(ET150*100))</f>
        <v>0.67534883720930228</v>
      </c>
      <c r="FD150" s="55"/>
      <c r="FE150" s="27"/>
      <c r="FF150" s="51">
        <f>IF($A150="","",$A150)</f>
        <v>46055</v>
      </c>
      <c r="FG150" s="44">
        <v>2980</v>
      </c>
      <c r="FH150" s="44">
        <f>IF(FG150="","",FG150-FG149)</f>
        <v>428</v>
      </c>
      <c r="FI150" s="44">
        <v>75</v>
      </c>
      <c r="FJ150" s="44">
        <f>IF(FI150="","",FI150-FI149)</f>
        <v>9</v>
      </c>
      <c r="FK150" s="44">
        <v>39</v>
      </c>
      <c r="FL150" s="44">
        <f>IF(FK150="","",FK149+FM149-FK150)</f>
        <v>9</v>
      </c>
      <c r="FM150" s="44">
        <v>3</v>
      </c>
      <c r="FN150" s="43"/>
      <c r="FO150" s="43">
        <f>IF(FG150="","",FO149)</f>
        <v>935</v>
      </c>
      <c r="FP150" s="44">
        <f>IF(FO150="","",FL150*FO150)</f>
        <v>8415</v>
      </c>
      <c r="FQ150" s="45">
        <f>IF(FP150="","",FP150/(FH150*100))</f>
        <v>0.19661214953271028</v>
      </c>
      <c r="FR150" s="55"/>
      <c r="FS150" s="27"/>
      <c r="FT150" s="51">
        <f>IF($A150="","",$A150)</f>
        <v>46055</v>
      </c>
      <c r="FU150" s="44">
        <v>1482</v>
      </c>
      <c r="FV150" s="44">
        <f>IF(FU150="","",FU150-FU149)</f>
        <v>324</v>
      </c>
      <c r="FW150" s="44">
        <v>39</v>
      </c>
      <c r="FX150" s="44">
        <f>IF(FW150="","",FW150-FW149)</f>
        <v>4</v>
      </c>
      <c r="FY150" s="44">
        <v>41</v>
      </c>
      <c r="FZ150" s="44">
        <f>IF(FY150="","",FY149+GA149-FY150)</f>
        <v>4</v>
      </c>
      <c r="GA150" s="44">
        <v>3</v>
      </c>
      <c r="GB150" s="43"/>
      <c r="GC150" s="43">
        <f>IF(FU150="","",GC149)</f>
        <v>700</v>
      </c>
      <c r="GD150" s="44">
        <f>IF(GC150="","",FZ150*GC150)</f>
        <v>2800</v>
      </c>
      <c r="GE150" s="45">
        <f>IF(GD150="","",GD150/(FV150*100))</f>
        <v>8.6419753086419748E-2</v>
      </c>
      <c r="GF150" s="55"/>
      <c r="GG150" s="65"/>
      <c r="GH150" s="51">
        <f>IF($A150="","",$A150)</f>
        <v>46055</v>
      </c>
      <c r="GI150" s="44">
        <v>4065</v>
      </c>
      <c r="GJ150" s="44">
        <f>IF(GI150="","",GI150-GI149)</f>
        <v>135</v>
      </c>
      <c r="GK150" s="44">
        <v>415</v>
      </c>
      <c r="GL150" s="44">
        <f>IF(GK150="","",GK150-GK149)</f>
        <v>5</v>
      </c>
      <c r="GM150" s="44">
        <v>20</v>
      </c>
      <c r="GN150" s="44">
        <f>IF(GM150="","",GM149+GO149-GM150)</f>
        <v>5</v>
      </c>
      <c r="GO150" s="44"/>
      <c r="GP150" s="43"/>
      <c r="GQ150" s="43">
        <f>IF(GI150="","",GQ149)</f>
        <v>1000</v>
      </c>
      <c r="GR150" s="44">
        <f>IF(GQ150="","",GN150*GQ150)</f>
        <v>5000</v>
      </c>
      <c r="GS150" s="45">
        <f>IF(GR150="","",GR150/(GJ150*100))</f>
        <v>0.37037037037037035</v>
      </c>
      <c r="GT150" s="55"/>
      <c r="GU150" s="27"/>
      <c r="GV150" s="51">
        <f>IF($A150="","",$A150)</f>
        <v>46055</v>
      </c>
      <c r="GW150" s="44">
        <v>2948</v>
      </c>
      <c r="GX150" s="44">
        <f>IF(GW150="","",GW150-GW149)</f>
        <v>211</v>
      </c>
      <c r="GY150" s="44">
        <v>227</v>
      </c>
      <c r="GZ150" s="44">
        <f>IF(GY150="","",GY150-GY149)</f>
        <v>11</v>
      </c>
      <c r="HA150" s="44">
        <v>250</v>
      </c>
      <c r="HB150" s="44">
        <f>IF(HA150="","",HA149+HC149-HA150)</f>
        <v>20</v>
      </c>
      <c r="HC150" s="44">
        <v>0</v>
      </c>
      <c r="HD150" s="43"/>
      <c r="HE150" s="43">
        <f>IF(GW150="","",HE149)</f>
        <v>200</v>
      </c>
      <c r="HF150" s="44">
        <f>IF(HE150="","",HB150*HE150)</f>
        <v>4000</v>
      </c>
      <c r="HG150" s="45">
        <f>IF(HF150="","",HF150/(GX150*100))</f>
        <v>0.1895734597156398</v>
      </c>
      <c r="HH150" s="55"/>
      <c r="HI150" s="27"/>
      <c r="HJ150" s="51">
        <f>IF($A150="","",$A150)</f>
        <v>46055</v>
      </c>
      <c r="HK150" s="44">
        <v>885</v>
      </c>
      <c r="HL150" s="44">
        <f>IF(HK150="","",HK150-HK149)</f>
        <v>30</v>
      </c>
      <c r="HM150" s="44">
        <v>95</v>
      </c>
      <c r="HN150" s="44">
        <f>IF(HM150="","",HM150-HM149)</f>
        <v>3</v>
      </c>
      <c r="HO150" s="44">
        <v>45</v>
      </c>
      <c r="HP150" s="44">
        <f>IF(HO150="","",HO149+HQ149-HO150)</f>
        <v>5</v>
      </c>
      <c r="HQ150" s="44">
        <v>0</v>
      </c>
      <c r="HR150" s="43"/>
      <c r="HS150" s="43">
        <f>IF(HK150="","",HS149)</f>
        <v>420</v>
      </c>
      <c r="HT150" s="44">
        <f>IF(HS150="","",HP150*HS150)</f>
        <v>2100</v>
      </c>
      <c r="HU150" s="45">
        <f>IF(HT150="","",HT150/(HL150*100))</f>
        <v>0.7</v>
      </c>
      <c r="HV150" s="55"/>
      <c r="HW150" s="61"/>
      <c r="HX150" s="74"/>
      <c r="HY150" s="75"/>
      <c r="HZ150" s="75" t="s">
        <v>24</v>
      </c>
      <c r="IA150" s="75"/>
      <c r="IB150" s="75" t="s">
        <v>24</v>
      </c>
      <c r="IC150" s="75">
        <v>2</v>
      </c>
      <c r="ID150" s="75">
        <v>1</v>
      </c>
      <c r="IE150" s="75">
        <v>3</v>
      </c>
      <c r="IF150" s="77" t="s">
        <v>687</v>
      </c>
      <c r="IG150" s="75">
        <v>2000</v>
      </c>
      <c r="IH150" s="75">
        <v>2000</v>
      </c>
      <c r="II150" s="79">
        <v>0.12345679012345678</v>
      </c>
      <c r="IJ150" s="35"/>
      <c r="IK150" s="27"/>
      <c r="IL150" s="74"/>
      <c r="IM150" s="75">
        <v>1216</v>
      </c>
      <c r="IN150" s="75">
        <v>49</v>
      </c>
      <c r="IO150" s="75">
        <v>29</v>
      </c>
      <c r="IP150" s="75">
        <v>0</v>
      </c>
      <c r="IQ150" s="75">
        <v>15</v>
      </c>
      <c r="IR150" s="75">
        <v>0</v>
      </c>
      <c r="IS150" s="75">
        <v>0</v>
      </c>
      <c r="IT150" s="77" t="s">
        <v>933</v>
      </c>
      <c r="IU150" s="75">
        <v>1100</v>
      </c>
      <c r="IV150" s="75">
        <v>0</v>
      </c>
      <c r="IW150" s="79">
        <v>0</v>
      </c>
      <c r="IX150" s="35"/>
      <c r="IY150" s="33"/>
      <c r="IZ150" s="74"/>
      <c r="JA150" s="75">
        <v>7942</v>
      </c>
      <c r="JB150" s="75">
        <v>56</v>
      </c>
      <c r="JC150" s="75">
        <v>317</v>
      </c>
      <c r="JD150" s="75">
        <v>0</v>
      </c>
      <c r="JE150" s="75">
        <v>12</v>
      </c>
      <c r="JF150" s="75">
        <v>0</v>
      </c>
      <c r="JG150" s="75">
        <v>0</v>
      </c>
      <c r="JH150" s="294" t="s">
        <v>883</v>
      </c>
      <c r="JI150" s="75">
        <v>1100</v>
      </c>
      <c r="JJ150" s="75">
        <v>0</v>
      </c>
      <c r="JK150" s="79">
        <v>0</v>
      </c>
      <c r="JL150" s="35"/>
      <c r="JM150" s="27"/>
      <c r="JN150" s="74"/>
      <c r="JO150" s="75">
        <v>6620</v>
      </c>
      <c r="JP150" s="75">
        <v>28</v>
      </c>
      <c r="JQ150" s="75">
        <v>271</v>
      </c>
      <c r="JR150" s="75">
        <v>0</v>
      </c>
      <c r="JS150" s="75">
        <v>11</v>
      </c>
      <c r="JT150" s="75">
        <v>0</v>
      </c>
      <c r="JU150" s="75">
        <v>0</v>
      </c>
      <c r="JV150" s="294" t="s">
        <v>876</v>
      </c>
      <c r="JW150" s="75">
        <v>880</v>
      </c>
      <c r="JX150" s="75">
        <v>0</v>
      </c>
      <c r="JY150" s="79">
        <v>0</v>
      </c>
      <c r="JZ150" s="35"/>
      <c r="KA150" s="61"/>
      <c r="KB150" s="74"/>
      <c r="KC150" s="75">
        <v>830</v>
      </c>
      <c r="KD150" s="75">
        <v>45</v>
      </c>
      <c r="KE150" s="75">
        <v>243</v>
      </c>
      <c r="KF150" s="75">
        <v>0</v>
      </c>
      <c r="KG150" s="75">
        <v>68</v>
      </c>
      <c r="KH150" s="75">
        <v>0</v>
      </c>
      <c r="KI150" s="75">
        <v>0</v>
      </c>
      <c r="KJ150" s="295" t="s">
        <v>556</v>
      </c>
      <c r="KK150" s="75">
        <v>500</v>
      </c>
      <c r="KL150" s="75">
        <v>0</v>
      </c>
      <c r="KM150" s="79">
        <v>0</v>
      </c>
      <c r="KN150" s="35"/>
      <c r="KO150" s="27"/>
      <c r="KP150" s="74"/>
      <c r="KQ150" s="75">
        <v>5773</v>
      </c>
      <c r="KR150" s="75">
        <v>76</v>
      </c>
      <c r="KS150" s="75">
        <v>225</v>
      </c>
      <c r="KT150" s="75">
        <v>0</v>
      </c>
      <c r="KU150" s="75">
        <v>10</v>
      </c>
      <c r="KV150" s="75">
        <v>2</v>
      </c>
      <c r="KW150" s="75"/>
      <c r="KX150" s="294" t="s">
        <v>938</v>
      </c>
      <c r="KY150" s="75">
        <v>660</v>
      </c>
      <c r="KZ150" s="75">
        <v>1320</v>
      </c>
      <c r="LA150" s="79">
        <v>0.1736842105263158</v>
      </c>
      <c r="LB150" s="35"/>
      <c r="LC150" s="27"/>
      <c r="LD150" s="51">
        <f>IF(A148="","",A148)</f>
        <v>46045</v>
      </c>
      <c r="LE150" s="43">
        <v>74488</v>
      </c>
      <c r="LF150" s="93">
        <f>IF(LE150="","",LE150-LE147)</f>
        <v>571</v>
      </c>
      <c r="LG150" s="43">
        <v>445</v>
      </c>
      <c r="LH150" s="43">
        <f t="shared" ref="LH150:LH164" si="688">IF(LG150="","",LG150-LG147)</f>
        <v>0</v>
      </c>
      <c r="LI150" s="43">
        <v>2</v>
      </c>
      <c r="LJ150" s="87">
        <f t="shared" ref="LJ150:LJ164" si="689">IF(LI150="","",LI147+LK147-LI150)</f>
        <v>0</v>
      </c>
      <c r="LK150" s="43">
        <v>0</v>
      </c>
      <c r="LL150" s="64" t="str">
        <f>IF(LE150="","",LL147)</f>
        <v>スヌーピーぬいぐるみ、コキンちゃん</v>
      </c>
      <c r="LM150" s="47">
        <f>IF(LF150="","",LM147)</f>
        <v>1000</v>
      </c>
      <c r="LN150" s="87">
        <f t="shared" ref="LN150:LN164" si="690">IF(LI150="","",LJ150*LM150)</f>
        <v>0</v>
      </c>
      <c r="LO150" s="54"/>
      <c r="LP150" s="35"/>
      <c r="LQ150" s="27"/>
      <c r="LR150" s="51">
        <f t="shared" si="687"/>
        <v>46055</v>
      </c>
      <c r="LS150" s="44">
        <v>23026</v>
      </c>
      <c r="LT150" s="44">
        <f>IF(LS150="","",LS150-LS149)</f>
        <v>148</v>
      </c>
      <c r="LU150" s="44">
        <v>1132</v>
      </c>
      <c r="LV150" s="44">
        <f>IF(LU150="","",LU150-LU149)</f>
        <v>4</v>
      </c>
      <c r="LW150" s="44">
        <v>20</v>
      </c>
      <c r="LX150" s="44">
        <f>IF(LW150="","",LW149+LY149-LW150)</f>
        <v>2</v>
      </c>
      <c r="LY150" s="44">
        <v>0</v>
      </c>
      <c r="LZ150" s="43"/>
      <c r="MA150" s="43">
        <f>IF(LS150="","",MA149)</f>
        <v>1100</v>
      </c>
      <c r="MB150" s="44">
        <f>IF(MA150="","",LX150*MA150)</f>
        <v>2200</v>
      </c>
      <c r="MC150" s="45">
        <f>IF(MB150="","",MB150/(LT150*100))</f>
        <v>0.14864864864864866</v>
      </c>
      <c r="MD150" s="55"/>
      <c r="ME150" s="27"/>
      <c r="MF150" s="51">
        <f>IF($A150="","",$A150)</f>
        <v>46055</v>
      </c>
      <c r="MG150" s="44">
        <v>9707</v>
      </c>
      <c r="MH150" s="44">
        <f>IF(MG150="","",MG150-MG149)</f>
        <v>175</v>
      </c>
      <c r="MI150" s="44">
        <v>415</v>
      </c>
      <c r="MJ150" s="44">
        <f>IF(MI150="","",MI150-MI149)</f>
        <v>3</v>
      </c>
      <c r="MK150" s="44">
        <v>48</v>
      </c>
      <c r="ML150" s="44">
        <f>IF(MK150="","",MK149+MM149-MK150)</f>
        <v>3</v>
      </c>
      <c r="MM150" s="44"/>
      <c r="MN150" s="43"/>
      <c r="MO150" s="43">
        <f>IF(MG150="","",MO149)</f>
        <v>1100</v>
      </c>
      <c r="MP150" s="44">
        <f>IF(MO150="","",ML150*MO150)</f>
        <v>3300</v>
      </c>
      <c r="MQ150" s="45">
        <f>IF(MP150="","",MP150/(MH150*100))</f>
        <v>0.18857142857142858</v>
      </c>
      <c r="MR150" s="55"/>
      <c r="MS150" s="27"/>
      <c r="MT150" s="51">
        <f>IF($A150="","",$A150)</f>
        <v>46055</v>
      </c>
      <c r="MU150" s="44">
        <v>11572</v>
      </c>
      <c r="MV150" s="44">
        <f>IF(MU150="","",MU150-MU149)</f>
        <v>22</v>
      </c>
      <c r="MW150" s="44">
        <v>441</v>
      </c>
      <c r="MX150" s="44">
        <f>IF(MW150="","",MW150-MW149)</f>
        <v>1</v>
      </c>
      <c r="MY150" s="44">
        <v>8</v>
      </c>
      <c r="MZ150" s="44">
        <f>IF(MY150="","",MY149+NA149-MY150)</f>
        <v>1</v>
      </c>
      <c r="NA150" s="44">
        <v>4</v>
      </c>
      <c r="NB150" s="43"/>
      <c r="NC150" s="43">
        <f>IF(MU150="","",NC149)</f>
        <v>715</v>
      </c>
      <c r="ND150" s="44">
        <f>IF(NC150="","",MZ150*NC150)</f>
        <v>715</v>
      </c>
      <c r="NE150" s="45">
        <f>IF(ND150="","",ND150/(MV150*100))</f>
        <v>0.32500000000000001</v>
      </c>
      <c r="NF150" s="55" t="s">
        <v>1012</v>
      </c>
      <c r="NG150" s="27"/>
      <c r="NH150" s="51">
        <f>IF($A150="","",$A150)</f>
        <v>46055</v>
      </c>
      <c r="NI150" s="44">
        <v>13314</v>
      </c>
      <c r="NJ150" s="44">
        <f>IF(NI150="","",NI150-NI149)</f>
        <v>161</v>
      </c>
      <c r="NK150" s="44">
        <v>231</v>
      </c>
      <c r="NL150" s="44">
        <f>IF(NK150="","",NK150-NK149)</f>
        <v>0</v>
      </c>
      <c r="NM150" s="44">
        <v>29</v>
      </c>
      <c r="NN150" s="44">
        <f>IF(NM150="","",NM149+NO149-NM150)</f>
        <v>0</v>
      </c>
      <c r="NO150" s="44">
        <v>4</v>
      </c>
      <c r="NP150" s="43"/>
      <c r="NQ150" s="43">
        <f>IF(NI150="","",NQ149)</f>
        <v>1100</v>
      </c>
      <c r="NR150" s="44">
        <f>IF(NQ150="","",NN150*NQ150)</f>
        <v>0</v>
      </c>
      <c r="NS150" s="45">
        <f>IF(NR150="","",NR150/(NJ150*100))</f>
        <v>0</v>
      </c>
      <c r="NT150" s="55"/>
    </row>
    <row r="151" spans="1:384" ht="15" customHeight="1" thickTop="1" x14ac:dyDescent="0.2">
      <c r="A151" s="38">
        <v>46059</v>
      </c>
      <c r="B151" s="39">
        <f>IF(A151="","",SUM(J151,LF159,AL151,ET151,AZ151,EF151,LT151,NJ151,MV151,MH151,X151,GJ151,HL151,GX151,FH151,FV151)+SUM(HZ163:HZ164)+SUM(IN163:IN166)+SUM(DR163:DR166)+SUM(CP163:CP166)+SUM(CB163:CB166)+SUM(BN163:BN166)+SUM(DD163:DD166)+SUM(JB163:JB166)+SUM(JP163:JP166)+SUM(KD163:KD166)+SUM(KR163:KR166))</f>
        <v>4734</v>
      </c>
      <c r="C151" s="40">
        <f>IF(A151="","",SUM(J151,X151,AL151,AZ151)+SUM(BN163:BN166)+SUM(CB163:CB166)+SUM(CP163:CP166))</f>
        <v>2002</v>
      </c>
      <c r="D151" s="40">
        <f>IF(A151="","",SUM(EF151,ET151)+SUM(DD163:DD166)+SUM(DR163:DR166))</f>
        <v>226</v>
      </c>
      <c r="E151" s="41">
        <f>IF(A151="","",SUM(NJ151,MV151,MH151,LF159,LT151)+SUM(JB163:JB166)+SUM(JP163:JP166)+SUM(KD163:KD166)+SUM(KR163:KR166))</f>
        <v>1664</v>
      </c>
      <c r="F151" s="282">
        <f>IF(B151="","",SUM(GJ151,GX151,HL151)+SUM(IN163:IN166)+SUM(HZ163:HZ164))</f>
        <v>644</v>
      </c>
      <c r="G151" s="40">
        <f>IF(A151="","",SUM(FH151,FV151))</f>
        <v>198</v>
      </c>
      <c r="H151" s="42"/>
      <c r="I151" s="44">
        <v>6113</v>
      </c>
      <c r="J151" s="44">
        <f>IF(I151="","",I151-I150)</f>
        <v>26</v>
      </c>
      <c r="K151" s="44">
        <v>186</v>
      </c>
      <c r="L151" s="44">
        <f>IF(K151="","",K151-K150)</f>
        <v>0</v>
      </c>
      <c r="M151" s="44">
        <v>12</v>
      </c>
      <c r="N151" s="44">
        <f>IF(M151="","",M150+O150-M151)</f>
        <v>0</v>
      </c>
      <c r="O151" s="44">
        <v>0</v>
      </c>
      <c r="P151" s="43"/>
      <c r="Q151" s="43">
        <f>IF(I151="","",Q150)</f>
        <v>855</v>
      </c>
      <c r="R151" s="44">
        <f>IF(Q151="","",N151*Q151)</f>
        <v>0</v>
      </c>
      <c r="S151" s="45">
        <f>IF(R151="","",R151/(J151*100))</f>
        <v>0</v>
      </c>
      <c r="T151" s="35"/>
      <c r="U151" s="27"/>
      <c r="V151" s="51">
        <f>IF($A151="","",$A151)</f>
        <v>46059</v>
      </c>
      <c r="W151" s="44">
        <v>15565</v>
      </c>
      <c r="X151" s="44">
        <f>IF(W151="","",W151-W150)</f>
        <v>47</v>
      </c>
      <c r="Y151" s="44">
        <v>587</v>
      </c>
      <c r="Z151" s="44">
        <f>IF(Y151="","",Y151-Y150)</f>
        <v>3</v>
      </c>
      <c r="AA151" s="44">
        <v>16</v>
      </c>
      <c r="AB151" s="44">
        <f>IF(AA151="","",AA150+AC150-AA151)</f>
        <v>3</v>
      </c>
      <c r="AC151" s="44"/>
      <c r="AD151" s="43"/>
      <c r="AE151" s="43">
        <f>IF(W151="","",AE150)</f>
        <v>1026</v>
      </c>
      <c r="AF151" s="44">
        <f>IF(AE151="","",AB151*AE151)</f>
        <v>3078</v>
      </c>
      <c r="AG151" s="45">
        <f>IF(AF151="","",AF151/(X151*100))</f>
        <v>0.65489361702127658</v>
      </c>
      <c r="AH151" s="35"/>
      <c r="AI151" s="27"/>
      <c r="AJ151" s="51">
        <f>IF($A151="","",$A151)</f>
        <v>46059</v>
      </c>
      <c r="AK151" s="44">
        <v>19663</v>
      </c>
      <c r="AL151" s="44">
        <f>IF(AK151="","",AK151-AK150)</f>
        <v>117</v>
      </c>
      <c r="AM151" s="44">
        <v>399</v>
      </c>
      <c r="AN151" s="44">
        <f>IF(AM151="","",AM151-AM150)</f>
        <v>2</v>
      </c>
      <c r="AO151" s="44">
        <v>29</v>
      </c>
      <c r="AP151" s="44">
        <f>IF(AO151="","",AO150+AQ150-AO151)</f>
        <v>2</v>
      </c>
      <c r="AQ151" s="44">
        <v>3</v>
      </c>
      <c r="AR151" s="43"/>
      <c r="AS151" s="43">
        <f>IF(AK151="","",AS150)</f>
        <v>880</v>
      </c>
      <c r="AT151" s="44">
        <f>IF(AS151="","",AP151*AS151)</f>
        <v>1760</v>
      </c>
      <c r="AU151" s="45">
        <f>IF(AT151="","",AT151/(AL151*100))</f>
        <v>0.15042735042735042</v>
      </c>
      <c r="AV151" s="35"/>
      <c r="AW151" s="27"/>
      <c r="AX151" s="51">
        <f>IF($A151="","",$A151)</f>
        <v>46059</v>
      </c>
      <c r="AY151" s="44">
        <v>31882</v>
      </c>
      <c r="AZ151" s="44">
        <f>IF(AY151="","",AY151-AY150)</f>
        <v>1191</v>
      </c>
      <c r="BA151" s="44">
        <v>669</v>
      </c>
      <c r="BB151" s="44">
        <f>IF(BA151="","",BA151-BA150)</f>
        <v>11</v>
      </c>
      <c r="BC151" s="44">
        <v>14</v>
      </c>
      <c r="BD151" s="44">
        <f>IF(BC151="","",BC150+BE150-BC151)</f>
        <v>12</v>
      </c>
      <c r="BE151" s="44">
        <v>15</v>
      </c>
      <c r="BF151" s="43"/>
      <c r="BG151" s="43">
        <f>IF(AY151="","",BG150)</f>
        <v>1500</v>
      </c>
      <c r="BH151" s="44">
        <f>IF(BG151="","",BD151*BG151)</f>
        <v>18000</v>
      </c>
      <c r="BI151" s="45">
        <f>IF(BH151="","",BH151/(AZ151*100))</f>
        <v>0.15113350125944586</v>
      </c>
      <c r="BJ151" s="35"/>
      <c r="BK151" s="50"/>
      <c r="BL151" s="51">
        <f>IF($A148="","",$A148)</f>
        <v>46045</v>
      </c>
      <c r="BM151" s="44">
        <v>14034</v>
      </c>
      <c r="BN151" s="43">
        <f t="shared" ref="BN151:BN170" si="691">IF(BM151="","",BM151-BM147)</f>
        <v>43</v>
      </c>
      <c r="BO151" s="44">
        <v>508</v>
      </c>
      <c r="BP151" s="87">
        <f t="shared" ref="BP151:BP170" si="692">IF(BO151="","",BO151-BO147)</f>
        <v>3</v>
      </c>
      <c r="BQ151" s="43">
        <v>11</v>
      </c>
      <c r="BR151" s="43">
        <f t="shared" ref="BR151:BR170" si="693">IF(BQ151="","",BQ147+BS147-BQ151)</f>
        <v>3</v>
      </c>
      <c r="BS151" s="43"/>
      <c r="BT151" s="53" t="str">
        <f t="shared" ref="BT151:BT170" si="694">IF(BM151="","",BT147)</f>
        <v>キティギャルマスコット</v>
      </c>
      <c r="BU151" s="47">
        <f t="shared" ref="BU151:BU170" si="695">IF(BN151="","",BU147)</f>
        <v>660</v>
      </c>
      <c r="BV151" s="44">
        <f t="shared" ref="BV151:BV170" si="696">IF(BQ151="","",BR151*BU151)</f>
        <v>1980</v>
      </c>
      <c r="BW151" s="89">
        <f t="shared" ref="BW151:BW170" si="697">IF(BR151="","",BV151/(BN151*100))</f>
        <v>0.46046511627906977</v>
      </c>
      <c r="BX151" s="35"/>
      <c r="BY151" s="27"/>
      <c r="BZ151" s="51">
        <f>IF($A148="","",$A148)</f>
        <v>46045</v>
      </c>
      <c r="CA151" s="44">
        <v>2681</v>
      </c>
      <c r="CB151" s="43">
        <f t="shared" ref="CB151:CB170" si="698">IF(CA151="","",CA151-CA147)</f>
        <v>19</v>
      </c>
      <c r="CC151" s="44">
        <v>50</v>
      </c>
      <c r="CD151" s="87">
        <f t="shared" ref="CD151:CD170" si="699">IF(CC151="","",CC151-CC147)</f>
        <v>1</v>
      </c>
      <c r="CE151" s="43">
        <v>8</v>
      </c>
      <c r="CF151" s="43">
        <f t="shared" ref="CF151:CF170" si="700">IF(CE151="","",CE147+CG147-CE151)</f>
        <v>1</v>
      </c>
      <c r="CG151" s="43">
        <v>1</v>
      </c>
      <c r="CH151" s="53" t="str">
        <f t="shared" ref="CH151:CH161" si="701">IF(CA151="","",CH147)</f>
        <v>サンリオケープポーチ</v>
      </c>
      <c r="CI151" s="47">
        <f t="shared" ref="CI151:CI161" si="702">IF(CB151="","",CI147)</f>
        <v>900</v>
      </c>
      <c r="CJ151" s="44">
        <f t="shared" ref="CJ151:CJ170" si="703">IF(CE151="","",CF151*CI151)</f>
        <v>900</v>
      </c>
      <c r="CK151" s="89">
        <f t="shared" ref="CK151:CK170" si="704">IF(CF151="","",CJ151/(CB151*100))</f>
        <v>0.47368421052631576</v>
      </c>
      <c r="CL151" s="35"/>
      <c r="CM151" s="27"/>
      <c r="CN151" s="51">
        <f>IF($A148="","",$A148)</f>
        <v>46045</v>
      </c>
      <c r="CO151" s="44">
        <v>2078</v>
      </c>
      <c r="CP151" s="43">
        <f t="shared" ref="CP151:CP170" si="705">IF(CO151="","",CO151-CO147)</f>
        <v>49</v>
      </c>
      <c r="CQ151" s="44">
        <v>36</v>
      </c>
      <c r="CR151" s="87">
        <f t="shared" ref="CR151:CR170" si="706">IF(CQ151="","",CQ151-CQ147)</f>
        <v>2</v>
      </c>
      <c r="CS151" s="43">
        <v>18</v>
      </c>
      <c r="CT151" s="43">
        <f t="shared" ref="CT151:CT170" si="707">IF(CS151="","",CS147+CU147-CS151)</f>
        <v>2</v>
      </c>
      <c r="CU151" s="43">
        <v>0</v>
      </c>
      <c r="CV151" s="53" t="str">
        <f t="shared" ref="CV151:CV159" si="708">IF(CO151="","",CV147)</f>
        <v>ゲーム機柄イヤホン</v>
      </c>
      <c r="CW151" s="47">
        <f t="shared" ref="CW151:CW159" si="709">IF(CP151="","",CW147)</f>
        <v>1100</v>
      </c>
      <c r="CX151" s="44">
        <f t="shared" ref="CX151:CX170" si="710">IF(CS151="","",CT151*CW151)</f>
        <v>2200</v>
      </c>
      <c r="CY151" s="89">
        <f t="shared" ref="CY151:CY170" si="711">IF(CT151="","",CX151/(CP151*100))</f>
        <v>0.44897959183673469</v>
      </c>
      <c r="CZ151" s="35"/>
      <c r="DA151" s="58"/>
      <c r="DB151" s="51">
        <f>IF($A148="","",$A148)</f>
        <v>46045</v>
      </c>
      <c r="DC151" s="44">
        <v>8518</v>
      </c>
      <c r="DD151" s="43">
        <f t="shared" ref="DD151:DD170" si="712">IF(DC151="","",DC151-DC147)</f>
        <v>42</v>
      </c>
      <c r="DE151" s="44">
        <v>303</v>
      </c>
      <c r="DF151" s="87">
        <f t="shared" ref="DF151:DF170" si="713">IF(DE151="","",DE151-DE147)</f>
        <v>4</v>
      </c>
      <c r="DG151" s="43">
        <v>14</v>
      </c>
      <c r="DH151" s="43">
        <f t="shared" ref="DH151:DH170" si="714">IF(DG151="","",DG147+DI147-DG151)</f>
        <v>3</v>
      </c>
      <c r="DI151" s="43">
        <v>5</v>
      </c>
      <c r="DJ151" s="53" t="str">
        <f t="shared" ref="DJ151:DJ165" si="715">IF(DC151="","",DJ147)</f>
        <v>クーリッシュイヤホン</v>
      </c>
      <c r="DK151" s="47">
        <f t="shared" ref="DK151:DK165" si="716">IF(DD151="","",DK147)</f>
        <v>1100</v>
      </c>
      <c r="DL151" s="44">
        <f t="shared" ref="DL151:DL170" si="717">IF(DG151="","",DH151*DK151)</f>
        <v>3300</v>
      </c>
      <c r="DM151" s="89">
        <f t="shared" ref="DM151:DM170" si="718">IF(DH151="","",DL151/(DD151*100))</f>
        <v>0.7857142857142857</v>
      </c>
      <c r="DN151" s="35"/>
      <c r="DO151" s="27"/>
      <c r="DP151" s="51">
        <f>IF($A148="","",$A148)</f>
        <v>46045</v>
      </c>
      <c r="DQ151" s="44">
        <v>2598</v>
      </c>
      <c r="DR151" s="43">
        <f t="shared" ref="DR151:DR170" si="719">IF(DQ151="","",DQ151-DQ147)</f>
        <v>18</v>
      </c>
      <c r="DS151" s="44">
        <v>84</v>
      </c>
      <c r="DT151" s="87">
        <f t="shared" ref="DT151:DT170" si="720">IF(DS151="","",DS151-DS147)</f>
        <v>2</v>
      </c>
      <c r="DU151" s="43">
        <v>13</v>
      </c>
      <c r="DV151" s="43">
        <f t="shared" ref="DV151:DV170" si="721">IF(DU151="","",DU147+DW147-DU151)</f>
        <v>1</v>
      </c>
      <c r="DW151" s="43">
        <v>0</v>
      </c>
      <c r="DX151" s="53" t="str">
        <f t="shared" ref="DX151:DX163" si="722">IF(DQ151="","",DX147)</f>
        <v>ジャグラーイヤホン</v>
      </c>
      <c r="DY151" s="47">
        <f t="shared" ref="DY151:DY163" si="723">IF(DR151="","",DY147)</f>
        <v>700</v>
      </c>
      <c r="DZ151" s="44">
        <f t="shared" ref="DZ151:DZ170" si="724">IF(DU151="","",DV151*DY151)</f>
        <v>700</v>
      </c>
      <c r="EA151" s="89">
        <f t="shared" ref="EA151:EA170" si="725">IF(DV151="","",DZ151/(DR151*100))</f>
        <v>0.3888888888888889</v>
      </c>
      <c r="EB151" s="35"/>
      <c r="EC151" s="27"/>
      <c r="ED151" s="51">
        <f t="shared" si="686"/>
        <v>46059</v>
      </c>
      <c r="EE151" s="44">
        <v>31469</v>
      </c>
      <c r="EF151" s="44">
        <f>IF(EE151="","",EE151-EE150)</f>
        <v>38</v>
      </c>
      <c r="EG151" s="44">
        <v>1552</v>
      </c>
      <c r="EH151" s="44">
        <f>IF(EG151="","",EG151-EG150)</f>
        <v>0</v>
      </c>
      <c r="EI151" s="44">
        <v>42</v>
      </c>
      <c r="EJ151" s="44">
        <f>IF(EI151="","",EI150+EK150-EI151)</f>
        <v>0</v>
      </c>
      <c r="EK151" s="44">
        <v>0</v>
      </c>
      <c r="EL151" s="43"/>
      <c r="EM151" s="43">
        <f>IF(EE151="","",EM150)</f>
        <v>715</v>
      </c>
      <c r="EN151" s="44">
        <f>IF(EM151="","",EJ151*EM151)</f>
        <v>0</v>
      </c>
      <c r="EO151" s="45">
        <f>IF(EN151="","",EN151/(EF151*100))</f>
        <v>0</v>
      </c>
      <c r="EP151" s="35"/>
      <c r="EQ151" s="27"/>
      <c r="ER151" s="51">
        <f>IF($A151="","",$A151)</f>
        <v>46059</v>
      </c>
      <c r="ES151" s="44">
        <v>10174</v>
      </c>
      <c r="ET151" s="44">
        <f>IF(ES151="","",ES151-ES150)</f>
        <v>35</v>
      </c>
      <c r="EU151" s="44">
        <v>293</v>
      </c>
      <c r="EV151" s="44">
        <f>IF(EU151="","",EU151-EU150)</f>
        <v>1</v>
      </c>
      <c r="EW151" s="44">
        <v>56</v>
      </c>
      <c r="EX151" s="44">
        <f>IF(EW151="","",EW150+EY150-EW151)</f>
        <v>1</v>
      </c>
      <c r="EY151" s="44">
        <v>0</v>
      </c>
      <c r="EZ151" s="43"/>
      <c r="FA151" s="43">
        <f>IF(ES151="","",FA150)</f>
        <v>726</v>
      </c>
      <c r="FB151" s="44">
        <f>IF(FA151="","",EX151*FA151)</f>
        <v>726</v>
      </c>
      <c r="FC151" s="45">
        <f>IF(FB151="","",FB151/(ET151*100))</f>
        <v>0.20742857142857143</v>
      </c>
      <c r="FD151" s="35"/>
      <c r="FE151" s="27"/>
      <c r="FF151" s="51">
        <f>IF($A151="","",$A151)</f>
        <v>46059</v>
      </c>
      <c r="FG151" s="44">
        <v>3097</v>
      </c>
      <c r="FH151" s="44">
        <f>IF(FG151="","",FG151-FG150)</f>
        <v>117</v>
      </c>
      <c r="FI151" s="44">
        <v>77</v>
      </c>
      <c r="FJ151" s="44">
        <f>IF(FI151="","",FI151-FI150)</f>
        <v>2</v>
      </c>
      <c r="FK151" s="44">
        <v>40</v>
      </c>
      <c r="FL151" s="44">
        <f>IF(FK151="","",FK150+FM150-FK151)</f>
        <v>2</v>
      </c>
      <c r="FM151" s="44">
        <v>0</v>
      </c>
      <c r="FN151" s="43"/>
      <c r="FO151" s="43">
        <f>IF(FG151="","",FO150)</f>
        <v>935</v>
      </c>
      <c r="FP151" s="44">
        <f>IF(FO151="","",FL151*FO151)</f>
        <v>1870</v>
      </c>
      <c r="FQ151" s="45">
        <f>IF(FP151="","",FP151/(FH151*100))</f>
        <v>0.15982905982905982</v>
      </c>
      <c r="FR151" s="35"/>
      <c r="FS151" s="27"/>
      <c r="FT151" s="51">
        <f>IF($A151="","",$A151)</f>
        <v>46059</v>
      </c>
      <c r="FU151" s="44">
        <v>1563</v>
      </c>
      <c r="FV151" s="44">
        <f>IF(FU151="","",FU151-FU150)</f>
        <v>81</v>
      </c>
      <c r="FW151" s="44">
        <v>39</v>
      </c>
      <c r="FX151" s="44">
        <f>IF(FW151="","",FW151-FW150)</f>
        <v>0</v>
      </c>
      <c r="FY151" s="44">
        <v>44</v>
      </c>
      <c r="FZ151" s="44">
        <f>IF(FY151="","",FY150+GA150-FY151)</f>
        <v>0</v>
      </c>
      <c r="GA151" s="44">
        <v>2</v>
      </c>
      <c r="GB151" s="43"/>
      <c r="GC151" s="43">
        <f>IF(FU151="","",GC150)</f>
        <v>700</v>
      </c>
      <c r="GD151" s="44">
        <f>IF(GC151="","",FZ151*GC151)</f>
        <v>0</v>
      </c>
      <c r="GE151" s="45">
        <f>IF(GD151="","",GD151/(FV151*100))</f>
        <v>0</v>
      </c>
      <c r="GF151" s="35"/>
      <c r="GG151" s="65"/>
      <c r="GH151" s="51">
        <f>IF($A151="","",$A151)</f>
        <v>46059</v>
      </c>
      <c r="GI151" s="44">
        <v>4098</v>
      </c>
      <c r="GJ151" s="44">
        <f>IF(GI151="","",GI151-GI150)</f>
        <v>33</v>
      </c>
      <c r="GK151" s="44">
        <v>417</v>
      </c>
      <c r="GL151" s="44">
        <f>IF(GK151="","",GK151-GK150)</f>
        <v>2</v>
      </c>
      <c r="GM151" s="44">
        <v>17</v>
      </c>
      <c r="GN151" s="44">
        <f>IF(GM151="","",GM150+GO150-GM151)</f>
        <v>3</v>
      </c>
      <c r="GO151" s="44">
        <v>0</v>
      </c>
      <c r="GP151" s="43"/>
      <c r="GQ151" s="43">
        <f>IF(GI151="","",GQ150)</f>
        <v>1000</v>
      </c>
      <c r="GR151" s="44">
        <f>IF(GQ151="","",GN151*GQ151)</f>
        <v>3000</v>
      </c>
      <c r="GS151" s="45">
        <f>IF(GR151="","",GR151/(GJ151*100))</f>
        <v>0.90909090909090906</v>
      </c>
      <c r="GT151" s="35"/>
      <c r="GU151" s="27"/>
      <c r="GV151" s="51">
        <f>IF($A151="","",$A151)</f>
        <v>46059</v>
      </c>
      <c r="GW151" s="44">
        <v>3023</v>
      </c>
      <c r="GX151" s="44">
        <f>IF(GW151="","",GW151-GW150)</f>
        <v>75</v>
      </c>
      <c r="GY151" s="44">
        <v>230</v>
      </c>
      <c r="GZ151" s="44">
        <f>IF(GY151="","",GY151-GY150)</f>
        <v>3</v>
      </c>
      <c r="HA151" s="44">
        <v>245</v>
      </c>
      <c r="HB151" s="44">
        <f>IF(HA151="","",HA150+HC150-HA151)</f>
        <v>5</v>
      </c>
      <c r="HC151" s="44">
        <v>0</v>
      </c>
      <c r="HD151" s="43"/>
      <c r="HE151" s="43">
        <f>IF(GW151="","",HE150)</f>
        <v>200</v>
      </c>
      <c r="HF151" s="44">
        <f>IF(HE151="","",HB151*HE151)</f>
        <v>1000</v>
      </c>
      <c r="HG151" s="45">
        <f>IF(HF151="","",HF151/(GX151*100))</f>
        <v>0.13333333333333333</v>
      </c>
      <c r="HH151" s="35"/>
      <c r="HI151" s="27"/>
      <c r="HJ151" s="51">
        <f>IF($A151="","",$A151)</f>
        <v>46059</v>
      </c>
      <c r="HK151" s="44">
        <v>890</v>
      </c>
      <c r="HL151" s="69">
        <f>IF(HK151="","",HK151-HK150)</f>
        <v>5</v>
      </c>
      <c r="HM151" s="44">
        <v>96</v>
      </c>
      <c r="HN151" s="44">
        <f>IF(HM151="","",HM151-HM150)</f>
        <v>1</v>
      </c>
      <c r="HO151" s="44">
        <v>44</v>
      </c>
      <c r="HP151" s="44">
        <f>IF(HO151="","",HO150+HQ150-HO151)</f>
        <v>1</v>
      </c>
      <c r="HQ151" s="44">
        <v>0</v>
      </c>
      <c r="HR151" s="43"/>
      <c r="HS151" s="43">
        <f>IF(HK151="","",HS150)</f>
        <v>420</v>
      </c>
      <c r="HT151" s="44">
        <f>IF(HS151="","",HP151*HS151)</f>
        <v>420</v>
      </c>
      <c r="HU151" s="45">
        <f>IF(HT151="","",HT151/(HL151*100))</f>
        <v>0.84</v>
      </c>
      <c r="HV151" s="35"/>
      <c r="HW151" s="61"/>
      <c r="HX151" s="51">
        <f>IF($A148="","",$A148)</f>
        <v>46045</v>
      </c>
      <c r="HY151" s="44">
        <v>32134</v>
      </c>
      <c r="HZ151" s="43">
        <f t="shared" ref="HZ151:HZ170" si="726">IF(HY151="","",HY151-HY147)</f>
        <v>44</v>
      </c>
      <c r="IA151" s="44"/>
      <c r="IB151" s="87" t="str">
        <f t="shared" ref="IB151:IB170" si="727">IF(IA151="","",IA151-IA147)</f>
        <v/>
      </c>
      <c r="IC151" s="43">
        <v>0</v>
      </c>
      <c r="ID151" s="43">
        <f t="shared" ref="ID151:ID170" si="728">IF(IC151="","",IC147+IE147-IC151)</f>
        <v>3</v>
      </c>
      <c r="IE151" s="43">
        <v>3</v>
      </c>
      <c r="IF151" s="53" t="str">
        <f>IF(HY151="","",IF147)</f>
        <v>ボンボンドロップシール</v>
      </c>
      <c r="IG151" s="47">
        <f>IF(HY151="","",IG147)</f>
        <v>2000</v>
      </c>
      <c r="IH151" s="44">
        <f t="shared" ref="IH151:IH170" si="729">IF(IC151="","",ID151*IG151)</f>
        <v>6000</v>
      </c>
      <c r="II151" s="89">
        <f>IF(ID151="","",IH151/(HZ151*100))</f>
        <v>1.3636363636363635</v>
      </c>
      <c r="IJ151" s="35"/>
      <c r="IL151" s="51">
        <f>IF($A148="","",$A148)</f>
        <v>46045</v>
      </c>
      <c r="IM151" s="44">
        <v>1894</v>
      </c>
      <c r="IN151" s="43">
        <f t="shared" ref="IN151:IN170" si="730">IF(IM151="","",IM151-IM147)</f>
        <v>64</v>
      </c>
      <c r="IO151" s="44">
        <v>36</v>
      </c>
      <c r="IP151" s="87">
        <f t="shared" ref="IP151:IP170" si="731">IF(IO151="","",IO151-IO147)</f>
        <v>1</v>
      </c>
      <c r="IQ151" s="43">
        <v>13</v>
      </c>
      <c r="IR151" s="43">
        <f t="shared" ref="IR151:IR170" si="732">IF(IQ151="","",IQ147+IS147-IQ151)</f>
        <v>1</v>
      </c>
      <c r="IS151" s="43">
        <v>0</v>
      </c>
      <c r="IT151" s="53" t="str">
        <f t="shared" ref="IT151:IT159" si="733">IF(IM151="","",IT147)</f>
        <v>キティボアバンスクリップ</v>
      </c>
      <c r="IU151" s="47">
        <f t="shared" ref="IU151:IU159" si="734">IF(IN151="","",IU147)</f>
        <v>1100</v>
      </c>
      <c r="IV151" s="44">
        <f t="shared" ref="IV151:IV170" si="735">IF(IQ151="","",IR151*IU151)</f>
        <v>1100</v>
      </c>
      <c r="IW151" s="89">
        <f t="shared" ref="IW151:IW170" si="736">IF(IR151="","",IV151/(IN151*100))</f>
        <v>0.171875</v>
      </c>
      <c r="IX151" s="35"/>
      <c r="IY151" s="33"/>
      <c r="IZ151" s="51">
        <f>IF($A148="","",$A148)</f>
        <v>46045</v>
      </c>
      <c r="JA151" s="44">
        <v>8845</v>
      </c>
      <c r="JB151" s="43">
        <f t="shared" ref="JB151:JB170" si="737">IF(JA151="","",JA151-JA147)</f>
        <v>40</v>
      </c>
      <c r="JC151" s="44">
        <v>350</v>
      </c>
      <c r="JD151" s="87">
        <f t="shared" ref="JD151:JD170" si="738">IF(JC151="","",JC151-JC147)</f>
        <v>2</v>
      </c>
      <c r="JE151" s="43">
        <v>24</v>
      </c>
      <c r="JF151" s="43">
        <f t="shared" ref="JF151:JF170" si="739">IF(JE151="","",JE147+JG147-JE151)</f>
        <v>2</v>
      </c>
      <c r="JG151" s="43">
        <v>0</v>
      </c>
      <c r="JH151" s="53" t="str">
        <f t="shared" ref="JH151:JI158" si="740">IF(JA151="","",JH147)</f>
        <v>ラブブキーホルダー大きめ</v>
      </c>
      <c r="JI151" s="47">
        <f t="shared" si="740"/>
        <v>500</v>
      </c>
      <c r="JJ151" s="44">
        <f t="shared" ref="JJ151:JJ170" si="741">IF(JE151="","",JF151*JI151)</f>
        <v>1000</v>
      </c>
      <c r="JK151" s="89">
        <f t="shared" ref="JK151:JK170" si="742">IF(JF151="","",JJ151/(JB151*100))</f>
        <v>0.25</v>
      </c>
      <c r="JL151" s="35"/>
      <c r="JM151" s="27"/>
      <c r="JN151" s="51">
        <f>IF($A148="","",$A148)</f>
        <v>46045</v>
      </c>
      <c r="JO151" s="44">
        <v>6259</v>
      </c>
      <c r="JP151" s="43">
        <f t="shared" ref="JP151:JP170" si="743">IF(JO151="","",JO151-JO147)</f>
        <v>11</v>
      </c>
      <c r="JQ151" s="44">
        <v>216</v>
      </c>
      <c r="JR151" s="87">
        <f t="shared" ref="JR151:JR170" si="744">IF(JQ151="","",JQ151-JQ147)</f>
        <v>0</v>
      </c>
      <c r="JS151" s="43">
        <v>34</v>
      </c>
      <c r="JT151" s="43">
        <f t="shared" ref="JT151:JT170" si="745">IF(JS151="","",JS147+JU147-JS151)</f>
        <v>0</v>
      </c>
      <c r="JU151" s="43">
        <v>-24</v>
      </c>
      <c r="JV151" s="53" t="str">
        <f t="shared" ref="JV151:JW154" si="746">IF(JO151="","",JV147)</f>
        <v>電ブル</v>
      </c>
      <c r="JW151" s="47">
        <f t="shared" si="746"/>
        <v>400</v>
      </c>
      <c r="JX151" s="44">
        <f t="shared" ref="JX151:JX170" si="747">IF(JS151="","",JT151*JW151)</f>
        <v>0</v>
      </c>
      <c r="JY151" s="89">
        <f t="shared" ref="JY151:JY170" si="748">IF(JT151="","",JX151/(JP151*100))</f>
        <v>0</v>
      </c>
      <c r="JZ151" s="35" t="s">
        <v>978</v>
      </c>
      <c r="KA151" s="61"/>
      <c r="KB151" s="51">
        <f>IF($A148="","",$A148)</f>
        <v>46045</v>
      </c>
      <c r="KC151" s="44">
        <v>6792</v>
      </c>
      <c r="KD151" s="43">
        <f t="shared" ref="KD151:KD170" si="749">IF(KC151="","",KC151-KC147)</f>
        <v>107</v>
      </c>
      <c r="KE151" s="44">
        <v>225</v>
      </c>
      <c r="KF151" s="87">
        <f t="shared" ref="KF151:KF170" si="750">IF(KE151="","",KE151-KE147)</f>
        <v>0</v>
      </c>
      <c r="KG151" s="43">
        <v>19</v>
      </c>
      <c r="KH151" s="43">
        <f t="shared" ref="KH151:KH170" si="751">IF(KG151="","",KG147+KI147-KG151)</f>
        <v>0</v>
      </c>
      <c r="KI151" s="43">
        <v>0</v>
      </c>
      <c r="KJ151" s="53" t="str">
        <f t="shared" ref="KJ151:KJ170" si="752">IF(KC151="","",KJ147)</f>
        <v>サンリオ豹柄キーケース</v>
      </c>
      <c r="KK151" s="47">
        <f t="shared" ref="KK151:KK170" si="753">IF(KD151="","",KK147)</f>
        <v>1100</v>
      </c>
      <c r="KL151" s="44">
        <f t="shared" ref="KL151:KL170" si="754">IF(KG151="","",KH151*KK151)</f>
        <v>0</v>
      </c>
      <c r="KM151" s="89">
        <f t="shared" ref="KM151:KM170" si="755">IF(KH151="","",KL151/(KD151*100))</f>
        <v>0</v>
      </c>
      <c r="KN151" s="35"/>
      <c r="KO151" s="27"/>
      <c r="KP151" s="51">
        <f>IF($A148="","",$A148)</f>
        <v>46045</v>
      </c>
      <c r="KQ151" s="44">
        <v>5182</v>
      </c>
      <c r="KR151" s="43">
        <f t="shared" ref="KR151:KR170" si="756">IF(KQ151="","",KQ151-KQ147)</f>
        <v>17</v>
      </c>
      <c r="KS151" s="44">
        <v>296</v>
      </c>
      <c r="KT151" s="87">
        <f t="shared" ref="KT151:KT170" si="757">IF(KS151="","",KS151-KS147)</f>
        <v>1</v>
      </c>
      <c r="KU151" s="43">
        <v>8</v>
      </c>
      <c r="KV151" s="43">
        <f t="shared" ref="KV151:KV170" si="758">IF(KU151="","",KU147+KW147-KU151)</f>
        <v>2</v>
      </c>
      <c r="KW151" s="43">
        <v>4</v>
      </c>
      <c r="KX151" s="53" t="str">
        <f t="shared" ref="KX151:KX170" si="759">IF(KQ151="","",KX147)</f>
        <v>キティボアバンスクリップ</v>
      </c>
      <c r="KY151" s="47">
        <f t="shared" ref="KY151:KY170" si="760">IF(KR151="","",KY147)</f>
        <v>1100</v>
      </c>
      <c r="KZ151" s="44">
        <f t="shared" ref="KZ151:KZ170" si="761">IF(KU151="","",KV151*KY151)</f>
        <v>2200</v>
      </c>
      <c r="LA151" s="89">
        <f t="shared" ref="LA151:LA170" si="762">IF(KV151="","",KZ151/(KR151*100))</f>
        <v>1.2941176470588236</v>
      </c>
      <c r="LB151" s="35"/>
      <c r="LC151" s="27"/>
      <c r="LD151" s="46"/>
      <c r="LE151" s="44"/>
      <c r="LF151" s="44"/>
      <c r="LG151" s="44">
        <v>530</v>
      </c>
      <c r="LH151" s="44">
        <f t="shared" si="688"/>
        <v>0</v>
      </c>
      <c r="LI151" s="43">
        <v>2</v>
      </c>
      <c r="LJ151" s="44">
        <f t="shared" si="689"/>
        <v>0</v>
      </c>
      <c r="LK151" s="44">
        <v>0</v>
      </c>
      <c r="LL151" s="72" t="str">
        <f>IF(LE150="","",LL148)</f>
        <v>アンパンティッシュカバー、アンパンぬいぐるみ</v>
      </c>
      <c r="LM151" s="67">
        <f>IF(LF150="","",LM148)</f>
        <v>1000</v>
      </c>
      <c r="LN151" s="44">
        <f t="shared" si="690"/>
        <v>0</v>
      </c>
      <c r="LO151" s="45"/>
      <c r="LP151" s="35"/>
      <c r="LQ151" s="27"/>
      <c r="LR151" s="51">
        <f t="shared" si="687"/>
        <v>46059</v>
      </c>
      <c r="LS151" s="44">
        <v>23052</v>
      </c>
      <c r="LT151" s="44">
        <f>IF(LS151="","",LS151-LS150)</f>
        <v>26</v>
      </c>
      <c r="LU151" s="44">
        <v>1134</v>
      </c>
      <c r="LV151" s="44">
        <f>IF(LU151="","",LU151-LU150)</f>
        <v>2</v>
      </c>
      <c r="LW151" s="44">
        <v>18</v>
      </c>
      <c r="LX151" s="44">
        <f>IF(LW151="","",LW150+LY150-LW151)</f>
        <v>2</v>
      </c>
      <c r="LY151" s="44">
        <v>3</v>
      </c>
      <c r="LZ151" s="43"/>
      <c r="MA151" s="43">
        <f>IF(LS151="","",MA150)</f>
        <v>1100</v>
      </c>
      <c r="MB151" s="44">
        <f>IF(MA151="","",LX151*MA151)</f>
        <v>2200</v>
      </c>
      <c r="MC151" s="45">
        <f>IF(MB151="","",MB151/(LT151*100))</f>
        <v>0.84615384615384615</v>
      </c>
      <c r="MD151" s="35"/>
      <c r="ME151" s="27"/>
      <c r="MF151" s="51">
        <f>IF($A151="","",$A151)</f>
        <v>46059</v>
      </c>
      <c r="MG151" s="44">
        <v>9763</v>
      </c>
      <c r="MH151" s="69">
        <f>IF(MG151="","",MG151-MG150)</f>
        <v>56</v>
      </c>
      <c r="MI151" s="44">
        <v>416</v>
      </c>
      <c r="MJ151" s="44">
        <f>IF(MI151="","",MI151-MI150)</f>
        <v>1</v>
      </c>
      <c r="MK151" s="44">
        <v>47</v>
      </c>
      <c r="ML151" s="44">
        <f>IF(MK151="","",MK150+MM150-MK151)</f>
        <v>1</v>
      </c>
      <c r="MM151" s="44">
        <v>2</v>
      </c>
      <c r="MN151" s="43"/>
      <c r="MO151" s="43">
        <f>IF(MG151="","",MO150)</f>
        <v>1100</v>
      </c>
      <c r="MP151" s="44">
        <f>IF(MO151="","",ML151*MO151)</f>
        <v>1100</v>
      </c>
      <c r="MQ151" s="45">
        <f>IF(MP151="","",MP151/(MH151*100))</f>
        <v>0.19642857142857142</v>
      </c>
      <c r="MR151" s="35"/>
      <c r="MS151" s="27"/>
      <c r="MT151" s="51">
        <f>IF($A151="","",$A151)</f>
        <v>46059</v>
      </c>
      <c r="MU151" s="44">
        <v>11670</v>
      </c>
      <c r="MV151" s="44">
        <f>IF(MU151="","",MU151-MU150)</f>
        <v>98</v>
      </c>
      <c r="MW151" s="44">
        <v>448</v>
      </c>
      <c r="MX151" s="44">
        <f>IF(MW151="","",MW151-MW150)</f>
        <v>7</v>
      </c>
      <c r="MY151" s="44">
        <v>3</v>
      </c>
      <c r="MZ151" s="44">
        <f>IF(MY151="","",MY150+NA150-MY151)</f>
        <v>9</v>
      </c>
      <c r="NA151" s="44">
        <v>12</v>
      </c>
      <c r="NB151" s="43"/>
      <c r="NC151" s="43">
        <v>1500</v>
      </c>
      <c r="ND151" s="44">
        <f>IF(NC151="","",MZ151*NC151)</f>
        <v>13500</v>
      </c>
      <c r="NE151" s="45">
        <f>IF(ND151="","",ND151/(MV151*100))</f>
        <v>1.3775510204081634</v>
      </c>
      <c r="NF151" s="35" t="s">
        <v>1032</v>
      </c>
      <c r="NG151" s="27"/>
      <c r="NH151" s="51">
        <f>IF($A151="","",$A151)</f>
        <v>46059</v>
      </c>
      <c r="NI151" s="44">
        <v>13359</v>
      </c>
      <c r="NJ151" s="44">
        <f>IF(NI151="","",NI151-NI150)</f>
        <v>45</v>
      </c>
      <c r="NK151" s="44">
        <v>231</v>
      </c>
      <c r="NL151" s="44">
        <f>IF(NK151="","",NK151-NK150)</f>
        <v>0</v>
      </c>
      <c r="NM151" s="44">
        <v>33</v>
      </c>
      <c r="NN151" s="44">
        <f>IF(NM151="","",NM150+NO150-NM151)</f>
        <v>0</v>
      </c>
      <c r="NO151" s="44">
        <v>0</v>
      </c>
      <c r="NP151" s="43"/>
      <c r="NQ151" s="43">
        <f>IF(NI151="","",NQ150)</f>
        <v>1100</v>
      </c>
      <c r="NR151" s="44">
        <f>IF(NQ151="","",NN151*NQ151)</f>
        <v>0</v>
      </c>
      <c r="NS151" s="45">
        <f>IF(NR151="","",NR151/(NJ151*100))</f>
        <v>0</v>
      </c>
      <c r="NT151" s="35"/>
    </row>
    <row r="152" spans="1:384" ht="15" customHeight="1" thickBot="1" x14ac:dyDescent="0.25">
      <c r="A152" s="38">
        <v>46062</v>
      </c>
      <c r="B152" s="39">
        <f>IF(A152="","",SUM(J152,LF162,AL152,ET152,AZ152,EF152,LT152,NJ152,MV152,MH152,X152,GJ152,HL152,GX152,FH152,FV152)+SUM(HZ167:HZ168)+SUM(IN167:IN170)+SUM(DR167:DR170)+SUM(CP167:CP170)+SUM(CB167:CB170)+SUM(BN167:BN170)+SUM(DD167:DD170)+SUM(JB167:JB170)+SUM(JP167:JP170)+SUM(KD167:KD170)+SUM(KR167:KR170))</f>
        <v>6666</v>
      </c>
      <c r="C152" s="40">
        <f>IF(A152="","",SUM(J152,X152,AL152,AZ152)+SUM(BN167:BN170)+SUM(CB167:CB170)+SUM(CP167:CP170))</f>
        <v>2354</v>
      </c>
      <c r="D152" s="40">
        <f>IF(A152="","",SUM(EF152,ET152)+SUM(DD167:DD170)+SUM(DR167:DR170))</f>
        <v>418</v>
      </c>
      <c r="E152" s="41">
        <f>IF(A152="","",SUM(NJ152,MV152,MH152,LF162,LT152)+SUM(JB167:JB170)+SUM(JP167:JP170)+SUM(KD167:KD170)+SUM(KR167:KR170))</f>
        <v>2813</v>
      </c>
      <c r="F152" s="41">
        <f>IF(B152="","",SUM(GJ152,GX152,HL152)+SUM(IN167:IN170)+SUM(HZ167:HZ168))</f>
        <v>672</v>
      </c>
      <c r="G152" s="40">
        <f>IF(A152="","",SUM(FH152,FV152))</f>
        <v>409</v>
      </c>
      <c r="H152" s="42"/>
      <c r="I152" s="44">
        <v>6144</v>
      </c>
      <c r="J152" s="44">
        <f>IF(I152="","",I152-I151)</f>
        <v>31</v>
      </c>
      <c r="K152" s="44">
        <v>187</v>
      </c>
      <c r="L152" s="44">
        <f>IF(K152="","",K152-K151)</f>
        <v>1</v>
      </c>
      <c r="M152" s="44">
        <v>11</v>
      </c>
      <c r="N152" s="44">
        <f>IF(M152="","",M151+O151-M152)</f>
        <v>1</v>
      </c>
      <c r="O152" s="44">
        <v>8</v>
      </c>
      <c r="P152" s="43"/>
      <c r="Q152" s="43">
        <f>IF(I152="","",Q151)</f>
        <v>855</v>
      </c>
      <c r="R152" s="44">
        <f>IF(Q152="","",N152*Q152)</f>
        <v>855</v>
      </c>
      <c r="S152" s="45">
        <f>IF(R152="","",R152/(J152*100))</f>
        <v>0.27580645161290324</v>
      </c>
      <c r="T152" s="35" t="s">
        <v>1019</v>
      </c>
      <c r="U152" s="27"/>
      <c r="V152" s="51">
        <f>IF($A152="","",$A152)</f>
        <v>46062</v>
      </c>
      <c r="W152" s="44">
        <v>15631</v>
      </c>
      <c r="X152" s="44">
        <f>IF(W152="","",W152-W151)</f>
        <v>66</v>
      </c>
      <c r="Y152" s="44">
        <v>589</v>
      </c>
      <c r="Z152" s="44">
        <f>IF(Y152="","",Y152-Y151)</f>
        <v>2</v>
      </c>
      <c r="AA152" s="44">
        <v>12</v>
      </c>
      <c r="AB152" s="44">
        <f>IF(AA152="","",AA151+AC151-AA152)</f>
        <v>4</v>
      </c>
      <c r="AC152" s="44">
        <v>0</v>
      </c>
      <c r="AD152" s="43"/>
      <c r="AE152" s="43">
        <f>IF(W152="","",AE151)</f>
        <v>1026</v>
      </c>
      <c r="AF152" s="44">
        <f>IF(AE152="","",AB152*AE152)</f>
        <v>4104</v>
      </c>
      <c r="AG152" s="45">
        <f>IF(AF152="","",AF152/(X152*100))</f>
        <v>0.62181818181818183</v>
      </c>
      <c r="AH152" s="35" t="s">
        <v>1016</v>
      </c>
      <c r="AI152" s="27"/>
      <c r="AJ152" s="51">
        <f>IF($A152="","",$A152)</f>
        <v>46062</v>
      </c>
      <c r="AK152" s="44">
        <v>19735</v>
      </c>
      <c r="AL152" s="44">
        <f>IF(AK152="","",AK152-AK151)</f>
        <v>72</v>
      </c>
      <c r="AM152" s="44">
        <v>402</v>
      </c>
      <c r="AN152" s="44">
        <f>IF(AM152="","",AM152-AM151)</f>
        <v>3</v>
      </c>
      <c r="AO152" s="44">
        <v>29</v>
      </c>
      <c r="AP152" s="44">
        <f>IF(AO152="","",AO151+AQ151-AO152)</f>
        <v>3</v>
      </c>
      <c r="AQ152" s="44">
        <v>3</v>
      </c>
      <c r="AR152" s="43"/>
      <c r="AS152" s="43">
        <f>IF(AK152="","",AS151)</f>
        <v>880</v>
      </c>
      <c r="AT152" s="44">
        <f>IF(AS152="","",AP152*AS152)</f>
        <v>2640</v>
      </c>
      <c r="AU152" s="45">
        <f>IF(AT152="","",AT152/(AL152*100))</f>
        <v>0.36666666666666664</v>
      </c>
      <c r="AV152" s="35"/>
      <c r="AW152" s="27"/>
      <c r="AX152" s="51">
        <f>IF($A152="","",$A152)</f>
        <v>46062</v>
      </c>
      <c r="AY152" s="44">
        <v>33117</v>
      </c>
      <c r="AZ152" s="44">
        <f>IF(AY152="","",AY152-AY151)</f>
        <v>1235</v>
      </c>
      <c r="BA152" s="44">
        <v>675</v>
      </c>
      <c r="BB152" s="44">
        <f>IF(BA152="","",BA152-BA151)</f>
        <v>6</v>
      </c>
      <c r="BC152" s="44">
        <v>17</v>
      </c>
      <c r="BD152" s="44">
        <f>IF(BC152="","",BC151+BE151-BC152)</f>
        <v>12</v>
      </c>
      <c r="BE152" s="44">
        <v>12</v>
      </c>
      <c r="BF152" s="43"/>
      <c r="BG152" s="43">
        <f>IF(AY152="","",BG151)</f>
        <v>1500</v>
      </c>
      <c r="BH152" s="44">
        <f>IF(BG152="","",BD152*BG152)</f>
        <v>18000</v>
      </c>
      <c r="BI152" s="45">
        <f>IF(BH152="","",BH152/(AZ152*100))</f>
        <v>0.145748987854251</v>
      </c>
      <c r="BJ152" s="35"/>
      <c r="BK152" s="50"/>
      <c r="BL152" s="46"/>
      <c r="BM152" s="43">
        <v>11227</v>
      </c>
      <c r="BN152" s="44">
        <f t="shared" si="691"/>
        <v>8</v>
      </c>
      <c r="BO152" s="43">
        <v>323</v>
      </c>
      <c r="BP152" s="44">
        <f t="shared" si="692"/>
        <v>1</v>
      </c>
      <c r="BQ152" s="44">
        <v>11</v>
      </c>
      <c r="BR152" s="44">
        <f t="shared" si="693"/>
        <v>1</v>
      </c>
      <c r="BS152" s="43"/>
      <c r="BT152" s="60" t="str">
        <f t="shared" si="694"/>
        <v>雪見イヤホン</v>
      </c>
      <c r="BU152" s="67">
        <f t="shared" si="695"/>
        <v>1100</v>
      </c>
      <c r="BV152" s="43">
        <f t="shared" si="696"/>
        <v>1100</v>
      </c>
      <c r="BW152" s="45">
        <f t="shared" si="697"/>
        <v>1.375</v>
      </c>
      <c r="BX152" s="35"/>
      <c r="BY152" s="27"/>
      <c r="BZ152" s="46"/>
      <c r="CA152" s="43">
        <v>2995</v>
      </c>
      <c r="CB152" s="44">
        <f t="shared" si="698"/>
        <v>19</v>
      </c>
      <c r="CC152" s="43">
        <v>73</v>
      </c>
      <c r="CD152" s="44">
        <f t="shared" si="699"/>
        <v>1</v>
      </c>
      <c r="CE152" s="44">
        <v>14</v>
      </c>
      <c r="CF152" s="44">
        <f t="shared" si="700"/>
        <v>0</v>
      </c>
      <c r="CG152" s="43">
        <v>14</v>
      </c>
      <c r="CH152" s="60" t="str">
        <f t="shared" si="701"/>
        <v>モンチッチケース</v>
      </c>
      <c r="CI152" s="67">
        <f t="shared" si="702"/>
        <v>1000</v>
      </c>
      <c r="CJ152" s="43">
        <f t="shared" si="703"/>
        <v>0</v>
      </c>
      <c r="CK152" s="45">
        <f t="shared" si="704"/>
        <v>0</v>
      </c>
      <c r="CL152" s="35"/>
      <c r="CM152" s="27"/>
      <c r="CN152" s="46"/>
      <c r="CO152" s="43">
        <v>1910</v>
      </c>
      <c r="CP152" s="44">
        <f t="shared" si="705"/>
        <v>22</v>
      </c>
      <c r="CQ152" s="43">
        <v>36</v>
      </c>
      <c r="CR152" s="44">
        <f t="shared" si="706"/>
        <v>1</v>
      </c>
      <c r="CS152" s="44">
        <v>9</v>
      </c>
      <c r="CT152" s="44">
        <f t="shared" si="707"/>
        <v>3</v>
      </c>
      <c r="CU152" s="43">
        <v>0</v>
      </c>
      <c r="CV152" s="60" t="str">
        <f t="shared" si="708"/>
        <v>北斗サウンドボタン</v>
      </c>
      <c r="CW152" s="67">
        <f t="shared" si="709"/>
        <v>1100</v>
      </c>
      <c r="CX152" s="43">
        <f t="shared" si="710"/>
        <v>3300</v>
      </c>
      <c r="CY152" s="45">
        <f t="shared" si="711"/>
        <v>1.5</v>
      </c>
      <c r="CZ152" s="35"/>
      <c r="DA152" s="58"/>
      <c r="DB152" s="46"/>
      <c r="DC152" s="43">
        <v>7857</v>
      </c>
      <c r="DD152" s="44">
        <f t="shared" si="712"/>
        <v>18</v>
      </c>
      <c r="DE152" s="43">
        <v>299</v>
      </c>
      <c r="DF152" s="44">
        <f t="shared" si="713"/>
        <v>4</v>
      </c>
      <c r="DG152" s="44">
        <v>15</v>
      </c>
      <c r="DH152" s="44">
        <f t="shared" si="714"/>
        <v>10</v>
      </c>
      <c r="DI152" s="43">
        <v>12</v>
      </c>
      <c r="DJ152" s="60" t="str">
        <f t="shared" si="715"/>
        <v>サンリオリボンポーチ</v>
      </c>
      <c r="DK152" s="67">
        <f t="shared" si="716"/>
        <v>500</v>
      </c>
      <c r="DL152" s="43">
        <f t="shared" si="717"/>
        <v>5000</v>
      </c>
      <c r="DM152" s="45">
        <f t="shared" si="718"/>
        <v>2.7777777777777777</v>
      </c>
      <c r="DN152" s="35"/>
      <c r="DO152" s="27"/>
      <c r="DP152" s="46"/>
      <c r="DQ152" s="43">
        <v>3908</v>
      </c>
      <c r="DR152" s="44">
        <f t="shared" si="719"/>
        <v>6</v>
      </c>
      <c r="DS152" s="43">
        <v>100</v>
      </c>
      <c r="DT152" s="44">
        <f t="shared" si="720"/>
        <v>1</v>
      </c>
      <c r="DU152" s="44">
        <v>9</v>
      </c>
      <c r="DV152" s="44">
        <f t="shared" si="721"/>
        <v>1</v>
      </c>
      <c r="DW152" s="43">
        <v>15</v>
      </c>
      <c r="DX152" s="60" t="str">
        <f t="shared" si="722"/>
        <v>サンリオケープポーチ</v>
      </c>
      <c r="DY152" s="67">
        <f t="shared" si="723"/>
        <v>660</v>
      </c>
      <c r="DZ152" s="43">
        <f t="shared" si="724"/>
        <v>660</v>
      </c>
      <c r="EA152" s="45">
        <f t="shared" si="725"/>
        <v>1.1000000000000001</v>
      </c>
      <c r="EB152" s="35" t="s">
        <v>986</v>
      </c>
      <c r="EC152" s="27"/>
      <c r="ED152" s="51">
        <f t="shared" si="686"/>
        <v>46062</v>
      </c>
      <c r="EE152" s="44">
        <v>31551</v>
      </c>
      <c r="EF152" s="44">
        <f>IF(EE152="","",EE152-EE151)</f>
        <v>82</v>
      </c>
      <c r="EG152" s="44">
        <v>1554</v>
      </c>
      <c r="EH152" s="44">
        <f>IF(EG152="","",EG152-EG151)</f>
        <v>2</v>
      </c>
      <c r="EI152" s="44">
        <v>40</v>
      </c>
      <c r="EJ152" s="44">
        <f>IF(EI152="","",EI151+EK151-EI152)</f>
        <v>2</v>
      </c>
      <c r="EK152" s="44">
        <v>0</v>
      </c>
      <c r="EL152" s="43"/>
      <c r="EM152" s="43">
        <f>IF(EE152="","",EM151)</f>
        <v>715</v>
      </c>
      <c r="EN152" s="44">
        <f>IF(EM152="","",EJ152*EM152)</f>
        <v>1430</v>
      </c>
      <c r="EO152" s="45">
        <f>IF(EN152="","",EN152/(EF152*100))</f>
        <v>0.17439024390243901</v>
      </c>
      <c r="EP152" s="35"/>
      <c r="EQ152" s="27"/>
      <c r="ER152" s="51">
        <f>IF($A152="","",$A152)</f>
        <v>46062</v>
      </c>
      <c r="ES152" s="44">
        <v>10341</v>
      </c>
      <c r="ET152" s="44">
        <f>IF(ES152="","",ES152-ES151)</f>
        <v>167</v>
      </c>
      <c r="EU152" s="44">
        <v>298</v>
      </c>
      <c r="EV152" s="44">
        <f>IF(EU152="","",EU152-EU151)</f>
        <v>5</v>
      </c>
      <c r="EW152" s="44">
        <v>51</v>
      </c>
      <c r="EX152" s="44">
        <f>IF(EW152="","",EW151+EY151-EW152)</f>
        <v>5</v>
      </c>
      <c r="EY152" s="44">
        <v>0</v>
      </c>
      <c r="EZ152" s="43"/>
      <c r="FA152" s="43">
        <f>IF(ES152="","",FA151)</f>
        <v>726</v>
      </c>
      <c r="FB152" s="44">
        <f>IF(FA152="","",EX152*FA152)</f>
        <v>3630</v>
      </c>
      <c r="FC152" s="45">
        <f>IF(FB152="","",FB152/(ET152*100))</f>
        <v>0.21736526946107784</v>
      </c>
      <c r="FD152" s="35"/>
      <c r="FE152" s="27"/>
      <c r="FF152" s="51">
        <f>IF($A152="","",$A152)</f>
        <v>46062</v>
      </c>
      <c r="FG152" s="44">
        <v>3354</v>
      </c>
      <c r="FH152" s="44">
        <f>IF(FG152="","",FG152-FG151)</f>
        <v>257</v>
      </c>
      <c r="FI152" s="44">
        <v>78</v>
      </c>
      <c r="FJ152" s="44">
        <f>IF(FI152="","",FI152-FI151)</f>
        <v>1</v>
      </c>
      <c r="FK152" s="44">
        <v>39</v>
      </c>
      <c r="FL152" s="44">
        <f>IF(FK152="","",FK151+FM151-FK152)</f>
        <v>1</v>
      </c>
      <c r="FM152" s="44">
        <v>0</v>
      </c>
      <c r="FN152" s="43"/>
      <c r="FO152" s="43">
        <f>IF(FG152="","",FO151)</f>
        <v>935</v>
      </c>
      <c r="FP152" s="44">
        <f>IF(FO152="","",FL152*FO152)</f>
        <v>935</v>
      </c>
      <c r="FQ152" s="45">
        <f>IF(FP152="","",FP152/(FH152*100))</f>
        <v>3.6381322957198446E-2</v>
      </c>
      <c r="FR152" s="35"/>
      <c r="FS152" s="27"/>
      <c r="FT152" s="51">
        <f>IF($A152="","",$A152)</f>
        <v>46062</v>
      </c>
      <c r="FU152" s="44">
        <v>1715</v>
      </c>
      <c r="FV152" s="44">
        <f>IF(FU152="","",FU152-FU151)</f>
        <v>152</v>
      </c>
      <c r="FW152" s="44">
        <v>42</v>
      </c>
      <c r="FX152" s="44">
        <f>IF(FW152="","",FW152-FW151)</f>
        <v>3</v>
      </c>
      <c r="FY152" s="44">
        <v>43</v>
      </c>
      <c r="FZ152" s="44">
        <f>IF(FY152="","",FY151+GA151-FY152)</f>
        <v>3</v>
      </c>
      <c r="GA152" s="44">
        <v>5</v>
      </c>
      <c r="GB152" s="43"/>
      <c r="GC152" s="43">
        <f>IF(FU152="","",GC151)</f>
        <v>700</v>
      </c>
      <c r="GD152" s="44">
        <f>IF(GC152="","",FZ152*GC152)</f>
        <v>2100</v>
      </c>
      <c r="GE152" s="45">
        <f>IF(GD152="","",GD152/(FV152*100))</f>
        <v>0.13815789473684212</v>
      </c>
      <c r="GF152" s="35"/>
      <c r="GG152" s="65"/>
      <c r="GH152" s="51">
        <f>IF($A152="","",$A152)</f>
        <v>46062</v>
      </c>
      <c r="GI152" s="44">
        <v>4157</v>
      </c>
      <c r="GJ152" s="44">
        <f>IF(GI152="","",GI152-GI151)</f>
        <v>59</v>
      </c>
      <c r="GK152" s="44">
        <v>419</v>
      </c>
      <c r="GL152" s="44">
        <f>IF(GK152="","",GK152-GK151)</f>
        <v>2</v>
      </c>
      <c r="GM152" s="44">
        <v>16</v>
      </c>
      <c r="GN152" s="44">
        <f>IF(GM152="","",GM151+GO151-GM152)</f>
        <v>1</v>
      </c>
      <c r="GO152" s="205">
        <v>0</v>
      </c>
      <c r="GP152" s="73"/>
      <c r="GQ152" s="43">
        <f>IF(GI152="","",GQ151)</f>
        <v>1000</v>
      </c>
      <c r="GR152" s="44">
        <f>IF(GQ152="","",GN152*GQ152)</f>
        <v>1000</v>
      </c>
      <c r="GS152" s="45">
        <f>IF(GR152="","",GR152/(GJ152*100))</f>
        <v>0.16949152542372881</v>
      </c>
      <c r="GT152" s="35"/>
      <c r="GU152" s="27"/>
      <c r="GV152" s="51">
        <f>IF($A152="","",$A152)</f>
        <v>46062</v>
      </c>
      <c r="GW152" s="44">
        <v>3066</v>
      </c>
      <c r="GX152" s="44">
        <f>IF(GW152="","",GW152-GW151)</f>
        <v>43</v>
      </c>
      <c r="GY152" s="44">
        <v>231</v>
      </c>
      <c r="GZ152" s="44">
        <f>IF(GY152="","",GY152-GY151)</f>
        <v>1</v>
      </c>
      <c r="HA152" s="44">
        <v>240</v>
      </c>
      <c r="HB152" s="44">
        <f>IF(HA152="","",HA151+HC151-HA152)</f>
        <v>5</v>
      </c>
      <c r="HC152" s="205">
        <v>0</v>
      </c>
      <c r="HD152" s="73"/>
      <c r="HE152" s="43">
        <f>IF(GW152="","",HE151)</f>
        <v>200</v>
      </c>
      <c r="HF152" s="44">
        <f>IF(HE152="","",HB152*HE152)</f>
        <v>1000</v>
      </c>
      <c r="HG152" s="45">
        <f>IF(HF152="","",HF152/(GX152*100))</f>
        <v>0.23255813953488372</v>
      </c>
      <c r="HH152" s="35"/>
      <c r="HI152" s="27"/>
      <c r="HJ152" s="51">
        <f>IF($A152="","",$A152)</f>
        <v>46062</v>
      </c>
      <c r="HK152" s="44">
        <v>926</v>
      </c>
      <c r="HL152" s="69">
        <f>IF(HK152="","",HK152-HK151)</f>
        <v>36</v>
      </c>
      <c r="HM152" s="44">
        <v>101</v>
      </c>
      <c r="HN152" s="44">
        <f>IF(HM152="","",HM152-HM151)</f>
        <v>5</v>
      </c>
      <c r="HO152" s="44">
        <v>39</v>
      </c>
      <c r="HP152" s="44">
        <f>IF(HO152="","",HO151+HQ151-HO152)</f>
        <v>5</v>
      </c>
      <c r="HQ152" s="205">
        <v>0</v>
      </c>
      <c r="HR152" s="73"/>
      <c r="HS152" s="43">
        <f>IF(HK152="","",HS151)</f>
        <v>420</v>
      </c>
      <c r="HT152" s="44">
        <f>IF(HS152="","",HP152*HS152)</f>
        <v>2100</v>
      </c>
      <c r="HU152" s="45">
        <f>IF(HT152="","",HT152/(HL152*100))</f>
        <v>0.58333333333333337</v>
      </c>
      <c r="HV152" s="35"/>
      <c r="HW152" s="61"/>
      <c r="HX152" s="46"/>
      <c r="HY152" s="43">
        <v>30159</v>
      </c>
      <c r="HZ152" s="44">
        <f t="shared" si="726"/>
        <v>294</v>
      </c>
      <c r="IA152" s="43"/>
      <c r="IB152" s="44" t="str">
        <f t="shared" si="727"/>
        <v/>
      </c>
      <c r="IC152" s="44">
        <v>6</v>
      </c>
      <c r="ID152" s="44">
        <f t="shared" si="728"/>
        <v>0</v>
      </c>
      <c r="IE152" s="43">
        <v>-3</v>
      </c>
      <c r="IF152" s="60" t="str">
        <f>IF(HY152="","",IF148)</f>
        <v>ルララ、マスカットのなみだ</v>
      </c>
      <c r="IG152" s="67">
        <f>IF(HY151="","",IG148)</f>
        <v>1100</v>
      </c>
      <c r="IH152" s="43">
        <f t="shared" si="729"/>
        <v>0</v>
      </c>
      <c r="II152" s="45">
        <f>IF(ID152="","",IH152/(HZ152*100))</f>
        <v>0</v>
      </c>
      <c r="IJ152" s="35"/>
      <c r="IL152" s="46"/>
      <c r="IM152" s="43">
        <v>982</v>
      </c>
      <c r="IN152" s="44">
        <f t="shared" si="730"/>
        <v>32</v>
      </c>
      <c r="IO152" s="43">
        <v>36</v>
      </c>
      <c r="IP152" s="44">
        <f t="shared" si="731"/>
        <v>0</v>
      </c>
      <c r="IQ152" s="44">
        <v>15</v>
      </c>
      <c r="IR152" s="44">
        <f t="shared" si="732"/>
        <v>0</v>
      </c>
      <c r="IS152" s="43">
        <v>0</v>
      </c>
      <c r="IT152" s="60" t="str">
        <f t="shared" si="733"/>
        <v>ギャルキティマスコット</v>
      </c>
      <c r="IU152" s="67">
        <f t="shared" si="734"/>
        <v>996</v>
      </c>
      <c r="IV152" s="43">
        <f t="shared" si="735"/>
        <v>0</v>
      </c>
      <c r="IW152" s="45">
        <f t="shared" si="736"/>
        <v>0</v>
      </c>
      <c r="IX152" s="35"/>
      <c r="IY152" s="33"/>
      <c r="IZ152" s="46"/>
      <c r="JA152" s="43">
        <v>5484</v>
      </c>
      <c r="JB152" s="44">
        <f t="shared" si="737"/>
        <v>46</v>
      </c>
      <c r="JC152" s="43">
        <v>162</v>
      </c>
      <c r="JD152" s="44">
        <f t="shared" si="738"/>
        <v>0</v>
      </c>
      <c r="JE152" s="44">
        <v>16</v>
      </c>
      <c r="JF152" s="44">
        <f t="shared" si="739"/>
        <v>0</v>
      </c>
      <c r="JG152" s="43">
        <v>2</v>
      </c>
      <c r="JH152" s="60" t="str">
        <f t="shared" si="740"/>
        <v>ギャルキティマスコット</v>
      </c>
      <c r="JI152" s="67">
        <f t="shared" si="740"/>
        <v>500</v>
      </c>
      <c r="JJ152" s="43">
        <f t="shared" si="741"/>
        <v>0</v>
      </c>
      <c r="JK152" s="45">
        <f t="shared" si="742"/>
        <v>0</v>
      </c>
      <c r="JL152" s="35"/>
      <c r="JM152" s="27"/>
      <c r="JN152" s="46"/>
      <c r="JO152" s="43">
        <v>6319</v>
      </c>
      <c r="JP152" s="44">
        <f t="shared" si="743"/>
        <v>30</v>
      </c>
      <c r="JQ152" s="43">
        <v>158</v>
      </c>
      <c r="JR152" s="44">
        <f t="shared" si="744"/>
        <v>0</v>
      </c>
      <c r="JS152" s="44">
        <v>16</v>
      </c>
      <c r="JT152" s="44">
        <f t="shared" si="745"/>
        <v>1</v>
      </c>
      <c r="JU152" s="43">
        <v>4</v>
      </c>
      <c r="JV152" s="60" t="str">
        <f t="shared" si="746"/>
        <v>ジャグラーイヤホン</v>
      </c>
      <c r="JW152" s="67">
        <f t="shared" si="746"/>
        <v>1100</v>
      </c>
      <c r="JX152" s="43">
        <f t="shared" si="747"/>
        <v>1100</v>
      </c>
      <c r="JY152" s="45">
        <f t="shared" si="748"/>
        <v>0.36666666666666664</v>
      </c>
      <c r="JZ152" s="35"/>
      <c r="KA152" s="61"/>
      <c r="KB152" s="46"/>
      <c r="KC152" s="43">
        <v>4686</v>
      </c>
      <c r="KD152" s="44">
        <f t="shared" si="749"/>
        <v>13</v>
      </c>
      <c r="KE152" s="43">
        <v>131</v>
      </c>
      <c r="KF152" s="44">
        <f t="shared" si="750"/>
        <v>1</v>
      </c>
      <c r="KG152" s="44">
        <v>14</v>
      </c>
      <c r="KH152" s="44">
        <f t="shared" si="751"/>
        <v>1</v>
      </c>
      <c r="KI152" s="43">
        <v>0</v>
      </c>
      <c r="KJ152" s="60" t="str">
        <f t="shared" si="752"/>
        <v>キティでかぱっちん</v>
      </c>
      <c r="KK152" s="67">
        <f t="shared" si="753"/>
        <v>0</v>
      </c>
      <c r="KL152" s="43">
        <f t="shared" si="754"/>
        <v>0</v>
      </c>
      <c r="KM152" s="45">
        <f t="shared" si="755"/>
        <v>0</v>
      </c>
      <c r="KN152" s="35"/>
      <c r="KO152" s="27"/>
      <c r="KP152" s="46"/>
      <c r="KQ152" s="43">
        <v>6430</v>
      </c>
      <c r="KR152" s="44">
        <f t="shared" si="756"/>
        <v>55</v>
      </c>
      <c r="KS152" s="43">
        <v>136</v>
      </c>
      <c r="KT152" s="44">
        <f t="shared" si="757"/>
        <v>1</v>
      </c>
      <c r="KU152" s="44">
        <v>11</v>
      </c>
      <c r="KV152" s="44">
        <f t="shared" si="758"/>
        <v>1</v>
      </c>
      <c r="KW152" s="43">
        <v>6</v>
      </c>
      <c r="KX152" s="60" t="str">
        <f t="shared" si="759"/>
        <v>モンチッチマスコット2</v>
      </c>
      <c r="KY152" s="67">
        <f t="shared" si="760"/>
        <v>539</v>
      </c>
      <c r="KZ152" s="43">
        <f t="shared" si="761"/>
        <v>539</v>
      </c>
      <c r="LA152" s="45">
        <f t="shared" si="762"/>
        <v>9.8000000000000004E-2</v>
      </c>
      <c r="LB152" s="35"/>
      <c r="LC152" s="27"/>
      <c r="LD152" s="74"/>
      <c r="LE152" s="75"/>
      <c r="LF152" s="75"/>
      <c r="LG152" s="75">
        <v>1166</v>
      </c>
      <c r="LH152" s="75">
        <f t="shared" si="688"/>
        <v>0</v>
      </c>
      <c r="LI152" s="76">
        <v>2</v>
      </c>
      <c r="LJ152" s="75">
        <f t="shared" si="689"/>
        <v>0</v>
      </c>
      <c r="LK152" s="75">
        <v>0</v>
      </c>
      <c r="LL152" s="77" t="str">
        <f>IF(LE150="","",LL149)</f>
        <v>バイキンティッシュカバー、アンパンぬいぐるみ</v>
      </c>
      <c r="LM152" s="78">
        <f>IF(LF150="","",LM149)</f>
        <v>1000</v>
      </c>
      <c r="LN152" s="75">
        <f t="shared" si="690"/>
        <v>0</v>
      </c>
      <c r="LO152" s="79"/>
      <c r="LP152" s="35"/>
      <c r="LQ152" s="27"/>
      <c r="LR152" s="51">
        <f t="shared" si="687"/>
        <v>46062</v>
      </c>
      <c r="LS152" s="44">
        <v>23157</v>
      </c>
      <c r="LT152" s="44">
        <f>IF(LS152="","",LS152-LS151)</f>
        <v>105</v>
      </c>
      <c r="LU152" s="44">
        <v>1137</v>
      </c>
      <c r="LV152" s="44">
        <f>IF(LU152="","",LU152-LU151)</f>
        <v>3</v>
      </c>
      <c r="LW152" s="44">
        <v>18</v>
      </c>
      <c r="LX152" s="44">
        <f>IF(LW152="","",LW151+LY151-LW152)</f>
        <v>3</v>
      </c>
      <c r="LY152" s="44">
        <v>4</v>
      </c>
      <c r="LZ152" s="43"/>
      <c r="MA152" s="43">
        <f>IF(LS152="","",MA151)</f>
        <v>1100</v>
      </c>
      <c r="MB152" s="44">
        <f>IF(MA152="","",LX152*MA152)</f>
        <v>3300</v>
      </c>
      <c r="MC152" s="45">
        <f>IF(MB152="","",MB152/(LT152*100))</f>
        <v>0.31428571428571428</v>
      </c>
      <c r="MD152" s="35"/>
      <c r="ME152" s="27"/>
      <c r="MF152" s="51">
        <f>IF($A152="","",$A152)</f>
        <v>46062</v>
      </c>
      <c r="MG152" s="44">
        <v>9786</v>
      </c>
      <c r="MH152" s="69">
        <f>IF(MG152="","",MG152-MG151)</f>
        <v>23</v>
      </c>
      <c r="MI152" s="44">
        <v>417</v>
      </c>
      <c r="MJ152" s="44">
        <f>IF(MI152="","",MI152-MI151)</f>
        <v>1</v>
      </c>
      <c r="MK152" s="44">
        <v>48</v>
      </c>
      <c r="ML152" s="44">
        <f>IF(MK152="","",MK151+MM151-MK152)</f>
        <v>1</v>
      </c>
      <c r="MM152" s="44">
        <v>0</v>
      </c>
      <c r="MN152" s="43"/>
      <c r="MO152" s="43">
        <f>IF(MG152="","",MO151)</f>
        <v>1100</v>
      </c>
      <c r="MP152" s="44">
        <f>IF(MO152="","",ML152*MO152)</f>
        <v>1100</v>
      </c>
      <c r="MQ152" s="45">
        <f>IF(MP152="","",MP152/(MH152*100))</f>
        <v>0.47826086956521741</v>
      </c>
      <c r="MR152" s="35"/>
      <c r="MS152" s="27"/>
      <c r="MT152" s="51">
        <f>IF($A152="","",$A152)</f>
        <v>46062</v>
      </c>
      <c r="MU152" s="44">
        <v>11710</v>
      </c>
      <c r="MV152" s="69">
        <f>IF(MU152="","",MU152-MU151)</f>
        <v>40</v>
      </c>
      <c r="MW152" s="44">
        <v>454</v>
      </c>
      <c r="MX152" s="44">
        <f>IF(MW152="","",MW152-MW151)</f>
        <v>6</v>
      </c>
      <c r="MY152" s="44">
        <v>9</v>
      </c>
      <c r="MZ152" s="44">
        <f>IF(MY152="","",MY151+NA151-MY152)</f>
        <v>6</v>
      </c>
      <c r="NA152" s="44">
        <v>7</v>
      </c>
      <c r="NB152" s="43"/>
      <c r="NC152" s="43">
        <f>IF(MU152="","",NC151)</f>
        <v>1500</v>
      </c>
      <c r="ND152" s="44">
        <f>IF(NC152="","",MZ152*NC152)</f>
        <v>9000</v>
      </c>
      <c r="NE152" s="45">
        <f>IF(ND152="","",ND152/(MV152*100))</f>
        <v>2.25</v>
      </c>
      <c r="NF152" s="104" t="s">
        <v>1031</v>
      </c>
      <c r="NG152" s="27"/>
      <c r="NH152" s="51">
        <f>IF($A152="","",$A152)</f>
        <v>46062</v>
      </c>
      <c r="NI152" s="44">
        <v>13420</v>
      </c>
      <c r="NJ152" s="44">
        <f>IF(NI152="","",NI152-NI151)</f>
        <v>61</v>
      </c>
      <c r="NK152" s="44">
        <v>232</v>
      </c>
      <c r="NL152" s="44">
        <f>IF(NK152="","",NK152-NK151)</f>
        <v>1</v>
      </c>
      <c r="NM152" s="44">
        <v>32</v>
      </c>
      <c r="NN152" s="44">
        <f>IF(NM152="","",NM151+NO151-NM152)</f>
        <v>1</v>
      </c>
      <c r="NO152" s="44">
        <v>1</v>
      </c>
      <c r="NP152" s="43"/>
      <c r="NQ152" s="43">
        <f>IF(NI152="","",NQ151)</f>
        <v>1100</v>
      </c>
      <c r="NR152" s="44">
        <f>IF(NQ152="","",NN152*NQ152)</f>
        <v>1100</v>
      </c>
      <c r="NS152" s="45">
        <f>IF(NR152="","",NR152/(NJ152*100))</f>
        <v>0.18032786885245902</v>
      </c>
      <c r="NT152" s="35"/>
    </row>
    <row r="153" spans="1:384" ht="15" customHeight="1" thickTop="1" x14ac:dyDescent="0.2">
      <c r="A153" s="38"/>
      <c r="B153" s="39"/>
      <c r="C153" s="40"/>
      <c r="D153" s="40"/>
      <c r="E153" s="41"/>
      <c r="F153" s="41"/>
      <c r="G153" s="40"/>
      <c r="H153" s="42"/>
      <c r="I153" s="44"/>
      <c r="J153" s="44"/>
      <c r="K153" s="44"/>
      <c r="L153" s="44"/>
      <c r="M153" s="44"/>
      <c r="N153" s="44"/>
      <c r="O153" s="44"/>
      <c r="P153" s="43"/>
      <c r="Q153" s="43"/>
      <c r="R153" s="44"/>
      <c r="S153" s="45"/>
      <c r="T153" s="35"/>
      <c r="U153" s="27"/>
      <c r="V153" s="51"/>
      <c r="W153" s="44"/>
      <c r="X153" s="44"/>
      <c r="Y153" s="44"/>
      <c r="Z153" s="44"/>
      <c r="AA153" s="44"/>
      <c r="AB153" s="44"/>
      <c r="AC153" s="44"/>
      <c r="AD153" s="43"/>
      <c r="AE153" s="43"/>
      <c r="AF153" s="44"/>
      <c r="AG153" s="45"/>
      <c r="AH153" s="35"/>
      <c r="AI153" s="27"/>
      <c r="AJ153" s="51"/>
      <c r="AK153" s="44"/>
      <c r="AL153" s="44"/>
      <c r="AM153" s="44"/>
      <c r="AN153" s="44"/>
      <c r="AO153" s="44"/>
      <c r="AP153" s="44"/>
      <c r="AQ153" s="44"/>
      <c r="AR153" s="43"/>
      <c r="AS153" s="43"/>
      <c r="AT153" s="44"/>
      <c r="AU153" s="45"/>
      <c r="AV153" s="35"/>
      <c r="AW153" s="27"/>
      <c r="AX153" s="51"/>
      <c r="AY153" s="44"/>
      <c r="AZ153" s="44"/>
      <c r="BA153" s="44"/>
      <c r="BB153" s="44"/>
      <c r="BC153" s="44"/>
      <c r="BD153" s="44"/>
      <c r="BE153" s="44"/>
      <c r="BF153" s="43"/>
      <c r="BG153" s="43"/>
      <c r="BH153" s="44"/>
      <c r="BI153" s="45"/>
      <c r="BJ153" s="35"/>
      <c r="BK153" s="50"/>
      <c r="BL153" s="46"/>
      <c r="BM153" s="44">
        <v>13203</v>
      </c>
      <c r="BN153" s="44">
        <f t="shared" si="691"/>
        <v>25</v>
      </c>
      <c r="BO153" s="44">
        <v>692</v>
      </c>
      <c r="BP153" s="44">
        <f t="shared" si="692"/>
        <v>2</v>
      </c>
      <c r="BQ153" s="44">
        <v>22</v>
      </c>
      <c r="BR153" s="44">
        <f t="shared" si="693"/>
        <v>-8</v>
      </c>
      <c r="BS153" s="25"/>
      <c r="BT153" s="60" t="str">
        <f t="shared" si="694"/>
        <v>ラブブマスコット</v>
      </c>
      <c r="BU153" s="67">
        <f t="shared" si="695"/>
        <v>250</v>
      </c>
      <c r="BV153" s="44">
        <f t="shared" si="696"/>
        <v>-2000</v>
      </c>
      <c r="BW153" s="45">
        <f t="shared" si="697"/>
        <v>-0.8</v>
      </c>
      <c r="BX153" s="35"/>
      <c r="BY153" s="27"/>
      <c r="BZ153" s="46"/>
      <c r="CA153" s="44">
        <v>3143</v>
      </c>
      <c r="CB153" s="44">
        <f t="shared" si="698"/>
        <v>25</v>
      </c>
      <c r="CC153" s="44">
        <v>111</v>
      </c>
      <c r="CD153" s="44">
        <f t="shared" si="699"/>
        <v>0</v>
      </c>
      <c r="CE153" s="44">
        <v>52</v>
      </c>
      <c r="CF153" s="44">
        <f t="shared" si="700"/>
        <v>0</v>
      </c>
      <c r="CG153" s="25">
        <v>0</v>
      </c>
      <c r="CH153" s="60" t="str">
        <f t="shared" si="701"/>
        <v>ゲームアーク</v>
      </c>
      <c r="CI153" s="67">
        <f t="shared" si="702"/>
        <v>0</v>
      </c>
      <c r="CJ153" s="44">
        <f t="shared" si="703"/>
        <v>0</v>
      </c>
      <c r="CK153" s="45">
        <f t="shared" si="704"/>
        <v>0</v>
      </c>
      <c r="CL153" s="35"/>
      <c r="CM153" s="27"/>
      <c r="CN153" s="46"/>
      <c r="CO153" s="44">
        <v>3997</v>
      </c>
      <c r="CP153" s="44">
        <f t="shared" si="705"/>
        <v>139</v>
      </c>
      <c r="CQ153" s="44">
        <v>101</v>
      </c>
      <c r="CR153" s="44">
        <f t="shared" si="706"/>
        <v>6</v>
      </c>
      <c r="CS153" s="44">
        <v>5</v>
      </c>
      <c r="CT153" s="44">
        <f t="shared" si="707"/>
        <v>6</v>
      </c>
      <c r="CU153" s="25">
        <v>8</v>
      </c>
      <c r="CV153" s="60" t="str">
        <f t="shared" si="708"/>
        <v>サンリオボアバンスクリップ</v>
      </c>
      <c r="CW153" s="67">
        <f t="shared" si="709"/>
        <v>1100</v>
      </c>
      <c r="CX153" s="44">
        <f t="shared" si="710"/>
        <v>6600</v>
      </c>
      <c r="CY153" s="45">
        <f t="shared" si="711"/>
        <v>0.47482014388489208</v>
      </c>
      <c r="CZ153" s="35" t="s">
        <v>989</v>
      </c>
      <c r="DA153" s="58"/>
      <c r="DB153" s="46"/>
      <c r="DC153" s="44">
        <v>9342</v>
      </c>
      <c r="DD153" s="44">
        <f t="shared" si="712"/>
        <v>37</v>
      </c>
      <c r="DE153" s="44">
        <v>453</v>
      </c>
      <c r="DF153" s="44">
        <f t="shared" si="713"/>
        <v>1</v>
      </c>
      <c r="DG153" s="44">
        <v>7</v>
      </c>
      <c r="DH153" s="44">
        <f t="shared" si="714"/>
        <v>1</v>
      </c>
      <c r="DI153" s="25">
        <v>4</v>
      </c>
      <c r="DJ153" s="60" t="str">
        <f t="shared" si="715"/>
        <v>サンリオボアバンスクリップ</v>
      </c>
      <c r="DK153" s="67">
        <f t="shared" si="716"/>
        <v>1100</v>
      </c>
      <c r="DL153" s="44">
        <f t="shared" si="717"/>
        <v>1100</v>
      </c>
      <c r="DM153" s="45">
        <f t="shared" si="718"/>
        <v>0.29729729729729731</v>
      </c>
      <c r="DN153" s="35"/>
      <c r="DO153" s="27"/>
      <c r="DP153" s="46"/>
      <c r="DQ153" s="44">
        <v>3717</v>
      </c>
      <c r="DR153" s="44">
        <f t="shared" si="719"/>
        <v>6</v>
      </c>
      <c r="DS153" s="44">
        <v>123</v>
      </c>
      <c r="DT153" s="44">
        <f t="shared" si="720"/>
        <v>0</v>
      </c>
      <c r="DU153" s="44">
        <v>13</v>
      </c>
      <c r="DV153" s="44">
        <f t="shared" si="721"/>
        <v>0</v>
      </c>
      <c r="DW153" s="25">
        <v>0</v>
      </c>
      <c r="DX153" s="60" t="str">
        <f t="shared" si="722"/>
        <v>モンチッチマスコット</v>
      </c>
      <c r="DY153" s="67">
        <f t="shared" si="723"/>
        <v>0</v>
      </c>
      <c r="DZ153" s="44">
        <f t="shared" si="724"/>
        <v>0</v>
      </c>
      <c r="EA153" s="45">
        <f t="shared" si="725"/>
        <v>0</v>
      </c>
      <c r="EB153" s="35"/>
      <c r="EC153" s="27"/>
      <c r="ED153" s="51" t="str">
        <f t="shared" si="686"/>
        <v/>
      </c>
      <c r="EE153" s="44"/>
      <c r="EF153" s="44"/>
      <c r="EG153" s="44"/>
      <c r="EH153" s="44"/>
      <c r="EI153" s="44"/>
      <c r="EJ153" s="44"/>
      <c r="EK153" s="44"/>
      <c r="EL153" s="43"/>
      <c r="EM153" s="43"/>
      <c r="EN153" s="44"/>
      <c r="EO153" s="45"/>
      <c r="EP153" s="35"/>
      <c r="EQ153" s="27"/>
      <c r="ER153" s="51"/>
      <c r="ES153" s="44"/>
      <c r="ET153" s="44"/>
      <c r="EU153" s="44"/>
      <c r="EV153" s="44"/>
      <c r="EW153" s="44"/>
      <c r="EX153" s="44"/>
      <c r="EY153" s="44"/>
      <c r="EZ153" s="43"/>
      <c r="FA153" s="43"/>
      <c r="FB153" s="44"/>
      <c r="FC153" s="45"/>
      <c r="FD153" s="35"/>
      <c r="FE153" s="27"/>
      <c r="FF153" s="51"/>
      <c r="FG153" s="44"/>
      <c r="FH153" s="44"/>
      <c r="FI153" s="44"/>
      <c r="FJ153" s="44"/>
      <c r="FK153" s="44"/>
      <c r="FL153" s="44"/>
      <c r="FM153" s="44"/>
      <c r="FN153" s="43"/>
      <c r="FO153" s="43"/>
      <c r="FP153" s="44"/>
      <c r="FQ153" s="45"/>
      <c r="FR153" s="35"/>
      <c r="FS153" s="27"/>
      <c r="FT153" s="51"/>
      <c r="FU153" s="44"/>
      <c r="FV153" s="44"/>
      <c r="FW153" s="44"/>
      <c r="FX153" s="44"/>
      <c r="FY153" s="44"/>
      <c r="FZ153" s="44"/>
      <c r="GA153" s="44"/>
      <c r="GB153" s="43"/>
      <c r="GC153" s="43"/>
      <c r="GD153" s="44"/>
      <c r="GE153" s="45"/>
      <c r="GF153" s="35"/>
      <c r="GG153" s="65"/>
      <c r="GH153" s="51"/>
      <c r="GI153" s="44"/>
      <c r="GJ153" s="44"/>
      <c r="GK153" s="44"/>
      <c r="GL153" s="44"/>
      <c r="GM153" s="44"/>
      <c r="GN153" s="44"/>
      <c r="GO153" s="44"/>
      <c r="GP153" s="43"/>
      <c r="GQ153" s="43"/>
      <c r="GR153" s="44"/>
      <c r="GS153" s="45"/>
      <c r="GT153" s="35"/>
      <c r="GU153" s="27"/>
      <c r="GV153" s="51"/>
      <c r="GW153" s="44"/>
      <c r="GX153" s="69"/>
      <c r="GY153" s="44"/>
      <c r="GZ153" s="44"/>
      <c r="HA153" s="44"/>
      <c r="HB153" s="44"/>
      <c r="HC153" s="44"/>
      <c r="HD153" s="43"/>
      <c r="HE153" s="43"/>
      <c r="HF153" s="44"/>
      <c r="HG153" s="45"/>
      <c r="HH153" s="35"/>
      <c r="HI153" s="27"/>
      <c r="HJ153" s="51"/>
      <c r="HK153" s="44"/>
      <c r="HL153" s="69"/>
      <c r="HM153" s="44"/>
      <c r="HN153" s="44"/>
      <c r="HO153" s="44"/>
      <c r="HP153" s="44"/>
      <c r="HQ153" s="44"/>
      <c r="HR153" s="43"/>
      <c r="HS153" s="43"/>
      <c r="HT153" s="44"/>
      <c r="HU153" s="45"/>
      <c r="HV153" s="35"/>
      <c r="HW153" s="61"/>
      <c r="HX153" s="46"/>
      <c r="HY153" s="44"/>
      <c r="HZ153" s="44" t="str">
        <f t="shared" si="726"/>
        <v/>
      </c>
      <c r="IA153" s="44"/>
      <c r="IB153" s="44" t="str">
        <f t="shared" si="727"/>
        <v/>
      </c>
      <c r="IC153" s="44">
        <v>8</v>
      </c>
      <c r="ID153" s="44">
        <f t="shared" si="728"/>
        <v>3</v>
      </c>
      <c r="IE153" s="25">
        <v>0</v>
      </c>
      <c r="IF153" s="60" t="str">
        <f>IF(HY151="","",IF149)</f>
        <v>アンパンおべんとパズル</v>
      </c>
      <c r="IG153" s="67">
        <f>IF(HY151="","",IG149)</f>
        <v>1100</v>
      </c>
      <c r="IH153" s="44">
        <f t="shared" si="729"/>
        <v>3300</v>
      </c>
      <c r="II153" s="45">
        <f>IF(ID153="","",IH153/(HZ152*100))</f>
        <v>0.11224489795918367</v>
      </c>
      <c r="IJ153" s="35"/>
      <c r="IL153" s="46"/>
      <c r="IM153" s="44">
        <v>2077</v>
      </c>
      <c r="IN153" s="44">
        <f t="shared" si="730"/>
        <v>21</v>
      </c>
      <c r="IO153" s="44">
        <v>47</v>
      </c>
      <c r="IP153" s="44">
        <f t="shared" si="731"/>
        <v>1</v>
      </c>
      <c r="IQ153" s="44">
        <v>55</v>
      </c>
      <c r="IR153" s="44">
        <f t="shared" si="732"/>
        <v>1</v>
      </c>
      <c r="IS153" s="25">
        <v>6</v>
      </c>
      <c r="IT153" s="60" t="str">
        <f t="shared" si="733"/>
        <v>ゲームアーク</v>
      </c>
      <c r="IU153" s="67">
        <f t="shared" si="734"/>
        <v>600</v>
      </c>
      <c r="IV153" s="44">
        <f t="shared" si="735"/>
        <v>600</v>
      </c>
      <c r="IW153" s="45">
        <f t="shared" si="736"/>
        <v>0.2857142857142857</v>
      </c>
      <c r="IX153" s="35"/>
      <c r="IY153" s="33"/>
      <c r="IZ153" s="46"/>
      <c r="JA153" s="44">
        <v>7144</v>
      </c>
      <c r="JB153" s="44">
        <f t="shared" si="737"/>
        <v>32</v>
      </c>
      <c r="JC153" s="44">
        <v>182</v>
      </c>
      <c r="JD153" s="44">
        <f t="shared" si="738"/>
        <v>2</v>
      </c>
      <c r="JE153" s="44">
        <v>24</v>
      </c>
      <c r="JF153" s="44">
        <f t="shared" si="739"/>
        <v>2</v>
      </c>
      <c r="JG153" s="25">
        <v>0</v>
      </c>
      <c r="JH153" s="60" t="str">
        <f t="shared" si="740"/>
        <v>ラブブマスコット</v>
      </c>
      <c r="JI153" s="67">
        <f t="shared" si="740"/>
        <v>0</v>
      </c>
      <c r="JJ153" s="44">
        <f t="shared" si="741"/>
        <v>0</v>
      </c>
      <c r="JK153" s="45">
        <f t="shared" si="742"/>
        <v>0</v>
      </c>
      <c r="JL153" s="35"/>
      <c r="JM153" s="27"/>
      <c r="JN153" s="46"/>
      <c r="JO153" s="44">
        <v>5170</v>
      </c>
      <c r="JP153" s="44">
        <f t="shared" si="743"/>
        <v>56</v>
      </c>
      <c r="JQ153" s="44">
        <v>372</v>
      </c>
      <c r="JR153" s="44">
        <f t="shared" si="744"/>
        <v>8</v>
      </c>
      <c r="JS153" s="44">
        <v>90</v>
      </c>
      <c r="JT153" s="44">
        <f t="shared" si="745"/>
        <v>7</v>
      </c>
      <c r="JU153" s="25">
        <v>0</v>
      </c>
      <c r="JV153" s="60" t="str">
        <f t="shared" si="746"/>
        <v>アングリーキーホルダー</v>
      </c>
      <c r="JW153" s="67">
        <f t="shared" si="746"/>
        <v>200</v>
      </c>
      <c r="JX153" s="44">
        <f t="shared" si="747"/>
        <v>1400</v>
      </c>
      <c r="JY153" s="45">
        <f t="shared" si="748"/>
        <v>0.25</v>
      </c>
      <c r="JZ153" s="35"/>
      <c r="KA153" s="61"/>
      <c r="KB153" s="46"/>
      <c r="KC153" s="44">
        <v>8493</v>
      </c>
      <c r="KD153" s="44">
        <f t="shared" si="749"/>
        <v>25</v>
      </c>
      <c r="KE153" s="44">
        <v>498</v>
      </c>
      <c r="KF153" s="44">
        <f t="shared" si="750"/>
        <v>1</v>
      </c>
      <c r="KG153" s="44">
        <v>106</v>
      </c>
      <c r="KH153" s="44">
        <f t="shared" si="751"/>
        <v>1</v>
      </c>
      <c r="KI153" s="25">
        <v>0</v>
      </c>
      <c r="KJ153" s="60" t="str">
        <f t="shared" si="752"/>
        <v>AIモンスターラバー</v>
      </c>
      <c r="KK153" s="67">
        <f t="shared" si="753"/>
        <v>250</v>
      </c>
      <c r="KL153" s="44">
        <f t="shared" si="754"/>
        <v>250</v>
      </c>
      <c r="KM153" s="45">
        <f t="shared" si="755"/>
        <v>0.1</v>
      </c>
      <c r="KN153" s="35"/>
      <c r="KO153" s="27"/>
      <c r="KP153" s="46"/>
      <c r="KQ153" s="44">
        <v>6609</v>
      </c>
      <c r="KR153" s="44">
        <f t="shared" si="756"/>
        <v>25</v>
      </c>
      <c r="KS153" s="44">
        <v>303</v>
      </c>
      <c r="KT153" s="44">
        <f t="shared" si="757"/>
        <v>1</v>
      </c>
      <c r="KU153" s="44">
        <v>12</v>
      </c>
      <c r="KV153" s="44">
        <f t="shared" si="758"/>
        <v>-2</v>
      </c>
      <c r="KW153" s="25">
        <v>8</v>
      </c>
      <c r="KX153" s="60" t="str">
        <f t="shared" si="759"/>
        <v>サンリオホワイトマスコット</v>
      </c>
      <c r="KY153" s="67">
        <f t="shared" si="760"/>
        <v>0</v>
      </c>
      <c r="KZ153" s="44">
        <f t="shared" si="761"/>
        <v>0</v>
      </c>
      <c r="LA153" s="45">
        <f t="shared" si="762"/>
        <v>0</v>
      </c>
      <c r="LB153" s="35" t="s">
        <v>268</v>
      </c>
      <c r="LC153" s="27"/>
      <c r="LD153" s="51">
        <f>IF(A149="","",A149)</f>
        <v>46048</v>
      </c>
      <c r="LE153" s="43">
        <v>75267</v>
      </c>
      <c r="LF153" s="93">
        <f>IF(LE153="","",LE153-LE150)</f>
        <v>779</v>
      </c>
      <c r="LG153" s="43">
        <v>445</v>
      </c>
      <c r="LH153" s="43">
        <f t="shared" si="688"/>
        <v>0</v>
      </c>
      <c r="LI153" s="43">
        <v>2</v>
      </c>
      <c r="LJ153" s="87">
        <f t="shared" si="689"/>
        <v>0</v>
      </c>
      <c r="LK153" s="43">
        <v>0</v>
      </c>
      <c r="LL153" s="64" t="str">
        <f>IF(LE153="","",LL150)</f>
        <v>スヌーピーぬいぐるみ、コキンちゃん</v>
      </c>
      <c r="LM153" s="47">
        <f>IF(LF153="","",LM150)</f>
        <v>1000</v>
      </c>
      <c r="LN153" s="87">
        <f t="shared" si="690"/>
        <v>0</v>
      </c>
      <c r="LO153" s="54"/>
      <c r="LP153" s="35"/>
      <c r="LQ153" s="27"/>
      <c r="LR153" s="51" t="str">
        <f t="shared" si="687"/>
        <v/>
      </c>
      <c r="LS153" s="44"/>
      <c r="LT153" s="44"/>
      <c r="LU153" s="44"/>
      <c r="LV153" s="44"/>
      <c r="LW153" s="44"/>
      <c r="LX153" s="44"/>
      <c r="LY153" s="44"/>
      <c r="LZ153" s="43"/>
      <c r="MA153" s="43"/>
      <c r="MB153" s="44"/>
      <c r="MC153" s="45"/>
      <c r="MD153" s="35"/>
      <c r="ME153" s="27"/>
      <c r="MF153" s="51"/>
      <c r="MG153" s="44"/>
      <c r="MH153" s="69"/>
      <c r="MI153" s="44"/>
      <c r="MJ153" s="44"/>
      <c r="MK153" s="44"/>
      <c r="ML153" s="44"/>
      <c r="MM153" s="44"/>
      <c r="MN153" s="43"/>
      <c r="MO153" s="43"/>
      <c r="MP153" s="44"/>
      <c r="MQ153" s="45"/>
      <c r="MR153" s="35"/>
      <c r="MS153" s="27"/>
      <c r="MT153" s="51"/>
      <c r="MU153" s="44"/>
      <c r="MV153" s="69"/>
      <c r="MW153" s="44"/>
      <c r="MX153" s="44"/>
      <c r="MY153" s="44"/>
      <c r="MZ153" s="44"/>
      <c r="NA153" s="44"/>
      <c r="NB153" s="43"/>
      <c r="NC153" s="43"/>
      <c r="ND153" s="44"/>
      <c r="NE153" s="45"/>
      <c r="NF153" s="35"/>
      <c r="NG153" s="27"/>
      <c r="NH153" s="51"/>
      <c r="NI153" s="44"/>
      <c r="NJ153" s="44"/>
      <c r="NK153" s="44"/>
      <c r="NL153" s="44"/>
      <c r="NM153" s="44"/>
      <c r="NN153" s="44"/>
      <c r="NO153" s="44"/>
      <c r="NP153" s="43"/>
      <c r="NQ153" s="43"/>
      <c r="NR153" s="44"/>
      <c r="NS153" s="45"/>
      <c r="NT153" s="35"/>
    </row>
    <row r="154" spans="1:384" ht="15" customHeight="1" thickBot="1" x14ac:dyDescent="0.25">
      <c r="A154" s="94"/>
      <c r="B154" s="39" t="str">
        <f>IF(A154="","",SUM(J154,LF168,AL154,ET154,AZ154,EF154,LT154,NJ154,MV154,MH154,X154)+SUM(DR175:DR178,GJ154,GX154,HL154,FH154,FV154)+SUM(HZ175:HZ176)+SUM(IN175:IN178)+SUM(CP175:CP178)+SUM(CB175:CB178)+SUM(BN175:BN178)+SUM(DD175:DD178)+SUM(JB175:JB178)+SUM(JP175:JP178)+SUM(KD175:KD178)+SUM(KR175:KR178))</f>
        <v/>
      </c>
      <c r="C154" s="40" t="str">
        <f>IF(A154="","",SUM(J154,X154,AL154,AZ154)+SUM(BN175:BN178)+SUM(CB175:CB178)+SUM(CP175:CP178))</f>
        <v/>
      </c>
      <c r="D154" s="40" t="str">
        <f>IF(A154="","",SUM(EF154,ET154)+SUM(DD175:DD178)+SUM(DR175:DR178))</f>
        <v/>
      </c>
      <c r="E154" s="41" t="str">
        <f>IF(A154="","",SUM(NJ154,MV154,MH154,LF168,LT154)+SUM(JB175:JB178)+SUM(JP175:JP178)+SUM(KD175:KD178)+SUM(KR175:KR178))</f>
        <v/>
      </c>
      <c r="F154" s="41" t="str">
        <f>IF(A154="","",SUM(GJ154,GX154,HL154)+SUM(IN175:IN178)+SUM(HZ175:HZ176))</f>
        <v/>
      </c>
      <c r="G154" s="40" t="str">
        <f>IF(A154="","",SUM(FH154,FV154))</f>
        <v/>
      </c>
      <c r="H154" s="42"/>
      <c r="I154" s="44"/>
      <c r="J154" s="44" t="str">
        <f t="shared" ref="J154:J160" si="763">IF(I154="","",I154-I153)</f>
        <v/>
      </c>
      <c r="K154" s="44"/>
      <c r="L154" s="44" t="str">
        <f t="shared" ref="L154:L160" si="764">IF(K154="","",K154-K153)</f>
        <v/>
      </c>
      <c r="M154" s="44"/>
      <c r="N154" s="44" t="str">
        <f t="shared" ref="N154:N160" si="765">IF(M154="","",M153+O153-M154)</f>
        <v/>
      </c>
      <c r="O154" s="44"/>
      <c r="P154" s="43"/>
      <c r="Q154" s="43" t="str">
        <f t="shared" ref="Q154:Q160" si="766">IF(I154="","",Q153)</f>
        <v/>
      </c>
      <c r="R154" s="44" t="str">
        <f t="shared" ref="R154:R160" si="767">IF(Q154="","",N154*Q154)</f>
        <v/>
      </c>
      <c r="S154" s="45" t="str">
        <f t="shared" ref="S154:S160" si="768">IF(R154="","",R154/(J154*100))</f>
        <v/>
      </c>
      <c r="T154" s="35"/>
      <c r="U154" s="27"/>
      <c r="V154" s="51" t="str">
        <f t="shared" ref="V154:V167" si="769">IF($A154="","",$A154)</f>
        <v/>
      </c>
      <c r="W154" s="44"/>
      <c r="X154" s="44" t="str">
        <f t="shared" ref="X154:X160" si="770">IF(W154="","",W154-W153)</f>
        <v/>
      </c>
      <c r="Y154" s="44"/>
      <c r="Z154" s="44" t="str">
        <f t="shared" ref="Z154:Z160" si="771">IF(Y154="","",Y154-Y153)</f>
        <v/>
      </c>
      <c r="AA154" s="44"/>
      <c r="AB154" s="44" t="str">
        <f t="shared" ref="AB154:AB160" si="772">IF(AA154="","",AA153+AC153-AA154)</f>
        <v/>
      </c>
      <c r="AC154" s="44"/>
      <c r="AD154" s="43"/>
      <c r="AE154" s="43" t="str">
        <f t="shared" ref="AE154:AE160" si="773">IF(W154="","",AE153)</f>
        <v/>
      </c>
      <c r="AF154" s="44" t="str">
        <f t="shared" ref="AF154:AF160" si="774">IF(AE154="","",AB154*AE154)</f>
        <v/>
      </c>
      <c r="AG154" s="45" t="str">
        <f t="shared" ref="AG154:AG160" si="775">IF(AF154="","",AF154/(X154*100))</f>
        <v/>
      </c>
      <c r="AH154" s="35"/>
      <c r="AI154" s="27"/>
      <c r="AJ154" s="51" t="str">
        <f t="shared" ref="AJ154:AJ167" si="776">IF($A154="","",$A154)</f>
        <v/>
      </c>
      <c r="AK154" s="44"/>
      <c r="AL154" s="44" t="str">
        <f t="shared" ref="AL154:AL160" si="777">IF(AK154="","",AK154-AK153)</f>
        <v/>
      </c>
      <c r="AM154" s="44"/>
      <c r="AN154" s="44" t="str">
        <f t="shared" ref="AN154:AN160" si="778">IF(AM154="","",AM154-AM153)</f>
        <v/>
      </c>
      <c r="AO154" s="44"/>
      <c r="AP154" s="44" t="str">
        <f t="shared" ref="AP154:AP160" si="779">IF(AO154="","",AO153+AQ153-AO154)</f>
        <v/>
      </c>
      <c r="AQ154" s="44"/>
      <c r="AR154" s="43"/>
      <c r="AS154" s="43" t="str">
        <f t="shared" ref="AS154:AS160" si="780">IF(AK154="","",AS153)</f>
        <v/>
      </c>
      <c r="AT154" s="44" t="str">
        <f t="shared" ref="AT154:AT160" si="781">IF(AS154="","",AP154*AS154)</f>
        <v/>
      </c>
      <c r="AU154" s="45" t="str">
        <f t="shared" ref="AU154:AU160" si="782">IF(AT154="","",AT154/(AL154*100))</f>
        <v/>
      </c>
      <c r="AV154" s="35"/>
      <c r="AW154" s="27"/>
      <c r="AX154" s="51" t="str">
        <f t="shared" ref="AX154:AX167" si="783">IF($A154="","",$A154)</f>
        <v/>
      </c>
      <c r="AY154" s="44"/>
      <c r="AZ154" s="44" t="str">
        <f t="shared" ref="AZ154:AZ160" si="784">IF(AY154="","",AY154-AY153)</f>
        <v/>
      </c>
      <c r="BA154" s="44"/>
      <c r="BB154" s="44" t="str">
        <f t="shared" ref="BB154:BB160" si="785">IF(BA154="","",BA154-BA153)</f>
        <v/>
      </c>
      <c r="BC154" s="44"/>
      <c r="BD154" s="44" t="str">
        <f t="shared" ref="BD154:BD160" si="786">IF(BC154="","",BC153+BE153-BC154)</f>
        <v/>
      </c>
      <c r="BE154" s="44"/>
      <c r="BF154" s="43"/>
      <c r="BG154" s="43" t="str">
        <f t="shared" ref="BG154:BG160" si="787">IF(AY154="","",BG153)</f>
        <v/>
      </c>
      <c r="BH154" s="44" t="str">
        <f t="shared" ref="BH154:BH160" si="788">IF(BG154="","",BD154*BG154)</f>
        <v/>
      </c>
      <c r="BI154" s="45" t="str">
        <f t="shared" ref="BI154:BI160" si="789">IF(BH154="","",BH154/(AZ154*100))</f>
        <v/>
      </c>
      <c r="BJ154" s="35"/>
      <c r="BK154" s="50"/>
      <c r="BL154" s="74"/>
      <c r="BM154" s="75">
        <v>15111</v>
      </c>
      <c r="BN154" s="75">
        <f t="shared" si="691"/>
        <v>103</v>
      </c>
      <c r="BO154" s="75">
        <v>776</v>
      </c>
      <c r="BP154" s="75">
        <f t="shared" si="692"/>
        <v>9</v>
      </c>
      <c r="BQ154" s="75">
        <v>151</v>
      </c>
      <c r="BR154" s="75">
        <f t="shared" si="693"/>
        <v>-41</v>
      </c>
      <c r="BS154" s="75"/>
      <c r="BT154" s="77" t="str">
        <f t="shared" si="694"/>
        <v>ＡＩモンスターラバー</v>
      </c>
      <c r="BU154" s="78">
        <f t="shared" si="695"/>
        <v>198</v>
      </c>
      <c r="BV154" s="75">
        <f t="shared" si="696"/>
        <v>-8118</v>
      </c>
      <c r="BW154" s="79">
        <f t="shared" si="697"/>
        <v>-0.78815533980582519</v>
      </c>
      <c r="BX154" s="35"/>
      <c r="BY154" s="27"/>
      <c r="BZ154" s="74"/>
      <c r="CA154" s="75">
        <v>2681</v>
      </c>
      <c r="CB154" s="75">
        <f t="shared" si="698"/>
        <v>8</v>
      </c>
      <c r="CC154" s="75">
        <v>40</v>
      </c>
      <c r="CD154" s="75">
        <f t="shared" si="699"/>
        <v>1</v>
      </c>
      <c r="CE154" s="75">
        <v>19</v>
      </c>
      <c r="CF154" s="75">
        <f t="shared" si="700"/>
        <v>1</v>
      </c>
      <c r="CG154" s="75">
        <v>8</v>
      </c>
      <c r="CH154" s="77" t="str">
        <f t="shared" si="701"/>
        <v>キティでかぱっちん</v>
      </c>
      <c r="CI154" s="78">
        <f t="shared" si="702"/>
        <v>286</v>
      </c>
      <c r="CJ154" s="75">
        <f t="shared" si="703"/>
        <v>286</v>
      </c>
      <c r="CK154" s="79">
        <f t="shared" si="704"/>
        <v>0.35749999999999998</v>
      </c>
      <c r="CL154" s="35" t="s">
        <v>991</v>
      </c>
      <c r="CM154" s="27"/>
      <c r="CN154" s="74"/>
      <c r="CO154" s="75">
        <v>2451</v>
      </c>
      <c r="CP154" s="75">
        <f t="shared" si="705"/>
        <v>44</v>
      </c>
      <c r="CQ154" s="75">
        <v>20</v>
      </c>
      <c r="CR154" s="75">
        <f t="shared" si="706"/>
        <v>2</v>
      </c>
      <c r="CS154" s="75">
        <v>6</v>
      </c>
      <c r="CT154" s="75">
        <f t="shared" si="707"/>
        <v>2</v>
      </c>
      <c r="CU154" s="75">
        <v>6</v>
      </c>
      <c r="CV154" s="77" t="str">
        <f t="shared" si="708"/>
        <v>モンチッチフェイスポーチ</v>
      </c>
      <c r="CW154" s="78">
        <f t="shared" si="709"/>
        <v>1100</v>
      </c>
      <c r="CX154" s="75">
        <f t="shared" si="710"/>
        <v>2200</v>
      </c>
      <c r="CY154" s="79">
        <f t="shared" si="711"/>
        <v>0.5</v>
      </c>
      <c r="CZ154" s="35"/>
      <c r="DA154" s="58"/>
      <c r="DB154" s="74"/>
      <c r="DC154" s="75">
        <v>7257</v>
      </c>
      <c r="DD154" s="75">
        <f t="shared" si="712"/>
        <v>12</v>
      </c>
      <c r="DE154" s="75">
        <v>407</v>
      </c>
      <c r="DF154" s="75">
        <f t="shared" si="713"/>
        <v>1</v>
      </c>
      <c r="DG154" s="75">
        <v>45</v>
      </c>
      <c r="DH154" s="75">
        <f t="shared" si="714"/>
        <v>13</v>
      </c>
      <c r="DI154" s="75">
        <v>-31</v>
      </c>
      <c r="DJ154" s="77" t="str">
        <f t="shared" si="715"/>
        <v>アングリーキーホルダー</v>
      </c>
      <c r="DK154" s="78">
        <f t="shared" si="716"/>
        <v>198</v>
      </c>
      <c r="DL154" s="75">
        <f t="shared" si="717"/>
        <v>2574</v>
      </c>
      <c r="DM154" s="79">
        <f t="shared" si="718"/>
        <v>2.145</v>
      </c>
      <c r="DN154" s="35" t="s">
        <v>988</v>
      </c>
      <c r="DO154" s="27"/>
      <c r="DP154" s="74"/>
      <c r="DQ154" s="75">
        <v>2731</v>
      </c>
      <c r="DR154" s="75">
        <f t="shared" si="719"/>
        <v>4</v>
      </c>
      <c r="DS154" s="75">
        <v>128</v>
      </c>
      <c r="DT154" s="75">
        <f t="shared" si="720"/>
        <v>2</v>
      </c>
      <c r="DU154" s="75">
        <v>85</v>
      </c>
      <c r="DV154" s="75">
        <f t="shared" si="721"/>
        <v>5</v>
      </c>
      <c r="DW154" s="75">
        <v>0</v>
      </c>
      <c r="DX154" s="77" t="str">
        <f t="shared" si="722"/>
        <v>AIラバーキーホルダー</v>
      </c>
      <c r="DY154" s="78">
        <f t="shared" si="723"/>
        <v>198</v>
      </c>
      <c r="DZ154" s="75">
        <f t="shared" si="724"/>
        <v>990</v>
      </c>
      <c r="EA154" s="79">
        <f t="shared" si="725"/>
        <v>2.4750000000000001</v>
      </c>
      <c r="EB154" s="35"/>
      <c r="EC154" s="27"/>
      <c r="ED154" s="51" t="str">
        <f t="shared" si="686"/>
        <v/>
      </c>
      <c r="EE154" s="44"/>
      <c r="EF154" s="44" t="str">
        <f t="shared" ref="EF154:EF160" si="790">IF(EE154="","",EE154-EE153)</f>
        <v/>
      </c>
      <c r="EG154" s="44"/>
      <c r="EH154" s="44" t="str">
        <f t="shared" ref="EH154:EH160" si="791">IF(EG154="","",EG154-EG153)</f>
        <v/>
      </c>
      <c r="EI154" s="44"/>
      <c r="EJ154" s="44" t="str">
        <f t="shared" ref="EJ154:EJ160" si="792">IF(EI154="","",EI153+EK153-EI154)</f>
        <v/>
      </c>
      <c r="EK154" s="44"/>
      <c r="EL154" s="43"/>
      <c r="EM154" s="43" t="str">
        <f t="shared" ref="EM154:EM160" si="793">IF(EE154="","",EM153)</f>
        <v/>
      </c>
      <c r="EN154" s="44" t="str">
        <f t="shared" ref="EN154:EN160" si="794">IF(EM154="","",EJ154*EM154)</f>
        <v/>
      </c>
      <c r="EO154" s="45" t="str">
        <f t="shared" ref="EO154:EO160" si="795">IF(EN154="","",EN154/(EF154*100))</f>
        <v/>
      </c>
      <c r="EP154" s="35"/>
      <c r="EQ154" s="27"/>
      <c r="ER154" s="51" t="str">
        <f t="shared" ref="ER154:ER167" si="796">IF($A154="","",$A154)</f>
        <v/>
      </c>
      <c r="ES154" s="44"/>
      <c r="ET154" s="44" t="str">
        <f t="shared" ref="ET154:ET160" si="797">IF(ES154="","",ES154-ES153)</f>
        <v/>
      </c>
      <c r="EU154" s="44"/>
      <c r="EV154" s="44" t="str">
        <f t="shared" ref="EV154:EV160" si="798">IF(EU154="","",EU154-EU153)</f>
        <v/>
      </c>
      <c r="EW154" s="44"/>
      <c r="EX154" s="44" t="str">
        <f t="shared" ref="EX154:EX160" si="799">IF(EW154="","",EW153+EY153-EW154)</f>
        <v/>
      </c>
      <c r="EY154" s="44"/>
      <c r="EZ154" s="43"/>
      <c r="FA154" s="43" t="str">
        <f t="shared" ref="FA154:FA160" si="800">IF(ES154="","",FA153)</f>
        <v/>
      </c>
      <c r="FB154" s="44" t="str">
        <f t="shared" ref="FB154:FB160" si="801">IF(FA154="","",EX154*FA154)</f>
        <v/>
      </c>
      <c r="FC154" s="45" t="str">
        <f t="shared" ref="FC154:FC160" si="802">IF(FB154="","",FB154/(ET154*100))</f>
        <v/>
      </c>
      <c r="FD154" s="35"/>
      <c r="FE154" s="27"/>
      <c r="FF154" s="51" t="str">
        <f t="shared" ref="FF154:FF167" si="803">IF($A154="","",$A154)</f>
        <v/>
      </c>
      <c r="FG154" s="44"/>
      <c r="FH154" s="44" t="str">
        <f t="shared" ref="FH154:FH160" si="804">IF(FG154="","",FG154-FG153)</f>
        <v/>
      </c>
      <c r="FI154" s="44"/>
      <c r="FJ154" s="44" t="str">
        <f t="shared" ref="FJ154:FJ160" si="805">IF(FI154="","",FI154-FI153)</f>
        <v/>
      </c>
      <c r="FK154" s="44"/>
      <c r="FL154" s="44" t="str">
        <f t="shared" ref="FL154:FL160" si="806">IF(FK154="","",FK153+FM153-FK154)</f>
        <v/>
      </c>
      <c r="FM154" s="44"/>
      <c r="FN154" s="43"/>
      <c r="FO154" s="43" t="str">
        <f t="shared" ref="FO154:FO160" si="807">IF(FG154="","",FO153)</f>
        <v/>
      </c>
      <c r="FP154" s="44" t="str">
        <f t="shared" ref="FP154:FP160" si="808">IF(FO154="","",FL154*FO154)</f>
        <v/>
      </c>
      <c r="FQ154" s="45" t="str">
        <f t="shared" ref="FQ154:FQ160" si="809">IF(FP154="","",FP154/(FH154*100))</f>
        <v/>
      </c>
      <c r="FR154" s="35"/>
      <c r="FS154" s="27"/>
      <c r="FT154" s="51" t="str">
        <f t="shared" ref="FT154:FT167" si="810">IF($A154="","",$A154)</f>
        <v/>
      </c>
      <c r="FU154" s="44"/>
      <c r="FV154" s="44" t="str">
        <f t="shared" ref="FV154:FV160" si="811">IF(FU154="","",FU154-FU153)</f>
        <v/>
      </c>
      <c r="FW154" s="44"/>
      <c r="FX154" s="44" t="str">
        <f t="shared" ref="FX154:FX160" si="812">IF(FW154="","",FW154-FW153)</f>
        <v/>
      </c>
      <c r="FY154" s="44"/>
      <c r="FZ154" s="44" t="str">
        <f t="shared" ref="FZ154:FZ160" si="813">IF(FY154="","",FY153+GA153-FY154)</f>
        <v/>
      </c>
      <c r="GA154" s="44"/>
      <c r="GB154" s="43"/>
      <c r="GC154" s="43" t="str">
        <f t="shared" ref="GC154:GC160" si="814">IF(FU154="","",GC153)</f>
        <v/>
      </c>
      <c r="GD154" s="44" t="str">
        <f t="shared" ref="GD154:GD160" si="815">IF(GC154="","",FZ154*GC154)</f>
        <v/>
      </c>
      <c r="GE154" s="45" t="str">
        <f t="shared" ref="GE154:GE160" si="816">IF(GD154="","",GD154/(FV154*100))</f>
        <v/>
      </c>
      <c r="GF154" s="35"/>
      <c r="GG154" s="65"/>
      <c r="GH154" s="51" t="str">
        <f t="shared" ref="GH154:GH167" si="817">IF($A154="","",$A154)</f>
        <v/>
      </c>
      <c r="GI154" s="44"/>
      <c r="GJ154" s="44" t="str">
        <f t="shared" ref="GJ154:GJ160" si="818">IF(GI154="","",GI154-GI153)</f>
        <v/>
      </c>
      <c r="GK154" s="44"/>
      <c r="GL154" s="44" t="str">
        <f t="shared" ref="GL154:GL160" si="819">IF(GK154="","",GK154-GK153)</f>
        <v/>
      </c>
      <c r="GM154" s="44"/>
      <c r="GN154" s="44" t="str">
        <f t="shared" ref="GN154:GN160" si="820">IF(GM154="","",GM153+GO153-GM154)</f>
        <v/>
      </c>
      <c r="GO154" s="44"/>
      <c r="GP154" s="43"/>
      <c r="GQ154" s="43" t="str">
        <f t="shared" ref="GQ154:GQ160" si="821">IF(GI154="","",GQ153)</f>
        <v/>
      </c>
      <c r="GR154" s="44" t="str">
        <f t="shared" ref="GR154:GR160" si="822">IF(GQ154="","",GN154*GQ154)</f>
        <v/>
      </c>
      <c r="GS154" s="45" t="str">
        <f t="shared" ref="GS154:GS160" si="823">IF(GR154="","",GR154/(GJ154*100))</f>
        <v/>
      </c>
      <c r="GT154" s="35"/>
      <c r="GU154" s="27"/>
      <c r="GV154" s="51" t="str">
        <f t="shared" ref="GV154:GV167" si="824">IF($A154="","",$A154)</f>
        <v/>
      </c>
      <c r="GW154" s="44"/>
      <c r="GX154" s="44" t="str">
        <f t="shared" ref="GX154:GX160" si="825">IF(GW154="","",GW154-GW153)</f>
        <v/>
      </c>
      <c r="GY154" s="44"/>
      <c r="GZ154" s="44" t="str">
        <f t="shared" ref="GZ154:GZ160" si="826">IF(GY154="","",GY154-GY153)</f>
        <v/>
      </c>
      <c r="HA154" s="44"/>
      <c r="HB154" s="44" t="str">
        <f t="shared" ref="HB154:HB160" si="827">IF(HA154="","",HA153+HC153-HA154)</f>
        <v/>
      </c>
      <c r="HC154" s="44"/>
      <c r="HD154" s="43"/>
      <c r="HE154" s="43" t="str">
        <f t="shared" ref="HE154:HE160" si="828">IF(GW154="","",HE153)</f>
        <v/>
      </c>
      <c r="HF154" s="44" t="str">
        <f t="shared" ref="HF154:HF160" si="829">IF(HE154="","",HB154*HE154)</f>
        <v/>
      </c>
      <c r="HG154" s="45" t="str">
        <f t="shared" ref="HG154:HG160" si="830">IF(HF154="","",HF154/(GX154*100))</f>
        <v/>
      </c>
      <c r="HH154" s="35"/>
      <c r="HI154" s="27"/>
      <c r="HJ154" s="51" t="str">
        <f t="shared" ref="HJ154:HJ167" si="831">IF($A154="","",$A154)</f>
        <v/>
      </c>
      <c r="HK154" s="44"/>
      <c r="HL154" s="44" t="str">
        <f t="shared" ref="HL154:HL160" si="832">IF(HK154="","",HK154-HK153)</f>
        <v/>
      </c>
      <c r="HM154" s="44"/>
      <c r="HN154" s="44" t="str">
        <f t="shared" ref="HN154:HN160" si="833">IF(HM154="","",HM154-HM153)</f>
        <v/>
      </c>
      <c r="HO154" s="44"/>
      <c r="HP154" s="44" t="str">
        <f t="shared" ref="HP154:HP160" si="834">IF(HO154="","",HO153+HQ153-HO154)</f>
        <v/>
      </c>
      <c r="HQ154" s="44"/>
      <c r="HR154" s="43"/>
      <c r="HS154" s="43" t="str">
        <f t="shared" ref="HS154:HS160" si="835">IF(HK154="","",HS153)</f>
        <v/>
      </c>
      <c r="HT154" s="44" t="str">
        <f t="shared" ref="HT154:HT160" si="836">IF(HS154="","",HP154*HS154)</f>
        <v/>
      </c>
      <c r="HU154" s="45" t="str">
        <f t="shared" ref="HU154:HU160" si="837">IF(HT154="","",HT154/(HL154*100))</f>
        <v/>
      </c>
      <c r="HV154" s="35"/>
      <c r="HW154" s="61"/>
      <c r="HX154" s="74"/>
      <c r="HY154" s="75"/>
      <c r="HZ154" s="75" t="str">
        <f t="shared" si="726"/>
        <v/>
      </c>
      <c r="IA154" s="75"/>
      <c r="IB154" s="75" t="str">
        <f t="shared" si="727"/>
        <v/>
      </c>
      <c r="IC154" s="75">
        <v>2</v>
      </c>
      <c r="ID154" s="75">
        <f t="shared" si="728"/>
        <v>3</v>
      </c>
      <c r="IE154" s="75">
        <v>1</v>
      </c>
      <c r="IF154" s="77" t="str">
        <f>IF(HY152="","",IF150)</f>
        <v>ボンボンドロップシール</v>
      </c>
      <c r="IG154" s="78">
        <f>IF(HY151="","",IG150)</f>
        <v>2000</v>
      </c>
      <c r="IH154" s="75">
        <f t="shared" si="729"/>
        <v>6000</v>
      </c>
      <c r="II154" s="79">
        <f>IF(ID154="","",IH154/(HZ152*100))</f>
        <v>0.20408163265306123</v>
      </c>
      <c r="IJ154" s="35"/>
      <c r="IL154" s="74"/>
      <c r="IM154" s="75">
        <v>1253</v>
      </c>
      <c r="IN154" s="75">
        <f t="shared" si="730"/>
        <v>37</v>
      </c>
      <c r="IO154" s="75">
        <v>30</v>
      </c>
      <c r="IP154" s="75">
        <f t="shared" si="731"/>
        <v>1</v>
      </c>
      <c r="IQ154" s="75">
        <v>14</v>
      </c>
      <c r="IR154" s="75">
        <f t="shared" si="732"/>
        <v>1</v>
      </c>
      <c r="IS154" s="75">
        <v>0</v>
      </c>
      <c r="IT154" s="77" t="str">
        <f t="shared" si="733"/>
        <v>ゲーム機イヤホン</v>
      </c>
      <c r="IU154" s="78">
        <f t="shared" si="734"/>
        <v>1100</v>
      </c>
      <c r="IV154" s="75">
        <f t="shared" si="735"/>
        <v>1100</v>
      </c>
      <c r="IW154" s="79">
        <f t="shared" si="736"/>
        <v>0.29729729729729731</v>
      </c>
      <c r="IX154" s="35"/>
      <c r="IY154" s="33"/>
      <c r="IZ154" s="74"/>
      <c r="JA154" s="75">
        <v>7993</v>
      </c>
      <c r="JB154" s="75">
        <f t="shared" si="737"/>
        <v>51</v>
      </c>
      <c r="JC154" s="75">
        <v>319</v>
      </c>
      <c r="JD154" s="75">
        <f t="shared" si="738"/>
        <v>2</v>
      </c>
      <c r="JE154" s="75">
        <v>11</v>
      </c>
      <c r="JF154" s="75">
        <f t="shared" si="739"/>
        <v>1</v>
      </c>
      <c r="JG154" s="75">
        <v>1</v>
      </c>
      <c r="JH154" s="77" t="str">
        <f t="shared" si="740"/>
        <v>雪見だいふくイヤホン</v>
      </c>
      <c r="JI154" s="78">
        <f t="shared" si="740"/>
        <v>1100</v>
      </c>
      <c r="JJ154" s="75">
        <f t="shared" si="741"/>
        <v>1100</v>
      </c>
      <c r="JK154" s="79">
        <f t="shared" si="742"/>
        <v>0.21568627450980393</v>
      </c>
      <c r="JL154" s="35"/>
      <c r="JM154" s="27"/>
      <c r="JN154" s="74"/>
      <c r="JO154" s="75">
        <v>6637</v>
      </c>
      <c r="JP154" s="75">
        <f t="shared" si="743"/>
        <v>17</v>
      </c>
      <c r="JQ154" s="75">
        <v>271</v>
      </c>
      <c r="JR154" s="75">
        <f t="shared" si="744"/>
        <v>0</v>
      </c>
      <c r="JS154" s="75">
        <v>11</v>
      </c>
      <c r="JT154" s="75">
        <f t="shared" si="745"/>
        <v>0</v>
      </c>
      <c r="JU154" s="75">
        <v>19</v>
      </c>
      <c r="JV154" s="77" t="str">
        <f t="shared" si="746"/>
        <v>サンリオケープポーチ</v>
      </c>
      <c r="JW154" s="78">
        <f t="shared" si="746"/>
        <v>880</v>
      </c>
      <c r="JX154" s="75">
        <f t="shared" si="747"/>
        <v>0</v>
      </c>
      <c r="JY154" s="79">
        <f t="shared" si="748"/>
        <v>0</v>
      </c>
      <c r="JZ154" s="35" t="s">
        <v>980</v>
      </c>
      <c r="KA154" s="61"/>
      <c r="KB154" s="74"/>
      <c r="KC154" s="75">
        <v>851</v>
      </c>
      <c r="KD154" s="75">
        <f t="shared" si="749"/>
        <v>21</v>
      </c>
      <c r="KE154" s="75">
        <v>243</v>
      </c>
      <c r="KF154" s="75">
        <f t="shared" si="750"/>
        <v>0</v>
      </c>
      <c r="KG154" s="75">
        <v>68</v>
      </c>
      <c r="KH154" s="75">
        <f t="shared" si="751"/>
        <v>0</v>
      </c>
      <c r="KI154" s="75">
        <v>20</v>
      </c>
      <c r="KJ154" s="77" t="str">
        <f t="shared" si="752"/>
        <v>ゲームアーク</v>
      </c>
      <c r="KK154" s="78">
        <f t="shared" si="753"/>
        <v>500</v>
      </c>
      <c r="KL154" s="75">
        <f t="shared" si="754"/>
        <v>0</v>
      </c>
      <c r="KM154" s="79">
        <f t="shared" si="755"/>
        <v>0</v>
      </c>
      <c r="KN154" s="35"/>
      <c r="KO154" s="27"/>
      <c r="KP154" s="74"/>
      <c r="KQ154" s="75">
        <v>5807</v>
      </c>
      <c r="KR154" s="75">
        <f t="shared" si="756"/>
        <v>34</v>
      </c>
      <c r="KS154" s="75">
        <v>226</v>
      </c>
      <c r="KT154" s="75">
        <f t="shared" si="757"/>
        <v>1</v>
      </c>
      <c r="KU154" s="75">
        <v>9</v>
      </c>
      <c r="KV154" s="75">
        <f t="shared" si="758"/>
        <v>1</v>
      </c>
      <c r="KW154" s="75">
        <v>3</v>
      </c>
      <c r="KX154" s="77" t="str">
        <f t="shared" si="759"/>
        <v>モンチッチフェイスポーチ</v>
      </c>
      <c r="KY154" s="78">
        <f t="shared" si="760"/>
        <v>660</v>
      </c>
      <c r="KZ154" s="75">
        <f t="shared" si="761"/>
        <v>660</v>
      </c>
      <c r="LA154" s="79">
        <f t="shared" si="762"/>
        <v>0.19411764705882353</v>
      </c>
      <c r="LB154" s="35"/>
      <c r="LC154" s="27"/>
      <c r="LD154" s="46"/>
      <c r="LE154" s="44"/>
      <c r="LF154" s="44"/>
      <c r="LG154" s="44">
        <v>530</v>
      </c>
      <c r="LH154" s="44">
        <f t="shared" si="688"/>
        <v>0</v>
      </c>
      <c r="LI154" s="43">
        <v>2</v>
      </c>
      <c r="LJ154" s="44">
        <f t="shared" si="689"/>
        <v>0</v>
      </c>
      <c r="LK154" s="44">
        <v>0</v>
      </c>
      <c r="LL154" s="72" t="str">
        <f>IF(LE153="","",LL151)</f>
        <v>アンパンティッシュカバー、アンパンぬいぐるみ</v>
      </c>
      <c r="LM154" s="67">
        <f>IF(LF153="","",LM151)</f>
        <v>1000</v>
      </c>
      <c r="LN154" s="44">
        <f t="shared" si="690"/>
        <v>0</v>
      </c>
      <c r="LO154" s="45"/>
      <c r="LP154" s="35"/>
      <c r="LQ154" s="27"/>
      <c r="LR154" s="51" t="str">
        <f t="shared" si="687"/>
        <v/>
      </c>
      <c r="LS154" s="44"/>
      <c r="LT154" s="44" t="str">
        <f t="shared" ref="LT154:LT160" si="838">IF(LS154="","",LS154-LS153)</f>
        <v/>
      </c>
      <c r="LU154" s="44"/>
      <c r="LV154" s="44" t="str">
        <f t="shared" ref="LV154:LV160" si="839">IF(LU154="","",LU154-LU153)</f>
        <v/>
      </c>
      <c r="LW154" s="44"/>
      <c r="LX154" s="44" t="str">
        <f t="shared" ref="LX154:LX160" si="840">IF(LW154="","",LW153+LY153-LW154)</f>
        <v/>
      </c>
      <c r="LY154" s="44"/>
      <c r="LZ154" s="43"/>
      <c r="MA154" s="43" t="str">
        <f t="shared" ref="MA154:MA160" si="841">IF(LS154="","",MA153)</f>
        <v/>
      </c>
      <c r="MB154" s="44" t="str">
        <f t="shared" ref="MB154:MB160" si="842">IF(MA154="","",LX154*MA154)</f>
        <v/>
      </c>
      <c r="MC154" s="45" t="str">
        <f t="shared" ref="MC154:MC160" si="843">IF(MB154="","",MB154/(LT154*100))</f>
        <v/>
      </c>
      <c r="MD154" s="35"/>
      <c r="ME154" s="27"/>
      <c r="MF154" s="51" t="str">
        <f t="shared" ref="MF154:MF167" si="844">IF($A154="","",$A154)</f>
        <v/>
      </c>
      <c r="MG154" s="44"/>
      <c r="MH154" s="44" t="str">
        <f t="shared" ref="MH154:MH160" si="845">IF(MG154="","",MG154-MG153)</f>
        <v/>
      </c>
      <c r="MI154" s="44"/>
      <c r="MJ154" s="44" t="str">
        <f t="shared" ref="MJ154:MJ160" si="846">IF(MI154="","",MI154-MI153)</f>
        <v/>
      </c>
      <c r="MK154" s="44"/>
      <c r="ML154" s="44" t="str">
        <f t="shared" ref="ML154:ML160" si="847">IF(MK154="","",MK153+MM153-MK154)</f>
        <v/>
      </c>
      <c r="MM154" s="44"/>
      <c r="MN154" s="43"/>
      <c r="MO154" s="43" t="str">
        <f t="shared" ref="MO154:MO160" si="848">IF(MG154="","",MO153)</f>
        <v/>
      </c>
      <c r="MP154" s="44" t="str">
        <f t="shared" ref="MP154:MP160" si="849">IF(MO154="","",ML154*MO154)</f>
        <v/>
      </c>
      <c r="MQ154" s="45" t="str">
        <f t="shared" ref="MQ154:MQ160" si="850">IF(MP154="","",MP154/(MH154*100))</f>
        <v/>
      </c>
      <c r="MR154" s="35"/>
      <c r="MS154" s="27"/>
      <c r="MT154" s="51" t="str">
        <f t="shared" ref="MT154:MT167" si="851">IF($A154="","",$A154)</f>
        <v/>
      </c>
      <c r="MU154" s="44"/>
      <c r="MV154" s="44" t="str">
        <f t="shared" ref="MV154:MV160" si="852">IF(MU154="","",MU154-MU153)</f>
        <v/>
      </c>
      <c r="MW154" s="44"/>
      <c r="MX154" s="44" t="str">
        <f t="shared" ref="MX154:MX160" si="853">IF(MW154="","",MW154-MW153)</f>
        <v/>
      </c>
      <c r="MY154" s="44"/>
      <c r="MZ154" s="44" t="str">
        <f t="shared" ref="MZ154:MZ160" si="854">IF(MY154="","",MY153+NA153-MY154)</f>
        <v/>
      </c>
      <c r="NA154" s="44"/>
      <c r="NB154" s="43"/>
      <c r="NC154" s="43" t="str">
        <f t="shared" ref="NC154:NC160" si="855">IF(MU154="","",NC153)</f>
        <v/>
      </c>
      <c r="ND154" s="44" t="str">
        <f t="shared" ref="ND154:ND160" si="856">IF(NC154="","",MZ154*NC154)</f>
        <v/>
      </c>
      <c r="NE154" s="45" t="str">
        <f t="shared" ref="NE154:NE160" si="857">IF(ND154="","",ND154/(MV154*100))</f>
        <v/>
      </c>
      <c r="NF154" s="35"/>
      <c r="NG154" s="27"/>
      <c r="NH154" s="51" t="str">
        <f t="shared" ref="NH154:NH167" si="858">IF($A154="","",$A154)</f>
        <v/>
      </c>
      <c r="NI154" s="44"/>
      <c r="NJ154" s="44" t="str">
        <f t="shared" ref="NJ154:NJ160" si="859">IF(NI154="","",NI154-NI153)</f>
        <v/>
      </c>
      <c r="NK154" s="44"/>
      <c r="NL154" s="44" t="str">
        <f t="shared" ref="NL154:NL160" si="860">IF(NK154="","",NK154-NK153)</f>
        <v/>
      </c>
      <c r="NM154" s="44"/>
      <c r="NN154" s="44" t="str">
        <f t="shared" ref="NN154:NN160" si="861">IF(NM154="","",NM153+NO153-NM154)</f>
        <v/>
      </c>
      <c r="NO154" s="44"/>
      <c r="NP154" s="43"/>
      <c r="NQ154" s="43" t="str">
        <f t="shared" ref="NQ154:NQ160" si="862">IF(NI154="","",NQ153)</f>
        <v/>
      </c>
      <c r="NR154" s="44" t="str">
        <f t="shared" ref="NR154:NR160" si="863">IF(NQ154="","",NN154*NQ154)</f>
        <v/>
      </c>
      <c r="NS154" s="45" t="str">
        <f t="shared" ref="NS154:NS160" si="864">IF(NR154="","",NR154/(NJ154*100))</f>
        <v/>
      </c>
      <c r="NT154" s="35"/>
    </row>
    <row r="155" spans="1:384" ht="15" customHeight="1" thickTop="1" thickBot="1" x14ac:dyDescent="0.25">
      <c r="A155" s="38"/>
      <c r="B155" s="39" t="str">
        <f>IF(A155="","",SUM(J155,LF171,AL155,ET155,AZ155,EF155,LT155,NJ155,MV155,MH155,X155,GJ155,GX155,HL155,FH155,FV155)+SUM(HZ179:HZ180)+SUM(IN179:IN182)+SUM(DR179:DR182)+SUM(CP179:CP182)+SUM(CB179:CB182)+SUM(BN179:BN182)+SUM(DD179:DD182)+SUM(JB179:JB182)+SUM(JP179:JP182)+SUM(KD179:KD182)+SUM(KR179:KR182))</f>
        <v/>
      </c>
      <c r="C155" s="40" t="str">
        <f>IF(A155="","",SUM(J155,X155,AL155,AZ155)+SUM(BN179:BN182)+SUM(CB179:CB182)+SUM(CP179:CP182))</f>
        <v/>
      </c>
      <c r="D155" s="40" t="str">
        <f>IF(A155="","",SUM(EF155,ET155)+SUM(DD179:DD182)+SUM(DR179:DR182))</f>
        <v/>
      </c>
      <c r="E155" s="41" t="str">
        <f>IF(A155="","",SUM(NJ155,MV155,MH155,LT155,LF171)+SUM(JB179:JB182)+SUM(JP179:JP182)+SUM(KD179:KD182)+SUM(KR179:KR182))</f>
        <v/>
      </c>
      <c r="F155" s="41" t="str">
        <f>IF(B155="","",SUM(GJ155,GX155,HL155)+SUM(IN179:IN182)+SUM(HZ179:HZ180))</f>
        <v/>
      </c>
      <c r="G155" s="88" t="str">
        <f>IF(A155="","",SUM(FH155,FV155))</f>
        <v/>
      </c>
      <c r="H155" s="42"/>
      <c r="I155" s="44"/>
      <c r="J155" s="44" t="str">
        <f t="shared" si="763"/>
        <v/>
      </c>
      <c r="K155" s="44"/>
      <c r="L155" s="44" t="str">
        <f t="shared" si="764"/>
        <v/>
      </c>
      <c r="M155" s="44"/>
      <c r="N155" s="44" t="str">
        <f t="shared" si="765"/>
        <v/>
      </c>
      <c r="O155" s="44"/>
      <c r="P155" s="43"/>
      <c r="Q155" s="43" t="str">
        <f t="shared" si="766"/>
        <v/>
      </c>
      <c r="R155" s="44" t="str">
        <f t="shared" si="767"/>
        <v/>
      </c>
      <c r="S155" s="45" t="str">
        <f t="shared" si="768"/>
        <v/>
      </c>
      <c r="T155" s="35"/>
      <c r="U155" s="27"/>
      <c r="V155" s="51" t="str">
        <f t="shared" si="769"/>
        <v/>
      </c>
      <c r="W155" s="44"/>
      <c r="X155" s="44" t="str">
        <f t="shared" si="770"/>
        <v/>
      </c>
      <c r="Y155" s="44"/>
      <c r="Z155" s="44" t="str">
        <f t="shared" si="771"/>
        <v/>
      </c>
      <c r="AA155" s="44"/>
      <c r="AB155" s="44" t="str">
        <f t="shared" si="772"/>
        <v/>
      </c>
      <c r="AC155" s="44"/>
      <c r="AD155" s="43"/>
      <c r="AE155" s="43" t="str">
        <f t="shared" si="773"/>
        <v/>
      </c>
      <c r="AF155" s="44" t="str">
        <f t="shared" si="774"/>
        <v/>
      </c>
      <c r="AG155" s="45" t="str">
        <f t="shared" si="775"/>
        <v/>
      </c>
      <c r="AH155" s="35"/>
      <c r="AI155" s="27"/>
      <c r="AJ155" s="51" t="str">
        <f t="shared" si="776"/>
        <v/>
      </c>
      <c r="AK155" s="44"/>
      <c r="AL155" s="44" t="str">
        <f t="shared" si="777"/>
        <v/>
      </c>
      <c r="AM155" s="44"/>
      <c r="AN155" s="44" t="str">
        <f t="shared" si="778"/>
        <v/>
      </c>
      <c r="AO155" s="44"/>
      <c r="AP155" s="44" t="str">
        <f t="shared" si="779"/>
        <v/>
      </c>
      <c r="AQ155" s="44"/>
      <c r="AR155" s="43"/>
      <c r="AS155" s="43" t="str">
        <f t="shared" si="780"/>
        <v/>
      </c>
      <c r="AT155" s="44" t="str">
        <f t="shared" si="781"/>
        <v/>
      </c>
      <c r="AU155" s="45" t="str">
        <f t="shared" si="782"/>
        <v/>
      </c>
      <c r="AV155" s="35"/>
      <c r="AW155" s="27"/>
      <c r="AX155" s="51" t="str">
        <f t="shared" si="783"/>
        <v/>
      </c>
      <c r="AY155" s="44"/>
      <c r="AZ155" s="44" t="str">
        <f t="shared" si="784"/>
        <v/>
      </c>
      <c r="BA155" s="44"/>
      <c r="BB155" s="44" t="str">
        <f t="shared" si="785"/>
        <v/>
      </c>
      <c r="BC155" s="44"/>
      <c r="BD155" s="44" t="str">
        <f t="shared" si="786"/>
        <v/>
      </c>
      <c r="BE155" s="44"/>
      <c r="BF155" s="43"/>
      <c r="BG155" s="43" t="str">
        <f t="shared" si="787"/>
        <v/>
      </c>
      <c r="BH155" s="44" t="str">
        <f t="shared" si="788"/>
        <v/>
      </c>
      <c r="BI155" s="45" t="str">
        <f t="shared" si="789"/>
        <v/>
      </c>
      <c r="BJ155" s="35"/>
      <c r="BK155" s="50"/>
      <c r="BL155" s="51">
        <f>IF($A149="","",$A149)</f>
        <v>46048</v>
      </c>
      <c r="BM155" s="44">
        <v>14077</v>
      </c>
      <c r="BN155" s="43">
        <f t="shared" si="691"/>
        <v>43</v>
      </c>
      <c r="BO155" s="44">
        <v>511</v>
      </c>
      <c r="BP155" s="87">
        <f t="shared" si="692"/>
        <v>3</v>
      </c>
      <c r="BQ155" s="43">
        <v>11</v>
      </c>
      <c r="BR155" s="43">
        <f t="shared" si="693"/>
        <v>0</v>
      </c>
      <c r="BS155" s="43"/>
      <c r="BT155" s="53" t="str">
        <f t="shared" si="694"/>
        <v>キティギャルマスコット</v>
      </c>
      <c r="BU155" s="47">
        <f t="shared" si="695"/>
        <v>660</v>
      </c>
      <c r="BV155" s="44">
        <f t="shared" si="696"/>
        <v>0</v>
      </c>
      <c r="BW155" s="89">
        <f t="shared" si="697"/>
        <v>0</v>
      </c>
      <c r="BX155" s="35" t="s">
        <v>992</v>
      </c>
      <c r="BY155" s="27"/>
      <c r="BZ155" s="51">
        <f>IF($A149="","",$A149)</f>
        <v>46048</v>
      </c>
      <c r="CA155" s="44">
        <v>2736</v>
      </c>
      <c r="CB155" s="43">
        <f t="shared" si="698"/>
        <v>55</v>
      </c>
      <c r="CC155" s="44">
        <v>52</v>
      </c>
      <c r="CD155" s="87">
        <f t="shared" si="699"/>
        <v>2</v>
      </c>
      <c r="CE155" s="43">
        <v>7</v>
      </c>
      <c r="CF155" s="43">
        <f t="shared" si="700"/>
        <v>2</v>
      </c>
      <c r="CG155" s="43">
        <v>1</v>
      </c>
      <c r="CH155" s="53" t="str">
        <f t="shared" si="701"/>
        <v>サンリオケープポーチ</v>
      </c>
      <c r="CI155" s="47">
        <f t="shared" si="702"/>
        <v>900</v>
      </c>
      <c r="CJ155" s="44">
        <f t="shared" si="703"/>
        <v>1800</v>
      </c>
      <c r="CK155" s="89">
        <f t="shared" si="704"/>
        <v>0.32727272727272727</v>
      </c>
      <c r="CL155" s="35"/>
      <c r="CM155" s="27"/>
      <c r="CN155" s="51">
        <f>IF($A149="","",$A149)</f>
        <v>46048</v>
      </c>
      <c r="CO155" s="44">
        <v>2139</v>
      </c>
      <c r="CP155" s="43">
        <f t="shared" si="705"/>
        <v>61</v>
      </c>
      <c r="CQ155" s="44">
        <v>39</v>
      </c>
      <c r="CR155" s="87">
        <f t="shared" si="706"/>
        <v>3</v>
      </c>
      <c r="CS155" s="43">
        <v>15</v>
      </c>
      <c r="CT155" s="43">
        <f t="shared" si="707"/>
        <v>3</v>
      </c>
      <c r="CU155" s="43">
        <v>11</v>
      </c>
      <c r="CV155" s="53" t="str">
        <f t="shared" si="708"/>
        <v>ゲーム機柄イヤホン</v>
      </c>
      <c r="CW155" s="47">
        <f t="shared" si="709"/>
        <v>1100</v>
      </c>
      <c r="CX155" s="44">
        <f t="shared" si="710"/>
        <v>3300</v>
      </c>
      <c r="CY155" s="89">
        <f t="shared" si="711"/>
        <v>0.54098360655737709</v>
      </c>
      <c r="CZ155" s="35"/>
      <c r="DA155" s="58"/>
      <c r="DB155" s="51">
        <f>IF($A149="","",$A149)</f>
        <v>46048</v>
      </c>
      <c r="DC155" s="44">
        <v>8570</v>
      </c>
      <c r="DD155" s="43">
        <f t="shared" si="712"/>
        <v>52</v>
      </c>
      <c r="DE155" s="44">
        <v>306</v>
      </c>
      <c r="DF155" s="87">
        <f t="shared" si="713"/>
        <v>3</v>
      </c>
      <c r="DG155" s="43">
        <v>15</v>
      </c>
      <c r="DH155" s="43">
        <f t="shared" si="714"/>
        <v>4</v>
      </c>
      <c r="DI155" s="43">
        <v>0</v>
      </c>
      <c r="DJ155" s="53" t="str">
        <f t="shared" si="715"/>
        <v>クーリッシュイヤホン</v>
      </c>
      <c r="DK155" s="47">
        <f t="shared" si="716"/>
        <v>1100</v>
      </c>
      <c r="DL155" s="44">
        <f t="shared" si="717"/>
        <v>4400</v>
      </c>
      <c r="DM155" s="89">
        <f t="shared" si="718"/>
        <v>0.84615384615384615</v>
      </c>
      <c r="DN155" s="300" t="s">
        <v>922</v>
      </c>
      <c r="DO155" s="27"/>
      <c r="DP155" s="51">
        <f>IF($A149="","",$A149)</f>
        <v>46048</v>
      </c>
      <c r="DQ155" s="44">
        <v>2633</v>
      </c>
      <c r="DR155" s="43">
        <f t="shared" si="719"/>
        <v>35</v>
      </c>
      <c r="DS155" s="44">
        <v>84</v>
      </c>
      <c r="DT155" s="87">
        <f t="shared" si="720"/>
        <v>0</v>
      </c>
      <c r="DU155" s="43">
        <v>13</v>
      </c>
      <c r="DV155" s="43">
        <f t="shared" si="721"/>
        <v>0</v>
      </c>
      <c r="DW155" s="43">
        <v>0</v>
      </c>
      <c r="DX155" s="53" t="str">
        <f t="shared" si="722"/>
        <v>ジャグラーイヤホン</v>
      </c>
      <c r="DY155" s="47">
        <f t="shared" si="723"/>
        <v>700</v>
      </c>
      <c r="DZ155" s="44">
        <f t="shared" si="724"/>
        <v>0</v>
      </c>
      <c r="EA155" s="89">
        <f t="shared" si="725"/>
        <v>0</v>
      </c>
      <c r="EB155" s="35"/>
      <c r="EC155" s="27"/>
      <c r="ED155" s="51" t="str">
        <f t="shared" si="686"/>
        <v/>
      </c>
      <c r="EE155" s="44"/>
      <c r="EF155" s="44" t="str">
        <f t="shared" si="790"/>
        <v/>
      </c>
      <c r="EG155" s="44"/>
      <c r="EH155" s="44" t="str">
        <f t="shared" si="791"/>
        <v/>
      </c>
      <c r="EI155" s="44"/>
      <c r="EJ155" s="44" t="str">
        <f t="shared" si="792"/>
        <v/>
      </c>
      <c r="EK155" s="44"/>
      <c r="EL155" s="43"/>
      <c r="EM155" s="43" t="str">
        <f t="shared" si="793"/>
        <v/>
      </c>
      <c r="EN155" s="44" t="str">
        <f t="shared" si="794"/>
        <v/>
      </c>
      <c r="EO155" s="45" t="str">
        <f t="shared" si="795"/>
        <v/>
      </c>
      <c r="EP155" s="35"/>
      <c r="EQ155" s="27"/>
      <c r="ER155" s="51" t="str">
        <f t="shared" si="796"/>
        <v/>
      </c>
      <c r="ES155" s="44"/>
      <c r="ET155" s="44" t="str">
        <f t="shared" si="797"/>
        <v/>
      </c>
      <c r="EU155" s="44"/>
      <c r="EV155" s="44" t="str">
        <f t="shared" si="798"/>
        <v/>
      </c>
      <c r="EW155" s="44"/>
      <c r="EX155" s="44" t="str">
        <f t="shared" si="799"/>
        <v/>
      </c>
      <c r="EY155" s="44"/>
      <c r="EZ155" s="43"/>
      <c r="FA155" s="43" t="str">
        <f t="shared" si="800"/>
        <v/>
      </c>
      <c r="FB155" s="44" t="str">
        <f t="shared" si="801"/>
        <v/>
      </c>
      <c r="FC155" s="45" t="str">
        <f t="shared" si="802"/>
        <v/>
      </c>
      <c r="FD155" s="35"/>
      <c r="FE155" s="27"/>
      <c r="FF155" s="51" t="str">
        <f t="shared" si="803"/>
        <v/>
      </c>
      <c r="FG155" s="44"/>
      <c r="FH155" s="44" t="str">
        <f t="shared" si="804"/>
        <v/>
      </c>
      <c r="FI155" s="44"/>
      <c r="FJ155" s="44" t="str">
        <f t="shared" si="805"/>
        <v/>
      </c>
      <c r="FK155" s="44"/>
      <c r="FL155" s="44" t="str">
        <f t="shared" si="806"/>
        <v/>
      </c>
      <c r="FM155" s="44"/>
      <c r="FN155" s="43"/>
      <c r="FO155" s="43" t="str">
        <f t="shared" si="807"/>
        <v/>
      </c>
      <c r="FP155" s="44" t="str">
        <f t="shared" si="808"/>
        <v/>
      </c>
      <c r="FQ155" s="45" t="str">
        <f t="shared" si="809"/>
        <v/>
      </c>
      <c r="FR155" s="35"/>
      <c r="FS155" s="27"/>
      <c r="FT155" s="51" t="str">
        <f t="shared" si="810"/>
        <v/>
      </c>
      <c r="FU155" s="44"/>
      <c r="FV155" s="44" t="str">
        <f t="shared" si="811"/>
        <v/>
      </c>
      <c r="FW155" s="44"/>
      <c r="FX155" s="44" t="str">
        <f t="shared" si="812"/>
        <v/>
      </c>
      <c r="FY155" s="44"/>
      <c r="FZ155" s="44" t="str">
        <f t="shared" si="813"/>
        <v/>
      </c>
      <c r="GA155" s="44"/>
      <c r="GB155" s="43"/>
      <c r="GC155" s="43" t="str">
        <f t="shared" si="814"/>
        <v/>
      </c>
      <c r="GD155" s="44" t="str">
        <f t="shared" si="815"/>
        <v/>
      </c>
      <c r="GE155" s="45" t="str">
        <f t="shared" si="816"/>
        <v/>
      </c>
      <c r="GF155" s="35"/>
      <c r="GG155" s="65"/>
      <c r="GH155" s="51" t="str">
        <f t="shared" si="817"/>
        <v/>
      </c>
      <c r="GI155" s="44"/>
      <c r="GJ155" s="44" t="str">
        <f t="shared" si="818"/>
        <v/>
      </c>
      <c r="GK155" s="44"/>
      <c r="GL155" s="44" t="str">
        <f t="shared" si="819"/>
        <v/>
      </c>
      <c r="GM155" s="44"/>
      <c r="GN155" s="44" t="str">
        <f t="shared" si="820"/>
        <v/>
      </c>
      <c r="GO155" s="44"/>
      <c r="GP155" s="43"/>
      <c r="GQ155" s="43" t="str">
        <f t="shared" si="821"/>
        <v/>
      </c>
      <c r="GR155" s="44" t="str">
        <f t="shared" si="822"/>
        <v/>
      </c>
      <c r="GS155" s="45" t="str">
        <f t="shared" si="823"/>
        <v/>
      </c>
      <c r="GT155" s="35"/>
      <c r="GU155" s="27"/>
      <c r="GV155" s="51" t="str">
        <f t="shared" si="824"/>
        <v/>
      </c>
      <c r="GW155" s="44"/>
      <c r="GX155" s="44" t="str">
        <f t="shared" si="825"/>
        <v/>
      </c>
      <c r="GY155" s="44"/>
      <c r="GZ155" s="44" t="str">
        <f t="shared" si="826"/>
        <v/>
      </c>
      <c r="HA155" s="44"/>
      <c r="HB155" s="44" t="str">
        <f t="shared" si="827"/>
        <v/>
      </c>
      <c r="HC155" s="44"/>
      <c r="HD155" s="43"/>
      <c r="HE155" s="43" t="str">
        <f t="shared" si="828"/>
        <v/>
      </c>
      <c r="HF155" s="44" t="str">
        <f t="shared" si="829"/>
        <v/>
      </c>
      <c r="HG155" s="45" t="str">
        <f t="shared" si="830"/>
        <v/>
      </c>
      <c r="HH155" s="35"/>
      <c r="HI155" s="27"/>
      <c r="HJ155" s="51" t="str">
        <f t="shared" si="831"/>
        <v/>
      </c>
      <c r="HK155" s="44"/>
      <c r="HL155" s="44" t="str">
        <f t="shared" si="832"/>
        <v/>
      </c>
      <c r="HM155" s="44"/>
      <c r="HN155" s="44" t="str">
        <f t="shared" si="833"/>
        <v/>
      </c>
      <c r="HO155" s="44"/>
      <c r="HP155" s="44" t="str">
        <f t="shared" si="834"/>
        <v/>
      </c>
      <c r="HQ155" s="44"/>
      <c r="HR155" s="43"/>
      <c r="HS155" s="43" t="str">
        <f t="shared" si="835"/>
        <v/>
      </c>
      <c r="HT155" s="44" t="str">
        <f t="shared" si="836"/>
        <v/>
      </c>
      <c r="HU155" s="45" t="str">
        <f t="shared" si="837"/>
        <v/>
      </c>
      <c r="HV155" s="35"/>
      <c r="HW155" s="61"/>
      <c r="HX155" s="51">
        <f>IF($A149="","",$A149)</f>
        <v>46048</v>
      </c>
      <c r="HY155" s="44">
        <v>32239</v>
      </c>
      <c r="HZ155" s="43">
        <f t="shared" si="726"/>
        <v>105</v>
      </c>
      <c r="IA155" s="44"/>
      <c r="IB155" s="87" t="str">
        <f t="shared" si="727"/>
        <v/>
      </c>
      <c r="IC155" s="43">
        <v>0</v>
      </c>
      <c r="ID155" s="43">
        <f t="shared" si="728"/>
        <v>3</v>
      </c>
      <c r="IE155" s="52">
        <v>2</v>
      </c>
      <c r="IF155" s="53" t="str">
        <f>IF(HY155="","",IF151)</f>
        <v>ボンボンドロップシール</v>
      </c>
      <c r="IG155" s="47">
        <f>IF(HY155="","",IG151)</f>
        <v>2000</v>
      </c>
      <c r="IH155" s="44">
        <f t="shared" si="729"/>
        <v>6000</v>
      </c>
      <c r="II155" s="89">
        <f>IF(ID155="","",IH155/(HZ155*100))</f>
        <v>0.5714285714285714</v>
      </c>
      <c r="IJ155" s="35"/>
      <c r="IK155" s="27"/>
      <c r="IL155" s="51">
        <f>IF($A149="","",$A149)</f>
        <v>46048</v>
      </c>
      <c r="IM155" s="44">
        <v>1939</v>
      </c>
      <c r="IN155" s="43">
        <f t="shared" si="730"/>
        <v>45</v>
      </c>
      <c r="IO155" s="44">
        <v>36</v>
      </c>
      <c r="IP155" s="87">
        <f t="shared" si="731"/>
        <v>0</v>
      </c>
      <c r="IQ155" s="43">
        <v>12</v>
      </c>
      <c r="IR155" s="43">
        <f t="shared" si="732"/>
        <v>1</v>
      </c>
      <c r="IS155" s="43"/>
      <c r="IT155" s="53" t="str">
        <f t="shared" si="733"/>
        <v>キティボアバンスクリップ</v>
      </c>
      <c r="IU155" s="47">
        <f t="shared" si="734"/>
        <v>1100</v>
      </c>
      <c r="IV155" s="44">
        <f t="shared" si="735"/>
        <v>1100</v>
      </c>
      <c r="IW155" s="89">
        <f t="shared" si="736"/>
        <v>0.24444444444444444</v>
      </c>
      <c r="IX155" s="35"/>
      <c r="IY155" s="33"/>
      <c r="IZ155" s="51">
        <f>IF($A149="","",$A149)</f>
        <v>46048</v>
      </c>
      <c r="JA155" s="44">
        <v>8904</v>
      </c>
      <c r="JB155" s="43">
        <f t="shared" si="737"/>
        <v>59</v>
      </c>
      <c r="JC155" s="44">
        <v>355</v>
      </c>
      <c r="JD155" s="87">
        <f t="shared" si="738"/>
        <v>5</v>
      </c>
      <c r="JE155" s="43">
        <v>19</v>
      </c>
      <c r="JF155" s="43">
        <f t="shared" si="739"/>
        <v>5</v>
      </c>
      <c r="JG155" s="43">
        <v>0</v>
      </c>
      <c r="JH155" s="53" t="str">
        <f t="shared" si="740"/>
        <v>ラブブキーホルダー大きめ</v>
      </c>
      <c r="JI155" s="47">
        <f t="shared" si="740"/>
        <v>500</v>
      </c>
      <c r="JJ155" s="44">
        <f t="shared" si="741"/>
        <v>2500</v>
      </c>
      <c r="JK155" s="89">
        <f t="shared" si="742"/>
        <v>0.42372881355932202</v>
      </c>
      <c r="JL155" s="35"/>
      <c r="JM155" s="27"/>
      <c r="JN155" s="51">
        <f>IF($A149="","",$A149)</f>
        <v>46048</v>
      </c>
      <c r="JO155" s="44">
        <v>6269</v>
      </c>
      <c r="JP155" s="43">
        <f t="shared" si="743"/>
        <v>10</v>
      </c>
      <c r="JQ155" s="44">
        <v>217</v>
      </c>
      <c r="JR155" s="87">
        <f t="shared" si="744"/>
        <v>1</v>
      </c>
      <c r="JS155" s="43">
        <v>9</v>
      </c>
      <c r="JT155" s="43">
        <f t="shared" si="745"/>
        <v>1</v>
      </c>
      <c r="JU155" s="43">
        <v>15</v>
      </c>
      <c r="JV155" s="53" t="s">
        <v>1000</v>
      </c>
      <c r="JW155" s="47">
        <f>IF(JP155="","",JW151)</f>
        <v>400</v>
      </c>
      <c r="JX155" s="44">
        <f t="shared" si="747"/>
        <v>400</v>
      </c>
      <c r="JY155" s="89">
        <f t="shared" si="748"/>
        <v>0.4</v>
      </c>
      <c r="JZ155" s="35" t="s">
        <v>1002</v>
      </c>
      <c r="KA155" s="61"/>
      <c r="KB155" s="51">
        <f>IF($A149="","",$A149)</f>
        <v>46048</v>
      </c>
      <c r="KC155" s="44">
        <v>6823</v>
      </c>
      <c r="KD155" s="43">
        <f t="shared" si="749"/>
        <v>31</v>
      </c>
      <c r="KE155" s="44">
        <v>225</v>
      </c>
      <c r="KF155" s="87">
        <f t="shared" si="750"/>
        <v>0</v>
      </c>
      <c r="KG155" s="43">
        <v>19</v>
      </c>
      <c r="KH155" s="43">
        <f t="shared" si="751"/>
        <v>0</v>
      </c>
      <c r="KI155" s="43">
        <v>0</v>
      </c>
      <c r="KJ155" s="53" t="str">
        <f t="shared" si="752"/>
        <v>サンリオ豹柄キーケース</v>
      </c>
      <c r="KK155" s="47">
        <f t="shared" si="753"/>
        <v>1100</v>
      </c>
      <c r="KL155" s="44">
        <f t="shared" si="754"/>
        <v>0</v>
      </c>
      <c r="KM155" s="89">
        <f t="shared" si="755"/>
        <v>0</v>
      </c>
      <c r="KN155" s="35"/>
      <c r="KO155" s="27"/>
      <c r="KP155" s="51">
        <f>IF($A149="","",$A149)</f>
        <v>46048</v>
      </c>
      <c r="KQ155" s="44">
        <v>5193</v>
      </c>
      <c r="KR155" s="43">
        <f t="shared" si="756"/>
        <v>11</v>
      </c>
      <c r="KS155" s="44">
        <v>298</v>
      </c>
      <c r="KT155" s="87">
        <f t="shared" si="757"/>
        <v>2</v>
      </c>
      <c r="KU155" s="43">
        <v>11</v>
      </c>
      <c r="KV155" s="43">
        <f t="shared" si="758"/>
        <v>1</v>
      </c>
      <c r="KW155" s="43">
        <v>2</v>
      </c>
      <c r="KX155" s="53" t="str">
        <f t="shared" si="759"/>
        <v>キティボアバンスクリップ</v>
      </c>
      <c r="KY155" s="47">
        <f t="shared" si="760"/>
        <v>1100</v>
      </c>
      <c r="KZ155" s="44">
        <f t="shared" si="761"/>
        <v>1100</v>
      </c>
      <c r="LA155" s="89">
        <f t="shared" si="762"/>
        <v>1</v>
      </c>
      <c r="LB155" s="35" t="s">
        <v>158</v>
      </c>
      <c r="LC155" s="27"/>
      <c r="LD155" s="74"/>
      <c r="LE155" s="75"/>
      <c r="LF155" s="75"/>
      <c r="LG155" s="75">
        <v>1166</v>
      </c>
      <c r="LH155" s="75">
        <f t="shared" si="688"/>
        <v>0</v>
      </c>
      <c r="LI155" s="76">
        <v>2</v>
      </c>
      <c r="LJ155" s="75">
        <f t="shared" si="689"/>
        <v>0</v>
      </c>
      <c r="LK155" s="75">
        <v>0</v>
      </c>
      <c r="LL155" s="77" t="str">
        <f>IF(LE153="","",LL152)</f>
        <v>バイキンティッシュカバー、アンパンぬいぐるみ</v>
      </c>
      <c r="LM155" s="78">
        <f>IF(LF153="","",LM152)</f>
        <v>1000</v>
      </c>
      <c r="LN155" s="75">
        <f t="shared" si="690"/>
        <v>0</v>
      </c>
      <c r="LO155" s="79"/>
      <c r="LP155" s="35"/>
      <c r="LQ155" s="27"/>
      <c r="LR155" s="51" t="str">
        <f t="shared" si="687"/>
        <v/>
      </c>
      <c r="LS155" s="44"/>
      <c r="LT155" s="44" t="str">
        <f t="shared" si="838"/>
        <v/>
      </c>
      <c r="LU155" s="44"/>
      <c r="LV155" s="44" t="str">
        <f t="shared" si="839"/>
        <v/>
      </c>
      <c r="LW155" s="44"/>
      <c r="LX155" s="44" t="str">
        <f t="shared" si="840"/>
        <v/>
      </c>
      <c r="LY155" s="44"/>
      <c r="LZ155" s="43"/>
      <c r="MA155" s="43" t="str">
        <f t="shared" si="841"/>
        <v/>
      </c>
      <c r="MB155" s="44" t="str">
        <f t="shared" si="842"/>
        <v/>
      </c>
      <c r="MC155" s="45" t="str">
        <f t="shared" si="843"/>
        <v/>
      </c>
      <c r="MD155" s="35"/>
      <c r="ME155" s="27"/>
      <c r="MF155" s="51" t="str">
        <f t="shared" si="844"/>
        <v/>
      </c>
      <c r="MG155" s="44"/>
      <c r="MH155" s="44" t="str">
        <f t="shared" si="845"/>
        <v/>
      </c>
      <c r="MI155" s="44"/>
      <c r="MJ155" s="44" t="str">
        <f t="shared" si="846"/>
        <v/>
      </c>
      <c r="MK155" s="44"/>
      <c r="ML155" s="44" t="str">
        <f t="shared" si="847"/>
        <v/>
      </c>
      <c r="MM155" s="44"/>
      <c r="MN155" s="43"/>
      <c r="MO155" s="43" t="str">
        <f t="shared" si="848"/>
        <v/>
      </c>
      <c r="MP155" s="44" t="str">
        <f t="shared" si="849"/>
        <v/>
      </c>
      <c r="MQ155" s="45" t="str">
        <f t="shared" si="850"/>
        <v/>
      </c>
      <c r="MR155" s="35"/>
      <c r="MS155" s="27"/>
      <c r="MT155" s="51" t="str">
        <f t="shared" si="851"/>
        <v/>
      </c>
      <c r="MU155" s="44"/>
      <c r="MV155" s="44" t="str">
        <f t="shared" si="852"/>
        <v/>
      </c>
      <c r="MW155" s="44"/>
      <c r="MX155" s="44" t="str">
        <f t="shared" si="853"/>
        <v/>
      </c>
      <c r="MY155" s="44"/>
      <c r="MZ155" s="44" t="str">
        <f t="shared" si="854"/>
        <v/>
      </c>
      <c r="NA155" s="44"/>
      <c r="NB155" s="43"/>
      <c r="NC155" s="43" t="str">
        <f t="shared" si="855"/>
        <v/>
      </c>
      <c r="ND155" s="44" t="str">
        <f t="shared" si="856"/>
        <v/>
      </c>
      <c r="NE155" s="45" t="str">
        <f t="shared" si="857"/>
        <v/>
      </c>
      <c r="NF155" s="35"/>
      <c r="NG155" s="27"/>
      <c r="NH155" s="51" t="str">
        <f t="shared" si="858"/>
        <v/>
      </c>
      <c r="NI155" s="44"/>
      <c r="NJ155" s="44" t="str">
        <f t="shared" si="859"/>
        <v/>
      </c>
      <c r="NK155" s="44"/>
      <c r="NL155" s="44" t="str">
        <f t="shared" si="860"/>
        <v/>
      </c>
      <c r="NM155" s="44"/>
      <c r="NN155" s="44" t="str">
        <f t="shared" si="861"/>
        <v/>
      </c>
      <c r="NO155" s="44"/>
      <c r="NP155" s="43"/>
      <c r="NQ155" s="43" t="str">
        <f t="shared" si="862"/>
        <v/>
      </c>
      <c r="NR155" s="44" t="str">
        <f t="shared" si="863"/>
        <v/>
      </c>
      <c r="NS155" s="45" t="str">
        <f t="shared" si="864"/>
        <v/>
      </c>
      <c r="NT155" s="35"/>
    </row>
    <row r="156" spans="1:384" ht="15" customHeight="1" thickTop="1" x14ac:dyDescent="0.2">
      <c r="A156" s="38"/>
      <c r="B156" s="39" t="str">
        <f>IF(A156="","",SUM(J156:J187,LF174,AL156,ET156,AZ156,EF156,LT156,NJ156,MV156,MH156,X156,GJ156,GX156,HL156,FH156,FV156)+SUM(HZ183:HZ184)+SUM(IN183:IN186)+SUM(DR183:DR186)+SUM(CP183:CP186)+SUM(CB183:CB186)+SUM(BN183:BN186)+SUM(DD183:DD186)+SUM(JB183:JB186)+SUM(JP183:JP186)+SUM(KD183:KD186)+SUM(KR183:KR186))</f>
        <v/>
      </c>
      <c r="C156" s="40" t="str">
        <f>IF(A156="","",SUM(J156,X156,AL156,AZ156)+SUM(BN183:BN186)+SUM(CB183:CB186)+SUM(CP183:CP186))</f>
        <v/>
      </c>
      <c r="D156" s="40" t="str">
        <f>IF(A156="","",SUM(EF156,ET156)+SUM(DD183:DD186)+SUM(DR183:DR186))</f>
        <v/>
      </c>
      <c r="E156" s="41" t="str">
        <f>IF(A156="","",SUM(NJ156,MV156,MH156,LT156,LF174)+SUM(JB183:JB186)+SUM(JP183:JP186)+SUM(KD183:KD186)+SUM(KR183:KR186))</f>
        <v/>
      </c>
      <c r="F156" s="41" t="str">
        <f>IF(B156="","",SUM(GJ156,GX156,HL156)+SUM(IN183:IN186)+SUM(HZ183:HZ184))</f>
        <v/>
      </c>
      <c r="G156" s="88" t="str">
        <f>IF(A156="","",SUM(FH156,FV156))</f>
        <v/>
      </c>
      <c r="H156" s="42"/>
      <c r="I156" s="44"/>
      <c r="J156" s="44" t="str">
        <f t="shared" si="763"/>
        <v/>
      </c>
      <c r="K156" s="44"/>
      <c r="L156" s="44" t="str">
        <f t="shared" si="764"/>
        <v/>
      </c>
      <c r="M156" s="44"/>
      <c r="N156" s="44" t="str">
        <f t="shared" si="765"/>
        <v/>
      </c>
      <c r="O156" s="44"/>
      <c r="P156" s="43"/>
      <c r="Q156" s="43" t="str">
        <f t="shared" si="766"/>
        <v/>
      </c>
      <c r="R156" s="44" t="str">
        <f t="shared" si="767"/>
        <v/>
      </c>
      <c r="S156" s="45" t="str">
        <f t="shared" si="768"/>
        <v/>
      </c>
      <c r="T156" s="35"/>
      <c r="U156" s="27"/>
      <c r="V156" s="51" t="str">
        <f t="shared" si="769"/>
        <v/>
      </c>
      <c r="W156" s="44"/>
      <c r="X156" s="44" t="str">
        <f t="shared" si="770"/>
        <v/>
      </c>
      <c r="Y156" s="44"/>
      <c r="Z156" s="44" t="str">
        <f t="shared" si="771"/>
        <v/>
      </c>
      <c r="AA156" s="44"/>
      <c r="AB156" s="44" t="str">
        <f t="shared" si="772"/>
        <v/>
      </c>
      <c r="AC156" s="44"/>
      <c r="AD156" s="43"/>
      <c r="AE156" s="43" t="str">
        <f t="shared" si="773"/>
        <v/>
      </c>
      <c r="AF156" s="44" t="str">
        <f t="shared" si="774"/>
        <v/>
      </c>
      <c r="AG156" s="45" t="str">
        <f t="shared" si="775"/>
        <v/>
      </c>
      <c r="AH156" s="35"/>
      <c r="AI156" s="27"/>
      <c r="AJ156" s="51" t="str">
        <f t="shared" si="776"/>
        <v/>
      </c>
      <c r="AK156" s="44"/>
      <c r="AL156" s="44" t="str">
        <f t="shared" si="777"/>
        <v/>
      </c>
      <c r="AM156" s="44"/>
      <c r="AN156" s="44" t="str">
        <f t="shared" si="778"/>
        <v/>
      </c>
      <c r="AO156" s="44"/>
      <c r="AP156" s="44" t="str">
        <f t="shared" si="779"/>
        <v/>
      </c>
      <c r="AQ156" s="44"/>
      <c r="AR156" s="43"/>
      <c r="AS156" s="43" t="str">
        <f t="shared" si="780"/>
        <v/>
      </c>
      <c r="AT156" s="44" t="str">
        <f t="shared" si="781"/>
        <v/>
      </c>
      <c r="AU156" s="45" t="str">
        <f t="shared" si="782"/>
        <v/>
      </c>
      <c r="AV156" s="35"/>
      <c r="AW156" s="27"/>
      <c r="AX156" s="51" t="str">
        <f t="shared" si="783"/>
        <v/>
      </c>
      <c r="AY156" s="44"/>
      <c r="AZ156" s="44" t="str">
        <f t="shared" si="784"/>
        <v/>
      </c>
      <c r="BA156" s="44"/>
      <c r="BB156" s="44" t="str">
        <f t="shared" si="785"/>
        <v/>
      </c>
      <c r="BC156" s="44"/>
      <c r="BD156" s="44" t="str">
        <f t="shared" si="786"/>
        <v/>
      </c>
      <c r="BE156" s="44"/>
      <c r="BF156" s="43"/>
      <c r="BG156" s="43" t="str">
        <f t="shared" si="787"/>
        <v/>
      </c>
      <c r="BH156" s="44" t="str">
        <f t="shared" si="788"/>
        <v/>
      </c>
      <c r="BI156" s="45" t="str">
        <f t="shared" si="789"/>
        <v/>
      </c>
      <c r="BJ156" s="35"/>
      <c r="BK156" s="50"/>
      <c r="BL156" s="46"/>
      <c r="BM156" s="43">
        <v>11301</v>
      </c>
      <c r="BN156" s="44">
        <f t="shared" si="691"/>
        <v>74</v>
      </c>
      <c r="BO156" s="43">
        <v>325</v>
      </c>
      <c r="BP156" s="44">
        <f t="shared" si="692"/>
        <v>2</v>
      </c>
      <c r="BQ156" s="44">
        <v>15</v>
      </c>
      <c r="BR156" s="44">
        <f t="shared" si="693"/>
        <v>-4</v>
      </c>
      <c r="BS156" s="43"/>
      <c r="BT156" s="60" t="str">
        <f t="shared" si="694"/>
        <v>雪見イヤホン</v>
      </c>
      <c r="BU156" s="67">
        <f t="shared" si="695"/>
        <v>1100</v>
      </c>
      <c r="BV156" s="43">
        <f t="shared" si="696"/>
        <v>-4400</v>
      </c>
      <c r="BW156" s="45">
        <f t="shared" si="697"/>
        <v>-0.59459459459459463</v>
      </c>
      <c r="BX156" s="35"/>
      <c r="BY156" s="27"/>
      <c r="BZ156" s="46"/>
      <c r="CA156" s="43">
        <v>3028</v>
      </c>
      <c r="CB156" s="44">
        <f t="shared" si="698"/>
        <v>33</v>
      </c>
      <c r="CC156" s="43">
        <v>76</v>
      </c>
      <c r="CD156" s="44">
        <f t="shared" si="699"/>
        <v>3</v>
      </c>
      <c r="CE156" s="44">
        <v>22</v>
      </c>
      <c r="CF156" s="44">
        <f t="shared" si="700"/>
        <v>6</v>
      </c>
      <c r="CG156" s="43">
        <v>0</v>
      </c>
      <c r="CH156" s="60" t="str">
        <f t="shared" si="701"/>
        <v>モンチッチケース</v>
      </c>
      <c r="CI156" s="67">
        <f t="shared" si="702"/>
        <v>1000</v>
      </c>
      <c r="CJ156" s="43">
        <f t="shared" si="703"/>
        <v>6000</v>
      </c>
      <c r="CK156" s="45">
        <f t="shared" si="704"/>
        <v>1.8181818181818181</v>
      </c>
      <c r="CL156" s="35"/>
      <c r="CM156" s="27"/>
      <c r="CN156" s="46"/>
      <c r="CO156" s="43">
        <v>1923</v>
      </c>
      <c r="CP156" s="44">
        <f t="shared" si="705"/>
        <v>13</v>
      </c>
      <c r="CQ156" s="43">
        <v>38</v>
      </c>
      <c r="CR156" s="44">
        <f t="shared" si="706"/>
        <v>2</v>
      </c>
      <c r="CS156" s="44">
        <v>8</v>
      </c>
      <c r="CT156" s="44">
        <f t="shared" si="707"/>
        <v>1</v>
      </c>
      <c r="CU156" s="43">
        <v>16</v>
      </c>
      <c r="CV156" s="60" t="str">
        <f t="shared" si="708"/>
        <v>北斗サウンドボタン</v>
      </c>
      <c r="CW156" s="67">
        <f t="shared" si="709"/>
        <v>1100</v>
      </c>
      <c r="CX156" s="43">
        <f t="shared" si="710"/>
        <v>1100</v>
      </c>
      <c r="CY156" s="45">
        <f t="shared" si="711"/>
        <v>0.84615384615384615</v>
      </c>
      <c r="CZ156" s="35" t="s">
        <v>993</v>
      </c>
      <c r="DA156" s="58"/>
      <c r="DB156" s="46"/>
      <c r="DC156" s="43">
        <v>7898</v>
      </c>
      <c r="DD156" s="44">
        <f t="shared" si="712"/>
        <v>41</v>
      </c>
      <c r="DE156" s="43">
        <v>306</v>
      </c>
      <c r="DF156" s="44">
        <f t="shared" si="713"/>
        <v>7</v>
      </c>
      <c r="DG156" s="44">
        <v>20</v>
      </c>
      <c r="DH156" s="44">
        <f t="shared" si="714"/>
        <v>7</v>
      </c>
      <c r="DI156" s="43">
        <v>0</v>
      </c>
      <c r="DJ156" s="60" t="str">
        <f t="shared" si="715"/>
        <v>サンリオリボンポーチ</v>
      </c>
      <c r="DK156" s="67">
        <f t="shared" si="716"/>
        <v>500</v>
      </c>
      <c r="DL156" s="43">
        <f t="shared" si="717"/>
        <v>3500</v>
      </c>
      <c r="DM156" s="45">
        <f t="shared" si="718"/>
        <v>0.85365853658536583</v>
      </c>
      <c r="DN156" s="300" t="s">
        <v>922</v>
      </c>
      <c r="DO156" s="27"/>
      <c r="DP156" s="46"/>
      <c r="DQ156" s="43">
        <v>3952</v>
      </c>
      <c r="DR156" s="44">
        <f t="shared" si="719"/>
        <v>44</v>
      </c>
      <c r="DS156" s="43">
        <v>103</v>
      </c>
      <c r="DT156" s="44">
        <f t="shared" si="720"/>
        <v>3</v>
      </c>
      <c r="DU156" s="44">
        <v>19</v>
      </c>
      <c r="DV156" s="44">
        <f t="shared" si="721"/>
        <v>5</v>
      </c>
      <c r="DW156" s="43">
        <v>0</v>
      </c>
      <c r="DX156" s="60" t="str">
        <f t="shared" si="722"/>
        <v>サンリオケープポーチ</v>
      </c>
      <c r="DY156" s="67">
        <f t="shared" si="723"/>
        <v>660</v>
      </c>
      <c r="DZ156" s="43">
        <f t="shared" si="724"/>
        <v>3300</v>
      </c>
      <c r="EA156" s="45">
        <f t="shared" si="725"/>
        <v>0.75</v>
      </c>
      <c r="EB156" s="35" t="s">
        <v>995</v>
      </c>
      <c r="EC156" s="27"/>
      <c r="ED156" s="51" t="str">
        <f t="shared" si="686"/>
        <v/>
      </c>
      <c r="EE156" s="44"/>
      <c r="EF156" s="44" t="str">
        <f t="shared" si="790"/>
        <v/>
      </c>
      <c r="EG156" s="44"/>
      <c r="EH156" s="44" t="str">
        <f t="shared" si="791"/>
        <v/>
      </c>
      <c r="EI156" s="44"/>
      <c r="EJ156" s="44" t="str">
        <f t="shared" si="792"/>
        <v/>
      </c>
      <c r="EK156" s="44"/>
      <c r="EL156" s="43"/>
      <c r="EM156" s="43" t="str">
        <f t="shared" si="793"/>
        <v/>
      </c>
      <c r="EN156" s="44" t="str">
        <f t="shared" si="794"/>
        <v/>
      </c>
      <c r="EO156" s="45" t="str">
        <f t="shared" si="795"/>
        <v/>
      </c>
      <c r="EP156" s="35"/>
      <c r="EQ156" s="27"/>
      <c r="ER156" s="51" t="str">
        <f t="shared" si="796"/>
        <v/>
      </c>
      <c r="ES156" s="44"/>
      <c r="ET156" s="44" t="str">
        <f t="shared" si="797"/>
        <v/>
      </c>
      <c r="EU156" s="44"/>
      <c r="EV156" s="44" t="str">
        <f t="shared" si="798"/>
        <v/>
      </c>
      <c r="EW156" s="44"/>
      <c r="EX156" s="44" t="str">
        <f t="shared" si="799"/>
        <v/>
      </c>
      <c r="EY156" s="44"/>
      <c r="EZ156" s="43"/>
      <c r="FA156" s="43" t="str">
        <f t="shared" si="800"/>
        <v/>
      </c>
      <c r="FB156" s="44" t="str">
        <f t="shared" si="801"/>
        <v/>
      </c>
      <c r="FC156" s="45" t="str">
        <f t="shared" si="802"/>
        <v/>
      </c>
      <c r="FD156" s="35"/>
      <c r="FE156" s="27"/>
      <c r="FF156" s="51" t="str">
        <f t="shared" si="803"/>
        <v/>
      </c>
      <c r="FG156" s="44"/>
      <c r="FH156" s="44" t="str">
        <f t="shared" si="804"/>
        <v/>
      </c>
      <c r="FI156" s="44"/>
      <c r="FJ156" s="44" t="str">
        <f t="shared" si="805"/>
        <v/>
      </c>
      <c r="FK156" s="44"/>
      <c r="FL156" s="44" t="str">
        <f t="shared" si="806"/>
        <v/>
      </c>
      <c r="FM156" s="44"/>
      <c r="FN156" s="43"/>
      <c r="FO156" s="43" t="str">
        <f t="shared" si="807"/>
        <v/>
      </c>
      <c r="FP156" s="44" t="str">
        <f t="shared" si="808"/>
        <v/>
      </c>
      <c r="FQ156" s="45" t="str">
        <f t="shared" si="809"/>
        <v/>
      </c>
      <c r="FR156" s="35"/>
      <c r="FS156" s="27"/>
      <c r="FT156" s="51" t="str">
        <f t="shared" si="810"/>
        <v/>
      </c>
      <c r="FU156" s="44"/>
      <c r="FV156" s="44" t="str">
        <f t="shared" si="811"/>
        <v/>
      </c>
      <c r="FW156" s="44"/>
      <c r="FX156" s="44" t="str">
        <f t="shared" si="812"/>
        <v/>
      </c>
      <c r="FY156" s="44"/>
      <c r="FZ156" s="44" t="str">
        <f t="shared" si="813"/>
        <v/>
      </c>
      <c r="GA156" s="44"/>
      <c r="GB156" s="43"/>
      <c r="GC156" s="43" t="str">
        <f t="shared" si="814"/>
        <v/>
      </c>
      <c r="GD156" s="44" t="str">
        <f t="shared" si="815"/>
        <v/>
      </c>
      <c r="GE156" s="45" t="str">
        <f t="shared" si="816"/>
        <v/>
      </c>
      <c r="GF156" s="35"/>
      <c r="GG156" s="65"/>
      <c r="GH156" s="51" t="str">
        <f t="shared" si="817"/>
        <v/>
      </c>
      <c r="GI156" s="44"/>
      <c r="GJ156" s="44" t="str">
        <f t="shared" si="818"/>
        <v/>
      </c>
      <c r="GK156" s="44"/>
      <c r="GL156" s="44" t="str">
        <f t="shared" si="819"/>
        <v/>
      </c>
      <c r="GM156" s="44"/>
      <c r="GN156" s="44" t="str">
        <f t="shared" si="820"/>
        <v/>
      </c>
      <c r="GO156" s="44"/>
      <c r="GP156" s="43"/>
      <c r="GQ156" s="43" t="str">
        <f t="shared" si="821"/>
        <v/>
      </c>
      <c r="GR156" s="44" t="str">
        <f t="shared" si="822"/>
        <v/>
      </c>
      <c r="GS156" s="45" t="str">
        <f t="shared" si="823"/>
        <v/>
      </c>
      <c r="GT156" s="35"/>
      <c r="GU156" s="27"/>
      <c r="GV156" s="51" t="str">
        <f t="shared" si="824"/>
        <v/>
      </c>
      <c r="GW156" s="44"/>
      <c r="GX156" s="44" t="str">
        <f t="shared" si="825"/>
        <v/>
      </c>
      <c r="GY156" s="44"/>
      <c r="GZ156" s="44" t="str">
        <f t="shared" si="826"/>
        <v/>
      </c>
      <c r="HA156" s="44"/>
      <c r="HB156" s="44" t="str">
        <f t="shared" si="827"/>
        <v/>
      </c>
      <c r="HC156" s="44"/>
      <c r="HD156" s="43"/>
      <c r="HE156" s="43" t="str">
        <f t="shared" si="828"/>
        <v/>
      </c>
      <c r="HF156" s="44" t="str">
        <f t="shared" si="829"/>
        <v/>
      </c>
      <c r="HG156" s="45" t="str">
        <f t="shared" si="830"/>
        <v/>
      </c>
      <c r="HH156" s="35"/>
      <c r="HI156" s="27"/>
      <c r="HJ156" s="51" t="str">
        <f t="shared" si="831"/>
        <v/>
      </c>
      <c r="HK156" s="44"/>
      <c r="HL156" s="44" t="str">
        <f t="shared" si="832"/>
        <v/>
      </c>
      <c r="HM156" s="44"/>
      <c r="HN156" s="44" t="str">
        <f t="shared" si="833"/>
        <v/>
      </c>
      <c r="HO156" s="44"/>
      <c r="HP156" s="44" t="str">
        <f t="shared" si="834"/>
        <v/>
      </c>
      <c r="HQ156" s="44"/>
      <c r="HR156" s="43"/>
      <c r="HS156" s="43" t="str">
        <f t="shared" si="835"/>
        <v/>
      </c>
      <c r="HT156" s="44" t="str">
        <f t="shared" si="836"/>
        <v/>
      </c>
      <c r="HU156" s="45" t="str">
        <f t="shared" si="837"/>
        <v/>
      </c>
      <c r="HV156" s="35"/>
      <c r="HW156" s="61"/>
      <c r="HX156" s="46"/>
      <c r="HY156" s="43">
        <v>30799</v>
      </c>
      <c r="HZ156" s="44">
        <f t="shared" si="726"/>
        <v>640</v>
      </c>
      <c r="IA156" s="43"/>
      <c r="IB156" s="44" t="str">
        <f t="shared" si="727"/>
        <v/>
      </c>
      <c r="IC156" s="44">
        <v>2</v>
      </c>
      <c r="ID156" s="44">
        <f t="shared" si="728"/>
        <v>1</v>
      </c>
      <c r="IE156" s="66">
        <v>1</v>
      </c>
      <c r="IF156" s="60" t="s">
        <v>687</v>
      </c>
      <c r="IG156" s="67">
        <v>2000</v>
      </c>
      <c r="IH156" s="43">
        <f t="shared" si="729"/>
        <v>2000</v>
      </c>
      <c r="II156" s="45">
        <f>IF(ID156="","",IH156/(HZ156*100))</f>
        <v>3.125E-2</v>
      </c>
      <c r="IJ156" s="35"/>
      <c r="IK156" s="27"/>
      <c r="IL156" s="46"/>
      <c r="IM156" s="43">
        <v>1005</v>
      </c>
      <c r="IN156" s="44">
        <f t="shared" si="730"/>
        <v>23</v>
      </c>
      <c r="IO156" s="43">
        <v>38</v>
      </c>
      <c r="IP156" s="44">
        <f t="shared" si="731"/>
        <v>2</v>
      </c>
      <c r="IQ156" s="44">
        <v>13</v>
      </c>
      <c r="IR156" s="44">
        <f t="shared" si="732"/>
        <v>2</v>
      </c>
      <c r="IS156" s="43"/>
      <c r="IT156" s="60" t="str">
        <f t="shared" si="733"/>
        <v>ギャルキティマスコット</v>
      </c>
      <c r="IU156" s="67">
        <f t="shared" si="734"/>
        <v>996</v>
      </c>
      <c r="IV156" s="43">
        <f t="shared" si="735"/>
        <v>1992</v>
      </c>
      <c r="IW156" s="45">
        <f t="shared" si="736"/>
        <v>0.86608695652173917</v>
      </c>
      <c r="IX156" s="35"/>
      <c r="IY156" s="33"/>
      <c r="IZ156" s="46"/>
      <c r="JA156" s="43">
        <v>5497</v>
      </c>
      <c r="JB156" s="44">
        <f t="shared" si="737"/>
        <v>13</v>
      </c>
      <c r="JC156" s="43">
        <v>164</v>
      </c>
      <c r="JD156" s="44">
        <f t="shared" si="738"/>
        <v>2</v>
      </c>
      <c r="JE156" s="44">
        <v>15</v>
      </c>
      <c r="JF156" s="44">
        <f t="shared" si="739"/>
        <v>3</v>
      </c>
      <c r="JG156" s="43">
        <v>0</v>
      </c>
      <c r="JH156" s="60" t="str">
        <f t="shared" si="740"/>
        <v>ギャルキティマスコット</v>
      </c>
      <c r="JI156" s="67">
        <f t="shared" si="740"/>
        <v>500</v>
      </c>
      <c r="JJ156" s="43">
        <f t="shared" si="741"/>
        <v>1500</v>
      </c>
      <c r="JK156" s="45">
        <f t="shared" si="742"/>
        <v>1.1538461538461537</v>
      </c>
      <c r="JL156" s="35" t="s">
        <v>996</v>
      </c>
      <c r="JM156" s="27"/>
      <c r="JN156" s="46"/>
      <c r="JO156" s="43">
        <v>6347</v>
      </c>
      <c r="JP156" s="44">
        <f t="shared" si="743"/>
        <v>28</v>
      </c>
      <c r="JQ156" s="43">
        <v>159</v>
      </c>
      <c r="JR156" s="44">
        <f t="shared" si="744"/>
        <v>1</v>
      </c>
      <c r="JS156" s="44">
        <v>19</v>
      </c>
      <c r="JT156" s="44">
        <f t="shared" si="745"/>
        <v>1</v>
      </c>
      <c r="JU156" s="43">
        <v>0</v>
      </c>
      <c r="JV156" s="60" t="str">
        <f>IF(JO156="","",JV152)</f>
        <v>ジャグラーイヤホン</v>
      </c>
      <c r="JW156" s="67">
        <f>IF(JP156="","",JW152)</f>
        <v>1100</v>
      </c>
      <c r="JX156" s="43">
        <f t="shared" si="747"/>
        <v>1100</v>
      </c>
      <c r="JY156" s="45">
        <f t="shared" si="748"/>
        <v>0.39285714285714285</v>
      </c>
      <c r="JZ156" s="35"/>
      <c r="KA156" s="61"/>
      <c r="KB156" s="46"/>
      <c r="KC156" s="43">
        <v>4738</v>
      </c>
      <c r="KD156" s="44">
        <f t="shared" si="749"/>
        <v>52</v>
      </c>
      <c r="KE156" s="43">
        <v>131</v>
      </c>
      <c r="KF156" s="44">
        <f t="shared" si="750"/>
        <v>0</v>
      </c>
      <c r="KG156" s="44">
        <v>12</v>
      </c>
      <c r="KH156" s="44">
        <f t="shared" si="751"/>
        <v>2</v>
      </c>
      <c r="KI156" s="43">
        <v>5</v>
      </c>
      <c r="KJ156" s="60" t="str">
        <f t="shared" si="752"/>
        <v>キティでかぱっちん</v>
      </c>
      <c r="KK156" s="67">
        <f t="shared" si="753"/>
        <v>0</v>
      </c>
      <c r="KL156" s="43">
        <f t="shared" si="754"/>
        <v>0</v>
      </c>
      <c r="KM156" s="45">
        <f t="shared" si="755"/>
        <v>0</v>
      </c>
      <c r="KN156" s="35"/>
      <c r="KO156" s="27"/>
      <c r="KP156" s="46"/>
      <c r="KQ156" s="43">
        <v>6452</v>
      </c>
      <c r="KR156" s="44">
        <f t="shared" si="756"/>
        <v>22</v>
      </c>
      <c r="KS156" s="43">
        <v>136</v>
      </c>
      <c r="KT156" s="44">
        <f t="shared" si="757"/>
        <v>0</v>
      </c>
      <c r="KU156" s="44">
        <v>17</v>
      </c>
      <c r="KV156" s="44">
        <f t="shared" si="758"/>
        <v>0</v>
      </c>
      <c r="KW156" s="43">
        <v>0</v>
      </c>
      <c r="KX156" s="60" t="str">
        <f t="shared" si="759"/>
        <v>モンチッチマスコット2</v>
      </c>
      <c r="KY156" s="67">
        <f t="shared" si="760"/>
        <v>539</v>
      </c>
      <c r="KZ156" s="43">
        <f t="shared" si="761"/>
        <v>0</v>
      </c>
      <c r="LA156" s="45">
        <f t="shared" si="762"/>
        <v>0</v>
      </c>
      <c r="LB156" s="35" t="s">
        <v>161</v>
      </c>
      <c r="LC156" s="27"/>
      <c r="LD156" s="51">
        <f>IF(A150="","",A150)</f>
        <v>46055</v>
      </c>
      <c r="LE156" s="43">
        <v>76782</v>
      </c>
      <c r="LF156" s="93">
        <f>IF(LE156="","",LE156-LE153)</f>
        <v>1515</v>
      </c>
      <c r="LG156" s="43">
        <v>445</v>
      </c>
      <c r="LH156" s="43">
        <f t="shared" si="688"/>
        <v>0</v>
      </c>
      <c r="LI156" s="43">
        <v>2</v>
      </c>
      <c r="LJ156" s="87">
        <f t="shared" si="689"/>
        <v>0</v>
      </c>
      <c r="LK156" s="43">
        <v>0</v>
      </c>
      <c r="LL156" s="64" t="str">
        <f>IF(LE156="","",LL153)</f>
        <v>スヌーピーぬいぐるみ、コキンちゃん</v>
      </c>
      <c r="LM156" s="47">
        <f>IF(LF156="","",LM153)</f>
        <v>1000</v>
      </c>
      <c r="LN156" s="87">
        <f t="shared" si="690"/>
        <v>0</v>
      </c>
      <c r="LO156" s="54"/>
      <c r="LP156" s="35"/>
      <c r="LQ156" s="27"/>
      <c r="LR156" s="51" t="str">
        <f t="shared" si="687"/>
        <v/>
      </c>
      <c r="LS156" s="44"/>
      <c r="LT156" s="44" t="str">
        <f t="shared" si="838"/>
        <v/>
      </c>
      <c r="LU156" s="44"/>
      <c r="LV156" s="44" t="str">
        <f t="shared" si="839"/>
        <v/>
      </c>
      <c r="LW156" s="44"/>
      <c r="LX156" s="44" t="str">
        <f t="shared" si="840"/>
        <v/>
      </c>
      <c r="LY156" s="44"/>
      <c r="LZ156" s="43"/>
      <c r="MA156" s="43" t="str">
        <f t="shared" si="841"/>
        <v/>
      </c>
      <c r="MB156" s="44" t="str">
        <f t="shared" si="842"/>
        <v/>
      </c>
      <c r="MC156" s="45" t="str">
        <f t="shared" si="843"/>
        <v/>
      </c>
      <c r="MD156" s="35"/>
      <c r="ME156" s="27"/>
      <c r="MF156" s="51" t="str">
        <f t="shared" si="844"/>
        <v/>
      </c>
      <c r="MG156" s="44"/>
      <c r="MH156" s="44" t="str">
        <f t="shared" si="845"/>
        <v/>
      </c>
      <c r="MI156" s="44"/>
      <c r="MJ156" s="44" t="str">
        <f t="shared" si="846"/>
        <v/>
      </c>
      <c r="MK156" s="44"/>
      <c r="ML156" s="44" t="str">
        <f t="shared" si="847"/>
        <v/>
      </c>
      <c r="MM156" s="44"/>
      <c r="MN156" s="43"/>
      <c r="MO156" s="43" t="str">
        <f t="shared" si="848"/>
        <v/>
      </c>
      <c r="MP156" s="44" t="str">
        <f t="shared" si="849"/>
        <v/>
      </c>
      <c r="MQ156" s="45" t="str">
        <f t="shared" si="850"/>
        <v/>
      </c>
      <c r="MR156" s="35"/>
      <c r="MS156" s="27"/>
      <c r="MT156" s="51" t="str">
        <f t="shared" si="851"/>
        <v/>
      </c>
      <c r="MU156" s="44"/>
      <c r="MV156" s="44" t="str">
        <f t="shared" si="852"/>
        <v/>
      </c>
      <c r="MW156" s="44"/>
      <c r="MX156" s="44" t="str">
        <f t="shared" si="853"/>
        <v/>
      </c>
      <c r="MY156" s="44"/>
      <c r="MZ156" s="44" t="str">
        <f t="shared" si="854"/>
        <v/>
      </c>
      <c r="NA156" s="44"/>
      <c r="NB156" s="43"/>
      <c r="NC156" s="43" t="str">
        <f t="shared" si="855"/>
        <v/>
      </c>
      <c r="ND156" s="44" t="str">
        <f t="shared" si="856"/>
        <v/>
      </c>
      <c r="NE156" s="45" t="str">
        <f t="shared" si="857"/>
        <v/>
      </c>
      <c r="NF156" s="35"/>
      <c r="NG156" s="27"/>
      <c r="NH156" s="51" t="str">
        <f t="shared" si="858"/>
        <v/>
      </c>
      <c r="NI156" s="44"/>
      <c r="NJ156" s="44" t="str">
        <f t="shared" si="859"/>
        <v/>
      </c>
      <c r="NK156" s="44"/>
      <c r="NL156" s="44" t="str">
        <f t="shared" si="860"/>
        <v/>
      </c>
      <c r="NM156" s="44"/>
      <c r="NN156" s="44" t="str">
        <f t="shared" si="861"/>
        <v/>
      </c>
      <c r="NO156" s="44"/>
      <c r="NP156" s="43"/>
      <c r="NQ156" s="43" t="str">
        <f t="shared" si="862"/>
        <v/>
      </c>
      <c r="NR156" s="44" t="str">
        <f t="shared" si="863"/>
        <v/>
      </c>
      <c r="NS156" s="45" t="str">
        <f t="shared" si="864"/>
        <v/>
      </c>
      <c r="NT156" s="35"/>
    </row>
    <row r="157" spans="1:384" x14ac:dyDescent="0.2">
      <c r="A157" s="38"/>
      <c r="B157" s="39" t="str">
        <f>IF(A157="","",SUM(J157,LF177,AL157,ET157,AZ157,EF157,LT157,NJ157,MV157,MH157,X157,GJ157,GX157,HL157,FH157,FV157)+SUM(HZ187:HZ188)+SUM(IN187:IN190)+SUM(DR187:DR190)+SUM(CP187:CP190)+SUM(CB187:CB190)+SUM(BN187:BN190)+SUM(DD187:DD190)+SUM(JB187:JB190)+SUM(JP187:JP190)+SUM(KD187:KD190)+SUM(KR187:KR190))</f>
        <v/>
      </c>
      <c r="C157" s="40" t="str">
        <f>IF(A157="","",SUM(J157,X157,AL157,AZ157)+SUM(BN187:BN190)+SUM(CB187:CB190)+SUM(CP187:CP190))</f>
        <v/>
      </c>
      <c r="D157" s="40" t="str">
        <f>IF(A157="","",SUM(EF157,ET157)+SUM(DD187:DD190)+SUM(DR187:DR190))</f>
        <v/>
      </c>
      <c r="E157" s="41" t="str">
        <f>IF(A157="","",SUM(NJ157,MV157,MH157,LT157,LF177)+SUM(JB187:JB190)+SUM(JP187:JP190)+SUM(KD187:KD190)+SUM(KR187:KR190))</f>
        <v/>
      </c>
      <c r="F157" s="41" t="str">
        <f>IF(B157="","",SUM(GJ157,GX157,HL157)+SUM(IN187:IN190)+SUM(HZ187:HZ188))</f>
        <v/>
      </c>
      <c r="G157" s="88" t="str">
        <f>IF(A157="","",SUM(FH157,FV157))</f>
        <v/>
      </c>
      <c r="H157" s="42"/>
      <c r="I157" s="44"/>
      <c r="J157" s="44" t="str">
        <f t="shared" si="763"/>
        <v/>
      </c>
      <c r="K157" s="44"/>
      <c r="L157" s="44" t="str">
        <f t="shared" si="764"/>
        <v/>
      </c>
      <c r="M157" s="44"/>
      <c r="N157" s="44" t="str">
        <f t="shared" si="765"/>
        <v/>
      </c>
      <c r="O157" s="44"/>
      <c r="P157" s="43"/>
      <c r="Q157" s="43" t="str">
        <f t="shared" si="766"/>
        <v/>
      </c>
      <c r="R157" s="44" t="str">
        <f t="shared" si="767"/>
        <v/>
      </c>
      <c r="S157" s="45" t="str">
        <f t="shared" si="768"/>
        <v/>
      </c>
      <c r="T157" s="35"/>
      <c r="U157" s="27"/>
      <c r="V157" s="51" t="str">
        <f t="shared" si="769"/>
        <v/>
      </c>
      <c r="W157" s="44"/>
      <c r="X157" s="44" t="str">
        <f t="shared" si="770"/>
        <v/>
      </c>
      <c r="Y157" s="44"/>
      <c r="Z157" s="44" t="str">
        <f t="shared" si="771"/>
        <v/>
      </c>
      <c r="AA157" s="44"/>
      <c r="AB157" s="44" t="str">
        <f t="shared" si="772"/>
        <v/>
      </c>
      <c r="AC157" s="44"/>
      <c r="AD157" s="43"/>
      <c r="AE157" s="43" t="str">
        <f t="shared" si="773"/>
        <v/>
      </c>
      <c r="AF157" s="44" t="str">
        <f t="shared" si="774"/>
        <v/>
      </c>
      <c r="AG157" s="45" t="str">
        <f t="shared" si="775"/>
        <v/>
      </c>
      <c r="AH157" s="35"/>
      <c r="AI157" s="27"/>
      <c r="AJ157" s="51" t="str">
        <f t="shared" si="776"/>
        <v/>
      </c>
      <c r="AK157" s="44"/>
      <c r="AL157" s="44" t="str">
        <f t="shared" si="777"/>
        <v/>
      </c>
      <c r="AM157" s="44"/>
      <c r="AN157" s="44" t="str">
        <f t="shared" si="778"/>
        <v/>
      </c>
      <c r="AO157" s="44"/>
      <c r="AP157" s="44" t="str">
        <f t="shared" si="779"/>
        <v/>
      </c>
      <c r="AQ157" s="44"/>
      <c r="AR157" s="43"/>
      <c r="AS157" s="43" t="str">
        <f t="shared" si="780"/>
        <v/>
      </c>
      <c r="AT157" s="44" t="str">
        <f t="shared" si="781"/>
        <v/>
      </c>
      <c r="AU157" s="45" t="str">
        <f t="shared" si="782"/>
        <v/>
      </c>
      <c r="AV157" s="35"/>
      <c r="AW157" s="27"/>
      <c r="AX157" s="51" t="str">
        <f t="shared" si="783"/>
        <v/>
      </c>
      <c r="AY157" s="44"/>
      <c r="AZ157" s="44" t="str">
        <f t="shared" si="784"/>
        <v/>
      </c>
      <c r="BA157" s="44"/>
      <c r="BB157" s="44" t="str">
        <f t="shared" si="785"/>
        <v/>
      </c>
      <c r="BC157" s="44"/>
      <c r="BD157" s="44" t="str">
        <f t="shared" si="786"/>
        <v/>
      </c>
      <c r="BE157" s="44"/>
      <c r="BF157" s="43"/>
      <c r="BG157" s="43" t="str">
        <f t="shared" si="787"/>
        <v/>
      </c>
      <c r="BH157" s="44" t="str">
        <f t="shared" si="788"/>
        <v/>
      </c>
      <c r="BI157" s="45" t="str">
        <f t="shared" si="789"/>
        <v/>
      </c>
      <c r="BJ157" s="35"/>
      <c r="BK157" s="50"/>
      <c r="BL157" s="46"/>
      <c r="BM157" s="44">
        <v>13261</v>
      </c>
      <c r="BN157" s="44">
        <f t="shared" si="691"/>
        <v>58</v>
      </c>
      <c r="BO157" s="44">
        <v>697</v>
      </c>
      <c r="BP157" s="44">
        <f t="shared" si="692"/>
        <v>5</v>
      </c>
      <c r="BQ157" s="44">
        <v>17</v>
      </c>
      <c r="BR157" s="44">
        <f t="shared" si="693"/>
        <v>5</v>
      </c>
      <c r="BS157" s="25"/>
      <c r="BT157" s="60" t="str">
        <f t="shared" si="694"/>
        <v>ラブブマスコット</v>
      </c>
      <c r="BU157" s="67">
        <f t="shared" si="695"/>
        <v>250</v>
      </c>
      <c r="BV157" s="44">
        <f t="shared" si="696"/>
        <v>1250</v>
      </c>
      <c r="BW157" s="45">
        <f t="shared" si="697"/>
        <v>0.21551724137931033</v>
      </c>
      <c r="BX157" s="35"/>
      <c r="BY157" s="27"/>
      <c r="BZ157" s="46"/>
      <c r="CA157" s="44">
        <v>3241</v>
      </c>
      <c r="CB157" s="44">
        <f t="shared" si="698"/>
        <v>98</v>
      </c>
      <c r="CC157" s="44">
        <v>114</v>
      </c>
      <c r="CD157" s="44">
        <f t="shared" si="699"/>
        <v>3</v>
      </c>
      <c r="CE157" s="44">
        <v>50</v>
      </c>
      <c r="CF157" s="44">
        <f t="shared" si="700"/>
        <v>2</v>
      </c>
      <c r="CG157" s="25"/>
      <c r="CH157" s="60" t="str">
        <f t="shared" si="701"/>
        <v>ゲームアーク</v>
      </c>
      <c r="CI157" s="67">
        <f t="shared" si="702"/>
        <v>0</v>
      </c>
      <c r="CJ157" s="44">
        <f t="shared" si="703"/>
        <v>0</v>
      </c>
      <c r="CK157" s="45">
        <f t="shared" si="704"/>
        <v>0</v>
      </c>
      <c r="CL157" s="35"/>
      <c r="CM157" s="27"/>
      <c r="CN157" s="46"/>
      <c r="CO157" s="44">
        <v>4165</v>
      </c>
      <c r="CP157" s="44">
        <f t="shared" si="705"/>
        <v>168</v>
      </c>
      <c r="CQ157" s="44">
        <v>107</v>
      </c>
      <c r="CR157" s="44">
        <f t="shared" si="706"/>
        <v>6</v>
      </c>
      <c r="CS157" s="44">
        <v>7</v>
      </c>
      <c r="CT157" s="44">
        <f t="shared" si="707"/>
        <v>6</v>
      </c>
      <c r="CU157" s="25">
        <v>4</v>
      </c>
      <c r="CV157" s="60" t="str">
        <f t="shared" si="708"/>
        <v>サンリオボアバンスクリップ</v>
      </c>
      <c r="CW157" s="67">
        <f t="shared" si="709"/>
        <v>1100</v>
      </c>
      <c r="CX157" s="44">
        <f t="shared" si="710"/>
        <v>6600</v>
      </c>
      <c r="CY157" s="45">
        <f t="shared" si="711"/>
        <v>0.39285714285714285</v>
      </c>
      <c r="CZ157" s="35"/>
      <c r="DA157" s="58"/>
      <c r="DB157" s="46"/>
      <c r="DC157" s="44">
        <v>9387</v>
      </c>
      <c r="DD157" s="44">
        <f t="shared" si="712"/>
        <v>45</v>
      </c>
      <c r="DE157" s="44">
        <v>455</v>
      </c>
      <c r="DF157" s="44">
        <f t="shared" si="713"/>
        <v>2</v>
      </c>
      <c r="DG157" s="44">
        <v>9</v>
      </c>
      <c r="DH157" s="44">
        <f t="shared" si="714"/>
        <v>2</v>
      </c>
      <c r="DI157" s="25">
        <v>0</v>
      </c>
      <c r="DJ157" s="60" t="str">
        <f t="shared" si="715"/>
        <v>サンリオボアバンスクリップ</v>
      </c>
      <c r="DK157" s="67">
        <f t="shared" si="716"/>
        <v>1100</v>
      </c>
      <c r="DL157" s="44">
        <f t="shared" si="717"/>
        <v>2200</v>
      </c>
      <c r="DM157" s="45">
        <f t="shared" si="718"/>
        <v>0.48888888888888887</v>
      </c>
      <c r="DN157" s="35"/>
      <c r="DO157" s="27"/>
      <c r="DP157" s="46"/>
      <c r="DQ157" s="44">
        <v>3755</v>
      </c>
      <c r="DR157" s="44">
        <f t="shared" si="719"/>
        <v>38</v>
      </c>
      <c r="DS157" s="44">
        <v>123</v>
      </c>
      <c r="DT157" s="44">
        <f t="shared" si="720"/>
        <v>0</v>
      </c>
      <c r="DU157" s="44">
        <v>12</v>
      </c>
      <c r="DV157" s="44">
        <f t="shared" si="721"/>
        <v>1</v>
      </c>
      <c r="DW157" s="25">
        <v>0</v>
      </c>
      <c r="DX157" s="60" t="str">
        <f t="shared" si="722"/>
        <v>モンチッチマスコット</v>
      </c>
      <c r="DY157" s="67">
        <f t="shared" si="723"/>
        <v>0</v>
      </c>
      <c r="DZ157" s="44">
        <f t="shared" si="724"/>
        <v>0</v>
      </c>
      <c r="EA157" s="45">
        <f t="shared" si="725"/>
        <v>0</v>
      </c>
      <c r="EB157" s="35"/>
      <c r="EC157" s="27"/>
      <c r="ED157" s="51" t="str">
        <f t="shared" si="686"/>
        <v/>
      </c>
      <c r="EE157" s="44"/>
      <c r="EF157" s="44" t="str">
        <f t="shared" si="790"/>
        <v/>
      </c>
      <c r="EG157" s="44"/>
      <c r="EH157" s="44" t="str">
        <f t="shared" si="791"/>
        <v/>
      </c>
      <c r="EI157" s="44"/>
      <c r="EJ157" s="44" t="str">
        <f t="shared" si="792"/>
        <v/>
      </c>
      <c r="EK157" s="44"/>
      <c r="EL157" s="43"/>
      <c r="EM157" s="43" t="str">
        <f t="shared" si="793"/>
        <v/>
      </c>
      <c r="EN157" s="44" t="str">
        <f t="shared" si="794"/>
        <v/>
      </c>
      <c r="EO157" s="45" t="str">
        <f t="shared" si="795"/>
        <v/>
      </c>
      <c r="EP157" s="35"/>
      <c r="EQ157" s="27"/>
      <c r="ER157" s="51" t="str">
        <f t="shared" si="796"/>
        <v/>
      </c>
      <c r="ES157" s="44"/>
      <c r="ET157" s="44" t="str">
        <f t="shared" si="797"/>
        <v/>
      </c>
      <c r="EU157" s="44"/>
      <c r="EV157" s="44" t="str">
        <f t="shared" si="798"/>
        <v/>
      </c>
      <c r="EW157" s="44"/>
      <c r="EX157" s="44" t="str">
        <f t="shared" si="799"/>
        <v/>
      </c>
      <c r="EY157" s="44"/>
      <c r="EZ157" s="43"/>
      <c r="FA157" s="43" t="str">
        <f t="shared" si="800"/>
        <v/>
      </c>
      <c r="FB157" s="44" t="str">
        <f t="shared" si="801"/>
        <v/>
      </c>
      <c r="FC157" s="45" t="str">
        <f t="shared" si="802"/>
        <v/>
      </c>
      <c r="FD157" s="35"/>
      <c r="FE157" s="27"/>
      <c r="FF157" s="51" t="str">
        <f t="shared" si="803"/>
        <v/>
      </c>
      <c r="FG157" s="44"/>
      <c r="FH157" s="44" t="str">
        <f t="shared" si="804"/>
        <v/>
      </c>
      <c r="FI157" s="44"/>
      <c r="FJ157" s="44" t="str">
        <f t="shared" si="805"/>
        <v/>
      </c>
      <c r="FK157" s="44"/>
      <c r="FL157" s="44" t="str">
        <f t="shared" si="806"/>
        <v/>
      </c>
      <c r="FM157" s="44"/>
      <c r="FN157" s="43"/>
      <c r="FO157" s="43" t="str">
        <f t="shared" si="807"/>
        <v/>
      </c>
      <c r="FP157" s="44" t="str">
        <f t="shared" si="808"/>
        <v/>
      </c>
      <c r="FQ157" s="45" t="str">
        <f t="shared" si="809"/>
        <v/>
      </c>
      <c r="FR157" s="35"/>
      <c r="FS157" s="27"/>
      <c r="FT157" s="51" t="str">
        <f t="shared" si="810"/>
        <v/>
      </c>
      <c r="FU157" s="44"/>
      <c r="FV157" s="44" t="str">
        <f t="shared" si="811"/>
        <v/>
      </c>
      <c r="FW157" s="44"/>
      <c r="FX157" s="44" t="str">
        <f t="shared" si="812"/>
        <v/>
      </c>
      <c r="FY157" s="44"/>
      <c r="FZ157" s="44" t="str">
        <f t="shared" si="813"/>
        <v/>
      </c>
      <c r="GA157" s="44"/>
      <c r="GB157" s="43"/>
      <c r="GC157" s="43" t="str">
        <f t="shared" si="814"/>
        <v/>
      </c>
      <c r="GD157" s="44" t="str">
        <f t="shared" si="815"/>
        <v/>
      </c>
      <c r="GE157" s="45" t="str">
        <f t="shared" si="816"/>
        <v/>
      </c>
      <c r="GF157" s="35"/>
      <c r="GG157" s="65"/>
      <c r="GH157" s="51" t="str">
        <f t="shared" si="817"/>
        <v/>
      </c>
      <c r="GI157" s="44"/>
      <c r="GJ157" s="44" t="str">
        <f t="shared" si="818"/>
        <v/>
      </c>
      <c r="GK157" s="44"/>
      <c r="GL157" s="44" t="str">
        <f t="shared" si="819"/>
        <v/>
      </c>
      <c r="GM157" s="44"/>
      <c r="GN157" s="44" t="str">
        <f t="shared" si="820"/>
        <v/>
      </c>
      <c r="GO157" s="44"/>
      <c r="GP157" s="43"/>
      <c r="GQ157" s="43" t="str">
        <f t="shared" si="821"/>
        <v/>
      </c>
      <c r="GR157" s="44" t="str">
        <f t="shared" si="822"/>
        <v/>
      </c>
      <c r="GS157" s="45" t="str">
        <f t="shared" si="823"/>
        <v/>
      </c>
      <c r="GT157" s="35"/>
      <c r="GU157" s="27"/>
      <c r="GV157" s="51" t="str">
        <f t="shared" si="824"/>
        <v/>
      </c>
      <c r="GW157" s="44"/>
      <c r="GX157" s="44" t="str">
        <f t="shared" si="825"/>
        <v/>
      </c>
      <c r="GY157" s="44"/>
      <c r="GZ157" s="44" t="str">
        <f t="shared" si="826"/>
        <v/>
      </c>
      <c r="HA157" s="44"/>
      <c r="HB157" s="44" t="str">
        <f t="shared" si="827"/>
        <v/>
      </c>
      <c r="HC157" s="44"/>
      <c r="HD157" s="43"/>
      <c r="HE157" s="43" t="str">
        <f t="shared" si="828"/>
        <v/>
      </c>
      <c r="HF157" s="44" t="str">
        <f t="shared" si="829"/>
        <v/>
      </c>
      <c r="HG157" s="45" t="str">
        <f t="shared" si="830"/>
        <v/>
      </c>
      <c r="HH157" s="35"/>
      <c r="HI157" s="27"/>
      <c r="HJ157" s="51" t="str">
        <f t="shared" si="831"/>
        <v/>
      </c>
      <c r="HK157" s="44"/>
      <c r="HL157" s="44" t="str">
        <f t="shared" si="832"/>
        <v/>
      </c>
      <c r="HM157" s="44"/>
      <c r="HN157" s="44" t="str">
        <f t="shared" si="833"/>
        <v/>
      </c>
      <c r="HO157" s="44"/>
      <c r="HP157" s="44" t="str">
        <f t="shared" si="834"/>
        <v/>
      </c>
      <c r="HQ157" s="44"/>
      <c r="HR157" s="43"/>
      <c r="HS157" s="43" t="str">
        <f t="shared" si="835"/>
        <v/>
      </c>
      <c r="HT157" s="44" t="str">
        <f t="shared" si="836"/>
        <v/>
      </c>
      <c r="HU157" s="45" t="str">
        <f t="shared" si="837"/>
        <v/>
      </c>
      <c r="HV157" s="35"/>
      <c r="HW157" s="61"/>
      <c r="HX157" s="46"/>
      <c r="HY157" s="44"/>
      <c r="HZ157" s="44" t="str">
        <f t="shared" si="726"/>
        <v/>
      </c>
      <c r="IA157" s="44"/>
      <c r="IB157" s="44" t="str">
        <f t="shared" si="727"/>
        <v/>
      </c>
      <c r="IC157" s="44">
        <v>8</v>
      </c>
      <c r="ID157" s="44">
        <f t="shared" si="728"/>
        <v>0</v>
      </c>
      <c r="IE157" s="66">
        <v>0</v>
      </c>
      <c r="IF157" s="60" t="str">
        <f>IF(HY155="","",IF153)</f>
        <v>アンパンおべんとパズル</v>
      </c>
      <c r="IG157" s="67">
        <f>IF(HY155="","",IG153)</f>
        <v>1100</v>
      </c>
      <c r="IH157" s="44">
        <f t="shared" si="729"/>
        <v>0</v>
      </c>
      <c r="II157" s="45">
        <f>IF(ID157="","",IH157/(HZ156*100))</f>
        <v>0</v>
      </c>
      <c r="IJ157" s="35"/>
      <c r="IK157" s="27"/>
      <c r="IL157" s="46"/>
      <c r="IM157" s="44">
        <v>2162</v>
      </c>
      <c r="IN157" s="44">
        <f t="shared" si="730"/>
        <v>85</v>
      </c>
      <c r="IO157" s="44">
        <v>52</v>
      </c>
      <c r="IP157" s="44">
        <f t="shared" si="731"/>
        <v>5</v>
      </c>
      <c r="IQ157" s="44">
        <v>56</v>
      </c>
      <c r="IR157" s="44">
        <f t="shared" si="732"/>
        <v>5</v>
      </c>
      <c r="IS157" s="25">
        <v>5</v>
      </c>
      <c r="IT157" s="60" t="str">
        <f t="shared" si="733"/>
        <v>ゲームアーク</v>
      </c>
      <c r="IU157" s="67">
        <f t="shared" si="734"/>
        <v>600</v>
      </c>
      <c r="IV157" s="44">
        <f t="shared" si="735"/>
        <v>3000</v>
      </c>
      <c r="IW157" s="45">
        <f t="shared" si="736"/>
        <v>0.35294117647058826</v>
      </c>
      <c r="IX157" s="35" t="s">
        <v>440</v>
      </c>
      <c r="IY157" s="33"/>
      <c r="IZ157" s="46"/>
      <c r="JA157" s="44">
        <v>7172</v>
      </c>
      <c r="JB157" s="44">
        <f t="shared" si="737"/>
        <v>28</v>
      </c>
      <c r="JC157" s="44">
        <v>182</v>
      </c>
      <c r="JD157" s="44">
        <f t="shared" si="738"/>
        <v>0</v>
      </c>
      <c r="JE157" s="44">
        <v>24</v>
      </c>
      <c r="JF157" s="44">
        <f t="shared" si="739"/>
        <v>0</v>
      </c>
      <c r="JG157" s="25">
        <v>0</v>
      </c>
      <c r="JH157" s="60" t="str">
        <f t="shared" si="740"/>
        <v>ラブブマスコット</v>
      </c>
      <c r="JI157" s="67">
        <f t="shared" si="740"/>
        <v>0</v>
      </c>
      <c r="JJ157" s="44">
        <f t="shared" si="741"/>
        <v>0</v>
      </c>
      <c r="JK157" s="45">
        <f t="shared" si="742"/>
        <v>0</v>
      </c>
      <c r="JL157" s="35"/>
      <c r="JM157" s="27"/>
      <c r="JN157" s="46"/>
      <c r="JO157" s="44">
        <v>5202</v>
      </c>
      <c r="JP157" s="44">
        <f t="shared" si="743"/>
        <v>32</v>
      </c>
      <c r="JQ157" s="44">
        <v>376</v>
      </c>
      <c r="JR157" s="44">
        <f t="shared" si="744"/>
        <v>4</v>
      </c>
      <c r="JS157" s="44">
        <v>86</v>
      </c>
      <c r="JT157" s="44">
        <f t="shared" si="745"/>
        <v>4</v>
      </c>
      <c r="JU157" s="25">
        <v>0</v>
      </c>
      <c r="JV157" s="60" t="str">
        <f>IF(JO157="","",JV153)</f>
        <v>アングリーキーホルダー</v>
      </c>
      <c r="JW157" s="67">
        <f>IF(JP157="","",JW153)</f>
        <v>200</v>
      </c>
      <c r="JX157" s="44">
        <f t="shared" si="747"/>
        <v>800</v>
      </c>
      <c r="JY157" s="45">
        <f t="shared" si="748"/>
        <v>0.25</v>
      </c>
      <c r="JZ157" s="35"/>
      <c r="KA157" s="61"/>
      <c r="KB157" s="46"/>
      <c r="KC157" s="44">
        <v>8539</v>
      </c>
      <c r="KD157" s="44">
        <f t="shared" si="749"/>
        <v>46</v>
      </c>
      <c r="KE157" s="44">
        <v>500</v>
      </c>
      <c r="KF157" s="44">
        <f t="shared" si="750"/>
        <v>2</v>
      </c>
      <c r="KG157" s="44">
        <v>104</v>
      </c>
      <c r="KH157" s="44">
        <f t="shared" si="751"/>
        <v>2</v>
      </c>
      <c r="KI157" s="25">
        <v>0</v>
      </c>
      <c r="KJ157" s="60" t="str">
        <f t="shared" si="752"/>
        <v>AIモンスターラバー</v>
      </c>
      <c r="KK157" s="67">
        <f t="shared" si="753"/>
        <v>250</v>
      </c>
      <c r="KL157" s="44">
        <f t="shared" si="754"/>
        <v>500</v>
      </c>
      <c r="KM157" s="45">
        <f t="shared" si="755"/>
        <v>0.10869565217391304</v>
      </c>
      <c r="KN157" s="35"/>
      <c r="KO157" s="27"/>
      <c r="KP157" s="46"/>
      <c r="KQ157" s="44">
        <v>6639</v>
      </c>
      <c r="KR157" s="44">
        <f t="shared" si="756"/>
        <v>30</v>
      </c>
      <c r="KS157" s="44">
        <v>303</v>
      </c>
      <c r="KT157" s="44">
        <f t="shared" si="757"/>
        <v>0</v>
      </c>
      <c r="KU157" s="44">
        <v>20</v>
      </c>
      <c r="KV157" s="44">
        <f t="shared" si="758"/>
        <v>0</v>
      </c>
      <c r="KW157" s="25">
        <v>0</v>
      </c>
      <c r="KX157" s="60" t="str">
        <f t="shared" si="759"/>
        <v>サンリオホワイトマスコット</v>
      </c>
      <c r="KY157" s="67">
        <f t="shared" si="760"/>
        <v>0</v>
      </c>
      <c r="KZ157" s="44">
        <f t="shared" si="761"/>
        <v>0</v>
      </c>
      <c r="LA157" s="45">
        <f t="shared" si="762"/>
        <v>0</v>
      </c>
      <c r="LB157" s="35"/>
      <c r="LC157" s="27"/>
      <c r="LD157" s="46"/>
      <c r="LE157" s="44"/>
      <c r="LF157" s="44"/>
      <c r="LG157" s="44">
        <v>530</v>
      </c>
      <c r="LH157" s="44">
        <f t="shared" si="688"/>
        <v>0</v>
      </c>
      <c r="LI157" s="43">
        <v>2</v>
      </c>
      <c r="LJ157" s="44">
        <f t="shared" si="689"/>
        <v>0</v>
      </c>
      <c r="LK157" s="44">
        <v>0</v>
      </c>
      <c r="LL157" s="72" t="str">
        <f>IF(LE156="","",LL154)</f>
        <v>アンパンティッシュカバー、アンパンぬいぐるみ</v>
      </c>
      <c r="LM157" s="67">
        <f>IF(LF156="","",LM154)</f>
        <v>1000</v>
      </c>
      <c r="LN157" s="44">
        <f t="shared" si="690"/>
        <v>0</v>
      </c>
      <c r="LO157" s="45"/>
      <c r="LP157" s="35"/>
      <c r="LQ157" s="27"/>
      <c r="LR157" s="51" t="str">
        <f t="shared" si="687"/>
        <v/>
      </c>
      <c r="LS157" s="44"/>
      <c r="LT157" s="44" t="str">
        <f t="shared" si="838"/>
        <v/>
      </c>
      <c r="LU157" s="44"/>
      <c r="LV157" s="44" t="str">
        <f t="shared" si="839"/>
        <v/>
      </c>
      <c r="LW157" s="44"/>
      <c r="LX157" s="44" t="str">
        <f t="shared" si="840"/>
        <v/>
      </c>
      <c r="LY157" s="44"/>
      <c r="LZ157" s="43"/>
      <c r="MA157" s="43" t="str">
        <f t="shared" si="841"/>
        <v/>
      </c>
      <c r="MB157" s="44" t="str">
        <f t="shared" si="842"/>
        <v/>
      </c>
      <c r="MC157" s="45" t="str">
        <f t="shared" si="843"/>
        <v/>
      </c>
      <c r="MD157" s="35"/>
      <c r="ME157" s="27"/>
      <c r="MF157" s="51" t="str">
        <f t="shared" si="844"/>
        <v/>
      </c>
      <c r="MG157" s="44"/>
      <c r="MH157" s="44" t="str">
        <f t="shared" si="845"/>
        <v/>
      </c>
      <c r="MI157" s="44"/>
      <c r="MJ157" s="44" t="str">
        <f t="shared" si="846"/>
        <v/>
      </c>
      <c r="MK157" s="44"/>
      <c r="ML157" s="44" t="str">
        <f t="shared" si="847"/>
        <v/>
      </c>
      <c r="MM157" s="44"/>
      <c r="MN157" s="43"/>
      <c r="MO157" s="43" t="str">
        <f t="shared" si="848"/>
        <v/>
      </c>
      <c r="MP157" s="44" t="str">
        <f t="shared" si="849"/>
        <v/>
      </c>
      <c r="MQ157" s="45" t="str">
        <f t="shared" si="850"/>
        <v/>
      </c>
      <c r="MR157" s="35"/>
      <c r="MS157" s="27"/>
      <c r="MT157" s="51" t="str">
        <f t="shared" si="851"/>
        <v/>
      </c>
      <c r="MU157" s="44"/>
      <c r="MV157" s="44" t="str">
        <f t="shared" si="852"/>
        <v/>
      </c>
      <c r="MW157" s="44"/>
      <c r="MX157" s="44" t="str">
        <f t="shared" si="853"/>
        <v/>
      </c>
      <c r="MY157" s="44"/>
      <c r="MZ157" s="44" t="str">
        <f t="shared" si="854"/>
        <v/>
      </c>
      <c r="NA157" s="44"/>
      <c r="NB157" s="43"/>
      <c r="NC157" s="43" t="str">
        <f t="shared" si="855"/>
        <v/>
      </c>
      <c r="ND157" s="44" t="str">
        <f t="shared" si="856"/>
        <v/>
      </c>
      <c r="NE157" s="45" t="str">
        <f t="shared" si="857"/>
        <v/>
      </c>
      <c r="NF157" s="35"/>
      <c r="NG157" s="27"/>
      <c r="NH157" s="51" t="str">
        <f t="shared" si="858"/>
        <v/>
      </c>
      <c r="NI157" s="44"/>
      <c r="NJ157" s="44" t="str">
        <f t="shared" si="859"/>
        <v/>
      </c>
      <c r="NK157" s="44"/>
      <c r="NL157" s="44" t="str">
        <f t="shared" si="860"/>
        <v/>
      </c>
      <c r="NM157" s="44"/>
      <c r="NN157" s="44" t="str">
        <f t="shared" si="861"/>
        <v/>
      </c>
      <c r="NO157" s="44"/>
      <c r="NP157" s="43"/>
      <c r="NQ157" s="43" t="str">
        <f t="shared" si="862"/>
        <v/>
      </c>
      <c r="NR157" s="44" t="str">
        <f t="shared" si="863"/>
        <v/>
      </c>
      <c r="NS157" s="45" t="str">
        <f t="shared" si="864"/>
        <v/>
      </c>
      <c r="NT157" s="35"/>
    </row>
    <row r="158" spans="1:384" ht="15" customHeight="1" thickBot="1" x14ac:dyDescent="0.25">
      <c r="A158" s="38"/>
      <c r="B158" s="39" t="str">
        <f>IF(A158="","",SUM(J158,LF180,AL158,ET158,AZ158,EF158,LT158,NJ158,MV158,MH158,X158,GJ158,GX158,HL158,FH158,FV158)+SUM(HZ191:HZ192)+SUM(IN191:IN194)+SUM(DR191:DR194)+SUM(CP191:CP194)+SUM(CB191:CB194)+SUM(BN191:BN194)+SUM(DD191:DD194)+SUM(JB191:JB194)+SUM(JP191:JP194)+SUM(KD191:KD194)+SUM(KR191:KR194))</f>
        <v/>
      </c>
      <c r="C158" s="40" t="str">
        <f>IF(A158="","",SUM(J158,X158,AL158,AZ158)+SUM(BN191:BN194)+SUM(CB191:CB194)+SUM(CP191:CP194))</f>
        <v/>
      </c>
      <c r="D158" s="40" t="str">
        <f>IF(A158="","",SUM(EF158,ET158)+SUM(DD191:DD194)+SUM(DR191:DR194))</f>
        <v/>
      </c>
      <c r="E158" s="41" t="str">
        <f>IF(A158="","",SUM(NJ158,MV158,MH158,LF180,LT158)+SUM(JB191:JB194)+SUM(JP191:JP194)+SUM(KD191:KD194)+SUM(KR191:KR194))</f>
        <v/>
      </c>
      <c r="F158" s="41" t="str">
        <f>IF(B158="","",SUM(GJ158,GX158,HL158)+SUM(IN191:IN194)+SUM(HZ191:HZ192))</f>
        <v/>
      </c>
      <c r="G158" s="88" t="str">
        <f>IF(A158="","",SUM(FH158,FV158))</f>
        <v/>
      </c>
      <c r="H158" s="42"/>
      <c r="I158" s="44"/>
      <c r="J158" s="44" t="str">
        <f t="shared" si="763"/>
        <v/>
      </c>
      <c r="K158" s="44"/>
      <c r="L158" s="44" t="str">
        <f t="shared" si="764"/>
        <v/>
      </c>
      <c r="M158" s="44"/>
      <c r="N158" s="44" t="str">
        <f t="shared" si="765"/>
        <v/>
      </c>
      <c r="O158" s="44"/>
      <c r="P158" s="43"/>
      <c r="Q158" s="43" t="str">
        <f t="shared" si="766"/>
        <v/>
      </c>
      <c r="R158" s="44" t="str">
        <f t="shared" si="767"/>
        <v/>
      </c>
      <c r="S158" s="45" t="str">
        <f t="shared" si="768"/>
        <v/>
      </c>
      <c r="T158" s="35"/>
      <c r="U158" s="27"/>
      <c r="V158" s="51" t="str">
        <f t="shared" si="769"/>
        <v/>
      </c>
      <c r="W158" s="44"/>
      <c r="X158" s="44" t="str">
        <f t="shared" si="770"/>
        <v/>
      </c>
      <c r="Y158" s="44"/>
      <c r="Z158" s="44" t="str">
        <f t="shared" si="771"/>
        <v/>
      </c>
      <c r="AA158" s="44"/>
      <c r="AB158" s="44" t="str">
        <f t="shared" si="772"/>
        <v/>
      </c>
      <c r="AC158" s="44"/>
      <c r="AD158" s="43"/>
      <c r="AE158" s="43" t="str">
        <f t="shared" si="773"/>
        <v/>
      </c>
      <c r="AF158" s="44" t="str">
        <f t="shared" si="774"/>
        <v/>
      </c>
      <c r="AG158" s="45" t="str">
        <f t="shared" si="775"/>
        <v/>
      </c>
      <c r="AH158" s="35"/>
      <c r="AI158" s="27"/>
      <c r="AJ158" s="51" t="str">
        <f t="shared" si="776"/>
        <v/>
      </c>
      <c r="AK158" s="44"/>
      <c r="AL158" s="44" t="str">
        <f t="shared" si="777"/>
        <v/>
      </c>
      <c r="AM158" s="44"/>
      <c r="AN158" s="44" t="str">
        <f t="shared" si="778"/>
        <v/>
      </c>
      <c r="AO158" s="44"/>
      <c r="AP158" s="44" t="str">
        <f t="shared" si="779"/>
        <v/>
      </c>
      <c r="AQ158" s="44"/>
      <c r="AR158" s="43"/>
      <c r="AS158" s="43" t="str">
        <f t="shared" si="780"/>
        <v/>
      </c>
      <c r="AT158" s="44" t="str">
        <f t="shared" si="781"/>
        <v/>
      </c>
      <c r="AU158" s="45" t="str">
        <f t="shared" si="782"/>
        <v/>
      </c>
      <c r="AV158" s="35"/>
      <c r="AW158" s="27"/>
      <c r="AX158" s="51" t="str">
        <f t="shared" si="783"/>
        <v/>
      </c>
      <c r="AY158" s="44"/>
      <c r="AZ158" s="44" t="str">
        <f t="shared" si="784"/>
        <v/>
      </c>
      <c r="BA158" s="44"/>
      <c r="BB158" s="44" t="str">
        <f t="shared" si="785"/>
        <v/>
      </c>
      <c r="BC158" s="44"/>
      <c r="BD158" s="44" t="str">
        <f t="shared" si="786"/>
        <v/>
      </c>
      <c r="BE158" s="44"/>
      <c r="BF158" s="43"/>
      <c r="BG158" s="43" t="str">
        <f t="shared" si="787"/>
        <v/>
      </c>
      <c r="BH158" s="44" t="str">
        <f t="shared" si="788"/>
        <v/>
      </c>
      <c r="BI158" s="45" t="str">
        <f t="shared" si="789"/>
        <v/>
      </c>
      <c r="BJ158" s="35"/>
      <c r="BK158" s="50"/>
      <c r="BL158" s="74"/>
      <c r="BM158" s="75">
        <v>15215</v>
      </c>
      <c r="BN158" s="75">
        <f t="shared" si="691"/>
        <v>104</v>
      </c>
      <c r="BO158" s="75">
        <v>783</v>
      </c>
      <c r="BP158" s="75">
        <f t="shared" si="692"/>
        <v>7</v>
      </c>
      <c r="BQ158" s="75">
        <v>140</v>
      </c>
      <c r="BR158" s="75">
        <f t="shared" si="693"/>
        <v>11</v>
      </c>
      <c r="BS158" s="75"/>
      <c r="BT158" s="77" t="str">
        <f t="shared" si="694"/>
        <v>ＡＩモンスターラバー</v>
      </c>
      <c r="BU158" s="78">
        <f t="shared" si="695"/>
        <v>198</v>
      </c>
      <c r="BV158" s="75">
        <f t="shared" si="696"/>
        <v>2178</v>
      </c>
      <c r="BW158" s="79">
        <f t="shared" si="697"/>
        <v>0.20942307692307693</v>
      </c>
      <c r="BX158" s="35"/>
      <c r="BY158" s="27"/>
      <c r="BZ158" s="74"/>
      <c r="CA158" s="75">
        <v>2689</v>
      </c>
      <c r="CB158" s="75">
        <f t="shared" si="698"/>
        <v>8</v>
      </c>
      <c r="CC158" s="75">
        <v>40</v>
      </c>
      <c r="CD158" s="75">
        <f t="shared" si="699"/>
        <v>0</v>
      </c>
      <c r="CE158" s="75">
        <v>26</v>
      </c>
      <c r="CF158" s="75">
        <f t="shared" si="700"/>
        <v>1</v>
      </c>
      <c r="CG158" s="75">
        <v>30</v>
      </c>
      <c r="CH158" s="77" t="str">
        <f t="shared" si="701"/>
        <v>キティでかぱっちん</v>
      </c>
      <c r="CI158" s="78">
        <f t="shared" si="702"/>
        <v>286</v>
      </c>
      <c r="CJ158" s="75">
        <f t="shared" si="703"/>
        <v>286</v>
      </c>
      <c r="CK158" s="79">
        <f t="shared" si="704"/>
        <v>0.35749999999999998</v>
      </c>
      <c r="CL158" s="35" t="s">
        <v>994</v>
      </c>
      <c r="CM158" s="27"/>
      <c r="CN158" s="74"/>
      <c r="CO158" s="75">
        <v>2526</v>
      </c>
      <c r="CP158" s="75">
        <f t="shared" si="705"/>
        <v>75</v>
      </c>
      <c r="CQ158" s="75">
        <v>22</v>
      </c>
      <c r="CR158" s="75">
        <f t="shared" si="706"/>
        <v>2</v>
      </c>
      <c r="CS158" s="75">
        <v>10</v>
      </c>
      <c r="CT158" s="75">
        <f t="shared" si="707"/>
        <v>2</v>
      </c>
      <c r="CU158" s="75">
        <v>0</v>
      </c>
      <c r="CV158" s="77" t="str">
        <f t="shared" si="708"/>
        <v>モンチッチフェイスポーチ</v>
      </c>
      <c r="CW158" s="78">
        <f t="shared" si="709"/>
        <v>1100</v>
      </c>
      <c r="CX158" s="75">
        <f t="shared" si="710"/>
        <v>2200</v>
      </c>
      <c r="CY158" s="79">
        <f t="shared" si="711"/>
        <v>0.29333333333333333</v>
      </c>
      <c r="CZ158" s="35"/>
      <c r="DA158" s="58"/>
      <c r="DB158" s="74"/>
      <c r="DC158" s="75">
        <v>7307</v>
      </c>
      <c r="DD158" s="75">
        <f t="shared" si="712"/>
        <v>50</v>
      </c>
      <c r="DE158" s="75">
        <v>408</v>
      </c>
      <c r="DF158" s="75">
        <f t="shared" si="713"/>
        <v>1</v>
      </c>
      <c r="DG158" s="75">
        <v>13</v>
      </c>
      <c r="DH158" s="75">
        <f t="shared" si="714"/>
        <v>1</v>
      </c>
      <c r="DI158" s="75">
        <v>0</v>
      </c>
      <c r="DJ158" s="77" t="str">
        <f t="shared" si="715"/>
        <v>アングリーキーホルダー</v>
      </c>
      <c r="DK158" s="78">
        <f t="shared" si="716"/>
        <v>198</v>
      </c>
      <c r="DL158" s="75">
        <f t="shared" si="717"/>
        <v>198</v>
      </c>
      <c r="DM158" s="79">
        <f t="shared" si="718"/>
        <v>3.9600000000000003E-2</v>
      </c>
      <c r="DN158" s="35"/>
      <c r="DO158" s="27"/>
      <c r="DP158" s="74"/>
      <c r="DQ158" s="75">
        <v>2736</v>
      </c>
      <c r="DR158" s="75">
        <f t="shared" si="719"/>
        <v>5</v>
      </c>
      <c r="DS158" s="75">
        <v>128</v>
      </c>
      <c r="DT158" s="75">
        <f t="shared" si="720"/>
        <v>0</v>
      </c>
      <c r="DU158" s="75">
        <v>80</v>
      </c>
      <c r="DV158" s="75">
        <f t="shared" si="721"/>
        <v>5</v>
      </c>
      <c r="DW158" s="75">
        <v>0</v>
      </c>
      <c r="DX158" s="77" t="str">
        <f t="shared" si="722"/>
        <v>AIラバーキーホルダー</v>
      </c>
      <c r="DY158" s="78">
        <f t="shared" si="723"/>
        <v>198</v>
      </c>
      <c r="DZ158" s="75">
        <f t="shared" si="724"/>
        <v>990</v>
      </c>
      <c r="EA158" s="79">
        <f t="shared" si="725"/>
        <v>1.98</v>
      </c>
      <c r="EB158" s="35"/>
      <c r="EC158" s="27"/>
      <c r="ED158" s="51" t="str">
        <f t="shared" si="686"/>
        <v/>
      </c>
      <c r="EE158" s="44"/>
      <c r="EF158" s="44" t="str">
        <f t="shared" si="790"/>
        <v/>
      </c>
      <c r="EG158" s="44"/>
      <c r="EH158" s="44" t="str">
        <f t="shared" si="791"/>
        <v/>
      </c>
      <c r="EI158" s="44"/>
      <c r="EJ158" s="44" t="str">
        <f t="shared" si="792"/>
        <v/>
      </c>
      <c r="EK158" s="44"/>
      <c r="EL158" s="43"/>
      <c r="EM158" s="43" t="str">
        <f t="shared" si="793"/>
        <v/>
      </c>
      <c r="EN158" s="44" t="str">
        <f t="shared" si="794"/>
        <v/>
      </c>
      <c r="EO158" s="45" t="str">
        <f t="shared" si="795"/>
        <v/>
      </c>
      <c r="EP158" s="35"/>
      <c r="EQ158" s="27"/>
      <c r="ER158" s="51" t="str">
        <f t="shared" si="796"/>
        <v/>
      </c>
      <c r="ES158" s="44"/>
      <c r="ET158" s="44" t="str">
        <f t="shared" si="797"/>
        <v/>
      </c>
      <c r="EU158" s="44"/>
      <c r="EV158" s="44" t="str">
        <f t="shared" si="798"/>
        <v/>
      </c>
      <c r="EW158" s="44"/>
      <c r="EX158" s="44" t="str">
        <f t="shared" si="799"/>
        <v/>
      </c>
      <c r="EY158" s="44"/>
      <c r="EZ158" s="43"/>
      <c r="FA158" s="43" t="str">
        <f t="shared" si="800"/>
        <v/>
      </c>
      <c r="FB158" s="44" t="str">
        <f t="shared" si="801"/>
        <v/>
      </c>
      <c r="FC158" s="45" t="str">
        <f t="shared" si="802"/>
        <v/>
      </c>
      <c r="FD158" s="35"/>
      <c r="FE158" s="27"/>
      <c r="FF158" s="51" t="str">
        <f t="shared" si="803"/>
        <v/>
      </c>
      <c r="FG158" s="44"/>
      <c r="FH158" s="44" t="str">
        <f t="shared" si="804"/>
        <v/>
      </c>
      <c r="FI158" s="44"/>
      <c r="FJ158" s="44" t="str">
        <f t="shared" si="805"/>
        <v/>
      </c>
      <c r="FK158" s="44"/>
      <c r="FL158" s="44" t="str">
        <f t="shared" si="806"/>
        <v/>
      </c>
      <c r="FM158" s="44"/>
      <c r="FN158" s="43"/>
      <c r="FO158" s="43" t="str">
        <f t="shared" si="807"/>
        <v/>
      </c>
      <c r="FP158" s="44" t="str">
        <f t="shared" si="808"/>
        <v/>
      </c>
      <c r="FQ158" s="45" t="str">
        <f t="shared" si="809"/>
        <v/>
      </c>
      <c r="FR158" s="35"/>
      <c r="FS158" s="27"/>
      <c r="FT158" s="51" t="str">
        <f t="shared" si="810"/>
        <v/>
      </c>
      <c r="FU158" s="44"/>
      <c r="FV158" s="44" t="str">
        <f t="shared" si="811"/>
        <v/>
      </c>
      <c r="FW158" s="44"/>
      <c r="FX158" s="44" t="str">
        <f t="shared" si="812"/>
        <v/>
      </c>
      <c r="FY158" s="44"/>
      <c r="FZ158" s="44" t="str">
        <f t="shared" si="813"/>
        <v/>
      </c>
      <c r="GA158" s="44"/>
      <c r="GB158" s="43"/>
      <c r="GC158" s="43" t="str">
        <f t="shared" si="814"/>
        <v/>
      </c>
      <c r="GD158" s="44" t="str">
        <f t="shared" si="815"/>
        <v/>
      </c>
      <c r="GE158" s="45" t="str">
        <f t="shared" si="816"/>
        <v/>
      </c>
      <c r="GF158" s="35"/>
      <c r="GG158" s="65"/>
      <c r="GH158" s="51" t="str">
        <f t="shared" si="817"/>
        <v/>
      </c>
      <c r="GI158" s="44"/>
      <c r="GJ158" s="44" t="str">
        <f t="shared" si="818"/>
        <v/>
      </c>
      <c r="GK158" s="44"/>
      <c r="GL158" s="44" t="str">
        <f t="shared" si="819"/>
        <v/>
      </c>
      <c r="GM158" s="44"/>
      <c r="GN158" s="44" t="str">
        <f t="shared" si="820"/>
        <v/>
      </c>
      <c r="GO158" s="44"/>
      <c r="GP158" s="43"/>
      <c r="GQ158" s="43" t="str">
        <f t="shared" si="821"/>
        <v/>
      </c>
      <c r="GR158" s="44" t="str">
        <f t="shared" si="822"/>
        <v/>
      </c>
      <c r="GS158" s="45" t="str">
        <f t="shared" si="823"/>
        <v/>
      </c>
      <c r="GT158" s="35"/>
      <c r="GU158" s="27"/>
      <c r="GV158" s="51" t="str">
        <f t="shared" si="824"/>
        <v/>
      </c>
      <c r="GW158" s="44"/>
      <c r="GX158" s="44" t="str">
        <f t="shared" si="825"/>
        <v/>
      </c>
      <c r="GY158" s="44"/>
      <c r="GZ158" s="44" t="str">
        <f t="shared" si="826"/>
        <v/>
      </c>
      <c r="HA158" s="44"/>
      <c r="HB158" s="44" t="str">
        <f t="shared" si="827"/>
        <v/>
      </c>
      <c r="HC158" s="44"/>
      <c r="HD158" s="43"/>
      <c r="HE158" s="43" t="str">
        <f t="shared" si="828"/>
        <v/>
      </c>
      <c r="HF158" s="44" t="str">
        <f t="shared" si="829"/>
        <v/>
      </c>
      <c r="HG158" s="45" t="str">
        <f t="shared" si="830"/>
        <v/>
      </c>
      <c r="HH158" s="35"/>
      <c r="HI158" s="27"/>
      <c r="HJ158" s="51" t="str">
        <f t="shared" si="831"/>
        <v/>
      </c>
      <c r="HK158" s="44"/>
      <c r="HL158" s="44" t="str">
        <f t="shared" si="832"/>
        <v/>
      </c>
      <c r="HM158" s="44"/>
      <c r="HN158" s="44" t="str">
        <f t="shared" si="833"/>
        <v/>
      </c>
      <c r="HO158" s="44"/>
      <c r="HP158" s="44" t="str">
        <f t="shared" si="834"/>
        <v/>
      </c>
      <c r="HQ158" s="44"/>
      <c r="HR158" s="43"/>
      <c r="HS158" s="43" t="str">
        <f t="shared" si="835"/>
        <v/>
      </c>
      <c r="HT158" s="44" t="str">
        <f t="shared" si="836"/>
        <v/>
      </c>
      <c r="HU158" s="45" t="str">
        <f t="shared" si="837"/>
        <v/>
      </c>
      <c r="HV158" s="35"/>
      <c r="HW158" s="61"/>
      <c r="HX158" s="74"/>
      <c r="HY158" s="75"/>
      <c r="HZ158" s="75" t="str">
        <f t="shared" si="726"/>
        <v/>
      </c>
      <c r="IA158" s="75"/>
      <c r="IB158" s="75" t="str">
        <f t="shared" si="727"/>
        <v/>
      </c>
      <c r="IC158" s="75">
        <v>0</v>
      </c>
      <c r="ID158" s="75">
        <f t="shared" si="728"/>
        <v>3</v>
      </c>
      <c r="IE158" s="81">
        <v>3</v>
      </c>
      <c r="IF158" s="77" t="str">
        <f>IF(HY156="","",IF154)</f>
        <v>ボンボンドロップシール</v>
      </c>
      <c r="IG158" s="78">
        <f>IF(HY155="","",IG154)</f>
        <v>2000</v>
      </c>
      <c r="IH158" s="75">
        <f t="shared" si="729"/>
        <v>6000</v>
      </c>
      <c r="II158" s="79">
        <f>IF(ID158="","",IH158/(HZ156*100))</f>
        <v>9.375E-2</v>
      </c>
      <c r="IJ158" s="35"/>
      <c r="IK158" s="27"/>
      <c r="IL158" s="74"/>
      <c r="IM158" s="75">
        <v>1302</v>
      </c>
      <c r="IN158" s="75">
        <f t="shared" si="730"/>
        <v>49</v>
      </c>
      <c r="IO158" s="75">
        <v>30</v>
      </c>
      <c r="IP158" s="75">
        <f t="shared" si="731"/>
        <v>0</v>
      </c>
      <c r="IQ158" s="75">
        <v>14</v>
      </c>
      <c r="IR158" s="75">
        <f t="shared" si="732"/>
        <v>0</v>
      </c>
      <c r="IS158" s="75">
        <v>0</v>
      </c>
      <c r="IT158" s="77" t="str">
        <f t="shared" si="733"/>
        <v>ゲーム機イヤホン</v>
      </c>
      <c r="IU158" s="78">
        <f t="shared" si="734"/>
        <v>1100</v>
      </c>
      <c r="IV158" s="75">
        <f t="shared" si="735"/>
        <v>0</v>
      </c>
      <c r="IW158" s="79">
        <f t="shared" si="736"/>
        <v>0</v>
      </c>
      <c r="IX158" s="35"/>
      <c r="IY158" s="33"/>
      <c r="IZ158" s="74"/>
      <c r="JA158" s="75">
        <v>8073</v>
      </c>
      <c r="JB158" s="75">
        <f t="shared" si="737"/>
        <v>80</v>
      </c>
      <c r="JC158" s="75">
        <v>322</v>
      </c>
      <c r="JD158" s="75">
        <f t="shared" si="738"/>
        <v>3</v>
      </c>
      <c r="JE158" s="75">
        <v>11</v>
      </c>
      <c r="JF158" s="75">
        <f t="shared" si="739"/>
        <v>1</v>
      </c>
      <c r="JG158" s="75">
        <v>0</v>
      </c>
      <c r="JH158" s="77" t="str">
        <f t="shared" si="740"/>
        <v>雪見だいふくイヤホン</v>
      </c>
      <c r="JI158" s="78">
        <f t="shared" si="740"/>
        <v>1100</v>
      </c>
      <c r="JJ158" s="75">
        <f t="shared" si="741"/>
        <v>1100</v>
      </c>
      <c r="JK158" s="79">
        <f t="shared" si="742"/>
        <v>0.13750000000000001</v>
      </c>
      <c r="JL158" s="35"/>
      <c r="JM158" s="27"/>
      <c r="JN158" s="74"/>
      <c r="JO158" s="75">
        <v>6726</v>
      </c>
      <c r="JP158" s="75">
        <f t="shared" si="743"/>
        <v>89</v>
      </c>
      <c r="JQ158" s="75">
        <v>274</v>
      </c>
      <c r="JR158" s="75">
        <f t="shared" si="744"/>
        <v>3</v>
      </c>
      <c r="JS158" s="75">
        <v>27</v>
      </c>
      <c r="JT158" s="75">
        <f t="shared" si="745"/>
        <v>3</v>
      </c>
      <c r="JU158" s="75">
        <v>14</v>
      </c>
      <c r="JV158" s="77" t="s">
        <v>997</v>
      </c>
      <c r="JW158" s="78">
        <v>200</v>
      </c>
      <c r="JX158" s="75">
        <f t="shared" si="747"/>
        <v>600</v>
      </c>
      <c r="JY158" s="79">
        <f t="shared" si="748"/>
        <v>6.741573033707865E-2</v>
      </c>
      <c r="JZ158" s="35"/>
      <c r="KA158" s="61"/>
      <c r="KB158" s="74"/>
      <c r="KC158" s="75">
        <v>886</v>
      </c>
      <c r="KD158" s="75">
        <f t="shared" si="749"/>
        <v>35</v>
      </c>
      <c r="KE158" s="75">
        <v>247</v>
      </c>
      <c r="KF158" s="75">
        <f t="shared" si="750"/>
        <v>4</v>
      </c>
      <c r="KG158" s="75">
        <v>84</v>
      </c>
      <c r="KH158" s="75">
        <f t="shared" si="751"/>
        <v>4</v>
      </c>
      <c r="KI158" s="75">
        <v>4</v>
      </c>
      <c r="KJ158" s="77" t="str">
        <f t="shared" si="752"/>
        <v>ゲームアーク</v>
      </c>
      <c r="KK158" s="78">
        <f t="shared" si="753"/>
        <v>500</v>
      </c>
      <c r="KL158" s="75">
        <f t="shared" si="754"/>
        <v>2000</v>
      </c>
      <c r="KM158" s="79">
        <f t="shared" si="755"/>
        <v>0.5714285714285714</v>
      </c>
      <c r="KN158" s="35"/>
      <c r="KO158" s="27"/>
      <c r="KP158" s="74"/>
      <c r="KQ158" s="75">
        <v>5848</v>
      </c>
      <c r="KR158" s="75">
        <f t="shared" si="756"/>
        <v>41</v>
      </c>
      <c r="KS158" s="75">
        <v>228</v>
      </c>
      <c r="KT158" s="75">
        <f t="shared" si="757"/>
        <v>2</v>
      </c>
      <c r="KU158" s="75">
        <v>10</v>
      </c>
      <c r="KV158" s="75">
        <f t="shared" si="758"/>
        <v>2</v>
      </c>
      <c r="KW158" s="75">
        <v>3</v>
      </c>
      <c r="KX158" s="77" t="str">
        <f t="shared" si="759"/>
        <v>モンチッチフェイスポーチ</v>
      </c>
      <c r="KY158" s="78">
        <f t="shared" si="760"/>
        <v>660</v>
      </c>
      <c r="KZ158" s="75">
        <f t="shared" si="761"/>
        <v>1320</v>
      </c>
      <c r="LA158" s="79">
        <f t="shared" si="762"/>
        <v>0.32195121951219513</v>
      </c>
      <c r="LB158" s="35"/>
      <c r="LC158" s="27"/>
      <c r="LD158" s="97"/>
      <c r="LE158" s="75"/>
      <c r="LF158" s="75"/>
      <c r="LG158" s="75">
        <v>1166</v>
      </c>
      <c r="LH158" s="75">
        <f t="shared" si="688"/>
        <v>0</v>
      </c>
      <c r="LI158" s="76">
        <v>2</v>
      </c>
      <c r="LJ158" s="75">
        <f t="shared" si="689"/>
        <v>0</v>
      </c>
      <c r="LK158" s="75">
        <v>0</v>
      </c>
      <c r="LL158" s="77" t="str">
        <f>IF(LE156="","",LL155)</f>
        <v>バイキンティッシュカバー、アンパンぬいぐるみ</v>
      </c>
      <c r="LM158" s="78">
        <f>IF(LF156="","",LM155)</f>
        <v>1000</v>
      </c>
      <c r="LN158" s="75">
        <f t="shared" si="690"/>
        <v>0</v>
      </c>
      <c r="LO158" s="79"/>
      <c r="LP158" s="35"/>
      <c r="LQ158" s="27"/>
      <c r="LR158" s="51" t="str">
        <f t="shared" si="687"/>
        <v/>
      </c>
      <c r="LS158" s="44"/>
      <c r="LT158" s="44" t="str">
        <f t="shared" si="838"/>
        <v/>
      </c>
      <c r="LU158" s="44"/>
      <c r="LV158" s="44" t="str">
        <f t="shared" si="839"/>
        <v/>
      </c>
      <c r="LW158" s="44"/>
      <c r="LX158" s="44" t="str">
        <f t="shared" si="840"/>
        <v/>
      </c>
      <c r="LY158" s="44"/>
      <c r="LZ158" s="43"/>
      <c r="MA158" s="43" t="str">
        <f t="shared" si="841"/>
        <v/>
      </c>
      <c r="MB158" s="44" t="str">
        <f t="shared" si="842"/>
        <v/>
      </c>
      <c r="MC158" s="45" t="str">
        <f t="shared" si="843"/>
        <v/>
      </c>
      <c r="MD158" s="35"/>
      <c r="ME158" s="27"/>
      <c r="MF158" s="51" t="str">
        <f t="shared" si="844"/>
        <v/>
      </c>
      <c r="MG158" s="44"/>
      <c r="MH158" s="44" t="str">
        <f t="shared" si="845"/>
        <v/>
      </c>
      <c r="MI158" s="44"/>
      <c r="MJ158" s="44" t="str">
        <f t="shared" si="846"/>
        <v/>
      </c>
      <c r="MK158" s="44"/>
      <c r="ML158" s="44" t="str">
        <f t="shared" si="847"/>
        <v/>
      </c>
      <c r="MM158" s="44"/>
      <c r="MN158" s="43"/>
      <c r="MO158" s="43" t="str">
        <f t="shared" si="848"/>
        <v/>
      </c>
      <c r="MP158" s="44" t="str">
        <f t="shared" si="849"/>
        <v/>
      </c>
      <c r="MQ158" s="45" t="str">
        <f t="shared" si="850"/>
        <v/>
      </c>
      <c r="MR158" s="35"/>
      <c r="MS158" s="27"/>
      <c r="MT158" s="51" t="str">
        <f t="shared" si="851"/>
        <v/>
      </c>
      <c r="MU158" s="44"/>
      <c r="MV158" s="44" t="str">
        <f t="shared" si="852"/>
        <v/>
      </c>
      <c r="MW158" s="44"/>
      <c r="MX158" s="44" t="str">
        <f t="shared" si="853"/>
        <v/>
      </c>
      <c r="MY158" s="44"/>
      <c r="MZ158" s="44" t="str">
        <f t="shared" si="854"/>
        <v/>
      </c>
      <c r="NA158" s="44"/>
      <c r="NB158" s="43"/>
      <c r="NC158" s="43" t="str">
        <f t="shared" si="855"/>
        <v/>
      </c>
      <c r="ND158" s="44" t="str">
        <f t="shared" si="856"/>
        <v/>
      </c>
      <c r="NE158" s="45" t="str">
        <f t="shared" si="857"/>
        <v/>
      </c>
      <c r="NF158" s="35"/>
      <c r="NG158" s="27"/>
      <c r="NH158" s="51" t="str">
        <f t="shared" si="858"/>
        <v/>
      </c>
      <c r="NI158" s="44"/>
      <c r="NJ158" s="44" t="str">
        <f t="shared" si="859"/>
        <v/>
      </c>
      <c r="NK158" s="44"/>
      <c r="NL158" s="44" t="str">
        <f t="shared" si="860"/>
        <v/>
      </c>
      <c r="NM158" s="44"/>
      <c r="NN158" s="44" t="str">
        <f t="shared" si="861"/>
        <v/>
      </c>
      <c r="NO158" s="44"/>
      <c r="NP158" s="43"/>
      <c r="NQ158" s="43" t="str">
        <f t="shared" si="862"/>
        <v/>
      </c>
      <c r="NR158" s="44" t="str">
        <f t="shared" si="863"/>
        <v/>
      </c>
      <c r="NS158" s="45" t="str">
        <f t="shared" si="864"/>
        <v/>
      </c>
      <c r="NT158" s="35"/>
    </row>
    <row r="159" spans="1:384" ht="15" customHeight="1" thickTop="1" x14ac:dyDescent="0.2">
      <c r="A159" s="38"/>
      <c r="B159" s="39" t="str">
        <f>IF(A159="","",SUM(J159,LF183,AL159,ET159,AZ159,EF159,LT159,NJ159,MV159,MH159,X159)+SUM(DR195:DR198)+SUM(CP195:CP198)+SUM(CB195:CB198)+SUM(BN195:BN198)+SUM(DD195:DD198)+SUM(JB195:JB198)+SUM(JP195:JP198)+SUM(KD195:KD198)+SUM(KR195:KR198))</f>
        <v/>
      </c>
      <c r="C159" s="40" t="str">
        <f>IF(A159="","",SUM(J159,X159,AL159,AZ159)+SUM(BN195:BN198)+SUM(CB195:CB198)+SUM(CP195:CP198))</f>
        <v/>
      </c>
      <c r="D159" s="40" t="str">
        <f>IF(A159="","",SUM(EF159,LT159)+SUM(DD195:DD198)+SUM(DR195:DR198))</f>
        <v/>
      </c>
      <c r="E159" s="41" t="str">
        <f>IF(A159="","",SUM(NJ159,MV159,MH159,ET159,LF183)+SUM(JB195:JB198)+SUM(JP195:JP198)+SUM(KD195:KD198)+SUM(KR195:KR198))</f>
        <v/>
      </c>
      <c r="F159" s="41"/>
      <c r="G159" s="40"/>
      <c r="H159" s="42"/>
      <c r="I159" s="44"/>
      <c r="J159" s="44" t="str">
        <f t="shared" si="763"/>
        <v/>
      </c>
      <c r="K159" s="44"/>
      <c r="L159" s="44" t="str">
        <f t="shared" si="764"/>
        <v/>
      </c>
      <c r="M159" s="44"/>
      <c r="N159" s="44" t="str">
        <f t="shared" si="765"/>
        <v/>
      </c>
      <c r="O159" s="44"/>
      <c r="P159" s="43"/>
      <c r="Q159" s="43" t="str">
        <f t="shared" si="766"/>
        <v/>
      </c>
      <c r="R159" s="44" t="str">
        <f t="shared" si="767"/>
        <v/>
      </c>
      <c r="S159" s="45" t="str">
        <f t="shared" si="768"/>
        <v/>
      </c>
      <c r="T159" s="35"/>
      <c r="U159" s="27"/>
      <c r="V159" s="51" t="str">
        <f t="shared" si="769"/>
        <v/>
      </c>
      <c r="W159" s="44"/>
      <c r="X159" s="44" t="str">
        <f t="shared" si="770"/>
        <v/>
      </c>
      <c r="Y159" s="44"/>
      <c r="Z159" s="44" t="str">
        <f t="shared" si="771"/>
        <v/>
      </c>
      <c r="AA159" s="44"/>
      <c r="AB159" s="44" t="str">
        <f t="shared" si="772"/>
        <v/>
      </c>
      <c r="AC159" s="44"/>
      <c r="AD159" s="43"/>
      <c r="AE159" s="43" t="str">
        <f t="shared" si="773"/>
        <v/>
      </c>
      <c r="AF159" s="44" t="str">
        <f t="shared" si="774"/>
        <v/>
      </c>
      <c r="AG159" s="45" t="str">
        <f t="shared" si="775"/>
        <v/>
      </c>
      <c r="AH159" s="35"/>
      <c r="AI159" s="27"/>
      <c r="AJ159" s="51" t="str">
        <f t="shared" si="776"/>
        <v/>
      </c>
      <c r="AK159" s="44"/>
      <c r="AL159" s="44" t="str">
        <f t="shared" si="777"/>
        <v/>
      </c>
      <c r="AM159" s="44"/>
      <c r="AN159" s="44" t="str">
        <f t="shared" si="778"/>
        <v/>
      </c>
      <c r="AO159" s="44"/>
      <c r="AP159" s="44" t="str">
        <f t="shared" si="779"/>
        <v/>
      </c>
      <c r="AQ159" s="44"/>
      <c r="AR159" s="43"/>
      <c r="AS159" s="43" t="str">
        <f t="shared" si="780"/>
        <v/>
      </c>
      <c r="AT159" s="44" t="str">
        <f t="shared" si="781"/>
        <v/>
      </c>
      <c r="AU159" s="45" t="str">
        <f t="shared" si="782"/>
        <v/>
      </c>
      <c r="AV159" s="35"/>
      <c r="AW159" s="27"/>
      <c r="AX159" s="51" t="str">
        <f t="shared" si="783"/>
        <v/>
      </c>
      <c r="AY159" s="44"/>
      <c r="AZ159" s="44" t="str">
        <f t="shared" si="784"/>
        <v/>
      </c>
      <c r="BA159" s="44"/>
      <c r="BB159" s="44" t="str">
        <f t="shared" si="785"/>
        <v/>
      </c>
      <c r="BC159" s="44"/>
      <c r="BD159" s="44" t="str">
        <f t="shared" si="786"/>
        <v/>
      </c>
      <c r="BE159" s="44"/>
      <c r="BF159" s="43"/>
      <c r="BG159" s="43" t="str">
        <f t="shared" si="787"/>
        <v/>
      </c>
      <c r="BH159" s="44" t="str">
        <f t="shared" si="788"/>
        <v/>
      </c>
      <c r="BI159" s="45" t="str">
        <f t="shared" si="789"/>
        <v/>
      </c>
      <c r="BJ159" s="35"/>
      <c r="BK159" s="50"/>
      <c r="BL159" s="51">
        <f>IF($A150="","",$A150)</f>
        <v>46055</v>
      </c>
      <c r="BM159" s="43">
        <v>14210</v>
      </c>
      <c r="BN159" s="43">
        <f t="shared" si="691"/>
        <v>133</v>
      </c>
      <c r="BO159" s="43">
        <v>515</v>
      </c>
      <c r="BP159" s="87">
        <f t="shared" si="692"/>
        <v>4</v>
      </c>
      <c r="BQ159" s="43">
        <v>7</v>
      </c>
      <c r="BR159" s="43">
        <f t="shared" si="693"/>
        <v>4</v>
      </c>
      <c r="BS159" s="43"/>
      <c r="BT159" s="53" t="str">
        <f t="shared" si="694"/>
        <v>キティギャルマスコット</v>
      </c>
      <c r="BU159" s="47">
        <f t="shared" si="695"/>
        <v>660</v>
      </c>
      <c r="BV159" s="44">
        <f t="shared" si="696"/>
        <v>2640</v>
      </c>
      <c r="BW159" s="89">
        <f t="shared" si="697"/>
        <v>0.19849624060150375</v>
      </c>
      <c r="BX159" s="35"/>
      <c r="BY159" s="27"/>
      <c r="BZ159" s="51">
        <f>IF($A150="","",$A150)</f>
        <v>46055</v>
      </c>
      <c r="CA159" s="43">
        <v>2827</v>
      </c>
      <c r="CB159" s="43">
        <f t="shared" si="698"/>
        <v>91</v>
      </c>
      <c r="CC159" s="43">
        <v>54</v>
      </c>
      <c r="CD159" s="87">
        <f t="shared" si="699"/>
        <v>2</v>
      </c>
      <c r="CE159" s="43">
        <v>5</v>
      </c>
      <c r="CF159" s="43">
        <f t="shared" si="700"/>
        <v>3</v>
      </c>
      <c r="CG159" s="43">
        <v>4</v>
      </c>
      <c r="CH159" s="53" t="str">
        <f t="shared" si="701"/>
        <v>サンリオケープポーチ</v>
      </c>
      <c r="CI159" s="47">
        <f t="shared" si="702"/>
        <v>900</v>
      </c>
      <c r="CJ159" s="44">
        <f t="shared" si="703"/>
        <v>2700</v>
      </c>
      <c r="CK159" s="89">
        <f t="shared" si="704"/>
        <v>0.2967032967032967</v>
      </c>
      <c r="CL159" s="35"/>
      <c r="CM159" s="27"/>
      <c r="CN159" s="51">
        <f>IF($A150="","",$A150)</f>
        <v>46055</v>
      </c>
      <c r="CO159" s="43">
        <v>2361</v>
      </c>
      <c r="CP159" s="43">
        <f t="shared" si="705"/>
        <v>222</v>
      </c>
      <c r="CQ159" s="43">
        <v>46</v>
      </c>
      <c r="CR159" s="87">
        <f t="shared" si="706"/>
        <v>7</v>
      </c>
      <c r="CS159" s="43">
        <v>22</v>
      </c>
      <c r="CT159" s="43">
        <f t="shared" si="707"/>
        <v>4</v>
      </c>
      <c r="CU159" s="43"/>
      <c r="CV159" s="53" t="str">
        <f t="shared" si="708"/>
        <v>ゲーム機柄イヤホン</v>
      </c>
      <c r="CW159" s="47">
        <f t="shared" si="709"/>
        <v>1100</v>
      </c>
      <c r="CX159" s="44">
        <f t="shared" si="710"/>
        <v>4400</v>
      </c>
      <c r="CY159" s="89">
        <f t="shared" si="711"/>
        <v>0.1981981981981982</v>
      </c>
      <c r="CZ159" s="35"/>
      <c r="DA159" s="58"/>
      <c r="DB159" s="51">
        <f>IF($A150="","",$A150)</f>
        <v>46055</v>
      </c>
      <c r="DC159" s="43">
        <v>8612</v>
      </c>
      <c r="DD159" s="43">
        <f t="shared" si="712"/>
        <v>42</v>
      </c>
      <c r="DE159" s="43">
        <v>309</v>
      </c>
      <c r="DF159" s="87">
        <f t="shared" si="713"/>
        <v>3</v>
      </c>
      <c r="DG159" s="43">
        <v>13</v>
      </c>
      <c r="DH159" s="43">
        <f t="shared" si="714"/>
        <v>2</v>
      </c>
      <c r="DI159" s="43">
        <v>3</v>
      </c>
      <c r="DJ159" s="53" t="str">
        <f t="shared" si="715"/>
        <v>クーリッシュイヤホン</v>
      </c>
      <c r="DK159" s="47">
        <f t="shared" si="716"/>
        <v>1100</v>
      </c>
      <c r="DL159" s="44">
        <f t="shared" si="717"/>
        <v>2200</v>
      </c>
      <c r="DM159" s="89">
        <f t="shared" si="718"/>
        <v>0.52380952380952384</v>
      </c>
      <c r="DN159" s="35"/>
      <c r="DO159" s="27"/>
      <c r="DP159" s="51">
        <f>IF($A150="","",$A150)</f>
        <v>46055</v>
      </c>
      <c r="DQ159" s="43">
        <v>2714</v>
      </c>
      <c r="DR159" s="43">
        <f t="shared" si="719"/>
        <v>81</v>
      </c>
      <c r="DS159" s="43">
        <v>86</v>
      </c>
      <c r="DT159" s="87">
        <f t="shared" si="720"/>
        <v>2</v>
      </c>
      <c r="DU159" s="43">
        <v>11</v>
      </c>
      <c r="DV159" s="43">
        <f t="shared" si="721"/>
        <v>2</v>
      </c>
      <c r="DW159" s="43"/>
      <c r="DX159" s="53" t="str">
        <f t="shared" si="722"/>
        <v>ジャグラーイヤホン</v>
      </c>
      <c r="DY159" s="47">
        <f t="shared" si="723"/>
        <v>700</v>
      </c>
      <c r="DZ159" s="44">
        <f t="shared" si="724"/>
        <v>1400</v>
      </c>
      <c r="EA159" s="89">
        <f t="shared" si="725"/>
        <v>0.1728395061728395</v>
      </c>
      <c r="EB159" s="35"/>
      <c r="EC159" s="27"/>
      <c r="ED159" s="51" t="str">
        <f t="shared" si="686"/>
        <v/>
      </c>
      <c r="EE159" s="44"/>
      <c r="EF159" s="44" t="str">
        <f t="shared" si="790"/>
        <v/>
      </c>
      <c r="EG159" s="44"/>
      <c r="EH159" s="44" t="str">
        <f t="shared" si="791"/>
        <v/>
      </c>
      <c r="EI159" s="44"/>
      <c r="EJ159" s="44" t="str">
        <f t="shared" si="792"/>
        <v/>
      </c>
      <c r="EK159" s="44"/>
      <c r="EL159" s="43"/>
      <c r="EM159" s="43" t="str">
        <f t="shared" si="793"/>
        <v/>
      </c>
      <c r="EN159" s="44" t="str">
        <f t="shared" si="794"/>
        <v/>
      </c>
      <c r="EO159" s="45" t="str">
        <f t="shared" si="795"/>
        <v/>
      </c>
      <c r="EP159" s="35"/>
      <c r="EQ159" s="27"/>
      <c r="ER159" s="51" t="str">
        <f t="shared" si="796"/>
        <v/>
      </c>
      <c r="ES159" s="44"/>
      <c r="ET159" s="44" t="str">
        <f t="shared" si="797"/>
        <v/>
      </c>
      <c r="EU159" s="44"/>
      <c r="EV159" s="44" t="str">
        <f t="shared" si="798"/>
        <v/>
      </c>
      <c r="EW159" s="44"/>
      <c r="EX159" s="44" t="str">
        <f t="shared" si="799"/>
        <v/>
      </c>
      <c r="EY159" s="44"/>
      <c r="EZ159" s="43"/>
      <c r="FA159" s="43" t="str">
        <f t="shared" si="800"/>
        <v/>
      </c>
      <c r="FB159" s="44" t="str">
        <f t="shared" si="801"/>
        <v/>
      </c>
      <c r="FC159" s="45" t="str">
        <f t="shared" si="802"/>
        <v/>
      </c>
      <c r="FD159" s="35"/>
      <c r="FE159" s="27"/>
      <c r="FF159" s="51" t="str">
        <f t="shared" si="803"/>
        <v/>
      </c>
      <c r="FG159" s="44"/>
      <c r="FH159" s="44" t="str">
        <f t="shared" si="804"/>
        <v/>
      </c>
      <c r="FI159" s="44"/>
      <c r="FJ159" s="44" t="str">
        <f t="shared" si="805"/>
        <v/>
      </c>
      <c r="FK159" s="44"/>
      <c r="FL159" s="44" t="str">
        <f t="shared" si="806"/>
        <v/>
      </c>
      <c r="FM159" s="44"/>
      <c r="FN159" s="43"/>
      <c r="FO159" s="43" t="str">
        <f t="shared" si="807"/>
        <v/>
      </c>
      <c r="FP159" s="44" t="str">
        <f t="shared" si="808"/>
        <v/>
      </c>
      <c r="FQ159" s="45" t="str">
        <f t="shared" si="809"/>
        <v/>
      </c>
      <c r="FR159" s="35"/>
      <c r="FS159" s="27"/>
      <c r="FT159" s="51" t="str">
        <f t="shared" si="810"/>
        <v/>
      </c>
      <c r="FU159" s="44"/>
      <c r="FV159" s="44" t="str">
        <f t="shared" si="811"/>
        <v/>
      </c>
      <c r="FW159" s="44"/>
      <c r="FX159" s="44" t="str">
        <f t="shared" si="812"/>
        <v/>
      </c>
      <c r="FY159" s="44"/>
      <c r="FZ159" s="44" t="str">
        <f t="shared" si="813"/>
        <v/>
      </c>
      <c r="GA159" s="44"/>
      <c r="GB159" s="43"/>
      <c r="GC159" s="43" t="str">
        <f t="shared" si="814"/>
        <v/>
      </c>
      <c r="GD159" s="44" t="str">
        <f t="shared" si="815"/>
        <v/>
      </c>
      <c r="GE159" s="45" t="str">
        <f t="shared" si="816"/>
        <v/>
      </c>
      <c r="GF159" s="35"/>
      <c r="GG159" s="65"/>
      <c r="GH159" s="51" t="str">
        <f t="shared" si="817"/>
        <v/>
      </c>
      <c r="GI159" s="44"/>
      <c r="GJ159" s="44" t="str">
        <f t="shared" si="818"/>
        <v/>
      </c>
      <c r="GK159" s="44"/>
      <c r="GL159" s="44" t="str">
        <f t="shared" si="819"/>
        <v/>
      </c>
      <c r="GM159" s="44"/>
      <c r="GN159" s="44" t="str">
        <f t="shared" si="820"/>
        <v/>
      </c>
      <c r="GO159" s="44"/>
      <c r="GP159" s="43"/>
      <c r="GQ159" s="43" t="str">
        <f t="shared" si="821"/>
        <v/>
      </c>
      <c r="GR159" s="44" t="str">
        <f t="shared" si="822"/>
        <v/>
      </c>
      <c r="GS159" s="45" t="str">
        <f t="shared" si="823"/>
        <v/>
      </c>
      <c r="GT159" s="35"/>
      <c r="GU159" s="27"/>
      <c r="GV159" s="51" t="str">
        <f t="shared" si="824"/>
        <v/>
      </c>
      <c r="GW159" s="44"/>
      <c r="GX159" s="44" t="str">
        <f t="shared" si="825"/>
        <v/>
      </c>
      <c r="GY159" s="44"/>
      <c r="GZ159" s="44" t="str">
        <f t="shared" si="826"/>
        <v/>
      </c>
      <c r="HA159" s="44"/>
      <c r="HB159" s="44" t="str">
        <f t="shared" si="827"/>
        <v/>
      </c>
      <c r="HC159" s="44"/>
      <c r="HD159" s="43"/>
      <c r="HE159" s="43" t="str">
        <f t="shared" si="828"/>
        <v/>
      </c>
      <c r="HF159" s="44" t="str">
        <f t="shared" si="829"/>
        <v/>
      </c>
      <c r="HG159" s="45" t="str">
        <f t="shared" si="830"/>
        <v/>
      </c>
      <c r="HH159" s="35"/>
      <c r="HI159" s="27"/>
      <c r="HJ159" s="51" t="str">
        <f t="shared" si="831"/>
        <v/>
      </c>
      <c r="HK159" s="44"/>
      <c r="HL159" s="44" t="str">
        <f t="shared" si="832"/>
        <v/>
      </c>
      <c r="HM159" s="44"/>
      <c r="HN159" s="44" t="str">
        <f t="shared" si="833"/>
        <v/>
      </c>
      <c r="HO159" s="44"/>
      <c r="HP159" s="44" t="str">
        <f t="shared" si="834"/>
        <v/>
      </c>
      <c r="HQ159" s="44"/>
      <c r="HR159" s="43"/>
      <c r="HS159" s="43" t="str">
        <f t="shared" si="835"/>
        <v/>
      </c>
      <c r="HT159" s="44" t="str">
        <f t="shared" si="836"/>
        <v/>
      </c>
      <c r="HU159" s="45" t="str">
        <f t="shared" si="837"/>
        <v/>
      </c>
      <c r="HV159" s="35"/>
      <c r="HW159" s="61"/>
      <c r="HX159" s="51">
        <f>IF($A150="","",$A150)</f>
        <v>46055</v>
      </c>
      <c r="HY159" s="43">
        <v>32451</v>
      </c>
      <c r="HZ159" s="43">
        <f t="shared" si="726"/>
        <v>212</v>
      </c>
      <c r="IA159" s="43"/>
      <c r="IB159" s="87" t="str">
        <f t="shared" si="727"/>
        <v/>
      </c>
      <c r="IC159" s="43">
        <v>1</v>
      </c>
      <c r="ID159" s="43">
        <f t="shared" si="728"/>
        <v>1</v>
      </c>
      <c r="IE159" s="43">
        <v>5</v>
      </c>
      <c r="IF159" s="53" t="s">
        <v>1004</v>
      </c>
      <c r="IG159" s="47">
        <v>500</v>
      </c>
      <c r="IH159" s="44">
        <f t="shared" si="729"/>
        <v>500</v>
      </c>
      <c r="II159" s="89">
        <f>IF(ID159="","",IH159/(HZ159*100))</f>
        <v>2.358490566037736E-2</v>
      </c>
      <c r="IJ159" s="35" t="s">
        <v>1011</v>
      </c>
      <c r="IK159" s="27"/>
      <c r="IL159" s="51">
        <f>IF($A150="","",$A150)</f>
        <v>46055</v>
      </c>
      <c r="IM159" s="43">
        <v>2050</v>
      </c>
      <c r="IN159" s="43">
        <f t="shared" si="730"/>
        <v>111</v>
      </c>
      <c r="IO159" s="43">
        <v>37</v>
      </c>
      <c r="IP159" s="87">
        <f t="shared" si="731"/>
        <v>1</v>
      </c>
      <c r="IQ159" s="43">
        <v>11</v>
      </c>
      <c r="IR159" s="43">
        <f t="shared" si="732"/>
        <v>1</v>
      </c>
      <c r="IS159" s="43">
        <v>0</v>
      </c>
      <c r="IT159" s="53" t="str">
        <f t="shared" si="733"/>
        <v>キティボアバンスクリップ</v>
      </c>
      <c r="IU159" s="47">
        <f t="shared" si="734"/>
        <v>1100</v>
      </c>
      <c r="IV159" s="44">
        <f t="shared" si="735"/>
        <v>1100</v>
      </c>
      <c r="IW159" s="89">
        <f t="shared" si="736"/>
        <v>9.90990990990991E-2</v>
      </c>
      <c r="IX159" s="35"/>
      <c r="IY159" s="33"/>
      <c r="IZ159" s="51">
        <f>IF($A150="","",$A150)</f>
        <v>46055</v>
      </c>
      <c r="JA159" s="43">
        <v>9017</v>
      </c>
      <c r="JB159" s="43">
        <f t="shared" si="737"/>
        <v>113</v>
      </c>
      <c r="JC159" s="43">
        <v>362</v>
      </c>
      <c r="JD159" s="87">
        <f t="shared" si="738"/>
        <v>7</v>
      </c>
      <c r="JE159" s="43">
        <v>6</v>
      </c>
      <c r="JF159" s="43">
        <f t="shared" si="739"/>
        <v>13</v>
      </c>
      <c r="JG159" s="43">
        <v>5</v>
      </c>
      <c r="JH159" s="53" t="s">
        <v>1009</v>
      </c>
      <c r="JI159" s="47">
        <v>1300</v>
      </c>
      <c r="JJ159" s="44">
        <f t="shared" si="741"/>
        <v>16900</v>
      </c>
      <c r="JK159" s="89">
        <f t="shared" si="742"/>
        <v>1.4955752212389382</v>
      </c>
      <c r="JL159" s="35" t="s">
        <v>1013</v>
      </c>
      <c r="JM159" s="27"/>
      <c r="JN159" s="51">
        <f>IF($A150="","",$A150)</f>
        <v>46055</v>
      </c>
      <c r="JO159" s="43">
        <v>6302</v>
      </c>
      <c r="JP159" s="43">
        <f t="shared" si="743"/>
        <v>33</v>
      </c>
      <c r="JQ159" s="43">
        <v>222</v>
      </c>
      <c r="JR159" s="87">
        <f t="shared" si="744"/>
        <v>5</v>
      </c>
      <c r="JS159" s="43">
        <v>19</v>
      </c>
      <c r="JT159" s="43">
        <f t="shared" si="745"/>
        <v>5</v>
      </c>
      <c r="JU159" s="43">
        <v>0</v>
      </c>
      <c r="JV159" s="53" t="s">
        <v>1008</v>
      </c>
      <c r="JW159" s="47">
        <f t="shared" ref="JW159:JW170" si="865">IF(JP159="","",JW155)</f>
        <v>400</v>
      </c>
      <c r="JX159" s="44">
        <f t="shared" si="747"/>
        <v>2000</v>
      </c>
      <c r="JY159" s="89">
        <f t="shared" si="748"/>
        <v>0.60606060606060608</v>
      </c>
      <c r="JZ159" s="35"/>
      <c r="KA159" s="61"/>
      <c r="KB159" s="51">
        <f>IF($A150="","",$A150)</f>
        <v>46055</v>
      </c>
      <c r="KC159" s="43">
        <v>6898</v>
      </c>
      <c r="KD159" s="43">
        <f t="shared" si="749"/>
        <v>75</v>
      </c>
      <c r="KE159" s="43">
        <v>226</v>
      </c>
      <c r="KF159" s="87">
        <f t="shared" si="750"/>
        <v>1</v>
      </c>
      <c r="KG159" s="43">
        <v>18</v>
      </c>
      <c r="KH159" s="43">
        <f t="shared" si="751"/>
        <v>1</v>
      </c>
      <c r="KI159" s="43"/>
      <c r="KJ159" s="53" t="str">
        <f t="shared" si="752"/>
        <v>サンリオ豹柄キーケース</v>
      </c>
      <c r="KK159" s="47">
        <f t="shared" si="753"/>
        <v>1100</v>
      </c>
      <c r="KL159" s="44">
        <f t="shared" si="754"/>
        <v>1100</v>
      </c>
      <c r="KM159" s="89">
        <f t="shared" si="755"/>
        <v>0.14666666666666667</v>
      </c>
      <c r="KN159" s="35"/>
      <c r="KO159" s="27"/>
      <c r="KP159" s="51">
        <f>IF($A150="","",$A150)</f>
        <v>46055</v>
      </c>
      <c r="KQ159" s="43">
        <v>5356</v>
      </c>
      <c r="KR159" s="43">
        <f t="shared" si="756"/>
        <v>163</v>
      </c>
      <c r="KS159" s="43">
        <v>305</v>
      </c>
      <c r="KT159" s="87">
        <f t="shared" si="757"/>
        <v>7</v>
      </c>
      <c r="KU159" s="43">
        <v>9</v>
      </c>
      <c r="KV159" s="43">
        <f t="shared" si="758"/>
        <v>4</v>
      </c>
      <c r="KW159" s="43">
        <v>3</v>
      </c>
      <c r="KX159" s="53" t="str">
        <f t="shared" si="759"/>
        <v>キティボアバンスクリップ</v>
      </c>
      <c r="KY159" s="47">
        <f t="shared" si="760"/>
        <v>1100</v>
      </c>
      <c r="KZ159" s="44">
        <f t="shared" si="761"/>
        <v>4400</v>
      </c>
      <c r="LA159" s="89">
        <f t="shared" si="762"/>
        <v>0.26993865030674846</v>
      </c>
      <c r="LB159" s="35"/>
      <c r="LC159" s="27"/>
      <c r="LD159" s="51">
        <f>IF(A151="","",A151)</f>
        <v>46059</v>
      </c>
      <c r="LE159" s="43">
        <v>77634</v>
      </c>
      <c r="LF159" s="93">
        <f>IF(LE159="","",LE159-LE156)</f>
        <v>852</v>
      </c>
      <c r="LG159" s="43">
        <v>445</v>
      </c>
      <c r="LH159" s="43">
        <f t="shared" si="688"/>
        <v>0</v>
      </c>
      <c r="LI159" s="43">
        <v>2</v>
      </c>
      <c r="LJ159" s="87">
        <f t="shared" si="689"/>
        <v>0</v>
      </c>
      <c r="LK159" s="43"/>
      <c r="LL159" s="64" t="str">
        <f>IF(LE159="","",LL156)</f>
        <v>スヌーピーぬいぐるみ、コキンちゃん</v>
      </c>
      <c r="LM159" s="47">
        <f>IF(LF159="","",LM156)</f>
        <v>1000</v>
      </c>
      <c r="LN159" s="87">
        <f t="shared" si="690"/>
        <v>0</v>
      </c>
      <c r="LO159" s="54"/>
      <c r="LP159" s="35"/>
      <c r="LQ159" s="27"/>
      <c r="LR159" s="51" t="str">
        <f t="shared" si="687"/>
        <v/>
      </c>
      <c r="LS159" s="44"/>
      <c r="LT159" s="44" t="str">
        <f t="shared" si="838"/>
        <v/>
      </c>
      <c r="LU159" s="44"/>
      <c r="LV159" s="44" t="str">
        <f t="shared" si="839"/>
        <v/>
      </c>
      <c r="LW159" s="44"/>
      <c r="LX159" s="44" t="str">
        <f t="shared" si="840"/>
        <v/>
      </c>
      <c r="LY159" s="44"/>
      <c r="LZ159" s="43"/>
      <c r="MA159" s="43" t="str">
        <f t="shared" si="841"/>
        <v/>
      </c>
      <c r="MB159" s="44" t="str">
        <f t="shared" si="842"/>
        <v/>
      </c>
      <c r="MC159" s="45" t="str">
        <f t="shared" si="843"/>
        <v/>
      </c>
      <c r="MD159" s="35"/>
      <c r="ME159" s="27"/>
      <c r="MF159" s="51" t="str">
        <f t="shared" si="844"/>
        <v/>
      </c>
      <c r="MG159" s="44"/>
      <c r="MH159" s="44" t="str">
        <f t="shared" si="845"/>
        <v/>
      </c>
      <c r="MI159" s="44"/>
      <c r="MJ159" s="44" t="str">
        <f t="shared" si="846"/>
        <v/>
      </c>
      <c r="MK159" s="44"/>
      <c r="ML159" s="44" t="str">
        <f t="shared" si="847"/>
        <v/>
      </c>
      <c r="MM159" s="44"/>
      <c r="MN159" s="43"/>
      <c r="MO159" s="43" t="str">
        <f t="shared" si="848"/>
        <v/>
      </c>
      <c r="MP159" s="44" t="str">
        <f t="shared" si="849"/>
        <v/>
      </c>
      <c r="MQ159" s="45" t="str">
        <f t="shared" si="850"/>
        <v/>
      </c>
      <c r="MR159" s="35"/>
      <c r="MS159" s="27"/>
      <c r="MT159" s="51" t="str">
        <f t="shared" si="851"/>
        <v/>
      </c>
      <c r="MU159" s="44"/>
      <c r="MV159" s="44" t="str">
        <f t="shared" si="852"/>
        <v/>
      </c>
      <c r="MW159" s="44"/>
      <c r="MX159" s="44" t="str">
        <f t="shared" si="853"/>
        <v/>
      </c>
      <c r="MY159" s="44"/>
      <c r="MZ159" s="44" t="str">
        <f t="shared" si="854"/>
        <v/>
      </c>
      <c r="NA159" s="44"/>
      <c r="NB159" s="43"/>
      <c r="NC159" s="43" t="str">
        <f t="shared" si="855"/>
        <v/>
      </c>
      <c r="ND159" s="44" t="str">
        <f t="shared" si="856"/>
        <v/>
      </c>
      <c r="NE159" s="45" t="str">
        <f t="shared" si="857"/>
        <v/>
      </c>
      <c r="NF159" s="35"/>
      <c r="NG159" s="27"/>
      <c r="NH159" s="51" t="str">
        <f t="shared" si="858"/>
        <v/>
      </c>
      <c r="NI159" s="44"/>
      <c r="NJ159" s="44" t="str">
        <f t="shared" si="859"/>
        <v/>
      </c>
      <c r="NK159" s="44"/>
      <c r="NL159" s="44" t="str">
        <f t="shared" si="860"/>
        <v/>
      </c>
      <c r="NM159" s="44"/>
      <c r="NN159" s="44" t="str">
        <f t="shared" si="861"/>
        <v/>
      </c>
      <c r="NO159" s="44"/>
      <c r="NP159" s="43"/>
      <c r="NQ159" s="43" t="str">
        <f t="shared" si="862"/>
        <v/>
      </c>
      <c r="NR159" s="44" t="str">
        <f t="shared" si="863"/>
        <v/>
      </c>
      <c r="NS159" s="45" t="str">
        <f t="shared" si="864"/>
        <v/>
      </c>
      <c r="NT159" s="35"/>
    </row>
    <row r="160" spans="1:384" ht="15" customHeight="1" x14ac:dyDescent="0.2">
      <c r="A160" s="38"/>
      <c r="B160" s="39" t="str">
        <f>IF(A160="","",SUM(J160,LF186,AL160,ET160,AZ160,EF160,LT160,NJ160,MV160,MH160,X160)+SUM(DR199:DR202)+SUM(CP199:CP202)+SUM(CB199:CB202)+SUM(BN199:BN202)+SUM(DD199:DD202)+SUM(JB199:JB202)+SUM(JP199:JP202)+SUM(KD199:KD202)+SUM(KR199:KR202))</f>
        <v/>
      </c>
      <c r="C160" s="40" t="str">
        <f>IF(A160="","",SUM(J160,X160,AL160,AZ160)+SUM(BN199:BN202)+SUM(CB199:CB202)+SUM(CP199:CP202))</f>
        <v/>
      </c>
      <c r="D160" s="40" t="str">
        <f>IF(A160="","",SUM(EF160,LT160)+SUM(DD199:DD202)+SUM(DR199:DR202))</f>
        <v/>
      </c>
      <c r="E160" s="41" t="str">
        <f>IF(A160="","",SUM(NJ160,MV160,MH160,ET160,LF186)+SUM(JB199:JB202)+SUM(JP199:JP202)+SUM(KD199:KD202)+SUM(KR199:KR202))</f>
        <v/>
      </c>
      <c r="F160" s="41"/>
      <c r="G160" s="40"/>
      <c r="H160" s="42"/>
      <c r="I160" s="44"/>
      <c r="J160" s="44" t="str">
        <f t="shared" si="763"/>
        <v/>
      </c>
      <c r="K160" s="44"/>
      <c r="L160" s="44" t="str">
        <f t="shared" si="764"/>
        <v/>
      </c>
      <c r="M160" s="44"/>
      <c r="N160" s="44" t="str">
        <f t="shared" si="765"/>
        <v/>
      </c>
      <c r="O160" s="44"/>
      <c r="P160" s="43"/>
      <c r="Q160" s="43" t="str">
        <f t="shared" si="766"/>
        <v/>
      </c>
      <c r="R160" s="44" t="str">
        <f t="shared" si="767"/>
        <v/>
      </c>
      <c r="S160" s="45" t="str">
        <f t="shared" si="768"/>
        <v/>
      </c>
      <c r="T160" s="35"/>
      <c r="U160" s="27"/>
      <c r="V160" s="51" t="str">
        <f t="shared" si="769"/>
        <v/>
      </c>
      <c r="W160" s="44"/>
      <c r="X160" s="44" t="str">
        <f t="shared" si="770"/>
        <v/>
      </c>
      <c r="Y160" s="44"/>
      <c r="Z160" s="44" t="str">
        <f t="shared" si="771"/>
        <v/>
      </c>
      <c r="AA160" s="44"/>
      <c r="AB160" s="44" t="str">
        <f t="shared" si="772"/>
        <v/>
      </c>
      <c r="AC160" s="44"/>
      <c r="AD160" s="43"/>
      <c r="AE160" s="43" t="str">
        <f t="shared" si="773"/>
        <v/>
      </c>
      <c r="AF160" s="44" t="str">
        <f t="shared" si="774"/>
        <v/>
      </c>
      <c r="AG160" s="45" t="str">
        <f t="shared" si="775"/>
        <v/>
      </c>
      <c r="AH160" s="35"/>
      <c r="AI160" s="27"/>
      <c r="AJ160" s="51" t="str">
        <f t="shared" si="776"/>
        <v/>
      </c>
      <c r="AK160" s="44"/>
      <c r="AL160" s="44" t="str">
        <f t="shared" si="777"/>
        <v/>
      </c>
      <c r="AM160" s="44"/>
      <c r="AN160" s="44" t="str">
        <f t="shared" si="778"/>
        <v/>
      </c>
      <c r="AO160" s="44"/>
      <c r="AP160" s="44" t="str">
        <f t="shared" si="779"/>
        <v/>
      </c>
      <c r="AQ160" s="44"/>
      <c r="AR160" s="43"/>
      <c r="AS160" s="43" t="str">
        <f t="shared" si="780"/>
        <v/>
      </c>
      <c r="AT160" s="44" t="str">
        <f t="shared" si="781"/>
        <v/>
      </c>
      <c r="AU160" s="45" t="str">
        <f t="shared" si="782"/>
        <v/>
      </c>
      <c r="AV160" s="35"/>
      <c r="AW160" s="27"/>
      <c r="AX160" s="51" t="str">
        <f t="shared" si="783"/>
        <v/>
      </c>
      <c r="AY160" s="44"/>
      <c r="AZ160" s="44" t="str">
        <f t="shared" si="784"/>
        <v/>
      </c>
      <c r="BA160" s="44"/>
      <c r="BB160" s="44" t="str">
        <f t="shared" si="785"/>
        <v/>
      </c>
      <c r="BC160" s="44"/>
      <c r="BD160" s="44" t="str">
        <f t="shared" si="786"/>
        <v/>
      </c>
      <c r="BE160" s="44"/>
      <c r="BF160" s="43"/>
      <c r="BG160" s="43" t="str">
        <f t="shared" si="787"/>
        <v/>
      </c>
      <c r="BH160" s="44" t="str">
        <f t="shared" si="788"/>
        <v/>
      </c>
      <c r="BI160" s="45" t="str">
        <f t="shared" si="789"/>
        <v/>
      </c>
      <c r="BJ160" s="35"/>
      <c r="BK160" s="50"/>
      <c r="BL160" s="51"/>
      <c r="BM160" s="43">
        <v>11453</v>
      </c>
      <c r="BN160" s="44">
        <f t="shared" si="691"/>
        <v>152</v>
      </c>
      <c r="BO160" s="43">
        <v>332</v>
      </c>
      <c r="BP160" s="44">
        <f t="shared" si="692"/>
        <v>7</v>
      </c>
      <c r="BQ160" s="43">
        <v>13</v>
      </c>
      <c r="BR160" s="44">
        <f t="shared" si="693"/>
        <v>2</v>
      </c>
      <c r="BS160" s="43"/>
      <c r="BT160" s="60" t="str">
        <f t="shared" si="694"/>
        <v>雪見イヤホン</v>
      </c>
      <c r="BU160" s="67">
        <f t="shared" si="695"/>
        <v>1100</v>
      </c>
      <c r="BV160" s="43">
        <f t="shared" si="696"/>
        <v>2200</v>
      </c>
      <c r="BW160" s="45">
        <f t="shared" si="697"/>
        <v>0.14473684210526316</v>
      </c>
      <c r="BX160" s="35"/>
      <c r="BY160" s="27"/>
      <c r="BZ160" s="51"/>
      <c r="CA160" s="43">
        <v>3063</v>
      </c>
      <c r="CB160" s="44">
        <f t="shared" si="698"/>
        <v>35</v>
      </c>
      <c r="CC160" s="43">
        <v>79</v>
      </c>
      <c r="CD160" s="44">
        <f t="shared" si="699"/>
        <v>3</v>
      </c>
      <c r="CE160" s="43">
        <v>20</v>
      </c>
      <c r="CF160" s="44">
        <f t="shared" si="700"/>
        <v>2</v>
      </c>
      <c r="CG160" s="43">
        <v>0</v>
      </c>
      <c r="CH160" s="60" t="str">
        <f t="shared" si="701"/>
        <v>モンチッチケース</v>
      </c>
      <c r="CI160" s="67">
        <f t="shared" si="702"/>
        <v>1000</v>
      </c>
      <c r="CJ160" s="43">
        <f t="shared" si="703"/>
        <v>2000</v>
      </c>
      <c r="CK160" s="45">
        <f t="shared" si="704"/>
        <v>0.5714285714285714</v>
      </c>
      <c r="CL160" s="35"/>
      <c r="CM160" s="27"/>
      <c r="CN160" s="51"/>
      <c r="CO160" s="43">
        <v>2010</v>
      </c>
      <c r="CP160" s="44">
        <f t="shared" si="705"/>
        <v>87</v>
      </c>
      <c r="CQ160" s="43">
        <v>45</v>
      </c>
      <c r="CR160" s="44">
        <f t="shared" si="706"/>
        <v>7</v>
      </c>
      <c r="CS160" s="43">
        <v>17</v>
      </c>
      <c r="CT160" s="44">
        <f t="shared" si="707"/>
        <v>7</v>
      </c>
      <c r="CU160" s="43"/>
      <c r="CV160" s="60" t="s">
        <v>1008</v>
      </c>
      <c r="CW160" s="67"/>
      <c r="CX160" s="43">
        <f t="shared" si="710"/>
        <v>0</v>
      </c>
      <c r="CY160" s="45">
        <f t="shared" si="711"/>
        <v>0</v>
      </c>
      <c r="CZ160" s="35"/>
      <c r="DA160" s="58"/>
      <c r="DB160" s="51"/>
      <c r="DC160" s="43">
        <v>7930</v>
      </c>
      <c r="DD160" s="44">
        <f t="shared" si="712"/>
        <v>32</v>
      </c>
      <c r="DE160" s="43">
        <v>309</v>
      </c>
      <c r="DF160" s="44">
        <f t="shared" si="713"/>
        <v>3</v>
      </c>
      <c r="DG160" s="43">
        <v>17</v>
      </c>
      <c r="DH160" s="44">
        <f t="shared" si="714"/>
        <v>3</v>
      </c>
      <c r="DI160" s="43">
        <v>0</v>
      </c>
      <c r="DJ160" s="60" t="str">
        <f t="shared" si="715"/>
        <v>サンリオリボンポーチ</v>
      </c>
      <c r="DK160" s="67">
        <f t="shared" si="716"/>
        <v>500</v>
      </c>
      <c r="DL160" s="43">
        <f t="shared" si="717"/>
        <v>1500</v>
      </c>
      <c r="DM160" s="45">
        <f t="shared" si="718"/>
        <v>0.46875</v>
      </c>
      <c r="DN160" s="35"/>
      <c r="DO160" s="27"/>
      <c r="DP160" s="51"/>
      <c r="DQ160" s="43">
        <v>3982</v>
      </c>
      <c r="DR160" s="44">
        <f t="shared" si="719"/>
        <v>30</v>
      </c>
      <c r="DS160" s="43">
        <v>104</v>
      </c>
      <c r="DT160" s="44">
        <f t="shared" si="720"/>
        <v>1</v>
      </c>
      <c r="DU160" s="43">
        <v>18</v>
      </c>
      <c r="DV160" s="44">
        <f t="shared" si="721"/>
        <v>1</v>
      </c>
      <c r="DW160" s="43"/>
      <c r="DX160" s="60" t="str">
        <f t="shared" si="722"/>
        <v>サンリオケープポーチ</v>
      </c>
      <c r="DY160" s="67">
        <f t="shared" si="723"/>
        <v>660</v>
      </c>
      <c r="DZ160" s="43">
        <f t="shared" si="724"/>
        <v>660</v>
      </c>
      <c r="EA160" s="45">
        <f t="shared" si="725"/>
        <v>0.22</v>
      </c>
      <c r="EB160" s="35"/>
      <c r="EC160" s="27"/>
      <c r="ED160" s="51" t="str">
        <f t="shared" si="686"/>
        <v/>
      </c>
      <c r="EE160" s="44"/>
      <c r="EF160" s="44" t="str">
        <f t="shared" si="790"/>
        <v/>
      </c>
      <c r="EG160" s="44"/>
      <c r="EH160" s="44" t="str">
        <f t="shared" si="791"/>
        <v/>
      </c>
      <c r="EI160" s="44"/>
      <c r="EJ160" s="44" t="str">
        <f t="shared" si="792"/>
        <v/>
      </c>
      <c r="EK160" s="44"/>
      <c r="EL160" s="43"/>
      <c r="EM160" s="43" t="str">
        <f t="shared" si="793"/>
        <v/>
      </c>
      <c r="EN160" s="44" t="str">
        <f t="shared" si="794"/>
        <v/>
      </c>
      <c r="EO160" s="45" t="str">
        <f t="shared" si="795"/>
        <v/>
      </c>
      <c r="EP160" s="35"/>
      <c r="EQ160" s="27"/>
      <c r="ER160" s="51" t="str">
        <f t="shared" si="796"/>
        <v/>
      </c>
      <c r="ES160" s="44"/>
      <c r="ET160" s="44" t="str">
        <f t="shared" si="797"/>
        <v/>
      </c>
      <c r="EU160" s="44"/>
      <c r="EV160" s="44" t="str">
        <f t="shared" si="798"/>
        <v/>
      </c>
      <c r="EW160" s="44"/>
      <c r="EX160" s="44" t="str">
        <f t="shared" si="799"/>
        <v/>
      </c>
      <c r="EY160" s="44"/>
      <c r="EZ160" s="43"/>
      <c r="FA160" s="43" t="str">
        <f t="shared" si="800"/>
        <v/>
      </c>
      <c r="FB160" s="44" t="str">
        <f t="shared" si="801"/>
        <v/>
      </c>
      <c r="FC160" s="45" t="str">
        <f t="shared" si="802"/>
        <v/>
      </c>
      <c r="FD160" s="35"/>
      <c r="FE160" s="27"/>
      <c r="FF160" s="51" t="str">
        <f t="shared" si="803"/>
        <v/>
      </c>
      <c r="FG160" s="44"/>
      <c r="FH160" s="44" t="str">
        <f t="shared" si="804"/>
        <v/>
      </c>
      <c r="FI160" s="44"/>
      <c r="FJ160" s="44" t="str">
        <f t="shared" si="805"/>
        <v/>
      </c>
      <c r="FK160" s="44"/>
      <c r="FL160" s="44" t="str">
        <f t="shared" si="806"/>
        <v/>
      </c>
      <c r="FM160" s="44"/>
      <c r="FN160" s="43"/>
      <c r="FO160" s="43" t="str">
        <f t="shared" si="807"/>
        <v/>
      </c>
      <c r="FP160" s="44" t="str">
        <f t="shared" si="808"/>
        <v/>
      </c>
      <c r="FQ160" s="45" t="str">
        <f t="shared" si="809"/>
        <v/>
      </c>
      <c r="FR160" s="35"/>
      <c r="FS160" s="27"/>
      <c r="FT160" s="51" t="str">
        <f t="shared" si="810"/>
        <v/>
      </c>
      <c r="FU160" s="44"/>
      <c r="FV160" s="44" t="str">
        <f t="shared" si="811"/>
        <v/>
      </c>
      <c r="FW160" s="44"/>
      <c r="FX160" s="44" t="str">
        <f t="shared" si="812"/>
        <v/>
      </c>
      <c r="FY160" s="44"/>
      <c r="FZ160" s="44" t="str">
        <f t="shared" si="813"/>
        <v/>
      </c>
      <c r="GA160" s="44"/>
      <c r="GB160" s="43"/>
      <c r="GC160" s="43" t="str">
        <f t="shared" si="814"/>
        <v/>
      </c>
      <c r="GD160" s="44" t="str">
        <f t="shared" si="815"/>
        <v/>
      </c>
      <c r="GE160" s="45" t="str">
        <f t="shared" si="816"/>
        <v/>
      </c>
      <c r="GF160" s="35"/>
      <c r="GG160" s="65"/>
      <c r="GH160" s="51" t="str">
        <f t="shared" si="817"/>
        <v/>
      </c>
      <c r="GI160" s="44"/>
      <c r="GJ160" s="44" t="str">
        <f t="shared" si="818"/>
        <v/>
      </c>
      <c r="GK160" s="44"/>
      <c r="GL160" s="44" t="str">
        <f t="shared" si="819"/>
        <v/>
      </c>
      <c r="GM160" s="44"/>
      <c r="GN160" s="44" t="str">
        <f t="shared" si="820"/>
        <v/>
      </c>
      <c r="GO160" s="44"/>
      <c r="GP160" s="43"/>
      <c r="GQ160" s="43" t="str">
        <f t="shared" si="821"/>
        <v/>
      </c>
      <c r="GR160" s="44" t="str">
        <f t="shared" si="822"/>
        <v/>
      </c>
      <c r="GS160" s="45" t="str">
        <f t="shared" si="823"/>
        <v/>
      </c>
      <c r="GT160" s="35"/>
      <c r="GU160" s="27"/>
      <c r="GV160" s="51" t="str">
        <f t="shared" si="824"/>
        <v/>
      </c>
      <c r="GW160" s="44"/>
      <c r="GX160" s="44" t="str">
        <f t="shared" si="825"/>
        <v/>
      </c>
      <c r="GY160" s="44"/>
      <c r="GZ160" s="44" t="str">
        <f t="shared" si="826"/>
        <v/>
      </c>
      <c r="HA160" s="44"/>
      <c r="HB160" s="44" t="str">
        <f t="shared" si="827"/>
        <v/>
      </c>
      <c r="HC160" s="44"/>
      <c r="HD160" s="43"/>
      <c r="HE160" s="43" t="str">
        <f t="shared" si="828"/>
        <v/>
      </c>
      <c r="HF160" s="44" t="str">
        <f t="shared" si="829"/>
        <v/>
      </c>
      <c r="HG160" s="45" t="str">
        <f t="shared" si="830"/>
        <v/>
      </c>
      <c r="HH160" s="35"/>
      <c r="HI160" s="27"/>
      <c r="HJ160" s="51" t="str">
        <f t="shared" si="831"/>
        <v/>
      </c>
      <c r="HK160" s="44"/>
      <c r="HL160" s="44" t="str">
        <f t="shared" si="832"/>
        <v/>
      </c>
      <c r="HM160" s="44"/>
      <c r="HN160" s="44" t="str">
        <f t="shared" si="833"/>
        <v/>
      </c>
      <c r="HO160" s="44"/>
      <c r="HP160" s="44" t="str">
        <f t="shared" si="834"/>
        <v/>
      </c>
      <c r="HQ160" s="44"/>
      <c r="HR160" s="43"/>
      <c r="HS160" s="43" t="str">
        <f t="shared" si="835"/>
        <v/>
      </c>
      <c r="HT160" s="44" t="str">
        <f t="shared" si="836"/>
        <v/>
      </c>
      <c r="HU160" s="45" t="str">
        <f t="shared" si="837"/>
        <v/>
      </c>
      <c r="HV160" s="35"/>
      <c r="HW160" s="61"/>
      <c r="HX160" s="51"/>
      <c r="HY160" s="43">
        <v>32276</v>
      </c>
      <c r="HZ160" s="44">
        <f t="shared" si="726"/>
        <v>1477</v>
      </c>
      <c r="IA160" s="43"/>
      <c r="IB160" s="44" t="str">
        <f t="shared" si="727"/>
        <v/>
      </c>
      <c r="IC160" s="43">
        <v>0</v>
      </c>
      <c r="ID160" s="44">
        <f t="shared" si="728"/>
        <v>3</v>
      </c>
      <c r="IE160" s="43">
        <v>6</v>
      </c>
      <c r="IF160" s="60" t="str">
        <f>IF(HY160="","",IF156)</f>
        <v>ボンボンドロップシール</v>
      </c>
      <c r="IG160" s="67">
        <f>IF(HY159="","",IG156)</f>
        <v>2000</v>
      </c>
      <c r="IH160" s="43">
        <f t="shared" si="729"/>
        <v>6000</v>
      </c>
      <c r="II160" s="45">
        <f>IF(ID160="","",IH160/(HZ160*100))</f>
        <v>4.0622884224779957E-2</v>
      </c>
      <c r="IJ160" s="35"/>
      <c r="IK160" s="27"/>
      <c r="IL160" s="51"/>
      <c r="IM160" s="43">
        <v>1096</v>
      </c>
      <c r="IN160" s="44">
        <f t="shared" si="730"/>
        <v>91</v>
      </c>
      <c r="IO160" s="43">
        <v>38</v>
      </c>
      <c r="IP160" s="44">
        <f t="shared" si="731"/>
        <v>0</v>
      </c>
      <c r="IQ160" s="43">
        <v>9</v>
      </c>
      <c r="IR160" s="44">
        <f t="shared" si="732"/>
        <v>4</v>
      </c>
      <c r="IS160" s="43">
        <v>0</v>
      </c>
      <c r="IT160" s="60" t="s">
        <v>1009</v>
      </c>
      <c r="IU160" s="67">
        <v>1300</v>
      </c>
      <c r="IV160" s="43">
        <f t="shared" si="735"/>
        <v>5200</v>
      </c>
      <c r="IW160" s="45">
        <f t="shared" si="736"/>
        <v>0.5714285714285714</v>
      </c>
      <c r="IX160" s="35" t="s">
        <v>1010</v>
      </c>
      <c r="IY160" s="33"/>
      <c r="IZ160" s="51"/>
      <c r="JA160" s="43">
        <v>5654</v>
      </c>
      <c r="JB160" s="44">
        <f t="shared" si="737"/>
        <v>157</v>
      </c>
      <c r="JC160" s="43">
        <v>168</v>
      </c>
      <c r="JD160" s="44">
        <f t="shared" si="738"/>
        <v>4</v>
      </c>
      <c r="JE160" s="43">
        <v>16</v>
      </c>
      <c r="JF160" s="44">
        <f t="shared" si="739"/>
        <v>-1</v>
      </c>
      <c r="JG160" s="43">
        <v>-4</v>
      </c>
      <c r="JH160" s="60" t="str">
        <f>IF(JA160="","",JH156)</f>
        <v>ギャルキティマスコット</v>
      </c>
      <c r="JI160" s="67">
        <f>IF(JB160="","",JI156)</f>
        <v>500</v>
      </c>
      <c r="JJ160" s="43">
        <f t="shared" si="741"/>
        <v>-500</v>
      </c>
      <c r="JK160" s="45">
        <f t="shared" si="742"/>
        <v>-3.1847133757961783E-2</v>
      </c>
      <c r="JL160" s="35"/>
      <c r="JM160" s="27"/>
      <c r="JN160" s="51"/>
      <c r="JO160" s="43">
        <v>6381</v>
      </c>
      <c r="JP160" s="44">
        <f t="shared" si="743"/>
        <v>34</v>
      </c>
      <c r="JQ160" s="43">
        <v>161</v>
      </c>
      <c r="JR160" s="44">
        <f t="shared" si="744"/>
        <v>2</v>
      </c>
      <c r="JS160" s="43">
        <v>17</v>
      </c>
      <c r="JT160" s="44">
        <f t="shared" si="745"/>
        <v>2</v>
      </c>
      <c r="JU160" s="43">
        <v>0</v>
      </c>
      <c r="JV160" s="60" t="str">
        <f t="shared" ref="JV160:JV170" si="866">IF(JO160="","",JV156)</f>
        <v>ジャグラーイヤホン</v>
      </c>
      <c r="JW160" s="67">
        <f t="shared" si="865"/>
        <v>1100</v>
      </c>
      <c r="JX160" s="43">
        <f t="shared" si="747"/>
        <v>2200</v>
      </c>
      <c r="JY160" s="45">
        <f t="shared" si="748"/>
        <v>0.6470588235294118</v>
      </c>
      <c r="JZ160" s="35"/>
      <c r="KA160" s="61"/>
      <c r="KB160" s="51"/>
      <c r="KC160" s="43">
        <v>4751</v>
      </c>
      <c r="KD160" s="44">
        <f t="shared" si="749"/>
        <v>13</v>
      </c>
      <c r="KE160" s="43">
        <v>133</v>
      </c>
      <c r="KF160" s="44">
        <f t="shared" si="750"/>
        <v>2</v>
      </c>
      <c r="KG160" s="43">
        <v>26</v>
      </c>
      <c r="KH160" s="44">
        <f t="shared" si="751"/>
        <v>-9</v>
      </c>
      <c r="KI160" s="43"/>
      <c r="KJ160" s="60" t="str">
        <f t="shared" si="752"/>
        <v>キティでかぱっちん</v>
      </c>
      <c r="KK160" s="67">
        <f t="shared" si="753"/>
        <v>0</v>
      </c>
      <c r="KL160" s="43">
        <f t="shared" si="754"/>
        <v>0</v>
      </c>
      <c r="KM160" s="45">
        <f t="shared" si="755"/>
        <v>0</v>
      </c>
      <c r="KN160" s="35"/>
      <c r="KO160" s="27"/>
      <c r="KP160" s="51"/>
      <c r="KQ160" s="43">
        <v>6529</v>
      </c>
      <c r="KR160" s="44">
        <f t="shared" si="756"/>
        <v>77</v>
      </c>
      <c r="KS160" s="43">
        <v>137</v>
      </c>
      <c r="KT160" s="44">
        <f t="shared" si="757"/>
        <v>1</v>
      </c>
      <c r="KU160" s="43">
        <v>15</v>
      </c>
      <c r="KV160" s="44">
        <f t="shared" si="758"/>
        <v>2</v>
      </c>
      <c r="KW160" s="43"/>
      <c r="KX160" s="60" t="str">
        <f t="shared" si="759"/>
        <v>モンチッチマスコット2</v>
      </c>
      <c r="KY160" s="67">
        <f t="shared" si="760"/>
        <v>539</v>
      </c>
      <c r="KZ160" s="43">
        <f t="shared" si="761"/>
        <v>1078</v>
      </c>
      <c r="LA160" s="45">
        <f t="shared" si="762"/>
        <v>0.14000000000000001</v>
      </c>
      <c r="LB160" s="35"/>
      <c r="LC160" s="27"/>
      <c r="LD160" s="98"/>
      <c r="LE160" s="44"/>
      <c r="LF160" s="44"/>
      <c r="LG160" s="44">
        <v>531</v>
      </c>
      <c r="LH160" s="44">
        <f t="shared" si="688"/>
        <v>1</v>
      </c>
      <c r="LI160" s="43">
        <v>1</v>
      </c>
      <c r="LJ160" s="44">
        <f t="shared" si="689"/>
        <v>1</v>
      </c>
      <c r="LK160" s="44"/>
      <c r="LL160" s="72" t="str">
        <f>IF(LE159="","",LL157)</f>
        <v>アンパンティッシュカバー、アンパンぬいぐるみ</v>
      </c>
      <c r="LM160" s="67">
        <f>IF(LF159="","",LM157)</f>
        <v>1000</v>
      </c>
      <c r="LN160" s="44">
        <f t="shared" si="690"/>
        <v>1000</v>
      </c>
      <c r="LO160" s="45"/>
      <c r="LP160" s="35"/>
      <c r="LQ160" s="27"/>
      <c r="LR160" s="51" t="str">
        <f t="shared" si="687"/>
        <v/>
      </c>
      <c r="LS160" s="44"/>
      <c r="LT160" s="44" t="str">
        <f t="shared" si="838"/>
        <v/>
      </c>
      <c r="LU160" s="44"/>
      <c r="LV160" s="44" t="str">
        <f t="shared" si="839"/>
        <v/>
      </c>
      <c r="LW160" s="44"/>
      <c r="LX160" s="44" t="str">
        <f t="shared" si="840"/>
        <v/>
      </c>
      <c r="LY160" s="44"/>
      <c r="LZ160" s="43"/>
      <c r="MA160" s="43" t="str">
        <f t="shared" si="841"/>
        <v/>
      </c>
      <c r="MB160" s="44" t="str">
        <f t="shared" si="842"/>
        <v/>
      </c>
      <c r="MC160" s="45" t="str">
        <f t="shared" si="843"/>
        <v/>
      </c>
      <c r="MD160" s="35"/>
      <c r="ME160" s="27"/>
      <c r="MF160" s="51" t="str">
        <f t="shared" si="844"/>
        <v/>
      </c>
      <c r="MG160" s="44"/>
      <c r="MH160" s="44" t="str">
        <f t="shared" si="845"/>
        <v/>
      </c>
      <c r="MI160" s="44"/>
      <c r="MJ160" s="44" t="str">
        <f t="shared" si="846"/>
        <v/>
      </c>
      <c r="MK160" s="44"/>
      <c r="ML160" s="44" t="str">
        <f t="shared" si="847"/>
        <v/>
      </c>
      <c r="MM160" s="44"/>
      <c r="MN160" s="43"/>
      <c r="MO160" s="43" t="str">
        <f t="shared" si="848"/>
        <v/>
      </c>
      <c r="MP160" s="44" t="str">
        <f t="shared" si="849"/>
        <v/>
      </c>
      <c r="MQ160" s="45" t="str">
        <f t="shared" si="850"/>
        <v/>
      </c>
      <c r="MR160" s="35"/>
      <c r="MS160" s="27"/>
      <c r="MT160" s="51" t="str">
        <f t="shared" si="851"/>
        <v/>
      </c>
      <c r="MU160" s="44"/>
      <c r="MV160" s="44" t="str">
        <f t="shared" si="852"/>
        <v/>
      </c>
      <c r="MW160" s="44"/>
      <c r="MX160" s="44" t="str">
        <f t="shared" si="853"/>
        <v/>
      </c>
      <c r="MY160" s="44"/>
      <c r="MZ160" s="44" t="str">
        <f t="shared" si="854"/>
        <v/>
      </c>
      <c r="NA160" s="44"/>
      <c r="NB160" s="43"/>
      <c r="NC160" s="43" t="str">
        <f t="shared" si="855"/>
        <v/>
      </c>
      <c r="ND160" s="44" t="str">
        <f t="shared" si="856"/>
        <v/>
      </c>
      <c r="NE160" s="45" t="str">
        <f t="shared" si="857"/>
        <v/>
      </c>
      <c r="NF160" s="35"/>
      <c r="NG160" s="27"/>
      <c r="NH160" s="51" t="str">
        <f t="shared" si="858"/>
        <v/>
      </c>
      <c r="NI160" s="44"/>
      <c r="NJ160" s="44" t="str">
        <f t="shared" si="859"/>
        <v/>
      </c>
      <c r="NK160" s="44"/>
      <c r="NL160" s="44" t="str">
        <f t="shared" si="860"/>
        <v/>
      </c>
      <c r="NM160" s="44"/>
      <c r="NN160" s="44" t="str">
        <f t="shared" si="861"/>
        <v/>
      </c>
      <c r="NO160" s="44"/>
      <c r="NP160" s="43"/>
      <c r="NQ160" s="43" t="str">
        <f t="shared" si="862"/>
        <v/>
      </c>
      <c r="NR160" s="44" t="str">
        <f t="shared" si="863"/>
        <v/>
      </c>
      <c r="NS160" s="45" t="str">
        <f t="shared" si="864"/>
        <v/>
      </c>
      <c r="NT160" s="35"/>
    </row>
    <row r="161" spans="1:384" ht="15" customHeight="1" thickBot="1" x14ac:dyDescent="0.25">
      <c r="A161" s="38"/>
      <c r="B161" s="39"/>
      <c r="C161" s="40"/>
      <c r="D161" s="40"/>
      <c r="E161" s="41"/>
      <c r="F161" s="41"/>
      <c r="G161" s="40"/>
      <c r="H161" s="42"/>
      <c r="I161" s="44"/>
      <c r="J161" s="44"/>
      <c r="K161" s="44"/>
      <c r="L161" s="44"/>
      <c r="M161" s="44"/>
      <c r="N161" s="44"/>
      <c r="O161" s="44"/>
      <c r="P161" s="43"/>
      <c r="Q161" s="43"/>
      <c r="R161" s="44"/>
      <c r="S161" s="45"/>
      <c r="T161" s="35"/>
      <c r="U161" s="27"/>
      <c r="V161" s="51" t="str">
        <f t="shared" si="769"/>
        <v/>
      </c>
      <c r="W161" s="44"/>
      <c r="X161" s="44"/>
      <c r="Y161" s="44"/>
      <c r="Z161" s="44"/>
      <c r="AA161" s="44"/>
      <c r="AB161" s="44"/>
      <c r="AC161" s="44"/>
      <c r="AD161" s="43"/>
      <c r="AE161" s="43"/>
      <c r="AF161" s="44"/>
      <c r="AG161" s="45"/>
      <c r="AH161" s="35"/>
      <c r="AI161" s="27"/>
      <c r="AJ161" s="51" t="str">
        <f t="shared" si="776"/>
        <v/>
      </c>
      <c r="AK161" s="44"/>
      <c r="AL161" s="44"/>
      <c r="AM161" s="44"/>
      <c r="AN161" s="44"/>
      <c r="AO161" s="44"/>
      <c r="AP161" s="44"/>
      <c r="AQ161" s="44"/>
      <c r="AR161" s="43"/>
      <c r="AS161" s="43"/>
      <c r="AT161" s="44"/>
      <c r="AU161" s="45"/>
      <c r="AV161" s="35"/>
      <c r="AW161" s="27"/>
      <c r="AX161" s="51" t="str">
        <f t="shared" si="783"/>
        <v/>
      </c>
      <c r="AY161" s="44"/>
      <c r="AZ161" s="44"/>
      <c r="BA161" s="44"/>
      <c r="BB161" s="44"/>
      <c r="BC161" s="44"/>
      <c r="BD161" s="44"/>
      <c r="BE161" s="44"/>
      <c r="BF161" s="43"/>
      <c r="BG161" s="43"/>
      <c r="BH161" s="44"/>
      <c r="BI161" s="45"/>
      <c r="BJ161" s="35"/>
      <c r="BK161" s="50"/>
      <c r="BL161" s="99"/>
      <c r="BM161" s="25">
        <v>13332</v>
      </c>
      <c r="BN161" s="44">
        <f t="shared" si="691"/>
        <v>71</v>
      </c>
      <c r="BO161" s="25">
        <v>707</v>
      </c>
      <c r="BP161" s="44">
        <f t="shared" si="692"/>
        <v>10</v>
      </c>
      <c r="BQ161" s="25">
        <v>19</v>
      </c>
      <c r="BR161" s="44">
        <f t="shared" si="693"/>
        <v>-2</v>
      </c>
      <c r="BS161" s="25"/>
      <c r="BT161" s="60" t="str">
        <f t="shared" si="694"/>
        <v>ラブブマスコット</v>
      </c>
      <c r="BU161" s="67">
        <f t="shared" si="695"/>
        <v>250</v>
      </c>
      <c r="BV161" s="44">
        <f t="shared" si="696"/>
        <v>-500</v>
      </c>
      <c r="BW161" s="45">
        <f t="shared" si="697"/>
        <v>-7.0422535211267609E-2</v>
      </c>
      <c r="BX161" s="35"/>
      <c r="BY161" s="27"/>
      <c r="BZ161" s="100"/>
      <c r="CA161" s="25">
        <v>3369</v>
      </c>
      <c r="CB161" s="44">
        <f t="shared" si="698"/>
        <v>128</v>
      </c>
      <c r="CC161" s="25">
        <v>118</v>
      </c>
      <c r="CD161" s="44">
        <f t="shared" si="699"/>
        <v>4</v>
      </c>
      <c r="CE161" s="25">
        <v>16</v>
      </c>
      <c r="CF161" s="44">
        <f t="shared" si="700"/>
        <v>34</v>
      </c>
      <c r="CG161" s="25">
        <v>2</v>
      </c>
      <c r="CH161" s="60" t="str">
        <f t="shared" si="701"/>
        <v>ゲームアーク</v>
      </c>
      <c r="CI161" s="67">
        <f t="shared" si="702"/>
        <v>0</v>
      </c>
      <c r="CJ161" s="44">
        <f t="shared" si="703"/>
        <v>0</v>
      </c>
      <c r="CK161" s="45">
        <f t="shared" si="704"/>
        <v>0</v>
      </c>
      <c r="CL161" s="35"/>
      <c r="CM161" s="27"/>
      <c r="CN161" s="100"/>
      <c r="CO161" s="25">
        <v>4432</v>
      </c>
      <c r="CP161" s="44">
        <f t="shared" si="705"/>
        <v>267</v>
      </c>
      <c r="CQ161" s="25">
        <v>124</v>
      </c>
      <c r="CR161" s="44">
        <f t="shared" si="706"/>
        <v>17</v>
      </c>
      <c r="CS161" s="25">
        <v>0</v>
      </c>
      <c r="CT161" s="44">
        <f t="shared" si="707"/>
        <v>11</v>
      </c>
      <c r="CU161" s="25">
        <v>10</v>
      </c>
      <c r="CV161" s="60" t="str">
        <f t="shared" ref="CV161:CV170" si="867">IF(CO161="","",CV157)</f>
        <v>サンリオボアバンスクリップ</v>
      </c>
      <c r="CW161" s="67">
        <f t="shared" ref="CW161:CW170" si="868">IF(CP161="","",CW157)</f>
        <v>1100</v>
      </c>
      <c r="CX161" s="44">
        <f t="shared" si="710"/>
        <v>12100</v>
      </c>
      <c r="CY161" s="45">
        <f t="shared" si="711"/>
        <v>0.45318352059925093</v>
      </c>
      <c r="CZ161" s="35"/>
      <c r="DA161" s="58"/>
      <c r="DB161" s="100"/>
      <c r="DC161" s="25">
        <v>9488</v>
      </c>
      <c r="DD161" s="44">
        <f t="shared" si="712"/>
        <v>101</v>
      </c>
      <c r="DE161" s="25">
        <v>459</v>
      </c>
      <c r="DF161" s="44">
        <f t="shared" si="713"/>
        <v>4</v>
      </c>
      <c r="DG161" s="25">
        <v>7</v>
      </c>
      <c r="DH161" s="44">
        <f t="shared" si="714"/>
        <v>2</v>
      </c>
      <c r="DI161" s="25">
        <v>0</v>
      </c>
      <c r="DJ161" s="60" t="str">
        <f t="shared" si="715"/>
        <v>サンリオボアバンスクリップ</v>
      </c>
      <c r="DK161" s="67">
        <f t="shared" si="716"/>
        <v>1100</v>
      </c>
      <c r="DL161" s="44">
        <f t="shared" si="717"/>
        <v>2200</v>
      </c>
      <c r="DM161" s="45">
        <f t="shared" si="718"/>
        <v>0.21782178217821782</v>
      </c>
      <c r="DN161" s="35"/>
      <c r="DO161" s="27"/>
      <c r="DP161" s="100"/>
      <c r="DQ161" s="25">
        <v>3828</v>
      </c>
      <c r="DR161" s="44">
        <f t="shared" si="719"/>
        <v>73</v>
      </c>
      <c r="DS161" s="25">
        <v>124</v>
      </c>
      <c r="DT161" s="44">
        <f t="shared" si="720"/>
        <v>1</v>
      </c>
      <c r="DU161" s="25">
        <v>12</v>
      </c>
      <c r="DV161" s="44">
        <f t="shared" si="721"/>
        <v>0</v>
      </c>
      <c r="DW161" s="25"/>
      <c r="DX161" s="60" t="str">
        <f t="shared" si="722"/>
        <v>モンチッチマスコット</v>
      </c>
      <c r="DY161" s="67">
        <f t="shared" si="723"/>
        <v>0</v>
      </c>
      <c r="DZ161" s="44">
        <f t="shared" si="724"/>
        <v>0</v>
      </c>
      <c r="EA161" s="45">
        <f t="shared" si="725"/>
        <v>0</v>
      </c>
      <c r="EB161" s="35"/>
      <c r="EC161" s="27"/>
      <c r="ED161" s="51" t="str">
        <f t="shared" si="686"/>
        <v/>
      </c>
      <c r="EE161" s="44"/>
      <c r="EF161" s="44"/>
      <c r="EG161" s="44"/>
      <c r="EH161" s="44"/>
      <c r="EI161" s="44"/>
      <c r="EJ161" s="44"/>
      <c r="EK161" s="44"/>
      <c r="EL161" s="43"/>
      <c r="EM161" s="43"/>
      <c r="EN161" s="44"/>
      <c r="EO161" s="45"/>
      <c r="EP161" s="35"/>
      <c r="EQ161" s="27"/>
      <c r="ER161" s="51" t="str">
        <f t="shared" si="796"/>
        <v/>
      </c>
      <c r="ES161" s="44"/>
      <c r="ET161" s="44"/>
      <c r="EU161" s="44"/>
      <c r="EV161" s="44"/>
      <c r="EW161" s="44"/>
      <c r="EX161" s="44"/>
      <c r="EY161" s="44"/>
      <c r="EZ161" s="43"/>
      <c r="FA161" s="43"/>
      <c r="FB161" s="44"/>
      <c r="FC161" s="45"/>
      <c r="FD161" s="35"/>
      <c r="FF161" s="51" t="str">
        <f t="shared" si="803"/>
        <v/>
      </c>
      <c r="FG161" s="44"/>
      <c r="FH161" s="44"/>
      <c r="FI161" s="44"/>
      <c r="FJ161" s="44"/>
      <c r="FK161" s="44"/>
      <c r="FL161" s="44"/>
      <c r="FM161" s="44"/>
      <c r="FN161" s="43"/>
      <c r="FO161" s="43"/>
      <c r="FP161" s="44"/>
      <c r="FQ161" s="45"/>
      <c r="FR161" s="35"/>
      <c r="FT161" s="51" t="str">
        <f t="shared" si="810"/>
        <v/>
      </c>
      <c r="FU161" s="44"/>
      <c r="FV161" s="44"/>
      <c r="FW161" s="44"/>
      <c r="FX161" s="44"/>
      <c r="FY161" s="44"/>
      <c r="FZ161" s="44"/>
      <c r="GA161" s="44"/>
      <c r="GB161" s="43"/>
      <c r="GC161" s="43"/>
      <c r="GD161" s="44"/>
      <c r="GE161" s="45"/>
      <c r="GF161" s="35"/>
      <c r="GH161" s="51" t="str">
        <f t="shared" si="817"/>
        <v/>
      </c>
      <c r="GI161" s="44"/>
      <c r="GJ161" s="44"/>
      <c r="GK161" s="44"/>
      <c r="GL161" s="44"/>
      <c r="GM161" s="44"/>
      <c r="GN161" s="44"/>
      <c r="GO161" s="44"/>
      <c r="GP161" s="43"/>
      <c r="GQ161" s="43"/>
      <c r="GR161" s="44"/>
      <c r="GS161" s="45"/>
      <c r="GT161" s="35"/>
      <c r="GU161" s="27"/>
      <c r="GV161" s="51" t="str">
        <f t="shared" si="824"/>
        <v/>
      </c>
      <c r="GW161" s="44"/>
      <c r="GX161" s="44"/>
      <c r="GY161" s="44"/>
      <c r="GZ161" s="44"/>
      <c r="HA161" s="44"/>
      <c r="HB161" s="44"/>
      <c r="HC161" s="44"/>
      <c r="HD161" s="43"/>
      <c r="HE161" s="43"/>
      <c r="HF161" s="44"/>
      <c r="HG161" s="45"/>
      <c r="HH161" s="35"/>
      <c r="HJ161" s="51" t="str">
        <f t="shared" si="831"/>
        <v/>
      </c>
      <c r="HK161" s="44"/>
      <c r="HL161" s="44"/>
      <c r="HM161" s="44"/>
      <c r="HN161" s="44"/>
      <c r="HO161" s="44"/>
      <c r="HP161" s="44"/>
      <c r="HQ161" s="44"/>
      <c r="HR161" s="43"/>
      <c r="HS161" s="43"/>
      <c r="HT161" s="44"/>
      <c r="HU161" s="45"/>
      <c r="HV161" s="35"/>
      <c r="HW161" s="61"/>
      <c r="HX161" s="100"/>
      <c r="HY161" s="25"/>
      <c r="HZ161" s="44" t="str">
        <f t="shared" si="726"/>
        <v/>
      </c>
      <c r="IA161" s="25"/>
      <c r="IB161" s="44" t="str">
        <f t="shared" si="727"/>
        <v/>
      </c>
      <c r="IC161" s="25">
        <v>8</v>
      </c>
      <c r="ID161" s="44">
        <f t="shared" si="728"/>
        <v>0</v>
      </c>
      <c r="IE161" s="25">
        <v>0</v>
      </c>
      <c r="IF161" s="60" t="str">
        <f>IF(HY159="","",IF157)</f>
        <v>アンパンおべんとパズル</v>
      </c>
      <c r="IG161" s="67">
        <f>IF(HY159="","",IG157)</f>
        <v>1100</v>
      </c>
      <c r="IH161" s="44">
        <f t="shared" si="729"/>
        <v>0</v>
      </c>
      <c r="II161" s="45">
        <f>IF(ID161="","",IH161/(HZ160*100))</f>
        <v>0</v>
      </c>
      <c r="IJ161" s="35"/>
      <c r="IL161" s="100"/>
      <c r="IM161" s="25">
        <v>2321</v>
      </c>
      <c r="IN161" s="44">
        <f t="shared" si="730"/>
        <v>159</v>
      </c>
      <c r="IO161" s="25">
        <v>58</v>
      </c>
      <c r="IP161" s="44">
        <f t="shared" si="731"/>
        <v>6</v>
      </c>
      <c r="IQ161" s="25">
        <v>55</v>
      </c>
      <c r="IR161" s="44">
        <f t="shared" si="732"/>
        <v>6</v>
      </c>
      <c r="IS161" s="25">
        <v>4</v>
      </c>
      <c r="IT161" s="60" t="str">
        <f>IF(IM161="","",IT157)</f>
        <v>ゲームアーク</v>
      </c>
      <c r="IU161" s="67">
        <f>IF(IN161="","",IU157)</f>
        <v>600</v>
      </c>
      <c r="IV161" s="44">
        <f t="shared" si="735"/>
        <v>3600</v>
      </c>
      <c r="IW161" s="45">
        <f t="shared" si="736"/>
        <v>0.22641509433962265</v>
      </c>
      <c r="IX161" s="35" t="s">
        <v>1003</v>
      </c>
      <c r="IY161" s="33"/>
      <c r="IZ161" s="100"/>
      <c r="JA161" s="25">
        <v>7460</v>
      </c>
      <c r="JB161" s="44">
        <f t="shared" si="737"/>
        <v>288</v>
      </c>
      <c r="JC161" s="25">
        <v>184</v>
      </c>
      <c r="JD161" s="44">
        <f t="shared" si="738"/>
        <v>2</v>
      </c>
      <c r="JE161" s="25">
        <v>12</v>
      </c>
      <c r="JF161" s="44">
        <f t="shared" si="739"/>
        <v>12</v>
      </c>
      <c r="JG161" s="25">
        <v>12</v>
      </c>
      <c r="JH161" s="60" t="s">
        <v>687</v>
      </c>
      <c r="JI161" s="67">
        <v>300</v>
      </c>
      <c r="JJ161" s="44">
        <f t="shared" si="741"/>
        <v>3600</v>
      </c>
      <c r="JK161" s="45">
        <f t="shared" si="742"/>
        <v>0.125</v>
      </c>
      <c r="JL161" s="35" t="s">
        <v>1005</v>
      </c>
      <c r="JM161" s="27"/>
      <c r="JN161" s="100"/>
      <c r="JO161" s="25">
        <v>5301</v>
      </c>
      <c r="JP161" s="44">
        <f t="shared" si="743"/>
        <v>99</v>
      </c>
      <c r="JQ161" s="25">
        <v>385</v>
      </c>
      <c r="JR161" s="44">
        <f t="shared" si="744"/>
        <v>9</v>
      </c>
      <c r="JS161" s="25">
        <v>77</v>
      </c>
      <c r="JT161" s="44">
        <f t="shared" si="745"/>
        <v>9</v>
      </c>
      <c r="JU161" s="25">
        <v>0</v>
      </c>
      <c r="JV161" s="60" t="str">
        <f t="shared" si="866"/>
        <v>アングリーキーホルダー</v>
      </c>
      <c r="JW161" s="67">
        <f t="shared" si="865"/>
        <v>200</v>
      </c>
      <c r="JX161" s="44">
        <f t="shared" si="747"/>
        <v>1800</v>
      </c>
      <c r="JY161" s="45">
        <f t="shared" si="748"/>
        <v>0.18181818181818182</v>
      </c>
      <c r="JZ161" s="35"/>
      <c r="KA161" s="61"/>
      <c r="KB161" s="100"/>
      <c r="KC161" s="25">
        <v>8579</v>
      </c>
      <c r="KD161" s="44">
        <f t="shared" si="749"/>
        <v>40</v>
      </c>
      <c r="KE161" s="25">
        <v>502</v>
      </c>
      <c r="KF161" s="44">
        <f t="shared" si="750"/>
        <v>2</v>
      </c>
      <c r="KG161" s="25">
        <v>100</v>
      </c>
      <c r="KH161" s="44">
        <f t="shared" si="751"/>
        <v>4</v>
      </c>
      <c r="KI161" s="25">
        <v>12</v>
      </c>
      <c r="KJ161" s="60" t="str">
        <f t="shared" si="752"/>
        <v>AIモンスターラバー</v>
      </c>
      <c r="KK161" s="67">
        <f t="shared" si="753"/>
        <v>250</v>
      </c>
      <c r="KL161" s="44">
        <f t="shared" si="754"/>
        <v>1000</v>
      </c>
      <c r="KM161" s="45">
        <f t="shared" si="755"/>
        <v>0.25</v>
      </c>
      <c r="KN161" s="35"/>
      <c r="KO161" s="27"/>
      <c r="KP161" s="100"/>
      <c r="KQ161" s="25">
        <v>6698</v>
      </c>
      <c r="KR161" s="44">
        <f t="shared" si="756"/>
        <v>59</v>
      </c>
      <c r="KS161" s="25">
        <v>304</v>
      </c>
      <c r="KT161" s="44">
        <f t="shared" si="757"/>
        <v>1</v>
      </c>
      <c r="KU161" s="25">
        <v>19</v>
      </c>
      <c r="KV161" s="44">
        <f t="shared" si="758"/>
        <v>1</v>
      </c>
      <c r="KW161" s="25"/>
      <c r="KX161" s="60" t="str">
        <f t="shared" si="759"/>
        <v>サンリオホワイトマスコット</v>
      </c>
      <c r="KY161" s="67">
        <f t="shared" si="760"/>
        <v>0</v>
      </c>
      <c r="KZ161" s="44">
        <f t="shared" si="761"/>
        <v>0</v>
      </c>
      <c r="LA161" s="45">
        <f t="shared" si="762"/>
        <v>0</v>
      </c>
      <c r="LB161" s="35"/>
      <c r="LC161" s="27"/>
      <c r="LD161" s="74"/>
      <c r="LE161" s="75"/>
      <c r="LF161" s="75"/>
      <c r="LG161" s="75">
        <v>1166</v>
      </c>
      <c r="LH161" s="75">
        <f t="shared" si="688"/>
        <v>0</v>
      </c>
      <c r="LI161" s="76">
        <v>2</v>
      </c>
      <c r="LJ161" s="75">
        <f t="shared" si="689"/>
        <v>0</v>
      </c>
      <c r="LK161" s="75"/>
      <c r="LL161" s="77" t="str">
        <f>IF(LE159="","",LL158)</f>
        <v>バイキンティッシュカバー、アンパンぬいぐるみ</v>
      </c>
      <c r="LM161" s="78">
        <f>IF(LF159="","",LM158)</f>
        <v>1000</v>
      </c>
      <c r="LN161" s="75">
        <f t="shared" si="690"/>
        <v>0</v>
      </c>
      <c r="LO161" s="79"/>
      <c r="LP161" s="35"/>
      <c r="LQ161" s="27"/>
      <c r="LR161" s="51" t="str">
        <f t="shared" si="687"/>
        <v/>
      </c>
      <c r="LS161" s="44"/>
      <c r="LT161" s="44"/>
      <c r="LU161" s="44"/>
      <c r="LV161" s="44"/>
      <c r="LW161" s="44"/>
      <c r="LX161" s="44"/>
      <c r="LY161" s="44"/>
      <c r="LZ161" s="43"/>
      <c r="MA161" s="43"/>
      <c r="MB161" s="44"/>
      <c r="MC161" s="45"/>
      <c r="MD161" s="35"/>
      <c r="ME161" s="27"/>
      <c r="MF161" s="51" t="str">
        <f t="shared" si="844"/>
        <v/>
      </c>
      <c r="MG161" s="44"/>
      <c r="MH161" s="44"/>
      <c r="MI161" s="44"/>
      <c r="MJ161" s="44"/>
      <c r="MK161" s="44"/>
      <c r="ML161" s="44"/>
      <c r="MM161" s="44"/>
      <c r="MN161" s="43"/>
      <c r="MO161" s="43"/>
      <c r="MP161" s="44"/>
      <c r="MQ161" s="45"/>
      <c r="MR161" s="35"/>
      <c r="MS161" s="27"/>
      <c r="MT161" s="51" t="str">
        <f t="shared" si="851"/>
        <v/>
      </c>
      <c r="MU161" s="44"/>
      <c r="MV161" s="44"/>
      <c r="MW161" s="44"/>
      <c r="MX161" s="44"/>
      <c r="MY161" s="44"/>
      <c r="MZ161" s="44"/>
      <c r="NA161" s="44"/>
      <c r="NB161" s="43"/>
      <c r="NC161" s="43"/>
      <c r="ND161" s="44"/>
      <c r="NE161" s="45"/>
      <c r="NF161" s="35"/>
      <c r="NG161" s="27"/>
      <c r="NH161" s="51" t="str">
        <f t="shared" si="858"/>
        <v/>
      </c>
      <c r="NI161" s="44"/>
      <c r="NJ161" s="44"/>
      <c r="NK161" s="44"/>
      <c r="NL161" s="44"/>
      <c r="NM161" s="44"/>
      <c r="NN161" s="44"/>
      <c r="NO161" s="44"/>
      <c r="NP161" s="43"/>
      <c r="NQ161" s="43"/>
      <c r="NR161" s="44"/>
      <c r="NS161" s="45"/>
      <c r="NT161" s="35"/>
    </row>
    <row r="162" spans="1:384" ht="15" customHeight="1" thickTop="1" thickBot="1" x14ac:dyDescent="0.25">
      <c r="A162" s="38"/>
      <c r="B162" s="39"/>
      <c r="C162" s="40"/>
      <c r="D162" s="40"/>
      <c r="E162" s="41"/>
      <c r="F162" s="41"/>
      <c r="G162" s="40"/>
      <c r="H162" s="42"/>
      <c r="I162" s="44"/>
      <c r="J162" s="44" t="str">
        <f>IF(I162="","",I162-I163)</f>
        <v/>
      </c>
      <c r="K162" s="44"/>
      <c r="L162" s="44" t="str">
        <f>IF(K162="","",K162-K163)</f>
        <v/>
      </c>
      <c r="M162" s="44"/>
      <c r="N162" s="44" t="str">
        <f>IF(M162="","",M163+O163-M162)</f>
        <v/>
      </c>
      <c r="O162" s="44"/>
      <c r="P162" s="43"/>
      <c r="Q162" s="43" t="str">
        <f>IF(I162="","",Q163)</f>
        <v/>
      </c>
      <c r="R162" s="44" t="str">
        <f t="shared" ref="R162:R199" si="869">IF(Q162="","",N162*Q162)</f>
        <v/>
      </c>
      <c r="S162" s="45" t="str">
        <f t="shared" ref="S162:S199" si="870">IF(R162="","",R162/(J162*100))</f>
        <v/>
      </c>
      <c r="T162" s="35"/>
      <c r="U162" s="27"/>
      <c r="V162" s="51" t="str">
        <f t="shared" si="769"/>
        <v/>
      </c>
      <c r="W162" s="67"/>
      <c r="X162" s="44" t="str">
        <f>IF(W162="","",W162-W163)</f>
        <v/>
      </c>
      <c r="Y162" s="44"/>
      <c r="Z162" s="44" t="str">
        <f>IF(Y162="","",Y162-Y163)</f>
        <v/>
      </c>
      <c r="AA162" s="44"/>
      <c r="AB162" s="44" t="str">
        <f>IF(AA162="","",AA163+AC163-AA162)</f>
        <v/>
      </c>
      <c r="AC162" s="44"/>
      <c r="AD162" s="43"/>
      <c r="AE162" s="43" t="str">
        <f>IF(W162="","",AE163)</f>
        <v/>
      </c>
      <c r="AF162" s="44" t="str">
        <f t="shared" ref="AF162:AF194" si="871">IF(AE162="","",AB162*AE162)</f>
        <v/>
      </c>
      <c r="AG162" s="45" t="str">
        <f t="shared" ref="AG162:AG194" si="872">IF(AF162="","",AF162/(X162*100))</f>
        <v/>
      </c>
      <c r="AH162" s="35"/>
      <c r="AI162" s="27"/>
      <c r="AJ162" s="51" t="str">
        <f t="shared" si="776"/>
        <v/>
      </c>
      <c r="AK162" s="44"/>
      <c r="AL162" s="44" t="str">
        <f>IF(AK162="","",AK162-AK163)</f>
        <v/>
      </c>
      <c r="AM162" s="44"/>
      <c r="AN162" s="44" t="str">
        <f>IF(AM162="","",AM162-AM163)</f>
        <v/>
      </c>
      <c r="AO162" s="44"/>
      <c r="AP162" s="44" t="str">
        <f>IF(AO162="","",AO163+AQ163-AO162)</f>
        <v/>
      </c>
      <c r="AQ162" s="44"/>
      <c r="AR162" s="43"/>
      <c r="AS162" s="43" t="str">
        <f>IF(AK162="","",AS163)</f>
        <v/>
      </c>
      <c r="AT162" s="44" t="str">
        <f t="shared" ref="AT162:AT199" si="873">IF(AS162="","",AP162*AS162)</f>
        <v/>
      </c>
      <c r="AU162" s="45" t="str">
        <f t="shared" ref="AU162:AU199" si="874">IF(AT162="","",AT162/(AL162*100))</f>
        <v/>
      </c>
      <c r="AV162" s="35"/>
      <c r="AW162" s="27"/>
      <c r="AX162" s="51" t="str">
        <f t="shared" si="783"/>
        <v/>
      </c>
      <c r="AY162" s="44"/>
      <c r="AZ162" s="44" t="str">
        <f>IF(AY162="","",AY162-AY163)</f>
        <v/>
      </c>
      <c r="BA162" s="44"/>
      <c r="BB162" s="44" t="str">
        <f>IF(BA162="","",BA162-BA163)</f>
        <v/>
      </c>
      <c r="BC162" s="44"/>
      <c r="BD162" s="44" t="str">
        <f>IF(BC162="","",BC163+BE163-BC162)</f>
        <v/>
      </c>
      <c r="BE162" s="44"/>
      <c r="BF162" s="43"/>
      <c r="BG162" s="43" t="str">
        <f>IF(AY162="","",BG163)</f>
        <v/>
      </c>
      <c r="BH162" s="44" t="str">
        <f t="shared" ref="BH162:BH199" si="875">IF(BG162="","",BD162*BG162)</f>
        <v/>
      </c>
      <c r="BI162" s="45" t="str">
        <f t="shared" ref="BI162:BI199" si="876">IF(BH162="","",BH162/(AZ162*100))</f>
        <v/>
      </c>
      <c r="BJ162" s="35"/>
      <c r="BK162" s="50"/>
      <c r="BL162" s="74"/>
      <c r="BM162" s="75">
        <v>15378</v>
      </c>
      <c r="BN162" s="75">
        <f t="shared" si="691"/>
        <v>163</v>
      </c>
      <c r="BO162" s="75">
        <v>792</v>
      </c>
      <c r="BP162" s="75">
        <f t="shared" si="692"/>
        <v>9</v>
      </c>
      <c r="BQ162" s="75">
        <v>161</v>
      </c>
      <c r="BR162" s="75">
        <f t="shared" si="693"/>
        <v>-21</v>
      </c>
      <c r="BS162" s="75"/>
      <c r="BT162" s="77" t="str">
        <f t="shared" si="694"/>
        <v>ＡＩモンスターラバー</v>
      </c>
      <c r="BU162" s="78">
        <f t="shared" si="695"/>
        <v>198</v>
      </c>
      <c r="BV162" s="75">
        <f t="shared" si="696"/>
        <v>-4158</v>
      </c>
      <c r="BW162" s="79">
        <f t="shared" si="697"/>
        <v>-0.25509202453987728</v>
      </c>
      <c r="BX162" s="35"/>
      <c r="BY162" s="27"/>
      <c r="BZ162" s="74"/>
      <c r="CA162" s="75">
        <v>3149</v>
      </c>
      <c r="CB162" s="75">
        <f t="shared" si="698"/>
        <v>460</v>
      </c>
      <c r="CC162" s="75">
        <v>57</v>
      </c>
      <c r="CD162" s="75">
        <f t="shared" si="699"/>
        <v>17</v>
      </c>
      <c r="CE162" s="75">
        <v>27</v>
      </c>
      <c r="CF162" s="75">
        <f t="shared" si="700"/>
        <v>29</v>
      </c>
      <c r="CG162" s="75">
        <v>0</v>
      </c>
      <c r="CH162" s="77" t="s">
        <v>687</v>
      </c>
      <c r="CI162" s="78">
        <v>250</v>
      </c>
      <c r="CJ162" s="75">
        <f t="shared" si="703"/>
        <v>7250</v>
      </c>
      <c r="CK162" s="79">
        <f t="shared" si="704"/>
        <v>0.15760869565217392</v>
      </c>
      <c r="CL162" s="35" t="s">
        <v>1007</v>
      </c>
      <c r="CM162" s="27"/>
      <c r="CN162" s="74"/>
      <c r="CO162" s="75">
        <v>2686</v>
      </c>
      <c r="CP162" s="75">
        <f t="shared" si="705"/>
        <v>160</v>
      </c>
      <c r="CQ162" s="75">
        <v>28</v>
      </c>
      <c r="CR162" s="75">
        <f t="shared" si="706"/>
        <v>6</v>
      </c>
      <c r="CS162" s="75">
        <v>4</v>
      </c>
      <c r="CT162" s="75">
        <f t="shared" si="707"/>
        <v>6</v>
      </c>
      <c r="CU162" s="75"/>
      <c r="CV162" s="77" t="str">
        <f t="shared" si="867"/>
        <v>モンチッチフェイスポーチ</v>
      </c>
      <c r="CW162" s="78">
        <f t="shared" si="868"/>
        <v>1100</v>
      </c>
      <c r="CX162" s="75">
        <f t="shared" si="710"/>
        <v>6600</v>
      </c>
      <c r="CY162" s="79">
        <f t="shared" si="711"/>
        <v>0.41249999999999998</v>
      </c>
      <c r="CZ162" s="35"/>
      <c r="DA162" s="58"/>
      <c r="DB162" s="74"/>
      <c r="DC162" s="75">
        <v>7337</v>
      </c>
      <c r="DD162" s="75">
        <f t="shared" si="712"/>
        <v>30</v>
      </c>
      <c r="DE162" s="75">
        <v>408</v>
      </c>
      <c r="DF162" s="75">
        <f t="shared" si="713"/>
        <v>0</v>
      </c>
      <c r="DG162" s="75">
        <v>13</v>
      </c>
      <c r="DH162" s="75">
        <f t="shared" si="714"/>
        <v>0</v>
      </c>
      <c r="DI162" s="75">
        <v>-5</v>
      </c>
      <c r="DJ162" s="77" t="str">
        <f t="shared" si="715"/>
        <v>アングリーキーホルダー</v>
      </c>
      <c r="DK162" s="78">
        <f t="shared" si="716"/>
        <v>198</v>
      </c>
      <c r="DL162" s="75">
        <f t="shared" si="717"/>
        <v>0</v>
      </c>
      <c r="DM162" s="79">
        <f t="shared" si="718"/>
        <v>0</v>
      </c>
      <c r="DN162" s="35"/>
      <c r="DO162" s="27"/>
      <c r="DP162" s="74"/>
      <c r="DQ162" s="75">
        <v>2797</v>
      </c>
      <c r="DR162" s="75">
        <f t="shared" si="719"/>
        <v>61</v>
      </c>
      <c r="DS162" s="75">
        <v>132</v>
      </c>
      <c r="DT162" s="75">
        <f t="shared" si="720"/>
        <v>4</v>
      </c>
      <c r="DU162" s="75">
        <v>75</v>
      </c>
      <c r="DV162" s="75">
        <f t="shared" si="721"/>
        <v>5</v>
      </c>
      <c r="DW162" s="75"/>
      <c r="DX162" s="77" t="str">
        <f t="shared" si="722"/>
        <v>AIラバーキーホルダー</v>
      </c>
      <c r="DY162" s="78">
        <f t="shared" si="723"/>
        <v>198</v>
      </c>
      <c r="DZ162" s="75">
        <f t="shared" si="724"/>
        <v>990</v>
      </c>
      <c r="EA162" s="79">
        <f t="shared" si="725"/>
        <v>0.16229508196721312</v>
      </c>
      <c r="EB162" s="35"/>
      <c r="EC162" s="27"/>
      <c r="ED162" s="51" t="str">
        <f t="shared" si="686"/>
        <v/>
      </c>
      <c r="EE162" s="44"/>
      <c r="EF162" s="44" t="str">
        <f>IF(EE162="","",EE162-EE163)</f>
        <v/>
      </c>
      <c r="EG162" s="44"/>
      <c r="EH162" s="44" t="str">
        <f>IF(EG162="","",EG162-EG163)</f>
        <v/>
      </c>
      <c r="EI162" s="44"/>
      <c r="EJ162" s="44" t="str">
        <f>IF(EI162="","",EI163+EK163-EI162)</f>
        <v/>
      </c>
      <c r="EK162" s="44"/>
      <c r="EL162" s="43"/>
      <c r="EM162" s="43" t="str">
        <f>IF(EE162="","",EM163)</f>
        <v/>
      </c>
      <c r="EN162" s="44" t="str">
        <f t="shared" ref="EN162:EN194" si="877">IF(EM162="","",EJ162*EM162)</f>
        <v/>
      </c>
      <c r="EO162" s="45" t="str">
        <f t="shared" ref="EO162:EO194" si="878">IF(EN162="","",EN162/(EF162*100))</f>
        <v/>
      </c>
      <c r="EP162" s="35"/>
      <c r="EQ162" s="27"/>
      <c r="ER162" s="51" t="str">
        <f t="shared" si="796"/>
        <v/>
      </c>
      <c r="ES162" s="44"/>
      <c r="ET162" s="44" t="str">
        <f>IF(ES162="","",ES162-ES163)</f>
        <v/>
      </c>
      <c r="EU162" s="44"/>
      <c r="EV162" s="44" t="str">
        <f>IF(EU162="","",EU162-EU163)</f>
        <v/>
      </c>
      <c r="EW162" s="44"/>
      <c r="EX162" s="44" t="str">
        <f>IF(EW162="","",EW163+EY163-EW162)</f>
        <v/>
      </c>
      <c r="EY162" s="44"/>
      <c r="EZ162" s="43"/>
      <c r="FA162" s="43" t="str">
        <f>IF(ES162="","",FA163)</f>
        <v/>
      </c>
      <c r="FB162" s="44" t="str">
        <f t="shared" ref="FB162:FB199" si="879">IF(FA162="","",EX162*FA162)</f>
        <v/>
      </c>
      <c r="FC162" s="45" t="str">
        <f t="shared" ref="FC162:FC199" si="880">IF(FB162="","",FB162/(ET162*100))</f>
        <v/>
      </c>
      <c r="FD162" s="35"/>
      <c r="FF162" s="51" t="str">
        <f t="shared" si="803"/>
        <v/>
      </c>
      <c r="FG162" s="44"/>
      <c r="FH162" s="44" t="str">
        <f>IF(FG162="","",FG162-FG163)</f>
        <v/>
      </c>
      <c r="FI162" s="44"/>
      <c r="FJ162" s="44" t="str">
        <f>IF(FI162="","",FI162-FI163)</f>
        <v/>
      </c>
      <c r="FK162" s="44"/>
      <c r="FL162" s="44" t="str">
        <f>IF(FK162="","",FK163+FM163-FK162)</f>
        <v/>
      </c>
      <c r="FM162" s="44"/>
      <c r="FN162" s="43"/>
      <c r="FO162" s="43" t="str">
        <f>IF(FG162="","",FO163)</f>
        <v/>
      </c>
      <c r="FP162" s="44" t="str">
        <f t="shared" ref="FP162:FP194" si="881">IF(FO162="","",FL162*FO162)</f>
        <v/>
      </c>
      <c r="FQ162" s="45" t="str">
        <f t="shared" ref="FQ162:FQ194" si="882">IF(FP162="","",FP162/(FH162*100))</f>
        <v/>
      </c>
      <c r="FR162" s="35"/>
      <c r="FT162" s="51" t="str">
        <f t="shared" si="810"/>
        <v/>
      </c>
      <c r="FU162" s="44"/>
      <c r="FV162" s="44" t="str">
        <f>IF(FU162="","",FU162-FU163)</f>
        <v/>
      </c>
      <c r="FW162" s="44"/>
      <c r="FX162" s="44" t="str">
        <f>IF(FW162="","",FW162-FW163)</f>
        <v/>
      </c>
      <c r="FY162" s="44"/>
      <c r="FZ162" s="44" t="str">
        <f>IF(FY162="","",FY163+GA163-FY162)</f>
        <v/>
      </c>
      <c r="GA162" s="44"/>
      <c r="GB162" s="43"/>
      <c r="GC162" s="43" t="str">
        <f>IF(FU162="","",GC163)</f>
        <v/>
      </c>
      <c r="GD162" s="44" t="str">
        <f t="shared" ref="GD162:GD194" si="883">IF(GC162="","",FZ162*GC162)</f>
        <v/>
      </c>
      <c r="GE162" s="45" t="str">
        <f t="shared" ref="GE162:GE194" si="884">IF(GD162="","",GD162/(FV162*100))</f>
        <v/>
      </c>
      <c r="GF162" s="35"/>
      <c r="GH162" s="51" t="str">
        <f t="shared" si="817"/>
        <v/>
      </c>
      <c r="GI162" s="44"/>
      <c r="GJ162" s="44" t="str">
        <f>IF(GI162="","",GI162-GI163)</f>
        <v/>
      </c>
      <c r="GK162" s="44"/>
      <c r="GL162" s="44" t="str">
        <f>IF(GK162="","",GK162-GK163)</f>
        <v/>
      </c>
      <c r="GM162" s="44"/>
      <c r="GN162" s="44" t="str">
        <f>IF(GM162="","",GM163+GO163-GM162)</f>
        <v/>
      </c>
      <c r="GO162" s="44"/>
      <c r="GP162" s="43"/>
      <c r="GQ162" s="43" t="str">
        <f>IF(GI162="","",GQ163)</f>
        <v/>
      </c>
      <c r="GR162" s="44" t="str">
        <f t="shared" ref="GR162:GR194" si="885">IF(GQ162="","",GN162*GQ162)</f>
        <v/>
      </c>
      <c r="GS162" s="45" t="str">
        <f t="shared" ref="GS162:GS194" si="886">IF(GR162="","",GR162/(GJ162*100))</f>
        <v/>
      </c>
      <c r="GT162" s="35"/>
      <c r="GU162" s="27"/>
      <c r="GV162" s="51" t="str">
        <f t="shared" si="824"/>
        <v/>
      </c>
      <c r="GW162" s="44"/>
      <c r="GX162" s="44" t="str">
        <f>IF(GW162="","",GW162-GW163)</f>
        <v/>
      </c>
      <c r="GY162" s="44"/>
      <c r="GZ162" s="44" t="str">
        <f>IF(GY162="","",GY162-GY163)</f>
        <v/>
      </c>
      <c r="HA162" s="44"/>
      <c r="HB162" s="44" t="str">
        <f>IF(HA162="","",HA163+HC163-HA162)</f>
        <v/>
      </c>
      <c r="HC162" s="44"/>
      <c r="HD162" s="43"/>
      <c r="HE162" s="43" t="str">
        <f>IF(GW162="","",HE163)</f>
        <v/>
      </c>
      <c r="HF162" s="44" t="str">
        <f t="shared" ref="HF162:HF194" si="887">IF(HE162="","",HB162*HE162)</f>
        <v/>
      </c>
      <c r="HG162" s="45" t="str">
        <f t="shared" ref="HG162:HG194" si="888">IF(HF162="","",HF162/(GX162*100))</f>
        <v/>
      </c>
      <c r="HH162" s="35"/>
      <c r="HJ162" s="51" t="str">
        <f t="shared" si="831"/>
        <v/>
      </c>
      <c r="HK162" s="44"/>
      <c r="HL162" s="44" t="str">
        <f>IF(HK162="","",HK162-HK163)</f>
        <v/>
      </c>
      <c r="HM162" s="44"/>
      <c r="HN162" s="44" t="str">
        <f>IF(HM162="","",HM162-HM163)</f>
        <v/>
      </c>
      <c r="HO162" s="44"/>
      <c r="HP162" s="44" t="str">
        <f>IF(HO162="","",HO163+HQ163-HO162)</f>
        <v/>
      </c>
      <c r="HQ162" s="44"/>
      <c r="HR162" s="43"/>
      <c r="HS162" s="43" t="str">
        <f>IF(HK162="","",HS163)</f>
        <v/>
      </c>
      <c r="HT162" s="44" t="str">
        <f t="shared" ref="HT162:HT194" si="889">IF(HS162="","",HP162*HS162)</f>
        <v/>
      </c>
      <c r="HU162" s="45" t="str">
        <f t="shared" ref="HU162:HU194" si="890">IF(HT162="","",HT162/(HL162*100))</f>
        <v/>
      </c>
      <c r="HV162" s="35"/>
      <c r="HW162" s="61"/>
      <c r="HX162" s="74"/>
      <c r="HY162" s="75"/>
      <c r="HZ162" s="75" t="str">
        <f t="shared" si="726"/>
        <v/>
      </c>
      <c r="IA162" s="75"/>
      <c r="IB162" s="75" t="str">
        <f t="shared" si="727"/>
        <v/>
      </c>
      <c r="IC162" s="75">
        <v>0</v>
      </c>
      <c r="ID162" s="75">
        <f t="shared" si="728"/>
        <v>3</v>
      </c>
      <c r="IE162" s="75">
        <v>5</v>
      </c>
      <c r="IF162" s="77" t="str">
        <f>IF(HY160="","",IF158)</f>
        <v>ボンボンドロップシール</v>
      </c>
      <c r="IG162" s="78">
        <f>IF(HY159="","",IG158)</f>
        <v>2000</v>
      </c>
      <c r="IH162" s="75">
        <f t="shared" si="729"/>
        <v>6000</v>
      </c>
      <c r="II162" s="79">
        <f>IF(ID162="","",IH162/(HZ160*100))</f>
        <v>4.0622884224779957E-2</v>
      </c>
      <c r="IJ162" s="35"/>
      <c r="IL162" s="74"/>
      <c r="IM162" s="75">
        <v>1364</v>
      </c>
      <c r="IN162" s="75">
        <f t="shared" si="730"/>
        <v>62</v>
      </c>
      <c r="IO162" s="75">
        <v>32</v>
      </c>
      <c r="IP162" s="75">
        <f t="shared" si="731"/>
        <v>2</v>
      </c>
      <c r="IQ162" s="75">
        <v>15</v>
      </c>
      <c r="IR162" s="75">
        <f t="shared" si="732"/>
        <v>-1</v>
      </c>
      <c r="IS162" s="75">
        <v>-4</v>
      </c>
      <c r="IT162" s="77" t="s">
        <v>212</v>
      </c>
      <c r="IU162" s="78"/>
      <c r="IV162" s="75">
        <f t="shared" si="735"/>
        <v>0</v>
      </c>
      <c r="IW162" s="79">
        <f t="shared" si="736"/>
        <v>0</v>
      </c>
      <c r="IX162" s="35"/>
      <c r="IY162" s="33"/>
      <c r="IZ162" s="74"/>
      <c r="JA162" s="75">
        <v>8187</v>
      </c>
      <c r="JB162" s="75">
        <f t="shared" si="737"/>
        <v>114</v>
      </c>
      <c r="JC162" s="75">
        <v>325</v>
      </c>
      <c r="JD162" s="75">
        <f t="shared" si="738"/>
        <v>3</v>
      </c>
      <c r="JE162" s="75">
        <v>11</v>
      </c>
      <c r="JF162" s="75">
        <f t="shared" si="739"/>
        <v>0</v>
      </c>
      <c r="JG162" s="75">
        <v>2</v>
      </c>
      <c r="JH162" s="77" t="str">
        <f t="shared" ref="JH162:JH170" si="891">IF(JA162="","",JH158)</f>
        <v>雪見だいふくイヤホン</v>
      </c>
      <c r="JI162" s="78">
        <f t="shared" ref="JI162:JI170" si="892">IF(JB162="","",JI158)</f>
        <v>1100</v>
      </c>
      <c r="JJ162" s="75">
        <f t="shared" si="741"/>
        <v>0</v>
      </c>
      <c r="JK162" s="79">
        <f t="shared" si="742"/>
        <v>0</v>
      </c>
      <c r="JL162" s="35"/>
      <c r="JM162" s="27"/>
      <c r="JN162" s="74"/>
      <c r="JO162" s="75">
        <v>6861</v>
      </c>
      <c r="JP162" s="75">
        <f t="shared" si="743"/>
        <v>135</v>
      </c>
      <c r="JQ162" s="75">
        <v>280</v>
      </c>
      <c r="JR162" s="75">
        <f t="shared" si="744"/>
        <v>6</v>
      </c>
      <c r="JS162" s="75">
        <v>35</v>
      </c>
      <c r="JT162" s="75">
        <f t="shared" si="745"/>
        <v>6</v>
      </c>
      <c r="JU162" s="75">
        <v>4</v>
      </c>
      <c r="JV162" s="77" t="str">
        <f t="shared" si="866"/>
        <v>しばこ</v>
      </c>
      <c r="JW162" s="78">
        <f t="shared" si="865"/>
        <v>200</v>
      </c>
      <c r="JX162" s="75">
        <f t="shared" si="747"/>
        <v>1200</v>
      </c>
      <c r="JY162" s="79">
        <f t="shared" si="748"/>
        <v>8.8888888888888892E-2</v>
      </c>
      <c r="JZ162" s="35"/>
      <c r="KA162" s="61"/>
      <c r="KB162" s="74"/>
      <c r="KC162" s="75">
        <v>953</v>
      </c>
      <c r="KD162" s="75">
        <f t="shared" si="749"/>
        <v>67</v>
      </c>
      <c r="KE162" s="75">
        <v>248</v>
      </c>
      <c r="KF162" s="75">
        <f t="shared" si="750"/>
        <v>1</v>
      </c>
      <c r="KG162" s="75">
        <v>87</v>
      </c>
      <c r="KH162" s="75">
        <f t="shared" si="751"/>
        <v>1</v>
      </c>
      <c r="KI162" s="75">
        <v>0</v>
      </c>
      <c r="KJ162" s="77" t="str">
        <f t="shared" si="752"/>
        <v>ゲームアーク</v>
      </c>
      <c r="KK162" s="78">
        <f t="shared" si="753"/>
        <v>500</v>
      </c>
      <c r="KL162" s="75">
        <f t="shared" si="754"/>
        <v>500</v>
      </c>
      <c r="KM162" s="79">
        <f t="shared" si="755"/>
        <v>7.4626865671641784E-2</v>
      </c>
      <c r="KN162" s="35"/>
      <c r="KO162" s="27"/>
      <c r="KP162" s="74"/>
      <c r="KQ162" s="75">
        <v>5912</v>
      </c>
      <c r="KR162" s="75">
        <f t="shared" si="756"/>
        <v>64</v>
      </c>
      <c r="KS162" s="75">
        <v>229</v>
      </c>
      <c r="KT162" s="75">
        <f t="shared" si="757"/>
        <v>1</v>
      </c>
      <c r="KU162" s="75">
        <v>12</v>
      </c>
      <c r="KV162" s="75">
        <f t="shared" si="758"/>
        <v>1</v>
      </c>
      <c r="KW162" s="75">
        <v>-5</v>
      </c>
      <c r="KX162" s="77" t="str">
        <f t="shared" si="759"/>
        <v>モンチッチフェイスポーチ</v>
      </c>
      <c r="KY162" s="78">
        <f t="shared" si="760"/>
        <v>660</v>
      </c>
      <c r="KZ162" s="75">
        <f t="shared" si="761"/>
        <v>660</v>
      </c>
      <c r="LA162" s="79">
        <f t="shared" si="762"/>
        <v>0.10312499999999999</v>
      </c>
      <c r="LB162" s="35"/>
      <c r="LC162" s="27"/>
      <c r="LD162" s="51">
        <f>IF(A152="","",A152)</f>
        <v>46062</v>
      </c>
      <c r="LE162" s="43">
        <v>79216</v>
      </c>
      <c r="LF162" s="93">
        <f>IF(LE162="","",LE162-LE159)</f>
        <v>1582</v>
      </c>
      <c r="LG162" s="43">
        <v>445</v>
      </c>
      <c r="LH162" s="43">
        <f t="shared" si="688"/>
        <v>0</v>
      </c>
      <c r="LI162" s="43">
        <v>2</v>
      </c>
      <c r="LJ162" s="87">
        <f t="shared" si="689"/>
        <v>0</v>
      </c>
      <c r="LK162" s="43"/>
      <c r="LL162" s="64" t="str">
        <f>IF(LE162="","",LL159)</f>
        <v>スヌーピーぬいぐるみ、コキンちゃん</v>
      </c>
      <c r="LM162" s="47">
        <f>IF(LF162="","",LM159)</f>
        <v>1000</v>
      </c>
      <c r="LN162" s="87">
        <f t="shared" si="690"/>
        <v>0</v>
      </c>
      <c r="LO162" s="54"/>
      <c r="LP162" s="35"/>
      <c r="LQ162" s="27"/>
      <c r="LR162" s="51" t="str">
        <f t="shared" si="687"/>
        <v/>
      </c>
      <c r="LS162" s="44"/>
      <c r="LT162" s="44" t="str">
        <f>IF(LS162="","",LS162-LS163)</f>
        <v/>
      </c>
      <c r="LU162" s="44"/>
      <c r="LV162" s="44" t="str">
        <f>IF(LU162="","",LU162-LU163)</f>
        <v/>
      </c>
      <c r="LW162" s="44"/>
      <c r="LX162" s="44" t="str">
        <f>IF(LW162="","",LW163+LY163-LW162)</f>
        <v/>
      </c>
      <c r="LY162" s="44"/>
      <c r="LZ162" s="43"/>
      <c r="MA162" s="43" t="str">
        <f>IF(LS162="","",MA163)</f>
        <v/>
      </c>
      <c r="MB162" s="44" t="str">
        <f t="shared" ref="MB162:MB194" si="893">IF(MA162="","",LX162*MA162)</f>
        <v/>
      </c>
      <c r="MC162" s="45" t="str">
        <f t="shared" ref="MC162:MC194" si="894">IF(MB162="","",MB162/(LT162*100))</f>
        <v/>
      </c>
      <c r="MD162" s="35"/>
      <c r="ME162" s="27"/>
      <c r="MF162" s="51" t="str">
        <f t="shared" si="844"/>
        <v/>
      </c>
      <c r="MG162" s="44"/>
      <c r="MH162" s="44" t="str">
        <f>IF(MG162="","",MG162-MG163)</f>
        <v/>
      </c>
      <c r="MI162" s="44"/>
      <c r="MJ162" s="44" t="str">
        <f>IF(MI162="","",MI162-MI163)</f>
        <v/>
      </c>
      <c r="MK162" s="44"/>
      <c r="ML162" s="44" t="str">
        <f>IF(MK162="","",MK163+MM163-MK162)</f>
        <v/>
      </c>
      <c r="MM162" s="44"/>
      <c r="MN162" s="43"/>
      <c r="MO162" s="43" t="str">
        <f>IF(MG162="","",MO163)</f>
        <v/>
      </c>
      <c r="MP162" s="44" t="str">
        <f t="shared" ref="MP162:MP194" si="895">IF(MO162="","",ML162*MO162)</f>
        <v/>
      </c>
      <c r="MQ162" s="45" t="str">
        <f t="shared" ref="MQ162:MQ194" si="896">IF(MP162="","",MP162/(MH162*100))</f>
        <v/>
      </c>
      <c r="MR162" s="35"/>
      <c r="MS162" s="27"/>
      <c r="MT162" s="51" t="str">
        <f t="shared" si="851"/>
        <v/>
      </c>
      <c r="MU162" s="44"/>
      <c r="MV162" s="44" t="str">
        <f>IF(MU162="","",MU162-MU163)</f>
        <v/>
      </c>
      <c r="MW162" s="44"/>
      <c r="MX162" s="44" t="str">
        <f>IF(MW162="","",MW162-MW163)</f>
        <v/>
      </c>
      <c r="MY162" s="44"/>
      <c r="MZ162" s="44" t="str">
        <f>IF(MY162="","",MY163+NA163-MY162)</f>
        <v/>
      </c>
      <c r="NA162" s="44"/>
      <c r="NB162" s="43"/>
      <c r="NC162" s="43" t="str">
        <f>IF(MU162="","",NC163)</f>
        <v/>
      </c>
      <c r="ND162" s="44" t="str">
        <f t="shared" ref="ND162:ND194" si="897">IF(NC162="","",MZ162*NC162)</f>
        <v/>
      </c>
      <c r="NE162" s="45" t="str">
        <f t="shared" ref="NE162:NE194" si="898">IF(ND162="","",ND162/(MV162*100))</f>
        <v/>
      </c>
      <c r="NF162" s="35"/>
      <c r="NG162" s="27"/>
      <c r="NH162" s="51" t="str">
        <f t="shared" si="858"/>
        <v/>
      </c>
      <c r="NI162" s="44"/>
      <c r="NJ162" s="44" t="str">
        <f>IF(NI162="","",NI162-NI163)</f>
        <v/>
      </c>
      <c r="NK162" s="44"/>
      <c r="NL162" s="44" t="str">
        <f>IF(NK162="","",NK162-NK163)</f>
        <v/>
      </c>
      <c r="NM162" s="44"/>
      <c r="NN162" s="44" t="str">
        <f>IF(NM162="","",NM163+NO163-NM162)</f>
        <v/>
      </c>
      <c r="NO162" s="44"/>
      <c r="NP162" s="43"/>
      <c r="NQ162" s="43" t="str">
        <f>IF(NI162="","",NQ163)</f>
        <v/>
      </c>
      <c r="NR162" s="44" t="str">
        <f t="shared" ref="NR162:NR194" si="899">IF(NQ162="","",NN162*NQ162)</f>
        <v/>
      </c>
      <c r="NS162" s="45" t="str">
        <f t="shared" ref="NS162:NS194" si="900">IF(NR162="","",NR162/(NJ162*100))</f>
        <v/>
      </c>
      <c r="NT162" s="35"/>
    </row>
    <row r="163" spans="1:384" ht="15" customHeight="1" thickTop="1" x14ac:dyDescent="0.2">
      <c r="A163" s="38"/>
      <c r="B163" s="39"/>
      <c r="C163" s="40"/>
      <c r="D163" s="40"/>
      <c r="E163" s="41"/>
      <c r="F163" s="41"/>
      <c r="G163" s="40"/>
      <c r="H163" s="42"/>
      <c r="I163" s="44"/>
      <c r="J163" s="44" t="str">
        <f>IF(I163="","",I163-I160)</f>
        <v/>
      </c>
      <c r="K163" s="44"/>
      <c r="L163" s="44" t="str">
        <f>IF(K163="","",K163-K160)</f>
        <v/>
      </c>
      <c r="M163" s="44"/>
      <c r="N163" s="44" t="str">
        <f>IF(M163="","",M160+O160-M163)</f>
        <v/>
      </c>
      <c r="O163" s="44"/>
      <c r="P163" s="43"/>
      <c r="Q163" s="43" t="str">
        <f>IF(I163="","",Q160)</f>
        <v/>
      </c>
      <c r="R163" s="44" t="str">
        <f t="shared" si="869"/>
        <v/>
      </c>
      <c r="S163" s="45" t="str">
        <f t="shared" si="870"/>
        <v/>
      </c>
      <c r="T163" s="35"/>
      <c r="U163" s="27"/>
      <c r="V163" s="51" t="str">
        <f t="shared" si="769"/>
        <v/>
      </c>
      <c r="W163" s="67"/>
      <c r="X163" s="44" t="str">
        <f>IF(W163="","",W163-W160)</f>
        <v/>
      </c>
      <c r="Y163" s="44"/>
      <c r="Z163" s="44" t="str">
        <f>IF(Y163="","",Y163-Y160)</f>
        <v/>
      </c>
      <c r="AA163" s="44"/>
      <c r="AB163" s="44" t="str">
        <f>IF(AA163="","",AA160+AC160-AA163)</f>
        <v/>
      </c>
      <c r="AC163" s="44"/>
      <c r="AD163" s="43"/>
      <c r="AE163" s="43" t="str">
        <f>IF(W163="","",AE160)</f>
        <v/>
      </c>
      <c r="AF163" s="44" t="str">
        <f t="shared" si="871"/>
        <v/>
      </c>
      <c r="AG163" s="45" t="str">
        <f t="shared" si="872"/>
        <v/>
      </c>
      <c r="AH163" s="35"/>
      <c r="AI163" s="27"/>
      <c r="AJ163" s="51" t="str">
        <f t="shared" si="776"/>
        <v/>
      </c>
      <c r="AK163" s="44"/>
      <c r="AL163" s="44" t="str">
        <f>IF(AK163="","",AK163-AK160)</f>
        <v/>
      </c>
      <c r="AM163" s="44"/>
      <c r="AN163" s="44" t="str">
        <f>IF(AM163="","",AM163-AM160)</f>
        <v/>
      </c>
      <c r="AO163" s="44"/>
      <c r="AP163" s="44" t="str">
        <f>IF(AO163="","",AO160+AQ160-AO163)</f>
        <v/>
      </c>
      <c r="AQ163" s="44"/>
      <c r="AR163" s="43"/>
      <c r="AS163" s="43" t="str">
        <f>IF(AK163="","",AS160)</f>
        <v/>
      </c>
      <c r="AT163" s="44" t="str">
        <f t="shared" si="873"/>
        <v/>
      </c>
      <c r="AU163" s="45" t="str">
        <f t="shared" si="874"/>
        <v/>
      </c>
      <c r="AV163" s="35"/>
      <c r="AW163" s="27"/>
      <c r="AX163" s="51" t="str">
        <f t="shared" si="783"/>
        <v/>
      </c>
      <c r="AY163" s="44"/>
      <c r="AZ163" s="44" t="str">
        <f>IF(AY163="","",AY163-AY160)</f>
        <v/>
      </c>
      <c r="BA163" s="44"/>
      <c r="BB163" s="44" t="str">
        <f>IF(BA163="","",BA163-BA160)</f>
        <v/>
      </c>
      <c r="BC163" s="44"/>
      <c r="BD163" s="44" t="str">
        <f>IF(BC163="","",BC160+BE160-BC163)</f>
        <v/>
      </c>
      <c r="BE163" s="44"/>
      <c r="BF163" s="43"/>
      <c r="BG163" s="43" t="str">
        <f>IF(AY163="","",BG160)</f>
        <v/>
      </c>
      <c r="BH163" s="44" t="str">
        <f t="shared" si="875"/>
        <v/>
      </c>
      <c r="BI163" s="45" t="str">
        <f t="shared" si="876"/>
        <v/>
      </c>
      <c r="BJ163" s="35"/>
      <c r="BK163" s="50"/>
      <c r="BL163" s="51">
        <f>IF($A151="","",$A151)</f>
        <v>46059</v>
      </c>
      <c r="BM163" s="43">
        <v>14228</v>
      </c>
      <c r="BN163" s="43">
        <f t="shared" si="691"/>
        <v>18</v>
      </c>
      <c r="BO163" s="43">
        <v>517</v>
      </c>
      <c r="BP163" s="87">
        <f t="shared" si="692"/>
        <v>2</v>
      </c>
      <c r="BQ163" s="43">
        <v>5</v>
      </c>
      <c r="BR163" s="43">
        <f t="shared" si="693"/>
        <v>2</v>
      </c>
      <c r="BS163" s="43"/>
      <c r="BT163" s="53" t="str">
        <f t="shared" si="694"/>
        <v>キティギャルマスコット</v>
      </c>
      <c r="BU163" s="47">
        <f t="shared" si="695"/>
        <v>660</v>
      </c>
      <c r="BV163" s="44">
        <f t="shared" si="696"/>
        <v>1320</v>
      </c>
      <c r="BW163" s="89">
        <f t="shared" si="697"/>
        <v>0.73333333333333328</v>
      </c>
      <c r="BX163" s="35"/>
      <c r="BY163" s="27"/>
      <c r="BZ163" s="51">
        <f>IF($A151="","",$A151)</f>
        <v>46059</v>
      </c>
      <c r="CA163" s="43">
        <v>2852</v>
      </c>
      <c r="CB163" s="43">
        <f t="shared" si="698"/>
        <v>25</v>
      </c>
      <c r="CC163" s="43">
        <v>54</v>
      </c>
      <c r="CD163" s="87">
        <f t="shared" si="699"/>
        <v>0</v>
      </c>
      <c r="CE163" s="43">
        <v>8</v>
      </c>
      <c r="CF163" s="43">
        <f t="shared" si="700"/>
        <v>1</v>
      </c>
      <c r="CG163" s="43">
        <v>1</v>
      </c>
      <c r="CH163" s="53" t="str">
        <f t="shared" ref="CH163:CI170" si="901">IF(CA163="","",CH159)</f>
        <v>サンリオケープポーチ</v>
      </c>
      <c r="CI163" s="47">
        <f t="shared" si="901"/>
        <v>900</v>
      </c>
      <c r="CJ163" s="44">
        <f t="shared" si="703"/>
        <v>900</v>
      </c>
      <c r="CK163" s="89">
        <f t="shared" si="704"/>
        <v>0.36</v>
      </c>
      <c r="CL163" s="35"/>
      <c r="CM163" s="27"/>
      <c r="CN163" s="51">
        <f>IF($A151="","",$A151)</f>
        <v>46059</v>
      </c>
      <c r="CO163" s="43">
        <v>2404</v>
      </c>
      <c r="CP163" s="43">
        <f t="shared" si="705"/>
        <v>43</v>
      </c>
      <c r="CQ163" s="43">
        <v>46</v>
      </c>
      <c r="CR163" s="87">
        <f t="shared" si="706"/>
        <v>0</v>
      </c>
      <c r="CS163" s="43">
        <v>22</v>
      </c>
      <c r="CT163" s="43">
        <f t="shared" si="707"/>
        <v>0</v>
      </c>
      <c r="CU163" s="43">
        <v>0</v>
      </c>
      <c r="CV163" s="53" t="str">
        <f t="shared" si="867"/>
        <v>ゲーム機柄イヤホン</v>
      </c>
      <c r="CW163" s="47">
        <f t="shared" si="868"/>
        <v>1100</v>
      </c>
      <c r="CX163" s="44">
        <f t="shared" si="710"/>
        <v>0</v>
      </c>
      <c r="CY163" s="89">
        <f t="shared" si="711"/>
        <v>0</v>
      </c>
      <c r="CZ163" s="35"/>
      <c r="DA163" s="58"/>
      <c r="DB163" s="51">
        <f>IF($A151="","",$A151)</f>
        <v>46059</v>
      </c>
      <c r="DC163" s="43">
        <v>8643</v>
      </c>
      <c r="DD163" s="43">
        <f t="shared" si="712"/>
        <v>31</v>
      </c>
      <c r="DE163" s="43">
        <v>309</v>
      </c>
      <c r="DF163" s="87">
        <f t="shared" si="713"/>
        <v>0</v>
      </c>
      <c r="DG163" s="43">
        <v>16</v>
      </c>
      <c r="DH163" s="43">
        <f t="shared" si="714"/>
        <v>0</v>
      </c>
      <c r="DI163" s="43">
        <v>0</v>
      </c>
      <c r="DJ163" s="53" t="str">
        <f t="shared" si="715"/>
        <v>クーリッシュイヤホン</v>
      </c>
      <c r="DK163" s="47">
        <f t="shared" si="716"/>
        <v>1100</v>
      </c>
      <c r="DL163" s="44">
        <f t="shared" si="717"/>
        <v>0</v>
      </c>
      <c r="DM163" s="89">
        <f t="shared" si="718"/>
        <v>0</v>
      </c>
      <c r="DN163" s="35"/>
      <c r="DO163" s="27"/>
      <c r="DP163" s="51">
        <f>IF($A151="","",$A151)</f>
        <v>46059</v>
      </c>
      <c r="DQ163" s="43">
        <v>2715</v>
      </c>
      <c r="DR163" s="59">
        <f t="shared" si="719"/>
        <v>1</v>
      </c>
      <c r="DS163" s="43">
        <v>86</v>
      </c>
      <c r="DT163" s="87">
        <f t="shared" si="720"/>
        <v>0</v>
      </c>
      <c r="DU163" s="43">
        <v>11</v>
      </c>
      <c r="DV163" s="43">
        <f t="shared" si="721"/>
        <v>0</v>
      </c>
      <c r="DW163" s="43">
        <v>0</v>
      </c>
      <c r="DX163" s="53" t="str">
        <f t="shared" si="722"/>
        <v>ジャグラーイヤホン</v>
      </c>
      <c r="DY163" s="47">
        <f t="shared" si="723"/>
        <v>700</v>
      </c>
      <c r="DZ163" s="44">
        <f t="shared" si="724"/>
        <v>0</v>
      </c>
      <c r="EA163" s="89">
        <f t="shared" si="725"/>
        <v>0</v>
      </c>
      <c r="EB163" s="35"/>
      <c r="EC163" s="27"/>
      <c r="ED163" s="51" t="str">
        <f t="shared" si="686"/>
        <v/>
      </c>
      <c r="EE163" s="44"/>
      <c r="EF163" s="44" t="str">
        <f>IF(EE163="","",EE163-EE160)</f>
        <v/>
      </c>
      <c r="EG163" s="44"/>
      <c r="EH163" s="44" t="str">
        <f>IF(EG163="","",EG163-EG160)</f>
        <v/>
      </c>
      <c r="EI163" s="44"/>
      <c r="EJ163" s="44" t="str">
        <f>IF(EI163="","",EI160+EK160-EI163)</f>
        <v/>
      </c>
      <c r="EK163" s="44"/>
      <c r="EL163" s="43"/>
      <c r="EM163" s="43" t="str">
        <f>IF(EE163="","",EM160)</f>
        <v/>
      </c>
      <c r="EN163" s="44" t="str">
        <f t="shared" si="877"/>
        <v/>
      </c>
      <c r="EO163" s="45" t="str">
        <f t="shared" si="878"/>
        <v/>
      </c>
      <c r="EP163" s="35"/>
      <c r="EQ163" s="27"/>
      <c r="ER163" s="51" t="str">
        <f t="shared" si="796"/>
        <v/>
      </c>
      <c r="ES163" s="44"/>
      <c r="ET163" s="44" t="str">
        <f>IF(ES163="","",ES163-ES160)</f>
        <v/>
      </c>
      <c r="EU163" s="44"/>
      <c r="EV163" s="44" t="str">
        <f>IF(EU163="","",EU163-EU160)</f>
        <v/>
      </c>
      <c r="EW163" s="44"/>
      <c r="EX163" s="44" t="str">
        <f>IF(EW163="","",EW160+EY160-EW163)</f>
        <v/>
      </c>
      <c r="EY163" s="44"/>
      <c r="EZ163" s="43"/>
      <c r="FA163" s="43" t="str">
        <f>IF(ES163="","",FA160)</f>
        <v/>
      </c>
      <c r="FB163" s="44" t="str">
        <f t="shared" si="879"/>
        <v/>
      </c>
      <c r="FC163" s="45" t="str">
        <f t="shared" si="880"/>
        <v/>
      </c>
      <c r="FD163" s="35"/>
      <c r="FF163" s="51" t="str">
        <f t="shared" si="803"/>
        <v/>
      </c>
      <c r="FG163" s="44"/>
      <c r="FH163" s="44" t="str">
        <f>IF(FG163="","",FG163-FG160)</f>
        <v/>
      </c>
      <c r="FI163" s="44"/>
      <c r="FJ163" s="44" t="str">
        <f>IF(FI163="","",FI163-FI160)</f>
        <v/>
      </c>
      <c r="FK163" s="44"/>
      <c r="FL163" s="44" t="str">
        <f>IF(FK163="","",FK160+FM160-FK163)</f>
        <v/>
      </c>
      <c r="FM163" s="44"/>
      <c r="FN163" s="43"/>
      <c r="FO163" s="43" t="str">
        <f>IF(FG163="","",FO160)</f>
        <v/>
      </c>
      <c r="FP163" s="44" t="str">
        <f t="shared" si="881"/>
        <v/>
      </c>
      <c r="FQ163" s="45" t="str">
        <f t="shared" si="882"/>
        <v/>
      </c>
      <c r="FR163" s="35"/>
      <c r="FT163" s="51" t="str">
        <f t="shared" si="810"/>
        <v/>
      </c>
      <c r="FU163" s="44"/>
      <c r="FV163" s="44" t="str">
        <f>IF(FU163="","",FU163-FU160)</f>
        <v/>
      </c>
      <c r="FW163" s="44"/>
      <c r="FX163" s="44" t="str">
        <f>IF(FW163="","",FW163-FW160)</f>
        <v/>
      </c>
      <c r="FY163" s="44"/>
      <c r="FZ163" s="44" t="str">
        <f>IF(FY163="","",FY160+GA160-FY163)</f>
        <v/>
      </c>
      <c r="GA163" s="44"/>
      <c r="GB163" s="43"/>
      <c r="GC163" s="43" t="str">
        <f>IF(FU163="","",GC160)</f>
        <v/>
      </c>
      <c r="GD163" s="44" t="str">
        <f t="shared" si="883"/>
        <v/>
      </c>
      <c r="GE163" s="45" t="str">
        <f t="shared" si="884"/>
        <v/>
      </c>
      <c r="GF163" s="35"/>
      <c r="GH163" s="51" t="str">
        <f t="shared" si="817"/>
        <v/>
      </c>
      <c r="GI163" s="44"/>
      <c r="GJ163" s="44" t="str">
        <f>IF(GI163="","",GI163-GI160)</f>
        <v/>
      </c>
      <c r="GK163" s="44"/>
      <c r="GL163" s="44" t="str">
        <f>IF(GK163="","",GK163-GK160)</f>
        <v/>
      </c>
      <c r="GM163" s="44"/>
      <c r="GN163" s="44" t="str">
        <f>IF(GM163="","",GM160+GO160-GM163)</f>
        <v/>
      </c>
      <c r="GO163" s="44"/>
      <c r="GP163" s="43"/>
      <c r="GQ163" s="43" t="str">
        <f>IF(GI163="","",GQ160)</f>
        <v/>
      </c>
      <c r="GR163" s="44" t="str">
        <f t="shared" si="885"/>
        <v/>
      </c>
      <c r="GS163" s="45" t="str">
        <f t="shared" si="886"/>
        <v/>
      </c>
      <c r="GT163" s="35"/>
      <c r="GU163" s="27"/>
      <c r="GV163" s="51" t="str">
        <f t="shared" si="824"/>
        <v/>
      </c>
      <c r="GW163" s="44"/>
      <c r="GX163" s="44" t="str">
        <f>IF(GW163="","",GW163-GW160)</f>
        <v/>
      </c>
      <c r="GY163" s="44"/>
      <c r="GZ163" s="44" t="str">
        <f>IF(GY163="","",GY163-GY160)</f>
        <v/>
      </c>
      <c r="HA163" s="44"/>
      <c r="HB163" s="44" t="str">
        <f>IF(HA163="","",HA160+HC160-HA163)</f>
        <v/>
      </c>
      <c r="HC163" s="44"/>
      <c r="HD163" s="43"/>
      <c r="HE163" s="43" t="str">
        <f>IF(GW163="","",HE160)</f>
        <v/>
      </c>
      <c r="HF163" s="44" t="str">
        <f t="shared" si="887"/>
        <v/>
      </c>
      <c r="HG163" s="45" t="str">
        <f t="shared" si="888"/>
        <v/>
      </c>
      <c r="HH163" s="35"/>
      <c r="HJ163" s="51" t="str">
        <f t="shared" si="831"/>
        <v/>
      </c>
      <c r="HK163" s="44"/>
      <c r="HL163" s="44" t="str">
        <f>IF(HK163="","",HK163-HK160)</f>
        <v/>
      </c>
      <c r="HM163" s="44"/>
      <c r="HN163" s="44" t="str">
        <f>IF(HM163="","",HM163-HM160)</f>
        <v/>
      </c>
      <c r="HO163" s="44"/>
      <c r="HP163" s="44" t="str">
        <f>IF(HO163="","",HO160+HQ160-HO163)</f>
        <v/>
      </c>
      <c r="HQ163" s="44"/>
      <c r="HR163" s="43"/>
      <c r="HS163" s="43" t="str">
        <f>IF(HK163="","",HS160)</f>
        <v/>
      </c>
      <c r="HT163" s="44" t="str">
        <f t="shared" si="889"/>
        <v/>
      </c>
      <c r="HU163" s="45" t="str">
        <f t="shared" si="890"/>
        <v/>
      </c>
      <c r="HV163" s="35"/>
      <c r="HW163" s="61"/>
      <c r="HX163" s="51">
        <f>IF($A151="","",$A151)</f>
        <v>46059</v>
      </c>
      <c r="HY163" s="43">
        <v>32538</v>
      </c>
      <c r="HZ163" s="43">
        <f t="shared" si="726"/>
        <v>87</v>
      </c>
      <c r="IA163" s="43"/>
      <c r="IB163" s="87" t="str">
        <f t="shared" si="727"/>
        <v/>
      </c>
      <c r="IC163" s="43">
        <v>3</v>
      </c>
      <c r="ID163" s="43">
        <f t="shared" si="728"/>
        <v>3</v>
      </c>
      <c r="IE163" s="43">
        <v>3</v>
      </c>
      <c r="IF163" s="53" t="str">
        <f>IF(HY163="","",IF159)</f>
        <v>マスカットボンボン</v>
      </c>
      <c r="IG163" s="47">
        <f>IF(HY163="","",IG159)</f>
        <v>500</v>
      </c>
      <c r="IH163" s="44">
        <f t="shared" si="729"/>
        <v>1500</v>
      </c>
      <c r="II163" s="89">
        <f>IF(ID163="","",IH163/(HZ163*100))</f>
        <v>0.17241379310344829</v>
      </c>
      <c r="IJ163" s="35"/>
      <c r="IL163" s="51">
        <f>IF($A151="","",$A151)</f>
        <v>46059</v>
      </c>
      <c r="IM163" s="43">
        <v>2087</v>
      </c>
      <c r="IN163" s="43">
        <f t="shared" si="730"/>
        <v>37</v>
      </c>
      <c r="IO163" s="43">
        <v>37</v>
      </c>
      <c r="IP163" s="87">
        <f t="shared" si="731"/>
        <v>0</v>
      </c>
      <c r="IQ163" s="43">
        <v>11</v>
      </c>
      <c r="IR163" s="43">
        <f t="shared" si="732"/>
        <v>0</v>
      </c>
      <c r="IS163" s="43">
        <v>0</v>
      </c>
      <c r="IT163" s="53" t="str">
        <f t="shared" ref="IT163:IU170" si="902">IF(IM163="","",IT159)</f>
        <v>キティボアバンスクリップ</v>
      </c>
      <c r="IU163" s="47">
        <f t="shared" si="902"/>
        <v>1100</v>
      </c>
      <c r="IV163" s="44">
        <f t="shared" si="735"/>
        <v>0</v>
      </c>
      <c r="IW163" s="89">
        <f t="shared" si="736"/>
        <v>0</v>
      </c>
      <c r="IX163" s="35"/>
      <c r="IY163" s="33"/>
      <c r="IZ163" s="51">
        <f>IF($A151="","",$A151)</f>
        <v>46059</v>
      </c>
      <c r="JA163" s="43">
        <v>9068</v>
      </c>
      <c r="JB163" s="43">
        <f t="shared" si="737"/>
        <v>51</v>
      </c>
      <c r="JC163" s="43">
        <v>363</v>
      </c>
      <c r="JD163" s="87">
        <f t="shared" si="738"/>
        <v>1</v>
      </c>
      <c r="JE163" s="43">
        <v>10</v>
      </c>
      <c r="JF163" s="43">
        <f t="shared" si="739"/>
        <v>1</v>
      </c>
      <c r="JG163" s="43">
        <v>0</v>
      </c>
      <c r="JH163" s="53" t="str">
        <f t="shared" si="891"/>
        <v>サンリオデニムポーチ</v>
      </c>
      <c r="JI163" s="47">
        <f t="shared" si="892"/>
        <v>1300</v>
      </c>
      <c r="JJ163" s="44">
        <f t="shared" si="741"/>
        <v>1300</v>
      </c>
      <c r="JK163" s="89">
        <f t="shared" si="742"/>
        <v>0.25490196078431371</v>
      </c>
      <c r="JL163" s="35"/>
      <c r="JM163" s="27"/>
      <c r="JN163" s="51">
        <f>IF($A151="","",$A151)</f>
        <v>46059</v>
      </c>
      <c r="JO163" s="43">
        <v>6309</v>
      </c>
      <c r="JP163" s="59">
        <f t="shared" si="743"/>
        <v>7</v>
      </c>
      <c r="JQ163" s="43">
        <v>223</v>
      </c>
      <c r="JR163" s="87">
        <f t="shared" si="744"/>
        <v>1</v>
      </c>
      <c r="JS163" s="43">
        <v>18</v>
      </c>
      <c r="JT163" s="43">
        <f t="shared" si="745"/>
        <v>1</v>
      </c>
      <c r="JU163" s="43">
        <v>0</v>
      </c>
      <c r="JV163" s="53" t="str">
        <f t="shared" si="866"/>
        <v>モンチッチがま口</v>
      </c>
      <c r="JW163" s="47">
        <f t="shared" si="865"/>
        <v>400</v>
      </c>
      <c r="JX163" s="44">
        <f t="shared" si="747"/>
        <v>400</v>
      </c>
      <c r="JY163" s="89">
        <f t="shared" si="748"/>
        <v>0.5714285714285714</v>
      </c>
      <c r="JZ163" s="35"/>
      <c r="KA163" s="61"/>
      <c r="KB163" s="51">
        <f>IF($A151="","",$A151)</f>
        <v>46059</v>
      </c>
      <c r="KC163" s="43">
        <v>6918</v>
      </c>
      <c r="KD163" s="43">
        <f t="shared" si="749"/>
        <v>20</v>
      </c>
      <c r="KE163" s="43">
        <v>226</v>
      </c>
      <c r="KF163" s="87">
        <f t="shared" si="750"/>
        <v>0</v>
      </c>
      <c r="KG163" s="43">
        <v>18</v>
      </c>
      <c r="KH163" s="43">
        <f t="shared" si="751"/>
        <v>0</v>
      </c>
      <c r="KI163" s="43"/>
      <c r="KJ163" s="53" t="str">
        <f t="shared" si="752"/>
        <v>サンリオ豹柄キーケース</v>
      </c>
      <c r="KK163" s="47">
        <f t="shared" si="753"/>
        <v>1100</v>
      </c>
      <c r="KL163" s="44">
        <f t="shared" si="754"/>
        <v>0</v>
      </c>
      <c r="KM163" s="89">
        <f t="shared" si="755"/>
        <v>0</v>
      </c>
      <c r="KN163" s="35"/>
      <c r="KO163" s="27"/>
      <c r="KP163" s="51">
        <f>IF($A151="","",$A151)</f>
        <v>46059</v>
      </c>
      <c r="KQ163" s="43">
        <v>5373</v>
      </c>
      <c r="KR163" s="43">
        <f t="shared" si="756"/>
        <v>17</v>
      </c>
      <c r="KS163" s="43">
        <v>303</v>
      </c>
      <c r="KT163" s="87">
        <f t="shared" si="757"/>
        <v>-2</v>
      </c>
      <c r="KU163" s="43">
        <v>11</v>
      </c>
      <c r="KV163" s="43">
        <f t="shared" si="758"/>
        <v>1</v>
      </c>
      <c r="KW163" s="43"/>
      <c r="KX163" s="53" t="str">
        <f t="shared" si="759"/>
        <v>キティボアバンスクリップ</v>
      </c>
      <c r="KY163" s="47">
        <f t="shared" si="760"/>
        <v>1100</v>
      </c>
      <c r="KZ163" s="44">
        <f t="shared" si="761"/>
        <v>1100</v>
      </c>
      <c r="LA163" s="89">
        <f t="shared" si="762"/>
        <v>0.6470588235294118</v>
      </c>
      <c r="LB163" s="35"/>
      <c r="LC163" s="27"/>
      <c r="LD163" s="98"/>
      <c r="LE163" s="44"/>
      <c r="LF163" s="44"/>
      <c r="LG163" s="44">
        <v>531</v>
      </c>
      <c r="LH163" s="44">
        <f t="shared" si="688"/>
        <v>0</v>
      </c>
      <c r="LI163" s="43">
        <v>1</v>
      </c>
      <c r="LJ163" s="44">
        <f t="shared" si="689"/>
        <v>0</v>
      </c>
      <c r="LK163" s="44"/>
      <c r="LL163" s="72" t="str">
        <f>IF(LE162="","",LL160)</f>
        <v>アンパンティッシュカバー、アンパンぬいぐるみ</v>
      </c>
      <c r="LM163" s="67">
        <f>IF(LF162="","",LM160)</f>
        <v>1000</v>
      </c>
      <c r="LN163" s="44">
        <f t="shared" si="690"/>
        <v>0</v>
      </c>
      <c r="LO163" s="45"/>
      <c r="LP163" s="35"/>
      <c r="LQ163" s="27"/>
      <c r="LR163" s="51" t="str">
        <f t="shared" si="687"/>
        <v/>
      </c>
      <c r="LS163" s="44"/>
      <c r="LT163" s="44" t="str">
        <f>IF(LS163="","",LS163-LS160)</f>
        <v/>
      </c>
      <c r="LU163" s="44"/>
      <c r="LV163" s="44" t="str">
        <f>IF(LU163="","",LU163-LU160)</f>
        <v/>
      </c>
      <c r="LW163" s="44"/>
      <c r="LX163" s="44" t="str">
        <f>IF(LW163="","",LW160+LY160-LW163)</f>
        <v/>
      </c>
      <c r="LY163" s="44"/>
      <c r="LZ163" s="43"/>
      <c r="MA163" s="43" t="str">
        <f>IF(LS163="","",MA160)</f>
        <v/>
      </c>
      <c r="MB163" s="44" t="str">
        <f t="shared" si="893"/>
        <v/>
      </c>
      <c r="MC163" s="45" t="str">
        <f t="shared" si="894"/>
        <v/>
      </c>
      <c r="MD163" s="35"/>
      <c r="ME163" s="27"/>
      <c r="MF163" s="51" t="str">
        <f t="shared" si="844"/>
        <v/>
      </c>
      <c r="MG163" s="44"/>
      <c r="MH163" s="44" t="str">
        <f>IF(MG163="","",MG163-MG160)</f>
        <v/>
      </c>
      <c r="MI163" s="44"/>
      <c r="MJ163" s="44" t="str">
        <f>IF(MI163="","",MI163-MI160)</f>
        <v/>
      </c>
      <c r="MK163" s="44"/>
      <c r="ML163" s="44" t="str">
        <f>IF(MK163="","",MK160+MM160-MK163)</f>
        <v/>
      </c>
      <c r="MM163" s="44"/>
      <c r="MN163" s="43"/>
      <c r="MO163" s="43" t="str">
        <f>IF(MG163="","",MO160)</f>
        <v/>
      </c>
      <c r="MP163" s="44" t="str">
        <f t="shared" si="895"/>
        <v/>
      </c>
      <c r="MQ163" s="45" t="str">
        <f t="shared" si="896"/>
        <v/>
      </c>
      <c r="MR163" s="35"/>
      <c r="MS163" s="27"/>
      <c r="MT163" s="51" t="str">
        <f t="shared" si="851"/>
        <v/>
      </c>
      <c r="MU163" s="44"/>
      <c r="MV163" s="44" t="str">
        <f>IF(MU163="","",MU163-MU160)</f>
        <v/>
      </c>
      <c r="MW163" s="44"/>
      <c r="MX163" s="44" t="str">
        <f>IF(MW163="","",MW163-MW160)</f>
        <v/>
      </c>
      <c r="MY163" s="44"/>
      <c r="MZ163" s="44" t="str">
        <f>IF(MY163="","",MY160+NA160-MY163)</f>
        <v/>
      </c>
      <c r="NA163" s="44"/>
      <c r="NB163" s="43"/>
      <c r="NC163" s="43" t="str">
        <f>IF(MU163="","",NC160)</f>
        <v/>
      </c>
      <c r="ND163" s="44" t="str">
        <f t="shared" si="897"/>
        <v/>
      </c>
      <c r="NE163" s="45" t="str">
        <f t="shared" si="898"/>
        <v/>
      </c>
      <c r="NF163" s="35"/>
      <c r="NG163" s="27"/>
      <c r="NH163" s="51" t="str">
        <f t="shared" si="858"/>
        <v/>
      </c>
      <c r="NI163" s="44"/>
      <c r="NJ163" s="44" t="str">
        <f>IF(NI163="","",NI163-NI160)</f>
        <v/>
      </c>
      <c r="NK163" s="44"/>
      <c r="NL163" s="44" t="str">
        <f>IF(NK163="","",NK163-NK160)</f>
        <v/>
      </c>
      <c r="NM163" s="44"/>
      <c r="NN163" s="44" t="str">
        <f>IF(NM163="","",NM160+NO160-NM163)</f>
        <v/>
      </c>
      <c r="NO163" s="44"/>
      <c r="NP163" s="43"/>
      <c r="NQ163" s="43" t="str">
        <f>IF(NI163="","",NQ160)</f>
        <v/>
      </c>
      <c r="NR163" s="44" t="str">
        <f t="shared" si="899"/>
        <v/>
      </c>
      <c r="NS163" s="45" t="str">
        <f t="shared" si="900"/>
        <v/>
      </c>
      <c r="NT163" s="35"/>
    </row>
    <row r="164" spans="1:384" ht="15" customHeight="1" thickBot="1" x14ac:dyDescent="0.25">
      <c r="A164" s="38"/>
      <c r="B164" s="39"/>
      <c r="C164" s="40"/>
      <c r="D164" s="40"/>
      <c r="E164" s="41"/>
      <c r="F164" s="41"/>
      <c r="G164" s="40"/>
      <c r="H164" s="42"/>
      <c r="I164" s="44"/>
      <c r="J164" s="44" t="str">
        <f>IF(I164="","",I164-I162)</f>
        <v/>
      </c>
      <c r="K164" s="44"/>
      <c r="L164" s="44" t="str">
        <f>IF(K164="","",K164-K162)</f>
        <v/>
      </c>
      <c r="M164" s="44"/>
      <c r="N164" s="44" t="str">
        <f>IF(M164="","",M162+O162-M164)</f>
        <v/>
      </c>
      <c r="O164" s="44"/>
      <c r="P164" s="43"/>
      <c r="Q164" s="43" t="str">
        <f>IF(I164="","",Q162)</f>
        <v/>
      </c>
      <c r="R164" s="44" t="str">
        <f t="shared" si="869"/>
        <v/>
      </c>
      <c r="S164" s="45" t="str">
        <f t="shared" si="870"/>
        <v/>
      </c>
      <c r="T164" s="35"/>
      <c r="U164" s="27"/>
      <c r="V164" s="51" t="str">
        <f t="shared" si="769"/>
        <v/>
      </c>
      <c r="W164" s="67"/>
      <c r="X164" s="44" t="str">
        <f>IF(W164="","",W164-W162)</f>
        <v/>
      </c>
      <c r="Y164" s="44"/>
      <c r="Z164" s="44" t="str">
        <f>IF(Y164="","",Y164-Y162)</f>
        <v/>
      </c>
      <c r="AA164" s="44"/>
      <c r="AB164" s="44" t="str">
        <f>IF(AA164="","",AA162+AC162-AA164)</f>
        <v/>
      </c>
      <c r="AC164" s="44"/>
      <c r="AD164" s="43"/>
      <c r="AE164" s="43" t="str">
        <f>IF(W164="","",AE162)</f>
        <v/>
      </c>
      <c r="AF164" s="44" t="str">
        <f t="shared" si="871"/>
        <v/>
      </c>
      <c r="AG164" s="45" t="str">
        <f t="shared" si="872"/>
        <v/>
      </c>
      <c r="AH164" s="35"/>
      <c r="AI164" s="27"/>
      <c r="AJ164" s="51" t="str">
        <f t="shared" si="776"/>
        <v/>
      </c>
      <c r="AK164" s="44"/>
      <c r="AL164" s="44" t="str">
        <f>IF(AK164="","",AK164-AK162)</f>
        <v/>
      </c>
      <c r="AM164" s="44"/>
      <c r="AN164" s="44" t="str">
        <f>IF(AM164="","",AM164-AM162)</f>
        <v/>
      </c>
      <c r="AO164" s="44"/>
      <c r="AP164" s="44" t="str">
        <f>IF(AO164="","",AO162+AQ162-AO164)</f>
        <v/>
      </c>
      <c r="AQ164" s="44"/>
      <c r="AR164" s="43"/>
      <c r="AS164" s="43" t="str">
        <f>IF(AK164="","",AS162)</f>
        <v/>
      </c>
      <c r="AT164" s="44" t="str">
        <f t="shared" si="873"/>
        <v/>
      </c>
      <c r="AU164" s="45" t="str">
        <f t="shared" si="874"/>
        <v/>
      </c>
      <c r="AV164" s="35"/>
      <c r="AW164" s="27"/>
      <c r="AX164" s="51" t="str">
        <f t="shared" si="783"/>
        <v/>
      </c>
      <c r="AY164" s="44"/>
      <c r="AZ164" s="44" t="str">
        <f>IF(AY164="","",AY164-AY162)</f>
        <v/>
      </c>
      <c r="BA164" s="44"/>
      <c r="BB164" s="44" t="str">
        <f>IF(BA164="","",BA164-BA162)</f>
        <v/>
      </c>
      <c r="BC164" s="44"/>
      <c r="BD164" s="44" t="str">
        <f>IF(BC164="","",BC162+BE162-BC164)</f>
        <v/>
      </c>
      <c r="BE164" s="44"/>
      <c r="BF164" s="43"/>
      <c r="BG164" s="43" t="str">
        <f>IF(AY164="","",BG162)</f>
        <v/>
      </c>
      <c r="BH164" s="44" t="str">
        <f t="shared" si="875"/>
        <v/>
      </c>
      <c r="BI164" s="45" t="str">
        <f t="shared" si="876"/>
        <v/>
      </c>
      <c r="BJ164" s="35"/>
      <c r="BK164" s="102"/>
      <c r="BL164" s="46"/>
      <c r="BM164" s="43">
        <v>11495</v>
      </c>
      <c r="BN164" s="44">
        <f t="shared" si="691"/>
        <v>42</v>
      </c>
      <c r="BO164" s="43">
        <v>335</v>
      </c>
      <c r="BP164" s="44">
        <f t="shared" si="692"/>
        <v>3</v>
      </c>
      <c r="BQ164" s="43">
        <v>12</v>
      </c>
      <c r="BR164" s="44">
        <f t="shared" si="693"/>
        <v>1</v>
      </c>
      <c r="BS164" s="43"/>
      <c r="BT164" s="60" t="str">
        <f t="shared" si="694"/>
        <v>雪見イヤホン</v>
      </c>
      <c r="BU164" s="67">
        <f t="shared" si="695"/>
        <v>1100</v>
      </c>
      <c r="BV164" s="43">
        <f t="shared" si="696"/>
        <v>1100</v>
      </c>
      <c r="BW164" s="45">
        <f t="shared" si="697"/>
        <v>0.26190476190476192</v>
      </c>
      <c r="BX164" s="35"/>
      <c r="BY164" s="27"/>
      <c r="BZ164" s="46"/>
      <c r="CA164" s="43">
        <v>3093</v>
      </c>
      <c r="CB164" s="44">
        <f t="shared" si="698"/>
        <v>30</v>
      </c>
      <c r="CC164" s="43">
        <v>82</v>
      </c>
      <c r="CD164" s="44">
        <f t="shared" si="699"/>
        <v>3</v>
      </c>
      <c r="CE164" s="43">
        <v>18</v>
      </c>
      <c r="CF164" s="44">
        <f t="shared" si="700"/>
        <v>2</v>
      </c>
      <c r="CG164" s="43">
        <v>0</v>
      </c>
      <c r="CH164" s="60" t="str">
        <f t="shared" si="901"/>
        <v>モンチッチケース</v>
      </c>
      <c r="CI164" s="67">
        <f t="shared" si="901"/>
        <v>1000</v>
      </c>
      <c r="CJ164" s="43">
        <f t="shared" si="703"/>
        <v>2000</v>
      </c>
      <c r="CK164" s="45">
        <f t="shared" si="704"/>
        <v>0.66666666666666663</v>
      </c>
      <c r="CL164" s="35"/>
      <c r="CM164" s="27"/>
      <c r="CN164" s="46"/>
      <c r="CO164" s="43">
        <v>2070</v>
      </c>
      <c r="CP164" s="44">
        <f t="shared" si="705"/>
        <v>60</v>
      </c>
      <c r="CQ164" s="43">
        <v>49</v>
      </c>
      <c r="CR164" s="44">
        <f t="shared" si="706"/>
        <v>4</v>
      </c>
      <c r="CS164" s="43">
        <v>13</v>
      </c>
      <c r="CT164" s="44">
        <f t="shared" si="707"/>
        <v>4</v>
      </c>
      <c r="CU164" s="43">
        <v>0</v>
      </c>
      <c r="CV164" s="60" t="str">
        <f t="shared" si="867"/>
        <v>モンチッチがま口</v>
      </c>
      <c r="CW164" s="67">
        <f t="shared" si="868"/>
        <v>0</v>
      </c>
      <c r="CX164" s="43">
        <f t="shared" si="710"/>
        <v>0</v>
      </c>
      <c r="CY164" s="45">
        <f t="shared" si="711"/>
        <v>0</v>
      </c>
      <c r="CZ164" s="35"/>
      <c r="DA164" s="103"/>
      <c r="DB164" s="46"/>
      <c r="DC164" s="43">
        <v>7949</v>
      </c>
      <c r="DD164" s="44">
        <f t="shared" si="712"/>
        <v>19</v>
      </c>
      <c r="DE164" s="43">
        <v>312</v>
      </c>
      <c r="DF164" s="44">
        <f t="shared" si="713"/>
        <v>3</v>
      </c>
      <c r="DG164" s="43">
        <v>21</v>
      </c>
      <c r="DH164" s="44">
        <f t="shared" si="714"/>
        <v>-4</v>
      </c>
      <c r="DI164" s="43">
        <v>0</v>
      </c>
      <c r="DJ164" s="60" t="str">
        <f t="shared" si="715"/>
        <v>サンリオリボンポーチ</v>
      </c>
      <c r="DK164" s="67">
        <f t="shared" si="716"/>
        <v>500</v>
      </c>
      <c r="DL164" s="43">
        <f t="shared" si="717"/>
        <v>-2000</v>
      </c>
      <c r="DM164" s="45">
        <f t="shared" si="718"/>
        <v>-1.0526315789473684</v>
      </c>
      <c r="DN164" s="35"/>
      <c r="DO164" s="27"/>
      <c r="DP164" s="46"/>
      <c r="DQ164" s="43">
        <v>3991</v>
      </c>
      <c r="DR164" s="69">
        <f t="shared" si="719"/>
        <v>9</v>
      </c>
      <c r="DS164" s="43">
        <v>104</v>
      </c>
      <c r="DT164" s="44">
        <f t="shared" si="720"/>
        <v>0</v>
      </c>
      <c r="DU164" s="43">
        <v>19</v>
      </c>
      <c r="DV164" s="44">
        <f t="shared" si="721"/>
        <v>-1</v>
      </c>
      <c r="DW164" s="43">
        <v>0</v>
      </c>
      <c r="DX164" s="60" t="s">
        <v>76</v>
      </c>
      <c r="DY164" s="67">
        <f t="shared" ref="DY164:DY170" si="903">IF(DR164="","",DY160)</f>
        <v>660</v>
      </c>
      <c r="DZ164" s="43">
        <f t="shared" si="724"/>
        <v>-660</v>
      </c>
      <c r="EA164" s="45">
        <f t="shared" si="725"/>
        <v>-0.73333333333333328</v>
      </c>
      <c r="EB164" s="35"/>
      <c r="EC164" s="27"/>
      <c r="ED164" s="51" t="str">
        <f t="shared" si="686"/>
        <v/>
      </c>
      <c r="EE164" s="44"/>
      <c r="EF164" s="44" t="str">
        <f>IF(EE164="","",EE164-EE162)</f>
        <v/>
      </c>
      <c r="EG164" s="44"/>
      <c r="EH164" s="44" t="str">
        <f>IF(EG164="","",EG164-EG162)</f>
        <v/>
      </c>
      <c r="EI164" s="44"/>
      <c r="EJ164" s="44" t="str">
        <f>IF(EI164="","",EI162+EK162-EI164)</f>
        <v/>
      </c>
      <c r="EK164" s="44"/>
      <c r="EL164" s="43"/>
      <c r="EM164" s="43" t="str">
        <f>IF(EE164="","",EM162)</f>
        <v/>
      </c>
      <c r="EN164" s="44" t="str">
        <f t="shared" si="877"/>
        <v/>
      </c>
      <c r="EO164" s="45" t="str">
        <f t="shared" si="878"/>
        <v/>
      </c>
      <c r="EP164" s="35"/>
      <c r="EQ164" s="27"/>
      <c r="ER164" s="51" t="str">
        <f t="shared" si="796"/>
        <v/>
      </c>
      <c r="ES164" s="44"/>
      <c r="ET164" s="44" t="str">
        <f>IF(ES164="","",ES164-ES162)</f>
        <v/>
      </c>
      <c r="EU164" s="44"/>
      <c r="EV164" s="44" t="str">
        <f>IF(EU164="","",EU164-EU162)</f>
        <v/>
      </c>
      <c r="EW164" s="44"/>
      <c r="EX164" s="44" t="str">
        <f>IF(EW164="","",EW162+EY162-EW164)</f>
        <v/>
      </c>
      <c r="EY164" s="44"/>
      <c r="EZ164" s="43"/>
      <c r="FA164" s="43" t="str">
        <f>IF(ES164="","",FA162)</f>
        <v/>
      </c>
      <c r="FB164" s="44" t="str">
        <f t="shared" si="879"/>
        <v/>
      </c>
      <c r="FC164" s="45" t="str">
        <f t="shared" si="880"/>
        <v/>
      </c>
      <c r="FD164" s="35"/>
      <c r="FF164" s="51" t="str">
        <f t="shared" si="803"/>
        <v/>
      </c>
      <c r="FG164" s="44"/>
      <c r="FH164" s="44" t="str">
        <f>IF(FG164="","",FG164-FG162)</f>
        <v/>
      </c>
      <c r="FI164" s="44"/>
      <c r="FJ164" s="44" t="str">
        <f>IF(FI164="","",FI164-FI162)</f>
        <v/>
      </c>
      <c r="FK164" s="44"/>
      <c r="FL164" s="44" t="str">
        <f>IF(FK164="","",FK162+FM162-FK164)</f>
        <v/>
      </c>
      <c r="FM164" s="44"/>
      <c r="FN164" s="43"/>
      <c r="FO164" s="43" t="str">
        <f>IF(FG164="","",FO162)</f>
        <v/>
      </c>
      <c r="FP164" s="44" t="str">
        <f t="shared" si="881"/>
        <v/>
      </c>
      <c r="FQ164" s="45" t="str">
        <f t="shared" si="882"/>
        <v/>
      </c>
      <c r="FR164" s="35"/>
      <c r="FT164" s="51" t="str">
        <f t="shared" si="810"/>
        <v/>
      </c>
      <c r="FU164" s="44"/>
      <c r="FV164" s="44" t="str">
        <f>IF(FU164="","",FU164-FU162)</f>
        <v/>
      </c>
      <c r="FW164" s="44"/>
      <c r="FX164" s="44" t="str">
        <f>IF(FW164="","",FW164-FW162)</f>
        <v/>
      </c>
      <c r="FY164" s="44"/>
      <c r="FZ164" s="44" t="str">
        <f>IF(FY164="","",FY162+GA162-FY164)</f>
        <v/>
      </c>
      <c r="GA164" s="44"/>
      <c r="GB164" s="43"/>
      <c r="GC164" s="43" t="str">
        <f>IF(FU164="","",GC162)</f>
        <v/>
      </c>
      <c r="GD164" s="44" t="str">
        <f t="shared" si="883"/>
        <v/>
      </c>
      <c r="GE164" s="45" t="str">
        <f t="shared" si="884"/>
        <v/>
      </c>
      <c r="GF164" s="35"/>
      <c r="GH164" s="51" t="str">
        <f t="shared" si="817"/>
        <v/>
      </c>
      <c r="GI164" s="44"/>
      <c r="GJ164" s="44" t="str">
        <f>IF(GI164="","",GI164-GI162)</f>
        <v/>
      </c>
      <c r="GK164" s="44"/>
      <c r="GL164" s="44" t="str">
        <f>IF(GK164="","",GK164-GK162)</f>
        <v/>
      </c>
      <c r="GM164" s="44"/>
      <c r="GN164" s="44" t="str">
        <f>IF(GM164="","",GM162+GO162-GM164)</f>
        <v/>
      </c>
      <c r="GO164" s="44"/>
      <c r="GP164" s="43"/>
      <c r="GQ164" s="43" t="str">
        <f>IF(GI164="","",GQ162)</f>
        <v/>
      </c>
      <c r="GR164" s="44" t="str">
        <f t="shared" si="885"/>
        <v/>
      </c>
      <c r="GS164" s="45" t="str">
        <f t="shared" si="886"/>
        <v/>
      </c>
      <c r="GT164" s="35"/>
      <c r="GU164" s="27"/>
      <c r="GV164" s="51" t="str">
        <f t="shared" si="824"/>
        <v/>
      </c>
      <c r="GW164" s="44"/>
      <c r="GX164" s="44" t="str">
        <f>IF(GW164="","",GW164-GW162)</f>
        <v/>
      </c>
      <c r="GY164" s="44"/>
      <c r="GZ164" s="44" t="str">
        <f>IF(GY164="","",GY164-GY162)</f>
        <v/>
      </c>
      <c r="HA164" s="44"/>
      <c r="HB164" s="44" t="str">
        <f>IF(HA164="","",HA162+HC162-HA164)</f>
        <v/>
      </c>
      <c r="HC164" s="44"/>
      <c r="HD164" s="43"/>
      <c r="HE164" s="43" t="str">
        <f>IF(GW164="","",HE162)</f>
        <v/>
      </c>
      <c r="HF164" s="44" t="str">
        <f t="shared" si="887"/>
        <v/>
      </c>
      <c r="HG164" s="45" t="str">
        <f t="shared" si="888"/>
        <v/>
      </c>
      <c r="HH164" s="35"/>
      <c r="HJ164" s="51" t="str">
        <f t="shared" si="831"/>
        <v/>
      </c>
      <c r="HK164" s="44"/>
      <c r="HL164" s="44" t="str">
        <f>IF(HK164="","",HK164-HK162)</f>
        <v/>
      </c>
      <c r="HM164" s="44"/>
      <c r="HN164" s="44" t="str">
        <f>IF(HM164="","",HM164-HM162)</f>
        <v/>
      </c>
      <c r="HO164" s="44"/>
      <c r="HP164" s="44" t="str">
        <f>IF(HO164="","",HO162+HQ162-HO164)</f>
        <v/>
      </c>
      <c r="HQ164" s="44"/>
      <c r="HR164" s="43"/>
      <c r="HS164" s="43" t="str">
        <f>IF(HK164="","",HS162)</f>
        <v/>
      </c>
      <c r="HT164" s="44" t="str">
        <f t="shared" si="889"/>
        <v/>
      </c>
      <c r="HU164" s="45" t="str">
        <f t="shared" si="890"/>
        <v/>
      </c>
      <c r="HV164" s="35"/>
      <c r="HW164" s="61"/>
      <c r="HX164" s="46"/>
      <c r="HY164" s="43">
        <v>32629</v>
      </c>
      <c r="HZ164" s="44">
        <f t="shared" si="726"/>
        <v>353</v>
      </c>
      <c r="IA164" s="43"/>
      <c r="IB164" s="44" t="str">
        <f t="shared" si="727"/>
        <v/>
      </c>
      <c r="IC164" s="43">
        <v>3</v>
      </c>
      <c r="ID164" s="44">
        <f t="shared" si="728"/>
        <v>3</v>
      </c>
      <c r="IE164" s="43">
        <v>3</v>
      </c>
      <c r="IF164" s="60" t="str">
        <f>IF(HY164="","",IF160)</f>
        <v>ボンボンドロップシール</v>
      </c>
      <c r="IG164" s="67">
        <f>IF(HY163="","",IG160)</f>
        <v>2000</v>
      </c>
      <c r="IH164" s="43">
        <f t="shared" si="729"/>
        <v>6000</v>
      </c>
      <c r="II164" s="45">
        <f>IF(ID164="","",IH164/(HZ164*100))</f>
        <v>0.16997167138810199</v>
      </c>
      <c r="IJ164" s="35"/>
      <c r="IL164" s="46"/>
      <c r="IM164" s="43">
        <v>1115</v>
      </c>
      <c r="IN164" s="44">
        <f t="shared" si="730"/>
        <v>19</v>
      </c>
      <c r="IO164" s="43">
        <v>38</v>
      </c>
      <c r="IP164" s="44">
        <f t="shared" si="731"/>
        <v>0</v>
      </c>
      <c r="IQ164" s="43">
        <v>9</v>
      </c>
      <c r="IR164" s="44">
        <f t="shared" si="732"/>
        <v>0</v>
      </c>
      <c r="IS164" s="43">
        <v>0</v>
      </c>
      <c r="IT164" s="60" t="str">
        <f t="shared" si="902"/>
        <v>サンリオデニムポーチ</v>
      </c>
      <c r="IU164" s="67">
        <f t="shared" si="902"/>
        <v>1300</v>
      </c>
      <c r="IV164" s="43">
        <f t="shared" si="735"/>
        <v>0</v>
      </c>
      <c r="IW164" s="45">
        <f t="shared" si="736"/>
        <v>0</v>
      </c>
      <c r="IX164" s="35"/>
      <c r="IY164" s="33"/>
      <c r="IZ164" s="46"/>
      <c r="JA164" s="43">
        <v>5685</v>
      </c>
      <c r="JB164" s="44">
        <f t="shared" si="737"/>
        <v>31</v>
      </c>
      <c r="JC164" s="43">
        <v>168</v>
      </c>
      <c r="JD164" s="44">
        <f t="shared" si="738"/>
        <v>0</v>
      </c>
      <c r="JE164" s="43">
        <v>12</v>
      </c>
      <c r="JF164" s="44">
        <f t="shared" si="739"/>
        <v>0</v>
      </c>
      <c r="JG164" s="43">
        <v>1</v>
      </c>
      <c r="JH164" s="60" t="str">
        <f t="shared" si="891"/>
        <v>ギャルキティマスコット</v>
      </c>
      <c r="JI164" s="67">
        <f t="shared" si="892"/>
        <v>500</v>
      </c>
      <c r="JJ164" s="43">
        <f t="shared" si="741"/>
        <v>0</v>
      </c>
      <c r="JK164" s="45">
        <f t="shared" si="742"/>
        <v>0</v>
      </c>
      <c r="JL164" s="35"/>
      <c r="JM164" s="27"/>
      <c r="JN164" s="46"/>
      <c r="JO164" s="43">
        <v>6393</v>
      </c>
      <c r="JP164" s="44">
        <f t="shared" si="743"/>
        <v>12</v>
      </c>
      <c r="JQ164" s="43">
        <v>161</v>
      </c>
      <c r="JR164" s="44">
        <f t="shared" si="744"/>
        <v>0</v>
      </c>
      <c r="JS164" s="43">
        <v>17</v>
      </c>
      <c r="JT164" s="44">
        <f t="shared" si="745"/>
        <v>0</v>
      </c>
      <c r="JU164" s="43">
        <v>0</v>
      </c>
      <c r="JV164" s="60" t="str">
        <f t="shared" si="866"/>
        <v>ジャグラーイヤホン</v>
      </c>
      <c r="JW164" s="67">
        <f t="shared" si="865"/>
        <v>1100</v>
      </c>
      <c r="JX164" s="43">
        <f t="shared" si="747"/>
        <v>0</v>
      </c>
      <c r="JY164" s="45">
        <f t="shared" si="748"/>
        <v>0</v>
      </c>
      <c r="JZ164" s="35"/>
      <c r="KA164" s="61"/>
      <c r="KB164" s="46"/>
      <c r="KC164" s="43">
        <v>4758</v>
      </c>
      <c r="KD164" s="69">
        <f t="shared" si="749"/>
        <v>7</v>
      </c>
      <c r="KE164" s="43">
        <v>133</v>
      </c>
      <c r="KF164" s="44">
        <f t="shared" si="750"/>
        <v>0</v>
      </c>
      <c r="KG164" s="43">
        <v>26</v>
      </c>
      <c r="KH164" s="44">
        <f t="shared" si="751"/>
        <v>0</v>
      </c>
      <c r="KI164" s="43"/>
      <c r="KJ164" s="60" t="str">
        <f t="shared" si="752"/>
        <v>キティでかぱっちん</v>
      </c>
      <c r="KK164" s="67">
        <f t="shared" si="753"/>
        <v>0</v>
      </c>
      <c r="KL164" s="43">
        <f t="shared" si="754"/>
        <v>0</v>
      </c>
      <c r="KM164" s="45">
        <f t="shared" si="755"/>
        <v>0</v>
      </c>
      <c r="KN164" s="35"/>
      <c r="KO164" s="27"/>
      <c r="KP164" s="46"/>
      <c r="KQ164" s="43">
        <v>6538</v>
      </c>
      <c r="KR164" s="69">
        <f t="shared" si="756"/>
        <v>9</v>
      </c>
      <c r="KS164" s="43">
        <v>137</v>
      </c>
      <c r="KT164" s="44">
        <f t="shared" si="757"/>
        <v>0</v>
      </c>
      <c r="KU164" s="43">
        <v>16</v>
      </c>
      <c r="KV164" s="44">
        <f t="shared" si="758"/>
        <v>-1</v>
      </c>
      <c r="KW164" s="43"/>
      <c r="KX164" s="60" t="str">
        <f t="shared" si="759"/>
        <v>モンチッチマスコット2</v>
      </c>
      <c r="KY164" s="67">
        <f t="shared" si="760"/>
        <v>539</v>
      </c>
      <c r="KZ164" s="43">
        <f t="shared" si="761"/>
        <v>-539</v>
      </c>
      <c r="LA164" s="45">
        <f t="shared" si="762"/>
        <v>-0.59888888888888892</v>
      </c>
      <c r="LB164" s="35"/>
      <c r="LC164" s="27"/>
      <c r="LD164" s="74"/>
      <c r="LE164" s="75"/>
      <c r="LF164" s="75"/>
      <c r="LG164" s="75">
        <v>1166</v>
      </c>
      <c r="LH164" s="75">
        <f t="shared" si="688"/>
        <v>0</v>
      </c>
      <c r="LI164" s="76">
        <v>2</v>
      </c>
      <c r="LJ164" s="75">
        <f t="shared" si="689"/>
        <v>0</v>
      </c>
      <c r="LK164" s="75"/>
      <c r="LL164" s="77" t="str">
        <f>IF(LE162="","",LL161)</f>
        <v>バイキンティッシュカバー、アンパンぬいぐるみ</v>
      </c>
      <c r="LM164" s="78">
        <f>IF(LF162="","",LM161)</f>
        <v>1000</v>
      </c>
      <c r="LN164" s="75">
        <f t="shared" si="690"/>
        <v>0</v>
      </c>
      <c r="LO164" s="79"/>
      <c r="LP164" s="35"/>
      <c r="LQ164" s="27"/>
      <c r="LR164" s="51" t="str">
        <f t="shared" si="687"/>
        <v/>
      </c>
      <c r="LS164" s="44"/>
      <c r="LT164" s="44" t="str">
        <f>IF(LS164="","",LS164-LS162)</f>
        <v/>
      </c>
      <c r="LU164" s="44"/>
      <c r="LV164" s="44" t="str">
        <f>IF(LU164="","",LU164-LU162)</f>
        <v/>
      </c>
      <c r="LW164" s="44"/>
      <c r="LX164" s="44" t="str">
        <f>IF(LW164="","",LW162+LY162-LW164)</f>
        <v/>
      </c>
      <c r="LY164" s="44"/>
      <c r="LZ164" s="43"/>
      <c r="MA164" s="43" t="str">
        <f>IF(LS164="","",MA162)</f>
        <v/>
      </c>
      <c r="MB164" s="44" t="str">
        <f t="shared" si="893"/>
        <v/>
      </c>
      <c r="MC164" s="45" t="str">
        <f t="shared" si="894"/>
        <v/>
      </c>
      <c r="MD164" s="35"/>
      <c r="ME164" s="27"/>
      <c r="MF164" s="51" t="str">
        <f t="shared" si="844"/>
        <v/>
      </c>
      <c r="MG164" s="44"/>
      <c r="MH164" s="44" t="str">
        <f>IF(MG164="","",MG164-MG162)</f>
        <v/>
      </c>
      <c r="MI164" s="44"/>
      <c r="MJ164" s="44" t="str">
        <f>IF(MI164="","",MI164-MI162)</f>
        <v/>
      </c>
      <c r="MK164" s="44"/>
      <c r="ML164" s="44" t="str">
        <f>IF(MK164="","",MK162+MM162-MK164)</f>
        <v/>
      </c>
      <c r="MM164" s="44"/>
      <c r="MN164" s="43"/>
      <c r="MO164" s="43" t="str">
        <f>IF(MG164="","",MO162)</f>
        <v/>
      </c>
      <c r="MP164" s="44" t="str">
        <f t="shared" si="895"/>
        <v/>
      </c>
      <c r="MQ164" s="45" t="str">
        <f t="shared" si="896"/>
        <v/>
      </c>
      <c r="MR164" s="35"/>
      <c r="MS164" s="27"/>
      <c r="MT164" s="51" t="str">
        <f t="shared" si="851"/>
        <v/>
      </c>
      <c r="MU164" s="44"/>
      <c r="MV164" s="44" t="str">
        <f>IF(MU164="","",MU164-MU162)</f>
        <v/>
      </c>
      <c r="MW164" s="44"/>
      <c r="MX164" s="44" t="str">
        <f>IF(MW164="","",MW164-MW162)</f>
        <v/>
      </c>
      <c r="MY164" s="44"/>
      <c r="MZ164" s="44" t="str">
        <f>IF(MY164="","",MY162+NA162-MY164)</f>
        <v/>
      </c>
      <c r="NA164" s="44"/>
      <c r="NB164" s="43"/>
      <c r="NC164" s="43" t="str">
        <f>IF(MU164="","",NC162)</f>
        <v/>
      </c>
      <c r="ND164" s="44" t="str">
        <f t="shared" si="897"/>
        <v/>
      </c>
      <c r="NE164" s="45" t="str">
        <f t="shared" si="898"/>
        <v/>
      </c>
      <c r="NF164" s="35"/>
      <c r="NG164" s="27"/>
      <c r="NH164" s="51" t="str">
        <f t="shared" si="858"/>
        <v/>
      </c>
      <c r="NI164" s="44"/>
      <c r="NJ164" s="44" t="str">
        <f>IF(NI164="","",NI164-NI162)</f>
        <v/>
      </c>
      <c r="NK164" s="44"/>
      <c r="NL164" s="44" t="str">
        <f>IF(NK164="","",NK164-NK162)</f>
        <v/>
      </c>
      <c r="NM164" s="44"/>
      <c r="NN164" s="44" t="str">
        <f>IF(NM164="","",NM162+NO162-NM164)</f>
        <v/>
      </c>
      <c r="NO164" s="44"/>
      <c r="NP164" s="43"/>
      <c r="NQ164" s="43" t="str">
        <f>IF(NI164="","",NQ162)</f>
        <v/>
      </c>
      <c r="NR164" s="44" t="str">
        <f t="shared" si="899"/>
        <v/>
      </c>
      <c r="NS164" s="45" t="str">
        <f t="shared" si="900"/>
        <v/>
      </c>
      <c r="NT164" s="35"/>
    </row>
    <row r="165" spans="1:384" ht="15" customHeight="1" thickTop="1" x14ac:dyDescent="0.2">
      <c r="A165" s="38"/>
      <c r="B165" s="39"/>
      <c r="C165" s="40"/>
      <c r="D165" s="40"/>
      <c r="E165" s="41"/>
      <c r="F165" s="41"/>
      <c r="G165" s="40"/>
      <c r="H165" s="42"/>
      <c r="I165" s="44"/>
      <c r="J165" s="44" t="str">
        <f>IF(I165="","",I165-#REF!)</f>
        <v/>
      </c>
      <c r="K165" s="44"/>
      <c r="L165" s="44" t="str">
        <f>IF(K165="","",K165-#REF!)</f>
        <v/>
      </c>
      <c r="M165" s="44"/>
      <c r="N165" s="44" t="str">
        <f>IF(M165="","",#REF!+#REF!-M165)</f>
        <v/>
      </c>
      <c r="O165" s="44"/>
      <c r="P165" s="43"/>
      <c r="Q165" s="43" t="str">
        <f>IF(I165="","",#REF!)</f>
        <v/>
      </c>
      <c r="R165" s="44" t="str">
        <f t="shared" si="869"/>
        <v/>
      </c>
      <c r="S165" s="45" t="str">
        <f t="shared" si="870"/>
        <v/>
      </c>
      <c r="T165" s="35"/>
      <c r="U165" s="27"/>
      <c r="V165" s="51" t="str">
        <f t="shared" si="769"/>
        <v/>
      </c>
      <c r="W165" s="67"/>
      <c r="X165" s="44" t="str">
        <f>IF(W165="","",W165-#REF!)</f>
        <v/>
      </c>
      <c r="Y165" s="44"/>
      <c r="Z165" s="44" t="str">
        <f>IF(Y165="","",Y165-#REF!)</f>
        <v/>
      </c>
      <c r="AA165" s="44"/>
      <c r="AB165" s="44" t="str">
        <f>IF(AA165="","",#REF!+#REF!-AA165)</f>
        <v/>
      </c>
      <c r="AC165" s="44"/>
      <c r="AD165" s="43"/>
      <c r="AE165" s="43" t="str">
        <f>IF(W165="","",#REF!)</f>
        <v/>
      </c>
      <c r="AF165" s="44" t="str">
        <f t="shared" si="871"/>
        <v/>
      </c>
      <c r="AG165" s="45" t="str">
        <f t="shared" si="872"/>
        <v/>
      </c>
      <c r="AH165" s="35"/>
      <c r="AI165" s="27"/>
      <c r="AJ165" s="51" t="str">
        <f t="shared" si="776"/>
        <v/>
      </c>
      <c r="AK165" s="44"/>
      <c r="AL165" s="44" t="str">
        <f>IF(AK165="","",AK165-#REF!)</f>
        <v/>
      </c>
      <c r="AM165" s="44"/>
      <c r="AN165" s="44" t="str">
        <f>IF(AM165="","",AM165-#REF!)</f>
        <v/>
      </c>
      <c r="AO165" s="44"/>
      <c r="AP165" s="44" t="str">
        <f>IF(AO165="","",#REF!+#REF!-AO165)</f>
        <v/>
      </c>
      <c r="AQ165" s="44"/>
      <c r="AR165" s="43"/>
      <c r="AS165" s="43" t="str">
        <f>IF(AK165="","",#REF!)</f>
        <v/>
      </c>
      <c r="AT165" s="44" t="str">
        <f t="shared" si="873"/>
        <v/>
      </c>
      <c r="AU165" s="45" t="str">
        <f t="shared" si="874"/>
        <v/>
      </c>
      <c r="AV165" s="35"/>
      <c r="AW165" s="27"/>
      <c r="AX165" s="51" t="str">
        <f t="shared" si="783"/>
        <v/>
      </c>
      <c r="AY165" s="44"/>
      <c r="AZ165" s="44" t="str">
        <f>IF(AY165="","",AY165-#REF!)</f>
        <v/>
      </c>
      <c r="BA165" s="44"/>
      <c r="BB165" s="44" t="str">
        <f>IF(BA165="","",BA165-#REF!)</f>
        <v/>
      </c>
      <c r="BC165" s="44"/>
      <c r="BD165" s="44" t="str">
        <f>IF(BC165="","",#REF!+#REF!-BC165)</f>
        <v/>
      </c>
      <c r="BE165" s="44"/>
      <c r="BF165" s="43"/>
      <c r="BG165" s="43" t="str">
        <f>IF(AY165="","",#REF!)</f>
        <v/>
      </c>
      <c r="BH165" s="44" t="str">
        <f t="shared" si="875"/>
        <v/>
      </c>
      <c r="BI165" s="45" t="str">
        <f t="shared" si="876"/>
        <v/>
      </c>
      <c r="BJ165" s="35"/>
      <c r="BK165" s="50"/>
      <c r="BL165" s="46"/>
      <c r="BM165" s="25">
        <v>13335</v>
      </c>
      <c r="BN165" s="69">
        <f t="shared" si="691"/>
        <v>3</v>
      </c>
      <c r="BO165" s="25">
        <v>708</v>
      </c>
      <c r="BP165" s="44">
        <f t="shared" si="692"/>
        <v>1</v>
      </c>
      <c r="BQ165" s="25">
        <v>18</v>
      </c>
      <c r="BR165" s="44">
        <f t="shared" si="693"/>
        <v>1</v>
      </c>
      <c r="BS165" s="25"/>
      <c r="BT165" s="60" t="str">
        <f t="shared" si="694"/>
        <v>ラブブマスコット</v>
      </c>
      <c r="BU165" s="67">
        <f t="shared" si="695"/>
        <v>250</v>
      </c>
      <c r="BV165" s="44">
        <f t="shared" si="696"/>
        <v>250</v>
      </c>
      <c r="BW165" s="45">
        <f t="shared" si="697"/>
        <v>0.83333333333333337</v>
      </c>
      <c r="BX165" s="35"/>
      <c r="BY165" s="27"/>
      <c r="BZ165" s="46"/>
      <c r="CA165" s="25">
        <v>3421</v>
      </c>
      <c r="CB165" s="44">
        <f t="shared" si="698"/>
        <v>52</v>
      </c>
      <c r="CC165" s="25">
        <v>119</v>
      </c>
      <c r="CD165" s="44">
        <f t="shared" si="699"/>
        <v>1</v>
      </c>
      <c r="CE165" s="25">
        <v>17</v>
      </c>
      <c r="CF165" s="44">
        <f t="shared" si="700"/>
        <v>1</v>
      </c>
      <c r="CG165" s="25">
        <v>3</v>
      </c>
      <c r="CH165" s="60" t="str">
        <f t="shared" si="901"/>
        <v>ゲームアーク</v>
      </c>
      <c r="CI165" s="67">
        <f t="shared" si="901"/>
        <v>0</v>
      </c>
      <c r="CJ165" s="44">
        <f t="shared" si="703"/>
        <v>0</v>
      </c>
      <c r="CK165" s="45">
        <f t="shared" si="704"/>
        <v>0</v>
      </c>
      <c r="CL165" s="35"/>
      <c r="CM165" s="27"/>
      <c r="CN165" s="46"/>
      <c r="CO165" s="25">
        <v>4554</v>
      </c>
      <c r="CP165" s="44">
        <f t="shared" si="705"/>
        <v>122</v>
      </c>
      <c r="CQ165" s="25">
        <v>136</v>
      </c>
      <c r="CR165" s="44">
        <f t="shared" si="706"/>
        <v>12</v>
      </c>
      <c r="CS165" s="25">
        <v>5</v>
      </c>
      <c r="CT165" s="44">
        <f t="shared" si="707"/>
        <v>5</v>
      </c>
      <c r="CU165" s="25">
        <v>6</v>
      </c>
      <c r="CV165" s="60" t="str">
        <f t="shared" si="867"/>
        <v>サンリオボアバンスクリップ</v>
      </c>
      <c r="CW165" s="67">
        <f t="shared" si="868"/>
        <v>1100</v>
      </c>
      <c r="CX165" s="44">
        <f t="shared" si="710"/>
        <v>5500</v>
      </c>
      <c r="CY165" s="45">
        <f t="shared" si="711"/>
        <v>0.45081967213114754</v>
      </c>
      <c r="CZ165" s="35" t="s">
        <v>1015</v>
      </c>
      <c r="DA165" s="58"/>
      <c r="DB165" s="46"/>
      <c r="DC165" s="25">
        <v>9528</v>
      </c>
      <c r="DD165" s="44">
        <f t="shared" si="712"/>
        <v>40</v>
      </c>
      <c r="DE165" s="25">
        <v>460</v>
      </c>
      <c r="DF165" s="44">
        <f t="shared" si="713"/>
        <v>1</v>
      </c>
      <c r="DG165" s="25">
        <v>4</v>
      </c>
      <c r="DH165" s="44">
        <f t="shared" si="714"/>
        <v>3</v>
      </c>
      <c r="DI165" s="25">
        <v>3</v>
      </c>
      <c r="DJ165" s="60" t="str">
        <f t="shared" si="715"/>
        <v>サンリオボアバンスクリップ</v>
      </c>
      <c r="DK165" s="67">
        <f t="shared" si="716"/>
        <v>1100</v>
      </c>
      <c r="DL165" s="44">
        <f t="shared" si="717"/>
        <v>3300</v>
      </c>
      <c r="DM165" s="45">
        <f t="shared" si="718"/>
        <v>0.82499999999999996</v>
      </c>
      <c r="DN165" s="35" t="s">
        <v>13</v>
      </c>
      <c r="DO165" s="27"/>
      <c r="DP165" s="46"/>
      <c r="DQ165" s="25">
        <v>3834</v>
      </c>
      <c r="DR165" s="69">
        <f t="shared" si="719"/>
        <v>6</v>
      </c>
      <c r="DS165" s="25">
        <v>124</v>
      </c>
      <c r="DT165" s="44">
        <f t="shared" si="720"/>
        <v>0</v>
      </c>
      <c r="DU165" s="25">
        <v>11</v>
      </c>
      <c r="DV165" s="44">
        <f t="shared" si="721"/>
        <v>1</v>
      </c>
      <c r="DW165" s="25">
        <v>0</v>
      </c>
      <c r="DX165" s="60" t="str">
        <f t="shared" ref="DX165:DX170" si="904">IF(DQ165="","",DX161)</f>
        <v>モンチッチマスコット</v>
      </c>
      <c r="DY165" s="67">
        <f t="shared" si="903"/>
        <v>0</v>
      </c>
      <c r="DZ165" s="44">
        <f t="shared" si="724"/>
        <v>0</v>
      </c>
      <c r="EA165" s="45">
        <f t="shared" si="725"/>
        <v>0</v>
      </c>
      <c r="EB165" s="35"/>
      <c r="EC165" s="27"/>
      <c r="ED165" s="51" t="str">
        <f t="shared" si="686"/>
        <v/>
      </c>
      <c r="EE165" s="44"/>
      <c r="EF165" s="44" t="str">
        <f>IF(EE165="","",EE165-#REF!)</f>
        <v/>
      </c>
      <c r="EG165" s="44"/>
      <c r="EH165" s="44" t="str">
        <f>IF(EG165="","",EG165-#REF!)</f>
        <v/>
      </c>
      <c r="EI165" s="44"/>
      <c r="EJ165" s="44" t="str">
        <f>IF(EI165="","",#REF!+#REF!-EI165)</f>
        <v/>
      </c>
      <c r="EK165" s="44"/>
      <c r="EL165" s="43"/>
      <c r="EM165" s="43" t="str">
        <f>IF(EE165="","",#REF!)</f>
        <v/>
      </c>
      <c r="EN165" s="44" t="str">
        <f t="shared" si="877"/>
        <v/>
      </c>
      <c r="EO165" s="45" t="str">
        <f t="shared" si="878"/>
        <v/>
      </c>
      <c r="EP165" s="35"/>
      <c r="EQ165" s="27"/>
      <c r="ER165" s="51" t="str">
        <f t="shared" si="796"/>
        <v/>
      </c>
      <c r="ES165" s="44"/>
      <c r="ET165" s="44" t="str">
        <f>IF(ES165="","",ES165-#REF!)</f>
        <v/>
      </c>
      <c r="EU165" s="44"/>
      <c r="EV165" s="44" t="str">
        <f>IF(EU165="","",EU165-#REF!)</f>
        <v/>
      </c>
      <c r="EW165" s="44"/>
      <c r="EX165" s="44" t="str">
        <f>IF(EW165="","",#REF!+#REF!-EW165)</f>
        <v/>
      </c>
      <c r="EY165" s="44"/>
      <c r="EZ165" s="43"/>
      <c r="FA165" s="43" t="str">
        <f>IF(ES165="","",#REF!)</f>
        <v/>
      </c>
      <c r="FB165" s="44" t="str">
        <f t="shared" si="879"/>
        <v/>
      </c>
      <c r="FC165" s="45" t="str">
        <f t="shared" si="880"/>
        <v/>
      </c>
      <c r="FD165" s="35"/>
      <c r="FF165" s="51" t="str">
        <f t="shared" si="803"/>
        <v/>
      </c>
      <c r="FG165" s="44"/>
      <c r="FH165" s="44" t="str">
        <f>IF(FG165="","",FG165-#REF!)</f>
        <v/>
      </c>
      <c r="FI165" s="44"/>
      <c r="FJ165" s="44" t="str">
        <f>IF(FI165="","",FI165-#REF!)</f>
        <v/>
      </c>
      <c r="FK165" s="44"/>
      <c r="FL165" s="44" t="str">
        <f>IF(FK165="","",#REF!+#REF!-FK165)</f>
        <v/>
      </c>
      <c r="FM165" s="44"/>
      <c r="FN165" s="43"/>
      <c r="FO165" s="43" t="str">
        <f>IF(FG165="","",#REF!)</f>
        <v/>
      </c>
      <c r="FP165" s="44" t="str">
        <f t="shared" si="881"/>
        <v/>
      </c>
      <c r="FQ165" s="45" t="str">
        <f t="shared" si="882"/>
        <v/>
      </c>
      <c r="FR165" s="35"/>
      <c r="FT165" s="51" t="str">
        <f t="shared" si="810"/>
        <v/>
      </c>
      <c r="FU165" s="44"/>
      <c r="FV165" s="44" t="str">
        <f>IF(FU165="","",FU165-#REF!)</f>
        <v/>
      </c>
      <c r="FW165" s="44"/>
      <c r="FX165" s="44" t="str">
        <f>IF(FW165="","",FW165-#REF!)</f>
        <v/>
      </c>
      <c r="FY165" s="44"/>
      <c r="FZ165" s="44" t="str">
        <f>IF(FY165="","",#REF!+#REF!-FY165)</f>
        <v/>
      </c>
      <c r="GA165" s="44"/>
      <c r="GB165" s="43"/>
      <c r="GC165" s="43" t="str">
        <f>IF(FU165="","",#REF!)</f>
        <v/>
      </c>
      <c r="GD165" s="44" t="str">
        <f t="shared" si="883"/>
        <v/>
      </c>
      <c r="GE165" s="45" t="str">
        <f t="shared" si="884"/>
        <v/>
      </c>
      <c r="GF165" s="35"/>
      <c r="GH165" s="51" t="str">
        <f t="shared" si="817"/>
        <v/>
      </c>
      <c r="GI165" s="44"/>
      <c r="GJ165" s="44" t="str">
        <f>IF(GI165="","",GI165-#REF!)</f>
        <v/>
      </c>
      <c r="GK165" s="44"/>
      <c r="GL165" s="44" t="str">
        <f>IF(GK165="","",GK165-#REF!)</f>
        <v/>
      </c>
      <c r="GM165" s="44"/>
      <c r="GN165" s="44" t="str">
        <f>IF(GM165="","",#REF!+#REF!-GM165)</f>
        <v/>
      </c>
      <c r="GO165" s="44"/>
      <c r="GP165" s="43"/>
      <c r="GQ165" s="43" t="str">
        <f>IF(GI165="","",#REF!)</f>
        <v/>
      </c>
      <c r="GR165" s="44" t="str">
        <f t="shared" si="885"/>
        <v/>
      </c>
      <c r="GS165" s="45" t="str">
        <f t="shared" si="886"/>
        <v/>
      </c>
      <c r="GT165" s="35"/>
      <c r="GU165" s="27"/>
      <c r="GV165" s="51" t="str">
        <f t="shared" si="824"/>
        <v/>
      </c>
      <c r="GW165" s="44"/>
      <c r="GX165" s="44" t="str">
        <f>IF(GW165="","",GW165-#REF!)</f>
        <v/>
      </c>
      <c r="GY165" s="44"/>
      <c r="GZ165" s="44" t="str">
        <f>IF(GY165="","",GY165-#REF!)</f>
        <v/>
      </c>
      <c r="HA165" s="44"/>
      <c r="HB165" s="44" t="str">
        <f>IF(HA165="","",#REF!+#REF!-HA165)</f>
        <v/>
      </c>
      <c r="HC165" s="44"/>
      <c r="HD165" s="43"/>
      <c r="HE165" s="43" t="str">
        <f>IF(GW165="","",#REF!)</f>
        <v/>
      </c>
      <c r="HF165" s="44" t="str">
        <f t="shared" si="887"/>
        <v/>
      </c>
      <c r="HG165" s="45" t="str">
        <f t="shared" si="888"/>
        <v/>
      </c>
      <c r="HH165" s="35"/>
      <c r="HJ165" s="51" t="str">
        <f t="shared" si="831"/>
        <v/>
      </c>
      <c r="HK165" s="44"/>
      <c r="HL165" s="44" t="str">
        <f>IF(HK165="","",HK165-#REF!)</f>
        <v/>
      </c>
      <c r="HM165" s="44"/>
      <c r="HN165" s="44" t="str">
        <f>IF(HM165="","",HM165-#REF!)</f>
        <v/>
      </c>
      <c r="HO165" s="44"/>
      <c r="HP165" s="44" t="str">
        <f>IF(HO165="","",#REF!+#REF!-HO165)</f>
        <v/>
      </c>
      <c r="HQ165" s="44"/>
      <c r="HR165" s="43"/>
      <c r="HS165" s="43" t="str">
        <f>IF(HK165="","",#REF!)</f>
        <v/>
      </c>
      <c r="HT165" s="44" t="str">
        <f t="shared" si="889"/>
        <v/>
      </c>
      <c r="HU165" s="45" t="str">
        <f t="shared" si="890"/>
        <v/>
      </c>
      <c r="HV165" s="35"/>
      <c r="HW165" s="61"/>
      <c r="HX165" s="46"/>
      <c r="HY165" s="25"/>
      <c r="HZ165" s="44" t="str">
        <f t="shared" si="726"/>
        <v/>
      </c>
      <c r="IA165" s="25"/>
      <c r="IB165" s="44" t="str">
        <f t="shared" si="727"/>
        <v/>
      </c>
      <c r="IC165" s="25">
        <v>3</v>
      </c>
      <c r="ID165" s="44">
        <f t="shared" si="728"/>
        <v>5</v>
      </c>
      <c r="IE165" s="25">
        <v>3</v>
      </c>
      <c r="IF165" s="60" t="str">
        <f>IF(HY163="","",IF161)</f>
        <v>アンパンおべんとパズル</v>
      </c>
      <c r="IG165" s="67">
        <f>IF(HY163="","",IG161)</f>
        <v>1100</v>
      </c>
      <c r="IH165" s="44">
        <f t="shared" si="729"/>
        <v>5500</v>
      </c>
      <c r="II165" s="45">
        <f>IF(ID165="","",IH165/(HZ164*100))</f>
        <v>0.15580736543909349</v>
      </c>
      <c r="IJ165" s="35"/>
      <c r="IL165" s="46"/>
      <c r="IM165" s="25">
        <v>2340</v>
      </c>
      <c r="IN165" s="44">
        <f t="shared" si="730"/>
        <v>19</v>
      </c>
      <c r="IO165" s="25">
        <v>60</v>
      </c>
      <c r="IP165" s="44">
        <f t="shared" si="731"/>
        <v>2</v>
      </c>
      <c r="IQ165" s="25">
        <v>57</v>
      </c>
      <c r="IR165" s="44">
        <f t="shared" si="732"/>
        <v>2</v>
      </c>
      <c r="IS165" s="25">
        <v>2</v>
      </c>
      <c r="IT165" s="60" t="str">
        <f t="shared" si="902"/>
        <v>ゲームアーク</v>
      </c>
      <c r="IU165" s="67">
        <f t="shared" si="902"/>
        <v>600</v>
      </c>
      <c r="IV165" s="44">
        <f t="shared" si="735"/>
        <v>1200</v>
      </c>
      <c r="IW165" s="45">
        <f t="shared" si="736"/>
        <v>0.63157894736842102</v>
      </c>
      <c r="IX165" s="35"/>
      <c r="IY165" s="33"/>
      <c r="IZ165" s="46"/>
      <c r="JA165" s="25">
        <v>7661</v>
      </c>
      <c r="JB165" s="44">
        <f t="shared" si="737"/>
        <v>201</v>
      </c>
      <c r="JC165" s="25">
        <v>191</v>
      </c>
      <c r="JD165" s="44">
        <f t="shared" si="738"/>
        <v>7</v>
      </c>
      <c r="JE165" s="25">
        <v>12</v>
      </c>
      <c r="JF165" s="44">
        <f t="shared" si="739"/>
        <v>12</v>
      </c>
      <c r="JG165" s="25">
        <v>17</v>
      </c>
      <c r="JH165" s="60" t="str">
        <f t="shared" si="891"/>
        <v>ボンボンドロップシール</v>
      </c>
      <c r="JI165" s="67">
        <f t="shared" si="892"/>
        <v>300</v>
      </c>
      <c r="JJ165" s="44">
        <f t="shared" si="741"/>
        <v>3600</v>
      </c>
      <c r="JK165" s="45">
        <f t="shared" si="742"/>
        <v>0.17910447761194029</v>
      </c>
      <c r="JL165" s="35"/>
      <c r="JM165" s="27"/>
      <c r="JN165" s="46"/>
      <c r="JO165" s="25">
        <v>5383</v>
      </c>
      <c r="JP165" s="44">
        <f t="shared" si="743"/>
        <v>82</v>
      </c>
      <c r="JQ165" s="25">
        <v>389</v>
      </c>
      <c r="JR165" s="44">
        <f t="shared" si="744"/>
        <v>4</v>
      </c>
      <c r="JS165" s="25">
        <v>72</v>
      </c>
      <c r="JT165" s="44">
        <f t="shared" si="745"/>
        <v>5</v>
      </c>
      <c r="JU165" s="25">
        <v>0</v>
      </c>
      <c r="JV165" s="60" t="str">
        <f t="shared" si="866"/>
        <v>アングリーキーホルダー</v>
      </c>
      <c r="JW165" s="67">
        <f t="shared" si="865"/>
        <v>200</v>
      </c>
      <c r="JX165" s="44">
        <f t="shared" si="747"/>
        <v>1000</v>
      </c>
      <c r="JY165" s="45">
        <f t="shared" si="748"/>
        <v>0.12195121951219512</v>
      </c>
      <c r="JZ165" s="35"/>
      <c r="KA165" s="61"/>
      <c r="KB165" s="46"/>
      <c r="KC165" s="25">
        <v>8580</v>
      </c>
      <c r="KD165" s="69">
        <f t="shared" si="749"/>
        <v>1</v>
      </c>
      <c r="KE165" s="25">
        <v>502</v>
      </c>
      <c r="KF165" s="44">
        <f t="shared" si="750"/>
        <v>0</v>
      </c>
      <c r="KG165" s="25">
        <v>112</v>
      </c>
      <c r="KH165" s="44">
        <f t="shared" si="751"/>
        <v>0</v>
      </c>
      <c r="KI165" s="25"/>
      <c r="KJ165" s="60" t="str">
        <f t="shared" si="752"/>
        <v>AIモンスターラバー</v>
      </c>
      <c r="KK165" s="67">
        <f t="shared" si="753"/>
        <v>250</v>
      </c>
      <c r="KL165" s="44">
        <f t="shared" si="754"/>
        <v>0</v>
      </c>
      <c r="KM165" s="45">
        <f t="shared" si="755"/>
        <v>0</v>
      </c>
      <c r="KN165" s="35"/>
      <c r="KO165" s="27"/>
      <c r="KP165" s="46"/>
      <c r="KQ165" s="25">
        <v>6715</v>
      </c>
      <c r="KR165" s="44">
        <f t="shared" si="756"/>
        <v>17</v>
      </c>
      <c r="KS165" s="25">
        <v>302</v>
      </c>
      <c r="KT165" s="44">
        <f t="shared" si="757"/>
        <v>-2</v>
      </c>
      <c r="KU165" s="25">
        <v>18</v>
      </c>
      <c r="KV165" s="44">
        <f t="shared" si="758"/>
        <v>1</v>
      </c>
      <c r="KW165" s="25"/>
      <c r="KX165" s="60" t="str">
        <f t="shared" si="759"/>
        <v>サンリオホワイトマスコット</v>
      </c>
      <c r="KY165" s="67">
        <f t="shared" si="760"/>
        <v>0</v>
      </c>
      <c r="KZ165" s="44">
        <f t="shared" si="761"/>
        <v>0</v>
      </c>
      <c r="LA165" s="45">
        <f t="shared" si="762"/>
        <v>0</v>
      </c>
      <c r="LB165" s="35"/>
      <c r="LC165" s="27"/>
      <c r="LD165" s="51" t="str">
        <f>IF(A153="","",A153)</f>
        <v/>
      </c>
      <c r="LE165" s="43"/>
      <c r="LF165" s="93"/>
      <c r="LG165" s="43"/>
      <c r="LH165" s="43"/>
      <c r="LI165" s="43"/>
      <c r="LJ165" s="87"/>
      <c r="LK165" s="43"/>
      <c r="LL165" s="64"/>
      <c r="LM165" s="47"/>
      <c r="LN165" s="87"/>
      <c r="LO165" s="54"/>
      <c r="LP165" s="35"/>
      <c r="LQ165" s="27"/>
      <c r="LR165" s="51" t="str">
        <f t="shared" si="687"/>
        <v/>
      </c>
      <c r="LS165" s="44"/>
      <c r="LT165" s="44" t="str">
        <f>IF(LS165="","",LS165-#REF!)</f>
        <v/>
      </c>
      <c r="LU165" s="44"/>
      <c r="LV165" s="44" t="str">
        <f>IF(LU165="","",LU165-#REF!)</f>
        <v/>
      </c>
      <c r="LW165" s="44"/>
      <c r="LX165" s="44" t="str">
        <f>IF(LW165="","",#REF!+#REF!-LW165)</f>
        <v/>
      </c>
      <c r="LY165" s="44"/>
      <c r="LZ165" s="43"/>
      <c r="MA165" s="43" t="str">
        <f>IF(LS165="","",#REF!)</f>
        <v/>
      </c>
      <c r="MB165" s="44" t="str">
        <f t="shared" si="893"/>
        <v/>
      </c>
      <c r="MC165" s="45" t="str">
        <f t="shared" si="894"/>
        <v/>
      </c>
      <c r="MD165" s="35"/>
      <c r="ME165" s="27"/>
      <c r="MF165" s="51" t="str">
        <f t="shared" si="844"/>
        <v/>
      </c>
      <c r="MG165" s="44"/>
      <c r="MH165" s="44" t="str">
        <f>IF(MG165="","",MG165-#REF!)</f>
        <v/>
      </c>
      <c r="MI165" s="44"/>
      <c r="MJ165" s="44" t="str">
        <f>IF(MI165="","",MI165-#REF!)</f>
        <v/>
      </c>
      <c r="MK165" s="44"/>
      <c r="ML165" s="44" t="str">
        <f>IF(MK165="","",#REF!+#REF!-MK165)</f>
        <v/>
      </c>
      <c r="MM165" s="44"/>
      <c r="MN165" s="43"/>
      <c r="MO165" s="43" t="str">
        <f>IF(MG165="","",#REF!)</f>
        <v/>
      </c>
      <c r="MP165" s="44" t="str">
        <f t="shared" si="895"/>
        <v/>
      </c>
      <c r="MQ165" s="45" t="str">
        <f t="shared" si="896"/>
        <v/>
      </c>
      <c r="MR165" s="35"/>
      <c r="MS165" s="27"/>
      <c r="MT165" s="51" t="str">
        <f t="shared" si="851"/>
        <v/>
      </c>
      <c r="MU165" s="44"/>
      <c r="MV165" s="44" t="str">
        <f>IF(MU165="","",MU165-#REF!)</f>
        <v/>
      </c>
      <c r="MW165" s="44"/>
      <c r="MX165" s="44" t="str">
        <f>IF(MW165="","",MW165-#REF!)</f>
        <v/>
      </c>
      <c r="MY165" s="44"/>
      <c r="MZ165" s="44" t="str">
        <f>IF(MY165="","",#REF!+#REF!-MY165)</f>
        <v/>
      </c>
      <c r="NA165" s="44"/>
      <c r="NB165" s="43"/>
      <c r="NC165" s="43" t="str">
        <f>IF(MU165="","",#REF!)</f>
        <v/>
      </c>
      <c r="ND165" s="44" t="str">
        <f t="shared" si="897"/>
        <v/>
      </c>
      <c r="NE165" s="45" t="str">
        <f t="shared" si="898"/>
        <v/>
      </c>
      <c r="NF165" s="35"/>
      <c r="NG165" s="27"/>
      <c r="NH165" s="51" t="str">
        <f t="shared" si="858"/>
        <v/>
      </c>
      <c r="NI165" s="44"/>
      <c r="NJ165" s="44" t="str">
        <f>IF(NI165="","",NI165-#REF!)</f>
        <v/>
      </c>
      <c r="NK165" s="44"/>
      <c r="NL165" s="44" t="str">
        <f>IF(NK165="","",NK165-#REF!)</f>
        <v/>
      </c>
      <c r="NM165" s="44"/>
      <c r="NN165" s="44" t="str">
        <f>IF(NM165="","",#REF!+#REF!-NM165)</f>
        <v/>
      </c>
      <c r="NO165" s="44"/>
      <c r="NP165" s="43"/>
      <c r="NQ165" s="43" t="str">
        <f>IF(NI165="","",#REF!)</f>
        <v/>
      </c>
      <c r="NR165" s="44" t="str">
        <f t="shared" si="899"/>
        <v/>
      </c>
      <c r="NS165" s="45" t="str">
        <f t="shared" si="900"/>
        <v/>
      </c>
      <c r="NT165" s="35"/>
    </row>
    <row r="166" spans="1:384" ht="15" customHeight="1" thickBot="1" x14ac:dyDescent="0.25">
      <c r="A166" s="38"/>
      <c r="B166" s="39"/>
      <c r="C166" s="40"/>
      <c r="D166" s="40"/>
      <c r="E166" s="41"/>
      <c r="F166" s="41"/>
      <c r="G166" s="40"/>
      <c r="H166" s="42"/>
      <c r="I166" s="44"/>
      <c r="J166" s="44" t="str">
        <f>IF(I166="","",I166-I165)</f>
        <v/>
      </c>
      <c r="K166" s="44"/>
      <c r="L166" s="44" t="str">
        <f>IF(K166="","",K166-K165)</f>
        <v/>
      </c>
      <c r="M166" s="44"/>
      <c r="N166" s="44" t="str">
        <f>IF(M166="","",M165+O165-M166)</f>
        <v/>
      </c>
      <c r="O166" s="44"/>
      <c r="P166" s="43"/>
      <c r="Q166" s="43" t="str">
        <f>IF(I166="","",Q165)</f>
        <v/>
      </c>
      <c r="R166" s="44" t="str">
        <f t="shared" si="869"/>
        <v/>
      </c>
      <c r="S166" s="45" t="str">
        <f t="shared" si="870"/>
        <v/>
      </c>
      <c r="T166" s="35"/>
      <c r="U166" s="27"/>
      <c r="V166" s="51" t="str">
        <f t="shared" si="769"/>
        <v/>
      </c>
      <c r="W166" s="67"/>
      <c r="X166" s="44" t="str">
        <f>IF(W166="","",W166-W165)</f>
        <v/>
      </c>
      <c r="Y166" s="44"/>
      <c r="Z166" s="44" t="str">
        <f>IF(Y166="","",Y166-Y165)</f>
        <v/>
      </c>
      <c r="AA166" s="44"/>
      <c r="AB166" s="44" t="str">
        <f>IF(AA166="","",AA165+AC165-AA166)</f>
        <v/>
      </c>
      <c r="AC166" s="44"/>
      <c r="AD166" s="43"/>
      <c r="AE166" s="43" t="str">
        <f>IF(W166="","",AE165)</f>
        <v/>
      </c>
      <c r="AF166" s="44" t="str">
        <f t="shared" si="871"/>
        <v/>
      </c>
      <c r="AG166" s="45" t="str">
        <f t="shared" si="872"/>
        <v/>
      </c>
      <c r="AH166" s="35"/>
      <c r="AI166" s="27"/>
      <c r="AJ166" s="51" t="str">
        <f t="shared" si="776"/>
        <v/>
      </c>
      <c r="AK166" s="44"/>
      <c r="AL166" s="44" t="str">
        <f>IF(AK166="","",AK166-AK165)</f>
        <v/>
      </c>
      <c r="AM166" s="44"/>
      <c r="AN166" s="44" t="str">
        <f>IF(AM166="","",AM166-AM165)</f>
        <v/>
      </c>
      <c r="AO166" s="44"/>
      <c r="AP166" s="44" t="str">
        <f>IF(AO166="","",AO165+AQ165-AO166)</f>
        <v/>
      </c>
      <c r="AQ166" s="44"/>
      <c r="AR166" s="43"/>
      <c r="AS166" s="43" t="str">
        <f>IF(AK166="","",AS165)</f>
        <v/>
      </c>
      <c r="AT166" s="44" t="str">
        <f t="shared" si="873"/>
        <v/>
      </c>
      <c r="AU166" s="45" t="str">
        <f t="shared" si="874"/>
        <v/>
      </c>
      <c r="AV166" s="35"/>
      <c r="AW166" s="27"/>
      <c r="AX166" s="51" t="str">
        <f t="shared" si="783"/>
        <v/>
      </c>
      <c r="AY166" s="44"/>
      <c r="AZ166" s="44" t="str">
        <f>IF(AY166="","",AY166-AY165)</f>
        <v/>
      </c>
      <c r="BA166" s="44"/>
      <c r="BB166" s="44" t="str">
        <f>IF(BA166="","",BA166-BA165)</f>
        <v/>
      </c>
      <c r="BC166" s="44"/>
      <c r="BD166" s="44" t="str">
        <f>IF(BC166="","",BC165+BE165-BC166)</f>
        <v/>
      </c>
      <c r="BE166" s="44"/>
      <c r="BF166" s="43"/>
      <c r="BG166" s="43" t="str">
        <f>IF(AY166="","",BG165)</f>
        <v/>
      </c>
      <c r="BH166" s="44" t="str">
        <f t="shared" si="875"/>
        <v/>
      </c>
      <c r="BI166" s="45" t="str">
        <f t="shared" si="876"/>
        <v/>
      </c>
      <c r="BJ166" s="35"/>
      <c r="BK166" s="50"/>
      <c r="BL166" s="74"/>
      <c r="BM166" s="75">
        <v>15405</v>
      </c>
      <c r="BN166" s="75">
        <f t="shared" si="691"/>
        <v>27</v>
      </c>
      <c r="BO166" s="75">
        <v>799</v>
      </c>
      <c r="BP166" s="75">
        <f t="shared" si="692"/>
        <v>7</v>
      </c>
      <c r="BQ166" s="75">
        <v>153</v>
      </c>
      <c r="BR166" s="75">
        <f t="shared" si="693"/>
        <v>8</v>
      </c>
      <c r="BS166" s="75"/>
      <c r="BT166" s="77" t="str">
        <f t="shared" si="694"/>
        <v>ＡＩモンスターラバー</v>
      </c>
      <c r="BU166" s="78">
        <f t="shared" si="695"/>
        <v>198</v>
      </c>
      <c r="BV166" s="75">
        <f t="shared" si="696"/>
        <v>1584</v>
      </c>
      <c r="BW166" s="79">
        <f t="shared" si="697"/>
        <v>0.58666666666666667</v>
      </c>
      <c r="BX166" s="35"/>
      <c r="BY166" s="27"/>
      <c r="BZ166" s="74"/>
      <c r="CA166" s="75">
        <v>3283</v>
      </c>
      <c r="CB166" s="75">
        <f t="shared" si="698"/>
        <v>134</v>
      </c>
      <c r="CC166" s="75">
        <v>59</v>
      </c>
      <c r="CD166" s="75">
        <f t="shared" si="699"/>
        <v>2</v>
      </c>
      <c r="CE166" s="75">
        <v>25</v>
      </c>
      <c r="CF166" s="75">
        <f t="shared" si="700"/>
        <v>2</v>
      </c>
      <c r="CG166" s="75">
        <v>3</v>
      </c>
      <c r="CH166" s="77" t="str">
        <f t="shared" si="901"/>
        <v>ボンボンドロップシール</v>
      </c>
      <c r="CI166" s="78">
        <f t="shared" si="901"/>
        <v>250</v>
      </c>
      <c r="CJ166" s="75">
        <f t="shared" si="703"/>
        <v>500</v>
      </c>
      <c r="CK166" s="79">
        <f t="shared" si="704"/>
        <v>3.7313432835820892E-2</v>
      </c>
      <c r="CL166" s="35"/>
      <c r="CM166" s="27"/>
      <c r="CN166" s="74"/>
      <c r="CO166" s="75">
        <v>2751</v>
      </c>
      <c r="CP166" s="75">
        <f t="shared" si="705"/>
        <v>65</v>
      </c>
      <c r="CQ166" s="75">
        <v>29</v>
      </c>
      <c r="CR166" s="75">
        <f t="shared" si="706"/>
        <v>1</v>
      </c>
      <c r="CS166" s="75">
        <v>2</v>
      </c>
      <c r="CT166" s="75">
        <f t="shared" si="707"/>
        <v>2</v>
      </c>
      <c r="CU166" s="75">
        <v>3</v>
      </c>
      <c r="CV166" s="77" t="str">
        <f t="shared" si="867"/>
        <v>モンチッチフェイスポーチ</v>
      </c>
      <c r="CW166" s="78">
        <f t="shared" si="868"/>
        <v>1100</v>
      </c>
      <c r="CX166" s="75">
        <f t="shared" si="710"/>
        <v>2200</v>
      </c>
      <c r="CY166" s="79">
        <f t="shared" si="711"/>
        <v>0.33846153846153848</v>
      </c>
      <c r="CZ166" s="35"/>
      <c r="DA166" s="58"/>
      <c r="DB166" s="74"/>
      <c r="DC166" s="75">
        <v>7342</v>
      </c>
      <c r="DD166" s="82">
        <f t="shared" si="712"/>
        <v>5</v>
      </c>
      <c r="DE166" s="75">
        <v>408</v>
      </c>
      <c r="DF166" s="75">
        <f t="shared" si="713"/>
        <v>0</v>
      </c>
      <c r="DG166" s="75">
        <v>7</v>
      </c>
      <c r="DH166" s="75">
        <f t="shared" si="714"/>
        <v>1</v>
      </c>
      <c r="DI166" s="75">
        <v>5</v>
      </c>
      <c r="DJ166" s="77" t="s">
        <v>212</v>
      </c>
      <c r="DK166" s="78">
        <f>IF(DD166="","",DK162)</f>
        <v>198</v>
      </c>
      <c r="DL166" s="75">
        <f t="shared" si="717"/>
        <v>198</v>
      </c>
      <c r="DM166" s="79">
        <f t="shared" si="718"/>
        <v>0.39600000000000002</v>
      </c>
      <c r="DN166" s="35"/>
      <c r="DO166" s="27"/>
      <c r="DP166" s="74"/>
      <c r="DQ166" s="75">
        <v>2839</v>
      </c>
      <c r="DR166" s="75">
        <f t="shared" si="719"/>
        <v>42</v>
      </c>
      <c r="DS166" s="75">
        <v>137</v>
      </c>
      <c r="DT166" s="75">
        <f t="shared" si="720"/>
        <v>5</v>
      </c>
      <c r="DU166" s="75">
        <v>70</v>
      </c>
      <c r="DV166" s="75">
        <f t="shared" si="721"/>
        <v>5</v>
      </c>
      <c r="DW166" s="75">
        <v>28</v>
      </c>
      <c r="DX166" s="77" t="str">
        <f t="shared" si="904"/>
        <v>AIラバーキーホルダー</v>
      </c>
      <c r="DY166" s="78">
        <f t="shared" si="903"/>
        <v>198</v>
      </c>
      <c r="DZ166" s="75">
        <f t="shared" si="724"/>
        <v>990</v>
      </c>
      <c r="EA166" s="79">
        <f t="shared" si="725"/>
        <v>0.23571428571428571</v>
      </c>
      <c r="EB166" s="35"/>
      <c r="EC166" s="27"/>
      <c r="ED166" s="51" t="str">
        <f t="shared" si="686"/>
        <v/>
      </c>
      <c r="EE166" s="44"/>
      <c r="EF166" s="44" t="str">
        <f>IF(EE166="","",EE166-EE165)</f>
        <v/>
      </c>
      <c r="EG166" s="44"/>
      <c r="EH166" s="44" t="str">
        <f>IF(EG166="","",EG166-EG165)</f>
        <v/>
      </c>
      <c r="EI166" s="44"/>
      <c r="EJ166" s="44" t="str">
        <f>IF(EI166="","",EI165+EK165-EI166)</f>
        <v/>
      </c>
      <c r="EK166" s="44"/>
      <c r="EL166" s="43"/>
      <c r="EM166" s="43" t="str">
        <f>IF(EE166="","",EM165)</f>
        <v/>
      </c>
      <c r="EN166" s="44" t="str">
        <f t="shared" si="877"/>
        <v/>
      </c>
      <c r="EO166" s="45" t="str">
        <f t="shared" si="878"/>
        <v/>
      </c>
      <c r="EP166" s="35"/>
      <c r="EQ166" s="27"/>
      <c r="ER166" s="51" t="str">
        <f t="shared" si="796"/>
        <v/>
      </c>
      <c r="ES166" s="44"/>
      <c r="ET166" s="44" t="str">
        <f>IF(ES166="","",ES166-ES165)</f>
        <v/>
      </c>
      <c r="EU166" s="44"/>
      <c r="EV166" s="44" t="str">
        <f>IF(EU166="","",EU166-EU165)</f>
        <v/>
      </c>
      <c r="EW166" s="44"/>
      <c r="EX166" s="44" t="str">
        <f>IF(EW166="","",EW165+EY165-EW166)</f>
        <v/>
      </c>
      <c r="EY166" s="44"/>
      <c r="EZ166" s="43"/>
      <c r="FA166" s="43" t="str">
        <f>IF(ES166="","",FA165)</f>
        <v/>
      </c>
      <c r="FB166" s="44" t="str">
        <f t="shared" si="879"/>
        <v/>
      </c>
      <c r="FC166" s="45" t="str">
        <f t="shared" si="880"/>
        <v/>
      </c>
      <c r="FD166" s="35"/>
      <c r="FF166" s="51" t="str">
        <f t="shared" si="803"/>
        <v/>
      </c>
      <c r="FG166" s="44"/>
      <c r="FH166" s="44" t="str">
        <f>IF(FG166="","",FG166-FG165)</f>
        <v/>
      </c>
      <c r="FI166" s="44"/>
      <c r="FJ166" s="44" t="str">
        <f>IF(FI166="","",FI166-FI165)</f>
        <v/>
      </c>
      <c r="FK166" s="44"/>
      <c r="FL166" s="44" t="str">
        <f>IF(FK166="","",FK165+FM165-FK166)</f>
        <v/>
      </c>
      <c r="FM166" s="44"/>
      <c r="FN166" s="43"/>
      <c r="FO166" s="43" t="str">
        <f>IF(FG166="","",FO165)</f>
        <v/>
      </c>
      <c r="FP166" s="44" t="str">
        <f t="shared" si="881"/>
        <v/>
      </c>
      <c r="FQ166" s="45" t="str">
        <f t="shared" si="882"/>
        <v/>
      </c>
      <c r="FR166" s="35"/>
      <c r="FT166" s="51" t="str">
        <f t="shared" si="810"/>
        <v/>
      </c>
      <c r="FU166" s="44"/>
      <c r="FV166" s="44" t="str">
        <f>IF(FU166="","",FU166-FU165)</f>
        <v/>
      </c>
      <c r="FW166" s="44"/>
      <c r="FX166" s="44" t="str">
        <f>IF(FW166="","",FW166-FW165)</f>
        <v/>
      </c>
      <c r="FY166" s="44"/>
      <c r="FZ166" s="44" t="str">
        <f>IF(FY166="","",FY165+GA165-FY166)</f>
        <v/>
      </c>
      <c r="GA166" s="44"/>
      <c r="GB166" s="43"/>
      <c r="GC166" s="43" t="str">
        <f>IF(FU166="","",GC165)</f>
        <v/>
      </c>
      <c r="GD166" s="44" t="str">
        <f t="shared" si="883"/>
        <v/>
      </c>
      <c r="GE166" s="45" t="str">
        <f t="shared" si="884"/>
        <v/>
      </c>
      <c r="GF166" s="35"/>
      <c r="GH166" s="51" t="str">
        <f t="shared" si="817"/>
        <v/>
      </c>
      <c r="GI166" s="44"/>
      <c r="GJ166" s="44" t="str">
        <f>IF(GI166="","",GI166-GI165)</f>
        <v/>
      </c>
      <c r="GK166" s="44"/>
      <c r="GL166" s="44" t="str">
        <f>IF(GK166="","",GK166-GK165)</f>
        <v/>
      </c>
      <c r="GM166" s="44"/>
      <c r="GN166" s="44" t="str">
        <f>IF(GM166="","",GM165+GO165-GM166)</f>
        <v/>
      </c>
      <c r="GO166" s="44"/>
      <c r="GP166" s="43"/>
      <c r="GQ166" s="43" t="str">
        <f>IF(GI166="","",GQ165)</f>
        <v/>
      </c>
      <c r="GR166" s="44" t="str">
        <f t="shared" si="885"/>
        <v/>
      </c>
      <c r="GS166" s="45" t="str">
        <f t="shared" si="886"/>
        <v/>
      </c>
      <c r="GT166" s="35"/>
      <c r="GU166" s="27"/>
      <c r="GV166" s="51" t="str">
        <f t="shared" si="824"/>
        <v/>
      </c>
      <c r="GW166" s="44"/>
      <c r="GX166" s="44" t="str">
        <f>IF(GW166="","",GW166-GW165)</f>
        <v/>
      </c>
      <c r="GY166" s="44"/>
      <c r="GZ166" s="44" t="str">
        <f>IF(GY166="","",GY166-GY165)</f>
        <v/>
      </c>
      <c r="HA166" s="44"/>
      <c r="HB166" s="44" t="str">
        <f>IF(HA166="","",HA165+HC165-HA166)</f>
        <v/>
      </c>
      <c r="HC166" s="44"/>
      <c r="HD166" s="43"/>
      <c r="HE166" s="43" t="str">
        <f>IF(GW166="","",HE165)</f>
        <v/>
      </c>
      <c r="HF166" s="44" t="str">
        <f t="shared" si="887"/>
        <v/>
      </c>
      <c r="HG166" s="45" t="str">
        <f t="shared" si="888"/>
        <v/>
      </c>
      <c r="HH166" s="35"/>
      <c r="HJ166" s="51" t="str">
        <f t="shared" si="831"/>
        <v/>
      </c>
      <c r="HK166" s="44"/>
      <c r="HL166" s="44" t="str">
        <f>IF(HK166="","",HK166-HK165)</f>
        <v/>
      </c>
      <c r="HM166" s="44"/>
      <c r="HN166" s="44" t="str">
        <f>IF(HM166="","",HM166-HM165)</f>
        <v/>
      </c>
      <c r="HO166" s="44"/>
      <c r="HP166" s="44" t="str">
        <f>IF(HO166="","",HO165+HQ165-HO166)</f>
        <v/>
      </c>
      <c r="HQ166" s="44"/>
      <c r="HR166" s="43"/>
      <c r="HS166" s="43" t="str">
        <f>IF(HK166="","",HS165)</f>
        <v/>
      </c>
      <c r="HT166" s="44" t="str">
        <f t="shared" si="889"/>
        <v/>
      </c>
      <c r="HU166" s="45" t="str">
        <f t="shared" si="890"/>
        <v/>
      </c>
      <c r="HV166" s="35"/>
      <c r="HW166" s="61"/>
      <c r="HX166" s="74"/>
      <c r="HY166" s="75"/>
      <c r="HZ166" s="75" t="str">
        <f t="shared" si="726"/>
        <v/>
      </c>
      <c r="IA166" s="75"/>
      <c r="IB166" s="75" t="str">
        <f t="shared" si="727"/>
        <v/>
      </c>
      <c r="IC166" s="75">
        <v>1</v>
      </c>
      <c r="ID166" s="75">
        <f t="shared" si="728"/>
        <v>4</v>
      </c>
      <c r="IE166" s="75">
        <v>3</v>
      </c>
      <c r="IF166" s="77" t="str">
        <f>IF(HY164="","",IF162)</f>
        <v>ボンボンドロップシール</v>
      </c>
      <c r="IG166" s="78">
        <f>IF(HY163="","",IG162)</f>
        <v>2000</v>
      </c>
      <c r="IH166" s="75">
        <f t="shared" si="729"/>
        <v>8000</v>
      </c>
      <c r="II166" s="79">
        <f>IF(ID166="","",IH166/(HZ164*100))</f>
        <v>0.22662889518413598</v>
      </c>
      <c r="IJ166" s="35"/>
      <c r="IL166" s="74"/>
      <c r="IM166" s="75">
        <v>1380</v>
      </c>
      <c r="IN166" s="75">
        <f t="shared" si="730"/>
        <v>16</v>
      </c>
      <c r="IO166" s="75">
        <v>32</v>
      </c>
      <c r="IP166" s="75">
        <f t="shared" si="731"/>
        <v>0</v>
      </c>
      <c r="IQ166" s="75">
        <v>11</v>
      </c>
      <c r="IR166" s="75">
        <f t="shared" si="732"/>
        <v>0</v>
      </c>
      <c r="IS166" s="75">
        <v>1</v>
      </c>
      <c r="IT166" s="77" t="str">
        <f t="shared" si="902"/>
        <v>ギャルキティマスコット</v>
      </c>
      <c r="IU166" s="78">
        <f t="shared" si="902"/>
        <v>0</v>
      </c>
      <c r="IV166" s="75">
        <f t="shared" si="735"/>
        <v>0</v>
      </c>
      <c r="IW166" s="79">
        <f t="shared" si="736"/>
        <v>0</v>
      </c>
      <c r="IX166" s="35"/>
      <c r="IY166" s="33"/>
      <c r="IZ166" s="74"/>
      <c r="JA166" s="75">
        <v>8213</v>
      </c>
      <c r="JB166" s="75">
        <f t="shared" si="737"/>
        <v>26</v>
      </c>
      <c r="JC166" s="75">
        <v>326</v>
      </c>
      <c r="JD166" s="75">
        <f t="shared" si="738"/>
        <v>1</v>
      </c>
      <c r="JE166" s="75">
        <v>12</v>
      </c>
      <c r="JF166" s="75">
        <f t="shared" si="739"/>
        <v>1</v>
      </c>
      <c r="JG166" s="75">
        <v>0</v>
      </c>
      <c r="JH166" s="77" t="str">
        <f t="shared" si="891"/>
        <v>雪見だいふくイヤホン</v>
      </c>
      <c r="JI166" s="78">
        <f t="shared" si="892"/>
        <v>1100</v>
      </c>
      <c r="JJ166" s="75">
        <f t="shared" si="741"/>
        <v>1100</v>
      </c>
      <c r="JK166" s="79">
        <f t="shared" si="742"/>
        <v>0.42307692307692307</v>
      </c>
      <c r="JL166" s="35"/>
      <c r="JM166" s="27"/>
      <c r="JN166" s="74"/>
      <c r="JO166" s="75">
        <v>6909</v>
      </c>
      <c r="JP166" s="75">
        <f t="shared" si="743"/>
        <v>48</v>
      </c>
      <c r="JQ166" s="75">
        <v>284</v>
      </c>
      <c r="JR166" s="75">
        <f t="shared" si="744"/>
        <v>4</v>
      </c>
      <c r="JS166" s="75">
        <v>35</v>
      </c>
      <c r="JT166" s="75">
        <f t="shared" si="745"/>
        <v>4</v>
      </c>
      <c r="JU166" s="75">
        <v>2</v>
      </c>
      <c r="JV166" s="77" t="str">
        <f t="shared" si="866"/>
        <v>しばこ</v>
      </c>
      <c r="JW166" s="78">
        <f t="shared" si="865"/>
        <v>200</v>
      </c>
      <c r="JX166" s="75">
        <f t="shared" si="747"/>
        <v>800</v>
      </c>
      <c r="JY166" s="79">
        <f t="shared" si="748"/>
        <v>0.16666666666666666</v>
      </c>
      <c r="JZ166" s="35"/>
      <c r="KA166" s="61"/>
      <c r="KB166" s="74"/>
      <c r="KC166" s="75">
        <v>969</v>
      </c>
      <c r="KD166" s="75">
        <f t="shared" si="749"/>
        <v>16</v>
      </c>
      <c r="KE166" s="75">
        <v>248</v>
      </c>
      <c r="KF166" s="75">
        <f t="shared" si="750"/>
        <v>0</v>
      </c>
      <c r="KG166" s="75">
        <v>87</v>
      </c>
      <c r="KH166" s="75">
        <f t="shared" si="751"/>
        <v>0</v>
      </c>
      <c r="KI166" s="75"/>
      <c r="KJ166" s="77" t="str">
        <f t="shared" si="752"/>
        <v>ゲームアーク</v>
      </c>
      <c r="KK166" s="78">
        <f t="shared" si="753"/>
        <v>500</v>
      </c>
      <c r="KL166" s="75">
        <f t="shared" si="754"/>
        <v>0</v>
      </c>
      <c r="KM166" s="79">
        <f t="shared" si="755"/>
        <v>0</v>
      </c>
      <c r="KN166" s="35"/>
      <c r="KO166" s="27"/>
      <c r="KP166" s="74"/>
      <c r="KQ166" s="75">
        <v>5954</v>
      </c>
      <c r="KR166" s="75">
        <f t="shared" si="756"/>
        <v>42</v>
      </c>
      <c r="KS166" s="75">
        <v>230</v>
      </c>
      <c r="KT166" s="75">
        <f t="shared" si="757"/>
        <v>1</v>
      </c>
      <c r="KU166" s="75">
        <v>6</v>
      </c>
      <c r="KV166" s="75">
        <f t="shared" si="758"/>
        <v>1</v>
      </c>
      <c r="KW166" s="75"/>
      <c r="KX166" s="77" t="str">
        <f t="shared" si="759"/>
        <v>モンチッチフェイスポーチ</v>
      </c>
      <c r="KY166" s="78">
        <f t="shared" si="760"/>
        <v>660</v>
      </c>
      <c r="KZ166" s="75">
        <f t="shared" si="761"/>
        <v>660</v>
      </c>
      <c r="LA166" s="79">
        <f t="shared" si="762"/>
        <v>0.15714285714285714</v>
      </c>
      <c r="LB166" s="35"/>
      <c r="LC166" s="27"/>
      <c r="LD166" s="46"/>
      <c r="LE166" s="44"/>
      <c r="LF166" s="44"/>
      <c r="LG166" s="44"/>
      <c r="LH166" s="44"/>
      <c r="LI166" s="43"/>
      <c r="LJ166" s="44"/>
      <c r="LK166" s="44"/>
      <c r="LL166" s="72"/>
      <c r="LM166" s="67"/>
      <c r="LN166" s="44"/>
      <c r="LO166" s="45"/>
      <c r="LP166" s="35"/>
      <c r="LQ166" s="27"/>
      <c r="LR166" s="51" t="str">
        <f t="shared" si="687"/>
        <v/>
      </c>
      <c r="LS166" s="44"/>
      <c r="LT166" s="44" t="str">
        <f>IF(LS166="","",LS166-LS165)</f>
        <v/>
      </c>
      <c r="LU166" s="44"/>
      <c r="LV166" s="44" t="str">
        <f>IF(LU166="","",LU166-LU165)</f>
        <v/>
      </c>
      <c r="LW166" s="44"/>
      <c r="LX166" s="44" t="str">
        <f>IF(LW166="","",LW165+LY165-LW166)</f>
        <v/>
      </c>
      <c r="LY166" s="44"/>
      <c r="LZ166" s="43"/>
      <c r="MA166" s="43" t="str">
        <f>IF(LS166="","",MA165)</f>
        <v/>
      </c>
      <c r="MB166" s="44" t="str">
        <f t="shared" si="893"/>
        <v/>
      </c>
      <c r="MC166" s="45" t="str">
        <f t="shared" si="894"/>
        <v/>
      </c>
      <c r="MD166" s="35"/>
      <c r="ME166" s="27"/>
      <c r="MF166" s="51" t="str">
        <f t="shared" si="844"/>
        <v/>
      </c>
      <c r="MG166" s="44"/>
      <c r="MH166" s="44" t="str">
        <f>IF(MG166="","",MG166-MG165)</f>
        <v/>
      </c>
      <c r="MI166" s="44"/>
      <c r="MJ166" s="44" t="str">
        <f>IF(MI166="","",MI166-MI165)</f>
        <v/>
      </c>
      <c r="MK166" s="44"/>
      <c r="ML166" s="44" t="str">
        <f>IF(MK166="","",MK165+MM165-MK166)</f>
        <v/>
      </c>
      <c r="MM166" s="44"/>
      <c r="MN166" s="43"/>
      <c r="MO166" s="43" t="str">
        <f>IF(MG166="","",MO165)</f>
        <v/>
      </c>
      <c r="MP166" s="44" t="str">
        <f t="shared" si="895"/>
        <v/>
      </c>
      <c r="MQ166" s="45" t="str">
        <f t="shared" si="896"/>
        <v/>
      </c>
      <c r="MR166" s="35"/>
      <c r="MS166" s="27"/>
      <c r="MT166" s="51" t="str">
        <f t="shared" si="851"/>
        <v/>
      </c>
      <c r="MU166" s="44"/>
      <c r="MV166" s="44" t="str">
        <f>IF(MU166="","",MU166-MU165)</f>
        <v/>
      </c>
      <c r="MW166" s="44"/>
      <c r="MX166" s="44" t="str">
        <f>IF(MW166="","",MW166-MW165)</f>
        <v/>
      </c>
      <c r="MY166" s="44"/>
      <c r="MZ166" s="44" t="str">
        <f>IF(MY166="","",MY165+NA165-MY166)</f>
        <v/>
      </c>
      <c r="NA166" s="44"/>
      <c r="NB166" s="43"/>
      <c r="NC166" s="43" t="str">
        <f>IF(MU166="","",NC165)</f>
        <v/>
      </c>
      <c r="ND166" s="44" t="str">
        <f t="shared" si="897"/>
        <v/>
      </c>
      <c r="NE166" s="45" t="str">
        <f t="shared" si="898"/>
        <v/>
      </c>
      <c r="NF166" s="35"/>
      <c r="NG166" s="27"/>
      <c r="NH166" s="51" t="str">
        <f t="shared" si="858"/>
        <v/>
      </c>
      <c r="NI166" s="44"/>
      <c r="NJ166" s="44" t="str">
        <f>IF(NI166="","",NI166-NI165)</f>
        <v/>
      </c>
      <c r="NK166" s="44"/>
      <c r="NL166" s="44" t="str">
        <f>IF(NK166="","",NK166-NK165)</f>
        <v/>
      </c>
      <c r="NM166" s="44"/>
      <c r="NN166" s="44" t="str">
        <f>IF(NM166="","",NM165+NO165-NM166)</f>
        <v/>
      </c>
      <c r="NO166" s="44"/>
      <c r="NP166" s="43"/>
      <c r="NQ166" s="43" t="str">
        <f>IF(NI166="","",NQ165)</f>
        <v/>
      </c>
      <c r="NR166" s="44" t="str">
        <f t="shared" si="899"/>
        <v/>
      </c>
      <c r="NS166" s="45" t="str">
        <f t="shared" si="900"/>
        <v/>
      </c>
      <c r="NT166" s="35"/>
    </row>
    <row r="167" spans="1:384" ht="15" customHeight="1" thickTop="1" thickBot="1" x14ac:dyDescent="0.25">
      <c r="A167" s="38"/>
      <c r="B167" s="39"/>
      <c r="C167" s="40"/>
      <c r="D167" s="40"/>
      <c r="E167" s="41"/>
      <c r="F167" s="41"/>
      <c r="G167" s="40"/>
      <c r="H167" s="42"/>
      <c r="I167" s="44"/>
      <c r="J167" s="44" t="str">
        <f>IF(I167="","",I167-I166)</f>
        <v/>
      </c>
      <c r="K167" s="44"/>
      <c r="L167" s="44" t="str">
        <f>IF(K167="","",K167-K166)</f>
        <v/>
      </c>
      <c r="M167" s="44"/>
      <c r="N167" s="44" t="str">
        <f>IF(M167="","",M166+O166-M167)</f>
        <v/>
      </c>
      <c r="O167" s="44"/>
      <c r="P167" s="43"/>
      <c r="Q167" s="43" t="str">
        <f>IF(I167="","",Q166)</f>
        <v/>
      </c>
      <c r="R167" s="44" t="str">
        <f t="shared" si="869"/>
        <v/>
      </c>
      <c r="S167" s="45" t="str">
        <f t="shared" si="870"/>
        <v/>
      </c>
      <c r="T167" s="35"/>
      <c r="U167" s="27"/>
      <c r="V167" s="51" t="str">
        <f t="shared" si="769"/>
        <v/>
      </c>
      <c r="W167" s="67"/>
      <c r="X167" s="44" t="str">
        <f>IF(W167="","",W167-W166)</f>
        <v/>
      </c>
      <c r="Y167" s="44"/>
      <c r="Z167" s="44" t="str">
        <f>IF(Y167="","",Y167-Y166)</f>
        <v/>
      </c>
      <c r="AA167" s="44"/>
      <c r="AB167" s="44" t="str">
        <f>IF(AA167="","",AA166+AC166-AA167)</f>
        <v/>
      </c>
      <c r="AC167" s="44"/>
      <c r="AD167" s="43"/>
      <c r="AE167" s="43" t="str">
        <f>IF(W167="","",AE166)</f>
        <v/>
      </c>
      <c r="AF167" s="44" t="str">
        <f t="shared" si="871"/>
        <v/>
      </c>
      <c r="AG167" s="45" t="str">
        <f t="shared" si="872"/>
        <v/>
      </c>
      <c r="AH167" s="35"/>
      <c r="AI167" s="27"/>
      <c r="AJ167" s="51" t="str">
        <f t="shared" si="776"/>
        <v/>
      </c>
      <c r="AK167" s="44"/>
      <c r="AL167" s="44" t="str">
        <f>IF(AK167="","",AK167-AK166)</f>
        <v/>
      </c>
      <c r="AM167" s="44"/>
      <c r="AN167" s="44" t="str">
        <f>IF(AM167="","",AM167-AM166)</f>
        <v/>
      </c>
      <c r="AO167" s="44"/>
      <c r="AP167" s="44" t="str">
        <f>IF(AO167="","",AO166+AQ166-AO167)</f>
        <v/>
      </c>
      <c r="AQ167" s="44"/>
      <c r="AR167" s="43"/>
      <c r="AS167" s="43" t="str">
        <f>IF(AK167="","",AS166)</f>
        <v/>
      </c>
      <c r="AT167" s="44" t="str">
        <f t="shared" si="873"/>
        <v/>
      </c>
      <c r="AU167" s="45" t="str">
        <f t="shared" si="874"/>
        <v/>
      </c>
      <c r="AV167" s="35"/>
      <c r="AW167" s="27"/>
      <c r="AX167" s="51" t="str">
        <f t="shared" si="783"/>
        <v/>
      </c>
      <c r="AY167" s="44"/>
      <c r="AZ167" s="44" t="str">
        <f>IF(AY167="","",AY167-AY166)</f>
        <v/>
      </c>
      <c r="BA167" s="44"/>
      <c r="BB167" s="44" t="str">
        <f>IF(BA167="","",BA167-BA166)</f>
        <v/>
      </c>
      <c r="BC167" s="44"/>
      <c r="BD167" s="44" t="str">
        <f>IF(BC167="","",BC166+BE166-BC167)</f>
        <v/>
      </c>
      <c r="BE167" s="44"/>
      <c r="BF167" s="43"/>
      <c r="BG167" s="43" t="str">
        <f>IF(AY167="","",BG166)</f>
        <v/>
      </c>
      <c r="BH167" s="44" t="str">
        <f t="shared" si="875"/>
        <v/>
      </c>
      <c r="BI167" s="45" t="str">
        <f t="shared" si="876"/>
        <v/>
      </c>
      <c r="BJ167" s="35"/>
      <c r="BK167" s="50"/>
      <c r="BL167" s="51">
        <f>IF($A152="","",$A152)</f>
        <v>46062</v>
      </c>
      <c r="BM167" s="43">
        <v>14236</v>
      </c>
      <c r="BN167" s="59">
        <f t="shared" si="691"/>
        <v>8</v>
      </c>
      <c r="BO167" s="43">
        <v>518</v>
      </c>
      <c r="BP167" s="87">
        <f t="shared" si="692"/>
        <v>1</v>
      </c>
      <c r="BQ167" s="43">
        <v>10</v>
      </c>
      <c r="BR167" s="43">
        <f t="shared" si="693"/>
        <v>-5</v>
      </c>
      <c r="BS167" s="43"/>
      <c r="BT167" s="53" t="str">
        <f t="shared" si="694"/>
        <v>キティギャルマスコット</v>
      </c>
      <c r="BU167" s="47">
        <f t="shared" si="695"/>
        <v>660</v>
      </c>
      <c r="BV167" s="44">
        <f t="shared" si="696"/>
        <v>-3300</v>
      </c>
      <c r="BW167" s="89">
        <f t="shared" si="697"/>
        <v>-4.125</v>
      </c>
      <c r="BX167" s="35" t="s">
        <v>1017</v>
      </c>
      <c r="BY167" s="27"/>
      <c r="BZ167" s="51">
        <f>IF($A152="","",$A152)</f>
        <v>46062</v>
      </c>
      <c r="CA167" s="43">
        <v>2876</v>
      </c>
      <c r="CB167" s="43">
        <f t="shared" si="698"/>
        <v>24</v>
      </c>
      <c r="CC167" s="43">
        <v>54</v>
      </c>
      <c r="CD167" s="87">
        <f t="shared" si="699"/>
        <v>0</v>
      </c>
      <c r="CE167" s="43">
        <v>9</v>
      </c>
      <c r="CF167" s="43">
        <f t="shared" si="700"/>
        <v>0</v>
      </c>
      <c r="CG167" s="43">
        <v>0</v>
      </c>
      <c r="CH167" s="53" t="str">
        <f t="shared" si="901"/>
        <v>サンリオケープポーチ</v>
      </c>
      <c r="CI167" s="47">
        <f t="shared" si="901"/>
        <v>900</v>
      </c>
      <c r="CJ167" s="44">
        <f t="shared" si="703"/>
        <v>0</v>
      </c>
      <c r="CK167" s="89">
        <f t="shared" si="704"/>
        <v>0</v>
      </c>
      <c r="CL167" s="35"/>
      <c r="CM167" s="27"/>
      <c r="CN167" s="51">
        <f>IF($A152="","",$A152)</f>
        <v>46062</v>
      </c>
      <c r="CO167" s="43">
        <v>2507</v>
      </c>
      <c r="CP167" s="43">
        <f t="shared" si="705"/>
        <v>103</v>
      </c>
      <c r="CQ167" s="43">
        <v>51</v>
      </c>
      <c r="CR167" s="87">
        <f t="shared" si="706"/>
        <v>5</v>
      </c>
      <c r="CS167" s="43">
        <v>18</v>
      </c>
      <c r="CT167" s="43">
        <f t="shared" si="707"/>
        <v>4</v>
      </c>
      <c r="CU167" s="43">
        <v>3</v>
      </c>
      <c r="CV167" s="53" t="str">
        <f t="shared" si="867"/>
        <v>ゲーム機柄イヤホン</v>
      </c>
      <c r="CW167" s="47">
        <f t="shared" si="868"/>
        <v>1100</v>
      </c>
      <c r="CX167" s="44">
        <f t="shared" si="710"/>
        <v>4400</v>
      </c>
      <c r="CY167" s="89">
        <f t="shared" si="711"/>
        <v>0.42718446601941745</v>
      </c>
      <c r="CZ167" s="35"/>
      <c r="DA167" s="58"/>
      <c r="DB167" s="51">
        <f>IF($A152="","",$A152)</f>
        <v>46062</v>
      </c>
      <c r="DC167" s="43">
        <v>8686</v>
      </c>
      <c r="DD167" s="43">
        <f t="shared" si="712"/>
        <v>43</v>
      </c>
      <c r="DE167" s="43">
        <v>311</v>
      </c>
      <c r="DF167" s="87">
        <f t="shared" si="713"/>
        <v>2</v>
      </c>
      <c r="DG167" s="43">
        <v>14</v>
      </c>
      <c r="DH167" s="43">
        <f t="shared" si="714"/>
        <v>2</v>
      </c>
      <c r="DI167" s="43">
        <v>7</v>
      </c>
      <c r="DJ167" s="53" t="str">
        <f>IF(DC167="","",DJ163)</f>
        <v>クーリッシュイヤホン</v>
      </c>
      <c r="DK167" s="47">
        <f>IF(DD167="","",DK163)</f>
        <v>1100</v>
      </c>
      <c r="DL167" s="44">
        <f t="shared" si="717"/>
        <v>2200</v>
      </c>
      <c r="DM167" s="89">
        <f t="shared" si="718"/>
        <v>0.51162790697674421</v>
      </c>
      <c r="DN167" s="35" t="s">
        <v>672</v>
      </c>
      <c r="DO167" s="27"/>
      <c r="DP167" s="51">
        <f>IF($A152="","",$A152)</f>
        <v>46062</v>
      </c>
      <c r="DQ167" s="43">
        <v>2726</v>
      </c>
      <c r="DR167" s="43">
        <f t="shared" si="719"/>
        <v>11</v>
      </c>
      <c r="DS167" s="43">
        <v>86</v>
      </c>
      <c r="DT167" s="87">
        <f t="shared" si="720"/>
        <v>0</v>
      </c>
      <c r="DU167" s="43">
        <v>11</v>
      </c>
      <c r="DV167" s="43">
        <f t="shared" si="721"/>
        <v>0</v>
      </c>
      <c r="DW167" s="43">
        <v>0</v>
      </c>
      <c r="DX167" s="53" t="str">
        <f t="shared" si="904"/>
        <v>ジャグラーイヤホン</v>
      </c>
      <c r="DY167" s="47">
        <f t="shared" si="903"/>
        <v>700</v>
      </c>
      <c r="DZ167" s="44">
        <f t="shared" si="724"/>
        <v>0</v>
      </c>
      <c r="EA167" s="89">
        <f t="shared" si="725"/>
        <v>0</v>
      </c>
      <c r="EB167" s="35"/>
      <c r="EC167" s="27"/>
      <c r="ED167" s="51" t="str">
        <f t="shared" si="686"/>
        <v/>
      </c>
      <c r="EE167" s="44"/>
      <c r="EF167" s="44" t="str">
        <f>IF(EE167="","",EE167-EE166)</f>
        <v/>
      </c>
      <c r="EG167" s="44"/>
      <c r="EH167" s="44" t="str">
        <f>IF(EG167="","",EG167-EG166)</f>
        <v/>
      </c>
      <c r="EI167" s="44"/>
      <c r="EJ167" s="44" t="str">
        <f>IF(EI167="","",EI166+EK166-EI167)</f>
        <v/>
      </c>
      <c r="EK167" s="44"/>
      <c r="EL167" s="43"/>
      <c r="EM167" s="43" t="str">
        <f>IF(EE167="","",EM166)</f>
        <v/>
      </c>
      <c r="EN167" s="44" t="str">
        <f t="shared" si="877"/>
        <v/>
      </c>
      <c r="EO167" s="45" t="str">
        <f t="shared" si="878"/>
        <v/>
      </c>
      <c r="EP167" s="35"/>
      <c r="EQ167" s="27"/>
      <c r="ER167" s="51" t="str">
        <f t="shared" si="796"/>
        <v/>
      </c>
      <c r="ES167" s="44"/>
      <c r="ET167" s="44" t="str">
        <f>IF(ES167="","",ES167-ES166)</f>
        <v/>
      </c>
      <c r="EU167" s="44"/>
      <c r="EV167" s="44" t="str">
        <f>IF(EU167="","",EU167-EU166)</f>
        <v/>
      </c>
      <c r="EW167" s="44"/>
      <c r="EX167" s="44" t="str">
        <f>IF(EW167="","",EW166+EY166-EW167)</f>
        <v/>
      </c>
      <c r="EY167" s="44"/>
      <c r="EZ167" s="43"/>
      <c r="FA167" s="43" t="str">
        <f>IF(ES167="","",FA166)</f>
        <v/>
      </c>
      <c r="FB167" s="44" t="str">
        <f t="shared" si="879"/>
        <v/>
      </c>
      <c r="FC167" s="45" t="str">
        <f t="shared" si="880"/>
        <v/>
      </c>
      <c r="FD167" s="35"/>
      <c r="FF167" s="51" t="str">
        <f t="shared" si="803"/>
        <v/>
      </c>
      <c r="FG167" s="44"/>
      <c r="FH167" s="44" t="str">
        <f>IF(FG167="","",FG167-FG166)</f>
        <v/>
      </c>
      <c r="FI167" s="44"/>
      <c r="FJ167" s="44" t="str">
        <f>IF(FI167="","",FI167-FI166)</f>
        <v/>
      </c>
      <c r="FK167" s="44"/>
      <c r="FL167" s="44" t="str">
        <f>IF(FK167="","",FK166+FM166-FK167)</f>
        <v/>
      </c>
      <c r="FM167" s="44"/>
      <c r="FN167" s="43"/>
      <c r="FO167" s="43" t="str">
        <f>IF(FG167="","",FO166)</f>
        <v/>
      </c>
      <c r="FP167" s="44" t="str">
        <f t="shared" si="881"/>
        <v/>
      </c>
      <c r="FQ167" s="45" t="str">
        <f t="shared" si="882"/>
        <v/>
      </c>
      <c r="FR167" s="35"/>
      <c r="FT167" s="51" t="str">
        <f t="shared" si="810"/>
        <v/>
      </c>
      <c r="FU167" s="44"/>
      <c r="FV167" s="44" t="str">
        <f>IF(FU167="","",FU167-FU166)</f>
        <v/>
      </c>
      <c r="FW167" s="44"/>
      <c r="FX167" s="44" t="str">
        <f>IF(FW167="","",FW167-FW166)</f>
        <v/>
      </c>
      <c r="FY167" s="44"/>
      <c r="FZ167" s="44" t="str">
        <f>IF(FY167="","",FY166+GA166-FY167)</f>
        <v/>
      </c>
      <c r="GA167" s="44"/>
      <c r="GB167" s="43"/>
      <c r="GC167" s="43" t="str">
        <f>IF(FU167="","",GC166)</f>
        <v/>
      </c>
      <c r="GD167" s="44" t="str">
        <f t="shared" si="883"/>
        <v/>
      </c>
      <c r="GE167" s="45" t="str">
        <f t="shared" si="884"/>
        <v/>
      </c>
      <c r="GF167" s="35"/>
      <c r="GH167" s="51" t="str">
        <f t="shared" si="817"/>
        <v/>
      </c>
      <c r="GI167" s="44"/>
      <c r="GJ167" s="44" t="str">
        <f>IF(GI167="","",GI167-GI166)</f>
        <v/>
      </c>
      <c r="GK167" s="44"/>
      <c r="GL167" s="44" t="str">
        <f>IF(GK167="","",GK167-GK166)</f>
        <v/>
      </c>
      <c r="GM167" s="44"/>
      <c r="GN167" s="44" t="str">
        <f>IF(GM167="","",GM166+GO166-GM167)</f>
        <v/>
      </c>
      <c r="GO167" s="44"/>
      <c r="GP167" s="43"/>
      <c r="GQ167" s="43" t="str">
        <f>IF(GI167="","",GQ166)</f>
        <v/>
      </c>
      <c r="GR167" s="44" t="str">
        <f t="shared" si="885"/>
        <v/>
      </c>
      <c r="GS167" s="45" t="str">
        <f t="shared" si="886"/>
        <v/>
      </c>
      <c r="GT167" s="35"/>
      <c r="GU167" s="27"/>
      <c r="GV167" s="51" t="str">
        <f t="shared" si="824"/>
        <v/>
      </c>
      <c r="GW167" s="44"/>
      <c r="GX167" s="44" t="str">
        <f>IF(GW167="","",GW167-GW166)</f>
        <v/>
      </c>
      <c r="GY167" s="44"/>
      <c r="GZ167" s="44" t="str">
        <f>IF(GY167="","",GY167-GY166)</f>
        <v/>
      </c>
      <c r="HA167" s="44"/>
      <c r="HB167" s="44" t="str">
        <f>IF(HA167="","",HA166+HC166-HA167)</f>
        <v/>
      </c>
      <c r="HC167" s="44"/>
      <c r="HD167" s="43"/>
      <c r="HE167" s="43" t="str">
        <f>IF(GW167="","",HE166)</f>
        <v/>
      </c>
      <c r="HF167" s="44" t="str">
        <f t="shared" si="887"/>
        <v/>
      </c>
      <c r="HG167" s="45" t="str">
        <f t="shared" si="888"/>
        <v/>
      </c>
      <c r="HH167" s="35"/>
      <c r="HJ167" s="51" t="str">
        <f t="shared" si="831"/>
        <v/>
      </c>
      <c r="HK167" s="44"/>
      <c r="HL167" s="44" t="str">
        <f>IF(HK167="","",HK167-HK166)</f>
        <v/>
      </c>
      <c r="HM167" s="44"/>
      <c r="HN167" s="44" t="str">
        <f>IF(HM167="","",HM167-HM166)</f>
        <v/>
      </c>
      <c r="HO167" s="44"/>
      <c r="HP167" s="44" t="str">
        <f>IF(HO167="","",HO166+HQ166-HO167)</f>
        <v/>
      </c>
      <c r="HQ167" s="44"/>
      <c r="HR167" s="43"/>
      <c r="HS167" s="43" t="str">
        <f>IF(HK167="","",HS166)</f>
        <v/>
      </c>
      <c r="HT167" s="44" t="str">
        <f t="shared" si="889"/>
        <v/>
      </c>
      <c r="HU167" s="45" t="str">
        <f t="shared" si="890"/>
        <v/>
      </c>
      <c r="HV167" s="35"/>
      <c r="HW167" s="61"/>
      <c r="HX167" s="51">
        <f>IF($A152="","",$A152)</f>
        <v>46062</v>
      </c>
      <c r="HY167" s="43">
        <v>32573</v>
      </c>
      <c r="HZ167" s="43">
        <f t="shared" si="726"/>
        <v>35</v>
      </c>
      <c r="IA167" s="43"/>
      <c r="IB167" s="87" t="str">
        <f t="shared" si="727"/>
        <v/>
      </c>
      <c r="IC167" s="43">
        <v>1</v>
      </c>
      <c r="ID167" s="43">
        <f t="shared" si="728"/>
        <v>5</v>
      </c>
      <c r="IE167" s="43">
        <v>2</v>
      </c>
      <c r="IF167" s="53" t="str">
        <f>IF(HY167="","",IF163)</f>
        <v>マスカットボンボン</v>
      </c>
      <c r="IG167" s="47">
        <f>IF(HY167="","",IG163)</f>
        <v>500</v>
      </c>
      <c r="IH167" s="44">
        <f t="shared" si="729"/>
        <v>2500</v>
      </c>
      <c r="II167" s="89">
        <f>IF(ID167="","",IH167/(HZ167*100))</f>
        <v>0.7142857142857143</v>
      </c>
      <c r="IJ167" s="35"/>
      <c r="IL167" s="51">
        <f>IF($A152="","",$A152)</f>
        <v>46062</v>
      </c>
      <c r="IM167" s="43">
        <v>2128</v>
      </c>
      <c r="IN167" s="43">
        <f t="shared" si="730"/>
        <v>41</v>
      </c>
      <c r="IO167" s="43">
        <v>38</v>
      </c>
      <c r="IP167" s="87">
        <f t="shared" si="731"/>
        <v>1</v>
      </c>
      <c r="IQ167" s="43">
        <v>10</v>
      </c>
      <c r="IR167" s="43">
        <f t="shared" si="732"/>
        <v>1</v>
      </c>
      <c r="IS167" s="43">
        <v>0</v>
      </c>
      <c r="IT167" s="53" t="str">
        <f t="shared" si="902"/>
        <v>キティボアバンスクリップ</v>
      </c>
      <c r="IU167" s="47">
        <f t="shared" si="902"/>
        <v>1100</v>
      </c>
      <c r="IV167" s="44">
        <f t="shared" si="735"/>
        <v>1100</v>
      </c>
      <c r="IW167" s="89">
        <f t="shared" si="736"/>
        <v>0.26829268292682928</v>
      </c>
      <c r="IX167" s="35"/>
      <c r="IY167" s="33"/>
      <c r="IZ167" s="51">
        <f>IF($A152="","",$A152)</f>
        <v>46062</v>
      </c>
      <c r="JA167" s="43">
        <v>9116</v>
      </c>
      <c r="JB167" s="43">
        <f t="shared" si="737"/>
        <v>48</v>
      </c>
      <c r="JC167" s="43">
        <v>363</v>
      </c>
      <c r="JD167" s="87">
        <f t="shared" si="738"/>
        <v>0</v>
      </c>
      <c r="JE167" s="43">
        <v>10</v>
      </c>
      <c r="JF167" s="43">
        <f t="shared" si="739"/>
        <v>0</v>
      </c>
      <c r="JG167" s="43">
        <v>0</v>
      </c>
      <c r="JH167" s="53" t="str">
        <f t="shared" si="891"/>
        <v>サンリオデニムポーチ</v>
      </c>
      <c r="JI167" s="47">
        <f t="shared" si="892"/>
        <v>1300</v>
      </c>
      <c r="JJ167" s="44">
        <f t="shared" si="741"/>
        <v>0</v>
      </c>
      <c r="JK167" s="89">
        <f t="shared" si="742"/>
        <v>0</v>
      </c>
      <c r="JL167" s="35"/>
      <c r="JM167" s="27"/>
      <c r="JN167" s="51">
        <f>IF($A152="","",$A152)</f>
        <v>46062</v>
      </c>
      <c r="JO167" s="43">
        <v>6329</v>
      </c>
      <c r="JP167" s="43">
        <f t="shared" si="743"/>
        <v>20</v>
      </c>
      <c r="JQ167" s="43">
        <v>223</v>
      </c>
      <c r="JR167" s="87">
        <f t="shared" si="744"/>
        <v>0</v>
      </c>
      <c r="JS167" s="43">
        <v>18</v>
      </c>
      <c r="JT167" s="43">
        <f t="shared" si="745"/>
        <v>0</v>
      </c>
      <c r="JU167" s="43">
        <v>0</v>
      </c>
      <c r="JV167" s="53" t="str">
        <f t="shared" si="866"/>
        <v>モンチッチがま口</v>
      </c>
      <c r="JW167" s="47">
        <f t="shared" si="865"/>
        <v>400</v>
      </c>
      <c r="JX167" s="44">
        <f t="shared" si="747"/>
        <v>0</v>
      </c>
      <c r="JY167" s="89">
        <f t="shared" si="748"/>
        <v>0</v>
      </c>
      <c r="JZ167" s="35"/>
      <c r="KA167" s="61"/>
      <c r="KB167" s="51">
        <f>IF($A152="","",$A152)</f>
        <v>46062</v>
      </c>
      <c r="KC167" s="43">
        <v>6959</v>
      </c>
      <c r="KD167" s="43">
        <f t="shared" si="749"/>
        <v>41</v>
      </c>
      <c r="KE167" s="43">
        <v>227</v>
      </c>
      <c r="KF167" s="87">
        <f t="shared" si="750"/>
        <v>1</v>
      </c>
      <c r="KG167" s="43">
        <v>18</v>
      </c>
      <c r="KH167" s="43">
        <f t="shared" si="751"/>
        <v>0</v>
      </c>
      <c r="KI167" s="43">
        <v>0</v>
      </c>
      <c r="KJ167" s="53" t="str">
        <f t="shared" si="752"/>
        <v>サンリオ豹柄キーケース</v>
      </c>
      <c r="KK167" s="47">
        <f t="shared" si="753"/>
        <v>1100</v>
      </c>
      <c r="KL167" s="44">
        <f t="shared" si="754"/>
        <v>0</v>
      </c>
      <c r="KM167" s="89">
        <f t="shared" si="755"/>
        <v>0</v>
      </c>
      <c r="KN167" s="35"/>
      <c r="KO167" s="27"/>
      <c r="KP167" s="51">
        <f>IF($A152="","",$A152)</f>
        <v>46062</v>
      </c>
      <c r="KQ167" s="43">
        <v>5410</v>
      </c>
      <c r="KR167" s="43">
        <f t="shared" si="756"/>
        <v>37</v>
      </c>
      <c r="KS167" s="43">
        <v>306</v>
      </c>
      <c r="KT167" s="87">
        <f t="shared" si="757"/>
        <v>3</v>
      </c>
      <c r="KU167" s="43">
        <v>11</v>
      </c>
      <c r="KV167" s="43">
        <f t="shared" si="758"/>
        <v>0</v>
      </c>
      <c r="KW167" s="43">
        <v>0</v>
      </c>
      <c r="KX167" s="53" t="str">
        <f t="shared" si="759"/>
        <v>キティボアバンスクリップ</v>
      </c>
      <c r="KY167" s="47">
        <f t="shared" si="760"/>
        <v>1100</v>
      </c>
      <c r="KZ167" s="44">
        <f t="shared" si="761"/>
        <v>0</v>
      </c>
      <c r="LA167" s="89">
        <f t="shared" si="762"/>
        <v>0</v>
      </c>
      <c r="LB167" s="35"/>
      <c r="LC167" s="27"/>
      <c r="LD167" s="74"/>
      <c r="LE167" s="75"/>
      <c r="LF167" s="75"/>
      <c r="LG167" s="75"/>
      <c r="LH167" s="75"/>
      <c r="LI167" s="76"/>
      <c r="LJ167" s="75"/>
      <c r="LK167" s="75"/>
      <c r="LL167" s="77"/>
      <c r="LM167" s="78"/>
      <c r="LN167" s="75"/>
      <c r="LO167" s="79"/>
      <c r="LP167" s="35"/>
      <c r="LQ167" s="27"/>
      <c r="LR167" s="51" t="str">
        <f t="shared" si="687"/>
        <v/>
      </c>
      <c r="LS167" s="44"/>
      <c r="LT167" s="44" t="str">
        <f>IF(LS167="","",LS167-LS166)</f>
        <v/>
      </c>
      <c r="LU167" s="44"/>
      <c r="LV167" s="44" t="str">
        <f>IF(LU167="","",LU167-LU166)</f>
        <v/>
      </c>
      <c r="LW167" s="44"/>
      <c r="LX167" s="44" t="str">
        <f>IF(LW167="","",LW166+LY166-LW167)</f>
        <v/>
      </c>
      <c r="LY167" s="44"/>
      <c r="LZ167" s="43"/>
      <c r="MA167" s="43" t="str">
        <f>IF(LS167="","",MA166)</f>
        <v/>
      </c>
      <c r="MB167" s="44" t="str">
        <f t="shared" si="893"/>
        <v/>
      </c>
      <c r="MC167" s="45" t="str">
        <f t="shared" si="894"/>
        <v/>
      </c>
      <c r="MD167" s="35"/>
      <c r="ME167" s="27"/>
      <c r="MF167" s="51" t="str">
        <f t="shared" si="844"/>
        <v/>
      </c>
      <c r="MG167" s="44"/>
      <c r="MH167" s="44" t="str">
        <f>IF(MG167="","",MG167-MG166)</f>
        <v/>
      </c>
      <c r="MI167" s="44"/>
      <c r="MJ167" s="44" t="str">
        <f>IF(MI167="","",MI167-MI166)</f>
        <v/>
      </c>
      <c r="MK167" s="44"/>
      <c r="ML167" s="44" t="str">
        <f>IF(MK167="","",MK166+MM166-MK167)</f>
        <v/>
      </c>
      <c r="MM167" s="44"/>
      <c r="MN167" s="43"/>
      <c r="MO167" s="43" t="str">
        <f>IF(MG167="","",MO166)</f>
        <v/>
      </c>
      <c r="MP167" s="44" t="str">
        <f t="shared" si="895"/>
        <v/>
      </c>
      <c r="MQ167" s="45" t="str">
        <f t="shared" si="896"/>
        <v/>
      </c>
      <c r="MR167" s="35"/>
      <c r="MS167" s="27"/>
      <c r="MT167" s="51" t="str">
        <f t="shared" si="851"/>
        <v/>
      </c>
      <c r="MU167" s="44"/>
      <c r="MV167" s="44" t="str">
        <f>IF(MU167="","",MU167-MU166)</f>
        <v/>
      </c>
      <c r="MW167" s="44"/>
      <c r="MX167" s="44" t="str">
        <f>IF(MW167="","",MW167-MW166)</f>
        <v/>
      </c>
      <c r="MY167" s="44"/>
      <c r="MZ167" s="44" t="str">
        <f>IF(MY167="","",MY166+NA166-MY167)</f>
        <v/>
      </c>
      <c r="NA167" s="44"/>
      <c r="NB167" s="43"/>
      <c r="NC167" s="43" t="str">
        <f>IF(MU167="","",NC166)</f>
        <v/>
      </c>
      <c r="ND167" s="44" t="str">
        <f t="shared" si="897"/>
        <v/>
      </c>
      <c r="NE167" s="45" t="str">
        <f t="shared" si="898"/>
        <v/>
      </c>
      <c r="NF167" s="35"/>
      <c r="NG167" s="27"/>
      <c r="NH167" s="51" t="str">
        <f t="shared" si="858"/>
        <v/>
      </c>
      <c r="NI167" s="44"/>
      <c r="NJ167" s="44" t="str">
        <f>IF(NI167="","",NI167-NI166)</f>
        <v/>
      </c>
      <c r="NK167" s="44"/>
      <c r="NL167" s="44" t="str">
        <f>IF(NK167="","",NK167-NK166)</f>
        <v/>
      </c>
      <c r="NM167" s="44"/>
      <c r="NN167" s="44" t="str">
        <f>IF(NM167="","",NM166+NO166-NM167)</f>
        <v/>
      </c>
      <c r="NO167" s="44"/>
      <c r="NP167" s="43"/>
      <c r="NQ167" s="43" t="str">
        <f>IF(NI167="","",NQ166)</f>
        <v/>
      </c>
      <c r="NR167" s="44" t="str">
        <f t="shared" si="899"/>
        <v/>
      </c>
      <c r="NS167" s="45" t="str">
        <f t="shared" si="900"/>
        <v/>
      </c>
      <c r="NT167" s="35"/>
    </row>
    <row r="168" spans="1:384" ht="15" customHeight="1" thickTop="1" x14ac:dyDescent="0.2">
      <c r="A168" s="38"/>
      <c r="B168" s="39"/>
      <c r="C168" s="40"/>
      <c r="D168" s="40"/>
      <c r="E168" s="41"/>
      <c r="F168" s="41"/>
      <c r="G168" s="40"/>
      <c r="H168" s="42"/>
      <c r="I168" s="44"/>
      <c r="J168" s="44" t="str">
        <f>IF(I168="","",I168-I167)</f>
        <v/>
      </c>
      <c r="K168" s="44"/>
      <c r="L168" s="44" t="str">
        <f>IF(K168="","",K168-K167)</f>
        <v/>
      </c>
      <c r="M168" s="44"/>
      <c r="N168" s="44" t="str">
        <f>IF(M168="","",M167+O167-M168)</f>
        <v/>
      </c>
      <c r="O168" s="44"/>
      <c r="P168" s="43"/>
      <c r="Q168" s="43" t="str">
        <f>IF(I168="","",Q167)</f>
        <v/>
      </c>
      <c r="R168" s="44" t="str">
        <f t="shared" si="869"/>
        <v/>
      </c>
      <c r="S168" s="45" t="str">
        <f t="shared" si="870"/>
        <v/>
      </c>
      <c r="T168" s="35"/>
      <c r="U168" s="27"/>
      <c r="V168" s="46"/>
      <c r="W168" s="67"/>
      <c r="X168" s="44" t="str">
        <f>IF(W168="","",W168-W167)</f>
        <v/>
      </c>
      <c r="Y168" s="44"/>
      <c r="Z168" s="44" t="str">
        <f>IF(Y168="","",Y168-Y167)</f>
        <v/>
      </c>
      <c r="AA168" s="44"/>
      <c r="AB168" s="44" t="str">
        <f>IF(AA168="","",AA167+AC167-AA168)</f>
        <v/>
      </c>
      <c r="AC168" s="44"/>
      <c r="AD168" s="44"/>
      <c r="AE168" s="44"/>
      <c r="AF168" s="44" t="str">
        <f t="shared" si="871"/>
        <v/>
      </c>
      <c r="AG168" s="45" t="str">
        <f t="shared" si="872"/>
        <v/>
      </c>
      <c r="AH168" s="35"/>
      <c r="AI168" s="27"/>
      <c r="AJ168" s="46"/>
      <c r="AK168" s="44"/>
      <c r="AL168" s="44" t="str">
        <f>IF(AK168="","",AK168-AK167)</f>
        <v/>
      </c>
      <c r="AM168" s="44"/>
      <c r="AN168" s="44" t="str">
        <f>IF(AM168="","",AM168-AM167)</f>
        <v/>
      </c>
      <c r="AO168" s="44"/>
      <c r="AP168" s="44" t="str">
        <f>IF(AO168="","",AO167+AQ167-AO168)</f>
        <v/>
      </c>
      <c r="AQ168" s="44"/>
      <c r="AR168" s="44"/>
      <c r="AS168" s="44"/>
      <c r="AT168" s="44" t="str">
        <f t="shared" si="873"/>
        <v/>
      </c>
      <c r="AU168" s="45" t="str">
        <f t="shared" si="874"/>
        <v/>
      </c>
      <c r="AV168" s="35"/>
      <c r="AW168" s="27"/>
      <c r="AX168" s="46"/>
      <c r="AY168" s="44"/>
      <c r="AZ168" s="44" t="str">
        <f>IF(AY168="","",AY168-AY167)</f>
        <v/>
      </c>
      <c r="BA168" s="44"/>
      <c r="BB168" s="44" t="str">
        <f>IF(BA168="","",BA168-BA167)</f>
        <v/>
      </c>
      <c r="BC168" s="44"/>
      <c r="BD168" s="44" t="str">
        <f>IF(BC168="","",BC167+BE167-BC168)</f>
        <v/>
      </c>
      <c r="BE168" s="44"/>
      <c r="BF168" s="44"/>
      <c r="BG168" s="44"/>
      <c r="BH168" s="44" t="str">
        <f t="shared" si="875"/>
        <v/>
      </c>
      <c r="BI168" s="45" t="str">
        <f t="shared" si="876"/>
        <v/>
      </c>
      <c r="BJ168" s="35"/>
      <c r="BK168" s="50"/>
      <c r="BL168" s="46"/>
      <c r="BM168" s="44">
        <v>11549</v>
      </c>
      <c r="BN168" s="44">
        <f t="shared" si="691"/>
        <v>54</v>
      </c>
      <c r="BO168" s="44">
        <v>337</v>
      </c>
      <c r="BP168" s="44">
        <f t="shared" si="692"/>
        <v>2</v>
      </c>
      <c r="BQ168" s="44">
        <v>11</v>
      </c>
      <c r="BR168" s="44">
        <f t="shared" si="693"/>
        <v>1</v>
      </c>
      <c r="BS168" s="43"/>
      <c r="BT168" s="60" t="str">
        <f t="shared" si="694"/>
        <v>雪見イヤホン</v>
      </c>
      <c r="BU168" s="67">
        <f t="shared" si="695"/>
        <v>1100</v>
      </c>
      <c r="BV168" s="43">
        <f t="shared" si="696"/>
        <v>1100</v>
      </c>
      <c r="BW168" s="45">
        <f t="shared" si="697"/>
        <v>0.20370370370370369</v>
      </c>
      <c r="BX168" s="44"/>
      <c r="BY168" s="27"/>
      <c r="BZ168" s="46"/>
      <c r="CA168" s="44">
        <v>3115</v>
      </c>
      <c r="CB168" s="44">
        <f t="shared" si="698"/>
        <v>22</v>
      </c>
      <c r="CC168" s="44">
        <v>83</v>
      </c>
      <c r="CD168" s="44">
        <f t="shared" si="699"/>
        <v>1</v>
      </c>
      <c r="CE168" s="44">
        <v>17</v>
      </c>
      <c r="CF168" s="44">
        <f t="shared" si="700"/>
        <v>1</v>
      </c>
      <c r="CG168" s="43">
        <v>0</v>
      </c>
      <c r="CH168" s="60" t="str">
        <f t="shared" si="901"/>
        <v>モンチッチケース</v>
      </c>
      <c r="CI168" s="67">
        <f t="shared" si="901"/>
        <v>1000</v>
      </c>
      <c r="CJ168" s="43">
        <f t="shared" si="703"/>
        <v>1000</v>
      </c>
      <c r="CK168" s="45">
        <f t="shared" si="704"/>
        <v>0.45454545454545453</v>
      </c>
      <c r="CL168" s="44"/>
      <c r="CM168" s="27"/>
      <c r="CN168" s="46"/>
      <c r="CO168" s="44">
        <v>2124</v>
      </c>
      <c r="CP168" s="44">
        <f t="shared" si="705"/>
        <v>54</v>
      </c>
      <c r="CQ168" s="44">
        <v>55</v>
      </c>
      <c r="CR168" s="44">
        <f t="shared" si="706"/>
        <v>6</v>
      </c>
      <c r="CS168" s="44">
        <v>7</v>
      </c>
      <c r="CT168" s="44">
        <f t="shared" si="707"/>
        <v>6</v>
      </c>
      <c r="CU168" s="43">
        <v>0</v>
      </c>
      <c r="CV168" s="60" t="str">
        <f t="shared" si="867"/>
        <v>モンチッチがま口</v>
      </c>
      <c r="CW168" s="67">
        <f t="shared" si="868"/>
        <v>0</v>
      </c>
      <c r="CX168" s="43">
        <f t="shared" si="710"/>
        <v>0</v>
      </c>
      <c r="CY168" s="45">
        <f t="shared" si="711"/>
        <v>0</v>
      </c>
      <c r="CZ168" s="55" t="s">
        <v>1018</v>
      </c>
      <c r="DA168" s="58"/>
      <c r="DB168" s="46"/>
      <c r="DC168" s="44">
        <v>7967</v>
      </c>
      <c r="DD168" s="44">
        <f t="shared" si="712"/>
        <v>18</v>
      </c>
      <c r="DE168" s="44">
        <v>314</v>
      </c>
      <c r="DF168" s="44">
        <f t="shared" si="713"/>
        <v>2</v>
      </c>
      <c r="DG168" s="44">
        <v>19</v>
      </c>
      <c r="DH168" s="44">
        <f t="shared" si="714"/>
        <v>2</v>
      </c>
      <c r="DI168" s="43">
        <v>0</v>
      </c>
      <c r="DJ168" s="60" t="str">
        <f>IF(DC168="","",DJ164)</f>
        <v>サンリオリボンポーチ</v>
      </c>
      <c r="DK168" s="67">
        <f>IF(DD168="","",DK164)</f>
        <v>500</v>
      </c>
      <c r="DL168" s="43">
        <f t="shared" si="717"/>
        <v>1000</v>
      </c>
      <c r="DM168" s="45">
        <f t="shared" si="718"/>
        <v>0.55555555555555558</v>
      </c>
      <c r="DN168" s="44"/>
      <c r="DO168" s="27"/>
      <c r="DP168" s="46"/>
      <c r="DQ168" s="44">
        <v>3996</v>
      </c>
      <c r="DR168" s="44">
        <f t="shared" si="719"/>
        <v>5</v>
      </c>
      <c r="DS168" s="44">
        <v>104</v>
      </c>
      <c r="DT168" s="44">
        <f t="shared" si="720"/>
        <v>0</v>
      </c>
      <c r="DU168" s="44">
        <v>19</v>
      </c>
      <c r="DV168" s="44">
        <f t="shared" si="721"/>
        <v>0</v>
      </c>
      <c r="DW168" s="43">
        <v>0</v>
      </c>
      <c r="DX168" s="60" t="str">
        <f t="shared" si="904"/>
        <v>ジャグラーサウンドボタン</v>
      </c>
      <c r="DY168" s="67">
        <f t="shared" si="903"/>
        <v>660</v>
      </c>
      <c r="DZ168" s="43">
        <f t="shared" si="724"/>
        <v>0</v>
      </c>
      <c r="EA168" s="45">
        <f t="shared" si="725"/>
        <v>0</v>
      </c>
      <c r="EB168" s="44"/>
      <c r="EC168" s="27"/>
      <c r="ED168" s="46"/>
      <c r="EE168" s="44"/>
      <c r="EF168" s="44" t="str">
        <f>IF(EE168="","",EE168-EE167)</f>
        <v/>
      </c>
      <c r="EG168" s="44"/>
      <c r="EH168" s="44" t="str">
        <f>IF(EG168="","",EG168-EG167)</f>
        <v/>
      </c>
      <c r="EI168" s="44"/>
      <c r="EJ168" s="44" t="str">
        <f>IF(EI168="","",EI167+EK167-EI168)</f>
        <v/>
      </c>
      <c r="EK168" s="44"/>
      <c r="EL168" s="43"/>
      <c r="EM168" s="43" t="str">
        <f>IF(EE168="","",EM167)</f>
        <v/>
      </c>
      <c r="EN168" s="44" t="str">
        <f t="shared" si="877"/>
        <v/>
      </c>
      <c r="EO168" s="45" t="str">
        <f t="shared" si="878"/>
        <v/>
      </c>
      <c r="EP168" s="35"/>
      <c r="EQ168" s="27"/>
      <c r="ER168" s="46"/>
      <c r="ES168" s="44"/>
      <c r="ET168" s="44" t="str">
        <f>IF(ES168="","",ES168-ES167)</f>
        <v/>
      </c>
      <c r="EU168" s="44"/>
      <c r="EV168" s="44" t="str">
        <f>IF(EU168="","",EU168-EU167)</f>
        <v/>
      </c>
      <c r="EW168" s="44"/>
      <c r="EX168" s="44" t="str">
        <f>IF(EW168="","",EW167+EY167-EW168)</f>
        <v/>
      </c>
      <c r="EY168" s="44"/>
      <c r="EZ168" s="43"/>
      <c r="FA168" s="43" t="str">
        <f>IF(ES168="","",FA167)</f>
        <v/>
      </c>
      <c r="FB168" s="44" t="str">
        <f t="shared" si="879"/>
        <v/>
      </c>
      <c r="FC168" s="45" t="str">
        <f t="shared" si="880"/>
        <v/>
      </c>
      <c r="FD168" s="35"/>
      <c r="FF168" s="46"/>
      <c r="FG168" s="44"/>
      <c r="FH168" s="44" t="str">
        <f>IF(FG168="","",FG168-FG167)</f>
        <v/>
      </c>
      <c r="FI168" s="44"/>
      <c r="FJ168" s="44" t="str">
        <f>IF(FI168="","",FI168-FI167)</f>
        <v/>
      </c>
      <c r="FK168" s="44"/>
      <c r="FL168" s="44" t="str">
        <f>IF(FK168="","",FK167+FM167-FK168)</f>
        <v/>
      </c>
      <c r="FM168" s="44"/>
      <c r="FN168" s="43"/>
      <c r="FO168" s="43" t="str">
        <f>IF(FG168="","",FO167)</f>
        <v/>
      </c>
      <c r="FP168" s="44" t="str">
        <f t="shared" si="881"/>
        <v/>
      </c>
      <c r="FQ168" s="45" t="str">
        <f t="shared" si="882"/>
        <v/>
      </c>
      <c r="FR168" s="35"/>
      <c r="FT168" s="46"/>
      <c r="FU168" s="44"/>
      <c r="FV168" s="44" t="str">
        <f>IF(FU168="","",FU168-FU167)</f>
        <v/>
      </c>
      <c r="FW168" s="44"/>
      <c r="FX168" s="44" t="str">
        <f>IF(FW168="","",FW168-FW167)</f>
        <v/>
      </c>
      <c r="FY168" s="44"/>
      <c r="FZ168" s="44" t="str">
        <f>IF(FY168="","",FY167+GA167-FY168)</f>
        <v/>
      </c>
      <c r="GA168" s="44"/>
      <c r="GB168" s="43"/>
      <c r="GC168" s="43" t="str">
        <f>IF(FU168="","",GC167)</f>
        <v/>
      </c>
      <c r="GD168" s="44" t="str">
        <f t="shared" si="883"/>
        <v/>
      </c>
      <c r="GE168" s="45" t="str">
        <f t="shared" si="884"/>
        <v/>
      </c>
      <c r="GF168" s="35"/>
      <c r="GH168" s="46"/>
      <c r="GI168" s="44"/>
      <c r="GJ168" s="44" t="str">
        <f>IF(GI168="","",GI168-GI167)</f>
        <v/>
      </c>
      <c r="GK168" s="44"/>
      <c r="GL168" s="44" t="str">
        <f>IF(GK168="","",GK168-GK167)</f>
        <v/>
      </c>
      <c r="GM168" s="44"/>
      <c r="GN168" s="44" t="str">
        <f>IF(GM168="","",GM167+GO167-GM168)</f>
        <v/>
      </c>
      <c r="GO168" s="44"/>
      <c r="GP168" s="43"/>
      <c r="GQ168" s="43" t="str">
        <f>IF(GI168="","",GQ167)</f>
        <v/>
      </c>
      <c r="GR168" s="44" t="str">
        <f t="shared" si="885"/>
        <v/>
      </c>
      <c r="GS168" s="45" t="str">
        <f t="shared" si="886"/>
        <v/>
      </c>
      <c r="GT168" s="35"/>
      <c r="GU168" s="27"/>
      <c r="GV168" s="46"/>
      <c r="GW168" s="44"/>
      <c r="GX168" s="44" t="str">
        <f>IF(GW168="","",GW168-GW167)</f>
        <v/>
      </c>
      <c r="GY168" s="44"/>
      <c r="GZ168" s="44" t="str">
        <f>IF(GY168="","",GY168-GY167)</f>
        <v/>
      </c>
      <c r="HA168" s="44"/>
      <c r="HB168" s="44" t="str">
        <f>IF(HA168="","",HA167+HC167-HA168)</f>
        <v/>
      </c>
      <c r="HC168" s="44"/>
      <c r="HD168" s="43"/>
      <c r="HE168" s="43" t="str">
        <f>IF(GW168="","",HE167)</f>
        <v/>
      </c>
      <c r="HF168" s="44" t="str">
        <f t="shared" si="887"/>
        <v/>
      </c>
      <c r="HG168" s="45" t="str">
        <f t="shared" si="888"/>
        <v/>
      </c>
      <c r="HH168" s="35"/>
      <c r="HJ168" s="46"/>
      <c r="HK168" s="44"/>
      <c r="HL168" s="44" t="str">
        <f>IF(HK168="","",HK168-HK167)</f>
        <v/>
      </c>
      <c r="HM168" s="44"/>
      <c r="HN168" s="44" t="str">
        <f>IF(HM168="","",HM168-HM167)</f>
        <v/>
      </c>
      <c r="HO168" s="44"/>
      <c r="HP168" s="44" t="str">
        <f>IF(HO168="","",HO167+HQ167-HO168)</f>
        <v/>
      </c>
      <c r="HQ168" s="44"/>
      <c r="HR168" s="43"/>
      <c r="HS168" s="43" t="str">
        <f>IF(HK168="","",HS167)</f>
        <v/>
      </c>
      <c r="HT168" s="44" t="str">
        <f t="shared" si="889"/>
        <v/>
      </c>
      <c r="HU168" s="45" t="str">
        <f t="shared" si="890"/>
        <v/>
      </c>
      <c r="HV168" s="35"/>
      <c r="HW168" s="61"/>
      <c r="HX168" s="46"/>
      <c r="HY168" s="44">
        <v>33013</v>
      </c>
      <c r="HZ168" s="44">
        <f t="shared" si="726"/>
        <v>384</v>
      </c>
      <c r="IA168" s="44"/>
      <c r="IB168" s="44" t="str">
        <f t="shared" si="727"/>
        <v/>
      </c>
      <c r="IC168" s="44">
        <v>3</v>
      </c>
      <c r="ID168" s="44">
        <f t="shared" si="728"/>
        <v>3</v>
      </c>
      <c r="IE168" s="43">
        <v>0</v>
      </c>
      <c r="IF168" s="60" t="s">
        <v>1021</v>
      </c>
      <c r="IG168" s="67">
        <v>1000</v>
      </c>
      <c r="IH168" s="43">
        <f t="shared" si="729"/>
        <v>3000</v>
      </c>
      <c r="II168" s="45">
        <f>IF(ID168="","",IH168/(HZ168*100))</f>
        <v>7.8125E-2</v>
      </c>
      <c r="IJ168" s="35"/>
      <c r="IL168" s="46"/>
      <c r="IM168" s="44">
        <v>1134</v>
      </c>
      <c r="IN168" s="44">
        <f t="shared" si="730"/>
        <v>19</v>
      </c>
      <c r="IO168" s="44">
        <v>38</v>
      </c>
      <c r="IP168" s="44">
        <f t="shared" si="731"/>
        <v>0</v>
      </c>
      <c r="IQ168" s="44">
        <v>9</v>
      </c>
      <c r="IR168" s="44">
        <f t="shared" si="732"/>
        <v>0</v>
      </c>
      <c r="IS168" s="43">
        <v>0</v>
      </c>
      <c r="IT168" s="60" t="str">
        <f t="shared" si="902"/>
        <v>サンリオデニムポーチ</v>
      </c>
      <c r="IU168" s="67">
        <f t="shared" si="902"/>
        <v>1300</v>
      </c>
      <c r="IV168" s="43">
        <f t="shared" si="735"/>
        <v>0</v>
      </c>
      <c r="IW168" s="45">
        <f t="shared" si="736"/>
        <v>0</v>
      </c>
      <c r="IX168" s="44"/>
      <c r="IY168" s="33"/>
      <c r="IZ168" s="46"/>
      <c r="JA168" s="44">
        <v>5703</v>
      </c>
      <c r="JB168" s="44">
        <f t="shared" si="737"/>
        <v>18</v>
      </c>
      <c r="JC168" s="44">
        <v>169</v>
      </c>
      <c r="JD168" s="44">
        <f t="shared" si="738"/>
        <v>1</v>
      </c>
      <c r="JE168" s="44">
        <v>12</v>
      </c>
      <c r="JF168" s="44">
        <f t="shared" si="739"/>
        <v>1</v>
      </c>
      <c r="JG168" s="43">
        <v>0</v>
      </c>
      <c r="JH168" s="60" t="str">
        <f t="shared" si="891"/>
        <v>ギャルキティマスコット</v>
      </c>
      <c r="JI168" s="67">
        <f t="shared" si="892"/>
        <v>500</v>
      </c>
      <c r="JJ168" s="43">
        <f t="shared" si="741"/>
        <v>500</v>
      </c>
      <c r="JK168" s="45">
        <f t="shared" si="742"/>
        <v>0.27777777777777779</v>
      </c>
      <c r="JL168" s="44"/>
      <c r="JM168" s="27"/>
      <c r="JN168" s="46"/>
      <c r="JO168" s="44">
        <v>6427</v>
      </c>
      <c r="JP168" s="44">
        <f t="shared" si="743"/>
        <v>34</v>
      </c>
      <c r="JQ168" s="44">
        <v>163</v>
      </c>
      <c r="JR168" s="44">
        <f t="shared" si="744"/>
        <v>2</v>
      </c>
      <c r="JS168" s="44">
        <v>15</v>
      </c>
      <c r="JT168" s="44">
        <f t="shared" si="745"/>
        <v>2</v>
      </c>
      <c r="JU168" s="43">
        <v>0</v>
      </c>
      <c r="JV168" s="60" t="str">
        <f t="shared" si="866"/>
        <v>ジャグラーイヤホン</v>
      </c>
      <c r="JW168" s="67">
        <f t="shared" si="865"/>
        <v>1100</v>
      </c>
      <c r="JX168" s="43">
        <f t="shared" si="747"/>
        <v>2200</v>
      </c>
      <c r="JY168" s="45">
        <f t="shared" si="748"/>
        <v>0.6470588235294118</v>
      </c>
      <c r="JZ168" s="44"/>
      <c r="KA168" s="61"/>
      <c r="KB168" s="46"/>
      <c r="KC168" s="44">
        <v>4783</v>
      </c>
      <c r="KD168" s="44">
        <f t="shared" si="749"/>
        <v>25</v>
      </c>
      <c r="KE168" s="44">
        <v>138</v>
      </c>
      <c r="KF168" s="44">
        <f t="shared" si="750"/>
        <v>5</v>
      </c>
      <c r="KG168" s="44">
        <v>19</v>
      </c>
      <c r="KH168" s="44">
        <f t="shared" si="751"/>
        <v>7</v>
      </c>
      <c r="KI168" s="43">
        <v>8</v>
      </c>
      <c r="KJ168" s="60" t="str">
        <f t="shared" si="752"/>
        <v>キティでかぱっちん</v>
      </c>
      <c r="KK168" s="67">
        <f t="shared" si="753"/>
        <v>0</v>
      </c>
      <c r="KL168" s="43">
        <f t="shared" si="754"/>
        <v>0</v>
      </c>
      <c r="KM168" s="45">
        <f t="shared" si="755"/>
        <v>0</v>
      </c>
      <c r="KN168" s="44" t="s">
        <v>1022</v>
      </c>
      <c r="KO168" s="27"/>
      <c r="KP168" s="46"/>
      <c r="KQ168" s="44">
        <v>6595</v>
      </c>
      <c r="KR168" s="44">
        <f t="shared" si="756"/>
        <v>57</v>
      </c>
      <c r="KS168" s="44">
        <v>137</v>
      </c>
      <c r="KT168" s="44">
        <f t="shared" si="757"/>
        <v>0</v>
      </c>
      <c r="KU168" s="44">
        <v>15</v>
      </c>
      <c r="KV168" s="44">
        <f t="shared" si="758"/>
        <v>1</v>
      </c>
      <c r="KW168" s="43">
        <v>0</v>
      </c>
      <c r="KX168" s="60" t="str">
        <f t="shared" si="759"/>
        <v>モンチッチマスコット2</v>
      </c>
      <c r="KY168" s="67">
        <f t="shared" si="760"/>
        <v>539</v>
      </c>
      <c r="KZ168" s="43">
        <f t="shared" si="761"/>
        <v>539</v>
      </c>
      <c r="LA168" s="45">
        <f t="shared" si="762"/>
        <v>9.456140350877193E-2</v>
      </c>
      <c r="LB168" s="44"/>
      <c r="LC168" s="27"/>
      <c r="LD168" s="51" t="str">
        <f>IF(A154="","",A154)</f>
        <v/>
      </c>
      <c r="LE168" s="43"/>
      <c r="LF168" s="93" t="str">
        <f>IF(LE168="","",LE168-LE165)</f>
        <v/>
      </c>
      <c r="LG168" s="43"/>
      <c r="LH168" s="43" t="str">
        <f t="shared" ref="LH168:LH188" si="905">IF(LG168="","",LG168-LG165)</f>
        <v/>
      </c>
      <c r="LI168" s="43"/>
      <c r="LJ168" s="87" t="str">
        <f t="shared" ref="LJ168:LJ188" si="906">IF(LI168="","",LI165+LK165-LI168)</f>
        <v/>
      </c>
      <c r="LK168" s="43"/>
      <c r="LL168" s="64" t="str">
        <f>IF(LE168="","",LL165)</f>
        <v/>
      </c>
      <c r="LM168" s="47" t="str">
        <f>IF(LF168="","",LM165)</f>
        <v/>
      </c>
      <c r="LN168" s="87" t="str">
        <f t="shared" ref="LN168:LN194" si="907">IF(LI168="","",LJ168*LM168)</f>
        <v/>
      </c>
      <c r="LO168" s="54"/>
      <c r="LP168" s="35"/>
      <c r="LQ168" s="27"/>
      <c r="LR168" s="46"/>
      <c r="LS168" s="44"/>
      <c r="LT168" s="44" t="str">
        <f>IF(LS168="","",LS168-LS167)</f>
        <v/>
      </c>
      <c r="LU168" s="44"/>
      <c r="LV168" s="44" t="str">
        <f>IF(LU168="","",LU168-LU167)</f>
        <v/>
      </c>
      <c r="LW168" s="44"/>
      <c r="LX168" s="44" t="str">
        <f>IF(LW168="","",LW167+LY167-LW168)</f>
        <v/>
      </c>
      <c r="LY168" s="44"/>
      <c r="LZ168" s="43"/>
      <c r="MA168" s="43" t="str">
        <f>IF(LS168="","",MA167)</f>
        <v/>
      </c>
      <c r="MB168" s="44" t="str">
        <f t="shared" si="893"/>
        <v/>
      </c>
      <c r="MC168" s="45" t="str">
        <f t="shared" si="894"/>
        <v/>
      </c>
      <c r="MD168" s="35"/>
      <c r="ME168" s="27"/>
      <c r="MF168" s="46"/>
      <c r="MG168" s="44"/>
      <c r="MH168" s="44" t="str">
        <f>IF(MG168="","",MG168-MG167)</f>
        <v/>
      </c>
      <c r="MI168" s="44"/>
      <c r="MJ168" s="44" t="str">
        <f>IF(MI168="","",MI168-MI167)</f>
        <v/>
      </c>
      <c r="MK168" s="44"/>
      <c r="ML168" s="44" t="str">
        <f>IF(MK168="","",MK167+MM167-MK168)</f>
        <v/>
      </c>
      <c r="MM168" s="44"/>
      <c r="MN168" s="43"/>
      <c r="MO168" s="43" t="str">
        <f>IF(MG168="","",MO167)</f>
        <v/>
      </c>
      <c r="MP168" s="44" t="str">
        <f t="shared" si="895"/>
        <v/>
      </c>
      <c r="MQ168" s="45" t="str">
        <f t="shared" si="896"/>
        <v/>
      </c>
      <c r="MR168" s="35"/>
      <c r="MS168" s="27"/>
      <c r="MT168" s="46"/>
      <c r="MU168" s="44"/>
      <c r="MV168" s="44" t="str">
        <f>IF(MU168="","",MU168-MU167)</f>
        <v/>
      </c>
      <c r="MW168" s="44"/>
      <c r="MX168" s="44" t="str">
        <f>IF(MW168="","",MW168-MW167)</f>
        <v/>
      </c>
      <c r="MY168" s="44"/>
      <c r="MZ168" s="44" t="str">
        <f>IF(MY168="","",MY167+NA167-MY168)</f>
        <v/>
      </c>
      <c r="NA168" s="44"/>
      <c r="NB168" s="43"/>
      <c r="NC168" s="43" t="str">
        <f>IF(MU168="","",NC167)</f>
        <v/>
      </c>
      <c r="ND168" s="44" t="str">
        <f t="shared" si="897"/>
        <v/>
      </c>
      <c r="NE168" s="45" t="str">
        <f t="shared" si="898"/>
        <v/>
      </c>
      <c r="NF168" s="35"/>
      <c r="NG168" s="27"/>
      <c r="NH168" s="46"/>
      <c r="NI168" s="44"/>
      <c r="NJ168" s="44" t="str">
        <f>IF(NI168="","",NI168-NI167)</f>
        <v/>
      </c>
      <c r="NK168" s="44"/>
      <c r="NL168" s="44" t="str">
        <f>IF(NK168="","",NK168-NK167)</f>
        <v/>
      </c>
      <c r="NM168" s="44"/>
      <c r="NN168" s="44" t="str">
        <f>IF(NM168="","",NM167+NO167-NM168)</f>
        <v/>
      </c>
      <c r="NO168" s="44"/>
      <c r="NP168" s="43"/>
      <c r="NQ168" s="43" t="str">
        <f>IF(NI168="","",NQ167)</f>
        <v/>
      </c>
      <c r="NR168" s="44" t="str">
        <f t="shared" si="899"/>
        <v/>
      </c>
      <c r="NS168" s="45" t="str">
        <f t="shared" si="900"/>
        <v/>
      </c>
      <c r="NT168" s="35"/>
    </row>
    <row r="169" spans="1:384" x14ac:dyDescent="0.2">
      <c r="A169" s="38"/>
      <c r="B169" s="39"/>
      <c r="C169" s="40"/>
      <c r="D169" s="40"/>
      <c r="E169" s="41"/>
      <c r="F169" s="41"/>
      <c r="G169" s="40"/>
      <c r="H169" s="42"/>
      <c r="I169" s="44"/>
      <c r="J169" s="44" t="str">
        <f>IF(I169="","",I169-I168)</f>
        <v/>
      </c>
      <c r="K169" s="44"/>
      <c r="L169" s="44" t="str">
        <f>IF(K169="","",K169-K168)</f>
        <v/>
      </c>
      <c r="M169" s="44"/>
      <c r="N169" s="44" t="str">
        <f>IF(M169="","",M168+O168-M169)</f>
        <v/>
      </c>
      <c r="O169" s="44"/>
      <c r="P169" s="43"/>
      <c r="Q169" s="43" t="str">
        <f>IF(I169="","",Q168)</f>
        <v/>
      </c>
      <c r="R169" s="44" t="str">
        <f t="shared" si="869"/>
        <v/>
      </c>
      <c r="S169" s="45" t="str">
        <f t="shared" si="870"/>
        <v/>
      </c>
      <c r="T169" s="35"/>
      <c r="U169" s="27"/>
      <c r="V169" s="46"/>
      <c r="W169" s="67"/>
      <c r="X169" s="44" t="str">
        <f>IF(W169="","",W169-W168)</f>
        <v/>
      </c>
      <c r="Y169" s="44"/>
      <c r="Z169" s="44" t="str">
        <f>IF(Y169="","",Y169-Y168)</f>
        <v/>
      </c>
      <c r="AA169" s="44"/>
      <c r="AB169" s="44" t="str">
        <f>IF(AA169="","",AA168+AC168-AA169)</f>
        <v/>
      </c>
      <c r="AC169" s="44"/>
      <c r="AD169" s="44"/>
      <c r="AE169" s="44"/>
      <c r="AF169" s="44" t="str">
        <f t="shared" si="871"/>
        <v/>
      </c>
      <c r="AG169" s="45" t="str">
        <f t="shared" si="872"/>
        <v/>
      </c>
      <c r="AH169" s="35"/>
      <c r="AI169" s="27"/>
      <c r="AJ169" s="46"/>
      <c r="AK169" s="44"/>
      <c r="AL169" s="44" t="str">
        <f>IF(AK169="","",AK169-AK168)</f>
        <v/>
      </c>
      <c r="AM169" s="44"/>
      <c r="AN169" s="44" t="str">
        <f>IF(AM169="","",AM169-AM168)</f>
        <v/>
      </c>
      <c r="AO169" s="44"/>
      <c r="AP169" s="44" t="str">
        <f>IF(AO169="","",AO168+AQ168-AO169)</f>
        <v/>
      </c>
      <c r="AQ169" s="44"/>
      <c r="AR169" s="44"/>
      <c r="AS169" s="44"/>
      <c r="AT169" s="44" t="str">
        <f t="shared" si="873"/>
        <v/>
      </c>
      <c r="AU169" s="45" t="str">
        <f t="shared" si="874"/>
        <v/>
      </c>
      <c r="AV169" s="35"/>
      <c r="AW169" s="27"/>
      <c r="AX169" s="46"/>
      <c r="AY169" s="44"/>
      <c r="AZ169" s="44" t="str">
        <f>IF(AY169="","",AY169-AY168)</f>
        <v/>
      </c>
      <c r="BA169" s="44"/>
      <c r="BB169" s="44" t="str">
        <f>IF(BA169="","",BA169-BA168)</f>
        <v/>
      </c>
      <c r="BC169" s="44"/>
      <c r="BD169" s="44" t="str">
        <f>IF(BC169="","",BC168+BE168-BC169)</f>
        <v/>
      </c>
      <c r="BE169" s="44"/>
      <c r="BF169" s="44"/>
      <c r="BG169" s="44"/>
      <c r="BH169" s="44" t="str">
        <f t="shared" si="875"/>
        <v/>
      </c>
      <c r="BI169" s="45" t="str">
        <f t="shared" si="876"/>
        <v/>
      </c>
      <c r="BJ169" s="35"/>
      <c r="BK169" s="50"/>
      <c r="BL169" s="46"/>
      <c r="BM169" s="44">
        <v>13404</v>
      </c>
      <c r="BN169" s="44">
        <f t="shared" si="691"/>
        <v>69</v>
      </c>
      <c r="BO169" s="44">
        <v>717</v>
      </c>
      <c r="BP169" s="44">
        <f t="shared" si="692"/>
        <v>9</v>
      </c>
      <c r="BQ169" s="44">
        <v>18</v>
      </c>
      <c r="BR169" s="44">
        <f t="shared" si="693"/>
        <v>0</v>
      </c>
      <c r="BS169" s="25"/>
      <c r="BT169" s="60" t="str">
        <f t="shared" si="694"/>
        <v>ラブブマスコット</v>
      </c>
      <c r="BU169" s="67">
        <f t="shared" si="695"/>
        <v>250</v>
      </c>
      <c r="BV169" s="44">
        <f t="shared" si="696"/>
        <v>0</v>
      </c>
      <c r="BW169" s="45">
        <f t="shared" si="697"/>
        <v>0</v>
      </c>
      <c r="BX169" s="35"/>
      <c r="BY169" s="27"/>
      <c r="BZ169" s="46"/>
      <c r="CA169" s="44">
        <v>3472</v>
      </c>
      <c r="CB169" s="44">
        <f t="shared" si="698"/>
        <v>51</v>
      </c>
      <c r="CC169" s="44">
        <v>119</v>
      </c>
      <c r="CD169" s="44">
        <f t="shared" si="699"/>
        <v>0</v>
      </c>
      <c r="CE169" s="44">
        <v>10</v>
      </c>
      <c r="CF169" s="44">
        <f t="shared" si="700"/>
        <v>10</v>
      </c>
      <c r="CG169" s="25">
        <v>0</v>
      </c>
      <c r="CH169" s="60" t="str">
        <f t="shared" si="901"/>
        <v>ゲームアーク</v>
      </c>
      <c r="CI169" s="67">
        <f t="shared" si="901"/>
        <v>0</v>
      </c>
      <c r="CJ169" s="44">
        <f t="shared" si="703"/>
        <v>0</v>
      </c>
      <c r="CK169" s="45">
        <f t="shared" si="704"/>
        <v>0</v>
      </c>
      <c r="CL169" s="35"/>
      <c r="CM169" s="27"/>
      <c r="CN169" s="46"/>
      <c r="CO169" s="44">
        <v>4646</v>
      </c>
      <c r="CP169" s="44">
        <f t="shared" si="705"/>
        <v>92</v>
      </c>
      <c r="CQ169" s="44">
        <v>146</v>
      </c>
      <c r="CR169" s="44">
        <f t="shared" si="706"/>
        <v>10</v>
      </c>
      <c r="CS169" s="44">
        <v>9</v>
      </c>
      <c r="CT169" s="44">
        <f t="shared" si="707"/>
        <v>2</v>
      </c>
      <c r="CU169" s="25">
        <v>1</v>
      </c>
      <c r="CV169" s="60" t="str">
        <f t="shared" si="867"/>
        <v>サンリオボアバンスクリップ</v>
      </c>
      <c r="CW169" s="67">
        <f t="shared" si="868"/>
        <v>1100</v>
      </c>
      <c r="CX169" s="44">
        <f t="shared" si="710"/>
        <v>2200</v>
      </c>
      <c r="CY169" s="45">
        <f t="shared" si="711"/>
        <v>0.2391304347826087</v>
      </c>
      <c r="CZ169" s="35"/>
      <c r="DA169" s="58"/>
      <c r="DB169" s="46"/>
      <c r="DC169" s="44">
        <v>9558</v>
      </c>
      <c r="DD169" s="44">
        <f t="shared" si="712"/>
        <v>30</v>
      </c>
      <c r="DE169" s="44">
        <v>460</v>
      </c>
      <c r="DF169" s="44">
        <f t="shared" si="713"/>
        <v>0</v>
      </c>
      <c r="DG169" s="44">
        <v>7</v>
      </c>
      <c r="DH169" s="44">
        <f t="shared" si="714"/>
        <v>0</v>
      </c>
      <c r="DI169" s="25">
        <v>3</v>
      </c>
      <c r="DJ169" s="60" t="str">
        <f>IF(DC169="","",DJ165)</f>
        <v>サンリオボアバンスクリップ</v>
      </c>
      <c r="DK169" s="67">
        <f>IF(DD169="","",DK165)</f>
        <v>1100</v>
      </c>
      <c r="DL169" s="44">
        <f t="shared" si="717"/>
        <v>0</v>
      </c>
      <c r="DM169" s="45">
        <f t="shared" si="718"/>
        <v>0</v>
      </c>
      <c r="DN169" s="35"/>
      <c r="DO169" s="27"/>
      <c r="DP169" s="46"/>
      <c r="DQ169" s="44">
        <v>3847</v>
      </c>
      <c r="DR169" s="44">
        <f t="shared" si="719"/>
        <v>13</v>
      </c>
      <c r="DS169" s="44">
        <v>125</v>
      </c>
      <c r="DT169" s="44">
        <f t="shared" si="720"/>
        <v>1</v>
      </c>
      <c r="DU169" s="44">
        <v>9</v>
      </c>
      <c r="DV169" s="44">
        <f t="shared" si="721"/>
        <v>2</v>
      </c>
      <c r="DW169" s="25">
        <v>-2</v>
      </c>
      <c r="DX169" s="60" t="str">
        <f t="shared" si="904"/>
        <v>モンチッチマスコット</v>
      </c>
      <c r="DY169" s="67">
        <f t="shared" si="903"/>
        <v>0</v>
      </c>
      <c r="DZ169" s="44">
        <f t="shared" si="724"/>
        <v>0</v>
      </c>
      <c r="EA169" s="45">
        <f t="shared" si="725"/>
        <v>0</v>
      </c>
      <c r="EB169" s="35" t="s">
        <v>1020</v>
      </c>
      <c r="EC169" s="27"/>
      <c r="ED169" s="46"/>
      <c r="EE169" s="44"/>
      <c r="EF169" s="44" t="str">
        <f>IF(EE169="","",EE169-EE168)</f>
        <v/>
      </c>
      <c r="EG169" s="44"/>
      <c r="EH169" s="44" t="str">
        <f>IF(EG169="","",EG169-EG168)</f>
        <v/>
      </c>
      <c r="EI169" s="44"/>
      <c r="EJ169" s="44" t="str">
        <f>IF(EI169="","",EI168+EK168-EI169)</f>
        <v/>
      </c>
      <c r="EK169" s="44"/>
      <c r="EL169" s="43"/>
      <c r="EM169" s="43" t="str">
        <f>IF(EE169="","",EM168)</f>
        <v/>
      </c>
      <c r="EN169" s="44" t="str">
        <f t="shared" si="877"/>
        <v/>
      </c>
      <c r="EO169" s="45" t="str">
        <f t="shared" si="878"/>
        <v/>
      </c>
      <c r="EP169" s="35"/>
      <c r="EQ169" s="27"/>
      <c r="ER169" s="46"/>
      <c r="ES169" s="44"/>
      <c r="ET169" s="44" t="str">
        <f>IF(ES169="","",ES169-ES168)</f>
        <v/>
      </c>
      <c r="EU169" s="44"/>
      <c r="EV169" s="44" t="str">
        <f>IF(EU169="","",EU169-EU168)</f>
        <v/>
      </c>
      <c r="EW169" s="44"/>
      <c r="EX169" s="44" t="str">
        <f>IF(EW169="","",EW168+EY168-EW169)</f>
        <v/>
      </c>
      <c r="EY169" s="44"/>
      <c r="EZ169" s="43"/>
      <c r="FA169" s="43" t="str">
        <f>IF(ES169="","",FA168)</f>
        <v/>
      </c>
      <c r="FB169" s="44" t="str">
        <f t="shared" si="879"/>
        <v/>
      </c>
      <c r="FC169" s="45" t="str">
        <f t="shared" si="880"/>
        <v/>
      </c>
      <c r="FD169" s="35"/>
      <c r="FF169" s="46"/>
      <c r="FG169" s="44"/>
      <c r="FH169" s="44" t="str">
        <f>IF(FG169="","",FG169-FG168)</f>
        <v/>
      </c>
      <c r="FI169" s="44"/>
      <c r="FJ169" s="44" t="str">
        <f>IF(FI169="","",FI169-FI168)</f>
        <v/>
      </c>
      <c r="FK169" s="44"/>
      <c r="FL169" s="44" t="str">
        <f>IF(FK169="","",FK168+FM168-FK169)</f>
        <v/>
      </c>
      <c r="FM169" s="44"/>
      <c r="FN169" s="43"/>
      <c r="FO169" s="43" t="str">
        <f>IF(FG169="","",FO168)</f>
        <v/>
      </c>
      <c r="FP169" s="44" t="str">
        <f t="shared" si="881"/>
        <v/>
      </c>
      <c r="FQ169" s="45" t="str">
        <f t="shared" si="882"/>
        <v/>
      </c>
      <c r="FR169" s="35"/>
      <c r="FT169" s="46"/>
      <c r="FU169" s="44"/>
      <c r="FV169" s="44" t="str">
        <f>IF(FU169="","",FU169-FU168)</f>
        <v/>
      </c>
      <c r="FW169" s="44"/>
      <c r="FX169" s="44" t="str">
        <f>IF(FW169="","",FW169-FW168)</f>
        <v/>
      </c>
      <c r="FY169" s="44"/>
      <c r="FZ169" s="44" t="str">
        <f>IF(FY169="","",FY168+GA168-FY169)</f>
        <v/>
      </c>
      <c r="GA169" s="44"/>
      <c r="GB169" s="43"/>
      <c r="GC169" s="43" t="str">
        <f>IF(FU169="","",GC168)</f>
        <v/>
      </c>
      <c r="GD169" s="44" t="str">
        <f t="shared" si="883"/>
        <v/>
      </c>
      <c r="GE169" s="45" t="str">
        <f t="shared" si="884"/>
        <v/>
      </c>
      <c r="GF169" s="35"/>
      <c r="GH169" s="46"/>
      <c r="GI169" s="44"/>
      <c r="GJ169" s="44" t="str">
        <f>IF(GI169="","",GI169-GI168)</f>
        <v/>
      </c>
      <c r="GK169" s="44"/>
      <c r="GL169" s="44" t="str">
        <f>IF(GK169="","",GK169-GK168)</f>
        <v/>
      </c>
      <c r="GM169" s="44"/>
      <c r="GN169" s="44" t="str">
        <f>IF(GM169="","",GM168+GO168-GM169)</f>
        <v/>
      </c>
      <c r="GO169" s="44"/>
      <c r="GP169" s="43"/>
      <c r="GQ169" s="43" t="str">
        <f>IF(GI169="","",GQ168)</f>
        <v/>
      </c>
      <c r="GR169" s="44" t="str">
        <f t="shared" si="885"/>
        <v/>
      </c>
      <c r="GS169" s="45" t="str">
        <f t="shared" si="886"/>
        <v/>
      </c>
      <c r="GT169" s="35"/>
      <c r="GU169" s="27"/>
      <c r="GV169" s="46"/>
      <c r="GW169" s="44"/>
      <c r="GX169" s="44" t="str">
        <f>IF(GW169="","",GW169-GW168)</f>
        <v/>
      </c>
      <c r="GY169" s="44"/>
      <c r="GZ169" s="44" t="str">
        <f>IF(GY169="","",GY169-GY168)</f>
        <v/>
      </c>
      <c r="HA169" s="44"/>
      <c r="HB169" s="44" t="str">
        <f>IF(HA169="","",HA168+HC168-HA169)</f>
        <v/>
      </c>
      <c r="HC169" s="44"/>
      <c r="HD169" s="43"/>
      <c r="HE169" s="43" t="str">
        <f>IF(GW169="","",HE168)</f>
        <v/>
      </c>
      <c r="HF169" s="44" t="str">
        <f t="shared" si="887"/>
        <v/>
      </c>
      <c r="HG169" s="45" t="str">
        <f t="shared" si="888"/>
        <v/>
      </c>
      <c r="HH169" s="35"/>
      <c r="HJ169" s="46"/>
      <c r="HK169" s="44"/>
      <c r="HL169" s="44" t="str">
        <f>IF(HK169="","",HK169-HK168)</f>
        <v/>
      </c>
      <c r="HM169" s="44"/>
      <c r="HN169" s="44" t="str">
        <f>IF(HM169="","",HM169-HM168)</f>
        <v/>
      </c>
      <c r="HO169" s="44"/>
      <c r="HP169" s="44" t="str">
        <f>IF(HO169="","",HO168+HQ168-HO169)</f>
        <v/>
      </c>
      <c r="HQ169" s="44"/>
      <c r="HR169" s="43"/>
      <c r="HS169" s="43" t="str">
        <f>IF(HK169="","",HS168)</f>
        <v/>
      </c>
      <c r="HT169" s="44" t="str">
        <f t="shared" si="889"/>
        <v/>
      </c>
      <c r="HU169" s="45" t="str">
        <f t="shared" si="890"/>
        <v/>
      </c>
      <c r="HV169" s="35"/>
      <c r="HW169" s="61"/>
      <c r="HX169" s="46"/>
      <c r="HY169" s="44"/>
      <c r="HZ169" s="44" t="str">
        <f t="shared" si="726"/>
        <v/>
      </c>
      <c r="IA169" s="44"/>
      <c r="IB169" s="44" t="str">
        <f t="shared" si="727"/>
        <v/>
      </c>
      <c r="IC169" s="44">
        <v>1</v>
      </c>
      <c r="ID169" s="44">
        <f t="shared" si="728"/>
        <v>5</v>
      </c>
      <c r="IE169" s="25">
        <v>2</v>
      </c>
      <c r="IF169" s="60" t="str">
        <f>IF(HY167="","",IF165)</f>
        <v>アンパンおべんとパズル</v>
      </c>
      <c r="IG169" s="67">
        <f>IF(HY167="","",IG165)</f>
        <v>1100</v>
      </c>
      <c r="IH169" s="44">
        <f t="shared" si="729"/>
        <v>5500</v>
      </c>
      <c r="II169" s="45">
        <f>IF(ID169="","",IH169/(HZ168*100))</f>
        <v>0.14322916666666666</v>
      </c>
      <c r="IJ169" s="35"/>
      <c r="IL169" s="46"/>
      <c r="IM169" s="44">
        <v>2370</v>
      </c>
      <c r="IN169" s="44">
        <f t="shared" si="730"/>
        <v>30</v>
      </c>
      <c r="IO169" s="44">
        <v>63</v>
      </c>
      <c r="IP169" s="44">
        <f t="shared" si="731"/>
        <v>3</v>
      </c>
      <c r="IQ169" s="44">
        <v>9</v>
      </c>
      <c r="IR169" s="44">
        <f t="shared" si="732"/>
        <v>50</v>
      </c>
      <c r="IS169" s="25">
        <v>2</v>
      </c>
      <c r="IT169" s="60" t="str">
        <f t="shared" si="902"/>
        <v>ゲームアーク</v>
      </c>
      <c r="IU169" s="67">
        <f t="shared" si="902"/>
        <v>600</v>
      </c>
      <c r="IV169" s="44">
        <f t="shared" si="735"/>
        <v>30000</v>
      </c>
      <c r="IW169" s="45">
        <f t="shared" si="736"/>
        <v>10</v>
      </c>
      <c r="IX169" s="35"/>
      <c r="IY169" s="33"/>
      <c r="IZ169" s="46"/>
      <c r="JA169" s="44">
        <v>7982</v>
      </c>
      <c r="JB169" s="44">
        <f t="shared" si="737"/>
        <v>321</v>
      </c>
      <c r="JC169" s="44">
        <v>197</v>
      </c>
      <c r="JD169" s="44">
        <f t="shared" si="738"/>
        <v>6</v>
      </c>
      <c r="JE169" s="44">
        <v>17</v>
      </c>
      <c r="JF169" s="44">
        <f t="shared" si="739"/>
        <v>12</v>
      </c>
      <c r="JG169" s="25">
        <v>15</v>
      </c>
      <c r="JH169" s="60" t="str">
        <f t="shared" si="891"/>
        <v>ボンボンドロップシール</v>
      </c>
      <c r="JI169" s="67">
        <f t="shared" si="892"/>
        <v>300</v>
      </c>
      <c r="JJ169" s="44">
        <f t="shared" si="741"/>
        <v>3600</v>
      </c>
      <c r="JK169" s="45">
        <f t="shared" si="742"/>
        <v>0.11214953271028037</v>
      </c>
      <c r="JL169" s="35"/>
      <c r="JM169" s="27"/>
      <c r="JN169" s="46"/>
      <c r="JO169" s="44">
        <v>5420</v>
      </c>
      <c r="JP169" s="44">
        <f t="shared" si="743"/>
        <v>37</v>
      </c>
      <c r="JQ169" s="44">
        <v>396</v>
      </c>
      <c r="JR169" s="44">
        <f t="shared" si="744"/>
        <v>7</v>
      </c>
      <c r="JS169" s="44">
        <v>65</v>
      </c>
      <c r="JT169" s="44">
        <f t="shared" si="745"/>
        <v>7</v>
      </c>
      <c r="JU169" s="25">
        <v>8</v>
      </c>
      <c r="JV169" s="60" t="str">
        <f t="shared" si="866"/>
        <v>アングリーキーホルダー</v>
      </c>
      <c r="JW169" s="67">
        <f t="shared" si="865"/>
        <v>200</v>
      </c>
      <c r="JX169" s="44">
        <f t="shared" si="747"/>
        <v>1400</v>
      </c>
      <c r="JY169" s="45">
        <f t="shared" si="748"/>
        <v>0.3783783783783784</v>
      </c>
      <c r="JZ169" s="35"/>
      <c r="KA169" s="61"/>
      <c r="KB169" s="46"/>
      <c r="KC169" s="44">
        <v>8627</v>
      </c>
      <c r="KD169" s="44">
        <f t="shared" si="749"/>
        <v>47</v>
      </c>
      <c r="KE169" s="44">
        <v>503</v>
      </c>
      <c r="KF169" s="44">
        <f t="shared" si="750"/>
        <v>1</v>
      </c>
      <c r="KG169" s="44">
        <v>95</v>
      </c>
      <c r="KH169" s="44">
        <f t="shared" si="751"/>
        <v>17</v>
      </c>
      <c r="KI169" s="25">
        <v>0</v>
      </c>
      <c r="KJ169" s="60" t="str">
        <f t="shared" si="752"/>
        <v>AIモンスターラバー</v>
      </c>
      <c r="KK169" s="67">
        <f t="shared" si="753"/>
        <v>250</v>
      </c>
      <c r="KL169" s="44">
        <f t="shared" si="754"/>
        <v>4250</v>
      </c>
      <c r="KM169" s="45">
        <f t="shared" si="755"/>
        <v>0.9042553191489362</v>
      </c>
      <c r="KN169" s="35"/>
      <c r="KO169" s="27"/>
      <c r="KP169" s="46"/>
      <c r="KQ169" s="44">
        <v>6727</v>
      </c>
      <c r="KR169" s="44">
        <f t="shared" si="756"/>
        <v>12</v>
      </c>
      <c r="KS169" s="44">
        <v>305</v>
      </c>
      <c r="KT169" s="44">
        <f t="shared" si="757"/>
        <v>3</v>
      </c>
      <c r="KU169" s="44">
        <v>18</v>
      </c>
      <c r="KV169" s="44">
        <f t="shared" si="758"/>
        <v>0</v>
      </c>
      <c r="KW169" s="25">
        <v>0</v>
      </c>
      <c r="KX169" s="60" t="str">
        <f t="shared" si="759"/>
        <v>サンリオホワイトマスコット</v>
      </c>
      <c r="KY169" s="67">
        <f t="shared" si="760"/>
        <v>0</v>
      </c>
      <c r="KZ169" s="44">
        <f t="shared" si="761"/>
        <v>0</v>
      </c>
      <c r="LA169" s="45">
        <f t="shared" si="762"/>
        <v>0</v>
      </c>
      <c r="LB169" s="35"/>
      <c r="LC169" s="27"/>
      <c r="LD169" s="46"/>
      <c r="LE169" s="44"/>
      <c r="LF169" s="44"/>
      <c r="LG169" s="44"/>
      <c r="LH169" s="44" t="str">
        <f t="shared" si="905"/>
        <v/>
      </c>
      <c r="LI169" s="43"/>
      <c r="LJ169" s="44" t="str">
        <f t="shared" si="906"/>
        <v/>
      </c>
      <c r="LK169" s="44"/>
      <c r="LL169" s="72" t="str">
        <f>IF(LE168="","",LL166)</f>
        <v/>
      </c>
      <c r="LM169" s="67" t="str">
        <f>IF(LF168="","",LM166)</f>
        <v/>
      </c>
      <c r="LN169" s="44" t="str">
        <f t="shared" si="907"/>
        <v/>
      </c>
      <c r="LO169" s="45"/>
      <c r="LP169" s="35"/>
      <c r="LQ169" s="27"/>
      <c r="LR169" s="46"/>
      <c r="LS169" s="44"/>
      <c r="LT169" s="44" t="str">
        <f>IF(LS169="","",LS169-LS168)</f>
        <v/>
      </c>
      <c r="LU169" s="44"/>
      <c r="LV169" s="44" t="str">
        <f>IF(LU169="","",LU169-LU168)</f>
        <v/>
      </c>
      <c r="LW169" s="44"/>
      <c r="LX169" s="44" t="str">
        <f>IF(LW169="","",LW168+LY168-LW169)</f>
        <v/>
      </c>
      <c r="LY169" s="44"/>
      <c r="LZ169" s="43"/>
      <c r="MA169" s="43" t="str">
        <f>IF(LS169="","",MA168)</f>
        <v/>
      </c>
      <c r="MB169" s="44" t="str">
        <f t="shared" si="893"/>
        <v/>
      </c>
      <c r="MC169" s="45" t="str">
        <f t="shared" si="894"/>
        <v/>
      </c>
      <c r="MD169" s="35"/>
      <c r="ME169" s="27"/>
      <c r="MF169" s="46"/>
      <c r="MG169" s="44"/>
      <c r="MH169" s="44" t="str">
        <f>IF(MG169="","",MG169-MG168)</f>
        <v/>
      </c>
      <c r="MI169" s="44"/>
      <c r="MJ169" s="44" t="str">
        <f>IF(MI169="","",MI169-MI168)</f>
        <v/>
      </c>
      <c r="MK169" s="44"/>
      <c r="ML169" s="44" t="str">
        <f>IF(MK169="","",MK168+MM168-MK169)</f>
        <v/>
      </c>
      <c r="MM169" s="44"/>
      <c r="MN169" s="43"/>
      <c r="MO169" s="43" t="str">
        <f>IF(MG169="","",MO168)</f>
        <v/>
      </c>
      <c r="MP169" s="44" t="str">
        <f t="shared" si="895"/>
        <v/>
      </c>
      <c r="MQ169" s="45" t="str">
        <f t="shared" si="896"/>
        <v/>
      </c>
      <c r="MR169" s="35"/>
      <c r="MS169" s="27"/>
      <c r="MT169" s="46"/>
      <c r="MU169" s="44"/>
      <c r="MV169" s="44" t="str">
        <f>IF(MU169="","",MU169-MU168)</f>
        <v/>
      </c>
      <c r="MW169" s="44"/>
      <c r="MX169" s="44" t="str">
        <f>IF(MW169="","",MW169-MW168)</f>
        <v/>
      </c>
      <c r="MY169" s="44"/>
      <c r="MZ169" s="44" t="str">
        <f>IF(MY169="","",MY168+NA168-MY169)</f>
        <v/>
      </c>
      <c r="NA169" s="44"/>
      <c r="NB169" s="43"/>
      <c r="NC169" s="43" t="str">
        <f>IF(MU169="","",NC168)</f>
        <v/>
      </c>
      <c r="ND169" s="44" t="str">
        <f t="shared" si="897"/>
        <v/>
      </c>
      <c r="NE169" s="45" t="str">
        <f t="shared" si="898"/>
        <v/>
      </c>
      <c r="NF169" s="35"/>
      <c r="NG169" s="27"/>
      <c r="NH169" s="46"/>
      <c r="NI169" s="44"/>
      <c r="NJ169" s="44" t="str">
        <f>IF(NI169="","",NI169-NI168)</f>
        <v/>
      </c>
      <c r="NK169" s="44"/>
      <c r="NL169" s="44" t="str">
        <f>IF(NK169="","",NK169-NK168)</f>
        <v/>
      </c>
      <c r="NM169" s="44"/>
      <c r="NN169" s="44" t="str">
        <f>IF(NM169="","",NM168+NO168-NM169)</f>
        <v/>
      </c>
      <c r="NO169" s="44"/>
      <c r="NP169" s="43"/>
      <c r="NQ169" s="43" t="str">
        <f>IF(NI169="","",NQ168)</f>
        <v/>
      </c>
      <c r="NR169" s="44" t="str">
        <f t="shared" si="899"/>
        <v/>
      </c>
      <c r="NS169" s="45" t="str">
        <f t="shared" si="900"/>
        <v/>
      </c>
      <c r="NT169" s="35"/>
    </row>
    <row r="170" spans="1:384" ht="15" customHeight="1" thickBot="1" x14ac:dyDescent="0.25">
      <c r="A170" s="38"/>
      <c r="B170" s="39"/>
      <c r="C170" s="40"/>
      <c r="D170" s="40"/>
      <c r="E170" s="41"/>
      <c r="F170" s="41"/>
      <c r="G170" s="40"/>
      <c r="H170" s="42"/>
      <c r="I170" s="44"/>
      <c r="J170" s="44" t="str">
        <f>IF(I170="","",I170-I169)</f>
        <v/>
      </c>
      <c r="K170" s="44"/>
      <c r="L170" s="44"/>
      <c r="M170" s="44"/>
      <c r="N170" s="44" t="str">
        <f>IF(M170="","",M169+O169-M170)</f>
        <v/>
      </c>
      <c r="O170" s="44"/>
      <c r="P170" s="43"/>
      <c r="Q170" s="43" t="str">
        <f>IF(I170="","",Q169)</f>
        <v/>
      </c>
      <c r="R170" s="44" t="str">
        <f t="shared" si="869"/>
        <v/>
      </c>
      <c r="S170" s="45" t="str">
        <f t="shared" si="870"/>
        <v/>
      </c>
      <c r="T170" s="35"/>
      <c r="U170" s="27"/>
      <c r="V170" s="46"/>
      <c r="W170" s="67"/>
      <c r="X170" s="44" t="str">
        <f>IF(W170="","",W170-W169)</f>
        <v/>
      </c>
      <c r="Y170" s="44"/>
      <c r="Z170" s="44"/>
      <c r="AA170" s="44"/>
      <c r="AB170" s="44" t="str">
        <f>IF(AA170="","",AA169+AC169-AA170)</f>
        <v/>
      </c>
      <c r="AC170" s="44"/>
      <c r="AD170" s="44"/>
      <c r="AE170" s="44"/>
      <c r="AF170" s="44" t="str">
        <f t="shared" si="871"/>
        <v/>
      </c>
      <c r="AG170" s="45" t="str">
        <f t="shared" si="872"/>
        <v/>
      </c>
      <c r="AH170" s="35"/>
      <c r="AI170" s="27"/>
      <c r="AJ170" s="46"/>
      <c r="AK170" s="44"/>
      <c r="AL170" s="44" t="str">
        <f>IF(AK170="","",AK170-AK169)</f>
        <v/>
      </c>
      <c r="AM170" s="44"/>
      <c r="AN170" s="44" t="str">
        <f>IF(AM170="","",AM170-AM169)</f>
        <v/>
      </c>
      <c r="AO170" s="44"/>
      <c r="AP170" s="44" t="str">
        <f>IF(AO170="","",AO169+AQ169-AO170)</f>
        <v/>
      </c>
      <c r="AQ170" s="44"/>
      <c r="AR170" s="44"/>
      <c r="AS170" s="44"/>
      <c r="AT170" s="44" t="str">
        <f t="shared" si="873"/>
        <v/>
      </c>
      <c r="AU170" s="45" t="str">
        <f t="shared" si="874"/>
        <v/>
      </c>
      <c r="AV170" s="35"/>
      <c r="AW170" s="27"/>
      <c r="AX170" s="46"/>
      <c r="AY170" s="44"/>
      <c r="AZ170" s="44" t="str">
        <f>IF(AY170="","",AY170-AY169)</f>
        <v/>
      </c>
      <c r="BA170" s="44"/>
      <c r="BB170" s="44" t="str">
        <f>IF(BA170="","",BA170-BA169)</f>
        <v/>
      </c>
      <c r="BC170" s="44"/>
      <c r="BD170" s="44" t="str">
        <f>IF(BC170="","",BC169+BE169-BC170)</f>
        <v/>
      </c>
      <c r="BE170" s="44"/>
      <c r="BF170" s="44"/>
      <c r="BG170" s="44"/>
      <c r="BH170" s="44" t="str">
        <f t="shared" si="875"/>
        <v/>
      </c>
      <c r="BI170" s="45" t="str">
        <f t="shared" si="876"/>
        <v/>
      </c>
      <c r="BJ170" s="35"/>
      <c r="BK170" s="50"/>
      <c r="BL170" s="74"/>
      <c r="BM170" s="75">
        <v>15503</v>
      </c>
      <c r="BN170" s="75">
        <f t="shared" si="691"/>
        <v>98</v>
      </c>
      <c r="BO170" s="75">
        <v>802</v>
      </c>
      <c r="BP170" s="75">
        <f t="shared" si="692"/>
        <v>3</v>
      </c>
      <c r="BQ170" s="75">
        <v>145</v>
      </c>
      <c r="BR170" s="75">
        <f t="shared" si="693"/>
        <v>8</v>
      </c>
      <c r="BS170" s="75"/>
      <c r="BT170" s="77" t="str">
        <f t="shared" si="694"/>
        <v>ＡＩモンスターラバー</v>
      </c>
      <c r="BU170" s="78">
        <f t="shared" si="695"/>
        <v>198</v>
      </c>
      <c r="BV170" s="75">
        <f t="shared" si="696"/>
        <v>1584</v>
      </c>
      <c r="BW170" s="79">
        <f t="shared" si="697"/>
        <v>0.16163265306122448</v>
      </c>
      <c r="BX170" s="35"/>
      <c r="BY170" s="27"/>
      <c r="BZ170" s="74"/>
      <c r="CA170" s="75">
        <v>3605</v>
      </c>
      <c r="CB170" s="75">
        <f t="shared" si="698"/>
        <v>322</v>
      </c>
      <c r="CC170" s="75">
        <v>66</v>
      </c>
      <c r="CD170" s="75">
        <f t="shared" si="699"/>
        <v>7</v>
      </c>
      <c r="CE170" s="75">
        <v>21</v>
      </c>
      <c r="CF170" s="75">
        <f t="shared" si="700"/>
        <v>7</v>
      </c>
      <c r="CG170" s="75">
        <v>10</v>
      </c>
      <c r="CH170" s="77" t="str">
        <f t="shared" si="901"/>
        <v>ボンボンドロップシール</v>
      </c>
      <c r="CI170" s="78">
        <f t="shared" si="901"/>
        <v>250</v>
      </c>
      <c r="CJ170" s="75">
        <f t="shared" si="703"/>
        <v>1750</v>
      </c>
      <c r="CK170" s="79">
        <f t="shared" si="704"/>
        <v>5.434782608695652E-2</v>
      </c>
      <c r="CL170" s="35"/>
      <c r="CM170" s="27"/>
      <c r="CN170" s="74"/>
      <c r="CO170" s="75">
        <v>2804</v>
      </c>
      <c r="CP170" s="75">
        <f t="shared" si="705"/>
        <v>53</v>
      </c>
      <c r="CQ170" s="75">
        <v>31</v>
      </c>
      <c r="CR170" s="75">
        <f t="shared" si="706"/>
        <v>2</v>
      </c>
      <c r="CS170" s="75">
        <v>3</v>
      </c>
      <c r="CT170" s="75">
        <f t="shared" si="707"/>
        <v>2</v>
      </c>
      <c r="CU170" s="206">
        <v>0</v>
      </c>
      <c r="CV170" s="77" t="str">
        <f t="shared" si="867"/>
        <v>モンチッチフェイスポーチ</v>
      </c>
      <c r="CW170" s="78">
        <f t="shared" si="868"/>
        <v>1100</v>
      </c>
      <c r="CX170" s="75">
        <f t="shared" si="710"/>
        <v>2200</v>
      </c>
      <c r="CY170" s="79">
        <f t="shared" si="711"/>
        <v>0.41509433962264153</v>
      </c>
      <c r="CZ170" s="35"/>
      <c r="DA170" s="58"/>
      <c r="DB170" s="74"/>
      <c r="DC170" s="75">
        <v>7366</v>
      </c>
      <c r="DD170" s="75">
        <f t="shared" si="712"/>
        <v>24</v>
      </c>
      <c r="DE170" s="75">
        <v>409</v>
      </c>
      <c r="DF170" s="75">
        <f t="shared" si="713"/>
        <v>1</v>
      </c>
      <c r="DG170" s="75">
        <v>11</v>
      </c>
      <c r="DH170" s="75">
        <f t="shared" si="714"/>
        <v>1</v>
      </c>
      <c r="DI170" s="75">
        <v>1</v>
      </c>
      <c r="DJ170" s="77" t="str">
        <f>IF(DC170="","",DJ166)</f>
        <v>ギャルキティマスコット</v>
      </c>
      <c r="DK170" s="78">
        <f>IF(DD170="","",DK166)</f>
        <v>198</v>
      </c>
      <c r="DL170" s="75">
        <f t="shared" si="717"/>
        <v>198</v>
      </c>
      <c r="DM170" s="79">
        <f t="shared" si="718"/>
        <v>8.2500000000000004E-2</v>
      </c>
      <c r="DN170" s="35"/>
      <c r="DO170" s="27"/>
      <c r="DP170" s="74"/>
      <c r="DQ170" s="75">
        <v>2864</v>
      </c>
      <c r="DR170" s="75">
        <f t="shared" si="719"/>
        <v>25</v>
      </c>
      <c r="DS170" s="75">
        <v>141</v>
      </c>
      <c r="DT170" s="75">
        <f t="shared" si="720"/>
        <v>4</v>
      </c>
      <c r="DU170" s="75">
        <v>90</v>
      </c>
      <c r="DV170" s="75">
        <f t="shared" si="721"/>
        <v>8</v>
      </c>
      <c r="DW170" s="75">
        <v>0</v>
      </c>
      <c r="DX170" s="77" t="str">
        <f t="shared" si="904"/>
        <v>AIラバーキーホルダー</v>
      </c>
      <c r="DY170" s="78">
        <f t="shared" si="903"/>
        <v>198</v>
      </c>
      <c r="DZ170" s="75">
        <f t="shared" si="724"/>
        <v>1584</v>
      </c>
      <c r="EA170" s="79">
        <f t="shared" si="725"/>
        <v>0.63360000000000005</v>
      </c>
      <c r="EB170" s="35"/>
      <c r="EC170" s="27"/>
      <c r="ED170" s="46"/>
      <c r="EE170" s="44"/>
      <c r="EF170" s="44" t="str">
        <f>IF(EE170="","",EE170-EE169)</f>
        <v/>
      </c>
      <c r="EG170" s="44"/>
      <c r="EH170" s="44"/>
      <c r="EI170" s="44"/>
      <c r="EJ170" s="44" t="str">
        <f>IF(EI170="","",EI169+EK169-EI170)</f>
        <v/>
      </c>
      <c r="EK170" s="44"/>
      <c r="EL170" s="43"/>
      <c r="EM170" s="43" t="str">
        <f>IF(EE170="","",EM169)</f>
        <v/>
      </c>
      <c r="EN170" s="44" t="str">
        <f t="shared" si="877"/>
        <v/>
      </c>
      <c r="EO170" s="45" t="str">
        <f t="shared" si="878"/>
        <v/>
      </c>
      <c r="EP170" s="35"/>
      <c r="EQ170" s="27"/>
      <c r="ER170" s="46"/>
      <c r="ES170" s="44"/>
      <c r="ET170" s="44" t="str">
        <f>IF(ES170="","",ES170-ES169)</f>
        <v/>
      </c>
      <c r="EU170" s="44"/>
      <c r="EV170" s="44"/>
      <c r="EW170" s="44"/>
      <c r="EX170" s="44" t="str">
        <f>IF(EW170="","",EW169+EY169-EW170)</f>
        <v/>
      </c>
      <c r="EY170" s="44"/>
      <c r="EZ170" s="43"/>
      <c r="FA170" s="43" t="str">
        <f>IF(ES170="","",FA169)</f>
        <v/>
      </c>
      <c r="FB170" s="44" t="str">
        <f t="shared" si="879"/>
        <v/>
      </c>
      <c r="FC170" s="45" t="str">
        <f t="shared" si="880"/>
        <v/>
      </c>
      <c r="FD170" s="35"/>
      <c r="FF170" s="46"/>
      <c r="FG170" s="44"/>
      <c r="FH170" s="44" t="str">
        <f>IF(FG170="","",FG170-FG169)</f>
        <v/>
      </c>
      <c r="FI170" s="44"/>
      <c r="FJ170" s="44"/>
      <c r="FK170" s="44"/>
      <c r="FL170" s="44" t="str">
        <f>IF(FK170="","",FK169+FM169-FK170)</f>
        <v/>
      </c>
      <c r="FM170" s="44"/>
      <c r="FN170" s="43"/>
      <c r="FO170" s="43" t="str">
        <f>IF(FG170="","",FO169)</f>
        <v/>
      </c>
      <c r="FP170" s="44" t="str">
        <f t="shared" si="881"/>
        <v/>
      </c>
      <c r="FQ170" s="45" t="str">
        <f t="shared" si="882"/>
        <v/>
      </c>
      <c r="FR170" s="35"/>
      <c r="FT170" s="46"/>
      <c r="FU170" s="44"/>
      <c r="FV170" s="44" t="str">
        <f>IF(FU170="","",FU170-FU169)</f>
        <v/>
      </c>
      <c r="FW170" s="44"/>
      <c r="FX170" s="44"/>
      <c r="FY170" s="44"/>
      <c r="FZ170" s="44" t="str">
        <f>IF(FY170="","",FY169+GA169-FY170)</f>
        <v/>
      </c>
      <c r="GA170" s="44"/>
      <c r="GB170" s="43"/>
      <c r="GC170" s="43" t="str">
        <f>IF(FU170="","",GC169)</f>
        <v/>
      </c>
      <c r="GD170" s="44" t="str">
        <f t="shared" si="883"/>
        <v/>
      </c>
      <c r="GE170" s="45" t="str">
        <f t="shared" si="884"/>
        <v/>
      </c>
      <c r="GF170" s="35"/>
      <c r="GH170" s="46"/>
      <c r="GI170" s="44"/>
      <c r="GJ170" s="44" t="str">
        <f>IF(GI170="","",GI170-GI169)</f>
        <v/>
      </c>
      <c r="GK170" s="44"/>
      <c r="GL170" s="44"/>
      <c r="GM170" s="44"/>
      <c r="GN170" s="44" t="str">
        <f>IF(GM170="","",GM169+GO169-GM170)</f>
        <v/>
      </c>
      <c r="GO170" s="44"/>
      <c r="GP170" s="43"/>
      <c r="GQ170" s="43" t="str">
        <f>IF(GI170="","",GQ169)</f>
        <v/>
      </c>
      <c r="GR170" s="44" t="str">
        <f t="shared" si="885"/>
        <v/>
      </c>
      <c r="GS170" s="45" t="str">
        <f t="shared" si="886"/>
        <v/>
      </c>
      <c r="GT170" s="35"/>
      <c r="GU170" s="27"/>
      <c r="GV170" s="46"/>
      <c r="GW170" s="44"/>
      <c r="GX170" s="44" t="str">
        <f>IF(GW170="","",GW170-GW169)</f>
        <v/>
      </c>
      <c r="GY170" s="44"/>
      <c r="GZ170" s="44"/>
      <c r="HA170" s="44"/>
      <c r="HB170" s="44" t="str">
        <f>IF(HA170="","",HA169+HC169-HA170)</f>
        <v/>
      </c>
      <c r="HC170" s="44"/>
      <c r="HD170" s="43"/>
      <c r="HE170" s="43" t="str">
        <f>IF(GW170="","",HE169)</f>
        <v/>
      </c>
      <c r="HF170" s="44" t="str">
        <f t="shared" si="887"/>
        <v/>
      </c>
      <c r="HG170" s="45" t="str">
        <f t="shared" si="888"/>
        <v/>
      </c>
      <c r="HH170" s="35"/>
      <c r="HJ170" s="46"/>
      <c r="HK170" s="44"/>
      <c r="HL170" s="44" t="str">
        <f>IF(HK170="","",HK170-HK169)</f>
        <v/>
      </c>
      <c r="HM170" s="44"/>
      <c r="HN170" s="44"/>
      <c r="HO170" s="44"/>
      <c r="HP170" s="44" t="str">
        <f>IF(HO170="","",HO169+HQ169-HO170)</f>
        <v/>
      </c>
      <c r="HQ170" s="44"/>
      <c r="HR170" s="43"/>
      <c r="HS170" s="43" t="str">
        <f>IF(HK170="","",HS169)</f>
        <v/>
      </c>
      <c r="HT170" s="44" t="str">
        <f t="shared" si="889"/>
        <v/>
      </c>
      <c r="HU170" s="45" t="str">
        <f t="shared" si="890"/>
        <v/>
      </c>
      <c r="HV170" s="35"/>
      <c r="HW170" s="61"/>
      <c r="HX170" s="74"/>
      <c r="HY170" s="75"/>
      <c r="HZ170" s="75" t="str">
        <f t="shared" si="726"/>
        <v/>
      </c>
      <c r="IA170" s="75"/>
      <c r="IB170" s="75" t="str">
        <f t="shared" si="727"/>
        <v/>
      </c>
      <c r="IC170" s="75">
        <v>0</v>
      </c>
      <c r="ID170" s="75">
        <f t="shared" si="728"/>
        <v>4</v>
      </c>
      <c r="IE170" s="75">
        <v>3</v>
      </c>
      <c r="IF170" s="77" t="str">
        <f>IF(HY168="","",IF166)</f>
        <v>ボンボンドロップシール</v>
      </c>
      <c r="IG170" s="78">
        <f>IF(HY167="","",IG166)</f>
        <v>2000</v>
      </c>
      <c r="IH170" s="75">
        <f t="shared" si="729"/>
        <v>8000</v>
      </c>
      <c r="II170" s="79">
        <f>IF(ID170="","",IH170/(HZ168*100))</f>
        <v>0.20833333333333334</v>
      </c>
      <c r="IJ170" s="35"/>
      <c r="IL170" s="74"/>
      <c r="IM170" s="75">
        <v>1405</v>
      </c>
      <c r="IN170" s="75">
        <f t="shared" si="730"/>
        <v>25</v>
      </c>
      <c r="IO170" s="75">
        <v>33</v>
      </c>
      <c r="IP170" s="75">
        <f t="shared" si="731"/>
        <v>1</v>
      </c>
      <c r="IQ170" s="75">
        <v>10</v>
      </c>
      <c r="IR170" s="75">
        <f t="shared" si="732"/>
        <v>2</v>
      </c>
      <c r="IS170" s="75">
        <v>1</v>
      </c>
      <c r="IT170" s="77" t="str">
        <f t="shared" si="902"/>
        <v>ギャルキティマスコット</v>
      </c>
      <c r="IU170" s="78">
        <f t="shared" si="902"/>
        <v>0</v>
      </c>
      <c r="IV170" s="75">
        <f t="shared" si="735"/>
        <v>0</v>
      </c>
      <c r="IW170" s="79">
        <f t="shared" si="736"/>
        <v>0</v>
      </c>
      <c r="IX170" s="35"/>
      <c r="IY170" s="33"/>
      <c r="IZ170" s="74"/>
      <c r="JA170" s="75">
        <v>8243</v>
      </c>
      <c r="JB170" s="75">
        <f t="shared" si="737"/>
        <v>30</v>
      </c>
      <c r="JC170" s="75">
        <v>328</v>
      </c>
      <c r="JD170" s="75">
        <f t="shared" si="738"/>
        <v>2</v>
      </c>
      <c r="JE170" s="75">
        <v>10</v>
      </c>
      <c r="JF170" s="75">
        <f t="shared" si="739"/>
        <v>2</v>
      </c>
      <c r="JG170" s="75">
        <v>4</v>
      </c>
      <c r="JH170" s="77" t="str">
        <f t="shared" si="891"/>
        <v>雪見だいふくイヤホン</v>
      </c>
      <c r="JI170" s="78">
        <f t="shared" si="892"/>
        <v>1100</v>
      </c>
      <c r="JJ170" s="75">
        <f t="shared" si="741"/>
        <v>2200</v>
      </c>
      <c r="JK170" s="79">
        <f t="shared" si="742"/>
        <v>0.73333333333333328</v>
      </c>
      <c r="JL170" s="35"/>
      <c r="JM170" s="27"/>
      <c r="JN170" s="74"/>
      <c r="JO170" s="75">
        <v>7011</v>
      </c>
      <c r="JP170" s="75">
        <f t="shared" si="743"/>
        <v>102</v>
      </c>
      <c r="JQ170" s="75">
        <v>291</v>
      </c>
      <c r="JR170" s="75">
        <f t="shared" si="744"/>
        <v>7</v>
      </c>
      <c r="JS170" s="75">
        <v>34</v>
      </c>
      <c r="JT170" s="75">
        <f t="shared" si="745"/>
        <v>3</v>
      </c>
      <c r="JU170" s="75">
        <v>14</v>
      </c>
      <c r="JV170" s="77" t="str">
        <f t="shared" si="866"/>
        <v>しばこ</v>
      </c>
      <c r="JW170" s="78">
        <f t="shared" si="865"/>
        <v>200</v>
      </c>
      <c r="JX170" s="75">
        <f t="shared" si="747"/>
        <v>600</v>
      </c>
      <c r="JY170" s="79">
        <f t="shared" si="748"/>
        <v>5.8823529411764705E-2</v>
      </c>
      <c r="JZ170" s="35"/>
      <c r="KA170" s="61"/>
      <c r="KB170" s="74"/>
      <c r="KC170" s="75">
        <v>1072</v>
      </c>
      <c r="KD170" s="75">
        <f t="shared" si="749"/>
        <v>103</v>
      </c>
      <c r="KE170" s="75">
        <v>253</v>
      </c>
      <c r="KF170" s="75">
        <f t="shared" si="750"/>
        <v>5</v>
      </c>
      <c r="KG170" s="75">
        <v>17</v>
      </c>
      <c r="KH170" s="75">
        <f t="shared" si="751"/>
        <v>70</v>
      </c>
      <c r="KI170" s="75">
        <v>5</v>
      </c>
      <c r="KJ170" s="77" t="str">
        <f t="shared" si="752"/>
        <v>ゲームアーク</v>
      </c>
      <c r="KK170" s="78">
        <f t="shared" si="753"/>
        <v>500</v>
      </c>
      <c r="KL170" s="75">
        <f t="shared" si="754"/>
        <v>35000</v>
      </c>
      <c r="KM170" s="79">
        <f t="shared" si="755"/>
        <v>3.3980582524271843</v>
      </c>
      <c r="KN170" s="35"/>
      <c r="KO170" s="27"/>
      <c r="KP170" s="74"/>
      <c r="KQ170" s="75">
        <v>6024</v>
      </c>
      <c r="KR170" s="75">
        <f t="shared" si="756"/>
        <v>70</v>
      </c>
      <c r="KS170" s="75">
        <v>231</v>
      </c>
      <c r="KT170" s="75">
        <f t="shared" si="757"/>
        <v>1</v>
      </c>
      <c r="KU170" s="75">
        <v>3</v>
      </c>
      <c r="KV170" s="75">
        <f t="shared" si="758"/>
        <v>3</v>
      </c>
      <c r="KW170" s="206">
        <v>0</v>
      </c>
      <c r="KX170" s="77" t="str">
        <f t="shared" si="759"/>
        <v>モンチッチフェイスポーチ</v>
      </c>
      <c r="KY170" s="78">
        <f t="shared" si="760"/>
        <v>660</v>
      </c>
      <c r="KZ170" s="75">
        <f t="shared" si="761"/>
        <v>1980</v>
      </c>
      <c r="LA170" s="79">
        <f t="shared" si="762"/>
        <v>0.28285714285714286</v>
      </c>
      <c r="LB170" s="35"/>
      <c r="LC170" s="27"/>
      <c r="LD170" s="74"/>
      <c r="LE170" s="75"/>
      <c r="LF170" s="75"/>
      <c r="LG170" s="75"/>
      <c r="LH170" s="75" t="str">
        <f t="shared" si="905"/>
        <v/>
      </c>
      <c r="LI170" s="76"/>
      <c r="LJ170" s="75" t="str">
        <f t="shared" si="906"/>
        <v/>
      </c>
      <c r="LK170" s="75"/>
      <c r="LL170" s="77" t="str">
        <f>IF(LE168="","",LL167)</f>
        <v/>
      </c>
      <c r="LM170" s="78" t="str">
        <f>IF(LF168="","",LM167)</f>
        <v/>
      </c>
      <c r="LN170" s="75" t="str">
        <f t="shared" si="907"/>
        <v/>
      </c>
      <c r="LO170" s="79"/>
      <c r="LP170" s="35"/>
      <c r="LQ170" s="27"/>
      <c r="LR170" s="46"/>
      <c r="LS170" s="44"/>
      <c r="LT170" s="44" t="str">
        <f>IF(LS170="","",LS170-LS169)</f>
        <v/>
      </c>
      <c r="LU170" s="44"/>
      <c r="LV170" s="44"/>
      <c r="LW170" s="44"/>
      <c r="LX170" s="44" t="str">
        <f>IF(LW170="","",LW169+LY169-LW170)</f>
        <v/>
      </c>
      <c r="LY170" s="44"/>
      <c r="LZ170" s="43"/>
      <c r="MA170" s="43" t="str">
        <f>IF(LS170="","",MA169)</f>
        <v/>
      </c>
      <c r="MB170" s="44" t="str">
        <f t="shared" si="893"/>
        <v/>
      </c>
      <c r="MC170" s="45" t="str">
        <f t="shared" si="894"/>
        <v/>
      </c>
      <c r="MD170" s="35"/>
      <c r="ME170" s="27"/>
      <c r="MF170" s="46"/>
      <c r="MG170" s="44"/>
      <c r="MH170" s="44" t="str">
        <f>IF(MG170="","",MG170-MG169)</f>
        <v/>
      </c>
      <c r="MI170" s="44"/>
      <c r="MJ170" s="44"/>
      <c r="MK170" s="44"/>
      <c r="ML170" s="44" t="str">
        <f>IF(MK170="","",MK169+MM169-MK170)</f>
        <v/>
      </c>
      <c r="MM170" s="44"/>
      <c r="MN170" s="43"/>
      <c r="MO170" s="43" t="str">
        <f>IF(MG170="","",MO169)</f>
        <v/>
      </c>
      <c r="MP170" s="44" t="str">
        <f t="shared" si="895"/>
        <v/>
      </c>
      <c r="MQ170" s="45" t="str">
        <f t="shared" si="896"/>
        <v/>
      </c>
      <c r="MR170" s="35"/>
      <c r="MS170" s="27"/>
      <c r="MT170" s="46"/>
      <c r="MU170" s="44"/>
      <c r="MV170" s="44" t="str">
        <f>IF(MU170="","",MU170-MU169)</f>
        <v/>
      </c>
      <c r="MW170" s="44"/>
      <c r="MX170" s="44"/>
      <c r="MY170" s="44"/>
      <c r="MZ170" s="44" t="str">
        <f>IF(MY170="","",MY169+NA169-MY170)</f>
        <v/>
      </c>
      <c r="NA170" s="44"/>
      <c r="NB170" s="43"/>
      <c r="NC170" s="43" t="str">
        <f>IF(MU170="","",NC169)</f>
        <v/>
      </c>
      <c r="ND170" s="44" t="str">
        <f t="shared" si="897"/>
        <v/>
      </c>
      <c r="NE170" s="45" t="str">
        <f t="shared" si="898"/>
        <v/>
      </c>
      <c r="NF170" s="35"/>
      <c r="NG170" s="27"/>
      <c r="NH170" s="46"/>
      <c r="NI170" s="44"/>
      <c r="NJ170" s="44" t="str">
        <f>IF(NI170="","",NI170-NI169)</f>
        <v/>
      </c>
      <c r="NK170" s="44"/>
      <c r="NL170" s="44"/>
      <c r="NM170" s="44"/>
      <c r="NN170" s="44" t="str">
        <f>IF(NM170="","",NM169+NO169-NM170)</f>
        <v/>
      </c>
      <c r="NO170" s="44"/>
      <c r="NP170" s="43"/>
      <c r="NQ170" s="43" t="str">
        <f>IF(NI170="","",NQ169)</f>
        <v/>
      </c>
      <c r="NR170" s="44" t="str">
        <f t="shared" si="899"/>
        <v/>
      </c>
      <c r="NS170" s="45" t="str">
        <f t="shared" si="900"/>
        <v/>
      </c>
      <c r="NT170" s="35"/>
    </row>
    <row r="171" spans="1:384" ht="15" customHeight="1" thickTop="1" x14ac:dyDescent="0.2">
      <c r="A171" s="38"/>
      <c r="B171" s="39"/>
      <c r="C171" s="40"/>
      <c r="D171" s="40"/>
      <c r="E171" s="41"/>
      <c r="F171" s="41"/>
      <c r="G171" s="40"/>
      <c r="H171" s="42"/>
      <c r="I171" s="44"/>
      <c r="J171" s="44" t="str">
        <f>IF(I171="","",I171-I172)</f>
        <v/>
      </c>
      <c r="K171" s="44"/>
      <c r="L171" s="44"/>
      <c r="M171" s="44"/>
      <c r="N171" s="44" t="str">
        <f>IF(M171="","",M172+O172-M171)</f>
        <v/>
      </c>
      <c r="O171" s="44"/>
      <c r="P171" s="43"/>
      <c r="Q171" s="43" t="str">
        <f>IF(I171="","",Q172)</f>
        <v/>
      </c>
      <c r="R171" s="44" t="str">
        <f t="shared" si="869"/>
        <v/>
      </c>
      <c r="S171" s="45" t="str">
        <f t="shared" si="870"/>
        <v/>
      </c>
      <c r="T171" s="35"/>
      <c r="U171" s="27"/>
      <c r="V171" s="46"/>
      <c r="W171" s="67"/>
      <c r="X171" s="44" t="str">
        <f>IF(W171="","",W171-W172)</f>
        <v/>
      </c>
      <c r="Y171" s="44"/>
      <c r="Z171" s="44"/>
      <c r="AA171" s="44"/>
      <c r="AB171" s="44" t="str">
        <f>IF(AA171="","",AA172+AC172-AA171)</f>
        <v/>
      </c>
      <c r="AC171" s="44"/>
      <c r="AD171" s="44"/>
      <c r="AE171" s="44"/>
      <c r="AF171" s="44" t="str">
        <f t="shared" si="871"/>
        <v/>
      </c>
      <c r="AG171" s="45" t="str">
        <f t="shared" si="872"/>
        <v/>
      </c>
      <c r="AH171" s="35"/>
      <c r="AI171" s="27"/>
      <c r="AJ171" s="46"/>
      <c r="AK171" s="44"/>
      <c r="AL171" s="44" t="str">
        <f>IF(AK171="","",AK171-AK172)</f>
        <v/>
      </c>
      <c r="AM171" s="44"/>
      <c r="AN171" s="44" t="str">
        <f>IF(AM171="","",AM171-AM172)</f>
        <v/>
      </c>
      <c r="AO171" s="44"/>
      <c r="AP171" s="44" t="str">
        <f>IF(AO171="","",AO172+AQ172-AO171)</f>
        <v/>
      </c>
      <c r="AQ171" s="44"/>
      <c r="AR171" s="44"/>
      <c r="AS171" s="44"/>
      <c r="AT171" s="44" t="str">
        <f t="shared" si="873"/>
        <v/>
      </c>
      <c r="AU171" s="45" t="str">
        <f t="shared" si="874"/>
        <v/>
      </c>
      <c r="AV171" s="35"/>
      <c r="AW171" s="27"/>
      <c r="AX171" s="46"/>
      <c r="AY171" s="44"/>
      <c r="AZ171" s="44" t="str">
        <f>IF(AY171="","",AY171-AY172)</f>
        <v/>
      </c>
      <c r="BA171" s="44"/>
      <c r="BB171" s="44" t="str">
        <f>IF(BA171="","",BA171-BA172)</f>
        <v/>
      </c>
      <c r="BC171" s="44"/>
      <c r="BD171" s="44" t="str">
        <f>IF(BC171="","",BC172+BE172-BC171)</f>
        <v/>
      </c>
      <c r="BE171" s="44"/>
      <c r="BF171" s="44"/>
      <c r="BG171" s="44"/>
      <c r="BH171" s="44" t="str">
        <f t="shared" si="875"/>
        <v/>
      </c>
      <c r="BI171" s="45" t="str">
        <f t="shared" si="876"/>
        <v/>
      </c>
      <c r="BJ171" s="35"/>
      <c r="BK171" s="50"/>
      <c r="BL171" s="51" t="str">
        <f>IF($A153="","",$A153)</f>
        <v/>
      </c>
      <c r="BM171" s="44"/>
      <c r="BN171" s="43"/>
      <c r="BO171" s="44"/>
      <c r="BP171" s="87"/>
      <c r="BQ171" s="44"/>
      <c r="BR171" s="43"/>
      <c r="BS171" s="43"/>
      <c r="BT171" s="53"/>
      <c r="BU171" s="47"/>
      <c r="BV171" s="44"/>
      <c r="BW171" s="89"/>
      <c r="BX171" s="35"/>
      <c r="BY171" s="27"/>
      <c r="BZ171" s="51"/>
      <c r="CA171" s="44"/>
      <c r="CB171" s="43"/>
      <c r="CC171" s="44"/>
      <c r="CD171" s="87"/>
      <c r="CE171" s="44"/>
      <c r="CF171" s="43"/>
      <c r="CG171" s="43"/>
      <c r="CH171" s="53"/>
      <c r="CI171" s="47"/>
      <c r="CJ171" s="44"/>
      <c r="CK171" s="89"/>
      <c r="CL171" s="35"/>
      <c r="CM171" s="27"/>
      <c r="CN171" s="51"/>
      <c r="CO171" s="44"/>
      <c r="CP171" s="43"/>
      <c r="CQ171" s="44"/>
      <c r="CR171" s="87"/>
      <c r="CS171" s="44"/>
      <c r="CT171" s="43"/>
      <c r="CU171" s="43"/>
      <c r="CV171" s="53"/>
      <c r="CW171" s="47"/>
      <c r="CX171" s="44"/>
      <c r="CY171" s="89"/>
      <c r="CZ171" s="35"/>
      <c r="DA171" s="58"/>
      <c r="DB171" s="51" t="str">
        <f>IF($A153="","",$A153)</f>
        <v/>
      </c>
      <c r="DC171" s="44"/>
      <c r="DD171" s="43"/>
      <c r="DE171" s="44"/>
      <c r="DF171" s="87"/>
      <c r="DG171" s="44"/>
      <c r="DH171" s="43"/>
      <c r="DI171" s="43"/>
      <c r="DJ171" s="53"/>
      <c r="DK171" s="47"/>
      <c r="DL171" s="44"/>
      <c r="DM171" s="89"/>
      <c r="DN171" s="35"/>
      <c r="DO171" s="27"/>
      <c r="DP171" s="51"/>
      <c r="DQ171" s="44"/>
      <c r="DR171" s="43"/>
      <c r="DS171" s="44"/>
      <c r="DT171" s="87"/>
      <c r="DU171" s="44"/>
      <c r="DV171" s="43"/>
      <c r="DW171" s="43"/>
      <c r="DX171" s="53"/>
      <c r="DY171" s="47"/>
      <c r="DZ171" s="44"/>
      <c r="EA171" s="89"/>
      <c r="EB171" s="35"/>
      <c r="EC171" s="27"/>
      <c r="ED171" s="46"/>
      <c r="EE171" s="44"/>
      <c r="EF171" s="44" t="str">
        <f>IF(EE171="","",EE171-EE172)</f>
        <v/>
      </c>
      <c r="EG171" s="44"/>
      <c r="EH171" s="44" t="str">
        <f>IF(EG171="","",EG171-EG172)</f>
        <v/>
      </c>
      <c r="EI171" s="44"/>
      <c r="EJ171" s="44" t="str">
        <f>IF(EI171="","",EI172+EK172-EI171)</f>
        <v/>
      </c>
      <c r="EK171" s="44"/>
      <c r="EL171" s="44"/>
      <c r="EM171" s="44"/>
      <c r="EN171" s="44" t="str">
        <f t="shared" si="877"/>
        <v/>
      </c>
      <c r="EO171" s="45" t="str">
        <f t="shared" si="878"/>
        <v/>
      </c>
      <c r="EP171" s="35"/>
      <c r="EQ171" s="27"/>
      <c r="ER171" s="46"/>
      <c r="ES171" s="44"/>
      <c r="ET171" s="44" t="str">
        <f>IF(ES171="","",ES171-ES172)</f>
        <v/>
      </c>
      <c r="EU171" s="44"/>
      <c r="EV171" s="44" t="str">
        <f>IF(EU171="","",EU171-EU172)</f>
        <v/>
      </c>
      <c r="EW171" s="44"/>
      <c r="EX171" s="44" t="str">
        <f>IF(EW171="","",EW172+EY172-EW171)</f>
        <v/>
      </c>
      <c r="EY171" s="44"/>
      <c r="EZ171" s="44"/>
      <c r="FA171" s="44"/>
      <c r="FB171" s="44" t="str">
        <f t="shared" si="879"/>
        <v/>
      </c>
      <c r="FC171" s="45" t="str">
        <f t="shared" si="880"/>
        <v/>
      </c>
      <c r="FD171" s="35"/>
      <c r="FF171" s="46"/>
      <c r="FG171" s="44"/>
      <c r="FH171" s="44" t="str">
        <f>IF(FG171="","",FG171-FG172)</f>
        <v/>
      </c>
      <c r="FI171" s="44"/>
      <c r="FJ171" s="44" t="str">
        <f>IF(FI171="","",FI171-FI172)</f>
        <v/>
      </c>
      <c r="FK171" s="44"/>
      <c r="FL171" s="44" t="str">
        <f>IF(FK171="","",FK172+FM172-FK171)</f>
        <v/>
      </c>
      <c r="FM171" s="44"/>
      <c r="FN171" s="44"/>
      <c r="FO171" s="44"/>
      <c r="FP171" s="44" t="str">
        <f t="shared" si="881"/>
        <v/>
      </c>
      <c r="FQ171" s="45" t="str">
        <f t="shared" si="882"/>
        <v/>
      </c>
      <c r="FR171" s="35"/>
      <c r="FT171" s="46"/>
      <c r="FU171" s="44"/>
      <c r="FV171" s="44" t="str">
        <f>IF(FU171="","",FU171-FU172)</f>
        <v/>
      </c>
      <c r="FW171" s="44"/>
      <c r="FX171" s="44" t="str">
        <f>IF(FW171="","",FW171-FW172)</f>
        <v/>
      </c>
      <c r="FY171" s="44"/>
      <c r="FZ171" s="44" t="str">
        <f>IF(FY171="","",FY172+GA172-FY171)</f>
        <v/>
      </c>
      <c r="GA171" s="44"/>
      <c r="GB171" s="44"/>
      <c r="GC171" s="44"/>
      <c r="GD171" s="44" t="str">
        <f t="shared" si="883"/>
        <v/>
      </c>
      <c r="GE171" s="45" t="str">
        <f t="shared" si="884"/>
        <v/>
      </c>
      <c r="GF171" s="35"/>
      <c r="GH171" s="46"/>
      <c r="GI171" s="44"/>
      <c r="GJ171" s="44" t="str">
        <f>IF(GI171="","",GI171-GI172)</f>
        <v/>
      </c>
      <c r="GK171" s="44"/>
      <c r="GL171" s="44" t="str">
        <f>IF(GK171="","",GK171-GK172)</f>
        <v/>
      </c>
      <c r="GM171" s="44"/>
      <c r="GN171" s="44" t="str">
        <f>IF(GM171="","",GM172+GO172-GM171)</f>
        <v/>
      </c>
      <c r="GO171" s="44"/>
      <c r="GP171" s="44"/>
      <c r="GQ171" s="44"/>
      <c r="GR171" s="44" t="str">
        <f t="shared" si="885"/>
        <v/>
      </c>
      <c r="GS171" s="45" t="str">
        <f t="shared" si="886"/>
        <v/>
      </c>
      <c r="GT171" s="35"/>
      <c r="GU171" s="27"/>
      <c r="GV171" s="46"/>
      <c r="GW171" s="44"/>
      <c r="GX171" s="44" t="str">
        <f>IF(GW171="","",GW171-GW172)</f>
        <v/>
      </c>
      <c r="GY171" s="44"/>
      <c r="GZ171" s="44" t="str">
        <f>IF(GY171="","",GY171-GY172)</f>
        <v/>
      </c>
      <c r="HA171" s="44"/>
      <c r="HB171" s="44" t="str">
        <f>IF(HA171="","",HA172+HC172-HA171)</f>
        <v/>
      </c>
      <c r="HC171" s="44"/>
      <c r="HD171" s="44"/>
      <c r="HE171" s="44"/>
      <c r="HF171" s="44" t="str">
        <f t="shared" si="887"/>
        <v/>
      </c>
      <c r="HG171" s="45" t="str">
        <f t="shared" si="888"/>
        <v/>
      </c>
      <c r="HH171" s="35"/>
      <c r="HJ171" s="46"/>
      <c r="HK171" s="44"/>
      <c r="HL171" s="44" t="str">
        <f>IF(HK171="","",HK171-HK172)</f>
        <v/>
      </c>
      <c r="HM171" s="44"/>
      <c r="HN171" s="44" t="str">
        <f>IF(HM171="","",HM171-HM172)</f>
        <v/>
      </c>
      <c r="HO171" s="44"/>
      <c r="HP171" s="44" t="str">
        <f>IF(HO171="","",HO172+HQ172-HO171)</f>
        <v/>
      </c>
      <c r="HQ171" s="44"/>
      <c r="HR171" s="44"/>
      <c r="HS171" s="44"/>
      <c r="HT171" s="44" t="str">
        <f t="shared" si="889"/>
        <v/>
      </c>
      <c r="HU171" s="45" t="str">
        <f t="shared" si="890"/>
        <v/>
      </c>
      <c r="HV171" s="35"/>
      <c r="HW171" s="61"/>
      <c r="HX171" s="51" t="str">
        <f>IF($A153="","",$A153)</f>
        <v/>
      </c>
      <c r="HY171" s="44"/>
      <c r="HZ171" s="43"/>
      <c r="IA171" s="44"/>
      <c r="IB171" s="87"/>
      <c r="IC171" s="44"/>
      <c r="ID171" s="43"/>
      <c r="IE171" s="43"/>
      <c r="IF171" s="53"/>
      <c r="IG171" s="47"/>
      <c r="IH171" s="44"/>
      <c r="II171" s="89"/>
      <c r="IJ171" s="35"/>
      <c r="IL171" s="51"/>
      <c r="IM171" s="44"/>
      <c r="IN171" s="43"/>
      <c r="IO171" s="44"/>
      <c r="IP171" s="87"/>
      <c r="IQ171" s="44"/>
      <c r="IR171" s="43"/>
      <c r="IS171" s="43"/>
      <c r="IT171" s="53"/>
      <c r="IU171" s="47"/>
      <c r="IV171" s="44"/>
      <c r="IW171" s="89"/>
      <c r="IX171" s="35"/>
      <c r="IY171" s="33"/>
      <c r="IZ171" s="51"/>
      <c r="JA171" s="44"/>
      <c r="JB171" s="43"/>
      <c r="JC171" s="44"/>
      <c r="JD171" s="87"/>
      <c r="JE171" s="44"/>
      <c r="JF171" s="43"/>
      <c r="JG171" s="43"/>
      <c r="JH171" s="53"/>
      <c r="JI171" s="47"/>
      <c r="JJ171" s="44"/>
      <c r="JK171" s="89"/>
      <c r="JL171" s="35"/>
      <c r="JM171" s="27"/>
      <c r="JN171" s="51"/>
      <c r="JO171" s="44"/>
      <c r="JP171" s="43"/>
      <c r="JQ171" s="44"/>
      <c r="JR171" s="87"/>
      <c r="JS171" s="44"/>
      <c r="JT171" s="43"/>
      <c r="JU171" s="43"/>
      <c r="JV171" s="53"/>
      <c r="JW171" s="47"/>
      <c r="JX171" s="44"/>
      <c r="JY171" s="89"/>
      <c r="JZ171" s="35"/>
      <c r="KA171" s="61"/>
      <c r="KB171" s="51"/>
      <c r="KC171" s="44"/>
      <c r="KD171" s="43"/>
      <c r="KE171" s="44"/>
      <c r="KF171" s="87"/>
      <c r="KG171" s="44"/>
      <c r="KH171" s="43"/>
      <c r="KI171" s="43"/>
      <c r="KJ171" s="53"/>
      <c r="KK171" s="47"/>
      <c r="KL171" s="44"/>
      <c r="KM171" s="89"/>
      <c r="KN171" s="35"/>
      <c r="KO171" s="27"/>
      <c r="KP171" s="51"/>
      <c r="KQ171" s="44"/>
      <c r="KR171" s="43"/>
      <c r="KS171" s="44"/>
      <c r="KT171" s="87"/>
      <c r="KU171" s="44"/>
      <c r="KV171" s="43"/>
      <c r="KW171" s="43"/>
      <c r="KX171" s="53"/>
      <c r="KY171" s="47"/>
      <c r="KZ171" s="44"/>
      <c r="LA171" s="89"/>
      <c r="LB171" s="35"/>
      <c r="LC171" s="27"/>
      <c r="LD171" s="51" t="str">
        <f>IF(A155="","",A155)</f>
        <v/>
      </c>
      <c r="LE171" s="43"/>
      <c r="LF171" s="93" t="str">
        <f>IF(LE171="","",LE171-LE168)</f>
        <v/>
      </c>
      <c r="LG171" s="43"/>
      <c r="LH171" s="43" t="str">
        <f t="shared" si="905"/>
        <v/>
      </c>
      <c r="LI171" s="43"/>
      <c r="LJ171" s="87" t="str">
        <f t="shared" si="906"/>
        <v/>
      </c>
      <c r="LK171" s="43"/>
      <c r="LL171" s="64" t="str">
        <f>IF(LE171="","",LL168)</f>
        <v/>
      </c>
      <c r="LM171" s="47" t="str">
        <f>IF(LF171="","",LM168)</f>
        <v/>
      </c>
      <c r="LN171" s="87" t="str">
        <f t="shared" si="907"/>
        <v/>
      </c>
      <c r="LO171" s="54"/>
      <c r="LP171" s="35"/>
      <c r="LQ171" s="27"/>
      <c r="LR171" s="46"/>
      <c r="LS171" s="44"/>
      <c r="LT171" s="44" t="str">
        <f>IF(LS171="","",LS171-LS172)</f>
        <v/>
      </c>
      <c r="LU171" s="44"/>
      <c r="LV171" s="44" t="str">
        <f>IF(LU171="","",LU171-LU172)</f>
        <v/>
      </c>
      <c r="LW171" s="44"/>
      <c r="LX171" s="44" t="str">
        <f>IF(LW171="","",LW172+LY172-LW171)</f>
        <v/>
      </c>
      <c r="LY171" s="44"/>
      <c r="LZ171" s="44"/>
      <c r="MA171" s="44"/>
      <c r="MB171" s="44" t="str">
        <f t="shared" si="893"/>
        <v/>
      </c>
      <c r="MC171" s="45" t="str">
        <f t="shared" si="894"/>
        <v/>
      </c>
      <c r="MD171" s="35"/>
      <c r="ME171" s="27"/>
      <c r="MF171" s="46"/>
      <c r="MG171" s="44"/>
      <c r="MH171" s="44" t="str">
        <f>IF(MG171="","",MG171-MG172)</f>
        <v/>
      </c>
      <c r="MI171" s="44"/>
      <c r="MJ171" s="44" t="str">
        <f>IF(MI171="","",MI171-MI172)</f>
        <v/>
      </c>
      <c r="MK171" s="44"/>
      <c r="ML171" s="44" t="str">
        <f>IF(MK171="","",MK172+MM172-MK171)</f>
        <v/>
      </c>
      <c r="MM171" s="44"/>
      <c r="MN171" s="44"/>
      <c r="MO171" s="44"/>
      <c r="MP171" s="44" t="str">
        <f t="shared" si="895"/>
        <v/>
      </c>
      <c r="MQ171" s="45" t="str">
        <f t="shared" si="896"/>
        <v/>
      </c>
      <c r="MR171" s="35"/>
      <c r="MS171" s="27"/>
      <c r="MT171" s="46"/>
      <c r="MU171" s="44"/>
      <c r="MV171" s="44" t="str">
        <f>IF(MU171="","",MU171-MU172)</f>
        <v/>
      </c>
      <c r="MW171" s="44"/>
      <c r="MX171" s="44" t="str">
        <f>IF(MW171="","",MW171-MW172)</f>
        <v/>
      </c>
      <c r="MY171" s="44"/>
      <c r="MZ171" s="44" t="str">
        <f>IF(MY171="","",MY172+NA172-MY171)</f>
        <v/>
      </c>
      <c r="NA171" s="44"/>
      <c r="NB171" s="44"/>
      <c r="NC171" s="44"/>
      <c r="ND171" s="44" t="str">
        <f t="shared" si="897"/>
        <v/>
      </c>
      <c r="NE171" s="45" t="str">
        <f t="shared" si="898"/>
        <v/>
      </c>
      <c r="NF171" s="35"/>
      <c r="NG171" s="27"/>
      <c r="NH171" s="46"/>
      <c r="NI171" s="44"/>
      <c r="NJ171" s="44" t="str">
        <f>IF(NI171="","",NI171-NI172)</f>
        <v/>
      </c>
      <c r="NK171" s="44"/>
      <c r="NL171" s="44" t="str">
        <f>IF(NK171="","",NK171-NK172)</f>
        <v/>
      </c>
      <c r="NM171" s="44"/>
      <c r="NN171" s="44" t="str">
        <f>IF(NM171="","",NM172+NO172-NM171)</f>
        <v/>
      </c>
      <c r="NO171" s="44"/>
      <c r="NP171" s="44"/>
      <c r="NQ171" s="44"/>
      <c r="NR171" s="44" t="str">
        <f t="shared" si="899"/>
        <v/>
      </c>
      <c r="NS171" s="45" t="str">
        <f t="shared" si="900"/>
        <v/>
      </c>
      <c r="NT171" s="35"/>
    </row>
    <row r="172" spans="1:384" ht="15" customHeight="1" x14ac:dyDescent="0.2">
      <c r="A172" s="38"/>
      <c r="B172" s="39"/>
      <c r="C172" s="40"/>
      <c r="D172" s="40"/>
      <c r="E172" s="41"/>
      <c r="F172" s="41"/>
      <c r="G172" s="40"/>
      <c r="H172" s="42"/>
      <c r="I172" s="44"/>
      <c r="J172" s="44" t="str">
        <f>IF(I172="","",I172-I170)</f>
        <v/>
      </c>
      <c r="K172" s="44"/>
      <c r="L172" s="44"/>
      <c r="M172" s="44"/>
      <c r="N172" s="44" t="str">
        <f>IF(M172="","",M170+O170-M172)</f>
        <v/>
      </c>
      <c r="O172" s="44"/>
      <c r="P172" s="43"/>
      <c r="Q172" s="43" t="str">
        <f>IF(I172="","",Q170)</f>
        <v/>
      </c>
      <c r="R172" s="44" t="str">
        <f t="shared" si="869"/>
        <v/>
      </c>
      <c r="S172" s="45" t="str">
        <f t="shared" si="870"/>
        <v/>
      </c>
      <c r="T172" s="35"/>
      <c r="U172" s="27"/>
      <c r="V172" s="46"/>
      <c r="W172" s="67"/>
      <c r="X172" s="44" t="str">
        <f>IF(W172="","",W172-W170)</f>
        <v/>
      </c>
      <c r="Y172" s="44"/>
      <c r="Z172" s="44"/>
      <c r="AA172" s="44"/>
      <c r="AB172" s="44" t="str">
        <f>IF(AA172="","",AA170+AC170-AA172)</f>
        <v/>
      </c>
      <c r="AC172" s="44"/>
      <c r="AD172" s="44"/>
      <c r="AE172" s="44"/>
      <c r="AF172" s="44" t="str">
        <f t="shared" si="871"/>
        <v/>
      </c>
      <c r="AG172" s="45" t="str">
        <f t="shared" si="872"/>
        <v/>
      </c>
      <c r="AH172" s="35"/>
      <c r="AI172" s="27"/>
      <c r="AJ172" s="46"/>
      <c r="AK172" s="44"/>
      <c r="AL172" s="44" t="str">
        <f>IF(AK172="","",AK172-AK170)</f>
        <v/>
      </c>
      <c r="AM172" s="44"/>
      <c r="AN172" s="44" t="str">
        <f>IF(AM172="","",AM172-AM170)</f>
        <v/>
      </c>
      <c r="AO172" s="44"/>
      <c r="AP172" s="44" t="str">
        <f>IF(AO172="","",AO170+AQ170-AO172)</f>
        <v/>
      </c>
      <c r="AQ172" s="44"/>
      <c r="AR172" s="44"/>
      <c r="AS172" s="44"/>
      <c r="AT172" s="44" t="str">
        <f t="shared" si="873"/>
        <v/>
      </c>
      <c r="AU172" s="45" t="str">
        <f t="shared" si="874"/>
        <v/>
      </c>
      <c r="AV172" s="35"/>
      <c r="AW172" s="27"/>
      <c r="AX172" s="46"/>
      <c r="AY172" s="44"/>
      <c r="AZ172" s="44" t="str">
        <f>IF(AY172="","",AY172-AY170)</f>
        <v/>
      </c>
      <c r="BA172" s="44"/>
      <c r="BB172" s="44" t="str">
        <f>IF(BA172="","",BA172-BA170)</f>
        <v/>
      </c>
      <c r="BC172" s="44"/>
      <c r="BD172" s="44" t="str">
        <f>IF(BC172="","",BC170+BE170-BC172)</f>
        <v/>
      </c>
      <c r="BE172" s="44"/>
      <c r="BF172" s="44"/>
      <c r="BG172" s="44"/>
      <c r="BH172" s="44" t="str">
        <f t="shared" si="875"/>
        <v/>
      </c>
      <c r="BI172" s="45" t="str">
        <f t="shared" si="876"/>
        <v/>
      </c>
      <c r="BJ172" s="35"/>
      <c r="BK172" s="50"/>
      <c r="BL172" s="51"/>
      <c r="BM172" s="43"/>
      <c r="BN172" s="43"/>
      <c r="BO172" s="43"/>
      <c r="BP172" s="44"/>
      <c r="BQ172" s="43"/>
      <c r="BR172" s="44"/>
      <c r="BS172" s="43"/>
      <c r="BT172" s="60"/>
      <c r="BU172" s="67"/>
      <c r="BV172" s="43"/>
      <c r="BW172" s="45"/>
      <c r="BX172" s="44"/>
      <c r="BY172" s="27"/>
      <c r="BZ172" s="51"/>
      <c r="CA172" s="43"/>
      <c r="CB172" s="43"/>
      <c r="CC172" s="43"/>
      <c r="CD172" s="44"/>
      <c r="CE172" s="43"/>
      <c r="CF172" s="44"/>
      <c r="CG172" s="43"/>
      <c r="CH172" s="60"/>
      <c r="CI172" s="67"/>
      <c r="CJ172" s="43"/>
      <c r="CK172" s="45"/>
      <c r="CL172" s="44"/>
      <c r="CM172" s="27"/>
      <c r="CN172" s="51"/>
      <c r="CO172" s="43"/>
      <c r="CP172" s="43"/>
      <c r="CQ172" s="43"/>
      <c r="CR172" s="44"/>
      <c r="CS172" s="43"/>
      <c r="CT172" s="44"/>
      <c r="CU172" s="43"/>
      <c r="CV172" s="60"/>
      <c r="CW172" s="67"/>
      <c r="CX172" s="43"/>
      <c r="CY172" s="45"/>
      <c r="CZ172" s="35"/>
      <c r="DA172" s="58"/>
      <c r="DB172" s="51"/>
      <c r="DC172" s="43"/>
      <c r="DD172" s="43"/>
      <c r="DE172" s="43"/>
      <c r="DF172" s="44"/>
      <c r="DG172" s="43"/>
      <c r="DH172" s="44"/>
      <c r="DI172" s="43"/>
      <c r="DJ172" s="60"/>
      <c r="DK172" s="67"/>
      <c r="DL172" s="43"/>
      <c r="DM172" s="45"/>
      <c r="DN172" s="44"/>
      <c r="DO172" s="27"/>
      <c r="DP172" s="51"/>
      <c r="DQ172" s="43"/>
      <c r="DR172" s="43"/>
      <c r="DS172" s="43"/>
      <c r="DT172" s="44"/>
      <c r="DU172" s="43"/>
      <c r="DV172" s="44"/>
      <c r="DW172" s="43"/>
      <c r="DX172" s="60"/>
      <c r="DY172" s="67"/>
      <c r="DZ172" s="43"/>
      <c r="EA172" s="45"/>
      <c r="EB172" s="44"/>
      <c r="EC172" s="27"/>
      <c r="ED172" s="46"/>
      <c r="EE172" s="44"/>
      <c r="EF172" s="44" t="str">
        <f>IF(EE172="","",EE172-EE170)</f>
        <v/>
      </c>
      <c r="EG172" s="44"/>
      <c r="EH172" s="44" t="str">
        <f>IF(EG172="","",EG172-EG170)</f>
        <v/>
      </c>
      <c r="EI172" s="44"/>
      <c r="EJ172" s="44" t="str">
        <f>IF(EI172="","",EI170+EK170-EI172)</f>
        <v/>
      </c>
      <c r="EK172" s="44"/>
      <c r="EL172" s="44"/>
      <c r="EM172" s="44"/>
      <c r="EN172" s="44" t="str">
        <f t="shared" si="877"/>
        <v/>
      </c>
      <c r="EO172" s="45" t="str">
        <f t="shared" si="878"/>
        <v/>
      </c>
      <c r="EP172" s="35"/>
      <c r="EQ172" s="27"/>
      <c r="ER172" s="46"/>
      <c r="ES172" s="44"/>
      <c r="ET172" s="44" t="str">
        <f>IF(ES172="","",ES172-ES170)</f>
        <v/>
      </c>
      <c r="EU172" s="44"/>
      <c r="EV172" s="44" t="str">
        <f>IF(EU172="","",EU172-EU170)</f>
        <v/>
      </c>
      <c r="EW172" s="44"/>
      <c r="EX172" s="44" t="str">
        <f>IF(EW172="","",EW170+EY170-EW172)</f>
        <v/>
      </c>
      <c r="EY172" s="44"/>
      <c r="EZ172" s="44"/>
      <c r="FA172" s="44"/>
      <c r="FB172" s="44" t="str">
        <f t="shared" si="879"/>
        <v/>
      </c>
      <c r="FC172" s="45" t="str">
        <f t="shared" si="880"/>
        <v/>
      </c>
      <c r="FD172" s="35"/>
      <c r="FF172" s="46"/>
      <c r="FG172" s="44"/>
      <c r="FH172" s="44" t="str">
        <f>IF(FG172="","",FG172-FG170)</f>
        <v/>
      </c>
      <c r="FI172" s="44"/>
      <c r="FJ172" s="44" t="str">
        <f>IF(FI172="","",FI172-FI170)</f>
        <v/>
      </c>
      <c r="FK172" s="44"/>
      <c r="FL172" s="44" t="str">
        <f>IF(FK172="","",FK170+FM170-FK172)</f>
        <v/>
      </c>
      <c r="FM172" s="44"/>
      <c r="FN172" s="44"/>
      <c r="FO172" s="44"/>
      <c r="FP172" s="44" t="str">
        <f t="shared" si="881"/>
        <v/>
      </c>
      <c r="FQ172" s="45" t="str">
        <f t="shared" si="882"/>
        <v/>
      </c>
      <c r="FR172" s="35"/>
      <c r="FT172" s="46"/>
      <c r="FU172" s="44"/>
      <c r="FV172" s="44" t="str">
        <f>IF(FU172="","",FU172-FU170)</f>
        <v/>
      </c>
      <c r="FW172" s="44"/>
      <c r="FX172" s="44" t="str">
        <f>IF(FW172="","",FW172-FW170)</f>
        <v/>
      </c>
      <c r="FY172" s="44"/>
      <c r="FZ172" s="44" t="str">
        <f>IF(FY172="","",FY170+GA170-FY172)</f>
        <v/>
      </c>
      <c r="GA172" s="44"/>
      <c r="GB172" s="44"/>
      <c r="GC172" s="44"/>
      <c r="GD172" s="44" t="str">
        <f t="shared" si="883"/>
        <v/>
      </c>
      <c r="GE172" s="45" t="str">
        <f t="shared" si="884"/>
        <v/>
      </c>
      <c r="GF172" s="35"/>
      <c r="GH172" s="46"/>
      <c r="GI172" s="44"/>
      <c r="GJ172" s="44" t="str">
        <f>IF(GI172="","",GI172-GI170)</f>
        <v/>
      </c>
      <c r="GK172" s="44"/>
      <c r="GL172" s="44" t="str">
        <f>IF(GK172="","",GK172-GK170)</f>
        <v/>
      </c>
      <c r="GM172" s="44"/>
      <c r="GN172" s="44" t="str">
        <f>IF(GM172="","",GM170+GO170-GM172)</f>
        <v/>
      </c>
      <c r="GO172" s="44"/>
      <c r="GP172" s="44"/>
      <c r="GQ172" s="44"/>
      <c r="GR172" s="44" t="str">
        <f t="shared" si="885"/>
        <v/>
      </c>
      <c r="GS172" s="45" t="str">
        <f t="shared" si="886"/>
        <v/>
      </c>
      <c r="GT172" s="35"/>
      <c r="GU172" s="27"/>
      <c r="GV172" s="46"/>
      <c r="GW172" s="44"/>
      <c r="GX172" s="44" t="str">
        <f>IF(GW172="","",GW172-GW170)</f>
        <v/>
      </c>
      <c r="GY172" s="44"/>
      <c r="GZ172" s="44" t="str">
        <f>IF(GY172="","",GY172-GY170)</f>
        <v/>
      </c>
      <c r="HA172" s="44"/>
      <c r="HB172" s="44" t="str">
        <f>IF(HA172="","",HA170+HC170-HA172)</f>
        <v/>
      </c>
      <c r="HC172" s="44"/>
      <c r="HD172" s="44"/>
      <c r="HE172" s="44"/>
      <c r="HF172" s="44" t="str">
        <f t="shared" si="887"/>
        <v/>
      </c>
      <c r="HG172" s="45" t="str">
        <f t="shared" si="888"/>
        <v/>
      </c>
      <c r="HH172" s="35"/>
      <c r="HJ172" s="46"/>
      <c r="HK172" s="44"/>
      <c r="HL172" s="44" t="str">
        <f>IF(HK172="","",HK172-HK170)</f>
        <v/>
      </c>
      <c r="HM172" s="44"/>
      <c r="HN172" s="44" t="str">
        <f>IF(HM172="","",HM172-HM170)</f>
        <v/>
      </c>
      <c r="HO172" s="44"/>
      <c r="HP172" s="44" t="str">
        <f>IF(HO172="","",HO170+HQ170-HO172)</f>
        <v/>
      </c>
      <c r="HQ172" s="44"/>
      <c r="HR172" s="44"/>
      <c r="HS172" s="44"/>
      <c r="HT172" s="44" t="str">
        <f t="shared" si="889"/>
        <v/>
      </c>
      <c r="HU172" s="45" t="str">
        <f t="shared" si="890"/>
        <v/>
      </c>
      <c r="HV172" s="35"/>
      <c r="HW172" s="61"/>
      <c r="HX172" s="51"/>
      <c r="HY172" s="43"/>
      <c r="HZ172" s="43"/>
      <c r="IA172" s="43"/>
      <c r="IB172" s="44"/>
      <c r="IC172" s="43"/>
      <c r="ID172" s="44"/>
      <c r="IE172" s="43"/>
      <c r="IF172" s="60"/>
      <c r="IG172" s="67"/>
      <c r="IH172" s="43"/>
      <c r="II172" s="45"/>
      <c r="IJ172" s="35"/>
      <c r="IL172" s="51"/>
      <c r="IM172" s="43"/>
      <c r="IN172" s="43"/>
      <c r="IO172" s="43"/>
      <c r="IP172" s="44"/>
      <c r="IQ172" s="43"/>
      <c r="IR172" s="44"/>
      <c r="IS172" s="43"/>
      <c r="IT172" s="60"/>
      <c r="IU172" s="67"/>
      <c r="IV172" s="43"/>
      <c r="IW172" s="45"/>
      <c r="IX172" s="44"/>
      <c r="IY172" s="33"/>
      <c r="IZ172" s="51"/>
      <c r="JA172" s="43"/>
      <c r="JB172" s="59"/>
      <c r="JC172" s="43"/>
      <c r="JD172" s="44"/>
      <c r="JE172" s="43"/>
      <c r="JF172" s="44"/>
      <c r="JG172" s="43"/>
      <c r="JH172" s="60"/>
      <c r="JI172" s="67"/>
      <c r="JJ172" s="43"/>
      <c r="JK172" s="45"/>
      <c r="JL172" s="44"/>
      <c r="JM172" s="27"/>
      <c r="JN172" s="51"/>
      <c r="JO172" s="43"/>
      <c r="JP172" s="43"/>
      <c r="JQ172" s="43"/>
      <c r="JR172" s="44"/>
      <c r="JS172" s="43"/>
      <c r="JT172" s="44"/>
      <c r="JU172" s="43"/>
      <c r="JV172" s="60"/>
      <c r="JW172" s="67"/>
      <c r="JX172" s="43"/>
      <c r="JY172" s="45"/>
      <c r="JZ172" s="44"/>
      <c r="KA172" s="61"/>
      <c r="KB172" s="51"/>
      <c r="KC172" s="43"/>
      <c r="KD172" s="43"/>
      <c r="KE172" s="43"/>
      <c r="KF172" s="44"/>
      <c r="KG172" s="43"/>
      <c r="KH172" s="44"/>
      <c r="KI172" s="43"/>
      <c r="KJ172" s="60"/>
      <c r="KK172" s="67"/>
      <c r="KL172" s="43"/>
      <c r="KM172" s="45"/>
      <c r="KN172" s="44"/>
      <c r="KO172" s="27"/>
      <c r="KP172" s="51"/>
      <c r="KQ172" s="43"/>
      <c r="KR172" s="43"/>
      <c r="KS172" s="43"/>
      <c r="KT172" s="44"/>
      <c r="KU172" s="43"/>
      <c r="KV172" s="44"/>
      <c r="KW172" s="43"/>
      <c r="KX172" s="60"/>
      <c r="KY172" s="67"/>
      <c r="KZ172" s="43"/>
      <c r="LA172" s="45"/>
      <c r="LB172" s="44"/>
      <c r="LC172" s="27"/>
      <c r="LD172" s="46"/>
      <c r="LE172" s="44"/>
      <c r="LF172" s="44"/>
      <c r="LG172" s="44"/>
      <c r="LH172" s="44" t="str">
        <f t="shared" si="905"/>
        <v/>
      </c>
      <c r="LI172" s="43"/>
      <c r="LJ172" s="44" t="str">
        <f t="shared" si="906"/>
        <v/>
      </c>
      <c r="LK172" s="44"/>
      <c r="LL172" s="72" t="str">
        <f>IF(LE171="","",LL169)</f>
        <v/>
      </c>
      <c r="LM172" s="67" t="str">
        <f>IF(LF171="","",LM169)</f>
        <v/>
      </c>
      <c r="LN172" s="44" t="str">
        <f t="shared" si="907"/>
        <v/>
      </c>
      <c r="LO172" s="45"/>
      <c r="LP172" s="35"/>
      <c r="LQ172" s="27"/>
      <c r="LR172" s="46"/>
      <c r="LS172" s="44"/>
      <c r="LT172" s="44" t="str">
        <f>IF(LS172="","",LS172-LS170)</f>
        <v/>
      </c>
      <c r="LU172" s="44"/>
      <c r="LV172" s="44" t="str">
        <f>IF(LU172="","",LU172-LU170)</f>
        <v/>
      </c>
      <c r="LW172" s="44"/>
      <c r="LX172" s="44" t="str">
        <f>IF(LW172="","",LW170+LY170-LW172)</f>
        <v/>
      </c>
      <c r="LY172" s="44"/>
      <c r="LZ172" s="44"/>
      <c r="MA172" s="44"/>
      <c r="MB172" s="44" t="str">
        <f t="shared" si="893"/>
        <v/>
      </c>
      <c r="MC172" s="45" t="str">
        <f t="shared" si="894"/>
        <v/>
      </c>
      <c r="MD172" s="35"/>
      <c r="ME172" s="27"/>
      <c r="MF172" s="46"/>
      <c r="MG172" s="44"/>
      <c r="MH172" s="44" t="str">
        <f>IF(MG172="","",MG172-MG170)</f>
        <v/>
      </c>
      <c r="MI172" s="44"/>
      <c r="MJ172" s="44" t="str">
        <f>IF(MI172="","",MI172-MI170)</f>
        <v/>
      </c>
      <c r="MK172" s="44"/>
      <c r="ML172" s="44" t="str">
        <f>IF(MK172="","",MK170+MM170-MK172)</f>
        <v/>
      </c>
      <c r="MM172" s="44"/>
      <c r="MN172" s="44"/>
      <c r="MO172" s="44"/>
      <c r="MP172" s="44" t="str">
        <f t="shared" si="895"/>
        <v/>
      </c>
      <c r="MQ172" s="45" t="str">
        <f t="shared" si="896"/>
        <v/>
      </c>
      <c r="MR172" s="35"/>
      <c r="MS172" s="27"/>
      <c r="MT172" s="46"/>
      <c r="MU172" s="44"/>
      <c r="MV172" s="44" t="str">
        <f>IF(MU172="","",MU172-MU170)</f>
        <v/>
      </c>
      <c r="MW172" s="44"/>
      <c r="MX172" s="44" t="str">
        <f>IF(MW172="","",MW172-MW170)</f>
        <v/>
      </c>
      <c r="MY172" s="44"/>
      <c r="MZ172" s="44" t="str">
        <f>IF(MY172="","",MY170+NA170-MY172)</f>
        <v/>
      </c>
      <c r="NA172" s="44"/>
      <c r="NB172" s="44"/>
      <c r="NC172" s="44"/>
      <c r="ND172" s="44" t="str">
        <f t="shared" si="897"/>
        <v/>
      </c>
      <c r="NE172" s="45" t="str">
        <f t="shared" si="898"/>
        <v/>
      </c>
      <c r="NF172" s="35"/>
      <c r="NG172" s="27"/>
      <c r="NH172" s="46"/>
      <c r="NI172" s="44"/>
      <c r="NJ172" s="44" t="str">
        <f>IF(NI172="","",NI172-NI170)</f>
        <v/>
      </c>
      <c r="NK172" s="44"/>
      <c r="NL172" s="44" t="str">
        <f>IF(NK172="","",NK172-NK170)</f>
        <v/>
      </c>
      <c r="NM172" s="44"/>
      <c r="NN172" s="44" t="str">
        <f>IF(NM172="","",NM170+NO170-NM172)</f>
        <v/>
      </c>
      <c r="NO172" s="44"/>
      <c r="NP172" s="44"/>
      <c r="NQ172" s="44"/>
      <c r="NR172" s="44" t="str">
        <f t="shared" si="899"/>
        <v/>
      </c>
      <c r="NS172" s="45" t="str">
        <f t="shared" si="900"/>
        <v/>
      </c>
      <c r="NT172" s="35"/>
    </row>
    <row r="173" spans="1:384" ht="15" customHeight="1" thickBot="1" x14ac:dyDescent="0.25">
      <c r="A173" s="38"/>
      <c r="B173" s="39"/>
      <c r="C173" s="40"/>
      <c r="D173" s="40"/>
      <c r="E173" s="41"/>
      <c r="F173" s="41"/>
      <c r="G173" s="40"/>
      <c r="H173" s="42"/>
      <c r="I173" s="44"/>
      <c r="J173" s="44" t="str">
        <f>IF(I173="","",I173-I171)</f>
        <v/>
      </c>
      <c r="K173" s="44"/>
      <c r="L173" s="44"/>
      <c r="M173" s="44"/>
      <c r="N173" s="44" t="str">
        <f>IF(M173="","",M171+O171-M173)</f>
        <v/>
      </c>
      <c r="O173" s="44"/>
      <c r="P173" s="44"/>
      <c r="Q173" s="44"/>
      <c r="R173" s="44" t="str">
        <f t="shared" si="869"/>
        <v/>
      </c>
      <c r="S173" s="45" t="str">
        <f t="shared" si="870"/>
        <v/>
      </c>
      <c r="T173" s="35"/>
      <c r="U173" s="27"/>
      <c r="V173" s="46"/>
      <c r="W173" s="67"/>
      <c r="X173" s="44" t="str">
        <f>IF(W173="","",W173-W171)</f>
        <v/>
      </c>
      <c r="Y173" s="44"/>
      <c r="Z173" s="44"/>
      <c r="AA173" s="44"/>
      <c r="AB173" s="44" t="str">
        <f>IF(AA173="","",AA171+AC171-AA173)</f>
        <v/>
      </c>
      <c r="AC173" s="44"/>
      <c r="AD173" s="44"/>
      <c r="AE173" s="44"/>
      <c r="AF173" s="44" t="str">
        <f t="shared" si="871"/>
        <v/>
      </c>
      <c r="AG173" s="45" t="str">
        <f t="shared" si="872"/>
        <v/>
      </c>
      <c r="AH173" s="35"/>
      <c r="AI173" s="27"/>
      <c r="AJ173" s="46"/>
      <c r="AK173" s="44"/>
      <c r="AL173" s="44" t="str">
        <f>IF(AK173="","",AK173-AK171)</f>
        <v/>
      </c>
      <c r="AM173" s="44"/>
      <c r="AN173" s="44" t="str">
        <f>IF(AM173="","",AM173-AM171)</f>
        <v/>
      </c>
      <c r="AO173" s="44"/>
      <c r="AP173" s="44" t="str">
        <f>IF(AO173="","",AO171+AQ171-AO173)</f>
        <v/>
      </c>
      <c r="AQ173" s="44"/>
      <c r="AR173" s="44"/>
      <c r="AS173" s="44"/>
      <c r="AT173" s="44" t="str">
        <f t="shared" si="873"/>
        <v/>
      </c>
      <c r="AU173" s="45" t="str">
        <f t="shared" si="874"/>
        <v/>
      </c>
      <c r="AV173" s="35"/>
      <c r="AW173" s="27"/>
      <c r="AX173" s="46"/>
      <c r="AY173" s="44"/>
      <c r="AZ173" s="44" t="str">
        <f>IF(AY173="","",AY173-AY171)</f>
        <v/>
      </c>
      <c r="BA173" s="44"/>
      <c r="BB173" s="44" t="str">
        <f>IF(BA173="","",BA173-BA171)</f>
        <v/>
      </c>
      <c r="BC173" s="44"/>
      <c r="BD173" s="44" t="str">
        <f>IF(BC173="","",BC171+BE171-BC173)</f>
        <v/>
      </c>
      <c r="BE173" s="44"/>
      <c r="BF173" s="44"/>
      <c r="BG173" s="44"/>
      <c r="BH173" s="44" t="str">
        <f t="shared" si="875"/>
        <v/>
      </c>
      <c r="BI173" s="45" t="str">
        <f t="shared" si="876"/>
        <v/>
      </c>
      <c r="BJ173" s="35"/>
      <c r="BK173" s="50"/>
      <c r="BL173" s="46"/>
      <c r="BM173" s="44"/>
      <c r="BN173" s="25"/>
      <c r="BO173" s="44"/>
      <c r="BP173" s="44"/>
      <c r="BQ173" s="44"/>
      <c r="BR173" s="44"/>
      <c r="BS173" s="25"/>
      <c r="BT173" s="60"/>
      <c r="BU173" s="67"/>
      <c r="BV173" s="44"/>
      <c r="BW173" s="45"/>
      <c r="BX173" s="35"/>
      <c r="BY173" s="27"/>
      <c r="BZ173" s="46"/>
      <c r="CA173" s="44"/>
      <c r="CB173" s="25"/>
      <c r="CC173" s="44"/>
      <c r="CD173" s="44"/>
      <c r="CE173" s="44"/>
      <c r="CF173" s="44"/>
      <c r="CG173" s="25"/>
      <c r="CH173" s="60"/>
      <c r="CI173" s="67"/>
      <c r="CJ173" s="44"/>
      <c r="CK173" s="45"/>
      <c r="CL173" s="35"/>
      <c r="CM173" s="27"/>
      <c r="CN173" s="46"/>
      <c r="CO173" s="44"/>
      <c r="CP173" s="25"/>
      <c r="CQ173" s="44"/>
      <c r="CR173" s="44"/>
      <c r="CS173" s="44"/>
      <c r="CT173" s="44"/>
      <c r="CU173" s="25"/>
      <c r="CV173" s="60"/>
      <c r="CW173" s="67"/>
      <c r="CX173" s="44"/>
      <c r="CY173" s="45"/>
      <c r="CZ173" s="35"/>
      <c r="DA173" s="58"/>
      <c r="DB173" s="46"/>
      <c r="DC173" s="44"/>
      <c r="DD173" s="25"/>
      <c r="DE173" s="44"/>
      <c r="DF173" s="44"/>
      <c r="DG173" s="44"/>
      <c r="DH173" s="44"/>
      <c r="DI173" s="25"/>
      <c r="DJ173" s="60"/>
      <c r="DK173" s="67"/>
      <c r="DL173" s="44"/>
      <c r="DM173" s="45"/>
      <c r="DN173" s="35"/>
      <c r="DO173" s="27"/>
      <c r="DP173" s="46"/>
      <c r="DQ173" s="44"/>
      <c r="DR173" s="25"/>
      <c r="DS173" s="44"/>
      <c r="DT173" s="44"/>
      <c r="DU173" s="44"/>
      <c r="DV173" s="44"/>
      <c r="DW173" s="25"/>
      <c r="DX173" s="60"/>
      <c r="DY173" s="67"/>
      <c r="DZ173" s="44"/>
      <c r="EA173" s="45"/>
      <c r="EB173" s="35"/>
      <c r="EC173" s="27"/>
      <c r="ED173" s="46"/>
      <c r="EE173" s="67"/>
      <c r="EF173" s="44" t="str">
        <f>IF(EE173="","",EE173-EE171)</f>
        <v/>
      </c>
      <c r="EG173" s="44"/>
      <c r="EH173" s="44"/>
      <c r="EI173" s="44"/>
      <c r="EJ173" s="44" t="str">
        <f>IF(EI173="","",EI171+EK171-EI173)</f>
        <v/>
      </c>
      <c r="EK173" s="44"/>
      <c r="EL173" s="44"/>
      <c r="EM173" s="44"/>
      <c r="EN173" s="44" t="str">
        <f t="shared" si="877"/>
        <v/>
      </c>
      <c r="EO173" s="45" t="str">
        <f t="shared" si="878"/>
        <v/>
      </c>
      <c r="EP173" s="35"/>
      <c r="EQ173" s="27"/>
      <c r="ER173" s="46"/>
      <c r="ES173" s="44"/>
      <c r="ET173" s="44" t="str">
        <f>IF(ES173="","",ES173-ES171)</f>
        <v/>
      </c>
      <c r="EU173" s="44"/>
      <c r="EV173" s="44" t="str">
        <f>IF(EU173="","",EU173-EU171)</f>
        <v/>
      </c>
      <c r="EW173" s="44"/>
      <c r="EX173" s="44" t="str">
        <f>IF(EW173="","",EW171+EY171-EW173)</f>
        <v/>
      </c>
      <c r="EY173" s="44"/>
      <c r="EZ173" s="44"/>
      <c r="FA173" s="44"/>
      <c r="FB173" s="44" t="str">
        <f t="shared" si="879"/>
        <v/>
      </c>
      <c r="FC173" s="45" t="str">
        <f t="shared" si="880"/>
        <v/>
      </c>
      <c r="FD173" s="35"/>
      <c r="FF173" s="46"/>
      <c r="FG173" s="67"/>
      <c r="FH173" s="44" t="str">
        <f>IF(FG173="","",FG173-FG171)</f>
        <v/>
      </c>
      <c r="FI173" s="44"/>
      <c r="FJ173" s="44"/>
      <c r="FK173" s="44"/>
      <c r="FL173" s="44" t="str">
        <f>IF(FK173="","",FK171+FM171-FK173)</f>
        <v/>
      </c>
      <c r="FM173" s="44"/>
      <c r="FN173" s="44"/>
      <c r="FO173" s="44"/>
      <c r="FP173" s="44" t="str">
        <f t="shared" si="881"/>
        <v/>
      </c>
      <c r="FQ173" s="45" t="str">
        <f t="shared" si="882"/>
        <v/>
      </c>
      <c r="FR173" s="35"/>
      <c r="FT173" s="46"/>
      <c r="FU173" s="67"/>
      <c r="FV173" s="44" t="str">
        <f>IF(FU173="","",FU173-FU171)</f>
        <v/>
      </c>
      <c r="FW173" s="44"/>
      <c r="FX173" s="44"/>
      <c r="FY173" s="44"/>
      <c r="FZ173" s="44" t="str">
        <f>IF(FY173="","",FY171+GA171-FY173)</f>
        <v/>
      </c>
      <c r="GA173" s="44"/>
      <c r="GB173" s="44"/>
      <c r="GC173" s="44"/>
      <c r="GD173" s="44" t="str">
        <f t="shared" si="883"/>
        <v/>
      </c>
      <c r="GE173" s="45" t="str">
        <f t="shared" si="884"/>
        <v/>
      </c>
      <c r="GF173" s="35"/>
      <c r="GH173" s="46"/>
      <c r="GI173" s="67"/>
      <c r="GJ173" s="44" t="str">
        <f>IF(GI173="","",GI173-GI171)</f>
        <v/>
      </c>
      <c r="GK173" s="44"/>
      <c r="GL173" s="44"/>
      <c r="GM173" s="44"/>
      <c r="GN173" s="44" t="str">
        <f>IF(GM173="","",GM171+GO171-GM173)</f>
        <v/>
      </c>
      <c r="GO173" s="44"/>
      <c r="GP173" s="44"/>
      <c r="GQ173" s="44"/>
      <c r="GR173" s="44" t="str">
        <f t="shared" si="885"/>
        <v/>
      </c>
      <c r="GS173" s="45" t="str">
        <f t="shared" si="886"/>
        <v/>
      </c>
      <c r="GT173" s="35"/>
      <c r="GU173" s="27"/>
      <c r="GV173" s="46"/>
      <c r="GW173" s="67"/>
      <c r="GX173" s="44" t="str">
        <f>IF(GW173="","",GW173-GW171)</f>
        <v/>
      </c>
      <c r="GY173" s="44"/>
      <c r="GZ173" s="44"/>
      <c r="HA173" s="44"/>
      <c r="HB173" s="44" t="str">
        <f>IF(HA173="","",HA171+HC171-HA173)</f>
        <v/>
      </c>
      <c r="HC173" s="44"/>
      <c r="HD173" s="44"/>
      <c r="HE173" s="44"/>
      <c r="HF173" s="44" t="str">
        <f t="shared" si="887"/>
        <v/>
      </c>
      <c r="HG173" s="45" t="str">
        <f t="shared" si="888"/>
        <v/>
      </c>
      <c r="HH173" s="35"/>
      <c r="HJ173" s="46"/>
      <c r="HK173" s="67"/>
      <c r="HL173" s="44" t="str">
        <f>IF(HK173="","",HK173-HK171)</f>
        <v/>
      </c>
      <c r="HM173" s="44"/>
      <c r="HN173" s="44"/>
      <c r="HO173" s="44"/>
      <c r="HP173" s="44" t="str">
        <f>IF(HO173="","",HO171+HQ171-HO173)</f>
        <v/>
      </c>
      <c r="HQ173" s="44"/>
      <c r="HR173" s="44"/>
      <c r="HS173" s="44"/>
      <c r="HT173" s="44" t="str">
        <f t="shared" si="889"/>
        <v/>
      </c>
      <c r="HU173" s="45" t="str">
        <f t="shared" si="890"/>
        <v/>
      </c>
      <c r="HV173" s="35"/>
      <c r="HW173" s="61"/>
      <c r="HX173" s="46"/>
      <c r="HY173" s="44"/>
      <c r="HZ173" s="25"/>
      <c r="IA173" s="44"/>
      <c r="IB173" s="44"/>
      <c r="IC173" s="44"/>
      <c r="ID173" s="44"/>
      <c r="IE173" s="25"/>
      <c r="IF173" s="60"/>
      <c r="IG173" s="67"/>
      <c r="IH173" s="44"/>
      <c r="II173" s="45"/>
      <c r="IJ173" s="35"/>
      <c r="IL173" s="46"/>
      <c r="IM173" s="44"/>
      <c r="IN173" s="25"/>
      <c r="IO173" s="44"/>
      <c r="IP173" s="44"/>
      <c r="IQ173" s="44"/>
      <c r="IR173" s="44"/>
      <c r="IS173" s="25"/>
      <c r="IT173" s="60"/>
      <c r="IU173" s="67"/>
      <c r="IV173" s="44"/>
      <c r="IW173" s="45"/>
      <c r="IX173" s="35"/>
      <c r="IY173" s="33"/>
      <c r="IZ173" s="46"/>
      <c r="JA173" s="44"/>
      <c r="JB173" s="25"/>
      <c r="JC173" s="44"/>
      <c r="JD173" s="44"/>
      <c r="JE173" s="44"/>
      <c r="JF173" s="44"/>
      <c r="JG173" s="25"/>
      <c r="JH173" s="60"/>
      <c r="JI173" s="67"/>
      <c r="JJ173" s="44"/>
      <c r="JK173" s="45"/>
      <c r="JL173" s="35"/>
      <c r="JM173" s="27"/>
      <c r="JN173" s="46"/>
      <c r="JO173" s="44"/>
      <c r="JP173" s="25"/>
      <c r="JQ173" s="44"/>
      <c r="JR173" s="44"/>
      <c r="JS173" s="44"/>
      <c r="JT173" s="44"/>
      <c r="JU173" s="25"/>
      <c r="JV173" s="60"/>
      <c r="JW173" s="67"/>
      <c r="JX173" s="44"/>
      <c r="JY173" s="45"/>
      <c r="JZ173" s="35"/>
      <c r="KA173" s="61"/>
      <c r="KB173" s="46"/>
      <c r="KC173" s="44"/>
      <c r="KD173" s="25"/>
      <c r="KE173" s="44"/>
      <c r="KF173" s="44"/>
      <c r="KG173" s="44"/>
      <c r="KH173" s="44"/>
      <c r="KI173" s="25"/>
      <c r="KJ173" s="60"/>
      <c r="KK173" s="67"/>
      <c r="KL173" s="44"/>
      <c r="KM173" s="45"/>
      <c r="KN173" s="35"/>
      <c r="KO173" s="27"/>
      <c r="KP173" s="46"/>
      <c r="KQ173" s="44"/>
      <c r="KR173" s="25"/>
      <c r="KS173" s="44"/>
      <c r="KT173" s="44"/>
      <c r="KU173" s="44"/>
      <c r="KV173" s="44"/>
      <c r="KW173" s="25"/>
      <c r="KX173" s="60"/>
      <c r="KY173" s="67"/>
      <c r="KZ173" s="44"/>
      <c r="LA173" s="45"/>
      <c r="LB173" s="35"/>
      <c r="LC173" s="27"/>
      <c r="LD173" s="74"/>
      <c r="LE173" s="75"/>
      <c r="LF173" s="75"/>
      <c r="LG173" s="75"/>
      <c r="LH173" s="75" t="str">
        <f t="shared" si="905"/>
        <v/>
      </c>
      <c r="LI173" s="76"/>
      <c r="LJ173" s="75" t="str">
        <f t="shared" si="906"/>
        <v/>
      </c>
      <c r="LK173" s="75"/>
      <c r="LL173" s="77" t="str">
        <f>IF(LE171="","",LL170)</f>
        <v/>
      </c>
      <c r="LM173" s="78" t="str">
        <f>IF(LF171="","",LM170)</f>
        <v/>
      </c>
      <c r="LN173" s="75" t="str">
        <f t="shared" si="907"/>
        <v/>
      </c>
      <c r="LO173" s="79"/>
      <c r="LP173" s="35"/>
      <c r="LQ173" s="27"/>
      <c r="LR173" s="46"/>
      <c r="LS173" s="67"/>
      <c r="LT173" s="44" t="str">
        <f>IF(LS173="","",LS173-LS171)</f>
        <v/>
      </c>
      <c r="LU173" s="44"/>
      <c r="LV173" s="44"/>
      <c r="LW173" s="44"/>
      <c r="LX173" s="44" t="str">
        <f>IF(LW173="","",LW171+LY171-LW173)</f>
        <v/>
      </c>
      <c r="LY173" s="44"/>
      <c r="LZ173" s="44"/>
      <c r="MA173" s="44"/>
      <c r="MB173" s="44" t="str">
        <f t="shared" si="893"/>
        <v/>
      </c>
      <c r="MC173" s="45" t="str">
        <f t="shared" si="894"/>
        <v/>
      </c>
      <c r="MD173" s="35"/>
      <c r="ME173" s="27"/>
      <c r="MF173" s="46"/>
      <c r="MG173" s="67"/>
      <c r="MH173" s="44" t="str">
        <f>IF(MG173="","",MG173-MG171)</f>
        <v/>
      </c>
      <c r="MI173" s="44"/>
      <c r="MJ173" s="44"/>
      <c r="MK173" s="44"/>
      <c r="ML173" s="44" t="str">
        <f>IF(MK173="","",MK171+MM171-MK173)</f>
        <v/>
      </c>
      <c r="MM173" s="44"/>
      <c r="MN173" s="44"/>
      <c r="MO173" s="44"/>
      <c r="MP173" s="44" t="str">
        <f t="shared" si="895"/>
        <v/>
      </c>
      <c r="MQ173" s="45" t="str">
        <f t="shared" si="896"/>
        <v/>
      </c>
      <c r="MR173" s="35"/>
      <c r="MS173" s="27"/>
      <c r="MT173" s="46"/>
      <c r="MU173" s="67"/>
      <c r="MV173" s="44" t="str">
        <f>IF(MU173="","",MU173-MU171)</f>
        <v/>
      </c>
      <c r="MW173" s="44"/>
      <c r="MX173" s="44"/>
      <c r="MY173" s="44"/>
      <c r="MZ173" s="44" t="str">
        <f>IF(MY173="","",MY171+NA171-MY173)</f>
        <v/>
      </c>
      <c r="NA173" s="44"/>
      <c r="NB173" s="44"/>
      <c r="NC173" s="44"/>
      <c r="ND173" s="44" t="str">
        <f t="shared" si="897"/>
        <v/>
      </c>
      <c r="NE173" s="45" t="str">
        <f t="shared" si="898"/>
        <v/>
      </c>
      <c r="NF173" s="35"/>
      <c r="NG173" s="27"/>
      <c r="NH173" s="46"/>
      <c r="NI173" s="67"/>
      <c r="NJ173" s="44" t="str">
        <f>IF(NI173="","",NI173-NI171)</f>
        <v/>
      </c>
      <c r="NK173" s="44"/>
      <c r="NL173" s="44"/>
      <c r="NM173" s="44"/>
      <c r="NN173" s="44" t="str">
        <f>IF(NM173="","",NM171+NO171-NM173)</f>
        <v/>
      </c>
      <c r="NO173" s="44"/>
      <c r="NP173" s="44"/>
      <c r="NQ173" s="44"/>
      <c r="NR173" s="44" t="str">
        <f t="shared" si="899"/>
        <v/>
      </c>
      <c r="NS173" s="45" t="str">
        <f t="shared" si="900"/>
        <v/>
      </c>
      <c r="NT173" s="35"/>
    </row>
    <row r="174" spans="1:384" ht="15" customHeight="1" thickTop="1" thickBot="1" x14ac:dyDescent="0.25">
      <c r="A174" s="38"/>
      <c r="B174" s="39"/>
      <c r="C174" s="40"/>
      <c r="D174" s="40"/>
      <c r="E174" s="41"/>
      <c r="F174" s="41"/>
      <c r="G174" s="40"/>
      <c r="H174" s="42"/>
      <c r="I174" s="44"/>
      <c r="J174" s="44" t="str">
        <f t="shared" ref="J174:J198" si="908">IF(I174="","",I174-I173)</f>
        <v/>
      </c>
      <c r="K174" s="44"/>
      <c r="L174" s="44"/>
      <c r="M174" s="44"/>
      <c r="N174" s="44" t="str">
        <f t="shared" ref="N174:N199" si="909">IF(M174="","",M173+O173-M174)</f>
        <v/>
      </c>
      <c r="O174" s="44"/>
      <c r="P174" s="44"/>
      <c r="Q174" s="44"/>
      <c r="R174" s="44" t="str">
        <f t="shared" si="869"/>
        <v/>
      </c>
      <c r="S174" s="45" t="str">
        <f t="shared" si="870"/>
        <v/>
      </c>
      <c r="T174" s="35"/>
      <c r="U174" s="27"/>
      <c r="V174" s="46"/>
      <c r="W174" s="67"/>
      <c r="X174" s="44" t="str">
        <f t="shared" ref="X174:X194" si="910">IF(W174="","",W174-W173)</f>
        <v/>
      </c>
      <c r="Y174" s="44"/>
      <c r="Z174" s="44"/>
      <c r="AA174" s="44"/>
      <c r="AB174" s="44" t="str">
        <f t="shared" ref="AB174:AB194" si="911">IF(AA174="","",AA173+AC173-AA174)</f>
        <v/>
      </c>
      <c r="AC174" s="44"/>
      <c r="AD174" s="44"/>
      <c r="AE174" s="44"/>
      <c r="AF174" s="44" t="str">
        <f t="shared" si="871"/>
        <v/>
      </c>
      <c r="AG174" s="45" t="str">
        <f t="shared" si="872"/>
        <v/>
      </c>
      <c r="AH174" s="35"/>
      <c r="AI174" s="27"/>
      <c r="AJ174" s="46"/>
      <c r="AK174" s="44"/>
      <c r="AL174" s="44" t="str">
        <f t="shared" ref="AL174:AL198" si="912">IF(AK174="","",AK174-AK173)</f>
        <v/>
      </c>
      <c r="AM174" s="44"/>
      <c r="AN174" s="44" t="str">
        <f t="shared" ref="AN174:AN199" si="913">IF(AM174="","",AM174-AM173)</f>
        <v/>
      </c>
      <c r="AO174" s="44"/>
      <c r="AP174" s="44" t="str">
        <f t="shared" ref="AP174:AP199" si="914">IF(AO174="","",AO173+AQ173-AO174)</f>
        <v/>
      </c>
      <c r="AQ174" s="44"/>
      <c r="AR174" s="44"/>
      <c r="AS174" s="44"/>
      <c r="AT174" s="44" t="str">
        <f t="shared" si="873"/>
        <v/>
      </c>
      <c r="AU174" s="45" t="str">
        <f t="shared" si="874"/>
        <v/>
      </c>
      <c r="AV174" s="35"/>
      <c r="AW174" s="27"/>
      <c r="AX174" s="46"/>
      <c r="AY174" s="44"/>
      <c r="AZ174" s="44" t="str">
        <f t="shared" ref="AZ174:AZ198" si="915">IF(AY174="","",AY174-AY173)</f>
        <v/>
      </c>
      <c r="BA174" s="44"/>
      <c r="BB174" s="44" t="str">
        <f t="shared" ref="BB174:BB199" si="916">IF(BA174="","",BA174-BA173)</f>
        <v/>
      </c>
      <c r="BC174" s="44"/>
      <c r="BD174" s="44" t="str">
        <f t="shared" ref="BD174:BD199" si="917">IF(BC174="","",BC173+BE173-BC174)</f>
        <v/>
      </c>
      <c r="BE174" s="44"/>
      <c r="BF174" s="44"/>
      <c r="BG174" s="44"/>
      <c r="BH174" s="44" t="str">
        <f t="shared" si="875"/>
        <v/>
      </c>
      <c r="BI174" s="45" t="str">
        <f t="shared" si="876"/>
        <v/>
      </c>
      <c r="BJ174" s="35"/>
      <c r="BK174" s="50"/>
      <c r="BL174" s="74"/>
      <c r="BM174" s="81"/>
      <c r="BN174" s="76"/>
      <c r="BO174" s="78"/>
      <c r="BP174" s="75"/>
      <c r="BQ174" s="75"/>
      <c r="BR174" s="75"/>
      <c r="BS174" s="75"/>
      <c r="BT174" s="77"/>
      <c r="BU174" s="78"/>
      <c r="BV174" s="75"/>
      <c r="BW174" s="79"/>
      <c r="BX174" s="35"/>
      <c r="BY174" s="27"/>
      <c r="BZ174" s="74"/>
      <c r="CA174" s="81"/>
      <c r="CB174" s="76"/>
      <c r="CC174" s="78"/>
      <c r="CD174" s="75"/>
      <c r="CE174" s="75"/>
      <c r="CF174" s="75"/>
      <c r="CG174" s="75"/>
      <c r="CH174" s="77"/>
      <c r="CI174" s="78"/>
      <c r="CJ174" s="75"/>
      <c r="CK174" s="79"/>
      <c r="CL174" s="35"/>
      <c r="CM174" s="27"/>
      <c r="CN174" s="74"/>
      <c r="CO174" s="81"/>
      <c r="CP174" s="76"/>
      <c r="CQ174" s="78"/>
      <c r="CR174" s="75"/>
      <c r="CS174" s="75"/>
      <c r="CT174" s="75"/>
      <c r="CU174" s="75"/>
      <c r="CV174" s="77"/>
      <c r="CW174" s="78"/>
      <c r="CX174" s="75"/>
      <c r="CY174" s="79"/>
      <c r="CZ174" s="35"/>
      <c r="DA174" s="58"/>
      <c r="DB174" s="74"/>
      <c r="DC174" s="81"/>
      <c r="DD174" s="76"/>
      <c r="DE174" s="78"/>
      <c r="DF174" s="75"/>
      <c r="DG174" s="75"/>
      <c r="DH174" s="75"/>
      <c r="DI174" s="75"/>
      <c r="DJ174" s="77"/>
      <c r="DK174" s="78"/>
      <c r="DL174" s="75"/>
      <c r="DM174" s="79"/>
      <c r="DN174" s="35"/>
      <c r="DO174" s="27"/>
      <c r="DP174" s="74"/>
      <c r="DQ174" s="81"/>
      <c r="DR174" s="76"/>
      <c r="DS174" s="78"/>
      <c r="DT174" s="75"/>
      <c r="DU174" s="75"/>
      <c r="DV174" s="75"/>
      <c r="DW174" s="75"/>
      <c r="DX174" s="77"/>
      <c r="DY174" s="78"/>
      <c r="DZ174" s="75"/>
      <c r="EA174" s="79"/>
      <c r="EB174" s="35"/>
      <c r="EC174" s="27"/>
      <c r="ED174" s="46"/>
      <c r="EE174" s="67"/>
      <c r="EF174" s="44" t="str">
        <f t="shared" ref="EF174:EF194" si="918">IF(EE174="","",EE174-EE173)</f>
        <v/>
      </c>
      <c r="EG174" s="44"/>
      <c r="EH174" s="44"/>
      <c r="EI174" s="44"/>
      <c r="EJ174" s="44" t="str">
        <f t="shared" ref="EJ174:EJ194" si="919">IF(EI174="","",EI173+EK173-EI174)</f>
        <v/>
      </c>
      <c r="EK174" s="44"/>
      <c r="EL174" s="44"/>
      <c r="EM174" s="44"/>
      <c r="EN174" s="44" t="str">
        <f t="shared" si="877"/>
        <v/>
      </c>
      <c r="EO174" s="45" t="str">
        <f t="shared" si="878"/>
        <v/>
      </c>
      <c r="EP174" s="35"/>
      <c r="EQ174" s="27"/>
      <c r="ER174" s="46"/>
      <c r="ES174" s="44"/>
      <c r="ET174" s="44" t="str">
        <f t="shared" ref="ET174:ET198" si="920">IF(ES174="","",ES174-ES173)</f>
        <v/>
      </c>
      <c r="EU174" s="44"/>
      <c r="EV174" s="44" t="str">
        <f t="shared" ref="EV174:EV199" si="921">IF(EU174="","",EU174-EU173)</f>
        <v/>
      </c>
      <c r="EW174" s="44"/>
      <c r="EX174" s="44" t="str">
        <f t="shared" ref="EX174:EX199" si="922">IF(EW174="","",EW173+EY173-EW174)</f>
        <v/>
      </c>
      <c r="EY174" s="44"/>
      <c r="EZ174" s="44"/>
      <c r="FA174" s="44"/>
      <c r="FB174" s="44" t="str">
        <f t="shared" si="879"/>
        <v/>
      </c>
      <c r="FC174" s="45" t="str">
        <f t="shared" si="880"/>
        <v/>
      </c>
      <c r="FD174" s="35"/>
      <c r="FF174" s="46"/>
      <c r="FG174" s="67"/>
      <c r="FH174" s="44" t="str">
        <f t="shared" ref="FH174:FH194" si="923">IF(FG174="","",FG174-FG173)</f>
        <v/>
      </c>
      <c r="FI174" s="44"/>
      <c r="FJ174" s="44"/>
      <c r="FK174" s="44"/>
      <c r="FL174" s="44" t="str">
        <f t="shared" ref="FL174:FL194" si="924">IF(FK174="","",FK173+FM173-FK174)</f>
        <v/>
      </c>
      <c r="FM174" s="44"/>
      <c r="FN174" s="44"/>
      <c r="FO174" s="44"/>
      <c r="FP174" s="44" t="str">
        <f t="shared" si="881"/>
        <v/>
      </c>
      <c r="FQ174" s="45" t="str">
        <f t="shared" si="882"/>
        <v/>
      </c>
      <c r="FR174" s="35"/>
      <c r="FT174" s="46"/>
      <c r="FU174" s="67"/>
      <c r="FV174" s="44" t="str">
        <f t="shared" ref="FV174:FV194" si="925">IF(FU174="","",FU174-FU173)</f>
        <v/>
      </c>
      <c r="FW174" s="44"/>
      <c r="FX174" s="44"/>
      <c r="FY174" s="44"/>
      <c r="FZ174" s="44" t="str">
        <f t="shared" ref="FZ174:FZ194" si="926">IF(FY174="","",FY173+GA173-FY174)</f>
        <v/>
      </c>
      <c r="GA174" s="44"/>
      <c r="GB174" s="44"/>
      <c r="GC174" s="44"/>
      <c r="GD174" s="44" t="str">
        <f t="shared" si="883"/>
        <v/>
      </c>
      <c r="GE174" s="45" t="str">
        <f t="shared" si="884"/>
        <v/>
      </c>
      <c r="GF174" s="35"/>
      <c r="GH174" s="46"/>
      <c r="GI174" s="67"/>
      <c r="GJ174" s="44" t="str">
        <f t="shared" ref="GJ174:GJ194" si="927">IF(GI174="","",GI174-GI173)</f>
        <v/>
      </c>
      <c r="GK174" s="44"/>
      <c r="GL174" s="44"/>
      <c r="GM174" s="44"/>
      <c r="GN174" s="44" t="str">
        <f t="shared" ref="GN174:GN194" si="928">IF(GM174="","",GM173+GO173-GM174)</f>
        <v/>
      </c>
      <c r="GO174" s="44"/>
      <c r="GP174" s="44"/>
      <c r="GQ174" s="44"/>
      <c r="GR174" s="44" t="str">
        <f t="shared" si="885"/>
        <v/>
      </c>
      <c r="GS174" s="45" t="str">
        <f t="shared" si="886"/>
        <v/>
      </c>
      <c r="GT174" s="35"/>
      <c r="GU174" s="27"/>
      <c r="GV174" s="46"/>
      <c r="GW174" s="67"/>
      <c r="GX174" s="44" t="str">
        <f t="shared" ref="GX174:GX194" si="929">IF(GW174="","",GW174-GW173)</f>
        <v/>
      </c>
      <c r="GY174" s="44"/>
      <c r="GZ174" s="44"/>
      <c r="HA174" s="44"/>
      <c r="HB174" s="44" t="str">
        <f t="shared" ref="HB174:HB194" si="930">IF(HA174="","",HA173+HC173-HA174)</f>
        <v/>
      </c>
      <c r="HC174" s="44"/>
      <c r="HD174" s="44"/>
      <c r="HE174" s="44"/>
      <c r="HF174" s="44" t="str">
        <f t="shared" si="887"/>
        <v/>
      </c>
      <c r="HG174" s="45" t="str">
        <f t="shared" si="888"/>
        <v/>
      </c>
      <c r="HH174" s="35"/>
      <c r="HJ174" s="46"/>
      <c r="HK174" s="67"/>
      <c r="HL174" s="44" t="str">
        <f t="shared" ref="HL174:HL194" si="931">IF(HK174="","",HK174-HK173)</f>
        <v/>
      </c>
      <c r="HM174" s="44"/>
      <c r="HN174" s="44"/>
      <c r="HO174" s="44"/>
      <c r="HP174" s="44" t="str">
        <f t="shared" ref="HP174:HP194" si="932">IF(HO174="","",HO173+HQ173-HO174)</f>
        <v/>
      </c>
      <c r="HQ174" s="44"/>
      <c r="HR174" s="44"/>
      <c r="HS174" s="44"/>
      <c r="HT174" s="44" t="str">
        <f t="shared" si="889"/>
        <v/>
      </c>
      <c r="HU174" s="45" t="str">
        <f t="shared" si="890"/>
        <v/>
      </c>
      <c r="HV174" s="35"/>
      <c r="HW174" s="61"/>
      <c r="HX174" s="74"/>
      <c r="HY174" s="81"/>
      <c r="HZ174" s="76"/>
      <c r="IA174" s="78"/>
      <c r="IB174" s="75"/>
      <c r="IC174" s="75"/>
      <c r="ID174" s="75"/>
      <c r="IE174" s="75"/>
      <c r="IF174" s="77"/>
      <c r="IG174" s="78"/>
      <c r="IH174" s="75"/>
      <c r="II174" s="79"/>
      <c r="IJ174" s="35"/>
      <c r="IL174" s="74"/>
      <c r="IM174" s="81"/>
      <c r="IN174" s="76"/>
      <c r="IO174" s="78"/>
      <c r="IP174" s="75"/>
      <c r="IQ174" s="75"/>
      <c r="IR174" s="75"/>
      <c r="IS174" s="75"/>
      <c r="IT174" s="77"/>
      <c r="IU174" s="78"/>
      <c r="IV174" s="75"/>
      <c r="IW174" s="79"/>
      <c r="IX174" s="35"/>
      <c r="IY174" s="33"/>
      <c r="IZ174" s="74"/>
      <c r="JA174" s="81"/>
      <c r="JB174" s="105"/>
      <c r="JC174" s="78"/>
      <c r="JD174" s="75"/>
      <c r="JE174" s="75"/>
      <c r="JF174" s="75"/>
      <c r="JG174" s="75"/>
      <c r="JH174" s="77"/>
      <c r="JI174" s="78"/>
      <c r="JJ174" s="75"/>
      <c r="JK174" s="79"/>
      <c r="JL174" s="35"/>
      <c r="JM174" s="27"/>
      <c r="JN174" s="74"/>
      <c r="JO174" s="81"/>
      <c r="JP174" s="76"/>
      <c r="JQ174" s="78"/>
      <c r="JR174" s="75"/>
      <c r="JS174" s="75"/>
      <c r="JT174" s="75"/>
      <c r="JU174" s="75"/>
      <c r="JV174" s="77"/>
      <c r="JW174" s="78"/>
      <c r="JX174" s="75"/>
      <c r="JY174" s="79"/>
      <c r="JZ174" s="35"/>
      <c r="KA174" s="61"/>
      <c r="KB174" s="74"/>
      <c r="KC174" s="81"/>
      <c r="KD174" s="76"/>
      <c r="KE174" s="78"/>
      <c r="KF174" s="75"/>
      <c r="KG174" s="75"/>
      <c r="KH174" s="75"/>
      <c r="KI174" s="75"/>
      <c r="KJ174" s="77"/>
      <c r="KK174" s="78"/>
      <c r="KL174" s="75"/>
      <c r="KM174" s="79"/>
      <c r="KN174" s="35"/>
      <c r="KO174" s="27"/>
      <c r="KP174" s="74"/>
      <c r="KQ174" s="81"/>
      <c r="KR174" s="76"/>
      <c r="KS174" s="78"/>
      <c r="KT174" s="75"/>
      <c r="KU174" s="75"/>
      <c r="KV174" s="75"/>
      <c r="KW174" s="75"/>
      <c r="KX174" s="77"/>
      <c r="KY174" s="78"/>
      <c r="KZ174" s="75"/>
      <c r="LA174" s="79"/>
      <c r="LB174" s="35"/>
      <c r="LC174" s="27"/>
      <c r="LD174" s="51" t="str">
        <f>IF(A156="","",A156)</f>
        <v/>
      </c>
      <c r="LE174" s="43"/>
      <c r="LF174" s="93" t="str">
        <f>IF(LE174="","",LE174-LE171)</f>
        <v/>
      </c>
      <c r="LG174" s="43"/>
      <c r="LH174" s="43" t="str">
        <f t="shared" si="905"/>
        <v/>
      </c>
      <c r="LI174" s="43"/>
      <c r="LJ174" s="87" t="str">
        <f t="shared" si="906"/>
        <v/>
      </c>
      <c r="LK174" s="43"/>
      <c r="LL174" s="64" t="str">
        <f>IF(LE174="","",LL171)</f>
        <v/>
      </c>
      <c r="LM174" s="47" t="str">
        <f>IF(LF174="","",LM171)</f>
        <v/>
      </c>
      <c r="LN174" s="87" t="str">
        <f t="shared" si="907"/>
        <v/>
      </c>
      <c r="LO174" s="54"/>
      <c r="LP174" s="35"/>
      <c r="LQ174" s="27"/>
      <c r="LR174" s="46"/>
      <c r="LS174" s="67"/>
      <c r="LT174" s="44" t="str">
        <f t="shared" ref="LT174:LT194" si="933">IF(LS174="","",LS174-LS173)</f>
        <v/>
      </c>
      <c r="LU174" s="44"/>
      <c r="LV174" s="44"/>
      <c r="LW174" s="44"/>
      <c r="LX174" s="44" t="str">
        <f t="shared" ref="LX174:LX194" si="934">IF(LW174="","",LW173+LY173-LW174)</f>
        <v/>
      </c>
      <c r="LY174" s="44"/>
      <c r="LZ174" s="44"/>
      <c r="MA174" s="44"/>
      <c r="MB174" s="44" t="str">
        <f t="shared" si="893"/>
        <v/>
      </c>
      <c r="MC174" s="45" t="str">
        <f t="shared" si="894"/>
        <v/>
      </c>
      <c r="MD174" s="35"/>
      <c r="ME174" s="27"/>
      <c r="MF174" s="46"/>
      <c r="MG174" s="67"/>
      <c r="MH174" s="44" t="str">
        <f t="shared" ref="MH174:MH194" si="935">IF(MG174="","",MG174-MG173)</f>
        <v/>
      </c>
      <c r="MI174" s="44"/>
      <c r="MJ174" s="44"/>
      <c r="MK174" s="44"/>
      <c r="ML174" s="44" t="str">
        <f t="shared" ref="ML174:ML194" si="936">IF(MK174="","",MK173+MM173-MK174)</f>
        <v/>
      </c>
      <c r="MM174" s="44"/>
      <c r="MN174" s="44"/>
      <c r="MO174" s="44"/>
      <c r="MP174" s="44" t="str">
        <f t="shared" si="895"/>
        <v/>
      </c>
      <c r="MQ174" s="45" t="str">
        <f t="shared" si="896"/>
        <v/>
      </c>
      <c r="MR174" s="35"/>
      <c r="MS174" s="27"/>
      <c r="MT174" s="46"/>
      <c r="MU174" s="67"/>
      <c r="MV174" s="44" t="str">
        <f t="shared" ref="MV174:MV194" si="937">IF(MU174="","",MU174-MU173)</f>
        <v/>
      </c>
      <c r="MW174" s="44"/>
      <c r="MX174" s="44"/>
      <c r="MY174" s="44"/>
      <c r="MZ174" s="44" t="str">
        <f t="shared" ref="MZ174:MZ194" si="938">IF(MY174="","",MY173+NA173-MY174)</f>
        <v/>
      </c>
      <c r="NA174" s="44"/>
      <c r="NB174" s="44"/>
      <c r="NC174" s="44"/>
      <c r="ND174" s="44" t="str">
        <f t="shared" si="897"/>
        <v/>
      </c>
      <c r="NE174" s="45" t="str">
        <f t="shared" si="898"/>
        <v/>
      </c>
      <c r="NF174" s="35"/>
      <c r="NG174" s="27"/>
      <c r="NH174" s="46"/>
      <c r="NI174" s="67"/>
      <c r="NJ174" s="44" t="str">
        <f t="shared" ref="NJ174:NJ194" si="939">IF(NI174="","",NI174-NI173)</f>
        <v/>
      </c>
      <c r="NK174" s="44"/>
      <c r="NL174" s="44"/>
      <c r="NM174" s="44"/>
      <c r="NN174" s="44" t="str">
        <f t="shared" ref="NN174:NN194" si="940">IF(NM174="","",NM173+NO173-NM174)</f>
        <v/>
      </c>
      <c r="NO174" s="44"/>
      <c r="NP174" s="44"/>
      <c r="NQ174" s="44"/>
      <c r="NR174" s="44" t="str">
        <f t="shared" si="899"/>
        <v/>
      </c>
      <c r="NS174" s="45" t="str">
        <f t="shared" si="900"/>
        <v/>
      </c>
      <c r="NT174" s="35"/>
    </row>
    <row r="175" spans="1:384" ht="15" customHeight="1" thickTop="1" x14ac:dyDescent="0.2">
      <c r="A175" s="38"/>
      <c r="B175" s="39"/>
      <c r="C175" s="40"/>
      <c r="D175" s="40"/>
      <c r="E175" s="41"/>
      <c r="F175" s="41"/>
      <c r="G175" s="40"/>
      <c r="H175" s="42"/>
      <c r="I175" s="44"/>
      <c r="J175" s="44" t="str">
        <f t="shared" si="908"/>
        <v/>
      </c>
      <c r="K175" s="44"/>
      <c r="L175" s="44"/>
      <c r="M175" s="44"/>
      <c r="N175" s="44" t="str">
        <f t="shared" si="909"/>
        <v/>
      </c>
      <c r="O175" s="44"/>
      <c r="P175" s="44"/>
      <c r="Q175" s="44"/>
      <c r="R175" s="44" t="str">
        <f t="shared" si="869"/>
        <v/>
      </c>
      <c r="S175" s="45" t="str">
        <f t="shared" si="870"/>
        <v/>
      </c>
      <c r="T175" s="35"/>
      <c r="U175" s="27"/>
      <c r="V175" s="46"/>
      <c r="W175" s="67"/>
      <c r="X175" s="44" t="str">
        <f t="shared" si="910"/>
        <v/>
      </c>
      <c r="Y175" s="44"/>
      <c r="Z175" s="44"/>
      <c r="AA175" s="44"/>
      <c r="AB175" s="44" t="str">
        <f t="shared" si="911"/>
        <v/>
      </c>
      <c r="AC175" s="44"/>
      <c r="AD175" s="44"/>
      <c r="AE175" s="44"/>
      <c r="AF175" s="44" t="str">
        <f t="shared" si="871"/>
        <v/>
      </c>
      <c r="AG175" s="45" t="str">
        <f t="shared" si="872"/>
        <v/>
      </c>
      <c r="AH175" s="35"/>
      <c r="AI175" s="27"/>
      <c r="AJ175" s="46"/>
      <c r="AK175" s="44"/>
      <c r="AL175" s="44" t="str">
        <f t="shared" si="912"/>
        <v/>
      </c>
      <c r="AM175" s="44"/>
      <c r="AN175" s="44" t="str">
        <f t="shared" si="913"/>
        <v/>
      </c>
      <c r="AO175" s="44"/>
      <c r="AP175" s="44" t="str">
        <f t="shared" si="914"/>
        <v/>
      </c>
      <c r="AQ175" s="44"/>
      <c r="AR175" s="44"/>
      <c r="AS175" s="44"/>
      <c r="AT175" s="44" t="str">
        <f t="shared" si="873"/>
        <v/>
      </c>
      <c r="AU175" s="45" t="str">
        <f t="shared" si="874"/>
        <v/>
      </c>
      <c r="AV175" s="35"/>
      <c r="AW175" s="27"/>
      <c r="AX175" s="46"/>
      <c r="AY175" s="44"/>
      <c r="AZ175" s="44" t="str">
        <f t="shared" si="915"/>
        <v/>
      </c>
      <c r="BA175" s="44"/>
      <c r="BB175" s="44" t="str">
        <f t="shared" si="916"/>
        <v/>
      </c>
      <c r="BC175" s="44"/>
      <c r="BD175" s="44" t="str">
        <f t="shared" si="917"/>
        <v/>
      </c>
      <c r="BE175" s="44"/>
      <c r="BF175" s="44"/>
      <c r="BG175" s="44"/>
      <c r="BH175" s="44" t="str">
        <f t="shared" si="875"/>
        <v/>
      </c>
      <c r="BI175" s="45" t="str">
        <f t="shared" si="876"/>
        <v/>
      </c>
      <c r="BJ175" s="35"/>
      <c r="BK175" s="50"/>
      <c r="BL175" s="51" t="str">
        <f>IF($A154="","",$A154)</f>
        <v/>
      </c>
      <c r="BM175" s="44"/>
      <c r="BN175" s="43" t="str">
        <f t="shared" ref="BN175:BN202" si="941">IF(BM175="","",BM175-BM171)</f>
        <v/>
      </c>
      <c r="BO175" s="44"/>
      <c r="BP175" s="87" t="str">
        <f t="shared" ref="BP175:BP202" si="942">IF(BO175="","",BO175-BO171)</f>
        <v/>
      </c>
      <c r="BQ175" s="44"/>
      <c r="BR175" s="43" t="str">
        <f t="shared" ref="BR175:BR202" si="943">IF(BQ175="","",BQ171+BS171-BQ175)</f>
        <v/>
      </c>
      <c r="BS175" s="43"/>
      <c r="BT175" s="53" t="str">
        <f t="shared" ref="BT175:BT202" si="944">IF(BM175="","",BT171)</f>
        <v/>
      </c>
      <c r="BU175" s="47" t="str">
        <f t="shared" ref="BU175:BU202" si="945">IF(BN175="","",BU171)</f>
        <v/>
      </c>
      <c r="BV175" s="44" t="str">
        <f t="shared" ref="BV175:BV202" si="946">IF(BQ175="","",BR175*BU175)</f>
        <v/>
      </c>
      <c r="BW175" s="89" t="str">
        <f t="shared" ref="BW175:BW202" si="947">IF(BR175="","",BV175/(BN175*100))</f>
        <v/>
      </c>
      <c r="BX175" s="35"/>
      <c r="BY175" s="27"/>
      <c r="BZ175" s="51" t="str">
        <f>IF($A154="","",$A154)</f>
        <v/>
      </c>
      <c r="CA175" s="44"/>
      <c r="CB175" s="43" t="str">
        <f t="shared" ref="CB175:CB202" si="948">IF(CA175="","",CA175-CA171)</f>
        <v/>
      </c>
      <c r="CC175" s="44"/>
      <c r="CD175" s="87" t="str">
        <f t="shared" ref="CD175:CD202" si="949">IF(CC175="","",CC175-CC171)</f>
        <v/>
      </c>
      <c r="CE175" s="44"/>
      <c r="CF175" s="43" t="str">
        <f t="shared" ref="CF175:CF202" si="950">IF(CE175="","",CE171+CG171-CE175)</f>
        <v/>
      </c>
      <c r="CG175" s="43"/>
      <c r="CH175" s="53" t="str">
        <f t="shared" ref="CH175:CH202" si="951">IF(CA175="","",CH171)</f>
        <v/>
      </c>
      <c r="CI175" s="47" t="str">
        <f t="shared" ref="CI175:CI202" si="952">IF(CB175="","",CI171)</f>
        <v/>
      </c>
      <c r="CJ175" s="44" t="str">
        <f t="shared" ref="CJ175:CJ202" si="953">IF(CE175="","",CF175*CI175)</f>
        <v/>
      </c>
      <c r="CK175" s="89" t="str">
        <f t="shared" ref="CK175:CK202" si="954">IF(CF175="","",CJ175/(CB175*100))</f>
        <v/>
      </c>
      <c r="CL175" s="35"/>
      <c r="CM175" s="27"/>
      <c r="CN175" s="51" t="str">
        <f>IF($A154="","",$A154)</f>
        <v/>
      </c>
      <c r="CO175" s="44"/>
      <c r="CP175" s="43" t="str">
        <f t="shared" ref="CP175:CP202" si="955">IF(CO175="","",CO175-CO171)</f>
        <v/>
      </c>
      <c r="CQ175" s="44"/>
      <c r="CR175" s="87" t="str">
        <f t="shared" ref="CR175:CR202" si="956">IF(CQ175="","",CQ175-CQ171)</f>
        <v/>
      </c>
      <c r="CS175" s="44"/>
      <c r="CT175" s="43" t="str">
        <f t="shared" ref="CT175:CT202" si="957">IF(CS175="","",CS171+CU171-CS175)</f>
        <v/>
      </c>
      <c r="CU175" s="43"/>
      <c r="CV175" s="53" t="str">
        <f t="shared" ref="CV175:CV202" si="958">IF(CO175="","",CV171)</f>
        <v/>
      </c>
      <c r="CW175" s="47" t="str">
        <f t="shared" ref="CW175:CW202" si="959">IF(CP175="","",CW171)</f>
        <v/>
      </c>
      <c r="CX175" s="44" t="str">
        <f t="shared" ref="CX175:CX202" si="960">IF(CS175="","",CT175*CW175)</f>
        <v/>
      </c>
      <c r="CY175" s="89" t="str">
        <f t="shared" ref="CY175:CY202" si="961">IF(CT175="","",CX175/(CP175*100))</f>
        <v/>
      </c>
      <c r="CZ175" s="35"/>
      <c r="DA175" s="58"/>
      <c r="DB175" s="51" t="str">
        <f>IF($A154="","",$A154)</f>
        <v/>
      </c>
      <c r="DC175" s="44"/>
      <c r="DD175" s="43" t="str">
        <f t="shared" ref="DD175:DD202" si="962">IF(DC175="","",DC175-DC171)</f>
        <v/>
      </c>
      <c r="DE175" s="44"/>
      <c r="DF175" s="87" t="str">
        <f t="shared" ref="DF175:DF202" si="963">IF(DE175="","",DE175-DE171)</f>
        <v/>
      </c>
      <c r="DG175" s="44"/>
      <c r="DH175" s="43" t="str">
        <f t="shared" ref="DH175:DH202" si="964">IF(DG175="","",DG171+DI171-DG175)</f>
        <v/>
      </c>
      <c r="DI175" s="43"/>
      <c r="DJ175" s="53" t="str">
        <f t="shared" ref="DJ175:DJ202" si="965">IF(DC175="","",DJ171)</f>
        <v/>
      </c>
      <c r="DK175" s="47" t="str">
        <f t="shared" ref="DK175:DK202" si="966">IF(DD175="","",DK171)</f>
        <v/>
      </c>
      <c r="DL175" s="44" t="str">
        <f t="shared" ref="DL175:DL202" si="967">IF(DG175="","",DH175*DK175)</f>
        <v/>
      </c>
      <c r="DM175" s="89" t="str">
        <f t="shared" ref="DM175:DM202" si="968">IF(DH175="","",DL175/(DD175*100))</f>
        <v/>
      </c>
      <c r="DN175" s="35"/>
      <c r="DO175" s="27"/>
      <c r="DP175" s="51" t="str">
        <f>IF($A154="","",$A154)</f>
        <v/>
      </c>
      <c r="DQ175" s="44"/>
      <c r="DR175" s="43" t="str">
        <f t="shared" ref="DR175:DR202" si="969">IF(DQ175="","",DQ175-DQ171)</f>
        <v/>
      </c>
      <c r="DS175" s="44"/>
      <c r="DT175" s="87" t="str">
        <f t="shared" ref="DT175:DT202" si="970">IF(DS175="","",DS175-DS171)</f>
        <v/>
      </c>
      <c r="DU175" s="44"/>
      <c r="DV175" s="43" t="str">
        <f t="shared" ref="DV175:DV202" si="971">IF(DU175="","",DU171+DW171-DU175)</f>
        <v/>
      </c>
      <c r="DW175" s="43"/>
      <c r="DX175" s="53" t="str">
        <f t="shared" ref="DX175:DX202" si="972">IF(DQ175="","",DX171)</f>
        <v/>
      </c>
      <c r="DY175" s="47" t="str">
        <f t="shared" ref="DY175:DY202" si="973">IF(DR175="","",DY171)</f>
        <v/>
      </c>
      <c r="DZ175" s="44" t="str">
        <f t="shared" ref="DZ175:DZ202" si="974">IF(DU175="","",DV175*DY175)</f>
        <v/>
      </c>
      <c r="EA175" s="89" t="str">
        <f t="shared" ref="EA175:EA202" si="975">IF(DV175="","",DZ175/(DR175*100))</f>
        <v/>
      </c>
      <c r="EB175" s="35"/>
      <c r="EC175" s="27"/>
      <c r="ED175" s="46"/>
      <c r="EE175" s="67"/>
      <c r="EF175" s="44" t="str">
        <f t="shared" si="918"/>
        <v/>
      </c>
      <c r="EG175" s="44"/>
      <c r="EH175" s="44"/>
      <c r="EI175" s="44"/>
      <c r="EJ175" s="44" t="str">
        <f t="shared" si="919"/>
        <v/>
      </c>
      <c r="EK175" s="44"/>
      <c r="EL175" s="44"/>
      <c r="EM175" s="44"/>
      <c r="EN175" s="44" t="str">
        <f t="shared" si="877"/>
        <v/>
      </c>
      <c r="EO175" s="45" t="str">
        <f t="shared" si="878"/>
        <v/>
      </c>
      <c r="EP175" s="35"/>
      <c r="EQ175" s="27"/>
      <c r="ER175" s="46"/>
      <c r="ES175" s="44"/>
      <c r="ET175" s="44" t="str">
        <f t="shared" si="920"/>
        <v/>
      </c>
      <c r="EU175" s="44"/>
      <c r="EV175" s="44" t="str">
        <f t="shared" si="921"/>
        <v/>
      </c>
      <c r="EW175" s="44"/>
      <c r="EX175" s="44" t="str">
        <f t="shared" si="922"/>
        <v/>
      </c>
      <c r="EY175" s="44"/>
      <c r="EZ175" s="44"/>
      <c r="FA175" s="44"/>
      <c r="FB175" s="44" t="str">
        <f t="shared" si="879"/>
        <v/>
      </c>
      <c r="FC175" s="45" t="str">
        <f t="shared" si="880"/>
        <v/>
      </c>
      <c r="FD175" s="35"/>
      <c r="FF175" s="46"/>
      <c r="FG175" s="67"/>
      <c r="FH175" s="44" t="str">
        <f t="shared" si="923"/>
        <v/>
      </c>
      <c r="FI175" s="44"/>
      <c r="FJ175" s="44"/>
      <c r="FK175" s="44"/>
      <c r="FL175" s="44" t="str">
        <f t="shared" si="924"/>
        <v/>
      </c>
      <c r="FM175" s="44"/>
      <c r="FN175" s="44"/>
      <c r="FO175" s="44"/>
      <c r="FP175" s="44" t="str">
        <f t="shared" si="881"/>
        <v/>
      </c>
      <c r="FQ175" s="45" t="str">
        <f t="shared" si="882"/>
        <v/>
      </c>
      <c r="FR175" s="35"/>
      <c r="FT175" s="46"/>
      <c r="FU175" s="67"/>
      <c r="FV175" s="44" t="str">
        <f t="shared" si="925"/>
        <v/>
      </c>
      <c r="FW175" s="44"/>
      <c r="FX175" s="44"/>
      <c r="FY175" s="44"/>
      <c r="FZ175" s="44" t="str">
        <f t="shared" si="926"/>
        <v/>
      </c>
      <c r="GA175" s="44"/>
      <c r="GB175" s="44"/>
      <c r="GC175" s="44"/>
      <c r="GD175" s="44" t="str">
        <f t="shared" si="883"/>
        <v/>
      </c>
      <c r="GE175" s="45" t="str">
        <f t="shared" si="884"/>
        <v/>
      </c>
      <c r="GF175" s="35"/>
      <c r="GH175" s="46"/>
      <c r="GI175" s="67"/>
      <c r="GJ175" s="44" t="str">
        <f t="shared" si="927"/>
        <v/>
      </c>
      <c r="GK175" s="44"/>
      <c r="GL175" s="44"/>
      <c r="GM175" s="44"/>
      <c r="GN175" s="44" t="str">
        <f t="shared" si="928"/>
        <v/>
      </c>
      <c r="GO175" s="44"/>
      <c r="GP175" s="44"/>
      <c r="GQ175" s="44"/>
      <c r="GR175" s="44" t="str">
        <f t="shared" si="885"/>
        <v/>
      </c>
      <c r="GS175" s="45" t="str">
        <f t="shared" si="886"/>
        <v/>
      </c>
      <c r="GT175" s="35"/>
      <c r="GU175" s="27"/>
      <c r="GV175" s="46"/>
      <c r="GW175" s="67"/>
      <c r="GX175" s="44" t="str">
        <f t="shared" si="929"/>
        <v/>
      </c>
      <c r="GY175" s="44"/>
      <c r="GZ175" s="44"/>
      <c r="HA175" s="44"/>
      <c r="HB175" s="44" t="str">
        <f t="shared" si="930"/>
        <v/>
      </c>
      <c r="HC175" s="44"/>
      <c r="HD175" s="44"/>
      <c r="HE175" s="44"/>
      <c r="HF175" s="44" t="str">
        <f t="shared" si="887"/>
        <v/>
      </c>
      <c r="HG175" s="45" t="str">
        <f t="shared" si="888"/>
        <v/>
      </c>
      <c r="HH175" s="35"/>
      <c r="HJ175" s="46"/>
      <c r="HK175" s="67"/>
      <c r="HL175" s="44" t="str">
        <f t="shared" si="931"/>
        <v/>
      </c>
      <c r="HM175" s="44"/>
      <c r="HN175" s="44"/>
      <c r="HO175" s="44"/>
      <c r="HP175" s="44" t="str">
        <f t="shared" si="932"/>
        <v/>
      </c>
      <c r="HQ175" s="44"/>
      <c r="HR175" s="44"/>
      <c r="HS175" s="44"/>
      <c r="HT175" s="44" t="str">
        <f t="shared" si="889"/>
        <v/>
      </c>
      <c r="HU175" s="45" t="str">
        <f t="shared" si="890"/>
        <v/>
      </c>
      <c r="HV175" s="35"/>
      <c r="HW175" s="61"/>
      <c r="HX175" s="51" t="str">
        <f>IF($A154="","",$A154)</f>
        <v/>
      </c>
      <c r="HY175" s="44"/>
      <c r="HZ175" s="43" t="str">
        <f t="shared" ref="HZ175:HZ202" si="976">IF(HY175="","",HY175-HY171)</f>
        <v/>
      </c>
      <c r="IA175" s="44"/>
      <c r="IB175" s="87" t="str">
        <f t="shared" ref="IB175:IB201" si="977">IF(IA175="","",IA175-IA171)</f>
        <v/>
      </c>
      <c r="IC175" s="44"/>
      <c r="ID175" s="43" t="str">
        <f t="shared" ref="ID175:ID201" si="978">IF(IC175="","",IC171+IE171-IC175)</f>
        <v/>
      </c>
      <c r="IE175" s="43"/>
      <c r="IF175" s="53" t="str">
        <f>IF(HY175="","",IF171)</f>
        <v/>
      </c>
      <c r="IG175" s="47" t="str">
        <f>IF(HY175="","",IG171)</f>
        <v/>
      </c>
      <c r="IH175" s="44" t="str">
        <f t="shared" ref="IH175:IH202" si="979">IF(IC175="","",ID175*IG175)</f>
        <v/>
      </c>
      <c r="II175" s="89" t="str">
        <f>IF(ID175="","",IH175/(HZ175*100))</f>
        <v/>
      </c>
      <c r="IJ175" s="35"/>
      <c r="IL175" s="51" t="str">
        <f>IF($A154="","",$A154)</f>
        <v/>
      </c>
      <c r="IM175" s="44"/>
      <c r="IN175" s="43" t="str">
        <f t="shared" ref="IN175:IN202" si="980">IF(IM175="","",IM175-IM171)</f>
        <v/>
      </c>
      <c r="IO175" s="44"/>
      <c r="IP175" s="87" t="str">
        <f t="shared" ref="IP175:IP201" si="981">IF(IO175="","",IO175-IO171)</f>
        <v/>
      </c>
      <c r="IQ175" s="44"/>
      <c r="IR175" s="43" t="str">
        <f t="shared" ref="IR175:IR201" si="982">IF(IQ175="","",IQ171+IS171-IQ175)</f>
        <v/>
      </c>
      <c r="IS175" s="43"/>
      <c r="IT175" s="53" t="str">
        <f t="shared" ref="IT175:IT202" si="983">IF(IM175="","",IT171)</f>
        <v/>
      </c>
      <c r="IU175" s="47" t="str">
        <f t="shared" ref="IU175:IU202" si="984">IF(IN175="","",IU171)</f>
        <v/>
      </c>
      <c r="IV175" s="44" t="str">
        <f t="shared" ref="IV175:IV202" si="985">IF(IQ175="","",IR175*IU175)</f>
        <v/>
      </c>
      <c r="IW175" s="89" t="str">
        <f t="shared" ref="IW175:IW202" si="986">IF(IR175="","",IV175/(IN175*100))</f>
        <v/>
      </c>
      <c r="IX175" s="35"/>
      <c r="IY175" s="33"/>
      <c r="IZ175" s="51" t="str">
        <f>IF($A154="","",$A154)</f>
        <v/>
      </c>
      <c r="JA175" s="44"/>
      <c r="JB175" s="43" t="str">
        <f t="shared" ref="JB175:JB202" si="987">IF(JA175="","",JA175-JA171)</f>
        <v/>
      </c>
      <c r="JC175" s="44"/>
      <c r="JD175" s="87" t="str">
        <f t="shared" ref="JD175:JD202" si="988">IF(JC175="","",JC175-JC171)</f>
        <v/>
      </c>
      <c r="JE175" s="44"/>
      <c r="JF175" s="43" t="str">
        <f t="shared" ref="JF175:JF202" si="989">IF(JE175="","",JE171+JG171-JE175)</f>
        <v/>
      </c>
      <c r="JG175" s="43"/>
      <c r="JH175" s="53" t="str">
        <f t="shared" ref="JH175:JH202" si="990">IF(JA175="","",JH171)</f>
        <v/>
      </c>
      <c r="JI175" s="47" t="str">
        <f t="shared" ref="JI175:JI202" si="991">IF(JB175="","",JI171)</f>
        <v/>
      </c>
      <c r="JJ175" s="44" t="str">
        <f t="shared" ref="JJ175:JJ202" si="992">IF(JE175="","",JF175*JI175)</f>
        <v/>
      </c>
      <c r="JK175" s="89" t="str">
        <f t="shared" ref="JK175:JK202" si="993">IF(JF175="","",JJ175/(JB175*100))</f>
        <v/>
      </c>
      <c r="JL175" s="35"/>
      <c r="JM175" s="27"/>
      <c r="JN175" s="51" t="str">
        <f>IF($A154="","",$A154)</f>
        <v/>
      </c>
      <c r="JO175" s="44"/>
      <c r="JP175" s="43" t="str">
        <f t="shared" ref="JP175:JP202" si="994">IF(JO175="","",JO175-JO171)</f>
        <v/>
      </c>
      <c r="JQ175" s="44"/>
      <c r="JR175" s="87" t="str">
        <f t="shared" ref="JR175:JR202" si="995">IF(JQ175="","",JQ175-JQ171)</f>
        <v/>
      </c>
      <c r="JS175" s="44"/>
      <c r="JT175" s="43" t="str">
        <f t="shared" ref="JT175:JT202" si="996">IF(JS175="","",JS171+JU171-JS175)</f>
        <v/>
      </c>
      <c r="JU175" s="43"/>
      <c r="JV175" s="53" t="str">
        <f t="shared" ref="JV175:JV202" si="997">IF(JO175="","",JV171)</f>
        <v/>
      </c>
      <c r="JW175" s="47" t="str">
        <f t="shared" ref="JW175:JW202" si="998">IF(JP175="","",JW171)</f>
        <v/>
      </c>
      <c r="JX175" s="44" t="str">
        <f t="shared" ref="JX175:JX202" si="999">IF(JS175="","",JT175*JW175)</f>
        <v/>
      </c>
      <c r="JY175" s="89" t="str">
        <f t="shared" ref="JY175:JY202" si="1000">IF(JT175="","",JX175/(JP175*100))</f>
        <v/>
      </c>
      <c r="JZ175" s="35"/>
      <c r="KA175" s="61"/>
      <c r="KB175" s="51" t="str">
        <f>IF($A154="","",$A154)</f>
        <v/>
      </c>
      <c r="KC175" s="44"/>
      <c r="KD175" s="43" t="str">
        <f t="shared" ref="KD175:KD202" si="1001">IF(KC175="","",KC175-KC171)</f>
        <v/>
      </c>
      <c r="KE175" s="44"/>
      <c r="KF175" s="87" t="str">
        <f t="shared" ref="KF175:KF202" si="1002">IF(KE175="","",KE175-KE171)</f>
        <v/>
      </c>
      <c r="KG175" s="44"/>
      <c r="KH175" s="43" t="str">
        <f t="shared" ref="KH175:KH202" si="1003">IF(KG175="","",KG171+KI171-KG175)</f>
        <v/>
      </c>
      <c r="KI175" s="43"/>
      <c r="KJ175" s="53" t="str">
        <f t="shared" ref="KJ175:KJ202" si="1004">IF(KC175="","",KJ171)</f>
        <v/>
      </c>
      <c r="KK175" s="47" t="str">
        <f t="shared" ref="KK175:KK202" si="1005">IF(KD175="","",KK171)</f>
        <v/>
      </c>
      <c r="KL175" s="44" t="str">
        <f t="shared" ref="KL175:KL202" si="1006">IF(KG175="","",KH175*KK175)</f>
        <v/>
      </c>
      <c r="KM175" s="89" t="str">
        <f t="shared" ref="KM175:KM202" si="1007">IF(KH175="","",KL175/(KD175*100))</f>
        <v/>
      </c>
      <c r="KN175" s="35"/>
      <c r="KO175" s="27"/>
      <c r="KP175" s="51" t="str">
        <f>IF($A154="","",$A154)</f>
        <v/>
      </c>
      <c r="KQ175" s="44"/>
      <c r="KR175" s="43" t="str">
        <f t="shared" ref="KR175:KR202" si="1008">IF(KQ175="","",KQ175-KQ171)</f>
        <v/>
      </c>
      <c r="KS175" s="44"/>
      <c r="KT175" s="87" t="str">
        <f t="shared" ref="KT175:KT201" si="1009">IF(KS175="","",KS175-KS171)</f>
        <v/>
      </c>
      <c r="KU175" s="44"/>
      <c r="KV175" s="43" t="str">
        <f t="shared" ref="KV175:KV201" si="1010">IF(KU175="","",KU171+KW171-KU175)</f>
        <v/>
      </c>
      <c r="KW175" s="43"/>
      <c r="KX175" s="53" t="str">
        <f t="shared" ref="KX175:KX202" si="1011">IF(KQ175="","",KX171)</f>
        <v/>
      </c>
      <c r="KY175" s="47" t="str">
        <f t="shared" ref="KY175:KY202" si="1012">IF(KR175="","",KY171)</f>
        <v/>
      </c>
      <c r="KZ175" s="44" t="str">
        <f t="shared" ref="KZ175:KZ202" si="1013">IF(KU175="","",KV175*KY175)</f>
        <v/>
      </c>
      <c r="LA175" s="89" t="str">
        <f t="shared" ref="LA175:LA202" si="1014">IF(KV175="","",KZ175/(KR175*100))</f>
        <v/>
      </c>
      <c r="LB175" s="35"/>
      <c r="LC175" s="27"/>
      <c r="LD175" s="46"/>
      <c r="LE175" s="44"/>
      <c r="LF175" s="44"/>
      <c r="LG175" s="44"/>
      <c r="LH175" s="44" t="str">
        <f t="shared" si="905"/>
        <v/>
      </c>
      <c r="LI175" s="43"/>
      <c r="LJ175" s="44" t="str">
        <f t="shared" si="906"/>
        <v/>
      </c>
      <c r="LK175" s="44"/>
      <c r="LL175" s="72" t="str">
        <f>IF(LE174="","",LL172)</f>
        <v/>
      </c>
      <c r="LM175" s="67" t="str">
        <f>IF(LF174="","",LM172)</f>
        <v/>
      </c>
      <c r="LN175" s="44" t="str">
        <f t="shared" si="907"/>
        <v/>
      </c>
      <c r="LO175" s="45"/>
      <c r="LP175" s="35"/>
      <c r="LQ175" s="27"/>
      <c r="LR175" s="46"/>
      <c r="LS175" s="67"/>
      <c r="LT175" s="44" t="str">
        <f t="shared" si="933"/>
        <v/>
      </c>
      <c r="LU175" s="44"/>
      <c r="LV175" s="44"/>
      <c r="LW175" s="44"/>
      <c r="LX175" s="44" t="str">
        <f t="shared" si="934"/>
        <v/>
      </c>
      <c r="LY175" s="44"/>
      <c r="LZ175" s="44"/>
      <c r="MA175" s="44"/>
      <c r="MB175" s="44" t="str">
        <f t="shared" si="893"/>
        <v/>
      </c>
      <c r="MC175" s="45" t="str">
        <f t="shared" si="894"/>
        <v/>
      </c>
      <c r="MD175" s="35"/>
      <c r="ME175" s="27"/>
      <c r="MF175" s="46"/>
      <c r="MG175" s="67"/>
      <c r="MH175" s="44" t="str">
        <f t="shared" si="935"/>
        <v/>
      </c>
      <c r="MI175" s="44"/>
      <c r="MJ175" s="44"/>
      <c r="MK175" s="44"/>
      <c r="ML175" s="44" t="str">
        <f t="shared" si="936"/>
        <v/>
      </c>
      <c r="MM175" s="44"/>
      <c r="MN175" s="44"/>
      <c r="MO175" s="44"/>
      <c r="MP175" s="44" t="str">
        <f t="shared" si="895"/>
        <v/>
      </c>
      <c r="MQ175" s="45" t="str">
        <f t="shared" si="896"/>
        <v/>
      </c>
      <c r="MR175" s="35"/>
      <c r="MS175" s="27"/>
      <c r="MT175" s="46"/>
      <c r="MU175" s="67"/>
      <c r="MV175" s="44" t="str">
        <f t="shared" si="937"/>
        <v/>
      </c>
      <c r="MW175" s="44"/>
      <c r="MX175" s="44"/>
      <c r="MY175" s="44"/>
      <c r="MZ175" s="44" t="str">
        <f t="shared" si="938"/>
        <v/>
      </c>
      <c r="NA175" s="44"/>
      <c r="NB175" s="44"/>
      <c r="NC175" s="44"/>
      <c r="ND175" s="44" t="str">
        <f t="shared" si="897"/>
        <v/>
      </c>
      <c r="NE175" s="45" t="str">
        <f t="shared" si="898"/>
        <v/>
      </c>
      <c r="NF175" s="35"/>
      <c r="NG175" s="27"/>
      <c r="NH175" s="46"/>
      <c r="NI175" s="67"/>
      <c r="NJ175" s="44" t="str">
        <f t="shared" si="939"/>
        <v/>
      </c>
      <c r="NK175" s="44"/>
      <c r="NL175" s="44"/>
      <c r="NM175" s="44"/>
      <c r="NN175" s="44" t="str">
        <f t="shared" si="940"/>
        <v/>
      </c>
      <c r="NO175" s="44"/>
      <c r="NP175" s="44"/>
      <c r="NQ175" s="44"/>
      <c r="NR175" s="44" t="str">
        <f t="shared" si="899"/>
        <v/>
      </c>
      <c r="NS175" s="45" t="str">
        <f t="shared" si="900"/>
        <v/>
      </c>
      <c r="NT175" s="35"/>
    </row>
    <row r="176" spans="1:384" ht="15" customHeight="1" thickBot="1" x14ac:dyDescent="0.25">
      <c r="A176" s="38"/>
      <c r="B176" s="39"/>
      <c r="C176" s="40"/>
      <c r="D176" s="40"/>
      <c r="E176" s="41"/>
      <c r="F176" s="41"/>
      <c r="G176" s="40"/>
      <c r="H176" s="42"/>
      <c r="I176" s="44"/>
      <c r="J176" s="44" t="str">
        <f t="shared" si="908"/>
        <v/>
      </c>
      <c r="K176" s="44"/>
      <c r="L176" s="44"/>
      <c r="M176" s="44"/>
      <c r="N176" s="44" t="str">
        <f t="shared" si="909"/>
        <v/>
      </c>
      <c r="O176" s="44"/>
      <c r="P176" s="44"/>
      <c r="Q176" s="44"/>
      <c r="R176" s="44" t="str">
        <f t="shared" si="869"/>
        <v/>
      </c>
      <c r="S176" s="45" t="str">
        <f t="shared" si="870"/>
        <v/>
      </c>
      <c r="T176" s="35"/>
      <c r="U176" s="27"/>
      <c r="V176" s="46"/>
      <c r="W176" s="67"/>
      <c r="X176" s="44" t="str">
        <f t="shared" si="910"/>
        <v/>
      </c>
      <c r="Y176" s="44"/>
      <c r="Z176" s="44"/>
      <c r="AA176" s="44"/>
      <c r="AB176" s="44" t="str">
        <f t="shared" si="911"/>
        <v/>
      </c>
      <c r="AC176" s="44"/>
      <c r="AD176" s="44"/>
      <c r="AE176" s="44"/>
      <c r="AF176" s="44" t="str">
        <f t="shared" si="871"/>
        <v/>
      </c>
      <c r="AG176" s="45" t="str">
        <f t="shared" si="872"/>
        <v/>
      </c>
      <c r="AH176" s="35"/>
      <c r="AI176" s="27"/>
      <c r="AJ176" s="46"/>
      <c r="AK176" s="44"/>
      <c r="AL176" s="44" t="str">
        <f t="shared" si="912"/>
        <v/>
      </c>
      <c r="AM176" s="44"/>
      <c r="AN176" s="44" t="str">
        <f t="shared" si="913"/>
        <v/>
      </c>
      <c r="AO176" s="44"/>
      <c r="AP176" s="44" t="str">
        <f t="shared" si="914"/>
        <v/>
      </c>
      <c r="AQ176" s="44"/>
      <c r="AR176" s="44"/>
      <c r="AS176" s="44"/>
      <c r="AT176" s="44" t="str">
        <f t="shared" si="873"/>
        <v/>
      </c>
      <c r="AU176" s="45" t="str">
        <f t="shared" si="874"/>
        <v/>
      </c>
      <c r="AV176" s="35"/>
      <c r="AW176" s="27"/>
      <c r="AX176" s="46"/>
      <c r="AY176" s="44"/>
      <c r="AZ176" s="44" t="str">
        <f t="shared" si="915"/>
        <v/>
      </c>
      <c r="BA176" s="44"/>
      <c r="BB176" s="44" t="str">
        <f t="shared" si="916"/>
        <v/>
      </c>
      <c r="BC176" s="44"/>
      <c r="BD176" s="44" t="str">
        <f t="shared" si="917"/>
        <v/>
      </c>
      <c r="BE176" s="44"/>
      <c r="BF176" s="44"/>
      <c r="BG176" s="44"/>
      <c r="BH176" s="44" t="str">
        <f t="shared" si="875"/>
        <v/>
      </c>
      <c r="BI176" s="45" t="str">
        <f t="shared" si="876"/>
        <v/>
      </c>
      <c r="BJ176" s="35"/>
      <c r="BK176" s="50"/>
      <c r="BL176" s="46"/>
      <c r="BM176" s="43"/>
      <c r="BN176" s="44" t="str">
        <f t="shared" si="941"/>
        <v/>
      </c>
      <c r="BO176" s="43"/>
      <c r="BP176" s="44" t="str">
        <f t="shared" si="942"/>
        <v/>
      </c>
      <c r="BQ176" s="43"/>
      <c r="BR176" s="44" t="str">
        <f t="shared" si="943"/>
        <v/>
      </c>
      <c r="BS176" s="43"/>
      <c r="BT176" s="60" t="str">
        <f t="shared" si="944"/>
        <v/>
      </c>
      <c r="BU176" s="67" t="str">
        <f t="shared" si="945"/>
        <v/>
      </c>
      <c r="BV176" s="43" t="str">
        <f t="shared" si="946"/>
        <v/>
      </c>
      <c r="BW176" s="45" t="str">
        <f t="shared" si="947"/>
        <v/>
      </c>
      <c r="BX176" s="35"/>
      <c r="BY176" s="27"/>
      <c r="BZ176" s="46"/>
      <c r="CA176" s="43"/>
      <c r="CB176" s="44" t="str">
        <f t="shared" si="948"/>
        <v/>
      </c>
      <c r="CC176" s="43"/>
      <c r="CD176" s="44" t="str">
        <f t="shared" si="949"/>
        <v/>
      </c>
      <c r="CE176" s="43"/>
      <c r="CF176" s="44" t="str">
        <f t="shared" si="950"/>
        <v/>
      </c>
      <c r="CG176" s="43"/>
      <c r="CH176" s="60" t="str">
        <f t="shared" si="951"/>
        <v/>
      </c>
      <c r="CI176" s="67" t="str">
        <f t="shared" si="952"/>
        <v/>
      </c>
      <c r="CJ176" s="43" t="str">
        <f t="shared" si="953"/>
        <v/>
      </c>
      <c r="CK176" s="45" t="str">
        <f t="shared" si="954"/>
        <v/>
      </c>
      <c r="CL176" s="35"/>
      <c r="CM176" s="27"/>
      <c r="CN176" s="46"/>
      <c r="CO176" s="43"/>
      <c r="CP176" s="44" t="str">
        <f t="shared" si="955"/>
        <v/>
      </c>
      <c r="CQ176" s="43"/>
      <c r="CR176" s="44" t="str">
        <f t="shared" si="956"/>
        <v/>
      </c>
      <c r="CS176" s="43"/>
      <c r="CT176" s="44" t="str">
        <f t="shared" si="957"/>
        <v/>
      </c>
      <c r="CU176" s="43"/>
      <c r="CV176" s="60" t="str">
        <f t="shared" si="958"/>
        <v/>
      </c>
      <c r="CW176" s="67" t="str">
        <f t="shared" si="959"/>
        <v/>
      </c>
      <c r="CX176" s="43" t="str">
        <f t="shared" si="960"/>
        <v/>
      </c>
      <c r="CY176" s="45" t="str">
        <f t="shared" si="961"/>
        <v/>
      </c>
      <c r="CZ176" s="35"/>
      <c r="DA176" s="58"/>
      <c r="DB176" s="46"/>
      <c r="DC176" s="43"/>
      <c r="DD176" s="44" t="str">
        <f t="shared" si="962"/>
        <v/>
      </c>
      <c r="DE176" s="43"/>
      <c r="DF176" s="44" t="str">
        <f t="shared" si="963"/>
        <v/>
      </c>
      <c r="DG176" s="43"/>
      <c r="DH176" s="44" t="str">
        <f t="shared" si="964"/>
        <v/>
      </c>
      <c r="DI176" s="43"/>
      <c r="DJ176" s="60" t="str">
        <f t="shared" si="965"/>
        <v/>
      </c>
      <c r="DK176" s="67" t="str">
        <f t="shared" si="966"/>
        <v/>
      </c>
      <c r="DL176" s="43" t="str">
        <f t="shared" si="967"/>
        <v/>
      </c>
      <c r="DM176" s="45" t="str">
        <f t="shared" si="968"/>
        <v/>
      </c>
      <c r="DN176" s="35"/>
      <c r="DO176" s="27"/>
      <c r="DP176" s="46"/>
      <c r="DQ176" s="43"/>
      <c r="DR176" s="44" t="str">
        <f t="shared" si="969"/>
        <v/>
      </c>
      <c r="DS176" s="43"/>
      <c r="DT176" s="44" t="str">
        <f t="shared" si="970"/>
        <v/>
      </c>
      <c r="DU176" s="43"/>
      <c r="DV176" s="44" t="str">
        <f t="shared" si="971"/>
        <v/>
      </c>
      <c r="DW176" s="43"/>
      <c r="DX176" s="60" t="str">
        <f t="shared" si="972"/>
        <v/>
      </c>
      <c r="DY176" s="67" t="str">
        <f t="shared" si="973"/>
        <v/>
      </c>
      <c r="DZ176" s="43" t="str">
        <f t="shared" si="974"/>
        <v/>
      </c>
      <c r="EA176" s="45" t="str">
        <f t="shared" si="975"/>
        <v/>
      </c>
      <c r="EB176" s="35"/>
      <c r="EC176" s="27"/>
      <c r="ED176" s="46"/>
      <c r="EE176" s="67"/>
      <c r="EF176" s="44" t="str">
        <f t="shared" si="918"/>
        <v/>
      </c>
      <c r="EG176" s="44"/>
      <c r="EH176" s="44"/>
      <c r="EI176" s="44"/>
      <c r="EJ176" s="44" t="str">
        <f t="shared" si="919"/>
        <v/>
      </c>
      <c r="EK176" s="44"/>
      <c r="EL176" s="44"/>
      <c r="EM176" s="44"/>
      <c r="EN176" s="44" t="str">
        <f t="shared" si="877"/>
        <v/>
      </c>
      <c r="EO176" s="45" t="str">
        <f t="shared" si="878"/>
        <v/>
      </c>
      <c r="EP176" s="35"/>
      <c r="EQ176" s="27"/>
      <c r="ER176" s="46"/>
      <c r="ES176" s="44"/>
      <c r="ET176" s="44" t="str">
        <f t="shared" si="920"/>
        <v/>
      </c>
      <c r="EU176" s="44"/>
      <c r="EV176" s="44" t="str">
        <f t="shared" si="921"/>
        <v/>
      </c>
      <c r="EW176" s="44"/>
      <c r="EX176" s="44" t="str">
        <f t="shared" si="922"/>
        <v/>
      </c>
      <c r="EY176" s="44"/>
      <c r="EZ176" s="44"/>
      <c r="FA176" s="44"/>
      <c r="FB176" s="44" t="str">
        <f t="shared" si="879"/>
        <v/>
      </c>
      <c r="FC176" s="45" t="str">
        <f t="shared" si="880"/>
        <v/>
      </c>
      <c r="FD176" s="35"/>
      <c r="FF176" s="46"/>
      <c r="FG176" s="67"/>
      <c r="FH176" s="44" t="str">
        <f t="shared" si="923"/>
        <v/>
      </c>
      <c r="FI176" s="44"/>
      <c r="FJ176" s="44"/>
      <c r="FK176" s="44"/>
      <c r="FL176" s="44" t="str">
        <f t="shared" si="924"/>
        <v/>
      </c>
      <c r="FM176" s="44"/>
      <c r="FN176" s="44"/>
      <c r="FO176" s="44"/>
      <c r="FP176" s="44" t="str">
        <f t="shared" si="881"/>
        <v/>
      </c>
      <c r="FQ176" s="45" t="str">
        <f t="shared" si="882"/>
        <v/>
      </c>
      <c r="FR176" s="35"/>
      <c r="FT176" s="46"/>
      <c r="FU176" s="67"/>
      <c r="FV176" s="44" t="str">
        <f t="shared" si="925"/>
        <v/>
      </c>
      <c r="FW176" s="44"/>
      <c r="FX176" s="44"/>
      <c r="FY176" s="44"/>
      <c r="FZ176" s="44" t="str">
        <f t="shared" si="926"/>
        <v/>
      </c>
      <c r="GA176" s="44"/>
      <c r="GB176" s="44"/>
      <c r="GC176" s="44"/>
      <c r="GD176" s="44" t="str">
        <f t="shared" si="883"/>
        <v/>
      </c>
      <c r="GE176" s="45" t="str">
        <f t="shared" si="884"/>
        <v/>
      </c>
      <c r="GF176" s="35"/>
      <c r="GH176" s="46"/>
      <c r="GI176" s="67"/>
      <c r="GJ176" s="44" t="str">
        <f t="shared" si="927"/>
        <v/>
      </c>
      <c r="GK176" s="44"/>
      <c r="GL176" s="44"/>
      <c r="GM176" s="44"/>
      <c r="GN176" s="44" t="str">
        <f t="shared" si="928"/>
        <v/>
      </c>
      <c r="GO176" s="44"/>
      <c r="GP176" s="44"/>
      <c r="GQ176" s="44"/>
      <c r="GR176" s="44" t="str">
        <f t="shared" si="885"/>
        <v/>
      </c>
      <c r="GS176" s="45" t="str">
        <f t="shared" si="886"/>
        <v/>
      </c>
      <c r="GT176" s="35"/>
      <c r="GU176" s="27"/>
      <c r="GV176" s="46"/>
      <c r="GW176" s="67"/>
      <c r="GX176" s="44" t="str">
        <f t="shared" si="929"/>
        <v/>
      </c>
      <c r="GY176" s="44"/>
      <c r="GZ176" s="44"/>
      <c r="HA176" s="44"/>
      <c r="HB176" s="44" t="str">
        <f t="shared" si="930"/>
        <v/>
      </c>
      <c r="HC176" s="44"/>
      <c r="HD176" s="44"/>
      <c r="HE176" s="44"/>
      <c r="HF176" s="44" t="str">
        <f t="shared" si="887"/>
        <v/>
      </c>
      <c r="HG176" s="45" t="str">
        <f t="shared" si="888"/>
        <v/>
      </c>
      <c r="HH176" s="35"/>
      <c r="HJ176" s="46"/>
      <c r="HK176" s="67"/>
      <c r="HL176" s="44" t="str">
        <f t="shared" si="931"/>
        <v/>
      </c>
      <c r="HM176" s="44"/>
      <c r="HN176" s="44"/>
      <c r="HO176" s="44"/>
      <c r="HP176" s="44" t="str">
        <f t="shared" si="932"/>
        <v/>
      </c>
      <c r="HQ176" s="44"/>
      <c r="HR176" s="44"/>
      <c r="HS176" s="44"/>
      <c r="HT176" s="44" t="str">
        <f t="shared" si="889"/>
        <v/>
      </c>
      <c r="HU176" s="45" t="str">
        <f t="shared" si="890"/>
        <v/>
      </c>
      <c r="HV176" s="35"/>
      <c r="HW176" s="61"/>
      <c r="HX176" s="46"/>
      <c r="HY176" s="43"/>
      <c r="HZ176" s="44" t="str">
        <f t="shared" si="976"/>
        <v/>
      </c>
      <c r="IA176" s="43"/>
      <c r="IB176" s="44" t="str">
        <f t="shared" si="977"/>
        <v/>
      </c>
      <c r="IC176" s="43"/>
      <c r="ID176" s="44" t="str">
        <f t="shared" si="978"/>
        <v/>
      </c>
      <c r="IE176" s="43"/>
      <c r="IF176" s="60" t="str">
        <f>IF(HY176="","",IF172)</f>
        <v/>
      </c>
      <c r="IG176" s="67" t="str">
        <f>IF(HY175="","",IG172)</f>
        <v/>
      </c>
      <c r="IH176" s="43" t="str">
        <f t="shared" si="979"/>
        <v/>
      </c>
      <c r="II176" s="45" t="str">
        <f>IF(ID176="","",IH176/(HZ176*100))</f>
        <v/>
      </c>
      <c r="IJ176" s="35"/>
      <c r="IL176" s="46"/>
      <c r="IM176" s="43"/>
      <c r="IN176" s="44" t="str">
        <f t="shared" si="980"/>
        <v/>
      </c>
      <c r="IO176" s="43"/>
      <c r="IP176" s="44" t="str">
        <f t="shared" si="981"/>
        <v/>
      </c>
      <c r="IQ176" s="43"/>
      <c r="IR176" s="44" t="str">
        <f t="shared" si="982"/>
        <v/>
      </c>
      <c r="IS176" s="43"/>
      <c r="IT176" s="60" t="str">
        <f t="shared" si="983"/>
        <v/>
      </c>
      <c r="IU176" s="67" t="str">
        <f t="shared" si="984"/>
        <v/>
      </c>
      <c r="IV176" s="43" t="str">
        <f t="shared" si="985"/>
        <v/>
      </c>
      <c r="IW176" s="45" t="str">
        <f t="shared" si="986"/>
        <v/>
      </c>
      <c r="IX176" s="35"/>
      <c r="IY176" s="33"/>
      <c r="IZ176" s="46"/>
      <c r="JA176" s="43"/>
      <c r="JB176" s="44" t="str">
        <f t="shared" si="987"/>
        <v/>
      </c>
      <c r="JC176" s="43"/>
      <c r="JD176" s="44" t="str">
        <f t="shared" si="988"/>
        <v/>
      </c>
      <c r="JE176" s="43"/>
      <c r="JF176" s="44" t="str">
        <f t="shared" si="989"/>
        <v/>
      </c>
      <c r="JG176" s="43"/>
      <c r="JH176" s="60" t="str">
        <f t="shared" si="990"/>
        <v/>
      </c>
      <c r="JI176" s="67" t="str">
        <f t="shared" si="991"/>
        <v/>
      </c>
      <c r="JJ176" s="43" t="str">
        <f t="shared" si="992"/>
        <v/>
      </c>
      <c r="JK176" s="45" t="str">
        <f t="shared" si="993"/>
        <v/>
      </c>
      <c r="JL176" s="35"/>
      <c r="JM176" s="27"/>
      <c r="JN176" s="46"/>
      <c r="JO176" s="43"/>
      <c r="JP176" s="44" t="str">
        <f t="shared" si="994"/>
        <v/>
      </c>
      <c r="JQ176" s="43"/>
      <c r="JR176" s="44" t="str">
        <f t="shared" si="995"/>
        <v/>
      </c>
      <c r="JS176" s="43"/>
      <c r="JT176" s="44" t="str">
        <f t="shared" si="996"/>
        <v/>
      </c>
      <c r="JU176" s="43"/>
      <c r="JV176" s="60" t="str">
        <f t="shared" si="997"/>
        <v/>
      </c>
      <c r="JW176" s="67" t="str">
        <f t="shared" si="998"/>
        <v/>
      </c>
      <c r="JX176" s="43" t="str">
        <f t="shared" si="999"/>
        <v/>
      </c>
      <c r="JY176" s="45" t="str">
        <f t="shared" si="1000"/>
        <v/>
      </c>
      <c r="JZ176" s="35"/>
      <c r="KA176" s="61"/>
      <c r="KB176" s="46"/>
      <c r="KC176" s="43"/>
      <c r="KD176" s="44" t="str">
        <f t="shared" si="1001"/>
        <v/>
      </c>
      <c r="KE176" s="43"/>
      <c r="KF176" s="44" t="str">
        <f t="shared" si="1002"/>
        <v/>
      </c>
      <c r="KG176" s="43"/>
      <c r="KH176" s="44" t="str">
        <f t="shared" si="1003"/>
        <v/>
      </c>
      <c r="KI176" s="43"/>
      <c r="KJ176" s="60" t="str">
        <f t="shared" si="1004"/>
        <v/>
      </c>
      <c r="KK176" s="67" t="str">
        <f t="shared" si="1005"/>
        <v/>
      </c>
      <c r="KL176" s="43" t="str">
        <f t="shared" si="1006"/>
        <v/>
      </c>
      <c r="KM176" s="45" t="str">
        <f t="shared" si="1007"/>
        <v/>
      </c>
      <c r="KN176" s="35"/>
      <c r="KO176" s="27"/>
      <c r="KP176" s="46"/>
      <c r="KQ176" s="43"/>
      <c r="KR176" s="44" t="str">
        <f t="shared" si="1008"/>
        <v/>
      </c>
      <c r="KS176" s="43"/>
      <c r="KT176" s="44" t="str">
        <f t="shared" si="1009"/>
        <v/>
      </c>
      <c r="KU176" s="43"/>
      <c r="KV176" s="44" t="str">
        <f t="shared" si="1010"/>
        <v/>
      </c>
      <c r="KW176" s="43"/>
      <c r="KX176" s="60" t="str">
        <f t="shared" si="1011"/>
        <v/>
      </c>
      <c r="KY176" s="67" t="str">
        <f t="shared" si="1012"/>
        <v/>
      </c>
      <c r="KZ176" s="43" t="str">
        <f t="shared" si="1013"/>
        <v/>
      </c>
      <c r="LA176" s="45" t="str">
        <f t="shared" si="1014"/>
        <v/>
      </c>
      <c r="LB176" s="35"/>
      <c r="LC176" s="27"/>
      <c r="LD176" s="74"/>
      <c r="LE176" s="75"/>
      <c r="LF176" s="75"/>
      <c r="LG176" s="75"/>
      <c r="LH176" s="75" t="str">
        <f t="shared" si="905"/>
        <v/>
      </c>
      <c r="LI176" s="76"/>
      <c r="LJ176" s="75" t="str">
        <f t="shared" si="906"/>
        <v/>
      </c>
      <c r="LK176" s="75"/>
      <c r="LL176" s="77" t="str">
        <f>IF(LE174="","",LL173)</f>
        <v/>
      </c>
      <c r="LM176" s="78" t="str">
        <f>IF(LF174="","",LM173)</f>
        <v/>
      </c>
      <c r="LN176" s="75" t="str">
        <f t="shared" si="907"/>
        <v/>
      </c>
      <c r="LO176" s="79"/>
      <c r="LP176" s="35"/>
      <c r="LQ176" s="27"/>
      <c r="LR176" s="46"/>
      <c r="LS176" s="67"/>
      <c r="LT176" s="44" t="str">
        <f t="shared" si="933"/>
        <v/>
      </c>
      <c r="LU176" s="44"/>
      <c r="LV176" s="44"/>
      <c r="LW176" s="44"/>
      <c r="LX176" s="44" t="str">
        <f t="shared" si="934"/>
        <v/>
      </c>
      <c r="LY176" s="44"/>
      <c r="LZ176" s="44"/>
      <c r="MA176" s="44"/>
      <c r="MB176" s="44" t="str">
        <f t="shared" si="893"/>
        <v/>
      </c>
      <c r="MC176" s="45" t="str">
        <f t="shared" si="894"/>
        <v/>
      </c>
      <c r="MD176" s="35"/>
      <c r="ME176" s="27"/>
      <c r="MF176" s="46"/>
      <c r="MG176" s="67"/>
      <c r="MH176" s="44" t="str">
        <f t="shared" si="935"/>
        <v/>
      </c>
      <c r="MI176" s="44"/>
      <c r="MJ176" s="44"/>
      <c r="MK176" s="44"/>
      <c r="ML176" s="44" t="str">
        <f t="shared" si="936"/>
        <v/>
      </c>
      <c r="MM176" s="44"/>
      <c r="MN176" s="44"/>
      <c r="MO176" s="44"/>
      <c r="MP176" s="44" t="str">
        <f t="shared" si="895"/>
        <v/>
      </c>
      <c r="MQ176" s="45" t="str">
        <f t="shared" si="896"/>
        <v/>
      </c>
      <c r="MR176" s="35"/>
      <c r="MS176" s="27"/>
      <c r="MT176" s="46"/>
      <c r="MU176" s="67"/>
      <c r="MV176" s="44" t="str">
        <f t="shared" si="937"/>
        <v/>
      </c>
      <c r="MW176" s="44"/>
      <c r="MX176" s="44"/>
      <c r="MY176" s="44"/>
      <c r="MZ176" s="44" t="str">
        <f t="shared" si="938"/>
        <v/>
      </c>
      <c r="NA176" s="44"/>
      <c r="NB176" s="44"/>
      <c r="NC176" s="44"/>
      <c r="ND176" s="44" t="str">
        <f t="shared" si="897"/>
        <v/>
      </c>
      <c r="NE176" s="45" t="str">
        <f t="shared" si="898"/>
        <v/>
      </c>
      <c r="NF176" s="35"/>
      <c r="NG176" s="27"/>
      <c r="NH176" s="46"/>
      <c r="NI176" s="67"/>
      <c r="NJ176" s="44" t="str">
        <f t="shared" si="939"/>
        <v/>
      </c>
      <c r="NK176" s="44"/>
      <c r="NL176" s="44"/>
      <c r="NM176" s="44"/>
      <c r="NN176" s="44" t="str">
        <f t="shared" si="940"/>
        <v/>
      </c>
      <c r="NO176" s="44"/>
      <c r="NP176" s="44"/>
      <c r="NQ176" s="44"/>
      <c r="NR176" s="44" t="str">
        <f t="shared" si="899"/>
        <v/>
      </c>
      <c r="NS176" s="45" t="str">
        <f t="shared" si="900"/>
        <v/>
      </c>
      <c r="NT176" s="35"/>
    </row>
    <row r="177" spans="1:384" ht="15" customHeight="1" thickTop="1" x14ac:dyDescent="0.2">
      <c r="A177" s="38"/>
      <c r="B177" s="39"/>
      <c r="C177" s="40"/>
      <c r="D177" s="40"/>
      <c r="E177" s="41"/>
      <c r="F177" s="41"/>
      <c r="G177" s="40"/>
      <c r="H177" s="42"/>
      <c r="I177" s="44"/>
      <c r="J177" s="44" t="str">
        <f t="shared" si="908"/>
        <v/>
      </c>
      <c r="K177" s="44"/>
      <c r="L177" s="44"/>
      <c r="M177" s="44"/>
      <c r="N177" s="44" t="str">
        <f t="shared" si="909"/>
        <v/>
      </c>
      <c r="O177" s="44"/>
      <c r="P177" s="44"/>
      <c r="Q177" s="44"/>
      <c r="R177" s="44" t="str">
        <f t="shared" si="869"/>
        <v/>
      </c>
      <c r="S177" s="45" t="str">
        <f t="shared" si="870"/>
        <v/>
      </c>
      <c r="T177" s="35"/>
      <c r="U177" s="27"/>
      <c r="V177" s="46"/>
      <c r="W177" s="67"/>
      <c r="X177" s="44" t="str">
        <f t="shared" si="910"/>
        <v/>
      </c>
      <c r="Y177" s="44"/>
      <c r="Z177" s="44"/>
      <c r="AA177" s="44"/>
      <c r="AB177" s="44" t="str">
        <f t="shared" si="911"/>
        <v/>
      </c>
      <c r="AC177" s="44"/>
      <c r="AD177" s="44"/>
      <c r="AE177" s="44"/>
      <c r="AF177" s="44" t="str">
        <f t="shared" si="871"/>
        <v/>
      </c>
      <c r="AG177" s="45" t="str">
        <f t="shared" si="872"/>
        <v/>
      </c>
      <c r="AH177" s="35"/>
      <c r="AI177" s="27"/>
      <c r="AJ177" s="46"/>
      <c r="AK177" s="44"/>
      <c r="AL177" s="44" t="str">
        <f t="shared" si="912"/>
        <v/>
      </c>
      <c r="AM177" s="44"/>
      <c r="AN177" s="44" t="str">
        <f t="shared" si="913"/>
        <v/>
      </c>
      <c r="AO177" s="44"/>
      <c r="AP177" s="44" t="str">
        <f t="shared" si="914"/>
        <v/>
      </c>
      <c r="AQ177" s="44"/>
      <c r="AR177" s="44"/>
      <c r="AS177" s="44"/>
      <c r="AT177" s="44" t="str">
        <f t="shared" si="873"/>
        <v/>
      </c>
      <c r="AU177" s="45" t="str">
        <f t="shared" si="874"/>
        <v/>
      </c>
      <c r="AV177" s="35"/>
      <c r="AW177" s="27"/>
      <c r="AX177" s="46"/>
      <c r="AY177" s="44"/>
      <c r="AZ177" s="44" t="str">
        <f t="shared" si="915"/>
        <v/>
      </c>
      <c r="BA177" s="44"/>
      <c r="BB177" s="44" t="str">
        <f t="shared" si="916"/>
        <v/>
      </c>
      <c r="BC177" s="44"/>
      <c r="BD177" s="44" t="str">
        <f t="shared" si="917"/>
        <v/>
      </c>
      <c r="BE177" s="44"/>
      <c r="BF177" s="44"/>
      <c r="BG177" s="44"/>
      <c r="BH177" s="44" t="str">
        <f t="shared" si="875"/>
        <v/>
      </c>
      <c r="BI177" s="45" t="str">
        <f t="shared" si="876"/>
        <v/>
      </c>
      <c r="BJ177" s="35"/>
      <c r="BK177" s="50"/>
      <c r="BL177" s="46"/>
      <c r="BM177" s="44"/>
      <c r="BN177" s="44" t="str">
        <f t="shared" si="941"/>
        <v/>
      </c>
      <c r="BO177" s="44"/>
      <c r="BP177" s="44" t="str">
        <f t="shared" si="942"/>
        <v/>
      </c>
      <c r="BQ177" s="44"/>
      <c r="BR177" s="44" t="str">
        <f t="shared" si="943"/>
        <v/>
      </c>
      <c r="BS177" s="25"/>
      <c r="BT177" s="60" t="str">
        <f t="shared" si="944"/>
        <v/>
      </c>
      <c r="BU177" s="67" t="str">
        <f t="shared" si="945"/>
        <v/>
      </c>
      <c r="BV177" s="44" t="str">
        <f t="shared" si="946"/>
        <v/>
      </c>
      <c r="BW177" s="45" t="str">
        <f t="shared" si="947"/>
        <v/>
      </c>
      <c r="BX177" s="35"/>
      <c r="BY177" s="27"/>
      <c r="BZ177" s="46"/>
      <c r="CA177" s="44"/>
      <c r="CB177" s="44" t="str">
        <f t="shared" si="948"/>
        <v/>
      </c>
      <c r="CC177" s="44"/>
      <c r="CD177" s="44" t="str">
        <f t="shared" si="949"/>
        <v/>
      </c>
      <c r="CE177" s="44"/>
      <c r="CF177" s="44" t="str">
        <f t="shared" si="950"/>
        <v/>
      </c>
      <c r="CG177" s="25"/>
      <c r="CH177" s="60" t="str">
        <f t="shared" si="951"/>
        <v/>
      </c>
      <c r="CI177" s="67" t="str">
        <f t="shared" si="952"/>
        <v/>
      </c>
      <c r="CJ177" s="44" t="str">
        <f t="shared" si="953"/>
        <v/>
      </c>
      <c r="CK177" s="45" t="str">
        <f t="shared" si="954"/>
        <v/>
      </c>
      <c r="CL177" s="35"/>
      <c r="CM177" s="27"/>
      <c r="CN177" s="46"/>
      <c r="CO177" s="44"/>
      <c r="CP177" s="44" t="str">
        <f t="shared" si="955"/>
        <v/>
      </c>
      <c r="CQ177" s="44"/>
      <c r="CR177" s="44" t="str">
        <f t="shared" si="956"/>
        <v/>
      </c>
      <c r="CS177" s="44"/>
      <c r="CT177" s="44" t="str">
        <f t="shared" si="957"/>
        <v/>
      </c>
      <c r="CU177" s="25"/>
      <c r="CV177" s="60" t="str">
        <f t="shared" si="958"/>
        <v/>
      </c>
      <c r="CW177" s="67" t="str">
        <f t="shared" si="959"/>
        <v/>
      </c>
      <c r="CX177" s="44" t="str">
        <f t="shared" si="960"/>
        <v/>
      </c>
      <c r="CY177" s="45" t="str">
        <f t="shared" si="961"/>
        <v/>
      </c>
      <c r="CZ177" s="35"/>
      <c r="DA177" s="58"/>
      <c r="DB177" s="46"/>
      <c r="DC177" s="44"/>
      <c r="DD177" s="44" t="str">
        <f t="shared" si="962"/>
        <v/>
      </c>
      <c r="DE177" s="44"/>
      <c r="DF177" s="44" t="str">
        <f t="shared" si="963"/>
        <v/>
      </c>
      <c r="DG177" s="44"/>
      <c r="DH177" s="44" t="str">
        <f t="shared" si="964"/>
        <v/>
      </c>
      <c r="DI177" s="25"/>
      <c r="DJ177" s="60" t="str">
        <f t="shared" si="965"/>
        <v/>
      </c>
      <c r="DK177" s="67" t="str">
        <f t="shared" si="966"/>
        <v/>
      </c>
      <c r="DL177" s="44" t="str">
        <f t="shared" si="967"/>
        <v/>
      </c>
      <c r="DM177" s="45" t="str">
        <f t="shared" si="968"/>
        <v/>
      </c>
      <c r="DN177" s="35"/>
      <c r="DO177" s="27"/>
      <c r="DP177" s="46"/>
      <c r="DQ177" s="44"/>
      <c r="DR177" s="44" t="str">
        <f t="shared" si="969"/>
        <v/>
      </c>
      <c r="DS177" s="44"/>
      <c r="DT177" s="44" t="str">
        <f t="shared" si="970"/>
        <v/>
      </c>
      <c r="DU177" s="44"/>
      <c r="DV177" s="44" t="str">
        <f t="shared" si="971"/>
        <v/>
      </c>
      <c r="DW177" s="25"/>
      <c r="DX177" s="60" t="str">
        <f t="shared" si="972"/>
        <v/>
      </c>
      <c r="DY177" s="67" t="str">
        <f t="shared" si="973"/>
        <v/>
      </c>
      <c r="DZ177" s="44" t="str">
        <f t="shared" si="974"/>
        <v/>
      </c>
      <c r="EA177" s="45" t="str">
        <f t="shared" si="975"/>
        <v/>
      </c>
      <c r="EB177" s="35"/>
      <c r="EC177" s="27"/>
      <c r="ED177" s="46"/>
      <c r="EE177" s="67"/>
      <c r="EF177" s="44" t="str">
        <f t="shared" si="918"/>
        <v/>
      </c>
      <c r="EG177" s="44"/>
      <c r="EH177" s="44"/>
      <c r="EI177" s="44"/>
      <c r="EJ177" s="44" t="str">
        <f t="shared" si="919"/>
        <v/>
      </c>
      <c r="EK177" s="44"/>
      <c r="EL177" s="44"/>
      <c r="EM177" s="44"/>
      <c r="EN177" s="44" t="str">
        <f t="shared" si="877"/>
        <v/>
      </c>
      <c r="EO177" s="45" t="str">
        <f t="shared" si="878"/>
        <v/>
      </c>
      <c r="EP177" s="35"/>
      <c r="EQ177" s="27"/>
      <c r="ER177" s="46"/>
      <c r="ES177" s="44"/>
      <c r="ET177" s="44" t="str">
        <f t="shared" si="920"/>
        <v/>
      </c>
      <c r="EU177" s="44"/>
      <c r="EV177" s="44" t="str">
        <f t="shared" si="921"/>
        <v/>
      </c>
      <c r="EW177" s="44"/>
      <c r="EX177" s="44" t="str">
        <f t="shared" si="922"/>
        <v/>
      </c>
      <c r="EY177" s="44"/>
      <c r="EZ177" s="44"/>
      <c r="FA177" s="44"/>
      <c r="FB177" s="44" t="str">
        <f t="shared" si="879"/>
        <v/>
      </c>
      <c r="FC177" s="45" t="str">
        <f t="shared" si="880"/>
        <v/>
      </c>
      <c r="FD177" s="35"/>
      <c r="FF177" s="46"/>
      <c r="FG177" s="67"/>
      <c r="FH177" s="44" t="str">
        <f t="shared" si="923"/>
        <v/>
      </c>
      <c r="FI177" s="44"/>
      <c r="FJ177" s="44"/>
      <c r="FK177" s="44"/>
      <c r="FL177" s="44" t="str">
        <f t="shared" si="924"/>
        <v/>
      </c>
      <c r="FM177" s="44"/>
      <c r="FN177" s="44"/>
      <c r="FO177" s="44"/>
      <c r="FP177" s="44" t="str">
        <f t="shared" si="881"/>
        <v/>
      </c>
      <c r="FQ177" s="45" t="str">
        <f t="shared" si="882"/>
        <v/>
      </c>
      <c r="FR177" s="35"/>
      <c r="FT177" s="46"/>
      <c r="FU177" s="67"/>
      <c r="FV177" s="44" t="str">
        <f t="shared" si="925"/>
        <v/>
      </c>
      <c r="FW177" s="44"/>
      <c r="FX177" s="44"/>
      <c r="FY177" s="44"/>
      <c r="FZ177" s="44" t="str">
        <f t="shared" si="926"/>
        <v/>
      </c>
      <c r="GA177" s="44"/>
      <c r="GB177" s="44"/>
      <c r="GC177" s="44"/>
      <c r="GD177" s="44" t="str">
        <f t="shared" si="883"/>
        <v/>
      </c>
      <c r="GE177" s="45" t="str">
        <f t="shared" si="884"/>
        <v/>
      </c>
      <c r="GF177" s="35"/>
      <c r="GH177" s="46"/>
      <c r="GI177" s="67"/>
      <c r="GJ177" s="44" t="str">
        <f t="shared" si="927"/>
        <v/>
      </c>
      <c r="GK177" s="44"/>
      <c r="GL177" s="44"/>
      <c r="GM177" s="44"/>
      <c r="GN177" s="44" t="str">
        <f t="shared" si="928"/>
        <v/>
      </c>
      <c r="GO177" s="44"/>
      <c r="GP177" s="44"/>
      <c r="GQ177" s="44"/>
      <c r="GR177" s="44" t="str">
        <f t="shared" si="885"/>
        <v/>
      </c>
      <c r="GS177" s="45" t="str">
        <f t="shared" si="886"/>
        <v/>
      </c>
      <c r="GT177" s="35"/>
      <c r="GU177" s="27"/>
      <c r="GV177" s="46"/>
      <c r="GW177" s="67"/>
      <c r="GX177" s="44" t="str">
        <f t="shared" si="929"/>
        <v/>
      </c>
      <c r="GY177" s="44"/>
      <c r="GZ177" s="44"/>
      <c r="HA177" s="44"/>
      <c r="HB177" s="44" t="str">
        <f t="shared" si="930"/>
        <v/>
      </c>
      <c r="HC177" s="44"/>
      <c r="HD177" s="44"/>
      <c r="HE177" s="44"/>
      <c r="HF177" s="44" t="str">
        <f t="shared" si="887"/>
        <v/>
      </c>
      <c r="HG177" s="45" t="str">
        <f t="shared" si="888"/>
        <v/>
      </c>
      <c r="HH177" s="35"/>
      <c r="HJ177" s="46"/>
      <c r="HK177" s="67"/>
      <c r="HL177" s="44" t="str">
        <f t="shared" si="931"/>
        <v/>
      </c>
      <c r="HM177" s="44"/>
      <c r="HN177" s="44"/>
      <c r="HO177" s="44"/>
      <c r="HP177" s="44" t="str">
        <f t="shared" si="932"/>
        <v/>
      </c>
      <c r="HQ177" s="44"/>
      <c r="HR177" s="44"/>
      <c r="HS177" s="44"/>
      <c r="HT177" s="44" t="str">
        <f t="shared" si="889"/>
        <v/>
      </c>
      <c r="HU177" s="45" t="str">
        <f t="shared" si="890"/>
        <v/>
      </c>
      <c r="HV177" s="35"/>
      <c r="HW177" s="61"/>
      <c r="HX177" s="46"/>
      <c r="HY177" s="44"/>
      <c r="HZ177" s="44" t="str">
        <f t="shared" si="976"/>
        <v/>
      </c>
      <c r="IA177" s="44"/>
      <c r="IB177" s="44" t="str">
        <f t="shared" si="977"/>
        <v/>
      </c>
      <c r="IC177" s="44"/>
      <c r="ID177" s="44" t="str">
        <f t="shared" si="978"/>
        <v/>
      </c>
      <c r="IE177" s="25"/>
      <c r="IF177" s="60" t="str">
        <f>IF(HY175="","",IF173)</f>
        <v/>
      </c>
      <c r="IG177" s="67" t="str">
        <f>IF(HY175="","",IG173)</f>
        <v/>
      </c>
      <c r="IH177" s="44" t="str">
        <f t="shared" si="979"/>
        <v/>
      </c>
      <c r="II177" s="45" t="str">
        <f>IF(ID177="","",IH177/(HZ176*100))</f>
        <v/>
      </c>
      <c r="IJ177" s="35"/>
      <c r="IL177" s="46"/>
      <c r="IM177" s="44"/>
      <c r="IN177" s="44" t="str">
        <f t="shared" si="980"/>
        <v/>
      </c>
      <c r="IO177" s="44"/>
      <c r="IP177" s="44" t="str">
        <f t="shared" si="981"/>
        <v/>
      </c>
      <c r="IQ177" s="44"/>
      <c r="IR177" s="44" t="str">
        <f t="shared" si="982"/>
        <v/>
      </c>
      <c r="IS177" s="25"/>
      <c r="IT177" s="60" t="str">
        <f t="shared" si="983"/>
        <v/>
      </c>
      <c r="IU177" s="67" t="str">
        <f t="shared" si="984"/>
        <v/>
      </c>
      <c r="IV177" s="44" t="str">
        <f t="shared" si="985"/>
        <v/>
      </c>
      <c r="IW177" s="45" t="str">
        <f t="shared" si="986"/>
        <v/>
      </c>
      <c r="IX177" s="35"/>
      <c r="IY177" s="33"/>
      <c r="IZ177" s="46"/>
      <c r="JA177" s="44"/>
      <c r="JB177" s="44" t="str">
        <f t="shared" si="987"/>
        <v/>
      </c>
      <c r="JC177" s="44"/>
      <c r="JD177" s="44" t="str">
        <f t="shared" si="988"/>
        <v/>
      </c>
      <c r="JE177" s="44"/>
      <c r="JF177" s="44" t="str">
        <f t="shared" si="989"/>
        <v/>
      </c>
      <c r="JG177" s="25"/>
      <c r="JH177" s="60" t="str">
        <f t="shared" si="990"/>
        <v/>
      </c>
      <c r="JI177" s="67" t="str">
        <f t="shared" si="991"/>
        <v/>
      </c>
      <c r="JJ177" s="44" t="str">
        <f t="shared" si="992"/>
        <v/>
      </c>
      <c r="JK177" s="45" t="str">
        <f t="shared" si="993"/>
        <v/>
      </c>
      <c r="JL177" s="35"/>
      <c r="JM177" s="27"/>
      <c r="JN177" s="46"/>
      <c r="JO177" s="44"/>
      <c r="JP177" s="44" t="str">
        <f t="shared" si="994"/>
        <v/>
      </c>
      <c r="JQ177" s="44"/>
      <c r="JR177" s="44" t="str">
        <f t="shared" si="995"/>
        <v/>
      </c>
      <c r="JS177" s="44"/>
      <c r="JT177" s="44" t="str">
        <f t="shared" si="996"/>
        <v/>
      </c>
      <c r="JU177" s="25"/>
      <c r="JV177" s="60" t="str">
        <f t="shared" si="997"/>
        <v/>
      </c>
      <c r="JW177" s="67" t="str">
        <f t="shared" si="998"/>
        <v/>
      </c>
      <c r="JX177" s="44" t="str">
        <f t="shared" si="999"/>
        <v/>
      </c>
      <c r="JY177" s="45" t="str">
        <f t="shared" si="1000"/>
        <v/>
      </c>
      <c r="JZ177" s="35"/>
      <c r="KA177" s="61"/>
      <c r="KB177" s="46"/>
      <c r="KC177" s="44"/>
      <c r="KD177" s="44" t="str">
        <f t="shared" si="1001"/>
        <v/>
      </c>
      <c r="KE177" s="44"/>
      <c r="KF177" s="44" t="str">
        <f t="shared" si="1002"/>
        <v/>
      </c>
      <c r="KG177" s="44"/>
      <c r="KH177" s="44" t="str">
        <f t="shared" si="1003"/>
        <v/>
      </c>
      <c r="KI177" s="25"/>
      <c r="KJ177" s="60" t="str">
        <f t="shared" si="1004"/>
        <v/>
      </c>
      <c r="KK177" s="67" t="str">
        <f t="shared" si="1005"/>
        <v/>
      </c>
      <c r="KL177" s="44" t="str">
        <f t="shared" si="1006"/>
        <v/>
      </c>
      <c r="KM177" s="45" t="str">
        <f t="shared" si="1007"/>
        <v/>
      </c>
      <c r="KN177" s="35"/>
      <c r="KO177" s="27"/>
      <c r="KP177" s="46"/>
      <c r="KQ177" s="44"/>
      <c r="KR177" s="44" t="str">
        <f t="shared" si="1008"/>
        <v/>
      </c>
      <c r="KS177" s="44"/>
      <c r="KT177" s="44" t="str">
        <f t="shared" si="1009"/>
        <v/>
      </c>
      <c r="KU177" s="44"/>
      <c r="KV177" s="44" t="str">
        <f t="shared" si="1010"/>
        <v/>
      </c>
      <c r="KW177" s="25"/>
      <c r="KX177" s="60" t="str">
        <f t="shared" si="1011"/>
        <v/>
      </c>
      <c r="KY177" s="67" t="str">
        <f t="shared" si="1012"/>
        <v/>
      </c>
      <c r="KZ177" s="44" t="str">
        <f t="shared" si="1013"/>
        <v/>
      </c>
      <c r="LA177" s="45" t="str">
        <f t="shared" si="1014"/>
        <v/>
      </c>
      <c r="LB177" s="35"/>
      <c r="LC177" s="27"/>
      <c r="LD177" s="51" t="str">
        <f>IF(A157="","",A157)</f>
        <v/>
      </c>
      <c r="LE177" s="43"/>
      <c r="LF177" s="93" t="str">
        <f>IF(LE177="","",LE177-LE174)</f>
        <v/>
      </c>
      <c r="LG177" s="43"/>
      <c r="LH177" s="43" t="str">
        <f t="shared" si="905"/>
        <v/>
      </c>
      <c r="LI177" s="43"/>
      <c r="LJ177" s="87" t="str">
        <f t="shared" si="906"/>
        <v/>
      </c>
      <c r="LK177" s="43"/>
      <c r="LL177" s="64" t="str">
        <f>IF(LE177="","",LL174)</f>
        <v/>
      </c>
      <c r="LM177" s="47" t="str">
        <f>IF(LF177="","",LM174)</f>
        <v/>
      </c>
      <c r="LN177" s="87" t="str">
        <f t="shared" si="907"/>
        <v/>
      </c>
      <c r="LO177" s="54"/>
      <c r="LP177" s="35"/>
      <c r="LQ177" s="27"/>
      <c r="LR177" s="46"/>
      <c r="LS177" s="67"/>
      <c r="LT177" s="44" t="str">
        <f t="shared" si="933"/>
        <v/>
      </c>
      <c r="LU177" s="44"/>
      <c r="LV177" s="44"/>
      <c r="LW177" s="44"/>
      <c r="LX177" s="44" t="str">
        <f t="shared" si="934"/>
        <v/>
      </c>
      <c r="LY177" s="44"/>
      <c r="LZ177" s="44"/>
      <c r="MA177" s="44"/>
      <c r="MB177" s="44" t="str">
        <f t="shared" si="893"/>
        <v/>
      </c>
      <c r="MC177" s="45" t="str">
        <f t="shared" si="894"/>
        <v/>
      </c>
      <c r="MD177" s="35"/>
      <c r="ME177" s="27"/>
      <c r="MF177" s="46"/>
      <c r="MG177" s="67"/>
      <c r="MH177" s="44" t="str">
        <f t="shared" si="935"/>
        <v/>
      </c>
      <c r="MI177" s="44"/>
      <c r="MJ177" s="44"/>
      <c r="MK177" s="44"/>
      <c r="ML177" s="44" t="str">
        <f t="shared" si="936"/>
        <v/>
      </c>
      <c r="MM177" s="44"/>
      <c r="MN177" s="44"/>
      <c r="MO177" s="44"/>
      <c r="MP177" s="44" t="str">
        <f t="shared" si="895"/>
        <v/>
      </c>
      <c r="MQ177" s="45" t="str">
        <f t="shared" si="896"/>
        <v/>
      </c>
      <c r="MR177" s="35"/>
      <c r="MS177" s="27"/>
      <c r="MT177" s="46"/>
      <c r="MU177" s="67"/>
      <c r="MV177" s="44" t="str">
        <f t="shared" si="937"/>
        <v/>
      </c>
      <c r="MW177" s="44"/>
      <c r="MX177" s="44"/>
      <c r="MY177" s="44"/>
      <c r="MZ177" s="44" t="str">
        <f t="shared" si="938"/>
        <v/>
      </c>
      <c r="NA177" s="44"/>
      <c r="NB177" s="44"/>
      <c r="NC177" s="44"/>
      <c r="ND177" s="44" t="str">
        <f t="shared" si="897"/>
        <v/>
      </c>
      <c r="NE177" s="45" t="str">
        <f t="shared" si="898"/>
        <v/>
      </c>
      <c r="NF177" s="35"/>
      <c r="NG177" s="27"/>
      <c r="NH177" s="46"/>
      <c r="NI177" s="67"/>
      <c r="NJ177" s="44" t="str">
        <f t="shared" si="939"/>
        <v/>
      </c>
      <c r="NK177" s="44"/>
      <c r="NL177" s="44"/>
      <c r="NM177" s="44"/>
      <c r="NN177" s="44" t="str">
        <f t="shared" si="940"/>
        <v/>
      </c>
      <c r="NO177" s="44"/>
      <c r="NP177" s="44"/>
      <c r="NQ177" s="44"/>
      <c r="NR177" s="44" t="str">
        <f t="shared" si="899"/>
        <v/>
      </c>
      <c r="NS177" s="45" t="str">
        <f t="shared" si="900"/>
        <v/>
      </c>
      <c r="NT177" s="35"/>
    </row>
    <row r="178" spans="1:384" ht="15" customHeight="1" thickBot="1" x14ac:dyDescent="0.25">
      <c r="A178" s="38"/>
      <c r="B178" s="39"/>
      <c r="C178" s="40"/>
      <c r="D178" s="40"/>
      <c r="E178" s="41"/>
      <c r="F178" s="41"/>
      <c r="G178" s="40"/>
      <c r="H178" s="42"/>
      <c r="I178" s="44"/>
      <c r="J178" s="44" t="str">
        <f t="shared" si="908"/>
        <v/>
      </c>
      <c r="K178" s="44"/>
      <c r="L178" s="44"/>
      <c r="M178" s="44"/>
      <c r="N178" s="44" t="str">
        <f t="shared" si="909"/>
        <v/>
      </c>
      <c r="O178" s="44"/>
      <c r="P178" s="44"/>
      <c r="Q178" s="44"/>
      <c r="R178" s="44" t="str">
        <f t="shared" si="869"/>
        <v/>
      </c>
      <c r="S178" s="45" t="str">
        <f t="shared" si="870"/>
        <v/>
      </c>
      <c r="T178" s="35"/>
      <c r="U178" s="27"/>
      <c r="V178" s="46"/>
      <c r="W178" s="67"/>
      <c r="X178" s="44" t="str">
        <f t="shared" si="910"/>
        <v/>
      </c>
      <c r="Y178" s="44"/>
      <c r="Z178" s="44"/>
      <c r="AA178" s="44"/>
      <c r="AB178" s="44" t="str">
        <f t="shared" si="911"/>
        <v/>
      </c>
      <c r="AC178" s="44"/>
      <c r="AD178" s="44"/>
      <c r="AE178" s="44"/>
      <c r="AF178" s="44" t="str">
        <f t="shared" si="871"/>
        <v/>
      </c>
      <c r="AG178" s="45" t="str">
        <f t="shared" si="872"/>
        <v/>
      </c>
      <c r="AH178" s="35"/>
      <c r="AI178" s="27"/>
      <c r="AJ178" s="46"/>
      <c r="AK178" s="44"/>
      <c r="AL178" s="44" t="str">
        <f t="shared" si="912"/>
        <v/>
      </c>
      <c r="AM178" s="44"/>
      <c r="AN178" s="44" t="str">
        <f t="shared" si="913"/>
        <v/>
      </c>
      <c r="AO178" s="44"/>
      <c r="AP178" s="44" t="str">
        <f t="shared" si="914"/>
        <v/>
      </c>
      <c r="AQ178" s="44"/>
      <c r="AR178" s="44"/>
      <c r="AS178" s="44"/>
      <c r="AT178" s="44" t="str">
        <f t="shared" si="873"/>
        <v/>
      </c>
      <c r="AU178" s="45" t="str">
        <f t="shared" si="874"/>
        <v/>
      </c>
      <c r="AV178" s="35"/>
      <c r="AW178" s="27"/>
      <c r="AX178" s="46"/>
      <c r="AY178" s="44"/>
      <c r="AZ178" s="44" t="str">
        <f t="shared" si="915"/>
        <v/>
      </c>
      <c r="BA178" s="44"/>
      <c r="BB178" s="44" t="str">
        <f t="shared" si="916"/>
        <v/>
      </c>
      <c r="BC178" s="44"/>
      <c r="BD178" s="44" t="str">
        <f t="shared" si="917"/>
        <v/>
      </c>
      <c r="BE178" s="44"/>
      <c r="BF178" s="44"/>
      <c r="BG178" s="44"/>
      <c r="BH178" s="44" t="str">
        <f t="shared" si="875"/>
        <v/>
      </c>
      <c r="BI178" s="45" t="str">
        <f t="shared" si="876"/>
        <v/>
      </c>
      <c r="BJ178" s="35"/>
      <c r="BK178" s="50"/>
      <c r="BL178" s="74"/>
      <c r="BM178" s="75"/>
      <c r="BN178" s="75" t="str">
        <f t="shared" si="941"/>
        <v/>
      </c>
      <c r="BO178" s="75"/>
      <c r="BP178" s="75" t="str">
        <f t="shared" si="942"/>
        <v/>
      </c>
      <c r="BQ178" s="75"/>
      <c r="BR178" s="75" t="str">
        <f t="shared" si="943"/>
        <v/>
      </c>
      <c r="BS178" s="75"/>
      <c r="BT178" s="77" t="str">
        <f t="shared" si="944"/>
        <v/>
      </c>
      <c r="BU178" s="78" t="str">
        <f t="shared" si="945"/>
        <v/>
      </c>
      <c r="BV178" s="75" t="str">
        <f t="shared" si="946"/>
        <v/>
      </c>
      <c r="BW178" s="79" t="str">
        <f t="shared" si="947"/>
        <v/>
      </c>
      <c r="BX178" s="35"/>
      <c r="BY178" s="27"/>
      <c r="BZ178" s="74"/>
      <c r="CA178" s="75"/>
      <c r="CB178" s="75" t="str">
        <f t="shared" si="948"/>
        <v/>
      </c>
      <c r="CC178" s="75"/>
      <c r="CD178" s="75" t="str">
        <f t="shared" si="949"/>
        <v/>
      </c>
      <c r="CE178" s="75"/>
      <c r="CF178" s="75" t="str">
        <f t="shared" si="950"/>
        <v/>
      </c>
      <c r="CG178" s="75"/>
      <c r="CH178" s="77" t="str">
        <f t="shared" si="951"/>
        <v/>
      </c>
      <c r="CI178" s="78" t="str">
        <f t="shared" si="952"/>
        <v/>
      </c>
      <c r="CJ178" s="75" t="str">
        <f t="shared" si="953"/>
        <v/>
      </c>
      <c r="CK178" s="79" t="str">
        <f t="shared" si="954"/>
        <v/>
      </c>
      <c r="CL178" s="35"/>
      <c r="CM178" s="27"/>
      <c r="CN178" s="74"/>
      <c r="CO178" s="75"/>
      <c r="CP178" s="75" t="str">
        <f t="shared" si="955"/>
        <v/>
      </c>
      <c r="CQ178" s="75"/>
      <c r="CR178" s="75" t="str">
        <f t="shared" si="956"/>
        <v/>
      </c>
      <c r="CS178" s="75"/>
      <c r="CT178" s="75" t="str">
        <f t="shared" si="957"/>
        <v/>
      </c>
      <c r="CU178" s="75"/>
      <c r="CV178" s="77" t="str">
        <f t="shared" si="958"/>
        <v/>
      </c>
      <c r="CW178" s="78" t="str">
        <f t="shared" si="959"/>
        <v/>
      </c>
      <c r="CX178" s="75" t="str">
        <f t="shared" si="960"/>
        <v/>
      </c>
      <c r="CY178" s="79" t="str">
        <f t="shared" si="961"/>
        <v/>
      </c>
      <c r="CZ178" s="35"/>
      <c r="DA178" s="58"/>
      <c r="DB178" s="74"/>
      <c r="DC178" s="75"/>
      <c r="DD178" s="75" t="str">
        <f t="shared" si="962"/>
        <v/>
      </c>
      <c r="DE178" s="75"/>
      <c r="DF178" s="75" t="str">
        <f t="shared" si="963"/>
        <v/>
      </c>
      <c r="DG178" s="75"/>
      <c r="DH178" s="75" t="str">
        <f t="shared" si="964"/>
        <v/>
      </c>
      <c r="DI178" s="75"/>
      <c r="DJ178" s="77" t="str">
        <f t="shared" si="965"/>
        <v/>
      </c>
      <c r="DK178" s="78" t="str">
        <f t="shared" si="966"/>
        <v/>
      </c>
      <c r="DL178" s="75" t="str">
        <f t="shared" si="967"/>
        <v/>
      </c>
      <c r="DM178" s="79" t="str">
        <f t="shared" si="968"/>
        <v/>
      </c>
      <c r="DN178" s="35"/>
      <c r="DO178" s="27"/>
      <c r="DP178" s="74"/>
      <c r="DQ178" s="75"/>
      <c r="DR178" s="75" t="str">
        <f t="shared" si="969"/>
        <v/>
      </c>
      <c r="DS178" s="75"/>
      <c r="DT178" s="75" t="str">
        <f t="shared" si="970"/>
        <v/>
      </c>
      <c r="DU178" s="75"/>
      <c r="DV178" s="75" t="str">
        <f t="shared" si="971"/>
        <v/>
      </c>
      <c r="DW178" s="75"/>
      <c r="DX178" s="77" t="str">
        <f t="shared" si="972"/>
        <v/>
      </c>
      <c r="DY178" s="78" t="str">
        <f t="shared" si="973"/>
        <v/>
      </c>
      <c r="DZ178" s="75" t="str">
        <f t="shared" si="974"/>
        <v/>
      </c>
      <c r="EA178" s="79" t="str">
        <f t="shared" si="975"/>
        <v/>
      </c>
      <c r="EB178" s="35"/>
      <c r="EC178" s="27"/>
      <c r="ED178" s="46"/>
      <c r="EE178" s="67"/>
      <c r="EF178" s="44" t="str">
        <f t="shared" si="918"/>
        <v/>
      </c>
      <c r="EG178" s="44"/>
      <c r="EH178" s="44"/>
      <c r="EI178" s="44"/>
      <c r="EJ178" s="44" t="str">
        <f t="shared" si="919"/>
        <v/>
      </c>
      <c r="EK178" s="44"/>
      <c r="EL178" s="44"/>
      <c r="EM178" s="44"/>
      <c r="EN178" s="44" t="str">
        <f t="shared" si="877"/>
        <v/>
      </c>
      <c r="EO178" s="45" t="str">
        <f t="shared" si="878"/>
        <v/>
      </c>
      <c r="EP178" s="35"/>
      <c r="EQ178" s="27"/>
      <c r="ER178" s="46"/>
      <c r="ES178" s="44"/>
      <c r="ET178" s="44" t="str">
        <f t="shared" si="920"/>
        <v/>
      </c>
      <c r="EU178" s="44"/>
      <c r="EV178" s="44" t="str">
        <f t="shared" si="921"/>
        <v/>
      </c>
      <c r="EW178" s="44"/>
      <c r="EX178" s="44" t="str">
        <f t="shared" si="922"/>
        <v/>
      </c>
      <c r="EY178" s="44"/>
      <c r="EZ178" s="44"/>
      <c r="FA178" s="44"/>
      <c r="FB178" s="44" t="str">
        <f t="shared" si="879"/>
        <v/>
      </c>
      <c r="FC178" s="45" t="str">
        <f t="shared" si="880"/>
        <v/>
      </c>
      <c r="FD178" s="35"/>
      <c r="FF178" s="46"/>
      <c r="FG178" s="67"/>
      <c r="FH178" s="44" t="str">
        <f t="shared" si="923"/>
        <v/>
      </c>
      <c r="FI178" s="44"/>
      <c r="FJ178" s="44"/>
      <c r="FK178" s="44"/>
      <c r="FL178" s="44" t="str">
        <f t="shared" si="924"/>
        <v/>
      </c>
      <c r="FM178" s="44"/>
      <c r="FN178" s="44"/>
      <c r="FO178" s="44"/>
      <c r="FP178" s="44" t="str">
        <f t="shared" si="881"/>
        <v/>
      </c>
      <c r="FQ178" s="45" t="str">
        <f t="shared" si="882"/>
        <v/>
      </c>
      <c r="FR178" s="35"/>
      <c r="FT178" s="46"/>
      <c r="FU178" s="67"/>
      <c r="FV178" s="44" t="str">
        <f t="shared" si="925"/>
        <v/>
      </c>
      <c r="FW178" s="44"/>
      <c r="FX178" s="44"/>
      <c r="FY178" s="44"/>
      <c r="FZ178" s="44" t="str">
        <f t="shared" si="926"/>
        <v/>
      </c>
      <c r="GA178" s="44"/>
      <c r="GB178" s="44"/>
      <c r="GC178" s="44"/>
      <c r="GD178" s="44" t="str">
        <f t="shared" si="883"/>
        <v/>
      </c>
      <c r="GE178" s="45" t="str">
        <f t="shared" si="884"/>
        <v/>
      </c>
      <c r="GF178" s="35"/>
      <c r="GH178" s="46"/>
      <c r="GI178" s="67"/>
      <c r="GJ178" s="44" t="str">
        <f t="shared" si="927"/>
        <v/>
      </c>
      <c r="GK178" s="44"/>
      <c r="GL178" s="44"/>
      <c r="GM178" s="44"/>
      <c r="GN178" s="44" t="str">
        <f t="shared" si="928"/>
        <v/>
      </c>
      <c r="GO178" s="44"/>
      <c r="GP178" s="44"/>
      <c r="GQ178" s="44"/>
      <c r="GR178" s="44" t="str">
        <f t="shared" si="885"/>
        <v/>
      </c>
      <c r="GS178" s="45" t="str">
        <f t="shared" si="886"/>
        <v/>
      </c>
      <c r="GT178" s="35"/>
      <c r="GU178" s="27"/>
      <c r="GV178" s="46"/>
      <c r="GW178" s="67"/>
      <c r="GX178" s="44" t="str">
        <f t="shared" si="929"/>
        <v/>
      </c>
      <c r="GY178" s="44"/>
      <c r="GZ178" s="44"/>
      <c r="HA178" s="44"/>
      <c r="HB178" s="44" t="str">
        <f t="shared" si="930"/>
        <v/>
      </c>
      <c r="HC178" s="44"/>
      <c r="HD178" s="44"/>
      <c r="HE178" s="44"/>
      <c r="HF178" s="44" t="str">
        <f t="shared" si="887"/>
        <v/>
      </c>
      <c r="HG178" s="45" t="str">
        <f t="shared" si="888"/>
        <v/>
      </c>
      <c r="HH178" s="35"/>
      <c r="HJ178" s="46"/>
      <c r="HK178" s="67"/>
      <c r="HL178" s="44" t="str">
        <f t="shared" si="931"/>
        <v/>
      </c>
      <c r="HM178" s="44"/>
      <c r="HN178" s="44"/>
      <c r="HO178" s="44"/>
      <c r="HP178" s="44" t="str">
        <f t="shared" si="932"/>
        <v/>
      </c>
      <c r="HQ178" s="44"/>
      <c r="HR178" s="44"/>
      <c r="HS178" s="44"/>
      <c r="HT178" s="44" t="str">
        <f t="shared" si="889"/>
        <v/>
      </c>
      <c r="HU178" s="45" t="str">
        <f t="shared" si="890"/>
        <v/>
      </c>
      <c r="HV178" s="35"/>
      <c r="HW178" s="61"/>
      <c r="HX178" s="74"/>
      <c r="HY178" s="75"/>
      <c r="HZ178" s="75" t="str">
        <f t="shared" si="976"/>
        <v/>
      </c>
      <c r="IA178" s="75"/>
      <c r="IB178" s="75" t="str">
        <f t="shared" si="977"/>
        <v/>
      </c>
      <c r="IC178" s="75"/>
      <c r="ID178" s="75" t="str">
        <f t="shared" si="978"/>
        <v/>
      </c>
      <c r="IE178" s="75"/>
      <c r="IF178" s="77" t="str">
        <f>IF(HY176="","",IF174)</f>
        <v/>
      </c>
      <c r="IG178" s="78" t="str">
        <f>IF(HY175="","",IG174)</f>
        <v/>
      </c>
      <c r="IH178" s="75" t="str">
        <f t="shared" si="979"/>
        <v/>
      </c>
      <c r="II178" s="79" t="str">
        <f>IF(ID178="","",IH178/(HZ176*100))</f>
        <v/>
      </c>
      <c r="IJ178" s="35"/>
      <c r="IL178" s="74"/>
      <c r="IM178" s="75"/>
      <c r="IN178" s="75" t="str">
        <f t="shared" si="980"/>
        <v/>
      </c>
      <c r="IO178" s="75"/>
      <c r="IP178" s="75" t="str">
        <f t="shared" si="981"/>
        <v/>
      </c>
      <c r="IQ178" s="75"/>
      <c r="IR178" s="75" t="str">
        <f t="shared" si="982"/>
        <v/>
      </c>
      <c r="IS178" s="75"/>
      <c r="IT178" s="77" t="str">
        <f t="shared" si="983"/>
        <v/>
      </c>
      <c r="IU178" s="78" t="str">
        <f t="shared" si="984"/>
        <v/>
      </c>
      <c r="IV178" s="75" t="str">
        <f t="shared" si="985"/>
        <v/>
      </c>
      <c r="IW178" s="79" t="str">
        <f t="shared" si="986"/>
        <v/>
      </c>
      <c r="IX178" s="35"/>
      <c r="IY178" s="33"/>
      <c r="IZ178" s="74"/>
      <c r="JA178" s="75"/>
      <c r="JB178" s="75" t="str">
        <f t="shared" si="987"/>
        <v/>
      </c>
      <c r="JC178" s="75"/>
      <c r="JD178" s="75" t="str">
        <f t="shared" si="988"/>
        <v/>
      </c>
      <c r="JE178" s="75"/>
      <c r="JF178" s="75" t="str">
        <f t="shared" si="989"/>
        <v/>
      </c>
      <c r="JG178" s="75"/>
      <c r="JH178" s="77" t="str">
        <f t="shared" si="990"/>
        <v/>
      </c>
      <c r="JI178" s="78" t="str">
        <f t="shared" si="991"/>
        <v/>
      </c>
      <c r="JJ178" s="75" t="str">
        <f t="shared" si="992"/>
        <v/>
      </c>
      <c r="JK178" s="79" t="str">
        <f t="shared" si="993"/>
        <v/>
      </c>
      <c r="JL178" s="35"/>
      <c r="JM178" s="27"/>
      <c r="JN178" s="74"/>
      <c r="JO178" s="75"/>
      <c r="JP178" s="75" t="str">
        <f t="shared" si="994"/>
        <v/>
      </c>
      <c r="JQ178" s="75"/>
      <c r="JR178" s="75" t="str">
        <f t="shared" si="995"/>
        <v/>
      </c>
      <c r="JS178" s="75"/>
      <c r="JT178" s="75" t="str">
        <f t="shared" si="996"/>
        <v/>
      </c>
      <c r="JU178" s="75"/>
      <c r="JV178" s="77" t="str">
        <f t="shared" si="997"/>
        <v/>
      </c>
      <c r="JW178" s="78" t="str">
        <f t="shared" si="998"/>
        <v/>
      </c>
      <c r="JX178" s="75" t="str">
        <f t="shared" si="999"/>
        <v/>
      </c>
      <c r="JY178" s="79" t="str">
        <f t="shared" si="1000"/>
        <v/>
      </c>
      <c r="JZ178" s="35"/>
      <c r="KA178" s="61"/>
      <c r="KB178" s="74"/>
      <c r="KC178" s="75"/>
      <c r="KD178" s="75" t="str">
        <f t="shared" si="1001"/>
        <v/>
      </c>
      <c r="KE178" s="75"/>
      <c r="KF178" s="75" t="str">
        <f t="shared" si="1002"/>
        <v/>
      </c>
      <c r="KG178" s="75"/>
      <c r="KH178" s="75" t="str">
        <f t="shared" si="1003"/>
        <v/>
      </c>
      <c r="KI178" s="75"/>
      <c r="KJ178" s="77" t="str">
        <f t="shared" si="1004"/>
        <v/>
      </c>
      <c r="KK178" s="78" t="str">
        <f t="shared" si="1005"/>
        <v/>
      </c>
      <c r="KL178" s="75" t="str">
        <f t="shared" si="1006"/>
        <v/>
      </c>
      <c r="KM178" s="79" t="str">
        <f t="shared" si="1007"/>
        <v/>
      </c>
      <c r="KN178" s="35"/>
      <c r="KO178" s="27"/>
      <c r="KP178" s="74"/>
      <c r="KQ178" s="75"/>
      <c r="KR178" s="75" t="str">
        <f t="shared" si="1008"/>
        <v/>
      </c>
      <c r="KS178" s="75"/>
      <c r="KT178" s="75" t="str">
        <f t="shared" si="1009"/>
        <v/>
      </c>
      <c r="KU178" s="75"/>
      <c r="KV178" s="75" t="str">
        <f t="shared" si="1010"/>
        <v/>
      </c>
      <c r="KW178" s="75"/>
      <c r="KX178" s="77" t="str">
        <f t="shared" si="1011"/>
        <v/>
      </c>
      <c r="KY178" s="78" t="str">
        <f t="shared" si="1012"/>
        <v/>
      </c>
      <c r="KZ178" s="75" t="str">
        <f t="shared" si="1013"/>
        <v/>
      </c>
      <c r="LA178" s="79" t="str">
        <f t="shared" si="1014"/>
        <v/>
      </c>
      <c r="LB178" s="35"/>
      <c r="LC178" s="27"/>
      <c r="LD178" s="46"/>
      <c r="LE178" s="44"/>
      <c r="LF178" s="44"/>
      <c r="LG178" s="44"/>
      <c r="LH178" s="44" t="str">
        <f t="shared" si="905"/>
        <v/>
      </c>
      <c r="LI178" s="43"/>
      <c r="LJ178" s="44" t="str">
        <f t="shared" si="906"/>
        <v/>
      </c>
      <c r="LK178" s="44"/>
      <c r="LL178" s="72" t="str">
        <f>IF(LE177="","",LL175)</f>
        <v/>
      </c>
      <c r="LM178" s="67" t="str">
        <f>IF(LF177="","",LM175)</f>
        <v/>
      </c>
      <c r="LN178" s="44" t="str">
        <f t="shared" si="907"/>
        <v/>
      </c>
      <c r="LO178" s="45"/>
      <c r="LP178" s="35"/>
      <c r="LQ178" s="27"/>
      <c r="LR178" s="46"/>
      <c r="LS178" s="67"/>
      <c r="LT178" s="44" t="str">
        <f t="shared" si="933"/>
        <v/>
      </c>
      <c r="LU178" s="44"/>
      <c r="LV178" s="44"/>
      <c r="LW178" s="44"/>
      <c r="LX178" s="44" t="str">
        <f t="shared" si="934"/>
        <v/>
      </c>
      <c r="LY178" s="44"/>
      <c r="LZ178" s="44"/>
      <c r="MA178" s="44"/>
      <c r="MB178" s="44" t="str">
        <f t="shared" si="893"/>
        <v/>
      </c>
      <c r="MC178" s="45" t="str">
        <f t="shared" si="894"/>
        <v/>
      </c>
      <c r="MD178" s="35"/>
      <c r="ME178" s="27"/>
      <c r="MF178" s="46"/>
      <c r="MG178" s="67"/>
      <c r="MH178" s="44" t="str">
        <f t="shared" si="935"/>
        <v/>
      </c>
      <c r="MI178" s="44"/>
      <c r="MJ178" s="44"/>
      <c r="MK178" s="44"/>
      <c r="ML178" s="44" t="str">
        <f t="shared" si="936"/>
        <v/>
      </c>
      <c r="MM178" s="44"/>
      <c r="MN178" s="44"/>
      <c r="MO178" s="44"/>
      <c r="MP178" s="44" t="str">
        <f t="shared" si="895"/>
        <v/>
      </c>
      <c r="MQ178" s="45" t="str">
        <f t="shared" si="896"/>
        <v/>
      </c>
      <c r="MR178" s="35"/>
      <c r="MS178" s="27"/>
      <c r="MT178" s="46"/>
      <c r="MU178" s="67"/>
      <c r="MV178" s="44" t="str">
        <f t="shared" si="937"/>
        <v/>
      </c>
      <c r="MW178" s="44"/>
      <c r="MX178" s="44"/>
      <c r="MY178" s="44"/>
      <c r="MZ178" s="44" t="str">
        <f t="shared" si="938"/>
        <v/>
      </c>
      <c r="NA178" s="44"/>
      <c r="NB178" s="44"/>
      <c r="NC178" s="44"/>
      <c r="ND178" s="44" t="str">
        <f t="shared" si="897"/>
        <v/>
      </c>
      <c r="NE178" s="45" t="str">
        <f t="shared" si="898"/>
        <v/>
      </c>
      <c r="NF178" s="35"/>
      <c r="NG178" s="27"/>
      <c r="NH178" s="46"/>
      <c r="NI178" s="67"/>
      <c r="NJ178" s="44" t="str">
        <f t="shared" si="939"/>
        <v/>
      </c>
      <c r="NK178" s="44"/>
      <c r="NL178" s="44"/>
      <c r="NM178" s="44"/>
      <c r="NN178" s="44" t="str">
        <f t="shared" si="940"/>
        <v/>
      </c>
      <c r="NO178" s="44"/>
      <c r="NP178" s="44"/>
      <c r="NQ178" s="44"/>
      <c r="NR178" s="44" t="str">
        <f t="shared" si="899"/>
        <v/>
      </c>
      <c r="NS178" s="45" t="str">
        <f t="shared" si="900"/>
        <v/>
      </c>
      <c r="NT178" s="35"/>
    </row>
    <row r="179" spans="1:384" ht="15" customHeight="1" thickTop="1" thickBot="1" x14ac:dyDescent="0.25">
      <c r="A179" s="38"/>
      <c r="B179" s="39"/>
      <c r="C179" s="40"/>
      <c r="D179" s="40"/>
      <c r="E179" s="41"/>
      <c r="F179" s="41"/>
      <c r="G179" s="40"/>
      <c r="H179" s="42"/>
      <c r="I179" s="44"/>
      <c r="J179" s="44" t="str">
        <f t="shared" si="908"/>
        <v/>
      </c>
      <c r="K179" s="44"/>
      <c r="L179" s="44"/>
      <c r="M179" s="44"/>
      <c r="N179" s="44" t="str">
        <f t="shared" si="909"/>
        <v/>
      </c>
      <c r="O179" s="44"/>
      <c r="P179" s="44"/>
      <c r="Q179" s="44"/>
      <c r="R179" s="44" t="str">
        <f t="shared" si="869"/>
        <v/>
      </c>
      <c r="S179" s="45" t="str">
        <f t="shared" si="870"/>
        <v/>
      </c>
      <c r="T179" s="35"/>
      <c r="U179" s="27"/>
      <c r="V179" s="46"/>
      <c r="W179" s="67"/>
      <c r="X179" s="44" t="str">
        <f t="shared" si="910"/>
        <v/>
      </c>
      <c r="Y179" s="44"/>
      <c r="Z179" s="44"/>
      <c r="AA179" s="44"/>
      <c r="AB179" s="44" t="str">
        <f t="shared" si="911"/>
        <v/>
      </c>
      <c r="AC179" s="44"/>
      <c r="AD179" s="44"/>
      <c r="AE179" s="44"/>
      <c r="AF179" s="44" t="str">
        <f t="shared" si="871"/>
        <v/>
      </c>
      <c r="AG179" s="45" t="str">
        <f t="shared" si="872"/>
        <v/>
      </c>
      <c r="AH179" s="35"/>
      <c r="AI179" s="27"/>
      <c r="AJ179" s="46"/>
      <c r="AK179" s="44"/>
      <c r="AL179" s="44" t="str">
        <f t="shared" si="912"/>
        <v/>
      </c>
      <c r="AM179" s="44"/>
      <c r="AN179" s="44" t="str">
        <f t="shared" si="913"/>
        <v/>
      </c>
      <c r="AO179" s="44"/>
      <c r="AP179" s="44" t="str">
        <f t="shared" si="914"/>
        <v/>
      </c>
      <c r="AQ179" s="44"/>
      <c r="AR179" s="44"/>
      <c r="AS179" s="44"/>
      <c r="AT179" s="44" t="str">
        <f t="shared" si="873"/>
        <v/>
      </c>
      <c r="AU179" s="45" t="str">
        <f t="shared" si="874"/>
        <v/>
      </c>
      <c r="AV179" s="35"/>
      <c r="AW179" s="27"/>
      <c r="AX179" s="46"/>
      <c r="AY179" s="44"/>
      <c r="AZ179" s="44" t="str">
        <f t="shared" si="915"/>
        <v/>
      </c>
      <c r="BA179" s="44"/>
      <c r="BB179" s="44" t="str">
        <f t="shared" si="916"/>
        <v/>
      </c>
      <c r="BC179" s="44"/>
      <c r="BD179" s="44" t="str">
        <f t="shared" si="917"/>
        <v/>
      </c>
      <c r="BE179" s="44"/>
      <c r="BF179" s="44"/>
      <c r="BG179" s="44"/>
      <c r="BH179" s="44" t="str">
        <f t="shared" si="875"/>
        <v/>
      </c>
      <c r="BI179" s="45" t="str">
        <f t="shared" si="876"/>
        <v/>
      </c>
      <c r="BJ179" s="35"/>
      <c r="BK179" s="50"/>
      <c r="BL179" s="51" t="str">
        <f>IF($A155="","",$A155)</f>
        <v/>
      </c>
      <c r="BM179" s="44"/>
      <c r="BN179" s="43" t="str">
        <f t="shared" si="941"/>
        <v/>
      </c>
      <c r="BO179" s="44"/>
      <c r="BP179" s="87" t="str">
        <f t="shared" si="942"/>
        <v/>
      </c>
      <c r="BQ179" s="90"/>
      <c r="BR179" s="43" t="str">
        <f t="shared" si="943"/>
        <v/>
      </c>
      <c r="BS179" s="43"/>
      <c r="BT179" s="53" t="str">
        <f t="shared" si="944"/>
        <v/>
      </c>
      <c r="BU179" s="47" t="str">
        <f t="shared" si="945"/>
        <v/>
      </c>
      <c r="BV179" s="44" t="str">
        <f t="shared" si="946"/>
        <v/>
      </c>
      <c r="BW179" s="89" t="str">
        <f t="shared" si="947"/>
        <v/>
      </c>
      <c r="BX179" s="35"/>
      <c r="BY179" s="27"/>
      <c r="BZ179" s="51" t="str">
        <f>IF($A155="","",$A155)</f>
        <v/>
      </c>
      <c r="CA179" s="44"/>
      <c r="CB179" s="43" t="str">
        <f t="shared" si="948"/>
        <v/>
      </c>
      <c r="CC179" s="44"/>
      <c r="CD179" s="87" t="str">
        <f t="shared" si="949"/>
        <v/>
      </c>
      <c r="CE179" s="90"/>
      <c r="CF179" s="43" t="str">
        <f t="shared" si="950"/>
        <v/>
      </c>
      <c r="CG179" s="43"/>
      <c r="CH179" s="53" t="str">
        <f t="shared" si="951"/>
        <v/>
      </c>
      <c r="CI179" s="47" t="str">
        <f t="shared" si="952"/>
        <v/>
      </c>
      <c r="CJ179" s="44" t="str">
        <f t="shared" si="953"/>
        <v/>
      </c>
      <c r="CK179" s="89" t="str">
        <f t="shared" si="954"/>
        <v/>
      </c>
      <c r="CL179" s="35"/>
      <c r="CM179" s="27"/>
      <c r="CN179" s="51" t="str">
        <f>IF($A155="","",$A155)</f>
        <v/>
      </c>
      <c r="CO179" s="44"/>
      <c r="CP179" s="43" t="str">
        <f t="shared" si="955"/>
        <v/>
      </c>
      <c r="CQ179" s="44"/>
      <c r="CR179" s="87" t="str">
        <f t="shared" si="956"/>
        <v/>
      </c>
      <c r="CS179" s="90"/>
      <c r="CT179" s="43" t="str">
        <f t="shared" si="957"/>
        <v/>
      </c>
      <c r="CU179" s="43"/>
      <c r="CV179" s="53" t="str">
        <f t="shared" si="958"/>
        <v/>
      </c>
      <c r="CW179" s="47" t="str">
        <f t="shared" si="959"/>
        <v/>
      </c>
      <c r="CX179" s="44" t="str">
        <f t="shared" si="960"/>
        <v/>
      </c>
      <c r="CY179" s="89" t="str">
        <f t="shared" si="961"/>
        <v/>
      </c>
      <c r="CZ179" s="35"/>
      <c r="DA179" s="58"/>
      <c r="DB179" s="51" t="str">
        <f>IF($A155="","",$A155)</f>
        <v/>
      </c>
      <c r="DC179" s="44"/>
      <c r="DD179" s="43" t="str">
        <f t="shared" si="962"/>
        <v/>
      </c>
      <c r="DE179" s="44"/>
      <c r="DF179" s="87" t="str">
        <f t="shared" si="963"/>
        <v/>
      </c>
      <c r="DG179" s="90"/>
      <c r="DH179" s="43" t="str">
        <f t="shared" si="964"/>
        <v/>
      </c>
      <c r="DI179" s="43"/>
      <c r="DJ179" s="53" t="str">
        <f t="shared" si="965"/>
        <v/>
      </c>
      <c r="DK179" s="47" t="str">
        <f t="shared" si="966"/>
        <v/>
      </c>
      <c r="DL179" s="44" t="str">
        <f t="shared" si="967"/>
        <v/>
      </c>
      <c r="DM179" s="89" t="str">
        <f t="shared" si="968"/>
        <v/>
      </c>
      <c r="DN179" s="35"/>
      <c r="DO179" s="27"/>
      <c r="DP179" s="51" t="str">
        <f>IF($A155="","",$A155)</f>
        <v/>
      </c>
      <c r="DQ179" s="44"/>
      <c r="DR179" s="43" t="str">
        <f t="shared" si="969"/>
        <v/>
      </c>
      <c r="DS179" s="44"/>
      <c r="DT179" s="87" t="str">
        <f t="shared" si="970"/>
        <v/>
      </c>
      <c r="DU179" s="90"/>
      <c r="DV179" s="43" t="str">
        <f t="shared" si="971"/>
        <v/>
      </c>
      <c r="DW179" s="43"/>
      <c r="DX179" s="53" t="str">
        <f t="shared" si="972"/>
        <v/>
      </c>
      <c r="DY179" s="47" t="str">
        <f t="shared" si="973"/>
        <v/>
      </c>
      <c r="DZ179" s="44" t="str">
        <f t="shared" si="974"/>
        <v/>
      </c>
      <c r="EA179" s="89" t="str">
        <f t="shared" si="975"/>
        <v/>
      </c>
      <c r="EB179" s="35"/>
      <c r="EC179" s="27"/>
      <c r="ED179" s="46"/>
      <c r="EE179" s="67"/>
      <c r="EF179" s="44" t="str">
        <f t="shared" si="918"/>
        <v/>
      </c>
      <c r="EG179" s="44"/>
      <c r="EH179" s="44"/>
      <c r="EI179" s="44"/>
      <c r="EJ179" s="44" t="str">
        <f t="shared" si="919"/>
        <v/>
      </c>
      <c r="EK179" s="44"/>
      <c r="EL179" s="44"/>
      <c r="EM179" s="44"/>
      <c r="EN179" s="44" t="str">
        <f t="shared" si="877"/>
        <v/>
      </c>
      <c r="EO179" s="45" t="str">
        <f t="shared" si="878"/>
        <v/>
      </c>
      <c r="EP179" s="35"/>
      <c r="EQ179" s="27"/>
      <c r="ER179" s="46"/>
      <c r="ES179" s="44"/>
      <c r="ET179" s="44" t="str">
        <f t="shared" si="920"/>
        <v/>
      </c>
      <c r="EU179" s="44"/>
      <c r="EV179" s="44" t="str">
        <f t="shared" si="921"/>
        <v/>
      </c>
      <c r="EW179" s="44"/>
      <c r="EX179" s="44" t="str">
        <f t="shared" si="922"/>
        <v/>
      </c>
      <c r="EY179" s="44"/>
      <c r="EZ179" s="44"/>
      <c r="FA179" s="44"/>
      <c r="FB179" s="44" t="str">
        <f t="shared" si="879"/>
        <v/>
      </c>
      <c r="FC179" s="45" t="str">
        <f t="shared" si="880"/>
        <v/>
      </c>
      <c r="FD179" s="35"/>
      <c r="FF179" s="46"/>
      <c r="FG179" s="67"/>
      <c r="FH179" s="44" t="str">
        <f t="shared" si="923"/>
        <v/>
      </c>
      <c r="FI179" s="44"/>
      <c r="FJ179" s="44"/>
      <c r="FK179" s="44"/>
      <c r="FL179" s="44" t="str">
        <f t="shared" si="924"/>
        <v/>
      </c>
      <c r="FM179" s="44"/>
      <c r="FN179" s="44"/>
      <c r="FO179" s="44"/>
      <c r="FP179" s="44" t="str">
        <f t="shared" si="881"/>
        <v/>
      </c>
      <c r="FQ179" s="45" t="str">
        <f t="shared" si="882"/>
        <v/>
      </c>
      <c r="FR179" s="35"/>
      <c r="FT179" s="46"/>
      <c r="FU179" s="67"/>
      <c r="FV179" s="44" t="str">
        <f t="shared" si="925"/>
        <v/>
      </c>
      <c r="FW179" s="44"/>
      <c r="FX179" s="44"/>
      <c r="FY179" s="44"/>
      <c r="FZ179" s="44" t="str">
        <f t="shared" si="926"/>
        <v/>
      </c>
      <c r="GA179" s="44"/>
      <c r="GB179" s="44"/>
      <c r="GC179" s="44"/>
      <c r="GD179" s="44" t="str">
        <f t="shared" si="883"/>
        <v/>
      </c>
      <c r="GE179" s="45" t="str">
        <f t="shared" si="884"/>
        <v/>
      </c>
      <c r="GF179" s="35"/>
      <c r="GH179" s="46"/>
      <c r="GI179" s="67"/>
      <c r="GJ179" s="44" t="str">
        <f t="shared" si="927"/>
        <v/>
      </c>
      <c r="GK179" s="44"/>
      <c r="GL179" s="44"/>
      <c r="GM179" s="44"/>
      <c r="GN179" s="44" t="str">
        <f t="shared" si="928"/>
        <v/>
      </c>
      <c r="GO179" s="44"/>
      <c r="GP179" s="44"/>
      <c r="GQ179" s="44"/>
      <c r="GR179" s="44" t="str">
        <f t="shared" si="885"/>
        <v/>
      </c>
      <c r="GS179" s="45" t="str">
        <f t="shared" si="886"/>
        <v/>
      </c>
      <c r="GT179" s="35"/>
      <c r="GU179" s="27"/>
      <c r="GV179" s="46"/>
      <c r="GW179" s="67"/>
      <c r="GX179" s="44" t="str">
        <f t="shared" si="929"/>
        <v/>
      </c>
      <c r="GY179" s="44"/>
      <c r="GZ179" s="44"/>
      <c r="HA179" s="44"/>
      <c r="HB179" s="44" t="str">
        <f t="shared" si="930"/>
        <v/>
      </c>
      <c r="HC179" s="44"/>
      <c r="HD179" s="44"/>
      <c r="HE179" s="44"/>
      <c r="HF179" s="44" t="str">
        <f t="shared" si="887"/>
        <v/>
      </c>
      <c r="HG179" s="45" t="str">
        <f t="shared" si="888"/>
        <v/>
      </c>
      <c r="HH179" s="35"/>
      <c r="HJ179" s="46"/>
      <c r="HK179" s="67"/>
      <c r="HL179" s="44" t="str">
        <f t="shared" si="931"/>
        <v/>
      </c>
      <c r="HM179" s="44"/>
      <c r="HN179" s="44"/>
      <c r="HO179" s="44"/>
      <c r="HP179" s="44" t="str">
        <f t="shared" si="932"/>
        <v/>
      </c>
      <c r="HQ179" s="44"/>
      <c r="HR179" s="44"/>
      <c r="HS179" s="44"/>
      <c r="HT179" s="44" t="str">
        <f t="shared" si="889"/>
        <v/>
      </c>
      <c r="HU179" s="45" t="str">
        <f t="shared" si="890"/>
        <v/>
      </c>
      <c r="HV179" s="35"/>
      <c r="HW179" s="61"/>
      <c r="HX179" s="51" t="str">
        <f>IF($A155="","",$A155)</f>
        <v/>
      </c>
      <c r="HY179" s="44"/>
      <c r="HZ179" s="43" t="str">
        <f t="shared" si="976"/>
        <v/>
      </c>
      <c r="IA179" s="44"/>
      <c r="IB179" s="87" t="str">
        <f t="shared" si="977"/>
        <v/>
      </c>
      <c r="IC179" s="90"/>
      <c r="ID179" s="43" t="str">
        <f t="shared" si="978"/>
        <v/>
      </c>
      <c r="IE179" s="43"/>
      <c r="IF179" s="53" t="str">
        <f>IF(HY179="","",IF175)</f>
        <v/>
      </c>
      <c r="IG179" s="47" t="str">
        <f>IF(HY179="","",IG175)</f>
        <v/>
      </c>
      <c r="IH179" s="44" t="str">
        <f t="shared" si="979"/>
        <v/>
      </c>
      <c r="II179" s="89" t="str">
        <f>IF(ID179="","",IH179/(HZ179*100))</f>
        <v/>
      </c>
      <c r="IJ179" s="35"/>
      <c r="IL179" s="51" t="str">
        <f>IF($A155="","",$A155)</f>
        <v/>
      </c>
      <c r="IM179" s="44"/>
      <c r="IN179" s="43" t="str">
        <f t="shared" si="980"/>
        <v/>
      </c>
      <c r="IO179" s="44"/>
      <c r="IP179" s="87" t="str">
        <f t="shared" si="981"/>
        <v/>
      </c>
      <c r="IQ179" s="90"/>
      <c r="IR179" s="43" t="str">
        <f t="shared" si="982"/>
        <v/>
      </c>
      <c r="IS179" s="43"/>
      <c r="IT179" s="53" t="str">
        <f t="shared" si="983"/>
        <v/>
      </c>
      <c r="IU179" s="47" t="str">
        <f t="shared" si="984"/>
        <v/>
      </c>
      <c r="IV179" s="44" t="str">
        <f t="shared" si="985"/>
        <v/>
      </c>
      <c r="IW179" s="89" t="str">
        <f t="shared" si="986"/>
        <v/>
      </c>
      <c r="IX179" s="35"/>
      <c r="IY179" s="33"/>
      <c r="IZ179" s="51" t="str">
        <f>IF($A155="","",$A155)</f>
        <v/>
      </c>
      <c r="JA179" s="44"/>
      <c r="JB179" s="43" t="str">
        <f t="shared" si="987"/>
        <v/>
      </c>
      <c r="JC179" s="44"/>
      <c r="JD179" s="87" t="str">
        <f t="shared" si="988"/>
        <v/>
      </c>
      <c r="JE179" s="90"/>
      <c r="JF179" s="43" t="str">
        <f t="shared" si="989"/>
        <v/>
      </c>
      <c r="JG179" s="43"/>
      <c r="JH179" s="53" t="str">
        <f t="shared" si="990"/>
        <v/>
      </c>
      <c r="JI179" s="47" t="str">
        <f t="shared" si="991"/>
        <v/>
      </c>
      <c r="JJ179" s="44" t="str">
        <f t="shared" si="992"/>
        <v/>
      </c>
      <c r="JK179" s="89" t="str">
        <f t="shared" si="993"/>
        <v/>
      </c>
      <c r="JL179" s="35"/>
      <c r="JM179" s="27"/>
      <c r="JN179" s="51" t="str">
        <f>IF($A155="","",$A155)</f>
        <v/>
      </c>
      <c r="JO179" s="44"/>
      <c r="JP179" s="43" t="str">
        <f t="shared" si="994"/>
        <v/>
      </c>
      <c r="JQ179" s="44"/>
      <c r="JR179" s="87" t="str">
        <f t="shared" si="995"/>
        <v/>
      </c>
      <c r="JS179" s="90"/>
      <c r="JT179" s="43" t="str">
        <f t="shared" si="996"/>
        <v/>
      </c>
      <c r="JU179" s="43"/>
      <c r="JV179" s="53" t="str">
        <f t="shared" si="997"/>
        <v/>
      </c>
      <c r="JW179" s="47" t="str">
        <f t="shared" si="998"/>
        <v/>
      </c>
      <c r="JX179" s="44" t="str">
        <f t="shared" si="999"/>
        <v/>
      </c>
      <c r="JY179" s="89" t="str">
        <f t="shared" si="1000"/>
        <v/>
      </c>
      <c r="JZ179" s="35"/>
      <c r="KA179" s="61"/>
      <c r="KB179" s="51" t="str">
        <f>IF($A155="","",$A155)</f>
        <v/>
      </c>
      <c r="KC179" s="44"/>
      <c r="KD179" s="43" t="str">
        <f t="shared" si="1001"/>
        <v/>
      </c>
      <c r="KE179" s="44"/>
      <c r="KF179" s="87" t="str">
        <f t="shared" si="1002"/>
        <v/>
      </c>
      <c r="KG179" s="90"/>
      <c r="KH179" s="43" t="str">
        <f t="shared" si="1003"/>
        <v/>
      </c>
      <c r="KI179" s="43"/>
      <c r="KJ179" s="53" t="str">
        <f t="shared" si="1004"/>
        <v/>
      </c>
      <c r="KK179" s="47" t="str">
        <f t="shared" si="1005"/>
        <v/>
      </c>
      <c r="KL179" s="44" t="str">
        <f t="shared" si="1006"/>
        <v/>
      </c>
      <c r="KM179" s="89" t="str">
        <f t="shared" si="1007"/>
        <v/>
      </c>
      <c r="KN179" s="35"/>
      <c r="KO179" s="27"/>
      <c r="KP179" s="51" t="str">
        <f>IF($A155="","",$A155)</f>
        <v/>
      </c>
      <c r="KQ179" s="44"/>
      <c r="KR179" s="43" t="str">
        <f t="shared" si="1008"/>
        <v/>
      </c>
      <c r="KS179" s="44"/>
      <c r="KT179" s="87" t="str">
        <f t="shared" si="1009"/>
        <v/>
      </c>
      <c r="KU179" s="90"/>
      <c r="KV179" s="43" t="str">
        <f t="shared" si="1010"/>
        <v/>
      </c>
      <c r="KW179" s="43"/>
      <c r="KX179" s="53" t="str">
        <f t="shared" si="1011"/>
        <v/>
      </c>
      <c r="KY179" s="47" t="str">
        <f t="shared" si="1012"/>
        <v/>
      </c>
      <c r="KZ179" s="44" t="str">
        <f t="shared" si="1013"/>
        <v/>
      </c>
      <c r="LA179" s="89" t="str">
        <f t="shared" si="1014"/>
        <v/>
      </c>
      <c r="LB179" s="35"/>
      <c r="LC179" s="27"/>
      <c r="LD179" s="74"/>
      <c r="LE179" s="75"/>
      <c r="LF179" s="75"/>
      <c r="LG179" s="75"/>
      <c r="LH179" s="75" t="str">
        <f t="shared" si="905"/>
        <v/>
      </c>
      <c r="LI179" s="76"/>
      <c r="LJ179" s="75" t="str">
        <f t="shared" si="906"/>
        <v/>
      </c>
      <c r="LK179" s="75"/>
      <c r="LL179" s="77" t="str">
        <f>IF(LE177="","",LL176)</f>
        <v/>
      </c>
      <c r="LM179" s="78" t="str">
        <f>IF(LF177="","",LM176)</f>
        <v/>
      </c>
      <c r="LN179" s="75" t="str">
        <f t="shared" si="907"/>
        <v/>
      </c>
      <c r="LO179" s="79"/>
      <c r="LP179" s="35"/>
      <c r="LQ179" s="27"/>
      <c r="LR179" s="46"/>
      <c r="LS179" s="67"/>
      <c r="LT179" s="44" t="str">
        <f t="shared" si="933"/>
        <v/>
      </c>
      <c r="LU179" s="44"/>
      <c r="LV179" s="44"/>
      <c r="LW179" s="44"/>
      <c r="LX179" s="44" t="str">
        <f t="shared" si="934"/>
        <v/>
      </c>
      <c r="LY179" s="44"/>
      <c r="LZ179" s="44"/>
      <c r="MA179" s="44"/>
      <c r="MB179" s="44" t="str">
        <f t="shared" si="893"/>
        <v/>
      </c>
      <c r="MC179" s="45" t="str">
        <f t="shared" si="894"/>
        <v/>
      </c>
      <c r="MD179" s="35"/>
      <c r="ME179" s="27"/>
      <c r="MF179" s="46"/>
      <c r="MG179" s="67"/>
      <c r="MH179" s="44" t="str">
        <f t="shared" si="935"/>
        <v/>
      </c>
      <c r="MI179" s="44"/>
      <c r="MJ179" s="44"/>
      <c r="MK179" s="44"/>
      <c r="ML179" s="44" t="str">
        <f t="shared" si="936"/>
        <v/>
      </c>
      <c r="MM179" s="44"/>
      <c r="MN179" s="44"/>
      <c r="MO179" s="44"/>
      <c r="MP179" s="44" t="str">
        <f t="shared" si="895"/>
        <v/>
      </c>
      <c r="MQ179" s="45" t="str">
        <f t="shared" si="896"/>
        <v/>
      </c>
      <c r="MR179" s="35"/>
      <c r="MS179" s="27"/>
      <c r="MT179" s="46"/>
      <c r="MU179" s="67"/>
      <c r="MV179" s="44" t="str">
        <f t="shared" si="937"/>
        <v/>
      </c>
      <c r="MW179" s="44"/>
      <c r="MX179" s="44"/>
      <c r="MY179" s="44"/>
      <c r="MZ179" s="44" t="str">
        <f t="shared" si="938"/>
        <v/>
      </c>
      <c r="NA179" s="44"/>
      <c r="NB179" s="44"/>
      <c r="NC179" s="44"/>
      <c r="ND179" s="44" t="str">
        <f t="shared" si="897"/>
        <v/>
      </c>
      <c r="NE179" s="45" t="str">
        <f t="shared" si="898"/>
        <v/>
      </c>
      <c r="NF179" s="35"/>
      <c r="NG179" s="27"/>
      <c r="NH179" s="46"/>
      <c r="NI179" s="67"/>
      <c r="NJ179" s="44" t="str">
        <f t="shared" si="939"/>
        <v/>
      </c>
      <c r="NK179" s="44"/>
      <c r="NL179" s="44"/>
      <c r="NM179" s="44"/>
      <c r="NN179" s="44" t="str">
        <f t="shared" si="940"/>
        <v/>
      </c>
      <c r="NO179" s="44"/>
      <c r="NP179" s="44"/>
      <c r="NQ179" s="44"/>
      <c r="NR179" s="44" t="str">
        <f t="shared" si="899"/>
        <v/>
      </c>
      <c r="NS179" s="45" t="str">
        <f t="shared" si="900"/>
        <v/>
      </c>
      <c r="NT179" s="35"/>
    </row>
    <row r="180" spans="1:384" ht="15" customHeight="1" thickTop="1" x14ac:dyDescent="0.2">
      <c r="A180" s="38"/>
      <c r="B180" s="39"/>
      <c r="C180" s="40"/>
      <c r="D180" s="40"/>
      <c r="E180" s="41"/>
      <c r="F180" s="41"/>
      <c r="G180" s="40"/>
      <c r="H180" s="42"/>
      <c r="I180" s="44"/>
      <c r="J180" s="44" t="str">
        <f t="shared" si="908"/>
        <v/>
      </c>
      <c r="K180" s="44"/>
      <c r="L180" s="44"/>
      <c r="M180" s="44"/>
      <c r="N180" s="44" t="str">
        <f t="shared" si="909"/>
        <v/>
      </c>
      <c r="O180" s="44"/>
      <c r="P180" s="44"/>
      <c r="Q180" s="44"/>
      <c r="R180" s="44" t="str">
        <f t="shared" si="869"/>
        <v/>
      </c>
      <c r="S180" s="45" t="str">
        <f t="shared" si="870"/>
        <v/>
      </c>
      <c r="T180" s="35"/>
      <c r="U180" s="27"/>
      <c r="V180" s="46"/>
      <c r="W180" s="67"/>
      <c r="X180" s="44" t="str">
        <f t="shared" si="910"/>
        <v/>
      </c>
      <c r="Y180" s="44"/>
      <c r="Z180" s="44"/>
      <c r="AA180" s="44"/>
      <c r="AB180" s="44" t="str">
        <f t="shared" si="911"/>
        <v/>
      </c>
      <c r="AC180" s="44"/>
      <c r="AD180" s="44"/>
      <c r="AE180" s="44"/>
      <c r="AF180" s="44" t="str">
        <f t="shared" si="871"/>
        <v/>
      </c>
      <c r="AG180" s="45" t="str">
        <f t="shared" si="872"/>
        <v/>
      </c>
      <c r="AH180" s="35"/>
      <c r="AI180" s="27"/>
      <c r="AJ180" s="46"/>
      <c r="AK180" s="44"/>
      <c r="AL180" s="44" t="str">
        <f t="shared" si="912"/>
        <v/>
      </c>
      <c r="AM180" s="44"/>
      <c r="AN180" s="44" t="str">
        <f t="shared" si="913"/>
        <v/>
      </c>
      <c r="AO180" s="44"/>
      <c r="AP180" s="44" t="str">
        <f t="shared" si="914"/>
        <v/>
      </c>
      <c r="AQ180" s="44"/>
      <c r="AR180" s="44"/>
      <c r="AS180" s="44"/>
      <c r="AT180" s="44" t="str">
        <f t="shared" si="873"/>
        <v/>
      </c>
      <c r="AU180" s="45" t="str">
        <f t="shared" si="874"/>
        <v/>
      </c>
      <c r="AV180" s="35"/>
      <c r="AW180" s="27"/>
      <c r="AX180" s="46"/>
      <c r="AY180" s="44"/>
      <c r="AZ180" s="44" t="str">
        <f t="shared" si="915"/>
        <v/>
      </c>
      <c r="BA180" s="44"/>
      <c r="BB180" s="44" t="str">
        <f t="shared" si="916"/>
        <v/>
      </c>
      <c r="BC180" s="44"/>
      <c r="BD180" s="44" t="str">
        <f t="shared" si="917"/>
        <v/>
      </c>
      <c r="BE180" s="44"/>
      <c r="BF180" s="44"/>
      <c r="BG180" s="44"/>
      <c r="BH180" s="44" t="str">
        <f t="shared" si="875"/>
        <v/>
      </c>
      <c r="BI180" s="45" t="str">
        <f t="shared" si="876"/>
        <v/>
      </c>
      <c r="BJ180" s="35"/>
      <c r="BK180" s="50"/>
      <c r="BL180" s="46"/>
      <c r="BM180" s="43"/>
      <c r="BN180" s="44" t="str">
        <f t="shared" si="941"/>
        <v/>
      </c>
      <c r="BO180" s="43"/>
      <c r="BP180" s="66" t="str">
        <f t="shared" si="942"/>
        <v/>
      </c>
      <c r="BQ180" s="91"/>
      <c r="BR180" s="67" t="str">
        <f t="shared" si="943"/>
        <v/>
      </c>
      <c r="BS180" s="43"/>
      <c r="BT180" s="60" t="str">
        <f t="shared" si="944"/>
        <v/>
      </c>
      <c r="BU180" s="67" t="str">
        <f t="shared" si="945"/>
        <v/>
      </c>
      <c r="BV180" s="43" t="str">
        <f t="shared" si="946"/>
        <v/>
      </c>
      <c r="BW180" s="45" t="str">
        <f t="shared" si="947"/>
        <v/>
      </c>
      <c r="BX180" s="35"/>
      <c r="BY180" s="27"/>
      <c r="BZ180" s="46"/>
      <c r="CA180" s="43"/>
      <c r="CB180" s="44" t="str">
        <f t="shared" si="948"/>
        <v/>
      </c>
      <c r="CC180" s="43"/>
      <c r="CD180" s="66" t="str">
        <f t="shared" si="949"/>
        <v/>
      </c>
      <c r="CE180" s="91"/>
      <c r="CF180" s="67" t="str">
        <f t="shared" si="950"/>
        <v/>
      </c>
      <c r="CG180" s="43"/>
      <c r="CH180" s="60" t="str">
        <f t="shared" si="951"/>
        <v/>
      </c>
      <c r="CI180" s="67" t="str">
        <f t="shared" si="952"/>
        <v/>
      </c>
      <c r="CJ180" s="43" t="str">
        <f t="shared" si="953"/>
        <v/>
      </c>
      <c r="CK180" s="45" t="str">
        <f t="shared" si="954"/>
        <v/>
      </c>
      <c r="CL180" s="35"/>
      <c r="CM180" s="27"/>
      <c r="CN180" s="46"/>
      <c r="CO180" s="43"/>
      <c r="CP180" s="44" t="str">
        <f t="shared" si="955"/>
        <v/>
      </c>
      <c r="CQ180" s="43"/>
      <c r="CR180" s="66" t="str">
        <f t="shared" si="956"/>
        <v/>
      </c>
      <c r="CS180" s="91"/>
      <c r="CT180" s="67" t="str">
        <f t="shared" si="957"/>
        <v/>
      </c>
      <c r="CU180" s="43"/>
      <c r="CV180" s="60" t="str">
        <f t="shared" si="958"/>
        <v/>
      </c>
      <c r="CW180" s="67" t="str">
        <f t="shared" si="959"/>
        <v/>
      </c>
      <c r="CX180" s="43" t="str">
        <f t="shared" si="960"/>
        <v/>
      </c>
      <c r="CY180" s="45" t="str">
        <f t="shared" si="961"/>
        <v/>
      </c>
      <c r="CZ180" s="35"/>
      <c r="DA180" s="58"/>
      <c r="DB180" s="46"/>
      <c r="DC180" s="43"/>
      <c r="DD180" s="44" t="str">
        <f t="shared" si="962"/>
        <v/>
      </c>
      <c r="DE180" s="43"/>
      <c r="DF180" s="66" t="str">
        <f t="shared" si="963"/>
        <v/>
      </c>
      <c r="DG180" s="91"/>
      <c r="DH180" s="67" t="str">
        <f t="shared" si="964"/>
        <v/>
      </c>
      <c r="DI180" s="43"/>
      <c r="DJ180" s="60" t="str">
        <f t="shared" si="965"/>
        <v/>
      </c>
      <c r="DK180" s="67" t="str">
        <f t="shared" si="966"/>
        <v/>
      </c>
      <c r="DL180" s="43" t="str">
        <f t="shared" si="967"/>
        <v/>
      </c>
      <c r="DM180" s="45" t="str">
        <f t="shared" si="968"/>
        <v/>
      </c>
      <c r="DN180" s="35"/>
      <c r="DO180" s="27"/>
      <c r="DP180" s="46"/>
      <c r="DQ180" s="43"/>
      <c r="DR180" s="44" t="str">
        <f t="shared" si="969"/>
        <v/>
      </c>
      <c r="DS180" s="43"/>
      <c r="DT180" s="66" t="str">
        <f t="shared" si="970"/>
        <v/>
      </c>
      <c r="DU180" s="91"/>
      <c r="DV180" s="67" t="str">
        <f t="shared" si="971"/>
        <v/>
      </c>
      <c r="DW180" s="43"/>
      <c r="DX180" s="60" t="str">
        <f t="shared" si="972"/>
        <v/>
      </c>
      <c r="DY180" s="67" t="str">
        <f t="shared" si="973"/>
        <v/>
      </c>
      <c r="DZ180" s="43" t="str">
        <f t="shared" si="974"/>
        <v/>
      </c>
      <c r="EA180" s="45" t="str">
        <f t="shared" si="975"/>
        <v/>
      </c>
      <c r="EB180" s="35"/>
      <c r="EC180" s="27"/>
      <c r="ED180" s="46"/>
      <c r="EE180" s="67"/>
      <c r="EF180" s="44" t="str">
        <f t="shared" si="918"/>
        <v/>
      </c>
      <c r="EG180" s="44"/>
      <c r="EH180" s="44"/>
      <c r="EI180" s="44"/>
      <c r="EJ180" s="44" t="str">
        <f t="shared" si="919"/>
        <v/>
      </c>
      <c r="EK180" s="44"/>
      <c r="EL180" s="44"/>
      <c r="EM180" s="44"/>
      <c r="EN180" s="44" t="str">
        <f t="shared" si="877"/>
        <v/>
      </c>
      <c r="EO180" s="45" t="str">
        <f t="shared" si="878"/>
        <v/>
      </c>
      <c r="EP180" s="35"/>
      <c r="EQ180" s="27"/>
      <c r="ER180" s="46"/>
      <c r="ES180" s="44"/>
      <c r="ET180" s="44" t="str">
        <f t="shared" si="920"/>
        <v/>
      </c>
      <c r="EU180" s="44"/>
      <c r="EV180" s="44" t="str">
        <f t="shared" si="921"/>
        <v/>
      </c>
      <c r="EW180" s="44"/>
      <c r="EX180" s="44" t="str">
        <f t="shared" si="922"/>
        <v/>
      </c>
      <c r="EY180" s="44"/>
      <c r="EZ180" s="44"/>
      <c r="FA180" s="44"/>
      <c r="FB180" s="44" t="str">
        <f t="shared" si="879"/>
        <v/>
      </c>
      <c r="FC180" s="45" t="str">
        <f t="shared" si="880"/>
        <v/>
      </c>
      <c r="FD180" s="35"/>
      <c r="FF180" s="46"/>
      <c r="FG180" s="67"/>
      <c r="FH180" s="44" t="str">
        <f t="shared" si="923"/>
        <v/>
      </c>
      <c r="FI180" s="44"/>
      <c r="FJ180" s="44"/>
      <c r="FK180" s="44"/>
      <c r="FL180" s="44" t="str">
        <f t="shared" si="924"/>
        <v/>
      </c>
      <c r="FM180" s="44"/>
      <c r="FN180" s="44"/>
      <c r="FO180" s="44"/>
      <c r="FP180" s="44" t="str">
        <f t="shared" si="881"/>
        <v/>
      </c>
      <c r="FQ180" s="45" t="str">
        <f t="shared" si="882"/>
        <v/>
      </c>
      <c r="FR180" s="35"/>
      <c r="FT180" s="46"/>
      <c r="FU180" s="67"/>
      <c r="FV180" s="44" t="str">
        <f t="shared" si="925"/>
        <v/>
      </c>
      <c r="FW180" s="44"/>
      <c r="FX180" s="44"/>
      <c r="FY180" s="44"/>
      <c r="FZ180" s="44" t="str">
        <f t="shared" si="926"/>
        <v/>
      </c>
      <c r="GA180" s="44"/>
      <c r="GB180" s="44"/>
      <c r="GC180" s="44"/>
      <c r="GD180" s="44" t="str">
        <f t="shared" si="883"/>
        <v/>
      </c>
      <c r="GE180" s="45" t="str">
        <f t="shared" si="884"/>
        <v/>
      </c>
      <c r="GF180" s="35"/>
      <c r="GH180" s="46"/>
      <c r="GI180" s="67"/>
      <c r="GJ180" s="44" t="str">
        <f t="shared" si="927"/>
        <v/>
      </c>
      <c r="GK180" s="44"/>
      <c r="GL180" s="44"/>
      <c r="GM180" s="44"/>
      <c r="GN180" s="44" t="str">
        <f t="shared" si="928"/>
        <v/>
      </c>
      <c r="GO180" s="44"/>
      <c r="GP180" s="44"/>
      <c r="GQ180" s="44"/>
      <c r="GR180" s="44" t="str">
        <f t="shared" si="885"/>
        <v/>
      </c>
      <c r="GS180" s="45" t="str">
        <f t="shared" si="886"/>
        <v/>
      </c>
      <c r="GT180" s="35"/>
      <c r="GU180" s="27"/>
      <c r="GV180" s="46"/>
      <c r="GW180" s="67"/>
      <c r="GX180" s="44" t="str">
        <f t="shared" si="929"/>
        <v/>
      </c>
      <c r="GY180" s="44"/>
      <c r="GZ180" s="44"/>
      <c r="HA180" s="44"/>
      <c r="HB180" s="44" t="str">
        <f t="shared" si="930"/>
        <v/>
      </c>
      <c r="HC180" s="44"/>
      <c r="HD180" s="44"/>
      <c r="HE180" s="44"/>
      <c r="HF180" s="44" t="str">
        <f t="shared" si="887"/>
        <v/>
      </c>
      <c r="HG180" s="45" t="str">
        <f t="shared" si="888"/>
        <v/>
      </c>
      <c r="HH180" s="35"/>
      <c r="HJ180" s="46"/>
      <c r="HK180" s="67"/>
      <c r="HL180" s="44" t="str">
        <f t="shared" si="931"/>
        <v/>
      </c>
      <c r="HM180" s="44"/>
      <c r="HN180" s="44"/>
      <c r="HO180" s="44"/>
      <c r="HP180" s="44" t="str">
        <f t="shared" si="932"/>
        <v/>
      </c>
      <c r="HQ180" s="44"/>
      <c r="HR180" s="44"/>
      <c r="HS180" s="44"/>
      <c r="HT180" s="44" t="str">
        <f t="shared" si="889"/>
        <v/>
      </c>
      <c r="HU180" s="45" t="str">
        <f t="shared" si="890"/>
        <v/>
      </c>
      <c r="HV180" s="35"/>
      <c r="HW180" s="61"/>
      <c r="HX180" s="46"/>
      <c r="HY180" s="43"/>
      <c r="HZ180" s="44" t="str">
        <f t="shared" si="976"/>
        <v/>
      </c>
      <c r="IA180" s="43"/>
      <c r="IB180" s="66" t="str">
        <f t="shared" si="977"/>
        <v/>
      </c>
      <c r="IC180" s="91"/>
      <c r="ID180" s="67" t="str">
        <f t="shared" si="978"/>
        <v/>
      </c>
      <c r="IE180" s="43"/>
      <c r="IF180" s="60" t="str">
        <f>IF(HY180="","",IF176)</f>
        <v/>
      </c>
      <c r="IG180" s="67" t="str">
        <f>IF(HY179="","",IG176)</f>
        <v/>
      </c>
      <c r="IH180" s="43" t="str">
        <f t="shared" si="979"/>
        <v/>
      </c>
      <c r="II180" s="45" t="str">
        <f>IF(ID180="","",IH180/(HZ180*100))</f>
        <v/>
      </c>
      <c r="IJ180" s="35"/>
      <c r="IL180" s="46"/>
      <c r="IM180" s="43"/>
      <c r="IN180" s="44" t="str">
        <f t="shared" si="980"/>
        <v/>
      </c>
      <c r="IO180" s="43"/>
      <c r="IP180" s="66" t="str">
        <f t="shared" si="981"/>
        <v/>
      </c>
      <c r="IQ180" s="91"/>
      <c r="IR180" s="67" t="str">
        <f t="shared" si="982"/>
        <v/>
      </c>
      <c r="IS180" s="43"/>
      <c r="IT180" s="60" t="str">
        <f t="shared" si="983"/>
        <v/>
      </c>
      <c r="IU180" s="67" t="str">
        <f t="shared" si="984"/>
        <v/>
      </c>
      <c r="IV180" s="43" t="str">
        <f t="shared" si="985"/>
        <v/>
      </c>
      <c r="IW180" s="45" t="str">
        <f t="shared" si="986"/>
        <v/>
      </c>
      <c r="IX180" s="35"/>
      <c r="IY180" s="33"/>
      <c r="IZ180" s="46"/>
      <c r="JA180" s="43"/>
      <c r="JB180" s="44" t="str">
        <f t="shared" si="987"/>
        <v/>
      </c>
      <c r="JC180" s="43"/>
      <c r="JD180" s="66" t="str">
        <f t="shared" si="988"/>
        <v/>
      </c>
      <c r="JE180" s="91"/>
      <c r="JF180" s="67" t="str">
        <f t="shared" si="989"/>
        <v/>
      </c>
      <c r="JG180" s="43"/>
      <c r="JH180" s="60" t="str">
        <f t="shared" si="990"/>
        <v/>
      </c>
      <c r="JI180" s="67" t="str">
        <f t="shared" si="991"/>
        <v/>
      </c>
      <c r="JJ180" s="43" t="str">
        <f t="shared" si="992"/>
        <v/>
      </c>
      <c r="JK180" s="45" t="str">
        <f t="shared" si="993"/>
        <v/>
      </c>
      <c r="JL180" s="35"/>
      <c r="JM180" s="27"/>
      <c r="JN180" s="46"/>
      <c r="JO180" s="43"/>
      <c r="JP180" s="44" t="str">
        <f t="shared" si="994"/>
        <v/>
      </c>
      <c r="JQ180" s="43"/>
      <c r="JR180" s="66" t="str">
        <f t="shared" si="995"/>
        <v/>
      </c>
      <c r="JS180" s="91"/>
      <c r="JT180" s="67" t="str">
        <f t="shared" si="996"/>
        <v/>
      </c>
      <c r="JU180" s="43"/>
      <c r="JV180" s="60" t="str">
        <f t="shared" si="997"/>
        <v/>
      </c>
      <c r="JW180" s="67" t="str">
        <f t="shared" si="998"/>
        <v/>
      </c>
      <c r="JX180" s="43" t="str">
        <f t="shared" si="999"/>
        <v/>
      </c>
      <c r="JY180" s="45" t="str">
        <f t="shared" si="1000"/>
        <v/>
      </c>
      <c r="JZ180" s="35"/>
      <c r="KA180" s="61"/>
      <c r="KB180" s="46"/>
      <c r="KC180" s="43"/>
      <c r="KD180" s="44" t="str">
        <f t="shared" si="1001"/>
        <v/>
      </c>
      <c r="KE180" s="43"/>
      <c r="KF180" s="66" t="str">
        <f t="shared" si="1002"/>
        <v/>
      </c>
      <c r="KG180" s="91"/>
      <c r="KH180" s="67" t="str">
        <f t="shared" si="1003"/>
        <v/>
      </c>
      <c r="KI180" s="43"/>
      <c r="KJ180" s="60" t="str">
        <f t="shared" si="1004"/>
        <v/>
      </c>
      <c r="KK180" s="67" t="str">
        <f t="shared" si="1005"/>
        <v/>
      </c>
      <c r="KL180" s="43" t="str">
        <f t="shared" si="1006"/>
        <v/>
      </c>
      <c r="KM180" s="45" t="str">
        <f t="shared" si="1007"/>
        <v/>
      </c>
      <c r="KN180" s="35"/>
      <c r="KO180" s="27"/>
      <c r="KP180" s="46"/>
      <c r="KQ180" s="43"/>
      <c r="KR180" s="44" t="str">
        <f t="shared" si="1008"/>
        <v/>
      </c>
      <c r="KS180" s="43"/>
      <c r="KT180" s="66" t="str">
        <f t="shared" si="1009"/>
        <v/>
      </c>
      <c r="KU180" s="91"/>
      <c r="KV180" s="67" t="str">
        <f t="shared" si="1010"/>
        <v/>
      </c>
      <c r="KW180" s="43"/>
      <c r="KX180" s="60" t="str">
        <f t="shared" si="1011"/>
        <v/>
      </c>
      <c r="KY180" s="67" t="str">
        <f t="shared" si="1012"/>
        <v/>
      </c>
      <c r="KZ180" s="43" t="str">
        <f t="shared" si="1013"/>
        <v/>
      </c>
      <c r="LA180" s="45" t="str">
        <f t="shared" si="1014"/>
        <v/>
      </c>
      <c r="LB180" s="35"/>
      <c r="LC180" s="27"/>
      <c r="LD180" s="51" t="str">
        <f>IF(A158="","",A158)</f>
        <v/>
      </c>
      <c r="LE180" s="43"/>
      <c r="LF180" s="93" t="str">
        <f>IF(LE180="","",LE180-LE177)</f>
        <v/>
      </c>
      <c r="LG180" s="43"/>
      <c r="LH180" s="43" t="str">
        <f t="shared" si="905"/>
        <v/>
      </c>
      <c r="LI180" s="43"/>
      <c r="LJ180" s="87" t="str">
        <f t="shared" si="906"/>
        <v/>
      </c>
      <c r="LK180" s="43"/>
      <c r="LL180" s="64" t="str">
        <f>IF(LE180="","",LL177)</f>
        <v/>
      </c>
      <c r="LM180" s="47" t="str">
        <f>IF(LF180="","",LM177)</f>
        <v/>
      </c>
      <c r="LN180" s="87" t="str">
        <f t="shared" si="907"/>
        <v/>
      </c>
      <c r="LO180" s="54"/>
      <c r="LP180" s="35"/>
      <c r="LQ180" s="27"/>
      <c r="LR180" s="46"/>
      <c r="LS180" s="67"/>
      <c r="LT180" s="44" t="str">
        <f t="shared" si="933"/>
        <v/>
      </c>
      <c r="LU180" s="44"/>
      <c r="LV180" s="44"/>
      <c r="LW180" s="44"/>
      <c r="LX180" s="44" t="str">
        <f t="shared" si="934"/>
        <v/>
      </c>
      <c r="LY180" s="44"/>
      <c r="LZ180" s="44"/>
      <c r="MA180" s="44"/>
      <c r="MB180" s="44" t="str">
        <f t="shared" si="893"/>
        <v/>
      </c>
      <c r="MC180" s="45" t="str">
        <f t="shared" si="894"/>
        <v/>
      </c>
      <c r="MD180" s="35"/>
      <c r="ME180" s="27"/>
      <c r="MF180" s="46"/>
      <c r="MG180" s="67"/>
      <c r="MH180" s="44" t="str">
        <f t="shared" si="935"/>
        <v/>
      </c>
      <c r="MI180" s="44"/>
      <c r="MJ180" s="44"/>
      <c r="MK180" s="44"/>
      <c r="ML180" s="44" t="str">
        <f t="shared" si="936"/>
        <v/>
      </c>
      <c r="MM180" s="44"/>
      <c r="MN180" s="44"/>
      <c r="MO180" s="44"/>
      <c r="MP180" s="44" t="str">
        <f t="shared" si="895"/>
        <v/>
      </c>
      <c r="MQ180" s="45" t="str">
        <f t="shared" si="896"/>
        <v/>
      </c>
      <c r="MR180" s="35"/>
      <c r="MS180" s="27"/>
      <c r="MT180" s="46"/>
      <c r="MU180" s="67"/>
      <c r="MV180" s="44" t="str">
        <f t="shared" si="937"/>
        <v/>
      </c>
      <c r="MW180" s="44"/>
      <c r="MX180" s="44"/>
      <c r="MY180" s="44"/>
      <c r="MZ180" s="44" t="str">
        <f t="shared" si="938"/>
        <v/>
      </c>
      <c r="NA180" s="44"/>
      <c r="NB180" s="44"/>
      <c r="NC180" s="44"/>
      <c r="ND180" s="44" t="str">
        <f t="shared" si="897"/>
        <v/>
      </c>
      <c r="NE180" s="45" t="str">
        <f t="shared" si="898"/>
        <v/>
      </c>
      <c r="NF180" s="35"/>
      <c r="NG180" s="27"/>
      <c r="NH180" s="46"/>
      <c r="NI180" s="67"/>
      <c r="NJ180" s="44" t="str">
        <f t="shared" si="939"/>
        <v/>
      </c>
      <c r="NK180" s="44"/>
      <c r="NL180" s="44"/>
      <c r="NM180" s="44"/>
      <c r="NN180" s="44" t="str">
        <f t="shared" si="940"/>
        <v/>
      </c>
      <c r="NO180" s="44"/>
      <c r="NP180" s="44"/>
      <c r="NQ180" s="44"/>
      <c r="NR180" s="44" t="str">
        <f t="shared" si="899"/>
        <v/>
      </c>
      <c r="NS180" s="45" t="str">
        <f t="shared" si="900"/>
        <v/>
      </c>
      <c r="NT180" s="35"/>
    </row>
    <row r="181" spans="1:384" x14ac:dyDescent="0.2">
      <c r="A181" s="38"/>
      <c r="B181" s="39"/>
      <c r="C181" s="40"/>
      <c r="D181" s="40"/>
      <c r="E181" s="41"/>
      <c r="F181" s="41"/>
      <c r="G181" s="40"/>
      <c r="H181" s="42"/>
      <c r="I181" s="44"/>
      <c r="J181" s="44" t="str">
        <f t="shared" si="908"/>
        <v/>
      </c>
      <c r="K181" s="44"/>
      <c r="L181" s="44"/>
      <c r="M181" s="44"/>
      <c r="N181" s="44" t="str">
        <f t="shared" si="909"/>
        <v/>
      </c>
      <c r="O181" s="44"/>
      <c r="P181" s="44"/>
      <c r="Q181" s="44"/>
      <c r="R181" s="44" t="str">
        <f t="shared" si="869"/>
        <v/>
      </c>
      <c r="S181" s="45" t="str">
        <f t="shared" si="870"/>
        <v/>
      </c>
      <c r="T181" s="35"/>
      <c r="U181" s="27"/>
      <c r="V181" s="46"/>
      <c r="W181" s="67"/>
      <c r="X181" s="44" t="str">
        <f t="shared" si="910"/>
        <v/>
      </c>
      <c r="Y181" s="44"/>
      <c r="Z181" s="44"/>
      <c r="AA181" s="44"/>
      <c r="AB181" s="44" t="str">
        <f t="shared" si="911"/>
        <v/>
      </c>
      <c r="AC181" s="44"/>
      <c r="AD181" s="44"/>
      <c r="AE181" s="44"/>
      <c r="AF181" s="44" t="str">
        <f t="shared" si="871"/>
        <v/>
      </c>
      <c r="AG181" s="45" t="str">
        <f t="shared" si="872"/>
        <v/>
      </c>
      <c r="AH181" s="35"/>
      <c r="AI181" s="27"/>
      <c r="AJ181" s="46"/>
      <c r="AK181" s="44"/>
      <c r="AL181" s="44" t="str">
        <f t="shared" si="912"/>
        <v/>
      </c>
      <c r="AM181" s="44"/>
      <c r="AN181" s="44" t="str">
        <f t="shared" si="913"/>
        <v/>
      </c>
      <c r="AO181" s="44"/>
      <c r="AP181" s="44" t="str">
        <f t="shared" si="914"/>
        <v/>
      </c>
      <c r="AQ181" s="44"/>
      <c r="AR181" s="44"/>
      <c r="AS181" s="44"/>
      <c r="AT181" s="44" t="str">
        <f t="shared" si="873"/>
        <v/>
      </c>
      <c r="AU181" s="45" t="str">
        <f t="shared" si="874"/>
        <v/>
      </c>
      <c r="AV181" s="35"/>
      <c r="AW181" s="27"/>
      <c r="AX181" s="46"/>
      <c r="AY181" s="44"/>
      <c r="AZ181" s="44" t="str">
        <f t="shared" si="915"/>
        <v/>
      </c>
      <c r="BA181" s="44"/>
      <c r="BB181" s="44" t="str">
        <f t="shared" si="916"/>
        <v/>
      </c>
      <c r="BC181" s="44"/>
      <c r="BD181" s="44" t="str">
        <f t="shared" si="917"/>
        <v/>
      </c>
      <c r="BE181" s="44"/>
      <c r="BF181" s="44"/>
      <c r="BG181" s="44"/>
      <c r="BH181" s="44" t="str">
        <f t="shared" si="875"/>
        <v/>
      </c>
      <c r="BI181" s="45" t="str">
        <f t="shared" si="876"/>
        <v/>
      </c>
      <c r="BJ181" s="35"/>
      <c r="BK181" s="50"/>
      <c r="BL181" s="46"/>
      <c r="BM181" s="44"/>
      <c r="BN181" s="44" t="str">
        <f t="shared" si="941"/>
        <v/>
      </c>
      <c r="BO181" s="44"/>
      <c r="BP181" s="44" t="str">
        <f t="shared" si="942"/>
        <v/>
      </c>
      <c r="BQ181" s="43"/>
      <c r="BR181" s="44" t="str">
        <f t="shared" si="943"/>
        <v/>
      </c>
      <c r="BS181" s="25"/>
      <c r="BT181" s="60" t="str">
        <f t="shared" si="944"/>
        <v/>
      </c>
      <c r="BU181" s="67" t="str">
        <f t="shared" si="945"/>
        <v/>
      </c>
      <c r="BV181" s="44" t="str">
        <f t="shared" si="946"/>
        <v/>
      </c>
      <c r="BW181" s="45" t="str">
        <f t="shared" si="947"/>
        <v/>
      </c>
      <c r="BX181" s="35"/>
      <c r="BY181" s="27"/>
      <c r="BZ181" s="46"/>
      <c r="CA181" s="44"/>
      <c r="CB181" s="44" t="str">
        <f t="shared" si="948"/>
        <v/>
      </c>
      <c r="CC181" s="44"/>
      <c r="CD181" s="44" t="str">
        <f t="shared" si="949"/>
        <v/>
      </c>
      <c r="CE181" s="43"/>
      <c r="CF181" s="44" t="str">
        <f t="shared" si="950"/>
        <v/>
      </c>
      <c r="CG181" s="25"/>
      <c r="CH181" s="60" t="str">
        <f t="shared" si="951"/>
        <v/>
      </c>
      <c r="CI181" s="67" t="str">
        <f t="shared" si="952"/>
        <v/>
      </c>
      <c r="CJ181" s="44" t="str">
        <f t="shared" si="953"/>
        <v/>
      </c>
      <c r="CK181" s="45" t="str">
        <f t="shared" si="954"/>
        <v/>
      </c>
      <c r="CL181" s="35"/>
      <c r="CM181" s="27"/>
      <c r="CN181" s="46"/>
      <c r="CO181" s="44"/>
      <c r="CP181" s="44" t="str">
        <f t="shared" si="955"/>
        <v/>
      </c>
      <c r="CQ181" s="44"/>
      <c r="CR181" s="44" t="str">
        <f t="shared" si="956"/>
        <v/>
      </c>
      <c r="CS181" s="43"/>
      <c r="CT181" s="44" t="str">
        <f t="shared" si="957"/>
        <v/>
      </c>
      <c r="CU181" s="25"/>
      <c r="CV181" s="60" t="str">
        <f t="shared" si="958"/>
        <v/>
      </c>
      <c r="CW181" s="67" t="str">
        <f t="shared" si="959"/>
        <v/>
      </c>
      <c r="CX181" s="44" t="str">
        <f t="shared" si="960"/>
        <v/>
      </c>
      <c r="CY181" s="45" t="str">
        <f t="shared" si="961"/>
        <v/>
      </c>
      <c r="CZ181" s="35"/>
      <c r="DA181" s="58"/>
      <c r="DB181" s="46"/>
      <c r="DC181" s="44"/>
      <c r="DD181" s="44" t="str">
        <f t="shared" si="962"/>
        <v/>
      </c>
      <c r="DE181" s="44"/>
      <c r="DF181" s="44" t="str">
        <f t="shared" si="963"/>
        <v/>
      </c>
      <c r="DG181" s="43"/>
      <c r="DH181" s="44" t="str">
        <f t="shared" si="964"/>
        <v/>
      </c>
      <c r="DI181" s="25"/>
      <c r="DJ181" s="60" t="str">
        <f t="shared" si="965"/>
        <v/>
      </c>
      <c r="DK181" s="67" t="str">
        <f t="shared" si="966"/>
        <v/>
      </c>
      <c r="DL181" s="44" t="str">
        <f t="shared" si="967"/>
        <v/>
      </c>
      <c r="DM181" s="45" t="str">
        <f t="shared" si="968"/>
        <v/>
      </c>
      <c r="DN181" s="35"/>
      <c r="DO181" s="27"/>
      <c r="DP181" s="46"/>
      <c r="DQ181" s="44"/>
      <c r="DR181" s="44" t="str">
        <f t="shared" si="969"/>
        <v/>
      </c>
      <c r="DS181" s="44"/>
      <c r="DT181" s="44" t="str">
        <f t="shared" si="970"/>
        <v/>
      </c>
      <c r="DU181" s="43"/>
      <c r="DV181" s="44" t="str">
        <f t="shared" si="971"/>
        <v/>
      </c>
      <c r="DW181" s="25"/>
      <c r="DX181" s="60" t="str">
        <f t="shared" si="972"/>
        <v/>
      </c>
      <c r="DY181" s="67" t="str">
        <f t="shared" si="973"/>
        <v/>
      </c>
      <c r="DZ181" s="44" t="str">
        <f t="shared" si="974"/>
        <v/>
      </c>
      <c r="EA181" s="45" t="str">
        <f t="shared" si="975"/>
        <v/>
      </c>
      <c r="EB181" s="35"/>
      <c r="EC181" s="27"/>
      <c r="ED181" s="46"/>
      <c r="EE181" s="67"/>
      <c r="EF181" s="44" t="str">
        <f t="shared" si="918"/>
        <v/>
      </c>
      <c r="EG181" s="44"/>
      <c r="EH181" s="44"/>
      <c r="EI181" s="44"/>
      <c r="EJ181" s="44" t="str">
        <f t="shared" si="919"/>
        <v/>
      </c>
      <c r="EK181" s="44"/>
      <c r="EL181" s="44"/>
      <c r="EM181" s="44"/>
      <c r="EN181" s="44" t="str">
        <f t="shared" si="877"/>
        <v/>
      </c>
      <c r="EO181" s="45" t="str">
        <f t="shared" si="878"/>
        <v/>
      </c>
      <c r="EP181" s="35"/>
      <c r="EQ181" s="27"/>
      <c r="ER181" s="46"/>
      <c r="ES181" s="44"/>
      <c r="ET181" s="44" t="str">
        <f t="shared" si="920"/>
        <v/>
      </c>
      <c r="EU181" s="44"/>
      <c r="EV181" s="44" t="str">
        <f t="shared" si="921"/>
        <v/>
      </c>
      <c r="EW181" s="44"/>
      <c r="EX181" s="44" t="str">
        <f t="shared" si="922"/>
        <v/>
      </c>
      <c r="EY181" s="44"/>
      <c r="EZ181" s="44"/>
      <c r="FA181" s="44"/>
      <c r="FB181" s="44" t="str">
        <f t="shared" si="879"/>
        <v/>
      </c>
      <c r="FC181" s="45" t="str">
        <f t="shared" si="880"/>
        <v/>
      </c>
      <c r="FD181" s="35"/>
      <c r="FF181" s="46"/>
      <c r="FG181" s="67"/>
      <c r="FH181" s="44" t="str">
        <f t="shared" si="923"/>
        <v/>
      </c>
      <c r="FI181" s="44"/>
      <c r="FJ181" s="44"/>
      <c r="FK181" s="44"/>
      <c r="FL181" s="44" t="str">
        <f t="shared" si="924"/>
        <v/>
      </c>
      <c r="FM181" s="44"/>
      <c r="FN181" s="44"/>
      <c r="FO181" s="44"/>
      <c r="FP181" s="44" t="str">
        <f t="shared" si="881"/>
        <v/>
      </c>
      <c r="FQ181" s="45" t="str">
        <f t="shared" si="882"/>
        <v/>
      </c>
      <c r="FR181" s="35"/>
      <c r="FT181" s="46"/>
      <c r="FU181" s="67"/>
      <c r="FV181" s="44" t="str">
        <f t="shared" si="925"/>
        <v/>
      </c>
      <c r="FW181" s="44"/>
      <c r="FX181" s="44"/>
      <c r="FY181" s="44"/>
      <c r="FZ181" s="44" t="str">
        <f t="shared" si="926"/>
        <v/>
      </c>
      <c r="GA181" s="44"/>
      <c r="GB181" s="44"/>
      <c r="GC181" s="44"/>
      <c r="GD181" s="44" t="str">
        <f t="shared" si="883"/>
        <v/>
      </c>
      <c r="GE181" s="45" t="str">
        <f t="shared" si="884"/>
        <v/>
      </c>
      <c r="GF181" s="35"/>
      <c r="GH181" s="46"/>
      <c r="GI181" s="67"/>
      <c r="GJ181" s="44" t="str">
        <f t="shared" si="927"/>
        <v/>
      </c>
      <c r="GK181" s="44"/>
      <c r="GL181" s="44"/>
      <c r="GM181" s="44"/>
      <c r="GN181" s="44" t="str">
        <f t="shared" si="928"/>
        <v/>
      </c>
      <c r="GO181" s="44"/>
      <c r="GP181" s="44"/>
      <c r="GQ181" s="44"/>
      <c r="GR181" s="44" t="str">
        <f t="shared" si="885"/>
        <v/>
      </c>
      <c r="GS181" s="45" t="str">
        <f t="shared" si="886"/>
        <v/>
      </c>
      <c r="GT181" s="35"/>
      <c r="GU181" s="27"/>
      <c r="GV181" s="46"/>
      <c r="GW181" s="67"/>
      <c r="GX181" s="44" t="str">
        <f t="shared" si="929"/>
        <v/>
      </c>
      <c r="GY181" s="44"/>
      <c r="GZ181" s="44"/>
      <c r="HA181" s="44"/>
      <c r="HB181" s="44" t="str">
        <f t="shared" si="930"/>
        <v/>
      </c>
      <c r="HC181" s="44"/>
      <c r="HD181" s="44"/>
      <c r="HE181" s="44"/>
      <c r="HF181" s="44" t="str">
        <f t="shared" si="887"/>
        <v/>
      </c>
      <c r="HG181" s="45" t="str">
        <f t="shared" si="888"/>
        <v/>
      </c>
      <c r="HH181" s="35"/>
      <c r="HJ181" s="46"/>
      <c r="HK181" s="67"/>
      <c r="HL181" s="44" t="str">
        <f t="shared" si="931"/>
        <v/>
      </c>
      <c r="HM181" s="44"/>
      <c r="HN181" s="44"/>
      <c r="HO181" s="44"/>
      <c r="HP181" s="44" t="str">
        <f t="shared" si="932"/>
        <v/>
      </c>
      <c r="HQ181" s="44"/>
      <c r="HR181" s="44"/>
      <c r="HS181" s="44"/>
      <c r="HT181" s="44" t="str">
        <f t="shared" si="889"/>
        <v/>
      </c>
      <c r="HU181" s="45" t="str">
        <f t="shared" si="890"/>
        <v/>
      </c>
      <c r="HV181" s="35"/>
      <c r="HW181" s="61"/>
      <c r="HX181" s="46"/>
      <c r="HY181" s="44"/>
      <c r="HZ181" s="44" t="str">
        <f t="shared" si="976"/>
        <v/>
      </c>
      <c r="IA181" s="44"/>
      <c r="IB181" s="44" t="str">
        <f t="shared" si="977"/>
        <v/>
      </c>
      <c r="IC181" s="43"/>
      <c r="ID181" s="44" t="str">
        <f t="shared" si="978"/>
        <v/>
      </c>
      <c r="IE181" s="25"/>
      <c r="IF181" s="60" t="str">
        <f>IF(HY179="","",IF177)</f>
        <v/>
      </c>
      <c r="IG181" s="67" t="str">
        <f>IF(HY179="","",IG177)</f>
        <v/>
      </c>
      <c r="IH181" s="44" t="str">
        <f t="shared" si="979"/>
        <v/>
      </c>
      <c r="II181" s="45" t="str">
        <f>IF(ID181="","",IH181/(HZ180*100))</f>
        <v/>
      </c>
      <c r="IJ181" s="35"/>
      <c r="IL181" s="46"/>
      <c r="IM181" s="44"/>
      <c r="IN181" s="44" t="str">
        <f t="shared" si="980"/>
        <v/>
      </c>
      <c r="IO181" s="44"/>
      <c r="IP181" s="44" t="str">
        <f t="shared" si="981"/>
        <v/>
      </c>
      <c r="IQ181" s="43"/>
      <c r="IR181" s="44" t="str">
        <f t="shared" si="982"/>
        <v/>
      </c>
      <c r="IS181" s="25"/>
      <c r="IT181" s="60" t="str">
        <f t="shared" si="983"/>
        <v/>
      </c>
      <c r="IU181" s="67" t="str">
        <f t="shared" si="984"/>
        <v/>
      </c>
      <c r="IV181" s="44" t="str">
        <f t="shared" si="985"/>
        <v/>
      </c>
      <c r="IW181" s="45" t="str">
        <f t="shared" si="986"/>
        <v/>
      </c>
      <c r="IX181" s="35"/>
      <c r="IY181" s="33"/>
      <c r="IZ181" s="46"/>
      <c r="JA181" s="44"/>
      <c r="JB181" s="44" t="str">
        <f t="shared" si="987"/>
        <v/>
      </c>
      <c r="JC181" s="44"/>
      <c r="JD181" s="44" t="str">
        <f t="shared" si="988"/>
        <v/>
      </c>
      <c r="JE181" s="43"/>
      <c r="JF181" s="44" t="str">
        <f t="shared" si="989"/>
        <v/>
      </c>
      <c r="JG181" s="25"/>
      <c r="JH181" s="60" t="str">
        <f t="shared" si="990"/>
        <v/>
      </c>
      <c r="JI181" s="67" t="str">
        <f t="shared" si="991"/>
        <v/>
      </c>
      <c r="JJ181" s="44" t="str">
        <f t="shared" si="992"/>
        <v/>
      </c>
      <c r="JK181" s="45" t="str">
        <f t="shared" si="993"/>
        <v/>
      </c>
      <c r="JL181" s="35"/>
      <c r="JM181" s="27"/>
      <c r="JN181" s="46"/>
      <c r="JO181" s="44"/>
      <c r="JP181" s="44" t="str">
        <f t="shared" si="994"/>
        <v/>
      </c>
      <c r="JQ181" s="44"/>
      <c r="JR181" s="44" t="str">
        <f t="shared" si="995"/>
        <v/>
      </c>
      <c r="JS181" s="43"/>
      <c r="JT181" s="44" t="str">
        <f t="shared" si="996"/>
        <v/>
      </c>
      <c r="JU181" s="25"/>
      <c r="JV181" s="60" t="str">
        <f t="shared" si="997"/>
        <v/>
      </c>
      <c r="JW181" s="67" t="str">
        <f t="shared" si="998"/>
        <v/>
      </c>
      <c r="JX181" s="44" t="str">
        <f t="shared" si="999"/>
        <v/>
      </c>
      <c r="JY181" s="45" t="str">
        <f t="shared" si="1000"/>
        <v/>
      </c>
      <c r="JZ181" s="35"/>
      <c r="KA181" s="61"/>
      <c r="KB181" s="46"/>
      <c r="KC181" s="44"/>
      <c r="KD181" s="44" t="str">
        <f t="shared" si="1001"/>
        <v/>
      </c>
      <c r="KE181" s="44"/>
      <c r="KF181" s="44" t="str">
        <f t="shared" si="1002"/>
        <v/>
      </c>
      <c r="KG181" s="43"/>
      <c r="KH181" s="44" t="str">
        <f t="shared" si="1003"/>
        <v/>
      </c>
      <c r="KI181" s="25"/>
      <c r="KJ181" s="60" t="str">
        <f t="shared" si="1004"/>
        <v/>
      </c>
      <c r="KK181" s="67" t="str">
        <f t="shared" si="1005"/>
        <v/>
      </c>
      <c r="KL181" s="44" t="str">
        <f t="shared" si="1006"/>
        <v/>
      </c>
      <c r="KM181" s="45" t="str">
        <f t="shared" si="1007"/>
        <v/>
      </c>
      <c r="KN181" s="35"/>
      <c r="KO181" s="27"/>
      <c r="KP181" s="46"/>
      <c r="KQ181" s="44"/>
      <c r="KR181" s="44" t="str">
        <f t="shared" si="1008"/>
        <v/>
      </c>
      <c r="KS181" s="44"/>
      <c r="KT181" s="44" t="str">
        <f t="shared" si="1009"/>
        <v/>
      </c>
      <c r="KU181" s="43"/>
      <c r="KV181" s="44" t="str">
        <f t="shared" si="1010"/>
        <v/>
      </c>
      <c r="KW181" s="25"/>
      <c r="KX181" s="60" t="str">
        <f t="shared" si="1011"/>
        <v/>
      </c>
      <c r="KY181" s="67" t="str">
        <f t="shared" si="1012"/>
        <v/>
      </c>
      <c r="KZ181" s="44" t="str">
        <f t="shared" si="1013"/>
        <v/>
      </c>
      <c r="LA181" s="45" t="str">
        <f t="shared" si="1014"/>
        <v/>
      </c>
      <c r="LB181" s="35"/>
      <c r="LC181" s="27"/>
      <c r="LD181" s="46"/>
      <c r="LE181" s="44"/>
      <c r="LF181" s="44"/>
      <c r="LG181" s="44"/>
      <c r="LH181" s="44" t="str">
        <f t="shared" si="905"/>
        <v/>
      </c>
      <c r="LI181" s="44"/>
      <c r="LJ181" s="44" t="str">
        <f t="shared" si="906"/>
        <v/>
      </c>
      <c r="LK181" s="44"/>
      <c r="LL181" s="72" t="str">
        <f>IF(LE180="","",LL178)</f>
        <v/>
      </c>
      <c r="LM181" s="67" t="str">
        <f>IF(LF180="","",LM178)</f>
        <v/>
      </c>
      <c r="LN181" s="44" t="str">
        <f t="shared" si="907"/>
        <v/>
      </c>
      <c r="LO181" s="45"/>
      <c r="LP181" s="35"/>
      <c r="LQ181" s="27"/>
      <c r="LR181" s="46"/>
      <c r="LS181" s="67"/>
      <c r="LT181" s="44" t="str">
        <f t="shared" si="933"/>
        <v/>
      </c>
      <c r="LU181" s="44"/>
      <c r="LV181" s="44"/>
      <c r="LW181" s="44"/>
      <c r="LX181" s="44" t="str">
        <f t="shared" si="934"/>
        <v/>
      </c>
      <c r="LY181" s="44"/>
      <c r="LZ181" s="44"/>
      <c r="MA181" s="44"/>
      <c r="MB181" s="44" t="str">
        <f t="shared" si="893"/>
        <v/>
      </c>
      <c r="MC181" s="45" t="str">
        <f t="shared" si="894"/>
        <v/>
      </c>
      <c r="MD181" s="35"/>
      <c r="ME181" s="27"/>
      <c r="MF181" s="46"/>
      <c r="MG181" s="67"/>
      <c r="MH181" s="44" t="str">
        <f t="shared" si="935"/>
        <v/>
      </c>
      <c r="MI181" s="44"/>
      <c r="MJ181" s="44"/>
      <c r="MK181" s="44"/>
      <c r="ML181" s="44" t="str">
        <f t="shared" si="936"/>
        <v/>
      </c>
      <c r="MM181" s="44"/>
      <c r="MN181" s="44"/>
      <c r="MO181" s="44"/>
      <c r="MP181" s="44" t="str">
        <f t="shared" si="895"/>
        <v/>
      </c>
      <c r="MQ181" s="45" t="str">
        <f t="shared" si="896"/>
        <v/>
      </c>
      <c r="MR181" s="35"/>
      <c r="MS181" s="27"/>
      <c r="MT181" s="46"/>
      <c r="MU181" s="67"/>
      <c r="MV181" s="44" t="str">
        <f t="shared" si="937"/>
        <v/>
      </c>
      <c r="MW181" s="44"/>
      <c r="MX181" s="44"/>
      <c r="MY181" s="44"/>
      <c r="MZ181" s="44" t="str">
        <f t="shared" si="938"/>
        <v/>
      </c>
      <c r="NA181" s="44"/>
      <c r="NB181" s="44"/>
      <c r="NC181" s="44"/>
      <c r="ND181" s="44" t="str">
        <f t="shared" si="897"/>
        <v/>
      </c>
      <c r="NE181" s="45" t="str">
        <f t="shared" si="898"/>
        <v/>
      </c>
      <c r="NF181" s="35"/>
      <c r="NG181" s="27"/>
      <c r="NH181" s="46"/>
      <c r="NI181" s="67"/>
      <c r="NJ181" s="44" t="str">
        <f t="shared" si="939"/>
        <v/>
      </c>
      <c r="NK181" s="44"/>
      <c r="NL181" s="44"/>
      <c r="NM181" s="44"/>
      <c r="NN181" s="44" t="str">
        <f t="shared" si="940"/>
        <v/>
      </c>
      <c r="NO181" s="44"/>
      <c r="NP181" s="44"/>
      <c r="NQ181" s="44"/>
      <c r="NR181" s="44" t="str">
        <f t="shared" si="899"/>
        <v/>
      </c>
      <c r="NS181" s="45" t="str">
        <f t="shared" si="900"/>
        <v/>
      </c>
      <c r="NT181" s="35"/>
    </row>
    <row r="182" spans="1:384" ht="15" customHeight="1" thickBot="1" x14ac:dyDescent="0.25">
      <c r="A182" s="38"/>
      <c r="B182" s="39"/>
      <c r="C182" s="40"/>
      <c r="D182" s="40"/>
      <c r="E182" s="41"/>
      <c r="F182" s="41"/>
      <c r="G182" s="40"/>
      <c r="H182" s="42"/>
      <c r="I182" s="44"/>
      <c r="J182" s="44" t="str">
        <f t="shared" si="908"/>
        <v/>
      </c>
      <c r="K182" s="44"/>
      <c r="L182" s="44"/>
      <c r="M182" s="44"/>
      <c r="N182" s="44" t="str">
        <f t="shared" si="909"/>
        <v/>
      </c>
      <c r="O182" s="44"/>
      <c r="P182" s="44"/>
      <c r="Q182" s="44"/>
      <c r="R182" s="44" t="str">
        <f t="shared" si="869"/>
        <v/>
      </c>
      <c r="S182" s="45" t="str">
        <f t="shared" si="870"/>
        <v/>
      </c>
      <c r="T182" s="35"/>
      <c r="U182" s="27"/>
      <c r="V182" s="46"/>
      <c r="W182" s="67"/>
      <c r="X182" s="44" t="str">
        <f t="shared" si="910"/>
        <v/>
      </c>
      <c r="Y182" s="44"/>
      <c r="Z182" s="44"/>
      <c r="AA182" s="44"/>
      <c r="AB182" s="44" t="str">
        <f t="shared" si="911"/>
        <v/>
      </c>
      <c r="AC182" s="44"/>
      <c r="AD182" s="44"/>
      <c r="AE182" s="44"/>
      <c r="AF182" s="44" t="str">
        <f t="shared" si="871"/>
        <v/>
      </c>
      <c r="AG182" s="45" t="str">
        <f t="shared" si="872"/>
        <v/>
      </c>
      <c r="AH182" s="35"/>
      <c r="AI182" s="27"/>
      <c r="AJ182" s="46"/>
      <c r="AK182" s="44"/>
      <c r="AL182" s="44" t="str">
        <f t="shared" si="912"/>
        <v/>
      </c>
      <c r="AM182" s="44"/>
      <c r="AN182" s="44" t="str">
        <f t="shared" si="913"/>
        <v/>
      </c>
      <c r="AO182" s="44"/>
      <c r="AP182" s="44" t="str">
        <f t="shared" si="914"/>
        <v/>
      </c>
      <c r="AQ182" s="44"/>
      <c r="AR182" s="44"/>
      <c r="AS182" s="44"/>
      <c r="AT182" s="44" t="str">
        <f t="shared" si="873"/>
        <v/>
      </c>
      <c r="AU182" s="45" t="str">
        <f t="shared" si="874"/>
        <v/>
      </c>
      <c r="AV182" s="35"/>
      <c r="AW182" s="27"/>
      <c r="AX182" s="46"/>
      <c r="AY182" s="44"/>
      <c r="AZ182" s="44" t="str">
        <f t="shared" si="915"/>
        <v/>
      </c>
      <c r="BA182" s="44"/>
      <c r="BB182" s="44" t="str">
        <f t="shared" si="916"/>
        <v/>
      </c>
      <c r="BC182" s="44"/>
      <c r="BD182" s="44" t="str">
        <f t="shared" si="917"/>
        <v/>
      </c>
      <c r="BE182" s="44"/>
      <c r="BF182" s="44"/>
      <c r="BG182" s="44"/>
      <c r="BH182" s="44" t="str">
        <f t="shared" si="875"/>
        <v/>
      </c>
      <c r="BI182" s="45" t="str">
        <f t="shared" si="876"/>
        <v/>
      </c>
      <c r="BJ182" s="35"/>
      <c r="BK182" s="50"/>
      <c r="BL182" s="74"/>
      <c r="BM182" s="75"/>
      <c r="BN182" s="75" t="str">
        <f t="shared" si="941"/>
        <v/>
      </c>
      <c r="BO182" s="75"/>
      <c r="BP182" s="75" t="str">
        <f t="shared" si="942"/>
        <v/>
      </c>
      <c r="BQ182" s="75"/>
      <c r="BR182" s="75" t="str">
        <f t="shared" si="943"/>
        <v/>
      </c>
      <c r="BS182" s="75"/>
      <c r="BT182" s="77" t="str">
        <f t="shared" si="944"/>
        <v/>
      </c>
      <c r="BU182" s="78" t="str">
        <f t="shared" si="945"/>
        <v/>
      </c>
      <c r="BV182" s="75" t="str">
        <f t="shared" si="946"/>
        <v/>
      </c>
      <c r="BW182" s="79" t="str">
        <f t="shared" si="947"/>
        <v/>
      </c>
      <c r="BX182" s="35"/>
      <c r="BY182" s="27"/>
      <c r="BZ182" s="74"/>
      <c r="CA182" s="75"/>
      <c r="CB182" s="75" t="str">
        <f t="shared" si="948"/>
        <v/>
      </c>
      <c r="CC182" s="75"/>
      <c r="CD182" s="75" t="str">
        <f t="shared" si="949"/>
        <v/>
      </c>
      <c r="CE182" s="75"/>
      <c r="CF182" s="75" t="str">
        <f t="shared" si="950"/>
        <v/>
      </c>
      <c r="CG182" s="75"/>
      <c r="CH182" s="77" t="str">
        <f t="shared" si="951"/>
        <v/>
      </c>
      <c r="CI182" s="78" t="str">
        <f t="shared" si="952"/>
        <v/>
      </c>
      <c r="CJ182" s="75" t="str">
        <f t="shared" si="953"/>
        <v/>
      </c>
      <c r="CK182" s="79" t="str">
        <f t="shared" si="954"/>
        <v/>
      </c>
      <c r="CL182" s="35"/>
      <c r="CM182" s="27"/>
      <c r="CN182" s="74"/>
      <c r="CO182" s="75"/>
      <c r="CP182" s="75" t="str">
        <f t="shared" si="955"/>
        <v/>
      </c>
      <c r="CQ182" s="75"/>
      <c r="CR182" s="75" t="str">
        <f t="shared" si="956"/>
        <v/>
      </c>
      <c r="CS182" s="75"/>
      <c r="CT182" s="75" t="str">
        <f t="shared" si="957"/>
        <v/>
      </c>
      <c r="CU182" s="75"/>
      <c r="CV182" s="77" t="str">
        <f t="shared" si="958"/>
        <v/>
      </c>
      <c r="CW182" s="78" t="str">
        <f t="shared" si="959"/>
        <v/>
      </c>
      <c r="CX182" s="75" t="str">
        <f t="shared" si="960"/>
        <v/>
      </c>
      <c r="CY182" s="79" t="str">
        <f t="shared" si="961"/>
        <v/>
      </c>
      <c r="CZ182" s="35"/>
      <c r="DA182" s="58"/>
      <c r="DB182" s="74"/>
      <c r="DC182" s="75"/>
      <c r="DD182" s="75" t="str">
        <f t="shared" si="962"/>
        <v/>
      </c>
      <c r="DE182" s="75"/>
      <c r="DF182" s="75" t="str">
        <f t="shared" si="963"/>
        <v/>
      </c>
      <c r="DG182" s="75"/>
      <c r="DH182" s="75" t="str">
        <f t="shared" si="964"/>
        <v/>
      </c>
      <c r="DI182" s="75"/>
      <c r="DJ182" s="77" t="str">
        <f t="shared" si="965"/>
        <v/>
      </c>
      <c r="DK182" s="78" t="str">
        <f t="shared" si="966"/>
        <v/>
      </c>
      <c r="DL182" s="75" t="str">
        <f t="shared" si="967"/>
        <v/>
      </c>
      <c r="DM182" s="79" t="str">
        <f t="shared" si="968"/>
        <v/>
      </c>
      <c r="DN182" s="35"/>
      <c r="DO182" s="27"/>
      <c r="DP182" s="74"/>
      <c r="DQ182" s="75"/>
      <c r="DR182" s="75" t="str">
        <f t="shared" si="969"/>
        <v/>
      </c>
      <c r="DS182" s="75"/>
      <c r="DT182" s="75" t="str">
        <f t="shared" si="970"/>
        <v/>
      </c>
      <c r="DU182" s="75"/>
      <c r="DV182" s="75" t="str">
        <f t="shared" si="971"/>
        <v/>
      </c>
      <c r="DW182" s="75"/>
      <c r="DX182" s="77" t="str">
        <f t="shared" si="972"/>
        <v/>
      </c>
      <c r="DY182" s="78" t="str">
        <f t="shared" si="973"/>
        <v/>
      </c>
      <c r="DZ182" s="75" t="str">
        <f t="shared" si="974"/>
        <v/>
      </c>
      <c r="EA182" s="79" t="str">
        <f t="shared" si="975"/>
        <v/>
      </c>
      <c r="EB182" s="35"/>
      <c r="EC182" s="27"/>
      <c r="ED182" s="46"/>
      <c r="EE182" s="67"/>
      <c r="EF182" s="44" t="str">
        <f t="shared" si="918"/>
        <v/>
      </c>
      <c r="EG182" s="44"/>
      <c r="EH182" s="44"/>
      <c r="EI182" s="44"/>
      <c r="EJ182" s="44" t="str">
        <f t="shared" si="919"/>
        <v/>
      </c>
      <c r="EK182" s="44"/>
      <c r="EL182" s="44"/>
      <c r="EM182" s="44"/>
      <c r="EN182" s="44" t="str">
        <f t="shared" si="877"/>
        <v/>
      </c>
      <c r="EO182" s="45" t="str">
        <f t="shared" si="878"/>
        <v/>
      </c>
      <c r="EP182" s="35"/>
      <c r="EQ182" s="27"/>
      <c r="ER182" s="46"/>
      <c r="ES182" s="44"/>
      <c r="ET182" s="44" t="str">
        <f t="shared" si="920"/>
        <v/>
      </c>
      <c r="EU182" s="44"/>
      <c r="EV182" s="44" t="str">
        <f t="shared" si="921"/>
        <v/>
      </c>
      <c r="EW182" s="44"/>
      <c r="EX182" s="44" t="str">
        <f t="shared" si="922"/>
        <v/>
      </c>
      <c r="EY182" s="44"/>
      <c r="EZ182" s="44"/>
      <c r="FA182" s="44"/>
      <c r="FB182" s="44" t="str">
        <f t="shared" si="879"/>
        <v/>
      </c>
      <c r="FC182" s="45" t="str">
        <f t="shared" si="880"/>
        <v/>
      </c>
      <c r="FD182" s="35"/>
      <c r="FF182" s="46"/>
      <c r="FG182" s="67"/>
      <c r="FH182" s="44" t="str">
        <f t="shared" si="923"/>
        <v/>
      </c>
      <c r="FI182" s="44"/>
      <c r="FJ182" s="44"/>
      <c r="FK182" s="44"/>
      <c r="FL182" s="44" t="str">
        <f t="shared" si="924"/>
        <v/>
      </c>
      <c r="FM182" s="44"/>
      <c r="FN182" s="44"/>
      <c r="FO182" s="44"/>
      <c r="FP182" s="44" t="str">
        <f t="shared" si="881"/>
        <v/>
      </c>
      <c r="FQ182" s="45" t="str">
        <f t="shared" si="882"/>
        <v/>
      </c>
      <c r="FR182" s="35"/>
      <c r="FT182" s="46"/>
      <c r="FU182" s="67"/>
      <c r="FV182" s="44" t="str">
        <f t="shared" si="925"/>
        <v/>
      </c>
      <c r="FW182" s="44"/>
      <c r="FX182" s="44"/>
      <c r="FY182" s="44"/>
      <c r="FZ182" s="44" t="str">
        <f t="shared" si="926"/>
        <v/>
      </c>
      <c r="GA182" s="44"/>
      <c r="GB182" s="44"/>
      <c r="GC182" s="44"/>
      <c r="GD182" s="44" t="str">
        <f t="shared" si="883"/>
        <v/>
      </c>
      <c r="GE182" s="45" t="str">
        <f t="shared" si="884"/>
        <v/>
      </c>
      <c r="GF182" s="35"/>
      <c r="GH182" s="46"/>
      <c r="GI182" s="67"/>
      <c r="GJ182" s="44" t="str">
        <f t="shared" si="927"/>
        <v/>
      </c>
      <c r="GK182" s="44"/>
      <c r="GL182" s="44"/>
      <c r="GM182" s="44"/>
      <c r="GN182" s="44" t="str">
        <f t="shared" si="928"/>
        <v/>
      </c>
      <c r="GO182" s="44"/>
      <c r="GP182" s="44"/>
      <c r="GQ182" s="44"/>
      <c r="GR182" s="44" t="str">
        <f t="shared" si="885"/>
        <v/>
      </c>
      <c r="GS182" s="45" t="str">
        <f t="shared" si="886"/>
        <v/>
      </c>
      <c r="GT182" s="35"/>
      <c r="GU182" s="27"/>
      <c r="GV182" s="46"/>
      <c r="GW182" s="67"/>
      <c r="GX182" s="44" t="str">
        <f t="shared" si="929"/>
        <v/>
      </c>
      <c r="GY182" s="44"/>
      <c r="GZ182" s="44"/>
      <c r="HA182" s="44"/>
      <c r="HB182" s="44" t="str">
        <f t="shared" si="930"/>
        <v/>
      </c>
      <c r="HC182" s="44"/>
      <c r="HD182" s="44"/>
      <c r="HE182" s="44"/>
      <c r="HF182" s="44" t="str">
        <f t="shared" si="887"/>
        <v/>
      </c>
      <c r="HG182" s="45" t="str">
        <f t="shared" si="888"/>
        <v/>
      </c>
      <c r="HH182" s="35"/>
      <c r="HJ182" s="46"/>
      <c r="HK182" s="67"/>
      <c r="HL182" s="44" t="str">
        <f t="shared" si="931"/>
        <v/>
      </c>
      <c r="HM182" s="44"/>
      <c r="HN182" s="44"/>
      <c r="HO182" s="44"/>
      <c r="HP182" s="44" t="str">
        <f t="shared" si="932"/>
        <v/>
      </c>
      <c r="HQ182" s="44"/>
      <c r="HR182" s="44"/>
      <c r="HS182" s="44"/>
      <c r="HT182" s="44" t="str">
        <f t="shared" si="889"/>
        <v/>
      </c>
      <c r="HU182" s="45" t="str">
        <f t="shared" si="890"/>
        <v/>
      </c>
      <c r="HV182" s="35"/>
      <c r="HW182" s="61"/>
      <c r="HX182" s="74"/>
      <c r="HY182" s="75"/>
      <c r="HZ182" s="75" t="str">
        <f t="shared" si="976"/>
        <v/>
      </c>
      <c r="IA182" s="75"/>
      <c r="IB182" s="75" t="str">
        <f t="shared" si="977"/>
        <v/>
      </c>
      <c r="IC182" s="75"/>
      <c r="ID182" s="75" t="str">
        <f t="shared" si="978"/>
        <v/>
      </c>
      <c r="IE182" s="75"/>
      <c r="IF182" s="77" t="str">
        <f>IF(HY180="","",IF178)</f>
        <v/>
      </c>
      <c r="IG182" s="78" t="str">
        <f>IF(HY179="","",IG178)</f>
        <v/>
      </c>
      <c r="IH182" s="75" t="str">
        <f t="shared" si="979"/>
        <v/>
      </c>
      <c r="II182" s="79" t="str">
        <f>IF(ID182="","",IH182/(HZ180*100))</f>
        <v/>
      </c>
      <c r="IJ182" s="35"/>
      <c r="IL182" s="74"/>
      <c r="IM182" s="75"/>
      <c r="IN182" s="75" t="str">
        <f t="shared" si="980"/>
        <v/>
      </c>
      <c r="IO182" s="75"/>
      <c r="IP182" s="75" t="str">
        <f t="shared" si="981"/>
        <v/>
      </c>
      <c r="IQ182" s="75"/>
      <c r="IR182" s="75" t="str">
        <f t="shared" si="982"/>
        <v/>
      </c>
      <c r="IS182" s="75"/>
      <c r="IT182" s="77" t="str">
        <f t="shared" si="983"/>
        <v/>
      </c>
      <c r="IU182" s="78" t="str">
        <f t="shared" si="984"/>
        <v/>
      </c>
      <c r="IV182" s="75" t="str">
        <f t="shared" si="985"/>
        <v/>
      </c>
      <c r="IW182" s="79" t="str">
        <f t="shared" si="986"/>
        <v/>
      </c>
      <c r="IX182" s="35"/>
      <c r="IY182" s="33"/>
      <c r="IZ182" s="74"/>
      <c r="JA182" s="75"/>
      <c r="JB182" s="75" t="str">
        <f t="shared" si="987"/>
        <v/>
      </c>
      <c r="JC182" s="75"/>
      <c r="JD182" s="75" t="str">
        <f t="shared" si="988"/>
        <v/>
      </c>
      <c r="JE182" s="75"/>
      <c r="JF182" s="75" t="str">
        <f t="shared" si="989"/>
        <v/>
      </c>
      <c r="JG182" s="75"/>
      <c r="JH182" s="77" t="str">
        <f t="shared" si="990"/>
        <v/>
      </c>
      <c r="JI182" s="78" t="str">
        <f t="shared" si="991"/>
        <v/>
      </c>
      <c r="JJ182" s="75" t="str">
        <f t="shared" si="992"/>
        <v/>
      </c>
      <c r="JK182" s="79" t="str">
        <f t="shared" si="993"/>
        <v/>
      </c>
      <c r="JL182" s="35"/>
      <c r="JM182" s="27"/>
      <c r="JN182" s="74"/>
      <c r="JO182" s="75"/>
      <c r="JP182" s="75" t="str">
        <f t="shared" si="994"/>
        <v/>
      </c>
      <c r="JQ182" s="75"/>
      <c r="JR182" s="75" t="str">
        <f t="shared" si="995"/>
        <v/>
      </c>
      <c r="JS182" s="75"/>
      <c r="JT182" s="75" t="str">
        <f t="shared" si="996"/>
        <v/>
      </c>
      <c r="JU182" s="75"/>
      <c r="JV182" s="77" t="str">
        <f t="shared" si="997"/>
        <v/>
      </c>
      <c r="JW182" s="78" t="str">
        <f t="shared" si="998"/>
        <v/>
      </c>
      <c r="JX182" s="75" t="str">
        <f t="shared" si="999"/>
        <v/>
      </c>
      <c r="JY182" s="79" t="str">
        <f t="shared" si="1000"/>
        <v/>
      </c>
      <c r="JZ182" s="35"/>
      <c r="KA182" s="61"/>
      <c r="KB182" s="74"/>
      <c r="KC182" s="75"/>
      <c r="KD182" s="75" t="str">
        <f t="shared" si="1001"/>
        <v/>
      </c>
      <c r="KE182" s="75"/>
      <c r="KF182" s="75" t="str">
        <f t="shared" si="1002"/>
        <v/>
      </c>
      <c r="KG182" s="75"/>
      <c r="KH182" s="75" t="str">
        <f t="shared" si="1003"/>
        <v/>
      </c>
      <c r="KI182" s="75"/>
      <c r="KJ182" s="77" t="str">
        <f t="shared" si="1004"/>
        <v/>
      </c>
      <c r="KK182" s="78" t="str">
        <f t="shared" si="1005"/>
        <v/>
      </c>
      <c r="KL182" s="75" t="str">
        <f t="shared" si="1006"/>
        <v/>
      </c>
      <c r="KM182" s="79" t="str">
        <f t="shared" si="1007"/>
        <v/>
      </c>
      <c r="KN182" s="35"/>
      <c r="KO182" s="27"/>
      <c r="KP182" s="74"/>
      <c r="KQ182" s="75"/>
      <c r="KR182" s="75" t="str">
        <f t="shared" si="1008"/>
        <v/>
      </c>
      <c r="KS182" s="75"/>
      <c r="KT182" s="75" t="str">
        <f t="shared" si="1009"/>
        <v/>
      </c>
      <c r="KU182" s="75"/>
      <c r="KV182" s="75" t="str">
        <f t="shared" si="1010"/>
        <v/>
      </c>
      <c r="KW182" s="75"/>
      <c r="KX182" s="77" t="str">
        <f t="shared" si="1011"/>
        <v/>
      </c>
      <c r="KY182" s="78" t="str">
        <f t="shared" si="1012"/>
        <v/>
      </c>
      <c r="KZ182" s="75" t="str">
        <f t="shared" si="1013"/>
        <v/>
      </c>
      <c r="LA182" s="79" t="str">
        <f t="shared" si="1014"/>
        <v/>
      </c>
      <c r="LB182" s="35"/>
      <c r="LC182" s="27"/>
      <c r="LD182" s="74"/>
      <c r="LE182" s="75"/>
      <c r="LF182" s="75"/>
      <c r="LG182" s="75"/>
      <c r="LH182" s="75" t="str">
        <f t="shared" si="905"/>
        <v/>
      </c>
      <c r="LI182" s="75"/>
      <c r="LJ182" s="75" t="str">
        <f t="shared" si="906"/>
        <v/>
      </c>
      <c r="LK182" s="75"/>
      <c r="LL182" s="77" t="str">
        <f>IF(LE180="","",LL179)</f>
        <v/>
      </c>
      <c r="LM182" s="78" t="str">
        <f>IF(LF180="","",LM179)</f>
        <v/>
      </c>
      <c r="LN182" s="75" t="str">
        <f t="shared" si="907"/>
        <v/>
      </c>
      <c r="LO182" s="79"/>
      <c r="LP182" s="35"/>
      <c r="LQ182" s="27"/>
      <c r="LR182" s="46"/>
      <c r="LS182" s="67"/>
      <c r="LT182" s="44" t="str">
        <f t="shared" si="933"/>
        <v/>
      </c>
      <c r="LU182" s="44"/>
      <c r="LV182" s="44"/>
      <c r="LW182" s="44"/>
      <c r="LX182" s="44" t="str">
        <f t="shared" si="934"/>
        <v/>
      </c>
      <c r="LY182" s="44"/>
      <c r="LZ182" s="44"/>
      <c r="MA182" s="44"/>
      <c r="MB182" s="44" t="str">
        <f t="shared" si="893"/>
        <v/>
      </c>
      <c r="MC182" s="45" t="str">
        <f t="shared" si="894"/>
        <v/>
      </c>
      <c r="MD182" s="35"/>
      <c r="ME182" s="27"/>
      <c r="MF182" s="46"/>
      <c r="MG182" s="67"/>
      <c r="MH182" s="44" t="str">
        <f t="shared" si="935"/>
        <v/>
      </c>
      <c r="MI182" s="44"/>
      <c r="MJ182" s="44"/>
      <c r="MK182" s="44"/>
      <c r="ML182" s="44" t="str">
        <f t="shared" si="936"/>
        <v/>
      </c>
      <c r="MM182" s="44"/>
      <c r="MN182" s="44"/>
      <c r="MO182" s="44"/>
      <c r="MP182" s="44" t="str">
        <f t="shared" si="895"/>
        <v/>
      </c>
      <c r="MQ182" s="45" t="str">
        <f t="shared" si="896"/>
        <v/>
      </c>
      <c r="MR182" s="35"/>
      <c r="MS182" s="27"/>
      <c r="MT182" s="46"/>
      <c r="MU182" s="67"/>
      <c r="MV182" s="44" t="str">
        <f t="shared" si="937"/>
        <v/>
      </c>
      <c r="MW182" s="44"/>
      <c r="MX182" s="44"/>
      <c r="MY182" s="44"/>
      <c r="MZ182" s="44" t="str">
        <f t="shared" si="938"/>
        <v/>
      </c>
      <c r="NA182" s="44"/>
      <c r="NB182" s="44"/>
      <c r="NC182" s="44"/>
      <c r="ND182" s="44" t="str">
        <f t="shared" si="897"/>
        <v/>
      </c>
      <c r="NE182" s="45" t="str">
        <f t="shared" si="898"/>
        <v/>
      </c>
      <c r="NF182" s="35"/>
      <c r="NG182" s="27"/>
      <c r="NH182" s="46"/>
      <c r="NI182" s="67"/>
      <c r="NJ182" s="44" t="str">
        <f t="shared" si="939"/>
        <v/>
      </c>
      <c r="NK182" s="44"/>
      <c r="NL182" s="44"/>
      <c r="NM182" s="44"/>
      <c r="NN182" s="44" t="str">
        <f t="shared" si="940"/>
        <v/>
      </c>
      <c r="NO182" s="44"/>
      <c r="NP182" s="44"/>
      <c r="NQ182" s="44"/>
      <c r="NR182" s="44" t="str">
        <f t="shared" si="899"/>
        <v/>
      </c>
      <c r="NS182" s="45" t="str">
        <f t="shared" si="900"/>
        <v/>
      </c>
      <c r="NT182" s="35"/>
    </row>
    <row r="183" spans="1:384" ht="15" customHeight="1" thickTop="1" x14ac:dyDescent="0.2">
      <c r="A183" s="38"/>
      <c r="B183" s="39"/>
      <c r="C183" s="40"/>
      <c r="D183" s="40"/>
      <c r="E183" s="41"/>
      <c r="F183" s="41"/>
      <c r="G183" s="40"/>
      <c r="H183" s="42"/>
      <c r="I183" s="44"/>
      <c r="J183" s="44" t="str">
        <f t="shared" si="908"/>
        <v/>
      </c>
      <c r="K183" s="44"/>
      <c r="L183" s="44"/>
      <c r="M183" s="44"/>
      <c r="N183" s="44" t="str">
        <f t="shared" si="909"/>
        <v/>
      </c>
      <c r="O183" s="44"/>
      <c r="P183" s="44"/>
      <c r="Q183" s="44"/>
      <c r="R183" s="44" t="str">
        <f t="shared" si="869"/>
        <v/>
      </c>
      <c r="S183" s="45" t="str">
        <f t="shared" si="870"/>
        <v/>
      </c>
      <c r="T183" s="35"/>
      <c r="U183" s="27"/>
      <c r="V183" s="46"/>
      <c r="W183" s="67"/>
      <c r="X183" s="44" t="str">
        <f t="shared" si="910"/>
        <v/>
      </c>
      <c r="Y183" s="44"/>
      <c r="Z183" s="44"/>
      <c r="AA183" s="44"/>
      <c r="AB183" s="44" t="str">
        <f t="shared" si="911"/>
        <v/>
      </c>
      <c r="AC183" s="44"/>
      <c r="AD183" s="44"/>
      <c r="AE183" s="44"/>
      <c r="AF183" s="44" t="str">
        <f t="shared" si="871"/>
        <v/>
      </c>
      <c r="AG183" s="45" t="str">
        <f t="shared" si="872"/>
        <v/>
      </c>
      <c r="AH183" s="35"/>
      <c r="AI183" s="27"/>
      <c r="AJ183" s="46"/>
      <c r="AK183" s="44"/>
      <c r="AL183" s="44" t="str">
        <f t="shared" si="912"/>
        <v/>
      </c>
      <c r="AM183" s="44"/>
      <c r="AN183" s="44" t="str">
        <f t="shared" si="913"/>
        <v/>
      </c>
      <c r="AO183" s="44"/>
      <c r="AP183" s="44" t="str">
        <f t="shared" si="914"/>
        <v/>
      </c>
      <c r="AQ183" s="44"/>
      <c r="AR183" s="44"/>
      <c r="AS183" s="44"/>
      <c r="AT183" s="44" t="str">
        <f t="shared" si="873"/>
        <v/>
      </c>
      <c r="AU183" s="45" t="str">
        <f t="shared" si="874"/>
        <v/>
      </c>
      <c r="AV183" s="35"/>
      <c r="AW183" s="27"/>
      <c r="AX183" s="46"/>
      <c r="AY183" s="44"/>
      <c r="AZ183" s="44" t="str">
        <f t="shared" si="915"/>
        <v/>
      </c>
      <c r="BA183" s="44"/>
      <c r="BB183" s="44" t="str">
        <f t="shared" si="916"/>
        <v/>
      </c>
      <c r="BC183" s="44"/>
      <c r="BD183" s="44" t="str">
        <f t="shared" si="917"/>
        <v/>
      </c>
      <c r="BE183" s="44"/>
      <c r="BF183" s="44"/>
      <c r="BG183" s="44"/>
      <c r="BH183" s="44" t="str">
        <f t="shared" si="875"/>
        <v/>
      </c>
      <c r="BI183" s="45" t="str">
        <f t="shared" si="876"/>
        <v/>
      </c>
      <c r="BJ183" s="35"/>
      <c r="BK183" s="50"/>
      <c r="BL183" s="51" t="str">
        <f>IF($A156="","",$A156)</f>
        <v/>
      </c>
      <c r="BM183" s="44"/>
      <c r="BN183" s="43" t="str">
        <f t="shared" si="941"/>
        <v/>
      </c>
      <c r="BO183" s="44"/>
      <c r="BP183" s="87" t="str">
        <f t="shared" si="942"/>
        <v/>
      </c>
      <c r="BQ183" s="43"/>
      <c r="BR183" s="43" t="str">
        <f t="shared" si="943"/>
        <v/>
      </c>
      <c r="BS183" s="43"/>
      <c r="BT183" s="53" t="str">
        <f t="shared" si="944"/>
        <v/>
      </c>
      <c r="BU183" s="47" t="str">
        <f t="shared" si="945"/>
        <v/>
      </c>
      <c r="BV183" s="44" t="str">
        <f t="shared" si="946"/>
        <v/>
      </c>
      <c r="BW183" s="89" t="str">
        <f t="shared" si="947"/>
        <v/>
      </c>
      <c r="BX183" s="35"/>
      <c r="BY183" s="27"/>
      <c r="BZ183" s="51" t="str">
        <f>IF($A156="","",$A156)</f>
        <v/>
      </c>
      <c r="CA183" s="44"/>
      <c r="CB183" s="43" t="str">
        <f t="shared" si="948"/>
        <v/>
      </c>
      <c r="CC183" s="44"/>
      <c r="CD183" s="87" t="str">
        <f t="shared" si="949"/>
        <v/>
      </c>
      <c r="CE183" s="43"/>
      <c r="CF183" s="43" t="str">
        <f t="shared" si="950"/>
        <v/>
      </c>
      <c r="CG183" s="43"/>
      <c r="CH183" s="53" t="str">
        <f t="shared" si="951"/>
        <v/>
      </c>
      <c r="CI183" s="47" t="str">
        <f t="shared" si="952"/>
        <v/>
      </c>
      <c r="CJ183" s="44" t="str">
        <f t="shared" si="953"/>
        <v/>
      </c>
      <c r="CK183" s="89" t="str">
        <f t="shared" si="954"/>
        <v/>
      </c>
      <c r="CL183" s="35"/>
      <c r="CM183" s="27"/>
      <c r="CN183" s="51" t="str">
        <f>IF($A156="","",$A156)</f>
        <v/>
      </c>
      <c r="CO183" s="44"/>
      <c r="CP183" s="43" t="str">
        <f t="shared" si="955"/>
        <v/>
      </c>
      <c r="CQ183" s="44"/>
      <c r="CR183" s="87" t="str">
        <f t="shared" si="956"/>
        <v/>
      </c>
      <c r="CS183" s="43"/>
      <c r="CT183" s="43" t="str">
        <f t="shared" si="957"/>
        <v/>
      </c>
      <c r="CU183" s="43"/>
      <c r="CV183" s="53" t="str">
        <f t="shared" si="958"/>
        <v/>
      </c>
      <c r="CW183" s="47" t="str">
        <f t="shared" si="959"/>
        <v/>
      </c>
      <c r="CX183" s="44" t="str">
        <f t="shared" si="960"/>
        <v/>
      </c>
      <c r="CY183" s="89" t="str">
        <f t="shared" si="961"/>
        <v/>
      </c>
      <c r="CZ183" s="35"/>
      <c r="DA183" s="58"/>
      <c r="DB183" s="51" t="str">
        <f>IF($A156="","",$A156)</f>
        <v/>
      </c>
      <c r="DC183" s="44"/>
      <c r="DD183" s="43" t="str">
        <f t="shared" si="962"/>
        <v/>
      </c>
      <c r="DE183" s="44"/>
      <c r="DF183" s="87" t="str">
        <f t="shared" si="963"/>
        <v/>
      </c>
      <c r="DG183" s="43"/>
      <c r="DH183" s="43" t="str">
        <f t="shared" si="964"/>
        <v/>
      </c>
      <c r="DI183" s="43"/>
      <c r="DJ183" s="53" t="str">
        <f t="shared" si="965"/>
        <v/>
      </c>
      <c r="DK183" s="47" t="str">
        <f t="shared" si="966"/>
        <v/>
      </c>
      <c r="DL183" s="44" t="str">
        <f t="shared" si="967"/>
        <v/>
      </c>
      <c r="DM183" s="89" t="str">
        <f t="shared" si="968"/>
        <v/>
      </c>
      <c r="DN183" s="35"/>
      <c r="DO183" s="27"/>
      <c r="DP183" s="51" t="str">
        <f>IF($A156="","",$A156)</f>
        <v/>
      </c>
      <c r="DQ183" s="44"/>
      <c r="DR183" s="43" t="str">
        <f t="shared" si="969"/>
        <v/>
      </c>
      <c r="DS183" s="44"/>
      <c r="DT183" s="87" t="str">
        <f t="shared" si="970"/>
        <v/>
      </c>
      <c r="DU183" s="43"/>
      <c r="DV183" s="43" t="str">
        <f t="shared" si="971"/>
        <v/>
      </c>
      <c r="DW183" s="43"/>
      <c r="DX183" s="53" t="str">
        <f t="shared" si="972"/>
        <v/>
      </c>
      <c r="DY183" s="47" t="str">
        <f t="shared" si="973"/>
        <v/>
      </c>
      <c r="DZ183" s="44" t="str">
        <f t="shared" si="974"/>
        <v/>
      </c>
      <c r="EA183" s="89" t="str">
        <f t="shared" si="975"/>
        <v/>
      </c>
      <c r="EB183" s="35"/>
      <c r="EC183" s="27"/>
      <c r="ED183" s="46"/>
      <c r="EE183" s="67"/>
      <c r="EF183" s="44" t="str">
        <f t="shared" si="918"/>
        <v/>
      </c>
      <c r="EG183" s="44"/>
      <c r="EH183" s="44"/>
      <c r="EI183" s="44"/>
      <c r="EJ183" s="44" t="str">
        <f t="shared" si="919"/>
        <v/>
      </c>
      <c r="EK183" s="44"/>
      <c r="EL183" s="44"/>
      <c r="EM183" s="44"/>
      <c r="EN183" s="44" t="str">
        <f t="shared" si="877"/>
        <v/>
      </c>
      <c r="EO183" s="45" t="str">
        <f t="shared" si="878"/>
        <v/>
      </c>
      <c r="EP183" s="35"/>
      <c r="EQ183" s="27"/>
      <c r="ER183" s="46"/>
      <c r="ES183" s="44"/>
      <c r="ET183" s="44" t="str">
        <f t="shared" si="920"/>
        <v/>
      </c>
      <c r="EU183" s="44"/>
      <c r="EV183" s="44" t="str">
        <f t="shared" si="921"/>
        <v/>
      </c>
      <c r="EW183" s="44"/>
      <c r="EX183" s="44" t="str">
        <f t="shared" si="922"/>
        <v/>
      </c>
      <c r="EY183" s="44"/>
      <c r="EZ183" s="44"/>
      <c r="FA183" s="44"/>
      <c r="FB183" s="44" t="str">
        <f t="shared" si="879"/>
        <v/>
      </c>
      <c r="FC183" s="45" t="str">
        <f t="shared" si="880"/>
        <v/>
      </c>
      <c r="FD183" s="35"/>
      <c r="FF183" s="46"/>
      <c r="FG183" s="67"/>
      <c r="FH183" s="44" t="str">
        <f t="shared" si="923"/>
        <v/>
      </c>
      <c r="FI183" s="44"/>
      <c r="FJ183" s="44"/>
      <c r="FK183" s="44"/>
      <c r="FL183" s="44" t="str">
        <f t="shared" si="924"/>
        <v/>
      </c>
      <c r="FM183" s="44"/>
      <c r="FN183" s="44"/>
      <c r="FO183" s="44"/>
      <c r="FP183" s="44" t="str">
        <f t="shared" si="881"/>
        <v/>
      </c>
      <c r="FQ183" s="45" t="str">
        <f t="shared" si="882"/>
        <v/>
      </c>
      <c r="FR183" s="35"/>
      <c r="FT183" s="46"/>
      <c r="FU183" s="67"/>
      <c r="FV183" s="44" t="str">
        <f t="shared" si="925"/>
        <v/>
      </c>
      <c r="FW183" s="44"/>
      <c r="FX183" s="44"/>
      <c r="FY183" s="44"/>
      <c r="FZ183" s="44" t="str">
        <f t="shared" si="926"/>
        <v/>
      </c>
      <c r="GA183" s="44"/>
      <c r="GB183" s="44"/>
      <c r="GC183" s="44"/>
      <c r="GD183" s="44" t="str">
        <f t="shared" si="883"/>
        <v/>
      </c>
      <c r="GE183" s="45" t="str">
        <f t="shared" si="884"/>
        <v/>
      </c>
      <c r="GF183" s="35"/>
      <c r="GH183" s="46"/>
      <c r="GI183" s="67"/>
      <c r="GJ183" s="44" t="str">
        <f t="shared" si="927"/>
        <v/>
      </c>
      <c r="GK183" s="44"/>
      <c r="GL183" s="44"/>
      <c r="GM183" s="44"/>
      <c r="GN183" s="44" t="str">
        <f t="shared" si="928"/>
        <v/>
      </c>
      <c r="GO183" s="44"/>
      <c r="GP183" s="44"/>
      <c r="GQ183" s="44"/>
      <c r="GR183" s="44" t="str">
        <f t="shared" si="885"/>
        <v/>
      </c>
      <c r="GS183" s="45" t="str">
        <f t="shared" si="886"/>
        <v/>
      </c>
      <c r="GT183" s="35"/>
      <c r="GU183" s="27"/>
      <c r="GV183" s="46"/>
      <c r="GW183" s="67"/>
      <c r="GX183" s="44" t="str">
        <f t="shared" si="929"/>
        <v/>
      </c>
      <c r="GY183" s="44"/>
      <c r="GZ183" s="44"/>
      <c r="HA183" s="44"/>
      <c r="HB183" s="44" t="str">
        <f t="shared" si="930"/>
        <v/>
      </c>
      <c r="HC183" s="44"/>
      <c r="HD183" s="44"/>
      <c r="HE183" s="44"/>
      <c r="HF183" s="44" t="str">
        <f t="shared" si="887"/>
        <v/>
      </c>
      <c r="HG183" s="45" t="str">
        <f t="shared" si="888"/>
        <v/>
      </c>
      <c r="HH183" s="35"/>
      <c r="HJ183" s="46"/>
      <c r="HK183" s="67"/>
      <c r="HL183" s="44" t="str">
        <f t="shared" si="931"/>
        <v/>
      </c>
      <c r="HM183" s="44"/>
      <c r="HN183" s="44"/>
      <c r="HO183" s="44"/>
      <c r="HP183" s="44" t="str">
        <f t="shared" si="932"/>
        <v/>
      </c>
      <c r="HQ183" s="44"/>
      <c r="HR183" s="44"/>
      <c r="HS183" s="44"/>
      <c r="HT183" s="44" t="str">
        <f t="shared" si="889"/>
        <v/>
      </c>
      <c r="HU183" s="45" t="str">
        <f t="shared" si="890"/>
        <v/>
      </c>
      <c r="HV183" s="35"/>
      <c r="HW183" s="61"/>
      <c r="HX183" s="51" t="str">
        <f>IF($A156="","",$A156)</f>
        <v/>
      </c>
      <c r="HY183" s="44"/>
      <c r="HZ183" s="43" t="str">
        <f t="shared" si="976"/>
        <v/>
      </c>
      <c r="IA183" s="44"/>
      <c r="IB183" s="87" t="str">
        <f t="shared" si="977"/>
        <v/>
      </c>
      <c r="IC183" s="43"/>
      <c r="ID183" s="43" t="str">
        <f t="shared" si="978"/>
        <v/>
      </c>
      <c r="IE183" s="43"/>
      <c r="IF183" s="53" t="str">
        <f>IF(HY183="","",IF179)</f>
        <v/>
      </c>
      <c r="IG183" s="47" t="str">
        <f>IF(HY183="","",IG179)</f>
        <v/>
      </c>
      <c r="IH183" s="44" t="str">
        <f t="shared" si="979"/>
        <v/>
      </c>
      <c r="II183" s="89" t="str">
        <f>IF(ID183="","",IH183/(HZ183*100))</f>
        <v/>
      </c>
      <c r="IJ183" s="35"/>
      <c r="IL183" s="51" t="str">
        <f>IF($A156="","",$A156)</f>
        <v/>
      </c>
      <c r="IM183" s="44"/>
      <c r="IN183" s="43" t="str">
        <f t="shared" si="980"/>
        <v/>
      </c>
      <c r="IO183" s="44"/>
      <c r="IP183" s="87" t="str">
        <f t="shared" si="981"/>
        <v/>
      </c>
      <c r="IQ183" s="43"/>
      <c r="IR183" s="43" t="str">
        <f t="shared" si="982"/>
        <v/>
      </c>
      <c r="IS183" s="43"/>
      <c r="IT183" s="53" t="str">
        <f t="shared" si="983"/>
        <v/>
      </c>
      <c r="IU183" s="47" t="str">
        <f t="shared" si="984"/>
        <v/>
      </c>
      <c r="IV183" s="44" t="str">
        <f t="shared" si="985"/>
        <v/>
      </c>
      <c r="IW183" s="89" t="str">
        <f t="shared" si="986"/>
        <v/>
      </c>
      <c r="IX183" s="35"/>
      <c r="IY183" s="33"/>
      <c r="IZ183" s="51" t="str">
        <f>IF($A156="","",$A156)</f>
        <v/>
      </c>
      <c r="JA183" s="44"/>
      <c r="JB183" s="43" t="str">
        <f t="shared" si="987"/>
        <v/>
      </c>
      <c r="JC183" s="44"/>
      <c r="JD183" s="87" t="str">
        <f t="shared" si="988"/>
        <v/>
      </c>
      <c r="JE183" s="43"/>
      <c r="JF183" s="43" t="str">
        <f t="shared" si="989"/>
        <v/>
      </c>
      <c r="JG183" s="43"/>
      <c r="JH183" s="53" t="str">
        <f t="shared" si="990"/>
        <v/>
      </c>
      <c r="JI183" s="47" t="str">
        <f t="shared" si="991"/>
        <v/>
      </c>
      <c r="JJ183" s="44" t="str">
        <f t="shared" si="992"/>
        <v/>
      </c>
      <c r="JK183" s="89" t="str">
        <f t="shared" si="993"/>
        <v/>
      </c>
      <c r="JL183" s="35"/>
      <c r="JM183" s="27"/>
      <c r="JN183" s="51" t="str">
        <f>IF($A156="","",$A156)</f>
        <v/>
      </c>
      <c r="JO183" s="44"/>
      <c r="JP183" s="43" t="str">
        <f t="shared" si="994"/>
        <v/>
      </c>
      <c r="JQ183" s="44"/>
      <c r="JR183" s="87" t="str">
        <f t="shared" si="995"/>
        <v/>
      </c>
      <c r="JS183" s="43"/>
      <c r="JT183" s="43" t="str">
        <f t="shared" si="996"/>
        <v/>
      </c>
      <c r="JU183" s="43"/>
      <c r="JV183" s="53" t="str">
        <f t="shared" si="997"/>
        <v/>
      </c>
      <c r="JW183" s="47" t="str">
        <f t="shared" si="998"/>
        <v/>
      </c>
      <c r="JX183" s="44" t="str">
        <f t="shared" si="999"/>
        <v/>
      </c>
      <c r="JY183" s="89" t="str">
        <f t="shared" si="1000"/>
        <v/>
      </c>
      <c r="JZ183" s="35"/>
      <c r="KA183" s="61"/>
      <c r="KB183" s="51" t="str">
        <f>IF($A156="","",$A156)</f>
        <v/>
      </c>
      <c r="KC183" s="44"/>
      <c r="KD183" s="43" t="str">
        <f t="shared" si="1001"/>
        <v/>
      </c>
      <c r="KE183" s="44"/>
      <c r="KF183" s="87" t="str">
        <f t="shared" si="1002"/>
        <v/>
      </c>
      <c r="KG183" s="43"/>
      <c r="KH183" s="43" t="str">
        <f t="shared" si="1003"/>
        <v/>
      </c>
      <c r="KI183" s="43"/>
      <c r="KJ183" s="53" t="str">
        <f t="shared" si="1004"/>
        <v/>
      </c>
      <c r="KK183" s="47" t="str">
        <f t="shared" si="1005"/>
        <v/>
      </c>
      <c r="KL183" s="44" t="str">
        <f t="shared" si="1006"/>
        <v/>
      </c>
      <c r="KM183" s="89" t="str">
        <f t="shared" si="1007"/>
        <v/>
      </c>
      <c r="KN183" s="35"/>
      <c r="KO183" s="27"/>
      <c r="KP183" s="51" t="str">
        <f>IF($A156="","",$A156)</f>
        <v/>
      </c>
      <c r="KQ183" s="44"/>
      <c r="KR183" s="43" t="str">
        <f t="shared" si="1008"/>
        <v/>
      </c>
      <c r="KS183" s="44"/>
      <c r="KT183" s="87" t="str">
        <f t="shared" si="1009"/>
        <v/>
      </c>
      <c r="KU183" s="43"/>
      <c r="KV183" s="43" t="str">
        <f t="shared" si="1010"/>
        <v/>
      </c>
      <c r="KW183" s="43"/>
      <c r="KX183" s="53" t="str">
        <f t="shared" si="1011"/>
        <v/>
      </c>
      <c r="KY183" s="47" t="str">
        <f t="shared" si="1012"/>
        <v/>
      </c>
      <c r="KZ183" s="44" t="str">
        <f t="shared" si="1013"/>
        <v/>
      </c>
      <c r="LA183" s="89" t="str">
        <f t="shared" si="1014"/>
        <v/>
      </c>
      <c r="LB183" s="35"/>
      <c r="LC183" s="27"/>
      <c r="LD183" s="51" t="str">
        <f>IF($A159="","",$A159)</f>
        <v/>
      </c>
      <c r="LE183" s="43"/>
      <c r="LF183" s="93" t="str">
        <f>IF(LE183="","",LE183-LE180)</f>
        <v/>
      </c>
      <c r="LG183" s="43"/>
      <c r="LH183" s="43" t="str">
        <f t="shared" si="905"/>
        <v/>
      </c>
      <c r="LI183" s="43"/>
      <c r="LJ183" s="87" t="str">
        <f t="shared" si="906"/>
        <v/>
      </c>
      <c r="LK183" s="43"/>
      <c r="LL183" s="64" t="str">
        <f>IF(LE183="","",LL180)</f>
        <v/>
      </c>
      <c r="LM183" s="47" t="str">
        <f>IF(LF183="","",LM180)</f>
        <v/>
      </c>
      <c r="LN183" s="87" t="str">
        <f t="shared" si="907"/>
        <v/>
      </c>
      <c r="LO183" s="54"/>
      <c r="LP183" s="35"/>
      <c r="LQ183" s="27"/>
      <c r="LR183" s="46"/>
      <c r="LS183" s="67"/>
      <c r="LT183" s="44" t="str">
        <f t="shared" si="933"/>
        <v/>
      </c>
      <c r="LU183" s="44"/>
      <c r="LV183" s="44"/>
      <c r="LW183" s="44"/>
      <c r="LX183" s="44" t="str">
        <f t="shared" si="934"/>
        <v/>
      </c>
      <c r="LY183" s="44"/>
      <c r="LZ183" s="44"/>
      <c r="MA183" s="44"/>
      <c r="MB183" s="44" t="str">
        <f t="shared" si="893"/>
        <v/>
      </c>
      <c r="MC183" s="45" t="str">
        <f t="shared" si="894"/>
        <v/>
      </c>
      <c r="MD183" s="35"/>
      <c r="ME183" s="27"/>
      <c r="MF183" s="46"/>
      <c r="MG183" s="67"/>
      <c r="MH183" s="44" t="str">
        <f t="shared" si="935"/>
        <v/>
      </c>
      <c r="MI183" s="44"/>
      <c r="MJ183" s="44"/>
      <c r="MK183" s="44"/>
      <c r="ML183" s="44" t="str">
        <f t="shared" si="936"/>
        <v/>
      </c>
      <c r="MM183" s="44"/>
      <c r="MN183" s="44"/>
      <c r="MO183" s="44"/>
      <c r="MP183" s="44" t="str">
        <f t="shared" si="895"/>
        <v/>
      </c>
      <c r="MQ183" s="45" t="str">
        <f t="shared" si="896"/>
        <v/>
      </c>
      <c r="MR183" s="35"/>
      <c r="MS183" s="27"/>
      <c r="MT183" s="46"/>
      <c r="MU183" s="67"/>
      <c r="MV183" s="44" t="str">
        <f t="shared" si="937"/>
        <v/>
      </c>
      <c r="MW183" s="44"/>
      <c r="MX183" s="44"/>
      <c r="MY183" s="44"/>
      <c r="MZ183" s="44" t="str">
        <f t="shared" si="938"/>
        <v/>
      </c>
      <c r="NA183" s="44"/>
      <c r="NB183" s="44"/>
      <c r="NC183" s="44"/>
      <c r="ND183" s="44" t="str">
        <f t="shared" si="897"/>
        <v/>
      </c>
      <c r="NE183" s="45" t="str">
        <f t="shared" si="898"/>
        <v/>
      </c>
      <c r="NF183" s="35"/>
      <c r="NG183" s="27"/>
      <c r="NH183" s="46"/>
      <c r="NI183" s="67"/>
      <c r="NJ183" s="44" t="str">
        <f t="shared" si="939"/>
        <v/>
      </c>
      <c r="NK183" s="44"/>
      <c r="NL183" s="44"/>
      <c r="NM183" s="44"/>
      <c r="NN183" s="44" t="str">
        <f t="shared" si="940"/>
        <v/>
      </c>
      <c r="NO183" s="44"/>
      <c r="NP183" s="44"/>
      <c r="NQ183" s="44"/>
      <c r="NR183" s="44" t="str">
        <f t="shared" si="899"/>
        <v/>
      </c>
      <c r="NS183" s="45" t="str">
        <f t="shared" si="900"/>
        <v/>
      </c>
      <c r="NT183" s="35"/>
    </row>
    <row r="184" spans="1:384" x14ac:dyDescent="0.2">
      <c r="A184" s="38"/>
      <c r="B184" s="39"/>
      <c r="C184" s="40"/>
      <c r="D184" s="40"/>
      <c r="E184" s="41"/>
      <c r="F184" s="41"/>
      <c r="G184" s="40"/>
      <c r="H184" s="42"/>
      <c r="I184" s="44"/>
      <c r="J184" s="44" t="str">
        <f t="shared" si="908"/>
        <v/>
      </c>
      <c r="K184" s="44"/>
      <c r="L184" s="44"/>
      <c r="M184" s="44"/>
      <c r="N184" s="44" t="str">
        <f t="shared" si="909"/>
        <v/>
      </c>
      <c r="O184" s="44"/>
      <c r="P184" s="44"/>
      <c r="Q184" s="44"/>
      <c r="R184" s="44" t="str">
        <f t="shared" si="869"/>
        <v/>
      </c>
      <c r="S184" s="45" t="str">
        <f t="shared" si="870"/>
        <v/>
      </c>
      <c r="T184" s="35"/>
      <c r="U184" s="27"/>
      <c r="V184" s="46"/>
      <c r="W184" s="67"/>
      <c r="X184" s="44" t="str">
        <f t="shared" si="910"/>
        <v/>
      </c>
      <c r="Y184" s="44"/>
      <c r="Z184" s="44"/>
      <c r="AA184" s="44"/>
      <c r="AB184" s="44" t="str">
        <f t="shared" si="911"/>
        <v/>
      </c>
      <c r="AC184" s="44"/>
      <c r="AD184" s="44"/>
      <c r="AE184" s="44"/>
      <c r="AF184" s="44" t="str">
        <f t="shared" si="871"/>
        <v/>
      </c>
      <c r="AG184" s="45" t="str">
        <f t="shared" si="872"/>
        <v/>
      </c>
      <c r="AH184" s="35"/>
      <c r="AI184" s="27"/>
      <c r="AJ184" s="46"/>
      <c r="AK184" s="44"/>
      <c r="AL184" s="44" t="str">
        <f t="shared" si="912"/>
        <v/>
      </c>
      <c r="AM184" s="44"/>
      <c r="AN184" s="44" t="str">
        <f t="shared" si="913"/>
        <v/>
      </c>
      <c r="AO184" s="44"/>
      <c r="AP184" s="44" t="str">
        <f t="shared" si="914"/>
        <v/>
      </c>
      <c r="AQ184" s="44"/>
      <c r="AR184" s="44"/>
      <c r="AS184" s="44"/>
      <c r="AT184" s="44" t="str">
        <f t="shared" si="873"/>
        <v/>
      </c>
      <c r="AU184" s="45" t="str">
        <f t="shared" si="874"/>
        <v/>
      </c>
      <c r="AV184" s="35"/>
      <c r="AW184" s="27"/>
      <c r="AX184" s="46"/>
      <c r="AY184" s="44"/>
      <c r="AZ184" s="44" t="str">
        <f t="shared" si="915"/>
        <v/>
      </c>
      <c r="BA184" s="44"/>
      <c r="BB184" s="44" t="str">
        <f t="shared" si="916"/>
        <v/>
      </c>
      <c r="BC184" s="44"/>
      <c r="BD184" s="44" t="str">
        <f t="shared" si="917"/>
        <v/>
      </c>
      <c r="BE184" s="44"/>
      <c r="BF184" s="44"/>
      <c r="BG184" s="44"/>
      <c r="BH184" s="44" t="str">
        <f t="shared" si="875"/>
        <v/>
      </c>
      <c r="BI184" s="45" t="str">
        <f t="shared" si="876"/>
        <v/>
      </c>
      <c r="BJ184" s="35"/>
      <c r="BK184" s="50"/>
      <c r="BL184" s="46"/>
      <c r="BM184" s="43"/>
      <c r="BN184" s="44" t="str">
        <f t="shared" si="941"/>
        <v/>
      </c>
      <c r="BO184" s="43"/>
      <c r="BP184" s="44" t="str">
        <f t="shared" si="942"/>
        <v/>
      </c>
      <c r="BQ184" s="44"/>
      <c r="BR184" s="44" t="str">
        <f t="shared" si="943"/>
        <v/>
      </c>
      <c r="BS184" s="43"/>
      <c r="BT184" s="60" t="str">
        <f t="shared" si="944"/>
        <v/>
      </c>
      <c r="BU184" s="67" t="str">
        <f t="shared" si="945"/>
        <v/>
      </c>
      <c r="BV184" s="43" t="str">
        <f t="shared" si="946"/>
        <v/>
      </c>
      <c r="BW184" s="45" t="str">
        <f t="shared" si="947"/>
        <v/>
      </c>
      <c r="BX184" s="35"/>
      <c r="BY184" s="27"/>
      <c r="BZ184" s="46"/>
      <c r="CA184" s="43"/>
      <c r="CB184" s="44" t="str">
        <f t="shared" si="948"/>
        <v/>
      </c>
      <c r="CC184" s="43"/>
      <c r="CD184" s="44" t="str">
        <f t="shared" si="949"/>
        <v/>
      </c>
      <c r="CE184" s="44"/>
      <c r="CF184" s="44" t="str">
        <f t="shared" si="950"/>
        <v/>
      </c>
      <c r="CG184" s="43"/>
      <c r="CH184" s="60" t="str">
        <f t="shared" si="951"/>
        <v/>
      </c>
      <c r="CI184" s="67" t="str">
        <f t="shared" si="952"/>
        <v/>
      </c>
      <c r="CJ184" s="43" t="str">
        <f t="shared" si="953"/>
        <v/>
      </c>
      <c r="CK184" s="45" t="str">
        <f t="shared" si="954"/>
        <v/>
      </c>
      <c r="CL184" s="35"/>
      <c r="CM184" s="27"/>
      <c r="CN184" s="46"/>
      <c r="CO184" s="43"/>
      <c r="CP184" s="44" t="str">
        <f t="shared" si="955"/>
        <v/>
      </c>
      <c r="CQ184" s="43"/>
      <c r="CR184" s="44" t="str">
        <f t="shared" si="956"/>
        <v/>
      </c>
      <c r="CS184" s="44"/>
      <c r="CT184" s="44" t="str">
        <f t="shared" si="957"/>
        <v/>
      </c>
      <c r="CU184" s="43"/>
      <c r="CV184" s="60" t="str">
        <f t="shared" si="958"/>
        <v/>
      </c>
      <c r="CW184" s="67" t="str">
        <f t="shared" si="959"/>
        <v/>
      </c>
      <c r="CX184" s="43" t="str">
        <f t="shared" si="960"/>
        <v/>
      </c>
      <c r="CY184" s="45" t="str">
        <f t="shared" si="961"/>
        <v/>
      </c>
      <c r="CZ184" s="35"/>
      <c r="DA184" s="58"/>
      <c r="DB184" s="46"/>
      <c r="DC184" s="43"/>
      <c r="DD184" s="44" t="str">
        <f t="shared" si="962"/>
        <v/>
      </c>
      <c r="DE184" s="43"/>
      <c r="DF184" s="44" t="str">
        <f t="shared" si="963"/>
        <v/>
      </c>
      <c r="DG184" s="44"/>
      <c r="DH184" s="44" t="str">
        <f t="shared" si="964"/>
        <v/>
      </c>
      <c r="DI184" s="43"/>
      <c r="DJ184" s="60" t="str">
        <f t="shared" si="965"/>
        <v/>
      </c>
      <c r="DK184" s="67" t="str">
        <f t="shared" si="966"/>
        <v/>
      </c>
      <c r="DL184" s="43" t="str">
        <f t="shared" si="967"/>
        <v/>
      </c>
      <c r="DM184" s="45" t="str">
        <f t="shared" si="968"/>
        <v/>
      </c>
      <c r="DN184" s="35"/>
      <c r="DO184" s="27"/>
      <c r="DP184" s="46"/>
      <c r="DQ184" s="43"/>
      <c r="DR184" s="44" t="str">
        <f t="shared" si="969"/>
        <v/>
      </c>
      <c r="DS184" s="43"/>
      <c r="DT184" s="44" t="str">
        <f t="shared" si="970"/>
        <v/>
      </c>
      <c r="DU184" s="44"/>
      <c r="DV184" s="44" t="str">
        <f t="shared" si="971"/>
        <v/>
      </c>
      <c r="DW184" s="43"/>
      <c r="DX184" s="60" t="str">
        <f t="shared" si="972"/>
        <v/>
      </c>
      <c r="DY184" s="67" t="str">
        <f t="shared" si="973"/>
        <v/>
      </c>
      <c r="DZ184" s="43" t="str">
        <f t="shared" si="974"/>
        <v/>
      </c>
      <c r="EA184" s="45" t="str">
        <f t="shared" si="975"/>
        <v/>
      </c>
      <c r="EB184" s="35"/>
      <c r="EC184" s="27"/>
      <c r="ED184" s="46"/>
      <c r="EE184" s="67"/>
      <c r="EF184" s="44" t="str">
        <f t="shared" si="918"/>
        <v/>
      </c>
      <c r="EG184" s="44"/>
      <c r="EH184" s="44"/>
      <c r="EI184" s="44"/>
      <c r="EJ184" s="44" t="str">
        <f t="shared" si="919"/>
        <v/>
      </c>
      <c r="EK184" s="44"/>
      <c r="EL184" s="44"/>
      <c r="EM184" s="44"/>
      <c r="EN184" s="44" t="str">
        <f t="shared" si="877"/>
        <v/>
      </c>
      <c r="EO184" s="45" t="str">
        <f t="shared" si="878"/>
        <v/>
      </c>
      <c r="EP184" s="35"/>
      <c r="EQ184" s="27"/>
      <c r="ER184" s="46"/>
      <c r="ES184" s="44"/>
      <c r="ET184" s="44" t="str">
        <f t="shared" si="920"/>
        <v/>
      </c>
      <c r="EU184" s="44"/>
      <c r="EV184" s="44" t="str">
        <f t="shared" si="921"/>
        <v/>
      </c>
      <c r="EW184" s="44"/>
      <c r="EX184" s="44" t="str">
        <f t="shared" si="922"/>
        <v/>
      </c>
      <c r="EY184" s="44"/>
      <c r="EZ184" s="44"/>
      <c r="FA184" s="44"/>
      <c r="FB184" s="44" t="str">
        <f t="shared" si="879"/>
        <v/>
      </c>
      <c r="FC184" s="45" t="str">
        <f t="shared" si="880"/>
        <v/>
      </c>
      <c r="FD184" s="35"/>
      <c r="FF184" s="46"/>
      <c r="FG184" s="67"/>
      <c r="FH184" s="44" t="str">
        <f t="shared" si="923"/>
        <v/>
      </c>
      <c r="FI184" s="44"/>
      <c r="FJ184" s="44"/>
      <c r="FK184" s="44"/>
      <c r="FL184" s="44" t="str">
        <f t="shared" si="924"/>
        <v/>
      </c>
      <c r="FM184" s="44"/>
      <c r="FN184" s="44"/>
      <c r="FO184" s="44"/>
      <c r="FP184" s="44" t="str">
        <f t="shared" si="881"/>
        <v/>
      </c>
      <c r="FQ184" s="45" t="str">
        <f t="shared" si="882"/>
        <v/>
      </c>
      <c r="FR184" s="35"/>
      <c r="FT184" s="46"/>
      <c r="FU184" s="67"/>
      <c r="FV184" s="44" t="str">
        <f t="shared" si="925"/>
        <v/>
      </c>
      <c r="FW184" s="44"/>
      <c r="FX184" s="44"/>
      <c r="FY184" s="44"/>
      <c r="FZ184" s="44" t="str">
        <f t="shared" si="926"/>
        <v/>
      </c>
      <c r="GA184" s="44"/>
      <c r="GB184" s="44"/>
      <c r="GC184" s="44"/>
      <c r="GD184" s="44" t="str">
        <f t="shared" si="883"/>
        <v/>
      </c>
      <c r="GE184" s="45" t="str">
        <f t="shared" si="884"/>
        <v/>
      </c>
      <c r="GF184" s="35"/>
      <c r="GH184" s="46"/>
      <c r="GI184" s="67"/>
      <c r="GJ184" s="44" t="str">
        <f t="shared" si="927"/>
        <v/>
      </c>
      <c r="GK184" s="44"/>
      <c r="GL184" s="44"/>
      <c r="GM184" s="44"/>
      <c r="GN184" s="44" t="str">
        <f t="shared" si="928"/>
        <v/>
      </c>
      <c r="GO184" s="44"/>
      <c r="GP184" s="44"/>
      <c r="GQ184" s="44"/>
      <c r="GR184" s="44" t="str">
        <f t="shared" si="885"/>
        <v/>
      </c>
      <c r="GS184" s="45" t="str">
        <f t="shared" si="886"/>
        <v/>
      </c>
      <c r="GT184" s="35"/>
      <c r="GU184" s="27"/>
      <c r="GV184" s="46"/>
      <c r="GW184" s="67"/>
      <c r="GX184" s="44" t="str">
        <f t="shared" si="929"/>
        <v/>
      </c>
      <c r="GY184" s="44"/>
      <c r="GZ184" s="44"/>
      <c r="HA184" s="44"/>
      <c r="HB184" s="44" t="str">
        <f t="shared" si="930"/>
        <v/>
      </c>
      <c r="HC184" s="44"/>
      <c r="HD184" s="44"/>
      <c r="HE184" s="44"/>
      <c r="HF184" s="44" t="str">
        <f t="shared" si="887"/>
        <v/>
      </c>
      <c r="HG184" s="45" t="str">
        <f t="shared" si="888"/>
        <v/>
      </c>
      <c r="HH184" s="35"/>
      <c r="HJ184" s="46"/>
      <c r="HK184" s="67"/>
      <c r="HL184" s="44" t="str">
        <f t="shared" si="931"/>
        <v/>
      </c>
      <c r="HM184" s="44"/>
      <c r="HN184" s="44"/>
      <c r="HO184" s="44"/>
      <c r="HP184" s="44" t="str">
        <f t="shared" si="932"/>
        <v/>
      </c>
      <c r="HQ184" s="44"/>
      <c r="HR184" s="44"/>
      <c r="HS184" s="44"/>
      <c r="HT184" s="44" t="str">
        <f t="shared" si="889"/>
        <v/>
      </c>
      <c r="HU184" s="45" t="str">
        <f t="shared" si="890"/>
        <v/>
      </c>
      <c r="HV184" s="35"/>
      <c r="HW184" s="61"/>
      <c r="HX184" s="46"/>
      <c r="HY184" s="43"/>
      <c r="HZ184" s="44" t="str">
        <f t="shared" si="976"/>
        <v/>
      </c>
      <c r="IA184" s="43"/>
      <c r="IB184" s="44" t="str">
        <f t="shared" si="977"/>
        <v/>
      </c>
      <c r="IC184" s="44"/>
      <c r="ID184" s="44" t="str">
        <f t="shared" si="978"/>
        <v/>
      </c>
      <c r="IE184" s="43"/>
      <c r="IF184" s="60" t="str">
        <f>IF(HY184="","",IF180)</f>
        <v/>
      </c>
      <c r="IG184" s="67" t="str">
        <f>IF(HY183="","",IG180)</f>
        <v/>
      </c>
      <c r="IH184" s="43" t="str">
        <f t="shared" si="979"/>
        <v/>
      </c>
      <c r="II184" s="45" t="str">
        <f>IF(ID184="","",IH184/(HZ184*100))</f>
        <v/>
      </c>
      <c r="IJ184" s="35"/>
      <c r="IL184" s="46"/>
      <c r="IM184" s="43"/>
      <c r="IN184" s="44" t="str">
        <f t="shared" si="980"/>
        <v/>
      </c>
      <c r="IO184" s="43"/>
      <c r="IP184" s="44" t="str">
        <f t="shared" si="981"/>
        <v/>
      </c>
      <c r="IQ184" s="44"/>
      <c r="IR184" s="44" t="str">
        <f t="shared" si="982"/>
        <v/>
      </c>
      <c r="IS184" s="43"/>
      <c r="IT184" s="60" t="str">
        <f t="shared" si="983"/>
        <v/>
      </c>
      <c r="IU184" s="67" t="str">
        <f t="shared" si="984"/>
        <v/>
      </c>
      <c r="IV184" s="43" t="str">
        <f t="shared" si="985"/>
        <v/>
      </c>
      <c r="IW184" s="45" t="str">
        <f t="shared" si="986"/>
        <v/>
      </c>
      <c r="IX184" s="35"/>
      <c r="IY184" s="33"/>
      <c r="IZ184" s="46"/>
      <c r="JA184" s="43"/>
      <c r="JB184" s="44" t="str">
        <f t="shared" si="987"/>
        <v/>
      </c>
      <c r="JC184" s="43"/>
      <c r="JD184" s="44" t="str">
        <f t="shared" si="988"/>
        <v/>
      </c>
      <c r="JE184" s="44"/>
      <c r="JF184" s="44" t="str">
        <f t="shared" si="989"/>
        <v/>
      </c>
      <c r="JG184" s="43"/>
      <c r="JH184" s="60" t="str">
        <f t="shared" si="990"/>
        <v/>
      </c>
      <c r="JI184" s="67" t="str">
        <f t="shared" si="991"/>
        <v/>
      </c>
      <c r="JJ184" s="43" t="str">
        <f t="shared" si="992"/>
        <v/>
      </c>
      <c r="JK184" s="45" t="str">
        <f t="shared" si="993"/>
        <v/>
      </c>
      <c r="JL184" s="35"/>
      <c r="JM184" s="27"/>
      <c r="JN184" s="46"/>
      <c r="JO184" s="43"/>
      <c r="JP184" s="44" t="str">
        <f t="shared" si="994"/>
        <v/>
      </c>
      <c r="JQ184" s="43"/>
      <c r="JR184" s="44" t="str">
        <f t="shared" si="995"/>
        <v/>
      </c>
      <c r="JS184" s="44"/>
      <c r="JT184" s="44" t="str">
        <f t="shared" si="996"/>
        <v/>
      </c>
      <c r="JU184" s="43"/>
      <c r="JV184" s="60" t="str">
        <f t="shared" si="997"/>
        <v/>
      </c>
      <c r="JW184" s="67" t="str">
        <f t="shared" si="998"/>
        <v/>
      </c>
      <c r="JX184" s="43" t="str">
        <f t="shared" si="999"/>
        <v/>
      </c>
      <c r="JY184" s="45" t="str">
        <f t="shared" si="1000"/>
        <v/>
      </c>
      <c r="JZ184" s="35"/>
      <c r="KA184" s="61"/>
      <c r="KB184" s="46"/>
      <c r="KC184" s="43"/>
      <c r="KD184" s="44" t="str">
        <f t="shared" si="1001"/>
        <v/>
      </c>
      <c r="KE184" s="43"/>
      <c r="KF184" s="44" t="str">
        <f t="shared" si="1002"/>
        <v/>
      </c>
      <c r="KG184" s="44"/>
      <c r="KH184" s="44" t="str">
        <f t="shared" si="1003"/>
        <v/>
      </c>
      <c r="KI184" s="43"/>
      <c r="KJ184" s="60" t="str">
        <f t="shared" si="1004"/>
        <v/>
      </c>
      <c r="KK184" s="67" t="str">
        <f t="shared" si="1005"/>
        <v/>
      </c>
      <c r="KL184" s="43" t="str">
        <f t="shared" si="1006"/>
        <v/>
      </c>
      <c r="KM184" s="45" t="str">
        <f t="shared" si="1007"/>
        <v/>
      </c>
      <c r="KN184" s="35"/>
      <c r="KO184" s="27"/>
      <c r="KP184" s="46"/>
      <c r="KQ184" s="43"/>
      <c r="KR184" s="44" t="str">
        <f t="shared" si="1008"/>
        <v/>
      </c>
      <c r="KS184" s="43"/>
      <c r="KT184" s="44" t="str">
        <f t="shared" si="1009"/>
        <v/>
      </c>
      <c r="KU184" s="44"/>
      <c r="KV184" s="44" t="str">
        <f t="shared" si="1010"/>
        <v/>
      </c>
      <c r="KW184" s="43"/>
      <c r="KX184" s="60" t="str">
        <f t="shared" si="1011"/>
        <v/>
      </c>
      <c r="KY184" s="67" t="str">
        <f t="shared" si="1012"/>
        <v/>
      </c>
      <c r="KZ184" s="43" t="str">
        <f t="shared" si="1013"/>
        <v/>
      </c>
      <c r="LA184" s="45" t="str">
        <f t="shared" si="1014"/>
        <v/>
      </c>
      <c r="LB184" s="35"/>
      <c r="LC184" s="27"/>
      <c r="LD184" s="46"/>
      <c r="LE184" s="44"/>
      <c r="LF184" s="44"/>
      <c r="LG184" s="44"/>
      <c r="LH184" s="44" t="str">
        <f t="shared" si="905"/>
        <v/>
      </c>
      <c r="LI184" s="44"/>
      <c r="LJ184" s="44" t="str">
        <f t="shared" si="906"/>
        <v/>
      </c>
      <c r="LK184" s="44"/>
      <c r="LL184" s="72" t="str">
        <f>IF(LE183="","",LL181)</f>
        <v/>
      </c>
      <c r="LM184" s="67" t="str">
        <f>IF(LF183="","",LM181)</f>
        <v/>
      </c>
      <c r="LN184" s="44" t="str">
        <f t="shared" si="907"/>
        <v/>
      </c>
      <c r="LO184" s="45"/>
      <c r="LP184" s="35"/>
      <c r="LQ184" s="27"/>
      <c r="LR184" s="46"/>
      <c r="LS184" s="67"/>
      <c r="LT184" s="44" t="str">
        <f t="shared" si="933"/>
        <v/>
      </c>
      <c r="LU184" s="44"/>
      <c r="LV184" s="44"/>
      <c r="LW184" s="44"/>
      <c r="LX184" s="44" t="str">
        <f t="shared" si="934"/>
        <v/>
      </c>
      <c r="LY184" s="44"/>
      <c r="LZ184" s="44"/>
      <c r="MA184" s="44"/>
      <c r="MB184" s="44" t="str">
        <f t="shared" si="893"/>
        <v/>
      </c>
      <c r="MC184" s="45" t="str">
        <f t="shared" si="894"/>
        <v/>
      </c>
      <c r="MD184" s="35"/>
      <c r="ME184" s="27"/>
      <c r="MF184" s="46"/>
      <c r="MG184" s="67"/>
      <c r="MH184" s="44" t="str">
        <f t="shared" si="935"/>
        <v/>
      </c>
      <c r="MI184" s="44"/>
      <c r="MJ184" s="44"/>
      <c r="MK184" s="44"/>
      <c r="ML184" s="44" t="str">
        <f t="shared" si="936"/>
        <v/>
      </c>
      <c r="MM184" s="44"/>
      <c r="MN184" s="44"/>
      <c r="MO184" s="44"/>
      <c r="MP184" s="44" t="str">
        <f t="shared" si="895"/>
        <v/>
      </c>
      <c r="MQ184" s="45" t="str">
        <f t="shared" si="896"/>
        <v/>
      </c>
      <c r="MR184" s="35"/>
      <c r="MS184" s="27"/>
      <c r="MT184" s="46"/>
      <c r="MU184" s="67"/>
      <c r="MV184" s="44" t="str">
        <f t="shared" si="937"/>
        <v/>
      </c>
      <c r="MW184" s="44"/>
      <c r="MX184" s="44"/>
      <c r="MY184" s="44"/>
      <c r="MZ184" s="44" t="str">
        <f t="shared" si="938"/>
        <v/>
      </c>
      <c r="NA184" s="44"/>
      <c r="NB184" s="44"/>
      <c r="NC184" s="44"/>
      <c r="ND184" s="44" t="str">
        <f t="shared" si="897"/>
        <v/>
      </c>
      <c r="NE184" s="45" t="str">
        <f t="shared" si="898"/>
        <v/>
      </c>
      <c r="NF184" s="35"/>
      <c r="NG184" s="27"/>
      <c r="NH184" s="46"/>
      <c r="NI184" s="67"/>
      <c r="NJ184" s="44" t="str">
        <f t="shared" si="939"/>
        <v/>
      </c>
      <c r="NK184" s="44"/>
      <c r="NL184" s="44"/>
      <c r="NM184" s="44"/>
      <c r="NN184" s="44" t="str">
        <f t="shared" si="940"/>
        <v/>
      </c>
      <c r="NO184" s="44"/>
      <c r="NP184" s="44"/>
      <c r="NQ184" s="44"/>
      <c r="NR184" s="44" t="str">
        <f t="shared" si="899"/>
        <v/>
      </c>
      <c r="NS184" s="45" t="str">
        <f t="shared" si="900"/>
        <v/>
      </c>
      <c r="NT184" s="35"/>
    </row>
    <row r="185" spans="1:384" ht="15" customHeight="1" thickBot="1" x14ac:dyDescent="0.25">
      <c r="A185" s="38"/>
      <c r="B185" s="39"/>
      <c r="C185" s="40"/>
      <c r="D185" s="40"/>
      <c r="E185" s="41"/>
      <c r="F185" s="41"/>
      <c r="G185" s="40"/>
      <c r="H185" s="42"/>
      <c r="I185" s="44"/>
      <c r="J185" s="44" t="str">
        <f t="shared" si="908"/>
        <v/>
      </c>
      <c r="K185" s="44"/>
      <c r="L185" s="44"/>
      <c r="M185" s="44"/>
      <c r="N185" s="44" t="str">
        <f t="shared" si="909"/>
        <v/>
      </c>
      <c r="O185" s="44"/>
      <c r="P185" s="44"/>
      <c r="Q185" s="44"/>
      <c r="R185" s="44" t="str">
        <f t="shared" si="869"/>
        <v/>
      </c>
      <c r="S185" s="45" t="str">
        <f t="shared" si="870"/>
        <v/>
      </c>
      <c r="T185" s="35"/>
      <c r="U185" s="27"/>
      <c r="V185" s="46"/>
      <c r="W185" s="67"/>
      <c r="X185" s="44" t="str">
        <f t="shared" si="910"/>
        <v/>
      </c>
      <c r="Y185" s="44"/>
      <c r="Z185" s="44"/>
      <c r="AA185" s="44"/>
      <c r="AB185" s="44" t="str">
        <f t="shared" si="911"/>
        <v/>
      </c>
      <c r="AC185" s="44"/>
      <c r="AD185" s="44"/>
      <c r="AE185" s="44"/>
      <c r="AF185" s="44" t="str">
        <f t="shared" si="871"/>
        <v/>
      </c>
      <c r="AG185" s="45" t="str">
        <f t="shared" si="872"/>
        <v/>
      </c>
      <c r="AH185" s="35"/>
      <c r="AI185" s="27"/>
      <c r="AJ185" s="46"/>
      <c r="AK185" s="44"/>
      <c r="AL185" s="44" t="str">
        <f t="shared" si="912"/>
        <v/>
      </c>
      <c r="AM185" s="44"/>
      <c r="AN185" s="44" t="str">
        <f t="shared" si="913"/>
        <v/>
      </c>
      <c r="AO185" s="44"/>
      <c r="AP185" s="44" t="str">
        <f t="shared" si="914"/>
        <v/>
      </c>
      <c r="AQ185" s="44"/>
      <c r="AR185" s="44"/>
      <c r="AS185" s="44"/>
      <c r="AT185" s="44" t="str">
        <f t="shared" si="873"/>
        <v/>
      </c>
      <c r="AU185" s="45" t="str">
        <f t="shared" si="874"/>
        <v/>
      </c>
      <c r="AV185" s="35"/>
      <c r="AW185" s="27"/>
      <c r="AX185" s="46"/>
      <c r="AY185" s="44"/>
      <c r="AZ185" s="44" t="str">
        <f t="shared" si="915"/>
        <v/>
      </c>
      <c r="BA185" s="44"/>
      <c r="BB185" s="44" t="str">
        <f t="shared" si="916"/>
        <v/>
      </c>
      <c r="BC185" s="44"/>
      <c r="BD185" s="44" t="str">
        <f t="shared" si="917"/>
        <v/>
      </c>
      <c r="BE185" s="44"/>
      <c r="BF185" s="44"/>
      <c r="BG185" s="44"/>
      <c r="BH185" s="44" t="str">
        <f t="shared" si="875"/>
        <v/>
      </c>
      <c r="BI185" s="45" t="str">
        <f t="shared" si="876"/>
        <v/>
      </c>
      <c r="BJ185" s="35"/>
      <c r="BK185" s="50"/>
      <c r="BL185" s="46"/>
      <c r="BM185" s="44"/>
      <c r="BN185" s="44" t="str">
        <f t="shared" si="941"/>
        <v/>
      </c>
      <c r="BO185" s="44"/>
      <c r="BP185" s="44" t="str">
        <f t="shared" si="942"/>
        <v/>
      </c>
      <c r="BQ185" s="44"/>
      <c r="BR185" s="44" t="str">
        <f t="shared" si="943"/>
        <v/>
      </c>
      <c r="BS185" s="25"/>
      <c r="BT185" s="60" t="str">
        <f t="shared" si="944"/>
        <v/>
      </c>
      <c r="BU185" s="67" t="str">
        <f t="shared" si="945"/>
        <v/>
      </c>
      <c r="BV185" s="44" t="str">
        <f t="shared" si="946"/>
        <v/>
      </c>
      <c r="BW185" s="45" t="str">
        <f t="shared" si="947"/>
        <v/>
      </c>
      <c r="BX185" s="35"/>
      <c r="BY185" s="27"/>
      <c r="BZ185" s="46"/>
      <c r="CA185" s="44"/>
      <c r="CB185" s="44" t="str">
        <f t="shared" si="948"/>
        <v/>
      </c>
      <c r="CC185" s="44"/>
      <c r="CD185" s="44" t="str">
        <f t="shared" si="949"/>
        <v/>
      </c>
      <c r="CE185" s="44"/>
      <c r="CF185" s="44" t="str">
        <f t="shared" si="950"/>
        <v/>
      </c>
      <c r="CG185" s="25"/>
      <c r="CH185" s="60" t="str">
        <f t="shared" si="951"/>
        <v/>
      </c>
      <c r="CI185" s="67" t="str">
        <f t="shared" si="952"/>
        <v/>
      </c>
      <c r="CJ185" s="44" t="str">
        <f t="shared" si="953"/>
        <v/>
      </c>
      <c r="CK185" s="45" t="str">
        <f t="shared" si="954"/>
        <v/>
      </c>
      <c r="CL185" s="35"/>
      <c r="CM185" s="27"/>
      <c r="CN185" s="46"/>
      <c r="CO185" s="44"/>
      <c r="CP185" s="44" t="str">
        <f t="shared" si="955"/>
        <v/>
      </c>
      <c r="CQ185" s="44"/>
      <c r="CR185" s="44" t="str">
        <f t="shared" si="956"/>
        <v/>
      </c>
      <c r="CS185" s="44"/>
      <c r="CT185" s="44" t="str">
        <f t="shared" si="957"/>
        <v/>
      </c>
      <c r="CU185" s="25"/>
      <c r="CV185" s="60" t="str">
        <f t="shared" si="958"/>
        <v/>
      </c>
      <c r="CW185" s="67" t="str">
        <f t="shared" si="959"/>
        <v/>
      </c>
      <c r="CX185" s="44" t="str">
        <f t="shared" si="960"/>
        <v/>
      </c>
      <c r="CY185" s="45" t="str">
        <f t="shared" si="961"/>
        <v/>
      </c>
      <c r="CZ185" s="35"/>
      <c r="DA185" s="58"/>
      <c r="DB185" s="46"/>
      <c r="DC185" s="44"/>
      <c r="DD185" s="44" t="str">
        <f t="shared" si="962"/>
        <v/>
      </c>
      <c r="DE185" s="44"/>
      <c r="DF185" s="44" t="str">
        <f t="shared" si="963"/>
        <v/>
      </c>
      <c r="DG185" s="44"/>
      <c r="DH185" s="44" t="str">
        <f t="shared" si="964"/>
        <v/>
      </c>
      <c r="DI185" s="25"/>
      <c r="DJ185" s="60" t="str">
        <f t="shared" si="965"/>
        <v/>
      </c>
      <c r="DK185" s="67" t="str">
        <f t="shared" si="966"/>
        <v/>
      </c>
      <c r="DL185" s="44" t="str">
        <f t="shared" si="967"/>
        <v/>
      </c>
      <c r="DM185" s="45" t="str">
        <f t="shared" si="968"/>
        <v/>
      </c>
      <c r="DN185" s="35"/>
      <c r="DO185" s="27"/>
      <c r="DP185" s="46"/>
      <c r="DQ185" s="44"/>
      <c r="DR185" s="44" t="str">
        <f t="shared" si="969"/>
        <v/>
      </c>
      <c r="DS185" s="44"/>
      <c r="DT185" s="44" t="str">
        <f t="shared" si="970"/>
        <v/>
      </c>
      <c r="DU185" s="44"/>
      <c r="DV185" s="44" t="str">
        <f t="shared" si="971"/>
        <v/>
      </c>
      <c r="DW185" s="25"/>
      <c r="DX185" s="60" t="str">
        <f t="shared" si="972"/>
        <v/>
      </c>
      <c r="DY185" s="67" t="str">
        <f t="shared" si="973"/>
        <v/>
      </c>
      <c r="DZ185" s="44" t="str">
        <f t="shared" si="974"/>
        <v/>
      </c>
      <c r="EA185" s="45" t="str">
        <f t="shared" si="975"/>
        <v/>
      </c>
      <c r="EB185" s="35"/>
      <c r="EC185" s="27"/>
      <c r="ED185" s="46"/>
      <c r="EE185" s="67"/>
      <c r="EF185" s="44" t="str">
        <f t="shared" si="918"/>
        <v/>
      </c>
      <c r="EG185" s="44"/>
      <c r="EH185" s="44"/>
      <c r="EI185" s="44"/>
      <c r="EJ185" s="44" t="str">
        <f t="shared" si="919"/>
        <v/>
      </c>
      <c r="EK185" s="44"/>
      <c r="EL185" s="44"/>
      <c r="EM185" s="44"/>
      <c r="EN185" s="44" t="str">
        <f t="shared" si="877"/>
        <v/>
      </c>
      <c r="EO185" s="45" t="str">
        <f t="shared" si="878"/>
        <v/>
      </c>
      <c r="EP185" s="35"/>
      <c r="EQ185" s="27"/>
      <c r="ER185" s="46"/>
      <c r="ES185" s="44"/>
      <c r="ET185" s="44" t="str">
        <f t="shared" si="920"/>
        <v/>
      </c>
      <c r="EU185" s="44"/>
      <c r="EV185" s="44" t="str">
        <f t="shared" si="921"/>
        <v/>
      </c>
      <c r="EW185" s="44"/>
      <c r="EX185" s="44" t="str">
        <f t="shared" si="922"/>
        <v/>
      </c>
      <c r="EY185" s="44"/>
      <c r="EZ185" s="44"/>
      <c r="FA185" s="44"/>
      <c r="FB185" s="44" t="str">
        <f t="shared" si="879"/>
        <v/>
      </c>
      <c r="FC185" s="45" t="str">
        <f t="shared" si="880"/>
        <v/>
      </c>
      <c r="FD185" s="35"/>
      <c r="FF185" s="46"/>
      <c r="FG185" s="67"/>
      <c r="FH185" s="44" t="str">
        <f t="shared" si="923"/>
        <v/>
      </c>
      <c r="FI185" s="44"/>
      <c r="FJ185" s="44"/>
      <c r="FK185" s="44"/>
      <c r="FL185" s="44" t="str">
        <f t="shared" si="924"/>
        <v/>
      </c>
      <c r="FM185" s="44"/>
      <c r="FN185" s="44"/>
      <c r="FO185" s="44"/>
      <c r="FP185" s="44" t="str">
        <f t="shared" si="881"/>
        <v/>
      </c>
      <c r="FQ185" s="45" t="str">
        <f t="shared" si="882"/>
        <v/>
      </c>
      <c r="FR185" s="35"/>
      <c r="FT185" s="46"/>
      <c r="FU185" s="67"/>
      <c r="FV185" s="44" t="str">
        <f t="shared" si="925"/>
        <v/>
      </c>
      <c r="FW185" s="44"/>
      <c r="FX185" s="44"/>
      <c r="FY185" s="44"/>
      <c r="FZ185" s="44" t="str">
        <f t="shared" si="926"/>
        <v/>
      </c>
      <c r="GA185" s="44"/>
      <c r="GB185" s="44"/>
      <c r="GC185" s="44"/>
      <c r="GD185" s="44" t="str">
        <f t="shared" si="883"/>
        <v/>
      </c>
      <c r="GE185" s="45" t="str">
        <f t="shared" si="884"/>
        <v/>
      </c>
      <c r="GF185" s="35"/>
      <c r="GH185" s="46"/>
      <c r="GI185" s="67"/>
      <c r="GJ185" s="44" t="str">
        <f t="shared" si="927"/>
        <v/>
      </c>
      <c r="GK185" s="44"/>
      <c r="GL185" s="44"/>
      <c r="GM185" s="44"/>
      <c r="GN185" s="44" t="str">
        <f t="shared" si="928"/>
        <v/>
      </c>
      <c r="GO185" s="44"/>
      <c r="GP185" s="44"/>
      <c r="GQ185" s="44"/>
      <c r="GR185" s="44" t="str">
        <f t="shared" si="885"/>
        <v/>
      </c>
      <c r="GS185" s="45" t="str">
        <f t="shared" si="886"/>
        <v/>
      </c>
      <c r="GT185" s="35"/>
      <c r="GU185" s="27"/>
      <c r="GV185" s="46"/>
      <c r="GW185" s="67"/>
      <c r="GX185" s="44" t="str">
        <f t="shared" si="929"/>
        <v/>
      </c>
      <c r="GY185" s="44"/>
      <c r="GZ185" s="44"/>
      <c r="HA185" s="44"/>
      <c r="HB185" s="44" t="str">
        <f t="shared" si="930"/>
        <v/>
      </c>
      <c r="HC185" s="44"/>
      <c r="HD185" s="44"/>
      <c r="HE185" s="44"/>
      <c r="HF185" s="44" t="str">
        <f t="shared" si="887"/>
        <v/>
      </c>
      <c r="HG185" s="45" t="str">
        <f t="shared" si="888"/>
        <v/>
      </c>
      <c r="HH185" s="35"/>
      <c r="HJ185" s="46"/>
      <c r="HK185" s="67"/>
      <c r="HL185" s="44" t="str">
        <f t="shared" si="931"/>
        <v/>
      </c>
      <c r="HM185" s="44"/>
      <c r="HN185" s="44"/>
      <c r="HO185" s="44"/>
      <c r="HP185" s="44" t="str">
        <f t="shared" si="932"/>
        <v/>
      </c>
      <c r="HQ185" s="44"/>
      <c r="HR185" s="44"/>
      <c r="HS185" s="44"/>
      <c r="HT185" s="44" t="str">
        <f t="shared" si="889"/>
        <v/>
      </c>
      <c r="HU185" s="45" t="str">
        <f t="shared" si="890"/>
        <v/>
      </c>
      <c r="HV185" s="35"/>
      <c r="HW185" s="61"/>
      <c r="HX185" s="46"/>
      <c r="HY185" s="44"/>
      <c r="HZ185" s="44" t="str">
        <f t="shared" si="976"/>
        <v/>
      </c>
      <c r="IA185" s="44"/>
      <c r="IB185" s="44" t="str">
        <f t="shared" si="977"/>
        <v/>
      </c>
      <c r="IC185" s="44"/>
      <c r="ID185" s="44" t="str">
        <f t="shared" si="978"/>
        <v/>
      </c>
      <c r="IE185" s="25"/>
      <c r="IF185" s="60" t="str">
        <f>IF(HY183="","",IF181)</f>
        <v/>
      </c>
      <c r="IG185" s="67" t="str">
        <f>IF(HY183="","",IG181)</f>
        <v/>
      </c>
      <c r="IH185" s="44" t="str">
        <f t="shared" si="979"/>
        <v/>
      </c>
      <c r="II185" s="45" t="str">
        <f>IF(ID185="","",IH185/(HZ184*100))</f>
        <v/>
      </c>
      <c r="IJ185" s="35"/>
      <c r="IL185" s="46"/>
      <c r="IM185" s="44"/>
      <c r="IN185" s="44" t="str">
        <f t="shared" si="980"/>
        <v/>
      </c>
      <c r="IO185" s="44"/>
      <c r="IP185" s="44" t="str">
        <f t="shared" si="981"/>
        <v/>
      </c>
      <c r="IQ185" s="44"/>
      <c r="IR185" s="44" t="str">
        <f t="shared" si="982"/>
        <v/>
      </c>
      <c r="IS185" s="25"/>
      <c r="IT185" s="60" t="str">
        <f t="shared" si="983"/>
        <v/>
      </c>
      <c r="IU185" s="67" t="str">
        <f t="shared" si="984"/>
        <v/>
      </c>
      <c r="IV185" s="44" t="str">
        <f t="shared" si="985"/>
        <v/>
      </c>
      <c r="IW185" s="45" t="str">
        <f t="shared" si="986"/>
        <v/>
      </c>
      <c r="IX185" s="35"/>
      <c r="IY185" s="33"/>
      <c r="IZ185" s="46"/>
      <c r="JA185" s="44"/>
      <c r="JB185" s="44" t="str">
        <f t="shared" si="987"/>
        <v/>
      </c>
      <c r="JC185" s="44"/>
      <c r="JD185" s="44" t="str">
        <f t="shared" si="988"/>
        <v/>
      </c>
      <c r="JE185" s="44"/>
      <c r="JF185" s="44" t="str">
        <f t="shared" si="989"/>
        <v/>
      </c>
      <c r="JG185" s="25"/>
      <c r="JH185" s="60" t="str">
        <f t="shared" si="990"/>
        <v/>
      </c>
      <c r="JI185" s="67" t="str">
        <f t="shared" si="991"/>
        <v/>
      </c>
      <c r="JJ185" s="44" t="str">
        <f t="shared" si="992"/>
        <v/>
      </c>
      <c r="JK185" s="45" t="str">
        <f t="shared" si="993"/>
        <v/>
      </c>
      <c r="JL185" s="35"/>
      <c r="JM185" s="27"/>
      <c r="JN185" s="46"/>
      <c r="JO185" s="44"/>
      <c r="JP185" s="44" t="str">
        <f t="shared" si="994"/>
        <v/>
      </c>
      <c r="JQ185" s="44"/>
      <c r="JR185" s="44" t="str">
        <f t="shared" si="995"/>
        <v/>
      </c>
      <c r="JS185" s="44"/>
      <c r="JT185" s="44" t="str">
        <f t="shared" si="996"/>
        <v/>
      </c>
      <c r="JU185" s="25"/>
      <c r="JV185" s="60" t="str">
        <f t="shared" si="997"/>
        <v/>
      </c>
      <c r="JW185" s="67" t="str">
        <f t="shared" si="998"/>
        <v/>
      </c>
      <c r="JX185" s="44" t="str">
        <f t="shared" si="999"/>
        <v/>
      </c>
      <c r="JY185" s="45" t="str">
        <f t="shared" si="1000"/>
        <v/>
      </c>
      <c r="JZ185" s="35"/>
      <c r="KA185" s="61"/>
      <c r="KB185" s="46"/>
      <c r="KC185" s="44"/>
      <c r="KD185" s="44" t="str">
        <f t="shared" si="1001"/>
        <v/>
      </c>
      <c r="KE185" s="44"/>
      <c r="KF185" s="44" t="str">
        <f t="shared" si="1002"/>
        <v/>
      </c>
      <c r="KG185" s="44"/>
      <c r="KH185" s="44" t="str">
        <f t="shared" si="1003"/>
        <v/>
      </c>
      <c r="KI185" s="25"/>
      <c r="KJ185" s="60" t="str">
        <f t="shared" si="1004"/>
        <v/>
      </c>
      <c r="KK185" s="67" t="str">
        <f t="shared" si="1005"/>
        <v/>
      </c>
      <c r="KL185" s="44" t="str">
        <f t="shared" si="1006"/>
        <v/>
      </c>
      <c r="KM185" s="45" t="str">
        <f t="shared" si="1007"/>
        <v/>
      </c>
      <c r="KN185" s="35"/>
      <c r="KO185" s="27"/>
      <c r="KP185" s="46"/>
      <c r="KQ185" s="44"/>
      <c r="KR185" s="44" t="str">
        <f t="shared" si="1008"/>
        <v/>
      </c>
      <c r="KS185" s="44"/>
      <c r="KT185" s="44" t="str">
        <f t="shared" si="1009"/>
        <v/>
      </c>
      <c r="KU185" s="44"/>
      <c r="KV185" s="44" t="str">
        <f t="shared" si="1010"/>
        <v/>
      </c>
      <c r="KW185" s="25"/>
      <c r="KX185" s="60" t="str">
        <f t="shared" si="1011"/>
        <v/>
      </c>
      <c r="KY185" s="67" t="str">
        <f t="shared" si="1012"/>
        <v/>
      </c>
      <c r="KZ185" s="44" t="str">
        <f t="shared" si="1013"/>
        <v/>
      </c>
      <c r="LA185" s="45" t="str">
        <f t="shared" si="1014"/>
        <v/>
      </c>
      <c r="LB185" s="35"/>
      <c r="LC185" s="27"/>
      <c r="LD185" s="74"/>
      <c r="LE185" s="75"/>
      <c r="LF185" s="75"/>
      <c r="LG185" s="75"/>
      <c r="LH185" s="75" t="str">
        <f t="shared" si="905"/>
        <v/>
      </c>
      <c r="LI185" s="75"/>
      <c r="LJ185" s="75" t="str">
        <f t="shared" si="906"/>
        <v/>
      </c>
      <c r="LK185" s="75"/>
      <c r="LL185" s="77" t="str">
        <f>IF(LE183="","",LL182)</f>
        <v/>
      </c>
      <c r="LM185" s="78" t="str">
        <f>IF(LF183="","",LM182)</f>
        <v/>
      </c>
      <c r="LN185" s="75" t="str">
        <f t="shared" si="907"/>
        <v/>
      </c>
      <c r="LO185" s="79"/>
      <c r="LP185" s="35"/>
      <c r="LQ185" s="27"/>
      <c r="LR185" s="46"/>
      <c r="LS185" s="67"/>
      <c r="LT185" s="44" t="str">
        <f t="shared" si="933"/>
        <v/>
      </c>
      <c r="LU185" s="44"/>
      <c r="LV185" s="44"/>
      <c r="LW185" s="44"/>
      <c r="LX185" s="44" t="str">
        <f t="shared" si="934"/>
        <v/>
      </c>
      <c r="LY185" s="44"/>
      <c r="LZ185" s="44"/>
      <c r="MA185" s="44"/>
      <c r="MB185" s="44" t="str">
        <f t="shared" si="893"/>
        <v/>
      </c>
      <c r="MC185" s="45" t="str">
        <f t="shared" si="894"/>
        <v/>
      </c>
      <c r="MD185" s="35"/>
      <c r="ME185" s="27"/>
      <c r="MF185" s="46"/>
      <c r="MG185" s="67"/>
      <c r="MH185" s="44" t="str">
        <f t="shared" si="935"/>
        <v/>
      </c>
      <c r="MI185" s="44"/>
      <c r="MJ185" s="44"/>
      <c r="MK185" s="44"/>
      <c r="ML185" s="44" t="str">
        <f t="shared" si="936"/>
        <v/>
      </c>
      <c r="MM185" s="44"/>
      <c r="MN185" s="44"/>
      <c r="MO185" s="44"/>
      <c r="MP185" s="44" t="str">
        <f t="shared" si="895"/>
        <v/>
      </c>
      <c r="MQ185" s="45" t="str">
        <f t="shared" si="896"/>
        <v/>
      </c>
      <c r="MR185" s="35"/>
      <c r="MS185" s="27"/>
      <c r="MT185" s="46"/>
      <c r="MU185" s="67"/>
      <c r="MV185" s="44" t="str">
        <f t="shared" si="937"/>
        <v/>
      </c>
      <c r="MW185" s="44"/>
      <c r="MX185" s="44"/>
      <c r="MY185" s="44"/>
      <c r="MZ185" s="44" t="str">
        <f t="shared" si="938"/>
        <v/>
      </c>
      <c r="NA185" s="44"/>
      <c r="NB185" s="44"/>
      <c r="NC185" s="44"/>
      <c r="ND185" s="44" t="str">
        <f t="shared" si="897"/>
        <v/>
      </c>
      <c r="NE185" s="45" t="str">
        <f t="shared" si="898"/>
        <v/>
      </c>
      <c r="NF185" s="35"/>
      <c r="NG185" s="27"/>
      <c r="NH185" s="46"/>
      <c r="NI185" s="67"/>
      <c r="NJ185" s="44" t="str">
        <f t="shared" si="939"/>
        <v/>
      </c>
      <c r="NK185" s="44"/>
      <c r="NL185" s="44"/>
      <c r="NM185" s="44"/>
      <c r="NN185" s="44" t="str">
        <f t="shared" si="940"/>
        <v/>
      </c>
      <c r="NO185" s="44"/>
      <c r="NP185" s="44"/>
      <c r="NQ185" s="44"/>
      <c r="NR185" s="44" t="str">
        <f t="shared" si="899"/>
        <v/>
      </c>
      <c r="NS185" s="45" t="str">
        <f t="shared" si="900"/>
        <v/>
      </c>
      <c r="NT185" s="35"/>
    </row>
    <row r="186" spans="1:384" ht="15" customHeight="1" thickTop="1" thickBot="1" x14ac:dyDescent="0.25">
      <c r="A186" s="38"/>
      <c r="B186" s="39"/>
      <c r="C186" s="40"/>
      <c r="D186" s="40"/>
      <c r="E186" s="41"/>
      <c r="F186" s="41"/>
      <c r="G186" s="40"/>
      <c r="H186" s="42"/>
      <c r="I186" s="44"/>
      <c r="J186" s="44" t="str">
        <f t="shared" si="908"/>
        <v/>
      </c>
      <c r="K186" s="44"/>
      <c r="L186" s="44"/>
      <c r="M186" s="44"/>
      <c r="N186" s="44" t="str">
        <f t="shared" si="909"/>
        <v/>
      </c>
      <c r="O186" s="44"/>
      <c r="P186" s="44"/>
      <c r="Q186" s="44"/>
      <c r="R186" s="44" t="str">
        <f t="shared" si="869"/>
        <v/>
      </c>
      <c r="S186" s="45" t="str">
        <f t="shared" si="870"/>
        <v/>
      </c>
      <c r="T186" s="35"/>
      <c r="U186" s="27"/>
      <c r="V186" s="46"/>
      <c r="W186" s="67"/>
      <c r="X186" s="44" t="str">
        <f t="shared" si="910"/>
        <v/>
      </c>
      <c r="Y186" s="44"/>
      <c r="Z186" s="44"/>
      <c r="AA186" s="44"/>
      <c r="AB186" s="44" t="str">
        <f t="shared" si="911"/>
        <v/>
      </c>
      <c r="AC186" s="44"/>
      <c r="AD186" s="44"/>
      <c r="AE186" s="44"/>
      <c r="AF186" s="44" t="str">
        <f t="shared" si="871"/>
        <v/>
      </c>
      <c r="AG186" s="45" t="str">
        <f t="shared" si="872"/>
        <v/>
      </c>
      <c r="AH186" s="35"/>
      <c r="AI186" s="27"/>
      <c r="AJ186" s="46"/>
      <c r="AK186" s="44"/>
      <c r="AL186" s="44" t="str">
        <f t="shared" si="912"/>
        <v/>
      </c>
      <c r="AM186" s="44"/>
      <c r="AN186" s="44" t="str">
        <f t="shared" si="913"/>
        <v/>
      </c>
      <c r="AO186" s="44"/>
      <c r="AP186" s="44" t="str">
        <f t="shared" si="914"/>
        <v/>
      </c>
      <c r="AQ186" s="44"/>
      <c r="AR186" s="44"/>
      <c r="AS186" s="44"/>
      <c r="AT186" s="44" t="str">
        <f t="shared" si="873"/>
        <v/>
      </c>
      <c r="AU186" s="45" t="str">
        <f t="shared" si="874"/>
        <v/>
      </c>
      <c r="AV186" s="35"/>
      <c r="AW186" s="27"/>
      <c r="AX186" s="46"/>
      <c r="AY186" s="44"/>
      <c r="AZ186" s="44" t="str">
        <f t="shared" si="915"/>
        <v/>
      </c>
      <c r="BA186" s="44"/>
      <c r="BB186" s="44" t="str">
        <f t="shared" si="916"/>
        <v/>
      </c>
      <c r="BC186" s="44"/>
      <c r="BD186" s="44" t="str">
        <f t="shared" si="917"/>
        <v/>
      </c>
      <c r="BE186" s="44"/>
      <c r="BF186" s="44"/>
      <c r="BG186" s="44"/>
      <c r="BH186" s="44" t="str">
        <f t="shared" si="875"/>
        <v/>
      </c>
      <c r="BI186" s="45" t="str">
        <f t="shared" si="876"/>
        <v/>
      </c>
      <c r="BJ186" s="35"/>
      <c r="BK186" s="50"/>
      <c r="BL186" s="74"/>
      <c r="BM186" s="75"/>
      <c r="BN186" s="75" t="str">
        <f t="shared" si="941"/>
        <v/>
      </c>
      <c r="BO186" s="75"/>
      <c r="BP186" s="75" t="str">
        <f t="shared" si="942"/>
        <v/>
      </c>
      <c r="BQ186" s="75"/>
      <c r="BR186" s="75" t="str">
        <f t="shared" si="943"/>
        <v/>
      </c>
      <c r="BS186" s="75"/>
      <c r="BT186" s="77" t="str">
        <f t="shared" si="944"/>
        <v/>
      </c>
      <c r="BU186" s="78" t="str">
        <f t="shared" si="945"/>
        <v/>
      </c>
      <c r="BV186" s="75" t="str">
        <f t="shared" si="946"/>
        <v/>
      </c>
      <c r="BW186" s="79" t="str">
        <f t="shared" si="947"/>
        <v/>
      </c>
      <c r="BX186" s="35"/>
      <c r="BY186" s="27"/>
      <c r="BZ186" s="74"/>
      <c r="CA186" s="75"/>
      <c r="CB186" s="75" t="str">
        <f t="shared" si="948"/>
        <v/>
      </c>
      <c r="CC186" s="75"/>
      <c r="CD186" s="75" t="str">
        <f t="shared" si="949"/>
        <v/>
      </c>
      <c r="CE186" s="75"/>
      <c r="CF186" s="75" t="str">
        <f t="shared" si="950"/>
        <v/>
      </c>
      <c r="CG186" s="75"/>
      <c r="CH186" s="77" t="str">
        <f t="shared" si="951"/>
        <v/>
      </c>
      <c r="CI186" s="78" t="str">
        <f t="shared" si="952"/>
        <v/>
      </c>
      <c r="CJ186" s="75" t="str">
        <f t="shared" si="953"/>
        <v/>
      </c>
      <c r="CK186" s="79" t="str">
        <f t="shared" si="954"/>
        <v/>
      </c>
      <c r="CL186" s="35"/>
      <c r="CM186" s="27"/>
      <c r="CN186" s="74"/>
      <c r="CO186" s="75"/>
      <c r="CP186" s="75" t="str">
        <f t="shared" si="955"/>
        <v/>
      </c>
      <c r="CQ186" s="75"/>
      <c r="CR186" s="75" t="str">
        <f t="shared" si="956"/>
        <v/>
      </c>
      <c r="CS186" s="75"/>
      <c r="CT186" s="75" t="str">
        <f t="shared" si="957"/>
        <v/>
      </c>
      <c r="CU186" s="75"/>
      <c r="CV186" s="77" t="str">
        <f t="shared" si="958"/>
        <v/>
      </c>
      <c r="CW186" s="78" t="str">
        <f t="shared" si="959"/>
        <v/>
      </c>
      <c r="CX186" s="75" t="str">
        <f t="shared" si="960"/>
        <v/>
      </c>
      <c r="CY186" s="79" t="str">
        <f t="shared" si="961"/>
        <v/>
      </c>
      <c r="CZ186" s="35"/>
      <c r="DA186" s="58"/>
      <c r="DB186" s="74"/>
      <c r="DC186" s="75"/>
      <c r="DD186" s="75" t="str">
        <f t="shared" si="962"/>
        <v/>
      </c>
      <c r="DE186" s="75"/>
      <c r="DF186" s="75" t="str">
        <f t="shared" si="963"/>
        <v/>
      </c>
      <c r="DG186" s="75"/>
      <c r="DH186" s="75" t="str">
        <f t="shared" si="964"/>
        <v/>
      </c>
      <c r="DI186" s="75"/>
      <c r="DJ186" s="77" t="str">
        <f t="shared" si="965"/>
        <v/>
      </c>
      <c r="DK186" s="78" t="str">
        <f t="shared" si="966"/>
        <v/>
      </c>
      <c r="DL186" s="75" t="str">
        <f t="shared" si="967"/>
        <v/>
      </c>
      <c r="DM186" s="79" t="str">
        <f t="shared" si="968"/>
        <v/>
      </c>
      <c r="DN186" s="35"/>
      <c r="DO186" s="27"/>
      <c r="DP186" s="74"/>
      <c r="DQ186" s="75"/>
      <c r="DR186" s="75" t="str">
        <f t="shared" si="969"/>
        <v/>
      </c>
      <c r="DS186" s="75"/>
      <c r="DT186" s="75" t="str">
        <f t="shared" si="970"/>
        <v/>
      </c>
      <c r="DU186" s="75"/>
      <c r="DV186" s="75" t="str">
        <f t="shared" si="971"/>
        <v/>
      </c>
      <c r="DW186" s="75"/>
      <c r="DX186" s="77" t="str">
        <f t="shared" si="972"/>
        <v/>
      </c>
      <c r="DY186" s="78" t="str">
        <f t="shared" si="973"/>
        <v/>
      </c>
      <c r="DZ186" s="75" t="str">
        <f t="shared" si="974"/>
        <v/>
      </c>
      <c r="EA186" s="79" t="str">
        <f t="shared" si="975"/>
        <v/>
      </c>
      <c r="EB186" s="35"/>
      <c r="EC186" s="27"/>
      <c r="ED186" s="46"/>
      <c r="EE186" s="67"/>
      <c r="EF186" s="44" t="str">
        <f t="shared" si="918"/>
        <v/>
      </c>
      <c r="EG186" s="44"/>
      <c r="EH186" s="44"/>
      <c r="EI186" s="44"/>
      <c r="EJ186" s="44" t="str">
        <f t="shared" si="919"/>
        <v/>
      </c>
      <c r="EK186" s="44"/>
      <c r="EL186" s="44"/>
      <c r="EM186" s="44"/>
      <c r="EN186" s="44" t="str">
        <f t="shared" si="877"/>
        <v/>
      </c>
      <c r="EO186" s="45" t="str">
        <f t="shared" si="878"/>
        <v/>
      </c>
      <c r="EP186" s="35"/>
      <c r="EQ186" s="27"/>
      <c r="ER186" s="46"/>
      <c r="ES186" s="44"/>
      <c r="ET186" s="44" t="str">
        <f t="shared" si="920"/>
        <v/>
      </c>
      <c r="EU186" s="44"/>
      <c r="EV186" s="44" t="str">
        <f t="shared" si="921"/>
        <v/>
      </c>
      <c r="EW186" s="44"/>
      <c r="EX186" s="44" t="str">
        <f t="shared" si="922"/>
        <v/>
      </c>
      <c r="EY186" s="44"/>
      <c r="EZ186" s="44"/>
      <c r="FA186" s="44"/>
      <c r="FB186" s="44" t="str">
        <f t="shared" si="879"/>
        <v/>
      </c>
      <c r="FC186" s="45" t="str">
        <f t="shared" si="880"/>
        <v/>
      </c>
      <c r="FD186" s="35"/>
      <c r="FF186" s="46"/>
      <c r="FG186" s="67"/>
      <c r="FH186" s="44" t="str">
        <f t="shared" si="923"/>
        <v/>
      </c>
      <c r="FI186" s="44"/>
      <c r="FJ186" s="44"/>
      <c r="FK186" s="44"/>
      <c r="FL186" s="44" t="str">
        <f t="shared" si="924"/>
        <v/>
      </c>
      <c r="FM186" s="44"/>
      <c r="FN186" s="44"/>
      <c r="FO186" s="44"/>
      <c r="FP186" s="44" t="str">
        <f t="shared" si="881"/>
        <v/>
      </c>
      <c r="FQ186" s="45" t="str">
        <f t="shared" si="882"/>
        <v/>
      </c>
      <c r="FR186" s="35"/>
      <c r="FT186" s="46"/>
      <c r="FU186" s="67"/>
      <c r="FV186" s="44" t="str">
        <f t="shared" si="925"/>
        <v/>
      </c>
      <c r="FW186" s="44"/>
      <c r="FX186" s="44"/>
      <c r="FY186" s="44"/>
      <c r="FZ186" s="44" t="str">
        <f t="shared" si="926"/>
        <v/>
      </c>
      <c r="GA186" s="44"/>
      <c r="GB186" s="44"/>
      <c r="GC186" s="44"/>
      <c r="GD186" s="44" t="str">
        <f t="shared" si="883"/>
        <v/>
      </c>
      <c r="GE186" s="45" t="str">
        <f t="shared" si="884"/>
        <v/>
      </c>
      <c r="GF186" s="35"/>
      <c r="GH186" s="46"/>
      <c r="GI186" s="67"/>
      <c r="GJ186" s="44" t="str">
        <f t="shared" si="927"/>
        <v/>
      </c>
      <c r="GK186" s="44"/>
      <c r="GL186" s="44"/>
      <c r="GM186" s="44"/>
      <c r="GN186" s="44" t="str">
        <f t="shared" si="928"/>
        <v/>
      </c>
      <c r="GO186" s="44"/>
      <c r="GP186" s="44"/>
      <c r="GQ186" s="44"/>
      <c r="GR186" s="44" t="str">
        <f t="shared" si="885"/>
        <v/>
      </c>
      <c r="GS186" s="45" t="str">
        <f t="shared" si="886"/>
        <v/>
      </c>
      <c r="GT186" s="35"/>
      <c r="GU186" s="27"/>
      <c r="GV186" s="46"/>
      <c r="GW186" s="67"/>
      <c r="GX186" s="44" t="str">
        <f t="shared" si="929"/>
        <v/>
      </c>
      <c r="GY186" s="44"/>
      <c r="GZ186" s="44"/>
      <c r="HA186" s="44"/>
      <c r="HB186" s="44" t="str">
        <f t="shared" si="930"/>
        <v/>
      </c>
      <c r="HC186" s="44"/>
      <c r="HD186" s="44"/>
      <c r="HE186" s="44"/>
      <c r="HF186" s="44" t="str">
        <f t="shared" si="887"/>
        <v/>
      </c>
      <c r="HG186" s="45" t="str">
        <f t="shared" si="888"/>
        <v/>
      </c>
      <c r="HH186" s="35"/>
      <c r="HJ186" s="46"/>
      <c r="HK186" s="67"/>
      <c r="HL186" s="44" t="str">
        <f t="shared" si="931"/>
        <v/>
      </c>
      <c r="HM186" s="44"/>
      <c r="HN186" s="44"/>
      <c r="HO186" s="44"/>
      <c r="HP186" s="44" t="str">
        <f t="shared" si="932"/>
        <v/>
      </c>
      <c r="HQ186" s="44"/>
      <c r="HR186" s="44"/>
      <c r="HS186" s="44"/>
      <c r="HT186" s="44" t="str">
        <f t="shared" si="889"/>
        <v/>
      </c>
      <c r="HU186" s="45" t="str">
        <f t="shared" si="890"/>
        <v/>
      </c>
      <c r="HV186" s="35"/>
      <c r="HW186" s="61"/>
      <c r="HX186" s="74"/>
      <c r="HY186" s="75"/>
      <c r="HZ186" s="75" t="str">
        <f t="shared" si="976"/>
        <v/>
      </c>
      <c r="IA186" s="75"/>
      <c r="IB186" s="75" t="str">
        <f t="shared" si="977"/>
        <v/>
      </c>
      <c r="IC186" s="75"/>
      <c r="ID186" s="75" t="str">
        <f t="shared" si="978"/>
        <v/>
      </c>
      <c r="IE186" s="75"/>
      <c r="IF186" s="77" t="str">
        <f>IF(HY184="","",IF182)</f>
        <v/>
      </c>
      <c r="IG186" s="78" t="str">
        <f>IF(HY183="","",IG182)</f>
        <v/>
      </c>
      <c r="IH186" s="75" t="str">
        <f t="shared" si="979"/>
        <v/>
      </c>
      <c r="II186" s="79" t="str">
        <f>IF(ID186="","",IH186/(HZ184*100))</f>
        <v/>
      </c>
      <c r="IJ186" s="35"/>
      <c r="IL186" s="74"/>
      <c r="IM186" s="75"/>
      <c r="IN186" s="75" t="str">
        <f t="shared" si="980"/>
        <v/>
      </c>
      <c r="IO186" s="75"/>
      <c r="IP186" s="75" t="str">
        <f t="shared" si="981"/>
        <v/>
      </c>
      <c r="IQ186" s="75"/>
      <c r="IR186" s="75" t="str">
        <f t="shared" si="982"/>
        <v/>
      </c>
      <c r="IS186" s="75"/>
      <c r="IT186" s="77" t="str">
        <f t="shared" si="983"/>
        <v/>
      </c>
      <c r="IU186" s="78" t="str">
        <f t="shared" si="984"/>
        <v/>
      </c>
      <c r="IV186" s="75" t="str">
        <f t="shared" si="985"/>
        <v/>
      </c>
      <c r="IW186" s="79" t="str">
        <f t="shared" si="986"/>
        <v/>
      </c>
      <c r="IX186" s="35"/>
      <c r="IY186" s="33"/>
      <c r="IZ186" s="74"/>
      <c r="JA186" s="75"/>
      <c r="JB186" s="75" t="str">
        <f t="shared" si="987"/>
        <v/>
      </c>
      <c r="JC186" s="75"/>
      <c r="JD186" s="75" t="str">
        <f t="shared" si="988"/>
        <v/>
      </c>
      <c r="JE186" s="75"/>
      <c r="JF186" s="75" t="str">
        <f t="shared" si="989"/>
        <v/>
      </c>
      <c r="JG186" s="75"/>
      <c r="JH186" s="77" t="str">
        <f t="shared" si="990"/>
        <v/>
      </c>
      <c r="JI186" s="78" t="str">
        <f t="shared" si="991"/>
        <v/>
      </c>
      <c r="JJ186" s="75" t="str">
        <f t="shared" si="992"/>
        <v/>
      </c>
      <c r="JK186" s="79" t="str">
        <f t="shared" si="993"/>
        <v/>
      </c>
      <c r="JL186" s="35"/>
      <c r="JM186" s="27"/>
      <c r="JN186" s="74"/>
      <c r="JO186" s="75"/>
      <c r="JP186" s="75" t="str">
        <f t="shared" si="994"/>
        <v/>
      </c>
      <c r="JQ186" s="75"/>
      <c r="JR186" s="75" t="str">
        <f t="shared" si="995"/>
        <v/>
      </c>
      <c r="JS186" s="75"/>
      <c r="JT186" s="75" t="str">
        <f t="shared" si="996"/>
        <v/>
      </c>
      <c r="JU186" s="75"/>
      <c r="JV186" s="77" t="str">
        <f t="shared" si="997"/>
        <v/>
      </c>
      <c r="JW186" s="78" t="str">
        <f t="shared" si="998"/>
        <v/>
      </c>
      <c r="JX186" s="75" t="str">
        <f t="shared" si="999"/>
        <v/>
      </c>
      <c r="JY186" s="79" t="str">
        <f t="shared" si="1000"/>
        <v/>
      </c>
      <c r="JZ186" s="35"/>
      <c r="KA186" s="61"/>
      <c r="KB186" s="74"/>
      <c r="KC186" s="75"/>
      <c r="KD186" s="75" t="str">
        <f t="shared" si="1001"/>
        <v/>
      </c>
      <c r="KE186" s="75"/>
      <c r="KF186" s="75" t="str">
        <f t="shared" si="1002"/>
        <v/>
      </c>
      <c r="KG186" s="75"/>
      <c r="KH186" s="75" t="str">
        <f t="shared" si="1003"/>
        <v/>
      </c>
      <c r="KI186" s="75"/>
      <c r="KJ186" s="77" t="str">
        <f t="shared" si="1004"/>
        <v/>
      </c>
      <c r="KK186" s="78" t="str">
        <f t="shared" si="1005"/>
        <v/>
      </c>
      <c r="KL186" s="75" t="str">
        <f t="shared" si="1006"/>
        <v/>
      </c>
      <c r="KM186" s="79" t="str">
        <f t="shared" si="1007"/>
        <v/>
      </c>
      <c r="KN186" s="35"/>
      <c r="KO186" s="27"/>
      <c r="KP186" s="74"/>
      <c r="KQ186" s="75"/>
      <c r="KR186" s="75" t="str">
        <f t="shared" si="1008"/>
        <v/>
      </c>
      <c r="KS186" s="75"/>
      <c r="KT186" s="75" t="str">
        <f t="shared" si="1009"/>
        <v/>
      </c>
      <c r="KU186" s="75"/>
      <c r="KV186" s="75" t="str">
        <f t="shared" si="1010"/>
        <v/>
      </c>
      <c r="KW186" s="75"/>
      <c r="KX186" s="77" t="str">
        <f t="shared" si="1011"/>
        <v/>
      </c>
      <c r="KY186" s="78" t="str">
        <f t="shared" si="1012"/>
        <v/>
      </c>
      <c r="KZ186" s="75" t="str">
        <f t="shared" si="1013"/>
        <v/>
      </c>
      <c r="LA186" s="79" t="str">
        <f t="shared" si="1014"/>
        <v/>
      </c>
      <c r="LB186" s="35"/>
      <c r="LC186" s="27"/>
      <c r="LD186" s="51" t="str">
        <f>IF($A160="","",$A160)</f>
        <v/>
      </c>
      <c r="LE186" s="43"/>
      <c r="LF186" s="93" t="str">
        <f>IF(LE186="","",LE186-LE183)</f>
        <v/>
      </c>
      <c r="LG186" s="43"/>
      <c r="LH186" s="43" t="str">
        <f t="shared" si="905"/>
        <v/>
      </c>
      <c r="LI186" s="43"/>
      <c r="LJ186" s="87" t="str">
        <f t="shared" si="906"/>
        <v/>
      </c>
      <c r="LK186" s="43"/>
      <c r="LL186" s="64" t="str">
        <f>IF(LE186="","",LL183)</f>
        <v/>
      </c>
      <c r="LM186" s="47" t="str">
        <f>IF(LF186="","",LM183)</f>
        <v/>
      </c>
      <c r="LN186" s="87" t="str">
        <f t="shared" si="907"/>
        <v/>
      </c>
      <c r="LO186" s="54"/>
      <c r="LP186" s="35"/>
      <c r="LQ186" s="27"/>
      <c r="LR186" s="46"/>
      <c r="LS186" s="67"/>
      <c r="LT186" s="44" t="str">
        <f t="shared" si="933"/>
        <v/>
      </c>
      <c r="LU186" s="44"/>
      <c r="LV186" s="44"/>
      <c r="LW186" s="44"/>
      <c r="LX186" s="44" t="str">
        <f t="shared" si="934"/>
        <v/>
      </c>
      <c r="LY186" s="44"/>
      <c r="LZ186" s="44"/>
      <c r="MA186" s="44"/>
      <c r="MB186" s="44" t="str">
        <f t="shared" si="893"/>
        <v/>
      </c>
      <c r="MC186" s="45" t="str">
        <f t="shared" si="894"/>
        <v/>
      </c>
      <c r="MD186" s="35"/>
      <c r="ME186" s="27"/>
      <c r="MF186" s="46"/>
      <c r="MG186" s="67"/>
      <c r="MH186" s="44" t="str">
        <f t="shared" si="935"/>
        <v/>
      </c>
      <c r="MI186" s="44"/>
      <c r="MJ186" s="44"/>
      <c r="MK186" s="44"/>
      <c r="ML186" s="44" t="str">
        <f t="shared" si="936"/>
        <v/>
      </c>
      <c r="MM186" s="44"/>
      <c r="MN186" s="44"/>
      <c r="MO186" s="44"/>
      <c r="MP186" s="44" t="str">
        <f t="shared" si="895"/>
        <v/>
      </c>
      <c r="MQ186" s="45" t="str">
        <f t="shared" si="896"/>
        <v/>
      </c>
      <c r="MR186" s="35"/>
      <c r="MS186" s="27"/>
      <c r="MT186" s="46"/>
      <c r="MU186" s="67"/>
      <c r="MV186" s="44" t="str">
        <f t="shared" si="937"/>
        <v/>
      </c>
      <c r="MW186" s="44"/>
      <c r="MX186" s="44"/>
      <c r="MY186" s="44"/>
      <c r="MZ186" s="44" t="str">
        <f t="shared" si="938"/>
        <v/>
      </c>
      <c r="NA186" s="44"/>
      <c r="NB186" s="44"/>
      <c r="NC186" s="44"/>
      <c r="ND186" s="44" t="str">
        <f t="shared" si="897"/>
        <v/>
      </c>
      <c r="NE186" s="45" t="str">
        <f t="shared" si="898"/>
        <v/>
      </c>
      <c r="NF186" s="35"/>
      <c r="NG186" s="27"/>
      <c r="NH186" s="46"/>
      <c r="NI186" s="67"/>
      <c r="NJ186" s="44" t="str">
        <f t="shared" si="939"/>
        <v/>
      </c>
      <c r="NK186" s="44"/>
      <c r="NL186" s="44"/>
      <c r="NM186" s="44"/>
      <c r="NN186" s="44" t="str">
        <f t="shared" si="940"/>
        <v/>
      </c>
      <c r="NO186" s="44"/>
      <c r="NP186" s="44"/>
      <c r="NQ186" s="44"/>
      <c r="NR186" s="44" t="str">
        <f t="shared" si="899"/>
        <v/>
      </c>
      <c r="NS186" s="45" t="str">
        <f t="shared" si="900"/>
        <v/>
      </c>
      <c r="NT186" s="35"/>
    </row>
    <row r="187" spans="1:384" ht="15" customHeight="1" thickTop="1" x14ac:dyDescent="0.2">
      <c r="A187" s="38"/>
      <c r="B187" s="39"/>
      <c r="C187" s="40"/>
      <c r="D187" s="40"/>
      <c r="E187" s="41"/>
      <c r="F187" s="41"/>
      <c r="G187" s="40"/>
      <c r="H187" s="42"/>
      <c r="I187" s="44"/>
      <c r="J187" s="44" t="str">
        <f t="shared" si="908"/>
        <v/>
      </c>
      <c r="K187" s="44"/>
      <c r="L187" s="44"/>
      <c r="M187" s="44"/>
      <c r="N187" s="44" t="str">
        <f t="shared" si="909"/>
        <v/>
      </c>
      <c r="O187" s="44"/>
      <c r="P187" s="44"/>
      <c r="Q187" s="44"/>
      <c r="R187" s="44" t="str">
        <f t="shared" si="869"/>
        <v/>
      </c>
      <c r="S187" s="45" t="str">
        <f t="shared" si="870"/>
        <v/>
      </c>
      <c r="T187" s="35"/>
      <c r="U187" s="27"/>
      <c r="V187" s="46"/>
      <c r="W187" s="67"/>
      <c r="X187" s="44" t="str">
        <f t="shared" si="910"/>
        <v/>
      </c>
      <c r="Y187" s="44"/>
      <c r="Z187" s="44"/>
      <c r="AA187" s="44"/>
      <c r="AB187" s="44" t="str">
        <f t="shared" si="911"/>
        <v/>
      </c>
      <c r="AC187" s="44"/>
      <c r="AD187" s="44"/>
      <c r="AE187" s="44"/>
      <c r="AF187" s="44" t="str">
        <f t="shared" si="871"/>
        <v/>
      </c>
      <c r="AG187" s="45" t="str">
        <f t="shared" si="872"/>
        <v/>
      </c>
      <c r="AH187" s="35"/>
      <c r="AI187" s="27"/>
      <c r="AJ187" s="46"/>
      <c r="AK187" s="44"/>
      <c r="AL187" s="44" t="str">
        <f t="shared" si="912"/>
        <v/>
      </c>
      <c r="AM187" s="44"/>
      <c r="AN187" s="44" t="str">
        <f t="shared" si="913"/>
        <v/>
      </c>
      <c r="AO187" s="44"/>
      <c r="AP187" s="44" t="str">
        <f t="shared" si="914"/>
        <v/>
      </c>
      <c r="AQ187" s="44"/>
      <c r="AR187" s="44"/>
      <c r="AS187" s="44"/>
      <c r="AT187" s="44" t="str">
        <f t="shared" si="873"/>
        <v/>
      </c>
      <c r="AU187" s="45" t="str">
        <f t="shared" si="874"/>
        <v/>
      </c>
      <c r="AV187" s="35"/>
      <c r="AW187" s="27"/>
      <c r="AX187" s="46"/>
      <c r="AY187" s="44"/>
      <c r="AZ187" s="44" t="str">
        <f t="shared" si="915"/>
        <v/>
      </c>
      <c r="BA187" s="44"/>
      <c r="BB187" s="44" t="str">
        <f t="shared" si="916"/>
        <v/>
      </c>
      <c r="BC187" s="44"/>
      <c r="BD187" s="44" t="str">
        <f t="shared" si="917"/>
        <v/>
      </c>
      <c r="BE187" s="44"/>
      <c r="BF187" s="44"/>
      <c r="BG187" s="44"/>
      <c r="BH187" s="44" t="str">
        <f t="shared" si="875"/>
        <v/>
      </c>
      <c r="BI187" s="45" t="str">
        <f t="shared" si="876"/>
        <v/>
      </c>
      <c r="BJ187" s="35"/>
      <c r="BK187" s="50"/>
      <c r="BL187" s="51" t="str">
        <f>IF($A157="","",$A157)</f>
        <v/>
      </c>
      <c r="BM187" s="43"/>
      <c r="BN187" s="43" t="str">
        <f t="shared" si="941"/>
        <v/>
      </c>
      <c r="BO187" s="43"/>
      <c r="BP187" s="87" t="str">
        <f t="shared" si="942"/>
        <v/>
      </c>
      <c r="BQ187" s="43"/>
      <c r="BR187" s="43" t="str">
        <f t="shared" si="943"/>
        <v/>
      </c>
      <c r="BS187" s="43"/>
      <c r="BT187" s="53" t="str">
        <f t="shared" si="944"/>
        <v/>
      </c>
      <c r="BU187" s="47" t="str">
        <f t="shared" si="945"/>
        <v/>
      </c>
      <c r="BV187" s="44" t="str">
        <f t="shared" si="946"/>
        <v/>
      </c>
      <c r="BW187" s="89" t="str">
        <f t="shared" si="947"/>
        <v/>
      </c>
      <c r="BX187" s="35"/>
      <c r="BY187" s="27"/>
      <c r="BZ187" s="51" t="str">
        <f>IF($A157="","",$A157)</f>
        <v/>
      </c>
      <c r="CA187" s="43"/>
      <c r="CB187" s="43" t="str">
        <f t="shared" si="948"/>
        <v/>
      </c>
      <c r="CC187" s="43"/>
      <c r="CD187" s="87" t="str">
        <f t="shared" si="949"/>
        <v/>
      </c>
      <c r="CE187" s="43"/>
      <c r="CF187" s="43" t="str">
        <f t="shared" si="950"/>
        <v/>
      </c>
      <c r="CG187" s="43"/>
      <c r="CH187" s="53" t="str">
        <f t="shared" si="951"/>
        <v/>
      </c>
      <c r="CI187" s="47" t="str">
        <f t="shared" si="952"/>
        <v/>
      </c>
      <c r="CJ187" s="44" t="str">
        <f t="shared" si="953"/>
        <v/>
      </c>
      <c r="CK187" s="89" t="str">
        <f t="shared" si="954"/>
        <v/>
      </c>
      <c r="CL187" s="35"/>
      <c r="CM187" s="27"/>
      <c r="CN187" s="51" t="str">
        <f>IF($A157="","",$A157)</f>
        <v/>
      </c>
      <c r="CO187" s="43"/>
      <c r="CP187" s="43" t="str">
        <f t="shared" si="955"/>
        <v/>
      </c>
      <c r="CQ187" s="43"/>
      <c r="CR187" s="87" t="str">
        <f t="shared" si="956"/>
        <v/>
      </c>
      <c r="CS187" s="43"/>
      <c r="CT187" s="43" t="str">
        <f t="shared" si="957"/>
        <v/>
      </c>
      <c r="CU187" s="43"/>
      <c r="CV187" s="53" t="str">
        <f t="shared" si="958"/>
        <v/>
      </c>
      <c r="CW187" s="47" t="str">
        <f t="shared" si="959"/>
        <v/>
      </c>
      <c r="CX187" s="44" t="str">
        <f t="shared" si="960"/>
        <v/>
      </c>
      <c r="CY187" s="89" t="str">
        <f t="shared" si="961"/>
        <v/>
      </c>
      <c r="CZ187" s="35"/>
      <c r="DA187" s="58"/>
      <c r="DB187" s="51" t="str">
        <f>IF($A157="","",$A157)</f>
        <v/>
      </c>
      <c r="DC187" s="43"/>
      <c r="DD187" s="43" t="str">
        <f t="shared" si="962"/>
        <v/>
      </c>
      <c r="DE187" s="43"/>
      <c r="DF187" s="87" t="str">
        <f t="shared" si="963"/>
        <v/>
      </c>
      <c r="DG187" s="43"/>
      <c r="DH187" s="43" t="str">
        <f t="shared" si="964"/>
        <v/>
      </c>
      <c r="DI187" s="43"/>
      <c r="DJ187" s="53" t="str">
        <f t="shared" si="965"/>
        <v/>
      </c>
      <c r="DK187" s="47" t="str">
        <f t="shared" si="966"/>
        <v/>
      </c>
      <c r="DL187" s="44" t="str">
        <f t="shared" si="967"/>
        <v/>
      </c>
      <c r="DM187" s="89" t="str">
        <f t="shared" si="968"/>
        <v/>
      </c>
      <c r="DN187" s="35"/>
      <c r="DO187" s="27"/>
      <c r="DP187" s="51" t="str">
        <f>IF($A160="","",$A160)</f>
        <v/>
      </c>
      <c r="DQ187" s="43"/>
      <c r="DR187" s="43" t="str">
        <f t="shared" si="969"/>
        <v/>
      </c>
      <c r="DS187" s="43"/>
      <c r="DT187" s="87" t="str">
        <f t="shared" si="970"/>
        <v/>
      </c>
      <c r="DU187" s="43"/>
      <c r="DV187" s="43" t="str">
        <f t="shared" si="971"/>
        <v/>
      </c>
      <c r="DW187" s="43"/>
      <c r="DX187" s="53" t="str">
        <f t="shared" si="972"/>
        <v/>
      </c>
      <c r="DY187" s="47" t="str">
        <f t="shared" si="973"/>
        <v/>
      </c>
      <c r="DZ187" s="44" t="str">
        <f t="shared" si="974"/>
        <v/>
      </c>
      <c r="EA187" s="89" t="str">
        <f t="shared" si="975"/>
        <v/>
      </c>
      <c r="EB187" s="35"/>
      <c r="EC187" s="27"/>
      <c r="ED187" s="46"/>
      <c r="EE187" s="67"/>
      <c r="EF187" s="44" t="str">
        <f t="shared" si="918"/>
        <v/>
      </c>
      <c r="EG187" s="44"/>
      <c r="EH187" s="44"/>
      <c r="EI187" s="44"/>
      <c r="EJ187" s="44" t="str">
        <f t="shared" si="919"/>
        <v/>
      </c>
      <c r="EK187" s="44"/>
      <c r="EL187" s="44"/>
      <c r="EM187" s="44"/>
      <c r="EN187" s="44" t="str">
        <f t="shared" si="877"/>
        <v/>
      </c>
      <c r="EO187" s="45" t="str">
        <f t="shared" si="878"/>
        <v/>
      </c>
      <c r="EP187" s="35"/>
      <c r="EQ187" s="27"/>
      <c r="ER187" s="46"/>
      <c r="ES187" s="44"/>
      <c r="ET187" s="44" t="str">
        <f t="shared" si="920"/>
        <v/>
      </c>
      <c r="EU187" s="44"/>
      <c r="EV187" s="44" t="str">
        <f t="shared" si="921"/>
        <v/>
      </c>
      <c r="EW187" s="44"/>
      <c r="EX187" s="44" t="str">
        <f t="shared" si="922"/>
        <v/>
      </c>
      <c r="EY187" s="44"/>
      <c r="EZ187" s="44"/>
      <c r="FA187" s="44"/>
      <c r="FB187" s="44" t="str">
        <f t="shared" si="879"/>
        <v/>
      </c>
      <c r="FC187" s="45" t="str">
        <f t="shared" si="880"/>
        <v/>
      </c>
      <c r="FD187" s="35"/>
      <c r="FF187" s="46"/>
      <c r="FG187" s="67"/>
      <c r="FH187" s="44" t="str">
        <f t="shared" si="923"/>
        <v/>
      </c>
      <c r="FI187" s="44"/>
      <c r="FJ187" s="44"/>
      <c r="FK187" s="44"/>
      <c r="FL187" s="44" t="str">
        <f t="shared" si="924"/>
        <v/>
      </c>
      <c r="FM187" s="44"/>
      <c r="FN187" s="44"/>
      <c r="FO187" s="44"/>
      <c r="FP187" s="44" t="str">
        <f t="shared" si="881"/>
        <v/>
      </c>
      <c r="FQ187" s="45" t="str">
        <f t="shared" si="882"/>
        <v/>
      </c>
      <c r="FR187" s="35"/>
      <c r="FT187" s="46"/>
      <c r="FU187" s="67"/>
      <c r="FV187" s="44" t="str">
        <f t="shared" si="925"/>
        <v/>
      </c>
      <c r="FW187" s="44"/>
      <c r="FX187" s="44"/>
      <c r="FY187" s="44"/>
      <c r="FZ187" s="44" t="str">
        <f t="shared" si="926"/>
        <v/>
      </c>
      <c r="GA187" s="44"/>
      <c r="GB187" s="44"/>
      <c r="GC187" s="44"/>
      <c r="GD187" s="44" t="str">
        <f t="shared" si="883"/>
        <v/>
      </c>
      <c r="GE187" s="45" t="str">
        <f t="shared" si="884"/>
        <v/>
      </c>
      <c r="GF187" s="35"/>
      <c r="GH187" s="46"/>
      <c r="GI187" s="67"/>
      <c r="GJ187" s="44" t="str">
        <f t="shared" si="927"/>
        <v/>
      </c>
      <c r="GK187" s="44"/>
      <c r="GL187" s="44"/>
      <c r="GM187" s="44"/>
      <c r="GN187" s="44" t="str">
        <f t="shared" si="928"/>
        <v/>
      </c>
      <c r="GO187" s="44"/>
      <c r="GP187" s="44"/>
      <c r="GQ187" s="44"/>
      <c r="GR187" s="44" t="str">
        <f t="shared" si="885"/>
        <v/>
      </c>
      <c r="GS187" s="45" t="str">
        <f t="shared" si="886"/>
        <v/>
      </c>
      <c r="GT187" s="35"/>
      <c r="GU187" s="27"/>
      <c r="GV187" s="46"/>
      <c r="GW187" s="67"/>
      <c r="GX187" s="44" t="str">
        <f t="shared" si="929"/>
        <v/>
      </c>
      <c r="GY187" s="44"/>
      <c r="GZ187" s="44"/>
      <c r="HA187" s="44"/>
      <c r="HB187" s="44" t="str">
        <f t="shared" si="930"/>
        <v/>
      </c>
      <c r="HC187" s="44"/>
      <c r="HD187" s="44"/>
      <c r="HE187" s="44"/>
      <c r="HF187" s="44" t="str">
        <f t="shared" si="887"/>
        <v/>
      </c>
      <c r="HG187" s="45" t="str">
        <f t="shared" si="888"/>
        <v/>
      </c>
      <c r="HH187" s="35"/>
      <c r="HJ187" s="46"/>
      <c r="HK187" s="67"/>
      <c r="HL187" s="44" t="str">
        <f t="shared" si="931"/>
        <v/>
      </c>
      <c r="HM187" s="44"/>
      <c r="HN187" s="44"/>
      <c r="HO187" s="44"/>
      <c r="HP187" s="44" t="str">
        <f t="shared" si="932"/>
        <v/>
      </c>
      <c r="HQ187" s="44"/>
      <c r="HR187" s="44"/>
      <c r="HS187" s="44"/>
      <c r="HT187" s="44" t="str">
        <f t="shared" si="889"/>
        <v/>
      </c>
      <c r="HU187" s="45" t="str">
        <f t="shared" si="890"/>
        <v/>
      </c>
      <c r="HV187" s="35"/>
      <c r="HW187" s="61"/>
      <c r="HX187" s="51" t="str">
        <f>IF($A157="","",$A157)</f>
        <v/>
      </c>
      <c r="HY187" s="43"/>
      <c r="HZ187" s="43" t="str">
        <f t="shared" si="976"/>
        <v/>
      </c>
      <c r="IA187" s="43"/>
      <c r="IB187" s="87" t="str">
        <f t="shared" si="977"/>
        <v/>
      </c>
      <c r="IC187" s="43"/>
      <c r="ID187" s="43" t="str">
        <f t="shared" si="978"/>
        <v/>
      </c>
      <c r="IE187" s="43"/>
      <c r="IF187" s="53" t="str">
        <f>IF(HY187="","",IF183)</f>
        <v/>
      </c>
      <c r="IG187" s="47" t="str">
        <f>IF(HY187="","",IG183)</f>
        <v/>
      </c>
      <c r="IH187" s="44" t="str">
        <f t="shared" si="979"/>
        <v/>
      </c>
      <c r="II187" s="89" t="str">
        <f>IF(ID187="","",IH187/(HZ187*100))</f>
        <v/>
      </c>
      <c r="IJ187" s="35"/>
      <c r="IL187" s="51" t="str">
        <f>IF($A157="","",$A157)</f>
        <v/>
      </c>
      <c r="IM187" s="43"/>
      <c r="IN187" s="43" t="str">
        <f t="shared" si="980"/>
        <v/>
      </c>
      <c r="IO187" s="43"/>
      <c r="IP187" s="87" t="str">
        <f t="shared" si="981"/>
        <v/>
      </c>
      <c r="IQ187" s="43"/>
      <c r="IR187" s="43" t="str">
        <f t="shared" si="982"/>
        <v/>
      </c>
      <c r="IS187" s="43"/>
      <c r="IT187" s="53" t="str">
        <f t="shared" si="983"/>
        <v/>
      </c>
      <c r="IU187" s="47" t="str">
        <f t="shared" si="984"/>
        <v/>
      </c>
      <c r="IV187" s="44" t="str">
        <f t="shared" si="985"/>
        <v/>
      </c>
      <c r="IW187" s="89" t="str">
        <f t="shared" si="986"/>
        <v/>
      </c>
      <c r="IX187" s="35"/>
      <c r="IY187" s="33"/>
      <c r="IZ187" s="51" t="str">
        <f>IF($A157="","",$A157)</f>
        <v/>
      </c>
      <c r="JA187" s="43"/>
      <c r="JB187" s="43" t="str">
        <f t="shared" si="987"/>
        <v/>
      </c>
      <c r="JC187" s="43"/>
      <c r="JD187" s="87" t="str">
        <f t="shared" si="988"/>
        <v/>
      </c>
      <c r="JE187" s="43"/>
      <c r="JF187" s="43" t="str">
        <f t="shared" si="989"/>
        <v/>
      </c>
      <c r="JG187" s="43"/>
      <c r="JH187" s="53" t="str">
        <f t="shared" si="990"/>
        <v/>
      </c>
      <c r="JI187" s="47" t="str">
        <f t="shared" si="991"/>
        <v/>
      </c>
      <c r="JJ187" s="44" t="str">
        <f t="shared" si="992"/>
        <v/>
      </c>
      <c r="JK187" s="89" t="str">
        <f t="shared" si="993"/>
        <v/>
      </c>
      <c r="JL187" s="35"/>
      <c r="JM187" s="27"/>
      <c r="JN187" s="51" t="str">
        <f>IF($A157="","",$A157)</f>
        <v/>
      </c>
      <c r="JO187" s="43"/>
      <c r="JP187" s="43" t="str">
        <f t="shared" si="994"/>
        <v/>
      </c>
      <c r="JQ187" s="43"/>
      <c r="JR187" s="87" t="str">
        <f t="shared" si="995"/>
        <v/>
      </c>
      <c r="JS187" s="43"/>
      <c r="JT187" s="43" t="str">
        <f t="shared" si="996"/>
        <v/>
      </c>
      <c r="JU187" s="43"/>
      <c r="JV187" s="53" t="str">
        <f t="shared" si="997"/>
        <v/>
      </c>
      <c r="JW187" s="47" t="str">
        <f t="shared" si="998"/>
        <v/>
      </c>
      <c r="JX187" s="44" t="str">
        <f t="shared" si="999"/>
        <v/>
      </c>
      <c r="JY187" s="89" t="str">
        <f t="shared" si="1000"/>
        <v/>
      </c>
      <c r="JZ187" s="35"/>
      <c r="KA187" s="61"/>
      <c r="KB187" s="51" t="str">
        <f>IF($A157="","",$A157)</f>
        <v/>
      </c>
      <c r="KC187" s="43"/>
      <c r="KD187" s="43" t="str">
        <f t="shared" si="1001"/>
        <v/>
      </c>
      <c r="KE187" s="43"/>
      <c r="KF187" s="87" t="str">
        <f t="shared" si="1002"/>
        <v/>
      </c>
      <c r="KG187" s="43"/>
      <c r="KH187" s="43" t="str">
        <f t="shared" si="1003"/>
        <v/>
      </c>
      <c r="KI187" s="43"/>
      <c r="KJ187" s="53" t="str">
        <f t="shared" si="1004"/>
        <v/>
      </c>
      <c r="KK187" s="47" t="str">
        <f t="shared" si="1005"/>
        <v/>
      </c>
      <c r="KL187" s="44" t="str">
        <f t="shared" si="1006"/>
        <v/>
      </c>
      <c r="KM187" s="89" t="str">
        <f t="shared" si="1007"/>
        <v/>
      </c>
      <c r="KN187" s="35"/>
      <c r="KO187" s="27"/>
      <c r="KP187" s="51" t="str">
        <f>IF($A157="","",$A157)</f>
        <v/>
      </c>
      <c r="KQ187" s="43"/>
      <c r="KR187" s="43" t="str">
        <f t="shared" si="1008"/>
        <v/>
      </c>
      <c r="KS187" s="43"/>
      <c r="KT187" s="87" t="str">
        <f t="shared" si="1009"/>
        <v/>
      </c>
      <c r="KU187" s="43"/>
      <c r="KV187" s="43" t="str">
        <f t="shared" si="1010"/>
        <v/>
      </c>
      <c r="KW187" s="43"/>
      <c r="KX187" s="53" t="str">
        <f t="shared" si="1011"/>
        <v/>
      </c>
      <c r="KY187" s="47" t="str">
        <f t="shared" si="1012"/>
        <v/>
      </c>
      <c r="KZ187" s="44" t="str">
        <f t="shared" si="1013"/>
        <v/>
      </c>
      <c r="LA187" s="89" t="str">
        <f t="shared" si="1014"/>
        <v/>
      </c>
      <c r="LB187" s="35"/>
      <c r="LC187" s="27"/>
      <c r="LD187" s="46"/>
      <c r="LE187" s="44"/>
      <c r="LF187" s="44"/>
      <c r="LG187" s="44"/>
      <c r="LH187" s="44" t="str">
        <f t="shared" si="905"/>
        <v/>
      </c>
      <c r="LI187" s="44"/>
      <c r="LJ187" s="44" t="str">
        <f t="shared" si="906"/>
        <v/>
      </c>
      <c r="LK187" s="44"/>
      <c r="LL187" s="72" t="str">
        <f>IF(LE186="","",LL184)</f>
        <v/>
      </c>
      <c r="LM187" s="67" t="str">
        <f>IF(LF186="","",LM184)</f>
        <v/>
      </c>
      <c r="LN187" s="44" t="str">
        <f t="shared" si="907"/>
        <v/>
      </c>
      <c r="LO187" s="45"/>
      <c r="LP187" s="35"/>
      <c r="LQ187" s="27"/>
      <c r="LR187" s="46"/>
      <c r="LS187" s="67"/>
      <c r="LT187" s="44" t="str">
        <f t="shared" si="933"/>
        <v/>
      </c>
      <c r="LU187" s="44"/>
      <c r="LV187" s="44"/>
      <c r="LW187" s="44"/>
      <c r="LX187" s="44" t="str">
        <f t="shared" si="934"/>
        <v/>
      </c>
      <c r="LY187" s="44"/>
      <c r="LZ187" s="44"/>
      <c r="MA187" s="44"/>
      <c r="MB187" s="44" t="str">
        <f t="shared" si="893"/>
        <v/>
      </c>
      <c r="MC187" s="45" t="str">
        <f t="shared" si="894"/>
        <v/>
      </c>
      <c r="MD187" s="35"/>
      <c r="ME187" s="27"/>
      <c r="MF187" s="46"/>
      <c r="MG187" s="67"/>
      <c r="MH187" s="44" t="str">
        <f t="shared" si="935"/>
        <v/>
      </c>
      <c r="MI187" s="44"/>
      <c r="MJ187" s="44"/>
      <c r="MK187" s="44"/>
      <c r="ML187" s="44" t="str">
        <f t="shared" si="936"/>
        <v/>
      </c>
      <c r="MM187" s="44"/>
      <c r="MN187" s="44"/>
      <c r="MO187" s="44"/>
      <c r="MP187" s="44" t="str">
        <f t="shared" si="895"/>
        <v/>
      </c>
      <c r="MQ187" s="45" t="str">
        <f t="shared" si="896"/>
        <v/>
      </c>
      <c r="MR187" s="35"/>
      <c r="MS187" s="27"/>
      <c r="MT187" s="46"/>
      <c r="MU187" s="67"/>
      <c r="MV187" s="44" t="str">
        <f t="shared" si="937"/>
        <v/>
      </c>
      <c r="MW187" s="44"/>
      <c r="MX187" s="44"/>
      <c r="MY187" s="44"/>
      <c r="MZ187" s="44" t="str">
        <f t="shared" si="938"/>
        <v/>
      </c>
      <c r="NA187" s="44"/>
      <c r="NB187" s="44"/>
      <c r="NC187" s="44"/>
      <c r="ND187" s="44" t="str">
        <f t="shared" si="897"/>
        <v/>
      </c>
      <c r="NE187" s="45" t="str">
        <f t="shared" si="898"/>
        <v/>
      </c>
      <c r="NF187" s="35"/>
      <c r="NG187" s="27"/>
      <c r="NH187" s="46"/>
      <c r="NI187" s="67"/>
      <c r="NJ187" s="44" t="str">
        <f t="shared" si="939"/>
        <v/>
      </c>
      <c r="NK187" s="44"/>
      <c r="NL187" s="44"/>
      <c r="NM187" s="44"/>
      <c r="NN187" s="44" t="str">
        <f t="shared" si="940"/>
        <v/>
      </c>
      <c r="NO187" s="44"/>
      <c r="NP187" s="44"/>
      <c r="NQ187" s="44"/>
      <c r="NR187" s="44" t="str">
        <f t="shared" si="899"/>
        <v/>
      </c>
      <c r="NS187" s="45" t="str">
        <f t="shared" si="900"/>
        <v/>
      </c>
      <c r="NT187" s="35"/>
    </row>
    <row r="188" spans="1:384" ht="15" customHeight="1" thickBot="1" x14ac:dyDescent="0.25">
      <c r="A188" s="38"/>
      <c r="B188" s="39"/>
      <c r="C188" s="40"/>
      <c r="D188" s="40"/>
      <c r="E188" s="41"/>
      <c r="F188" s="41"/>
      <c r="G188" s="40"/>
      <c r="H188" s="42"/>
      <c r="I188" s="44"/>
      <c r="J188" s="44" t="str">
        <f t="shared" si="908"/>
        <v/>
      </c>
      <c r="K188" s="44"/>
      <c r="L188" s="44"/>
      <c r="M188" s="44"/>
      <c r="N188" s="44" t="str">
        <f t="shared" si="909"/>
        <v/>
      </c>
      <c r="O188" s="44"/>
      <c r="P188" s="44"/>
      <c r="Q188" s="44"/>
      <c r="R188" s="44" t="str">
        <f t="shared" si="869"/>
        <v/>
      </c>
      <c r="S188" s="45" t="str">
        <f t="shared" si="870"/>
        <v/>
      </c>
      <c r="T188" s="35"/>
      <c r="U188" s="27"/>
      <c r="V188" s="46"/>
      <c r="W188" s="67"/>
      <c r="X188" s="44" t="str">
        <f t="shared" si="910"/>
        <v/>
      </c>
      <c r="Y188" s="44"/>
      <c r="Z188" s="44"/>
      <c r="AA188" s="44"/>
      <c r="AB188" s="44" t="str">
        <f t="shared" si="911"/>
        <v/>
      </c>
      <c r="AC188" s="44"/>
      <c r="AD188" s="44"/>
      <c r="AE188" s="44"/>
      <c r="AF188" s="44" t="str">
        <f t="shared" si="871"/>
        <v/>
      </c>
      <c r="AG188" s="45" t="str">
        <f t="shared" si="872"/>
        <v/>
      </c>
      <c r="AH188" s="35"/>
      <c r="AI188" s="27"/>
      <c r="AJ188" s="46"/>
      <c r="AK188" s="44"/>
      <c r="AL188" s="44" t="str">
        <f t="shared" si="912"/>
        <v/>
      </c>
      <c r="AM188" s="44"/>
      <c r="AN188" s="44" t="str">
        <f t="shared" si="913"/>
        <v/>
      </c>
      <c r="AO188" s="44"/>
      <c r="AP188" s="44" t="str">
        <f t="shared" si="914"/>
        <v/>
      </c>
      <c r="AQ188" s="44"/>
      <c r="AR188" s="44"/>
      <c r="AS188" s="44"/>
      <c r="AT188" s="44" t="str">
        <f t="shared" si="873"/>
        <v/>
      </c>
      <c r="AU188" s="45" t="str">
        <f t="shared" si="874"/>
        <v/>
      </c>
      <c r="AV188" s="35"/>
      <c r="AW188" s="27"/>
      <c r="AX188" s="46"/>
      <c r="AY188" s="44"/>
      <c r="AZ188" s="44" t="str">
        <f t="shared" si="915"/>
        <v/>
      </c>
      <c r="BA188" s="44"/>
      <c r="BB188" s="44" t="str">
        <f t="shared" si="916"/>
        <v/>
      </c>
      <c r="BC188" s="44"/>
      <c r="BD188" s="44" t="str">
        <f t="shared" si="917"/>
        <v/>
      </c>
      <c r="BE188" s="44"/>
      <c r="BF188" s="44"/>
      <c r="BG188" s="44"/>
      <c r="BH188" s="44" t="str">
        <f t="shared" si="875"/>
        <v/>
      </c>
      <c r="BI188" s="45" t="str">
        <f t="shared" si="876"/>
        <v/>
      </c>
      <c r="BJ188" s="35"/>
      <c r="BK188" s="50"/>
      <c r="BL188" s="46"/>
      <c r="BM188" s="44"/>
      <c r="BN188" s="44" t="str">
        <f t="shared" si="941"/>
        <v/>
      </c>
      <c r="BO188" s="44"/>
      <c r="BP188" s="44" t="str">
        <f t="shared" si="942"/>
        <v/>
      </c>
      <c r="BQ188" s="44"/>
      <c r="BR188" s="44" t="str">
        <f t="shared" si="943"/>
        <v/>
      </c>
      <c r="BS188" s="43"/>
      <c r="BT188" s="60" t="str">
        <f t="shared" si="944"/>
        <v/>
      </c>
      <c r="BU188" s="67" t="str">
        <f t="shared" si="945"/>
        <v/>
      </c>
      <c r="BV188" s="43" t="str">
        <f t="shared" si="946"/>
        <v/>
      </c>
      <c r="BW188" s="45" t="str">
        <f t="shared" si="947"/>
        <v/>
      </c>
      <c r="BX188" s="35"/>
      <c r="BY188" s="27"/>
      <c r="BZ188" s="46"/>
      <c r="CA188" s="44"/>
      <c r="CB188" s="44" t="str">
        <f t="shared" si="948"/>
        <v/>
      </c>
      <c r="CC188" s="44"/>
      <c r="CD188" s="44" t="str">
        <f t="shared" si="949"/>
        <v/>
      </c>
      <c r="CE188" s="44"/>
      <c r="CF188" s="44" t="str">
        <f t="shared" si="950"/>
        <v/>
      </c>
      <c r="CG188" s="43"/>
      <c r="CH188" s="60" t="str">
        <f t="shared" si="951"/>
        <v/>
      </c>
      <c r="CI188" s="67" t="str">
        <f t="shared" si="952"/>
        <v/>
      </c>
      <c r="CJ188" s="43" t="str">
        <f t="shared" si="953"/>
        <v/>
      </c>
      <c r="CK188" s="45" t="str">
        <f t="shared" si="954"/>
        <v/>
      </c>
      <c r="CL188" s="35"/>
      <c r="CM188" s="27"/>
      <c r="CN188" s="46"/>
      <c r="CO188" s="44"/>
      <c r="CP188" s="44" t="str">
        <f t="shared" si="955"/>
        <v/>
      </c>
      <c r="CQ188" s="44"/>
      <c r="CR188" s="44" t="str">
        <f t="shared" si="956"/>
        <v/>
      </c>
      <c r="CS188" s="44"/>
      <c r="CT188" s="44" t="str">
        <f t="shared" si="957"/>
        <v/>
      </c>
      <c r="CU188" s="43"/>
      <c r="CV188" s="60" t="str">
        <f t="shared" si="958"/>
        <v/>
      </c>
      <c r="CW188" s="67" t="str">
        <f t="shared" si="959"/>
        <v/>
      </c>
      <c r="CX188" s="43" t="str">
        <f t="shared" si="960"/>
        <v/>
      </c>
      <c r="CY188" s="45" t="str">
        <f t="shared" si="961"/>
        <v/>
      </c>
      <c r="CZ188" s="35"/>
      <c r="DA188" s="58"/>
      <c r="DB188" s="46"/>
      <c r="DC188" s="44"/>
      <c r="DD188" s="44" t="str">
        <f t="shared" si="962"/>
        <v/>
      </c>
      <c r="DE188" s="44"/>
      <c r="DF188" s="44" t="str">
        <f t="shared" si="963"/>
        <v/>
      </c>
      <c r="DG188" s="44"/>
      <c r="DH188" s="44" t="str">
        <f t="shared" si="964"/>
        <v/>
      </c>
      <c r="DI188" s="43"/>
      <c r="DJ188" s="60" t="str">
        <f t="shared" si="965"/>
        <v/>
      </c>
      <c r="DK188" s="67" t="str">
        <f t="shared" si="966"/>
        <v/>
      </c>
      <c r="DL188" s="43" t="str">
        <f t="shared" si="967"/>
        <v/>
      </c>
      <c r="DM188" s="45" t="str">
        <f t="shared" si="968"/>
        <v/>
      </c>
      <c r="DN188" s="35"/>
      <c r="DO188" s="27"/>
      <c r="DP188" s="46"/>
      <c r="DQ188" s="44"/>
      <c r="DR188" s="44" t="str">
        <f t="shared" si="969"/>
        <v/>
      </c>
      <c r="DS188" s="44"/>
      <c r="DT188" s="44" t="str">
        <f t="shared" si="970"/>
        <v/>
      </c>
      <c r="DU188" s="44"/>
      <c r="DV188" s="44" t="str">
        <f t="shared" si="971"/>
        <v/>
      </c>
      <c r="DW188" s="43"/>
      <c r="DX188" s="60" t="str">
        <f t="shared" si="972"/>
        <v/>
      </c>
      <c r="DY188" s="67" t="str">
        <f t="shared" si="973"/>
        <v/>
      </c>
      <c r="DZ188" s="43" t="str">
        <f t="shared" si="974"/>
        <v/>
      </c>
      <c r="EA188" s="45" t="str">
        <f t="shared" si="975"/>
        <v/>
      </c>
      <c r="EB188" s="35"/>
      <c r="EC188" s="27"/>
      <c r="ED188" s="46"/>
      <c r="EE188" s="67"/>
      <c r="EF188" s="44" t="str">
        <f t="shared" si="918"/>
        <v/>
      </c>
      <c r="EG188" s="44"/>
      <c r="EH188" s="44"/>
      <c r="EI188" s="44"/>
      <c r="EJ188" s="44" t="str">
        <f t="shared" si="919"/>
        <v/>
      </c>
      <c r="EK188" s="44"/>
      <c r="EL188" s="44"/>
      <c r="EM188" s="44"/>
      <c r="EN188" s="44" t="str">
        <f t="shared" si="877"/>
        <v/>
      </c>
      <c r="EO188" s="45" t="str">
        <f t="shared" si="878"/>
        <v/>
      </c>
      <c r="EP188" s="35"/>
      <c r="EQ188" s="27"/>
      <c r="ER188" s="46"/>
      <c r="ES188" s="44"/>
      <c r="ET188" s="44" t="str">
        <f t="shared" si="920"/>
        <v/>
      </c>
      <c r="EU188" s="44"/>
      <c r="EV188" s="44" t="str">
        <f t="shared" si="921"/>
        <v/>
      </c>
      <c r="EW188" s="44"/>
      <c r="EX188" s="44" t="str">
        <f t="shared" si="922"/>
        <v/>
      </c>
      <c r="EY188" s="44"/>
      <c r="EZ188" s="44"/>
      <c r="FA188" s="44"/>
      <c r="FB188" s="44" t="str">
        <f t="shared" si="879"/>
        <v/>
      </c>
      <c r="FC188" s="45" t="str">
        <f t="shared" si="880"/>
        <v/>
      </c>
      <c r="FD188" s="35"/>
      <c r="FF188" s="46"/>
      <c r="FG188" s="67"/>
      <c r="FH188" s="44" t="str">
        <f t="shared" si="923"/>
        <v/>
      </c>
      <c r="FI188" s="44"/>
      <c r="FJ188" s="44"/>
      <c r="FK188" s="44"/>
      <c r="FL188" s="44" t="str">
        <f t="shared" si="924"/>
        <v/>
      </c>
      <c r="FM188" s="44"/>
      <c r="FN188" s="44"/>
      <c r="FO188" s="44"/>
      <c r="FP188" s="44" t="str">
        <f t="shared" si="881"/>
        <v/>
      </c>
      <c r="FQ188" s="45" t="str">
        <f t="shared" si="882"/>
        <v/>
      </c>
      <c r="FR188" s="35"/>
      <c r="FT188" s="46"/>
      <c r="FU188" s="67"/>
      <c r="FV188" s="44" t="str">
        <f t="shared" si="925"/>
        <v/>
      </c>
      <c r="FW188" s="44"/>
      <c r="FX188" s="44"/>
      <c r="FY188" s="44"/>
      <c r="FZ188" s="44" t="str">
        <f t="shared" si="926"/>
        <v/>
      </c>
      <c r="GA188" s="44"/>
      <c r="GB188" s="44"/>
      <c r="GC188" s="44"/>
      <c r="GD188" s="44" t="str">
        <f t="shared" si="883"/>
        <v/>
      </c>
      <c r="GE188" s="45" t="str">
        <f t="shared" si="884"/>
        <v/>
      </c>
      <c r="GF188" s="35"/>
      <c r="GH188" s="46"/>
      <c r="GI188" s="67"/>
      <c r="GJ188" s="44" t="str">
        <f t="shared" si="927"/>
        <v/>
      </c>
      <c r="GK188" s="44"/>
      <c r="GL188" s="44"/>
      <c r="GM188" s="44"/>
      <c r="GN188" s="44" t="str">
        <f t="shared" si="928"/>
        <v/>
      </c>
      <c r="GO188" s="44"/>
      <c r="GP188" s="44"/>
      <c r="GQ188" s="44"/>
      <c r="GR188" s="44" t="str">
        <f t="shared" si="885"/>
        <v/>
      </c>
      <c r="GS188" s="45" t="str">
        <f t="shared" si="886"/>
        <v/>
      </c>
      <c r="GT188" s="35"/>
      <c r="GU188" s="27"/>
      <c r="GV188" s="46"/>
      <c r="GW188" s="67"/>
      <c r="GX188" s="44" t="str">
        <f t="shared" si="929"/>
        <v/>
      </c>
      <c r="GY188" s="44"/>
      <c r="GZ188" s="44"/>
      <c r="HA188" s="44"/>
      <c r="HB188" s="44" t="str">
        <f t="shared" si="930"/>
        <v/>
      </c>
      <c r="HC188" s="44"/>
      <c r="HD188" s="44"/>
      <c r="HE188" s="44"/>
      <c r="HF188" s="44" t="str">
        <f t="shared" si="887"/>
        <v/>
      </c>
      <c r="HG188" s="45" t="str">
        <f t="shared" si="888"/>
        <v/>
      </c>
      <c r="HH188" s="35"/>
      <c r="HJ188" s="46"/>
      <c r="HK188" s="67"/>
      <c r="HL188" s="44" t="str">
        <f t="shared" si="931"/>
        <v/>
      </c>
      <c r="HM188" s="44"/>
      <c r="HN188" s="44"/>
      <c r="HO188" s="44"/>
      <c r="HP188" s="44" t="str">
        <f t="shared" si="932"/>
        <v/>
      </c>
      <c r="HQ188" s="44"/>
      <c r="HR188" s="44"/>
      <c r="HS188" s="44"/>
      <c r="HT188" s="44" t="str">
        <f t="shared" si="889"/>
        <v/>
      </c>
      <c r="HU188" s="45" t="str">
        <f t="shared" si="890"/>
        <v/>
      </c>
      <c r="HV188" s="35"/>
      <c r="HW188" s="61"/>
      <c r="HX188" s="46"/>
      <c r="HY188" s="44"/>
      <c r="HZ188" s="44" t="str">
        <f t="shared" si="976"/>
        <v/>
      </c>
      <c r="IA188" s="44"/>
      <c r="IB188" s="44" t="str">
        <f t="shared" si="977"/>
        <v/>
      </c>
      <c r="IC188" s="44"/>
      <c r="ID188" s="44" t="str">
        <f t="shared" si="978"/>
        <v/>
      </c>
      <c r="IE188" s="43"/>
      <c r="IF188" s="60" t="str">
        <f>IF(HY188="","",IF184)</f>
        <v/>
      </c>
      <c r="IG188" s="67" t="str">
        <f>IF(HY187="","",IG184)</f>
        <v/>
      </c>
      <c r="IH188" s="43" t="str">
        <f t="shared" si="979"/>
        <v/>
      </c>
      <c r="II188" s="45" t="str">
        <f>IF(ID188="","",IH188/(HZ188*100))</f>
        <v/>
      </c>
      <c r="IJ188" s="35"/>
      <c r="IL188" s="46"/>
      <c r="IM188" s="44"/>
      <c r="IN188" s="44" t="str">
        <f t="shared" si="980"/>
        <v/>
      </c>
      <c r="IO188" s="44"/>
      <c r="IP188" s="44" t="str">
        <f t="shared" si="981"/>
        <v/>
      </c>
      <c r="IQ188" s="44"/>
      <c r="IR188" s="44" t="str">
        <f t="shared" si="982"/>
        <v/>
      </c>
      <c r="IS188" s="43"/>
      <c r="IT188" s="60" t="str">
        <f t="shared" si="983"/>
        <v/>
      </c>
      <c r="IU188" s="67" t="str">
        <f t="shared" si="984"/>
        <v/>
      </c>
      <c r="IV188" s="43" t="str">
        <f t="shared" si="985"/>
        <v/>
      </c>
      <c r="IW188" s="45" t="str">
        <f t="shared" si="986"/>
        <v/>
      </c>
      <c r="IX188" s="35"/>
      <c r="IY188" s="33"/>
      <c r="IZ188" s="46"/>
      <c r="JA188" s="44"/>
      <c r="JB188" s="44" t="str">
        <f t="shared" si="987"/>
        <v/>
      </c>
      <c r="JC188" s="44"/>
      <c r="JD188" s="44" t="str">
        <f t="shared" si="988"/>
        <v/>
      </c>
      <c r="JE188" s="44"/>
      <c r="JF188" s="44" t="str">
        <f t="shared" si="989"/>
        <v/>
      </c>
      <c r="JG188" s="43"/>
      <c r="JH188" s="60" t="str">
        <f t="shared" si="990"/>
        <v/>
      </c>
      <c r="JI188" s="67" t="str">
        <f t="shared" si="991"/>
        <v/>
      </c>
      <c r="JJ188" s="43" t="str">
        <f t="shared" si="992"/>
        <v/>
      </c>
      <c r="JK188" s="45" t="str">
        <f t="shared" si="993"/>
        <v/>
      </c>
      <c r="JL188" s="35"/>
      <c r="JM188" s="27"/>
      <c r="JN188" s="46"/>
      <c r="JO188" s="44"/>
      <c r="JP188" s="44" t="str">
        <f t="shared" si="994"/>
        <v/>
      </c>
      <c r="JQ188" s="44"/>
      <c r="JR188" s="44" t="str">
        <f t="shared" si="995"/>
        <v/>
      </c>
      <c r="JS188" s="44"/>
      <c r="JT188" s="44" t="str">
        <f t="shared" si="996"/>
        <v/>
      </c>
      <c r="JU188" s="43"/>
      <c r="JV188" s="60" t="str">
        <f t="shared" si="997"/>
        <v/>
      </c>
      <c r="JW188" s="67" t="str">
        <f t="shared" si="998"/>
        <v/>
      </c>
      <c r="JX188" s="43" t="str">
        <f t="shared" si="999"/>
        <v/>
      </c>
      <c r="JY188" s="45" t="str">
        <f t="shared" si="1000"/>
        <v/>
      </c>
      <c r="JZ188" s="35"/>
      <c r="KA188" s="61"/>
      <c r="KB188" s="46"/>
      <c r="KC188" s="44"/>
      <c r="KD188" s="44" t="str">
        <f t="shared" si="1001"/>
        <v/>
      </c>
      <c r="KE188" s="44"/>
      <c r="KF188" s="44" t="str">
        <f t="shared" si="1002"/>
        <v/>
      </c>
      <c r="KG188" s="44"/>
      <c r="KH188" s="44" t="str">
        <f t="shared" si="1003"/>
        <v/>
      </c>
      <c r="KI188" s="43"/>
      <c r="KJ188" s="60" t="str">
        <f t="shared" si="1004"/>
        <v/>
      </c>
      <c r="KK188" s="67" t="str">
        <f t="shared" si="1005"/>
        <v/>
      </c>
      <c r="KL188" s="43" t="str">
        <f t="shared" si="1006"/>
        <v/>
      </c>
      <c r="KM188" s="45" t="str">
        <f t="shared" si="1007"/>
        <v/>
      </c>
      <c r="KN188" s="35"/>
      <c r="KO188" s="27"/>
      <c r="KP188" s="46"/>
      <c r="KQ188" s="44"/>
      <c r="KR188" s="44" t="str">
        <f t="shared" si="1008"/>
        <v/>
      </c>
      <c r="KS188" s="44"/>
      <c r="KT188" s="44" t="str">
        <f t="shared" si="1009"/>
        <v/>
      </c>
      <c r="KU188" s="44"/>
      <c r="KV188" s="44" t="str">
        <f t="shared" si="1010"/>
        <v/>
      </c>
      <c r="KW188" s="43"/>
      <c r="KX188" s="60" t="str">
        <f t="shared" si="1011"/>
        <v/>
      </c>
      <c r="KY188" s="67" t="str">
        <f t="shared" si="1012"/>
        <v/>
      </c>
      <c r="KZ188" s="43" t="str">
        <f t="shared" si="1013"/>
        <v/>
      </c>
      <c r="LA188" s="45" t="str">
        <f t="shared" si="1014"/>
        <v/>
      </c>
      <c r="LB188" s="35"/>
      <c r="LC188" s="27"/>
      <c r="LD188" s="74"/>
      <c r="LE188" s="75"/>
      <c r="LF188" s="75"/>
      <c r="LG188" s="75"/>
      <c r="LH188" s="75" t="str">
        <f t="shared" si="905"/>
        <v/>
      </c>
      <c r="LI188" s="75"/>
      <c r="LJ188" s="75" t="str">
        <f t="shared" si="906"/>
        <v/>
      </c>
      <c r="LK188" s="75"/>
      <c r="LL188" s="77" t="str">
        <f>IF(LE186="","",LL185)</f>
        <v/>
      </c>
      <c r="LM188" s="78" t="str">
        <f>IF(LF186="","",LM185)</f>
        <v/>
      </c>
      <c r="LN188" s="75" t="str">
        <f t="shared" si="907"/>
        <v/>
      </c>
      <c r="LO188" s="79"/>
      <c r="LP188" s="35"/>
      <c r="LQ188" s="27"/>
      <c r="LR188" s="46"/>
      <c r="LS188" s="67"/>
      <c r="LT188" s="44" t="str">
        <f t="shared" si="933"/>
        <v/>
      </c>
      <c r="LU188" s="44"/>
      <c r="LV188" s="44"/>
      <c r="LW188" s="44"/>
      <c r="LX188" s="44" t="str">
        <f t="shared" si="934"/>
        <v/>
      </c>
      <c r="LY188" s="44"/>
      <c r="LZ188" s="44"/>
      <c r="MA188" s="44"/>
      <c r="MB188" s="44" t="str">
        <f t="shared" si="893"/>
        <v/>
      </c>
      <c r="MC188" s="45" t="str">
        <f t="shared" si="894"/>
        <v/>
      </c>
      <c r="MD188" s="35"/>
      <c r="ME188" s="27"/>
      <c r="MF188" s="46"/>
      <c r="MG188" s="67"/>
      <c r="MH188" s="44" t="str">
        <f t="shared" si="935"/>
        <v/>
      </c>
      <c r="MI188" s="44"/>
      <c r="MJ188" s="44"/>
      <c r="MK188" s="44"/>
      <c r="ML188" s="44" t="str">
        <f t="shared" si="936"/>
        <v/>
      </c>
      <c r="MM188" s="44"/>
      <c r="MN188" s="44"/>
      <c r="MO188" s="44"/>
      <c r="MP188" s="44" t="str">
        <f t="shared" si="895"/>
        <v/>
      </c>
      <c r="MQ188" s="45" t="str">
        <f t="shared" si="896"/>
        <v/>
      </c>
      <c r="MR188" s="35"/>
      <c r="MS188" s="27"/>
      <c r="MT188" s="46"/>
      <c r="MU188" s="67"/>
      <c r="MV188" s="44" t="str">
        <f t="shared" si="937"/>
        <v/>
      </c>
      <c r="MW188" s="44"/>
      <c r="MX188" s="44"/>
      <c r="MY188" s="44"/>
      <c r="MZ188" s="44" t="str">
        <f t="shared" si="938"/>
        <v/>
      </c>
      <c r="NA188" s="44"/>
      <c r="NB188" s="44"/>
      <c r="NC188" s="44"/>
      <c r="ND188" s="44" t="str">
        <f t="shared" si="897"/>
        <v/>
      </c>
      <c r="NE188" s="45" t="str">
        <f t="shared" si="898"/>
        <v/>
      </c>
      <c r="NF188" s="35"/>
      <c r="NG188" s="27"/>
      <c r="NH188" s="46"/>
      <c r="NI188" s="67"/>
      <c r="NJ188" s="44" t="str">
        <f t="shared" si="939"/>
        <v/>
      </c>
      <c r="NK188" s="44"/>
      <c r="NL188" s="44"/>
      <c r="NM188" s="44"/>
      <c r="NN188" s="44" t="str">
        <f t="shared" si="940"/>
        <v/>
      </c>
      <c r="NO188" s="44"/>
      <c r="NP188" s="44"/>
      <c r="NQ188" s="44"/>
      <c r="NR188" s="44" t="str">
        <f t="shared" si="899"/>
        <v/>
      </c>
      <c r="NS188" s="45" t="str">
        <f t="shared" si="900"/>
        <v/>
      </c>
      <c r="NT188" s="35"/>
    </row>
    <row r="189" spans="1:384" ht="15" customHeight="1" thickTop="1" x14ac:dyDescent="0.2">
      <c r="A189" s="38"/>
      <c r="B189" s="39"/>
      <c r="C189" s="40"/>
      <c r="D189" s="40"/>
      <c r="E189" s="41"/>
      <c r="F189" s="41"/>
      <c r="G189" s="40"/>
      <c r="H189" s="42"/>
      <c r="I189" s="44"/>
      <c r="J189" s="44" t="str">
        <f t="shared" si="908"/>
        <v/>
      </c>
      <c r="K189" s="44"/>
      <c r="L189" s="44"/>
      <c r="M189" s="44"/>
      <c r="N189" s="44" t="str">
        <f t="shared" si="909"/>
        <v/>
      </c>
      <c r="O189" s="44"/>
      <c r="P189" s="44"/>
      <c r="Q189" s="44"/>
      <c r="R189" s="44" t="str">
        <f t="shared" si="869"/>
        <v/>
      </c>
      <c r="S189" s="45" t="str">
        <f t="shared" si="870"/>
        <v/>
      </c>
      <c r="T189" s="35"/>
      <c r="U189" s="27"/>
      <c r="V189" s="46"/>
      <c r="W189" s="67"/>
      <c r="X189" s="44" t="str">
        <f t="shared" si="910"/>
        <v/>
      </c>
      <c r="Y189" s="44"/>
      <c r="Z189" s="44"/>
      <c r="AA189" s="44"/>
      <c r="AB189" s="44" t="str">
        <f t="shared" si="911"/>
        <v/>
      </c>
      <c r="AC189" s="44"/>
      <c r="AD189" s="44"/>
      <c r="AE189" s="44"/>
      <c r="AF189" s="44" t="str">
        <f t="shared" si="871"/>
        <v/>
      </c>
      <c r="AG189" s="45" t="str">
        <f t="shared" si="872"/>
        <v/>
      </c>
      <c r="AH189" s="35"/>
      <c r="AI189" s="27"/>
      <c r="AJ189" s="46"/>
      <c r="AK189" s="44"/>
      <c r="AL189" s="44" t="str">
        <f t="shared" si="912"/>
        <v/>
      </c>
      <c r="AM189" s="44"/>
      <c r="AN189" s="44" t="str">
        <f t="shared" si="913"/>
        <v/>
      </c>
      <c r="AO189" s="44"/>
      <c r="AP189" s="44" t="str">
        <f t="shared" si="914"/>
        <v/>
      </c>
      <c r="AQ189" s="44"/>
      <c r="AR189" s="44"/>
      <c r="AS189" s="44"/>
      <c r="AT189" s="44" t="str">
        <f t="shared" si="873"/>
        <v/>
      </c>
      <c r="AU189" s="45" t="str">
        <f t="shared" si="874"/>
        <v/>
      </c>
      <c r="AV189" s="35"/>
      <c r="AW189" s="27"/>
      <c r="AX189" s="46"/>
      <c r="AY189" s="44"/>
      <c r="AZ189" s="44" t="str">
        <f t="shared" si="915"/>
        <v/>
      </c>
      <c r="BA189" s="44"/>
      <c r="BB189" s="44" t="str">
        <f t="shared" si="916"/>
        <v/>
      </c>
      <c r="BC189" s="44"/>
      <c r="BD189" s="44" t="str">
        <f t="shared" si="917"/>
        <v/>
      </c>
      <c r="BE189" s="44"/>
      <c r="BF189" s="44"/>
      <c r="BG189" s="44"/>
      <c r="BH189" s="44" t="str">
        <f t="shared" si="875"/>
        <v/>
      </c>
      <c r="BI189" s="45" t="str">
        <f t="shared" si="876"/>
        <v/>
      </c>
      <c r="BJ189" s="35"/>
      <c r="BK189" s="50"/>
      <c r="BL189" s="46"/>
      <c r="BM189" s="44"/>
      <c r="BN189" s="44" t="str">
        <f t="shared" si="941"/>
        <v/>
      </c>
      <c r="BO189" s="44"/>
      <c r="BP189" s="44" t="str">
        <f t="shared" si="942"/>
        <v/>
      </c>
      <c r="BQ189" s="44"/>
      <c r="BR189" s="44" t="str">
        <f t="shared" si="943"/>
        <v/>
      </c>
      <c r="BS189" s="25"/>
      <c r="BT189" s="60" t="str">
        <f t="shared" si="944"/>
        <v/>
      </c>
      <c r="BU189" s="67" t="str">
        <f t="shared" si="945"/>
        <v/>
      </c>
      <c r="BV189" s="44" t="str">
        <f t="shared" si="946"/>
        <v/>
      </c>
      <c r="BW189" s="45" t="str">
        <f t="shared" si="947"/>
        <v/>
      </c>
      <c r="BX189" s="35"/>
      <c r="BY189" s="27"/>
      <c r="BZ189" s="46"/>
      <c r="CA189" s="44"/>
      <c r="CB189" s="44" t="str">
        <f t="shared" si="948"/>
        <v/>
      </c>
      <c r="CC189" s="44"/>
      <c r="CD189" s="44" t="str">
        <f t="shared" si="949"/>
        <v/>
      </c>
      <c r="CE189" s="44"/>
      <c r="CF189" s="44" t="str">
        <f t="shared" si="950"/>
        <v/>
      </c>
      <c r="CG189" s="25"/>
      <c r="CH189" s="60" t="str">
        <f t="shared" si="951"/>
        <v/>
      </c>
      <c r="CI189" s="67" t="str">
        <f t="shared" si="952"/>
        <v/>
      </c>
      <c r="CJ189" s="44" t="str">
        <f t="shared" si="953"/>
        <v/>
      </c>
      <c r="CK189" s="45" t="str">
        <f t="shared" si="954"/>
        <v/>
      </c>
      <c r="CL189" s="35"/>
      <c r="CM189" s="27"/>
      <c r="CN189" s="46"/>
      <c r="CO189" s="44"/>
      <c r="CP189" s="44" t="str">
        <f t="shared" si="955"/>
        <v/>
      </c>
      <c r="CQ189" s="44"/>
      <c r="CR189" s="44" t="str">
        <f t="shared" si="956"/>
        <v/>
      </c>
      <c r="CS189" s="44"/>
      <c r="CT189" s="44" t="str">
        <f t="shared" si="957"/>
        <v/>
      </c>
      <c r="CU189" s="25"/>
      <c r="CV189" s="60" t="str">
        <f t="shared" si="958"/>
        <v/>
      </c>
      <c r="CW189" s="67" t="str">
        <f t="shared" si="959"/>
        <v/>
      </c>
      <c r="CX189" s="44" t="str">
        <f t="shared" si="960"/>
        <v/>
      </c>
      <c r="CY189" s="45" t="str">
        <f t="shared" si="961"/>
        <v/>
      </c>
      <c r="CZ189" s="35"/>
      <c r="DA189" s="58"/>
      <c r="DB189" s="46"/>
      <c r="DC189" s="44"/>
      <c r="DD189" s="44" t="str">
        <f t="shared" si="962"/>
        <v/>
      </c>
      <c r="DE189" s="44"/>
      <c r="DF189" s="44" t="str">
        <f t="shared" si="963"/>
        <v/>
      </c>
      <c r="DG189" s="44"/>
      <c r="DH189" s="44" t="str">
        <f t="shared" si="964"/>
        <v/>
      </c>
      <c r="DI189" s="25"/>
      <c r="DJ189" s="60" t="str">
        <f t="shared" si="965"/>
        <v/>
      </c>
      <c r="DK189" s="67" t="str">
        <f t="shared" si="966"/>
        <v/>
      </c>
      <c r="DL189" s="44" t="str">
        <f t="shared" si="967"/>
        <v/>
      </c>
      <c r="DM189" s="45" t="str">
        <f t="shared" si="968"/>
        <v/>
      </c>
      <c r="DN189" s="35"/>
      <c r="DO189" s="27"/>
      <c r="DP189" s="46"/>
      <c r="DQ189" s="44"/>
      <c r="DR189" s="44" t="str">
        <f t="shared" si="969"/>
        <v/>
      </c>
      <c r="DS189" s="44"/>
      <c r="DT189" s="44" t="str">
        <f t="shared" si="970"/>
        <v/>
      </c>
      <c r="DU189" s="44"/>
      <c r="DV189" s="44" t="str">
        <f t="shared" si="971"/>
        <v/>
      </c>
      <c r="DW189" s="25"/>
      <c r="DX189" s="60" t="str">
        <f t="shared" si="972"/>
        <v/>
      </c>
      <c r="DY189" s="67" t="str">
        <f t="shared" si="973"/>
        <v/>
      </c>
      <c r="DZ189" s="44" t="str">
        <f t="shared" si="974"/>
        <v/>
      </c>
      <c r="EA189" s="45" t="str">
        <f t="shared" si="975"/>
        <v/>
      </c>
      <c r="EB189" s="35"/>
      <c r="EC189" s="27"/>
      <c r="ED189" s="46"/>
      <c r="EE189" s="67"/>
      <c r="EF189" s="44" t="str">
        <f t="shared" si="918"/>
        <v/>
      </c>
      <c r="EG189" s="44"/>
      <c r="EH189" s="44"/>
      <c r="EI189" s="44"/>
      <c r="EJ189" s="44" t="str">
        <f t="shared" si="919"/>
        <v/>
      </c>
      <c r="EK189" s="44"/>
      <c r="EL189" s="44"/>
      <c r="EM189" s="44"/>
      <c r="EN189" s="44" t="str">
        <f t="shared" si="877"/>
        <v/>
      </c>
      <c r="EO189" s="45" t="str">
        <f t="shared" si="878"/>
        <v/>
      </c>
      <c r="EP189" s="35"/>
      <c r="EQ189" s="27"/>
      <c r="ER189" s="46"/>
      <c r="ES189" s="44"/>
      <c r="ET189" s="44" t="str">
        <f t="shared" si="920"/>
        <v/>
      </c>
      <c r="EU189" s="44"/>
      <c r="EV189" s="44" t="str">
        <f t="shared" si="921"/>
        <v/>
      </c>
      <c r="EW189" s="44"/>
      <c r="EX189" s="44" t="str">
        <f t="shared" si="922"/>
        <v/>
      </c>
      <c r="EY189" s="44"/>
      <c r="EZ189" s="44"/>
      <c r="FA189" s="44"/>
      <c r="FB189" s="44" t="str">
        <f t="shared" si="879"/>
        <v/>
      </c>
      <c r="FC189" s="45" t="str">
        <f t="shared" si="880"/>
        <v/>
      </c>
      <c r="FD189" s="35"/>
      <c r="FF189" s="46"/>
      <c r="FG189" s="67"/>
      <c r="FH189" s="44" t="str">
        <f t="shared" si="923"/>
        <v/>
      </c>
      <c r="FI189" s="44"/>
      <c r="FJ189" s="44"/>
      <c r="FK189" s="44"/>
      <c r="FL189" s="44" t="str">
        <f t="shared" si="924"/>
        <v/>
      </c>
      <c r="FM189" s="44"/>
      <c r="FN189" s="44"/>
      <c r="FO189" s="44"/>
      <c r="FP189" s="44" t="str">
        <f t="shared" si="881"/>
        <v/>
      </c>
      <c r="FQ189" s="45" t="str">
        <f t="shared" si="882"/>
        <v/>
      </c>
      <c r="FR189" s="35"/>
      <c r="FT189" s="46"/>
      <c r="FU189" s="67"/>
      <c r="FV189" s="44" t="str">
        <f t="shared" si="925"/>
        <v/>
      </c>
      <c r="FW189" s="44"/>
      <c r="FX189" s="44"/>
      <c r="FY189" s="44"/>
      <c r="FZ189" s="44" t="str">
        <f t="shared" si="926"/>
        <v/>
      </c>
      <c r="GA189" s="44"/>
      <c r="GB189" s="44"/>
      <c r="GC189" s="44"/>
      <c r="GD189" s="44" t="str">
        <f t="shared" si="883"/>
        <v/>
      </c>
      <c r="GE189" s="45" t="str">
        <f t="shared" si="884"/>
        <v/>
      </c>
      <c r="GF189" s="35"/>
      <c r="GH189" s="46"/>
      <c r="GI189" s="67"/>
      <c r="GJ189" s="44" t="str">
        <f t="shared" si="927"/>
        <v/>
      </c>
      <c r="GK189" s="44"/>
      <c r="GL189" s="44"/>
      <c r="GM189" s="44"/>
      <c r="GN189" s="44" t="str">
        <f t="shared" si="928"/>
        <v/>
      </c>
      <c r="GO189" s="44"/>
      <c r="GP189" s="44"/>
      <c r="GQ189" s="44"/>
      <c r="GR189" s="44" t="str">
        <f t="shared" si="885"/>
        <v/>
      </c>
      <c r="GS189" s="45" t="str">
        <f t="shared" si="886"/>
        <v/>
      </c>
      <c r="GT189" s="35"/>
      <c r="GU189" s="27"/>
      <c r="GV189" s="46"/>
      <c r="GW189" s="67"/>
      <c r="GX189" s="44" t="str">
        <f t="shared" si="929"/>
        <v/>
      </c>
      <c r="GY189" s="44"/>
      <c r="GZ189" s="44"/>
      <c r="HA189" s="44"/>
      <c r="HB189" s="44" t="str">
        <f t="shared" si="930"/>
        <v/>
      </c>
      <c r="HC189" s="44"/>
      <c r="HD189" s="44"/>
      <c r="HE189" s="44"/>
      <c r="HF189" s="44" t="str">
        <f t="shared" si="887"/>
        <v/>
      </c>
      <c r="HG189" s="45" t="str">
        <f t="shared" si="888"/>
        <v/>
      </c>
      <c r="HH189" s="35"/>
      <c r="HJ189" s="46"/>
      <c r="HK189" s="67"/>
      <c r="HL189" s="44" t="str">
        <f t="shared" si="931"/>
        <v/>
      </c>
      <c r="HM189" s="44"/>
      <c r="HN189" s="44"/>
      <c r="HO189" s="44"/>
      <c r="HP189" s="44" t="str">
        <f t="shared" si="932"/>
        <v/>
      </c>
      <c r="HQ189" s="44"/>
      <c r="HR189" s="44"/>
      <c r="HS189" s="44"/>
      <c r="HT189" s="44" t="str">
        <f t="shared" si="889"/>
        <v/>
      </c>
      <c r="HU189" s="45" t="str">
        <f t="shared" si="890"/>
        <v/>
      </c>
      <c r="HV189" s="35"/>
      <c r="HW189" s="61"/>
      <c r="HX189" s="46"/>
      <c r="HY189" s="44"/>
      <c r="HZ189" s="44" t="str">
        <f t="shared" si="976"/>
        <v/>
      </c>
      <c r="IA189" s="44"/>
      <c r="IB189" s="44" t="str">
        <f t="shared" si="977"/>
        <v/>
      </c>
      <c r="IC189" s="44"/>
      <c r="ID189" s="44" t="str">
        <f t="shared" si="978"/>
        <v/>
      </c>
      <c r="IE189" s="25"/>
      <c r="IF189" s="60" t="str">
        <f>IF(HY187="","",IF185)</f>
        <v/>
      </c>
      <c r="IG189" s="67" t="str">
        <f>IF(HY187="","",IG185)</f>
        <v/>
      </c>
      <c r="IH189" s="44" t="str">
        <f t="shared" si="979"/>
        <v/>
      </c>
      <c r="II189" s="45" t="str">
        <f>IF(ID189="","",IH189/(HZ188*100))</f>
        <v/>
      </c>
      <c r="IJ189" s="35"/>
      <c r="IL189" s="46"/>
      <c r="IM189" s="44"/>
      <c r="IN189" s="44" t="str">
        <f t="shared" si="980"/>
        <v/>
      </c>
      <c r="IO189" s="44"/>
      <c r="IP189" s="44" t="str">
        <f t="shared" si="981"/>
        <v/>
      </c>
      <c r="IQ189" s="44"/>
      <c r="IR189" s="44" t="str">
        <f t="shared" si="982"/>
        <v/>
      </c>
      <c r="IS189" s="25"/>
      <c r="IT189" s="60" t="str">
        <f t="shared" si="983"/>
        <v/>
      </c>
      <c r="IU189" s="67" t="str">
        <f t="shared" si="984"/>
        <v/>
      </c>
      <c r="IV189" s="44" t="str">
        <f t="shared" si="985"/>
        <v/>
      </c>
      <c r="IW189" s="45" t="str">
        <f t="shared" si="986"/>
        <v/>
      </c>
      <c r="IX189" s="35"/>
      <c r="IY189" s="33"/>
      <c r="IZ189" s="46"/>
      <c r="JA189" s="44"/>
      <c r="JB189" s="44" t="str">
        <f t="shared" si="987"/>
        <v/>
      </c>
      <c r="JC189" s="44"/>
      <c r="JD189" s="44" t="str">
        <f t="shared" si="988"/>
        <v/>
      </c>
      <c r="JE189" s="44"/>
      <c r="JF189" s="44" t="str">
        <f t="shared" si="989"/>
        <v/>
      </c>
      <c r="JG189" s="25"/>
      <c r="JH189" s="60" t="str">
        <f t="shared" si="990"/>
        <v/>
      </c>
      <c r="JI189" s="67" t="str">
        <f t="shared" si="991"/>
        <v/>
      </c>
      <c r="JJ189" s="44" t="str">
        <f t="shared" si="992"/>
        <v/>
      </c>
      <c r="JK189" s="45" t="str">
        <f t="shared" si="993"/>
        <v/>
      </c>
      <c r="JL189" s="35"/>
      <c r="JM189" s="27"/>
      <c r="JN189" s="46"/>
      <c r="JO189" s="44"/>
      <c r="JP189" s="44" t="str">
        <f t="shared" si="994"/>
        <v/>
      </c>
      <c r="JQ189" s="44"/>
      <c r="JR189" s="44" t="str">
        <f t="shared" si="995"/>
        <v/>
      </c>
      <c r="JS189" s="44"/>
      <c r="JT189" s="44" t="str">
        <f t="shared" si="996"/>
        <v/>
      </c>
      <c r="JU189" s="25"/>
      <c r="JV189" s="60" t="str">
        <f t="shared" si="997"/>
        <v/>
      </c>
      <c r="JW189" s="67" t="str">
        <f t="shared" si="998"/>
        <v/>
      </c>
      <c r="JX189" s="44" t="str">
        <f t="shared" si="999"/>
        <v/>
      </c>
      <c r="JY189" s="45" t="str">
        <f t="shared" si="1000"/>
        <v/>
      </c>
      <c r="JZ189" s="35"/>
      <c r="KA189" s="61"/>
      <c r="KB189" s="46"/>
      <c r="KC189" s="44"/>
      <c r="KD189" s="44" t="str">
        <f t="shared" si="1001"/>
        <v/>
      </c>
      <c r="KE189" s="44"/>
      <c r="KF189" s="44" t="str">
        <f t="shared" si="1002"/>
        <v/>
      </c>
      <c r="KG189" s="44"/>
      <c r="KH189" s="44" t="str">
        <f t="shared" si="1003"/>
        <v/>
      </c>
      <c r="KI189" s="25"/>
      <c r="KJ189" s="60" t="str">
        <f t="shared" si="1004"/>
        <v/>
      </c>
      <c r="KK189" s="67" t="str">
        <f t="shared" si="1005"/>
        <v/>
      </c>
      <c r="KL189" s="44" t="str">
        <f t="shared" si="1006"/>
        <v/>
      </c>
      <c r="KM189" s="45" t="str">
        <f t="shared" si="1007"/>
        <v/>
      </c>
      <c r="KN189" s="35"/>
      <c r="KO189" s="27"/>
      <c r="KP189" s="46"/>
      <c r="KQ189" s="44"/>
      <c r="KR189" s="44" t="str">
        <f t="shared" si="1008"/>
        <v/>
      </c>
      <c r="KS189" s="44"/>
      <c r="KT189" s="44" t="str">
        <f t="shared" si="1009"/>
        <v/>
      </c>
      <c r="KU189" s="44"/>
      <c r="KV189" s="44" t="str">
        <f t="shared" si="1010"/>
        <v/>
      </c>
      <c r="KW189" s="25"/>
      <c r="KX189" s="60" t="str">
        <f t="shared" si="1011"/>
        <v/>
      </c>
      <c r="KY189" s="67" t="str">
        <f t="shared" si="1012"/>
        <v/>
      </c>
      <c r="KZ189" s="44" t="str">
        <f t="shared" si="1013"/>
        <v/>
      </c>
      <c r="LA189" s="45" t="str">
        <f t="shared" si="1014"/>
        <v/>
      </c>
      <c r="LB189" s="35"/>
      <c r="LC189" s="27"/>
      <c r="LD189" s="51"/>
      <c r="LE189" s="43"/>
      <c r="LF189" s="93" t="str">
        <f>IF(LE189="","",LE189-LE186)</f>
        <v/>
      </c>
      <c r="LG189" s="43"/>
      <c r="LH189" s="43"/>
      <c r="LI189" s="43"/>
      <c r="LJ189" s="87"/>
      <c r="LK189" s="43"/>
      <c r="LL189" s="72"/>
      <c r="LM189" s="67"/>
      <c r="LN189" s="87" t="str">
        <f t="shared" si="907"/>
        <v/>
      </c>
      <c r="LO189" s="54"/>
      <c r="LP189" s="35"/>
      <c r="LQ189" s="27"/>
      <c r="LR189" s="46"/>
      <c r="LS189" s="67"/>
      <c r="LT189" s="44" t="str">
        <f t="shared" si="933"/>
        <v/>
      </c>
      <c r="LU189" s="44"/>
      <c r="LV189" s="44"/>
      <c r="LW189" s="44"/>
      <c r="LX189" s="44" t="str">
        <f t="shared" si="934"/>
        <v/>
      </c>
      <c r="LY189" s="44"/>
      <c r="LZ189" s="44"/>
      <c r="MA189" s="44"/>
      <c r="MB189" s="44" t="str">
        <f t="shared" si="893"/>
        <v/>
      </c>
      <c r="MC189" s="45" t="str">
        <f t="shared" si="894"/>
        <v/>
      </c>
      <c r="MD189" s="35"/>
      <c r="ME189" s="27"/>
      <c r="MF189" s="46"/>
      <c r="MG189" s="67"/>
      <c r="MH189" s="44" t="str">
        <f t="shared" si="935"/>
        <v/>
      </c>
      <c r="MI189" s="44"/>
      <c r="MJ189" s="44"/>
      <c r="MK189" s="44"/>
      <c r="ML189" s="44" t="str">
        <f t="shared" si="936"/>
        <v/>
      </c>
      <c r="MM189" s="44"/>
      <c r="MN189" s="44"/>
      <c r="MO189" s="44"/>
      <c r="MP189" s="44" t="str">
        <f t="shared" si="895"/>
        <v/>
      </c>
      <c r="MQ189" s="45" t="str">
        <f t="shared" si="896"/>
        <v/>
      </c>
      <c r="MR189" s="35"/>
      <c r="MS189" s="27"/>
      <c r="MT189" s="46"/>
      <c r="MU189" s="67"/>
      <c r="MV189" s="44" t="str">
        <f t="shared" si="937"/>
        <v/>
      </c>
      <c r="MW189" s="44"/>
      <c r="MX189" s="44"/>
      <c r="MY189" s="44"/>
      <c r="MZ189" s="44" t="str">
        <f t="shared" si="938"/>
        <v/>
      </c>
      <c r="NA189" s="44"/>
      <c r="NB189" s="44"/>
      <c r="NC189" s="44"/>
      <c r="ND189" s="44" t="str">
        <f t="shared" si="897"/>
        <v/>
      </c>
      <c r="NE189" s="45" t="str">
        <f t="shared" si="898"/>
        <v/>
      </c>
      <c r="NF189" s="35"/>
      <c r="NG189" s="27"/>
      <c r="NH189" s="46"/>
      <c r="NI189" s="67"/>
      <c r="NJ189" s="44" t="str">
        <f t="shared" si="939"/>
        <v/>
      </c>
      <c r="NK189" s="44"/>
      <c r="NL189" s="44"/>
      <c r="NM189" s="44"/>
      <c r="NN189" s="44" t="str">
        <f t="shared" si="940"/>
        <v/>
      </c>
      <c r="NO189" s="44"/>
      <c r="NP189" s="44"/>
      <c r="NQ189" s="44"/>
      <c r="NR189" s="44" t="str">
        <f t="shared" si="899"/>
        <v/>
      </c>
      <c r="NS189" s="45" t="str">
        <f t="shared" si="900"/>
        <v/>
      </c>
      <c r="NT189" s="35"/>
    </row>
    <row r="190" spans="1:384" ht="15" customHeight="1" thickBot="1" x14ac:dyDescent="0.25">
      <c r="A190" s="38"/>
      <c r="B190" s="39"/>
      <c r="C190" s="40"/>
      <c r="D190" s="40"/>
      <c r="E190" s="41"/>
      <c r="F190" s="41"/>
      <c r="G190" s="40"/>
      <c r="H190" s="42"/>
      <c r="I190" s="44"/>
      <c r="J190" s="44" t="str">
        <f t="shared" si="908"/>
        <v/>
      </c>
      <c r="K190" s="44"/>
      <c r="L190" s="44"/>
      <c r="M190" s="44"/>
      <c r="N190" s="44" t="str">
        <f t="shared" si="909"/>
        <v/>
      </c>
      <c r="O190" s="44"/>
      <c r="P190" s="44"/>
      <c r="Q190" s="44"/>
      <c r="R190" s="44" t="str">
        <f t="shared" si="869"/>
        <v/>
      </c>
      <c r="S190" s="45" t="str">
        <f t="shared" si="870"/>
        <v/>
      </c>
      <c r="T190" s="35"/>
      <c r="U190" s="27"/>
      <c r="V190" s="46"/>
      <c r="W190" s="67"/>
      <c r="X190" s="44" t="str">
        <f t="shared" si="910"/>
        <v/>
      </c>
      <c r="Y190" s="44"/>
      <c r="Z190" s="44"/>
      <c r="AA190" s="44"/>
      <c r="AB190" s="44" t="str">
        <f t="shared" si="911"/>
        <v/>
      </c>
      <c r="AC190" s="44"/>
      <c r="AD190" s="44"/>
      <c r="AE190" s="44"/>
      <c r="AF190" s="44" t="str">
        <f t="shared" si="871"/>
        <v/>
      </c>
      <c r="AG190" s="45" t="str">
        <f t="shared" si="872"/>
        <v/>
      </c>
      <c r="AH190" s="35"/>
      <c r="AI190" s="27"/>
      <c r="AJ190" s="46"/>
      <c r="AK190" s="44"/>
      <c r="AL190" s="44" t="str">
        <f t="shared" si="912"/>
        <v/>
      </c>
      <c r="AM190" s="44"/>
      <c r="AN190" s="44" t="str">
        <f t="shared" si="913"/>
        <v/>
      </c>
      <c r="AO190" s="44"/>
      <c r="AP190" s="44" t="str">
        <f t="shared" si="914"/>
        <v/>
      </c>
      <c r="AQ190" s="44"/>
      <c r="AR190" s="44"/>
      <c r="AS190" s="44"/>
      <c r="AT190" s="44" t="str">
        <f t="shared" si="873"/>
        <v/>
      </c>
      <c r="AU190" s="45" t="str">
        <f t="shared" si="874"/>
        <v/>
      </c>
      <c r="AV190" s="35"/>
      <c r="AW190" s="27"/>
      <c r="AX190" s="46"/>
      <c r="AY190" s="44"/>
      <c r="AZ190" s="44" t="str">
        <f t="shared" si="915"/>
        <v/>
      </c>
      <c r="BA190" s="44"/>
      <c r="BB190" s="44" t="str">
        <f t="shared" si="916"/>
        <v/>
      </c>
      <c r="BC190" s="44"/>
      <c r="BD190" s="44" t="str">
        <f t="shared" si="917"/>
        <v/>
      </c>
      <c r="BE190" s="44"/>
      <c r="BF190" s="44"/>
      <c r="BG190" s="44"/>
      <c r="BH190" s="44" t="str">
        <f t="shared" si="875"/>
        <v/>
      </c>
      <c r="BI190" s="45" t="str">
        <f t="shared" si="876"/>
        <v/>
      </c>
      <c r="BJ190" s="35"/>
      <c r="BK190" s="50"/>
      <c r="BL190" s="74"/>
      <c r="BM190" s="75"/>
      <c r="BN190" s="75" t="str">
        <f t="shared" si="941"/>
        <v/>
      </c>
      <c r="BO190" s="75"/>
      <c r="BP190" s="75" t="str">
        <f t="shared" si="942"/>
        <v/>
      </c>
      <c r="BQ190" s="75"/>
      <c r="BR190" s="75" t="str">
        <f t="shared" si="943"/>
        <v/>
      </c>
      <c r="BS190" s="75"/>
      <c r="BT190" s="77" t="str">
        <f t="shared" si="944"/>
        <v/>
      </c>
      <c r="BU190" s="78" t="str">
        <f t="shared" si="945"/>
        <v/>
      </c>
      <c r="BV190" s="75" t="str">
        <f t="shared" si="946"/>
        <v/>
      </c>
      <c r="BW190" s="79" t="str">
        <f t="shared" si="947"/>
        <v/>
      </c>
      <c r="BX190" s="35"/>
      <c r="BY190" s="27"/>
      <c r="BZ190" s="74"/>
      <c r="CA190" s="75"/>
      <c r="CB190" s="75" t="str">
        <f t="shared" si="948"/>
        <v/>
      </c>
      <c r="CC190" s="75"/>
      <c r="CD190" s="75" t="str">
        <f t="shared" si="949"/>
        <v/>
      </c>
      <c r="CE190" s="75"/>
      <c r="CF190" s="75" t="str">
        <f t="shared" si="950"/>
        <v/>
      </c>
      <c r="CG190" s="75"/>
      <c r="CH190" s="77" t="str">
        <f t="shared" si="951"/>
        <v/>
      </c>
      <c r="CI190" s="78" t="str">
        <f t="shared" si="952"/>
        <v/>
      </c>
      <c r="CJ190" s="75" t="str">
        <f t="shared" si="953"/>
        <v/>
      </c>
      <c r="CK190" s="79" t="str">
        <f t="shared" si="954"/>
        <v/>
      </c>
      <c r="CL190" s="35"/>
      <c r="CM190" s="27"/>
      <c r="CN190" s="74"/>
      <c r="CO190" s="75"/>
      <c r="CP190" s="75" t="str">
        <f t="shared" si="955"/>
        <v/>
      </c>
      <c r="CQ190" s="75"/>
      <c r="CR190" s="75" t="str">
        <f t="shared" si="956"/>
        <v/>
      </c>
      <c r="CS190" s="75"/>
      <c r="CT190" s="75" t="str">
        <f t="shared" si="957"/>
        <v/>
      </c>
      <c r="CU190" s="75"/>
      <c r="CV190" s="77" t="str">
        <f t="shared" si="958"/>
        <v/>
      </c>
      <c r="CW190" s="78" t="str">
        <f t="shared" si="959"/>
        <v/>
      </c>
      <c r="CX190" s="75" t="str">
        <f t="shared" si="960"/>
        <v/>
      </c>
      <c r="CY190" s="79" t="str">
        <f t="shared" si="961"/>
        <v/>
      </c>
      <c r="CZ190" s="35"/>
      <c r="DA190" s="58"/>
      <c r="DB190" s="74"/>
      <c r="DC190" s="75"/>
      <c r="DD190" s="75" t="str">
        <f t="shared" si="962"/>
        <v/>
      </c>
      <c r="DE190" s="75"/>
      <c r="DF190" s="75" t="str">
        <f t="shared" si="963"/>
        <v/>
      </c>
      <c r="DG190" s="75"/>
      <c r="DH190" s="75" t="str">
        <f t="shared" si="964"/>
        <v/>
      </c>
      <c r="DI190" s="75"/>
      <c r="DJ190" s="77" t="str">
        <f t="shared" si="965"/>
        <v/>
      </c>
      <c r="DK190" s="78" t="str">
        <f t="shared" si="966"/>
        <v/>
      </c>
      <c r="DL190" s="75" t="str">
        <f t="shared" si="967"/>
        <v/>
      </c>
      <c r="DM190" s="79" t="str">
        <f t="shared" si="968"/>
        <v/>
      </c>
      <c r="DN190" s="35"/>
      <c r="DO190" s="27"/>
      <c r="DP190" s="74"/>
      <c r="DQ190" s="75"/>
      <c r="DR190" s="75" t="str">
        <f t="shared" si="969"/>
        <v/>
      </c>
      <c r="DS190" s="75"/>
      <c r="DT190" s="75" t="str">
        <f t="shared" si="970"/>
        <v/>
      </c>
      <c r="DU190" s="75"/>
      <c r="DV190" s="75" t="str">
        <f t="shared" si="971"/>
        <v/>
      </c>
      <c r="DW190" s="75"/>
      <c r="DX190" s="77" t="str">
        <f t="shared" si="972"/>
        <v/>
      </c>
      <c r="DY190" s="78" t="str">
        <f t="shared" si="973"/>
        <v/>
      </c>
      <c r="DZ190" s="75" t="str">
        <f t="shared" si="974"/>
        <v/>
      </c>
      <c r="EA190" s="79" t="str">
        <f t="shared" si="975"/>
        <v/>
      </c>
      <c r="EB190" s="35"/>
      <c r="EC190" s="27"/>
      <c r="ED190" s="46"/>
      <c r="EE190" s="67"/>
      <c r="EF190" s="44" t="str">
        <f t="shared" si="918"/>
        <v/>
      </c>
      <c r="EG190" s="44"/>
      <c r="EH190" s="44"/>
      <c r="EI190" s="44"/>
      <c r="EJ190" s="44" t="str">
        <f t="shared" si="919"/>
        <v/>
      </c>
      <c r="EK190" s="44"/>
      <c r="EL190" s="44"/>
      <c r="EM190" s="44"/>
      <c r="EN190" s="44" t="str">
        <f t="shared" si="877"/>
        <v/>
      </c>
      <c r="EO190" s="45" t="str">
        <f t="shared" si="878"/>
        <v/>
      </c>
      <c r="EP190" s="35"/>
      <c r="EQ190" s="27"/>
      <c r="ER190" s="46"/>
      <c r="ES190" s="44"/>
      <c r="ET190" s="44" t="str">
        <f t="shared" si="920"/>
        <v/>
      </c>
      <c r="EU190" s="44"/>
      <c r="EV190" s="44" t="str">
        <f t="shared" si="921"/>
        <v/>
      </c>
      <c r="EW190" s="44"/>
      <c r="EX190" s="44" t="str">
        <f t="shared" si="922"/>
        <v/>
      </c>
      <c r="EY190" s="44"/>
      <c r="EZ190" s="44"/>
      <c r="FA190" s="44"/>
      <c r="FB190" s="44" t="str">
        <f t="shared" si="879"/>
        <v/>
      </c>
      <c r="FC190" s="45" t="str">
        <f t="shared" si="880"/>
        <v/>
      </c>
      <c r="FD190" s="35"/>
      <c r="FF190" s="46"/>
      <c r="FG190" s="67"/>
      <c r="FH190" s="44" t="str">
        <f t="shared" si="923"/>
        <v/>
      </c>
      <c r="FI190" s="44"/>
      <c r="FJ190" s="44"/>
      <c r="FK190" s="44"/>
      <c r="FL190" s="44" t="str">
        <f t="shared" si="924"/>
        <v/>
      </c>
      <c r="FM190" s="44"/>
      <c r="FN190" s="44"/>
      <c r="FO190" s="44"/>
      <c r="FP190" s="44" t="str">
        <f t="shared" si="881"/>
        <v/>
      </c>
      <c r="FQ190" s="45" t="str">
        <f t="shared" si="882"/>
        <v/>
      </c>
      <c r="FR190" s="35"/>
      <c r="FT190" s="46"/>
      <c r="FU190" s="67"/>
      <c r="FV190" s="44" t="str">
        <f t="shared" si="925"/>
        <v/>
      </c>
      <c r="FW190" s="44"/>
      <c r="FX190" s="44"/>
      <c r="FY190" s="44"/>
      <c r="FZ190" s="44" t="str">
        <f t="shared" si="926"/>
        <v/>
      </c>
      <c r="GA190" s="44"/>
      <c r="GB190" s="44"/>
      <c r="GC190" s="44"/>
      <c r="GD190" s="44" t="str">
        <f t="shared" si="883"/>
        <v/>
      </c>
      <c r="GE190" s="45" t="str">
        <f t="shared" si="884"/>
        <v/>
      </c>
      <c r="GF190" s="35"/>
      <c r="GH190" s="46"/>
      <c r="GI190" s="67"/>
      <c r="GJ190" s="44" t="str">
        <f t="shared" si="927"/>
        <v/>
      </c>
      <c r="GK190" s="44"/>
      <c r="GL190" s="44"/>
      <c r="GM190" s="44"/>
      <c r="GN190" s="44" t="str">
        <f t="shared" si="928"/>
        <v/>
      </c>
      <c r="GO190" s="44"/>
      <c r="GP190" s="44"/>
      <c r="GQ190" s="44"/>
      <c r="GR190" s="44" t="str">
        <f t="shared" si="885"/>
        <v/>
      </c>
      <c r="GS190" s="45" t="str">
        <f t="shared" si="886"/>
        <v/>
      </c>
      <c r="GT190" s="35"/>
      <c r="GU190" s="27"/>
      <c r="GV190" s="46"/>
      <c r="GW190" s="67"/>
      <c r="GX190" s="44" t="str">
        <f t="shared" si="929"/>
        <v/>
      </c>
      <c r="GY190" s="44"/>
      <c r="GZ190" s="44"/>
      <c r="HA190" s="44"/>
      <c r="HB190" s="44" t="str">
        <f t="shared" si="930"/>
        <v/>
      </c>
      <c r="HC190" s="44"/>
      <c r="HD190" s="44"/>
      <c r="HE190" s="44"/>
      <c r="HF190" s="44" t="str">
        <f t="shared" si="887"/>
        <v/>
      </c>
      <c r="HG190" s="45" t="str">
        <f t="shared" si="888"/>
        <v/>
      </c>
      <c r="HH190" s="35"/>
      <c r="HJ190" s="46"/>
      <c r="HK190" s="67"/>
      <c r="HL190" s="44" t="str">
        <f t="shared" si="931"/>
        <v/>
      </c>
      <c r="HM190" s="44"/>
      <c r="HN190" s="44"/>
      <c r="HO190" s="44"/>
      <c r="HP190" s="44" t="str">
        <f t="shared" si="932"/>
        <v/>
      </c>
      <c r="HQ190" s="44"/>
      <c r="HR190" s="44"/>
      <c r="HS190" s="44"/>
      <c r="HT190" s="44" t="str">
        <f t="shared" si="889"/>
        <v/>
      </c>
      <c r="HU190" s="45" t="str">
        <f t="shared" si="890"/>
        <v/>
      </c>
      <c r="HV190" s="35"/>
      <c r="HW190" s="61"/>
      <c r="HX190" s="74"/>
      <c r="HY190" s="75"/>
      <c r="HZ190" s="75" t="str">
        <f t="shared" si="976"/>
        <v/>
      </c>
      <c r="IA190" s="75"/>
      <c r="IB190" s="75" t="str">
        <f t="shared" si="977"/>
        <v/>
      </c>
      <c r="IC190" s="75"/>
      <c r="ID190" s="75" t="str">
        <f t="shared" si="978"/>
        <v/>
      </c>
      <c r="IE190" s="75"/>
      <c r="IF190" s="77" t="str">
        <f>IF(HY188="","",IF186)</f>
        <v/>
      </c>
      <c r="IG190" s="78" t="str">
        <f>IF(HY187="","",IG186)</f>
        <v/>
      </c>
      <c r="IH190" s="75" t="str">
        <f t="shared" si="979"/>
        <v/>
      </c>
      <c r="II190" s="79" t="str">
        <f>IF(ID190="","",IH190/(HZ188*100))</f>
        <v/>
      </c>
      <c r="IJ190" s="35"/>
      <c r="IL190" s="74"/>
      <c r="IM190" s="75"/>
      <c r="IN190" s="75" t="str">
        <f t="shared" si="980"/>
        <v/>
      </c>
      <c r="IO190" s="75"/>
      <c r="IP190" s="75" t="str">
        <f t="shared" si="981"/>
        <v/>
      </c>
      <c r="IQ190" s="75"/>
      <c r="IR190" s="75" t="str">
        <f t="shared" si="982"/>
        <v/>
      </c>
      <c r="IS190" s="75"/>
      <c r="IT190" s="77" t="str">
        <f t="shared" si="983"/>
        <v/>
      </c>
      <c r="IU190" s="78" t="str">
        <f t="shared" si="984"/>
        <v/>
      </c>
      <c r="IV190" s="75" t="str">
        <f t="shared" si="985"/>
        <v/>
      </c>
      <c r="IW190" s="79" t="str">
        <f t="shared" si="986"/>
        <v/>
      </c>
      <c r="IX190" s="35"/>
      <c r="IY190" s="33"/>
      <c r="IZ190" s="74"/>
      <c r="JA190" s="75"/>
      <c r="JB190" s="75" t="str">
        <f t="shared" si="987"/>
        <v/>
      </c>
      <c r="JC190" s="75"/>
      <c r="JD190" s="75" t="str">
        <f t="shared" si="988"/>
        <v/>
      </c>
      <c r="JE190" s="75"/>
      <c r="JF190" s="75" t="str">
        <f t="shared" si="989"/>
        <v/>
      </c>
      <c r="JG190" s="75"/>
      <c r="JH190" s="77" t="str">
        <f t="shared" si="990"/>
        <v/>
      </c>
      <c r="JI190" s="78" t="str">
        <f t="shared" si="991"/>
        <v/>
      </c>
      <c r="JJ190" s="75" t="str">
        <f t="shared" si="992"/>
        <v/>
      </c>
      <c r="JK190" s="79" t="str">
        <f t="shared" si="993"/>
        <v/>
      </c>
      <c r="JL190" s="35"/>
      <c r="JM190" s="27"/>
      <c r="JN190" s="74"/>
      <c r="JO190" s="75"/>
      <c r="JP190" s="75" t="str">
        <f t="shared" si="994"/>
        <v/>
      </c>
      <c r="JQ190" s="75"/>
      <c r="JR190" s="75" t="str">
        <f t="shared" si="995"/>
        <v/>
      </c>
      <c r="JS190" s="75"/>
      <c r="JT190" s="75" t="str">
        <f t="shared" si="996"/>
        <v/>
      </c>
      <c r="JU190" s="75"/>
      <c r="JV190" s="77" t="str">
        <f t="shared" si="997"/>
        <v/>
      </c>
      <c r="JW190" s="78" t="str">
        <f t="shared" si="998"/>
        <v/>
      </c>
      <c r="JX190" s="75" t="str">
        <f t="shared" si="999"/>
        <v/>
      </c>
      <c r="JY190" s="79" t="str">
        <f t="shared" si="1000"/>
        <v/>
      </c>
      <c r="JZ190" s="35"/>
      <c r="KA190" s="61"/>
      <c r="KB190" s="74"/>
      <c r="KC190" s="75"/>
      <c r="KD190" s="75" t="str">
        <f t="shared" si="1001"/>
        <v/>
      </c>
      <c r="KE190" s="75"/>
      <c r="KF190" s="75" t="str">
        <f t="shared" si="1002"/>
        <v/>
      </c>
      <c r="KG190" s="75"/>
      <c r="KH190" s="75" t="str">
        <f t="shared" si="1003"/>
        <v/>
      </c>
      <c r="KI190" s="75"/>
      <c r="KJ190" s="77" t="str">
        <f t="shared" si="1004"/>
        <v/>
      </c>
      <c r="KK190" s="78" t="str">
        <f t="shared" si="1005"/>
        <v/>
      </c>
      <c r="KL190" s="75" t="str">
        <f t="shared" si="1006"/>
        <v/>
      </c>
      <c r="KM190" s="79" t="str">
        <f t="shared" si="1007"/>
        <v/>
      </c>
      <c r="KN190" s="35"/>
      <c r="KO190" s="27"/>
      <c r="KP190" s="74"/>
      <c r="KQ190" s="75"/>
      <c r="KR190" s="75" t="str">
        <f t="shared" si="1008"/>
        <v/>
      </c>
      <c r="KS190" s="75"/>
      <c r="KT190" s="75" t="str">
        <f t="shared" si="1009"/>
        <v/>
      </c>
      <c r="KU190" s="75"/>
      <c r="KV190" s="75" t="str">
        <f t="shared" si="1010"/>
        <v/>
      </c>
      <c r="KW190" s="75"/>
      <c r="KX190" s="77" t="str">
        <f t="shared" si="1011"/>
        <v/>
      </c>
      <c r="KY190" s="78" t="str">
        <f t="shared" si="1012"/>
        <v/>
      </c>
      <c r="KZ190" s="75" t="str">
        <f t="shared" si="1013"/>
        <v/>
      </c>
      <c r="LA190" s="79" t="str">
        <f t="shared" si="1014"/>
        <v/>
      </c>
      <c r="LB190" s="35"/>
      <c r="LC190" s="27"/>
      <c r="LD190" s="46"/>
      <c r="LE190" s="44"/>
      <c r="LF190" s="44"/>
      <c r="LG190" s="44"/>
      <c r="LH190" s="44"/>
      <c r="LI190" s="44"/>
      <c r="LJ190" s="44"/>
      <c r="LK190" s="44"/>
      <c r="LL190" s="60"/>
      <c r="LM190" s="67"/>
      <c r="LN190" s="44" t="str">
        <f t="shared" si="907"/>
        <v/>
      </c>
      <c r="LO190" s="45"/>
      <c r="LP190" s="35"/>
      <c r="LQ190" s="27"/>
      <c r="LR190" s="46"/>
      <c r="LS190" s="67"/>
      <c r="LT190" s="44" t="str">
        <f t="shared" si="933"/>
        <v/>
      </c>
      <c r="LU190" s="44"/>
      <c r="LV190" s="44"/>
      <c r="LW190" s="44"/>
      <c r="LX190" s="44" t="str">
        <f t="shared" si="934"/>
        <v/>
      </c>
      <c r="LY190" s="44"/>
      <c r="LZ190" s="44"/>
      <c r="MA190" s="44"/>
      <c r="MB190" s="44" t="str">
        <f t="shared" si="893"/>
        <v/>
      </c>
      <c r="MC190" s="45" t="str">
        <f t="shared" si="894"/>
        <v/>
      </c>
      <c r="MD190" s="35"/>
      <c r="ME190" s="27"/>
      <c r="MF190" s="46"/>
      <c r="MG190" s="67"/>
      <c r="MH190" s="44" t="str">
        <f t="shared" si="935"/>
        <v/>
      </c>
      <c r="MI190" s="44"/>
      <c r="MJ190" s="44"/>
      <c r="MK190" s="44"/>
      <c r="ML190" s="44" t="str">
        <f t="shared" si="936"/>
        <v/>
      </c>
      <c r="MM190" s="44"/>
      <c r="MN190" s="44"/>
      <c r="MO190" s="44"/>
      <c r="MP190" s="44" t="str">
        <f t="shared" si="895"/>
        <v/>
      </c>
      <c r="MQ190" s="45" t="str">
        <f t="shared" si="896"/>
        <v/>
      </c>
      <c r="MR190" s="35"/>
      <c r="MS190" s="27"/>
      <c r="MT190" s="46"/>
      <c r="MU190" s="67"/>
      <c r="MV190" s="44" t="str">
        <f t="shared" si="937"/>
        <v/>
      </c>
      <c r="MW190" s="44"/>
      <c r="MX190" s="44"/>
      <c r="MY190" s="44"/>
      <c r="MZ190" s="44" t="str">
        <f t="shared" si="938"/>
        <v/>
      </c>
      <c r="NA190" s="44"/>
      <c r="NB190" s="44"/>
      <c r="NC190" s="44"/>
      <c r="ND190" s="44" t="str">
        <f t="shared" si="897"/>
        <v/>
      </c>
      <c r="NE190" s="45" t="str">
        <f t="shared" si="898"/>
        <v/>
      </c>
      <c r="NF190" s="35"/>
      <c r="NG190" s="27"/>
      <c r="NH190" s="46"/>
      <c r="NI190" s="67"/>
      <c r="NJ190" s="44" t="str">
        <f t="shared" si="939"/>
        <v/>
      </c>
      <c r="NK190" s="44"/>
      <c r="NL190" s="44"/>
      <c r="NM190" s="44"/>
      <c r="NN190" s="44" t="str">
        <f t="shared" si="940"/>
        <v/>
      </c>
      <c r="NO190" s="44"/>
      <c r="NP190" s="44"/>
      <c r="NQ190" s="44"/>
      <c r="NR190" s="44" t="str">
        <f t="shared" si="899"/>
        <v/>
      </c>
      <c r="NS190" s="45" t="str">
        <f t="shared" si="900"/>
        <v/>
      </c>
      <c r="NT190" s="35"/>
    </row>
    <row r="191" spans="1:384" ht="15" customHeight="1" thickTop="1" thickBot="1" x14ac:dyDescent="0.25">
      <c r="A191" s="38"/>
      <c r="B191" s="39"/>
      <c r="C191" s="40"/>
      <c r="D191" s="40"/>
      <c r="E191" s="41"/>
      <c r="F191" s="41"/>
      <c r="G191" s="40"/>
      <c r="H191" s="42"/>
      <c r="I191" s="44"/>
      <c r="J191" s="44" t="str">
        <f t="shared" si="908"/>
        <v/>
      </c>
      <c r="K191" s="44"/>
      <c r="L191" s="44"/>
      <c r="M191" s="44"/>
      <c r="N191" s="44" t="str">
        <f t="shared" si="909"/>
        <v/>
      </c>
      <c r="O191" s="44"/>
      <c r="P191" s="44"/>
      <c r="Q191" s="44"/>
      <c r="R191" s="44" t="str">
        <f t="shared" si="869"/>
        <v/>
      </c>
      <c r="S191" s="45" t="str">
        <f t="shared" si="870"/>
        <v/>
      </c>
      <c r="T191" s="35"/>
      <c r="U191" s="27"/>
      <c r="V191" s="46"/>
      <c r="W191" s="67"/>
      <c r="X191" s="44" t="str">
        <f t="shared" si="910"/>
        <v/>
      </c>
      <c r="Y191" s="44"/>
      <c r="Z191" s="44"/>
      <c r="AA191" s="44"/>
      <c r="AB191" s="44" t="str">
        <f t="shared" si="911"/>
        <v/>
      </c>
      <c r="AC191" s="44"/>
      <c r="AD191" s="44"/>
      <c r="AE191" s="44"/>
      <c r="AF191" s="44" t="str">
        <f t="shared" si="871"/>
        <v/>
      </c>
      <c r="AG191" s="45" t="str">
        <f t="shared" si="872"/>
        <v/>
      </c>
      <c r="AH191" s="35"/>
      <c r="AI191" s="27"/>
      <c r="AJ191" s="46"/>
      <c r="AK191" s="44"/>
      <c r="AL191" s="44" t="str">
        <f t="shared" si="912"/>
        <v/>
      </c>
      <c r="AM191" s="44"/>
      <c r="AN191" s="44" t="str">
        <f t="shared" si="913"/>
        <v/>
      </c>
      <c r="AO191" s="44"/>
      <c r="AP191" s="44" t="str">
        <f t="shared" si="914"/>
        <v/>
      </c>
      <c r="AQ191" s="44"/>
      <c r="AR191" s="44"/>
      <c r="AS191" s="44"/>
      <c r="AT191" s="44" t="str">
        <f t="shared" si="873"/>
        <v/>
      </c>
      <c r="AU191" s="45" t="str">
        <f t="shared" si="874"/>
        <v/>
      </c>
      <c r="AV191" s="35"/>
      <c r="AW191" s="27"/>
      <c r="AX191" s="46"/>
      <c r="AY191" s="44"/>
      <c r="AZ191" s="44" t="str">
        <f t="shared" si="915"/>
        <v/>
      </c>
      <c r="BA191" s="44"/>
      <c r="BB191" s="44" t="str">
        <f t="shared" si="916"/>
        <v/>
      </c>
      <c r="BC191" s="44"/>
      <c r="BD191" s="44" t="str">
        <f t="shared" si="917"/>
        <v/>
      </c>
      <c r="BE191" s="44"/>
      <c r="BF191" s="44"/>
      <c r="BG191" s="44"/>
      <c r="BH191" s="44" t="str">
        <f t="shared" si="875"/>
        <v/>
      </c>
      <c r="BI191" s="45" t="str">
        <f t="shared" si="876"/>
        <v/>
      </c>
      <c r="BJ191" s="35"/>
      <c r="BK191" s="50"/>
      <c r="BL191" s="51" t="str">
        <f>IF($A158="","",$A158)</f>
        <v/>
      </c>
      <c r="BM191" s="43"/>
      <c r="BN191" s="43" t="str">
        <f t="shared" si="941"/>
        <v/>
      </c>
      <c r="BO191" s="43"/>
      <c r="BP191" s="87" t="str">
        <f t="shared" si="942"/>
        <v/>
      </c>
      <c r="BQ191" s="43"/>
      <c r="BR191" s="43" t="str">
        <f t="shared" si="943"/>
        <v/>
      </c>
      <c r="BS191" s="43"/>
      <c r="BT191" s="53" t="str">
        <f t="shared" si="944"/>
        <v/>
      </c>
      <c r="BU191" s="47" t="str">
        <f t="shared" si="945"/>
        <v/>
      </c>
      <c r="BV191" s="44" t="str">
        <f t="shared" si="946"/>
        <v/>
      </c>
      <c r="BW191" s="89" t="str">
        <f t="shared" si="947"/>
        <v/>
      </c>
      <c r="BX191" s="35"/>
      <c r="BY191" s="27"/>
      <c r="BZ191" s="51" t="str">
        <f>IF($A158="","",$A158)</f>
        <v/>
      </c>
      <c r="CA191" s="43"/>
      <c r="CB191" s="43" t="str">
        <f t="shared" si="948"/>
        <v/>
      </c>
      <c r="CC191" s="43"/>
      <c r="CD191" s="87" t="str">
        <f t="shared" si="949"/>
        <v/>
      </c>
      <c r="CE191" s="43"/>
      <c r="CF191" s="43" t="str">
        <f t="shared" si="950"/>
        <v/>
      </c>
      <c r="CG191" s="43"/>
      <c r="CH191" s="53" t="str">
        <f t="shared" si="951"/>
        <v/>
      </c>
      <c r="CI191" s="47" t="str">
        <f t="shared" si="952"/>
        <v/>
      </c>
      <c r="CJ191" s="44" t="str">
        <f t="shared" si="953"/>
        <v/>
      </c>
      <c r="CK191" s="89" t="str">
        <f t="shared" si="954"/>
        <v/>
      </c>
      <c r="CL191" s="35"/>
      <c r="CM191" s="27"/>
      <c r="CN191" s="51" t="str">
        <f>IF($A158="","",$A158)</f>
        <v/>
      </c>
      <c r="CO191" s="43"/>
      <c r="CP191" s="43" t="str">
        <f t="shared" si="955"/>
        <v/>
      </c>
      <c r="CQ191" s="43"/>
      <c r="CR191" s="87" t="str">
        <f t="shared" si="956"/>
        <v/>
      </c>
      <c r="CS191" s="43"/>
      <c r="CT191" s="43" t="str">
        <f t="shared" si="957"/>
        <v/>
      </c>
      <c r="CU191" s="43"/>
      <c r="CV191" s="53" t="str">
        <f t="shared" si="958"/>
        <v/>
      </c>
      <c r="CW191" s="47" t="str">
        <f t="shared" si="959"/>
        <v/>
      </c>
      <c r="CX191" s="44" t="str">
        <f t="shared" si="960"/>
        <v/>
      </c>
      <c r="CY191" s="89" t="str">
        <f t="shared" si="961"/>
        <v/>
      </c>
      <c r="CZ191" s="35"/>
      <c r="DA191" s="58"/>
      <c r="DB191" s="51" t="str">
        <f>IF($A158="","",$A158)</f>
        <v/>
      </c>
      <c r="DC191" s="43"/>
      <c r="DD191" s="43" t="str">
        <f t="shared" si="962"/>
        <v/>
      </c>
      <c r="DE191" s="43"/>
      <c r="DF191" s="87" t="str">
        <f t="shared" si="963"/>
        <v/>
      </c>
      <c r="DG191" s="43"/>
      <c r="DH191" s="43" t="str">
        <f t="shared" si="964"/>
        <v/>
      </c>
      <c r="DI191" s="43"/>
      <c r="DJ191" s="53" t="str">
        <f t="shared" si="965"/>
        <v/>
      </c>
      <c r="DK191" s="47" t="str">
        <f t="shared" si="966"/>
        <v/>
      </c>
      <c r="DL191" s="44" t="str">
        <f t="shared" si="967"/>
        <v/>
      </c>
      <c r="DM191" s="89" t="str">
        <f t="shared" si="968"/>
        <v/>
      </c>
      <c r="DN191" s="35"/>
      <c r="DO191" s="27"/>
      <c r="DP191" s="51" t="str">
        <f>IF($A158="","",$A158)</f>
        <v/>
      </c>
      <c r="DQ191" s="43"/>
      <c r="DR191" s="43" t="str">
        <f t="shared" si="969"/>
        <v/>
      </c>
      <c r="DS191" s="43"/>
      <c r="DT191" s="87" t="str">
        <f t="shared" si="970"/>
        <v/>
      </c>
      <c r="DU191" s="43"/>
      <c r="DV191" s="43" t="str">
        <f t="shared" si="971"/>
        <v/>
      </c>
      <c r="DW191" s="43"/>
      <c r="DX191" s="53" t="str">
        <f t="shared" si="972"/>
        <v/>
      </c>
      <c r="DY191" s="47" t="str">
        <f t="shared" si="973"/>
        <v/>
      </c>
      <c r="DZ191" s="44" t="str">
        <f t="shared" si="974"/>
        <v/>
      </c>
      <c r="EA191" s="89" t="str">
        <f t="shared" si="975"/>
        <v/>
      </c>
      <c r="EB191" s="35"/>
      <c r="EC191" s="27"/>
      <c r="ED191" s="46"/>
      <c r="EE191" s="67"/>
      <c r="EF191" s="44" t="str">
        <f t="shared" si="918"/>
        <v/>
      </c>
      <c r="EG191" s="44"/>
      <c r="EH191" s="44"/>
      <c r="EI191" s="44"/>
      <c r="EJ191" s="44" t="str">
        <f t="shared" si="919"/>
        <v/>
      </c>
      <c r="EK191" s="44"/>
      <c r="EL191" s="44"/>
      <c r="EM191" s="44"/>
      <c r="EN191" s="44" t="str">
        <f t="shared" si="877"/>
        <v/>
      </c>
      <c r="EO191" s="45" t="str">
        <f t="shared" si="878"/>
        <v/>
      </c>
      <c r="EP191" s="35"/>
      <c r="EQ191" s="27"/>
      <c r="ER191" s="46"/>
      <c r="ES191" s="44"/>
      <c r="ET191" s="44" t="str">
        <f t="shared" si="920"/>
        <v/>
      </c>
      <c r="EU191" s="44"/>
      <c r="EV191" s="44" t="str">
        <f t="shared" si="921"/>
        <v/>
      </c>
      <c r="EW191" s="44"/>
      <c r="EX191" s="44" t="str">
        <f t="shared" si="922"/>
        <v/>
      </c>
      <c r="EY191" s="44"/>
      <c r="EZ191" s="44"/>
      <c r="FA191" s="44"/>
      <c r="FB191" s="44" t="str">
        <f t="shared" si="879"/>
        <v/>
      </c>
      <c r="FC191" s="45" t="str">
        <f t="shared" si="880"/>
        <v/>
      </c>
      <c r="FD191" s="35"/>
      <c r="FF191" s="46"/>
      <c r="FG191" s="67"/>
      <c r="FH191" s="44" t="str">
        <f t="shared" si="923"/>
        <v/>
      </c>
      <c r="FI191" s="44"/>
      <c r="FJ191" s="44"/>
      <c r="FK191" s="44"/>
      <c r="FL191" s="44" t="str">
        <f t="shared" si="924"/>
        <v/>
      </c>
      <c r="FM191" s="44"/>
      <c r="FN191" s="44"/>
      <c r="FO191" s="44"/>
      <c r="FP191" s="44" t="str">
        <f t="shared" si="881"/>
        <v/>
      </c>
      <c r="FQ191" s="45" t="str">
        <f t="shared" si="882"/>
        <v/>
      </c>
      <c r="FR191" s="35"/>
      <c r="FT191" s="46"/>
      <c r="FU191" s="67"/>
      <c r="FV191" s="44" t="str">
        <f t="shared" si="925"/>
        <v/>
      </c>
      <c r="FW191" s="44"/>
      <c r="FX191" s="44"/>
      <c r="FY191" s="44"/>
      <c r="FZ191" s="44" t="str">
        <f t="shared" si="926"/>
        <v/>
      </c>
      <c r="GA191" s="44"/>
      <c r="GB191" s="44"/>
      <c r="GC191" s="44"/>
      <c r="GD191" s="44" t="str">
        <f t="shared" si="883"/>
        <v/>
      </c>
      <c r="GE191" s="45" t="str">
        <f t="shared" si="884"/>
        <v/>
      </c>
      <c r="GF191" s="35"/>
      <c r="GH191" s="46"/>
      <c r="GI191" s="67"/>
      <c r="GJ191" s="44" t="str">
        <f t="shared" si="927"/>
        <v/>
      </c>
      <c r="GK191" s="44"/>
      <c r="GL191" s="44"/>
      <c r="GM191" s="44"/>
      <c r="GN191" s="44" t="str">
        <f t="shared" si="928"/>
        <v/>
      </c>
      <c r="GO191" s="44"/>
      <c r="GP191" s="44"/>
      <c r="GQ191" s="44"/>
      <c r="GR191" s="44" t="str">
        <f t="shared" si="885"/>
        <v/>
      </c>
      <c r="GS191" s="45" t="str">
        <f t="shared" si="886"/>
        <v/>
      </c>
      <c r="GT191" s="35"/>
      <c r="GU191" s="27"/>
      <c r="GV191" s="46"/>
      <c r="GW191" s="67"/>
      <c r="GX191" s="44" t="str">
        <f t="shared" si="929"/>
        <v/>
      </c>
      <c r="GY191" s="44"/>
      <c r="GZ191" s="44"/>
      <c r="HA191" s="44"/>
      <c r="HB191" s="44" t="str">
        <f t="shared" si="930"/>
        <v/>
      </c>
      <c r="HC191" s="44"/>
      <c r="HD191" s="44"/>
      <c r="HE191" s="44"/>
      <c r="HF191" s="44" t="str">
        <f t="shared" si="887"/>
        <v/>
      </c>
      <c r="HG191" s="45" t="str">
        <f t="shared" si="888"/>
        <v/>
      </c>
      <c r="HH191" s="35"/>
      <c r="HJ191" s="46"/>
      <c r="HK191" s="67"/>
      <c r="HL191" s="44" t="str">
        <f t="shared" si="931"/>
        <v/>
      </c>
      <c r="HM191" s="44"/>
      <c r="HN191" s="44"/>
      <c r="HO191" s="44"/>
      <c r="HP191" s="44" t="str">
        <f t="shared" si="932"/>
        <v/>
      </c>
      <c r="HQ191" s="44"/>
      <c r="HR191" s="44"/>
      <c r="HS191" s="44"/>
      <c r="HT191" s="44" t="str">
        <f t="shared" si="889"/>
        <v/>
      </c>
      <c r="HU191" s="45" t="str">
        <f t="shared" si="890"/>
        <v/>
      </c>
      <c r="HV191" s="35"/>
      <c r="HW191" s="61"/>
      <c r="HX191" s="51" t="str">
        <f>IF($A158="","",$A158)</f>
        <v/>
      </c>
      <c r="HY191" s="43"/>
      <c r="HZ191" s="43" t="str">
        <f t="shared" si="976"/>
        <v/>
      </c>
      <c r="IA191" s="43"/>
      <c r="IB191" s="87" t="str">
        <f t="shared" si="977"/>
        <v/>
      </c>
      <c r="IC191" s="43"/>
      <c r="ID191" s="43" t="str">
        <f t="shared" si="978"/>
        <v/>
      </c>
      <c r="IE191" s="43"/>
      <c r="IF191" s="53" t="str">
        <f>IF(HY191="","",IF187)</f>
        <v/>
      </c>
      <c r="IG191" s="47" t="str">
        <f>IF(HY191="","",IG187)</f>
        <v/>
      </c>
      <c r="IH191" s="44" t="str">
        <f t="shared" si="979"/>
        <v/>
      </c>
      <c r="II191" s="89" t="str">
        <f>IF(ID191="","",IH191/(HZ191*100))</f>
        <v/>
      </c>
      <c r="IJ191" s="35"/>
      <c r="IL191" s="51" t="str">
        <f>IF($A158="","",$A158)</f>
        <v/>
      </c>
      <c r="IM191" s="43"/>
      <c r="IN191" s="43" t="str">
        <f t="shared" si="980"/>
        <v/>
      </c>
      <c r="IO191" s="43"/>
      <c r="IP191" s="87" t="str">
        <f t="shared" si="981"/>
        <v/>
      </c>
      <c r="IQ191" s="43"/>
      <c r="IR191" s="43" t="str">
        <f t="shared" si="982"/>
        <v/>
      </c>
      <c r="IS191" s="43"/>
      <c r="IT191" s="53" t="str">
        <f t="shared" si="983"/>
        <v/>
      </c>
      <c r="IU191" s="47" t="str">
        <f t="shared" si="984"/>
        <v/>
      </c>
      <c r="IV191" s="44" t="str">
        <f t="shared" si="985"/>
        <v/>
      </c>
      <c r="IW191" s="89" t="str">
        <f t="shared" si="986"/>
        <v/>
      </c>
      <c r="IX191" s="35"/>
      <c r="IY191" s="33"/>
      <c r="IZ191" s="51" t="str">
        <f>IF($A158="","",$A158)</f>
        <v/>
      </c>
      <c r="JA191" s="43"/>
      <c r="JB191" s="43" t="str">
        <f t="shared" si="987"/>
        <v/>
      </c>
      <c r="JC191" s="43"/>
      <c r="JD191" s="87" t="str">
        <f t="shared" si="988"/>
        <v/>
      </c>
      <c r="JE191" s="43"/>
      <c r="JF191" s="43" t="str">
        <f t="shared" si="989"/>
        <v/>
      </c>
      <c r="JG191" s="43"/>
      <c r="JH191" s="53" t="str">
        <f t="shared" si="990"/>
        <v/>
      </c>
      <c r="JI191" s="47" t="str">
        <f t="shared" si="991"/>
        <v/>
      </c>
      <c r="JJ191" s="44" t="str">
        <f t="shared" si="992"/>
        <v/>
      </c>
      <c r="JK191" s="89" t="str">
        <f t="shared" si="993"/>
        <v/>
      </c>
      <c r="JL191" s="35"/>
      <c r="JM191" s="27"/>
      <c r="JN191" s="51" t="str">
        <f>IF($A158="","",$A158)</f>
        <v/>
      </c>
      <c r="JO191" s="43"/>
      <c r="JP191" s="43" t="str">
        <f t="shared" si="994"/>
        <v/>
      </c>
      <c r="JQ191" s="43"/>
      <c r="JR191" s="87" t="str">
        <f t="shared" si="995"/>
        <v/>
      </c>
      <c r="JS191" s="43"/>
      <c r="JT191" s="43" t="str">
        <f t="shared" si="996"/>
        <v/>
      </c>
      <c r="JU191" s="43"/>
      <c r="JV191" s="53" t="str">
        <f t="shared" si="997"/>
        <v/>
      </c>
      <c r="JW191" s="47" t="str">
        <f t="shared" si="998"/>
        <v/>
      </c>
      <c r="JX191" s="44" t="str">
        <f t="shared" si="999"/>
        <v/>
      </c>
      <c r="JY191" s="89" t="str">
        <f t="shared" si="1000"/>
        <v/>
      </c>
      <c r="JZ191" s="35"/>
      <c r="KA191" s="61"/>
      <c r="KB191" s="51" t="str">
        <f>IF($A158="","",$A158)</f>
        <v/>
      </c>
      <c r="KC191" s="43"/>
      <c r="KD191" s="43" t="str">
        <f t="shared" si="1001"/>
        <v/>
      </c>
      <c r="KE191" s="43"/>
      <c r="KF191" s="87" t="str">
        <f t="shared" si="1002"/>
        <v/>
      </c>
      <c r="KG191" s="43"/>
      <c r="KH191" s="43" t="str">
        <f t="shared" si="1003"/>
        <v/>
      </c>
      <c r="KI191" s="43"/>
      <c r="KJ191" s="53" t="str">
        <f t="shared" si="1004"/>
        <v/>
      </c>
      <c r="KK191" s="47" t="str">
        <f t="shared" si="1005"/>
        <v/>
      </c>
      <c r="KL191" s="44" t="str">
        <f t="shared" si="1006"/>
        <v/>
      </c>
      <c r="KM191" s="89" t="str">
        <f t="shared" si="1007"/>
        <v/>
      </c>
      <c r="KN191" s="35"/>
      <c r="KO191" s="27"/>
      <c r="KP191" s="51" t="str">
        <f>IF($A158="","",$A158)</f>
        <v/>
      </c>
      <c r="KQ191" s="43"/>
      <c r="KR191" s="43" t="str">
        <f t="shared" si="1008"/>
        <v/>
      </c>
      <c r="KS191" s="43"/>
      <c r="KT191" s="87" t="str">
        <f t="shared" si="1009"/>
        <v/>
      </c>
      <c r="KU191" s="43"/>
      <c r="KV191" s="43" t="str">
        <f t="shared" si="1010"/>
        <v/>
      </c>
      <c r="KW191" s="43"/>
      <c r="KX191" s="53" t="str">
        <f t="shared" si="1011"/>
        <v/>
      </c>
      <c r="KY191" s="47" t="str">
        <f t="shared" si="1012"/>
        <v/>
      </c>
      <c r="KZ191" s="44" t="str">
        <f t="shared" si="1013"/>
        <v/>
      </c>
      <c r="LA191" s="89" t="str">
        <f t="shared" si="1014"/>
        <v/>
      </c>
      <c r="LB191" s="35"/>
      <c r="LC191" s="27"/>
      <c r="LD191" s="74"/>
      <c r="LE191" s="75"/>
      <c r="LF191" s="75"/>
      <c r="LG191" s="75"/>
      <c r="LH191" s="75"/>
      <c r="LI191" s="75"/>
      <c r="LJ191" s="75"/>
      <c r="LK191" s="75"/>
      <c r="LL191" s="77"/>
      <c r="LM191" s="78"/>
      <c r="LN191" s="75" t="str">
        <f t="shared" si="907"/>
        <v/>
      </c>
      <c r="LO191" s="79"/>
      <c r="LP191" s="35"/>
      <c r="LQ191" s="27"/>
      <c r="LR191" s="46"/>
      <c r="LS191" s="67"/>
      <c r="LT191" s="44" t="str">
        <f t="shared" si="933"/>
        <v/>
      </c>
      <c r="LU191" s="44"/>
      <c r="LV191" s="44"/>
      <c r="LW191" s="44"/>
      <c r="LX191" s="44" t="str">
        <f t="shared" si="934"/>
        <v/>
      </c>
      <c r="LY191" s="44"/>
      <c r="LZ191" s="44"/>
      <c r="MA191" s="44"/>
      <c r="MB191" s="44" t="str">
        <f t="shared" si="893"/>
        <v/>
      </c>
      <c r="MC191" s="45" t="str">
        <f t="shared" si="894"/>
        <v/>
      </c>
      <c r="MD191" s="35"/>
      <c r="ME191" s="27"/>
      <c r="MF191" s="46"/>
      <c r="MG191" s="67"/>
      <c r="MH191" s="44" t="str">
        <f t="shared" si="935"/>
        <v/>
      </c>
      <c r="MI191" s="44"/>
      <c r="MJ191" s="44"/>
      <c r="MK191" s="44"/>
      <c r="ML191" s="44" t="str">
        <f t="shared" si="936"/>
        <v/>
      </c>
      <c r="MM191" s="44"/>
      <c r="MN191" s="44"/>
      <c r="MO191" s="44"/>
      <c r="MP191" s="44" t="str">
        <f t="shared" si="895"/>
        <v/>
      </c>
      <c r="MQ191" s="45" t="str">
        <f t="shared" si="896"/>
        <v/>
      </c>
      <c r="MR191" s="35"/>
      <c r="MS191" s="27"/>
      <c r="MT191" s="46"/>
      <c r="MU191" s="67"/>
      <c r="MV191" s="44" t="str">
        <f t="shared" si="937"/>
        <v/>
      </c>
      <c r="MW191" s="44"/>
      <c r="MX191" s="44"/>
      <c r="MY191" s="44"/>
      <c r="MZ191" s="44" t="str">
        <f t="shared" si="938"/>
        <v/>
      </c>
      <c r="NA191" s="44"/>
      <c r="NB191" s="44"/>
      <c r="NC191" s="44"/>
      <c r="ND191" s="44" t="str">
        <f t="shared" si="897"/>
        <v/>
      </c>
      <c r="NE191" s="45" t="str">
        <f t="shared" si="898"/>
        <v/>
      </c>
      <c r="NF191" s="35"/>
      <c r="NG191" s="27"/>
      <c r="NH191" s="46"/>
      <c r="NI191" s="67"/>
      <c r="NJ191" s="44" t="str">
        <f t="shared" si="939"/>
        <v/>
      </c>
      <c r="NK191" s="44"/>
      <c r="NL191" s="44"/>
      <c r="NM191" s="44"/>
      <c r="NN191" s="44" t="str">
        <f t="shared" si="940"/>
        <v/>
      </c>
      <c r="NO191" s="44"/>
      <c r="NP191" s="44"/>
      <c r="NQ191" s="44"/>
      <c r="NR191" s="44" t="str">
        <f t="shared" si="899"/>
        <v/>
      </c>
      <c r="NS191" s="45" t="str">
        <f t="shared" si="900"/>
        <v/>
      </c>
      <c r="NT191" s="35"/>
    </row>
    <row r="192" spans="1:384" ht="15" customHeight="1" thickTop="1" x14ac:dyDescent="0.2">
      <c r="A192" s="38"/>
      <c r="B192" s="39"/>
      <c r="C192" s="40"/>
      <c r="D192" s="40"/>
      <c r="E192" s="41"/>
      <c r="F192" s="41"/>
      <c r="G192" s="40"/>
      <c r="H192" s="42"/>
      <c r="I192" s="44"/>
      <c r="J192" s="44" t="str">
        <f t="shared" si="908"/>
        <v/>
      </c>
      <c r="K192" s="44"/>
      <c r="L192" s="44"/>
      <c r="M192" s="44"/>
      <c r="N192" s="44" t="str">
        <f t="shared" si="909"/>
        <v/>
      </c>
      <c r="O192" s="44"/>
      <c r="P192" s="44"/>
      <c r="Q192" s="44"/>
      <c r="R192" s="44" t="str">
        <f t="shared" si="869"/>
        <v/>
      </c>
      <c r="S192" s="45" t="str">
        <f t="shared" si="870"/>
        <v/>
      </c>
      <c r="T192" s="35"/>
      <c r="U192" s="27"/>
      <c r="V192" s="46"/>
      <c r="W192" s="67"/>
      <c r="X192" s="44" t="str">
        <f t="shared" si="910"/>
        <v/>
      </c>
      <c r="Y192" s="44"/>
      <c r="Z192" s="44"/>
      <c r="AA192" s="44"/>
      <c r="AB192" s="44" t="str">
        <f t="shared" si="911"/>
        <v/>
      </c>
      <c r="AC192" s="44"/>
      <c r="AD192" s="44"/>
      <c r="AE192" s="44"/>
      <c r="AF192" s="44" t="str">
        <f t="shared" si="871"/>
        <v/>
      </c>
      <c r="AG192" s="45" t="str">
        <f t="shared" si="872"/>
        <v/>
      </c>
      <c r="AH192" s="35"/>
      <c r="AI192" s="27"/>
      <c r="AJ192" s="46"/>
      <c r="AK192" s="44"/>
      <c r="AL192" s="44" t="str">
        <f t="shared" si="912"/>
        <v/>
      </c>
      <c r="AM192" s="44"/>
      <c r="AN192" s="44" t="str">
        <f t="shared" si="913"/>
        <v/>
      </c>
      <c r="AO192" s="44"/>
      <c r="AP192" s="44" t="str">
        <f t="shared" si="914"/>
        <v/>
      </c>
      <c r="AQ192" s="44"/>
      <c r="AR192" s="44"/>
      <c r="AS192" s="44"/>
      <c r="AT192" s="44" t="str">
        <f t="shared" si="873"/>
        <v/>
      </c>
      <c r="AU192" s="45" t="str">
        <f t="shared" si="874"/>
        <v/>
      </c>
      <c r="AV192" s="35"/>
      <c r="AW192" s="27"/>
      <c r="AX192" s="46"/>
      <c r="AY192" s="44"/>
      <c r="AZ192" s="44" t="str">
        <f t="shared" si="915"/>
        <v/>
      </c>
      <c r="BA192" s="44"/>
      <c r="BB192" s="44" t="str">
        <f t="shared" si="916"/>
        <v/>
      </c>
      <c r="BC192" s="44"/>
      <c r="BD192" s="44" t="str">
        <f t="shared" si="917"/>
        <v/>
      </c>
      <c r="BE192" s="44"/>
      <c r="BF192" s="44"/>
      <c r="BG192" s="44"/>
      <c r="BH192" s="44" t="str">
        <f t="shared" si="875"/>
        <v/>
      </c>
      <c r="BI192" s="45" t="str">
        <f t="shared" si="876"/>
        <v/>
      </c>
      <c r="BJ192" s="35"/>
      <c r="BK192" s="50"/>
      <c r="BL192" s="46"/>
      <c r="BM192" s="44"/>
      <c r="BN192" s="44" t="str">
        <f t="shared" si="941"/>
        <v/>
      </c>
      <c r="BO192" s="44"/>
      <c r="BP192" s="44" t="str">
        <f t="shared" si="942"/>
        <v/>
      </c>
      <c r="BQ192" s="44"/>
      <c r="BR192" s="44" t="str">
        <f t="shared" si="943"/>
        <v/>
      </c>
      <c r="BS192" s="44"/>
      <c r="BT192" s="60" t="str">
        <f t="shared" si="944"/>
        <v/>
      </c>
      <c r="BU192" s="67" t="str">
        <f t="shared" si="945"/>
        <v/>
      </c>
      <c r="BV192" s="43" t="str">
        <f t="shared" si="946"/>
        <v/>
      </c>
      <c r="BW192" s="45" t="str">
        <f t="shared" si="947"/>
        <v/>
      </c>
      <c r="BX192" s="35"/>
      <c r="BY192" s="27"/>
      <c r="BZ192" s="46"/>
      <c r="CA192" s="44"/>
      <c r="CB192" s="44" t="str">
        <f t="shared" si="948"/>
        <v/>
      </c>
      <c r="CC192" s="44"/>
      <c r="CD192" s="44" t="str">
        <f t="shared" si="949"/>
        <v/>
      </c>
      <c r="CE192" s="44"/>
      <c r="CF192" s="44" t="str">
        <f t="shared" si="950"/>
        <v/>
      </c>
      <c r="CG192" s="44"/>
      <c r="CH192" s="60" t="str">
        <f t="shared" si="951"/>
        <v/>
      </c>
      <c r="CI192" s="67" t="str">
        <f t="shared" si="952"/>
        <v/>
      </c>
      <c r="CJ192" s="43" t="str">
        <f t="shared" si="953"/>
        <v/>
      </c>
      <c r="CK192" s="45" t="str">
        <f t="shared" si="954"/>
        <v/>
      </c>
      <c r="CL192" s="35"/>
      <c r="CM192" s="27"/>
      <c r="CN192" s="46"/>
      <c r="CO192" s="44"/>
      <c r="CP192" s="44" t="str">
        <f t="shared" si="955"/>
        <v/>
      </c>
      <c r="CQ192" s="44"/>
      <c r="CR192" s="44" t="str">
        <f t="shared" si="956"/>
        <v/>
      </c>
      <c r="CS192" s="44"/>
      <c r="CT192" s="44" t="str">
        <f t="shared" si="957"/>
        <v/>
      </c>
      <c r="CU192" s="44"/>
      <c r="CV192" s="60" t="str">
        <f t="shared" si="958"/>
        <v/>
      </c>
      <c r="CW192" s="67" t="str">
        <f t="shared" si="959"/>
        <v/>
      </c>
      <c r="CX192" s="43" t="str">
        <f t="shared" si="960"/>
        <v/>
      </c>
      <c r="CY192" s="45" t="str">
        <f t="shared" si="961"/>
        <v/>
      </c>
      <c r="CZ192" s="35"/>
      <c r="DA192" s="58"/>
      <c r="DB192" s="46"/>
      <c r="DC192" s="44"/>
      <c r="DD192" s="44" t="str">
        <f t="shared" si="962"/>
        <v/>
      </c>
      <c r="DE192" s="44"/>
      <c r="DF192" s="44" t="str">
        <f t="shared" si="963"/>
        <v/>
      </c>
      <c r="DG192" s="44"/>
      <c r="DH192" s="44" t="str">
        <f t="shared" si="964"/>
        <v/>
      </c>
      <c r="DI192" s="44"/>
      <c r="DJ192" s="60" t="str">
        <f t="shared" si="965"/>
        <v/>
      </c>
      <c r="DK192" s="67" t="str">
        <f t="shared" si="966"/>
        <v/>
      </c>
      <c r="DL192" s="43" t="str">
        <f t="shared" si="967"/>
        <v/>
      </c>
      <c r="DM192" s="45" t="str">
        <f t="shared" si="968"/>
        <v/>
      </c>
      <c r="DN192" s="35"/>
      <c r="DO192" s="27"/>
      <c r="DP192" s="46"/>
      <c r="DQ192" s="44"/>
      <c r="DR192" s="44" t="str">
        <f t="shared" si="969"/>
        <v/>
      </c>
      <c r="DS192" s="44"/>
      <c r="DT192" s="44" t="str">
        <f t="shared" si="970"/>
        <v/>
      </c>
      <c r="DU192" s="44"/>
      <c r="DV192" s="44" t="str">
        <f t="shared" si="971"/>
        <v/>
      </c>
      <c r="DW192" s="44"/>
      <c r="DX192" s="60" t="str">
        <f t="shared" si="972"/>
        <v/>
      </c>
      <c r="DY192" s="67" t="str">
        <f t="shared" si="973"/>
        <v/>
      </c>
      <c r="DZ192" s="43" t="str">
        <f t="shared" si="974"/>
        <v/>
      </c>
      <c r="EA192" s="45" t="str">
        <f t="shared" si="975"/>
        <v/>
      </c>
      <c r="EB192" s="35"/>
      <c r="EC192" s="27"/>
      <c r="ED192" s="46"/>
      <c r="EE192" s="67"/>
      <c r="EF192" s="44" t="str">
        <f t="shared" si="918"/>
        <v/>
      </c>
      <c r="EG192" s="44"/>
      <c r="EH192" s="44"/>
      <c r="EI192" s="44"/>
      <c r="EJ192" s="44" t="str">
        <f t="shared" si="919"/>
        <v/>
      </c>
      <c r="EK192" s="44"/>
      <c r="EL192" s="44"/>
      <c r="EM192" s="44"/>
      <c r="EN192" s="44" t="str">
        <f t="shared" si="877"/>
        <v/>
      </c>
      <c r="EO192" s="45" t="str">
        <f t="shared" si="878"/>
        <v/>
      </c>
      <c r="EP192" s="35"/>
      <c r="EQ192" s="27"/>
      <c r="ER192" s="46"/>
      <c r="ES192" s="44"/>
      <c r="ET192" s="44" t="str">
        <f t="shared" si="920"/>
        <v/>
      </c>
      <c r="EU192" s="44"/>
      <c r="EV192" s="44" t="str">
        <f t="shared" si="921"/>
        <v/>
      </c>
      <c r="EW192" s="44"/>
      <c r="EX192" s="44" t="str">
        <f t="shared" si="922"/>
        <v/>
      </c>
      <c r="EY192" s="44"/>
      <c r="EZ192" s="44"/>
      <c r="FA192" s="44"/>
      <c r="FB192" s="44" t="str">
        <f t="shared" si="879"/>
        <v/>
      </c>
      <c r="FC192" s="45" t="str">
        <f t="shared" si="880"/>
        <v/>
      </c>
      <c r="FD192" s="35"/>
      <c r="FF192" s="46"/>
      <c r="FG192" s="67"/>
      <c r="FH192" s="44" t="str">
        <f t="shared" si="923"/>
        <v/>
      </c>
      <c r="FI192" s="44"/>
      <c r="FJ192" s="44"/>
      <c r="FK192" s="44"/>
      <c r="FL192" s="44" t="str">
        <f t="shared" si="924"/>
        <v/>
      </c>
      <c r="FM192" s="44"/>
      <c r="FN192" s="44"/>
      <c r="FO192" s="44"/>
      <c r="FP192" s="44" t="str">
        <f t="shared" si="881"/>
        <v/>
      </c>
      <c r="FQ192" s="45" t="str">
        <f t="shared" si="882"/>
        <v/>
      </c>
      <c r="FR192" s="35"/>
      <c r="FT192" s="46"/>
      <c r="FU192" s="67"/>
      <c r="FV192" s="44" t="str">
        <f t="shared" si="925"/>
        <v/>
      </c>
      <c r="FW192" s="44"/>
      <c r="FX192" s="44"/>
      <c r="FY192" s="44"/>
      <c r="FZ192" s="44" t="str">
        <f t="shared" si="926"/>
        <v/>
      </c>
      <c r="GA192" s="44"/>
      <c r="GB192" s="44"/>
      <c r="GC192" s="44"/>
      <c r="GD192" s="44" t="str">
        <f t="shared" si="883"/>
        <v/>
      </c>
      <c r="GE192" s="45" t="str">
        <f t="shared" si="884"/>
        <v/>
      </c>
      <c r="GF192" s="35"/>
      <c r="GH192" s="46"/>
      <c r="GI192" s="67"/>
      <c r="GJ192" s="44" t="str">
        <f t="shared" si="927"/>
        <v/>
      </c>
      <c r="GK192" s="44"/>
      <c r="GL192" s="44"/>
      <c r="GM192" s="44"/>
      <c r="GN192" s="44" t="str">
        <f t="shared" si="928"/>
        <v/>
      </c>
      <c r="GO192" s="44"/>
      <c r="GP192" s="44"/>
      <c r="GQ192" s="44"/>
      <c r="GR192" s="44" t="str">
        <f t="shared" si="885"/>
        <v/>
      </c>
      <c r="GS192" s="45" t="str">
        <f t="shared" si="886"/>
        <v/>
      </c>
      <c r="GT192" s="35"/>
      <c r="GU192" s="27"/>
      <c r="GV192" s="46"/>
      <c r="GW192" s="67"/>
      <c r="GX192" s="44" t="str">
        <f t="shared" si="929"/>
        <v/>
      </c>
      <c r="GY192" s="44"/>
      <c r="GZ192" s="44"/>
      <c r="HA192" s="44"/>
      <c r="HB192" s="44" t="str">
        <f t="shared" si="930"/>
        <v/>
      </c>
      <c r="HC192" s="44"/>
      <c r="HD192" s="44"/>
      <c r="HE192" s="44"/>
      <c r="HF192" s="44" t="str">
        <f t="shared" si="887"/>
        <v/>
      </c>
      <c r="HG192" s="45" t="str">
        <f t="shared" si="888"/>
        <v/>
      </c>
      <c r="HH192" s="35"/>
      <c r="HJ192" s="46"/>
      <c r="HK192" s="67"/>
      <c r="HL192" s="44" t="str">
        <f t="shared" si="931"/>
        <v/>
      </c>
      <c r="HM192" s="44"/>
      <c r="HN192" s="44"/>
      <c r="HO192" s="44"/>
      <c r="HP192" s="44" t="str">
        <f t="shared" si="932"/>
        <v/>
      </c>
      <c r="HQ192" s="44"/>
      <c r="HR192" s="44"/>
      <c r="HS192" s="44"/>
      <c r="HT192" s="44" t="str">
        <f t="shared" si="889"/>
        <v/>
      </c>
      <c r="HU192" s="45" t="str">
        <f t="shared" si="890"/>
        <v/>
      </c>
      <c r="HV192" s="35"/>
      <c r="HW192" s="61"/>
      <c r="HX192" s="46"/>
      <c r="HY192" s="44"/>
      <c r="HZ192" s="44" t="str">
        <f t="shared" si="976"/>
        <v/>
      </c>
      <c r="IA192" s="44"/>
      <c r="IB192" s="44" t="str">
        <f t="shared" si="977"/>
        <v/>
      </c>
      <c r="IC192" s="44"/>
      <c r="ID192" s="44" t="str">
        <f t="shared" si="978"/>
        <v/>
      </c>
      <c r="IE192" s="44"/>
      <c r="IF192" s="60" t="str">
        <f>IF(HY191="","",IF188)</f>
        <v/>
      </c>
      <c r="IG192" s="67" t="str">
        <f>IF(HY191="","",IG188)</f>
        <v/>
      </c>
      <c r="IH192" s="43" t="str">
        <f t="shared" si="979"/>
        <v/>
      </c>
      <c r="II192" s="45" t="str">
        <f>IF(ID192="","",IH192/(HZ192*100))</f>
        <v/>
      </c>
      <c r="IJ192" s="35"/>
      <c r="IL192" s="46"/>
      <c r="IM192" s="44"/>
      <c r="IN192" s="44" t="str">
        <f t="shared" si="980"/>
        <v/>
      </c>
      <c r="IO192" s="44"/>
      <c r="IP192" s="44" t="str">
        <f t="shared" si="981"/>
        <v/>
      </c>
      <c r="IQ192" s="44"/>
      <c r="IR192" s="44" t="str">
        <f t="shared" si="982"/>
        <v/>
      </c>
      <c r="IS192" s="44"/>
      <c r="IT192" s="60" t="str">
        <f t="shared" si="983"/>
        <v/>
      </c>
      <c r="IU192" s="67" t="str">
        <f t="shared" si="984"/>
        <v/>
      </c>
      <c r="IV192" s="43" t="str">
        <f t="shared" si="985"/>
        <v/>
      </c>
      <c r="IW192" s="45" t="str">
        <f t="shared" si="986"/>
        <v/>
      </c>
      <c r="IX192" s="35"/>
      <c r="IY192" s="33"/>
      <c r="IZ192" s="46"/>
      <c r="JA192" s="44"/>
      <c r="JB192" s="44" t="str">
        <f t="shared" si="987"/>
        <v/>
      </c>
      <c r="JC192" s="44"/>
      <c r="JD192" s="44" t="str">
        <f t="shared" si="988"/>
        <v/>
      </c>
      <c r="JE192" s="44"/>
      <c r="JF192" s="44" t="str">
        <f t="shared" si="989"/>
        <v/>
      </c>
      <c r="JG192" s="44"/>
      <c r="JH192" s="60" t="str">
        <f t="shared" si="990"/>
        <v/>
      </c>
      <c r="JI192" s="67" t="str">
        <f t="shared" si="991"/>
        <v/>
      </c>
      <c r="JJ192" s="43" t="str">
        <f t="shared" si="992"/>
        <v/>
      </c>
      <c r="JK192" s="45" t="str">
        <f t="shared" si="993"/>
        <v/>
      </c>
      <c r="JL192" s="35"/>
      <c r="JM192" s="27"/>
      <c r="JN192" s="46"/>
      <c r="JO192" s="44"/>
      <c r="JP192" s="44" t="str">
        <f t="shared" si="994"/>
        <v/>
      </c>
      <c r="JQ192" s="44"/>
      <c r="JR192" s="44" t="str">
        <f t="shared" si="995"/>
        <v/>
      </c>
      <c r="JS192" s="44"/>
      <c r="JT192" s="44" t="str">
        <f t="shared" si="996"/>
        <v/>
      </c>
      <c r="JU192" s="44"/>
      <c r="JV192" s="60" t="str">
        <f t="shared" si="997"/>
        <v/>
      </c>
      <c r="JW192" s="67" t="str">
        <f t="shared" si="998"/>
        <v/>
      </c>
      <c r="JX192" s="43" t="str">
        <f t="shared" si="999"/>
        <v/>
      </c>
      <c r="JY192" s="45" t="str">
        <f t="shared" si="1000"/>
        <v/>
      </c>
      <c r="JZ192" s="35"/>
      <c r="KA192" s="61"/>
      <c r="KB192" s="46"/>
      <c r="KC192" s="44"/>
      <c r="KD192" s="44" t="str">
        <f t="shared" si="1001"/>
        <v/>
      </c>
      <c r="KE192" s="44"/>
      <c r="KF192" s="44" t="str">
        <f t="shared" si="1002"/>
        <v/>
      </c>
      <c r="KG192" s="44"/>
      <c r="KH192" s="44" t="str">
        <f t="shared" si="1003"/>
        <v/>
      </c>
      <c r="KI192" s="44"/>
      <c r="KJ192" s="60" t="str">
        <f t="shared" si="1004"/>
        <v/>
      </c>
      <c r="KK192" s="67" t="str">
        <f t="shared" si="1005"/>
        <v/>
      </c>
      <c r="KL192" s="43" t="str">
        <f t="shared" si="1006"/>
        <v/>
      </c>
      <c r="KM192" s="45" t="str">
        <f t="shared" si="1007"/>
        <v/>
      </c>
      <c r="KN192" s="35"/>
      <c r="KO192" s="27"/>
      <c r="KP192" s="46"/>
      <c r="KQ192" s="44"/>
      <c r="KR192" s="44" t="str">
        <f t="shared" si="1008"/>
        <v/>
      </c>
      <c r="KS192" s="44"/>
      <c r="KT192" s="44" t="str">
        <f t="shared" si="1009"/>
        <v/>
      </c>
      <c r="KU192" s="44"/>
      <c r="KV192" s="44" t="str">
        <f t="shared" si="1010"/>
        <v/>
      </c>
      <c r="KW192" s="44"/>
      <c r="KX192" s="60" t="str">
        <f t="shared" si="1011"/>
        <v/>
      </c>
      <c r="KY192" s="67" t="str">
        <f t="shared" si="1012"/>
        <v/>
      </c>
      <c r="KZ192" s="43" t="str">
        <f t="shared" si="1013"/>
        <v/>
      </c>
      <c r="LA192" s="45" t="str">
        <f t="shared" si="1014"/>
        <v/>
      </c>
      <c r="LB192" s="35"/>
      <c r="LC192" s="27"/>
      <c r="LD192" s="51"/>
      <c r="LE192" s="43"/>
      <c r="LF192" s="93" t="str">
        <f>IF(LE192="","",LE192-LE189)</f>
        <v/>
      </c>
      <c r="LG192" s="43"/>
      <c r="LH192" s="43"/>
      <c r="LI192" s="43"/>
      <c r="LJ192" s="87"/>
      <c r="LK192" s="43"/>
      <c r="LL192" s="72"/>
      <c r="LM192" s="67"/>
      <c r="LN192" s="87" t="str">
        <f t="shared" si="907"/>
        <v/>
      </c>
      <c r="LO192" s="54"/>
      <c r="LP192" s="35"/>
      <c r="LQ192" s="27"/>
      <c r="LR192" s="46"/>
      <c r="LS192" s="67"/>
      <c r="LT192" s="44" t="str">
        <f t="shared" si="933"/>
        <v/>
      </c>
      <c r="LU192" s="44"/>
      <c r="LV192" s="44"/>
      <c r="LW192" s="44"/>
      <c r="LX192" s="44" t="str">
        <f t="shared" si="934"/>
        <v/>
      </c>
      <c r="LY192" s="44"/>
      <c r="LZ192" s="44"/>
      <c r="MA192" s="44"/>
      <c r="MB192" s="44" t="str">
        <f t="shared" si="893"/>
        <v/>
      </c>
      <c r="MC192" s="45" t="str">
        <f t="shared" si="894"/>
        <v/>
      </c>
      <c r="MD192" s="35"/>
      <c r="ME192" s="27"/>
      <c r="MF192" s="46"/>
      <c r="MG192" s="67"/>
      <c r="MH192" s="44" t="str">
        <f t="shared" si="935"/>
        <v/>
      </c>
      <c r="MI192" s="44"/>
      <c r="MJ192" s="44"/>
      <c r="MK192" s="44"/>
      <c r="ML192" s="44" t="str">
        <f t="shared" si="936"/>
        <v/>
      </c>
      <c r="MM192" s="44"/>
      <c r="MN192" s="44"/>
      <c r="MO192" s="44"/>
      <c r="MP192" s="44" t="str">
        <f t="shared" si="895"/>
        <v/>
      </c>
      <c r="MQ192" s="45" t="str">
        <f t="shared" si="896"/>
        <v/>
      </c>
      <c r="MR192" s="35"/>
      <c r="MS192" s="27"/>
      <c r="MT192" s="46"/>
      <c r="MU192" s="67"/>
      <c r="MV192" s="44" t="str">
        <f t="shared" si="937"/>
        <v/>
      </c>
      <c r="MW192" s="44"/>
      <c r="MX192" s="44"/>
      <c r="MY192" s="44"/>
      <c r="MZ192" s="44" t="str">
        <f t="shared" si="938"/>
        <v/>
      </c>
      <c r="NA192" s="44"/>
      <c r="NB192" s="44"/>
      <c r="NC192" s="44"/>
      <c r="ND192" s="44" t="str">
        <f t="shared" si="897"/>
        <v/>
      </c>
      <c r="NE192" s="45" t="str">
        <f t="shared" si="898"/>
        <v/>
      </c>
      <c r="NF192" s="35"/>
      <c r="NG192" s="27"/>
      <c r="NH192" s="46"/>
      <c r="NI192" s="67"/>
      <c r="NJ192" s="44" t="str">
        <f t="shared" si="939"/>
        <v/>
      </c>
      <c r="NK192" s="44"/>
      <c r="NL192" s="44"/>
      <c r="NM192" s="44"/>
      <c r="NN192" s="44" t="str">
        <f t="shared" si="940"/>
        <v/>
      </c>
      <c r="NO192" s="44"/>
      <c r="NP192" s="44"/>
      <c r="NQ192" s="44"/>
      <c r="NR192" s="44" t="str">
        <f t="shared" si="899"/>
        <v/>
      </c>
      <c r="NS192" s="45" t="str">
        <f t="shared" si="900"/>
        <v/>
      </c>
      <c r="NT192" s="35"/>
    </row>
    <row r="193" spans="1:384" x14ac:dyDescent="0.2">
      <c r="A193" s="38"/>
      <c r="B193" s="39"/>
      <c r="C193" s="40"/>
      <c r="D193" s="40"/>
      <c r="E193" s="41"/>
      <c r="F193" s="41"/>
      <c r="G193" s="40"/>
      <c r="H193" s="42"/>
      <c r="I193" s="44"/>
      <c r="J193" s="44" t="str">
        <f t="shared" si="908"/>
        <v/>
      </c>
      <c r="K193" s="44"/>
      <c r="L193" s="44"/>
      <c r="M193" s="44"/>
      <c r="N193" s="44" t="str">
        <f t="shared" si="909"/>
        <v/>
      </c>
      <c r="O193" s="44"/>
      <c r="P193" s="44"/>
      <c r="Q193" s="44"/>
      <c r="R193" s="44" t="str">
        <f t="shared" si="869"/>
        <v/>
      </c>
      <c r="S193" s="45" t="str">
        <f t="shared" si="870"/>
        <v/>
      </c>
      <c r="T193" s="35"/>
      <c r="U193" s="27"/>
      <c r="V193" s="46"/>
      <c r="W193" s="67"/>
      <c r="X193" s="44" t="str">
        <f t="shared" si="910"/>
        <v/>
      </c>
      <c r="Y193" s="44"/>
      <c r="Z193" s="44"/>
      <c r="AA193" s="44"/>
      <c r="AB193" s="44" t="str">
        <f t="shared" si="911"/>
        <v/>
      </c>
      <c r="AC193" s="44"/>
      <c r="AD193" s="44"/>
      <c r="AE193" s="44"/>
      <c r="AF193" s="44" t="str">
        <f t="shared" si="871"/>
        <v/>
      </c>
      <c r="AG193" s="45" t="str">
        <f t="shared" si="872"/>
        <v/>
      </c>
      <c r="AH193" s="35"/>
      <c r="AI193" s="27"/>
      <c r="AJ193" s="46"/>
      <c r="AK193" s="44"/>
      <c r="AL193" s="44" t="str">
        <f t="shared" si="912"/>
        <v/>
      </c>
      <c r="AM193" s="44"/>
      <c r="AN193" s="44" t="str">
        <f t="shared" si="913"/>
        <v/>
      </c>
      <c r="AO193" s="44"/>
      <c r="AP193" s="44" t="str">
        <f t="shared" si="914"/>
        <v/>
      </c>
      <c r="AQ193" s="44"/>
      <c r="AR193" s="44"/>
      <c r="AS193" s="44"/>
      <c r="AT193" s="44" t="str">
        <f t="shared" si="873"/>
        <v/>
      </c>
      <c r="AU193" s="45" t="str">
        <f t="shared" si="874"/>
        <v/>
      </c>
      <c r="AV193" s="35"/>
      <c r="AW193" s="27"/>
      <c r="AX193" s="46"/>
      <c r="AY193" s="44"/>
      <c r="AZ193" s="44" t="str">
        <f t="shared" si="915"/>
        <v/>
      </c>
      <c r="BA193" s="44"/>
      <c r="BB193" s="44" t="str">
        <f t="shared" si="916"/>
        <v/>
      </c>
      <c r="BC193" s="44"/>
      <c r="BD193" s="44" t="str">
        <f t="shared" si="917"/>
        <v/>
      </c>
      <c r="BE193" s="44"/>
      <c r="BF193" s="44"/>
      <c r="BG193" s="44"/>
      <c r="BH193" s="44" t="str">
        <f t="shared" si="875"/>
        <v/>
      </c>
      <c r="BI193" s="45" t="str">
        <f t="shared" si="876"/>
        <v/>
      </c>
      <c r="BJ193" s="35"/>
      <c r="BK193" s="50"/>
      <c r="BL193" s="46"/>
      <c r="BM193" s="44"/>
      <c r="BN193" s="44" t="str">
        <f t="shared" si="941"/>
        <v/>
      </c>
      <c r="BO193" s="44"/>
      <c r="BP193" s="44" t="str">
        <f t="shared" si="942"/>
        <v/>
      </c>
      <c r="BQ193" s="44"/>
      <c r="BR193" s="44" t="str">
        <f t="shared" si="943"/>
        <v/>
      </c>
      <c r="BS193" s="44"/>
      <c r="BT193" s="60" t="str">
        <f t="shared" si="944"/>
        <v/>
      </c>
      <c r="BU193" s="67" t="str">
        <f t="shared" si="945"/>
        <v/>
      </c>
      <c r="BV193" s="44" t="str">
        <f t="shared" si="946"/>
        <v/>
      </c>
      <c r="BW193" s="45" t="str">
        <f t="shared" si="947"/>
        <v/>
      </c>
      <c r="BX193" s="35"/>
      <c r="BY193" s="27"/>
      <c r="BZ193" s="46"/>
      <c r="CA193" s="44"/>
      <c r="CB193" s="44" t="str">
        <f t="shared" si="948"/>
        <v/>
      </c>
      <c r="CC193" s="44"/>
      <c r="CD193" s="44" t="str">
        <f t="shared" si="949"/>
        <v/>
      </c>
      <c r="CE193" s="44"/>
      <c r="CF193" s="44" t="str">
        <f t="shared" si="950"/>
        <v/>
      </c>
      <c r="CG193" s="44"/>
      <c r="CH193" s="60" t="str">
        <f t="shared" si="951"/>
        <v/>
      </c>
      <c r="CI193" s="67" t="str">
        <f t="shared" si="952"/>
        <v/>
      </c>
      <c r="CJ193" s="44" t="str">
        <f t="shared" si="953"/>
        <v/>
      </c>
      <c r="CK193" s="45" t="str">
        <f t="shared" si="954"/>
        <v/>
      </c>
      <c r="CL193" s="35"/>
      <c r="CM193" s="27"/>
      <c r="CN193" s="46"/>
      <c r="CO193" s="44"/>
      <c r="CP193" s="44" t="str">
        <f t="shared" si="955"/>
        <v/>
      </c>
      <c r="CQ193" s="44"/>
      <c r="CR193" s="44" t="str">
        <f t="shared" si="956"/>
        <v/>
      </c>
      <c r="CS193" s="44"/>
      <c r="CT193" s="44" t="str">
        <f t="shared" si="957"/>
        <v/>
      </c>
      <c r="CU193" s="44"/>
      <c r="CV193" s="60" t="str">
        <f t="shared" si="958"/>
        <v/>
      </c>
      <c r="CW193" s="67" t="str">
        <f t="shared" si="959"/>
        <v/>
      </c>
      <c r="CX193" s="44" t="str">
        <f t="shared" si="960"/>
        <v/>
      </c>
      <c r="CY193" s="45" t="str">
        <f t="shared" si="961"/>
        <v/>
      </c>
      <c r="CZ193" s="35"/>
      <c r="DA193" s="58"/>
      <c r="DB193" s="46"/>
      <c r="DC193" s="44"/>
      <c r="DD193" s="44" t="str">
        <f t="shared" si="962"/>
        <v/>
      </c>
      <c r="DE193" s="44"/>
      <c r="DF193" s="44" t="str">
        <f t="shared" si="963"/>
        <v/>
      </c>
      <c r="DG193" s="44"/>
      <c r="DH193" s="44" t="str">
        <f t="shared" si="964"/>
        <v/>
      </c>
      <c r="DI193" s="44"/>
      <c r="DJ193" s="60" t="str">
        <f t="shared" si="965"/>
        <v/>
      </c>
      <c r="DK193" s="67" t="str">
        <f t="shared" si="966"/>
        <v/>
      </c>
      <c r="DL193" s="44" t="str">
        <f t="shared" si="967"/>
        <v/>
      </c>
      <c r="DM193" s="45" t="str">
        <f t="shared" si="968"/>
        <v/>
      </c>
      <c r="DN193" s="35"/>
      <c r="DO193" s="27"/>
      <c r="DP193" s="46"/>
      <c r="DQ193" s="44"/>
      <c r="DR193" s="44" t="str">
        <f t="shared" si="969"/>
        <v/>
      </c>
      <c r="DS193" s="44"/>
      <c r="DT193" s="44" t="str">
        <f t="shared" si="970"/>
        <v/>
      </c>
      <c r="DU193" s="44"/>
      <c r="DV193" s="44" t="str">
        <f t="shared" si="971"/>
        <v/>
      </c>
      <c r="DW193" s="44"/>
      <c r="DX193" s="60" t="str">
        <f t="shared" si="972"/>
        <v/>
      </c>
      <c r="DY193" s="67" t="str">
        <f t="shared" si="973"/>
        <v/>
      </c>
      <c r="DZ193" s="44" t="str">
        <f t="shared" si="974"/>
        <v/>
      </c>
      <c r="EA193" s="45" t="str">
        <f t="shared" si="975"/>
        <v/>
      </c>
      <c r="EB193" s="35"/>
      <c r="EC193" s="27"/>
      <c r="ED193" s="46"/>
      <c r="EE193" s="67"/>
      <c r="EF193" s="44" t="str">
        <f t="shared" si="918"/>
        <v/>
      </c>
      <c r="EG193" s="44"/>
      <c r="EH193" s="44"/>
      <c r="EI193" s="44"/>
      <c r="EJ193" s="44" t="str">
        <f t="shared" si="919"/>
        <v/>
      </c>
      <c r="EK193" s="44"/>
      <c r="EL193" s="44"/>
      <c r="EM193" s="44"/>
      <c r="EN193" s="44" t="str">
        <f t="shared" si="877"/>
        <v/>
      </c>
      <c r="EO193" s="45" t="str">
        <f t="shared" si="878"/>
        <v/>
      </c>
      <c r="EP193" s="35"/>
      <c r="EQ193" s="27"/>
      <c r="ER193" s="46"/>
      <c r="ES193" s="44"/>
      <c r="ET193" s="44" t="str">
        <f t="shared" si="920"/>
        <v/>
      </c>
      <c r="EU193" s="44"/>
      <c r="EV193" s="44" t="str">
        <f t="shared" si="921"/>
        <v/>
      </c>
      <c r="EW193" s="44"/>
      <c r="EX193" s="44" t="str">
        <f t="shared" si="922"/>
        <v/>
      </c>
      <c r="EY193" s="44"/>
      <c r="EZ193" s="44"/>
      <c r="FA193" s="44"/>
      <c r="FB193" s="44" t="str">
        <f t="shared" si="879"/>
        <v/>
      </c>
      <c r="FC193" s="45" t="str">
        <f t="shared" si="880"/>
        <v/>
      </c>
      <c r="FD193" s="35"/>
      <c r="FF193" s="46"/>
      <c r="FG193" s="67"/>
      <c r="FH193" s="44" t="str">
        <f t="shared" si="923"/>
        <v/>
      </c>
      <c r="FI193" s="44"/>
      <c r="FJ193" s="44"/>
      <c r="FK193" s="44"/>
      <c r="FL193" s="44" t="str">
        <f t="shared" si="924"/>
        <v/>
      </c>
      <c r="FM193" s="44"/>
      <c r="FN193" s="44"/>
      <c r="FO193" s="44"/>
      <c r="FP193" s="44" t="str">
        <f t="shared" si="881"/>
        <v/>
      </c>
      <c r="FQ193" s="45" t="str">
        <f t="shared" si="882"/>
        <v/>
      </c>
      <c r="FR193" s="35"/>
      <c r="FT193" s="46"/>
      <c r="FU193" s="67"/>
      <c r="FV193" s="44" t="str">
        <f t="shared" si="925"/>
        <v/>
      </c>
      <c r="FW193" s="44"/>
      <c r="FX193" s="44"/>
      <c r="FY193" s="44"/>
      <c r="FZ193" s="44" t="str">
        <f t="shared" si="926"/>
        <v/>
      </c>
      <c r="GA193" s="44"/>
      <c r="GB193" s="44"/>
      <c r="GC193" s="44"/>
      <c r="GD193" s="44" t="str">
        <f t="shared" si="883"/>
        <v/>
      </c>
      <c r="GE193" s="45" t="str">
        <f t="shared" si="884"/>
        <v/>
      </c>
      <c r="GF193" s="35"/>
      <c r="GH193" s="46"/>
      <c r="GI193" s="67"/>
      <c r="GJ193" s="44" t="str">
        <f t="shared" si="927"/>
        <v/>
      </c>
      <c r="GK193" s="44"/>
      <c r="GL193" s="44"/>
      <c r="GM193" s="44"/>
      <c r="GN193" s="44" t="str">
        <f t="shared" si="928"/>
        <v/>
      </c>
      <c r="GO193" s="44"/>
      <c r="GP193" s="44"/>
      <c r="GQ193" s="44"/>
      <c r="GR193" s="44" t="str">
        <f t="shared" si="885"/>
        <v/>
      </c>
      <c r="GS193" s="45" t="str">
        <f t="shared" si="886"/>
        <v/>
      </c>
      <c r="GT193" s="35"/>
      <c r="GU193" s="27"/>
      <c r="GV193" s="46"/>
      <c r="GW193" s="67"/>
      <c r="GX193" s="44" t="str">
        <f t="shared" si="929"/>
        <v/>
      </c>
      <c r="GY193" s="44"/>
      <c r="GZ193" s="44"/>
      <c r="HA193" s="44"/>
      <c r="HB193" s="44" t="str">
        <f t="shared" si="930"/>
        <v/>
      </c>
      <c r="HC193" s="44"/>
      <c r="HD193" s="44"/>
      <c r="HE193" s="44"/>
      <c r="HF193" s="44" t="str">
        <f t="shared" si="887"/>
        <v/>
      </c>
      <c r="HG193" s="45" t="str">
        <f t="shared" si="888"/>
        <v/>
      </c>
      <c r="HH193" s="35"/>
      <c r="HJ193" s="46"/>
      <c r="HK193" s="67"/>
      <c r="HL193" s="44" t="str">
        <f t="shared" si="931"/>
        <v/>
      </c>
      <c r="HM193" s="44"/>
      <c r="HN193" s="44"/>
      <c r="HO193" s="44"/>
      <c r="HP193" s="44" t="str">
        <f t="shared" si="932"/>
        <v/>
      </c>
      <c r="HQ193" s="44"/>
      <c r="HR193" s="44"/>
      <c r="HS193" s="44"/>
      <c r="HT193" s="44" t="str">
        <f t="shared" si="889"/>
        <v/>
      </c>
      <c r="HU193" s="45" t="str">
        <f t="shared" si="890"/>
        <v/>
      </c>
      <c r="HV193" s="35"/>
      <c r="HW193" s="61"/>
      <c r="HX193" s="46"/>
      <c r="HY193" s="44"/>
      <c r="HZ193" s="44" t="str">
        <f t="shared" si="976"/>
        <v/>
      </c>
      <c r="IA193" s="44"/>
      <c r="IB193" s="44" t="str">
        <f t="shared" si="977"/>
        <v/>
      </c>
      <c r="IC193" s="44"/>
      <c r="ID193" s="44" t="str">
        <f t="shared" si="978"/>
        <v/>
      </c>
      <c r="IE193" s="44"/>
      <c r="IF193" s="60" t="str">
        <f>IF(HY191="","",IF189)</f>
        <v/>
      </c>
      <c r="IG193" s="67" t="str">
        <f>IF(HY191="","",IG189)</f>
        <v/>
      </c>
      <c r="IH193" s="44" t="str">
        <f t="shared" si="979"/>
        <v/>
      </c>
      <c r="II193" s="45" t="str">
        <f>IF(ID193="","",IH193/(HZ192*100))</f>
        <v/>
      </c>
      <c r="IJ193" s="35"/>
      <c r="IL193" s="46"/>
      <c r="IM193" s="44"/>
      <c r="IN193" s="44" t="str">
        <f t="shared" si="980"/>
        <v/>
      </c>
      <c r="IO193" s="44"/>
      <c r="IP193" s="44" t="str">
        <f t="shared" si="981"/>
        <v/>
      </c>
      <c r="IQ193" s="44"/>
      <c r="IR193" s="44" t="str">
        <f t="shared" si="982"/>
        <v/>
      </c>
      <c r="IS193" s="44"/>
      <c r="IT193" s="60" t="str">
        <f t="shared" si="983"/>
        <v/>
      </c>
      <c r="IU193" s="67" t="str">
        <f t="shared" si="984"/>
        <v/>
      </c>
      <c r="IV193" s="44" t="str">
        <f t="shared" si="985"/>
        <v/>
      </c>
      <c r="IW193" s="45" t="str">
        <f t="shared" si="986"/>
        <v/>
      </c>
      <c r="IX193" s="35"/>
      <c r="IY193" s="33"/>
      <c r="IZ193" s="46"/>
      <c r="JA193" s="44"/>
      <c r="JB193" s="44" t="str">
        <f t="shared" si="987"/>
        <v/>
      </c>
      <c r="JC193" s="44"/>
      <c r="JD193" s="44" t="str">
        <f t="shared" si="988"/>
        <v/>
      </c>
      <c r="JE193" s="44"/>
      <c r="JF193" s="44" t="str">
        <f t="shared" si="989"/>
        <v/>
      </c>
      <c r="JG193" s="44"/>
      <c r="JH193" s="60" t="str">
        <f t="shared" si="990"/>
        <v/>
      </c>
      <c r="JI193" s="67" t="str">
        <f t="shared" si="991"/>
        <v/>
      </c>
      <c r="JJ193" s="44" t="str">
        <f t="shared" si="992"/>
        <v/>
      </c>
      <c r="JK193" s="45" t="str">
        <f t="shared" si="993"/>
        <v/>
      </c>
      <c r="JL193" s="35"/>
      <c r="JM193" s="27"/>
      <c r="JN193" s="46"/>
      <c r="JO193" s="44"/>
      <c r="JP193" s="44" t="str">
        <f t="shared" si="994"/>
        <v/>
      </c>
      <c r="JQ193" s="44"/>
      <c r="JR193" s="44" t="str">
        <f t="shared" si="995"/>
        <v/>
      </c>
      <c r="JS193" s="44"/>
      <c r="JT193" s="44" t="str">
        <f t="shared" si="996"/>
        <v/>
      </c>
      <c r="JU193" s="44"/>
      <c r="JV193" s="60" t="str">
        <f t="shared" si="997"/>
        <v/>
      </c>
      <c r="JW193" s="67" t="str">
        <f t="shared" si="998"/>
        <v/>
      </c>
      <c r="JX193" s="44" t="str">
        <f t="shared" si="999"/>
        <v/>
      </c>
      <c r="JY193" s="45" t="str">
        <f t="shared" si="1000"/>
        <v/>
      </c>
      <c r="JZ193" s="35"/>
      <c r="KA193" s="61"/>
      <c r="KB193" s="46"/>
      <c r="KC193" s="44"/>
      <c r="KD193" s="44" t="str">
        <f t="shared" si="1001"/>
        <v/>
      </c>
      <c r="KE193" s="44"/>
      <c r="KF193" s="44" t="str">
        <f t="shared" si="1002"/>
        <v/>
      </c>
      <c r="KG193" s="44"/>
      <c r="KH193" s="44" t="str">
        <f t="shared" si="1003"/>
        <v/>
      </c>
      <c r="KI193" s="44"/>
      <c r="KJ193" s="60" t="str">
        <f t="shared" si="1004"/>
        <v/>
      </c>
      <c r="KK193" s="67" t="str">
        <f t="shared" si="1005"/>
        <v/>
      </c>
      <c r="KL193" s="44" t="str">
        <f t="shared" si="1006"/>
        <v/>
      </c>
      <c r="KM193" s="45" t="str">
        <f t="shared" si="1007"/>
        <v/>
      </c>
      <c r="KN193" s="35"/>
      <c r="KO193" s="27"/>
      <c r="KP193" s="46"/>
      <c r="KQ193" s="44"/>
      <c r="KR193" s="44" t="str">
        <f t="shared" si="1008"/>
        <v/>
      </c>
      <c r="KS193" s="44"/>
      <c r="KT193" s="44" t="str">
        <f t="shared" si="1009"/>
        <v/>
      </c>
      <c r="KU193" s="44"/>
      <c r="KV193" s="44" t="str">
        <f t="shared" si="1010"/>
        <v/>
      </c>
      <c r="KW193" s="44"/>
      <c r="KX193" s="60" t="str">
        <f t="shared" si="1011"/>
        <v/>
      </c>
      <c r="KY193" s="67" t="str">
        <f t="shared" si="1012"/>
        <v/>
      </c>
      <c r="KZ193" s="44" t="str">
        <f t="shared" si="1013"/>
        <v/>
      </c>
      <c r="LA193" s="45" t="str">
        <f t="shared" si="1014"/>
        <v/>
      </c>
      <c r="LB193" s="35"/>
      <c r="LC193" s="27"/>
      <c r="LD193" s="51"/>
      <c r="LE193" s="43"/>
      <c r="LF193" s="44"/>
      <c r="LG193" s="44"/>
      <c r="LH193" s="44"/>
      <c r="LI193" s="44"/>
      <c r="LJ193" s="44"/>
      <c r="LK193" s="44"/>
      <c r="LL193" s="60"/>
      <c r="LM193" s="67"/>
      <c r="LN193" s="44" t="str">
        <f t="shared" si="907"/>
        <v/>
      </c>
      <c r="LO193" s="45"/>
      <c r="LP193" s="35"/>
      <c r="LQ193" s="27"/>
      <c r="LR193" s="46"/>
      <c r="LS193" s="67"/>
      <c r="LT193" s="44" t="str">
        <f t="shared" si="933"/>
        <v/>
      </c>
      <c r="LU193" s="44"/>
      <c r="LV193" s="44"/>
      <c r="LW193" s="44"/>
      <c r="LX193" s="44" t="str">
        <f t="shared" si="934"/>
        <v/>
      </c>
      <c r="LY193" s="44"/>
      <c r="LZ193" s="44"/>
      <c r="MA193" s="44"/>
      <c r="MB193" s="44" t="str">
        <f t="shared" si="893"/>
        <v/>
      </c>
      <c r="MC193" s="45" t="str">
        <f t="shared" si="894"/>
        <v/>
      </c>
      <c r="MD193" s="35"/>
      <c r="ME193" s="27"/>
      <c r="MF193" s="46"/>
      <c r="MG193" s="67"/>
      <c r="MH193" s="44" t="str">
        <f t="shared" si="935"/>
        <v/>
      </c>
      <c r="MI193" s="44"/>
      <c r="MJ193" s="44"/>
      <c r="MK193" s="44"/>
      <c r="ML193" s="44" t="str">
        <f t="shared" si="936"/>
        <v/>
      </c>
      <c r="MM193" s="44"/>
      <c r="MN193" s="44"/>
      <c r="MO193" s="44"/>
      <c r="MP193" s="44" t="str">
        <f t="shared" si="895"/>
        <v/>
      </c>
      <c r="MQ193" s="45" t="str">
        <f t="shared" si="896"/>
        <v/>
      </c>
      <c r="MR193" s="35"/>
      <c r="MS193" s="27"/>
      <c r="MT193" s="46"/>
      <c r="MU193" s="67"/>
      <c r="MV193" s="44" t="str">
        <f t="shared" si="937"/>
        <v/>
      </c>
      <c r="MW193" s="44"/>
      <c r="MX193" s="44"/>
      <c r="MY193" s="44"/>
      <c r="MZ193" s="44" t="str">
        <f t="shared" si="938"/>
        <v/>
      </c>
      <c r="NA193" s="44"/>
      <c r="NB193" s="44"/>
      <c r="NC193" s="44"/>
      <c r="ND193" s="44" t="str">
        <f t="shared" si="897"/>
        <v/>
      </c>
      <c r="NE193" s="45" t="str">
        <f t="shared" si="898"/>
        <v/>
      </c>
      <c r="NF193" s="35"/>
      <c r="NG193" s="27"/>
      <c r="NH193" s="46"/>
      <c r="NI193" s="67"/>
      <c r="NJ193" s="44" t="str">
        <f t="shared" si="939"/>
        <v/>
      </c>
      <c r="NK193" s="44"/>
      <c r="NL193" s="44"/>
      <c r="NM193" s="44"/>
      <c r="NN193" s="44" t="str">
        <f t="shared" si="940"/>
        <v/>
      </c>
      <c r="NO193" s="44"/>
      <c r="NP193" s="44"/>
      <c r="NQ193" s="44"/>
      <c r="NR193" s="44" t="str">
        <f t="shared" si="899"/>
        <v/>
      </c>
      <c r="NS193" s="45" t="str">
        <f t="shared" si="900"/>
        <v/>
      </c>
      <c r="NT193" s="35"/>
    </row>
    <row r="194" spans="1:384" ht="15" customHeight="1" thickBot="1" x14ac:dyDescent="0.25">
      <c r="A194" s="38"/>
      <c r="B194" s="39"/>
      <c r="C194" s="40"/>
      <c r="D194" s="40"/>
      <c r="E194" s="41"/>
      <c r="F194" s="41"/>
      <c r="G194" s="40"/>
      <c r="H194" s="42"/>
      <c r="I194" s="44"/>
      <c r="J194" s="44" t="str">
        <f t="shared" si="908"/>
        <v/>
      </c>
      <c r="K194" s="44"/>
      <c r="L194" s="44"/>
      <c r="M194" s="44"/>
      <c r="N194" s="44" t="str">
        <f t="shared" si="909"/>
        <v/>
      </c>
      <c r="O194" s="44"/>
      <c r="P194" s="44"/>
      <c r="Q194" s="44"/>
      <c r="R194" s="44" t="str">
        <f t="shared" si="869"/>
        <v/>
      </c>
      <c r="S194" s="45" t="str">
        <f t="shared" si="870"/>
        <v/>
      </c>
      <c r="T194" s="35"/>
      <c r="U194" s="27"/>
      <c r="V194" s="46"/>
      <c r="W194" s="67"/>
      <c r="X194" s="44" t="str">
        <f t="shared" si="910"/>
        <v/>
      </c>
      <c r="Y194" s="44"/>
      <c r="Z194" s="44"/>
      <c r="AA194" s="44"/>
      <c r="AB194" s="44" t="str">
        <f t="shared" si="911"/>
        <v/>
      </c>
      <c r="AC194" s="44"/>
      <c r="AD194" s="44"/>
      <c r="AE194" s="44"/>
      <c r="AF194" s="44" t="str">
        <f t="shared" si="871"/>
        <v/>
      </c>
      <c r="AG194" s="45" t="str">
        <f t="shared" si="872"/>
        <v/>
      </c>
      <c r="AH194" s="35"/>
      <c r="AI194" s="27"/>
      <c r="AJ194" s="46"/>
      <c r="AK194" s="44"/>
      <c r="AL194" s="44" t="str">
        <f t="shared" si="912"/>
        <v/>
      </c>
      <c r="AM194" s="44"/>
      <c r="AN194" s="44" t="str">
        <f t="shared" si="913"/>
        <v/>
      </c>
      <c r="AO194" s="44"/>
      <c r="AP194" s="44" t="str">
        <f t="shared" si="914"/>
        <v/>
      </c>
      <c r="AQ194" s="44"/>
      <c r="AR194" s="44"/>
      <c r="AS194" s="44"/>
      <c r="AT194" s="44" t="str">
        <f t="shared" si="873"/>
        <v/>
      </c>
      <c r="AU194" s="45" t="str">
        <f t="shared" si="874"/>
        <v/>
      </c>
      <c r="AV194" s="35"/>
      <c r="AW194" s="27"/>
      <c r="AX194" s="46"/>
      <c r="AY194" s="44"/>
      <c r="AZ194" s="44" t="str">
        <f t="shared" si="915"/>
        <v/>
      </c>
      <c r="BA194" s="44"/>
      <c r="BB194" s="44" t="str">
        <f t="shared" si="916"/>
        <v/>
      </c>
      <c r="BC194" s="44"/>
      <c r="BD194" s="44" t="str">
        <f t="shared" si="917"/>
        <v/>
      </c>
      <c r="BE194" s="44"/>
      <c r="BF194" s="44"/>
      <c r="BG194" s="44"/>
      <c r="BH194" s="44" t="str">
        <f t="shared" si="875"/>
        <v/>
      </c>
      <c r="BI194" s="45" t="str">
        <f t="shared" si="876"/>
        <v/>
      </c>
      <c r="BJ194" s="35"/>
      <c r="BK194" s="50"/>
      <c r="BL194" s="74"/>
      <c r="BM194" s="75"/>
      <c r="BN194" s="75" t="str">
        <f t="shared" si="941"/>
        <v/>
      </c>
      <c r="BO194" s="75"/>
      <c r="BP194" s="75" t="str">
        <f t="shared" si="942"/>
        <v/>
      </c>
      <c r="BQ194" s="75"/>
      <c r="BR194" s="75" t="str">
        <f t="shared" si="943"/>
        <v/>
      </c>
      <c r="BS194" s="75"/>
      <c r="BT194" s="77" t="str">
        <f t="shared" si="944"/>
        <v/>
      </c>
      <c r="BU194" s="78" t="str">
        <f t="shared" si="945"/>
        <v/>
      </c>
      <c r="BV194" s="75" t="str">
        <f t="shared" si="946"/>
        <v/>
      </c>
      <c r="BW194" s="79" t="str">
        <f t="shared" si="947"/>
        <v/>
      </c>
      <c r="BX194" s="35"/>
      <c r="BY194" s="27"/>
      <c r="BZ194" s="74"/>
      <c r="CA194" s="75"/>
      <c r="CB194" s="75" t="str">
        <f t="shared" si="948"/>
        <v/>
      </c>
      <c r="CC194" s="75"/>
      <c r="CD194" s="75" t="str">
        <f t="shared" si="949"/>
        <v/>
      </c>
      <c r="CE194" s="75"/>
      <c r="CF194" s="75" t="str">
        <f t="shared" si="950"/>
        <v/>
      </c>
      <c r="CG194" s="75"/>
      <c r="CH194" s="77" t="str">
        <f t="shared" si="951"/>
        <v/>
      </c>
      <c r="CI194" s="78" t="str">
        <f t="shared" si="952"/>
        <v/>
      </c>
      <c r="CJ194" s="75" t="str">
        <f t="shared" si="953"/>
        <v/>
      </c>
      <c r="CK194" s="79" t="str">
        <f t="shared" si="954"/>
        <v/>
      </c>
      <c r="CL194" s="35"/>
      <c r="CM194" s="27"/>
      <c r="CN194" s="74"/>
      <c r="CO194" s="75"/>
      <c r="CP194" s="75" t="str">
        <f t="shared" si="955"/>
        <v/>
      </c>
      <c r="CQ194" s="75"/>
      <c r="CR194" s="75" t="str">
        <f t="shared" si="956"/>
        <v/>
      </c>
      <c r="CS194" s="75"/>
      <c r="CT194" s="75" t="str">
        <f t="shared" si="957"/>
        <v/>
      </c>
      <c r="CU194" s="75"/>
      <c r="CV194" s="77" t="str">
        <f t="shared" si="958"/>
        <v/>
      </c>
      <c r="CW194" s="78" t="str">
        <f t="shared" si="959"/>
        <v/>
      </c>
      <c r="CX194" s="75" t="str">
        <f t="shared" si="960"/>
        <v/>
      </c>
      <c r="CY194" s="79" t="str">
        <f t="shared" si="961"/>
        <v/>
      </c>
      <c r="CZ194" s="35"/>
      <c r="DA194" s="58"/>
      <c r="DB194" s="74"/>
      <c r="DC194" s="75"/>
      <c r="DD194" s="75" t="str">
        <f t="shared" si="962"/>
        <v/>
      </c>
      <c r="DE194" s="75"/>
      <c r="DF194" s="75" t="str">
        <f t="shared" si="963"/>
        <v/>
      </c>
      <c r="DG194" s="75"/>
      <c r="DH194" s="75" t="str">
        <f t="shared" si="964"/>
        <v/>
      </c>
      <c r="DI194" s="75"/>
      <c r="DJ194" s="77" t="str">
        <f t="shared" si="965"/>
        <v/>
      </c>
      <c r="DK194" s="78" t="str">
        <f t="shared" si="966"/>
        <v/>
      </c>
      <c r="DL194" s="75" t="str">
        <f t="shared" si="967"/>
        <v/>
      </c>
      <c r="DM194" s="79" t="str">
        <f t="shared" si="968"/>
        <v/>
      </c>
      <c r="DN194" s="35"/>
      <c r="DO194" s="27"/>
      <c r="DP194" s="74"/>
      <c r="DQ194" s="75"/>
      <c r="DR194" s="75" t="str">
        <f t="shared" si="969"/>
        <v/>
      </c>
      <c r="DS194" s="75"/>
      <c r="DT194" s="75" t="str">
        <f t="shared" si="970"/>
        <v/>
      </c>
      <c r="DU194" s="75"/>
      <c r="DV194" s="75" t="str">
        <f t="shared" si="971"/>
        <v/>
      </c>
      <c r="DW194" s="75"/>
      <c r="DX194" s="77" t="str">
        <f t="shared" si="972"/>
        <v/>
      </c>
      <c r="DY194" s="78" t="str">
        <f t="shared" si="973"/>
        <v/>
      </c>
      <c r="DZ194" s="75" t="str">
        <f t="shared" si="974"/>
        <v/>
      </c>
      <c r="EA194" s="79" t="str">
        <f t="shared" si="975"/>
        <v/>
      </c>
      <c r="EB194" s="35"/>
      <c r="EC194" s="27"/>
      <c r="ED194" s="46"/>
      <c r="EE194" s="67"/>
      <c r="EF194" s="44" t="str">
        <f t="shared" si="918"/>
        <v/>
      </c>
      <c r="EG194" s="44"/>
      <c r="EH194" s="44"/>
      <c r="EI194" s="44"/>
      <c r="EJ194" s="44" t="str">
        <f t="shared" si="919"/>
        <v/>
      </c>
      <c r="EK194" s="44"/>
      <c r="EL194" s="44"/>
      <c r="EM194" s="44"/>
      <c r="EN194" s="44" t="str">
        <f t="shared" si="877"/>
        <v/>
      </c>
      <c r="EO194" s="45" t="str">
        <f t="shared" si="878"/>
        <v/>
      </c>
      <c r="EP194" s="35"/>
      <c r="EQ194" s="27"/>
      <c r="ER194" s="46"/>
      <c r="ES194" s="44"/>
      <c r="ET194" s="44" t="str">
        <f t="shared" si="920"/>
        <v/>
      </c>
      <c r="EU194" s="44"/>
      <c r="EV194" s="44" t="str">
        <f t="shared" si="921"/>
        <v/>
      </c>
      <c r="EW194" s="44"/>
      <c r="EX194" s="44" t="str">
        <f t="shared" si="922"/>
        <v/>
      </c>
      <c r="EY194" s="44"/>
      <c r="EZ194" s="44"/>
      <c r="FA194" s="44"/>
      <c r="FB194" s="44" t="str">
        <f t="shared" si="879"/>
        <v/>
      </c>
      <c r="FC194" s="45" t="str">
        <f t="shared" si="880"/>
        <v/>
      </c>
      <c r="FD194" s="35"/>
      <c r="FF194" s="46"/>
      <c r="FG194" s="67"/>
      <c r="FH194" s="44" t="str">
        <f t="shared" si="923"/>
        <v/>
      </c>
      <c r="FI194" s="44"/>
      <c r="FJ194" s="44"/>
      <c r="FK194" s="44"/>
      <c r="FL194" s="44" t="str">
        <f t="shared" si="924"/>
        <v/>
      </c>
      <c r="FM194" s="44"/>
      <c r="FN194" s="44"/>
      <c r="FO194" s="44"/>
      <c r="FP194" s="44" t="str">
        <f t="shared" si="881"/>
        <v/>
      </c>
      <c r="FQ194" s="45" t="str">
        <f t="shared" si="882"/>
        <v/>
      </c>
      <c r="FR194" s="35"/>
      <c r="FT194" s="46"/>
      <c r="FU194" s="67"/>
      <c r="FV194" s="44" t="str">
        <f t="shared" si="925"/>
        <v/>
      </c>
      <c r="FW194" s="44"/>
      <c r="FX194" s="44"/>
      <c r="FY194" s="44"/>
      <c r="FZ194" s="44" t="str">
        <f t="shared" si="926"/>
        <v/>
      </c>
      <c r="GA194" s="44"/>
      <c r="GB194" s="44"/>
      <c r="GC194" s="44"/>
      <c r="GD194" s="44" t="str">
        <f t="shared" si="883"/>
        <v/>
      </c>
      <c r="GE194" s="45" t="str">
        <f t="shared" si="884"/>
        <v/>
      </c>
      <c r="GF194" s="35"/>
      <c r="GH194" s="46"/>
      <c r="GI194" s="67"/>
      <c r="GJ194" s="44" t="str">
        <f t="shared" si="927"/>
        <v/>
      </c>
      <c r="GK194" s="44"/>
      <c r="GL194" s="44"/>
      <c r="GM194" s="44"/>
      <c r="GN194" s="44" t="str">
        <f t="shared" si="928"/>
        <v/>
      </c>
      <c r="GO194" s="44"/>
      <c r="GP194" s="44"/>
      <c r="GQ194" s="44"/>
      <c r="GR194" s="44" t="str">
        <f t="shared" si="885"/>
        <v/>
      </c>
      <c r="GS194" s="45" t="str">
        <f t="shared" si="886"/>
        <v/>
      </c>
      <c r="GT194" s="35"/>
      <c r="GU194" s="27"/>
      <c r="GV194" s="46"/>
      <c r="GW194" s="67"/>
      <c r="GX194" s="44" t="str">
        <f t="shared" si="929"/>
        <v/>
      </c>
      <c r="GY194" s="44"/>
      <c r="GZ194" s="44"/>
      <c r="HA194" s="44"/>
      <c r="HB194" s="44" t="str">
        <f t="shared" si="930"/>
        <v/>
      </c>
      <c r="HC194" s="44"/>
      <c r="HD194" s="44"/>
      <c r="HE194" s="44"/>
      <c r="HF194" s="44" t="str">
        <f t="shared" si="887"/>
        <v/>
      </c>
      <c r="HG194" s="45" t="str">
        <f t="shared" si="888"/>
        <v/>
      </c>
      <c r="HH194" s="35"/>
      <c r="HJ194" s="46"/>
      <c r="HK194" s="67"/>
      <c r="HL194" s="44" t="str">
        <f t="shared" si="931"/>
        <v/>
      </c>
      <c r="HM194" s="44"/>
      <c r="HN194" s="44"/>
      <c r="HO194" s="44"/>
      <c r="HP194" s="44" t="str">
        <f t="shared" si="932"/>
        <v/>
      </c>
      <c r="HQ194" s="44"/>
      <c r="HR194" s="44"/>
      <c r="HS194" s="44"/>
      <c r="HT194" s="44" t="str">
        <f t="shared" si="889"/>
        <v/>
      </c>
      <c r="HU194" s="45" t="str">
        <f t="shared" si="890"/>
        <v/>
      </c>
      <c r="HV194" s="35"/>
      <c r="HW194" s="61"/>
      <c r="HX194" s="74"/>
      <c r="HY194" s="75"/>
      <c r="HZ194" s="75" t="str">
        <f t="shared" si="976"/>
        <v/>
      </c>
      <c r="IA194" s="75"/>
      <c r="IB194" s="75" t="str">
        <f t="shared" si="977"/>
        <v/>
      </c>
      <c r="IC194" s="75"/>
      <c r="ID194" s="75" t="str">
        <f t="shared" si="978"/>
        <v/>
      </c>
      <c r="IE194" s="75"/>
      <c r="IF194" s="77" t="str">
        <f>IF(HY191="","",IF190)</f>
        <v/>
      </c>
      <c r="IG194" s="78" t="str">
        <f>IF(HY191="","",IG190)</f>
        <v/>
      </c>
      <c r="IH194" s="75" t="str">
        <f t="shared" si="979"/>
        <v/>
      </c>
      <c r="II194" s="79" t="str">
        <f>IF(ID194="","",IH194/(HZ192*100))</f>
        <v/>
      </c>
      <c r="IJ194" s="35"/>
      <c r="IL194" s="74"/>
      <c r="IM194" s="75"/>
      <c r="IN194" s="75" t="str">
        <f t="shared" si="980"/>
        <v/>
      </c>
      <c r="IO194" s="75"/>
      <c r="IP194" s="75" t="str">
        <f t="shared" si="981"/>
        <v/>
      </c>
      <c r="IQ194" s="75"/>
      <c r="IR194" s="75" t="str">
        <f t="shared" si="982"/>
        <v/>
      </c>
      <c r="IS194" s="75"/>
      <c r="IT194" s="77" t="str">
        <f t="shared" si="983"/>
        <v/>
      </c>
      <c r="IU194" s="78" t="str">
        <f t="shared" si="984"/>
        <v/>
      </c>
      <c r="IV194" s="75" t="str">
        <f t="shared" si="985"/>
        <v/>
      </c>
      <c r="IW194" s="79" t="str">
        <f t="shared" si="986"/>
        <v/>
      </c>
      <c r="IX194" s="35"/>
      <c r="IY194" s="33"/>
      <c r="IZ194" s="74"/>
      <c r="JA194" s="75"/>
      <c r="JB194" s="75" t="str">
        <f t="shared" si="987"/>
        <v/>
      </c>
      <c r="JC194" s="75"/>
      <c r="JD194" s="75" t="str">
        <f t="shared" si="988"/>
        <v/>
      </c>
      <c r="JE194" s="75"/>
      <c r="JF194" s="75" t="str">
        <f t="shared" si="989"/>
        <v/>
      </c>
      <c r="JG194" s="75"/>
      <c r="JH194" s="77" t="str">
        <f t="shared" si="990"/>
        <v/>
      </c>
      <c r="JI194" s="78" t="str">
        <f t="shared" si="991"/>
        <v/>
      </c>
      <c r="JJ194" s="75" t="str">
        <f t="shared" si="992"/>
        <v/>
      </c>
      <c r="JK194" s="79" t="str">
        <f t="shared" si="993"/>
        <v/>
      </c>
      <c r="JL194" s="35"/>
      <c r="JM194" s="27"/>
      <c r="JN194" s="74"/>
      <c r="JO194" s="75"/>
      <c r="JP194" s="75" t="str">
        <f t="shared" si="994"/>
        <v/>
      </c>
      <c r="JQ194" s="75"/>
      <c r="JR194" s="75" t="str">
        <f t="shared" si="995"/>
        <v/>
      </c>
      <c r="JS194" s="75"/>
      <c r="JT194" s="75" t="str">
        <f t="shared" si="996"/>
        <v/>
      </c>
      <c r="JU194" s="75"/>
      <c r="JV194" s="77" t="str">
        <f t="shared" si="997"/>
        <v/>
      </c>
      <c r="JW194" s="78" t="str">
        <f t="shared" si="998"/>
        <v/>
      </c>
      <c r="JX194" s="75" t="str">
        <f t="shared" si="999"/>
        <v/>
      </c>
      <c r="JY194" s="79" t="str">
        <f t="shared" si="1000"/>
        <v/>
      </c>
      <c r="JZ194" s="35"/>
      <c r="KA194" s="61"/>
      <c r="KB194" s="74"/>
      <c r="KC194" s="75"/>
      <c r="KD194" s="75" t="str">
        <f t="shared" si="1001"/>
        <v/>
      </c>
      <c r="KE194" s="75"/>
      <c r="KF194" s="75" t="str">
        <f t="shared" si="1002"/>
        <v/>
      </c>
      <c r="KG194" s="75"/>
      <c r="KH194" s="75" t="str">
        <f t="shared" si="1003"/>
        <v/>
      </c>
      <c r="KI194" s="75"/>
      <c r="KJ194" s="77" t="str">
        <f t="shared" si="1004"/>
        <v/>
      </c>
      <c r="KK194" s="78" t="str">
        <f t="shared" si="1005"/>
        <v/>
      </c>
      <c r="KL194" s="75" t="str">
        <f t="shared" si="1006"/>
        <v/>
      </c>
      <c r="KM194" s="79" t="str">
        <f t="shared" si="1007"/>
        <v/>
      </c>
      <c r="KN194" s="35"/>
      <c r="KO194" s="27"/>
      <c r="KP194" s="74"/>
      <c r="KQ194" s="75"/>
      <c r="KR194" s="75" t="str">
        <f t="shared" si="1008"/>
        <v/>
      </c>
      <c r="KS194" s="75"/>
      <c r="KT194" s="75" t="str">
        <f t="shared" si="1009"/>
        <v/>
      </c>
      <c r="KU194" s="75"/>
      <c r="KV194" s="75" t="str">
        <f t="shared" si="1010"/>
        <v/>
      </c>
      <c r="KW194" s="75"/>
      <c r="KX194" s="77" t="str">
        <f t="shared" si="1011"/>
        <v/>
      </c>
      <c r="KY194" s="78" t="str">
        <f t="shared" si="1012"/>
        <v/>
      </c>
      <c r="KZ194" s="75" t="str">
        <f t="shared" si="1013"/>
        <v/>
      </c>
      <c r="LA194" s="79" t="str">
        <f t="shared" si="1014"/>
        <v/>
      </c>
      <c r="LB194" s="35"/>
      <c r="LC194" s="27"/>
      <c r="LD194" s="100"/>
      <c r="LE194" s="25"/>
      <c r="LF194" s="75"/>
      <c r="LG194" s="75"/>
      <c r="LH194" s="75"/>
      <c r="LI194" s="75"/>
      <c r="LJ194" s="75"/>
      <c r="LK194" s="75"/>
      <c r="LL194" s="77"/>
      <c r="LM194" s="78"/>
      <c r="LN194" s="75" t="str">
        <f t="shared" si="907"/>
        <v/>
      </c>
      <c r="LO194" s="79"/>
      <c r="LP194" s="35"/>
      <c r="LQ194" s="27"/>
      <c r="LR194" s="46"/>
      <c r="LS194" s="67"/>
      <c r="LT194" s="44" t="str">
        <f t="shared" si="933"/>
        <v/>
      </c>
      <c r="LU194" s="44"/>
      <c r="LV194" s="44"/>
      <c r="LW194" s="44"/>
      <c r="LX194" s="44" t="str">
        <f t="shared" si="934"/>
        <v/>
      </c>
      <c r="LY194" s="44"/>
      <c r="LZ194" s="44"/>
      <c r="MA194" s="44"/>
      <c r="MB194" s="44" t="str">
        <f t="shared" si="893"/>
        <v/>
      </c>
      <c r="MC194" s="45" t="str">
        <f t="shared" si="894"/>
        <v/>
      </c>
      <c r="MD194" s="35"/>
      <c r="ME194" s="27"/>
      <c r="MF194" s="46"/>
      <c r="MG194" s="67"/>
      <c r="MH194" s="44" t="str">
        <f t="shared" si="935"/>
        <v/>
      </c>
      <c r="MI194" s="44"/>
      <c r="MJ194" s="44"/>
      <c r="MK194" s="44"/>
      <c r="ML194" s="44" t="str">
        <f t="shared" si="936"/>
        <v/>
      </c>
      <c r="MM194" s="44"/>
      <c r="MN194" s="44"/>
      <c r="MO194" s="44"/>
      <c r="MP194" s="44" t="str">
        <f t="shared" si="895"/>
        <v/>
      </c>
      <c r="MQ194" s="45" t="str">
        <f t="shared" si="896"/>
        <v/>
      </c>
      <c r="MR194" s="35"/>
      <c r="MS194" s="27"/>
      <c r="MT194" s="46"/>
      <c r="MU194" s="67"/>
      <c r="MV194" s="44" t="str">
        <f t="shared" si="937"/>
        <v/>
      </c>
      <c r="MW194" s="44"/>
      <c r="MX194" s="44"/>
      <c r="MY194" s="44"/>
      <c r="MZ194" s="44" t="str">
        <f t="shared" si="938"/>
        <v/>
      </c>
      <c r="NA194" s="44"/>
      <c r="NB194" s="44"/>
      <c r="NC194" s="44"/>
      <c r="ND194" s="44" t="str">
        <f t="shared" si="897"/>
        <v/>
      </c>
      <c r="NE194" s="45" t="str">
        <f t="shared" si="898"/>
        <v/>
      </c>
      <c r="NF194" s="35"/>
      <c r="NG194" s="27"/>
      <c r="NH194" s="46"/>
      <c r="NI194" s="67"/>
      <c r="NJ194" s="44" t="str">
        <f t="shared" si="939"/>
        <v/>
      </c>
      <c r="NK194" s="44"/>
      <c r="NL194" s="44"/>
      <c r="NM194" s="44"/>
      <c r="NN194" s="44" t="str">
        <f t="shared" si="940"/>
        <v/>
      </c>
      <c r="NO194" s="44"/>
      <c r="NP194" s="44"/>
      <c r="NQ194" s="44"/>
      <c r="NR194" s="44" t="str">
        <f t="shared" si="899"/>
        <v/>
      </c>
      <c r="NS194" s="45" t="str">
        <f t="shared" si="900"/>
        <v/>
      </c>
      <c r="NT194" s="35"/>
    </row>
    <row r="195" spans="1:384" ht="15" customHeight="1" thickTop="1" x14ac:dyDescent="0.2">
      <c r="A195" s="38"/>
      <c r="B195" s="39"/>
      <c r="C195" s="40"/>
      <c r="D195" s="40"/>
      <c r="E195" s="41"/>
      <c r="F195" s="41"/>
      <c r="G195" s="40"/>
      <c r="H195" s="42"/>
      <c r="I195" s="44"/>
      <c r="J195" s="44" t="str">
        <f t="shared" si="908"/>
        <v/>
      </c>
      <c r="K195" s="44"/>
      <c r="L195" s="44"/>
      <c r="M195" s="44"/>
      <c r="N195" s="44" t="str">
        <f t="shared" si="909"/>
        <v/>
      </c>
      <c r="O195" s="44"/>
      <c r="P195" s="44"/>
      <c r="Q195" s="44"/>
      <c r="R195" s="44" t="str">
        <f t="shared" si="869"/>
        <v/>
      </c>
      <c r="S195" s="45" t="str">
        <f t="shared" si="870"/>
        <v/>
      </c>
      <c r="T195" s="35"/>
      <c r="U195" s="27"/>
      <c r="V195" s="46"/>
      <c r="W195" s="67"/>
      <c r="X195" s="44"/>
      <c r="Y195" s="44"/>
      <c r="Z195" s="44"/>
      <c r="AA195" s="44"/>
      <c r="AB195" s="44"/>
      <c r="AC195" s="44"/>
      <c r="AD195" s="44"/>
      <c r="AE195" s="44"/>
      <c r="AF195" s="44"/>
      <c r="AG195" s="45"/>
      <c r="AH195" s="35"/>
      <c r="AI195" s="27"/>
      <c r="AJ195" s="46"/>
      <c r="AK195" s="44"/>
      <c r="AL195" s="44" t="str">
        <f t="shared" si="912"/>
        <v/>
      </c>
      <c r="AM195" s="44"/>
      <c r="AN195" s="44" t="str">
        <f t="shared" si="913"/>
        <v/>
      </c>
      <c r="AO195" s="44"/>
      <c r="AP195" s="44" t="str">
        <f t="shared" si="914"/>
        <v/>
      </c>
      <c r="AQ195" s="44"/>
      <c r="AR195" s="44"/>
      <c r="AS195" s="44"/>
      <c r="AT195" s="44" t="str">
        <f t="shared" si="873"/>
        <v/>
      </c>
      <c r="AU195" s="45" t="str">
        <f t="shared" si="874"/>
        <v/>
      </c>
      <c r="AV195" s="35"/>
      <c r="AW195" s="27"/>
      <c r="AX195" s="46"/>
      <c r="AY195" s="44"/>
      <c r="AZ195" s="44" t="str">
        <f t="shared" si="915"/>
        <v/>
      </c>
      <c r="BA195" s="44"/>
      <c r="BB195" s="44" t="str">
        <f t="shared" si="916"/>
        <v/>
      </c>
      <c r="BC195" s="44"/>
      <c r="BD195" s="44" t="str">
        <f t="shared" si="917"/>
        <v/>
      </c>
      <c r="BE195" s="44"/>
      <c r="BF195" s="44"/>
      <c r="BG195" s="44"/>
      <c r="BH195" s="44" t="str">
        <f t="shared" si="875"/>
        <v/>
      </c>
      <c r="BI195" s="45" t="str">
        <f t="shared" si="876"/>
        <v/>
      </c>
      <c r="BJ195" s="35"/>
      <c r="BK195" s="50"/>
      <c r="BL195" s="51" t="str">
        <f>IF($A159="","",$A159)</f>
        <v/>
      </c>
      <c r="BM195" s="43"/>
      <c r="BN195" s="43" t="str">
        <f t="shared" si="941"/>
        <v/>
      </c>
      <c r="BO195" s="43"/>
      <c r="BP195" s="87" t="str">
        <f t="shared" si="942"/>
        <v/>
      </c>
      <c r="BQ195" s="43"/>
      <c r="BR195" s="43" t="str">
        <f t="shared" si="943"/>
        <v/>
      </c>
      <c r="BS195" s="43"/>
      <c r="BT195" s="53" t="str">
        <f t="shared" si="944"/>
        <v/>
      </c>
      <c r="BU195" s="47" t="str">
        <f t="shared" si="945"/>
        <v/>
      </c>
      <c r="BV195" s="44" t="str">
        <f t="shared" si="946"/>
        <v/>
      </c>
      <c r="BW195" s="89" t="str">
        <f t="shared" si="947"/>
        <v/>
      </c>
      <c r="BX195" s="35"/>
      <c r="BY195" s="27"/>
      <c r="BZ195" s="51" t="str">
        <f>IF($A159="","",$A159)</f>
        <v/>
      </c>
      <c r="CA195" s="43"/>
      <c r="CB195" s="43" t="str">
        <f t="shared" si="948"/>
        <v/>
      </c>
      <c r="CC195" s="43"/>
      <c r="CD195" s="87" t="str">
        <f t="shared" si="949"/>
        <v/>
      </c>
      <c r="CE195" s="43"/>
      <c r="CF195" s="43" t="str">
        <f t="shared" si="950"/>
        <v/>
      </c>
      <c r="CG195" s="43"/>
      <c r="CH195" s="53" t="str">
        <f t="shared" si="951"/>
        <v/>
      </c>
      <c r="CI195" s="47" t="str">
        <f t="shared" si="952"/>
        <v/>
      </c>
      <c r="CJ195" s="44" t="str">
        <f t="shared" si="953"/>
        <v/>
      </c>
      <c r="CK195" s="89" t="str">
        <f t="shared" si="954"/>
        <v/>
      </c>
      <c r="CL195" s="35"/>
      <c r="CM195" s="27"/>
      <c r="CN195" s="51" t="str">
        <f>IF($A159="","",$A159)</f>
        <v/>
      </c>
      <c r="CO195" s="43"/>
      <c r="CP195" s="43" t="str">
        <f t="shared" si="955"/>
        <v/>
      </c>
      <c r="CQ195" s="43"/>
      <c r="CR195" s="87" t="str">
        <f t="shared" si="956"/>
        <v/>
      </c>
      <c r="CS195" s="43"/>
      <c r="CT195" s="43" t="str">
        <f t="shared" si="957"/>
        <v/>
      </c>
      <c r="CU195" s="43"/>
      <c r="CV195" s="53" t="str">
        <f t="shared" si="958"/>
        <v/>
      </c>
      <c r="CW195" s="47" t="str">
        <f t="shared" si="959"/>
        <v/>
      </c>
      <c r="CX195" s="44" t="str">
        <f t="shared" si="960"/>
        <v/>
      </c>
      <c r="CY195" s="89" t="str">
        <f t="shared" si="961"/>
        <v/>
      </c>
      <c r="CZ195" s="35"/>
      <c r="DA195" s="58"/>
      <c r="DB195" s="51" t="str">
        <f>IF($A159="","",$A159)</f>
        <v/>
      </c>
      <c r="DC195" s="43"/>
      <c r="DD195" s="43" t="str">
        <f t="shared" si="962"/>
        <v/>
      </c>
      <c r="DE195" s="43"/>
      <c r="DF195" s="87" t="str">
        <f t="shared" si="963"/>
        <v/>
      </c>
      <c r="DG195" s="43"/>
      <c r="DH195" s="43" t="str">
        <f t="shared" si="964"/>
        <v/>
      </c>
      <c r="DI195" s="43"/>
      <c r="DJ195" s="53" t="str">
        <f t="shared" si="965"/>
        <v/>
      </c>
      <c r="DK195" s="47" t="str">
        <f t="shared" si="966"/>
        <v/>
      </c>
      <c r="DL195" s="44" t="str">
        <f t="shared" si="967"/>
        <v/>
      </c>
      <c r="DM195" s="89" t="str">
        <f t="shared" si="968"/>
        <v/>
      </c>
      <c r="DN195" s="35"/>
      <c r="DO195" s="27"/>
      <c r="DP195" s="51" t="str">
        <f>IF($A159="","",$A159)</f>
        <v/>
      </c>
      <c r="DQ195" s="43"/>
      <c r="DR195" s="43" t="str">
        <f t="shared" si="969"/>
        <v/>
      </c>
      <c r="DS195" s="43"/>
      <c r="DT195" s="87" t="str">
        <f t="shared" si="970"/>
        <v/>
      </c>
      <c r="DU195" s="43"/>
      <c r="DV195" s="43" t="str">
        <f t="shared" si="971"/>
        <v/>
      </c>
      <c r="DW195" s="43"/>
      <c r="DX195" s="53" t="str">
        <f t="shared" si="972"/>
        <v/>
      </c>
      <c r="DY195" s="47" t="str">
        <f t="shared" si="973"/>
        <v/>
      </c>
      <c r="DZ195" s="44" t="str">
        <f t="shared" si="974"/>
        <v/>
      </c>
      <c r="EA195" s="89" t="str">
        <f t="shared" si="975"/>
        <v/>
      </c>
      <c r="EB195" s="35"/>
      <c r="EC195" s="27"/>
      <c r="ED195" s="46"/>
      <c r="EE195" s="67"/>
      <c r="EF195" s="44"/>
      <c r="EG195" s="44"/>
      <c r="EH195" s="44"/>
      <c r="EI195" s="44"/>
      <c r="EJ195" s="44"/>
      <c r="EK195" s="44"/>
      <c r="EL195" s="44"/>
      <c r="EM195" s="44"/>
      <c r="EN195" s="44"/>
      <c r="EO195" s="45"/>
      <c r="EP195" s="35"/>
      <c r="EQ195" s="27"/>
      <c r="ER195" s="46"/>
      <c r="ES195" s="44"/>
      <c r="ET195" s="44" t="str">
        <f t="shared" si="920"/>
        <v/>
      </c>
      <c r="EU195" s="44"/>
      <c r="EV195" s="44" t="str">
        <f t="shared" si="921"/>
        <v/>
      </c>
      <c r="EW195" s="44"/>
      <c r="EX195" s="44" t="str">
        <f t="shared" si="922"/>
        <v/>
      </c>
      <c r="EY195" s="44"/>
      <c r="EZ195" s="44"/>
      <c r="FA195" s="44"/>
      <c r="FB195" s="44" t="str">
        <f t="shared" si="879"/>
        <v/>
      </c>
      <c r="FC195" s="45" t="str">
        <f t="shared" si="880"/>
        <v/>
      </c>
      <c r="FD195" s="35"/>
      <c r="FF195" s="46"/>
      <c r="FG195" s="67"/>
      <c r="FH195" s="44"/>
      <c r="FI195" s="44"/>
      <c r="FJ195" s="44"/>
      <c r="FK195" s="44"/>
      <c r="FL195" s="44"/>
      <c r="FM195" s="44"/>
      <c r="FN195" s="44"/>
      <c r="FO195" s="44"/>
      <c r="FP195" s="44"/>
      <c r="FQ195" s="45"/>
      <c r="FR195" s="35"/>
      <c r="FT195" s="46"/>
      <c r="FU195" s="67"/>
      <c r="FV195" s="44"/>
      <c r="FW195" s="44"/>
      <c r="FX195" s="44"/>
      <c r="FY195" s="44"/>
      <c r="FZ195" s="44"/>
      <c r="GA195" s="44"/>
      <c r="GB195" s="44"/>
      <c r="GC195" s="44"/>
      <c r="GD195" s="44"/>
      <c r="GE195" s="45"/>
      <c r="GF195" s="35"/>
      <c r="GH195" s="46"/>
      <c r="GI195" s="67"/>
      <c r="GJ195" s="44"/>
      <c r="GK195" s="44"/>
      <c r="GL195" s="44"/>
      <c r="GM195" s="44"/>
      <c r="GN195" s="44"/>
      <c r="GO195" s="44"/>
      <c r="GP195" s="44"/>
      <c r="GQ195" s="44"/>
      <c r="GR195" s="44"/>
      <c r="GS195" s="45"/>
      <c r="GT195" s="35"/>
      <c r="GU195" s="27"/>
      <c r="GV195" s="46"/>
      <c r="GW195" s="67"/>
      <c r="GX195" s="44"/>
      <c r="GY195" s="44"/>
      <c r="GZ195" s="44"/>
      <c r="HA195" s="44"/>
      <c r="HB195" s="44"/>
      <c r="HC195" s="44"/>
      <c r="HD195" s="44"/>
      <c r="HE195" s="44"/>
      <c r="HF195" s="44"/>
      <c r="HG195" s="45"/>
      <c r="HH195" s="35"/>
      <c r="HJ195" s="46"/>
      <c r="HK195" s="67"/>
      <c r="HL195" s="44"/>
      <c r="HM195" s="44"/>
      <c r="HN195" s="44"/>
      <c r="HO195" s="44"/>
      <c r="HP195" s="44"/>
      <c r="HQ195" s="44"/>
      <c r="HR195" s="44"/>
      <c r="HS195" s="44"/>
      <c r="HT195" s="44"/>
      <c r="HU195" s="45"/>
      <c r="HV195" s="35"/>
      <c r="HW195" s="61"/>
      <c r="HX195" s="51" t="str">
        <f>IF($A159="","",$A159)</f>
        <v/>
      </c>
      <c r="HY195" s="43"/>
      <c r="HZ195" s="43" t="str">
        <f t="shared" si="976"/>
        <v/>
      </c>
      <c r="IA195" s="43"/>
      <c r="IB195" s="87" t="str">
        <f t="shared" si="977"/>
        <v/>
      </c>
      <c r="IC195" s="43"/>
      <c r="ID195" s="43" t="str">
        <f t="shared" si="978"/>
        <v/>
      </c>
      <c r="IE195" s="43"/>
      <c r="IF195" s="53" t="str">
        <f>IF(HY195="","",IF191)</f>
        <v/>
      </c>
      <c r="IG195" s="47" t="str">
        <f>IF(HY195="","",IG191)</f>
        <v/>
      </c>
      <c r="IH195" s="44" t="str">
        <f t="shared" si="979"/>
        <v/>
      </c>
      <c r="II195" s="89" t="str">
        <f t="shared" ref="II195:II202" si="1015">IF(ID195="","",IH195/(HZ195*100))</f>
        <v/>
      </c>
      <c r="IJ195" s="35"/>
      <c r="IL195" s="51" t="str">
        <f>IF($A159="","",$A159)</f>
        <v/>
      </c>
      <c r="IM195" s="43"/>
      <c r="IN195" s="43" t="str">
        <f t="shared" si="980"/>
        <v/>
      </c>
      <c r="IO195" s="43"/>
      <c r="IP195" s="87" t="str">
        <f t="shared" si="981"/>
        <v/>
      </c>
      <c r="IQ195" s="43"/>
      <c r="IR195" s="43" t="str">
        <f t="shared" si="982"/>
        <v/>
      </c>
      <c r="IS195" s="43"/>
      <c r="IT195" s="53" t="str">
        <f t="shared" si="983"/>
        <v/>
      </c>
      <c r="IU195" s="47" t="str">
        <f t="shared" si="984"/>
        <v/>
      </c>
      <c r="IV195" s="44" t="str">
        <f t="shared" si="985"/>
        <v/>
      </c>
      <c r="IW195" s="89" t="str">
        <f t="shared" si="986"/>
        <v/>
      </c>
      <c r="IX195" s="35"/>
      <c r="IY195" s="33"/>
      <c r="IZ195" s="51" t="str">
        <f>IF($A159="","",$A159)</f>
        <v/>
      </c>
      <c r="JA195" s="43"/>
      <c r="JB195" s="43" t="str">
        <f t="shared" si="987"/>
        <v/>
      </c>
      <c r="JC195" s="43"/>
      <c r="JD195" s="87" t="str">
        <f t="shared" si="988"/>
        <v/>
      </c>
      <c r="JE195" s="43"/>
      <c r="JF195" s="43" t="str">
        <f t="shared" si="989"/>
        <v/>
      </c>
      <c r="JG195" s="43"/>
      <c r="JH195" s="53" t="str">
        <f t="shared" si="990"/>
        <v/>
      </c>
      <c r="JI195" s="47" t="str">
        <f t="shared" si="991"/>
        <v/>
      </c>
      <c r="JJ195" s="44" t="str">
        <f t="shared" si="992"/>
        <v/>
      </c>
      <c r="JK195" s="89" t="str">
        <f t="shared" si="993"/>
        <v/>
      </c>
      <c r="JL195" s="35"/>
      <c r="JM195" s="27"/>
      <c r="JN195" s="51" t="str">
        <f>IF($A159="","",$A159)</f>
        <v/>
      </c>
      <c r="JO195" s="43"/>
      <c r="JP195" s="43" t="str">
        <f t="shared" si="994"/>
        <v/>
      </c>
      <c r="JQ195" s="43"/>
      <c r="JR195" s="87" t="str">
        <f t="shared" si="995"/>
        <v/>
      </c>
      <c r="JS195" s="43"/>
      <c r="JT195" s="43" t="str">
        <f t="shared" si="996"/>
        <v/>
      </c>
      <c r="JU195" s="43"/>
      <c r="JV195" s="53" t="str">
        <f t="shared" si="997"/>
        <v/>
      </c>
      <c r="JW195" s="47" t="str">
        <f t="shared" si="998"/>
        <v/>
      </c>
      <c r="JX195" s="44" t="str">
        <f t="shared" si="999"/>
        <v/>
      </c>
      <c r="JY195" s="89" t="str">
        <f t="shared" si="1000"/>
        <v/>
      </c>
      <c r="JZ195" s="35"/>
      <c r="KA195" s="61"/>
      <c r="KB195" s="51" t="str">
        <f>IF($A159="","",$A159)</f>
        <v/>
      </c>
      <c r="KC195" s="43"/>
      <c r="KD195" s="43" t="str">
        <f t="shared" si="1001"/>
        <v/>
      </c>
      <c r="KE195" s="43"/>
      <c r="KF195" s="87" t="str">
        <f t="shared" si="1002"/>
        <v/>
      </c>
      <c r="KG195" s="43"/>
      <c r="KH195" s="43" t="str">
        <f t="shared" si="1003"/>
        <v/>
      </c>
      <c r="KI195" s="43"/>
      <c r="KJ195" s="53" t="str">
        <f t="shared" si="1004"/>
        <v/>
      </c>
      <c r="KK195" s="47" t="str">
        <f t="shared" si="1005"/>
        <v/>
      </c>
      <c r="KL195" s="44" t="str">
        <f t="shared" si="1006"/>
        <v/>
      </c>
      <c r="KM195" s="89" t="str">
        <f t="shared" si="1007"/>
        <v/>
      </c>
      <c r="KN195" s="35"/>
      <c r="KO195" s="27"/>
      <c r="KP195" s="51" t="str">
        <f>IF($A159="","",$A159)</f>
        <v/>
      </c>
      <c r="KQ195" s="43"/>
      <c r="KR195" s="43" t="str">
        <f t="shared" si="1008"/>
        <v/>
      </c>
      <c r="KS195" s="43"/>
      <c r="KT195" s="87" t="str">
        <f t="shared" si="1009"/>
        <v/>
      </c>
      <c r="KU195" s="43"/>
      <c r="KV195" s="43" t="str">
        <f t="shared" si="1010"/>
        <v/>
      </c>
      <c r="KW195" s="43"/>
      <c r="KX195" s="53" t="str">
        <f t="shared" si="1011"/>
        <v/>
      </c>
      <c r="KY195" s="47" t="str">
        <f t="shared" si="1012"/>
        <v/>
      </c>
      <c r="KZ195" s="44" t="str">
        <f t="shared" si="1013"/>
        <v/>
      </c>
      <c r="LA195" s="89" t="str">
        <f t="shared" si="1014"/>
        <v/>
      </c>
      <c r="LB195" s="35"/>
      <c r="LC195" s="27"/>
      <c r="LD195" s="107"/>
      <c r="LE195" s="87"/>
      <c r="LF195" s="87"/>
      <c r="LG195" s="87"/>
      <c r="LH195" s="87"/>
      <c r="LI195" s="87"/>
      <c r="LJ195" s="87" t="str">
        <f>IF(LI195="","",#REF!+#REF!-LI195)</f>
        <v/>
      </c>
      <c r="LK195" s="87"/>
      <c r="LL195" s="108"/>
      <c r="LM195" s="109"/>
      <c r="LN195" s="87"/>
      <c r="LO195" s="89"/>
      <c r="LP195" s="35"/>
      <c r="LQ195" s="27"/>
      <c r="LR195" s="46"/>
      <c r="LS195" s="67"/>
      <c r="LT195" s="44"/>
      <c r="LU195" s="44"/>
      <c r="LV195" s="44"/>
      <c r="LW195" s="44"/>
      <c r="LX195" s="44"/>
      <c r="LY195" s="44"/>
      <c r="LZ195" s="44"/>
      <c r="MA195" s="44"/>
      <c r="MB195" s="44"/>
      <c r="MC195" s="45"/>
      <c r="MD195" s="35"/>
      <c r="ME195" s="27"/>
      <c r="MF195" s="46"/>
      <c r="MG195" s="67"/>
      <c r="MH195" s="44"/>
      <c r="MI195" s="44"/>
      <c r="MJ195" s="44"/>
      <c r="MK195" s="44"/>
      <c r="ML195" s="44"/>
      <c r="MM195" s="44"/>
      <c r="MN195" s="44"/>
      <c r="MO195" s="44"/>
      <c r="MP195" s="44"/>
      <c r="MQ195" s="45"/>
      <c r="MR195" s="35"/>
      <c r="MS195" s="27"/>
      <c r="MT195" s="46"/>
      <c r="MU195" s="67"/>
      <c r="MV195" s="44"/>
      <c r="MW195" s="44"/>
      <c r="MX195" s="44"/>
      <c r="MY195" s="44"/>
      <c r="MZ195" s="44"/>
      <c r="NA195" s="44"/>
      <c r="NB195" s="44"/>
      <c r="NC195" s="44"/>
      <c r="ND195" s="44"/>
      <c r="NE195" s="45"/>
      <c r="NF195" s="35"/>
      <c r="NG195" s="27"/>
      <c r="NH195" s="46"/>
      <c r="NI195" s="67"/>
      <c r="NJ195" s="44"/>
      <c r="NK195" s="44"/>
      <c r="NL195" s="44"/>
      <c r="NM195" s="44"/>
      <c r="NN195" s="44"/>
      <c r="NO195" s="44"/>
      <c r="NP195" s="44"/>
      <c r="NQ195" s="44"/>
      <c r="NR195" s="44"/>
      <c r="NS195" s="45"/>
      <c r="NT195" s="35"/>
    </row>
    <row r="196" spans="1:384" x14ac:dyDescent="0.2">
      <c r="A196" s="38"/>
      <c r="B196" s="39"/>
      <c r="C196" s="40"/>
      <c r="D196" s="40"/>
      <c r="E196" s="41"/>
      <c r="F196" s="41"/>
      <c r="G196" s="40"/>
      <c r="H196" s="42"/>
      <c r="I196" s="44"/>
      <c r="J196" s="44" t="str">
        <f t="shared" si="908"/>
        <v/>
      </c>
      <c r="K196" s="44"/>
      <c r="L196" s="44"/>
      <c r="M196" s="44"/>
      <c r="N196" s="44" t="str">
        <f t="shared" si="909"/>
        <v/>
      </c>
      <c r="O196" s="44"/>
      <c r="P196" s="44"/>
      <c r="Q196" s="44"/>
      <c r="R196" s="44" t="str">
        <f t="shared" si="869"/>
        <v/>
      </c>
      <c r="S196" s="45" t="str">
        <f t="shared" si="870"/>
        <v/>
      </c>
      <c r="T196" s="35"/>
      <c r="U196" s="27"/>
      <c r="V196" s="46"/>
      <c r="W196" s="67"/>
      <c r="X196" s="44" t="str">
        <f>IF(W196="","",W196-#REF!)</f>
        <v/>
      </c>
      <c r="Y196" s="44"/>
      <c r="Z196" s="44"/>
      <c r="AA196" s="44"/>
      <c r="AB196" s="44" t="str">
        <f>IF(AA196="","",#REF!+#REF!-AA196)</f>
        <v/>
      </c>
      <c r="AC196" s="44"/>
      <c r="AD196" s="44"/>
      <c r="AE196" s="44"/>
      <c r="AF196" s="44" t="str">
        <f>IF(AE196="","",AB196*AE196)</f>
        <v/>
      </c>
      <c r="AG196" s="45" t="str">
        <f>IF(AF196="","",AF196/(X196*100))</f>
        <v/>
      </c>
      <c r="AH196" s="35"/>
      <c r="AI196" s="27"/>
      <c r="AJ196" s="46"/>
      <c r="AK196" s="44"/>
      <c r="AL196" s="44" t="str">
        <f t="shared" si="912"/>
        <v/>
      </c>
      <c r="AM196" s="44"/>
      <c r="AN196" s="44" t="str">
        <f t="shared" si="913"/>
        <v/>
      </c>
      <c r="AO196" s="44"/>
      <c r="AP196" s="44" t="str">
        <f t="shared" si="914"/>
        <v/>
      </c>
      <c r="AQ196" s="44"/>
      <c r="AR196" s="44"/>
      <c r="AS196" s="44"/>
      <c r="AT196" s="44" t="str">
        <f t="shared" si="873"/>
        <v/>
      </c>
      <c r="AU196" s="45" t="str">
        <f t="shared" si="874"/>
        <v/>
      </c>
      <c r="AV196" s="35"/>
      <c r="AW196" s="27"/>
      <c r="AX196" s="46"/>
      <c r="AY196" s="44"/>
      <c r="AZ196" s="44" t="str">
        <f t="shared" si="915"/>
        <v/>
      </c>
      <c r="BA196" s="44"/>
      <c r="BB196" s="44" t="str">
        <f t="shared" si="916"/>
        <v/>
      </c>
      <c r="BC196" s="44"/>
      <c r="BD196" s="44" t="str">
        <f t="shared" si="917"/>
        <v/>
      </c>
      <c r="BE196" s="44"/>
      <c r="BF196" s="44"/>
      <c r="BG196" s="44"/>
      <c r="BH196" s="44" t="str">
        <f t="shared" si="875"/>
        <v/>
      </c>
      <c r="BI196" s="45" t="str">
        <f t="shared" si="876"/>
        <v/>
      </c>
      <c r="BJ196" s="35"/>
      <c r="BK196" s="50"/>
      <c r="BL196" s="46"/>
      <c r="BM196" s="44"/>
      <c r="BN196" s="44" t="str">
        <f t="shared" si="941"/>
        <v/>
      </c>
      <c r="BO196" s="44"/>
      <c r="BP196" s="44" t="str">
        <f t="shared" si="942"/>
        <v/>
      </c>
      <c r="BQ196" s="44"/>
      <c r="BR196" s="44" t="str">
        <f t="shared" si="943"/>
        <v/>
      </c>
      <c r="BS196" s="44"/>
      <c r="BT196" s="60" t="str">
        <f t="shared" si="944"/>
        <v/>
      </c>
      <c r="BU196" s="67" t="str">
        <f t="shared" si="945"/>
        <v/>
      </c>
      <c r="BV196" s="43" t="str">
        <f t="shared" si="946"/>
        <v/>
      </c>
      <c r="BW196" s="45" t="str">
        <f t="shared" si="947"/>
        <v/>
      </c>
      <c r="BX196" s="35"/>
      <c r="BY196" s="27"/>
      <c r="BZ196" s="46"/>
      <c r="CA196" s="44"/>
      <c r="CB196" s="44" t="str">
        <f t="shared" si="948"/>
        <v/>
      </c>
      <c r="CC196" s="44"/>
      <c r="CD196" s="44" t="str">
        <f t="shared" si="949"/>
        <v/>
      </c>
      <c r="CE196" s="44"/>
      <c r="CF196" s="44" t="str">
        <f t="shared" si="950"/>
        <v/>
      </c>
      <c r="CG196" s="44"/>
      <c r="CH196" s="60" t="str">
        <f t="shared" si="951"/>
        <v/>
      </c>
      <c r="CI196" s="67" t="str">
        <f t="shared" si="952"/>
        <v/>
      </c>
      <c r="CJ196" s="43" t="str">
        <f t="shared" si="953"/>
        <v/>
      </c>
      <c r="CK196" s="45" t="str">
        <f t="shared" si="954"/>
        <v/>
      </c>
      <c r="CL196" s="35"/>
      <c r="CM196" s="27"/>
      <c r="CN196" s="46"/>
      <c r="CO196" s="44"/>
      <c r="CP196" s="44" t="str">
        <f t="shared" si="955"/>
        <v/>
      </c>
      <c r="CQ196" s="44"/>
      <c r="CR196" s="44" t="str">
        <f t="shared" si="956"/>
        <v/>
      </c>
      <c r="CS196" s="44"/>
      <c r="CT196" s="44" t="str">
        <f t="shared" si="957"/>
        <v/>
      </c>
      <c r="CU196" s="44"/>
      <c r="CV196" s="60" t="str">
        <f t="shared" si="958"/>
        <v/>
      </c>
      <c r="CW196" s="67" t="str">
        <f t="shared" si="959"/>
        <v/>
      </c>
      <c r="CX196" s="43" t="str">
        <f t="shared" si="960"/>
        <v/>
      </c>
      <c r="CY196" s="45" t="str">
        <f t="shared" si="961"/>
        <v/>
      </c>
      <c r="CZ196" s="35"/>
      <c r="DA196" s="58"/>
      <c r="DB196" s="46"/>
      <c r="DC196" s="44"/>
      <c r="DD196" s="44" t="str">
        <f t="shared" si="962"/>
        <v/>
      </c>
      <c r="DE196" s="44"/>
      <c r="DF196" s="44" t="str">
        <f t="shared" si="963"/>
        <v/>
      </c>
      <c r="DG196" s="44"/>
      <c r="DH196" s="44" t="str">
        <f t="shared" si="964"/>
        <v/>
      </c>
      <c r="DI196" s="44"/>
      <c r="DJ196" s="60" t="str">
        <f t="shared" si="965"/>
        <v/>
      </c>
      <c r="DK196" s="67" t="str">
        <f t="shared" si="966"/>
        <v/>
      </c>
      <c r="DL196" s="43" t="str">
        <f t="shared" si="967"/>
        <v/>
      </c>
      <c r="DM196" s="45" t="str">
        <f t="shared" si="968"/>
        <v/>
      </c>
      <c r="DN196" s="35"/>
      <c r="DO196" s="27"/>
      <c r="DP196" s="46"/>
      <c r="DQ196" s="44"/>
      <c r="DR196" s="44" t="str">
        <f t="shared" si="969"/>
        <v/>
      </c>
      <c r="DS196" s="44"/>
      <c r="DT196" s="44" t="str">
        <f t="shared" si="970"/>
        <v/>
      </c>
      <c r="DU196" s="44"/>
      <c r="DV196" s="44" t="str">
        <f t="shared" si="971"/>
        <v/>
      </c>
      <c r="DW196" s="44"/>
      <c r="DX196" s="60" t="str">
        <f t="shared" si="972"/>
        <v/>
      </c>
      <c r="DY196" s="67" t="str">
        <f t="shared" si="973"/>
        <v/>
      </c>
      <c r="DZ196" s="43" t="str">
        <f t="shared" si="974"/>
        <v/>
      </c>
      <c r="EA196" s="45" t="str">
        <f t="shared" si="975"/>
        <v/>
      </c>
      <c r="EB196" s="35"/>
      <c r="EC196" s="27"/>
      <c r="ED196" s="46"/>
      <c r="EE196" s="67"/>
      <c r="EF196" s="44" t="str">
        <f>IF(EE196="","",EE196-#REF!)</f>
        <v/>
      </c>
      <c r="EG196" s="44"/>
      <c r="EH196" s="44"/>
      <c r="EI196" s="44"/>
      <c r="EJ196" s="44" t="str">
        <f>IF(EI196="","",#REF!+#REF!-EI196)</f>
        <v/>
      </c>
      <c r="EK196" s="44"/>
      <c r="EL196" s="44"/>
      <c r="EM196" s="44"/>
      <c r="EN196" s="44" t="str">
        <f>IF(EM196="","",EJ196*EM196)</f>
        <v/>
      </c>
      <c r="EO196" s="45" t="str">
        <f>IF(EN196="","",EN196/(EF196*100))</f>
        <v/>
      </c>
      <c r="EP196" s="35"/>
      <c r="EQ196" s="27"/>
      <c r="ER196" s="46"/>
      <c r="ES196" s="44"/>
      <c r="ET196" s="44" t="str">
        <f t="shared" si="920"/>
        <v/>
      </c>
      <c r="EU196" s="44"/>
      <c r="EV196" s="44" t="str">
        <f t="shared" si="921"/>
        <v/>
      </c>
      <c r="EW196" s="44"/>
      <c r="EX196" s="44" t="str">
        <f t="shared" si="922"/>
        <v/>
      </c>
      <c r="EY196" s="44"/>
      <c r="EZ196" s="44"/>
      <c r="FA196" s="44"/>
      <c r="FB196" s="44" t="str">
        <f t="shared" si="879"/>
        <v/>
      </c>
      <c r="FC196" s="45" t="str">
        <f t="shared" si="880"/>
        <v/>
      </c>
      <c r="FD196" s="35"/>
      <c r="FF196" s="46"/>
      <c r="FG196" s="67"/>
      <c r="FH196" s="44" t="str">
        <f>IF(FG196="","",FG196-#REF!)</f>
        <v/>
      </c>
      <c r="FI196" s="44"/>
      <c r="FJ196" s="44"/>
      <c r="FK196" s="44"/>
      <c r="FL196" s="44" t="str">
        <f>IF(FK196="","",#REF!+#REF!-FK196)</f>
        <v/>
      </c>
      <c r="FM196" s="44"/>
      <c r="FN196" s="44"/>
      <c r="FO196" s="44"/>
      <c r="FP196" s="44" t="str">
        <f>IF(FO196="","",FL196*FO196)</f>
        <v/>
      </c>
      <c r="FQ196" s="45" t="str">
        <f>IF(FP196="","",FP196/(FH196*100))</f>
        <v/>
      </c>
      <c r="FR196" s="35"/>
      <c r="FT196" s="46"/>
      <c r="FU196" s="67"/>
      <c r="FV196" s="44" t="str">
        <f>IF(FU196="","",FU196-#REF!)</f>
        <v/>
      </c>
      <c r="FW196" s="44"/>
      <c r="FX196" s="44"/>
      <c r="FY196" s="44"/>
      <c r="FZ196" s="44" t="str">
        <f>IF(FY196="","",#REF!+#REF!-FY196)</f>
        <v/>
      </c>
      <c r="GA196" s="44"/>
      <c r="GB196" s="44"/>
      <c r="GC196" s="44"/>
      <c r="GD196" s="44" t="str">
        <f>IF(GC196="","",FZ196*GC196)</f>
        <v/>
      </c>
      <c r="GE196" s="45" t="str">
        <f>IF(GD196="","",GD196/(FV196*100))</f>
        <v/>
      </c>
      <c r="GF196" s="35"/>
      <c r="GH196" s="46"/>
      <c r="GI196" s="67"/>
      <c r="GJ196" s="44" t="str">
        <f>IF(GI196="","",GI196-#REF!)</f>
        <v/>
      </c>
      <c r="GK196" s="44"/>
      <c r="GL196" s="44"/>
      <c r="GM196" s="44"/>
      <c r="GN196" s="44" t="str">
        <f>IF(GM196="","",#REF!+#REF!-GM196)</f>
        <v/>
      </c>
      <c r="GO196" s="44"/>
      <c r="GP196" s="44"/>
      <c r="GQ196" s="44"/>
      <c r="GR196" s="44" t="str">
        <f>IF(GQ196="","",GN196*GQ196)</f>
        <v/>
      </c>
      <c r="GS196" s="45" t="str">
        <f>IF(GR196="","",GR196/(GJ196*100))</f>
        <v/>
      </c>
      <c r="GT196" s="35"/>
      <c r="GU196" s="27"/>
      <c r="GV196" s="46"/>
      <c r="GW196" s="67"/>
      <c r="GX196" s="44" t="str">
        <f>IF(GW196="","",GW196-#REF!)</f>
        <v/>
      </c>
      <c r="GY196" s="44"/>
      <c r="GZ196" s="44"/>
      <c r="HA196" s="44"/>
      <c r="HB196" s="44" t="str">
        <f>IF(HA196="","",#REF!+#REF!-HA196)</f>
        <v/>
      </c>
      <c r="HC196" s="44"/>
      <c r="HD196" s="44"/>
      <c r="HE196" s="44"/>
      <c r="HF196" s="44" t="str">
        <f>IF(HE196="","",HB196*HE196)</f>
        <v/>
      </c>
      <c r="HG196" s="45" t="str">
        <f>IF(HF196="","",HF196/(GX196*100))</f>
        <v/>
      </c>
      <c r="HH196" s="35"/>
      <c r="HJ196" s="46"/>
      <c r="HK196" s="67"/>
      <c r="HL196" s="44" t="str">
        <f>IF(HK196="","",HK196-#REF!)</f>
        <v/>
      </c>
      <c r="HM196" s="44"/>
      <c r="HN196" s="44"/>
      <c r="HO196" s="44"/>
      <c r="HP196" s="44" t="str">
        <f>IF(HO196="","",#REF!+#REF!-HO196)</f>
        <v/>
      </c>
      <c r="HQ196" s="44"/>
      <c r="HR196" s="44"/>
      <c r="HS196" s="44"/>
      <c r="HT196" s="44" t="str">
        <f>IF(HS196="","",HP196*HS196)</f>
        <v/>
      </c>
      <c r="HU196" s="45" t="str">
        <f>IF(HT196="","",HT196/(HL196*100))</f>
        <v/>
      </c>
      <c r="HV196" s="35"/>
      <c r="HW196" s="61"/>
      <c r="HX196" s="46"/>
      <c r="HY196" s="44"/>
      <c r="HZ196" s="44" t="str">
        <f t="shared" si="976"/>
        <v/>
      </c>
      <c r="IA196" s="44"/>
      <c r="IB196" s="44" t="str">
        <f t="shared" si="977"/>
        <v/>
      </c>
      <c r="IC196" s="44"/>
      <c r="ID196" s="44" t="str">
        <f t="shared" si="978"/>
        <v/>
      </c>
      <c r="IE196" s="44"/>
      <c r="IF196" s="60" t="str">
        <f>IF(HY195="","",IF192)</f>
        <v/>
      </c>
      <c r="IG196" s="67" t="str">
        <f>IF(HY195="","",IG192)</f>
        <v/>
      </c>
      <c r="IH196" s="43" t="str">
        <f t="shared" si="979"/>
        <v/>
      </c>
      <c r="II196" s="45" t="str">
        <f t="shared" si="1015"/>
        <v/>
      </c>
      <c r="IJ196" s="35"/>
      <c r="IL196" s="46"/>
      <c r="IM196" s="44"/>
      <c r="IN196" s="44" t="str">
        <f t="shared" si="980"/>
        <v/>
      </c>
      <c r="IO196" s="44"/>
      <c r="IP196" s="44" t="str">
        <f t="shared" si="981"/>
        <v/>
      </c>
      <c r="IQ196" s="44"/>
      <c r="IR196" s="44" t="str">
        <f t="shared" si="982"/>
        <v/>
      </c>
      <c r="IS196" s="44"/>
      <c r="IT196" s="60" t="str">
        <f t="shared" si="983"/>
        <v/>
      </c>
      <c r="IU196" s="67" t="str">
        <f t="shared" si="984"/>
        <v/>
      </c>
      <c r="IV196" s="43" t="str">
        <f t="shared" si="985"/>
        <v/>
      </c>
      <c r="IW196" s="45" t="str">
        <f t="shared" si="986"/>
        <v/>
      </c>
      <c r="IX196" s="35"/>
      <c r="IY196" s="33"/>
      <c r="IZ196" s="46"/>
      <c r="JA196" s="44"/>
      <c r="JB196" s="44" t="str">
        <f t="shared" si="987"/>
        <v/>
      </c>
      <c r="JC196" s="44"/>
      <c r="JD196" s="44" t="str">
        <f t="shared" si="988"/>
        <v/>
      </c>
      <c r="JE196" s="44"/>
      <c r="JF196" s="44" t="str">
        <f t="shared" si="989"/>
        <v/>
      </c>
      <c r="JG196" s="44"/>
      <c r="JH196" s="60" t="str">
        <f t="shared" si="990"/>
        <v/>
      </c>
      <c r="JI196" s="67" t="str">
        <f t="shared" si="991"/>
        <v/>
      </c>
      <c r="JJ196" s="43" t="str">
        <f t="shared" si="992"/>
        <v/>
      </c>
      <c r="JK196" s="45" t="str">
        <f t="shared" si="993"/>
        <v/>
      </c>
      <c r="JL196" s="35"/>
      <c r="JM196" s="27"/>
      <c r="JN196" s="46"/>
      <c r="JO196" s="44"/>
      <c r="JP196" s="44" t="str">
        <f t="shared" si="994"/>
        <v/>
      </c>
      <c r="JQ196" s="44"/>
      <c r="JR196" s="44" t="str">
        <f t="shared" si="995"/>
        <v/>
      </c>
      <c r="JS196" s="44"/>
      <c r="JT196" s="44" t="str">
        <f t="shared" si="996"/>
        <v/>
      </c>
      <c r="JU196" s="44"/>
      <c r="JV196" s="60" t="str">
        <f t="shared" si="997"/>
        <v/>
      </c>
      <c r="JW196" s="67" t="str">
        <f t="shared" si="998"/>
        <v/>
      </c>
      <c r="JX196" s="43" t="str">
        <f t="shared" si="999"/>
        <v/>
      </c>
      <c r="JY196" s="45" t="str">
        <f t="shared" si="1000"/>
        <v/>
      </c>
      <c r="JZ196" s="35"/>
      <c r="KA196" s="61"/>
      <c r="KB196" s="46"/>
      <c r="KC196" s="44"/>
      <c r="KD196" s="44" t="str">
        <f t="shared" si="1001"/>
        <v/>
      </c>
      <c r="KE196" s="44"/>
      <c r="KF196" s="44" t="str">
        <f t="shared" si="1002"/>
        <v/>
      </c>
      <c r="KG196" s="44"/>
      <c r="KH196" s="44" t="str">
        <f t="shared" si="1003"/>
        <v/>
      </c>
      <c r="KI196" s="44"/>
      <c r="KJ196" s="60" t="str">
        <f t="shared" si="1004"/>
        <v/>
      </c>
      <c r="KK196" s="67" t="str">
        <f t="shared" si="1005"/>
        <v/>
      </c>
      <c r="KL196" s="43" t="str">
        <f t="shared" si="1006"/>
        <v/>
      </c>
      <c r="KM196" s="45" t="str">
        <f t="shared" si="1007"/>
        <v/>
      </c>
      <c r="KN196" s="35"/>
      <c r="KO196" s="27"/>
      <c r="KP196" s="46"/>
      <c r="KQ196" s="44"/>
      <c r="KR196" s="44" t="str">
        <f t="shared" si="1008"/>
        <v/>
      </c>
      <c r="KS196" s="44"/>
      <c r="KT196" s="44" t="str">
        <f t="shared" si="1009"/>
        <v/>
      </c>
      <c r="KU196" s="44"/>
      <c r="KV196" s="44" t="str">
        <f t="shared" si="1010"/>
        <v/>
      </c>
      <c r="KW196" s="44"/>
      <c r="KX196" s="60" t="str">
        <f t="shared" si="1011"/>
        <v/>
      </c>
      <c r="KY196" s="67" t="str">
        <f t="shared" si="1012"/>
        <v/>
      </c>
      <c r="KZ196" s="43" t="str">
        <f t="shared" si="1013"/>
        <v/>
      </c>
      <c r="LA196" s="45" t="str">
        <f t="shared" si="1014"/>
        <v/>
      </c>
      <c r="LB196" s="35"/>
      <c r="LC196" s="27"/>
      <c r="LD196" s="46"/>
      <c r="LE196" s="44"/>
      <c r="LF196" s="44"/>
      <c r="LG196" s="44"/>
      <c r="LH196" s="44"/>
      <c r="LI196" s="44"/>
      <c r="LJ196" s="44" t="str">
        <f>IF(LI196="","",#REF!+#REF!-LI196)</f>
        <v/>
      </c>
      <c r="LK196" s="44"/>
      <c r="LL196" s="60"/>
      <c r="LM196" s="67"/>
      <c r="LN196" s="44"/>
      <c r="LO196" s="45"/>
      <c r="LP196" s="35"/>
      <c r="LQ196" s="27"/>
      <c r="LR196" s="46"/>
      <c r="LS196" s="67"/>
      <c r="LT196" s="44" t="str">
        <f>IF(LS196="","",LS196-#REF!)</f>
        <v/>
      </c>
      <c r="LU196" s="44"/>
      <c r="LV196" s="44"/>
      <c r="LW196" s="44"/>
      <c r="LX196" s="44" t="str">
        <f>IF(LW196="","",#REF!+#REF!-LW196)</f>
        <v/>
      </c>
      <c r="LY196" s="44"/>
      <c r="LZ196" s="44"/>
      <c r="MA196" s="44"/>
      <c r="MB196" s="44" t="str">
        <f>IF(MA196="","",LX196*MA196)</f>
        <v/>
      </c>
      <c r="MC196" s="45" t="str">
        <f>IF(MB196="","",MB196/(LT196*100))</f>
        <v/>
      </c>
      <c r="MD196" s="35"/>
      <c r="ME196" s="27"/>
      <c r="MF196" s="46"/>
      <c r="MG196" s="67"/>
      <c r="MH196" s="44" t="str">
        <f>IF(MG196="","",MG196-#REF!)</f>
        <v/>
      </c>
      <c r="MI196" s="44"/>
      <c r="MJ196" s="44"/>
      <c r="MK196" s="44"/>
      <c r="ML196" s="44" t="str">
        <f>IF(MK196="","",#REF!+#REF!-MK196)</f>
        <v/>
      </c>
      <c r="MM196" s="44"/>
      <c r="MN196" s="44"/>
      <c r="MO196" s="44"/>
      <c r="MP196" s="44" t="str">
        <f>IF(MO196="","",ML196*MO196)</f>
        <v/>
      </c>
      <c r="MQ196" s="45" t="str">
        <f>IF(MP196="","",MP196/(MH196*100))</f>
        <v/>
      </c>
      <c r="MR196" s="35"/>
      <c r="MS196" s="27"/>
      <c r="MT196" s="46"/>
      <c r="MU196" s="67"/>
      <c r="MV196" s="44" t="str">
        <f>IF(MU196="","",MU196-#REF!)</f>
        <v/>
      </c>
      <c r="MW196" s="44"/>
      <c r="MX196" s="44"/>
      <c r="MY196" s="44"/>
      <c r="MZ196" s="44" t="str">
        <f>IF(MY196="","",#REF!+#REF!-MY196)</f>
        <v/>
      </c>
      <c r="NA196" s="44"/>
      <c r="NB196" s="44"/>
      <c r="NC196" s="44"/>
      <c r="ND196" s="44" t="str">
        <f>IF(NC196="","",MZ196*NC196)</f>
        <v/>
      </c>
      <c r="NE196" s="45" t="str">
        <f>IF(ND196="","",ND196/(MV196*100))</f>
        <v/>
      </c>
      <c r="NF196" s="35"/>
      <c r="NG196" s="27"/>
      <c r="NH196" s="46"/>
      <c r="NI196" s="67"/>
      <c r="NJ196" s="44" t="str">
        <f>IF(NI196="","",NI196-#REF!)</f>
        <v/>
      </c>
      <c r="NK196" s="44"/>
      <c r="NL196" s="44"/>
      <c r="NM196" s="44"/>
      <c r="NN196" s="44" t="str">
        <f>IF(NM196="","",#REF!+#REF!-NM196)</f>
        <v/>
      </c>
      <c r="NO196" s="44"/>
      <c r="NP196" s="44"/>
      <c r="NQ196" s="44"/>
      <c r="NR196" s="44" t="str">
        <f>IF(NQ196="","",NN196*NQ196)</f>
        <v/>
      </c>
      <c r="NS196" s="45" t="str">
        <f>IF(NR196="","",NR196/(NJ196*100))</f>
        <v/>
      </c>
      <c r="NT196" s="35"/>
    </row>
    <row r="197" spans="1:384" ht="15" customHeight="1" thickBot="1" x14ac:dyDescent="0.25">
      <c r="A197" s="38"/>
      <c r="B197" s="39"/>
      <c r="C197" s="40"/>
      <c r="D197" s="40"/>
      <c r="E197" s="41"/>
      <c r="F197" s="41"/>
      <c r="G197" s="40"/>
      <c r="H197" s="42"/>
      <c r="I197" s="44"/>
      <c r="J197" s="44" t="str">
        <f t="shared" si="908"/>
        <v/>
      </c>
      <c r="K197" s="44"/>
      <c r="L197" s="44"/>
      <c r="M197" s="44"/>
      <c r="N197" s="44" t="str">
        <f t="shared" si="909"/>
        <v/>
      </c>
      <c r="O197" s="44"/>
      <c r="P197" s="44"/>
      <c r="Q197" s="44"/>
      <c r="R197" s="44" t="str">
        <f t="shared" si="869"/>
        <v/>
      </c>
      <c r="S197" s="45" t="str">
        <f t="shared" si="870"/>
        <v/>
      </c>
      <c r="T197" s="35"/>
      <c r="U197" s="27"/>
      <c r="V197" s="46"/>
      <c r="W197" s="67"/>
      <c r="X197" s="44" t="str">
        <f>IF(W197="","",W197-W196)</f>
        <v/>
      </c>
      <c r="Y197" s="44"/>
      <c r="Z197" s="44"/>
      <c r="AA197" s="44"/>
      <c r="AB197" s="44" t="str">
        <f>IF(AA197="","",AA196+AC196-AA197)</f>
        <v/>
      </c>
      <c r="AC197" s="44"/>
      <c r="AD197" s="44"/>
      <c r="AE197" s="44"/>
      <c r="AF197" s="44" t="str">
        <f>IF(AE197="","",AB197*AE197)</f>
        <v/>
      </c>
      <c r="AG197" s="45" t="str">
        <f>IF(AF197="","",AF197/(X197*100))</f>
        <v/>
      </c>
      <c r="AH197" s="35"/>
      <c r="AI197" s="27"/>
      <c r="AJ197" s="46"/>
      <c r="AK197" s="44"/>
      <c r="AL197" s="44" t="str">
        <f t="shared" si="912"/>
        <v/>
      </c>
      <c r="AM197" s="44"/>
      <c r="AN197" s="44" t="str">
        <f t="shared" si="913"/>
        <v/>
      </c>
      <c r="AO197" s="44"/>
      <c r="AP197" s="44" t="str">
        <f t="shared" si="914"/>
        <v/>
      </c>
      <c r="AQ197" s="44"/>
      <c r="AR197" s="44"/>
      <c r="AS197" s="44"/>
      <c r="AT197" s="44" t="str">
        <f t="shared" si="873"/>
        <v/>
      </c>
      <c r="AU197" s="45" t="str">
        <f t="shared" si="874"/>
        <v/>
      </c>
      <c r="AV197" s="35"/>
      <c r="AW197" s="27"/>
      <c r="AX197" s="46"/>
      <c r="AY197" s="44"/>
      <c r="AZ197" s="44" t="str">
        <f t="shared" si="915"/>
        <v/>
      </c>
      <c r="BA197" s="44"/>
      <c r="BB197" s="44" t="str">
        <f t="shared" si="916"/>
        <v/>
      </c>
      <c r="BC197" s="44"/>
      <c r="BD197" s="44" t="str">
        <f t="shared" si="917"/>
        <v/>
      </c>
      <c r="BE197" s="44"/>
      <c r="BF197" s="44"/>
      <c r="BG197" s="44"/>
      <c r="BH197" s="44" t="str">
        <f t="shared" si="875"/>
        <v/>
      </c>
      <c r="BI197" s="45" t="str">
        <f t="shared" si="876"/>
        <v/>
      </c>
      <c r="BJ197" s="35"/>
      <c r="BK197" s="50"/>
      <c r="BL197" s="46"/>
      <c r="BM197" s="44"/>
      <c r="BN197" s="44" t="str">
        <f t="shared" si="941"/>
        <v/>
      </c>
      <c r="BO197" s="44"/>
      <c r="BP197" s="44" t="str">
        <f t="shared" si="942"/>
        <v/>
      </c>
      <c r="BQ197" s="44"/>
      <c r="BR197" s="44" t="str">
        <f t="shared" si="943"/>
        <v/>
      </c>
      <c r="BS197" s="44"/>
      <c r="BT197" s="60" t="str">
        <f t="shared" si="944"/>
        <v/>
      </c>
      <c r="BU197" s="67" t="str">
        <f t="shared" si="945"/>
        <v/>
      </c>
      <c r="BV197" s="44" t="str">
        <f t="shared" si="946"/>
        <v/>
      </c>
      <c r="BW197" s="45" t="str">
        <f t="shared" si="947"/>
        <v/>
      </c>
      <c r="BX197" s="35"/>
      <c r="BY197" s="27"/>
      <c r="BZ197" s="46"/>
      <c r="CA197" s="44"/>
      <c r="CB197" s="44" t="str">
        <f t="shared" si="948"/>
        <v/>
      </c>
      <c r="CC197" s="44"/>
      <c r="CD197" s="44" t="str">
        <f t="shared" si="949"/>
        <v/>
      </c>
      <c r="CE197" s="44"/>
      <c r="CF197" s="44" t="str">
        <f t="shared" si="950"/>
        <v/>
      </c>
      <c r="CG197" s="44"/>
      <c r="CH197" s="60" t="str">
        <f t="shared" si="951"/>
        <v/>
      </c>
      <c r="CI197" s="67" t="str">
        <f t="shared" si="952"/>
        <v/>
      </c>
      <c r="CJ197" s="44" t="str">
        <f t="shared" si="953"/>
        <v/>
      </c>
      <c r="CK197" s="45" t="str">
        <f t="shared" si="954"/>
        <v/>
      </c>
      <c r="CL197" s="35"/>
      <c r="CM197" s="27"/>
      <c r="CN197" s="46"/>
      <c r="CO197" s="44"/>
      <c r="CP197" s="44" t="str">
        <f t="shared" si="955"/>
        <v/>
      </c>
      <c r="CQ197" s="44"/>
      <c r="CR197" s="44" t="str">
        <f t="shared" si="956"/>
        <v/>
      </c>
      <c r="CS197" s="44"/>
      <c r="CT197" s="44" t="str">
        <f t="shared" si="957"/>
        <v/>
      </c>
      <c r="CU197" s="44"/>
      <c r="CV197" s="60" t="str">
        <f t="shared" si="958"/>
        <v/>
      </c>
      <c r="CW197" s="67" t="str">
        <f t="shared" si="959"/>
        <v/>
      </c>
      <c r="CX197" s="44" t="str">
        <f t="shared" si="960"/>
        <v/>
      </c>
      <c r="CY197" s="45" t="str">
        <f t="shared" si="961"/>
        <v/>
      </c>
      <c r="CZ197" s="35"/>
      <c r="DA197" s="58"/>
      <c r="DB197" s="46"/>
      <c r="DC197" s="44"/>
      <c r="DD197" s="44" t="str">
        <f t="shared" si="962"/>
        <v/>
      </c>
      <c r="DE197" s="44"/>
      <c r="DF197" s="44" t="str">
        <f t="shared" si="963"/>
        <v/>
      </c>
      <c r="DG197" s="44"/>
      <c r="DH197" s="44" t="str">
        <f t="shared" si="964"/>
        <v/>
      </c>
      <c r="DI197" s="44"/>
      <c r="DJ197" s="60" t="str">
        <f t="shared" si="965"/>
        <v/>
      </c>
      <c r="DK197" s="67" t="str">
        <f t="shared" si="966"/>
        <v/>
      </c>
      <c r="DL197" s="44" t="str">
        <f t="shared" si="967"/>
        <v/>
      </c>
      <c r="DM197" s="45" t="str">
        <f t="shared" si="968"/>
        <v/>
      </c>
      <c r="DN197" s="35"/>
      <c r="DO197" s="27"/>
      <c r="DP197" s="46"/>
      <c r="DQ197" s="44"/>
      <c r="DR197" s="44" t="str">
        <f t="shared" si="969"/>
        <v/>
      </c>
      <c r="DS197" s="44"/>
      <c r="DT197" s="44" t="str">
        <f t="shared" si="970"/>
        <v/>
      </c>
      <c r="DU197" s="44"/>
      <c r="DV197" s="44" t="str">
        <f t="shared" si="971"/>
        <v/>
      </c>
      <c r="DW197" s="44"/>
      <c r="DX197" s="60" t="str">
        <f t="shared" si="972"/>
        <v/>
      </c>
      <c r="DY197" s="67" t="str">
        <f t="shared" si="973"/>
        <v/>
      </c>
      <c r="DZ197" s="44" t="str">
        <f t="shared" si="974"/>
        <v/>
      </c>
      <c r="EA197" s="45" t="str">
        <f t="shared" si="975"/>
        <v/>
      </c>
      <c r="EB197" s="35"/>
      <c r="EC197" s="27"/>
      <c r="ED197" s="46"/>
      <c r="EE197" s="67"/>
      <c r="EF197" s="44" t="str">
        <f>IF(EE197="","",EE197-EE196)</f>
        <v/>
      </c>
      <c r="EG197" s="44"/>
      <c r="EH197" s="44"/>
      <c r="EI197" s="44"/>
      <c r="EJ197" s="44" t="str">
        <f>IF(EI197="","",EI196+EK196-EI197)</f>
        <v/>
      </c>
      <c r="EK197" s="44"/>
      <c r="EL197" s="44"/>
      <c r="EM197" s="44"/>
      <c r="EN197" s="44" t="str">
        <f>IF(EM197="","",EJ197*EM197)</f>
        <v/>
      </c>
      <c r="EO197" s="45" t="str">
        <f>IF(EN197="","",EN197/(EF197*100))</f>
        <v/>
      </c>
      <c r="EP197" s="35"/>
      <c r="EQ197" s="27"/>
      <c r="ER197" s="46"/>
      <c r="ES197" s="44"/>
      <c r="ET197" s="44" t="str">
        <f t="shared" si="920"/>
        <v/>
      </c>
      <c r="EU197" s="44"/>
      <c r="EV197" s="44" t="str">
        <f t="shared" si="921"/>
        <v/>
      </c>
      <c r="EW197" s="44"/>
      <c r="EX197" s="44" t="str">
        <f t="shared" si="922"/>
        <v/>
      </c>
      <c r="EY197" s="44"/>
      <c r="EZ197" s="44"/>
      <c r="FA197" s="44"/>
      <c r="FB197" s="44" t="str">
        <f t="shared" si="879"/>
        <v/>
      </c>
      <c r="FC197" s="45" t="str">
        <f t="shared" si="880"/>
        <v/>
      </c>
      <c r="FD197" s="35"/>
      <c r="FF197" s="46"/>
      <c r="FG197" s="67"/>
      <c r="FH197" s="44" t="str">
        <f>IF(FG197="","",FG197-FG196)</f>
        <v/>
      </c>
      <c r="FI197" s="44"/>
      <c r="FJ197" s="44"/>
      <c r="FK197" s="44"/>
      <c r="FL197" s="44" t="str">
        <f>IF(FK197="","",FK196+FM196-FK197)</f>
        <v/>
      </c>
      <c r="FM197" s="44"/>
      <c r="FN197" s="44"/>
      <c r="FO197" s="44"/>
      <c r="FP197" s="44" t="str">
        <f>IF(FO197="","",FL197*FO197)</f>
        <v/>
      </c>
      <c r="FQ197" s="45" t="str">
        <f>IF(FP197="","",FP197/(FH197*100))</f>
        <v/>
      </c>
      <c r="FR197" s="35"/>
      <c r="FT197" s="46"/>
      <c r="FU197" s="67"/>
      <c r="FV197" s="44" t="str">
        <f>IF(FU197="","",FU197-FU196)</f>
        <v/>
      </c>
      <c r="FW197" s="44"/>
      <c r="FX197" s="44"/>
      <c r="FY197" s="44"/>
      <c r="FZ197" s="44" t="str">
        <f>IF(FY197="","",FY196+GA196-FY197)</f>
        <v/>
      </c>
      <c r="GA197" s="44"/>
      <c r="GB197" s="44"/>
      <c r="GC197" s="44"/>
      <c r="GD197" s="44" t="str">
        <f>IF(GC197="","",FZ197*GC197)</f>
        <v/>
      </c>
      <c r="GE197" s="45" t="str">
        <f>IF(GD197="","",GD197/(FV197*100))</f>
        <v/>
      </c>
      <c r="GF197" s="35"/>
      <c r="GH197" s="46"/>
      <c r="GI197" s="67"/>
      <c r="GJ197" s="44" t="str">
        <f>IF(GI197="","",GI197-GI196)</f>
        <v/>
      </c>
      <c r="GK197" s="44"/>
      <c r="GL197" s="44"/>
      <c r="GM197" s="44"/>
      <c r="GN197" s="44" t="str">
        <f>IF(GM197="","",GM196+GO196-GM197)</f>
        <v/>
      </c>
      <c r="GO197" s="44"/>
      <c r="GP197" s="44"/>
      <c r="GQ197" s="44"/>
      <c r="GR197" s="44" t="str">
        <f>IF(GQ197="","",GN197*GQ197)</f>
        <v/>
      </c>
      <c r="GS197" s="45" t="str">
        <f>IF(GR197="","",GR197/(GJ197*100))</f>
        <v/>
      </c>
      <c r="GT197" s="35"/>
      <c r="GU197" s="27"/>
      <c r="GV197" s="46"/>
      <c r="GW197" s="67"/>
      <c r="GX197" s="44" t="str">
        <f>IF(GW197="","",GW197-GW196)</f>
        <v/>
      </c>
      <c r="GY197" s="44"/>
      <c r="GZ197" s="44"/>
      <c r="HA197" s="44"/>
      <c r="HB197" s="44" t="str">
        <f>IF(HA197="","",HA196+HC196-HA197)</f>
        <v/>
      </c>
      <c r="HC197" s="44"/>
      <c r="HD197" s="44"/>
      <c r="HE197" s="44"/>
      <c r="HF197" s="44" t="str">
        <f>IF(HE197="","",HB197*HE197)</f>
        <v/>
      </c>
      <c r="HG197" s="45" t="str">
        <f>IF(HF197="","",HF197/(GX197*100))</f>
        <v/>
      </c>
      <c r="HH197" s="35"/>
      <c r="HJ197" s="46"/>
      <c r="HK197" s="67"/>
      <c r="HL197" s="44" t="str">
        <f>IF(HK197="","",HK197-HK196)</f>
        <v/>
      </c>
      <c r="HM197" s="44"/>
      <c r="HN197" s="44"/>
      <c r="HO197" s="44"/>
      <c r="HP197" s="44" t="str">
        <f>IF(HO197="","",HO196+HQ196-HO197)</f>
        <v/>
      </c>
      <c r="HQ197" s="44"/>
      <c r="HR197" s="44"/>
      <c r="HS197" s="44"/>
      <c r="HT197" s="44" t="str">
        <f>IF(HS197="","",HP197*HS197)</f>
        <v/>
      </c>
      <c r="HU197" s="45" t="str">
        <f>IF(HT197="","",HT197/(HL197*100))</f>
        <v/>
      </c>
      <c r="HV197" s="35"/>
      <c r="HW197" s="61"/>
      <c r="HX197" s="46"/>
      <c r="HY197" s="44"/>
      <c r="HZ197" s="44" t="str">
        <f t="shared" si="976"/>
        <v/>
      </c>
      <c r="IA197" s="44"/>
      <c r="IB197" s="44" t="str">
        <f t="shared" si="977"/>
        <v/>
      </c>
      <c r="IC197" s="44"/>
      <c r="ID197" s="44" t="str">
        <f t="shared" si="978"/>
        <v/>
      </c>
      <c r="IE197" s="44"/>
      <c r="IF197" s="60" t="str">
        <f>IF(HY195="","",IF193)</f>
        <v/>
      </c>
      <c r="IG197" s="67" t="str">
        <f>IF(HY195="","",IG193)</f>
        <v/>
      </c>
      <c r="IH197" s="44" t="str">
        <f t="shared" si="979"/>
        <v/>
      </c>
      <c r="II197" s="45" t="str">
        <f t="shared" si="1015"/>
        <v/>
      </c>
      <c r="IJ197" s="35"/>
      <c r="IL197" s="46"/>
      <c r="IM197" s="44"/>
      <c r="IN197" s="44" t="str">
        <f t="shared" si="980"/>
        <v/>
      </c>
      <c r="IO197" s="44"/>
      <c r="IP197" s="44" t="str">
        <f t="shared" si="981"/>
        <v/>
      </c>
      <c r="IQ197" s="44"/>
      <c r="IR197" s="44" t="str">
        <f t="shared" si="982"/>
        <v/>
      </c>
      <c r="IS197" s="44"/>
      <c r="IT197" s="60" t="str">
        <f t="shared" si="983"/>
        <v/>
      </c>
      <c r="IU197" s="67" t="str">
        <f t="shared" si="984"/>
        <v/>
      </c>
      <c r="IV197" s="44" t="str">
        <f t="shared" si="985"/>
        <v/>
      </c>
      <c r="IW197" s="45" t="str">
        <f t="shared" si="986"/>
        <v/>
      </c>
      <c r="IX197" s="35"/>
      <c r="IY197" s="33"/>
      <c r="IZ197" s="46"/>
      <c r="JA197" s="44"/>
      <c r="JB197" s="44" t="str">
        <f t="shared" si="987"/>
        <v/>
      </c>
      <c r="JC197" s="44"/>
      <c r="JD197" s="44" t="str">
        <f t="shared" si="988"/>
        <v/>
      </c>
      <c r="JE197" s="44"/>
      <c r="JF197" s="44" t="str">
        <f t="shared" si="989"/>
        <v/>
      </c>
      <c r="JG197" s="44"/>
      <c r="JH197" s="60" t="str">
        <f t="shared" si="990"/>
        <v/>
      </c>
      <c r="JI197" s="67" t="str">
        <f t="shared" si="991"/>
        <v/>
      </c>
      <c r="JJ197" s="44" t="str">
        <f t="shared" si="992"/>
        <v/>
      </c>
      <c r="JK197" s="45" t="str">
        <f t="shared" si="993"/>
        <v/>
      </c>
      <c r="JL197" s="35"/>
      <c r="JM197" s="27"/>
      <c r="JN197" s="46"/>
      <c r="JO197" s="44"/>
      <c r="JP197" s="44" t="str">
        <f t="shared" si="994"/>
        <v/>
      </c>
      <c r="JQ197" s="44"/>
      <c r="JR197" s="44" t="str">
        <f t="shared" si="995"/>
        <v/>
      </c>
      <c r="JS197" s="44"/>
      <c r="JT197" s="44" t="str">
        <f t="shared" si="996"/>
        <v/>
      </c>
      <c r="JU197" s="44"/>
      <c r="JV197" s="60" t="str">
        <f t="shared" si="997"/>
        <v/>
      </c>
      <c r="JW197" s="67" t="str">
        <f t="shared" si="998"/>
        <v/>
      </c>
      <c r="JX197" s="44" t="str">
        <f t="shared" si="999"/>
        <v/>
      </c>
      <c r="JY197" s="45" t="str">
        <f t="shared" si="1000"/>
        <v/>
      </c>
      <c r="JZ197" s="35"/>
      <c r="KA197" s="61"/>
      <c r="KB197" s="46"/>
      <c r="KC197" s="44"/>
      <c r="KD197" s="44" t="str">
        <f t="shared" si="1001"/>
        <v/>
      </c>
      <c r="KE197" s="44"/>
      <c r="KF197" s="44" t="str">
        <f t="shared" si="1002"/>
        <v/>
      </c>
      <c r="KG197" s="44"/>
      <c r="KH197" s="44" t="str">
        <f t="shared" si="1003"/>
        <v/>
      </c>
      <c r="KI197" s="44"/>
      <c r="KJ197" s="60" t="str">
        <f t="shared" si="1004"/>
        <v/>
      </c>
      <c r="KK197" s="67" t="str">
        <f t="shared" si="1005"/>
        <v/>
      </c>
      <c r="KL197" s="44" t="str">
        <f t="shared" si="1006"/>
        <v/>
      </c>
      <c r="KM197" s="45" t="str">
        <f t="shared" si="1007"/>
        <v/>
      </c>
      <c r="KN197" s="35"/>
      <c r="KO197" s="27"/>
      <c r="KP197" s="46"/>
      <c r="KQ197" s="44"/>
      <c r="KR197" s="44" t="str">
        <f t="shared" si="1008"/>
        <v/>
      </c>
      <c r="KS197" s="44"/>
      <c r="KT197" s="44" t="str">
        <f t="shared" si="1009"/>
        <v/>
      </c>
      <c r="KU197" s="44"/>
      <c r="KV197" s="44" t="str">
        <f t="shared" si="1010"/>
        <v/>
      </c>
      <c r="KW197" s="44"/>
      <c r="KX197" s="60" t="str">
        <f t="shared" si="1011"/>
        <v/>
      </c>
      <c r="KY197" s="67" t="str">
        <f t="shared" si="1012"/>
        <v/>
      </c>
      <c r="KZ197" s="44" t="str">
        <f t="shared" si="1013"/>
        <v/>
      </c>
      <c r="LA197" s="45" t="str">
        <f t="shared" si="1014"/>
        <v/>
      </c>
      <c r="LB197" s="35"/>
      <c r="LC197" s="27"/>
      <c r="LD197" s="74"/>
      <c r="LE197" s="75"/>
      <c r="LF197" s="75"/>
      <c r="LG197" s="75"/>
      <c r="LH197" s="75"/>
      <c r="LI197" s="75"/>
      <c r="LJ197" s="75" t="str">
        <f>IF(LI197="","",#REF!+#REF!-LI197)</f>
        <v/>
      </c>
      <c r="LK197" s="75"/>
      <c r="LL197" s="77"/>
      <c r="LM197" s="78"/>
      <c r="LN197" s="75"/>
      <c r="LO197" s="79"/>
      <c r="LP197" s="35"/>
      <c r="LQ197" s="27"/>
      <c r="LR197" s="46"/>
      <c r="LS197" s="67"/>
      <c r="LT197" s="44" t="str">
        <f>IF(LS197="","",LS197-LS196)</f>
        <v/>
      </c>
      <c r="LU197" s="44"/>
      <c r="LV197" s="44"/>
      <c r="LW197" s="44"/>
      <c r="LX197" s="44" t="str">
        <f>IF(LW197="","",LW196+LY196-LW197)</f>
        <v/>
      </c>
      <c r="LY197" s="44"/>
      <c r="LZ197" s="44"/>
      <c r="MA197" s="44"/>
      <c r="MB197" s="44" t="str">
        <f>IF(MA197="","",LX197*MA197)</f>
        <v/>
      </c>
      <c r="MC197" s="45" t="str">
        <f>IF(MB197="","",MB197/(LT197*100))</f>
        <v/>
      </c>
      <c r="MD197" s="35"/>
      <c r="ME197" s="27"/>
      <c r="MF197" s="46"/>
      <c r="MG197" s="67"/>
      <c r="MH197" s="44" t="str">
        <f>IF(MG197="","",MG197-MG196)</f>
        <v/>
      </c>
      <c r="MI197" s="44"/>
      <c r="MJ197" s="44"/>
      <c r="MK197" s="44"/>
      <c r="ML197" s="44" t="str">
        <f>IF(MK197="","",MK196+MM196-MK197)</f>
        <v/>
      </c>
      <c r="MM197" s="44"/>
      <c r="MN197" s="44"/>
      <c r="MO197" s="44"/>
      <c r="MP197" s="44" t="str">
        <f>IF(MO197="","",ML197*MO197)</f>
        <v/>
      </c>
      <c r="MQ197" s="45" t="str">
        <f>IF(MP197="","",MP197/(MH197*100))</f>
        <v/>
      </c>
      <c r="MR197" s="35"/>
      <c r="MS197" s="27"/>
      <c r="MT197" s="46"/>
      <c r="MU197" s="67"/>
      <c r="MV197" s="44" t="str">
        <f>IF(MU197="","",MU197-MU196)</f>
        <v/>
      </c>
      <c r="MW197" s="44"/>
      <c r="MX197" s="44"/>
      <c r="MY197" s="44"/>
      <c r="MZ197" s="44" t="str">
        <f>IF(MY197="","",MY196+NA196-MY197)</f>
        <v/>
      </c>
      <c r="NA197" s="44"/>
      <c r="NB197" s="44"/>
      <c r="NC197" s="44"/>
      <c r="ND197" s="44" t="str">
        <f>IF(NC197="","",MZ197*NC197)</f>
        <v/>
      </c>
      <c r="NE197" s="45" t="str">
        <f>IF(ND197="","",ND197/(MV197*100))</f>
        <v/>
      </c>
      <c r="NF197" s="35"/>
      <c r="NG197" s="27"/>
      <c r="NH197" s="46"/>
      <c r="NI197" s="67"/>
      <c r="NJ197" s="44" t="str">
        <f>IF(NI197="","",NI197-NI196)</f>
        <v/>
      </c>
      <c r="NK197" s="44"/>
      <c r="NL197" s="44"/>
      <c r="NM197" s="44"/>
      <c r="NN197" s="44" t="str">
        <f>IF(NM197="","",NM196+NO196-NM197)</f>
        <v/>
      </c>
      <c r="NO197" s="44"/>
      <c r="NP197" s="44"/>
      <c r="NQ197" s="44"/>
      <c r="NR197" s="44" t="str">
        <f>IF(NQ197="","",NN197*NQ197)</f>
        <v/>
      </c>
      <c r="NS197" s="45" t="str">
        <f>IF(NR197="","",NR197/(NJ197*100))</f>
        <v/>
      </c>
      <c r="NT197" s="35"/>
    </row>
    <row r="198" spans="1:384" ht="15" customHeight="1" thickTop="1" thickBot="1" x14ac:dyDescent="0.25">
      <c r="A198" s="38"/>
      <c r="B198" s="39"/>
      <c r="C198" s="40"/>
      <c r="D198" s="40"/>
      <c r="E198" s="41"/>
      <c r="F198" s="41"/>
      <c r="G198" s="40"/>
      <c r="H198" s="42"/>
      <c r="I198" s="44"/>
      <c r="J198" s="44" t="str">
        <f t="shared" si="908"/>
        <v/>
      </c>
      <c r="K198" s="44"/>
      <c r="L198" s="44"/>
      <c r="M198" s="44"/>
      <c r="N198" s="44" t="str">
        <f t="shared" si="909"/>
        <v/>
      </c>
      <c r="O198" s="44"/>
      <c r="P198" s="44"/>
      <c r="Q198" s="44"/>
      <c r="R198" s="44" t="str">
        <f t="shared" si="869"/>
        <v/>
      </c>
      <c r="S198" s="45" t="str">
        <f t="shared" si="870"/>
        <v/>
      </c>
      <c r="T198" s="35"/>
      <c r="U198" s="27"/>
      <c r="V198" s="46"/>
      <c r="W198" s="67"/>
      <c r="X198" s="44" t="str">
        <f>IF(W198="","",W198-W197)</f>
        <v/>
      </c>
      <c r="Y198" s="44"/>
      <c r="Z198" s="44"/>
      <c r="AA198" s="44"/>
      <c r="AB198" s="44" t="str">
        <f>IF(AA198="","",AA197+AC197-AA198)</f>
        <v/>
      </c>
      <c r="AC198" s="44"/>
      <c r="AD198" s="44"/>
      <c r="AE198" s="44"/>
      <c r="AF198" s="44" t="str">
        <f>IF(AE198="","",AB198*AE198)</f>
        <v/>
      </c>
      <c r="AG198" s="45" t="str">
        <f>IF(AF198="","",AF198/(X198*100))</f>
        <v/>
      </c>
      <c r="AH198" s="35"/>
      <c r="AI198" s="27"/>
      <c r="AJ198" s="46"/>
      <c r="AK198" s="44"/>
      <c r="AL198" s="44" t="str">
        <f t="shared" si="912"/>
        <v/>
      </c>
      <c r="AM198" s="44"/>
      <c r="AN198" s="44" t="str">
        <f t="shared" si="913"/>
        <v/>
      </c>
      <c r="AO198" s="44"/>
      <c r="AP198" s="44" t="str">
        <f t="shared" si="914"/>
        <v/>
      </c>
      <c r="AQ198" s="44"/>
      <c r="AR198" s="44"/>
      <c r="AS198" s="44"/>
      <c r="AT198" s="44" t="str">
        <f t="shared" si="873"/>
        <v/>
      </c>
      <c r="AU198" s="45" t="str">
        <f t="shared" si="874"/>
        <v/>
      </c>
      <c r="AV198" s="35"/>
      <c r="AW198" s="27"/>
      <c r="AX198" s="46"/>
      <c r="AY198" s="44"/>
      <c r="AZ198" s="44" t="str">
        <f t="shared" si="915"/>
        <v/>
      </c>
      <c r="BA198" s="44"/>
      <c r="BB198" s="44" t="str">
        <f t="shared" si="916"/>
        <v/>
      </c>
      <c r="BC198" s="44"/>
      <c r="BD198" s="44" t="str">
        <f t="shared" si="917"/>
        <v/>
      </c>
      <c r="BE198" s="44"/>
      <c r="BF198" s="44"/>
      <c r="BG198" s="44"/>
      <c r="BH198" s="44" t="str">
        <f t="shared" si="875"/>
        <v/>
      </c>
      <c r="BI198" s="45" t="str">
        <f t="shared" si="876"/>
        <v/>
      </c>
      <c r="BJ198" s="35"/>
      <c r="BK198" s="50"/>
      <c r="BL198" s="74"/>
      <c r="BM198" s="75"/>
      <c r="BN198" s="75" t="str">
        <f t="shared" si="941"/>
        <v/>
      </c>
      <c r="BO198" s="75"/>
      <c r="BP198" s="75" t="str">
        <f t="shared" si="942"/>
        <v/>
      </c>
      <c r="BQ198" s="75"/>
      <c r="BR198" s="75" t="str">
        <f t="shared" si="943"/>
        <v/>
      </c>
      <c r="BS198" s="75"/>
      <c r="BT198" s="77" t="str">
        <f t="shared" si="944"/>
        <v/>
      </c>
      <c r="BU198" s="78" t="str">
        <f t="shared" si="945"/>
        <v/>
      </c>
      <c r="BV198" s="75" t="str">
        <f t="shared" si="946"/>
        <v/>
      </c>
      <c r="BW198" s="79" t="str">
        <f t="shared" si="947"/>
        <v/>
      </c>
      <c r="BX198" s="35"/>
      <c r="BY198" s="27"/>
      <c r="BZ198" s="74"/>
      <c r="CA198" s="75"/>
      <c r="CB198" s="75" t="str">
        <f t="shared" si="948"/>
        <v/>
      </c>
      <c r="CC198" s="75"/>
      <c r="CD198" s="75" t="str">
        <f t="shared" si="949"/>
        <v/>
      </c>
      <c r="CE198" s="75"/>
      <c r="CF198" s="75" t="str">
        <f t="shared" si="950"/>
        <v/>
      </c>
      <c r="CG198" s="75"/>
      <c r="CH198" s="77" t="str">
        <f t="shared" si="951"/>
        <v/>
      </c>
      <c r="CI198" s="78" t="str">
        <f t="shared" si="952"/>
        <v/>
      </c>
      <c r="CJ198" s="75" t="str">
        <f t="shared" si="953"/>
        <v/>
      </c>
      <c r="CK198" s="79" t="str">
        <f t="shared" si="954"/>
        <v/>
      </c>
      <c r="CL198" s="35"/>
      <c r="CM198" s="27"/>
      <c r="CN198" s="74"/>
      <c r="CO198" s="75"/>
      <c r="CP198" s="75" t="str">
        <f t="shared" si="955"/>
        <v/>
      </c>
      <c r="CQ198" s="75"/>
      <c r="CR198" s="75" t="str">
        <f t="shared" si="956"/>
        <v/>
      </c>
      <c r="CS198" s="75"/>
      <c r="CT198" s="75" t="str">
        <f t="shared" si="957"/>
        <v/>
      </c>
      <c r="CU198" s="75"/>
      <c r="CV198" s="77" t="str">
        <f t="shared" si="958"/>
        <v/>
      </c>
      <c r="CW198" s="78" t="str">
        <f t="shared" si="959"/>
        <v/>
      </c>
      <c r="CX198" s="75" t="str">
        <f t="shared" si="960"/>
        <v/>
      </c>
      <c r="CY198" s="79" t="str">
        <f t="shared" si="961"/>
        <v/>
      </c>
      <c r="CZ198" s="35"/>
      <c r="DA198" s="58"/>
      <c r="DB198" s="74"/>
      <c r="DC198" s="75"/>
      <c r="DD198" s="75" t="str">
        <f t="shared" si="962"/>
        <v/>
      </c>
      <c r="DE198" s="75"/>
      <c r="DF198" s="75" t="str">
        <f t="shared" si="963"/>
        <v/>
      </c>
      <c r="DG198" s="75"/>
      <c r="DH198" s="75" t="str">
        <f t="shared" si="964"/>
        <v/>
      </c>
      <c r="DI198" s="75"/>
      <c r="DJ198" s="77" t="str">
        <f t="shared" si="965"/>
        <v/>
      </c>
      <c r="DK198" s="78" t="str">
        <f t="shared" si="966"/>
        <v/>
      </c>
      <c r="DL198" s="75" t="str">
        <f t="shared" si="967"/>
        <v/>
      </c>
      <c r="DM198" s="79" t="str">
        <f t="shared" si="968"/>
        <v/>
      </c>
      <c r="DN198" s="35"/>
      <c r="DO198" s="27"/>
      <c r="DP198" s="74"/>
      <c r="DQ198" s="75"/>
      <c r="DR198" s="75" t="str">
        <f t="shared" si="969"/>
        <v/>
      </c>
      <c r="DS198" s="75"/>
      <c r="DT198" s="75" t="str">
        <f t="shared" si="970"/>
        <v/>
      </c>
      <c r="DU198" s="75"/>
      <c r="DV198" s="75" t="str">
        <f t="shared" si="971"/>
        <v/>
      </c>
      <c r="DW198" s="75"/>
      <c r="DX198" s="77" t="str">
        <f t="shared" si="972"/>
        <v/>
      </c>
      <c r="DY198" s="78" t="str">
        <f t="shared" si="973"/>
        <v/>
      </c>
      <c r="DZ198" s="75" t="str">
        <f t="shared" si="974"/>
        <v/>
      </c>
      <c r="EA198" s="79" t="str">
        <f t="shared" si="975"/>
        <v/>
      </c>
      <c r="EB198" s="35"/>
      <c r="EC198" s="27"/>
      <c r="ED198" s="46"/>
      <c r="EE198" s="67"/>
      <c r="EF198" s="44" t="str">
        <f>IF(EE198="","",EE198-EE197)</f>
        <v/>
      </c>
      <c r="EG198" s="44"/>
      <c r="EH198" s="44"/>
      <c r="EI198" s="44"/>
      <c r="EJ198" s="44" t="str">
        <f>IF(EI198="","",EI197+EK197-EI198)</f>
        <v/>
      </c>
      <c r="EK198" s="44"/>
      <c r="EL198" s="44"/>
      <c r="EM198" s="44"/>
      <c r="EN198" s="44" t="str">
        <f>IF(EM198="","",EJ198*EM198)</f>
        <v/>
      </c>
      <c r="EO198" s="45" t="str">
        <f>IF(EN198="","",EN198/(EF198*100))</f>
        <v/>
      </c>
      <c r="EP198" s="35"/>
      <c r="EQ198" s="27"/>
      <c r="ER198" s="46"/>
      <c r="ES198" s="44"/>
      <c r="ET198" s="44" t="str">
        <f t="shared" si="920"/>
        <v/>
      </c>
      <c r="EU198" s="44"/>
      <c r="EV198" s="44" t="str">
        <f t="shared" si="921"/>
        <v/>
      </c>
      <c r="EW198" s="44"/>
      <c r="EX198" s="44" t="str">
        <f t="shared" si="922"/>
        <v/>
      </c>
      <c r="EY198" s="44"/>
      <c r="EZ198" s="44"/>
      <c r="FA198" s="44"/>
      <c r="FB198" s="44" t="str">
        <f t="shared" si="879"/>
        <v/>
      </c>
      <c r="FC198" s="45" t="str">
        <f t="shared" si="880"/>
        <v/>
      </c>
      <c r="FD198" s="35"/>
      <c r="FF198" s="46"/>
      <c r="FG198" s="67"/>
      <c r="FH198" s="44" t="str">
        <f>IF(FG198="","",FG198-FG197)</f>
        <v/>
      </c>
      <c r="FI198" s="44"/>
      <c r="FJ198" s="44"/>
      <c r="FK198" s="44"/>
      <c r="FL198" s="44" t="str">
        <f>IF(FK198="","",FK197+FM197-FK198)</f>
        <v/>
      </c>
      <c r="FM198" s="44"/>
      <c r="FN198" s="44"/>
      <c r="FO198" s="44"/>
      <c r="FP198" s="44" t="str">
        <f>IF(FO198="","",FL198*FO198)</f>
        <v/>
      </c>
      <c r="FQ198" s="45" t="str">
        <f>IF(FP198="","",FP198/(FH198*100))</f>
        <v/>
      </c>
      <c r="FR198" s="35"/>
      <c r="FT198" s="46"/>
      <c r="FU198" s="67"/>
      <c r="FV198" s="44" t="str">
        <f>IF(FU198="","",FU198-FU197)</f>
        <v/>
      </c>
      <c r="FW198" s="44"/>
      <c r="FX198" s="44"/>
      <c r="FY198" s="44"/>
      <c r="FZ198" s="44" t="str">
        <f>IF(FY198="","",FY197+GA197-FY198)</f>
        <v/>
      </c>
      <c r="GA198" s="44"/>
      <c r="GB198" s="44"/>
      <c r="GC198" s="44"/>
      <c r="GD198" s="44" t="str">
        <f>IF(GC198="","",FZ198*GC198)</f>
        <v/>
      </c>
      <c r="GE198" s="45" t="str">
        <f>IF(GD198="","",GD198/(FV198*100))</f>
        <v/>
      </c>
      <c r="GF198" s="35"/>
      <c r="GH198" s="46"/>
      <c r="GI198" s="67"/>
      <c r="GJ198" s="44" t="str">
        <f>IF(GI198="","",GI198-GI197)</f>
        <v/>
      </c>
      <c r="GK198" s="44"/>
      <c r="GL198" s="44"/>
      <c r="GM198" s="44"/>
      <c r="GN198" s="44" t="str">
        <f>IF(GM198="","",GM197+GO197-GM198)</f>
        <v/>
      </c>
      <c r="GO198" s="44"/>
      <c r="GP198" s="44"/>
      <c r="GQ198" s="44"/>
      <c r="GR198" s="44" t="str">
        <f>IF(GQ198="","",GN198*GQ198)</f>
        <v/>
      </c>
      <c r="GS198" s="45" t="str">
        <f>IF(GR198="","",GR198/(GJ198*100))</f>
        <v/>
      </c>
      <c r="GT198" s="35"/>
      <c r="GU198" s="27"/>
      <c r="GV198" s="46"/>
      <c r="GW198" s="67"/>
      <c r="GX198" s="44" t="str">
        <f>IF(GW198="","",GW198-GW197)</f>
        <v/>
      </c>
      <c r="GY198" s="44"/>
      <c r="GZ198" s="44"/>
      <c r="HA198" s="44"/>
      <c r="HB198" s="44" t="str">
        <f>IF(HA198="","",HA197+HC197-HA198)</f>
        <v/>
      </c>
      <c r="HC198" s="44"/>
      <c r="HD198" s="44"/>
      <c r="HE198" s="44"/>
      <c r="HF198" s="44" t="str">
        <f>IF(HE198="","",HB198*HE198)</f>
        <v/>
      </c>
      <c r="HG198" s="45" t="str">
        <f>IF(HF198="","",HF198/(GX198*100))</f>
        <v/>
      </c>
      <c r="HH198" s="35"/>
      <c r="HJ198" s="46"/>
      <c r="HK198" s="67"/>
      <c r="HL198" s="44" t="str">
        <f>IF(HK198="","",HK198-HK197)</f>
        <v/>
      </c>
      <c r="HM198" s="44"/>
      <c r="HN198" s="44"/>
      <c r="HO198" s="44"/>
      <c r="HP198" s="44" t="str">
        <f>IF(HO198="","",HO197+HQ197-HO198)</f>
        <v/>
      </c>
      <c r="HQ198" s="44"/>
      <c r="HR198" s="44"/>
      <c r="HS198" s="44"/>
      <c r="HT198" s="44" t="str">
        <f>IF(HS198="","",HP198*HS198)</f>
        <v/>
      </c>
      <c r="HU198" s="45" t="str">
        <f>IF(HT198="","",HT198/(HL198*100))</f>
        <v/>
      </c>
      <c r="HV198" s="35"/>
      <c r="HW198" s="61"/>
      <c r="HX198" s="74"/>
      <c r="HY198" s="75"/>
      <c r="HZ198" s="75" t="str">
        <f t="shared" si="976"/>
        <v/>
      </c>
      <c r="IA198" s="75"/>
      <c r="IB198" s="75" t="str">
        <f t="shared" si="977"/>
        <v/>
      </c>
      <c r="IC198" s="75"/>
      <c r="ID198" s="75" t="str">
        <f t="shared" si="978"/>
        <v/>
      </c>
      <c r="IE198" s="75"/>
      <c r="IF198" s="77" t="str">
        <f>IF(HY195="","",IF194)</f>
        <v/>
      </c>
      <c r="IG198" s="78" t="str">
        <f>IF(HY195="","",IG194)</f>
        <v/>
      </c>
      <c r="IH198" s="75" t="str">
        <f t="shared" si="979"/>
        <v/>
      </c>
      <c r="II198" s="79" t="str">
        <f t="shared" si="1015"/>
        <v/>
      </c>
      <c r="IJ198" s="35"/>
      <c r="IL198" s="74"/>
      <c r="IM198" s="75"/>
      <c r="IN198" s="75" t="str">
        <f t="shared" si="980"/>
        <v/>
      </c>
      <c r="IO198" s="75"/>
      <c r="IP198" s="75" t="str">
        <f t="shared" si="981"/>
        <v/>
      </c>
      <c r="IQ198" s="75"/>
      <c r="IR198" s="75" t="str">
        <f t="shared" si="982"/>
        <v/>
      </c>
      <c r="IS198" s="75"/>
      <c r="IT198" s="77" t="str">
        <f t="shared" si="983"/>
        <v/>
      </c>
      <c r="IU198" s="78" t="str">
        <f t="shared" si="984"/>
        <v/>
      </c>
      <c r="IV198" s="75" t="str">
        <f t="shared" si="985"/>
        <v/>
      </c>
      <c r="IW198" s="79" t="str">
        <f t="shared" si="986"/>
        <v/>
      </c>
      <c r="IX198" s="35"/>
      <c r="IY198" s="33"/>
      <c r="IZ198" s="74"/>
      <c r="JA198" s="75"/>
      <c r="JB198" s="75" t="str">
        <f t="shared" si="987"/>
        <v/>
      </c>
      <c r="JC198" s="75"/>
      <c r="JD198" s="75" t="str">
        <f t="shared" si="988"/>
        <v/>
      </c>
      <c r="JE198" s="75"/>
      <c r="JF198" s="75" t="str">
        <f t="shared" si="989"/>
        <v/>
      </c>
      <c r="JG198" s="75"/>
      <c r="JH198" s="77" t="str">
        <f t="shared" si="990"/>
        <v/>
      </c>
      <c r="JI198" s="78" t="str">
        <f t="shared" si="991"/>
        <v/>
      </c>
      <c r="JJ198" s="75" t="str">
        <f t="shared" si="992"/>
        <v/>
      </c>
      <c r="JK198" s="79" t="str">
        <f t="shared" si="993"/>
        <v/>
      </c>
      <c r="JL198" s="35"/>
      <c r="JM198" s="27"/>
      <c r="JN198" s="74"/>
      <c r="JO198" s="75"/>
      <c r="JP198" s="75" t="str">
        <f t="shared" si="994"/>
        <v/>
      </c>
      <c r="JQ198" s="75"/>
      <c r="JR198" s="75" t="str">
        <f t="shared" si="995"/>
        <v/>
      </c>
      <c r="JS198" s="75"/>
      <c r="JT198" s="75" t="str">
        <f t="shared" si="996"/>
        <v/>
      </c>
      <c r="JU198" s="75"/>
      <c r="JV198" s="77" t="str">
        <f t="shared" si="997"/>
        <v/>
      </c>
      <c r="JW198" s="78" t="str">
        <f t="shared" si="998"/>
        <v/>
      </c>
      <c r="JX198" s="75" t="str">
        <f t="shared" si="999"/>
        <v/>
      </c>
      <c r="JY198" s="79" t="str">
        <f t="shared" si="1000"/>
        <v/>
      </c>
      <c r="JZ198" s="35"/>
      <c r="KA198" s="61"/>
      <c r="KB198" s="74"/>
      <c r="KC198" s="75"/>
      <c r="KD198" s="75" t="str">
        <f t="shared" si="1001"/>
        <v/>
      </c>
      <c r="KE198" s="75"/>
      <c r="KF198" s="75" t="str">
        <f t="shared" si="1002"/>
        <v/>
      </c>
      <c r="KG198" s="75"/>
      <c r="KH198" s="75" t="str">
        <f t="shared" si="1003"/>
        <v/>
      </c>
      <c r="KI198" s="75"/>
      <c r="KJ198" s="77" t="str">
        <f t="shared" si="1004"/>
        <v/>
      </c>
      <c r="KK198" s="78" t="str">
        <f t="shared" si="1005"/>
        <v/>
      </c>
      <c r="KL198" s="75" t="str">
        <f t="shared" si="1006"/>
        <v/>
      </c>
      <c r="KM198" s="79" t="str">
        <f t="shared" si="1007"/>
        <v/>
      </c>
      <c r="KN198" s="35"/>
      <c r="KO198" s="27"/>
      <c r="KP198" s="74"/>
      <c r="KQ198" s="75"/>
      <c r="KR198" s="75" t="str">
        <f t="shared" si="1008"/>
        <v/>
      </c>
      <c r="KS198" s="75"/>
      <c r="KT198" s="75" t="str">
        <f t="shared" si="1009"/>
        <v/>
      </c>
      <c r="KU198" s="75"/>
      <c r="KV198" s="75" t="str">
        <f t="shared" si="1010"/>
        <v/>
      </c>
      <c r="KW198" s="75"/>
      <c r="KX198" s="77" t="str">
        <f t="shared" si="1011"/>
        <v/>
      </c>
      <c r="KY198" s="78" t="str">
        <f t="shared" si="1012"/>
        <v/>
      </c>
      <c r="KZ198" s="75" t="str">
        <f t="shared" si="1013"/>
        <v/>
      </c>
      <c r="LA198" s="79" t="str">
        <f t="shared" si="1014"/>
        <v/>
      </c>
      <c r="LB198" s="35"/>
      <c r="LC198" s="27"/>
      <c r="LD198" s="107"/>
      <c r="LE198" s="87"/>
      <c r="LF198" s="87"/>
      <c r="LG198" s="87"/>
      <c r="LH198" s="87"/>
      <c r="LI198" s="87"/>
      <c r="LJ198" s="87" t="str">
        <f>IF(LI198="","",LI195+LK195-LI198)</f>
        <v/>
      </c>
      <c r="LK198" s="87"/>
      <c r="LL198" s="108"/>
      <c r="LM198" s="109"/>
      <c r="LN198" s="87"/>
      <c r="LO198" s="89"/>
      <c r="LP198" s="35"/>
      <c r="LQ198" s="27"/>
      <c r="LR198" s="46"/>
      <c r="LS198" s="67"/>
      <c r="LT198" s="44" t="str">
        <f>IF(LS198="","",LS198-LS197)</f>
        <v/>
      </c>
      <c r="LU198" s="44"/>
      <c r="LV198" s="44"/>
      <c r="LW198" s="44"/>
      <c r="LX198" s="44" t="str">
        <f>IF(LW198="","",LW197+LY197-LW198)</f>
        <v/>
      </c>
      <c r="LY198" s="44"/>
      <c r="LZ198" s="44"/>
      <c r="MA198" s="44"/>
      <c r="MB198" s="44" t="str">
        <f>IF(MA198="","",LX198*MA198)</f>
        <v/>
      </c>
      <c r="MC198" s="45" t="str">
        <f>IF(MB198="","",MB198/(LT198*100))</f>
        <v/>
      </c>
      <c r="MD198" s="35"/>
      <c r="ME198" s="27"/>
      <c r="MF198" s="46"/>
      <c r="MG198" s="67"/>
      <c r="MH198" s="44" t="str">
        <f>IF(MG198="","",MG198-MG197)</f>
        <v/>
      </c>
      <c r="MI198" s="44"/>
      <c r="MJ198" s="44"/>
      <c r="MK198" s="44"/>
      <c r="ML198" s="44" t="str">
        <f>IF(MK198="","",MK197+MM197-MK198)</f>
        <v/>
      </c>
      <c r="MM198" s="44"/>
      <c r="MN198" s="44"/>
      <c r="MO198" s="44"/>
      <c r="MP198" s="44" t="str">
        <f>IF(MO198="","",ML198*MO198)</f>
        <v/>
      </c>
      <c r="MQ198" s="45" t="str">
        <f>IF(MP198="","",MP198/(MH198*100))</f>
        <v/>
      </c>
      <c r="MR198" s="35"/>
      <c r="MS198" s="27"/>
      <c r="MT198" s="46"/>
      <c r="MU198" s="67"/>
      <c r="MV198" s="44" t="str">
        <f>IF(MU198="","",MU198-MU197)</f>
        <v/>
      </c>
      <c r="MW198" s="44"/>
      <c r="MX198" s="44"/>
      <c r="MY198" s="44"/>
      <c r="MZ198" s="44" t="str">
        <f>IF(MY198="","",MY197+NA197-MY198)</f>
        <v/>
      </c>
      <c r="NA198" s="44"/>
      <c r="NB198" s="44"/>
      <c r="NC198" s="44"/>
      <c r="ND198" s="44" t="str">
        <f>IF(NC198="","",MZ198*NC198)</f>
        <v/>
      </c>
      <c r="NE198" s="45" t="str">
        <f>IF(ND198="","",ND198/(MV198*100))</f>
        <v/>
      </c>
      <c r="NF198" s="35"/>
      <c r="NG198" s="27"/>
      <c r="NH198" s="46"/>
      <c r="NI198" s="67"/>
      <c r="NJ198" s="44" t="str">
        <f>IF(NI198="","",NI198-NI197)</f>
        <v/>
      </c>
      <c r="NK198" s="44"/>
      <c r="NL198" s="44"/>
      <c r="NM198" s="44"/>
      <c r="NN198" s="44" t="str">
        <f>IF(NM198="","",NM197+NO197-NM198)</f>
        <v/>
      </c>
      <c r="NO198" s="44"/>
      <c r="NP198" s="44"/>
      <c r="NQ198" s="44"/>
      <c r="NR198" s="44" t="str">
        <f>IF(NQ198="","",NN198*NQ198)</f>
        <v/>
      </c>
      <c r="NS198" s="45" t="str">
        <f>IF(NR198="","",NR198/(NJ198*100))</f>
        <v/>
      </c>
      <c r="NT198" s="35"/>
    </row>
    <row r="199" spans="1:384" ht="15" customHeight="1" thickTop="1" x14ac:dyDescent="0.2">
      <c r="A199" s="38"/>
      <c r="B199" s="39"/>
      <c r="C199" s="40"/>
      <c r="D199" s="40"/>
      <c r="E199" s="41"/>
      <c r="F199" s="41"/>
      <c r="G199" s="40"/>
      <c r="H199" s="42"/>
      <c r="I199" s="44"/>
      <c r="J199" s="44"/>
      <c r="K199" s="44"/>
      <c r="L199" s="44"/>
      <c r="M199" s="44"/>
      <c r="N199" s="44" t="str">
        <f t="shared" si="909"/>
        <v/>
      </c>
      <c r="O199" s="44"/>
      <c r="P199" s="44"/>
      <c r="Q199" s="44"/>
      <c r="R199" s="44" t="str">
        <f t="shared" si="869"/>
        <v/>
      </c>
      <c r="S199" s="45" t="str">
        <f t="shared" si="870"/>
        <v/>
      </c>
      <c r="T199" s="35"/>
      <c r="U199" s="27"/>
      <c r="V199" s="46"/>
      <c r="W199" s="67"/>
      <c r="X199" s="44"/>
      <c r="Y199" s="44"/>
      <c r="Z199" s="44"/>
      <c r="AA199" s="44"/>
      <c r="AB199" s="44" t="str">
        <f>IF(AA199="","",AA198+AC198-AA199)</f>
        <v/>
      </c>
      <c r="AC199" s="44"/>
      <c r="AD199" s="44"/>
      <c r="AE199" s="44"/>
      <c r="AF199" s="44" t="str">
        <f>IF(AE199="","",AB199*AE199)</f>
        <v/>
      </c>
      <c r="AG199" s="45" t="str">
        <f>IF(AF199="","",AF199/(X199*100))</f>
        <v/>
      </c>
      <c r="AH199" s="35"/>
      <c r="AI199" s="27"/>
      <c r="AJ199" s="46"/>
      <c r="AK199" s="44"/>
      <c r="AL199" s="44"/>
      <c r="AM199" s="44"/>
      <c r="AN199" s="44" t="str">
        <f t="shared" si="913"/>
        <v/>
      </c>
      <c r="AO199" s="44"/>
      <c r="AP199" s="44" t="str">
        <f t="shared" si="914"/>
        <v/>
      </c>
      <c r="AQ199" s="44"/>
      <c r="AR199" s="44"/>
      <c r="AS199" s="44"/>
      <c r="AT199" s="44" t="str">
        <f t="shared" si="873"/>
        <v/>
      </c>
      <c r="AU199" s="45" t="str">
        <f t="shared" si="874"/>
        <v/>
      </c>
      <c r="AV199" s="35"/>
      <c r="AW199" s="27"/>
      <c r="AX199" s="46"/>
      <c r="AY199" s="44"/>
      <c r="AZ199" s="44"/>
      <c r="BA199" s="44"/>
      <c r="BB199" s="44" t="str">
        <f t="shared" si="916"/>
        <v/>
      </c>
      <c r="BC199" s="44"/>
      <c r="BD199" s="44" t="str">
        <f t="shared" si="917"/>
        <v/>
      </c>
      <c r="BE199" s="44"/>
      <c r="BF199" s="44"/>
      <c r="BG199" s="44"/>
      <c r="BH199" s="44" t="str">
        <f t="shared" si="875"/>
        <v/>
      </c>
      <c r="BI199" s="45" t="str">
        <f t="shared" si="876"/>
        <v/>
      </c>
      <c r="BJ199" s="35"/>
      <c r="BK199" s="50"/>
      <c r="BL199" s="51" t="str">
        <f>IF($A160="","",$A160)</f>
        <v/>
      </c>
      <c r="BM199" s="43"/>
      <c r="BN199" s="43" t="str">
        <f t="shared" si="941"/>
        <v/>
      </c>
      <c r="BO199" s="43"/>
      <c r="BP199" s="87" t="str">
        <f t="shared" si="942"/>
        <v/>
      </c>
      <c r="BQ199" s="43"/>
      <c r="BR199" s="43" t="str">
        <f t="shared" si="943"/>
        <v/>
      </c>
      <c r="BS199" s="43"/>
      <c r="BT199" s="53" t="str">
        <f t="shared" si="944"/>
        <v/>
      </c>
      <c r="BU199" s="47" t="str">
        <f t="shared" si="945"/>
        <v/>
      </c>
      <c r="BV199" s="87" t="str">
        <f t="shared" si="946"/>
        <v/>
      </c>
      <c r="BW199" s="89" t="str">
        <f t="shared" si="947"/>
        <v/>
      </c>
      <c r="BX199" s="35"/>
      <c r="BY199" s="27"/>
      <c r="BZ199" s="51" t="str">
        <f>IF($A160="","",$A160)</f>
        <v/>
      </c>
      <c r="CA199" s="43"/>
      <c r="CB199" s="43" t="str">
        <f t="shared" si="948"/>
        <v/>
      </c>
      <c r="CC199" s="43"/>
      <c r="CD199" s="87" t="str">
        <f t="shared" si="949"/>
        <v/>
      </c>
      <c r="CE199" s="43"/>
      <c r="CF199" s="43" t="str">
        <f t="shared" si="950"/>
        <v/>
      </c>
      <c r="CG199" s="43"/>
      <c r="CH199" s="53" t="str">
        <f t="shared" si="951"/>
        <v/>
      </c>
      <c r="CI199" s="47" t="str">
        <f t="shared" si="952"/>
        <v/>
      </c>
      <c r="CJ199" s="87" t="str">
        <f t="shared" si="953"/>
        <v/>
      </c>
      <c r="CK199" s="89" t="str">
        <f t="shared" si="954"/>
        <v/>
      </c>
      <c r="CL199" s="35"/>
      <c r="CM199" s="27"/>
      <c r="CN199" s="51" t="str">
        <f>IF($A160="","",$A160)</f>
        <v/>
      </c>
      <c r="CO199" s="43"/>
      <c r="CP199" s="43" t="str">
        <f t="shared" si="955"/>
        <v/>
      </c>
      <c r="CQ199" s="43"/>
      <c r="CR199" s="87" t="str">
        <f t="shared" si="956"/>
        <v/>
      </c>
      <c r="CS199" s="43"/>
      <c r="CT199" s="43" t="str">
        <f t="shared" si="957"/>
        <v/>
      </c>
      <c r="CU199" s="43"/>
      <c r="CV199" s="53" t="str">
        <f t="shared" si="958"/>
        <v/>
      </c>
      <c r="CW199" s="47" t="str">
        <f t="shared" si="959"/>
        <v/>
      </c>
      <c r="CX199" s="87" t="str">
        <f t="shared" si="960"/>
        <v/>
      </c>
      <c r="CY199" s="89" t="str">
        <f t="shared" si="961"/>
        <v/>
      </c>
      <c r="CZ199" s="35"/>
      <c r="DA199" s="58"/>
      <c r="DB199" s="51" t="str">
        <f>IF($A160="","",$A160)</f>
        <v/>
      </c>
      <c r="DC199" s="43"/>
      <c r="DD199" s="43" t="str">
        <f t="shared" si="962"/>
        <v/>
      </c>
      <c r="DE199" s="43"/>
      <c r="DF199" s="87" t="str">
        <f t="shared" si="963"/>
        <v/>
      </c>
      <c r="DG199" s="43"/>
      <c r="DH199" s="43" t="str">
        <f t="shared" si="964"/>
        <v/>
      </c>
      <c r="DI199" s="43"/>
      <c r="DJ199" s="53" t="str">
        <f t="shared" si="965"/>
        <v/>
      </c>
      <c r="DK199" s="47" t="str">
        <f t="shared" si="966"/>
        <v/>
      </c>
      <c r="DL199" s="87" t="str">
        <f t="shared" si="967"/>
        <v/>
      </c>
      <c r="DM199" s="89" t="str">
        <f t="shared" si="968"/>
        <v/>
      </c>
      <c r="DN199" s="35"/>
      <c r="DO199" s="27"/>
      <c r="DP199" s="51" t="str">
        <f>IF($A160="","",$A160)</f>
        <v/>
      </c>
      <c r="DQ199" s="43"/>
      <c r="DR199" s="43" t="str">
        <f t="shared" si="969"/>
        <v/>
      </c>
      <c r="DS199" s="43"/>
      <c r="DT199" s="87" t="str">
        <f t="shared" si="970"/>
        <v/>
      </c>
      <c r="DU199" s="43"/>
      <c r="DV199" s="43" t="str">
        <f t="shared" si="971"/>
        <v/>
      </c>
      <c r="DW199" s="43"/>
      <c r="DX199" s="53" t="str">
        <f t="shared" si="972"/>
        <v/>
      </c>
      <c r="DY199" s="47" t="str">
        <f t="shared" si="973"/>
        <v/>
      </c>
      <c r="DZ199" s="87" t="str">
        <f t="shared" si="974"/>
        <v/>
      </c>
      <c r="EA199" s="89" t="str">
        <f t="shared" si="975"/>
        <v/>
      </c>
      <c r="EB199" s="35"/>
      <c r="EC199" s="27"/>
      <c r="ED199" s="46"/>
      <c r="EE199" s="67"/>
      <c r="EF199" s="44"/>
      <c r="EG199" s="44"/>
      <c r="EH199" s="44"/>
      <c r="EI199" s="44"/>
      <c r="EJ199" s="44" t="str">
        <f>IF(EI199="","",EI198+EK198-EI199)</f>
        <v/>
      </c>
      <c r="EK199" s="44"/>
      <c r="EL199" s="44"/>
      <c r="EM199" s="44"/>
      <c r="EN199" s="44" t="str">
        <f>IF(EM199="","",EJ199*EM199)</f>
        <v/>
      </c>
      <c r="EO199" s="45" t="str">
        <f>IF(EN199="","",EN199/(EF199*100))</f>
        <v/>
      </c>
      <c r="EP199" s="35"/>
      <c r="EQ199" s="27"/>
      <c r="ER199" s="46"/>
      <c r="ES199" s="44"/>
      <c r="ET199" s="44"/>
      <c r="EU199" s="44"/>
      <c r="EV199" s="44" t="str">
        <f t="shared" si="921"/>
        <v/>
      </c>
      <c r="EW199" s="44"/>
      <c r="EX199" s="44" t="str">
        <f t="shared" si="922"/>
        <v/>
      </c>
      <c r="EY199" s="44"/>
      <c r="EZ199" s="44"/>
      <c r="FA199" s="44"/>
      <c r="FB199" s="44" t="str">
        <f t="shared" si="879"/>
        <v/>
      </c>
      <c r="FC199" s="45" t="str">
        <f t="shared" si="880"/>
        <v/>
      </c>
      <c r="FD199" s="35"/>
      <c r="FF199" s="46"/>
      <c r="FG199" s="67"/>
      <c r="FH199" s="44"/>
      <c r="FI199" s="44"/>
      <c r="FJ199" s="44"/>
      <c r="FK199" s="44"/>
      <c r="FL199" s="44" t="str">
        <f>IF(FK199="","",FK198+FM198-FK199)</f>
        <v/>
      </c>
      <c r="FM199" s="44"/>
      <c r="FN199" s="44"/>
      <c r="FO199" s="44"/>
      <c r="FP199" s="44" t="str">
        <f>IF(FO199="","",FL199*FO199)</f>
        <v/>
      </c>
      <c r="FQ199" s="45" t="str">
        <f>IF(FP199="","",FP199/(FH199*100))</f>
        <v/>
      </c>
      <c r="FR199" s="35"/>
      <c r="FT199" s="46"/>
      <c r="FU199" s="67"/>
      <c r="FV199" s="44"/>
      <c r="FW199" s="44"/>
      <c r="FX199" s="44"/>
      <c r="FY199" s="44"/>
      <c r="FZ199" s="44" t="str">
        <f>IF(FY199="","",FY198+GA198-FY199)</f>
        <v/>
      </c>
      <c r="GA199" s="44"/>
      <c r="GB199" s="44"/>
      <c r="GC199" s="44"/>
      <c r="GD199" s="44" t="str">
        <f>IF(GC199="","",FZ199*GC199)</f>
        <v/>
      </c>
      <c r="GE199" s="45" t="str">
        <f>IF(GD199="","",GD199/(FV199*100))</f>
        <v/>
      </c>
      <c r="GF199" s="35"/>
      <c r="GH199" s="46"/>
      <c r="GI199" s="67"/>
      <c r="GJ199" s="44"/>
      <c r="GK199" s="44"/>
      <c r="GL199" s="44"/>
      <c r="GM199" s="44"/>
      <c r="GN199" s="44" t="str">
        <f>IF(GM199="","",GM198+GO198-GM199)</f>
        <v/>
      </c>
      <c r="GO199" s="44"/>
      <c r="GP199" s="44"/>
      <c r="GQ199" s="44"/>
      <c r="GR199" s="44" t="str">
        <f>IF(GQ199="","",GN199*GQ199)</f>
        <v/>
      </c>
      <c r="GS199" s="45" t="str">
        <f>IF(GR199="","",GR199/(GJ199*100))</f>
        <v/>
      </c>
      <c r="GT199" s="35"/>
      <c r="GU199" s="27"/>
      <c r="GV199" s="46"/>
      <c r="GW199" s="67"/>
      <c r="GX199" s="44"/>
      <c r="GY199" s="44"/>
      <c r="GZ199" s="44"/>
      <c r="HA199" s="44"/>
      <c r="HB199" s="44" t="str">
        <f>IF(HA199="","",HA198+HC198-HA199)</f>
        <v/>
      </c>
      <c r="HC199" s="44"/>
      <c r="HD199" s="44"/>
      <c r="HE199" s="44"/>
      <c r="HF199" s="44" t="str">
        <f>IF(HE199="","",HB199*HE199)</f>
        <v/>
      </c>
      <c r="HG199" s="45" t="str">
        <f>IF(HF199="","",HF199/(GX199*100))</f>
        <v/>
      </c>
      <c r="HH199" s="35"/>
      <c r="HJ199" s="46"/>
      <c r="HK199" s="67"/>
      <c r="HL199" s="44"/>
      <c r="HM199" s="44"/>
      <c r="HN199" s="44"/>
      <c r="HO199" s="44"/>
      <c r="HP199" s="44" t="str">
        <f>IF(HO199="","",HO198+HQ198-HO199)</f>
        <v/>
      </c>
      <c r="HQ199" s="44"/>
      <c r="HR199" s="44"/>
      <c r="HS199" s="44"/>
      <c r="HT199" s="44" t="str">
        <f>IF(HS199="","",HP199*HS199)</f>
        <v/>
      </c>
      <c r="HU199" s="45" t="str">
        <f>IF(HT199="","",HT199/(HL199*100))</f>
        <v/>
      </c>
      <c r="HV199" s="35"/>
      <c r="HW199" s="61"/>
      <c r="HX199" s="51" t="str">
        <f>IF($A160="","",$A160)</f>
        <v/>
      </c>
      <c r="HY199" s="43"/>
      <c r="HZ199" s="43" t="str">
        <f t="shared" si="976"/>
        <v/>
      </c>
      <c r="IA199" s="43"/>
      <c r="IB199" s="87" t="str">
        <f t="shared" si="977"/>
        <v/>
      </c>
      <c r="IC199" s="43"/>
      <c r="ID199" s="43" t="str">
        <f t="shared" si="978"/>
        <v/>
      </c>
      <c r="IE199" s="43"/>
      <c r="IF199" s="53" t="str">
        <f t="shared" ref="IF199:IG202" si="1016">IF(HY199="","",IF195)</f>
        <v/>
      </c>
      <c r="IG199" s="47" t="str">
        <f t="shared" si="1016"/>
        <v/>
      </c>
      <c r="IH199" s="87" t="str">
        <f t="shared" si="979"/>
        <v/>
      </c>
      <c r="II199" s="89" t="str">
        <f t="shared" si="1015"/>
        <v/>
      </c>
      <c r="IJ199" s="35"/>
      <c r="IL199" s="51" t="str">
        <f>IF($A160="","",$A160)</f>
        <v/>
      </c>
      <c r="IM199" s="43"/>
      <c r="IN199" s="43" t="str">
        <f t="shared" si="980"/>
        <v/>
      </c>
      <c r="IO199" s="43"/>
      <c r="IP199" s="87" t="str">
        <f t="shared" si="981"/>
        <v/>
      </c>
      <c r="IQ199" s="43"/>
      <c r="IR199" s="43" t="str">
        <f t="shared" si="982"/>
        <v/>
      </c>
      <c r="IS199" s="43"/>
      <c r="IT199" s="53" t="str">
        <f t="shared" si="983"/>
        <v/>
      </c>
      <c r="IU199" s="47" t="str">
        <f t="shared" si="984"/>
        <v/>
      </c>
      <c r="IV199" s="87" t="str">
        <f t="shared" si="985"/>
        <v/>
      </c>
      <c r="IW199" s="89" t="str">
        <f t="shared" si="986"/>
        <v/>
      </c>
      <c r="IX199" s="35"/>
      <c r="IY199" s="33"/>
      <c r="IZ199" s="51" t="str">
        <f>IF($A160="","",$A160)</f>
        <v/>
      </c>
      <c r="JA199" s="43"/>
      <c r="JB199" s="43" t="str">
        <f t="shared" si="987"/>
        <v/>
      </c>
      <c r="JC199" s="43"/>
      <c r="JD199" s="87" t="str">
        <f t="shared" si="988"/>
        <v/>
      </c>
      <c r="JE199" s="43"/>
      <c r="JF199" s="43" t="str">
        <f t="shared" si="989"/>
        <v/>
      </c>
      <c r="JG199" s="43"/>
      <c r="JH199" s="53" t="str">
        <f t="shared" si="990"/>
        <v/>
      </c>
      <c r="JI199" s="47" t="str">
        <f t="shared" si="991"/>
        <v/>
      </c>
      <c r="JJ199" s="87" t="str">
        <f t="shared" si="992"/>
        <v/>
      </c>
      <c r="JK199" s="89" t="str">
        <f t="shared" si="993"/>
        <v/>
      </c>
      <c r="JL199" s="35"/>
      <c r="JM199" s="27"/>
      <c r="JN199" s="51" t="str">
        <f>IF($A160="","",$A160)</f>
        <v/>
      </c>
      <c r="JO199" s="43"/>
      <c r="JP199" s="43" t="str">
        <f t="shared" si="994"/>
        <v/>
      </c>
      <c r="JQ199" s="43"/>
      <c r="JR199" s="87" t="str">
        <f t="shared" si="995"/>
        <v/>
      </c>
      <c r="JS199" s="43"/>
      <c r="JT199" s="43" t="str">
        <f t="shared" si="996"/>
        <v/>
      </c>
      <c r="JU199" s="43"/>
      <c r="JV199" s="53" t="str">
        <f t="shared" si="997"/>
        <v/>
      </c>
      <c r="JW199" s="47" t="str">
        <f t="shared" si="998"/>
        <v/>
      </c>
      <c r="JX199" s="87" t="str">
        <f t="shared" si="999"/>
        <v/>
      </c>
      <c r="JY199" s="89" t="str">
        <f t="shared" si="1000"/>
        <v/>
      </c>
      <c r="JZ199" s="35"/>
      <c r="KA199" s="61"/>
      <c r="KB199" s="51" t="str">
        <f>IF($A160="","",$A160)</f>
        <v/>
      </c>
      <c r="KC199" s="43"/>
      <c r="KD199" s="43" t="str">
        <f t="shared" si="1001"/>
        <v/>
      </c>
      <c r="KE199" s="43"/>
      <c r="KF199" s="87" t="str">
        <f t="shared" si="1002"/>
        <v/>
      </c>
      <c r="KG199" s="43"/>
      <c r="KH199" s="43" t="str">
        <f t="shared" si="1003"/>
        <v/>
      </c>
      <c r="KI199" s="43"/>
      <c r="KJ199" s="53" t="str">
        <f t="shared" si="1004"/>
        <v/>
      </c>
      <c r="KK199" s="47" t="str">
        <f t="shared" si="1005"/>
        <v/>
      </c>
      <c r="KL199" s="87" t="str">
        <f t="shared" si="1006"/>
        <v/>
      </c>
      <c r="KM199" s="89" t="str">
        <f t="shared" si="1007"/>
        <v/>
      </c>
      <c r="KN199" s="35"/>
      <c r="KO199" s="27"/>
      <c r="KP199" s="51" t="str">
        <f>IF($A160="","",$A160)</f>
        <v/>
      </c>
      <c r="KQ199" s="43"/>
      <c r="KR199" s="43" t="str">
        <f t="shared" si="1008"/>
        <v/>
      </c>
      <c r="KS199" s="43"/>
      <c r="KT199" s="87" t="str">
        <f t="shared" si="1009"/>
        <v/>
      </c>
      <c r="KU199" s="43"/>
      <c r="KV199" s="43" t="str">
        <f t="shared" si="1010"/>
        <v/>
      </c>
      <c r="KW199" s="43"/>
      <c r="KX199" s="53" t="str">
        <f t="shared" si="1011"/>
        <v/>
      </c>
      <c r="KY199" s="47" t="str">
        <f t="shared" si="1012"/>
        <v/>
      </c>
      <c r="KZ199" s="87" t="str">
        <f t="shared" si="1013"/>
        <v/>
      </c>
      <c r="LA199" s="89" t="str">
        <f t="shared" si="1014"/>
        <v/>
      </c>
      <c r="LB199" s="35"/>
      <c r="LC199" s="27"/>
      <c r="LD199" s="46"/>
      <c r="LE199" s="44"/>
      <c r="LF199" s="44"/>
      <c r="LG199" s="44"/>
      <c r="LH199" s="44"/>
      <c r="LI199" s="44"/>
      <c r="LJ199" s="44"/>
      <c r="LK199" s="44"/>
      <c r="LL199" s="60"/>
      <c r="LM199" s="44"/>
      <c r="LN199" s="44"/>
      <c r="LO199" s="44"/>
      <c r="LP199" s="35"/>
      <c r="LQ199" s="27"/>
      <c r="LR199" s="46"/>
      <c r="LS199" s="67"/>
      <c r="LT199" s="44"/>
      <c r="LU199" s="44"/>
      <c r="LV199" s="44"/>
      <c r="LW199" s="44"/>
      <c r="LX199" s="44" t="str">
        <f>IF(LW199="","",LW198+LY198-LW199)</f>
        <v/>
      </c>
      <c r="LY199" s="44"/>
      <c r="LZ199" s="44"/>
      <c r="MA199" s="44"/>
      <c r="MB199" s="44" t="str">
        <f>IF(MA199="","",LX199*MA199)</f>
        <v/>
      </c>
      <c r="MC199" s="45" t="str">
        <f>IF(MB199="","",MB199/(LT199*100))</f>
        <v/>
      </c>
      <c r="MD199" s="35"/>
      <c r="ME199" s="27"/>
      <c r="MF199" s="46"/>
      <c r="MG199" s="67"/>
      <c r="MH199" s="44"/>
      <c r="MI199" s="44"/>
      <c r="MJ199" s="44"/>
      <c r="MK199" s="44"/>
      <c r="ML199" s="44" t="str">
        <f>IF(MK199="","",MK198+MM198-MK199)</f>
        <v/>
      </c>
      <c r="MM199" s="44"/>
      <c r="MN199" s="44"/>
      <c r="MO199" s="44"/>
      <c r="MP199" s="44" t="str">
        <f>IF(MO199="","",ML199*MO199)</f>
        <v/>
      </c>
      <c r="MQ199" s="45" t="str">
        <f>IF(MP199="","",MP199/(MH199*100))</f>
        <v/>
      </c>
      <c r="MR199" s="35"/>
      <c r="MS199" s="27"/>
      <c r="MT199" s="46"/>
      <c r="MU199" s="67"/>
      <c r="MV199" s="44"/>
      <c r="MW199" s="44"/>
      <c r="MX199" s="44"/>
      <c r="MY199" s="44"/>
      <c r="MZ199" s="44" t="str">
        <f>IF(MY199="","",MY198+NA198-MY199)</f>
        <v/>
      </c>
      <c r="NA199" s="44"/>
      <c r="NB199" s="44"/>
      <c r="NC199" s="44"/>
      <c r="ND199" s="44" t="str">
        <f>IF(NC199="","",MZ199*NC199)</f>
        <v/>
      </c>
      <c r="NE199" s="45" t="str">
        <f>IF(ND199="","",ND199/(MV199*100))</f>
        <v/>
      </c>
      <c r="NF199" s="35"/>
      <c r="NG199" s="27"/>
      <c r="NH199" s="46"/>
      <c r="NI199" s="67"/>
      <c r="NJ199" s="44"/>
      <c r="NK199" s="44"/>
      <c r="NL199" s="44"/>
      <c r="NM199" s="44"/>
      <c r="NN199" s="44" t="str">
        <f>IF(NM199="","",NM198+NO198-NM199)</f>
        <v/>
      </c>
      <c r="NO199" s="44"/>
      <c r="NP199" s="44"/>
      <c r="NQ199" s="44"/>
      <c r="NR199" s="44" t="str">
        <f>IF(NQ199="","",NN199*NQ199)</f>
        <v/>
      </c>
      <c r="NS199" s="45" t="str">
        <f>IF(NR199="","",NR199/(NJ199*100))</f>
        <v/>
      </c>
      <c r="NT199" s="35"/>
    </row>
    <row r="200" spans="1:384" x14ac:dyDescent="0.2">
      <c r="A200" s="38"/>
      <c r="B200" s="39"/>
      <c r="C200" s="40"/>
      <c r="D200" s="40"/>
      <c r="E200" s="41"/>
      <c r="F200" s="41"/>
      <c r="G200" s="40"/>
      <c r="H200" s="42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5"/>
      <c r="T200" s="35"/>
      <c r="U200" s="27"/>
      <c r="V200" s="46"/>
      <c r="W200" s="67"/>
      <c r="X200" s="44"/>
      <c r="Y200" s="44"/>
      <c r="Z200" s="44"/>
      <c r="AA200" s="44"/>
      <c r="AB200" s="44"/>
      <c r="AC200" s="44"/>
      <c r="AD200" s="44"/>
      <c r="AE200" s="44"/>
      <c r="AF200" s="44"/>
      <c r="AG200" s="45"/>
      <c r="AH200" s="35"/>
      <c r="AI200" s="27"/>
      <c r="AJ200" s="46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5"/>
      <c r="AV200" s="35"/>
      <c r="AW200" s="27"/>
      <c r="AX200" s="46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5"/>
      <c r="BJ200" s="35"/>
      <c r="BK200" s="50"/>
      <c r="BL200" s="51"/>
      <c r="BM200" s="43"/>
      <c r="BN200" s="44" t="str">
        <f t="shared" si="941"/>
        <v/>
      </c>
      <c r="BO200" s="43"/>
      <c r="BP200" s="44" t="str">
        <f t="shared" si="942"/>
        <v/>
      </c>
      <c r="BQ200" s="43"/>
      <c r="BR200" s="44" t="str">
        <f t="shared" si="943"/>
        <v/>
      </c>
      <c r="BS200" s="43"/>
      <c r="BT200" s="60" t="str">
        <f t="shared" si="944"/>
        <v/>
      </c>
      <c r="BU200" s="67" t="str">
        <f t="shared" si="945"/>
        <v/>
      </c>
      <c r="BV200" s="44" t="str">
        <f t="shared" si="946"/>
        <v/>
      </c>
      <c r="BW200" s="45" t="str">
        <f t="shared" si="947"/>
        <v/>
      </c>
      <c r="BX200" s="35"/>
      <c r="BY200" s="27"/>
      <c r="BZ200" s="51"/>
      <c r="CA200" s="43"/>
      <c r="CB200" s="44" t="str">
        <f t="shared" si="948"/>
        <v/>
      </c>
      <c r="CC200" s="43"/>
      <c r="CD200" s="44" t="str">
        <f t="shared" si="949"/>
        <v/>
      </c>
      <c r="CE200" s="43"/>
      <c r="CF200" s="44" t="str">
        <f t="shared" si="950"/>
        <v/>
      </c>
      <c r="CG200" s="43"/>
      <c r="CH200" s="60" t="str">
        <f t="shared" si="951"/>
        <v/>
      </c>
      <c r="CI200" s="67" t="str">
        <f t="shared" si="952"/>
        <v/>
      </c>
      <c r="CJ200" s="44" t="str">
        <f t="shared" si="953"/>
        <v/>
      </c>
      <c r="CK200" s="45" t="str">
        <f t="shared" si="954"/>
        <v/>
      </c>
      <c r="CL200" s="35"/>
      <c r="CM200" s="27"/>
      <c r="CN200" s="51"/>
      <c r="CO200" s="43"/>
      <c r="CP200" s="44" t="str">
        <f t="shared" si="955"/>
        <v/>
      </c>
      <c r="CQ200" s="43"/>
      <c r="CR200" s="44" t="str">
        <f t="shared" si="956"/>
        <v/>
      </c>
      <c r="CS200" s="43"/>
      <c r="CT200" s="44" t="str">
        <f t="shared" si="957"/>
        <v/>
      </c>
      <c r="CU200" s="43"/>
      <c r="CV200" s="60" t="str">
        <f t="shared" si="958"/>
        <v/>
      </c>
      <c r="CW200" s="67" t="str">
        <f t="shared" si="959"/>
        <v/>
      </c>
      <c r="CX200" s="44" t="str">
        <f t="shared" si="960"/>
        <v/>
      </c>
      <c r="CY200" s="45" t="str">
        <f t="shared" si="961"/>
        <v/>
      </c>
      <c r="CZ200" s="35"/>
      <c r="DA200" s="58"/>
      <c r="DB200" s="51"/>
      <c r="DC200" s="43"/>
      <c r="DD200" s="44" t="str">
        <f t="shared" si="962"/>
        <v/>
      </c>
      <c r="DE200" s="43"/>
      <c r="DF200" s="44" t="str">
        <f t="shared" si="963"/>
        <v/>
      </c>
      <c r="DG200" s="43"/>
      <c r="DH200" s="44" t="str">
        <f t="shared" si="964"/>
        <v/>
      </c>
      <c r="DI200" s="43"/>
      <c r="DJ200" s="60" t="str">
        <f t="shared" si="965"/>
        <v/>
      </c>
      <c r="DK200" s="67" t="str">
        <f t="shared" si="966"/>
        <v/>
      </c>
      <c r="DL200" s="44" t="str">
        <f t="shared" si="967"/>
        <v/>
      </c>
      <c r="DM200" s="45" t="str">
        <f t="shared" si="968"/>
        <v/>
      </c>
      <c r="DN200" s="35"/>
      <c r="DO200" s="27"/>
      <c r="DP200" s="51"/>
      <c r="DQ200" s="43"/>
      <c r="DR200" s="44" t="str">
        <f t="shared" si="969"/>
        <v/>
      </c>
      <c r="DS200" s="43"/>
      <c r="DT200" s="44" t="str">
        <f t="shared" si="970"/>
        <v/>
      </c>
      <c r="DU200" s="43"/>
      <c r="DV200" s="44" t="str">
        <f t="shared" si="971"/>
        <v/>
      </c>
      <c r="DW200" s="43"/>
      <c r="DX200" s="60" t="str">
        <f t="shared" si="972"/>
        <v/>
      </c>
      <c r="DY200" s="67" t="str">
        <f t="shared" si="973"/>
        <v/>
      </c>
      <c r="DZ200" s="44" t="str">
        <f t="shared" si="974"/>
        <v/>
      </c>
      <c r="EA200" s="45" t="str">
        <f t="shared" si="975"/>
        <v/>
      </c>
      <c r="EB200" s="35"/>
      <c r="EC200" s="27"/>
      <c r="ED200" s="46"/>
      <c r="EE200" s="67"/>
      <c r="EF200" s="44"/>
      <c r="EG200" s="44"/>
      <c r="EH200" s="44"/>
      <c r="EI200" s="44"/>
      <c r="EJ200" s="44"/>
      <c r="EK200" s="44"/>
      <c r="EL200" s="44"/>
      <c r="EM200" s="44"/>
      <c r="EN200" s="44"/>
      <c r="EO200" s="45"/>
      <c r="EP200" s="35"/>
      <c r="EQ200" s="27"/>
      <c r="ER200" s="46"/>
      <c r="ES200" s="44"/>
      <c r="ET200" s="44"/>
      <c r="EU200" s="44"/>
      <c r="EV200" s="44"/>
      <c r="EW200" s="44"/>
      <c r="EX200" s="44"/>
      <c r="EY200" s="44"/>
      <c r="EZ200" s="44"/>
      <c r="FA200" s="44"/>
      <c r="FB200" s="44"/>
      <c r="FC200" s="45"/>
      <c r="FD200" s="35"/>
      <c r="FF200" s="46"/>
      <c r="FG200" s="67"/>
      <c r="FH200" s="44"/>
      <c r="FI200" s="44"/>
      <c r="FJ200" s="44"/>
      <c r="FK200" s="44"/>
      <c r="FL200" s="44"/>
      <c r="FM200" s="44"/>
      <c r="FN200" s="44"/>
      <c r="FO200" s="44"/>
      <c r="FP200" s="44"/>
      <c r="FQ200" s="45"/>
      <c r="FR200" s="35"/>
      <c r="FT200" s="46"/>
      <c r="FU200" s="67"/>
      <c r="FV200" s="44"/>
      <c r="FW200" s="44"/>
      <c r="FX200" s="44"/>
      <c r="FY200" s="44"/>
      <c r="FZ200" s="44"/>
      <c r="GA200" s="44"/>
      <c r="GB200" s="44"/>
      <c r="GC200" s="44"/>
      <c r="GD200" s="44"/>
      <c r="GE200" s="45"/>
      <c r="GF200" s="35"/>
      <c r="GH200" s="46"/>
      <c r="GI200" s="67"/>
      <c r="GJ200" s="44"/>
      <c r="GK200" s="44"/>
      <c r="GL200" s="44"/>
      <c r="GM200" s="44"/>
      <c r="GN200" s="44"/>
      <c r="GO200" s="44"/>
      <c r="GP200" s="44"/>
      <c r="GQ200" s="44"/>
      <c r="GR200" s="44"/>
      <c r="GS200" s="45"/>
      <c r="GT200" s="35"/>
      <c r="GU200" s="27"/>
      <c r="GV200" s="46"/>
      <c r="GW200" s="67"/>
      <c r="GX200" s="44"/>
      <c r="GY200" s="44"/>
      <c r="GZ200" s="44"/>
      <c r="HA200" s="44"/>
      <c r="HB200" s="44"/>
      <c r="HC200" s="44"/>
      <c r="HD200" s="44"/>
      <c r="HE200" s="44"/>
      <c r="HF200" s="44"/>
      <c r="HG200" s="45"/>
      <c r="HH200" s="35"/>
      <c r="HJ200" s="46"/>
      <c r="HK200" s="67"/>
      <c r="HL200" s="44"/>
      <c r="HM200" s="44"/>
      <c r="HN200" s="44"/>
      <c r="HO200" s="44"/>
      <c r="HP200" s="44"/>
      <c r="HQ200" s="44"/>
      <c r="HR200" s="44"/>
      <c r="HS200" s="44"/>
      <c r="HT200" s="44"/>
      <c r="HU200" s="45"/>
      <c r="HV200" s="35"/>
      <c r="HW200" s="61"/>
      <c r="HX200" s="51"/>
      <c r="HY200" s="43"/>
      <c r="HZ200" s="44" t="str">
        <f t="shared" si="976"/>
        <v/>
      </c>
      <c r="IA200" s="43"/>
      <c r="IB200" s="44" t="str">
        <f t="shared" si="977"/>
        <v/>
      </c>
      <c r="IC200" s="43"/>
      <c r="ID200" s="44" t="str">
        <f t="shared" si="978"/>
        <v/>
      </c>
      <c r="IE200" s="43"/>
      <c r="IF200" s="60" t="str">
        <f t="shared" si="1016"/>
        <v/>
      </c>
      <c r="IG200" s="67" t="str">
        <f t="shared" si="1016"/>
        <v/>
      </c>
      <c r="IH200" s="44" t="str">
        <f t="shared" si="979"/>
        <v/>
      </c>
      <c r="II200" s="45" t="str">
        <f t="shared" si="1015"/>
        <v/>
      </c>
      <c r="IJ200" s="35"/>
      <c r="IL200" s="51"/>
      <c r="IM200" s="43"/>
      <c r="IN200" s="44" t="str">
        <f t="shared" si="980"/>
        <v/>
      </c>
      <c r="IO200" s="43"/>
      <c r="IP200" s="44" t="str">
        <f t="shared" si="981"/>
        <v/>
      </c>
      <c r="IQ200" s="43"/>
      <c r="IR200" s="44" t="str">
        <f t="shared" si="982"/>
        <v/>
      </c>
      <c r="IS200" s="43"/>
      <c r="IT200" s="60" t="str">
        <f t="shared" si="983"/>
        <v/>
      </c>
      <c r="IU200" s="67" t="str">
        <f t="shared" si="984"/>
        <v/>
      </c>
      <c r="IV200" s="44" t="str">
        <f t="shared" si="985"/>
        <v/>
      </c>
      <c r="IW200" s="45" t="str">
        <f t="shared" si="986"/>
        <v/>
      </c>
      <c r="IX200" s="35"/>
      <c r="IY200" s="33"/>
      <c r="IZ200" s="51"/>
      <c r="JA200" s="43"/>
      <c r="JB200" s="44" t="str">
        <f t="shared" si="987"/>
        <v/>
      </c>
      <c r="JC200" s="43"/>
      <c r="JD200" s="44" t="str">
        <f t="shared" si="988"/>
        <v/>
      </c>
      <c r="JE200" s="43"/>
      <c r="JF200" s="44" t="str">
        <f t="shared" si="989"/>
        <v/>
      </c>
      <c r="JG200" s="43"/>
      <c r="JH200" s="60" t="str">
        <f t="shared" si="990"/>
        <v/>
      </c>
      <c r="JI200" s="67" t="str">
        <f t="shared" si="991"/>
        <v/>
      </c>
      <c r="JJ200" s="44" t="str">
        <f t="shared" si="992"/>
        <v/>
      </c>
      <c r="JK200" s="45" t="str">
        <f t="shared" si="993"/>
        <v/>
      </c>
      <c r="JL200" s="35"/>
      <c r="JM200" s="27"/>
      <c r="JN200" s="51"/>
      <c r="JO200" s="43"/>
      <c r="JP200" s="44" t="str">
        <f t="shared" si="994"/>
        <v/>
      </c>
      <c r="JQ200" s="43"/>
      <c r="JR200" s="44" t="str">
        <f t="shared" si="995"/>
        <v/>
      </c>
      <c r="JS200" s="43"/>
      <c r="JT200" s="44" t="str">
        <f t="shared" si="996"/>
        <v/>
      </c>
      <c r="JU200" s="43"/>
      <c r="JV200" s="60" t="str">
        <f t="shared" si="997"/>
        <v/>
      </c>
      <c r="JW200" s="67" t="str">
        <f t="shared" si="998"/>
        <v/>
      </c>
      <c r="JX200" s="44" t="str">
        <f t="shared" si="999"/>
        <v/>
      </c>
      <c r="JY200" s="45" t="str">
        <f t="shared" si="1000"/>
        <v/>
      </c>
      <c r="JZ200" s="35"/>
      <c r="KA200" s="61"/>
      <c r="KB200" s="51"/>
      <c r="KC200" s="43"/>
      <c r="KD200" s="44" t="str">
        <f t="shared" si="1001"/>
        <v/>
      </c>
      <c r="KE200" s="43"/>
      <c r="KF200" s="44" t="str">
        <f t="shared" si="1002"/>
        <v/>
      </c>
      <c r="KG200" s="43"/>
      <c r="KH200" s="44" t="str">
        <f t="shared" si="1003"/>
        <v/>
      </c>
      <c r="KI200" s="43"/>
      <c r="KJ200" s="60" t="str">
        <f t="shared" si="1004"/>
        <v/>
      </c>
      <c r="KK200" s="67" t="str">
        <f t="shared" si="1005"/>
        <v/>
      </c>
      <c r="KL200" s="44" t="str">
        <f t="shared" si="1006"/>
        <v/>
      </c>
      <c r="KM200" s="45" t="str">
        <f t="shared" si="1007"/>
        <v/>
      </c>
      <c r="KN200" s="35"/>
      <c r="KO200" s="27"/>
      <c r="KP200" s="51"/>
      <c r="KQ200" s="43"/>
      <c r="KR200" s="44" t="str">
        <f t="shared" si="1008"/>
        <v/>
      </c>
      <c r="KS200" s="43"/>
      <c r="KT200" s="44" t="str">
        <f t="shared" si="1009"/>
        <v/>
      </c>
      <c r="KU200" s="43"/>
      <c r="KV200" s="44" t="str">
        <f t="shared" si="1010"/>
        <v/>
      </c>
      <c r="KW200" s="43"/>
      <c r="KX200" s="60" t="str">
        <f t="shared" si="1011"/>
        <v/>
      </c>
      <c r="KY200" s="67" t="str">
        <f t="shared" si="1012"/>
        <v/>
      </c>
      <c r="KZ200" s="44" t="str">
        <f t="shared" si="1013"/>
        <v/>
      </c>
      <c r="LA200" s="45" t="str">
        <f t="shared" si="1014"/>
        <v/>
      </c>
      <c r="LB200" s="35"/>
      <c r="LC200" s="27"/>
      <c r="LD200" s="46"/>
      <c r="LE200" s="44"/>
      <c r="LF200" s="44"/>
      <c r="LG200" s="44"/>
      <c r="LH200" s="44"/>
      <c r="LI200" s="44"/>
      <c r="LJ200" s="44"/>
      <c r="LK200" s="44"/>
      <c r="LL200" s="60"/>
      <c r="LM200" s="44"/>
      <c r="LN200" s="44"/>
      <c r="LO200" s="44"/>
      <c r="LP200" s="35"/>
      <c r="LQ200" s="27"/>
      <c r="LR200" s="46"/>
      <c r="LS200" s="67"/>
      <c r="LT200" s="44"/>
      <c r="LU200" s="44"/>
      <c r="LV200" s="44"/>
      <c r="LW200" s="44"/>
      <c r="LX200" s="44"/>
      <c r="LY200" s="44"/>
      <c r="LZ200" s="44"/>
      <c r="MA200" s="44"/>
      <c r="MB200" s="44"/>
      <c r="MC200" s="45"/>
      <c r="MD200" s="35"/>
      <c r="ME200" s="27"/>
      <c r="MF200" s="46"/>
      <c r="MG200" s="67"/>
      <c r="MH200" s="44"/>
      <c r="MI200" s="44"/>
      <c r="MJ200" s="44"/>
      <c r="MK200" s="44"/>
      <c r="ML200" s="44"/>
      <c r="MM200" s="44"/>
      <c r="MN200" s="44"/>
      <c r="MO200" s="44"/>
      <c r="MP200" s="44"/>
      <c r="MQ200" s="45"/>
      <c r="MR200" s="35"/>
      <c r="MS200" s="27"/>
      <c r="MT200" s="46"/>
      <c r="MU200" s="67"/>
      <c r="MV200" s="44"/>
      <c r="MW200" s="44"/>
      <c r="MX200" s="44"/>
      <c r="MY200" s="44"/>
      <c r="MZ200" s="44"/>
      <c r="NA200" s="44"/>
      <c r="NB200" s="44"/>
      <c r="NC200" s="44"/>
      <c r="ND200" s="44"/>
      <c r="NE200" s="45"/>
      <c r="NF200" s="35"/>
      <c r="NG200" s="27"/>
      <c r="NH200" s="46"/>
      <c r="NI200" s="67"/>
      <c r="NJ200" s="44"/>
      <c r="NK200" s="44"/>
      <c r="NL200" s="44"/>
      <c r="NM200" s="44"/>
      <c r="NN200" s="44"/>
      <c r="NO200" s="44"/>
      <c r="NP200" s="44"/>
      <c r="NQ200" s="44"/>
      <c r="NR200" s="44"/>
      <c r="NS200" s="45"/>
      <c r="NT200" s="35"/>
    </row>
    <row r="201" spans="1:384" x14ac:dyDescent="0.2">
      <c r="A201" s="38"/>
      <c r="B201" s="39"/>
      <c r="C201" s="40"/>
      <c r="D201" s="40"/>
      <c r="E201" s="41"/>
      <c r="F201" s="41"/>
      <c r="G201" s="40"/>
      <c r="H201" s="42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5"/>
      <c r="T201" s="35"/>
      <c r="U201" s="27"/>
      <c r="V201" s="46"/>
      <c r="W201" s="67"/>
      <c r="X201" s="44"/>
      <c r="Y201" s="44"/>
      <c r="Z201" s="44"/>
      <c r="AA201" s="44"/>
      <c r="AB201" s="44"/>
      <c r="AC201" s="44"/>
      <c r="AD201" s="44"/>
      <c r="AE201" s="44"/>
      <c r="AF201" s="44"/>
      <c r="AG201" s="45"/>
      <c r="AH201" s="35"/>
      <c r="AI201" s="27"/>
      <c r="AJ201" s="46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5"/>
      <c r="AV201" s="35"/>
      <c r="AW201" s="27"/>
      <c r="AX201" s="46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5"/>
      <c r="BJ201" s="35"/>
      <c r="BK201" s="50"/>
      <c r="BL201" s="51"/>
      <c r="BM201" s="43"/>
      <c r="BN201" s="44" t="str">
        <f t="shared" si="941"/>
        <v/>
      </c>
      <c r="BO201" s="43"/>
      <c r="BP201" s="44" t="str">
        <f t="shared" si="942"/>
        <v/>
      </c>
      <c r="BQ201" s="43"/>
      <c r="BR201" s="44" t="str">
        <f t="shared" si="943"/>
        <v/>
      </c>
      <c r="BS201" s="43"/>
      <c r="BT201" s="60" t="str">
        <f t="shared" si="944"/>
        <v/>
      </c>
      <c r="BU201" s="67" t="str">
        <f t="shared" si="945"/>
        <v/>
      </c>
      <c r="BV201" s="44" t="str">
        <f t="shared" si="946"/>
        <v/>
      </c>
      <c r="BW201" s="45" t="str">
        <f t="shared" si="947"/>
        <v/>
      </c>
      <c r="BX201" s="35"/>
      <c r="BY201" s="27"/>
      <c r="BZ201" s="51"/>
      <c r="CA201" s="43"/>
      <c r="CB201" s="44" t="str">
        <f t="shared" si="948"/>
        <v/>
      </c>
      <c r="CC201" s="43"/>
      <c r="CD201" s="44" t="str">
        <f t="shared" si="949"/>
        <v/>
      </c>
      <c r="CE201" s="43"/>
      <c r="CF201" s="44" t="str">
        <f t="shared" si="950"/>
        <v/>
      </c>
      <c r="CG201" s="43"/>
      <c r="CH201" s="60" t="str">
        <f t="shared" si="951"/>
        <v/>
      </c>
      <c r="CI201" s="67" t="str">
        <f t="shared" si="952"/>
        <v/>
      </c>
      <c r="CJ201" s="44" t="str">
        <f t="shared" si="953"/>
        <v/>
      </c>
      <c r="CK201" s="45" t="str">
        <f t="shared" si="954"/>
        <v/>
      </c>
      <c r="CL201" s="35"/>
      <c r="CM201" s="27"/>
      <c r="CN201" s="51"/>
      <c r="CO201" s="43"/>
      <c r="CP201" s="44" t="str">
        <f t="shared" si="955"/>
        <v/>
      </c>
      <c r="CQ201" s="43"/>
      <c r="CR201" s="44" t="str">
        <f t="shared" si="956"/>
        <v/>
      </c>
      <c r="CS201" s="43"/>
      <c r="CT201" s="44" t="str">
        <f t="shared" si="957"/>
        <v/>
      </c>
      <c r="CU201" s="43"/>
      <c r="CV201" s="60" t="str">
        <f t="shared" si="958"/>
        <v/>
      </c>
      <c r="CW201" s="67" t="str">
        <f t="shared" si="959"/>
        <v/>
      </c>
      <c r="CX201" s="44" t="str">
        <f t="shared" si="960"/>
        <v/>
      </c>
      <c r="CY201" s="45" t="str">
        <f t="shared" si="961"/>
        <v/>
      </c>
      <c r="CZ201" s="35"/>
      <c r="DA201" s="58"/>
      <c r="DB201" s="51"/>
      <c r="DC201" s="43"/>
      <c r="DD201" s="44" t="str">
        <f t="shared" si="962"/>
        <v/>
      </c>
      <c r="DE201" s="43"/>
      <c r="DF201" s="44" t="str">
        <f t="shared" si="963"/>
        <v/>
      </c>
      <c r="DG201" s="43"/>
      <c r="DH201" s="44" t="str">
        <f t="shared" si="964"/>
        <v/>
      </c>
      <c r="DI201" s="43"/>
      <c r="DJ201" s="60" t="str">
        <f t="shared" si="965"/>
        <v/>
      </c>
      <c r="DK201" s="67" t="str">
        <f t="shared" si="966"/>
        <v/>
      </c>
      <c r="DL201" s="44" t="str">
        <f t="shared" si="967"/>
        <v/>
      </c>
      <c r="DM201" s="45" t="str">
        <f t="shared" si="968"/>
        <v/>
      </c>
      <c r="DN201" s="35"/>
      <c r="DO201" s="27"/>
      <c r="DP201" s="51"/>
      <c r="DQ201" s="43"/>
      <c r="DR201" s="44" t="str">
        <f t="shared" si="969"/>
        <v/>
      </c>
      <c r="DS201" s="43"/>
      <c r="DT201" s="44" t="str">
        <f t="shared" si="970"/>
        <v/>
      </c>
      <c r="DU201" s="43"/>
      <c r="DV201" s="44" t="str">
        <f t="shared" si="971"/>
        <v/>
      </c>
      <c r="DW201" s="43"/>
      <c r="DX201" s="60" t="str">
        <f t="shared" si="972"/>
        <v/>
      </c>
      <c r="DY201" s="67" t="str">
        <f t="shared" si="973"/>
        <v/>
      </c>
      <c r="DZ201" s="44" t="str">
        <f t="shared" si="974"/>
        <v/>
      </c>
      <c r="EA201" s="45" t="str">
        <f t="shared" si="975"/>
        <v/>
      </c>
      <c r="EB201" s="35"/>
      <c r="EC201" s="27"/>
      <c r="ED201" s="46"/>
      <c r="EE201" s="67"/>
      <c r="EF201" s="44"/>
      <c r="EG201" s="44"/>
      <c r="EH201" s="44"/>
      <c r="EI201" s="44"/>
      <c r="EJ201" s="44"/>
      <c r="EK201" s="44"/>
      <c r="EL201" s="44"/>
      <c r="EM201" s="44"/>
      <c r="EN201" s="44"/>
      <c r="EO201" s="45"/>
      <c r="EP201" s="35"/>
      <c r="EQ201" s="27"/>
      <c r="ER201" s="46"/>
      <c r="ES201" s="44"/>
      <c r="ET201" s="44"/>
      <c r="EU201" s="44"/>
      <c r="EV201" s="44"/>
      <c r="EW201" s="44"/>
      <c r="EX201" s="44"/>
      <c r="EY201" s="44"/>
      <c r="EZ201" s="44"/>
      <c r="FA201" s="44"/>
      <c r="FB201" s="44"/>
      <c r="FC201" s="45"/>
      <c r="FD201" s="35"/>
      <c r="FF201" s="46"/>
      <c r="FG201" s="67"/>
      <c r="FH201" s="44"/>
      <c r="FI201" s="44"/>
      <c r="FJ201" s="44"/>
      <c r="FK201" s="44"/>
      <c r="FL201" s="44"/>
      <c r="FM201" s="44"/>
      <c r="FN201" s="44"/>
      <c r="FO201" s="44"/>
      <c r="FP201" s="44"/>
      <c r="FQ201" s="45"/>
      <c r="FR201" s="35"/>
      <c r="FT201" s="46"/>
      <c r="FU201" s="67"/>
      <c r="FV201" s="44"/>
      <c r="FW201" s="44"/>
      <c r="FX201" s="44"/>
      <c r="FY201" s="44"/>
      <c r="FZ201" s="44"/>
      <c r="GA201" s="44"/>
      <c r="GB201" s="44"/>
      <c r="GC201" s="44"/>
      <c r="GD201" s="44"/>
      <c r="GE201" s="45"/>
      <c r="GF201" s="35"/>
      <c r="GH201" s="46"/>
      <c r="GI201" s="67"/>
      <c r="GJ201" s="44"/>
      <c r="GK201" s="44"/>
      <c r="GL201" s="44"/>
      <c r="GM201" s="44"/>
      <c r="GN201" s="44"/>
      <c r="GO201" s="44"/>
      <c r="GP201" s="44"/>
      <c r="GQ201" s="44"/>
      <c r="GR201" s="44"/>
      <c r="GS201" s="45"/>
      <c r="GT201" s="35"/>
      <c r="GU201" s="27"/>
      <c r="GV201" s="46"/>
      <c r="GW201" s="67"/>
      <c r="GX201" s="44"/>
      <c r="GY201" s="44"/>
      <c r="GZ201" s="44"/>
      <c r="HA201" s="44"/>
      <c r="HB201" s="44"/>
      <c r="HC201" s="44"/>
      <c r="HD201" s="44"/>
      <c r="HE201" s="44"/>
      <c r="HF201" s="44"/>
      <c r="HG201" s="45"/>
      <c r="HH201" s="35"/>
      <c r="HJ201" s="46"/>
      <c r="HK201" s="67"/>
      <c r="HL201" s="44"/>
      <c r="HM201" s="44"/>
      <c r="HN201" s="44"/>
      <c r="HO201" s="44"/>
      <c r="HP201" s="44"/>
      <c r="HQ201" s="44"/>
      <c r="HR201" s="44"/>
      <c r="HS201" s="44"/>
      <c r="HT201" s="44"/>
      <c r="HU201" s="45"/>
      <c r="HV201" s="35"/>
      <c r="HW201" s="61"/>
      <c r="HX201" s="51"/>
      <c r="HY201" s="43"/>
      <c r="HZ201" s="44" t="str">
        <f t="shared" si="976"/>
        <v/>
      </c>
      <c r="IA201" s="43"/>
      <c r="IB201" s="44" t="str">
        <f t="shared" si="977"/>
        <v/>
      </c>
      <c r="IC201" s="43"/>
      <c r="ID201" s="44" t="str">
        <f t="shared" si="978"/>
        <v/>
      </c>
      <c r="IE201" s="43"/>
      <c r="IF201" s="60" t="str">
        <f t="shared" si="1016"/>
        <v/>
      </c>
      <c r="IG201" s="67" t="str">
        <f t="shared" si="1016"/>
        <v/>
      </c>
      <c r="IH201" s="44" t="str">
        <f t="shared" si="979"/>
        <v/>
      </c>
      <c r="II201" s="45" t="str">
        <f t="shared" si="1015"/>
        <v/>
      </c>
      <c r="IJ201" s="35"/>
      <c r="IL201" s="51"/>
      <c r="IM201" s="43"/>
      <c r="IN201" s="44" t="str">
        <f t="shared" si="980"/>
        <v/>
      </c>
      <c r="IO201" s="43"/>
      <c r="IP201" s="44" t="str">
        <f t="shared" si="981"/>
        <v/>
      </c>
      <c r="IQ201" s="43"/>
      <c r="IR201" s="44" t="str">
        <f t="shared" si="982"/>
        <v/>
      </c>
      <c r="IS201" s="43"/>
      <c r="IT201" s="60" t="str">
        <f t="shared" si="983"/>
        <v/>
      </c>
      <c r="IU201" s="67" t="str">
        <f t="shared" si="984"/>
        <v/>
      </c>
      <c r="IV201" s="44" t="str">
        <f t="shared" si="985"/>
        <v/>
      </c>
      <c r="IW201" s="45" t="str">
        <f t="shared" si="986"/>
        <v/>
      </c>
      <c r="IX201" s="35"/>
      <c r="IY201" s="33"/>
      <c r="IZ201" s="51"/>
      <c r="JA201" s="43"/>
      <c r="JB201" s="44" t="str">
        <f t="shared" si="987"/>
        <v/>
      </c>
      <c r="JC201" s="43"/>
      <c r="JD201" s="44" t="str">
        <f t="shared" si="988"/>
        <v/>
      </c>
      <c r="JE201" s="43"/>
      <c r="JF201" s="44" t="str">
        <f t="shared" si="989"/>
        <v/>
      </c>
      <c r="JG201" s="43"/>
      <c r="JH201" s="60" t="str">
        <f t="shared" si="990"/>
        <v/>
      </c>
      <c r="JI201" s="67" t="str">
        <f t="shared" si="991"/>
        <v/>
      </c>
      <c r="JJ201" s="44" t="str">
        <f t="shared" si="992"/>
        <v/>
      </c>
      <c r="JK201" s="45" t="str">
        <f t="shared" si="993"/>
        <v/>
      </c>
      <c r="JL201" s="35"/>
      <c r="JM201" s="27"/>
      <c r="JN201" s="51"/>
      <c r="JO201" s="43"/>
      <c r="JP201" s="44" t="str">
        <f t="shared" si="994"/>
        <v/>
      </c>
      <c r="JQ201" s="43"/>
      <c r="JR201" s="44" t="str">
        <f t="shared" si="995"/>
        <v/>
      </c>
      <c r="JS201" s="43"/>
      <c r="JT201" s="44" t="str">
        <f t="shared" si="996"/>
        <v/>
      </c>
      <c r="JU201" s="43"/>
      <c r="JV201" s="60" t="str">
        <f t="shared" si="997"/>
        <v/>
      </c>
      <c r="JW201" s="67" t="str">
        <f t="shared" si="998"/>
        <v/>
      </c>
      <c r="JX201" s="44" t="str">
        <f t="shared" si="999"/>
        <v/>
      </c>
      <c r="JY201" s="45" t="str">
        <f t="shared" si="1000"/>
        <v/>
      </c>
      <c r="JZ201" s="35"/>
      <c r="KA201" s="61"/>
      <c r="KB201" s="51"/>
      <c r="KC201" s="43"/>
      <c r="KD201" s="44" t="str">
        <f t="shared" si="1001"/>
        <v/>
      </c>
      <c r="KE201" s="43"/>
      <c r="KF201" s="44" t="str">
        <f t="shared" si="1002"/>
        <v/>
      </c>
      <c r="KG201" s="43"/>
      <c r="KH201" s="44" t="str">
        <f t="shared" si="1003"/>
        <v/>
      </c>
      <c r="KI201" s="43"/>
      <c r="KJ201" s="60" t="str">
        <f t="shared" si="1004"/>
        <v/>
      </c>
      <c r="KK201" s="67" t="str">
        <f t="shared" si="1005"/>
        <v/>
      </c>
      <c r="KL201" s="44" t="str">
        <f t="shared" si="1006"/>
        <v/>
      </c>
      <c r="KM201" s="45" t="str">
        <f t="shared" si="1007"/>
        <v/>
      </c>
      <c r="KN201" s="35"/>
      <c r="KO201" s="27"/>
      <c r="KP201" s="51"/>
      <c r="KQ201" s="43"/>
      <c r="KR201" s="44" t="str">
        <f t="shared" si="1008"/>
        <v/>
      </c>
      <c r="KS201" s="43"/>
      <c r="KT201" s="44" t="str">
        <f t="shared" si="1009"/>
        <v/>
      </c>
      <c r="KU201" s="43"/>
      <c r="KV201" s="44" t="str">
        <f t="shared" si="1010"/>
        <v/>
      </c>
      <c r="KW201" s="43"/>
      <c r="KX201" s="60" t="str">
        <f t="shared" si="1011"/>
        <v/>
      </c>
      <c r="KY201" s="67" t="str">
        <f t="shared" si="1012"/>
        <v/>
      </c>
      <c r="KZ201" s="44" t="str">
        <f t="shared" si="1013"/>
        <v/>
      </c>
      <c r="LA201" s="45" t="str">
        <f t="shared" si="1014"/>
        <v/>
      </c>
      <c r="LB201" s="35"/>
      <c r="LC201" s="27"/>
      <c r="LD201" s="46"/>
      <c r="LE201" s="44"/>
      <c r="LF201" s="44"/>
      <c r="LG201" s="44"/>
      <c r="LH201" s="44"/>
      <c r="LI201" s="44"/>
      <c r="LJ201" s="44"/>
      <c r="LK201" s="44"/>
      <c r="LL201" s="60"/>
      <c r="LM201" s="44"/>
      <c r="LN201" s="44"/>
      <c r="LO201" s="44"/>
      <c r="LP201" s="35"/>
      <c r="LQ201" s="27"/>
      <c r="LR201" s="46"/>
      <c r="LS201" s="67"/>
      <c r="LT201" s="44"/>
      <c r="LU201" s="44"/>
      <c r="LV201" s="44"/>
      <c r="LW201" s="44"/>
      <c r="LX201" s="44"/>
      <c r="LY201" s="44"/>
      <c r="LZ201" s="44"/>
      <c r="MA201" s="44"/>
      <c r="MB201" s="44"/>
      <c r="MC201" s="45"/>
      <c r="MD201" s="35"/>
      <c r="ME201" s="27"/>
      <c r="MF201" s="46"/>
      <c r="MG201" s="67"/>
      <c r="MH201" s="44"/>
      <c r="MI201" s="44"/>
      <c r="MJ201" s="44"/>
      <c r="MK201" s="44"/>
      <c r="ML201" s="44"/>
      <c r="MM201" s="44"/>
      <c r="MN201" s="44"/>
      <c r="MO201" s="44"/>
      <c r="MP201" s="44"/>
      <c r="MQ201" s="45"/>
      <c r="MR201" s="35"/>
      <c r="MS201" s="27"/>
      <c r="MT201" s="46"/>
      <c r="MU201" s="67"/>
      <c r="MV201" s="44"/>
      <c r="MW201" s="44"/>
      <c r="MX201" s="44"/>
      <c r="MY201" s="44"/>
      <c r="MZ201" s="44"/>
      <c r="NA201" s="44"/>
      <c r="NB201" s="44"/>
      <c r="NC201" s="44"/>
      <c r="ND201" s="44"/>
      <c r="NE201" s="45"/>
      <c r="NF201" s="35"/>
      <c r="NG201" s="27"/>
      <c r="NH201" s="46"/>
      <c r="NI201" s="67"/>
      <c r="NJ201" s="44"/>
      <c r="NK201" s="44"/>
      <c r="NL201" s="44"/>
      <c r="NM201" s="44"/>
      <c r="NN201" s="44"/>
      <c r="NO201" s="44"/>
      <c r="NP201" s="44"/>
      <c r="NQ201" s="44"/>
      <c r="NR201" s="44"/>
      <c r="NS201" s="45"/>
      <c r="NT201" s="35"/>
    </row>
    <row r="202" spans="1:384" ht="15" customHeight="1" thickBot="1" x14ac:dyDescent="0.25">
      <c r="A202" s="38"/>
      <c r="B202" s="39"/>
      <c r="C202" s="40"/>
      <c r="D202" s="40"/>
      <c r="E202" s="41"/>
      <c r="F202" s="41"/>
      <c r="G202" s="40"/>
      <c r="H202" s="42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5"/>
      <c r="T202" s="35"/>
      <c r="U202" s="27"/>
      <c r="V202" s="46"/>
      <c r="W202" s="67"/>
      <c r="X202" s="44"/>
      <c r="Y202" s="44"/>
      <c r="Z202" s="44"/>
      <c r="AA202" s="44"/>
      <c r="AB202" s="44"/>
      <c r="AC202" s="44"/>
      <c r="AD202" s="44"/>
      <c r="AE202" s="44"/>
      <c r="AF202" s="44"/>
      <c r="AG202" s="45"/>
      <c r="AH202" s="35"/>
      <c r="AI202" s="27"/>
      <c r="AJ202" s="46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5"/>
      <c r="AV202" s="35"/>
      <c r="AW202" s="27"/>
      <c r="AX202" s="46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5"/>
      <c r="BJ202" s="35"/>
      <c r="BK202" s="50"/>
      <c r="BL202" s="51"/>
      <c r="BM202" s="43"/>
      <c r="BN202" s="44" t="str">
        <f t="shared" si="941"/>
        <v/>
      </c>
      <c r="BO202" s="44"/>
      <c r="BP202" s="44" t="str">
        <f t="shared" si="942"/>
        <v/>
      </c>
      <c r="BQ202" s="44"/>
      <c r="BR202" s="44" t="str">
        <f t="shared" si="943"/>
        <v/>
      </c>
      <c r="BS202" s="43"/>
      <c r="BT202" s="77" t="str">
        <f t="shared" si="944"/>
        <v/>
      </c>
      <c r="BU202" s="78" t="str">
        <f t="shared" si="945"/>
        <v/>
      </c>
      <c r="BV202" s="75" t="str">
        <f t="shared" si="946"/>
        <v/>
      </c>
      <c r="BW202" s="79" t="str">
        <f t="shared" si="947"/>
        <v/>
      </c>
      <c r="BX202" s="35"/>
      <c r="BY202" s="27"/>
      <c r="BZ202" s="51"/>
      <c r="CA202" s="43"/>
      <c r="CB202" s="44" t="str">
        <f t="shared" si="948"/>
        <v/>
      </c>
      <c r="CC202" s="44"/>
      <c r="CD202" s="44" t="str">
        <f t="shared" si="949"/>
        <v/>
      </c>
      <c r="CE202" s="44"/>
      <c r="CF202" s="44" t="str">
        <f t="shared" si="950"/>
        <v/>
      </c>
      <c r="CG202" s="43"/>
      <c r="CH202" s="77" t="str">
        <f t="shared" si="951"/>
        <v/>
      </c>
      <c r="CI202" s="78" t="str">
        <f t="shared" si="952"/>
        <v/>
      </c>
      <c r="CJ202" s="75" t="str">
        <f t="shared" si="953"/>
        <v/>
      </c>
      <c r="CK202" s="79" t="str">
        <f t="shared" si="954"/>
        <v/>
      </c>
      <c r="CL202" s="35"/>
      <c r="CM202" s="27"/>
      <c r="CN202" s="51"/>
      <c r="CO202" s="43"/>
      <c r="CP202" s="44" t="str">
        <f t="shared" si="955"/>
        <v/>
      </c>
      <c r="CQ202" s="44"/>
      <c r="CR202" s="44" t="str">
        <f t="shared" si="956"/>
        <v/>
      </c>
      <c r="CS202" s="44"/>
      <c r="CT202" s="44" t="str">
        <f t="shared" si="957"/>
        <v/>
      </c>
      <c r="CU202" s="43"/>
      <c r="CV202" s="77" t="str">
        <f t="shared" si="958"/>
        <v/>
      </c>
      <c r="CW202" s="78" t="str">
        <f t="shared" si="959"/>
        <v/>
      </c>
      <c r="CX202" s="75" t="str">
        <f t="shared" si="960"/>
        <v/>
      </c>
      <c r="CY202" s="79" t="str">
        <f t="shared" si="961"/>
        <v/>
      </c>
      <c r="CZ202" s="35"/>
      <c r="DA202" s="58"/>
      <c r="DB202" s="51"/>
      <c r="DC202" s="43"/>
      <c r="DD202" s="44" t="str">
        <f t="shared" si="962"/>
        <v/>
      </c>
      <c r="DE202" s="44"/>
      <c r="DF202" s="44" t="str">
        <f t="shared" si="963"/>
        <v/>
      </c>
      <c r="DG202" s="44"/>
      <c r="DH202" s="44" t="str">
        <f t="shared" si="964"/>
        <v/>
      </c>
      <c r="DI202" s="43"/>
      <c r="DJ202" s="77" t="str">
        <f t="shared" si="965"/>
        <v/>
      </c>
      <c r="DK202" s="78" t="str">
        <f t="shared" si="966"/>
        <v/>
      </c>
      <c r="DL202" s="75" t="str">
        <f t="shared" si="967"/>
        <v/>
      </c>
      <c r="DM202" s="79" t="str">
        <f t="shared" si="968"/>
        <v/>
      </c>
      <c r="DN202" s="35"/>
      <c r="DO202" s="27"/>
      <c r="DP202" s="51"/>
      <c r="DQ202" s="43"/>
      <c r="DR202" s="44" t="str">
        <f t="shared" si="969"/>
        <v/>
      </c>
      <c r="DS202" s="44"/>
      <c r="DT202" s="44" t="str">
        <f t="shared" si="970"/>
        <v/>
      </c>
      <c r="DU202" s="44"/>
      <c r="DV202" s="44" t="str">
        <f t="shared" si="971"/>
        <v/>
      </c>
      <c r="DW202" s="43"/>
      <c r="DX202" s="77" t="str">
        <f t="shared" si="972"/>
        <v/>
      </c>
      <c r="DY202" s="78" t="str">
        <f t="shared" si="973"/>
        <v/>
      </c>
      <c r="DZ202" s="75" t="str">
        <f t="shared" si="974"/>
        <v/>
      </c>
      <c r="EA202" s="79" t="str">
        <f t="shared" si="975"/>
        <v/>
      </c>
      <c r="EB202" s="35"/>
      <c r="EC202" s="27"/>
      <c r="ED202" s="46"/>
      <c r="EE202" s="67"/>
      <c r="EF202" s="44"/>
      <c r="EG202" s="44"/>
      <c r="EH202" s="44"/>
      <c r="EI202" s="44"/>
      <c r="EJ202" s="44"/>
      <c r="EK202" s="44"/>
      <c r="EL202" s="44"/>
      <c r="EM202" s="44"/>
      <c r="EN202" s="44"/>
      <c r="EO202" s="45"/>
      <c r="EP202" s="35"/>
      <c r="EQ202" s="27"/>
      <c r="ER202" s="46"/>
      <c r="ES202" s="44"/>
      <c r="ET202" s="44"/>
      <c r="EU202" s="44"/>
      <c r="EV202" s="44"/>
      <c r="EW202" s="44"/>
      <c r="EX202" s="44"/>
      <c r="EY202" s="44"/>
      <c r="EZ202" s="44"/>
      <c r="FA202" s="44"/>
      <c r="FB202" s="44"/>
      <c r="FC202" s="45"/>
      <c r="FD202" s="35"/>
      <c r="FF202" s="46"/>
      <c r="FG202" s="67"/>
      <c r="FH202" s="44"/>
      <c r="FI202" s="44"/>
      <c r="FJ202" s="44"/>
      <c r="FK202" s="44"/>
      <c r="FL202" s="44"/>
      <c r="FM202" s="44"/>
      <c r="FN202" s="44"/>
      <c r="FO202" s="44"/>
      <c r="FP202" s="44"/>
      <c r="FQ202" s="45"/>
      <c r="FR202" s="35"/>
      <c r="FT202" s="46"/>
      <c r="FU202" s="67"/>
      <c r="FV202" s="44"/>
      <c r="FW202" s="44"/>
      <c r="FX202" s="44"/>
      <c r="FY202" s="44"/>
      <c r="FZ202" s="44"/>
      <c r="GA202" s="44"/>
      <c r="GB202" s="44"/>
      <c r="GC202" s="44"/>
      <c r="GD202" s="44"/>
      <c r="GE202" s="45"/>
      <c r="GF202" s="35"/>
      <c r="GH202" s="46"/>
      <c r="GI202" s="67"/>
      <c r="GJ202" s="44"/>
      <c r="GK202" s="44"/>
      <c r="GL202" s="44"/>
      <c r="GM202" s="44"/>
      <c r="GN202" s="44"/>
      <c r="GO202" s="44"/>
      <c r="GP202" s="44"/>
      <c r="GQ202" s="44"/>
      <c r="GR202" s="44"/>
      <c r="GS202" s="45"/>
      <c r="GT202" s="35"/>
      <c r="GU202" s="27"/>
      <c r="GV202" s="46"/>
      <c r="GW202" s="67"/>
      <c r="GX202" s="44"/>
      <c r="GY202" s="44"/>
      <c r="GZ202" s="44"/>
      <c r="HA202" s="44"/>
      <c r="HB202" s="44"/>
      <c r="HC202" s="44"/>
      <c r="HD202" s="44"/>
      <c r="HE202" s="44"/>
      <c r="HF202" s="44"/>
      <c r="HG202" s="45"/>
      <c r="HH202" s="35"/>
      <c r="HJ202" s="46"/>
      <c r="HK202" s="67"/>
      <c r="HL202" s="44"/>
      <c r="HM202" s="44"/>
      <c r="HN202" s="44"/>
      <c r="HO202" s="44"/>
      <c r="HP202" s="44"/>
      <c r="HQ202" s="44"/>
      <c r="HR202" s="44"/>
      <c r="HS202" s="44"/>
      <c r="HT202" s="44"/>
      <c r="HU202" s="45"/>
      <c r="HV202" s="35"/>
      <c r="HW202" s="61"/>
      <c r="HX202" s="51"/>
      <c r="HY202" s="43"/>
      <c r="HZ202" s="44" t="str">
        <f t="shared" si="976"/>
        <v/>
      </c>
      <c r="IA202" s="44"/>
      <c r="IB202" s="44"/>
      <c r="IC202" s="44"/>
      <c r="ID202" s="44"/>
      <c r="IE202" s="43"/>
      <c r="IF202" s="77" t="str">
        <f t="shared" si="1016"/>
        <v/>
      </c>
      <c r="IG202" s="78" t="str">
        <f t="shared" si="1016"/>
        <v/>
      </c>
      <c r="IH202" s="75" t="str">
        <f t="shared" si="979"/>
        <v/>
      </c>
      <c r="II202" s="79" t="str">
        <f t="shared" si="1015"/>
        <v/>
      </c>
      <c r="IJ202" s="35"/>
      <c r="IL202" s="51"/>
      <c r="IM202" s="43"/>
      <c r="IN202" s="44" t="str">
        <f t="shared" si="980"/>
        <v/>
      </c>
      <c r="IO202" s="44"/>
      <c r="IP202" s="44"/>
      <c r="IQ202" s="44"/>
      <c r="IR202" s="44"/>
      <c r="IS202" s="43"/>
      <c r="IT202" s="77" t="str">
        <f t="shared" si="983"/>
        <v/>
      </c>
      <c r="IU202" s="78" t="str">
        <f t="shared" si="984"/>
        <v/>
      </c>
      <c r="IV202" s="75" t="str">
        <f t="shared" si="985"/>
        <v/>
      </c>
      <c r="IW202" s="79" t="str">
        <f t="shared" si="986"/>
        <v/>
      </c>
      <c r="IX202" s="35"/>
      <c r="IY202" s="33"/>
      <c r="IZ202" s="51"/>
      <c r="JA202" s="43"/>
      <c r="JB202" s="44" t="str">
        <f t="shared" si="987"/>
        <v/>
      </c>
      <c r="JC202" s="44"/>
      <c r="JD202" s="44" t="str">
        <f t="shared" si="988"/>
        <v/>
      </c>
      <c r="JE202" s="44"/>
      <c r="JF202" s="44" t="str">
        <f t="shared" si="989"/>
        <v/>
      </c>
      <c r="JG202" s="43"/>
      <c r="JH202" s="77" t="str">
        <f t="shared" si="990"/>
        <v/>
      </c>
      <c r="JI202" s="78" t="str">
        <f t="shared" si="991"/>
        <v/>
      </c>
      <c r="JJ202" s="75" t="str">
        <f t="shared" si="992"/>
        <v/>
      </c>
      <c r="JK202" s="79" t="str">
        <f t="shared" si="993"/>
        <v/>
      </c>
      <c r="JL202" s="35"/>
      <c r="JM202" s="27"/>
      <c r="JN202" s="51"/>
      <c r="JO202" s="43"/>
      <c r="JP202" s="44" t="str">
        <f t="shared" si="994"/>
        <v/>
      </c>
      <c r="JQ202" s="44"/>
      <c r="JR202" s="44" t="str">
        <f t="shared" si="995"/>
        <v/>
      </c>
      <c r="JS202" s="44"/>
      <c r="JT202" s="44" t="str">
        <f t="shared" si="996"/>
        <v/>
      </c>
      <c r="JU202" s="43"/>
      <c r="JV202" s="77" t="str">
        <f t="shared" si="997"/>
        <v/>
      </c>
      <c r="JW202" s="78" t="str">
        <f t="shared" si="998"/>
        <v/>
      </c>
      <c r="JX202" s="75" t="str">
        <f t="shared" si="999"/>
        <v/>
      </c>
      <c r="JY202" s="79" t="str">
        <f t="shared" si="1000"/>
        <v/>
      </c>
      <c r="JZ202" s="35"/>
      <c r="KA202" s="61"/>
      <c r="KB202" s="51"/>
      <c r="KC202" s="43"/>
      <c r="KD202" s="44" t="str">
        <f t="shared" si="1001"/>
        <v/>
      </c>
      <c r="KE202" s="44"/>
      <c r="KF202" s="44" t="str">
        <f t="shared" si="1002"/>
        <v/>
      </c>
      <c r="KG202" s="44"/>
      <c r="KH202" s="44" t="str">
        <f t="shared" si="1003"/>
        <v/>
      </c>
      <c r="KI202" s="43"/>
      <c r="KJ202" s="77" t="str">
        <f t="shared" si="1004"/>
        <v/>
      </c>
      <c r="KK202" s="78" t="str">
        <f t="shared" si="1005"/>
        <v/>
      </c>
      <c r="KL202" s="75" t="str">
        <f t="shared" si="1006"/>
        <v/>
      </c>
      <c r="KM202" s="79" t="str">
        <f t="shared" si="1007"/>
        <v/>
      </c>
      <c r="KN202" s="35"/>
      <c r="KO202" s="27"/>
      <c r="KP202" s="51"/>
      <c r="KQ202" s="43"/>
      <c r="KR202" s="44" t="str">
        <f t="shared" si="1008"/>
        <v/>
      </c>
      <c r="KS202" s="44"/>
      <c r="KT202" s="44"/>
      <c r="KU202" s="44"/>
      <c r="KV202" s="44"/>
      <c r="KW202" s="43"/>
      <c r="KX202" s="77" t="str">
        <f t="shared" si="1011"/>
        <v/>
      </c>
      <c r="KY202" s="78" t="str">
        <f t="shared" si="1012"/>
        <v/>
      </c>
      <c r="KZ202" s="75" t="str">
        <f t="shared" si="1013"/>
        <v/>
      </c>
      <c r="LA202" s="79" t="str">
        <f t="shared" si="1014"/>
        <v/>
      </c>
      <c r="LB202" s="35"/>
      <c r="LC202" s="27"/>
      <c r="LD202" s="46"/>
      <c r="LE202" s="44"/>
      <c r="LF202" s="44"/>
      <c r="LG202" s="44"/>
      <c r="LH202" s="44"/>
      <c r="LI202" s="44"/>
      <c r="LJ202" s="44"/>
      <c r="LK202" s="44"/>
      <c r="LL202" s="60"/>
      <c r="LM202" s="44"/>
      <c r="LN202" s="44"/>
      <c r="LO202" s="44"/>
      <c r="LP202" s="35"/>
      <c r="LQ202" s="27"/>
      <c r="LR202" s="46"/>
      <c r="LS202" s="67"/>
      <c r="LT202" s="44"/>
      <c r="LU202" s="44"/>
      <c r="LV202" s="44"/>
      <c r="LW202" s="44"/>
      <c r="LX202" s="44"/>
      <c r="LY202" s="44"/>
      <c r="LZ202" s="44"/>
      <c r="MA202" s="44"/>
      <c r="MB202" s="44"/>
      <c r="MC202" s="45"/>
      <c r="MD202" s="35"/>
      <c r="ME202" s="27"/>
      <c r="MF202" s="46"/>
      <c r="MG202" s="67"/>
      <c r="MH202" s="44"/>
      <c r="MI202" s="44"/>
      <c r="MJ202" s="44"/>
      <c r="MK202" s="44"/>
      <c r="ML202" s="44"/>
      <c r="MM202" s="44"/>
      <c r="MN202" s="44"/>
      <c r="MO202" s="44"/>
      <c r="MP202" s="44"/>
      <c r="MQ202" s="45"/>
      <c r="MR202" s="35"/>
      <c r="MS202" s="27"/>
      <c r="MT202" s="46"/>
      <c r="MU202" s="67"/>
      <c r="MV202" s="44"/>
      <c r="MW202" s="44"/>
      <c r="MX202" s="44"/>
      <c r="MY202" s="44"/>
      <c r="MZ202" s="44"/>
      <c r="NA202" s="44"/>
      <c r="NB202" s="44"/>
      <c r="NC202" s="44"/>
      <c r="ND202" s="44"/>
      <c r="NE202" s="45"/>
      <c r="NF202" s="35"/>
      <c r="NG202" s="27"/>
      <c r="NH202" s="46"/>
      <c r="NI202" s="67"/>
      <c r="NJ202" s="44"/>
      <c r="NK202" s="44"/>
      <c r="NL202" s="44"/>
      <c r="NM202" s="44"/>
      <c r="NN202" s="44"/>
      <c r="NO202" s="44"/>
      <c r="NP202" s="44"/>
      <c r="NQ202" s="44"/>
      <c r="NR202" s="44"/>
      <c r="NS202" s="45"/>
      <c r="NT202" s="35"/>
    </row>
    <row r="203" spans="1:384" ht="15" customHeight="1" thickTop="1" x14ac:dyDescent="0.2">
      <c r="A203" s="110" t="s">
        <v>741</v>
      </c>
      <c r="B203" s="39"/>
      <c r="C203" s="40"/>
      <c r="D203" s="40"/>
      <c r="E203" s="41"/>
      <c r="F203" s="41"/>
      <c r="G203" s="40"/>
      <c r="H203" s="42"/>
      <c r="I203" s="23" t="s">
        <v>29</v>
      </c>
      <c r="J203" s="44">
        <f>SUM(J147:J199)*100</f>
        <v>46600</v>
      </c>
      <c r="K203" s="44"/>
      <c r="L203" s="44"/>
      <c r="M203" s="23"/>
      <c r="N203" s="44"/>
      <c r="O203" s="44"/>
      <c r="P203" s="44"/>
      <c r="Q203" s="44"/>
      <c r="R203" s="44"/>
      <c r="S203" s="44"/>
      <c r="T203" s="35"/>
      <c r="U203" s="27"/>
      <c r="V203" s="46"/>
      <c r="W203" s="111" t="s">
        <v>29</v>
      </c>
      <c r="X203" s="44">
        <f>SUM(X147:X199)*100</f>
        <v>67200</v>
      </c>
      <c r="Y203" s="44"/>
      <c r="Z203" s="44"/>
      <c r="AA203" s="23"/>
      <c r="AB203" s="44"/>
      <c r="AC203" s="44"/>
      <c r="AD203" s="44"/>
      <c r="AE203" s="44"/>
      <c r="AF203" s="44"/>
      <c r="AG203" s="44"/>
      <c r="AH203" s="35"/>
      <c r="AI203" s="27"/>
      <c r="AJ203" s="46"/>
      <c r="AK203" s="23" t="s">
        <v>29</v>
      </c>
      <c r="AL203" s="44">
        <f>SUM(AL147:AL199)*100</f>
        <v>121000</v>
      </c>
      <c r="AM203" s="44"/>
      <c r="AN203" s="44"/>
      <c r="AO203" s="23"/>
      <c r="AP203" s="44"/>
      <c r="AQ203" s="44"/>
      <c r="AR203" s="44"/>
      <c r="AS203" s="44"/>
      <c r="AT203" s="44"/>
      <c r="AU203" s="44"/>
      <c r="AV203" s="35"/>
      <c r="AW203" s="27"/>
      <c r="AX203" s="46"/>
      <c r="AY203" s="23" t="s">
        <v>29</v>
      </c>
      <c r="AZ203" s="44">
        <f>SUM(AZ147:AZ199)*100</f>
        <v>965100</v>
      </c>
      <c r="BA203" s="44"/>
      <c r="BB203" s="44"/>
      <c r="BC203" s="23"/>
      <c r="BD203" s="44"/>
      <c r="BE203" s="44"/>
      <c r="BF203" s="44"/>
      <c r="BG203" s="44"/>
      <c r="BH203" s="44"/>
      <c r="BI203" s="44"/>
      <c r="BJ203" s="35"/>
      <c r="BK203" s="50"/>
      <c r="BL203" s="46"/>
      <c r="BM203" s="23" t="s">
        <v>29</v>
      </c>
      <c r="BN203" s="43">
        <f>SUM(BN147:BN199)*100</f>
        <v>145200</v>
      </c>
      <c r="BO203" s="43"/>
      <c r="BP203" s="43"/>
      <c r="BQ203" s="112"/>
      <c r="BR203" s="43"/>
      <c r="BS203" s="44"/>
      <c r="BT203" s="326" t="s">
        <v>31</v>
      </c>
      <c r="BU203" s="326"/>
      <c r="BV203" s="44">
        <f>SUM(BV147:BV199)</f>
        <v>1490</v>
      </c>
      <c r="BW203" s="113"/>
      <c r="BX203" s="35"/>
      <c r="BY203" s="27"/>
      <c r="BZ203" s="46"/>
      <c r="CA203" s="23" t="s">
        <v>29</v>
      </c>
      <c r="CB203" s="43">
        <f>SUM(CB147:CB199)*100</f>
        <v>186400</v>
      </c>
      <c r="CC203" s="43"/>
      <c r="CD203" s="43"/>
      <c r="CE203" s="23"/>
      <c r="CF203" s="44"/>
      <c r="CG203" s="44"/>
      <c r="CH203" s="326" t="s">
        <v>31</v>
      </c>
      <c r="CI203" s="326"/>
      <c r="CJ203" s="44">
        <f>SUM(CJ147:CJ199)</f>
        <v>29272</v>
      </c>
      <c r="CK203" s="44"/>
      <c r="CL203" s="35"/>
      <c r="CM203" s="27"/>
      <c r="CN203" s="46"/>
      <c r="CO203" s="23" t="s">
        <v>29</v>
      </c>
      <c r="CP203" s="43">
        <f>SUM(CP147:CP199)*100</f>
        <v>223500</v>
      </c>
      <c r="CQ203" s="43"/>
      <c r="CR203" s="43"/>
      <c r="CS203" s="23"/>
      <c r="CT203" s="44"/>
      <c r="CU203" s="44"/>
      <c r="CV203" s="326" t="s">
        <v>31</v>
      </c>
      <c r="CW203" s="326"/>
      <c r="CX203" s="44">
        <f>SUM(CX147:CX199)</f>
        <v>82500</v>
      </c>
      <c r="CY203" s="44"/>
      <c r="CZ203" s="35"/>
      <c r="DA203" s="58"/>
      <c r="DB203" s="46"/>
      <c r="DC203" s="23" t="s">
        <v>29</v>
      </c>
      <c r="DD203" s="43">
        <f>SUM(DD147:DD199)*100</f>
        <v>87400</v>
      </c>
      <c r="DE203" s="43"/>
      <c r="DF203" s="43"/>
      <c r="DG203" s="112"/>
      <c r="DH203" s="43"/>
      <c r="DI203" s="44"/>
      <c r="DJ203" s="336" t="s">
        <v>31</v>
      </c>
      <c r="DK203" s="336"/>
      <c r="DL203" s="44">
        <f>SUM(DL147:DL199)</f>
        <v>39968</v>
      </c>
      <c r="DM203" s="113"/>
      <c r="DN203" s="35"/>
      <c r="DO203" s="27"/>
      <c r="DP203" s="46"/>
      <c r="DQ203" s="23" t="s">
        <v>29</v>
      </c>
      <c r="DR203" s="43">
        <f>SUM(DR147:DR199)*100</f>
        <v>58200</v>
      </c>
      <c r="DS203" s="43"/>
      <c r="DT203" s="43"/>
      <c r="DU203" s="112"/>
      <c r="DV203" s="43"/>
      <c r="DW203" s="44"/>
      <c r="DX203" s="336" t="s">
        <v>31</v>
      </c>
      <c r="DY203" s="336"/>
      <c r="DZ203" s="44">
        <f>SUM(DZ147:DZ199)</f>
        <v>12700</v>
      </c>
      <c r="EA203" s="113"/>
      <c r="EB203" s="35"/>
      <c r="EC203" s="27"/>
      <c r="ED203" s="46"/>
      <c r="EE203" s="111" t="s">
        <v>29</v>
      </c>
      <c r="EF203" s="44">
        <f>SUM(EF147:EF199)*100</f>
        <v>63600</v>
      </c>
      <c r="EG203" s="44"/>
      <c r="EH203" s="44"/>
      <c r="EI203" s="23"/>
      <c r="EJ203" s="44"/>
      <c r="EK203" s="44"/>
      <c r="EL203" s="44"/>
      <c r="EM203" s="44"/>
      <c r="EN203" s="44"/>
      <c r="EO203" s="44"/>
      <c r="EP203" s="35"/>
      <c r="EQ203" s="27"/>
      <c r="ER203" s="46"/>
      <c r="ES203" s="23" t="s">
        <v>29</v>
      </c>
      <c r="ET203" s="44">
        <f>SUM(ET147:ET199)*100</f>
        <v>54800</v>
      </c>
      <c r="EU203" s="44"/>
      <c r="EV203" s="44"/>
      <c r="EW203" s="23"/>
      <c r="EX203" s="44"/>
      <c r="EY203" s="44"/>
      <c r="EZ203" s="44"/>
      <c r="FA203" s="44"/>
      <c r="FB203" s="44"/>
      <c r="FC203" s="44"/>
      <c r="FD203" s="35"/>
      <c r="FF203" s="46"/>
      <c r="FG203" s="111" t="s">
        <v>29</v>
      </c>
      <c r="FH203" s="44">
        <f>SUM(FH147:FH199)*100</f>
        <v>122800</v>
      </c>
      <c r="FI203" s="44"/>
      <c r="FJ203" s="44">
        <f>SUM(FJ147:FJ194)</f>
        <v>24</v>
      </c>
      <c r="FK203" s="23" t="s">
        <v>30</v>
      </c>
      <c r="FL203" s="44"/>
      <c r="FM203" s="44"/>
      <c r="FN203" s="44"/>
      <c r="FO203" s="44"/>
      <c r="FP203" s="44"/>
      <c r="FQ203" s="44"/>
      <c r="FR203" s="35"/>
      <c r="FT203" s="46"/>
      <c r="FU203" s="111" t="s">
        <v>29</v>
      </c>
      <c r="FV203" s="44">
        <f>SUM(FV147:FV199)*100</f>
        <v>83100</v>
      </c>
      <c r="FW203" s="44"/>
      <c r="FX203" s="44">
        <f>SUM(FX147:FX194)</f>
        <v>11</v>
      </c>
      <c r="FY203" s="23" t="s">
        <v>30</v>
      </c>
      <c r="FZ203" s="44"/>
      <c r="GA203" s="44"/>
      <c r="GB203" s="44"/>
      <c r="GC203" s="44"/>
      <c r="GD203" s="44"/>
      <c r="GE203" s="44"/>
      <c r="GF203" s="35"/>
      <c r="GH203" s="46"/>
      <c r="GI203" s="111" t="s">
        <v>29</v>
      </c>
      <c r="GJ203" s="44">
        <f>SUM(GJ147:GJ199)*100</f>
        <v>106000</v>
      </c>
      <c r="GK203" s="44"/>
      <c r="GL203" s="44">
        <f>SUM(GL147:GL194)</f>
        <v>60</v>
      </c>
      <c r="GM203" s="23" t="s">
        <v>30</v>
      </c>
      <c r="GN203" s="44"/>
      <c r="GO203" s="44"/>
      <c r="GP203" s="44"/>
      <c r="GQ203" s="44"/>
      <c r="GR203" s="44"/>
      <c r="GS203" s="44"/>
      <c r="GT203" s="35"/>
      <c r="GU203" s="27"/>
      <c r="GV203" s="46"/>
      <c r="GW203" s="111" t="s">
        <v>29</v>
      </c>
      <c r="GX203" s="44">
        <f>SUM(GX147:GX199)*100</f>
        <v>47600</v>
      </c>
      <c r="GY203" s="44"/>
      <c r="GZ203" s="44"/>
      <c r="HA203" s="23"/>
      <c r="HB203" s="44"/>
      <c r="HC203" s="44"/>
      <c r="HD203" s="44"/>
      <c r="HE203" s="44"/>
      <c r="HF203" s="44"/>
      <c r="HG203" s="44"/>
      <c r="HH203" s="35"/>
      <c r="HJ203" s="46"/>
      <c r="HK203" s="111" t="s">
        <v>29</v>
      </c>
      <c r="HL203" s="44">
        <f>SUM(HL147:HL199)*100</f>
        <v>20800</v>
      </c>
      <c r="HM203" s="44"/>
      <c r="HN203" s="44">
        <f>SUM(HN147:HN194)</f>
        <v>34</v>
      </c>
      <c r="HO203" s="23" t="s">
        <v>30</v>
      </c>
      <c r="HP203" s="44"/>
      <c r="HQ203" s="44"/>
      <c r="HR203" s="44"/>
      <c r="HS203" s="44"/>
      <c r="HT203" s="44"/>
      <c r="HU203" s="44"/>
      <c r="HV203" s="35"/>
      <c r="HW203" s="61"/>
      <c r="HX203" s="46"/>
      <c r="HY203" s="23" t="s">
        <v>29</v>
      </c>
      <c r="HZ203" s="43">
        <f>SUM(HZ147:HZ199)*100</f>
        <v>389900</v>
      </c>
      <c r="IA203" s="43"/>
      <c r="IB203" s="43"/>
      <c r="IC203" s="23"/>
      <c r="ID203" s="44"/>
      <c r="IE203" s="44"/>
      <c r="IF203" s="326" t="s">
        <v>31</v>
      </c>
      <c r="IG203" s="326"/>
      <c r="IH203" s="44">
        <f>SUM(IH147:IH199)</f>
        <v>96200</v>
      </c>
      <c r="II203" s="44"/>
      <c r="IJ203" s="35"/>
      <c r="IL203" s="46"/>
      <c r="IM203" s="23" t="s">
        <v>29</v>
      </c>
      <c r="IN203" s="43">
        <f>SUM(IN147:IN199)*100</f>
        <v>115100</v>
      </c>
      <c r="IO203" s="43">
        <v>71</v>
      </c>
      <c r="IP203" s="43"/>
      <c r="IQ203" s="23"/>
      <c r="IR203" s="44"/>
      <c r="IS203" s="44"/>
      <c r="IT203" s="326" t="s">
        <v>31</v>
      </c>
      <c r="IU203" s="326"/>
      <c r="IV203" s="44">
        <f>SUM(IV147:IV199)</f>
        <v>52688</v>
      </c>
      <c r="IW203" s="44"/>
      <c r="IX203" s="35"/>
      <c r="IY203" s="33"/>
      <c r="IZ203" s="46"/>
      <c r="JA203" s="23" t="s">
        <v>29</v>
      </c>
      <c r="JB203" s="43">
        <f>SUM(JB147:JB199)*100</f>
        <v>193600</v>
      </c>
      <c r="JC203" s="43"/>
      <c r="JD203" s="43"/>
      <c r="JE203" s="23"/>
      <c r="JF203" s="44"/>
      <c r="JG203" s="44"/>
      <c r="JH203" s="326" t="s">
        <v>31</v>
      </c>
      <c r="JI203" s="326"/>
      <c r="JJ203" s="44">
        <f>SUM(JJ147:JJ199)</f>
        <v>41500</v>
      </c>
      <c r="JK203" s="44"/>
      <c r="JL203" s="35"/>
      <c r="JM203" s="27"/>
      <c r="JN203" s="46"/>
      <c r="JO203" s="23" t="s">
        <v>29</v>
      </c>
      <c r="JP203" s="43">
        <f>SUM(JP147:JP199)*100</f>
        <v>106600</v>
      </c>
      <c r="JQ203" s="43"/>
      <c r="JR203" s="43"/>
      <c r="JS203" s="23"/>
      <c r="JT203" s="44"/>
      <c r="JU203" s="44"/>
      <c r="JV203" s="326" t="s">
        <v>31</v>
      </c>
      <c r="JW203" s="326"/>
      <c r="JX203" s="44">
        <f>SUM(JX147:JX199)</f>
        <v>22100</v>
      </c>
      <c r="JY203" s="44"/>
      <c r="JZ203" s="35"/>
      <c r="KA203" s="61"/>
      <c r="KB203" s="46"/>
      <c r="KC203" s="23" t="s">
        <v>29</v>
      </c>
      <c r="KD203" s="43">
        <f>SUM(KD147:KD199)*100</f>
        <v>91500</v>
      </c>
      <c r="KE203" s="43"/>
      <c r="KF203" s="43"/>
      <c r="KG203" s="23"/>
      <c r="KH203" s="44"/>
      <c r="KI203" s="44"/>
      <c r="KJ203" s="326" t="s">
        <v>31</v>
      </c>
      <c r="KK203" s="326"/>
      <c r="KL203" s="44">
        <f>SUM(KL147:KL199)</f>
        <v>46700</v>
      </c>
      <c r="KM203" s="44"/>
      <c r="KN203" s="35"/>
      <c r="KO203" s="27"/>
      <c r="KP203" s="46"/>
      <c r="KQ203" s="23" t="s">
        <v>29</v>
      </c>
      <c r="KR203" s="43">
        <f>SUM(KR147:KR199)*100</f>
        <v>100500</v>
      </c>
      <c r="KS203" s="43"/>
      <c r="KT203" s="43"/>
      <c r="KU203" s="23"/>
      <c r="KV203" s="44"/>
      <c r="KW203" s="44"/>
      <c r="KX203" s="326" t="s">
        <v>31</v>
      </c>
      <c r="KY203" s="326"/>
      <c r="KZ203" s="44">
        <f>SUM(KZ147:KZ199)</f>
        <v>18656</v>
      </c>
      <c r="LA203" s="44"/>
      <c r="LB203" s="35"/>
      <c r="LC203" s="27"/>
      <c r="LD203" s="46"/>
      <c r="LE203" s="44"/>
      <c r="LF203" s="44"/>
      <c r="LG203" s="44"/>
      <c r="LH203" s="44"/>
      <c r="LI203" s="44"/>
      <c r="LJ203" s="44"/>
      <c r="LK203" s="44"/>
      <c r="LL203" s="60"/>
      <c r="LM203" s="44"/>
      <c r="LN203" s="44"/>
      <c r="LO203" s="44"/>
      <c r="LP203" s="35"/>
      <c r="LQ203" s="27"/>
      <c r="LR203" s="46"/>
      <c r="LS203" s="111" t="s">
        <v>29</v>
      </c>
      <c r="LT203" s="44">
        <f>SUM(LT147:LT199)*100</f>
        <v>61400</v>
      </c>
      <c r="LU203" s="44"/>
      <c r="LV203" s="44"/>
      <c r="LW203" s="23"/>
      <c r="LX203" s="44"/>
      <c r="LY203" s="44"/>
      <c r="LZ203" s="44"/>
      <c r="MA203" s="44"/>
      <c r="MB203" s="44"/>
      <c r="MC203" s="44"/>
      <c r="MD203" s="35"/>
      <c r="ME203" s="27"/>
      <c r="MF203" s="46"/>
      <c r="MG203" s="111" t="s">
        <v>29</v>
      </c>
      <c r="MH203" s="44">
        <f>SUM(MH147:MH199)*100</f>
        <v>45800</v>
      </c>
      <c r="MI203" s="44"/>
      <c r="MJ203" s="44">
        <f>SUM(MJ147:MJ194)</f>
        <v>11</v>
      </c>
      <c r="MK203" s="23" t="s">
        <v>30</v>
      </c>
      <c r="ML203" s="44"/>
      <c r="MM203" s="44"/>
      <c r="MN203" s="44"/>
      <c r="MO203" s="44"/>
      <c r="MP203" s="44"/>
      <c r="MQ203" s="44"/>
      <c r="MR203" s="35"/>
      <c r="MS203" s="27"/>
      <c r="MT203" s="46"/>
      <c r="MU203" s="111" t="s">
        <v>29</v>
      </c>
      <c r="MV203" s="44">
        <f>SUM(MV147:MV199)*100</f>
        <v>18900</v>
      </c>
      <c r="MW203" s="44"/>
      <c r="MX203" s="44"/>
      <c r="MY203" s="23"/>
      <c r="MZ203" s="44"/>
      <c r="NA203" s="44"/>
      <c r="NB203" s="44"/>
      <c r="NC203" s="44"/>
      <c r="ND203" s="44"/>
      <c r="NE203" s="44"/>
      <c r="NF203" s="35"/>
      <c r="NG203" s="27"/>
      <c r="NH203" s="46"/>
      <c r="NI203" s="111" t="s">
        <v>29</v>
      </c>
      <c r="NJ203" s="44">
        <f>SUM(NJ147:NJ199)*100</f>
        <v>60500</v>
      </c>
      <c r="NK203" s="44"/>
      <c r="NL203" s="44"/>
      <c r="NM203" s="23"/>
      <c r="NN203" s="44"/>
      <c r="NO203" s="44"/>
      <c r="NP203" s="44"/>
      <c r="NQ203" s="44"/>
      <c r="NR203" s="44"/>
      <c r="NS203" s="44"/>
      <c r="NT203" s="35"/>
    </row>
    <row r="204" spans="1:384" x14ac:dyDescent="0.2">
      <c r="A204" s="114">
        <f>DATEDIF(A$229,A$152,"d")</f>
        <v>24</v>
      </c>
      <c r="B204" s="39"/>
      <c r="C204" s="40"/>
      <c r="D204" s="40"/>
      <c r="E204" s="41"/>
      <c r="F204" s="41"/>
      <c r="G204" s="40"/>
      <c r="H204" s="42"/>
      <c r="I204" s="23" t="s">
        <v>32</v>
      </c>
      <c r="J204" s="44">
        <f>J203/A204</f>
        <v>1941.6666666666667</v>
      </c>
      <c r="K204" s="44">
        <f>J204*$A205</f>
        <v>46600</v>
      </c>
      <c r="L204" s="44"/>
      <c r="M204" s="23"/>
      <c r="N204" s="44"/>
      <c r="O204" s="44"/>
      <c r="P204" s="44"/>
      <c r="Q204" s="44"/>
      <c r="R204" s="44"/>
      <c r="S204" s="44"/>
      <c r="T204" s="35"/>
      <c r="U204" s="27"/>
      <c r="V204" s="46"/>
      <c r="W204" s="111" t="s">
        <v>32</v>
      </c>
      <c r="X204" s="44">
        <f>X203/A204</f>
        <v>2800</v>
      </c>
      <c r="Y204" s="44">
        <f>X204*$A205</f>
        <v>67200</v>
      </c>
      <c r="Z204" s="44"/>
      <c r="AA204" s="23"/>
      <c r="AB204" s="44"/>
      <c r="AC204" s="44"/>
      <c r="AD204" s="44"/>
      <c r="AE204" s="44"/>
      <c r="AF204" s="44"/>
      <c r="AG204" s="44"/>
      <c r="AH204" s="35"/>
      <c r="AI204" s="27"/>
      <c r="AJ204" s="46"/>
      <c r="AK204" s="23" t="s">
        <v>32</v>
      </c>
      <c r="AL204" s="44">
        <f>AL203/A204</f>
        <v>5041.666666666667</v>
      </c>
      <c r="AM204" s="44">
        <f>AL204*$A205</f>
        <v>121000</v>
      </c>
      <c r="AN204" s="44"/>
      <c r="AO204" s="23"/>
      <c r="AP204" s="44"/>
      <c r="AQ204" s="44"/>
      <c r="AR204" s="44"/>
      <c r="AS204" s="44"/>
      <c r="AT204" s="44"/>
      <c r="AU204" s="44"/>
      <c r="AV204" s="35"/>
      <c r="AW204" s="27"/>
      <c r="AX204" s="46"/>
      <c r="AY204" s="23" t="s">
        <v>32</v>
      </c>
      <c r="AZ204" s="44">
        <f>AZ203/A204</f>
        <v>40212.5</v>
      </c>
      <c r="BA204" s="44">
        <f>AZ204*$A205</f>
        <v>965100</v>
      </c>
      <c r="BB204" s="44"/>
      <c r="BC204" s="23"/>
      <c r="BD204" s="44"/>
      <c r="BE204" s="44"/>
      <c r="BF204" s="44"/>
      <c r="BG204" s="44"/>
      <c r="BH204" s="44"/>
      <c r="BI204" s="44"/>
      <c r="BJ204" s="35"/>
      <c r="BK204" s="50"/>
      <c r="BL204" s="46"/>
      <c r="BM204" s="23" t="s">
        <v>32</v>
      </c>
      <c r="BN204" s="44">
        <f>BN203/A204</f>
        <v>6050</v>
      </c>
      <c r="BO204" s="44">
        <f>BN204*$A205</f>
        <v>145200</v>
      </c>
      <c r="BP204" s="44"/>
      <c r="BQ204" s="23"/>
      <c r="BR204" s="44"/>
      <c r="BS204" s="44"/>
      <c r="BT204" s="326" t="s">
        <v>33</v>
      </c>
      <c r="BU204" s="326"/>
      <c r="BV204" s="44"/>
      <c r="BW204" s="113">
        <f>BV203/BN203</f>
        <v>1.0261707988980717E-2</v>
      </c>
      <c r="BX204" s="35"/>
      <c r="BY204" s="27"/>
      <c r="BZ204" s="46"/>
      <c r="CA204" s="23" t="s">
        <v>32</v>
      </c>
      <c r="CB204" s="44">
        <f>CB203/A204</f>
        <v>7766.666666666667</v>
      </c>
      <c r="CC204" s="44">
        <f>CB204*$A205</f>
        <v>186400</v>
      </c>
      <c r="CD204" s="44"/>
      <c r="CE204" s="23"/>
      <c r="CF204" s="44"/>
      <c r="CG204" s="44"/>
      <c r="CH204" s="326" t="s">
        <v>33</v>
      </c>
      <c r="CI204" s="326"/>
      <c r="CJ204" s="44"/>
      <c r="CK204" s="113">
        <f>CJ203/CB203</f>
        <v>0.15703862660944207</v>
      </c>
      <c r="CL204" s="35"/>
      <c r="CM204" s="27"/>
      <c r="CN204" s="46"/>
      <c r="CO204" s="23" t="s">
        <v>32</v>
      </c>
      <c r="CP204" s="44">
        <f>CP203/A204</f>
        <v>9312.5</v>
      </c>
      <c r="CQ204" s="44">
        <f>CP204*$A205</f>
        <v>223500</v>
      </c>
      <c r="CR204" s="44"/>
      <c r="CS204" s="23"/>
      <c r="CT204" s="44"/>
      <c r="CU204" s="44"/>
      <c r="CV204" s="326" t="s">
        <v>33</v>
      </c>
      <c r="CW204" s="326"/>
      <c r="CX204" s="44"/>
      <c r="CY204" s="113">
        <f>CX203/CP203</f>
        <v>0.36912751677852351</v>
      </c>
      <c r="CZ204" s="35"/>
      <c r="DA204" s="58"/>
      <c r="DB204" s="46"/>
      <c r="DC204" s="23" t="s">
        <v>32</v>
      </c>
      <c r="DD204" s="44">
        <f>DD203/A204</f>
        <v>3641.6666666666665</v>
      </c>
      <c r="DE204" s="44">
        <f>DD204*$A205</f>
        <v>87400</v>
      </c>
      <c r="DF204" s="44"/>
      <c r="DG204" s="23"/>
      <c r="DH204" s="44"/>
      <c r="DI204" s="44"/>
      <c r="DJ204" s="336" t="s">
        <v>33</v>
      </c>
      <c r="DK204" s="336"/>
      <c r="DL204" s="44"/>
      <c r="DM204" s="113">
        <f>DL203/DD203</f>
        <v>0.45729977116704806</v>
      </c>
      <c r="DN204" s="35"/>
      <c r="DO204" s="27"/>
      <c r="DP204" s="46"/>
      <c r="DQ204" s="23" t="s">
        <v>32</v>
      </c>
      <c r="DR204" s="44">
        <f>DR203/A204</f>
        <v>2425</v>
      </c>
      <c r="DS204" s="44">
        <f>DR204*$A205</f>
        <v>58200</v>
      </c>
      <c r="DT204" s="44"/>
      <c r="DU204" s="23"/>
      <c r="DV204" s="44"/>
      <c r="DW204" s="44"/>
      <c r="DX204" s="336" t="s">
        <v>33</v>
      </c>
      <c r="DY204" s="336"/>
      <c r="DZ204" s="44"/>
      <c r="EA204" s="113">
        <f>DZ203/DR203</f>
        <v>0.21821305841924399</v>
      </c>
      <c r="EB204" s="35"/>
      <c r="EC204" s="27"/>
      <c r="ED204" s="46"/>
      <c r="EE204" s="111" t="s">
        <v>32</v>
      </c>
      <c r="EF204" s="44">
        <f>EF203/A204</f>
        <v>2650</v>
      </c>
      <c r="EG204" s="44">
        <f>EF204*$A205</f>
        <v>63600</v>
      </c>
      <c r="EH204" s="44"/>
      <c r="EI204" s="23"/>
      <c r="EJ204" s="44"/>
      <c r="EK204" s="44"/>
      <c r="EL204" s="44"/>
      <c r="EM204" s="44"/>
      <c r="EN204" s="44"/>
      <c r="EO204" s="44"/>
      <c r="EP204" s="35"/>
      <c r="EQ204" s="27"/>
      <c r="ER204" s="46"/>
      <c r="ES204" s="23" t="s">
        <v>32</v>
      </c>
      <c r="ET204" s="44">
        <f>ET203/A204</f>
        <v>2283.3333333333335</v>
      </c>
      <c r="EU204" s="44">
        <f>ET204*$A205</f>
        <v>54800</v>
      </c>
      <c r="EV204" s="44"/>
      <c r="EW204" s="23"/>
      <c r="EX204" s="44"/>
      <c r="EY204" s="44"/>
      <c r="EZ204" s="44"/>
      <c r="FA204" s="44"/>
      <c r="FB204" s="44"/>
      <c r="FC204" s="44"/>
      <c r="FD204" s="35"/>
      <c r="FF204" s="46"/>
      <c r="FG204" s="111" t="s">
        <v>32</v>
      </c>
      <c r="FH204" s="44">
        <f>FH203/A204</f>
        <v>5116.666666666667</v>
      </c>
      <c r="FI204" s="44">
        <f>FH204*$A205</f>
        <v>122800</v>
      </c>
      <c r="FJ204" s="44"/>
      <c r="FK204" s="23"/>
      <c r="FL204" s="44"/>
      <c r="FM204" s="44"/>
      <c r="FN204" s="44"/>
      <c r="FO204" s="44"/>
      <c r="FP204" s="44"/>
      <c r="FQ204" s="44"/>
      <c r="FR204" s="35"/>
      <c r="FT204" s="46"/>
      <c r="FU204" s="111" t="s">
        <v>32</v>
      </c>
      <c r="FV204" s="44">
        <f>FV203/A204</f>
        <v>3462.5</v>
      </c>
      <c r="FW204" s="44">
        <f>FV204*$A205</f>
        <v>83100</v>
      </c>
      <c r="FX204" s="44"/>
      <c r="FY204" s="23"/>
      <c r="FZ204" s="44"/>
      <c r="GA204" s="44"/>
      <c r="GB204" s="44"/>
      <c r="GC204" s="44"/>
      <c r="GD204" s="44"/>
      <c r="GE204" s="44"/>
      <c r="GF204" s="35"/>
      <c r="GH204" s="46"/>
      <c r="GI204" s="111" t="s">
        <v>32</v>
      </c>
      <c r="GJ204" s="44">
        <f>GJ203/A204</f>
        <v>4416.666666666667</v>
      </c>
      <c r="GK204" s="44">
        <f>GJ204*$A205</f>
        <v>106000</v>
      </c>
      <c r="GL204" s="44"/>
      <c r="GM204" s="23"/>
      <c r="GN204" s="44"/>
      <c r="GO204" s="44"/>
      <c r="GP204" s="44"/>
      <c r="GQ204" s="44"/>
      <c r="GR204" s="44"/>
      <c r="GS204" s="44"/>
      <c r="GT204" s="35"/>
      <c r="GU204" s="27"/>
      <c r="GV204" s="46"/>
      <c r="GW204" s="111" t="s">
        <v>32</v>
      </c>
      <c r="GX204" s="44">
        <f>GX203/A204</f>
        <v>1983.3333333333333</v>
      </c>
      <c r="GY204" s="44">
        <f>GX204*$A205</f>
        <v>47600</v>
      </c>
      <c r="GZ204" s="44"/>
      <c r="HA204" s="23"/>
      <c r="HB204" s="44"/>
      <c r="HC204" s="44"/>
      <c r="HD204" s="44"/>
      <c r="HE204" s="44"/>
      <c r="HF204" s="44"/>
      <c r="HG204" s="44"/>
      <c r="HH204" s="35"/>
      <c r="HJ204" s="46"/>
      <c r="HK204" s="111" t="s">
        <v>32</v>
      </c>
      <c r="HL204" s="44">
        <f>HL203/A204</f>
        <v>866.66666666666663</v>
      </c>
      <c r="HM204" s="44">
        <f>HL204*$A205</f>
        <v>20800</v>
      </c>
      <c r="HN204" s="44"/>
      <c r="HO204" s="23"/>
      <c r="HP204" s="44"/>
      <c r="HQ204" s="44"/>
      <c r="HR204" s="44"/>
      <c r="HS204" s="44"/>
      <c r="HT204" s="44"/>
      <c r="HU204" s="44"/>
      <c r="HV204" s="35"/>
      <c r="HW204" s="61"/>
      <c r="HX204" s="46"/>
      <c r="HY204" s="23" t="s">
        <v>32</v>
      </c>
      <c r="HZ204" s="44">
        <f>HZ203/A204</f>
        <v>16245.833333333334</v>
      </c>
      <c r="IA204" s="44">
        <f>HZ204*$A205</f>
        <v>389900</v>
      </c>
      <c r="IB204" s="44"/>
      <c r="IC204" s="23"/>
      <c r="ID204" s="44"/>
      <c r="IE204" s="44"/>
      <c r="IF204" s="326" t="s">
        <v>33</v>
      </c>
      <c r="IG204" s="326"/>
      <c r="IH204" s="44"/>
      <c r="II204" s="113">
        <f>IH203/HZ203</f>
        <v>0.24672993075147473</v>
      </c>
      <c r="IJ204" s="35"/>
      <c r="IL204" s="46"/>
      <c r="IM204" s="23" t="s">
        <v>32</v>
      </c>
      <c r="IN204" s="44">
        <f>IN203/A204</f>
        <v>4795.833333333333</v>
      </c>
      <c r="IO204" s="44">
        <f>IN204*$A205</f>
        <v>115100</v>
      </c>
      <c r="IP204" s="44"/>
      <c r="IQ204" s="23"/>
      <c r="IR204" s="44"/>
      <c r="IS204" s="44"/>
      <c r="IT204" s="326" t="s">
        <v>33</v>
      </c>
      <c r="IU204" s="326"/>
      <c r="IV204" s="44"/>
      <c r="IW204" s="113">
        <f>IV203/IN203</f>
        <v>0.45775847089487404</v>
      </c>
      <c r="IX204" s="35"/>
      <c r="IY204" s="33"/>
      <c r="IZ204" s="46"/>
      <c r="JA204" s="23" t="s">
        <v>32</v>
      </c>
      <c r="JB204" s="44">
        <f>JB203/A204</f>
        <v>8066.666666666667</v>
      </c>
      <c r="JC204" s="44">
        <f>JB204*$A205</f>
        <v>193600</v>
      </c>
      <c r="JD204" s="44"/>
      <c r="JE204" s="23"/>
      <c r="JF204" s="44"/>
      <c r="JG204" s="44"/>
      <c r="JH204" s="326" t="s">
        <v>33</v>
      </c>
      <c r="JI204" s="326"/>
      <c r="JJ204" s="44"/>
      <c r="JK204" s="113">
        <f>JJ203/JB203</f>
        <v>0.2143595041322314</v>
      </c>
      <c r="JL204" s="35"/>
      <c r="JM204" s="27"/>
      <c r="JN204" s="46"/>
      <c r="JO204" s="23" t="s">
        <v>32</v>
      </c>
      <c r="JP204" s="44">
        <f>JP203/A204</f>
        <v>4441.666666666667</v>
      </c>
      <c r="JQ204" s="44">
        <f>JP204*$A205</f>
        <v>106600</v>
      </c>
      <c r="JR204" s="44"/>
      <c r="JS204" s="23"/>
      <c r="JT204" s="44"/>
      <c r="JU204" s="44"/>
      <c r="JV204" s="326" t="s">
        <v>33</v>
      </c>
      <c r="JW204" s="326"/>
      <c r="JX204" s="44"/>
      <c r="JY204" s="113">
        <f>JX203/JP203</f>
        <v>0.2073170731707317</v>
      </c>
      <c r="JZ204" s="35"/>
      <c r="KA204" s="61"/>
      <c r="KB204" s="46"/>
      <c r="KC204" s="23" t="s">
        <v>32</v>
      </c>
      <c r="KD204" s="44">
        <f>KD203/A204</f>
        <v>3812.5</v>
      </c>
      <c r="KE204" s="44">
        <f>KD204*$A205</f>
        <v>91500</v>
      </c>
      <c r="KF204" s="44"/>
      <c r="KG204" s="23"/>
      <c r="KH204" s="44"/>
      <c r="KI204" s="44"/>
      <c r="KJ204" s="326" t="s">
        <v>33</v>
      </c>
      <c r="KK204" s="326"/>
      <c r="KL204" s="44"/>
      <c r="KM204" s="113">
        <f>KL203/KD203</f>
        <v>0.51038251366120213</v>
      </c>
      <c r="KN204" s="35"/>
      <c r="KO204" s="27"/>
      <c r="KP204" s="46"/>
      <c r="KQ204" s="23" t="s">
        <v>32</v>
      </c>
      <c r="KR204" s="44">
        <f>KR203/A204</f>
        <v>4187.5</v>
      </c>
      <c r="KS204" s="44">
        <f>KR204*$A205</f>
        <v>100500</v>
      </c>
      <c r="KT204" s="44"/>
      <c r="KU204" s="23"/>
      <c r="KV204" s="44"/>
      <c r="KW204" s="44"/>
      <c r="KX204" s="326" t="s">
        <v>33</v>
      </c>
      <c r="KY204" s="326"/>
      <c r="KZ204" s="44"/>
      <c r="LA204" s="113">
        <f>KZ203/KR203</f>
        <v>0.18563184079601991</v>
      </c>
      <c r="LB204" s="35"/>
      <c r="LC204" s="27"/>
      <c r="LD204" s="46"/>
      <c r="LE204" s="23" t="s">
        <v>29</v>
      </c>
      <c r="LF204" s="44">
        <f>SUM(LF147:LF203)*100</f>
        <v>640600</v>
      </c>
      <c r="LG204" s="44"/>
      <c r="LH204" s="44"/>
      <c r="LI204" s="23"/>
      <c r="LJ204" s="44"/>
      <c r="LK204" s="44"/>
      <c r="LL204" s="60"/>
      <c r="LM204" s="23" t="s">
        <v>34</v>
      </c>
      <c r="LN204" s="115">
        <f>SUM(LN147:LN203)</f>
        <v>2000</v>
      </c>
      <c r="LO204" s="113">
        <f>LN204/LF204</f>
        <v>3.1220730565095223E-3</v>
      </c>
      <c r="LP204" s="35"/>
      <c r="LQ204" s="27"/>
      <c r="LR204" s="46"/>
      <c r="LS204" s="111" t="s">
        <v>32</v>
      </c>
      <c r="LT204" s="44">
        <f>LT203/A204</f>
        <v>2558.3333333333335</v>
      </c>
      <c r="LU204" s="44">
        <f>LT204*$A205</f>
        <v>61400</v>
      </c>
      <c r="LV204" s="44"/>
      <c r="LW204" s="23"/>
      <c r="LX204" s="44"/>
      <c r="LY204" s="44"/>
      <c r="LZ204" s="44"/>
      <c r="MA204" s="44"/>
      <c r="MB204" s="44"/>
      <c r="MC204" s="44"/>
      <c r="MD204" s="35"/>
      <c r="ME204" s="27"/>
      <c r="MF204" s="46"/>
      <c r="MG204" s="111" t="s">
        <v>32</v>
      </c>
      <c r="MH204" s="44">
        <f>MH203/A204</f>
        <v>1908.3333333333333</v>
      </c>
      <c r="MI204" s="44">
        <f>MH204*$A205</f>
        <v>45800</v>
      </c>
      <c r="MJ204" s="44"/>
      <c r="MK204" s="23"/>
      <c r="ML204" s="44"/>
      <c r="MM204" s="44"/>
      <c r="MN204" s="44"/>
      <c r="MO204" s="44"/>
      <c r="MP204" s="44"/>
      <c r="MQ204" s="44"/>
      <c r="MR204" s="35"/>
      <c r="MS204" s="27"/>
      <c r="MT204" s="46"/>
      <c r="MU204" s="111" t="s">
        <v>32</v>
      </c>
      <c r="MV204" s="44">
        <f>MV203/A204</f>
        <v>787.5</v>
      </c>
      <c r="MW204" s="44">
        <f>MV204*$A205</f>
        <v>18900</v>
      </c>
      <c r="MX204" s="44"/>
      <c r="MY204" s="23"/>
      <c r="MZ204" s="44"/>
      <c r="NA204" s="44"/>
      <c r="NB204" s="44"/>
      <c r="NC204" s="44"/>
      <c r="ND204" s="44"/>
      <c r="NE204" s="44"/>
      <c r="NF204" s="35"/>
      <c r="NG204" s="27"/>
      <c r="NH204" s="46"/>
      <c r="NI204" s="111" t="s">
        <v>32</v>
      </c>
      <c r="NJ204" s="44">
        <f>NJ203/A204</f>
        <v>2520.8333333333335</v>
      </c>
      <c r="NK204" s="44">
        <f>NJ204*$A205</f>
        <v>60500</v>
      </c>
      <c r="NL204" s="44"/>
      <c r="NM204" s="23"/>
      <c r="NN204" s="44"/>
      <c r="NO204" s="44"/>
      <c r="NP204" s="44"/>
      <c r="NQ204" s="44"/>
      <c r="NR204" s="44"/>
      <c r="NS204" s="44"/>
      <c r="NT204" s="35"/>
    </row>
    <row r="205" spans="1:384" x14ac:dyDescent="0.2">
      <c r="A205" s="116">
        <v>24</v>
      </c>
      <c r="B205" s="39"/>
      <c r="C205" s="40"/>
      <c r="D205" s="40"/>
      <c r="E205" s="41"/>
      <c r="F205" s="41"/>
      <c r="G205" s="40"/>
      <c r="H205" s="42"/>
      <c r="I205" s="23" t="s">
        <v>35</v>
      </c>
      <c r="J205" s="44">
        <f>J203*K213</f>
        <v>27960</v>
      </c>
      <c r="K205" s="44"/>
      <c r="L205" s="44"/>
      <c r="M205" s="23" t="s">
        <v>34</v>
      </c>
      <c r="N205" s="44">
        <f>SUM(R147:R199)</f>
        <v>9405</v>
      </c>
      <c r="O205" s="113">
        <f>N205/J203</f>
        <v>0.20182403433476395</v>
      </c>
      <c r="P205" s="113"/>
      <c r="Q205" s="44"/>
      <c r="R205" s="44"/>
      <c r="S205" s="44"/>
      <c r="T205" s="35"/>
      <c r="U205" s="27"/>
      <c r="V205" s="46"/>
      <c r="W205" s="111" t="s">
        <v>35</v>
      </c>
      <c r="X205" s="44">
        <f>X203*K213</f>
        <v>40320</v>
      </c>
      <c r="Y205" s="44"/>
      <c r="Z205" s="44"/>
      <c r="AA205" s="23" t="s">
        <v>34</v>
      </c>
      <c r="AB205" s="44">
        <f>SUM(AF147:AF199)</f>
        <v>30780</v>
      </c>
      <c r="AC205" s="113">
        <f>AB205/X203</f>
        <v>0.45803571428571427</v>
      </c>
      <c r="AD205" s="113"/>
      <c r="AE205" s="44"/>
      <c r="AF205" s="44"/>
      <c r="AG205" s="44"/>
      <c r="AH205" s="35"/>
      <c r="AI205" s="27"/>
      <c r="AJ205" s="46"/>
      <c r="AK205" s="23" t="s">
        <v>35</v>
      </c>
      <c r="AL205" s="44">
        <f>AL203*K213</f>
        <v>72600</v>
      </c>
      <c r="AM205" s="44"/>
      <c r="AN205" s="44"/>
      <c r="AO205" s="23" t="s">
        <v>34</v>
      </c>
      <c r="AP205" s="44">
        <f>SUM(AT146:AT198)</f>
        <v>15840</v>
      </c>
      <c r="AQ205" s="113">
        <f>AP205/AL203</f>
        <v>0.13090909090909092</v>
      </c>
      <c r="AR205" s="113"/>
      <c r="AS205" s="44"/>
      <c r="AT205" s="44"/>
      <c r="AU205" s="44"/>
      <c r="AV205" s="35"/>
      <c r="AW205" s="27"/>
      <c r="AX205" s="46"/>
      <c r="AY205" s="23"/>
      <c r="AZ205" s="44"/>
      <c r="BA205" s="44"/>
      <c r="BB205" s="44"/>
      <c r="BC205" s="23" t="s">
        <v>34</v>
      </c>
      <c r="BD205" s="44">
        <f>SUM(BH147:BH199)</f>
        <v>115500</v>
      </c>
      <c r="BE205" s="113">
        <f>BD205/AZ203</f>
        <v>0.1196767174386074</v>
      </c>
      <c r="BF205" s="113"/>
      <c r="BG205" s="44"/>
      <c r="BH205" s="44"/>
      <c r="BI205" s="44"/>
      <c r="BJ205" s="35"/>
      <c r="BK205" s="50"/>
      <c r="BL205" s="46"/>
      <c r="BM205" s="23" t="s">
        <v>35</v>
      </c>
      <c r="BN205" s="44">
        <f>BN203*K213</f>
        <v>87120</v>
      </c>
      <c r="BO205" s="44"/>
      <c r="BP205" s="44"/>
      <c r="BQ205" s="23"/>
      <c r="BR205" s="44"/>
      <c r="BS205" s="44"/>
      <c r="BT205" s="326" t="s">
        <v>36</v>
      </c>
      <c r="BU205" s="326"/>
      <c r="BV205" s="44">
        <f>BN205-BV203</f>
        <v>85630</v>
      </c>
      <c r="BW205" s="113">
        <f>BV205/BN203</f>
        <v>0.58973829201101924</v>
      </c>
      <c r="BX205" s="35"/>
      <c r="BY205" s="27"/>
      <c r="BZ205" s="46"/>
      <c r="CA205" s="23" t="s">
        <v>35</v>
      </c>
      <c r="CB205" s="44">
        <f>CB203*K213</f>
        <v>111840</v>
      </c>
      <c r="CC205" s="44"/>
      <c r="CD205" s="44"/>
      <c r="CE205" s="23"/>
      <c r="CF205" s="44"/>
      <c r="CG205" s="44"/>
      <c r="CH205" s="326" t="s">
        <v>36</v>
      </c>
      <c r="CI205" s="326"/>
      <c r="CJ205" s="44">
        <f>CB205-CJ203</f>
        <v>82568</v>
      </c>
      <c r="CK205" s="113">
        <f>CJ205/CB203</f>
        <v>0.44296137339055797</v>
      </c>
      <c r="CL205" s="35"/>
      <c r="CM205" s="27"/>
      <c r="CN205" s="46"/>
      <c r="CO205" s="23" t="s">
        <v>35</v>
      </c>
      <c r="CP205" s="44">
        <f>CP203*K213</f>
        <v>134100</v>
      </c>
      <c r="CQ205" s="44"/>
      <c r="CR205" s="44"/>
      <c r="CS205" s="23"/>
      <c r="CT205" s="44"/>
      <c r="CU205" s="44"/>
      <c r="CV205" s="326" t="s">
        <v>36</v>
      </c>
      <c r="CW205" s="326"/>
      <c r="CX205" s="44">
        <f>CP205-CX203</f>
        <v>51600</v>
      </c>
      <c r="CY205" s="113">
        <f>CX205/CP203</f>
        <v>0.23087248322147652</v>
      </c>
      <c r="CZ205" s="35"/>
      <c r="DA205" s="58"/>
      <c r="DB205" s="46"/>
      <c r="DC205" s="23" t="s">
        <v>35</v>
      </c>
      <c r="DD205" s="44">
        <f>DD203*K213</f>
        <v>52440</v>
      </c>
      <c r="DE205" s="44"/>
      <c r="DF205" s="44"/>
      <c r="DG205" s="23"/>
      <c r="DH205" s="44"/>
      <c r="DI205" s="44"/>
      <c r="DJ205" s="336" t="s">
        <v>36</v>
      </c>
      <c r="DK205" s="336"/>
      <c r="DL205" s="44">
        <f>DD205-DL203</f>
        <v>12472</v>
      </c>
      <c r="DM205" s="113">
        <f>DL205/DD203</f>
        <v>0.14270022883295194</v>
      </c>
      <c r="DN205" s="35"/>
      <c r="DO205" s="27"/>
      <c r="DP205" s="46"/>
      <c r="DQ205" s="23" t="s">
        <v>35</v>
      </c>
      <c r="DR205" s="44">
        <f>DR203*K213</f>
        <v>34920</v>
      </c>
      <c r="DS205" s="44"/>
      <c r="DT205" s="44"/>
      <c r="DU205" s="23"/>
      <c r="DV205" s="44"/>
      <c r="DW205" s="44"/>
      <c r="DX205" s="336" t="s">
        <v>36</v>
      </c>
      <c r="DY205" s="336"/>
      <c r="DZ205" s="44">
        <f>DR205-DZ203</f>
        <v>22220</v>
      </c>
      <c r="EA205" s="113">
        <f>DZ205/DR203</f>
        <v>0.38178694158075599</v>
      </c>
      <c r="EB205" s="35"/>
      <c r="EC205" s="27"/>
      <c r="ED205" s="46"/>
      <c r="EE205" s="111" t="s">
        <v>35</v>
      </c>
      <c r="EF205" s="44">
        <f>EF203*K213</f>
        <v>38160</v>
      </c>
      <c r="EG205" s="44"/>
      <c r="EH205" s="44"/>
      <c r="EI205" s="23" t="s">
        <v>34</v>
      </c>
      <c r="EJ205" s="44">
        <f>SUM(EN147:EN199)</f>
        <v>6435</v>
      </c>
      <c r="EK205" s="113">
        <f>EJ205/EF203</f>
        <v>0.10117924528301887</v>
      </c>
      <c r="EL205" s="113"/>
      <c r="EM205" s="44"/>
      <c r="EN205" s="44"/>
      <c r="EO205" s="44"/>
      <c r="EP205" s="35"/>
      <c r="EQ205" s="27"/>
      <c r="ER205" s="46"/>
      <c r="ES205" s="23" t="s">
        <v>35</v>
      </c>
      <c r="ET205" s="44">
        <f>ET203*$K213</f>
        <v>32880</v>
      </c>
      <c r="EU205" s="44"/>
      <c r="EV205" s="44"/>
      <c r="EW205" s="23" t="s">
        <v>34</v>
      </c>
      <c r="EX205" s="44">
        <f>SUM(FB147:FB198)</f>
        <v>13794</v>
      </c>
      <c r="EY205" s="113">
        <f>EX205/ET203</f>
        <v>0.25171532846715328</v>
      </c>
      <c r="EZ205" s="113"/>
      <c r="FA205" s="44"/>
      <c r="FB205" s="44"/>
      <c r="FC205" s="44"/>
      <c r="FD205" s="35"/>
      <c r="FF205" s="46"/>
      <c r="FG205" s="111" t="s">
        <v>35</v>
      </c>
      <c r="FH205" s="44">
        <f>FH203*$K213</f>
        <v>73680</v>
      </c>
      <c r="FI205" s="44"/>
      <c r="FJ205" s="44"/>
      <c r="FK205" s="23" t="s">
        <v>34</v>
      </c>
      <c r="FL205" s="44">
        <f>SUM(FP147:FP199)</f>
        <v>25245</v>
      </c>
      <c r="FM205" s="113">
        <f>FL205/FH203</f>
        <v>0.20557817589576546</v>
      </c>
      <c r="FN205" s="113"/>
      <c r="FO205" s="44"/>
      <c r="FP205" s="44"/>
      <c r="FQ205" s="44"/>
      <c r="FR205" s="35"/>
      <c r="FT205" s="46"/>
      <c r="FU205" s="111" t="s">
        <v>35</v>
      </c>
      <c r="FV205" s="44">
        <f>FV203*$K213</f>
        <v>49860</v>
      </c>
      <c r="FW205" s="44"/>
      <c r="FX205" s="44"/>
      <c r="FY205" s="23" t="s">
        <v>34</v>
      </c>
      <c r="FZ205" s="44">
        <f>SUM(GD147:GD199)</f>
        <v>8400</v>
      </c>
      <c r="GA205" s="113">
        <f>FZ205/FV203</f>
        <v>0.10108303249097472</v>
      </c>
      <c r="GB205" s="113"/>
      <c r="GC205" s="44"/>
      <c r="GD205" s="44"/>
      <c r="GE205" s="44"/>
      <c r="GF205" s="35"/>
      <c r="GH205" s="46"/>
      <c r="GI205" s="111" t="s">
        <v>35</v>
      </c>
      <c r="GJ205" s="44">
        <f>GJ203*$K213</f>
        <v>63600</v>
      </c>
      <c r="GK205" s="44"/>
      <c r="GL205" s="44"/>
      <c r="GM205" s="23" t="s">
        <v>34</v>
      </c>
      <c r="GN205" s="44">
        <f>SUM(GR147:GR199)</f>
        <v>48480</v>
      </c>
      <c r="GO205" s="113">
        <f>GN205/GJ203</f>
        <v>0.45735849056603772</v>
      </c>
      <c r="GP205" s="113"/>
      <c r="GQ205" s="44"/>
      <c r="GR205" s="44"/>
      <c r="GS205" s="44"/>
      <c r="GT205" s="35"/>
      <c r="GU205" s="27"/>
      <c r="GV205" s="46"/>
      <c r="GW205" s="111" t="s">
        <v>35</v>
      </c>
      <c r="GX205" s="44">
        <f>GX203*BB213</f>
        <v>0</v>
      </c>
      <c r="GY205" s="44"/>
      <c r="GZ205" s="44"/>
      <c r="HA205" s="23" t="s">
        <v>34</v>
      </c>
      <c r="HB205" s="44">
        <f>SUM(HF147:HF199)</f>
        <v>10000</v>
      </c>
      <c r="HC205" s="113">
        <f>HB205/GX203</f>
        <v>0.21008403361344538</v>
      </c>
      <c r="HD205" s="113"/>
      <c r="HE205" s="44"/>
      <c r="HF205" s="44"/>
      <c r="HG205" s="44"/>
      <c r="HH205" s="35"/>
      <c r="HJ205" s="46"/>
      <c r="HK205" s="111" t="s">
        <v>35</v>
      </c>
      <c r="HL205" s="44">
        <f>HL203*$K213</f>
        <v>12480</v>
      </c>
      <c r="HM205" s="44"/>
      <c r="HN205" s="44"/>
      <c r="HO205" s="23" t="s">
        <v>34</v>
      </c>
      <c r="HP205" s="44">
        <f>SUM(HT147:HT199)</f>
        <v>15120</v>
      </c>
      <c r="HQ205" s="113">
        <f>HP205/HL203</f>
        <v>0.72692307692307689</v>
      </c>
      <c r="HR205" s="113"/>
      <c r="HS205" s="44"/>
      <c r="HT205" s="44"/>
      <c r="HU205" s="44"/>
      <c r="HV205" s="35"/>
      <c r="HW205" s="61"/>
      <c r="HX205" s="46"/>
      <c r="HY205" s="23" t="s">
        <v>35</v>
      </c>
      <c r="HZ205" s="44">
        <f>HZ203*$K213</f>
        <v>233940</v>
      </c>
      <c r="IA205" s="44"/>
      <c r="IB205" s="44"/>
      <c r="IC205" s="23"/>
      <c r="ID205" s="44"/>
      <c r="IE205" s="44"/>
      <c r="IF205" s="326" t="s">
        <v>36</v>
      </c>
      <c r="IG205" s="326"/>
      <c r="IH205" s="44">
        <f>HZ205-IH203</f>
        <v>137740</v>
      </c>
      <c r="II205" s="113">
        <f>IH205/HZ203</f>
        <v>0.35327006924852528</v>
      </c>
      <c r="IJ205" s="35"/>
      <c r="IL205" s="46"/>
      <c r="IM205" s="23" t="s">
        <v>35</v>
      </c>
      <c r="IN205" s="44">
        <f>IN203*$K213</f>
        <v>69060</v>
      </c>
      <c r="IO205" s="44"/>
      <c r="IP205" s="44"/>
      <c r="IQ205" s="23"/>
      <c r="IR205" s="44"/>
      <c r="IS205" s="44"/>
      <c r="IT205" s="326" t="s">
        <v>36</v>
      </c>
      <c r="IU205" s="326"/>
      <c r="IV205" s="44">
        <f>IN205-IV203</f>
        <v>16372</v>
      </c>
      <c r="IW205" s="113">
        <f>IV205/IN203</f>
        <v>0.14224152910512597</v>
      </c>
      <c r="IX205" s="35"/>
      <c r="IY205" s="33"/>
      <c r="IZ205" s="46"/>
      <c r="JA205" s="23" t="s">
        <v>35</v>
      </c>
      <c r="JB205" s="44">
        <f>JB203*$K213</f>
        <v>116160</v>
      </c>
      <c r="JC205" s="44"/>
      <c r="JD205" s="44"/>
      <c r="JE205" s="23"/>
      <c r="JF205" s="44"/>
      <c r="JG205" s="44"/>
      <c r="JH205" s="326" t="s">
        <v>36</v>
      </c>
      <c r="JI205" s="326"/>
      <c r="JJ205" s="44">
        <f>JB205-JJ203</f>
        <v>74660</v>
      </c>
      <c r="JK205" s="113">
        <f>JJ205/JB203</f>
        <v>0.38564049586776861</v>
      </c>
      <c r="JL205" s="35"/>
      <c r="JM205" s="27"/>
      <c r="JN205" s="46"/>
      <c r="JO205" s="23" t="s">
        <v>35</v>
      </c>
      <c r="JP205" s="44">
        <f>JP203*$K213</f>
        <v>63960</v>
      </c>
      <c r="JQ205" s="44"/>
      <c r="JR205" s="44"/>
      <c r="JS205" s="23"/>
      <c r="JT205" s="44"/>
      <c r="JU205" s="44"/>
      <c r="JV205" s="326" t="s">
        <v>36</v>
      </c>
      <c r="JW205" s="326"/>
      <c r="JX205" s="44">
        <f>JP205-JX203</f>
        <v>41860</v>
      </c>
      <c r="JY205" s="113">
        <f>JX205/JP203</f>
        <v>0.39268292682926831</v>
      </c>
      <c r="JZ205" s="35"/>
      <c r="KA205" s="61"/>
      <c r="KB205" s="46"/>
      <c r="KC205" s="23" t="s">
        <v>35</v>
      </c>
      <c r="KD205" s="44">
        <f>KD203*$K213</f>
        <v>54900</v>
      </c>
      <c r="KE205" s="44"/>
      <c r="KF205" s="44"/>
      <c r="KG205" s="23"/>
      <c r="KH205" s="44"/>
      <c r="KI205" s="44"/>
      <c r="KJ205" s="326" t="s">
        <v>36</v>
      </c>
      <c r="KK205" s="326"/>
      <c r="KL205" s="44">
        <f>KD205-KL203</f>
        <v>8200</v>
      </c>
      <c r="KM205" s="113">
        <f>KL205/KD203</f>
        <v>8.9617486338797819E-2</v>
      </c>
      <c r="KN205" s="35"/>
      <c r="KO205" s="27"/>
      <c r="KP205" s="46"/>
      <c r="KQ205" s="23" t="s">
        <v>35</v>
      </c>
      <c r="KR205" s="44">
        <f>KR203*$K213</f>
        <v>60300</v>
      </c>
      <c r="KS205" s="44"/>
      <c r="KT205" s="44"/>
      <c r="KU205" s="23"/>
      <c r="KV205" s="44"/>
      <c r="KW205" s="44"/>
      <c r="KX205" s="326" t="s">
        <v>36</v>
      </c>
      <c r="KY205" s="326"/>
      <c r="KZ205" s="44">
        <f>KR205-KZ203</f>
        <v>41644</v>
      </c>
      <c r="LA205" s="113">
        <f>KZ205/KR203</f>
        <v>0.41436815920398012</v>
      </c>
      <c r="LB205" s="35"/>
      <c r="LC205" s="27"/>
      <c r="LD205" s="46"/>
      <c r="LE205" s="23" t="s">
        <v>32</v>
      </c>
      <c r="LF205" s="44">
        <f>LF204/A204</f>
        <v>26691.666666666668</v>
      </c>
      <c r="LG205" s="44">
        <f>LF205*$A205</f>
        <v>640600</v>
      </c>
      <c r="LH205" s="44"/>
      <c r="LI205" s="23"/>
      <c r="LJ205" s="44"/>
      <c r="LK205" s="44"/>
      <c r="LL205" s="60"/>
      <c r="LM205" s="23" t="s">
        <v>36</v>
      </c>
      <c r="LN205" s="44">
        <f>LF206-LN204</f>
        <v>382360</v>
      </c>
      <c r="LO205" s="113">
        <f>LN205/LF204</f>
        <v>0.59687792694349051</v>
      </c>
      <c r="LP205" s="35"/>
      <c r="LQ205" s="27"/>
      <c r="LR205" s="46"/>
      <c r="LS205" s="111" t="s">
        <v>35</v>
      </c>
      <c r="LT205" s="44">
        <f>LT203*K213</f>
        <v>36840</v>
      </c>
      <c r="LU205" s="44"/>
      <c r="LV205" s="44"/>
      <c r="LW205" s="23" t="s">
        <v>34</v>
      </c>
      <c r="LX205" s="44">
        <f>SUM(MB147:MB199)</f>
        <v>22000</v>
      </c>
      <c r="LY205" s="113">
        <f>LX205/LT203</f>
        <v>0.35830618892508143</v>
      </c>
      <c r="LZ205" s="113"/>
      <c r="MA205" s="44"/>
      <c r="MB205" s="44"/>
      <c r="MC205" s="44"/>
      <c r="MD205" s="35"/>
      <c r="ME205" s="27"/>
      <c r="MF205" s="46"/>
      <c r="MG205" s="111" t="s">
        <v>35</v>
      </c>
      <c r="MH205" s="44">
        <f>MH203*$K213</f>
        <v>27480</v>
      </c>
      <c r="MI205" s="44"/>
      <c r="MJ205" s="44"/>
      <c r="MK205" s="23" t="s">
        <v>34</v>
      </c>
      <c r="ML205" s="44">
        <f>SUM(MP147:MP199)</f>
        <v>12100</v>
      </c>
      <c r="MM205" s="113">
        <f>ML205/MH203</f>
        <v>0.26419213973799127</v>
      </c>
      <c r="MN205" s="113"/>
      <c r="MO205" s="44"/>
      <c r="MP205" s="44"/>
      <c r="MQ205" s="44"/>
      <c r="MR205" s="35"/>
      <c r="MS205" s="27"/>
      <c r="MT205" s="46"/>
      <c r="MU205" s="111" t="s">
        <v>35</v>
      </c>
      <c r="MV205" s="44">
        <f>MV203*$K213</f>
        <v>11340</v>
      </c>
      <c r="MW205" s="44"/>
      <c r="MX205" s="44"/>
      <c r="MY205" s="23" t="s">
        <v>34</v>
      </c>
      <c r="MZ205" s="44">
        <f>SUM(ND147:ND199)</f>
        <v>25360</v>
      </c>
      <c r="NA205" s="113">
        <f>MZ205/MV203</f>
        <v>1.3417989417989418</v>
      </c>
      <c r="NB205" s="113"/>
      <c r="NC205" s="44"/>
      <c r="ND205" s="44"/>
      <c r="NE205" s="44"/>
      <c r="NF205" s="35"/>
      <c r="NG205" s="27"/>
      <c r="NH205" s="46"/>
      <c r="NI205" s="111" t="s">
        <v>35</v>
      </c>
      <c r="NJ205" s="44">
        <f>NJ203*$K213</f>
        <v>36300</v>
      </c>
      <c r="NK205" s="44"/>
      <c r="NL205" s="44"/>
      <c r="NM205" s="23" t="s">
        <v>34</v>
      </c>
      <c r="NN205" s="44">
        <f>SUM(NR147:NR199)</f>
        <v>14300</v>
      </c>
      <c r="NO205" s="113">
        <f>NN205/NJ203</f>
        <v>0.23636363636363636</v>
      </c>
      <c r="NP205" s="113"/>
      <c r="NQ205" s="44"/>
      <c r="NR205" s="44"/>
      <c r="NS205" s="44"/>
      <c r="NT205" s="35"/>
    </row>
    <row r="206" spans="1:384" x14ac:dyDescent="0.2">
      <c r="A206" s="38"/>
      <c r="B206" s="39"/>
      <c r="C206" s="40"/>
      <c r="D206" s="40"/>
      <c r="E206" s="41"/>
      <c r="F206" s="41"/>
      <c r="G206" s="40"/>
      <c r="H206" s="42"/>
      <c r="I206" s="23" t="s">
        <v>37</v>
      </c>
      <c r="J206" s="44">
        <f>J275</f>
        <v>137000</v>
      </c>
      <c r="K206" s="44"/>
      <c r="L206" s="44"/>
      <c r="M206" s="23" t="s">
        <v>36</v>
      </c>
      <c r="N206" s="44">
        <f>J205-N205</f>
        <v>18555</v>
      </c>
      <c r="O206" s="113">
        <f>N206/J203</f>
        <v>0.39817596566523605</v>
      </c>
      <c r="P206" s="113"/>
      <c r="Q206" s="45"/>
      <c r="R206" s="45"/>
      <c r="S206" s="45"/>
      <c r="T206" s="35"/>
      <c r="U206" s="27"/>
      <c r="V206" s="46"/>
      <c r="W206" s="111" t="s">
        <v>37</v>
      </c>
      <c r="X206" s="44">
        <f>X275</f>
        <v>140200</v>
      </c>
      <c r="Y206" s="44"/>
      <c r="Z206" s="44"/>
      <c r="AA206" s="23" t="s">
        <v>36</v>
      </c>
      <c r="AB206" s="44">
        <f>X205-AB205</f>
        <v>9540</v>
      </c>
      <c r="AC206" s="113">
        <f>AB206/X203</f>
        <v>0.14196428571428571</v>
      </c>
      <c r="AD206" s="113"/>
      <c r="AE206" s="45"/>
      <c r="AF206" s="45"/>
      <c r="AG206" s="45"/>
      <c r="AH206" s="35"/>
      <c r="AI206" s="27"/>
      <c r="AJ206" s="46"/>
      <c r="AK206" s="23" t="s">
        <v>37</v>
      </c>
      <c r="AL206" s="44">
        <f>AL275</f>
        <v>128700</v>
      </c>
      <c r="AM206" s="44"/>
      <c r="AN206" s="44"/>
      <c r="AO206" s="23" t="s">
        <v>36</v>
      </c>
      <c r="AP206" s="44">
        <f>AL205-AP205</f>
        <v>56760</v>
      </c>
      <c r="AQ206" s="113">
        <f>AP206/AL203</f>
        <v>0.46909090909090911</v>
      </c>
      <c r="AR206" s="113"/>
      <c r="AS206" s="45"/>
      <c r="AT206" s="45"/>
      <c r="AU206" s="45"/>
      <c r="AV206" s="35"/>
      <c r="AW206" s="27"/>
      <c r="AX206" s="46"/>
      <c r="AY206" s="23" t="s">
        <v>35</v>
      </c>
      <c r="AZ206" s="44">
        <f>AZ203*K213</f>
        <v>579060</v>
      </c>
      <c r="BA206" s="44"/>
      <c r="BB206" s="44"/>
      <c r="BC206" s="23" t="s">
        <v>36</v>
      </c>
      <c r="BD206" s="44">
        <f>AZ206-BD205</f>
        <v>463560</v>
      </c>
      <c r="BE206" s="113">
        <f>BD206/AZ203</f>
        <v>0.48032328256139262</v>
      </c>
      <c r="BF206" s="113"/>
      <c r="BG206" s="45"/>
      <c r="BH206" s="45"/>
      <c r="BI206" s="45"/>
      <c r="BJ206" s="35"/>
      <c r="BK206" s="50"/>
      <c r="BL206" s="46"/>
      <c r="BM206" s="23" t="s">
        <v>37</v>
      </c>
      <c r="BN206" s="44">
        <f>BN275</f>
        <v>218300</v>
      </c>
      <c r="BO206" s="44"/>
      <c r="BP206" s="44"/>
      <c r="BQ206" s="23"/>
      <c r="BR206" s="44"/>
      <c r="BS206" s="66"/>
      <c r="BT206" s="332" t="s">
        <v>742</v>
      </c>
      <c r="BU206" s="334"/>
      <c r="BV206" s="43" t="e">
        <f>(BQ179+BS179)*BU179+(BQ180+BS180)*BU180+(BQ181+BS181)*BU181+(BQ182+BS182)*BU182</f>
        <v>#VALUE!</v>
      </c>
      <c r="BW206" s="45"/>
      <c r="BX206" s="35"/>
      <c r="BY206" s="27"/>
      <c r="BZ206" s="46"/>
      <c r="CA206" s="23" t="s">
        <v>37</v>
      </c>
      <c r="CB206" s="44">
        <f>CB275</f>
        <v>230800</v>
      </c>
      <c r="CC206" s="44"/>
      <c r="CD206" s="44"/>
      <c r="CE206" s="23"/>
      <c r="CF206" s="44"/>
      <c r="CG206" s="44"/>
      <c r="CH206" s="332" t="s">
        <v>742</v>
      </c>
      <c r="CI206" s="334"/>
      <c r="CJ206" s="43" t="e">
        <f>(CE179+CG179)*CI179+(CE180+CG180)*CI180+(CE181+CG181)*CI181+(CE182+CG182)*CI182</f>
        <v>#VALUE!</v>
      </c>
      <c r="CK206" s="45"/>
      <c r="CL206" s="35"/>
      <c r="CM206" s="27"/>
      <c r="CN206" s="46"/>
      <c r="CO206" s="23" t="s">
        <v>37</v>
      </c>
      <c r="CP206" s="44">
        <f>CP275</f>
        <v>245600</v>
      </c>
      <c r="CQ206" s="44"/>
      <c r="CR206" s="44"/>
      <c r="CS206" s="23"/>
      <c r="CT206" s="44"/>
      <c r="CU206" s="44"/>
      <c r="CV206" s="332" t="s">
        <v>742</v>
      </c>
      <c r="CW206" s="334"/>
      <c r="CX206" s="43" t="e">
        <f>(CS179+CU179)*CW179+(CS180+CU180)*CW180+(CS181+CU181)*CW181+(CS182+CU182)*CW182</f>
        <v>#VALUE!</v>
      </c>
      <c r="CY206" s="45"/>
      <c r="CZ206" s="35"/>
      <c r="DA206" s="58"/>
      <c r="DB206" s="46"/>
      <c r="DC206" s="23" t="s">
        <v>37</v>
      </c>
      <c r="DD206" s="44">
        <f>DD275</f>
        <v>171700</v>
      </c>
      <c r="DE206" s="44"/>
      <c r="DF206" s="44"/>
      <c r="DG206" s="23"/>
      <c r="DH206" s="44"/>
      <c r="DI206" s="66"/>
      <c r="DJ206" s="332" t="s">
        <v>742</v>
      </c>
      <c r="DK206" s="334"/>
      <c r="DL206" s="43" t="e">
        <f>(DG179+DI179)*DK179+(DG180+DI180)*DK180+(DG181+DI181)*DK181+(DG182+DI182)*DK182</f>
        <v>#VALUE!</v>
      </c>
      <c r="DM206" s="45"/>
      <c r="DN206" s="35"/>
      <c r="DO206" s="27"/>
      <c r="DP206" s="46"/>
      <c r="DQ206" s="23" t="s">
        <v>37</v>
      </c>
      <c r="DR206" s="44">
        <f>DR275</f>
        <v>195700</v>
      </c>
      <c r="DS206" s="44"/>
      <c r="DT206" s="44"/>
      <c r="DU206" s="23"/>
      <c r="DV206" s="44"/>
      <c r="DW206" s="66"/>
      <c r="DX206" s="332" t="s">
        <v>742</v>
      </c>
      <c r="DY206" s="334"/>
      <c r="DZ206" s="43" t="e">
        <f>(DU179+DW179)*DY179+(DU180+DW180)*DY180+(DU181+DW181)*DY181+(DU182+DW182)*DY182</f>
        <v>#VALUE!</v>
      </c>
      <c r="EA206" s="45"/>
      <c r="EB206" s="35"/>
      <c r="EC206" s="27"/>
      <c r="ED206" s="46"/>
      <c r="EE206" s="111" t="s">
        <v>37</v>
      </c>
      <c r="EF206" s="44">
        <f>EF275</f>
        <v>78400</v>
      </c>
      <c r="EG206" s="44"/>
      <c r="EH206" s="44"/>
      <c r="EI206" s="23" t="s">
        <v>36</v>
      </c>
      <c r="EJ206" s="44">
        <f>EF205-EJ205</f>
        <v>31725</v>
      </c>
      <c r="EK206" s="113">
        <f>EJ206/EF203</f>
        <v>0.49882075471698112</v>
      </c>
      <c r="EL206" s="113"/>
      <c r="EM206" s="45"/>
      <c r="EN206" s="45"/>
      <c r="EO206" s="45"/>
      <c r="EP206" s="35"/>
      <c r="EQ206" s="27"/>
      <c r="ER206" s="46"/>
      <c r="ES206" s="23" t="s">
        <v>37</v>
      </c>
      <c r="ET206" s="44">
        <f>ET275</f>
        <v>104500</v>
      </c>
      <c r="EU206" s="44"/>
      <c r="EV206" s="44"/>
      <c r="EW206" s="23" t="s">
        <v>36</v>
      </c>
      <c r="EX206" s="44">
        <f>ET205-EX205</f>
        <v>19086</v>
      </c>
      <c r="EY206" s="113">
        <f>EX206/ET203</f>
        <v>0.3482846715328467</v>
      </c>
      <c r="EZ206" s="113"/>
      <c r="FA206" s="45"/>
      <c r="FB206" s="45"/>
      <c r="FC206" s="45"/>
      <c r="FD206" s="35"/>
      <c r="FF206" s="46"/>
      <c r="FG206" s="111" t="s">
        <v>37</v>
      </c>
      <c r="FH206" s="44">
        <f>IO275</f>
        <v>71</v>
      </c>
      <c r="FI206" s="44"/>
      <c r="FJ206" s="44"/>
      <c r="FK206" s="23" t="s">
        <v>36</v>
      </c>
      <c r="FL206" s="44">
        <f>FH205-FL205</f>
        <v>48435</v>
      </c>
      <c r="FM206" s="113">
        <f>FL206/FH203</f>
        <v>0.39442182410423454</v>
      </c>
      <c r="FN206" s="113"/>
      <c r="FO206" s="45"/>
      <c r="FP206" s="45"/>
      <c r="FQ206" s="45"/>
      <c r="FR206" s="35"/>
      <c r="FT206" s="46"/>
      <c r="FU206" s="111" t="s">
        <v>37</v>
      </c>
      <c r="FV206" s="44">
        <f>HL275</f>
        <v>51200</v>
      </c>
      <c r="FW206" s="44"/>
      <c r="FX206" s="44"/>
      <c r="FY206" s="23" t="s">
        <v>36</v>
      </c>
      <c r="FZ206" s="44">
        <f>FV205-FZ205</f>
        <v>41460</v>
      </c>
      <c r="GA206" s="113">
        <f>FZ206/FV203</f>
        <v>0.49891696750902526</v>
      </c>
      <c r="GB206" s="113"/>
      <c r="GC206" s="45"/>
      <c r="GD206" s="45"/>
      <c r="GE206" s="45"/>
      <c r="GF206" s="35"/>
      <c r="GH206" s="46"/>
      <c r="GI206" s="111" t="s">
        <v>37</v>
      </c>
      <c r="GJ206" s="44">
        <f>IN275</f>
        <v>189200</v>
      </c>
      <c r="GK206" s="44"/>
      <c r="GL206" s="44"/>
      <c r="GM206" s="23" t="s">
        <v>36</v>
      </c>
      <c r="GN206" s="44">
        <f>GJ205-GN205</f>
        <v>15120</v>
      </c>
      <c r="GO206" s="113">
        <f>GN206/GJ203</f>
        <v>0.14264150943396225</v>
      </c>
      <c r="GP206" s="113"/>
      <c r="GQ206" s="45"/>
      <c r="GR206" s="45"/>
      <c r="GS206" s="45"/>
      <c r="GT206" s="35"/>
      <c r="GU206" s="27"/>
      <c r="GV206" s="46"/>
      <c r="GW206" s="111" t="s">
        <v>37</v>
      </c>
      <c r="GX206" s="44" t="str">
        <f>GI275</f>
        <v>合計</v>
      </c>
      <c r="GY206" s="44"/>
      <c r="GZ206" s="44"/>
      <c r="HA206" s="23" t="s">
        <v>36</v>
      </c>
      <c r="HB206" s="44">
        <f>GX205-HB205</f>
        <v>-10000</v>
      </c>
      <c r="HC206" s="113">
        <f>HB206/GX203</f>
        <v>-0.21008403361344538</v>
      </c>
      <c r="HD206" s="113"/>
      <c r="HE206" s="45"/>
      <c r="HF206" s="45"/>
      <c r="HG206" s="45"/>
      <c r="HH206" s="35"/>
      <c r="HJ206" s="46"/>
      <c r="HK206" s="111" t="s">
        <v>37</v>
      </c>
      <c r="HL206" s="44">
        <f>IB275</f>
        <v>0</v>
      </c>
      <c r="HM206" s="44"/>
      <c r="HN206" s="44"/>
      <c r="HO206" s="23" t="s">
        <v>36</v>
      </c>
      <c r="HP206" s="44">
        <f>HL205-HP205</f>
        <v>-2640</v>
      </c>
      <c r="HQ206" s="113">
        <f>HP206/HL203</f>
        <v>-0.12692307692307692</v>
      </c>
      <c r="HR206" s="113"/>
      <c r="HS206" s="45"/>
      <c r="HT206" s="45"/>
      <c r="HU206" s="45"/>
      <c r="HV206" s="35"/>
      <c r="HW206" s="61"/>
      <c r="HX206" s="46"/>
      <c r="HY206" s="23" t="s">
        <v>37</v>
      </c>
      <c r="HZ206" s="44">
        <f>HZ275</f>
        <v>740400</v>
      </c>
      <c r="IA206" s="44"/>
      <c r="IB206" s="44"/>
      <c r="IC206" s="23"/>
      <c r="ID206" s="44"/>
      <c r="IE206" s="44"/>
      <c r="IF206" s="332" t="s">
        <v>742</v>
      </c>
      <c r="IG206" s="334"/>
      <c r="IH206" s="43" t="e">
        <f>(IC179+IE179)*IG179+(IC180+IE180)*IG180+(IC181+IE181)*IG181+(IC182+IE182)*IG182</f>
        <v>#VALUE!</v>
      </c>
      <c r="II206" s="45"/>
      <c r="IJ206" s="35"/>
      <c r="IL206" s="46"/>
      <c r="IM206" s="23" t="s">
        <v>37</v>
      </c>
      <c r="IN206" s="44">
        <f>IN275</f>
        <v>189200</v>
      </c>
      <c r="IO206" s="44"/>
      <c r="IP206" s="44"/>
      <c r="IQ206" s="23"/>
      <c r="IR206" s="44"/>
      <c r="IS206" s="44"/>
      <c r="IT206" s="332" t="s">
        <v>742</v>
      </c>
      <c r="IU206" s="334"/>
      <c r="IV206" s="43" t="e">
        <f>(IQ179+IS179)*IU179+(IQ180+IS180)*IU180+(IQ181+IS181)*IU181+(IQ182+IS182)*IU182</f>
        <v>#VALUE!</v>
      </c>
      <c r="IW206" s="45"/>
      <c r="IX206" s="35"/>
      <c r="IY206" s="33"/>
      <c r="IZ206" s="46"/>
      <c r="JA206" s="23" t="s">
        <v>37</v>
      </c>
      <c r="JB206" s="44">
        <f>JB275</f>
        <v>216600</v>
      </c>
      <c r="JC206" s="44"/>
      <c r="JD206" s="44"/>
      <c r="JE206" s="23"/>
      <c r="JF206" s="44"/>
      <c r="JG206" s="44"/>
      <c r="JH206" s="332" t="s">
        <v>742</v>
      </c>
      <c r="JI206" s="334"/>
      <c r="JJ206" s="43" t="e">
        <f>(JE179+JG179)*JI179+(JE180+JG180)*JI180+(JE181+JG181)*JI181+(JE182+JG182)*JI182</f>
        <v>#VALUE!</v>
      </c>
      <c r="JK206" s="45"/>
      <c r="JL206" s="35"/>
      <c r="JM206" s="27"/>
      <c r="JN206" s="46"/>
      <c r="JO206" s="23" t="s">
        <v>37</v>
      </c>
      <c r="JP206" s="44">
        <f>JP275</f>
        <v>156700</v>
      </c>
      <c r="JQ206" s="44"/>
      <c r="JR206" s="44"/>
      <c r="JS206" s="23"/>
      <c r="JT206" s="44"/>
      <c r="JU206" s="44"/>
      <c r="JV206" s="332" t="s">
        <v>742</v>
      </c>
      <c r="JW206" s="334"/>
      <c r="JX206" s="43" t="e">
        <f>(JS179+JU179)*JW179+(JS180+JU180)*JW180+(JS181+JU181)*JW181+(JS182+JU182)*JW182</f>
        <v>#VALUE!</v>
      </c>
      <c r="JY206" s="45"/>
      <c r="JZ206" s="35"/>
      <c r="KA206" s="61"/>
      <c r="KB206" s="46"/>
      <c r="KC206" s="23" t="s">
        <v>37</v>
      </c>
      <c r="KD206" s="44">
        <f>KD275</f>
        <v>220200</v>
      </c>
      <c r="KE206" s="44"/>
      <c r="KF206" s="44"/>
      <c r="KG206" s="23"/>
      <c r="KH206" s="44"/>
      <c r="KI206" s="44"/>
      <c r="KJ206" s="332" t="s">
        <v>742</v>
      </c>
      <c r="KK206" s="334"/>
      <c r="KL206" s="43" t="e">
        <f>(KG179+KI179)*KK179+(KG180+KI180)*KK180+(KG181+KI181)*KK181+(KG182+KI182)*KK182</f>
        <v>#VALUE!</v>
      </c>
      <c r="KM206" s="45"/>
      <c r="KN206" s="35"/>
      <c r="KO206" s="27"/>
      <c r="KP206" s="46"/>
      <c r="KQ206" s="23" t="s">
        <v>37</v>
      </c>
      <c r="KR206" s="44">
        <f>KR275</f>
        <v>219900</v>
      </c>
      <c r="KS206" s="44"/>
      <c r="KT206" s="44"/>
      <c r="KU206" s="23"/>
      <c r="KV206" s="44"/>
      <c r="KW206" s="44"/>
      <c r="KX206" s="332" t="s">
        <v>742</v>
      </c>
      <c r="KY206" s="334"/>
      <c r="KZ206" s="43" t="e">
        <f>(KU179+KW179)*KY179+(KU180+KW180)*KY180+(KU181+KW181)*KY181+(KU182+KW182)*KY182</f>
        <v>#VALUE!</v>
      </c>
      <c r="LA206" s="45"/>
      <c r="LB206" s="35"/>
      <c r="LC206" s="27"/>
      <c r="LD206" s="46"/>
      <c r="LE206" s="23" t="s">
        <v>35</v>
      </c>
      <c r="LF206" s="44">
        <f>LF204*K213</f>
        <v>384360</v>
      </c>
      <c r="LG206" s="44"/>
      <c r="LH206" s="44"/>
      <c r="LI206" s="23"/>
      <c r="LJ206" s="44"/>
      <c r="LK206" s="44"/>
      <c r="LL206" s="66"/>
      <c r="LM206" s="326" t="s">
        <v>33</v>
      </c>
      <c r="LN206" s="335"/>
      <c r="LO206" s="113">
        <f>LN204/LF204</f>
        <v>3.1220730565095223E-3</v>
      </c>
      <c r="LP206" s="35"/>
      <c r="LQ206" s="27"/>
      <c r="LR206" s="46"/>
      <c r="LS206" s="111" t="s">
        <v>37</v>
      </c>
      <c r="LT206" s="44">
        <f>LT275</f>
        <v>134500</v>
      </c>
      <c r="LU206" s="44"/>
      <c r="LV206" s="44"/>
      <c r="LW206" s="23" t="s">
        <v>36</v>
      </c>
      <c r="LX206" s="44">
        <f>LT205-LX205</f>
        <v>14840</v>
      </c>
      <c r="LY206" s="113">
        <f>LX206/LT203</f>
        <v>0.24169381107491858</v>
      </c>
      <c r="LZ206" s="113"/>
      <c r="MA206" s="45"/>
      <c r="MB206" s="45"/>
      <c r="MC206" s="45"/>
      <c r="MD206" s="35"/>
      <c r="ME206" s="27"/>
      <c r="MF206" s="46"/>
      <c r="MG206" s="111" t="s">
        <v>37</v>
      </c>
      <c r="MH206" s="44">
        <f>MH275</f>
        <v>109200</v>
      </c>
      <c r="MI206" s="44"/>
      <c r="MJ206" s="44"/>
      <c r="MK206" s="23" t="s">
        <v>36</v>
      </c>
      <c r="ML206" s="44">
        <f>MH205-ML205</f>
        <v>15380</v>
      </c>
      <c r="MM206" s="113">
        <f>ML206/MH203</f>
        <v>0.33580786026200871</v>
      </c>
      <c r="MN206" s="113"/>
      <c r="MO206" s="45"/>
      <c r="MP206" s="45"/>
      <c r="MQ206" s="45"/>
      <c r="MR206" s="35"/>
      <c r="MS206" s="27"/>
      <c r="MT206" s="46"/>
      <c r="MU206" s="111" t="s">
        <v>37</v>
      </c>
      <c r="MV206" s="44">
        <f>MV275</f>
        <v>32100</v>
      </c>
      <c r="MW206" s="44"/>
      <c r="MX206" s="44"/>
      <c r="MY206" s="23" t="s">
        <v>36</v>
      </c>
      <c r="MZ206" s="44">
        <f>MV205-MZ205</f>
        <v>-14020</v>
      </c>
      <c r="NA206" s="113">
        <f>MZ206/MV203</f>
        <v>-0.74179894179894179</v>
      </c>
      <c r="NB206" s="113"/>
      <c r="NC206" s="45"/>
      <c r="ND206" s="45"/>
      <c r="NE206" s="45"/>
      <c r="NF206" s="35"/>
      <c r="NG206" s="27"/>
      <c r="NH206" s="46"/>
      <c r="NI206" s="111" t="s">
        <v>37</v>
      </c>
      <c r="NJ206" s="44">
        <f>NJ275</f>
        <v>130600</v>
      </c>
      <c r="NK206" s="44"/>
      <c r="NL206" s="44"/>
      <c r="NM206" s="23" t="s">
        <v>36</v>
      </c>
      <c r="NN206" s="44">
        <f>NJ205-NN205</f>
        <v>22000</v>
      </c>
      <c r="NO206" s="113">
        <f>NN206/NJ203</f>
        <v>0.36363636363636365</v>
      </c>
      <c r="NP206" s="113"/>
      <c r="NQ206" s="45"/>
      <c r="NR206" s="45"/>
      <c r="NS206" s="45"/>
      <c r="NT206" s="35"/>
    </row>
    <row r="207" spans="1:384" x14ac:dyDescent="0.2">
      <c r="A207" s="38"/>
      <c r="B207" s="39"/>
      <c r="C207" s="40"/>
      <c r="D207" s="40"/>
      <c r="E207" s="41"/>
      <c r="F207" s="41"/>
      <c r="G207" s="40"/>
      <c r="H207" s="42"/>
      <c r="I207" s="44"/>
      <c r="J207" s="44"/>
      <c r="K207" s="44"/>
      <c r="L207" s="44"/>
      <c r="M207" s="326" t="s">
        <v>743</v>
      </c>
      <c r="N207" s="333"/>
      <c r="O207" s="44" t="e">
        <f>(M155+O155)*Q155</f>
        <v>#VALUE!</v>
      </c>
      <c r="P207" s="44"/>
      <c r="Q207" s="45"/>
      <c r="R207" s="45"/>
      <c r="S207" s="45"/>
      <c r="T207" s="35"/>
      <c r="U207" s="27"/>
      <c r="V207" s="46"/>
      <c r="W207" s="67"/>
      <c r="X207" s="44"/>
      <c r="Y207" s="44"/>
      <c r="Z207" s="44"/>
      <c r="AA207" s="326" t="s">
        <v>743</v>
      </c>
      <c r="AB207" s="333"/>
      <c r="AC207" s="44" t="e">
        <f>(AA155+AC155)*AE155</f>
        <v>#VALUE!</v>
      </c>
      <c r="AD207" s="44"/>
      <c r="AE207" s="45"/>
      <c r="AF207" s="45"/>
      <c r="AG207" s="45"/>
      <c r="AH207" s="35"/>
      <c r="AI207" s="27"/>
      <c r="AJ207" s="46"/>
      <c r="AK207" s="44"/>
      <c r="AL207" s="44"/>
      <c r="AM207" s="44"/>
      <c r="AN207" s="44"/>
      <c r="AO207" s="326" t="s">
        <v>743</v>
      </c>
      <c r="AP207" s="333"/>
      <c r="AQ207" s="44" t="e">
        <f>(AO155+AQ155)*AS155</f>
        <v>#VALUE!</v>
      </c>
      <c r="AR207" s="44"/>
      <c r="AS207" s="45"/>
      <c r="AT207" s="45"/>
      <c r="AU207" s="45"/>
      <c r="AV207" s="35"/>
      <c r="AW207" s="27"/>
      <c r="AX207" s="46"/>
      <c r="AY207" s="117" t="s">
        <v>37</v>
      </c>
      <c r="AZ207" s="90">
        <f>AZ275</f>
        <v>426100</v>
      </c>
      <c r="BA207" s="44"/>
      <c r="BB207" s="44"/>
      <c r="BC207" s="326" t="s">
        <v>743</v>
      </c>
      <c r="BD207" s="333"/>
      <c r="BE207" s="44" t="e">
        <f>(BC155+BE155)*BG155</f>
        <v>#VALUE!</v>
      </c>
      <c r="BF207" s="44"/>
      <c r="BG207" s="45"/>
      <c r="BH207" s="45"/>
      <c r="BI207" s="45"/>
      <c r="BJ207" s="35"/>
      <c r="BK207" s="50"/>
      <c r="BL207" s="46"/>
      <c r="BM207" s="44"/>
      <c r="BN207" s="44"/>
      <c r="BO207" s="44"/>
      <c r="BP207" s="44"/>
      <c r="BQ207" s="23"/>
      <c r="BR207" s="44"/>
      <c r="BS207" s="66"/>
      <c r="BT207" s="52"/>
      <c r="BU207" s="118"/>
      <c r="BV207" s="67"/>
      <c r="BW207" s="45"/>
      <c r="BX207" s="35"/>
      <c r="BY207" s="27"/>
      <c r="BZ207" s="46"/>
      <c r="CA207" s="44"/>
      <c r="CB207" s="44"/>
      <c r="CC207" s="44"/>
      <c r="CD207" s="44"/>
      <c r="CE207" s="23"/>
      <c r="CF207" s="44"/>
      <c r="CG207" s="44"/>
      <c r="CH207" s="119"/>
      <c r="CI207" s="118"/>
      <c r="CJ207" s="67"/>
      <c r="CK207" s="45"/>
      <c r="CL207" s="35"/>
      <c r="CM207" s="27"/>
      <c r="CN207" s="46"/>
      <c r="CO207" s="44"/>
      <c r="CP207" s="90"/>
      <c r="CQ207" s="44"/>
      <c r="CR207" s="44"/>
      <c r="CS207" s="23"/>
      <c r="CT207" s="44"/>
      <c r="CU207" s="44"/>
      <c r="CV207" s="120"/>
      <c r="CW207" s="111"/>
      <c r="CX207" s="45"/>
      <c r="CY207" s="45"/>
      <c r="CZ207" s="35"/>
      <c r="DA207" s="58"/>
      <c r="DB207" s="46"/>
      <c r="DC207" s="44"/>
      <c r="DD207" s="44"/>
      <c r="DE207" s="44"/>
      <c r="DF207" s="44"/>
      <c r="DG207" s="23"/>
      <c r="DH207" s="44"/>
      <c r="DI207" s="66"/>
      <c r="DJ207" s="121"/>
      <c r="DK207" s="118"/>
      <c r="DL207" s="67"/>
      <c r="DM207" s="45"/>
      <c r="DN207" s="35"/>
      <c r="DO207" s="27"/>
      <c r="DP207" s="46"/>
      <c r="DQ207" s="44"/>
      <c r="DR207" s="44"/>
      <c r="DS207" s="44"/>
      <c r="DT207" s="44"/>
      <c r="DU207" s="23"/>
      <c r="DV207" s="44"/>
      <c r="DW207" s="66"/>
      <c r="DX207" s="121"/>
      <c r="DY207" s="118"/>
      <c r="DZ207" s="67"/>
      <c r="EA207" s="45"/>
      <c r="EB207" s="35"/>
      <c r="EC207" s="27"/>
      <c r="ED207" s="46"/>
      <c r="EE207" s="67"/>
      <c r="EF207" s="44"/>
      <c r="EG207" s="44"/>
      <c r="EH207" s="44"/>
      <c r="EI207" s="326" t="s">
        <v>743</v>
      </c>
      <c r="EJ207" s="333"/>
      <c r="EK207" s="44" t="e">
        <f>(EI155+EK155)*EM155</f>
        <v>#VALUE!</v>
      </c>
      <c r="EL207" s="44"/>
      <c r="EM207" s="45"/>
      <c r="EN207" s="45"/>
      <c r="EO207" s="45"/>
      <c r="EP207" s="35"/>
      <c r="EQ207" s="27"/>
      <c r="ER207" s="46"/>
      <c r="EW207" s="326" t="s">
        <v>743</v>
      </c>
      <c r="EX207" s="333"/>
      <c r="EY207" s="44" t="e">
        <f>(EW155+EY155)*FA155</f>
        <v>#VALUE!</v>
      </c>
      <c r="EZ207" s="44"/>
      <c r="FA207" s="45"/>
      <c r="FB207" s="45"/>
      <c r="FC207" s="45"/>
      <c r="FD207" s="35"/>
      <c r="FF207" s="46"/>
      <c r="FG207" s="67"/>
      <c r="FH207" s="44"/>
      <c r="FI207" s="44"/>
      <c r="FJ207" s="44"/>
      <c r="FK207" s="326" t="s">
        <v>743</v>
      </c>
      <c r="FL207" s="333"/>
      <c r="FM207" s="44" t="e">
        <f>(FK155+FM155)*FO155</f>
        <v>#VALUE!</v>
      </c>
      <c r="FN207" s="44"/>
      <c r="FO207" s="45"/>
      <c r="FP207" s="45"/>
      <c r="FQ207" s="45"/>
      <c r="FR207" s="35"/>
      <c r="FT207" s="46"/>
      <c r="FU207" s="67"/>
      <c r="FV207" s="44"/>
      <c r="FW207" s="44"/>
      <c r="FX207" s="44"/>
      <c r="FY207" s="326" t="s">
        <v>743</v>
      </c>
      <c r="FZ207" s="333"/>
      <c r="GA207" s="44" t="e">
        <f>(FY155+GA155)*GC155</f>
        <v>#VALUE!</v>
      </c>
      <c r="GB207" s="44"/>
      <c r="GC207" s="45"/>
      <c r="GD207" s="45"/>
      <c r="GE207" s="45"/>
      <c r="GF207" s="35"/>
      <c r="GH207" s="46"/>
      <c r="GI207" s="67"/>
      <c r="GJ207" s="44"/>
      <c r="GK207" s="44"/>
      <c r="GL207" s="44"/>
      <c r="GM207" s="326" t="s">
        <v>743</v>
      </c>
      <c r="GN207" s="333"/>
      <c r="GO207" s="44" t="e">
        <f>(GM155+GO155)*GQ155</f>
        <v>#VALUE!</v>
      </c>
      <c r="GP207" s="44"/>
      <c r="GQ207" s="45"/>
      <c r="GR207" s="45"/>
      <c r="GS207" s="45"/>
      <c r="GT207" s="35"/>
      <c r="GU207" s="27"/>
      <c r="GV207" s="46"/>
      <c r="GW207" s="67"/>
      <c r="GX207" s="44"/>
      <c r="GY207" s="44"/>
      <c r="GZ207" s="44"/>
      <c r="HA207" s="326" t="s">
        <v>743</v>
      </c>
      <c r="HB207" s="333"/>
      <c r="HC207" s="44" t="e">
        <f>(HA155+HC155)*HE155</f>
        <v>#VALUE!</v>
      </c>
      <c r="HD207" s="44"/>
      <c r="HE207" s="45"/>
      <c r="HF207" s="45"/>
      <c r="HG207" s="45"/>
      <c r="HH207" s="35"/>
      <c r="HJ207" s="46"/>
      <c r="HK207" s="67"/>
      <c r="HL207" s="44"/>
      <c r="HM207" s="44"/>
      <c r="HN207" s="44"/>
      <c r="HO207" s="326" t="s">
        <v>743</v>
      </c>
      <c r="HP207" s="333"/>
      <c r="HQ207" s="44" t="e">
        <f>(HO155+HQ155)*HS155</f>
        <v>#VALUE!</v>
      </c>
      <c r="HR207" s="44"/>
      <c r="HS207" s="45"/>
      <c r="HT207" s="45"/>
      <c r="HU207" s="45"/>
      <c r="HV207" s="35"/>
      <c r="HW207" s="61"/>
      <c r="HX207" s="46"/>
      <c r="HY207" s="44"/>
      <c r="HZ207" s="44"/>
      <c r="IA207" s="44"/>
      <c r="IB207" s="44"/>
      <c r="IC207" s="23"/>
      <c r="ID207" s="44"/>
      <c r="IE207" s="44"/>
      <c r="IF207" s="66"/>
      <c r="IG207" s="118"/>
      <c r="IH207" s="67"/>
      <c r="II207" s="45"/>
      <c r="IJ207" s="35"/>
      <c r="IL207" s="46"/>
      <c r="IM207" s="44"/>
      <c r="IN207" s="44"/>
      <c r="IO207" s="44"/>
      <c r="IP207" s="44"/>
      <c r="IQ207" s="23"/>
      <c r="IR207" s="44"/>
      <c r="IS207" s="44"/>
      <c r="IT207" s="66"/>
      <c r="IU207" s="118"/>
      <c r="IV207" s="67"/>
      <c r="IW207" s="45"/>
      <c r="IX207" s="35"/>
      <c r="IY207" s="33"/>
      <c r="IZ207" s="46"/>
      <c r="JA207" s="44"/>
      <c r="JB207" s="90"/>
      <c r="JC207" s="44"/>
      <c r="JD207" s="44"/>
      <c r="JE207" s="23"/>
      <c r="JF207" s="44"/>
      <c r="JG207" s="44"/>
      <c r="JH207" s="122"/>
      <c r="JI207" s="111"/>
      <c r="JJ207" s="45"/>
      <c r="JK207" s="45"/>
      <c r="JL207" s="35"/>
      <c r="JM207" s="27"/>
      <c r="JN207" s="46"/>
      <c r="JO207" s="44"/>
      <c r="JP207" s="44"/>
      <c r="JQ207" s="44"/>
      <c r="JR207" s="44"/>
      <c r="JS207" s="23"/>
      <c r="JT207" s="44"/>
      <c r="JU207" s="44"/>
      <c r="JV207" s="66"/>
      <c r="JW207" s="118"/>
      <c r="JX207" s="67"/>
      <c r="JY207" s="45"/>
      <c r="JZ207" s="35"/>
      <c r="KA207" s="61"/>
      <c r="KB207" s="46"/>
      <c r="KC207" s="44"/>
      <c r="KD207" s="90"/>
      <c r="KE207" s="44"/>
      <c r="KF207" s="44"/>
      <c r="KG207" s="23"/>
      <c r="KH207" s="44"/>
      <c r="KI207" s="44"/>
      <c r="KJ207" s="122"/>
      <c r="KK207" s="111"/>
      <c r="KL207" s="45"/>
      <c r="KM207" s="45"/>
      <c r="KN207" s="35"/>
      <c r="KO207" s="27"/>
      <c r="KP207" s="46"/>
      <c r="KQ207" s="44"/>
      <c r="KR207" s="44"/>
      <c r="KS207" s="44"/>
      <c r="KT207" s="44"/>
      <c r="KU207" s="23"/>
      <c r="KV207" s="44"/>
      <c r="KW207" s="44"/>
      <c r="KX207" s="66"/>
      <c r="KY207" s="118"/>
      <c r="KZ207" s="67"/>
      <c r="LA207" s="45"/>
      <c r="LB207" s="35"/>
      <c r="LC207" s="27"/>
      <c r="LD207" s="46"/>
      <c r="LE207" s="23" t="s">
        <v>37</v>
      </c>
      <c r="LF207" s="44">
        <f>LF276</f>
        <v>339200</v>
      </c>
      <c r="LG207" s="44"/>
      <c r="LH207" s="44"/>
      <c r="LI207" s="23"/>
      <c r="LJ207" s="44"/>
      <c r="LK207" s="66"/>
      <c r="LL207" s="24"/>
      <c r="LM207" s="332" t="s">
        <v>742</v>
      </c>
      <c r="LN207" s="334"/>
      <c r="LO207" s="43" t="e">
        <f>(LI171+LK171)*LM171+(LI172+LK172)*LM172+(LI173+LK173)*LM173</f>
        <v>#VALUE!</v>
      </c>
      <c r="LP207" s="35"/>
      <c r="LQ207" s="27"/>
      <c r="LR207" s="46"/>
      <c r="LS207" s="67"/>
      <c r="LT207" s="44"/>
      <c r="LU207" s="44"/>
      <c r="LV207" s="44"/>
      <c r="LW207" s="326" t="s">
        <v>743</v>
      </c>
      <c r="LX207" s="333"/>
      <c r="LY207" s="44" t="e">
        <f>(LW155+LY155)*MA155</f>
        <v>#VALUE!</v>
      </c>
      <c r="LZ207" s="44"/>
      <c r="MA207" s="45"/>
      <c r="MB207" s="45"/>
      <c r="MC207" s="45"/>
      <c r="MD207" s="35"/>
      <c r="ME207" s="27"/>
      <c r="MF207" s="46"/>
      <c r="MG207" s="67"/>
      <c r="MH207" s="44"/>
      <c r="MI207" s="44"/>
      <c r="MJ207" s="44"/>
      <c r="MK207" s="326" t="s">
        <v>743</v>
      </c>
      <c r="ML207" s="333"/>
      <c r="MM207" s="44" t="e">
        <f>(MK155+MM155)*MO155</f>
        <v>#VALUE!</v>
      </c>
      <c r="MN207" s="44"/>
      <c r="MO207" s="45"/>
      <c r="MP207" s="45"/>
      <c r="MQ207" s="45"/>
      <c r="MR207" s="35"/>
      <c r="MS207" s="27"/>
      <c r="MT207" s="46"/>
      <c r="MU207" s="67"/>
      <c r="MV207" s="44"/>
      <c r="MW207" s="44"/>
      <c r="MX207" s="44"/>
      <c r="MY207" s="326" t="s">
        <v>743</v>
      </c>
      <c r="MZ207" s="333"/>
      <c r="NA207" s="44" t="e">
        <f>(MY155+NA155)*NC155</f>
        <v>#VALUE!</v>
      </c>
      <c r="NB207" s="44"/>
      <c r="NC207" s="45"/>
      <c r="ND207" s="45"/>
      <c r="NE207" s="45"/>
      <c r="NF207" s="35"/>
      <c r="NG207" s="27"/>
      <c r="NH207" s="46"/>
      <c r="NI207" s="67"/>
      <c r="NJ207" s="44"/>
      <c r="NK207" s="44"/>
      <c r="NL207" s="44"/>
      <c r="NM207" s="326" t="s">
        <v>743</v>
      </c>
      <c r="NN207" s="333"/>
      <c r="NO207" s="44" t="e">
        <f>(NM155+NO155)*NQ155</f>
        <v>#VALUE!</v>
      </c>
      <c r="NP207" s="44"/>
      <c r="NQ207" s="45"/>
      <c r="NR207" s="45"/>
      <c r="NS207" s="45"/>
      <c r="NT207" s="35"/>
    </row>
    <row r="208" spans="1:384" x14ac:dyDescent="0.2">
      <c r="A208" s="38"/>
      <c r="B208" s="39"/>
      <c r="C208" s="40"/>
      <c r="D208" s="40"/>
      <c r="E208" s="41"/>
      <c r="F208" s="41"/>
      <c r="G208" s="40"/>
      <c r="H208" s="42"/>
      <c r="I208" s="44"/>
      <c r="J208" s="44"/>
      <c r="K208" s="44"/>
      <c r="L208" s="44"/>
      <c r="M208" s="23"/>
      <c r="N208" s="44"/>
      <c r="O208" s="44"/>
      <c r="P208" s="44"/>
      <c r="Q208" s="45"/>
      <c r="R208" s="45"/>
      <c r="S208" s="45"/>
      <c r="T208" s="35"/>
      <c r="U208" s="27"/>
      <c r="V208" s="46"/>
      <c r="W208" s="67"/>
      <c r="X208" s="44"/>
      <c r="Y208" s="44"/>
      <c r="Z208" s="44"/>
      <c r="AA208" s="23"/>
      <c r="AB208" s="44"/>
      <c r="AC208" s="44"/>
      <c r="AD208" s="44"/>
      <c r="AE208" s="45"/>
      <c r="AF208" s="45"/>
      <c r="AG208" s="45"/>
      <c r="AH208" s="35"/>
      <c r="AI208" s="27"/>
      <c r="AJ208" s="46"/>
      <c r="AK208" s="44"/>
      <c r="AL208" s="44"/>
      <c r="AM208" s="44"/>
      <c r="AN208" s="44"/>
      <c r="AO208" s="23"/>
      <c r="AP208" s="44"/>
      <c r="AQ208" s="44"/>
      <c r="AR208" s="44"/>
      <c r="AS208" s="45"/>
      <c r="AT208" s="45"/>
      <c r="AU208" s="45"/>
      <c r="AV208" s="35"/>
      <c r="AW208" s="27"/>
      <c r="AX208" s="123"/>
      <c r="AY208" s="124"/>
      <c r="AZ208" s="124"/>
      <c r="BA208" s="67"/>
      <c r="BB208" s="44"/>
      <c r="BC208" s="23"/>
      <c r="BD208" s="44"/>
      <c r="BE208" s="113"/>
      <c r="BF208" s="113"/>
      <c r="BG208" s="45"/>
      <c r="BH208" s="45"/>
      <c r="BI208" s="45"/>
      <c r="BJ208" s="35"/>
      <c r="BK208" s="50"/>
      <c r="BL208" s="46"/>
      <c r="BM208" s="44"/>
      <c r="BN208" s="44"/>
      <c r="BO208" s="44"/>
      <c r="BP208" s="44"/>
      <c r="BQ208" s="23"/>
      <c r="BR208" s="44"/>
      <c r="BS208" s="44"/>
      <c r="BT208" s="125"/>
      <c r="BU208" s="126"/>
      <c r="BV208" s="127" t="s">
        <v>744</v>
      </c>
      <c r="BW208" s="45"/>
      <c r="BX208" s="35"/>
      <c r="BY208" s="27"/>
      <c r="BZ208" s="46"/>
      <c r="CA208" s="44"/>
      <c r="CB208" s="44"/>
      <c r="CC208" s="44"/>
      <c r="CD208" s="44"/>
      <c r="CE208" s="23"/>
      <c r="CF208" s="44"/>
      <c r="CG208" s="44"/>
      <c r="CH208" s="128"/>
      <c r="CI208" s="126"/>
      <c r="CJ208" s="129"/>
      <c r="CK208" s="45"/>
      <c r="CL208" s="35"/>
      <c r="CM208" s="27"/>
      <c r="CN208" s="46"/>
      <c r="CO208" s="44"/>
      <c r="CP208" s="90"/>
      <c r="CQ208" s="44"/>
      <c r="CR208" s="44"/>
      <c r="CS208" s="23"/>
      <c r="CT208" s="44"/>
      <c r="CU208" s="44"/>
      <c r="CV208" s="120"/>
      <c r="CW208" s="130"/>
      <c r="CX208" s="45"/>
      <c r="CY208" s="45"/>
      <c r="CZ208" s="35"/>
      <c r="DA208" s="58"/>
      <c r="DB208" s="46"/>
      <c r="DC208" s="44"/>
      <c r="DD208" s="44"/>
      <c r="DE208" s="44"/>
      <c r="DF208" s="44"/>
      <c r="DG208" s="23"/>
      <c r="DH208" s="44"/>
      <c r="DI208" s="44"/>
      <c r="DJ208" s="131"/>
      <c r="DK208" s="126"/>
      <c r="DL208" s="127" t="s">
        <v>744</v>
      </c>
      <c r="DM208" s="45"/>
      <c r="DN208" s="35"/>
      <c r="DO208" s="27"/>
      <c r="DP208" s="46"/>
      <c r="DQ208" s="44"/>
      <c r="DR208" s="44"/>
      <c r="DS208" s="44"/>
      <c r="DT208" s="44"/>
      <c r="DU208" s="23"/>
      <c r="DV208" s="44"/>
      <c r="DW208" s="44"/>
      <c r="DX208" s="131"/>
      <c r="DY208" s="126"/>
      <c r="DZ208" s="127" t="s">
        <v>744</v>
      </c>
      <c r="EA208" s="45"/>
      <c r="EB208" s="35"/>
      <c r="EC208" s="27"/>
      <c r="ED208" s="46"/>
      <c r="EE208" s="67"/>
      <c r="EF208" s="44"/>
      <c r="EG208" s="44"/>
      <c r="EH208" s="44"/>
      <c r="EI208" s="23"/>
      <c r="EJ208" s="44"/>
      <c r="EK208" s="44"/>
      <c r="EL208" s="44"/>
      <c r="EM208" s="45"/>
      <c r="EN208" s="45"/>
      <c r="EO208" s="45"/>
      <c r="EP208" s="35"/>
      <c r="EQ208" s="27"/>
      <c r="ER208" s="46"/>
      <c r="ES208" s="23"/>
      <c r="ET208" s="44"/>
      <c r="EU208" s="44"/>
      <c r="EV208" s="44"/>
      <c r="EW208" s="23"/>
      <c r="EX208" s="44"/>
      <c r="EY208" s="113"/>
      <c r="EZ208" s="113"/>
      <c r="FA208" s="45"/>
      <c r="FB208" s="45"/>
      <c r="FC208" s="45"/>
      <c r="FD208" s="35"/>
      <c r="FF208" s="46"/>
      <c r="FG208" s="67"/>
      <c r="FH208" s="44"/>
      <c r="FI208" s="44"/>
      <c r="FJ208" s="44"/>
      <c r="FK208" s="23"/>
      <c r="FL208" s="44"/>
      <c r="FM208" s="44"/>
      <c r="FN208" s="44"/>
      <c r="FO208" s="45"/>
      <c r="FP208" s="45"/>
      <c r="FQ208" s="45"/>
      <c r="FR208" s="35"/>
      <c r="FT208" s="46"/>
      <c r="FU208" s="67"/>
      <c r="FV208" s="44"/>
      <c r="FW208" s="44"/>
      <c r="FX208" s="44"/>
      <c r="FY208" s="23"/>
      <c r="FZ208" s="44"/>
      <c r="GA208" s="44"/>
      <c r="GB208" s="44"/>
      <c r="GC208" s="45"/>
      <c r="GD208" s="45"/>
      <c r="GE208" s="45"/>
      <c r="GF208" s="35"/>
      <c r="GH208" s="46"/>
      <c r="GI208" s="67"/>
      <c r="GJ208" s="44"/>
      <c r="GK208" s="44"/>
      <c r="GL208" s="44"/>
      <c r="GM208" s="23"/>
      <c r="GN208" s="44"/>
      <c r="GO208" s="44"/>
      <c r="GP208" s="44"/>
      <c r="GQ208" s="45"/>
      <c r="GR208" s="45"/>
      <c r="GS208" s="45"/>
      <c r="GT208" s="35"/>
      <c r="GU208" s="27"/>
      <c r="GV208" s="46"/>
      <c r="GW208" s="67"/>
      <c r="GX208" s="44"/>
      <c r="GY208" s="44"/>
      <c r="GZ208" s="44"/>
      <c r="HA208" s="23"/>
      <c r="HB208" s="44"/>
      <c r="HC208" s="44"/>
      <c r="HD208" s="44"/>
      <c r="HE208" s="45"/>
      <c r="HF208" s="45"/>
      <c r="HG208" s="45"/>
      <c r="HH208" s="35"/>
      <c r="HJ208" s="46"/>
      <c r="HK208" s="67"/>
      <c r="HL208" s="44"/>
      <c r="HM208" s="44"/>
      <c r="HN208" s="44"/>
      <c r="HO208" s="23"/>
      <c r="HP208" s="44"/>
      <c r="HQ208" s="44"/>
      <c r="HR208" s="44"/>
      <c r="HS208" s="45"/>
      <c r="HT208" s="45"/>
      <c r="HU208" s="45"/>
      <c r="HV208" s="35"/>
      <c r="HW208" s="61"/>
      <c r="HX208" s="46"/>
      <c r="HY208" s="44"/>
      <c r="HZ208" s="44"/>
      <c r="IA208" s="44"/>
      <c r="IB208" s="44"/>
      <c r="IC208" s="23"/>
      <c r="ID208" s="44"/>
      <c r="IE208" s="44"/>
      <c r="IF208" s="132"/>
      <c r="IG208" s="126"/>
      <c r="IH208" s="129"/>
      <c r="II208" s="45"/>
      <c r="IJ208" s="35"/>
      <c r="IL208" s="46"/>
      <c r="IM208" s="44"/>
      <c r="IN208" s="44"/>
      <c r="IO208" s="44"/>
      <c r="IP208" s="44"/>
      <c r="IQ208" s="23"/>
      <c r="IR208" s="44"/>
      <c r="IS208" s="44"/>
      <c r="IT208" s="132"/>
      <c r="IU208" s="126"/>
      <c r="IV208" s="129"/>
      <c r="IW208" s="45"/>
      <c r="IX208" s="35"/>
      <c r="IY208" s="33"/>
      <c r="IZ208" s="46"/>
      <c r="JA208" s="44"/>
      <c r="JB208" s="90"/>
      <c r="JC208" s="44"/>
      <c r="JD208" s="44"/>
      <c r="JE208" s="23"/>
      <c r="JF208" s="44"/>
      <c r="JG208" s="44"/>
      <c r="JH208" s="122"/>
      <c r="JI208" s="130"/>
      <c r="JJ208" s="45"/>
      <c r="JK208" s="45"/>
      <c r="JL208" s="35"/>
      <c r="JM208" s="27"/>
      <c r="JN208" s="46"/>
      <c r="JO208" s="44"/>
      <c r="JP208" s="44"/>
      <c r="JQ208" s="44"/>
      <c r="JR208" s="44"/>
      <c r="JS208" s="23"/>
      <c r="JT208" s="44"/>
      <c r="JU208" s="44"/>
      <c r="JV208" s="132"/>
      <c r="JW208" s="126"/>
      <c r="JX208" s="129"/>
      <c r="JY208" s="45"/>
      <c r="JZ208" s="35"/>
      <c r="KA208" s="61"/>
      <c r="KB208" s="46"/>
      <c r="KC208" s="44"/>
      <c r="KD208" s="90"/>
      <c r="KE208" s="44"/>
      <c r="KF208" s="44"/>
      <c r="KG208" s="23"/>
      <c r="KH208" s="44"/>
      <c r="KI208" s="44"/>
      <c r="KJ208" s="122"/>
      <c r="KK208" s="130"/>
      <c r="KL208" s="45"/>
      <c r="KM208" s="45"/>
      <c r="KN208" s="35"/>
      <c r="KO208" s="27"/>
      <c r="KP208" s="46"/>
      <c r="KQ208" s="44"/>
      <c r="KR208" s="44"/>
      <c r="KS208" s="44"/>
      <c r="KT208" s="44"/>
      <c r="KU208" s="23"/>
      <c r="KV208" s="44"/>
      <c r="KW208" s="44"/>
      <c r="KX208" s="132"/>
      <c r="KY208" s="126"/>
      <c r="KZ208" s="129"/>
      <c r="LA208" s="45"/>
      <c r="LB208" s="35"/>
      <c r="LC208" s="27"/>
      <c r="LD208" s="46"/>
      <c r="LE208" s="23"/>
      <c r="LF208" s="44"/>
      <c r="LG208" s="44"/>
      <c r="LH208" s="44"/>
      <c r="LI208" s="23"/>
      <c r="LJ208" s="44"/>
      <c r="LK208" s="66"/>
      <c r="LL208" s="24"/>
      <c r="LM208" s="126"/>
      <c r="LN208" s="129"/>
      <c r="LO208" s="45"/>
      <c r="LP208" s="35"/>
      <c r="LQ208" s="27"/>
      <c r="LR208" s="46"/>
      <c r="LS208" s="67"/>
      <c r="LT208" s="44"/>
      <c r="LU208" s="44"/>
      <c r="LV208" s="44"/>
      <c r="LW208" s="23"/>
      <c r="LX208" s="44"/>
      <c r="LY208" s="44"/>
      <c r="LZ208" s="44"/>
      <c r="MA208" s="45"/>
      <c r="MB208" s="45"/>
      <c r="MC208" s="45"/>
      <c r="MD208" s="35"/>
      <c r="ME208" s="27"/>
      <c r="MF208" s="46"/>
      <c r="MG208" s="67"/>
      <c r="MH208" s="44"/>
      <c r="MI208" s="44"/>
      <c r="MJ208" s="44"/>
      <c r="MK208" s="23"/>
      <c r="ML208" s="44"/>
      <c r="MM208" s="44"/>
      <c r="MN208" s="44"/>
      <c r="MO208" s="45"/>
      <c r="MP208" s="45"/>
      <c r="MQ208" s="45"/>
      <c r="MR208" s="35"/>
      <c r="MS208" s="27"/>
      <c r="MT208" s="46"/>
      <c r="MU208" s="67"/>
      <c r="MV208" s="44"/>
      <c r="MW208" s="44"/>
      <c r="MX208" s="44"/>
      <c r="MY208" s="23"/>
      <c r="MZ208" s="44"/>
      <c r="NA208" s="44"/>
      <c r="NB208" s="44"/>
      <c r="NC208" s="45"/>
      <c r="ND208" s="45"/>
      <c r="NE208" s="45"/>
      <c r="NF208" s="35"/>
      <c r="NG208" s="27"/>
      <c r="NH208" s="46"/>
      <c r="NI208" s="67"/>
      <c r="NJ208" s="44"/>
      <c r="NK208" s="44"/>
      <c r="NL208" s="44"/>
      <c r="NM208" s="23"/>
      <c r="NN208" s="44"/>
      <c r="NO208" s="44"/>
      <c r="NP208" s="44"/>
      <c r="NQ208" s="45"/>
      <c r="NR208" s="45"/>
      <c r="NS208" s="45"/>
      <c r="NT208" s="35"/>
    </row>
    <row r="209" spans="1:384" x14ac:dyDescent="0.2">
      <c r="A209" s="38"/>
      <c r="B209" s="39"/>
      <c r="C209" s="40"/>
      <c r="D209" s="40"/>
      <c r="E209" s="41"/>
      <c r="F209" s="41"/>
      <c r="G209" s="40"/>
      <c r="H209" s="42"/>
      <c r="I209" s="44"/>
      <c r="J209" s="44"/>
      <c r="K209" s="44"/>
      <c r="L209" s="44"/>
      <c r="M209" s="23"/>
      <c r="N209" s="44"/>
      <c r="O209" s="113"/>
      <c r="P209" s="113"/>
      <c r="Q209" s="44"/>
      <c r="R209" s="44"/>
      <c r="S209" s="44"/>
      <c r="T209" s="35"/>
      <c r="U209" s="27"/>
      <c r="V209" s="46"/>
      <c r="W209" s="67"/>
      <c r="X209" s="44"/>
      <c r="Y209" s="44"/>
      <c r="Z209" s="44"/>
      <c r="AA209" s="23"/>
      <c r="AB209" s="44"/>
      <c r="AC209" s="113"/>
      <c r="AD209" s="113"/>
      <c r="AE209" s="44"/>
      <c r="AF209" s="44"/>
      <c r="AG209" s="44"/>
      <c r="AH209" s="35"/>
      <c r="AI209" s="27"/>
      <c r="AJ209" s="46"/>
      <c r="AK209" s="44"/>
      <c r="AL209" s="44"/>
      <c r="AM209" s="44"/>
      <c r="AN209" s="44"/>
      <c r="AO209" s="23"/>
      <c r="AP209" s="44"/>
      <c r="AQ209" s="44"/>
      <c r="AR209" s="44"/>
      <c r="AS209" s="44"/>
      <c r="AT209" s="44"/>
      <c r="AU209" s="44"/>
      <c r="AV209" s="35"/>
      <c r="AW209" s="27"/>
      <c r="AX209" s="46"/>
      <c r="AY209" s="43"/>
      <c r="AZ209" s="43"/>
      <c r="BA209" s="44"/>
      <c r="BB209" s="44"/>
      <c r="BC209" s="23"/>
      <c r="BD209" s="44"/>
      <c r="BE209" s="44"/>
      <c r="BF209" s="44"/>
      <c r="BG209" s="44"/>
      <c r="BH209" s="44"/>
      <c r="BI209" s="44"/>
      <c r="BJ209" s="35"/>
      <c r="BK209" s="50"/>
      <c r="BL209" s="329" t="s">
        <v>38</v>
      </c>
      <c r="BM209" s="329"/>
      <c r="BN209" s="133">
        <f>SUM(BN147,BN151,BN155,BN159,BN163,BN167,BN171,BN175,BN179,BN183,BN187,BN191,BN195)*100</f>
        <v>28700</v>
      </c>
      <c r="BO209" s="67"/>
      <c r="BP209" s="44"/>
      <c r="BQ209" s="23">
        <f>BN209/BR209</f>
        <v>9566.6666666666661</v>
      </c>
      <c r="BR209" s="133">
        <f>SUM(BR147,BR151,BR155,BR159,BR164,BR167,BR172,BR175,BR179,BR183,BR187,BR191,BR195)</f>
        <v>3</v>
      </c>
      <c r="BS209" s="44"/>
      <c r="BT209" s="53" t="str">
        <f t="shared" ref="BT209:BU212" si="1017">BT147</f>
        <v>キティギャルマスコット</v>
      </c>
      <c r="BU209" s="43">
        <f t="shared" si="1017"/>
        <v>660</v>
      </c>
      <c r="BV209" s="133">
        <f>SUM(BV147,BV151,BV155,BV159,BV163,BV167,BV171,BV175,BV179,BV183,BV187,BV191,BV195)</f>
        <v>2640</v>
      </c>
      <c r="BW209" s="113">
        <f>BV209/BN209</f>
        <v>9.1986062717770031E-2</v>
      </c>
      <c r="BX209" s="35"/>
      <c r="BY209" s="27"/>
      <c r="BZ209" s="329" t="s">
        <v>38</v>
      </c>
      <c r="CA209" s="329"/>
      <c r="CB209" s="133">
        <f>SUM(CB147,CB151,CB155,CB159,CB163,CB167,CB171,CB175,CB179,CB183,CB187,CB191,CB195)*100</f>
        <v>27900</v>
      </c>
      <c r="CC209" s="67"/>
      <c r="CD209" s="44"/>
      <c r="CE209" s="23">
        <f>CB209/CF209</f>
        <v>3100</v>
      </c>
      <c r="CF209" s="133">
        <f>SUM(CF147,CF151,CF155,CF159,CF164,CF167,CF172,CF175,CF179,CF183,CF187,CF191,CF195)</f>
        <v>9</v>
      </c>
      <c r="CG209" s="44"/>
      <c r="CH209" s="68" t="str">
        <f t="shared" ref="CH209:CI212" si="1018">CH147</f>
        <v>サンリオケープポーチ</v>
      </c>
      <c r="CI209" s="43">
        <f t="shared" si="1018"/>
        <v>900</v>
      </c>
      <c r="CJ209" s="133">
        <f>SUM(CJ147,CJ151,CJ155,CJ159,CJ163,CJ167,CJ171,CJ175,CJ179,CJ183,CJ187,CJ191,CJ195)</f>
        <v>7200</v>
      </c>
      <c r="CK209" s="113">
        <f>CJ209/CB209</f>
        <v>0.25806451612903225</v>
      </c>
      <c r="CL209" s="35"/>
      <c r="CM209" s="27"/>
      <c r="CN209" s="329" t="s">
        <v>38</v>
      </c>
      <c r="CO209" s="329"/>
      <c r="CP209" s="133">
        <f>SUM(CP147,CP151,CP155,CP159,CP163,CP167,CP171,CP175,CP179,CP183,CP187,CP191,CP195)*100</f>
        <v>52500</v>
      </c>
      <c r="CQ209" s="67"/>
      <c r="CR209" s="44"/>
      <c r="CS209" s="23">
        <f>CP209/CT209</f>
        <v>2625</v>
      </c>
      <c r="CT209" s="133">
        <f>SUM(CT147,CT151,CT155,CT159,CT164,CT167,CT172,CT175,CT179,CT183,CT187,CT191,CT195)</f>
        <v>20</v>
      </c>
      <c r="CU209" s="44"/>
      <c r="CV209" s="53" t="str">
        <f t="shared" ref="CV209:CW212" si="1019">CV147</f>
        <v>ゲーム機柄イヤホン</v>
      </c>
      <c r="CW209" s="43">
        <f t="shared" si="1019"/>
        <v>1100</v>
      </c>
      <c r="CX209" s="133">
        <f>SUM(CX147,CX151,CX155,CX159,CX163,CX167,CX171,CX175,CX179,CX183,CX187,CX191,CX195)</f>
        <v>17600</v>
      </c>
      <c r="CY209" s="113">
        <f>CX209/CP209</f>
        <v>0.33523809523809522</v>
      </c>
      <c r="CZ209" s="35"/>
      <c r="DA209" s="58"/>
      <c r="DB209" s="329" t="s">
        <v>38</v>
      </c>
      <c r="DC209" s="329"/>
      <c r="DD209" s="133">
        <f>SUM(DD147,DD151,DD155,DD159,DD163,DD167,DD171,DD175,DD179,DD183,DD187,DD191,DD195)*100</f>
        <v>24700</v>
      </c>
      <c r="DE209" s="67"/>
      <c r="DF209" s="44"/>
      <c r="DG209" s="23">
        <f>DD209/DH209</f>
        <v>2744.4444444444443</v>
      </c>
      <c r="DH209" s="133">
        <f>SUM(DH147,DH151,DH155,DH159,DH164,DH167,DH172,DH175,DH179,DH183,DH187,DH191,DH195)</f>
        <v>9</v>
      </c>
      <c r="DI209" s="44"/>
      <c r="DJ209" s="53" t="str">
        <f t="shared" ref="DJ209:DK212" si="1020">DJ147</f>
        <v>クーリッシュイヤホン</v>
      </c>
      <c r="DK209" s="43">
        <f t="shared" si="1020"/>
        <v>1100</v>
      </c>
      <c r="DL209" s="133">
        <f>SUM(DL147,DL151,DL155,DL159,DL163,DL167,DL171,DL175,DL179,DL183,DL187,DL191,DL195)</f>
        <v>14300</v>
      </c>
      <c r="DM209" s="113">
        <f>DL209/DD209</f>
        <v>0.57894736842105265</v>
      </c>
      <c r="DN209" s="35"/>
      <c r="DO209" s="27"/>
      <c r="DP209" s="329" t="s">
        <v>38</v>
      </c>
      <c r="DQ209" s="329"/>
      <c r="DR209" s="133">
        <f>SUM(DR147,DR151,DR155,DR159,DR163,DR167,DR171,DR175,DR179,DR183,DR187,DR191,DR195)*100</f>
        <v>15600</v>
      </c>
      <c r="DS209" s="67"/>
      <c r="DT209" s="44"/>
      <c r="DU209" s="23">
        <f>DR209/DV209</f>
        <v>5200</v>
      </c>
      <c r="DV209" s="133">
        <f>SUM(DV147,DV151,DV155,DV159,DV164,DV167,DV172,DV175,DV179,DV183,DV187,DV191,DV195)</f>
        <v>3</v>
      </c>
      <c r="DW209" s="44"/>
      <c r="DX209" s="53" t="str">
        <f t="shared" ref="DX209:DY212" si="1021">DX147</f>
        <v>ジャグラーイヤホン</v>
      </c>
      <c r="DY209" s="43">
        <f t="shared" si="1021"/>
        <v>700</v>
      </c>
      <c r="DZ209" s="133">
        <f>SUM(DZ147,DZ151,DZ155,DZ159,DZ163,DZ167,DZ171,DZ175,DZ179,DZ183,DZ187,DZ191,DZ195)</f>
        <v>2800</v>
      </c>
      <c r="EA209" s="113">
        <f>DZ209/DR209</f>
        <v>0.17948717948717949</v>
      </c>
      <c r="EB209" s="35"/>
      <c r="EC209" s="27"/>
      <c r="ED209" s="46"/>
      <c r="EE209" s="67"/>
      <c r="EF209" s="44"/>
      <c r="EG209" s="44"/>
      <c r="EH209" s="44"/>
      <c r="EI209" s="23"/>
      <c r="EJ209" s="44"/>
      <c r="EK209" s="113"/>
      <c r="EL209" s="113"/>
      <c r="EM209" s="44"/>
      <c r="EN209" s="44"/>
      <c r="EO209" s="44"/>
      <c r="EP209" s="35"/>
      <c r="EQ209" s="27"/>
      <c r="ER209" s="46"/>
      <c r="FA209" s="44"/>
      <c r="FB209" s="44"/>
      <c r="FC209" s="44"/>
      <c r="FD209" s="35"/>
      <c r="FE209" s="137"/>
      <c r="FF209" s="46"/>
      <c r="FG209" s="67"/>
      <c r="FH209" s="44"/>
      <c r="FI209" s="44"/>
      <c r="FJ209" s="44"/>
      <c r="FK209" s="23"/>
      <c r="FL209" s="44"/>
      <c r="FM209" s="113"/>
      <c r="FN209" s="113"/>
      <c r="FO209" s="44"/>
      <c r="FP209" s="44"/>
      <c r="FQ209" s="44"/>
      <c r="FR209" s="35"/>
      <c r="FS209" s="137"/>
      <c r="FT209" s="46"/>
      <c r="FU209" s="67"/>
      <c r="FV209" s="44"/>
      <c r="FW209" s="44"/>
      <c r="FX209" s="44"/>
      <c r="FY209" s="23"/>
      <c r="FZ209" s="44"/>
      <c r="GA209" s="113"/>
      <c r="GB209" s="113"/>
      <c r="GC209" s="44"/>
      <c r="GD209" s="44"/>
      <c r="GE209" s="44"/>
      <c r="GF209" s="35"/>
      <c r="GG209" s="136"/>
      <c r="GH209" s="46"/>
      <c r="GI209" s="67"/>
      <c r="GJ209" s="44"/>
      <c r="GK209" s="44"/>
      <c r="GL209" s="44"/>
      <c r="GM209" s="23"/>
      <c r="GN209" s="44"/>
      <c r="GO209" s="113"/>
      <c r="GP209" s="113"/>
      <c r="GQ209" s="44"/>
      <c r="GR209" s="44"/>
      <c r="GS209" s="44"/>
      <c r="GT209" s="35"/>
      <c r="GU209" s="27"/>
      <c r="GV209" s="46"/>
      <c r="GW209" s="67"/>
      <c r="GX209" s="44"/>
      <c r="GY209" s="44"/>
      <c r="GZ209" s="44"/>
      <c r="HA209" s="23"/>
      <c r="HB209" s="44"/>
      <c r="HC209" s="113"/>
      <c r="HD209" s="113"/>
      <c r="HE209" s="44"/>
      <c r="HF209" s="44"/>
      <c r="HG209" s="44"/>
      <c r="HH209" s="35"/>
      <c r="HI209" s="137"/>
      <c r="HJ209" s="46"/>
      <c r="HK209" s="67"/>
      <c r="HL209" s="44"/>
      <c r="HM209" s="44"/>
      <c r="HN209" s="44"/>
      <c r="HO209" s="23"/>
      <c r="HP209" s="44"/>
      <c r="HQ209" s="113"/>
      <c r="HR209" s="113"/>
      <c r="HS209" s="44"/>
      <c r="HT209" s="44"/>
      <c r="HU209" s="44"/>
      <c r="HV209" s="35"/>
      <c r="HW209" s="134"/>
      <c r="HX209" s="329" t="s">
        <v>38</v>
      </c>
      <c r="HY209" s="329"/>
      <c r="HZ209" s="133">
        <f>SUM(HZ147,HZ151,HZ155,HZ159,HZ163,HZ167,HZ171,HZ175,HZ179,HZ183,HZ187,HZ191,HZ195)*100</f>
        <v>58900</v>
      </c>
      <c r="IA209" s="67"/>
      <c r="IB209" s="44"/>
      <c r="IC209" s="23">
        <f>HZ209/ID209</f>
        <v>3100</v>
      </c>
      <c r="ID209" s="133">
        <f>SUM(ID147,ID151,ID155,ID159,ID164,ID167,ID172,ID175,ID179,ID183,ID187,ID191,ID195)</f>
        <v>19</v>
      </c>
      <c r="IE209" s="44"/>
      <c r="IF209" s="53" t="str">
        <f t="shared" ref="IF209:IG212" si="1022">IF147</f>
        <v>ボンボンドロップシール</v>
      </c>
      <c r="IG209" s="43">
        <f t="shared" si="1022"/>
        <v>2000</v>
      </c>
      <c r="IH209" s="133">
        <f>SUM(IH147,IH151,IH155,IH159,IH163,IH167,IH171,IH175,IH179,IH183,IH187,IH191,IH195)</f>
        <v>24500</v>
      </c>
      <c r="II209" s="113">
        <f>IH209/HZ209</f>
        <v>0.41595925297113751</v>
      </c>
      <c r="IJ209" s="35"/>
      <c r="IK209" s="137"/>
      <c r="IL209" s="329" t="s">
        <v>38</v>
      </c>
      <c r="IM209" s="329"/>
      <c r="IN209" s="133">
        <f>SUM(IN147,IN151,IN155,IN159,IN163,IN167,IN171,IN175,IN179,IN183,IN187,IN191,IN195)*100</f>
        <v>34800</v>
      </c>
      <c r="IO209" s="67"/>
      <c r="IP209" s="44"/>
      <c r="IQ209" s="23">
        <f>IN209/IR209</f>
        <v>8700</v>
      </c>
      <c r="IR209" s="133">
        <f>SUM(IR147,IR151,IR155,IR159,IR164,IR167,IR172,IR175,IR179,IR183,IR187,IR191,IR195)</f>
        <v>4</v>
      </c>
      <c r="IS209" s="44"/>
      <c r="IT209" s="53" t="str">
        <f t="shared" ref="IT209:IU212" si="1023">IT147</f>
        <v>キティボアバンスクリップ</v>
      </c>
      <c r="IU209" s="43">
        <f t="shared" si="1023"/>
        <v>1100</v>
      </c>
      <c r="IV209" s="133">
        <f>SUM(IV147,IV151,IV155,IV159,IV163,IV167,IV171,IV175,IV179,IV183,IV187,IV191,IV195)</f>
        <v>4400</v>
      </c>
      <c r="IW209" s="113">
        <f>IV209/IN209</f>
        <v>0.12643678160919541</v>
      </c>
      <c r="IX209" s="35"/>
      <c r="IY209" s="33"/>
      <c r="IZ209" s="329" t="s">
        <v>38</v>
      </c>
      <c r="JA209" s="329"/>
      <c r="JB209" s="133">
        <f>SUM(JB147,JB151,JB155,JB159,JB163,JB167,JB171,JB175,JB179,JB183,JB187,JB191,JB195)*100</f>
        <v>33100</v>
      </c>
      <c r="JC209" s="67"/>
      <c r="JD209" s="44"/>
      <c r="JE209" s="23">
        <f>JB209/JF209</f>
        <v>1655</v>
      </c>
      <c r="JF209" s="133">
        <f>SUM(JF147,JF151,JF155,JF159,JF164,JF167,JF172,JF175,JF179,JF183,JF187,JF191,JF195)</f>
        <v>20</v>
      </c>
      <c r="JG209" s="44"/>
      <c r="JH209" s="53" t="str">
        <f t="shared" ref="JH209:JI212" si="1024">JH147</f>
        <v>ラブブキーホルダー大きめ</v>
      </c>
      <c r="JI209" s="43">
        <f t="shared" si="1024"/>
        <v>500</v>
      </c>
      <c r="JJ209" s="133">
        <f>SUM(JJ147,JJ151,JJ155,JJ159,JJ163,JJ167,JJ171,JJ175,JJ179,JJ183,JJ187,JJ191,JJ195)</f>
        <v>21700</v>
      </c>
      <c r="JK209" s="113">
        <f>JJ209/JB209</f>
        <v>0.65558912386706947</v>
      </c>
      <c r="JL209" s="35"/>
      <c r="JM209" s="27"/>
      <c r="JN209" s="329" t="s">
        <v>38</v>
      </c>
      <c r="JO209" s="329"/>
      <c r="JP209" s="133">
        <f>SUM(JP147,JP151,JP155,JP159,JP163,JP167,JP171,JP175,JP179,JP183,JP187,JP191,JP195)*100</f>
        <v>12000</v>
      </c>
      <c r="JQ209" s="67"/>
      <c r="JR209" s="44"/>
      <c r="JS209" s="23">
        <f>JP209/JT209</f>
        <v>2000</v>
      </c>
      <c r="JT209" s="133">
        <f>SUM(JT147,JT151,JT155,JT159,JT164,JT167,JT172,JT175,JT179,JT183,JT187,JT191,JT195)</f>
        <v>6</v>
      </c>
      <c r="JU209" s="44"/>
      <c r="JV209" s="53" t="str">
        <f t="shared" ref="JV209:JW212" si="1025">JV147</f>
        <v>電ブル</v>
      </c>
      <c r="JW209" s="43">
        <f t="shared" si="1025"/>
        <v>400</v>
      </c>
      <c r="JX209" s="133">
        <f>SUM(JX147,JX151,JX155,JX159,JX163,JX167,JX171,JX175,JX179,JX183,JX187,JX191,JX195)</f>
        <v>2800</v>
      </c>
      <c r="JY209" s="113">
        <f>JX209/JP209</f>
        <v>0.23333333333333334</v>
      </c>
      <c r="JZ209" s="35"/>
      <c r="KA209" s="134"/>
      <c r="KB209" s="329" t="s">
        <v>38</v>
      </c>
      <c r="KC209" s="329"/>
      <c r="KD209" s="133">
        <f>SUM(KD147,KD151,KD155,KD159,KD163,KD167,KD171,KD175,KD179,KD183,KD187,KD191,KD195)*100</f>
        <v>32900</v>
      </c>
      <c r="KE209" s="67"/>
      <c r="KF209" s="44"/>
      <c r="KG209" s="23">
        <f>KD209/KH209</f>
        <v>16450</v>
      </c>
      <c r="KH209" s="133">
        <f>SUM(KH147,KH151,KH155,KH159,KH164,KH167,KH172,KH175,KH179,KH183,KH187,KH191,KH195)</f>
        <v>2</v>
      </c>
      <c r="KI209" s="44"/>
      <c r="KJ209" s="53" t="str">
        <f t="shared" ref="KJ209:KK212" si="1026">KJ147</f>
        <v>サンリオ豹柄キーケース</v>
      </c>
      <c r="KK209" s="43">
        <f t="shared" si="1026"/>
        <v>1100</v>
      </c>
      <c r="KL209" s="133">
        <f>SUM(KL147,KL151,KL155,KL159,KL163,KL167,KL171,KL175,KL179,KL183,KL187,KL191,KL195)</f>
        <v>2200</v>
      </c>
      <c r="KM209" s="113">
        <f>KL209/KD209</f>
        <v>6.6869300911854099E-2</v>
      </c>
      <c r="KN209" s="35"/>
      <c r="KO209" s="27"/>
      <c r="KP209" s="329" t="s">
        <v>38</v>
      </c>
      <c r="KQ209" s="329"/>
      <c r="KR209" s="133">
        <f>SUM(KR147,KR151,KR155,KR159,KR163,KR167,KR171,KR175,KR179,KR183,KR187,KR191,KR195)*100</f>
        <v>27300</v>
      </c>
      <c r="KS209" s="67"/>
      <c r="KT209" s="44"/>
      <c r="KU209" s="23">
        <f>KR209/KV209</f>
        <v>3900</v>
      </c>
      <c r="KV209" s="133">
        <f>SUM(KV147,KV151,KV155,KV159,KV164,KV167,KV172,KV175,KV179,KV183,KV187,KV191,KV195)</f>
        <v>7</v>
      </c>
      <c r="KW209" s="44"/>
      <c r="KX209" s="53" t="str">
        <f t="shared" ref="KX209:KY212" si="1027">KX147</f>
        <v>キティボアバンスクリップ</v>
      </c>
      <c r="KY209" s="43">
        <f t="shared" si="1027"/>
        <v>1100</v>
      </c>
      <c r="KZ209" s="133">
        <f>SUM(KZ147,KZ151,KZ155,KZ159,KZ163,KZ167,KZ171,KZ175,KZ179,KZ183,KZ187,KZ191,KZ195)</f>
        <v>9900</v>
      </c>
      <c r="LA209" s="113">
        <f>KZ209/KR209</f>
        <v>0.36263736263736263</v>
      </c>
      <c r="LB209" s="35"/>
      <c r="LC209" s="27"/>
      <c r="LD209" s="46"/>
      <c r="LG209" s="44"/>
      <c r="LH209" s="44"/>
      <c r="LI209" s="23"/>
      <c r="LJ209" s="44"/>
      <c r="LK209" s="44"/>
      <c r="LL209" s="53"/>
      <c r="LM209" s="43"/>
      <c r="LN209" s="135"/>
      <c r="LO209" s="113"/>
      <c r="LP209" s="35"/>
      <c r="LQ209" s="27"/>
      <c r="LR209" s="46"/>
      <c r="LS209" s="67"/>
      <c r="LT209" s="44"/>
      <c r="LU209" s="44"/>
      <c r="LV209" s="44"/>
      <c r="LW209" s="23"/>
      <c r="LX209" s="44"/>
      <c r="LY209" s="113"/>
      <c r="LZ209" s="113"/>
      <c r="MA209" s="44"/>
      <c r="MB209" s="44"/>
      <c r="MC209" s="44"/>
      <c r="MD209" s="35"/>
      <c r="ME209" s="27"/>
      <c r="MF209" s="46"/>
      <c r="MG209" s="67"/>
      <c r="MH209" s="44"/>
      <c r="MI209" s="44"/>
      <c r="MJ209" s="44"/>
      <c r="MK209" s="23"/>
      <c r="ML209" s="44"/>
      <c r="MM209" s="113"/>
      <c r="MN209" s="113"/>
      <c r="MO209" s="44"/>
      <c r="MP209" s="44"/>
      <c r="MQ209" s="44"/>
      <c r="MR209" s="35"/>
      <c r="MS209" s="27"/>
      <c r="MT209" s="46"/>
      <c r="MU209" s="67"/>
      <c r="MV209" s="44"/>
      <c r="MW209" s="44"/>
      <c r="MX209" s="44"/>
      <c r="MY209" s="23"/>
      <c r="MZ209" s="44"/>
      <c r="NA209" s="113"/>
      <c r="NB209" s="113"/>
      <c r="NC209" s="44"/>
      <c r="ND209" s="44"/>
      <c r="NE209" s="44"/>
      <c r="NF209" s="35"/>
      <c r="NG209" s="27"/>
      <c r="NH209" s="46"/>
      <c r="NI209" s="67"/>
      <c r="NJ209" s="44"/>
      <c r="NK209" s="44"/>
      <c r="NL209" s="44"/>
      <c r="NM209" s="23"/>
      <c r="NN209" s="44"/>
      <c r="NO209" s="113"/>
      <c r="NP209" s="113"/>
      <c r="NQ209" s="44"/>
      <c r="NR209" s="44"/>
      <c r="NS209" s="44"/>
      <c r="NT209" s="35"/>
    </row>
    <row r="210" spans="1:384" x14ac:dyDescent="0.2">
      <c r="A210" s="38"/>
      <c r="B210" s="138"/>
      <c r="C210" s="40"/>
      <c r="D210" s="40"/>
      <c r="E210" s="41"/>
      <c r="F210" s="283"/>
      <c r="G210" s="139"/>
      <c r="H210" s="140"/>
      <c r="I210" s="66"/>
      <c r="J210" s="67"/>
      <c r="K210" s="44"/>
      <c r="L210" s="44"/>
      <c r="M210" s="23"/>
      <c r="N210" s="44"/>
      <c r="O210" s="113"/>
      <c r="P210" s="113"/>
      <c r="Q210" s="44"/>
      <c r="R210" s="44"/>
      <c r="S210" s="44"/>
      <c r="T210" s="35"/>
      <c r="U210" s="27"/>
      <c r="V210" s="46"/>
      <c r="W210" s="44"/>
      <c r="X210" s="44"/>
      <c r="Y210" s="44"/>
      <c r="Z210" s="44"/>
      <c r="AA210" s="23"/>
      <c r="AB210" s="44"/>
      <c r="AC210" s="113"/>
      <c r="AD210" s="113"/>
      <c r="AE210" s="44"/>
      <c r="AF210" s="44"/>
      <c r="AG210" s="44"/>
      <c r="AH210" s="35"/>
      <c r="AI210" s="27"/>
      <c r="AJ210" s="46"/>
      <c r="AK210" s="44"/>
      <c r="AL210" s="44"/>
      <c r="AM210" s="44"/>
      <c r="AN210" s="44"/>
      <c r="AO210" s="23"/>
      <c r="AP210" s="44"/>
      <c r="AQ210" s="44"/>
      <c r="AR210" s="44"/>
      <c r="AS210" s="44"/>
      <c r="AT210" s="44"/>
      <c r="AU210" s="44"/>
      <c r="AV210" s="35"/>
      <c r="AW210" s="27"/>
      <c r="AX210" s="46"/>
      <c r="AY210" s="44"/>
      <c r="AZ210" s="44"/>
      <c r="BA210" s="44"/>
      <c r="BB210" s="44"/>
      <c r="BC210" s="23"/>
      <c r="BD210" s="44"/>
      <c r="BE210" s="44"/>
      <c r="BF210" s="44"/>
      <c r="BG210" s="44"/>
      <c r="BH210" s="44"/>
      <c r="BI210" s="44"/>
      <c r="BJ210" s="35"/>
      <c r="BK210" s="50"/>
      <c r="BL210" s="329" t="s">
        <v>38</v>
      </c>
      <c r="BM210" s="329"/>
      <c r="BN210" s="133">
        <f>SUM(BN148,BN152,BN156,BN160,BN164,BN168,BN172,BN176,BN180,BN184,BN188,BN192,BN196)*100</f>
        <v>34500</v>
      </c>
      <c r="BO210" s="67"/>
      <c r="BP210" s="44"/>
      <c r="BQ210" s="23">
        <f>BN210/BR210</f>
        <v>11500</v>
      </c>
      <c r="BR210" s="133">
        <f>SUM(BR148,BR152,BR156,BR160,BR164,BR168,BR171,BR176,BR180,BR184,BR188,BR192,BR196)</f>
        <v>3</v>
      </c>
      <c r="BS210" s="44"/>
      <c r="BT210" s="53" t="str">
        <f t="shared" si="1017"/>
        <v>雪見イヤホン</v>
      </c>
      <c r="BU210" s="43">
        <f t="shared" si="1017"/>
        <v>1100</v>
      </c>
      <c r="BV210" s="133">
        <f>SUM(BV148,BV152,BV156,BV160,BV164,BV168,BV171,BV176,BV180,BV184,BV188,BV192,BV196)</f>
        <v>3300</v>
      </c>
      <c r="BW210" s="113">
        <f>BV210/BN210</f>
        <v>9.5652173913043481E-2</v>
      </c>
      <c r="BX210" s="35"/>
      <c r="BY210" s="27"/>
      <c r="BZ210" s="329" t="s">
        <v>38</v>
      </c>
      <c r="CA210" s="329"/>
      <c r="CB210" s="133">
        <f>SUM(CB148,CB152,CB156,CB160,CB164,CB168,CB172,CB176,CB180,CB184,CB188,CB192,CB196)*100</f>
        <v>14800</v>
      </c>
      <c r="CC210" s="67"/>
      <c r="CD210" s="44"/>
      <c r="CE210" s="23">
        <f>CB210/CF210</f>
        <v>1233.3333333333333</v>
      </c>
      <c r="CF210" s="133">
        <f>SUM(CF148,CF152,CF156,CF160,CF164,CF168,CF171,CF176,CF180,CF184,CF188,CF192,CF196)</f>
        <v>12</v>
      </c>
      <c r="CG210" s="44"/>
      <c r="CH210" s="68" t="str">
        <f t="shared" si="1018"/>
        <v>モンチッチケース</v>
      </c>
      <c r="CI210" s="43">
        <f t="shared" si="1018"/>
        <v>1000</v>
      </c>
      <c r="CJ210" s="133">
        <f>SUM(CJ148,CJ152,CJ156,CJ160,CJ164,CJ168,CJ171,CJ176,CJ180,CJ184,CJ188,CJ192,CJ196)</f>
        <v>12000</v>
      </c>
      <c r="CK210" s="113">
        <f>CJ210/CB210</f>
        <v>0.81081081081081086</v>
      </c>
      <c r="CL210" s="35"/>
      <c r="CM210" s="27"/>
      <c r="CN210" s="329" t="s">
        <v>38</v>
      </c>
      <c r="CO210" s="329"/>
      <c r="CP210" s="133">
        <f>SUM(CP148,CP152,CP156,CP160,CP164,CP168,CP172,CP176,CP180,CP184,CP188,CP192,CP196)*100</f>
        <v>33100</v>
      </c>
      <c r="CQ210" s="67"/>
      <c r="CR210" s="44"/>
      <c r="CS210" s="23">
        <f>CP210/CT210</f>
        <v>1504.5454545454545</v>
      </c>
      <c r="CT210" s="133">
        <f>SUM(CT148,CT152,CT156,CT160,CT164,CT168,CT171,CT176,CT180,CT184,CT188,CT192,CT196)</f>
        <v>22</v>
      </c>
      <c r="CU210" s="44"/>
      <c r="CV210" s="53" t="str">
        <f t="shared" si="1019"/>
        <v>北斗サウンドボタン</v>
      </c>
      <c r="CW210" s="43">
        <f t="shared" si="1019"/>
        <v>1100</v>
      </c>
      <c r="CX210" s="133">
        <f>SUM(CX148,CX152,CX156,CX160,CX164,CX168,CX171,CX176,CX180,CX184,CX188,CX192,CX196)</f>
        <v>5500</v>
      </c>
      <c r="CY210" s="113">
        <f>CX210/CP210</f>
        <v>0.16616314199395771</v>
      </c>
      <c r="CZ210" s="35"/>
      <c r="DA210" s="58"/>
      <c r="DB210" s="329" t="s">
        <v>38</v>
      </c>
      <c r="DC210" s="329"/>
      <c r="DD210" s="133">
        <f>SUM(DD148,DD152,DD156,DD160,DD164,DD168,DD172,DD176,DD180,DD184,DD188,DD192,DD196)*100</f>
        <v>15200</v>
      </c>
      <c r="DE210" s="67"/>
      <c r="DF210" s="44"/>
      <c r="DG210" s="23">
        <f>DD210/DH210</f>
        <v>660.86956521739125</v>
      </c>
      <c r="DH210" s="133">
        <f>SUM(DH148,DH152,DH156,DH160,DH164,DH168,DH171,DH176,DH180,DH184,DH188,DH192,DH196)</f>
        <v>23</v>
      </c>
      <c r="DI210" s="44"/>
      <c r="DJ210" s="53" t="str">
        <f t="shared" si="1020"/>
        <v>サンリオリボンポーチ</v>
      </c>
      <c r="DK210" s="43">
        <f t="shared" si="1020"/>
        <v>500</v>
      </c>
      <c r="DL210" s="133">
        <f>SUM(DL148,DL152,DL156,DL160,DL164,DL168,DL171,DL176,DL180,DL184,DL188,DL192,DL196)</f>
        <v>11500</v>
      </c>
      <c r="DM210" s="113">
        <f>DL210/DD210</f>
        <v>0.75657894736842102</v>
      </c>
      <c r="DN210" s="35"/>
      <c r="DO210" s="27"/>
      <c r="DP210" s="329" t="s">
        <v>38</v>
      </c>
      <c r="DQ210" s="329"/>
      <c r="DR210" s="133">
        <f>SUM(DR148,DR152,DR156,DR160,DR164,DR168,DR172,DR176,DR180,DR184,DR188,DR192,DR196)*100</f>
        <v>13200</v>
      </c>
      <c r="DS210" s="67"/>
      <c r="DT210" s="44"/>
      <c r="DU210" s="23">
        <f>DR210/DV210</f>
        <v>2200</v>
      </c>
      <c r="DV210" s="133">
        <f>SUM(DV148,DV152,DV156,DV160,DV164,DV168,DV171,DV176,DV180,DV184,DV188,DV192,DV196)</f>
        <v>6</v>
      </c>
      <c r="DW210" s="44"/>
      <c r="DX210" s="53" t="str">
        <f t="shared" si="1021"/>
        <v>サンリオケープポーチ</v>
      </c>
      <c r="DY210" s="43">
        <f t="shared" si="1021"/>
        <v>660</v>
      </c>
      <c r="DZ210" s="133">
        <f>SUM(DZ148,DZ152,DZ156,DZ160,DZ164,DZ168,DZ171,DZ176,DZ180,DZ184,DZ188,DZ192,DZ196)</f>
        <v>3960</v>
      </c>
      <c r="EA210" s="113">
        <f>DZ210/DR210</f>
        <v>0.3</v>
      </c>
      <c r="EB210" s="35"/>
      <c r="EC210" s="27"/>
      <c r="ED210" s="46"/>
      <c r="EE210" s="44"/>
      <c r="EF210" s="44"/>
      <c r="EG210" s="44"/>
      <c r="EH210" s="44"/>
      <c r="EI210" s="23"/>
      <c r="EJ210" s="44"/>
      <c r="EK210" s="113"/>
      <c r="EL210" s="113"/>
      <c r="EM210" s="44"/>
      <c r="EN210" s="44"/>
      <c r="EO210" s="44"/>
      <c r="EP210" s="35"/>
      <c r="EQ210" s="27"/>
      <c r="ER210" s="46"/>
      <c r="ES210" s="44"/>
      <c r="ET210" s="44"/>
      <c r="EU210" s="44"/>
      <c r="EV210" s="44"/>
      <c r="EW210" s="23"/>
      <c r="EX210" s="44"/>
      <c r="EY210" s="44"/>
      <c r="EZ210" s="44"/>
      <c r="FA210" s="44"/>
      <c r="FB210" s="44"/>
      <c r="FC210" s="44"/>
      <c r="FD210" s="35"/>
      <c r="FE210" s="27"/>
      <c r="FF210" s="46"/>
      <c r="FG210" s="44"/>
      <c r="FH210" s="44"/>
      <c r="FI210" s="44"/>
      <c r="FJ210" s="44"/>
      <c r="FK210" s="23"/>
      <c r="FL210" s="44"/>
      <c r="FM210" s="113"/>
      <c r="FN210" s="113"/>
      <c r="FO210" s="44"/>
      <c r="FP210" s="44"/>
      <c r="FQ210" s="44"/>
      <c r="FR210" s="35"/>
      <c r="FS210" s="27"/>
      <c r="FT210" s="46"/>
      <c r="FU210" s="44"/>
      <c r="FV210" s="44"/>
      <c r="FW210" s="44"/>
      <c r="FX210" s="44"/>
      <c r="FY210" s="23"/>
      <c r="FZ210" s="44"/>
      <c r="GA210" s="113"/>
      <c r="GB210" s="113"/>
      <c r="GC210" s="44"/>
      <c r="GD210" s="44"/>
      <c r="GE210" s="44"/>
      <c r="GF210" s="35"/>
      <c r="GG210" s="65"/>
      <c r="GH210" s="46"/>
      <c r="GI210" s="44"/>
      <c r="GJ210" s="44"/>
      <c r="GK210" s="44"/>
      <c r="GL210" s="44"/>
      <c r="GM210" s="23"/>
      <c r="GN210" s="44"/>
      <c r="GO210" s="113"/>
      <c r="GP210" s="113"/>
      <c r="GQ210" s="44"/>
      <c r="GR210" s="44"/>
      <c r="GS210" s="44"/>
      <c r="GT210" s="35"/>
      <c r="GU210" s="27"/>
      <c r="GV210" s="46"/>
      <c r="GW210" s="44"/>
      <c r="GX210" s="44"/>
      <c r="GY210" s="44"/>
      <c r="GZ210" s="44"/>
      <c r="HA210" s="23"/>
      <c r="HB210" s="44"/>
      <c r="HC210" s="113"/>
      <c r="HD210" s="113"/>
      <c r="HE210" s="44"/>
      <c r="HF210" s="44"/>
      <c r="HG210" s="44"/>
      <c r="HH210" s="35"/>
      <c r="HI210" s="27"/>
      <c r="HJ210" s="46"/>
      <c r="HK210" s="44"/>
      <c r="HL210" s="44"/>
      <c r="HM210" s="44"/>
      <c r="HN210" s="44"/>
      <c r="HO210" s="23"/>
      <c r="HP210" s="44"/>
      <c r="HQ210" s="113"/>
      <c r="HR210" s="113"/>
      <c r="HS210" s="44"/>
      <c r="HT210" s="44"/>
      <c r="HU210" s="44"/>
      <c r="HV210" s="35"/>
      <c r="HW210" s="134"/>
      <c r="HX210" s="329" t="s">
        <v>38</v>
      </c>
      <c r="HY210" s="329"/>
      <c r="HZ210" s="133">
        <f>SUM(HZ148,HZ152,HZ156,HZ160,HZ164,HZ168,HZ172,HZ176,HZ180,HZ184,HZ188,HZ192,HZ196)*100</f>
        <v>331000</v>
      </c>
      <c r="IA210" s="67"/>
      <c r="IB210" s="44"/>
      <c r="IC210" s="23">
        <f>HZ210/ID210</f>
        <v>33100</v>
      </c>
      <c r="ID210" s="133">
        <f>SUM(ID148,ID152,ID156,ID160,ID164,ID168,ID171,ID176,ID180,ID184,ID188,ID192,ID196)</f>
        <v>10</v>
      </c>
      <c r="IE210" s="44"/>
      <c r="IF210" s="53" t="str">
        <f t="shared" si="1022"/>
        <v>ルララ、マスカットのなみだ</v>
      </c>
      <c r="IG210" s="43">
        <f t="shared" si="1022"/>
        <v>1100</v>
      </c>
      <c r="IH210" s="133">
        <f>SUM(IH148,IH152,IH156,IH160,IH164,IH168,IH171,IH176,IH180,IH184,IH188,IH192,IH196)</f>
        <v>17000</v>
      </c>
      <c r="II210" s="113">
        <f>IH210/HZ210</f>
        <v>5.1359516616314202E-2</v>
      </c>
      <c r="IJ210" s="35"/>
      <c r="IK210" s="27"/>
      <c r="IL210" s="329" t="s">
        <v>38</v>
      </c>
      <c r="IM210" s="329"/>
      <c r="IN210" s="133">
        <f>SUM(IN148,IN152,IN156,IN160,IN164,IN168,IN172,IN176,IN180,IN184,IN188,IN192,IN196)*100</f>
        <v>22800</v>
      </c>
      <c r="IO210" s="67"/>
      <c r="IP210" s="44"/>
      <c r="IQ210" s="23">
        <f>IN210/IR210</f>
        <v>3257.1428571428573</v>
      </c>
      <c r="IR210" s="133">
        <f>SUM(IR148,IR152,IR156,IR160,IR164,IR168,IR171,IR176,IR180,IR184,IR188,IR192,IR196)</f>
        <v>7</v>
      </c>
      <c r="IS210" s="44"/>
      <c r="IT210" s="53" t="str">
        <f t="shared" si="1023"/>
        <v>ギャルキティマスコット</v>
      </c>
      <c r="IU210" s="43">
        <f t="shared" si="1023"/>
        <v>996</v>
      </c>
      <c r="IV210" s="133">
        <f>SUM(IV148,IV152,IV156,IV160,IV164,IV168,IV171,IV176,IV180,IV184,IV188,IV192,IV196)</f>
        <v>8188</v>
      </c>
      <c r="IW210" s="113">
        <f>IV210/IN210</f>
        <v>0.35912280701754384</v>
      </c>
      <c r="IX210" s="35"/>
      <c r="IY210" s="33"/>
      <c r="IZ210" s="329" t="s">
        <v>38</v>
      </c>
      <c r="JA210" s="329"/>
      <c r="JB210" s="133">
        <f>SUM(JB148,JB152,JB156,JB160,JB164,JB168,JB172,JB176,JB180,JB184,JB188,JB192,JB196)*100</f>
        <v>34000</v>
      </c>
      <c r="JC210" s="67"/>
      <c r="JD210" s="44"/>
      <c r="JE210" s="23">
        <f>JB210/JF210</f>
        <v>4857.1428571428569</v>
      </c>
      <c r="JF210" s="133">
        <f>SUM(JF148,JF152,JF156,JF160,JF164,JF168,JF171,JF176,JF180,JF184,JF188,JF192,JF196)</f>
        <v>7</v>
      </c>
      <c r="JG210" s="44"/>
      <c r="JH210" s="53" t="str">
        <f t="shared" si="1024"/>
        <v>ギャルキティマスコット</v>
      </c>
      <c r="JI210" s="43">
        <f t="shared" si="1024"/>
        <v>500</v>
      </c>
      <c r="JJ210" s="133">
        <f>SUM(JJ148,JJ152,JJ156,JJ160,JJ164,JJ168,JJ171,JJ176,JJ180,JJ184,JJ188,JJ192,JJ196)</f>
        <v>3500</v>
      </c>
      <c r="JK210" s="113">
        <f>JJ210/JB210</f>
        <v>0.10294117647058823</v>
      </c>
      <c r="JL210" s="35"/>
      <c r="JM210" s="27"/>
      <c r="JN210" s="329" t="s">
        <v>38</v>
      </c>
      <c r="JO210" s="329"/>
      <c r="JP210" s="133">
        <f>SUM(JP148,JP152,JP156,JP160,JP164,JP168,JP172,JP176,JP180,JP184,JP188,JP192,JP196)*100</f>
        <v>15100</v>
      </c>
      <c r="JQ210" s="67"/>
      <c r="JR210" s="44"/>
      <c r="JS210" s="23">
        <f>JP210/JT210</f>
        <v>2157.1428571428573</v>
      </c>
      <c r="JT210" s="133">
        <f>SUM(JT148,JT152,JT156,JT160,JT164,JT168,JT171,JT176,JT180,JT184,JT188,JT192,JT196)</f>
        <v>7</v>
      </c>
      <c r="JU210" s="44"/>
      <c r="JV210" s="53" t="str">
        <f t="shared" si="1025"/>
        <v>ジャグラーイヤホン</v>
      </c>
      <c r="JW210" s="43">
        <f t="shared" si="1025"/>
        <v>1100</v>
      </c>
      <c r="JX210" s="133">
        <f>SUM(JX148,JX152,JX156,JX160,JX164,JX168,JX171,JX176,JX180,JX184,JX188,JX192,JX196)</f>
        <v>7700</v>
      </c>
      <c r="JY210" s="113">
        <f>JX210/JP210</f>
        <v>0.50993377483443714</v>
      </c>
      <c r="JZ210" s="35"/>
      <c r="KA210" s="134"/>
      <c r="KB210" s="329" t="s">
        <v>38</v>
      </c>
      <c r="KC210" s="329"/>
      <c r="KD210" s="133">
        <f>SUM(KD148,KD152,KD156,KD160,KD164,KD168,KD172,KD176,KD180,KD184,KD188,KD192,KD196)*100</f>
        <v>11700</v>
      </c>
      <c r="KE210" s="67"/>
      <c r="KF210" s="44"/>
      <c r="KG210" s="23">
        <f>KD210/KH210</f>
        <v>11700</v>
      </c>
      <c r="KH210" s="133">
        <f>SUM(KH148,KH152,KH156,KH160,KH164,KH168,KH171,KH176,KH180,KH184,KH188,KH192,KH196)</f>
        <v>1</v>
      </c>
      <c r="KI210" s="44"/>
      <c r="KJ210" s="53" t="str">
        <f t="shared" si="1026"/>
        <v>キティでかぱっちん</v>
      </c>
      <c r="KK210" s="43">
        <f t="shared" si="1026"/>
        <v>0</v>
      </c>
      <c r="KL210" s="133">
        <f>SUM(KL148,KL152,KL156,KL160,KL164,KL168,KL171,KL176,KL180,KL184,KL188,KL192,KL196)</f>
        <v>0</v>
      </c>
      <c r="KM210" s="113">
        <f>KL210/KD210</f>
        <v>0</v>
      </c>
      <c r="KN210" s="35"/>
      <c r="KO210" s="27"/>
      <c r="KP210" s="329" t="s">
        <v>38</v>
      </c>
      <c r="KQ210" s="329"/>
      <c r="KR210" s="133">
        <f>SUM(KR148,KR152,KR156,KR160,KR164,KR168,KR172,KR176,KR180,KR184,KR188,KR192,KR196)*100</f>
        <v>24400</v>
      </c>
      <c r="KS210" s="67"/>
      <c r="KT210" s="44"/>
      <c r="KU210" s="23">
        <f>KR210/KV210</f>
        <v>6100</v>
      </c>
      <c r="KV210" s="133">
        <f>SUM(KV148,KV152,KV156,KV160,KV164,KV168,KV171,KV176,KV180,KV184,KV188,KV192,KV196)</f>
        <v>4</v>
      </c>
      <c r="KW210" s="44"/>
      <c r="KX210" s="53" t="str">
        <f t="shared" si="1027"/>
        <v>モンチッチマスコット2</v>
      </c>
      <c r="KY210" s="43">
        <f t="shared" si="1027"/>
        <v>539</v>
      </c>
      <c r="KZ210" s="133">
        <f>SUM(KZ148,KZ152,KZ156,KZ160,KZ164,KZ168,KZ171,KZ176,KZ180,KZ184,KZ188,KZ192,KZ196)</f>
        <v>2156</v>
      </c>
      <c r="LA210" s="113">
        <f>KZ210/KR210</f>
        <v>8.8360655737704921E-2</v>
      </c>
      <c r="LB210" s="35"/>
      <c r="LC210" s="27"/>
      <c r="LD210" s="46"/>
      <c r="LE210" s="44"/>
      <c r="LF210" s="44"/>
      <c r="LG210" s="44"/>
      <c r="LH210" s="44"/>
      <c r="LI210" s="23"/>
      <c r="LJ210" s="44"/>
      <c r="LK210" s="44"/>
      <c r="LL210" s="60"/>
      <c r="LM210" s="67"/>
      <c r="LN210" s="44"/>
      <c r="LO210" s="45"/>
      <c r="LP210" s="35"/>
      <c r="LQ210" s="27"/>
      <c r="LR210" s="46"/>
      <c r="LS210" s="44"/>
      <c r="LT210" s="44"/>
      <c r="LU210" s="44"/>
      <c r="LV210" s="44"/>
      <c r="LW210" s="23"/>
      <c r="LX210" s="44"/>
      <c r="LY210" s="113"/>
      <c r="LZ210" s="113"/>
      <c r="MA210" s="44"/>
      <c r="MB210" s="44"/>
      <c r="MC210" s="44"/>
      <c r="MD210" s="35"/>
      <c r="ME210" s="27"/>
      <c r="MF210" s="46"/>
      <c r="MG210" s="44"/>
      <c r="MH210" s="44"/>
      <c r="MI210" s="44"/>
      <c r="MJ210" s="44"/>
      <c r="MK210" s="23"/>
      <c r="ML210" s="44"/>
      <c r="MM210" s="113"/>
      <c r="MN210" s="113"/>
      <c r="MO210" s="44"/>
      <c r="MP210" s="44"/>
      <c r="MQ210" s="44"/>
      <c r="MR210" s="35"/>
      <c r="MS210" s="27"/>
      <c r="MT210" s="46"/>
      <c r="MU210" s="44"/>
      <c r="MV210" s="44"/>
      <c r="MW210" s="44"/>
      <c r="MX210" s="44"/>
      <c r="MY210" s="23"/>
      <c r="MZ210" s="44"/>
      <c r="NA210" s="113"/>
      <c r="NB210" s="113"/>
      <c r="NC210" s="44"/>
      <c r="ND210" s="44"/>
      <c r="NE210" s="44"/>
      <c r="NF210" s="35"/>
      <c r="NG210" s="27"/>
      <c r="NH210" s="46"/>
      <c r="NI210" s="44"/>
      <c r="NJ210" s="44"/>
      <c r="NK210" s="44"/>
      <c r="NL210" s="44"/>
      <c r="NM210" s="23"/>
      <c r="NN210" s="44"/>
      <c r="NO210" s="113"/>
      <c r="NP210" s="113"/>
      <c r="NQ210" s="44"/>
      <c r="NR210" s="44"/>
      <c r="NS210" s="44"/>
      <c r="NT210" s="35"/>
    </row>
    <row r="211" spans="1:384" x14ac:dyDescent="0.2">
      <c r="A211" s="141" t="s">
        <v>745</v>
      </c>
      <c r="B211" s="142">
        <f t="shared" ref="B211:G211" si="1028">SUMIF(B147:B210,"&gt;=0")</f>
        <v>42237</v>
      </c>
      <c r="C211" s="142">
        <f t="shared" si="1028"/>
        <v>17550</v>
      </c>
      <c r="D211" s="142">
        <f t="shared" si="1028"/>
        <v>2640</v>
      </c>
      <c r="E211" s="142">
        <f t="shared" si="1028"/>
        <v>13195</v>
      </c>
      <c r="F211" s="142">
        <f t="shared" si="1028"/>
        <v>6794</v>
      </c>
      <c r="G211" s="177">
        <f t="shared" si="1028"/>
        <v>2059</v>
      </c>
      <c r="H211" s="140"/>
      <c r="I211" s="326">
        <f>J203+AL203+ET203+AZ203+CP203+CB203+DR203+LF204+EF203+LT203+BN203+DD203+JB203+JP203+KD203+KR203+NJ203+MV203+MH203+X203+GJ203+GX203+HZ203+IN203+HL203+FH203+FV203</f>
        <v>4223700</v>
      </c>
      <c r="J211" s="326"/>
      <c r="K211" s="31" t="s">
        <v>746</v>
      </c>
      <c r="L211" s="44"/>
      <c r="M211" s="332" t="s">
        <v>742</v>
      </c>
      <c r="N211" s="332"/>
      <c r="O211" s="144" t="e">
        <f>O207+LO207+EK207+LY207+DZ206+DL206+BV206+CX206+AQ207+BE207+EY207+CJ206+AC207+JJ206+JX206+KL206+KZ206+NO207+NA207+MM207</f>
        <v>#VALUE!</v>
      </c>
      <c r="P211" s="144"/>
      <c r="Q211" s="44"/>
      <c r="R211" s="44"/>
      <c r="S211" s="44"/>
      <c r="T211" s="35"/>
      <c r="U211" s="27"/>
      <c r="V211" s="46"/>
      <c r="W211" s="326"/>
      <c r="X211" s="326"/>
      <c r="Y211" s="31"/>
      <c r="Z211" s="44"/>
      <c r="AA211" s="23"/>
      <c r="AB211" s="44"/>
      <c r="AC211" s="113"/>
      <c r="AD211" s="113"/>
      <c r="AE211" s="44"/>
      <c r="AF211" s="44"/>
      <c r="AG211" s="44"/>
      <c r="AH211" s="35"/>
      <c r="AI211" s="27"/>
      <c r="AJ211" s="46"/>
      <c r="AK211" s="44"/>
      <c r="AL211" s="44"/>
      <c r="AM211" s="44"/>
      <c r="AN211" s="44"/>
      <c r="AO211" s="23"/>
      <c r="AP211" s="44"/>
      <c r="AQ211" s="44"/>
      <c r="AR211" s="44"/>
      <c r="AS211" s="44"/>
      <c r="AT211" s="44"/>
      <c r="AU211" s="44"/>
      <c r="AV211" s="35"/>
      <c r="AW211" s="27"/>
      <c r="AX211" s="46"/>
      <c r="AY211" s="44"/>
      <c r="AZ211" s="44"/>
      <c r="BA211" s="44"/>
      <c r="BB211" s="44"/>
      <c r="BC211" s="23"/>
      <c r="BD211" s="44"/>
      <c r="BE211" s="44"/>
      <c r="BF211" s="44"/>
      <c r="BG211" s="44"/>
      <c r="BH211" s="44"/>
      <c r="BI211" s="44"/>
      <c r="BJ211" s="35"/>
      <c r="BK211" s="50"/>
      <c r="BL211" s="329" t="s">
        <v>38</v>
      </c>
      <c r="BM211" s="329"/>
      <c r="BN211" s="133">
        <f>SUM(BN149,BN153,BN157,BN161,BN165,BN169,BN173,BN177,BN181,BN185,BN189,BN193,BN197)*100</f>
        <v>27400</v>
      </c>
      <c r="BO211" s="67"/>
      <c r="BP211" s="44"/>
      <c r="BQ211" s="23">
        <f>BN211/BR211</f>
        <v>13700</v>
      </c>
      <c r="BR211" s="133">
        <f>SUM(BR149,BR153,BR157,BR161,BR165,BR169,BR173,BR177,BR181,BR185,BR189,BR193,BR197)</f>
        <v>2</v>
      </c>
      <c r="BS211" s="44"/>
      <c r="BT211" s="53" t="str">
        <f t="shared" si="1017"/>
        <v>ラブブマスコット</v>
      </c>
      <c r="BU211" s="43">
        <f t="shared" si="1017"/>
        <v>250</v>
      </c>
      <c r="BV211" s="133">
        <f>SUM(BV149,BV153,BV157,BV161,BV165,BV169,BV173,BV177,BV181,BV185,BV189,BV193,BV197)</f>
        <v>500</v>
      </c>
      <c r="BW211" s="113">
        <f>BV211/BN211</f>
        <v>1.824817518248175E-2</v>
      </c>
      <c r="BX211" s="35"/>
      <c r="BY211" s="27"/>
      <c r="BZ211" s="329" t="s">
        <v>38</v>
      </c>
      <c r="CA211" s="329"/>
      <c r="CB211" s="133">
        <f>SUM(CB149,CB153,CB157,CB161,CB165,CB169,CB173,CB177,CB181,CB185,CB189,CB193,CB197)*100</f>
        <v>49300</v>
      </c>
      <c r="CC211" s="67"/>
      <c r="CD211" s="44"/>
      <c r="CE211" s="23">
        <f>CB211/CF211</f>
        <v>1027.0833333333333</v>
      </c>
      <c r="CF211" s="133">
        <f>SUM(CF149,CF153,CF157,CF161,CF165,CF169,CF173,CF177,CF181,CF185,CF189,CF193,CF197)</f>
        <v>48</v>
      </c>
      <c r="CG211" s="44"/>
      <c r="CH211" s="68" t="str">
        <f t="shared" si="1018"/>
        <v>ゲームアーク</v>
      </c>
      <c r="CI211" s="43">
        <f t="shared" si="1018"/>
        <v>0</v>
      </c>
      <c r="CJ211" s="133">
        <f>SUM(CJ149,CJ153,CJ157,CJ161,CJ165,CJ169,CJ173,CJ177,CJ181,CJ185,CJ189,CJ193,CJ197)</f>
        <v>0</v>
      </c>
      <c r="CK211" s="113">
        <f>CJ211/CB211</f>
        <v>0</v>
      </c>
      <c r="CL211" s="35"/>
      <c r="CM211" s="27"/>
      <c r="CN211" s="329" t="s">
        <v>38</v>
      </c>
      <c r="CO211" s="329"/>
      <c r="CP211" s="133">
        <f>SUM(CP149,CP153,CP157,CP161,CP165,CP169,CP173,CP177,CP181,CP185,CP189,CP193,CP197)*100</f>
        <v>93600</v>
      </c>
      <c r="CQ211" s="67"/>
      <c r="CR211" s="44"/>
      <c r="CS211" s="23">
        <f>CP211/CT211</f>
        <v>2529.7297297297296</v>
      </c>
      <c r="CT211" s="133">
        <f>SUM(CT149,CT153,CT157,CT161,CT165,CT169,CT173,CT177,CT181,CT185,CT189,CT193,CT197)</f>
        <v>37</v>
      </c>
      <c r="CU211" s="44"/>
      <c r="CV211" s="53" t="str">
        <f t="shared" si="1019"/>
        <v>サンリオボアバンスクリップ</v>
      </c>
      <c r="CW211" s="43">
        <f t="shared" si="1019"/>
        <v>1100</v>
      </c>
      <c r="CX211" s="133">
        <f>SUM(CX149,CX153,CX157,CX161,CX165,CX169,CX173,CX177,CX181,CX185,CX189,CX193,CX197)</f>
        <v>40700</v>
      </c>
      <c r="CY211" s="113">
        <f>CX211/CP211</f>
        <v>0.43482905982905984</v>
      </c>
      <c r="CZ211" s="35"/>
      <c r="DA211" s="58"/>
      <c r="DB211" s="329" t="s">
        <v>38</v>
      </c>
      <c r="DC211" s="329"/>
      <c r="DD211" s="133">
        <f>SUM(DD149,DD153,DD157,DD161,DD165,DD169,DD173,DD177,DD181,DD185,DD189,DD193,DD197)*100</f>
        <v>31300</v>
      </c>
      <c r="DE211" s="67"/>
      <c r="DF211" s="44"/>
      <c r="DG211" s="23">
        <f>DD211/DH211</f>
        <v>3130</v>
      </c>
      <c r="DH211" s="133">
        <f>SUM(DH149,DH153,DH157,DH161,DH165,DH169,DH173,DH177,DH181,DH185,DH189,DH193,DH197)</f>
        <v>10</v>
      </c>
      <c r="DI211" s="44"/>
      <c r="DJ211" s="53" t="str">
        <f t="shared" si="1020"/>
        <v>サンリオボアバンスクリップ</v>
      </c>
      <c r="DK211" s="43">
        <f t="shared" si="1020"/>
        <v>1100</v>
      </c>
      <c r="DL211" s="133">
        <f>SUM(DL149,DL153,DL157,DL161,DL165,DL169,DL173,DL177,DL181,DL185,DL189,DL193,DL197)</f>
        <v>11000</v>
      </c>
      <c r="DM211" s="113">
        <f>DL211/DD211</f>
        <v>0.3514376996805112</v>
      </c>
      <c r="DN211" s="35"/>
      <c r="DO211" s="27"/>
      <c r="DP211" s="329" t="s">
        <v>38</v>
      </c>
      <c r="DQ211" s="329"/>
      <c r="DR211" s="133">
        <f>SUM(DR149,DR153,DR157,DR161,DR165,DR169,DR173,DR177,DR181,DR185,DR189,DR193,DR197)*100</f>
        <v>14800</v>
      </c>
      <c r="DS211" s="67"/>
      <c r="DT211" s="44"/>
      <c r="DU211" s="23">
        <f>DR211/DV211</f>
        <v>2960</v>
      </c>
      <c r="DV211" s="133">
        <f>SUM(DV149,DV153,DV157,DV161,DV165,DV169,DV173,DV177,DV181,DV185,DV189,DV193,DV197)</f>
        <v>5</v>
      </c>
      <c r="DW211" s="44"/>
      <c r="DX211" s="53" t="str">
        <f t="shared" si="1021"/>
        <v>モンチッチマスコット</v>
      </c>
      <c r="DY211" s="43">
        <f t="shared" si="1021"/>
        <v>0</v>
      </c>
      <c r="DZ211" s="133">
        <f>SUM(DZ149,DZ153,DZ157,DZ161,DZ165,DZ169,DZ173,DZ177,DZ181,DZ185,DZ189,DZ193,DZ197)</f>
        <v>0</v>
      </c>
      <c r="EA211" s="113">
        <f>DZ211/DR211</f>
        <v>0</v>
      </c>
      <c r="EB211" s="35"/>
      <c r="EC211" s="27"/>
      <c r="ED211" s="46"/>
      <c r="EE211" s="326"/>
      <c r="EF211" s="326"/>
      <c r="EG211" s="31"/>
      <c r="EH211" s="44"/>
      <c r="EI211" s="23"/>
      <c r="EJ211" s="44"/>
      <c r="EK211" s="113"/>
      <c r="EL211" s="113"/>
      <c r="EM211" s="44"/>
      <c r="EN211" s="44"/>
      <c r="EO211" s="44"/>
      <c r="EP211" s="35"/>
      <c r="EQ211" s="27"/>
      <c r="ER211" s="46"/>
      <c r="ES211" s="44"/>
      <c r="ET211" s="44"/>
      <c r="EU211" s="44"/>
      <c r="EV211" s="44"/>
      <c r="EW211" s="23"/>
      <c r="EX211" s="44"/>
      <c r="EY211" s="44"/>
      <c r="EZ211" s="44"/>
      <c r="FA211" s="44"/>
      <c r="FB211" s="44"/>
      <c r="FC211" s="44"/>
      <c r="FD211" s="35"/>
      <c r="FE211" s="27"/>
      <c r="FF211" s="46"/>
      <c r="FG211" s="326"/>
      <c r="FH211" s="326"/>
      <c r="FI211" s="31"/>
      <c r="FJ211" s="44"/>
      <c r="FK211" s="23"/>
      <c r="FL211" s="44"/>
      <c r="FM211" s="113"/>
      <c r="FN211" s="113"/>
      <c r="FO211" s="44"/>
      <c r="FP211" s="44"/>
      <c r="FQ211" s="44"/>
      <c r="FR211" s="35"/>
      <c r="FS211" s="27"/>
      <c r="FT211" s="46"/>
      <c r="FU211" s="326"/>
      <c r="FV211" s="326"/>
      <c r="FW211" s="31"/>
      <c r="FX211" s="44"/>
      <c r="FY211" s="23"/>
      <c r="FZ211" s="44"/>
      <c r="GA211" s="113"/>
      <c r="GB211" s="113"/>
      <c r="GC211" s="44"/>
      <c r="GD211" s="44"/>
      <c r="GE211" s="44"/>
      <c r="GF211" s="35"/>
      <c r="GG211" s="65"/>
      <c r="GH211" s="46"/>
      <c r="GI211" s="326"/>
      <c r="GJ211" s="326"/>
      <c r="GK211" s="31"/>
      <c r="GL211" s="44"/>
      <c r="GM211" s="23"/>
      <c r="GN211" s="44"/>
      <c r="GO211" s="113"/>
      <c r="GP211" s="113"/>
      <c r="GQ211" s="44"/>
      <c r="GR211" s="44"/>
      <c r="GS211" s="44"/>
      <c r="GT211" s="35"/>
      <c r="GU211" s="27"/>
      <c r="GV211" s="46"/>
      <c r="GW211" s="326"/>
      <c r="GX211" s="326"/>
      <c r="GY211" s="31"/>
      <c r="GZ211" s="44"/>
      <c r="HA211" s="23"/>
      <c r="HB211" s="44"/>
      <c r="HC211" s="113"/>
      <c r="HD211" s="113"/>
      <c r="HE211" s="44"/>
      <c r="HF211" s="44"/>
      <c r="HG211" s="44"/>
      <c r="HH211" s="35"/>
      <c r="HI211" s="27"/>
      <c r="HJ211" s="46"/>
      <c r="HK211" s="326"/>
      <c r="HL211" s="326"/>
      <c r="HM211" s="31"/>
      <c r="HN211" s="44"/>
      <c r="HO211" s="23"/>
      <c r="HP211" s="44"/>
      <c r="HQ211" s="113"/>
      <c r="HR211" s="113"/>
      <c r="HS211" s="44"/>
      <c r="HT211" s="44"/>
      <c r="HU211" s="44"/>
      <c r="HV211" s="35"/>
      <c r="HW211" s="134"/>
      <c r="HX211" s="329" t="s">
        <v>38</v>
      </c>
      <c r="HY211" s="329"/>
      <c r="HZ211" s="133">
        <f>SUM(HZ149,HZ153,HZ157,HZ161,HZ165,HZ169,HZ173,HZ177,HZ181,HZ185,HZ189,HZ193,HZ197)*100</f>
        <v>0</v>
      </c>
      <c r="IA211" s="67"/>
      <c r="IB211" s="44"/>
      <c r="IC211" s="23">
        <f>HZ211/ID211</f>
        <v>0</v>
      </c>
      <c r="ID211" s="133">
        <f>SUM(ID149,ID153,ID157,ID161,ID165,ID169,ID173,ID177,ID181,ID185,ID189,ID193,ID197)</f>
        <v>17</v>
      </c>
      <c r="IE211" s="44"/>
      <c r="IF211" s="53" t="str">
        <f t="shared" si="1022"/>
        <v>アンパンおべんとパズル</v>
      </c>
      <c r="IG211" s="43">
        <f t="shared" si="1022"/>
        <v>1100</v>
      </c>
      <c r="IH211" s="133">
        <f>SUM(IH149,IH153,IH157,IH161,IH165,IH169,IH173,IH177,IH181,IH185,IH189,IH193,IH197)</f>
        <v>18700</v>
      </c>
      <c r="II211" s="113" t="e">
        <f>IH211/HZ211</f>
        <v>#DIV/0!</v>
      </c>
      <c r="IJ211" s="35"/>
      <c r="IK211" s="27"/>
      <c r="IL211" s="329" t="s">
        <v>38</v>
      </c>
      <c r="IM211" s="329"/>
      <c r="IN211" s="133">
        <f>SUM(IN149,IN153,IN157,IN161,IN165,IN169,IN173,IN177,IN181,IN185,IN189,IN193,IN197)*100</f>
        <v>33700</v>
      </c>
      <c r="IO211" s="67"/>
      <c r="IP211" s="44"/>
      <c r="IQ211" s="23">
        <f>IN211/IR211</f>
        <v>518.46153846153845</v>
      </c>
      <c r="IR211" s="133">
        <f>SUM(IR149,IR153,IR157,IR161,IR165,IR169,IR173,IR177,IR181,IR185,IR189,IR193,IR197)</f>
        <v>65</v>
      </c>
      <c r="IS211" s="44"/>
      <c r="IT211" s="53" t="str">
        <f t="shared" si="1023"/>
        <v>ゲームアーク</v>
      </c>
      <c r="IU211" s="43">
        <f t="shared" si="1023"/>
        <v>600</v>
      </c>
      <c r="IV211" s="133">
        <f>SUM(IV149,IV153,IV157,IV161,IV165,IV169,IV173,IV177,IV181,IV185,IV189,IV193,IV197)</f>
        <v>39000</v>
      </c>
      <c r="IW211" s="113">
        <f>IV211/IN211</f>
        <v>1.1572700296735905</v>
      </c>
      <c r="IX211" s="35"/>
      <c r="IY211" s="33"/>
      <c r="IZ211" s="329" t="s">
        <v>38</v>
      </c>
      <c r="JA211" s="329"/>
      <c r="JB211" s="133">
        <f>SUM(JB149,JB153,JB157,JB161,JB165,JB169,JB173,JB177,JB181,JB185,JB189,JB193,JB197)*100</f>
        <v>90800</v>
      </c>
      <c r="JC211" s="67"/>
      <c r="JD211" s="44"/>
      <c r="JE211" s="23">
        <f>JB211/JF211</f>
        <v>2161.9047619047619</v>
      </c>
      <c r="JF211" s="133">
        <f>SUM(JF149,JF153,JF157,JF161,JF165,JF169,JF173,JF177,JF181,JF185,JF189,JF193,JF197)</f>
        <v>42</v>
      </c>
      <c r="JG211" s="44"/>
      <c r="JH211" s="53" t="str">
        <f t="shared" si="1024"/>
        <v>ラブブマスコット</v>
      </c>
      <c r="JI211" s="43">
        <f t="shared" si="1024"/>
        <v>0</v>
      </c>
      <c r="JJ211" s="133">
        <f>SUM(JJ149,JJ153,JJ157,JJ161,JJ165,JJ169,JJ173,JJ177,JJ181,JJ185,JJ189,JJ193,JJ197)</f>
        <v>10800</v>
      </c>
      <c r="JK211" s="113">
        <f>JJ211/JB211</f>
        <v>0.11894273127753303</v>
      </c>
      <c r="JL211" s="35"/>
      <c r="JM211" s="27"/>
      <c r="JN211" s="329" t="s">
        <v>38</v>
      </c>
      <c r="JO211" s="329"/>
      <c r="JP211" s="133">
        <f>SUM(JP149,JP153,JP157,JP161,JP165,JP169,JP173,JP177,JP181,JP185,JP189,JP193,JP197)*100</f>
        <v>37600</v>
      </c>
      <c r="JQ211" s="67"/>
      <c r="JR211" s="44"/>
      <c r="JS211" s="23">
        <f>JP211/JT211</f>
        <v>895.23809523809518</v>
      </c>
      <c r="JT211" s="133">
        <f>SUM(JT149,JT153,JT157,JT161,JT165,JT169,JT173,JT177,JT181,JT185,JT189,JT193,JT197)</f>
        <v>42</v>
      </c>
      <c r="JU211" s="44"/>
      <c r="JV211" s="53" t="str">
        <f t="shared" si="1025"/>
        <v>アングリーキーホルダー</v>
      </c>
      <c r="JW211" s="43">
        <f t="shared" si="1025"/>
        <v>200</v>
      </c>
      <c r="JX211" s="133">
        <f>SUM(JX149,JX153,JX157,JX161,JX165,JX169,JX173,JX177,JX181,JX185,JX189,JX193,JX197)</f>
        <v>8400</v>
      </c>
      <c r="JY211" s="113">
        <f>JX211/JP211</f>
        <v>0.22340425531914893</v>
      </c>
      <c r="JZ211" s="35"/>
      <c r="KA211" s="134"/>
      <c r="KB211" s="329" t="s">
        <v>38</v>
      </c>
      <c r="KC211" s="329"/>
      <c r="KD211" s="133">
        <f>SUM(KD149,KD153,KD157,KD161,KD165,KD169,KD173,KD177,KD181,KD185,KD189,KD193,KD197)*100</f>
        <v>18200</v>
      </c>
      <c r="KE211" s="67"/>
      <c r="KF211" s="44"/>
      <c r="KG211" s="23">
        <f>KD211/KH211</f>
        <v>650</v>
      </c>
      <c r="KH211" s="133">
        <f>SUM(KH149,KH153,KH157,KH161,KH165,KH169,KH173,KH177,KH181,KH185,KH189,KH193,KH197)</f>
        <v>28</v>
      </c>
      <c r="KI211" s="44"/>
      <c r="KJ211" s="53" t="str">
        <f t="shared" si="1026"/>
        <v>AIモンスターラバー</v>
      </c>
      <c r="KK211" s="43">
        <f t="shared" si="1026"/>
        <v>250</v>
      </c>
      <c r="KL211" s="133">
        <f>SUM(KL149,KL153,KL157,KL161,KL165,KL169,KL173,KL177,KL181,KL185,KL189,KL193,KL197)</f>
        <v>7000</v>
      </c>
      <c r="KM211" s="113">
        <f>KL211/KD211</f>
        <v>0.38461538461538464</v>
      </c>
      <c r="KN211" s="35"/>
      <c r="KO211" s="27"/>
      <c r="KP211" s="329" t="s">
        <v>38</v>
      </c>
      <c r="KQ211" s="329"/>
      <c r="KR211" s="133">
        <f>SUM(KR149,KR153,KR157,KR161,KR165,KR169,KR173,KR177,KR181,KR185,KR189,KR193,KR197)*100</f>
        <v>16100</v>
      </c>
      <c r="KS211" s="67"/>
      <c r="KT211" s="44"/>
      <c r="KU211" s="23" t="e">
        <f>KR211/KV211</f>
        <v>#DIV/0!</v>
      </c>
      <c r="KV211" s="133">
        <f>SUM(KV149,KV153,KV157,KV161,KV165,KV169,KV173,KV177,KV181,KV185,KV189,KV193,KV197)</f>
        <v>0</v>
      </c>
      <c r="KW211" s="44"/>
      <c r="KX211" s="53" t="str">
        <f t="shared" si="1027"/>
        <v>サンリオホワイトマスコット</v>
      </c>
      <c r="KY211" s="43">
        <f t="shared" si="1027"/>
        <v>0</v>
      </c>
      <c r="KZ211" s="133">
        <f>SUM(KZ149,KZ153,KZ157,KZ161,KZ165,KZ169,KZ173,KZ177,KZ181,KZ185,KZ189,KZ193,KZ197)</f>
        <v>0</v>
      </c>
      <c r="LA211" s="113">
        <f>KZ211/KR211</f>
        <v>0</v>
      </c>
      <c r="LB211" s="35"/>
      <c r="LC211" s="27"/>
      <c r="LD211" s="46"/>
      <c r="LE211" s="44"/>
      <c r="LF211" s="44"/>
      <c r="LG211" s="44"/>
      <c r="LH211" s="44"/>
      <c r="LI211" s="23"/>
      <c r="LJ211" s="44"/>
      <c r="LK211" s="44"/>
      <c r="LL211" s="60"/>
      <c r="LM211" s="67"/>
      <c r="LN211" s="44"/>
      <c r="LO211" s="45"/>
      <c r="LP211" s="35"/>
      <c r="LQ211" s="27"/>
      <c r="LR211" s="46"/>
      <c r="LS211" s="326"/>
      <c r="LT211" s="326"/>
      <c r="LU211" s="31"/>
      <c r="LV211" s="44"/>
      <c r="LW211" s="23"/>
      <c r="LX211" s="44"/>
      <c r="LY211" s="113"/>
      <c r="LZ211" s="113"/>
      <c r="MA211" s="44"/>
      <c r="MB211" s="44"/>
      <c r="MC211" s="44"/>
      <c r="MD211" s="35"/>
      <c r="ME211" s="27"/>
      <c r="MF211" s="46"/>
      <c r="MG211" s="326"/>
      <c r="MH211" s="326"/>
      <c r="MI211" s="31"/>
      <c r="MJ211" s="44"/>
      <c r="MK211" s="23"/>
      <c r="ML211" s="44"/>
      <c r="MM211" s="113"/>
      <c r="MN211" s="113"/>
      <c r="MO211" s="44"/>
      <c r="MP211" s="44"/>
      <c r="MQ211" s="44"/>
      <c r="MR211" s="35"/>
      <c r="MS211" s="27"/>
      <c r="MT211" s="46"/>
      <c r="MU211" s="326"/>
      <c r="MV211" s="326"/>
      <c r="MW211" s="31"/>
      <c r="MX211" s="44"/>
      <c r="MY211" s="23"/>
      <c r="MZ211" s="44"/>
      <c r="NA211" s="113"/>
      <c r="NB211" s="113"/>
      <c r="NC211" s="44"/>
      <c r="ND211" s="44"/>
      <c r="NE211" s="44"/>
      <c r="NF211" s="35"/>
      <c r="NG211" s="27"/>
      <c r="NH211" s="46"/>
      <c r="NI211" s="326"/>
      <c r="NJ211" s="326"/>
      <c r="NK211" s="31"/>
      <c r="NL211" s="44"/>
      <c r="NM211" s="23"/>
      <c r="NN211" s="44"/>
      <c r="NO211" s="113"/>
      <c r="NP211" s="113"/>
      <c r="NQ211" s="44"/>
      <c r="NR211" s="44"/>
      <c r="NS211" s="44"/>
      <c r="NT211" s="35"/>
    </row>
    <row r="212" spans="1:384" ht="15" customHeight="1" thickBot="1" x14ac:dyDescent="0.25">
      <c r="A212" s="145" t="s">
        <v>40</v>
      </c>
      <c r="B212" s="146">
        <f>B211/A204</f>
        <v>1759.875</v>
      </c>
      <c r="C212" s="143">
        <f>C211/A204</f>
        <v>731.25</v>
      </c>
      <c r="D212" s="143">
        <f>D211/A204</f>
        <v>110</v>
      </c>
      <c r="E212" s="147">
        <f>E211/A204</f>
        <v>549.79166666666663</v>
      </c>
      <c r="F212" s="142">
        <f>F211/A204</f>
        <v>283.08333333333331</v>
      </c>
      <c r="G212" s="177">
        <f>G211/A204</f>
        <v>85.791666666666671</v>
      </c>
      <c r="H212" s="140"/>
      <c r="I212" s="326">
        <f>I211/A204</f>
        <v>175987.5</v>
      </c>
      <c r="J212" s="326"/>
      <c r="K212" s="44">
        <f>I212*A205</f>
        <v>4223700</v>
      </c>
      <c r="L212" s="44"/>
      <c r="M212" s="23" t="s">
        <v>41</v>
      </c>
      <c r="N212" s="44">
        <f>N205+AP205+EX206+BD206+CX203+CJ203+DZ203+LN204+EJ205+LX205+BV203+DL203+JJ203+JX203+KL203+KZ203+MZ205+ML205+AB205+NN205</f>
        <v>915752</v>
      </c>
      <c r="O212" s="113">
        <f>N212/I211</f>
        <v>0.21681274711745627</v>
      </c>
      <c r="P212" s="113"/>
      <c r="Q212" s="45"/>
      <c r="R212" s="45"/>
      <c r="S212" s="45"/>
      <c r="T212" s="35"/>
      <c r="U212" s="27"/>
      <c r="V212" s="46"/>
      <c r="W212" s="326"/>
      <c r="X212" s="326"/>
      <c r="Y212" s="44"/>
      <c r="Z212" s="44"/>
      <c r="AA212" s="23"/>
      <c r="AB212" s="44"/>
      <c r="AC212" s="113"/>
      <c r="AD212" s="113"/>
      <c r="AE212" s="45"/>
      <c r="AF212" s="45"/>
      <c r="AG212" s="45"/>
      <c r="AH212" s="35"/>
      <c r="AI212" s="27"/>
      <c r="AJ212" s="46"/>
      <c r="AK212" s="44"/>
      <c r="AL212" s="44"/>
      <c r="AM212" s="44"/>
      <c r="AN212" s="44"/>
      <c r="AO212" s="23"/>
      <c r="AP212" s="44"/>
      <c r="AQ212" s="44"/>
      <c r="AR212" s="44"/>
      <c r="AS212" s="44"/>
      <c r="AT212" s="44"/>
      <c r="AU212" s="44"/>
      <c r="AV212" s="35"/>
      <c r="AW212" s="27"/>
      <c r="AX212" s="46"/>
      <c r="AY212" s="44"/>
      <c r="AZ212" s="44"/>
      <c r="BA212" s="44"/>
      <c r="BB212" s="44"/>
      <c r="BC212" s="23"/>
      <c r="BD212" s="44"/>
      <c r="BE212" s="44"/>
      <c r="BF212" s="44"/>
      <c r="BG212" s="44"/>
      <c r="BH212" s="44"/>
      <c r="BI212" s="44"/>
      <c r="BJ212" s="35"/>
      <c r="BK212" s="50"/>
      <c r="BL212" s="329" t="s">
        <v>38</v>
      </c>
      <c r="BM212" s="329"/>
      <c r="BN212" s="133">
        <f>SUM(BN150,BN154,BN158,BN162,BN166,BN170,BN174,BN178,BN182,BN186,BN190,BN194,BN198)*100</f>
        <v>54600</v>
      </c>
      <c r="BO212" s="67"/>
      <c r="BP212" s="44"/>
      <c r="BQ212" s="23">
        <f>BN212/BR212</f>
        <v>-2184</v>
      </c>
      <c r="BR212" s="133">
        <f>SUM(BR150,BR154,BR158,BR162,BR166,BR170,BR174,BR178,BR182,BR186,BR190,BR194,BR198)</f>
        <v>-25</v>
      </c>
      <c r="BS212" s="44"/>
      <c r="BT212" s="53" t="str">
        <f t="shared" si="1017"/>
        <v>ＡＩモンスターラバー</v>
      </c>
      <c r="BU212" s="43">
        <f t="shared" si="1017"/>
        <v>198</v>
      </c>
      <c r="BV212" s="133">
        <f>SUM(BV150,BV154,BV158,BV162,BV166,BV170,BV174,BV178,BV182,BV186,BV190,BV194,BV198)</f>
        <v>-4950</v>
      </c>
      <c r="BW212" s="113">
        <f>BV212/BN212</f>
        <v>-9.0659340659340656E-2</v>
      </c>
      <c r="BX212" s="35"/>
      <c r="BY212" s="27"/>
      <c r="BZ212" s="329" t="s">
        <v>38</v>
      </c>
      <c r="CA212" s="329"/>
      <c r="CB212" s="133">
        <f>SUM(CB150,CB154,CB158,CB162,CB166,CB170,CB174,CB178,CB182,CB186,CB190,CB194,CB198)*100</f>
        <v>94400</v>
      </c>
      <c r="CC212" s="67"/>
      <c r="CD212" s="44"/>
      <c r="CE212" s="23">
        <f>CB212/CF212</f>
        <v>2360</v>
      </c>
      <c r="CF212" s="133">
        <f>SUM(CF150,CF154,CF158,CF162,CF166,CF170,CF174,CF178,CF182,CF186,CF190,CF194,CF198)</f>
        <v>40</v>
      </c>
      <c r="CG212" s="44"/>
      <c r="CH212" s="68" t="str">
        <f t="shared" si="1018"/>
        <v>キティでかぱっちん</v>
      </c>
      <c r="CI212" s="43">
        <f t="shared" si="1018"/>
        <v>286</v>
      </c>
      <c r="CJ212" s="133">
        <f>SUM(CJ150,CJ154,CJ158,CJ162,CJ166,CJ170,CJ174,CJ178,CJ182,CJ186,CJ190,CJ194,CJ198)</f>
        <v>10072</v>
      </c>
      <c r="CK212" s="113">
        <f>CJ212/CB212</f>
        <v>0.10669491525423729</v>
      </c>
      <c r="CL212" s="35"/>
      <c r="CM212" s="27"/>
      <c r="CN212" s="329" t="s">
        <v>38</v>
      </c>
      <c r="CO212" s="329"/>
      <c r="CP212" s="133">
        <f>SUM(CP150,CP154,CP158,CP162,CP166,CP170,CP174,CP178,CP182,CP186,CP190,CP194,CP198)*100</f>
        <v>44300</v>
      </c>
      <c r="CQ212" s="67"/>
      <c r="CR212" s="44"/>
      <c r="CS212" s="23">
        <f>CP212/CT212</f>
        <v>2605.8823529411766</v>
      </c>
      <c r="CT212" s="133">
        <f>SUM(CT150,CT154,CT158,CT162,CT166,CT170,CT174,CT178,CT182,CT186,CT190,CT194,CT198)</f>
        <v>17</v>
      </c>
      <c r="CU212" s="44"/>
      <c r="CV212" s="53" t="str">
        <f t="shared" si="1019"/>
        <v>モンチッチフェイスポーチ</v>
      </c>
      <c r="CW212" s="43">
        <f t="shared" si="1019"/>
        <v>1100</v>
      </c>
      <c r="CX212" s="133">
        <f>SUM(CX150,CX154,CX158,CX162,CX166,CX170,CX174,CX178,CX182,CX186,CX190,CX194,CX198)</f>
        <v>18700</v>
      </c>
      <c r="CY212" s="113">
        <f>CX212/CP212</f>
        <v>0.42212189616252821</v>
      </c>
      <c r="CZ212" s="35"/>
      <c r="DA212" s="58"/>
      <c r="DB212" s="329" t="s">
        <v>38</v>
      </c>
      <c r="DC212" s="329"/>
      <c r="DD212" s="133">
        <f>SUM(DD150,DD154,DD158,DD162,DD166,DD170,DD174,DD178,DD182,DD186,DD190,DD194,DD198)*100</f>
        <v>16200</v>
      </c>
      <c r="DE212" s="67"/>
      <c r="DF212" s="44"/>
      <c r="DG212" s="23">
        <f>DD212/DH212</f>
        <v>1012.5</v>
      </c>
      <c r="DH212" s="133">
        <f>SUM(DH150,DH154,DH158,DH162,DH166,DH170,DH174,DH178,DH182,DH186,DH190,DH194,DH198)</f>
        <v>16</v>
      </c>
      <c r="DI212" s="44"/>
      <c r="DJ212" s="53" t="str">
        <f t="shared" si="1020"/>
        <v>アングリーキーホルダー</v>
      </c>
      <c r="DK212" s="43">
        <f t="shared" si="1020"/>
        <v>198</v>
      </c>
      <c r="DL212" s="133">
        <f>SUM(DL150,DL154,DL158,DL162,DL166,DL170,DL174,DL178,DL182,DL186,DL190,DL194,DL198)</f>
        <v>3168</v>
      </c>
      <c r="DM212" s="113">
        <f>DL212/DD212</f>
        <v>0.19555555555555557</v>
      </c>
      <c r="DN212" s="35"/>
      <c r="DO212" s="27"/>
      <c r="DP212" s="329" t="s">
        <v>38</v>
      </c>
      <c r="DQ212" s="329"/>
      <c r="DR212" s="133">
        <f>SUM(DR150,DR154,DR158,DR162,DR166,DR170,DR174,DR178,DR182,DR186,DR190,DR194,DR198)*100</f>
        <v>14600</v>
      </c>
      <c r="DS212" s="67"/>
      <c r="DT212" s="44"/>
      <c r="DU212" s="23">
        <f>DR212/DV212</f>
        <v>486.66666666666669</v>
      </c>
      <c r="DV212" s="133">
        <f>SUM(DV150,DV154,DV158,DV162,DV166,DV170,DV174,DV178,DV182,DV186,DV190,DV194,DV198)</f>
        <v>30</v>
      </c>
      <c r="DW212" s="44"/>
      <c r="DX212" s="53" t="str">
        <f t="shared" si="1021"/>
        <v>AIラバーキーホルダー</v>
      </c>
      <c r="DY212" s="43">
        <f t="shared" si="1021"/>
        <v>198</v>
      </c>
      <c r="DZ212" s="133">
        <f>SUM(DZ150,DZ154,DZ158,DZ162,DZ166,DZ170,DZ174,DZ178,DZ182,DZ186,DZ190,DZ194,DZ198)</f>
        <v>5940</v>
      </c>
      <c r="EA212" s="113">
        <f>DZ212/DR212</f>
        <v>0.40684931506849314</v>
      </c>
      <c r="EB212" s="35"/>
      <c r="EC212" s="27"/>
      <c r="ED212" s="46"/>
      <c r="EE212" s="326"/>
      <c r="EF212" s="326"/>
      <c r="EG212" s="44"/>
      <c r="EH212" s="44"/>
      <c r="EI212" s="23"/>
      <c r="EJ212" s="44"/>
      <c r="EK212" s="113"/>
      <c r="EL212" s="113"/>
      <c r="EM212" s="45"/>
      <c r="EN212" s="45"/>
      <c r="EO212" s="45"/>
      <c r="EP212" s="35"/>
      <c r="EQ212" s="27"/>
      <c r="ER212" s="46"/>
      <c r="ES212" s="44"/>
      <c r="ET212" s="44"/>
      <c r="EU212" s="44"/>
      <c r="EV212" s="44"/>
      <c r="EW212" s="23"/>
      <c r="EX212" s="44"/>
      <c r="EY212" s="44"/>
      <c r="EZ212" s="44"/>
      <c r="FA212" s="44"/>
      <c r="FB212" s="44"/>
      <c r="FC212" s="44"/>
      <c r="FD212" s="35"/>
      <c r="FE212" s="27"/>
      <c r="FF212" s="46"/>
      <c r="FG212" s="326"/>
      <c r="FH212" s="326"/>
      <c r="FI212" s="44"/>
      <c r="FJ212" s="44"/>
      <c r="FK212" s="23"/>
      <c r="FL212" s="44"/>
      <c r="FM212" s="113"/>
      <c r="FN212" s="113"/>
      <c r="FO212" s="45"/>
      <c r="FP212" s="45"/>
      <c r="FQ212" s="45"/>
      <c r="FR212" s="35"/>
      <c r="FS212" s="27"/>
      <c r="FT212" s="46"/>
      <c r="FU212" s="326"/>
      <c r="FV212" s="326"/>
      <c r="FW212" s="44"/>
      <c r="FX212" s="44"/>
      <c r="FY212" s="23"/>
      <c r="FZ212" s="44"/>
      <c r="GA212" s="113"/>
      <c r="GB212" s="113"/>
      <c r="GC212" s="45"/>
      <c r="GD212" s="45"/>
      <c r="GE212" s="45"/>
      <c r="GF212" s="35"/>
      <c r="GG212" s="65"/>
      <c r="GH212" s="46"/>
      <c r="GI212" s="326"/>
      <c r="GJ212" s="326"/>
      <c r="GK212" s="44"/>
      <c r="GL212" s="44"/>
      <c r="GM212" s="23"/>
      <c r="GN212" s="44"/>
      <c r="GO212" s="113"/>
      <c r="GP212" s="113"/>
      <c r="GQ212" s="45"/>
      <c r="GR212" s="45"/>
      <c r="GS212" s="45"/>
      <c r="GT212" s="35"/>
      <c r="GU212" s="27"/>
      <c r="GV212" s="46"/>
      <c r="GW212" s="326"/>
      <c r="GX212" s="326"/>
      <c r="GY212" s="44"/>
      <c r="GZ212" s="44"/>
      <c r="HA212" s="23"/>
      <c r="HB212" s="44"/>
      <c r="HC212" s="113"/>
      <c r="HD212" s="113"/>
      <c r="HE212" s="45"/>
      <c r="HF212" s="45"/>
      <c r="HG212" s="45"/>
      <c r="HH212" s="35"/>
      <c r="HI212" s="27"/>
      <c r="HJ212" s="46"/>
      <c r="HK212" s="326"/>
      <c r="HL212" s="326"/>
      <c r="HM212" s="44"/>
      <c r="HN212" s="44"/>
      <c r="HO212" s="23"/>
      <c r="HP212" s="44"/>
      <c r="HQ212" s="113"/>
      <c r="HR212" s="113"/>
      <c r="HS212" s="45"/>
      <c r="HT212" s="45"/>
      <c r="HU212" s="45"/>
      <c r="HV212" s="35"/>
      <c r="HW212" s="134"/>
      <c r="HX212" s="329" t="s">
        <v>38</v>
      </c>
      <c r="HY212" s="329"/>
      <c r="HZ212" s="133">
        <f>SUM(HZ150,HZ154,HZ158,HZ162,HZ166,HZ170,HZ174,HZ178,HZ182,HZ186,HZ190,HZ194,HZ198)*100</f>
        <v>0</v>
      </c>
      <c r="IA212" s="67"/>
      <c r="IB212" s="44"/>
      <c r="IC212" s="23">
        <f>HZ212/ID212</f>
        <v>0</v>
      </c>
      <c r="ID212" s="133">
        <f>SUM(ID150,ID154,ID158,ID162,ID166,ID170,ID174,ID178,ID182,ID186,ID190,ID194,ID198)</f>
        <v>18</v>
      </c>
      <c r="IE212" s="44"/>
      <c r="IF212" s="53" t="str">
        <f t="shared" si="1022"/>
        <v>ボンボンドロップシール</v>
      </c>
      <c r="IG212" s="43">
        <f t="shared" si="1022"/>
        <v>2000</v>
      </c>
      <c r="IH212" s="133">
        <f>SUM(IH150,IH154,IH158,IH162,IH166,IH170,IH174,IH178,IH182,IH186,IH190,IH194,IH198)</f>
        <v>36000</v>
      </c>
      <c r="II212" s="113" t="e">
        <f>IH212/HZ212</f>
        <v>#DIV/0!</v>
      </c>
      <c r="IJ212" s="35"/>
      <c r="IK212" s="27"/>
      <c r="IL212" s="329" t="s">
        <v>38</v>
      </c>
      <c r="IM212" s="329"/>
      <c r="IN212" s="133">
        <f>SUM(IN150,IN154,IN158,IN162,IN166,IN170,IN174,IN178,IN182,IN186,IN190,IN194,IN198)*100</f>
        <v>23800</v>
      </c>
      <c r="IO212" s="67"/>
      <c r="IP212" s="44"/>
      <c r="IQ212" s="23">
        <f>IN212/IR212</f>
        <v>11900</v>
      </c>
      <c r="IR212" s="133">
        <f>SUM(IR150,IR154,IR158,IR162,IR166,IR170,IR174,IR178,IR182,IR186,IR190,IR194,IR198)</f>
        <v>2</v>
      </c>
      <c r="IS212" s="44"/>
      <c r="IT212" s="53" t="str">
        <f t="shared" si="1023"/>
        <v>ゲーム機イヤホン</v>
      </c>
      <c r="IU212" s="43">
        <f t="shared" si="1023"/>
        <v>1100</v>
      </c>
      <c r="IV212" s="133">
        <f>SUM(IV150,IV154,IV158,IV162,IV166,IV170,IV174,IV178,IV182,IV186,IV190,IV194,IV198)</f>
        <v>1100</v>
      </c>
      <c r="IW212" s="113">
        <f>IV212/IN212</f>
        <v>4.6218487394957986E-2</v>
      </c>
      <c r="IX212" s="35"/>
      <c r="IY212" s="33"/>
      <c r="IZ212" s="329" t="s">
        <v>38</v>
      </c>
      <c r="JA212" s="329"/>
      <c r="JB212" s="133">
        <f>SUM(JB150,JB154,JB158,JB162,JB166,JB170,JB174,JB178,JB182,JB186,JB190,JB194,JB198)*100</f>
        <v>35700</v>
      </c>
      <c r="JC212" s="67"/>
      <c r="JD212" s="44"/>
      <c r="JE212" s="23">
        <f>JB212/JF212</f>
        <v>7140</v>
      </c>
      <c r="JF212" s="133">
        <f>SUM(JF150,JF154,JF158,JF162,JF166,JF170,JF174,JF178,JF182,JF186,JF190,JF194,JF198)</f>
        <v>5</v>
      </c>
      <c r="JG212" s="44"/>
      <c r="JH212" s="53" t="str">
        <f t="shared" si="1024"/>
        <v>雪見だいふくイヤホン</v>
      </c>
      <c r="JI212" s="43">
        <f t="shared" si="1024"/>
        <v>1100</v>
      </c>
      <c r="JJ212" s="133">
        <f>SUM(JJ150,JJ154,JJ158,JJ162,JJ166,JJ170,JJ174,JJ178,JJ182,JJ186,JJ190,JJ194,JJ198)</f>
        <v>5500</v>
      </c>
      <c r="JK212" s="113">
        <f>JJ212/JB212</f>
        <v>0.15406162464985995</v>
      </c>
      <c r="JL212" s="35"/>
      <c r="JM212" s="27"/>
      <c r="JN212" s="329" t="s">
        <v>38</v>
      </c>
      <c r="JO212" s="329"/>
      <c r="JP212" s="133">
        <f>SUM(JP150,JP154,JP158,JP162,JP166,JP170,JP174,JP178,JP182,JP186,JP190,JP194,JP198)*100</f>
        <v>41900</v>
      </c>
      <c r="JQ212" s="67"/>
      <c r="JR212" s="44"/>
      <c r="JS212" s="23">
        <f>JP212/JT212</f>
        <v>2618.75</v>
      </c>
      <c r="JT212" s="133">
        <f>SUM(JT150,JT154,JT158,JT162,JT166,JT170,JT174,JT178,JT182,JT186,JT190,JT194,JT198)</f>
        <v>16</v>
      </c>
      <c r="JU212" s="44"/>
      <c r="JV212" s="53" t="str">
        <f t="shared" si="1025"/>
        <v>サンリオケープポーチ</v>
      </c>
      <c r="JW212" s="43">
        <f t="shared" si="1025"/>
        <v>880</v>
      </c>
      <c r="JX212" s="133">
        <f>SUM(JX150,JX154,JX158,JX162,JX166,JX170,JX174,JX178,JX182,JX186,JX190,JX194,JX198)</f>
        <v>3200</v>
      </c>
      <c r="JY212" s="113">
        <f>JX212/JP212</f>
        <v>7.6372315035799526E-2</v>
      </c>
      <c r="JZ212" s="35"/>
      <c r="KA212" s="134"/>
      <c r="KB212" s="329" t="s">
        <v>38</v>
      </c>
      <c r="KC212" s="329"/>
      <c r="KD212" s="133">
        <f>SUM(KD150,KD154,KD158,KD162,KD166,KD170,KD174,KD178,KD182,KD186,KD190,KD194,KD198)*100</f>
        <v>28700</v>
      </c>
      <c r="KE212" s="67"/>
      <c r="KF212" s="44"/>
      <c r="KG212" s="23">
        <f>KD212/KH212</f>
        <v>382.66666666666669</v>
      </c>
      <c r="KH212" s="133">
        <f>SUM(KH150,KH154,KH158,KH162,KH166,KH170,KH174,KH178,KH182,KH186,KH190,KH194,KH198)</f>
        <v>75</v>
      </c>
      <c r="KI212" s="44"/>
      <c r="KJ212" s="53" t="str">
        <f t="shared" si="1026"/>
        <v>ゲームアーク</v>
      </c>
      <c r="KK212" s="43">
        <f t="shared" si="1026"/>
        <v>500</v>
      </c>
      <c r="KL212" s="133">
        <f>SUM(KL150,KL154,KL158,KL162,KL166,KL170,KL174,KL178,KL182,KL186,KL190,KL194,KL198)</f>
        <v>37500</v>
      </c>
      <c r="KM212" s="113">
        <f>KL212/KD212</f>
        <v>1.3066202090592334</v>
      </c>
      <c r="KN212" s="35"/>
      <c r="KO212" s="27"/>
      <c r="KP212" s="329" t="s">
        <v>38</v>
      </c>
      <c r="KQ212" s="329"/>
      <c r="KR212" s="133">
        <f>SUM(KR150,KR154,KR158,KR162,KR166,KR170,KR174,KR178,KR182,KR186,KR190,KR194,KR198)*100</f>
        <v>32700</v>
      </c>
      <c r="KS212" s="67"/>
      <c r="KT212" s="44"/>
      <c r="KU212" s="23">
        <f>KR212/KV212</f>
        <v>3270</v>
      </c>
      <c r="KV212" s="133">
        <f>SUM(KV150,KV154,KV158,KV162,KV166,KV170,KV174,KV178,KV182,KV186,KV190,KV194,KV198)</f>
        <v>10</v>
      </c>
      <c r="KW212" s="44"/>
      <c r="KX212" s="53" t="str">
        <f t="shared" si="1027"/>
        <v>モンチッチフェイスポーチ</v>
      </c>
      <c r="KY212" s="43">
        <f t="shared" si="1027"/>
        <v>660</v>
      </c>
      <c r="KZ212" s="133">
        <f>SUM(KZ150,KZ154,KZ158,KZ162,KZ166,KZ170,KZ174,KZ178,KZ182,KZ186,KZ190,KZ194,KZ198)</f>
        <v>6600</v>
      </c>
      <c r="LA212" s="113">
        <f>KZ212/KR212</f>
        <v>0.20183486238532111</v>
      </c>
      <c r="LB212" s="35"/>
      <c r="LC212" s="27"/>
      <c r="LD212" s="46"/>
      <c r="LE212" s="44"/>
      <c r="LF212" s="44"/>
      <c r="LG212" s="44"/>
      <c r="LH212" s="44"/>
      <c r="LI212" s="23"/>
      <c r="LJ212" s="44"/>
      <c r="LK212" s="44"/>
      <c r="LL212" s="60"/>
      <c r="LM212" s="67"/>
      <c r="LN212" s="44"/>
      <c r="LO212" s="45"/>
      <c r="LP212" s="35"/>
      <c r="LQ212" s="27"/>
      <c r="LR212" s="46"/>
      <c r="LS212" s="326"/>
      <c r="LT212" s="326"/>
      <c r="LU212" s="44"/>
      <c r="LV212" s="44"/>
      <c r="LW212" s="23"/>
      <c r="LX212" s="44"/>
      <c r="LY212" s="113"/>
      <c r="LZ212" s="113"/>
      <c r="MA212" s="45"/>
      <c r="MB212" s="45"/>
      <c r="MC212" s="45"/>
      <c r="MD212" s="35"/>
      <c r="ME212" s="27"/>
      <c r="MF212" s="46"/>
      <c r="MG212" s="326"/>
      <c r="MH212" s="326"/>
      <c r="MI212" s="44"/>
      <c r="MJ212" s="44"/>
      <c r="MK212" s="23"/>
      <c r="ML212" s="44"/>
      <c r="MM212" s="113"/>
      <c r="MN212" s="113"/>
      <c r="MO212" s="45"/>
      <c r="MP212" s="45"/>
      <c r="MQ212" s="45"/>
      <c r="MR212" s="35"/>
      <c r="MS212" s="27"/>
      <c r="MT212" s="46"/>
      <c r="MU212" s="326"/>
      <c r="MV212" s="326"/>
      <c r="MW212" s="44"/>
      <c r="MX212" s="44"/>
      <c r="MY212" s="23"/>
      <c r="MZ212" s="44"/>
      <c r="NA212" s="113"/>
      <c r="NB212" s="113"/>
      <c r="NC212" s="45"/>
      <c r="ND212" s="45"/>
      <c r="NE212" s="45"/>
      <c r="NF212" s="35"/>
      <c r="NG212" s="27"/>
      <c r="NH212" s="46"/>
      <c r="NI212" s="326"/>
      <c r="NJ212" s="326"/>
      <c r="NK212" s="44"/>
      <c r="NL212" s="44"/>
      <c r="NM212" s="23"/>
      <c r="NN212" s="44"/>
      <c r="NO212" s="113"/>
      <c r="NP212" s="113"/>
      <c r="NQ212" s="45"/>
      <c r="NR212" s="45"/>
      <c r="NS212" s="45"/>
      <c r="NT212" s="35"/>
    </row>
    <row r="213" spans="1:384" ht="15" customHeight="1" thickTop="1" x14ac:dyDescent="0.2">
      <c r="A213" s="148" t="s">
        <v>747</v>
      </c>
      <c r="B213" s="149">
        <f t="shared" ref="B213:G213" si="1029">B212*$A205</f>
        <v>42237</v>
      </c>
      <c r="C213" s="150">
        <f t="shared" si="1029"/>
        <v>17550</v>
      </c>
      <c r="D213" s="150">
        <f t="shared" si="1029"/>
        <v>2640</v>
      </c>
      <c r="E213" s="142">
        <f t="shared" si="1029"/>
        <v>13195</v>
      </c>
      <c r="F213" s="142">
        <f t="shared" si="1029"/>
        <v>6794</v>
      </c>
      <c r="G213" s="177">
        <f t="shared" si="1029"/>
        <v>2059</v>
      </c>
      <c r="H213" s="42"/>
      <c r="I213" s="326">
        <f>I211*K213</f>
        <v>2534220</v>
      </c>
      <c r="J213" s="326"/>
      <c r="K213" s="151">
        <v>0.6</v>
      </c>
      <c r="L213" s="90"/>
      <c r="M213" s="117" t="s">
        <v>36</v>
      </c>
      <c r="N213" s="90">
        <f>I213-N212</f>
        <v>1618468</v>
      </c>
      <c r="O213" s="151">
        <f>N213/I211</f>
        <v>0.38318725288254374</v>
      </c>
      <c r="P213" s="151"/>
      <c r="Q213" s="152"/>
      <c r="R213" s="152"/>
      <c r="S213" s="152"/>
      <c r="T213" s="153"/>
      <c r="U213" s="27"/>
      <c r="V213" s="46"/>
      <c r="W213" s="326"/>
      <c r="X213" s="326"/>
      <c r="Y213" s="113"/>
      <c r="Z213" s="44"/>
      <c r="AA213" s="23"/>
      <c r="AB213" s="44"/>
      <c r="AC213" s="113"/>
      <c r="AD213" s="113"/>
      <c r="AE213" s="45"/>
      <c r="AF213" s="45"/>
      <c r="AG213" s="45"/>
      <c r="AH213" s="35"/>
      <c r="AI213" s="27"/>
      <c r="AJ213" s="46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35"/>
      <c r="AW213" s="27"/>
      <c r="AX213" s="46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35"/>
      <c r="BK213" s="50"/>
      <c r="BL213" s="46"/>
      <c r="BM213" s="23" t="s">
        <v>29</v>
      </c>
      <c r="BN213" s="44">
        <f>SUM(BN209:BN212)</f>
        <v>145200</v>
      </c>
      <c r="BO213" s="44"/>
      <c r="BP213" s="44"/>
      <c r="BQ213" s="44"/>
      <c r="BR213" s="44">
        <f>SUM(BR209:BR212)</f>
        <v>-17</v>
      </c>
      <c r="BS213" s="44"/>
      <c r="BT213" s="329" t="s">
        <v>43</v>
      </c>
      <c r="BU213" s="329"/>
      <c r="BV213" s="43">
        <f>SUM(BV209:BV212)</f>
        <v>1490</v>
      </c>
      <c r="BW213" s="154">
        <f>BV213/BN213</f>
        <v>1.0261707988980717E-2</v>
      </c>
      <c r="BX213" s="56"/>
      <c r="BY213" s="27"/>
      <c r="BZ213" s="46"/>
      <c r="CA213" s="23" t="s">
        <v>29</v>
      </c>
      <c r="CB213" s="44">
        <f>SUM(CB209:CB212)</f>
        <v>186400</v>
      </c>
      <c r="CC213" s="44"/>
      <c r="CD213" s="44"/>
      <c r="CE213" s="44"/>
      <c r="CF213" s="44">
        <f>SUM(CF209:CF212)</f>
        <v>109</v>
      </c>
      <c r="CG213" s="44"/>
      <c r="CH213" s="325" t="s">
        <v>43</v>
      </c>
      <c r="CI213" s="325"/>
      <c r="CJ213" s="43">
        <f>SUM(CJ209:CJ212)</f>
        <v>29272</v>
      </c>
      <c r="CK213" s="154">
        <f>CJ213/CB213</f>
        <v>0.15703862660944207</v>
      </c>
      <c r="CL213" s="35"/>
      <c r="CM213" s="27"/>
      <c r="CN213" s="46"/>
      <c r="CO213" s="23" t="s">
        <v>29</v>
      </c>
      <c r="CP213" s="44">
        <f>SUM(CP209:CP212)</f>
        <v>223500</v>
      </c>
      <c r="CQ213" s="44"/>
      <c r="CR213" s="44"/>
      <c r="CS213" s="44"/>
      <c r="CT213" s="44">
        <f>SUM(CT209:CT212)</f>
        <v>96</v>
      </c>
      <c r="CU213" s="44"/>
      <c r="CV213" s="325" t="s">
        <v>43</v>
      </c>
      <c r="CW213" s="325"/>
      <c r="CX213" s="43">
        <f>SUM(CX209:CX212)</f>
        <v>82500</v>
      </c>
      <c r="CY213" s="154">
        <f>CX213/CP213</f>
        <v>0.36912751677852351</v>
      </c>
      <c r="CZ213" s="35"/>
      <c r="DA213" s="58"/>
      <c r="DB213" s="46"/>
      <c r="DC213" s="23" t="s">
        <v>29</v>
      </c>
      <c r="DD213" s="44">
        <f>SUM(DD209:DD212)</f>
        <v>87400</v>
      </c>
      <c r="DE213" s="44"/>
      <c r="DF213" s="44"/>
      <c r="DG213" s="44"/>
      <c r="DH213" s="44">
        <f>SUM(DH209:DH212)</f>
        <v>58</v>
      </c>
      <c r="DI213" s="44"/>
      <c r="DJ213" s="330" t="s">
        <v>43</v>
      </c>
      <c r="DK213" s="330"/>
      <c r="DL213" s="43">
        <f>SUM(DL209:DL212)</f>
        <v>39968</v>
      </c>
      <c r="DM213" s="154">
        <f>DL213/DD213</f>
        <v>0.45729977116704806</v>
      </c>
      <c r="DN213" s="56"/>
      <c r="DO213" s="27"/>
      <c r="DP213" s="46"/>
      <c r="DQ213" s="23" t="s">
        <v>29</v>
      </c>
      <c r="DR213" s="44">
        <f>SUM(DR209:DR212)</f>
        <v>58200</v>
      </c>
      <c r="DS213" s="44"/>
      <c r="DT213" s="44"/>
      <c r="DU213" s="44"/>
      <c r="DV213" s="44">
        <f>SUM(DV209:DV212)</f>
        <v>44</v>
      </c>
      <c r="DW213" s="44"/>
      <c r="DX213" s="331" t="s">
        <v>43</v>
      </c>
      <c r="DY213" s="331"/>
      <c r="DZ213" s="43">
        <f>SUM(DZ209:DZ212)</f>
        <v>12700</v>
      </c>
      <c r="EA213" s="154">
        <f>DZ213/DR213</f>
        <v>0.21821305841924399</v>
      </c>
      <c r="EB213" s="56"/>
      <c r="EC213" s="27"/>
      <c r="ED213" s="46"/>
      <c r="EE213" s="326"/>
      <c r="EF213" s="326"/>
      <c r="EG213" s="113"/>
      <c r="EH213" s="44"/>
      <c r="EI213" s="23"/>
      <c r="EJ213" s="44"/>
      <c r="EK213" s="113"/>
      <c r="EL213" s="113"/>
      <c r="EM213" s="45"/>
      <c r="EN213" s="45"/>
      <c r="EO213" s="45"/>
      <c r="EP213" s="35"/>
      <c r="EQ213" s="27"/>
      <c r="ER213" s="46"/>
      <c r="ES213" s="44"/>
      <c r="ET213" s="44"/>
      <c r="EU213" s="44"/>
      <c r="EV213" s="44"/>
      <c r="EW213" s="44"/>
      <c r="EX213" s="44"/>
      <c r="EY213" s="44"/>
      <c r="EZ213" s="44"/>
      <c r="FA213" s="44"/>
      <c r="FB213" s="44"/>
      <c r="FC213" s="44"/>
      <c r="FD213" s="35"/>
      <c r="FE213" s="27"/>
      <c r="FF213" s="46"/>
      <c r="FG213" s="326"/>
      <c r="FH213" s="326"/>
      <c r="FI213" s="113"/>
      <c r="FJ213" s="44"/>
      <c r="FK213" s="23"/>
      <c r="FL213" s="44"/>
      <c r="FM213" s="113"/>
      <c r="FN213" s="113"/>
      <c r="FO213" s="45"/>
      <c r="FP213" s="45"/>
      <c r="FQ213" s="45"/>
      <c r="FR213" s="35"/>
      <c r="FS213" s="27"/>
      <c r="FT213" s="46"/>
      <c r="FU213" s="326"/>
      <c r="FV213" s="326"/>
      <c r="FW213" s="113"/>
      <c r="FX213" s="44"/>
      <c r="FY213" s="23"/>
      <c r="FZ213" s="44"/>
      <c r="GA213" s="113"/>
      <c r="GB213" s="113"/>
      <c r="GC213" s="45"/>
      <c r="GD213" s="45"/>
      <c r="GE213" s="45"/>
      <c r="GF213" s="35"/>
      <c r="GG213" s="65"/>
      <c r="GH213" s="46"/>
      <c r="GI213" s="326"/>
      <c r="GJ213" s="326"/>
      <c r="GK213" s="113"/>
      <c r="GL213" s="44"/>
      <c r="GM213" s="23"/>
      <c r="GN213" s="44"/>
      <c r="GO213" s="113"/>
      <c r="GP213" s="113"/>
      <c r="GQ213" s="45"/>
      <c r="GR213" s="45"/>
      <c r="GS213" s="45"/>
      <c r="GT213" s="35"/>
      <c r="GU213" s="27"/>
      <c r="GV213" s="46"/>
      <c r="GW213" s="326"/>
      <c r="GX213" s="326"/>
      <c r="GY213" s="113"/>
      <c r="GZ213" s="44"/>
      <c r="HA213" s="23"/>
      <c r="HB213" s="44"/>
      <c r="HC213" s="113"/>
      <c r="HD213" s="113"/>
      <c r="HE213" s="45"/>
      <c r="HF213" s="45"/>
      <c r="HG213" s="45"/>
      <c r="HH213" s="35"/>
      <c r="HI213" s="27"/>
      <c r="HJ213" s="46"/>
      <c r="HK213" s="326"/>
      <c r="HL213" s="326"/>
      <c r="HM213" s="113"/>
      <c r="HN213" s="44"/>
      <c r="HO213" s="23"/>
      <c r="HP213" s="44"/>
      <c r="HQ213" s="113"/>
      <c r="HR213" s="113"/>
      <c r="HS213" s="45"/>
      <c r="HT213" s="45"/>
      <c r="HU213" s="45"/>
      <c r="HV213" s="35"/>
      <c r="HW213" s="61"/>
      <c r="HX213" s="46"/>
      <c r="HY213" s="23" t="s">
        <v>29</v>
      </c>
      <c r="HZ213" s="44">
        <f>SUM(HZ209:HZ212)</f>
        <v>389900</v>
      </c>
      <c r="IA213" s="44"/>
      <c r="IB213" s="44"/>
      <c r="IC213" s="44"/>
      <c r="ID213" s="44">
        <f>SUM(ID209:ID212)</f>
        <v>64</v>
      </c>
      <c r="IE213" s="44"/>
      <c r="IF213" s="325" t="s">
        <v>43</v>
      </c>
      <c r="IG213" s="325"/>
      <c r="IH213" s="43">
        <f>SUM(IH209:IH212)</f>
        <v>96200</v>
      </c>
      <c r="II213" s="154">
        <f>IH213/HZ213</f>
        <v>0.24672993075147473</v>
      </c>
      <c r="IJ213" s="35"/>
      <c r="IK213" s="27"/>
      <c r="IL213" s="46"/>
      <c r="IM213" s="23" t="s">
        <v>29</v>
      </c>
      <c r="IN213" s="44">
        <f>SUM(IN209:IN212)</f>
        <v>115100</v>
      </c>
      <c r="IO213" s="44"/>
      <c r="IP213" s="44"/>
      <c r="IQ213" s="44"/>
      <c r="IR213" s="44">
        <f>SUM(IR209:IR212)</f>
        <v>78</v>
      </c>
      <c r="IS213" s="44"/>
      <c r="IT213" s="325" t="s">
        <v>43</v>
      </c>
      <c r="IU213" s="325"/>
      <c r="IV213" s="43">
        <f>SUM(IV209:IV212)</f>
        <v>52688</v>
      </c>
      <c r="IW213" s="154">
        <f>IV213/IN213</f>
        <v>0.45775847089487404</v>
      </c>
      <c r="IX213" s="35"/>
      <c r="IY213" s="33"/>
      <c r="IZ213" s="46"/>
      <c r="JA213" s="23" t="s">
        <v>29</v>
      </c>
      <c r="JB213" s="44">
        <f>SUM(JB209:JB212)</f>
        <v>193600</v>
      </c>
      <c r="JC213" s="44"/>
      <c r="JD213" s="44"/>
      <c r="JE213" s="44"/>
      <c r="JF213" s="44">
        <f>SUM(JF209:JF212)</f>
        <v>74</v>
      </c>
      <c r="JG213" s="44"/>
      <c r="JH213" s="325" t="s">
        <v>43</v>
      </c>
      <c r="JI213" s="325"/>
      <c r="JJ213" s="43">
        <f>SUM(JJ209:JJ212)</f>
        <v>41500</v>
      </c>
      <c r="JK213" s="154">
        <f>JJ213/JB213</f>
        <v>0.2143595041322314</v>
      </c>
      <c r="JL213" s="35"/>
      <c r="JM213" s="27"/>
      <c r="JN213" s="46"/>
      <c r="JO213" s="23" t="s">
        <v>29</v>
      </c>
      <c r="JP213" s="44">
        <f>SUM(JP209:JP212)</f>
        <v>106600</v>
      </c>
      <c r="JQ213" s="44"/>
      <c r="JR213" s="44"/>
      <c r="JS213" s="44"/>
      <c r="JT213" s="44">
        <f>SUM(JT209:JT212)</f>
        <v>71</v>
      </c>
      <c r="JU213" s="44"/>
      <c r="JV213" s="325" t="s">
        <v>43</v>
      </c>
      <c r="JW213" s="325"/>
      <c r="JX213" s="43">
        <f>SUM(JX209:JX212)</f>
        <v>22100</v>
      </c>
      <c r="JY213" s="154">
        <f>JX213/JP213</f>
        <v>0.2073170731707317</v>
      </c>
      <c r="JZ213" s="35"/>
      <c r="KA213" s="61"/>
      <c r="KB213" s="46"/>
      <c r="KC213" s="23" t="s">
        <v>29</v>
      </c>
      <c r="KD213" s="44">
        <f>SUM(KD209:KD212)</f>
        <v>91500</v>
      </c>
      <c r="KE213" s="44"/>
      <c r="KF213" s="44"/>
      <c r="KG213" s="44"/>
      <c r="KH213" s="44">
        <f>SUM(KH209:KH212)</f>
        <v>106</v>
      </c>
      <c r="KI213" s="44"/>
      <c r="KJ213" s="325" t="s">
        <v>43</v>
      </c>
      <c r="KK213" s="325"/>
      <c r="KL213" s="43">
        <f>SUM(KL209:KL212)</f>
        <v>46700</v>
      </c>
      <c r="KM213" s="154">
        <f>KL213/KD213</f>
        <v>0.51038251366120213</v>
      </c>
      <c r="KN213" s="35"/>
      <c r="KO213" s="27"/>
      <c r="KP213" s="46"/>
      <c r="KQ213" s="23" t="s">
        <v>29</v>
      </c>
      <c r="KR213" s="44">
        <f>SUM(KR209:KR212)</f>
        <v>100500</v>
      </c>
      <c r="KS213" s="44"/>
      <c r="KT213" s="44"/>
      <c r="KU213" s="44"/>
      <c r="KV213" s="44">
        <f>SUM(KV209:KV212)</f>
        <v>21</v>
      </c>
      <c r="KW213" s="44"/>
      <c r="KX213" s="325" t="s">
        <v>43</v>
      </c>
      <c r="KY213" s="325"/>
      <c r="KZ213" s="43">
        <f>SUM(KZ209:KZ212)</f>
        <v>18656</v>
      </c>
      <c r="LA213" s="154">
        <f>KZ213/KR213</f>
        <v>0.18563184079601991</v>
      </c>
      <c r="LB213" s="35"/>
      <c r="LC213" s="27"/>
      <c r="LD213" s="46"/>
      <c r="LE213" s="44"/>
      <c r="LF213" s="44"/>
      <c r="LG213" s="44"/>
      <c r="LH213" s="44"/>
      <c r="LI213" s="44"/>
      <c r="LJ213" s="44"/>
      <c r="LK213" s="44"/>
      <c r="LL213" s="53"/>
      <c r="LM213" s="43"/>
      <c r="LN213" s="43"/>
      <c r="LO213" s="43"/>
      <c r="LP213" s="35"/>
      <c r="LQ213" s="27"/>
      <c r="LR213" s="46"/>
      <c r="LS213" s="326"/>
      <c r="LT213" s="326"/>
      <c r="LU213" s="113"/>
      <c r="LV213" s="44"/>
      <c r="LW213" s="23"/>
      <c r="LX213" s="44"/>
      <c r="LY213" s="113"/>
      <c r="LZ213" s="113"/>
      <c r="MA213" s="45"/>
      <c r="MB213" s="45"/>
      <c r="MC213" s="45"/>
      <c r="MD213" s="35"/>
      <c r="ME213" s="27"/>
      <c r="MF213" s="46"/>
      <c r="MG213" s="326"/>
      <c r="MH213" s="326"/>
      <c r="MI213" s="113"/>
      <c r="MJ213" s="44"/>
      <c r="MK213" s="23"/>
      <c r="ML213" s="44"/>
      <c r="MM213" s="113"/>
      <c r="MN213" s="113"/>
      <c r="MO213" s="45"/>
      <c r="MP213" s="45"/>
      <c r="MQ213" s="45"/>
      <c r="MR213" s="35"/>
      <c r="MS213" s="27"/>
      <c r="MT213" s="46"/>
      <c r="MU213" s="326"/>
      <c r="MV213" s="326"/>
      <c r="MW213" s="113"/>
      <c r="MX213" s="44"/>
      <c r="MY213" s="23"/>
      <c r="MZ213" s="44"/>
      <c r="NA213" s="113"/>
      <c r="NB213" s="113"/>
      <c r="NC213" s="45"/>
      <c r="ND213" s="45"/>
      <c r="NE213" s="45"/>
      <c r="NF213" s="35"/>
      <c r="NG213" s="27"/>
      <c r="NH213" s="46"/>
      <c r="NI213" s="326"/>
      <c r="NJ213" s="326"/>
      <c r="NK213" s="113"/>
      <c r="NL213" s="44"/>
      <c r="NM213" s="23"/>
      <c r="NN213" s="44"/>
      <c r="NO213" s="113"/>
      <c r="NP213" s="113"/>
      <c r="NQ213" s="45"/>
      <c r="NR213" s="45"/>
      <c r="NS213" s="45"/>
      <c r="NT213" s="35"/>
    </row>
    <row r="214" spans="1:384" x14ac:dyDescent="0.2">
      <c r="A214" s="155" t="s">
        <v>641</v>
      </c>
      <c r="B214" s="143">
        <f>SUM(C214:E214)</f>
        <v>6662</v>
      </c>
      <c r="C214" s="156">
        <v>1382</v>
      </c>
      <c r="D214" s="143">
        <v>1340</v>
      </c>
      <c r="E214" s="157">
        <v>3940</v>
      </c>
      <c r="F214" s="284">
        <v>0</v>
      </c>
      <c r="G214" s="177">
        <v>0</v>
      </c>
      <c r="H214" s="140"/>
      <c r="I214" s="159"/>
      <c r="J214" s="160"/>
      <c r="K214" s="161"/>
      <c r="L214" s="162"/>
      <c r="M214" s="159"/>
      <c r="N214" s="162"/>
      <c r="O214" s="163"/>
      <c r="P214" s="163"/>
      <c r="Q214" s="163"/>
      <c r="R214" s="163"/>
      <c r="S214" s="163"/>
      <c r="T214" s="164"/>
      <c r="U214" s="27"/>
      <c r="V214" s="168"/>
      <c r="W214" s="29"/>
      <c r="Y214" s="167"/>
      <c r="Z214" s="27"/>
      <c r="AA214" s="29"/>
      <c r="AB214" s="27"/>
      <c r="AC214" s="137"/>
      <c r="AD214" s="137"/>
      <c r="AE214" s="137"/>
      <c r="AF214" s="137"/>
      <c r="AG214" s="137"/>
      <c r="AH214" s="50"/>
      <c r="AI214" s="27"/>
      <c r="AJ214" s="168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50"/>
      <c r="AW214" s="27"/>
      <c r="AX214" s="168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50"/>
      <c r="BK214" s="50"/>
      <c r="BL214" s="50"/>
      <c r="BM214" s="50"/>
      <c r="BN214" s="50"/>
      <c r="BO214" s="50"/>
      <c r="BP214" s="50"/>
      <c r="BQ214" s="50"/>
      <c r="BR214" s="50"/>
      <c r="BS214" s="50"/>
      <c r="BT214" s="50"/>
      <c r="BU214" s="50"/>
      <c r="BV214" s="50"/>
      <c r="BW214" s="50"/>
      <c r="BX214" s="50"/>
      <c r="BY214" s="27"/>
      <c r="BZ214" s="168"/>
      <c r="CA214" s="29"/>
      <c r="CE214" s="27"/>
      <c r="CF214" s="27"/>
      <c r="CG214" s="27"/>
      <c r="CH214" s="169"/>
      <c r="CJ214" s="27"/>
      <c r="CK214" s="167"/>
      <c r="CL214" s="50"/>
      <c r="CM214" s="27"/>
      <c r="CN214" s="168"/>
      <c r="CO214" s="29"/>
      <c r="CP214" s="27"/>
      <c r="CQ214" s="27"/>
      <c r="CR214" s="27"/>
      <c r="CS214" s="27"/>
      <c r="CT214" s="27"/>
      <c r="CU214" s="27"/>
      <c r="CV214" s="170"/>
      <c r="CX214" s="27"/>
      <c r="CY214" s="167"/>
      <c r="CZ214" s="50"/>
      <c r="DA214" s="58"/>
      <c r="DB214" s="50"/>
      <c r="DC214" s="50"/>
      <c r="DD214" s="50"/>
      <c r="DE214" s="50"/>
      <c r="DF214" s="50"/>
      <c r="DG214" s="50"/>
      <c r="DH214" s="50"/>
      <c r="DI214" s="50"/>
      <c r="DJ214" s="171"/>
      <c r="DK214" s="50"/>
      <c r="DL214" s="50"/>
      <c r="DM214" s="50"/>
      <c r="DN214" s="50"/>
      <c r="DO214" s="27"/>
      <c r="DP214" s="168"/>
      <c r="DQ214" s="29"/>
      <c r="DR214" s="27"/>
      <c r="DS214" s="27"/>
      <c r="DT214" s="27"/>
      <c r="DU214" s="27"/>
      <c r="DV214" s="27"/>
      <c r="DW214" s="27"/>
      <c r="DX214" s="170"/>
      <c r="DZ214" s="27"/>
      <c r="EA214" s="167"/>
      <c r="EB214" s="50"/>
      <c r="EC214" s="27"/>
      <c r="ED214" s="168"/>
      <c r="EE214" s="29"/>
      <c r="EG214" s="167"/>
      <c r="EH214" s="27"/>
      <c r="EI214" s="29"/>
      <c r="EJ214" s="27"/>
      <c r="EK214" s="137"/>
      <c r="EL214" s="137"/>
      <c r="EM214" s="137"/>
      <c r="EN214" s="137"/>
      <c r="EO214" s="137"/>
      <c r="EP214" s="50"/>
      <c r="EQ214" s="27"/>
      <c r="ER214" s="168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50"/>
      <c r="HW214" s="50"/>
      <c r="HX214" s="27"/>
      <c r="HY214" s="27"/>
      <c r="HZ214" s="27"/>
      <c r="IA214" s="27"/>
      <c r="IC214" s="174"/>
      <c r="ID214" s="27"/>
      <c r="IE214" s="27"/>
      <c r="IF214" s="27"/>
      <c r="IG214" s="27"/>
      <c r="IH214" s="27"/>
      <c r="IL214" s="27"/>
      <c r="IM214" s="27"/>
      <c r="IN214" s="27"/>
      <c r="IO214" s="27"/>
      <c r="IQ214" s="174"/>
      <c r="IR214" s="27"/>
      <c r="IS214" s="27"/>
      <c r="IT214" s="27"/>
      <c r="IU214" s="27"/>
      <c r="IV214" s="27"/>
      <c r="IY214" s="33"/>
      <c r="IZ214" s="168"/>
      <c r="JA214" s="29"/>
      <c r="JB214" s="27"/>
      <c r="JC214" s="27"/>
      <c r="JD214" s="27"/>
      <c r="JE214" s="27"/>
      <c r="JF214" s="27"/>
      <c r="JG214" s="27"/>
      <c r="JH214" s="172"/>
      <c r="JJ214" s="27"/>
      <c r="JK214" s="167"/>
      <c r="JL214" s="50"/>
      <c r="JM214" s="27"/>
      <c r="JN214" s="168"/>
      <c r="JO214" s="29"/>
      <c r="JS214" s="27"/>
      <c r="JT214" s="27"/>
      <c r="JU214" s="27"/>
      <c r="JV214" s="27"/>
      <c r="JX214" s="27"/>
      <c r="JY214" s="167"/>
      <c r="JZ214" s="50"/>
      <c r="KA214" s="50"/>
      <c r="KB214" s="168"/>
      <c r="KC214" s="29"/>
      <c r="KD214" s="27"/>
      <c r="KE214" s="27"/>
      <c r="KF214" s="27"/>
      <c r="KG214" s="27"/>
      <c r="KH214" s="27"/>
      <c r="KI214" s="27"/>
      <c r="KJ214" s="172"/>
      <c r="KL214" s="27"/>
      <c r="KM214" s="167"/>
      <c r="KN214" s="50"/>
      <c r="KO214" s="27"/>
      <c r="KP214" s="168"/>
      <c r="KQ214" s="29"/>
      <c r="KU214" s="27"/>
      <c r="KV214" s="27"/>
      <c r="KW214" s="27"/>
      <c r="KX214" s="27"/>
      <c r="KZ214" s="27"/>
      <c r="LA214" s="167"/>
      <c r="LB214" s="50"/>
      <c r="LC214" s="27"/>
      <c r="LD214" s="168"/>
      <c r="LE214" s="27"/>
      <c r="LF214" s="27"/>
      <c r="LG214" s="27"/>
      <c r="LH214" s="27"/>
      <c r="LI214" s="27"/>
      <c r="LJ214" s="27"/>
      <c r="LK214" s="27"/>
      <c r="LL214" s="173"/>
      <c r="LM214" s="27"/>
      <c r="LN214" s="27"/>
      <c r="LO214" s="27"/>
      <c r="LP214" s="50"/>
      <c r="LQ214" s="27"/>
      <c r="LR214" s="168"/>
      <c r="LS214" s="29"/>
      <c r="LU214" s="167"/>
      <c r="LV214" s="27"/>
      <c r="LW214" s="29"/>
      <c r="LX214" s="27"/>
      <c r="LY214" s="137"/>
      <c r="LZ214" s="137"/>
      <c r="MA214" s="137"/>
      <c r="MB214" s="137"/>
      <c r="MC214" s="137"/>
      <c r="MD214" s="50"/>
      <c r="ME214" s="27"/>
      <c r="MF214" s="168"/>
      <c r="MG214" s="29"/>
      <c r="MI214" s="167"/>
      <c r="MJ214" s="27"/>
      <c r="MK214" s="29"/>
      <c r="ML214" s="27"/>
      <c r="MM214" s="137"/>
      <c r="MN214" s="137"/>
      <c r="MO214" s="137"/>
      <c r="MP214" s="137"/>
      <c r="MQ214" s="137"/>
      <c r="MR214" s="50"/>
      <c r="MS214" s="27"/>
      <c r="MT214" s="168"/>
      <c r="MU214" s="29"/>
      <c r="MW214" s="167"/>
      <c r="MX214" s="27"/>
      <c r="MY214" s="29"/>
      <c r="MZ214" s="27"/>
      <c r="NA214" s="137"/>
      <c r="NB214" s="137"/>
      <c r="NC214" s="137"/>
      <c r="ND214" s="137"/>
      <c r="NE214" s="137"/>
      <c r="NF214" s="50"/>
      <c r="NG214" s="27"/>
      <c r="NH214" s="168"/>
      <c r="NI214" s="29"/>
      <c r="NK214" s="167"/>
      <c r="NL214" s="27"/>
      <c r="NM214" s="29"/>
      <c r="NN214" s="27"/>
      <c r="NO214" s="137"/>
      <c r="NP214" s="137"/>
      <c r="NQ214" s="137"/>
      <c r="NR214" s="137"/>
      <c r="NS214" s="137"/>
      <c r="NT214" s="50"/>
    </row>
    <row r="215" spans="1:384" x14ac:dyDescent="0.2">
      <c r="A215" s="175" t="s">
        <v>44</v>
      </c>
      <c r="B215" s="176">
        <f t="shared" ref="B215:G215" si="1030">SUM(B213:B214)</f>
        <v>48899</v>
      </c>
      <c r="C215" s="176">
        <f t="shared" si="1030"/>
        <v>18932</v>
      </c>
      <c r="D215" s="176">
        <f t="shared" si="1030"/>
        <v>3980</v>
      </c>
      <c r="E215" s="176">
        <f t="shared" si="1030"/>
        <v>17135</v>
      </c>
      <c r="F215" s="285">
        <f t="shared" si="1030"/>
        <v>6794</v>
      </c>
      <c r="G215" s="177">
        <f t="shared" si="1030"/>
        <v>2059</v>
      </c>
      <c r="H215" s="140"/>
      <c r="I215" s="327"/>
      <c r="J215" s="327"/>
      <c r="K215" s="167"/>
      <c r="L215" s="27"/>
      <c r="M215" s="328"/>
      <c r="N215" s="328"/>
      <c r="O215" s="27"/>
      <c r="P215" s="27"/>
      <c r="Q215" s="137"/>
      <c r="R215" s="137"/>
      <c r="S215" s="137"/>
      <c r="T215" s="50"/>
      <c r="U215" s="27"/>
      <c r="V215" s="183"/>
      <c r="W215" s="327"/>
      <c r="X215" s="327"/>
      <c r="Y215" s="167"/>
      <c r="Z215" s="27"/>
      <c r="AA215" s="29"/>
      <c r="AB215" s="27"/>
      <c r="AC215" s="137"/>
      <c r="AD215" s="137"/>
      <c r="AE215" s="137"/>
      <c r="AF215" s="137"/>
      <c r="AG215" s="137"/>
      <c r="AH215" s="50"/>
      <c r="AI215" s="27"/>
      <c r="AJ215" s="168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50"/>
      <c r="AW215" s="27"/>
      <c r="AX215" s="168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50"/>
      <c r="BK215" s="50"/>
      <c r="BL215" s="50"/>
      <c r="BM215" s="50"/>
      <c r="BN215" s="50"/>
      <c r="BO215" s="50"/>
      <c r="BP215" s="50"/>
      <c r="BQ215" s="50"/>
      <c r="BR215" s="50"/>
      <c r="BS215" s="50"/>
      <c r="BT215" s="50"/>
      <c r="BU215" s="50"/>
      <c r="BV215" s="50"/>
      <c r="BW215" s="50"/>
      <c r="BX215" s="50"/>
      <c r="BY215" s="27"/>
      <c r="BZ215" s="168"/>
      <c r="CA215" s="29"/>
      <c r="CE215" s="27"/>
      <c r="CF215" s="27"/>
      <c r="CG215" s="27"/>
      <c r="CH215" s="169"/>
      <c r="CJ215" s="27"/>
      <c r="CK215" s="167"/>
      <c r="CL215" s="50"/>
      <c r="CM215" s="27"/>
      <c r="CN215" s="168"/>
      <c r="CO215" s="29"/>
      <c r="CP215" s="27"/>
      <c r="CQ215" s="27"/>
      <c r="CR215" s="27"/>
      <c r="CS215" s="27"/>
      <c r="CT215" s="27"/>
      <c r="CU215" s="27"/>
      <c r="CV215" s="170"/>
      <c r="CX215" s="27"/>
      <c r="CY215" s="167"/>
      <c r="CZ215" s="50"/>
      <c r="DA215" s="58"/>
      <c r="DB215" s="50"/>
      <c r="DC215" s="50"/>
      <c r="DD215" s="50"/>
      <c r="DE215" s="50"/>
      <c r="DF215" s="50"/>
      <c r="DG215" s="50"/>
      <c r="DH215" s="50"/>
      <c r="DI215" s="50"/>
      <c r="DJ215" s="171"/>
      <c r="DK215" s="50"/>
      <c r="DL215" s="50"/>
      <c r="DM215" s="50"/>
      <c r="DN215" s="50"/>
      <c r="DO215" s="27"/>
      <c r="DP215" s="168"/>
      <c r="DQ215" s="29"/>
      <c r="DR215" s="27"/>
      <c r="DS215" s="27"/>
      <c r="DT215" s="27"/>
      <c r="DU215" s="27"/>
      <c r="DV215" s="27"/>
      <c r="DW215" s="27"/>
      <c r="DX215" s="170"/>
      <c r="DZ215" s="27"/>
      <c r="EA215" s="167"/>
      <c r="EB215" s="50"/>
      <c r="EC215" s="27"/>
      <c r="ED215" s="183"/>
      <c r="EE215" s="327"/>
      <c r="EF215" s="327"/>
      <c r="EG215" s="167"/>
      <c r="EH215" s="27"/>
      <c r="EI215" s="29"/>
      <c r="EJ215" s="27"/>
      <c r="EK215" s="137"/>
      <c r="EL215" s="137"/>
      <c r="EM215" s="137"/>
      <c r="EN215" s="137"/>
      <c r="EO215" s="137"/>
      <c r="EP215" s="50"/>
      <c r="EQ215" s="27"/>
      <c r="ER215" s="168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50"/>
      <c r="HW215" s="50"/>
      <c r="IY215" s="33"/>
      <c r="IZ215" s="168"/>
      <c r="JA215" s="29"/>
      <c r="JB215" s="27"/>
      <c r="JC215" s="27"/>
      <c r="JD215" s="27"/>
      <c r="JE215" s="27"/>
      <c r="JF215" s="27"/>
      <c r="JG215" s="27"/>
      <c r="JH215" s="172"/>
      <c r="JJ215" s="27"/>
      <c r="JK215" s="167"/>
      <c r="JL215" s="50"/>
      <c r="JM215" s="27"/>
      <c r="JN215" s="168"/>
      <c r="JO215" s="29"/>
      <c r="JS215" s="27"/>
      <c r="JT215" s="27"/>
      <c r="JU215" s="27"/>
      <c r="JV215" s="27"/>
      <c r="JX215" s="27"/>
      <c r="JY215" s="167"/>
      <c r="JZ215" s="50"/>
      <c r="KA215" s="50"/>
      <c r="KB215" s="168"/>
      <c r="KC215" s="29"/>
      <c r="KD215" s="27"/>
      <c r="KE215" s="27"/>
      <c r="KF215" s="27"/>
      <c r="KG215" s="27"/>
      <c r="KH215" s="27"/>
      <c r="KI215" s="27"/>
      <c r="KJ215" s="172"/>
      <c r="KL215" s="27"/>
      <c r="KM215" s="167"/>
      <c r="KN215" s="50"/>
      <c r="KO215" s="27"/>
      <c r="KP215" s="168"/>
      <c r="KQ215" s="29"/>
      <c r="KU215" s="27"/>
      <c r="KV215" s="27"/>
      <c r="KW215" s="27"/>
      <c r="KX215" s="27"/>
      <c r="KZ215" s="27"/>
      <c r="LA215" s="167"/>
      <c r="LB215" s="50"/>
      <c r="LC215" s="27"/>
      <c r="LD215" s="168"/>
      <c r="LE215" s="27"/>
      <c r="LF215" s="27"/>
      <c r="LG215" s="27"/>
      <c r="LH215" s="27"/>
      <c r="LI215" s="27"/>
      <c r="LJ215" s="27"/>
      <c r="LK215" s="27"/>
      <c r="LL215" s="173"/>
      <c r="LM215" s="27"/>
      <c r="LN215" s="27"/>
      <c r="LO215" s="27"/>
      <c r="LP215" s="50"/>
      <c r="LQ215" s="27"/>
      <c r="LR215" s="183"/>
      <c r="LS215" s="327"/>
      <c r="LT215" s="327"/>
      <c r="LU215" s="167"/>
      <c r="LV215" s="27"/>
      <c r="LW215" s="29"/>
      <c r="LX215" s="27"/>
      <c r="LY215" s="137"/>
      <c r="LZ215" s="137"/>
      <c r="MA215" s="137"/>
      <c r="MB215" s="137"/>
      <c r="MC215" s="137"/>
      <c r="MD215" s="50"/>
      <c r="ME215" s="27"/>
      <c r="MF215" s="183"/>
      <c r="MG215" s="327"/>
      <c r="MH215" s="327"/>
      <c r="MI215" s="167"/>
      <c r="MJ215" s="27"/>
      <c r="MK215" s="29"/>
      <c r="ML215" s="27"/>
      <c r="MM215" s="137"/>
      <c r="MN215" s="137"/>
      <c r="MO215" s="137"/>
      <c r="MP215" s="137"/>
      <c r="MQ215" s="137"/>
      <c r="MR215" s="50"/>
      <c r="MS215" s="27"/>
      <c r="MT215" s="183"/>
      <c r="MU215" s="327"/>
      <c r="MV215" s="327"/>
      <c r="MW215" s="167"/>
      <c r="MX215" s="27"/>
      <c r="MY215" s="29"/>
      <c r="MZ215" s="27"/>
      <c r="NA215" s="137"/>
      <c r="NB215" s="137"/>
      <c r="NC215" s="137"/>
      <c r="ND215" s="137"/>
      <c r="NE215" s="137"/>
      <c r="NF215" s="50"/>
      <c r="NG215" s="27"/>
      <c r="NH215" s="183"/>
      <c r="NI215" s="327"/>
      <c r="NJ215" s="327"/>
      <c r="NK215" s="167"/>
      <c r="NL215" s="27"/>
      <c r="NM215" s="29"/>
      <c r="NN215" s="27"/>
      <c r="NO215" s="137"/>
      <c r="NP215" s="137"/>
      <c r="NQ215" s="137"/>
      <c r="NR215" s="137"/>
      <c r="NS215" s="137"/>
      <c r="NT215" s="50"/>
    </row>
    <row r="216" spans="1:384" x14ac:dyDescent="0.2">
      <c r="A216" s="184"/>
      <c r="B216" s="140"/>
      <c r="C216" s="140"/>
      <c r="D216" s="140"/>
      <c r="E216" s="140"/>
      <c r="F216" s="140"/>
      <c r="G216" s="140"/>
      <c r="H216" s="140"/>
      <c r="I216" s="29"/>
      <c r="K216" s="167"/>
      <c r="L216" s="27"/>
      <c r="M216" s="29"/>
      <c r="N216" s="27"/>
      <c r="O216" s="137"/>
      <c r="P216" s="137"/>
      <c r="Q216" s="137"/>
      <c r="R216" s="137"/>
      <c r="S216" s="137"/>
      <c r="T216" s="50"/>
      <c r="U216" s="27"/>
      <c r="V216" s="168"/>
      <c r="W216" s="29"/>
      <c r="Y216" s="167"/>
      <c r="Z216" s="27"/>
      <c r="AA216" s="29"/>
      <c r="AB216" s="27"/>
      <c r="AC216" s="137"/>
      <c r="AD216" s="137"/>
      <c r="AE216" s="137"/>
      <c r="AF216" s="137"/>
      <c r="AG216" s="137"/>
      <c r="AH216" s="50"/>
      <c r="AI216" s="27"/>
      <c r="AJ216" s="168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50"/>
      <c r="AW216" s="27"/>
      <c r="AX216" s="168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50"/>
      <c r="BK216" s="50"/>
      <c r="BL216" s="50"/>
      <c r="BM216" s="50"/>
      <c r="BN216" s="50"/>
      <c r="BO216" s="50"/>
      <c r="BP216" s="50"/>
      <c r="BQ216" s="50"/>
      <c r="BR216" s="50"/>
      <c r="BS216" s="50"/>
      <c r="BT216" s="50"/>
      <c r="BU216" s="50"/>
      <c r="BV216" s="50"/>
      <c r="BW216" s="50"/>
      <c r="BX216" s="50"/>
      <c r="BY216" s="27"/>
      <c r="BZ216" s="168"/>
      <c r="CA216" s="29"/>
      <c r="CB216" s="27"/>
      <c r="CC216" s="27"/>
      <c r="CD216" s="27"/>
      <c r="CE216" s="27"/>
      <c r="CF216" s="27"/>
      <c r="CG216" s="27"/>
      <c r="CH216" s="187"/>
      <c r="CJ216" s="27"/>
      <c r="CK216" s="167"/>
      <c r="CL216" s="50"/>
      <c r="CM216" s="27"/>
      <c r="CN216" s="168"/>
      <c r="CO216" s="29"/>
      <c r="CP216" s="27"/>
      <c r="CQ216" s="27"/>
      <c r="CR216" s="27"/>
      <c r="CS216" s="27"/>
      <c r="CT216" s="27"/>
      <c r="CU216" s="27"/>
      <c r="CV216" s="170"/>
      <c r="CX216" s="27"/>
      <c r="CY216" s="167"/>
      <c r="CZ216" s="50"/>
      <c r="DA216" s="58"/>
      <c r="DB216" s="50"/>
      <c r="DC216" s="50"/>
      <c r="DD216" s="50"/>
      <c r="DE216" s="50"/>
      <c r="DF216" s="50"/>
      <c r="DG216" s="50"/>
      <c r="DH216" s="50"/>
      <c r="DI216" s="50"/>
      <c r="DJ216" s="171"/>
      <c r="DK216" s="50"/>
      <c r="DL216" s="50"/>
      <c r="DM216" s="50"/>
      <c r="DN216" s="50"/>
      <c r="DO216" s="27"/>
      <c r="DP216" s="168"/>
      <c r="DQ216" s="29"/>
      <c r="DR216" s="27"/>
      <c r="DS216" s="27"/>
      <c r="DT216" s="27"/>
      <c r="DU216" s="27"/>
      <c r="DV216" s="27"/>
      <c r="DW216" s="27"/>
      <c r="DX216" s="170"/>
      <c r="DZ216" s="27"/>
      <c r="EA216" s="167"/>
      <c r="EB216" s="50"/>
      <c r="EC216" s="27"/>
      <c r="ED216" s="168"/>
      <c r="EE216" s="29"/>
      <c r="EG216" s="167"/>
      <c r="EH216" s="27"/>
      <c r="EI216" s="29"/>
      <c r="EJ216" s="27"/>
      <c r="EK216" s="137"/>
      <c r="EL216" s="137"/>
      <c r="EM216" s="137"/>
      <c r="EN216" s="137"/>
      <c r="EO216" s="137"/>
      <c r="EP216" s="50"/>
      <c r="EQ216" s="27"/>
      <c r="ER216" s="168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50"/>
      <c r="HW216" s="50"/>
      <c r="IY216" s="33"/>
      <c r="IZ216" s="168"/>
      <c r="JA216" s="29"/>
      <c r="JB216" s="27"/>
      <c r="JC216" s="27"/>
      <c r="JD216" s="27"/>
      <c r="JE216" s="27"/>
      <c r="JF216" s="27"/>
      <c r="JG216" s="27"/>
      <c r="JH216" s="172"/>
      <c r="JJ216" s="27"/>
      <c r="JK216" s="167"/>
      <c r="JL216" s="50"/>
      <c r="JM216" s="27"/>
      <c r="JN216" s="168"/>
      <c r="JO216" s="29"/>
      <c r="JP216" s="27"/>
      <c r="JQ216" s="27"/>
      <c r="JR216" s="27"/>
      <c r="JS216" s="27"/>
      <c r="JT216" s="27"/>
      <c r="JU216" s="27"/>
      <c r="JV216" s="188"/>
      <c r="JX216" s="27"/>
      <c r="JY216" s="167"/>
      <c r="JZ216" s="50"/>
      <c r="KA216" s="50"/>
      <c r="KB216" s="168"/>
      <c r="KC216" s="29"/>
      <c r="KD216" s="27"/>
      <c r="KE216" s="27"/>
      <c r="KF216" s="27"/>
      <c r="KG216" s="27"/>
      <c r="KH216" s="27"/>
      <c r="KI216" s="27"/>
      <c r="KJ216" s="172"/>
      <c r="KL216" s="27"/>
      <c r="KM216" s="167"/>
      <c r="KN216" s="50"/>
      <c r="KO216" s="27"/>
      <c r="KP216" s="168"/>
      <c r="KQ216" s="29"/>
      <c r="KR216" s="27"/>
      <c r="KS216" s="27"/>
      <c r="KT216" s="27"/>
      <c r="KU216" s="27"/>
      <c r="KV216" s="27"/>
      <c r="KW216" s="27"/>
      <c r="KX216" s="188"/>
      <c r="KZ216" s="27"/>
      <c r="LA216" s="167"/>
      <c r="LB216" s="50"/>
      <c r="LC216" s="27"/>
      <c r="LD216" s="168"/>
      <c r="LE216" s="27"/>
      <c r="LF216" s="27"/>
      <c r="LG216" s="27"/>
      <c r="LH216" s="27"/>
      <c r="LI216" s="27"/>
      <c r="LJ216" s="27"/>
      <c r="LK216" s="27"/>
      <c r="LL216" s="173"/>
      <c r="LM216" s="27"/>
      <c r="LN216" s="27"/>
      <c r="LO216" s="27"/>
      <c r="LP216" s="50"/>
      <c r="LQ216" s="27"/>
      <c r="LR216" s="168"/>
      <c r="LS216" s="29"/>
      <c r="LU216" s="167"/>
      <c r="LV216" s="27"/>
      <c r="LW216" s="29"/>
      <c r="LX216" s="27"/>
      <c r="LY216" s="137"/>
      <c r="LZ216" s="137"/>
      <c r="MA216" s="137"/>
      <c r="MB216" s="137"/>
      <c r="MC216" s="137"/>
      <c r="MD216" s="50"/>
      <c r="ME216" s="27"/>
      <c r="MF216" s="168"/>
      <c r="MG216" s="29"/>
      <c r="MI216" s="167"/>
      <c r="MJ216" s="27"/>
      <c r="MK216" s="29"/>
      <c r="ML216" s="27"/>
      <c r="MM216" s="137"/>
      <c r="MN216" s="137"/>
      <c r="MO216" s="137"/>
      <c r="MP216" s="137"/>
      <c r="MQ216" s="137"/>
      <c r="MR216" s="50"/>
      <c r="MS216" s="27"/>
      <c r="MT216" s="168"/>
      <c r="MU216" s="29"/>
      <c r="MW216" s="167"/>
      <c r="MX216" s="27"/>
      <c r="MY216" s="29"/>
      <c r="MZ216" s="27"/>
      <c r="NA216" s="137"/>
      <c r="NB216" s="137"/>
      <c r="NC216" s="137"/>
      <c r="ND216" s="137"/>
      <c r="NE216" s="137"/>
      <c r="NF216" s="50"/>
      <c r="NG216" s="27"/>
      <c r="NH216" s="168"/>
      <c r="NI216" s="29"/>
      <c r="NK216" s="167"/>
      <c r="NL216" s="27"/>
      <c r="NM216" s="29"/>
      <c r="NN216" s="27"/>
      <c r="NO216" s="137"/>
      <c r="NP216" s="137"/>
      <c r="NQ216" s="137"/>
      <c r="NR216" s="137"/>
      <c r="NS216" s="137"/>
      <c r="NT216" s="50"/>
    </row>
    <row r="217" spans="1:384" s="16" customFormat="1" ht="15" customHeight="1" x14ac:dyDescent="0.2">
      <c r="A217" s="1"/>
      <c r="B217" s="2"/>
      <c r="C217" s="2"/>
      <c r="D217" s="2"/>
      <c r="E217" s="2"/>
      <c r="F217" s="2"/>
      <c r="G217" s="2"/>
      <c r="H217" s="2"/>
      <c r="I217" s="340" t="s">
        <v>711</v>
      </c>
      <c r="J217" s="340"/>
      <c r="K217" s="340"/>
      <c r="L217" s="340"/>
      <c r="M217" s="3" t="s">
        <v>1</v>
      </c>
      <c r="N217" s="3"/>
      <c r="O217" s="3"/>
      <c r="P217" s="3"/>
      <c r="Q217" s="3"/>
      <c r="R217" s="3"/>
      <c r="S217" s="3"/>
      <c r="T217" s="3"/>
      <c r="U217" s="4"/>
      <c r="V217" s="5"/>
      <c r="W217" s="341" t="s">
        <v>712</v>
      </c>
      <c r="X217" s="341"/>
      <c r="Y217" s="341"/>
      <c r="Z217" s="341"/>
      <c r="AA217" s="4" t="s">
        <v>72</v>
      </c>
      <c r="AB217" s="4"/>
      <c r="AC217" s="4"/>
      <c r="AD217" s="4"/>
      <c r="AE217" s="4"/>
      <c r="AF217" s="4"/>
      <c r="AG217" s="4"/>
      <c r="AH217" s="4"/>
      <c r="AI217" s="3"/>
      <c r="AJ217" s="342" t="s">
        <v>713</v>
      </c>
      <c r="AK217" s="342"/>
      <c r="AL217" s="342"/>
      <c r="AM217" s="3" t="s">
        <v>1</v>
      </c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43" t="s">
        <v>714</v>
      </c>
      <c r="AY217" s="343"/>
      <c r="AZ217" s="343"/>
      <c r="BA217" s="3" t="s">
        <v>1</v>
      </c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43" t="s">
        <v>715</v>
      </c>
      <c r="BM217" s="343"/>
      <c r="BN217" s="343"/>
      <c r="BO217" s="3" t="s">
        <v>1</v>
      </c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43" t="s">
        <v>870</v>
      </c>
      <c r="CA217" s="343"/>
      <c r="CB217" s="343"/>
      <c r="CC217" s="3" t="s">
        <v>1</v>
      </c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43" t="s">
        <v>871</v>
      </c>
      <c r="CO217" s="343"/>
      <c r="CP217" s="343"/>
      <c r="CQ217" s="3" t="s">
        <v>1</v>
      </c>
      <c r="CR217" s="3"/>
      <c r="CS217" s="3"/>
      <c r="CT217" s="3"/>
      <c r="CU217" s="3"/>
      <c r="CV217" s="3"/>
      <c r="CW217" s="3"/>
      <c r="CX217" s="3"/>
      <c r="CY217" s="3"/>
      <c r="CZ217" s="3"/>
      <c r="DA217" s="6"/>
      <c r="DB217" s="344" t="s">
        <v>718</v>
      </c>
      <c r="DC217" s="344"/>
      <c r="DD217" s="344"/>
      <c r="DE217" s="7" t="s">
        <v>73</v>
      </c>
      <c r="DF217" s="7"/>
      <c r="DG217" s="6"/>
      <c r="DH217" s="6"/>
      <c r="DI217" s="6"/>
      <c r="DJ217" s="6"/>
      <c r="DK217" s="6"/>
      <c r="DL217" s="6"/>
      <c r="DM217" s="6"/>
      <c r="DN217" s="6"/>
      <c r="DO217" s="6"/>
      <c r="DP217" s="344" t="s">
        <v>719</v>
      </c>
      <c r="DQ217" s="344"/>
      <c r="DR217" s="344"/>
      <c r="DS217" s="6" t="s">
        <v>4</v>
      </c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8"/>
      <c r="EE217" s="345" t="s">
        <v>720</v>
      </c>
      <c r="EF217" s="345"/>
      <c r="EG217" s="345"/>
      <c r="EH217" s="345"/>
      <c r="EI217" s="6" t="s">
        <v>4</v>
      </c>
      <c r="EJ217" s="6"/>
      <c r="EK217" s="6"/>
      <c r="EL217" s="6"/>
      <c r="EM217" s="6"/>
      <c r="EN217" s="6"/>
      <c r="EO217" s="6"/>
      <c r="EP217" s="6"/>
      <c r="EQ217" s="6"/>
      <c r="ER217" s="344" t="s">
        <v>721</v>
      </c>
      <c r="ES217" s="344"/>
      <c r="ET217" s="344"/>
      <c r="EU217" s="6" t="s">
        <v>73</v>
      </c>
      <c r="EV217" s="6"/>
      <c r="EW217" s="6"/>
      <c r="EX217" s="6"/>
      <c r="EY217" s="6"/>
      <c r="EZ217" s="6"/>
      <c r="FA217" s="6"/>
      <c r="FB217" s="6"/>
      <c r="FC217" s="6"/>
      <c r="FD217" s="6"/>
      <c r="FE217" s="15"/>
      <c r="FF217" s="10"/>
      <c r="FG217" s="350" t="s">
        <v>838</v>
      </c>
      <c r="FH217" s="339"/>
      <c r="FI217" s="339"/>
      <c r="FJ217" s="339"/>
      <c r="FK217" s="9" t="s">
        <v>4</v>
      </c>
      <c r="FL217" s="9"/>
      <c r="FM217" s="9"/>
      <c r="FN217" s="9"/>
      <c r="FO217" s="9"/>
      <c r="FP217" s="9"/>
      <c r="FQ217" s="9"/>
      <c r="FR217" s="9"/>
      <c r="FS217" s="15"/>
      <c r="FT217" s="10"/>
      <c r="FU217" s="350" t="s">
        <v>839</v>
      </c>
      <c r="FV217" s="339"/>
      <c r="FW217" s="339"/>
      <c r="FX217" s="339"/>
      <c r="FY217" s="9" t="s">
        <v>4</v>
      </c>
      <c r="FZ217" s="9"/>
      <c r="GA217" s="9"/>
      <c r="GB217" s="9"/>
      <c r="GC217" s="9"/>
      <c r="GD217" s="9"/>
      <c r="GE217" s="9"/>
      <c r="GF217" s="9"/>
      <c r="GG217" s="12"/>
      <c r="GH217" s="13"/>
      <c r="GI217" s="348" t="s">
        <v>500</v>
      </c>
      <c r="GJ217" s="348"/>
      <c r="GK217" s="348"/>
      <c r="GL217" s="348"/>
      <c r="GM217" s="14" t="s">
        <v>4</v>
      </c>
      <c r="GN217" s="14"/>
      <c r="GO217" s="14"/>
      <c r="GP217" s="14"/>
      <c r="GQ217" s="14"/>
      <c r="GR217" s="14"/>
      <c r="GS217" s="14"/>
      <c r="GT217" s="14"/>
      <c r="GU217" s="14"/>
      <c r="GV217" s="13"/>
      <c r="GW217" s="348" t="s">
        <v>730</v>
      </c>
      <c r="GX217" s="348"/>
      <c r="GY217" s="348"/>
      <c r="GZ217" s="348"/>
      <c r="HA217" s="14" t="s">
        <v>4</v>
      </c>
      <c r="HB217" s="14"/>
      <c r="HC217" s="14"/>
      <c r="HD217" s="14"/>
      <c r="HE217" s="14"/>
      <c r="HF217" s="14"/>
      <c r="HG217" s="14"/>
      <c r="HH217" s="14"/>
      <c r="HI217" s="12"/>
      <c r="HJ217" s="13"/>
      <c r="HK217" s="349" t="s">
        <v>849</v>
      </c>
      <c r="HL217" s="348"/>
      <c r="HM217" s="348"/>
      <c r="HN217" s="348"/>
      <c r="HO217" s="14" t="s">
        <v>4</v>
      </c>
      <c r="HP217" s="14"/>
      <c r="HQ217" s="14"/>
      <c r="HR217" s="14"/>
      <c r="HS217" s="14"/>
      <c r="HT217" s="14"/>
      <c r="HU217" s="14"/>
      <c r="HV217" s="14"/>
      <c r="HW217" s="14"/>
      <c r="HX217" s="337" t="s">
        <v>731</v>
      </c>
      <c r="HY217" s="337"/>
      <c r="HZ217" s="337"/>
      <c r="IA217" s="14" t="s">
        <v>4</v>
      </c>
      <c r="IB217" s="14"/>
      <c r="IC217" s="14"/>
      <c r="ID217" s="14"/>
      <c r="IE217" s="14"/>
      <c r="IF217" s="14"/>
      <c r="IG217" s="14"/>
      <c r="IH217" s="14"/>
      <c r="II217" s="14"/>
      <c r="IJ217" s="14"/>
      <c r="IK217" s="12"/>
      <c r="IL217" s="337" t="s">
        <v>501</v>
      </c>
      <c r="IM217" s="337"/>
      <c r="IN217" s="337"/>
      <c r="IO217" s="14" t="s">
        <v>4</v>
      </c>
      <c r="IP217" s="14"/>
      <c r="IQ217" s="14"/>
      <c r="IR217" s="14"/>
      <c r="IS217" s="14"/>
      <c r="IT217" s="14"/>
      <c r="IU217" s="14"/>
      <c r="IV217" s="14"/>
      <c r="IW217" s="14"/>
      <c r="IX217" s="14"/>
      <c r="IY217" s="9"/>
      <c r="IZ217" s="338" t="s">
        <v>722</v>
      </c>
      <c r="JA217" s="338"/>
      <c r="JB217" s="338"/>
      <c r="JC217" s="9" t="s">
        <v>4</v>
      </c>
      <c r="JD217" s="9"/>
      <c r="JE217" s="9"/>
      <c r="JF217" s="9"/>
      <c r="JG217" s="9"/>
      <c r="JH217" s="9"/>
      <c r="JI217" s="9"/>
      <c r="JJ217" s="9"/>
      <c r="JK217" s="9"/>
      <c r="JL217" s="9"/>
      <c r="JM217" s="9"/>
      <c r="JN217" s="338" t="s">
        <v>723</v>
      </c>
      <c r="JO217" s="338"/>
      <c r="JP217" s="338"/>
      <c r="JQ217" s="9" t="s">
        <v>4</v>
      </c>
      <c r="JR217" s="9"/>
      <c r="JS217" s="9"/>
      <c r="JT217" s="9"/>
      <c r="JU217" s="9"/>
      <c r="JV217" s="9"/>
      <c r="JW217" s="9"/>
      <c r="JX217" s="9"/>
      <c r="JY217" s="9"/>
      <c r="JZ217" s="9"/>
      <c r="KA217" s="9"/>
      <c r="KB217" s="338" t="s">
        <v>724</v>
      </c>
      <c r="KC217" s="338"/>
      <c r="KD217" s="338"/>
      <c r="KE217" s="9" t="s">
        <v>4</v>
      </c>
      <c r="KF217" s="9"/>
      <c r="KG217" s="9"/>
      <c r="KH217" s="9"/>
      <c r="KI217" s="9"/>
      <c r="KJ217" s="9"/>
      <c r="KK217" s="9"/>
      <c r="KL217" s="9"/>
      <c r="KM217" s="9"/>
      <c r="KN217" s="9"/>
      <c r="KO217" s="9"/>
      <c r="KP217" s="338" t="s">
        <v>725</v>
      </c>
      <c r="KQ217" s="338"/>
      <c r="KR217" s="338"/>
      <c r="KS217" s="9" t="s">
        <v>4</v>
      </c>
      <c r="KT217" s="9"/>
      <c r="KU217" s="9"/>
      <c r="KV217" s="9"/>
      <c r="KW217" s="9"/>
      <c r="KX217" s="9"/>
      <c r="KY217" s="9"/>
      <c r="KZ217" s="9"/>
      <c r="LA217" s="9"/>
      <c r="LB217" s="9"/>
      <c r="LC217" s="9"/>
      <c r="LD217" s="338" t="s">
        <v>6</v>
      </c>
      <c r="LE217" s="338"/>
      <c r="LF217" s="338"/>
      <c r="LG217" s="9" t="s">
        <v>4</v>
      </c>
      <c r="LH217" s="9"/>
      <c r="LI217" s="9"/>
      <c r="LJ217" s="9"/>
      <c r="LK217" s="9"/>
      <c r="LL217" s="11"/>
      <c r="LM217" s="9"/>
      <c r="LN217" s="9"/>
      <c r="LO217" s="9"/>
      <c r="LP217" s="9"/>
      <c r="LQ217" s="9"/>
      <c r="LR217" s="10"/>
      <c r="LS217" s="339" t="s">
        <v>729</v>
      </c>
      <c r="LT217" s="339"/>
      <c r="LU217" s="339"/>
      <c r="LV217" s="339"/>
      <c r="LW217" s="9" t="s">
        <v>4</v>
      </c>
      <c r="LX217" s="9"/>
      <c r="LY217" s="9"/>
      <c r="LZ217" s="9"/>
      <c r="MA217" s="9"/>
      <c r="MB217" s="9"/>
      <c r="MC217" s="9"/>
      <c r="MD217" s="9"/>
      <c r="ME217" s="9"/>
      <c r="MF217" s="10"/>
      <c r="MG217" s="339" t="s">
        <v>728</v>
      </c>
      <c r="MH217" s="339"/>
      <c r="MI217" s="339"/>
      <c r="MJ217" s="339"/>
      <c r="MK217" s="9" t="s">
        <v>4</v>
      </c>
      <c r="ML217" s="9"/>
      <c r="MM217" s="9"/>
      <c r="MN217" s="9"/>
      <c r="MO217" s="9"/>
      <c r="MP217" s="9"/>
      <c r="MQ217" s="9"/>
      <c r="MR217" s="9"/>
      <c r="MS217" s="9"/>
      <c r="MT217" s="10"/>
      <c r="MU217" s="339" t="s">
        <v>727</v>
      </c>
      <c r="MV217" s="339"/>
      <c r="MW217" s="339"/>
      <c r="MX217" s="339"/>
      <c r="MY217" s="9" t="s">
        <v>4</v>
      </c>
      <c r="MZ217" s="9"/>
      <c r="NA217" s="9"/>
      <c r="NB217" s="9"/>
      <c r="NC217" s="9"/>
      <c r="ND217" s="9"/>
      <c r="NE217" s="9"/>
      <c r="NF217" s="9"/>
      <c r="NG217" s="9"/>
      <c r="NH217" s="10"/>
      <c r="NI217" s="339" t="s">
        <v>726</v>
      </c>
      <c r="NJ217" s="339"/>
      <c r="NK217" s="339"/>
      <c r="NL217" s="339"/>
      <c r="NM217" s="9" t="s">
        <v>4</v>
      </c>
      <c r="NN217" s="9"/>
      <c r="NO217" s="9"/>
      <c r="NP217" s="9"/>
      <c r="NQ217" s="9"/>
      <c r="NR217" s="9"/>
      <c r="NS217" s="9"/>
      <c r="NT217" s="9"/>
    </row>
    <row r="218" spans="1:384" x14ac:dyDescent="0.2">
      <c r="A218" s="17" t="s">
        <v>7</v>
      </c>
      <c r="B218" s="18" t="s">
        <v>733</v>
      </c>
      <c r="C218" s="19" t="s">
        <v>734</v>
      </c>
      <c r="D218" s="19" t="s">
        <v>735</v>
      </c>
      <c r="E218" s="20" t="s">
        <v>736</v>
      </c>
      <c r="F218" s="281" t="s">
        <v>737</v>
      </c>
      <c r="G218" s="288" t="s">
        <v>850</v>
      </c>
      <c r="H218" s="22"/>
      <c r="I218" s="23" t="s">
        <v>8</v>
      </c>
      <c r="J218" s="23" t="s">
        <v>9</v>
      </c>
      <c r="K218" s="24" t="s">
        <v>10</v>
      </c>
      <c r="L218" s="23" t="s">
        <v>9</v>
      </c>
      <c r="M218" s="23" t="s">
        <v>11</v>
      </c>
      <c r="N218" s="23" t="s">
        <v>12</v>
      </c>
      <c r="O218" s="23" t="s">
        <v>13</v>
      </c>
      <c r="P218" s="23"/>
      <c r="Q218" s="23" t="s">
        <v>14</v>
      </c>
      <c r="R218" s="23" t="s">
        <v>15</v>
      </c>
      <c r="S218" s="23" t="s">
        <v>16</v>
      </c>
      <c r="T218" s="23" t="s">
        <v>17</v>
      </c>
      <c r="U218" s="25"/>
      <c r="V218" s="26" t="s">
        <v>7</v>
      </c>
      <c r="W218" s="23" t="s">
        <v>8</v>
      </c>
      <c r="X218" s="23" t="s">
        <v>9</v>
      </c>
      <c r="Y218" s="24" t="s">
        <v>10</v>
      </c>
      <c r="Z218" s="23" t="s">
        <v>9</v>
      </c>
      <c r="AA218" s="23" t="s">
        <v>11</v>
      </c>
      <c r="AB218" s="23" t="s">
        <v>12</v>
      </c>
      <c r="AC218" s="23" t="s">
        <v>13</v>
      </c>
      <c r="AD218" s="23"/>
      <c r="AE218" s="23" t="s">
        <v>14</v>
      </c>
      <c r="AF218" s="23" t="s">
        <v>15</v>
      </c>
      <c r="AG218" s="23" t="s">
        <v>16</v>
      </c>
      <c r="AH218" s="23" t="s">
        <v>17</v>
      </c>
      <c r="AI218" s="27"/>
      <c r="AJ218" s="28" t="s">
        <v>7</v>
      </c>
      <c r="AK218" s="23" t="s">
        <v>8</v>
      </c>
      <c r="AL218" s="23" t="s">
        <v>9</v>
      </c>
      <c r="AM218" s="24" t="s">
        <v>10</v>
      </c>
      <c r="AN218" s="23" t="s">
        <v>9</v>
      </c>
      <c r="AO218" s="23" t="s">
        <v>11</v>
      </c>
      <c r="AP218" s="23" t="s">
        <v>12</v>
      </c>
      <c r="AQ218" s="23" t="s">
        <v>13</v>
      </c>
      <c r="AR218" s="23"/>
      <c r="AS218" s="23" t="s">
        <v>14</v>
      </c>
      <c r="AT218" s="23" t="s">
        <v>15</v>
      </c>
      <c r="AU218" s="23" t="s">
        <v>16</v>
      </c>
      <c r="AV218" s="23" t="s">
        <v>17</v>
      </c>
      <c r="AW218" s="27"/>
      <c r="AX218" s="28" t="s">
        <v>7</v>
      </c>
      <c r="AY218" s="23" t="s">
        <v>8</v>
      </c>
      <c r="AZ218" s="23" t="s">
        <v>9</v>
      </c>
      <c r="BA218" s="24" t="s">
        <v>10</v>
      </c>
      <c r="BB218" s="23" t="s">
        <v>9</v>
      </c>
      <c r="BC218" s="23" t="s">
        <v>11</v>
      </c>
      <c r="BD218" s="23" t="s">
        <v>12</v>
      </c>
      <c r="BE218" s="23" t="s">
        <v>13</v>
      </c>
      <c r="BF218" s="23"/>
      <c r="BG218" s="23" t="s">
        <v>14</v>
      </c>
      <c r="BH218" s="23" t="s">
        <v>15</v>
      </c>
      <c r="BI218" s="23" t="s">
        <v>16</v>
      </c>
      <c r="BJ218" s="23" t="s">
        <v>17</v>
      </c>
      <c r="BK218" s="29"/>
      <c r="BL218" s="28" t="s">
        <v>7</v>
      </c>
      <c r="BM218" s="23" t="s">
        <v>8</v>
      </c>
      <c r="BN218" s="23" t="s">
        <v>9</v>
      </c>
      <c r="BO218" s="24" t="s">
        <v>10</v>
      </c>
      <c r="BP218" s="23" t="s">
        <v>9</v>
      </c>
      <c r="BQ218" s="23" t="s">
        <v>11</v>
      </c>
      <c r="BR218" s="23" t="s">
        <v>12</v>
      </c>
      <c r="BS218" s="23" t="s">
        <v>13</v>
      </c>
      <c r="BT218" s="23" t="s">
        <v>18</v>
      </c>
      <c r="BU218" s="23" t="s">
        <v>14</v>
      </c>
      <c r="BV218" s="23" t="s">
        <v>12</v>
      </c>
      <c r="BW218" s="23" t="s">
        <v>19</v>
      </c>
      <c r="BX218" s="23" t="s">
        <v>17</v>
      </c>
      <c r="BY218" s="27"/>
      <c r="BZ218" s="28" t="s">
        <v>7</v>
      </c>
      <c r="CA218" s="23" t="s">
        <v>8</v>
      </c>
      <c r="CB218" s="23" t="s">
        <v>9</v>
      </c>
      <c r="CC218" s="24" t="s">
        <v>10</v>
      </c>
      <c r="CD218" s="23" t="s">
        <v>9</v>
      </c>
      <c r="CE218" s="23" t="s">
        <v>11</v>
      </c>
      <c r="CF218" s="23" t="s">
        <v>12</v>
      </c>
      <c r="CG218" s="23" t="s">
        <v>13</v>
      </c>
      <c r="CH218" s="30" t="s">
        <v>18</v>
      </c>
      <c r="CI218" s="23" t="s">
        <v>14</v>
      </c>
      <c r="CJ218" s="23" t="s">
        <v>12</v>
      </c>
      <c r="CK218" s="23" t="s">
        <v>19</v>
      </c>
      <c r="CL218" s="23" t="s">
        <v>17</v>
      </c>
      <c r="CM218" s="27"/>
      <c r="CN218" s="28" t="s">
        <v>7</v>
      </c>
      <c r="CO218" s="23" t="s">
        <v>8</v>
      </c>
      <c r="CP218" s="23" t="s">
        <v>9</v>
      </c>
      <c r="CQ218" s="24" t="s">
        <v>10</v>
      </c>
      <c r="CR218" s="23" t="s">
        <v>9</v>
      </c>
      <c r="CS218" s="23" t="s">
        <v>11</v>
      </c>
      <c r="CT218" s="23" t="s">
        <v>12</v>
      </c>
      <c r="CU218" s="23" t="s">
        <v>13</v>
      </c>
      <c r="CV218" s="31" t="s">
        <v>18</v>
      </c>
      <c r="CW218" s="23" t="s">
        <v>14</v>
      </c>
      <c r="CX218" s="23" t="s">
        <v>12</v>
      </c>
      <c r="CY218" s="23" t="s">
        <v>19</v>
      </c>
      <c r="CZ218" s="23" t="s">
        <v>17</v>
      </c>
      <c r="DA218" s="32"/>
      <c r="DB218" s="28" t="s">
        <v>7</v>
      </c>
      <c r="DC218" s="23" t="s">
        <v>8</v>
      </c>
      <c r="DD218" s="23" t="s">
        <v>9</v>
      </c>
      <c r="DE218" s="24" t="s">
        <v>10</v>
      </c>
      <c r="DF218" s="23" t="s">
        <v>9</v>
      </c>
      <c r="DG218" s="23" t="s">
        <v>11</v>
      </c>
      <c r="DH218" s="23" t="s">
        <v>12</v>
      </c>
      <c r="DI218" s="23" t="s">
        <v>13</v>
      </c>
      <c r="DJ218" s="31" t="s">
        <v>18</v>
      </c>
      <c r="DK218" s="23" t="s">
        <v>14</v>
      </c>
      <c r="DL218" s="23" t="s">
        <v>12</v>
      </c>
      <c r="DM218" s="23" t="s">
        <v>19</v>
      </c>
      <c r="DN218" s="23" t="s">
        <v>17</v>
      </c>
      <c r="DO218" s="25"/>
      <c r="DP218" s="28" t="s">
        <v>7</v>
      </c>
      <c r="DQ218" s="23" t="s">
        <v>8</v>
      </c>
      <c r="DR218" s="23" t="s">
        <v>9</v>
      </c>
      <c r="DS218" s="24" t="s">
        <v>10</v>
      </c>
      <c r="DT218" s="23" t="s">
        <v>9</v>
      </c>
      <c r="DU218" s="23" t="s">
        <v>11</v>
      </c>
      <c r="DV218" s="23" t="s">
        <v>12</v>
      </c>
      <c r="DW218" s="23" t="s">
        <v>13</v>
      </c>
      <c r="DX218" s="31" t="s">
        <v>18</v>
      </c>
      <c r="DY218" s="23" t="s">
        <v>14</v>
      </c>
      <c r="DZ218" s="23" t="s">
        <v>12</v>
      </c>
      <c r="EA218" s="23" t="s">
        <v>19</v>
      </c>
      <c r="EB218" s="23" t="s">
        <v>17</v>
      </c>
      <c r="EC218" s="27"/>
      <c r="ED218" s="26" t="s">
        <v>7</v>
      </c>
      <c r="EE218" s="23" t="s">
        <v>8</v>
      </c>
      <c r="EF218" s="23" t="s">
        <v>9</v>
      </c>
      <c r="EG218" s="24" t="s">
        <v>10</v>
      </c>
      <c r="EH218" s="23" t="s">
        <v>9</v>
      </c>
      <c r="EI218" s="23" t="s">
        <v>11</v>
      </c>
      <c r="EJ218" s="23" t="s">
        <v>12</v>
      </c>
      <c r="EK218" s="23" t="s">
        <v>13</v>
      </c>
      <c r="EL218" s="23"/>
      <c r="EM218" s="23" t="s">
        <v>14</v>
      </c>
      <c r="EN218" s="23" t="s">
        <v>15</v>
      </c>
      <c r="EO218" s="23" t="s">
        <v>16</v>
      </c>
      <c r="EP218" s="23" t="s">
        <v>17</v>
      </c>
      <c r="EQ218" s="27"/>
      <c r="ER218" s="28" t="s">
        <v>7</v>
      </c>
      <c r="ES218" s="23" t="s">
        <v>8</v>
      </c>
      <c r="ET218" s="23" t="s">
        <v>9</v>
      </c>
      <c r="EU218" s="24" t="s">
        <v>10</v>
      </c>
      <c r="EV218" s="23" t="s">
        <v>9</v>
      </c>
      <c r="EW218" s="23" t="s">
        <v>11</v>
      </c>
      <c r="EX218" s="23" t="s">
        <v>12</v>
      </c>
      <c r="EY218" s="23" t="s">
        <v>13</v>
      </c>
      <c r="EZ218" s="23"/>
      <c r="FA218" s="23" t="s">
        <v>14</v>
      </c>
      <c r="FB218" s="23" t="s">
        <v>15</v>
      </c>
      <c r="FC218" s="23" t="s">
        <v>16</v>
      </c>
      <c r="FD218" s="23" t="s">
        <v>17</v>
      </c>
      <c r="FE218" s="29"/>
      <c r="FF218" s="26" t="s">
        <v>7</v>
      </c>
      <c r="FG218" s="23" t="s">
        <v>8</v>
      </c>
      <c r="FH218" s="23" t="s">
        <v>9</v>
      </c>
      <c r="FI218" s="24" t="s">
        <v>10</v>
      </c>
      <c r="FJ218" s="23" t="s">
        <v>9</v>
      </c>
      <c r="FK218" s="23" t="s">
        <v>11</v>
      </c>
      <c r="FL218" s="23" t="s">
        <v>12</v>
      </c>
      <c r="FM218" s="23" t="s">
        <v>13</v>
      </c>
      <c r="FN218" s="23"/>
      <c r="FO218" s="23" t="s">
        <v>14</v>
      </c>
      <c r="FP218" s="23" t="s">
        <v>15</v>
      </c>
      <c r="FQ218" s="23" t="s">
        <v>16</v>
      </c>
      <c r="FR218" s="23" t="s">
        <v>17</v>
      </c>
      <c r="FS218" s="29"/>
      <c r="FT218" s="26" t="s">
        <v>7</v>
      </c>
      <c r="FU218" s="23" t="s">
        <v>8</v>
      </c>
      <c r="FV218" s="23" t="s">
        <v>9</v>
      </c>
      <c r="FW218" s="24" t="s">
        <v>10</v>
      </c>
      <c r="FX218" s="23" t="s">
        <v>9</v>
      </c>
      <c r="FY218" s="23" t="s">
        <v>11</v>
      </c>
      <c r="FZ218" s="23" t="s">
        <v>12</v>
      </c>
      <c r="GA218" s="23" t="s">
        <v>13</v>
      </c>
      <c r="GB218" s="23"/>
      <c r="GC218" s="23" t="s">
        <v>14</v>
      </c>
      <c r="GD218" s="23" t="s">
        <v>15</v>
      </c>
      <c r="GE218" s="23" t="s">
        <v>16</v>
      </c>
      <c r="GF218" s="23" t="s">
        <v>17</v>
      </c>
      <c r="GG218" s="36"/>
      <c r="GH218" s="26" t="s">
        <v>7</v>
      </c>
      <c r="GI218" s="23" t="s">
        <v>8</v>
      </c>
      <c r="GJ218" s="23" t="s">
        <v>9</v>
      </c>
      <c r="GK218" s="24" t="s">
        <v>10</v>
      </c>
      <c r="GL218" s="23" t="s">
        <v>9</v>
      </c>
      <c r="GM218" s="23" t="s">
        <v>11</v>
      </c>
      <c r="GN218" s="23" t="s">
        <v>12</v>
      </c>
      <c r="GO218" s="23" t="s">
        <v>13</v>
      </c>
      <c r="GP218" s="23"/>
      <c r="GQ218" s="23" t="s">
        <v>14</v>
      </c>
      <c r="GR218" s="23" t="s">
        <v>15</v>
      </c>
      <c r="GS218" s="23" t="s">
        <v>16</v>
      </c>
      <c r="GT218" s="23" t="s">
        <v>17</v>
      </c>
      <c r="GU218" s="25"/>
      <c r="GV218" s="26" t="s">
        <v>7</v>
      </c>
      <c r="GW218" s="23" t="s">
        <v>8</v>
      </c>
      <c r="GX218" s="23" t="s">
        <v>9</v>
      </c>
      <c r="GY218" s="24" t="s">
        <v>10</v>
      </c>
      <c r="GZ218" s="23" t="s">
        <v>9</v>
      </c>
      <c r="HA218" s="23" t="s">
        <v>11</v>
      </c>
      <c r="HB218" s="23" t="s">
        <v>12</v>
      </c>
      <c r="HC218" s="23" t="s">
        <v>13</v>
      </c>
      <c r="HD218" s="23"/>
      <c r="HE218" s="23" t="s">
        <v>14</v>
      </c>
      <c r="HF218" s="23" t="s">
        <v>15</v>
      </c>
      <c r="HG218" s="23" t="s">
        <v>16</v>
      </c>
      <c r="HH218" s="23" t="s">
        <v>17</v>
      </c>
      <c r="HI218" s="29"/>
      <c r="HJ218" s="26" t="s">
        <v>7</v>
      </c>
      <c r="HK218" s="23" t="s">
        <v>8</v>
      </c>
      <c r="HL218" s="23" t="s">
        <v>9</v>
      </c>
      <c r="HM218" s="24" t="s">
        <v>10</v>
      </c>
      <c r="HN218" s="23" t="s">
        <v>9</v>
      </c>
      <c r="HO218" s="23" t="s">
        <v>11</v>
      </c>
      <c r="HP218" s="23" t="s">
        <v>12</v>
      </c>
      <c r="HQ218" s="23" t="s">
        <v>13</v>
      </c>
      <c r="HR218" s="23"/>
      <c r="HS218" s="23" t="s">
        <v>14</v>
      </c>
      <c r="HT218" s="23" t="s">
        <v>15</v>
      </c>
      <c r="HU218" s="23" t="s">
        <v>16</v>
      </c>
      <c r="HV218" s="23" t="s">
        <v>17</v>
      </c>
      <c r="HW218" s="34"/>
      <c r="HX218" s="28" t="s">
        <v>7</v>
      </c>
      <c r="HY218" s="23" t="s">
        <v>8</v>
      </c>
      <c r="HZ218" s="23" t="s">
        <v>9</v>
      </c>
      <c r="IA218" s="24" t="s">
        <v>10</v>
      </c>
      <c r="IB218" s="23" t="s">
        <v>9</v>
      </c>
      <c r="IC218" s="23" t="s">
        <v>11</v>
      </c>
      <c r="ID218" s="23" t="s">
        <v>12</v>
      </c>
      <c r="IE218" s="23" t="s">
        <v>13</v>
      </c>
      <c r="IF218" s="23" t="s">
        <v>18</v>
      </c>
      <c r="IG218" s="23" t="s">
        <v>14</v>
      </c>
      <c r="IH218" s="23" t="s">
        <v>12</v>
      </c>
      <c r="II218" s="23" t="s">
        <v>19</v>
      </c>
      <c r="IJ218" s="23" t="s">
        <v>17</v>
      </c>
      <c r="IK218" s="29"/>
      <c r="IL218" s="28" t="s">
        <v>7</v>
      </c>
      <c r="IM218" s="23" t="s">
        <v>8</v>
      </c>
      <c r="IN218" s="23" t="s">
        <v>9</v>
      </c>
      <c r="IO218" s="24" t="s">
        <v>10</v>
      </c>
      <c r="IP218" s="23" t="s">
        <v>9</v>
      </c>
      <c r="IQ218" s="23" t="s">
        <v>11</v>
      </c>
      <c r="IR218" s="23" t="s">
        <v>12</v>
      </c>
      <c r="IS218" s="23" t="s">
        <v>13</v>
      </c>
      <c r="IT218" s="23" t="s">
        <v>18</v>
      </c>
      <c r="IU218" s="23" t="s">
        <v>14</v>
      </c>
      <c r="IV218" s="23" t="s">
        <v>12</v>
      </c>
      <c r="IW218" s="23" t="s">
        <v>19</v>
      </c>
      <c r="IX218" s="23" t="s">
        <v>17</v>
      </c>
      <c r="IY218" s="33"/>
      <c r="IZ218" s="28" t="s">
        <v>7</v>
      </c>
      <c r="JA218" s="23" t="s">
        <v>8</v>
      </c>
      <c r="JB218" s="23" t="s">
        <v>9</v>
      </c>
      <c r="JC218" s="24" t="s">
        <v>10</v>
      </c>
      <c r="JD218" s="23" t="s">
        <v>9</v>
      </c>
      <c r="JE218" s="23" t="s">
        <v>11</v>
      </c>
      <c r="JF218" s="23" t="s">
        <v>12</v>
      </c>
      <c r="JG218" s="23" t="s">
        <v>13</v>
      </c>
      <c r="JH218" s="24" t="s">
        <v>18</v>
      </c>
      <c r="JI218" s="23" t="s">
        <v>14</v>
      </c>
      <c r="JJ218" s="23" t="s">
        <v>12</v>
      </c>
      <c r="JK218" s="23" t="s">
        <v>19</v>
      </c>
      <c r="JL218" s="23" t="s">
        <v>17</v>
      </c>
      <c r="JM218" s="27"/>
      <c r="JN218" s="28" t="s">
        <v>7</v>
      </c>
      <c r="JO218" s="23" t="s">
        <v>8</v>
      </c>
      <c r="JP218" s="23" t="s">
        <v>9</v>
      </c>
      <c r="JQ218" s="24" t="s">
        <v>10</v>
      </c>
      <c r="JR218" s="23" t="s">
        <v>9</v>
      </c>
      <c r="JS218" s="23" t="s">
        <v>11</v>
      </c>
      <c r="JT218" s="23" t="s">
        <v>12</v>
      </c>
      <c r="JU218" s="23" t="s">
        <v>13</v>
      </c>
      <c r="JV218" s="23" t="s">
        <v>18</v>
      </c>
      <c r="JW218" s="23" t="s">
        <v>14</v>
      </c>
      <c r="JX218" s="23" t="s">
        <v>12</v>
      </c>
      <c r="JY218" s="23" t="s">
        <v>19</v>
      </c>
      <c r="JZ218" s="23" t="s">
        <v>17</v>
      </c>
      <c r="KA218" s="34"/>
      <c r="KB218" s="28" t="s">
        <v>7</v>
      </c>
      <c r="KC218" s="23" t="s">
        <v>8</v>
      </c>
      <c r="KD218" s="23" t="s">
        <v>9</v>
      </c>
      <c r="KE218" s="24" t="s">
        <v>10</v>
      </c>
      <c r="KF218" s="23" t="s">
        <v>9</v>
      </c>
      <c r="KG218" s="23" t="s">
        <v>11</v>
      </c>
      <c r="KH218" s="23" t="s">
        <v>12</v>
      </c>
      <c r="KI218" s="23" t="s">
        <v>13</v>
      </c>
      <c r="KJ218" s="24" t="s">
        <v>18</v>
      </c>
      <c r="KK218" s="23" t="s">
        <v>14</v>
      </c>
      <c r="KL218" s="23" t="s">
        <v>12</v>
      </c>
      <c r="KM218" s="23" t="s">
        <v>19</v>
      </c>
      <c r="KN218" s="23" t="s">
        <v>17</v>
      </c>
      <c r="KO218" s="27"/>
      <c r="KP218" s="28" t="s">
        <v>7</v>
      </c>
      <c r="KQ218" s="23" t="s">
        <v>8</v>
      </c>
      <c r="KR218" s="23" t="s">
        <v>9</v>
      </c>
      <c r="KS218" s="24" t="s">
        <v>10</v>
      </c>
      <c r="KT218" s="23" t="s">
        <v>9</v>
      </c>
      <c r="KU218" s="23" t="s">
        <v>11</v>
      </c>
      <c r="KV218" s="23" t="s">
        <v>12</v>
      </c>
      <c r="KW218" s="23" t="s">
        <v>13</v>
      </c>
      <c r="KX218" s="23" t="s">
        <v>18</v>
      </c>
      <c r="KY218" s="23" t="s">
        <v>14</v>
      </c>
      <c r="KZ218" s="23" t="s">
        <v>12</v>
      </c>
      <c r="LA218" s="23" t="s">
        <v>19</v>
      </c>
      <c r="LB218" s="23" t="s">
        <v>17</v>
      </c>
      <c r="LC218" s="25"/>
      <c r="LD218" s="28" t="s">
        <v>7</v>
      </c>
      <c r="LE218" s="23" t="s">
        <v>8</v>
      </c>
      <c r="LF218" s="23" t="s">
        <v>9</v>
      </c>
      <c r="LG218" s="24" t="s">
        <v>10</v>
      </c>
      <c r="LH218" s="23" t="s">
        <v>9</v>
      </c>
      <c r="LI218" s="23" t="s">
        <v>11</v>
      </c>
      <c r="LJ218" s="23" t="s">
        <v>12</v>
      </c>
      <c r="LK218" s="23" t="s">
        <v>13</v>
      </c>
      <c r="LL218" s="24" t="s">
        <v>18</v>
      </c>
      <c r="LM218" s="23" t="s">
        <v>14</v>
      </c>
      <c r="LN218" s="23" t="s">
        <v>12</v>
      </c>
      <c r="LO218" s="23" t="s">
        <v>19</v>
      </c>
      <c r="LP218" s="23" t="s">
        <v>17</v>
      </c>
      <c r="LQ218" s="25"/>
      <c r="LR218" s="26" t="s">
        <v>7</v>
      </c>
      <c r="LS218" s="23" t="s">
        <v>8</v>
      </c>
      <c r="LT218" s="23" t="s">
        <v>9</v>
      </c>
      <c r="LU218" s="24" t="s">
        <v>10</v>
      </c>
      <c r="LV218" s="23" t="s">
        <v>9</v>
      </c>
      <c r="LW218" s="23" t="s">
        <v>11</v>
      </c>
      <c r="LX218" s="23" t="s">
        <v>12</v>
      </c>
      <c r="LY218" s="23" t="s">
        <v>13</v>
      </c>
      <c r="LZ218" s="23"/>
      <c r="MA218" s="23" t="s">
        <v>14</v>
      </c>
      <c r="MB218" s="23" t="s">
        <v>15</v>
      </c>
      <c r="MC218" s="23" t="s">
        <v>16</v>
      </c>
      <c r="MD218" s="23" t="s">
        <v>17</v>
      </c>
      <c r="ME218" s="27"/>
      <c r="MF218" s="26" t="s">
        <v>7</v>
      </c>
      <c r="MG218" s="23" t="s">
        <v>8</v>
      </c>
      <c r="MH218" s="23" t="s">
        <v>9</v>
      </c>
      <c r="MI218" s="24" t="s">
        <v>10</v>
      </c>
      <c r="MJ218" s="23" t="s">
        <v>9</v>
      </c>
      <c r="MK218" s="23" t="s">
        <v>11</v>
      </c>
      <c r="ML218" s="23" t="s">
        <v>12</v>
      </c>
      <c r="MM218" s="23" t="s">
        <v>13</v>
      </c>
      <c r="MN218" s="23"/>
      <c r="MO218" s="23" t="s">
        <v>14</v>
      </c>
      <c r="MP218" s="23" t="s">
        <v>15</v>
      </c>
      <c r="MQ218" s="23" t="s">
        <v>16</v>
      </c>
      <c r="MR218" s="35"/>
      <c r="MS218" s="25"/>
      <c r="MT218" s="26" t="s">
        <v>7</v>
      </c>
      <c r="MU218" s="23" t="s">
        <v>8</v>
      </c>
      <c r="MV218" s="23" t="s">
        <v>9</v>
      </c>
      <c r="MW218" s="24" t="s">
        <v>10</v>
      </c>
      <c r="MX218" s="23" t="s">
        <v>9</v>
      </c>
      <c r="MY218" s="23" t="s">
        <v>11</v>
      </c>
      <c r="MZ218" s="23" t="s">
        <v>12</v>
      </c>
      <c r="NA218" s="23" t="s">
        <v>13</v>
      </c>
      <c r="NB218" s="23"/>
      <c r="NC218" s="23" t="s">
        <v>14</v>
      </c>
      <c r="ND218" s="23" t="s">
        <v>15</v>
      </c>
      <c r="NE218" s="23" t="s">
        <v>16</v>
      </c>
      <c r="NF218" s="23" t="s">
        <v>17</v>
      </c>
      <c r="NG218" s="27"/>
      <c r="NH218" s="26" t="s">
        <v>7</v>
      </c>
      <c r="NI218" s="23" t="s">
        <v>8</v>
      </c>
      <c r="NJ218" s="23" t="s">
        <v>9</v>
      </c>
      <c r="NK218" s="24" t="s">
        <v>10</v>
      </c>
      <c r="NL218" s="23" t="s">
        <v>9</v>
      </c>
      <c r="NM218" s="23" t="s">
        <v>11</v>
      </c>
      <c r="NN218" s="23" t="s">
        <v>12</v>
      </c>
      <c r="NO218" s="23" t="s">
        <v>13</v>
      </c>
      <c r="NP218" s="23"/>
      <c r="NQ218" s="23" t="s">
        <v>14</v>
      </c>
      <c r="NR218" s="23" t="s">
        <v>15</v>
      </c>
      <c r="NS218" s="23" t="s">
        <v>16</v>
      </c>
      <c r="NT218" s="23" t="s">
        <v>17</v>
      </c>
    </row>
    <row r="219" spans="1:384" x14ac:dyDescent="0.2">
      <c r="A219" s="38">
        <v>46010</v>
      </c>
      <c r="B219" s="39">
        <v>3346</v>
      </c>
      <c r="C219" s="40">
        <v>635</v>
      </c>
      <c r="D219" s="40">
        <v>594</v>
      </c>
      <c r="E219" s="41">
        <v>1155</v>
      </c>
      <c r="F219" s="41">
        <v>734</v>
      </c>
      <c r="G219" s="40">
        <v>228</v>
      </c>
      <c r="H219" s="42"/>
      <c r="I219" s="43">
        <v>4329</v>
      </c>
      <c r="J219" s="43">
        <v>21</v>
      </c>
      <c r="K219" s="43">
        <v>144</v>
      </c>
      <c r="L219" s="43">
        <v>1</v>
      </c>
      <c r="M219" s="43">
        <v>25</v>
      </c>
      <c r="N219" s="43">
        <v>1</v>
      </c>
      <c r="O219" s="43">
        <v>11</v>
      </c>
      <c r="P219" s="43"/>
      <c r="Q219" s="44">
        <v>855</v>
      </c>
      <c r="R219" s="44">
        <v>855</v>
      </c>
      <c r="S219" s="45">
        <v>0.40714285714285714</v>
      </c>
      <c r="T219" s="35" t="s">
        <v>710</v>
      </c>
      <c r="U219" s="27"/>
      <c r="V219" s="46">
        <v>46010</v>
      </c>
      <c r="W219" s="47">
        <v>13608</v>
      </c>
      <c r="X219" s="43">
        <v>51</v>
      </c>
      <c r="Y219" s="43">
        <v>519</v>
      </c>
      <c r="Z219" s="43">
        <v>2</v>
      </c>
      <c r="AA219" s="43">
        <v>17</v>
      </c>
      <c r="AB219" s="43">
        <v>2</v>
      </c>
      <c r="AC219" s="43">
        <v>4</v>
      </c>
      <c r="AD219" s="43"/>
      <c r="AE219" s="44">
        <v>1026</v>
      </c>
      <c r="AF219" s="44">
        <v>2052</v>
      </c>
      <c r="AG219" s="45">
        <v>0.40235294117647058</v>
      </c>
      <c r="AH219" s="35" t="s">
        <v>338</v>
      </c>
      <c r="AI219" s="27"/>
      <c r="AJ219" s="46">
        <v>46010</v>
      </c>
      <c r="AK219" s="43">
        <v>17285</v>
      </c>
      <c r="AL219" s="43">
        <v>47</v>
      </c>
      <c r="AM219" s="43">
        <v>362</v>
      </c>
      <c r="AN219" s="43">
        <v>1</v>
      </c>
      <c r="AO219" s="43">
        <v>30</v>
      </c>
      <c r="AP219" s="43">
        <v>1</v>
      </c>
      <c r="AQ219" s="43">
        <v>-6</v>
      </c>
      <c r="AR219" s="43"/>
      <c r="AS219" s="43">
        <v>880</v>
      </c>
      <c r="AT219" s="44">
        <v>880</v>
      </c>
      <c r="AU219" s="45">
        <v>0.18723404255319148</v>
      </c>
      <c r="AV219" s="35" t="s">
        <v>520</v>
      </c>
      <c r="AW219" s="27"/>
      <c r="AX219" s="46">
        <v>46010</v>
      </c>
      <c r="AY219" s="48">
        <v>19227</v>
      </c>
      <c r="AZ219" s="48">
        <v>22</v>
      </c>
      <c r="BA219" s="48">
        <v>548</v>
      </c>
      <c r="BB219" s="48">
        <v>0</v>
      </c>
      <c r="BC219" s="48">
        <v>6</v>
      </c>
      <c r="BD219" s="48">
        <v>2</v>
      </c>
      <c r="BE219" s="48">
        <v>5</v>
      </c>
      <c r="BF219" s="48"/>
      <c r="BG219" s="48">
        <v>715</v>
      </c>
      <c r="BH219" s="48">
        <v>1430</v>
      </c>
      <c r="BI219" s="49">
        <v>0.65</v>
      </c>
      <c r="BJ219" s="35" t="s">
        <v>885</v>
      </c>
      <c r="BK219" s="50"/>
      <c r="BL219" s="51">
        <v>46010</v>
      </c>
      <c r="BM219" s="44">
        <v>13411</v>
      </c>
      <c r="BN219" s="43">
        <v>22</v>
      </c>
      <c r="BO219" s="43">
        <v>494</v>
      </c>
      <c r="BP219" s="43">
        <v>0</v>
      </c>
      <c r="BQ219" s="43">
        <v>9</v>
      </c>
      <c r="BR219" s="43">
        <v>0</v>
      </c>
      <c r="BS219" s="52">
        <v>0</v>
      </c>
      <c r="BT219" s="53" t="s">
        <v>245</v>
      </c>
      <c r="BU219" s="47">
        <v>996</v>
      </c>
      <c r="BV219" s="43">
        <v>0</v>
      </c>
      <c r="BW219" s="54">
        <v>0</v>
      </c>
      <c r="BX219" s="35" t="s">
        <v>877</v>
      </c>
      <c r="BY219" s="27"/>
      <c r="BZ219" s="51">
        <v>46010</v>
      </c>
      <c r="CA219" s="43">
        <v>2071</v>
      </c>
      <c r="CB219" s="43">
        <v>36</v>
      </c>
      <c r="CC219" s="43">
        <v>31</v>
      </c>
      <c r="CD219" s="43">
        <v>0</v>
      </c>
      <c r="CE219" s="43">
        <v>13</v>
      </c>
      <c r="CF219" s="43">
        <v>0</v>
      </c>
      <c r="CG219" s="43">
        <v>0</v>
      </c>
      <c r="CH219" s="55" t="s">
        <v>669</v>
      </c>
      <c r="CI219" s="43">
        <v>660</v>
      </c>
      <c r="CJ219" s="43">
        <v>0</v>
      </c>
      <c r="CK219" s="54">
        <v>0</v>
      </c>
      <c r="CL219" s="56"/>
      <c r="CM219" s="27"/>
      <c r="CN219" s="51">
        <v>46010</v>
      </c>
      <c r="CO219" s="43">
        <v>1571</v>
      </c>
      <c r="CP219" s="43">
        <v>37</v>
      </c>
      <c r="CQ219" s="43">
        <v>20</v>
      </c>
      <c r="CR219" s="43">
        <v>1</v>
      </c>
      <c r="CS219" s="43">
        <v>8</v>
      </c>
      <c r="CT219" s="43">
        <v>1</v>
      </c>
      <c r="CU219" s="43">
        <v>1</v>
      </c>
      <c r="CV219" s="57" t="s">
        <v>876</v>
      </c>
      <c r="CW219" s="43">
        <v>1079</v>
      </c>
      <c r="CX219" s="43">
        <v>1079</v>
      </c>
      <c r="CY219" s="54">
        <v>0.29162162162162164</v>
      </c>
      <c r="CZ219" s="56"/>
      <c r="DA219" s="58"/>
      <c r="DB219" s="51">
        <v>46010</v>
      </c>
      <c r="DC219" s="44">
        <v>7813</v>
      </c>
      <c r="DD219" s="59">
        <v>31</v>
      </c>
      <c r="DE219" s="43">
        <v>275</v>
      </c>
      <c r="DF219" s="43">
        <v>0</v>
      </c>
      <c r="DG219" s="43">
        <v>16</v>
      </c>
      <c r="DH219" s="43">
        <v>0</v>
      </c>
      <c r="DI219" s="52">
        <v>4</v>
      </c>
      <c r="DJ219" s="53" t="s">
        <v>466</v>
      </c>
      <c r="DK219" s="47">
        <v>1100</v>
      </c>
      <c r="DL219" s="43">
        <v>0</v>
      </c>
      <c r="DM219" s="54">
        <v>0</v>
      </c>
      <c r="DN219" s="35"/>
      <c r="DO219" s="27"/>
      <c r="DP219" s="51" t="s">
        <v>24</v>
      </c>
      <c r="DQ219" s="43">
        <v>2151</v>
      </c>
      <c r="DR219" s="59">
        <v>136</v>
      </c>
      <c r="DS219" s="43">
        <v>72</v>
      </c>
      <c r="DT219" s="43">
        <v>1</v>
      </c>
      <c r="DU219" s="43">
        <v>10</v>
      </c>
      <c r="DV219" s="43">
        <v>1</v>
      </c>
      <c r="DW219" s="52">
        <v>3</v>
      </c>
      <c r="DX219" s="53" t="s">
        <v>652</v>
      </c>
      <c r="DY219" s="47">
        <v>700</v>
      </c>
      <c r="DZ219" s="43">
        <v>700</v>
      </c>
      <c r="EA219" s="54">
        <v>5.1470588235294115E-2</v>
      </c>
      <c r="EB219" s="35"/>
      <c r="EC219" s="27"/>
      <c r="ED219" s="46">
        <v>46010</v>
      </c>
      <c r="EE219" s="47">
        <v>30159</v>
      </c>
      <c r="EF219" s="43">
        <v>28</v>
      </c>
      <c r="EG219" s="43">
        <v>1524</v>
      </c>
      <c r="EH219" s="43">
        <v>1</v>
      </c>
      <c r="EI219" s="43">
        <v>6</v>
      </c>
      <c r="EJ219" s="43">
        <v>1</v>
      </c>
      <c r="EK219" s="43">
        <v>4</v>
      </c>
      <c r="EL219" s="43"/>
      <c r="EM219" s="43">
        <v>715</v>
      </c>
      <c r="EN219" s="44">
        <v>715</v>
      </c>
      <c r="EO219" s="45">
        <v>0.25535714285714284</v>
      </c>
      <c r="EP219" s="35"/>
      <c r="EQ219" s="27"/>
      <c r="ER219" s="46">
        <v>46010</v>
      </c>
      <c r="ES219" s="43">
        <v>8854</v>
      </c>
      <c r="ET219" s="59">
        <v>106</v>
      </c>
      <c r="EU219" s="43">
        <v>254</v>
      </c>
      <c r="EV219" s="43">
        <v>3</v>
      </c>
      <c r="EW219" s="43">
        <v>28</v>
      </c>
      <c r="EX219" s="43">
        <v>4</v>
      </c>
      <c r="EY219" s="43"/>
      <c r="EZ219" s="43"/>
      <c r="FA219" s="44">
        <v>726</v>
      </c>
      <c r="FB219" s="44">
        <v>2904</v>
      </c>
      <c r="FC219" s="45">
        <v>0.27396226415094338</v>
      </c>
      <c r="FD219" s="35"/>
      <c r="FE219" s="27"/>
      <c r="FF219" s="46">
        <v>46010</v>
      </c>
      <c r="FG219" s="47">
        <v>830</v>
      </c>
      <c r="FH219" s="43">
        <v>175</v>
      </c>
      <c r="FI219" s="43">
        <v>27</v>
      </c>
      <c r="FJ219" s="43">
        <v>5</v>
      </c>
      <c r="FK219" s="43">
        <v>28</v>
      </c>
      <c r="FL219" s="43">
        <v>5</v>
      </c>
      <c r="FM219" s="43">
        <v>5</v>
      </c>
      <c r="FN219" s="43"/>
      <c r="FO219" s="43">
        <v>935</v>
      </c>
      <c r="FP219" s="44">
        <v>4675</v>
      </c>
      <c r="FQ219" s="45">
        <v>0.26714285714285713</v>
      </c>
      <c r="FR219" s="35"/>
      <c r="FS219" s="27"/>
      <c r="FT219" s="46">
        <v>46010</v>
      </c>
      <c r="FU219" s="47">
        <v>224</v>
      </c>
      <c r="FV219" s="43">
        <v>53</v>
      </c>
      <c r="FW219" s="43">
        <v>3</v>
      </c>
      <c r="FX219" s="43">
        <v>1</v>
      </c>
      <c r="FY219" s="43">
        <v>14</v>
      </c>
      <c r="FZ219" s="43">
        <v>1</v>
      </c>
      <c r="GA219" s="43">
        <v>10</v>
      </c>
      <c r="GB219" s="43"/>
      <c r="GC219" s="43">
        <v>700</v>
      </c>
      <c r="GD219" s="44">
        <v>420</v>
      </c>
      <c r="GE219" s="45">
        <v>7.9245283018867921E-2</v>
      </c>
      <c r="GF219" s="35"/>
      <c r="GG219" s="65"/>
      <c r="GH219" s="46">
        <v>46010</v>
      </c>
      <c r="GI219" s="47">
        <v>2147</v>
      </c>
      <c r="GJ219" s="43">
        <v>66</v>
      </c>
      <c r="GK219" s="43">
        <v>297</v>
      </c>
      <c r="GL219" s="43">
        <v>6</v>
      </c>
      <c r="GM219" s="43">
        <v>46</v>
      </c>
      <c r="GN219" s="43">
        <v>7</v>
      </c>
      <c r="GO219" s="43">
        <v>10</v>
      </c>
      <c r="GP219" s="43"/>
      <c r="GQ219" s="43">
        <v>280</v>
      </c>
      <c r="GR219" s="44">
        <v>1960</v>
      </c>
      <c r="GS219" s="45">
        <v>0.29696969696969699</v>
      </c>
      <c r="GT219" s="35"/>
      <c r="GU219" s="27"/>
      <c r="GV219" s="46">
        <v>46010</v>
      </c>
      <c r="GW219" s="47">
        <v>1871</v>
      </c>
      <c r="GX219" s="43">
        <v>43</v>
      </c>
      <c r="GY219" s="43">
        <v>135</v>
      </c>
      <c r="GZ219" s="43">
        <v>8</v>
      </c>
      <c r="HA219" s="43">
        <v>390</v>
      </c>
      <c r="HB219" s="43">
        <v>10</v>
      </c>
      <c r="HC219" s="43"/>
      <c r="HD219" s="43"/>
      <c r="HE219" s="44">
        <v>200</v>
      </c>
      <c r="HF219" s="44">
        <v>2000</v>
      </c>
      <c r="HG219" s="45">
        <v>0.46511627906976744</v>
      </c>
      <c r="HH219" s="35"/>
      <c r="HI219" s="27"/>
      <c r="HJ219" s="46">
        <v>46010</v>
      </c>
      <c r="HK219" s="47">
        <v>225</v>
      </c>
      <c r="HL219" s="59">
        <v>19</v>
      </c>
      <c r="HM219" s="43">
        <v>30</v>
      </c>
      <c r="HN219" s="43">
        <v>1</v>
      </c>
      <c r="HO219" s="43">
        <v>47</v>
      </c>
      <c r="HP219" s="43">
        <v>1</v>
      </c>
      <c r="HQ219" s="43"/>
      <c r="HR219" s="43"/>
      <c r="HS219" s="43">
        <v>420</v>
      </c>
      <c r="HT219" s="44">
        <v>420</v>
      </c>
      <c r="HU219" s="45">
        <v>0.22105263157894736</v>
      </c>
      <c r="HV219" s="35" t="s">
        <v>881</v>
      </c>
      <c r="HW219" s="61"/>
      <c r="HX219" s="51">
        <v>46010</v>
      </c>
      <c r="HY219" s="43">
        <v>30249</v>
      </c>
      <c r="HZ219" s="43">
        <v>35</v>
      </c>
      <c r="IA219" s="44"/>
      <c r="IB219" s="43" t="s">
        <v>24</v>
      </c>
      <c r="IC219" s="43">
        <v>3</v>
      </c>
      <c r="ID219" s="43">
        <v>0</v>
      </c>
      <c r="IE219" s="43"/>
      <c r="IF219" s="60" t="s">
        <v>526</v>
      </c>
      <c r="IG219" s="43">
        <v>715</v>
      </c>
      <c r="IH219" s="43">
        <v>0</v>
      </c>
      <c r="II219" s="54">
        <v>0</v>
      </c>
      <c r="IJ219" s="56"/>
      <c r="IK219" s="27"/>
      <c r="IL219" s="51">
        <v>46010</v>
      </c>
      <c r="IM219" s="43">
        <v>1383</v>
      </c>
      <c r="IN219" s="43">
        <v>34</v>
      </c>
      <c r="IO219" s="44">
        <v>28</v>
      </c>
      <c r="IP219" s="43">
        <v>0</v>
      </c>
      <c r="IQ219" s="43">
        <v>12</v>
      </c>
      <c r="IR219" s="43">
        <v>1</v>
      </c>
      <c r="IS219" s="43"/>
      <c r="IT219" s="60" t="s">
        <v>669</v>
      </c>
      <c r="IU219" s="43">
        <v>400</v>
      </c>
      <c r="IV219" s="43">
        <v>400</v>
      </c>
      <c r="IW219" s="54">
        <v>0.11764705882352941</v>
      </c>
      <c r="IX219" s="56"/>
      <c r="IY219" s="33"/>
      <c r="IZ219" s="51" t="s">
        <v>886</v>
      </c>
      <c r="JA219" s="43">
        <v>8092</v>
      </c>
      <c r="JB219" s="59">
        <v>43</v>
      </c>
      <c r="JC219" s="44">
        <v>338</v>
      </c>
      <c r="JD219" s="43">
        <v>0</v>
      </c>
      <c r="JE219" s="43">
        <v>24</v>
      </c>
      <c r="JF219" s="43">
        <v>0</v>
      </c>
      <c r="JG219" s="43">
        <v>6</v>
      </c>
      <c r="JH219" s="289" t="s">
        <v>588</v>
      </c>
      <c r="JI219" s="43">
        <v>500</v>
      </c>
      <c r="JJ219" s="43">
        <v>0</v>
      </c>
      <c r="JK219" s="54">
        <v>0</v>
      </c>
      <c r="JL219" s="56"/>
      <c r="JM219" s="27"/>
      <c r="JN219" s="51" t="s">
        <v>886</v>
      </c>
      <c r="JO219" s="43">
        <v>5924</v>
      </c>
      <c r="JP219" s="43">
        <v>64</v>
      </c>
      <c r="JQ219" s="44">
        <v>205</v>
      </c>
      <c r="JR219" s="43">
        <v>0</v>
      </c>
      <c r="JS219" s="43">
        <v>44</v>
      </c>
      <c r="JT219" s="43">
        <v>1</v>
      </c>
      <c r="JU219" s="43">
        <v>6</v>
      </c>
      <c r="JV219" s="290" t="s">
        <v>852</v>
      </c>
      <c r="JW219" s="43">
        <v>400</v>
      </c>
      <c r="JX219" s="43">
        <v>400</v>
      </c>
      <c r="JY219" s="54">
        <v>0.06</v>
      </c>
      <c r="JZ219" s="56"/>
      <c r="KA219" s="61"/>
      <c r="KB219" s="51" t="s">
        <v>886</v>
      </c>
      <c r="KC219" s="43">
        <v>6250</v>
      </c>
      <c r="KD219" s="43">
        <v>64</v>
      </c>
      <c r="KE219" s="44">
        <v>217</v>
      </c>
      <c r="KF219" s="43">
        <v>2</v>
      </c>
      <c r="KG219" s="43">
        <v>8</v>
      </c>
      <c r="KH219" s="43">
        <v>3</v>
      </c>
      <c r="KI219" s="43">
        <v>10</v>
      </c>
      <c r="KJ219" s="289" t="s">
        <v>703</v>
      </c>
      <c r="KK219" s="43">
        <v>1100</v>
      </c>
      <c r="KL219" s="43">
        <v>3300</v>
      </c>
      <c r="KM219" s="54">
        <v>0.52</v>
      </c>
      <c r="KN219" s="56"/>
      <c r="KO219" s="27"/>
      <c r="KP219" s="51" t="s">
        <v>886</v>
      </c>
      <c r="KQ219" s="43">
        <v>4483</v>
      </c>
      <c r="KR219" s="59">
        <v>10</v>
      </c>
      <c r="KS219" s="44">
        <v>272</v>
      </c>
      <c r="KT219" s="43">
        <v>1</v>
      </c>
      <c r="KU219" s="43">
        <v>8</v>
      </c>
      <c r="KV219" s="43">
        <v>1</v>
      </c>
      <c r="KW219" s="43">
        <v>0</v>
      </c>
      <c r="KX219" s="291" t="s">
        <v>706</v>
      </c>
      <c r="KY219" s="43">
        <v>0</v>
      </c>
      <c r="KZ219" s="43">
        <v>0</v>
      </c>
      <c r="LA219" s="54">
        <v>0</v>
      </c>
      <c r="LB219" s="292" t="s">
        <v>887</v>
      </c>
      <c r="LC219" s="27"/>
      <c r="LD219" s="51">
        <v>46010</v>
      </c>
      <c r="LE219" s="43">
        <v>69535</v>
      </c>
      <c r="LF219" s="43">
        <v>117</v>
      </c>
      <c r="LG219" s="43">
        <v>445</v>
      </c>
      <c r="LH219" s="43">
        <v>0</v>
      </c>
      <c r="LI219" s="43">
        <v>2</v>
      </c>
      <c r="LJ219" s="43">
        <v>0</v>
      </c>
      <c r="LK219" s="43"/>
      <c r="LL219" s="64" t="s">
        <v>534</v>
      </c>
      <c r="LM219" s="47">
        <v>1000</v>
      </c>
      <c r="LN219" s="43">
        <v>0</v>
      </c>
      <c r="LO219" s="54"/>
      <c r="LP219" s="56"/>
      <c r="LQ219" s="27"/>
      <c r="LR219" s="46">
        <v>46010</v>
      </c>
      <c r="LS219" s="47">
        <v>21351</v>
      </c>
      <c r="LT219" s="43">
        <v>153</v>
      </c>
      <c r="LU219" s="43">
        <v>1076</v>
      </c>
      <c r="LV219" s="43">
        <v>3</v>
      </c>
      <c r="LW219" s="43">
        <v>22</v>
      </c>
      <c r="LX219" s="43">
        <v>3</v>
      </c>
      <c r="LY219" s="43">
        <v>15</v>
      </c>
      <c r="LZ219" s="43"/>
      <c r="MA219" s="44">
        <v>1100</v>
      </c>
      <c r="MB219" s="44">
        <v>3300</v>
      </c>
      <c r="MC219" s="45">
        <v>0.21568627450980393</v>
      </c>
      <c r="MD219" s="296" t="s">
        <v>840</v>
      </c>
      <c r="ME219" s="27"/>
      <c r="MF219" s="46">
        <v>46010</v>
      </c>
      <c r="MG219" s="47">
        <v>8377</v>
      </c>
      <c r="MH219" s="63">
        <v>141</v>
      </c>
      <c r="MI219" s="43">
        <v>390</v>
      </c>
      <c r="MJ219" s="43">
        <v>1</v>
      </c>
      <c r="MK219" s="43">
        <v>45</v>
      </c>
      <c r="ML219" s="43">
        <v>2</v>
      </c>
      <c r="MM219" s="43">
        <v>0</v>
      </c>
      <c r="MN219" s="43"/>
      <c r="MO219" s="43">
        <v>1100</v>
      </c>
      <c r="MP219" s="44">
        <v>2200</v>
      </c>
      <c r="MQ219" s="45">
        <v>0.15602836879432624</v>
      </c>
      <c r="MR219" s="35" t="s">
        <v>575</v>
      </c>
      <c r="MS219" s="27"/>
      <c r="MT219" s="46">
        <v>46010</v>
      </c>
      <c r="MU219" s="47">
        <v>11233</v>
      </c>
      <c r="MV219" s="59">
        <v>33</v>
      </c>
      <c r="MW219" s="43">
        <v>430</v>
      </c>
      <c r="MX219" s="43">
        <v>2</v>
      </c>
      <c r="MY219" s="43">
        <v>5</v>
      </c>
      <c r="MZ219" s="43">
        <v>2</v>
      </c>
      <c r="NA219" s="43">
        <v>5</v>
      </c>
      <c r="NB219" s="43"/>
      <c r="NC219" s="44">
        <v>715</v>
      </c>
      <c r="ND219" s="44">
        <v>1430</v>
      </c>
      <c r="NE219" s="45">
        <v>0.43333333333333335</v>
      </c>
      <c r="NF219" s="35" t="s">
        <v>526</v>
      </c>
      <c r="NG219" s="27"/>
      <c r="NH219" s="46">
        <v>46010</v>
      </c>
      <c r="NI219" s="47">
        <v>11626</v>
      </c>
      <c r="NJ219" s="43">
        <v>117</v>
      </c>
      <c r="NK219" s="43">
        <v>217</v>
      </c>
      <c r="NL219" s="43">
        <v>2</v>
      </c>
      <c r="NM219" s="43">
        <v>44</v>
      </c>
      <c r="NN219" s="43">
        <v>2</v>
      </c>
      <c r="NO219" s="43">
        <v>3</v>
      </c>
      <c r="NP219" s="43"/>
      <c r="NQ219" s="43">
        <v>1100</v>
      </c>
      <c r="NR219" s="44">
        <v>2200</v>
      </c>
      <c r="NS219" s="45">
        <v>0.18803418803418803</v>
      </c>
      <c r="NT219" s="35" t="s">
        <v>86</v>
      </c>
    </row>
    <row r="220" spans="1:384" x14ac:dyDescent="0.2">
      <c r="A220" s="38">
        <v>46013</v>
      </c>
      <c r="B220" s="39">
        <f>IF(A220="","",SUM(J220,LF222,AL220,ET220,AZ220,EF220,LT220,NJ220,MV220,MH220,X220,GJ220,GX220,HL220)+SUM(HZ223:HZ224)+SUM(IN223:IN226,FH220,FV220)+SUM(DR223:DR226)+SUM(CP223:CP226)+SUM(CB223:CB226)+SUM(BN223:BN226)+SUM(DD223:DD226)+SUM(JB223:JB226)+SUM(JP223:JP226)+SUM(KD223:KD226)+SUM(KR223:KR226))</f>
        <v>3700</v>
      </c>
      <c r="C220" s="40">
        <f>IF(A220="","",SUM(J220,X220,AL220,AZ220)+SUM(BN223:BN226)+SUM(CB223:CB226)+SUM(CP223:CP226))</f>
        <v>860</v>
      </c>
      <c r="D220" s="40">
        <f>IF(A220="","",SUM(EF220,ET220)+SUM(DD223:DD226)+SUM(DR223:DR226))</f>
        <v>620</v>
      </c>
      <c r="E220" s="41">
        <f>IF(A220="","",SUM(NJ220,MV220,MH220,LF222,LT220)+SUM(JB223:JB226)+SUM(JP223:JP226)+SUM(KD223:KD226)+SUM(KR223:KR226)+IC231)</f>
        <v>1236</v>
      </c>
      <c r="F220" s="41">
        <f>IF(B220="","",SUM(GJ220,GX220,HL220)+SUM(IN223:IN226)+SUM(HZ223:HZ224))</f>
        <v>781</v>
      </c>
      <c r="G220" s="40">
        <f t="shared" ref="G220:G229" si="1031">IF(A220="","",SUM(FH220,FV220))</f>
        <v>205</v>
      </c>
      <c r="H220" s="42"/>
      <c r="I220" s="44">
        <v>4422</v>
      </c>
      <c r="J220" s="44">
        <f t="shared" ref="J220:J232" si="1032">IF(I220="","",I220-I219)</f>
        <v>93</v>
      </c>
      <c r="K220" s="44">
        <v>147</v>
      </c>
      <c r="L220" s="44">
        <f t="shared" ref="L220:L232" si="1033">IF(K220="","",K220-K219)</f>
        <v>3</v>
      </c>
      <c r="M220" s="44">
        <v>33</v>
      </c>
      <c r="N220" s="44">
        <f t="shared" ref="N220:N232" si="1034">IF(M220="","",M219+O219-M220)</f>
        <v>3</v>
      </c>
      <c r="O220" s="44">
        <v>0</v>
      </c>
      <c r="P220" s="43"/>
      <c r="Q220" s="43">
        <f t="shared" ref="Q220:Q232" si="1035">IF(I220="","",Q219)</f>
        <v>855</v>
      </c>
      <c r="R220" s="44">
        <f t="shared" ref="R220:R232" si="1036">IF(Q220="","",N220*Q220)</f>
        <v>2565</v>
      </c>
      <c r="S220" s="45">
        <f t="shared" ref="S220:S232" si="1037">IF(R220="","",R220/(J220*100))</f>
        <v>0.27580645161290324</v>
      </c>
      <c r="T220" s="35"/>
      <c r="U220" s="27"/>
      <c r="V220" s="51">
        <f t="shared" ref="V220:V239" si="1038">IF($A220="","",$A220)</f>
        <v>46013</v>
      </c>
      <c r="W220" s="44">
        <v>13690</v>
      </c>
      <c r="X220" s="44">
        <f t="shared" ref="X220:X232" si="1039">IF(W220="","",W220-W219)</f>
        <v>82</v>
      </c>
      <c r="Y220" s="44">
        <v>521</v>
      </c>
      <c r="Z220" s="44">
        <f t="shared" ref="Z220:Z232" si="1040">IF(Y220="","",Y220-Y219)</f>
        <v>2</v>
      </c>
      <c r="AA220" s="44">
        <v>19</v>
      </c>
      <c r="AB220" s="44">
        <f t="shared" ref="AB220:AB232" si="1041">IF(AA220="","",AA219+AC219-AA220)</f>
        <v>2</v>
      </c>
      <c r="AC220" s="44"/>
      <c r="AD220" s="43"/>
      <c r="AE220" s="43">
        <f t="shared" ref="AE220:AE232" si="1042">IF(W220="","",AE219)</f>
        <v>1026</v>
      </c>
      <c r="AF220" s="44">
        <f t="shared" ref="AF220:AF232" si="1043">IF(AE220="","",AB220*AE220)</f>
        <v>2052</v>
      </c>
      <c r="AG220" s="45">
        <f t="shared" ref="AG220:AG232" si="1044">IF(AF220="","",AF220/(X220*100))</f>
        <v>0.25024390243902439</v>
      </c>
      <c r="AH220" s="35"/>
      <c r="AI220" s="27"/>
      <c r="AJ220" s="51">
        <f t="shared" ref="AJ220:AJ239" si="1045">IF($A220="","",$A220)</f>
        <v>46013</v>
      </c>
      <c r="AK220" s="44">
        <v>17317</v>
      </c>
      <c r="AL220" s="69">
        <f t="shared" ref="AL220:AL232" si="1046">IF(AK220="","",AK220-AK219)</f>
        <v>32</v>
      </c>
      <c r="AM220" s="44">
        <v>363</v>
      </c>
      <c r="AN220" s="44">
        <f t="shared" ref="AN220:AN232" si="1047">IF(AM220="","",AM220-AM219)</f>
        <v>1</v>
      </c>
      <c r="AO220" s="44">
        <v>23</v>
      </c>
      <c r="AP220" s="44">
        <f t="shared" ref="AP220:AP232" si="1048">IF(AO220="","",AO219+AQ219-AO220)</f>
        <v>1</v>
      </c>
      <c r="AQ220" s="44"/>
      <c r="AR220" s="43"/>
      <c r="AS220" s="43">
        <f t="shared" ref="AS220:AS232" si="1049">IF(AK220="","",AS219)</f>
        <v>880</v>
      </c>
      <c r="AT220" s="44">
        <f t="shared" ref="AT220:AT232" si="1050">IF(AS220="","",AP220*AS220)</f>
        <v>880</v>
      </c>
      <c r="AU220" s="45">
        <f t="shared" ref="AU220:AU232" si="1051">IF(AT220="","",AT220/(AL220*100))</f>
        <v>0.27500000000000002</v>
      </c>
      <c r="AV220" s="35"/>
      <c r="AW220" s="27"/>
      <c r="AX220" s="51">
        <f t="shared" ref="AX220:AX239" si="1052">IF($A220="","",$A220)</f>
        <v>46013</v>
      </c>
      <c r="AY220" s="44">
        <v>19318</v>
      </c>
      <c r="AZ220" s="44">
        <f t="shared" ref="AZ220:AZ232" si="1053">IF(AY220="","",AY220-AY219)</f>
        <v>91</v>
      </c>
      <c r="BA220" s="44">
        <v>551</v>
      </c>
      <c r="BB220" s="44">
        <f t="shared" ref="BB220:BB232" si="1054">IF(BA220="","",BA220-BA219)</f>
        <v>3</v>
      </c>
      <c r="BC220" s="44">
        <v>7</v>
      </c>
      <c r="BD220" s="44">
        <f t="shared" ref="BD220:BD232" si="1055">IF(BC220="","",BC219+BE219-BC220)</f>
        <v>4</v>
      </c>
      <c r="BE220" s="44">
        <v>2</v>
      </c>
      <c r="BF220" s="43"/>
      <c r="BG220" s="43">
        <f t="shared" ref="BG220:BG232" si="1056">IF(AY220="","",BG219)</f>
        <v>715</v>
      </c>
      <c r="BH220" s="44">
        <f t="shared" ref="BH220:BH232" si="1057">IF(BG220="","",BD220*BG220)</f>
        <v>2860</v>
      </c>
      <c r="BI220" s="45">
        <f t="shared" ref="BI220:BI232" si="1058">IF(BH220="","",BH220/(AZ220*100))</f>
        <v>0.31428571428571428</v>
      </c>
      <c r="BJ220" s="35" t="s">
        <v>882</v>
      </c>
      <c r="BK220" s="50"/>
      <c r="BL220" s="46"/>
      <c r="BM220" s="44">
        <v>10758</v>
      </c>
      <c r="BN220" s="44">
        <v>41</v>
      </c>
      <c r="BO220" s="43">
        <v>301</v>
      </c>
      <c r="BP220" s="44">
        <v>1</v>
      </c>
      <c r="BQ220" s="44">
        <v>10</v>
      </c>
      <c r="BR220" s="43">
        <v>2</v>
      </c>
      <c r="BS220" s="66">
        <v>4</v>
      </c>
      <c r="BT220" s="60" t="s">
        <v>709</v>
      </c>
      <c r="BU220" s="67">
        <v>660</v>
      </c>
      <c r="BV220" s="44">
        <v>1320</v>
      </c>
      <c r="BW220" s="45">
        <v>0.32195121951219513</v>
      </c>
      <c r="BX220" s="35" t="s">
        <v>878</v>
      </c>
      <c r="BY220" s="27"/>
      <c r="BZ220" s="46"/>
      <c r="CA220" s="44">
        <v>2543</v>
      </c>
      <c r="CB220" s="44">
        <v>18</v>
      </c>
      <c r="CC220" s="44">
        <v>51</v>
      </c>
      <c r="CD220" s="44">
        <v>4</v>
      </c>
      <c r="CE220" s="44">
        <v>29</v>
      </c>
      <c r="CF220" s="43">
        <v>4</v>
      </c>
      <c r="CG220" s="44">
        <v>0</v>
      </c>
      <c r="CH220" s="68" t="s">
        <v>484</v>
      </c>
      <c r="CI220" s="43">
        <v>500</v>
      </c>
      <c r="CJ220" s="44">
        <v>2000</v>
      </c>
      <c r="CK220" s="45">
        <v>1.1111111111111112</v>
      </c>
      <c r="CL220" s="35"/>
      <c r="CM220" s="27"/>
      <c r="CN220" s="46"/>
      <c r="CO220" s="44">
        <v>1386</v>
      </c>
      <c r="CP220" s="69">
        <v>26</v>
      </c>
      <c r="CQ220" s="44">
        <v>21</v>
      </c>
      <c r="CR220" s="44">
        <v>0</v>
      </c>
      <c r="CS220" s="44">
        <v>17</v>
      </c>
      <c r="CT220" s="43">
        <v>0</v>
      </c>
      <c r="CU220" s="44">
        <v>0</v>
      </c>
      <c r="CV220" s="70" t="s">
        <v>611</v>
      </c>
      <c r="CW220" s="44">
        <v>358</v>
      </c>
      <c r="CX220" s="44">
        <v>0</v>
      </c>
      <c r="CY220" s="45">
        <v>0</v>
      </c>
      <c r="CZ220" s="35"/>
      <c r="DA220" s="58"/>
      <c r="DB220" s="46"/>
      <c r="DC220" s="44">
        <v>7560</v>
      </c>
      <c r="DD220" s="69">
        <v>19</v>
      </c>
      <c r="DE220" s="43">
        <v>252</v>
      </c>
      <c r="DF220" s="44">
        <v>2</v>
      </c>
      <c r="DG220" s="44">
        <v>15</v>
      </c>
      <c r="DH220" s="43">
        <v>2</v>
      </c>
      <c r="DI220" s="66">
        <v>1</v>
      </c>
      <c r="DJ220" s="60" t="s">
        <v>76</v>
      </c>
      <c r="DK220" s="67">
        <v>682</v>
      </c>
      <c r="DL220" s="44">
        <v>1364</v>
      </c>
      <c r="DM220" s="45">
        <v>0.71789473684210525</v>
      </c>
      <c r="DN220" s="35" t="s">
        <v>879</v>
      </c>
      <c r="DO220" s="27"/>
      <c r="DP220" s="46"/>
      <c r="DQ220" s="44">
        <v>3395</v>
      </c>
      <c r="DR220" s="69">
        <v>135</v>
      </c>
      <c r="DS220" s="44">
        <v>93</v>
      </c>
      <c r="DT220" s="44">
        <v>3</v>
      </c>
      <c r="DU220" s="44">
        <v>5</v>
      </c>
      <c r="DV220" s="43">
        <v>2</v>
      </c>
      <c r="DW220" s="66">
        <v>3</v>
      </c>
      <c r="DX220" s="60" t="s">
        <v>669</v>
      </c>
      <c r="DY220" s="67">
        <v>660</v>
      </c>
      <c r="DZ220" s="44">
        <v>1320</v>
      </c>
      <c r="EA220" s="45">
        <v>9.7777777777777783E-2</v>
      </c>
      <c r="EB220" s="35"/>
      <c r="EC220" s="27"/>
      <c r="ED220" s="51">
        <f t="shared" ref="ED220:ED239" si="1059">IF($A220="","",$A220)</f>
        <v>46013</v>
      </c>
      <c r="EE220" s="44">
        <v>30241</v>
      </c>
      <c r="EF220" s="44">
        <f t="shared" ref="EF220:EF232" si="1060">IF(EE220="","",EE220-EE219)</f>
        <v>82</v>
      </c>
      <c r="EG220" s="44">
        <v>1527</v>
      </c>
      <c r="EH220" s="44">
        <f t="shared" ref="EH220:EH232" si="1061">IF(EG220="","",EG220-EG219)</f>
        <v>3</v>
      </c>
      <c r="EI220" s="44">
        <v>7</v>
      </c>
      <c r="EJ220" s="44">
        <f t="shared" ref="EJ220:EJ232" si="1062">IF(EI220="","",EI219+EK219-EI220)</f>
        <v>3</v>
      </c>
      <c r="EK220" s="44">
        <v>0</v>
      </c>
      <c r="EL220" s="43"/>
      <c r="EM220" s="43">
        <f t="shared" ref="EM220:EM232" si="1063">IF(EE220="","",EM219)</f>
        <v>715</v>
      </c>
      <c r="EN220" s="44">
        <f t="shared" ref="EN220:EN232" si="1064">IF(EM220="","",EJ220*EM220)</f>
        <v>2145</v>
      </c>
      <c r="EO220" s="45">
        <f t="shared" ref="EO220:EO232" si="1065">IF(EN220="","",EN220/(EF220*100))</f>
        <v>0.26158536585365855</v>
      </c>
      <c r="EP220" s="35" t="s">
        <v>882</v>
      </c>
      <c r="EQ220" s="27"/>
      <c r="ER220" s="51">
        <f t="shared" ref="ER220:ER239" si="1066">IF($A220="","",$A220)</f>
        <v>46013</v>
      </c>
      <c r="ES220" s="44">
        <v>8911</v>
      </c>
      <c r="ET220" s="44">
        <f t="shared" ref="ET220:ET232" si="1067">IF(ES220="","",ES220-ES219)</f>
        <v>57</v>
      </c>
      <c r="EU220" s="44">
        <v>255</v>
      </c>
      <c r="EV220" s="44">
        <f t="shared" ref="EV220:EV232" si="1068">IF(EU220="","",EU220-EU219)</f>
        <v>1</v>
      </c>
      <c r="EW220" s="44">
        <v>37</v>
      </c>
      <c r="EX220" s="44">
        <f t="shared" ref="EX220:EX232" si="1069">IF(EW220="","",EW219+EY219-EW220)</f>
        <v>-9</v>
      </c>
      <c r="EY220" s="44">
        <v>0</v>
      </c>
      <c r="EZ220" s="43"/>
      <c r="FA220" s="43">
        <f t="shared" ref="FA220:FA232" si="1070">IF(ES220="","",FA219)</f>
        <v>726</v>
      </c>
      <c r="FB220" s="44">
        <f t="shared" ref="FB220:FB232" si="1071">IF(FA220="","",EX220*FA220)</f>
        <v>-6534</v>
      </c>
      <c r="FC220" s="45">
        <f t="shared" ref="FC220:FC232" si="1072">IF(FB220="","",FB220/(ET220*100))</f>
        <v>-1.1463157894736842</v>
      </c>
      <c r="FD220" s="35"/>
      <c r="FE220" s="27"/>
      <c r="FF220" s="51">
        <f t="shared" ref="FF220:FF239" si="1073">IF($A220="","",$A220)</f>
        <v>46013</v>
      </c>
      <c r="FG220" s="44">
        <v>940</v>
      </c>
      <c r="FH220" s="44">
        <f t="shared" ref="FH220:FH232" si="1074">IF(FG220="","",FG220-FG219)</f>
        <v>110</v>
      </c>
      <c r="FI220" s="44">
        <v>28</v>
      </c>
      <c r="FJ220" s="44">
        <f t="shared" ref="FJ220:FJ232" si="1075">IF(FI220="","",FI220-FI219)</f>
        <v>1</v>
      </c>
      <c r="FK220" s="44">
        <v>32</v>
      </c>
      <c r="FL220" s="44">
        <f t="shared" ref="FL220:FL232" si="1076">IF(FK220="","",FK219+FM219-FK220)</f>
        <v>1</v>
      </c>
      <c r="FM220" s="44">
        <v>0</v>
      </c>
      <c r="FN220" s="43"/>
      <c r="FO220" s="43">
        <f t="shared" ref="FO220:FO232" si="1077">IF(FG220="","",FO219)</f>
        <v>935</v>
      </c>
      <c r="FP220" s="44">
        <f t="shared" ref="FP220:FP232" si="1078">IF(FO220="","",FL220*FO220)</f>
        <v>935</v>
      </c>
      <c r="FQ220" s="45">
        <f t="shared" ref="FQ220:FQ232" si="1079">IF(FP220="","",FP220/(FH220*100))</f>
        <v>8.5000000000000006E-2</v>
      </c>
      <c r="FR220" s="35"/>
      <c r="FS220" s="27"/>
      <c r="FT220" s="51">
        <f t="shared" ref="FT220:FT239" si="1080">IF($A220="","",$A220)</f>
        <v>46013</v>
      </c>
      <c r="FU220" s="44">
        <v>319</v>
      </c>
      <c r="FV220" s="44">
        <f t="shared" ref="FV220:FV232" si="1081">IF(FU220="","",FU220-FU219)</f>
        <v>95</v>
      </c>
      <c r="FW220" s="44">
        <v>5</v>
      </c>
      <c r="FX220" s="44">
        <f t="shared" ref="FX220:FX232" si="1082">IF(FW220="","",FW220-FW219)</f>
        <v>2</v>
      </c>
      <c r="FY220" s="44">
        <v>20</v>
      </c>
      <c r="FZ220" s="44">
        <f t="shared" ref="FZ220:FZ232" si="1083">IF(FY220="","",FY219+GA219-FY220)</f>
        <v>4</v>
      </c>
      <c r="GA220" s="44">
        <v>0</v>
      </c>
      <c r="GB220" s="43"/>
      <c r="GC220" s="43">
        <f t="shared" ref="GC220:GC232" si="1084">IF(FU220="","",GC219)</f>
        <v>700</v>
      </c>
      <c r="GD220" s="44">
        <f t="shared" ref="GD220:GD232" si="1085">IF(GC220="","",FZ220*GC220)</f>
        <v>2800</v>
      </c>
      <c r="GE220" s="45">
        <f t="shared" ref="GE220:GE232" si="1086">IF(GD220="","",GD220/(FV220*100))</f>
        <v>0.29473684210526313</v>
      </c>
      <c r="GF220" s="35"/>
      <c r="GG220" s="65"/>
      <c r="GH220" s="51">
        <f t="shared" ref="GH220:GH239" si="1087">IF($A220="","",$A220)</f>
        <v>46013</v>
      </c>
      <c r="GI220" s="44">
        <v>2297</v>
      </c>
      <c r="GJ220" s="44">
        <f t="shared" ref="GJ220:GJ232" si="1088">IF(GI220="","",GI220-GI219)</f>
        <v>150</v>
      </c>
      <c r="GK220" s="44">
        <v>306</v>
      </c>
      <c r="GL220" s="44">
        <f t="shared" ref="GL220:GL232" si="1089">IF(GK220="","",GK220-GK219)</f>
        <v>9</v>
      </c>
      <c r="GM220" s="44">
        <v>47</v>
      </c>
      <c r="GN220" s="44">
        <f t="shared" ref="GN220:GN232" si="1090">IF(GM220="","",GM219+GO219-GM220)</f>
        <v>9</v>
      </c>
      <c r="GO220" s="44">
        <v>0</v>
      </c>
      <c r="GP220" s="43"/>
      <c r="GQ220" s="43">
        <f t="shared" ref="GQ220:GQ232" si="1091">IF(GI220="","",GQ219)</f>
        <v>280</v>
      </c>
      <c r="GR220" s="44">
        <f t="shared" ref="GR220:GR232" si="1092">IF(GQ220="","",GN220*GQ220)</f>
        <v>2520</v>
      </c>
      <c r="GS220" s="45">
        <f t="shared" ref="GS220:GS232" si="1093">IF(GR220="","",GR220/(GJ220*100))</f>
        <v>0.16800000000000001</v>
      </c>
      <c r="GT220" s="35"/>
      <c r="GU220" s="27"/>
      <c r="GV220" s="51">
        <f t="shared" ref="GV220:GV239" si="1094">IF($A220="","",$A220)</f>
        <v>46013</v>
      </c>
      <c r="GW220" s="44">
        <v>1942</v>
      </c>
      <c r="GX220" s="44">
        <f t="shared" ref="GX220:GX232" si="1095">IF(GW220="","",GW220-GW219)</f>
        <v>71</v>
      </c>
      <c r="GY220" s="44">
        <v>140</v>
      </c>
      <c r="GZ220" s="44">
        <f t="shared" ref="GZ220:GZ232" si="1096">IF(GY220="","",GY220-GY219)</f>
        <v>5</v>
      </c>
      <c r="HA220" s="44">
        <v>370</v>
      </c>
      <c r="HB220" s="44">
        <f t="shared" ref="HB220:HB232" si="1097">IF(HA220="","",HA219+HC219-HA220)</f>
        <v>20</v>
      </c>
      <c r="HC220" s="44">
        <v>0</v>
      </c>
      <c r="HD220" s="43"/>
      <c r="HE220" s="43">
        <f t="shared" ref="HE220:HE232" si="1098">IF(GW220="","",HE219)</f>
        <v>200</v>
      </c>
      <c r="HF220" s="44">
        <f t="shared" ref="HF220:HF232" si="1099">IF(HE220="","",HB220*HE220)</f>
        <v>4000</v>
      </c>
      <c r="HG220" s="45">
        <f t="shared" ref="HG220:HG232" si="1100">IF(HF220="","",HF220/(GX220*100))</f>
        <v>0.56338028169014087</v>
      </c>
      <c r="HH220" s="35"/>
      <c r="HI220" s="27"/>
      <c r="HJ220" s="51">
        <f t="shared" ref="HJ220:HJ239" si="1101">IF($A220="","",$A220)</f>
        <v>46013</v>
      </c>
      <c r="HK220" s="44">
        <v>270</v>
      </c>
      <c r="HL220" s="69">
        <f t="shared" ref="HL220:HL232" si="1102">IF(HK220="","",HK220-HK219)</f>
        <v>45</v>
      </c>
      <c r="HM220" s="44">
        <v>33</v>
      </c>
      <c r="HN220" s="44">
        <f t="shared" ref="HN220:HN232" si="1103">IF(HM220="","",HM220-HM219)</f>
        <v>3</v>
      </c>
      <c r="HO220" s="44">
        <v>42</v>
      </c>
      <c r="HP220" s="44">
        <f t="shared" ref="HP220:HP232" si="1104">IF(HO220="","",HO219+HQ219-HO220)</f>
        <v>5</v>
      </c>
      <c r="HQ220" s="44">
        <v>0</v>
      </c>
      <c r="HR220" s="43"/>
      <c r="HS220" s="43">
        <f t="shared" ref="HS220:HS232" si="1105">IF(HK220="","",HS219)</f>
        <v>420</v>
      </c>
      <c r="HT220" s="44">
        <f t="shared" ref="HT220:HT232" si="1106">IF(HS220="","",HP220*HS220)</f>
        <v>2100</v>
      </c>
      <c r="HU220" s="45">
        <f t="shared" ref="HU220:HU232" si="1107">IF(HT220="","",HT220/(HL220*100))</f>
        <v>0.46666666666666667</v>
      </c>
      <c r="HV220" s="35"/>
      <c r="HW220" s="61"/>
      <c r="HX220" s="46"/>
      <c r="HY220" s="44">
        <v>24431</v>
      </c>
      <c r="HZ220" s="44">
        <v>362</v>
      </c>
      <c r="IA220" s="43"/>
      <c r="IB220" s="44" t="s">
        <v>24</v>
      </c>
      <c r="IC220" s="44">
        <v>8</v>
      </c>
      <c r="ID220" s="43">
        <v>1</v>
      </c>
      <c r="IE220" s="44"/>
      <c r="IF220" s="53" t="s">
        <v>685</v>
      </c>
      <c r="IG220" s="43">
        <v>1100</v>
      </c>
      <c r="IH220" s="44">
        <v>1100</v>
      </c>
      <c r="II220" s="45">
        <v>3.0386740331491711E-2</v>
      </c>
      <c r="IJ220" s="35"/>
      <c r="IK220" s="27"/>
      <c r="IL220" s="46"/>
      <c r="IM220" s="44">
        <v>572</v>
      </c>
      <c r="IN220" s="44">
        <v>61</v>
      </c>
      <c r="IO220" s="43">
        <v>27</v>
      </c>
      <c r="IP220" s="44">
        <v>0</v>
      </c>
      <c r="IQ220" s="44">
        <v>13</v>
      </c>
      <c r="IR220" s="43">
        <v>0</v>
      </c>
      <c r="IS220" s="44"/>
      <c r="IT220" s="53" t="s">
        <v>646</v>
      </c>
      <c r="IU220" s="43">
        <v>996</v>
      </c>
      <c r="IV220" s="44">
        <v>0</v>
      </c>
      <c r="IW220" s="45">
        <v>0</v>
      </c>
      <c r="IX220" s="35"/>
      <c r="IY220" s="33"/>
      <c r="IZ220" s="46"/>
      <c r="JA220" s="44">
        <v>5052</v>
      </c>
      <c r="JB220" s="44">
        <v>50</v>
      </c>
      <c r="JC220" s="43">
        <v>141</v>
      </c>
      <c r="JD220" s="44">
        <v>2</v>
      </c>
      <c r="JE220" s="44">
        <v>22</v>
      </c>
      <c r="JF220" s="43">
        <v>3</v>
      </c>
      <c r="JG220" s="44">
        <v>10</v>
      </c>
      <c r="JH220" s="290" t="s">
        <v>705</v>
      </c>
      <c r="JI220" s="44">
        <v>500</v>
      </c>
      <c r="JJ220" s="44">
        <v>0</v>
      </c>
      <c r="JK220" s="45">
        <v>0</v>
      </c>
      <c r="JL220" s="35"/>
      <c r="JM220" s="27"/>
      <c r="JN220" s="46"/>
      <c r="JO220" s="44">
        <v>5916</v>
      </c>
      <c r="JP220" s="69">
        <v>2</v>
      </c>
      <c r="JQ220" s="43">
        <v>137</v>
      </c>
      <c r="JR220" s="44">
        <v>0</v>
      </c>
      <c r="JS220" s="44">
        <v>17</v>
      </c>
      <c r="JT220" s="43">
        <v>0</v>
      </c>
      <c r="JU220" s="44">
        <v>2</v>
      </c>
      <c r="JV220" s="289" t="s">
        <v>50</v>
      </c>
      <c r="JW220" s="43">
        <v>1100</v>
      </c>
      <c r="JX220" s="44">
        <v>0</v>
      </c>
      <c r="JY220" s="45">
        <v>0</v>
      </c>
      <c r="JZ220" s="35" t="s">
        <v>66</v>
      </c>
      <c r="KA220" s="61"/>
      <c r="KB220" s="46"/>
      <c r="KC220" s="44">
        <v>4459</v>
      </c>
      <c r="KD220" s="44">
        <v>9</v>
      </c>
      <c r="KE220" s="43">
        <v>126</v>
      </c>
      <c r="KF220" s="44">
        <v>0</v>
      </c>
      <c r="KG220" s="44">
        <v>8</v>
      </c>
      <c r="KH220" s="43">
        <v>0</v>
      </c>
      <c r="KI220" s="44">
        <v>1</v>
      </c>
      <c r="KJ220" s="290" t="s">
        <v>876</v>
      </c>
      <c r="KK220" s="44">
        <v>1100</v>
      </c>
      <c r="KL220" s="44">
        <v>0</v>
      </c>
      <c r="KM220" s="45">
        <v>0</v>
      </c>
      <c r="KN220" s="35"/>
      <c r="KO220" s="27"/>
      <c r="KP220" s="46"/>
      <c r="KQ220" s="44">
        <v>5794</v>
      </c>
      <c r="KR220" s="44">
        <v>73</v>
      </c>
      <c r="KS220" s="43">
        <v>121</v>
      </c>
      <c r="KT220" s="44">
        <v>1</v>
      </c>
      <c r="KU220" s="44">
        <v>9</v>
      </c>
      <c r="KV220" s="43">
        <v>1</v>
      </c>
      <c r="KW220" s="44">
        <v>2</v>
      </c>
      <c r="KX220" s="293" t="s">
        <v>888</v>
      </c>
      <c r="KY220" s="43">
        <v>539</v>
      </c>
      <c r="KZ220" s="44">
        <v>539</v>
      </c>
      <c r="LA220" s="45">
        <v>7.0000000000000007E-2</v>
      </c>
      <c r="LB220" s="35"/>
      <c r="LC220" s="27"/>
      <c r="LD220" s="46"/>
      <c r="LE220" s="44"/>
      <c r="LF220" s="44"/>
      <c r="LG220" s="44">
        <v>530</v>
      </c>
      <c r="LH220" s="44">
        <v>0</v>
      </c>
      <c r="LI220" s="43">
        <v>2</v>
      </c>
      <c r="LJ220" s="44">
        <v>0</v>
      </c>
      <c r="LK220" s="44"/>
      <c r="LL220" s="72" t="s">
        <v>535</v>
      </c>
      <c r="LM220" s="67">
        <v>1000</v>
      </c>
      <c r="LN220" s="44">
        <v>0</v>
      </c>
      <c r="LO220" s="45"/>
      <c r="LP220" s="35"/>
      <c r="LQ220" s="27"/>
      <c r="LR220" s="51">
        <f t="shared" ref="LR220:LR239" si="1108">IF($A220="","",$A220)</f>
        <v>46013</v>
      </c>
      <c r="LS220" s="44">
        <v>21476</v>
      </c>
      <c r="LT220" s="44">
        <f t="shared" ref="LT220:LT232" si="1109">IF(LS220="","",LS220-LS219)</f>
        <v>125</v>
      </c>
      <c r="LU220" s="44">
        <v>1078</v>
      </c>
      <c r="LV220" s="44">
        <f t="shared" ref="LV220:LV232" si="1110">IF(LU220="","",LU220-LU219)</f>
        <v>2</v>
      </c>
      <c r="LW220" s="44">
        <v>35</v>
      </c>
      <c r="LX220" s="44">
        <f t="shared" ref="LX220:LX232" si="1111">IF(LW220="","",LW219+LY219-LW220)</f>
        <v>2</v>
      </c>
      <c r="LY220" s="44">
        <v>0</v>
      </c>
      <c r="LZ220" s="43"/>
      <c r="MA220" s="43">
        <f t="shared" ref="MA220:MA232" si="1112">IF(LS220="","",MA219)</f>
        <v>1100</v>
      </c>
      <c r="MB220" s="44">
        <f t="shared" ref="MB220:MB232" si="1113">IF(MA220="","",LX220*MA220)</f>
        <v>2200</v>
      </c>
      <c r="MC220" s="45">
        <f t="shared" ref="MC220:MC232" si="1114">IF(MB220="","",MB220/(LT220*100))</f>
        <v>0.17599999999999999</v>
      </c>
      <c r="MD220" s="35"/>
      <c r="ME220" s="27"/>
      <c r="MF220" s="51">
        <f t="shared" ref="MF220:MF239" si="1115">IF($A220="","",$A220)</f>
        <v>46013</v>
      </c>
      <c r="MG220" s="44">
        <v>8410</v>
      </c>
      <c r="MH220" s="69">
        <f t="shared" ref="MH220:MH232" si="1116">IF(MG220="","",MG220-MG219)</f>
        <v>33</v>
      </c>
      <c r="MI220" s="44">
        <v>391</v>
      </c>
      <c r="MJ220" s="44">
        <f t="shared" ref="MJ220:MJ232" si="1117">IF(MI220="","",MI220-MI219)</f>
        <v>1</v>
      </c>
      <c r="MK220" s="44">
        <v>44</v>
      </c>
      <c r="ML220" s="44">
        <f t="shared" ref="ML220:ML232" si="1118">IF(MK220="","",MK219+MM219-MK220)</f>
        <v>1</v>
      </c>
      <c r="MM220" s="44">
        <v>0</v>
      </c>
      <c r="MN220" s="43"/>
      <c r="MO220" s="43">
        <f t="shared" ref="MO220:MO232" si="1119">IF(MG220="","",MO219)</f>
        <v>1100</v>
      </c>
      <c r="MP220" s="44">
        <f t="shared" ref="MP220:MP232" si="1120">IF(MO220="","",ML220*MO220)</f>
        <v>1100</v>
      </c>
      <c r="MQ220" s="45">
        <f t="shared" ref="MQ220:MQ232" si="1121">IF(MP220="","",MP220/(MH220*100))</f>
        <v>0.33333333333333331</v>
      </c>
      <c r="MR220" s="35"/>
      <c r="MS220" s="27"/>
      <c r="MT220" s="51">
        <f t="shared" ref="MT220:MT239" si="1122">IF($A220="","",$A220)</f>
        <v>46013</v>
      </c>
      <c r="MU220" s="44">
        <v>11314</v>
      </c>
      <c r="MV220" s="44">
        <f t="shared" ref="MV220:MV232" si="1123">IF(MU220="","",MU220-MU219)</f>
        <v>81</v>
      </c>
      <c r="MW220" s="44">
        <v>431</v>
      </c>
      <c r="MX220" s="44">
        <f t="shared" ref="MX220:MX232" si="1124">IF(MW220="","",MW220-MW219)</f>
        <v>1</v>
      </c>
      <c r="MY220" s="44">
        <v>9</v>
      </c>
      <c r="MZ220" s="44">
        <f t="shared" ref="MZ220:MZ232" si="1125">IF(MY220="","",MY219+NA219-MY220)</f>
        <v>1</v>
      </c>
      <c r="NA220" s="44"/>
      <c r="NB220" s="43"/>
      <c r="NC220" s="43">
        <f t="shared" ref="NC220:NC232" si="1126">IF(MU220="","",NC219)</f>
        <v>715</v>
      </c>
      <c r="ND220" s="44">
        <f t="shared" ref="ND220:ND232" si="1127">IF(NC220="","",MZ220*NC220)</f>
        <v>715</v>
      </c>
      <c r="NE220" s="45">
        <f t="shared" ref="NE220:NE232" si="1128">IF(ND220="","",ND220/(MV220*100))</f>
        <v>8.8271604938271603E-2</v>
      </c>
      <c r="NF220" s="35"/>
      <c r="NG220" s="27"/>
      <c r="NH220" s="51">
        <f t="shared" ref="NH220:NH239" si="1129">IF($A220="","",$A220)</f>
        <v>46013</v>
      </c>
      <c r="NI220" s="44">
        <v>11727</v>
      </c>
      <c r="NJ220" s="44">
        <f t="shared" ref="NJ220:NJ232" si="1130">IF(NI220="","",NI220-NI219)</f>
        <v>101</v>
      </c>
      <c r="NK220" s="44">
        <v>220</v>
      </c>
      <c r="NL220" s="44">
        <f t="shared" ref="NL220:NL232" si="1131">IF(NK220="","",NK220-NK219)</f>
        <v>3</v>
      </c>
      <c r="NM220" s="44">
        <v>44</v>
      </c>
      <c r="NN220" s="44">
        <f t="shared" ref="NN220:NN232" si="1132">IF(NM220="","",NM219+NO219-NM220)</f>
        <v>3</v>
      </c>
      <c r="NO220" s="44">
        <v>0</v>
      </c>
      <c r="NP220" s="43"/>
      <c r="NQ220" s="43">
        <f t="shared" ref="NQ220:NQ232" si="1133">IF(NI220="","",NQ219)</f>
        <v>1100</v>
      </c>
      <c r="NR220" s="44">
        <f t="shared" ref="NR220:NR232" si="1134">IF(NQ220="","",NN220*NQ220)</f>
        <v>3300</v>
      </c>
      <c r="NS220" s="45">
        <f t="shared" ref="NS220:NS232" si="1135">IF(NR220="","",NR220/(NJ220*100))</f>
        <v>0.32673267326732675</v>
      </c>
      <c r="NT220" s="35"/>
    </row>
    <row r="221" spans="1:384" ht="15" customHeight="1" thickBot="1" x14ac:dyDescent="0.25">
      <c r="A221" s="38">
        <v>46017</v>
      </c>
      <c r="B221" s="39">
        <f>IF(A221="","",SUM(J221,LF225,AL221,ET221,AZ221,EF221,LT221,NJ221,MV221,MH221,X221,GJ221,GX221,HL221,FH221,FV221)+SUM(IN227:IN230)+SUM(HZ227,HZ228)+SUM(DR227:DR230)+SUM(CP227:CP230)+SUM(CB227:CB230)+SUM(BN227:BN230)+SUM(DD227:DD230)+SUM(JB227:JB230)+SUM(JP227:JP230)+SUM(KD227:KD230)+SUM(KR227:KR230))</f>
        <v>4042</v>
      </c>
      <c r="C221" s="40">
        <f>IF(A221="","",SUM(J221,X221,AL221,AZ221)+SUM(BN227:BN230)+SUM(CB227:CB230)+SUM(CP227:CP230))</f>
        <v>971</v>
      </c>
      <c r="D221" s="40">
        <f>IF(A221="","",SUM(EF221,ET221)+SUM(DD227:DD230)+SUM(DR227:DR230))</f>
        <v>402</v>
      </c>
      <c r="E221" s="41">
        <f>IF(A221="","",SUM(NJ221,MV221,MH221,LF225,LT221)+SUM(JB227:JB230)+SUM(JP227:JP230)+SUM(KD227:KD230)+SUM(KR227:KR230))</f>
        <v>1456</v>
      </c>
      <c r="F221" s="41">
        <f>IF(B221="","",SUM(GJ221,GX221,HL221)+SUM(IN227:IN230)+SUM(HZ227:HZ228))</f>
        <v>987</v>
      </c>
      <c r="G221" s="40">
        <f t="shared" si="1031"/>
        <v>226</v>
      </c>
      <c r="H221" s="42"/>
      <c r="I221" s="44">
        <v>4538</v>
      </c>
      <c r="J221" s="44">
        <f t="shared" si="1032"/>
        <v>116</v>
      </c>
      <c r="K221" s="44">
        <v>148</v>
      </c>
      <c r="L221" s="44">
        <f t="shared" si="1033"/>
        <v>1</v>
      </c>
      <c r="M221" s="44">
        <v>32</v>
      </c>
      <c r="N221" s="44">
        <f t="shared" si="1034"/>
        <v>1</v>
      </c>
      <c r="O221" s="44">
        <v>7</v>
      </c>
      <c r="P221" s="43"/>
      <c r="Q221" s="43">
        <f t="shared" si="1035"/>
        <v>855</v>
      </c>
      <c r="R221" s="44">
        <f t="shared" si="1036"/>
        <v>855</v>
      </c>
      <c r="S221" s="45">
        <f t="shared" si="1037"/>
        <v>7.3706896551724133E-2</v>
      </c>
      <c r="T221" s="35"/>
      <c r="U221" s="27"/>
      <c r="V221" s="51">
        <f t="shared" si="1038"/>
        <v>46017</v>
      </c>
      <c r="W221" s="44">
        <v>13761</v>
      </c>
      <c r="X221" s="44">
        <f t="shared" si="1039"/>
        <v>71</v>
      </c>
      <c r="Y221" s="44">
        <v>523</v>
      </c>
      <c r="Z221" s="44">
        <f t="shared" si="1040"/>
        <v>2</v>
      </c>
      <c r="AA221" s="44">
        <v>17</v>
      </c>
      <c r="AB221" s="44">
        <f t="shared" si="1041"/>
        <v>2</v>
      </c>
      <c r="AC221" s="44">
        <v>8</v>
      </c>
      <c r="AD221" s="43"/>
      <c r="AE221" s="43">
        <f t="shared" si="1042"/>
        <v>1026</v>
      </c>
      <c r="AF221" s="44">
        <f t="shared" si="1043"/>
        <v>2052</v>
      </c>
      <c r="AG221" s="45">
        <f t="shared" si="1044"/>
        <v>0.28901408450704225</v>
      </c>
      <c r="AH221" s="35"/>
      <c r="AI221" s="27"/>
      <c r="AJ221" s="51">
        <f t="shared" si="1045"/>
        <v>46017</v>
      </c>
      <c r="AK221" s="44">
        <v>17373</v>
      </c>
      <c r="AL221" s="69">
        <f t="shared" si="1046"/>
        <v>56</v>
      </c>
      <c r="AM221" s="44">
        <v>364</v>
      </c>
      <c r="AN221" s="44">
        <f t="shared" si="1047"/>
        <v>1</v>
      </c>
      <c r="AO221" s="44">
        <v>22</v>
      </c>
      <c r="AP221" s="44">
        <f t="shared" si="1048"/>
        <v>1</v>
      </c>
      <c r="AQ221" s="44">
        <v>1</v>
      </c>
      <c r="AR221" s="43"/>
      <c r="AS221" s="43">
        <f t="shared" si="1049"/>
        <v>880</v>
      </c>
      <c r="AT221" s="44">
        <f t="shared" si="1050"/>
        <v>880</v>
      </c>
      <c r="AU221" s="45">
        <f t="shared" si="1051"/>
        <v>0.15714285714285714</v>
      </c>
      <c r="AV221" s="35"/>
      <c r="AW221" s="27"/>
      <c r="AX221" s="51">
        <f t="shared" si="1052"/>
        <v>46017</v>
      </c>
      <c r="AY221" s="44">
        <v>19394</v>
      </c>
      <c r="AZ221" s="44">
        <f t="shared" si="1053"/>
        <v>76</v>
      </c>
      <c r="BA221" s="44">
        <v>552</v>
      </c>
      <c r="BB221" s="44">
        <f t="shared" si="1054"/>
        <v>1</v>
      </c>
      <c r="BC221" s="44">
        <v>7</v>
      </c>
      <c r="BD221" s="44">
        <f t="shared" si="1055"/>
        <v>2</v>
      </c>
      <c r="BE221" s="44">
        <v>4</v>
      </c>
      <c r="BF221" s="43"/>
      <c r="BG221" s="43">
        <f t="shared" si="1056"/>
        <v>715</v>
      </c>
      <c r="BH221" s="44">
        <f t="shared" si="1057"/>
        <v>1430</v>
      </c>
      <c r="BI221" s="45">
        <f t="shared" si="1058"/>
        <v>0.18815789473684211</v>
      </c>
      <c r="BJ221" s="35"/>
      <c r="BK221" s="50"/>
      <c r="BL221" s="46"/>
      <c r="BM221" s="44">
        <v>12627</v>
      </c>
      <c r="BN221" s="44">
        <v>39</v>
      </c>
      <c r="BO221" s="44">
        <v>634</v>
      </c>
      <c r="BP221" s="44">
        <v>0</v>
      </c>
      <c r="BQ221" s="44">
        <v>9</v>
      </c>
      <c r="BR221" s="73">
        <v>0</v>
      </c>
      <c r="BS221" s="66">
        <v>0</v>
      </c>
      <c r="BT221" s="60" t="s">
        <v>646</v>
      </c>
      <c r="BU221" s="44">
        <v>0</v>
      </c>
      <c r="BV221" s="37">
        <v>0</v>
      </c>
      <c r="BW221" s="45">
        <v>0</v>
      </c>
      <c r="BX221" s="35"/>
      <c r="BY221" s="27"/>
      <c r="BZ221" s="46"/>
      <c r="CA221" s="44">
        <v>2093</v>
      </c>
      <c r="CB221" s="69">
        <v>31</v>
      </c>
      <c r="CC221" s="44">
        <v>105</v>
      </c>
      <c r="CD221" s="44">
        <v>0</v>
      </c>
      <c r="CE221" s="44">
        <v>36</v>
      </c>
      <c r="CF221" s="43">
        <v>0</v>
      </c>
      <c r="CG221" s="44">
        <v>0</v>
      </c>
      <c r="CH221" s="55" t="s">
        <v>556</v>
      </c>
      <c r="CI221" s="44">
        <v>500</v>
      </c>
      <c r="CJ221" s="44">
        <v>0</v>
      </c>
      <c r="CK221" s="45">
        <v>0</v>
      </c>
      <c r="CL221" s="35"/>
      <c r="CM221" s="27"/>
      <c r="CN221" s="46"/>
      <c r="CO221" s="44">
        <v>2846</v>
      </c>
      <c r="CP221" s="44">
        <v>95</v>
      </c>
      <c r="CQ221" s="44">
        <v>49</v>
      </c>
      <c r="CR221" s="44">
        <v>5</v>
      </c>
      <c r="CS221" s="44">
        <v>16</v>
      </c>
      <c r="CT221" s="43">
        <v>2</v>
      </c>
      <c r="CU221" s="44">
        <v>8</v>
      </c>
      <c r="CV221" s="70" t="s">
        <v>483</v>
      </c>
      <c r="CW221" s="44">
        <v>0</v>
      </c>
      <c r="CX221" s="44">
        <v>0</v>
      </c>
      <c r="CY221" s="45">
        <v>0</v>
      </c>
      <c r="CZ221" s="35"/>
      <c r="DA221" s="58"/>
      <c r="DB221" s="46"/>
      <c r="DC221" s="44">
        <v>8874</v>
      </c>
      <c r="DD221" s="44">
        <v>10</v>
      </c>
      <c r="DE221" s="44">
        <v>439</v>
      </c>
      <c r="DF221" s="44">
        <v>0</v>
      </c>
      <c r="DG221" s="44">
        <v>27</v>
      </c>
      <c r="DH221" s="43">
        <v>0</v>
      </c>
      <c r="DI221" s="66">
        <v>0</v>
      </c>
      <c r="DJ221" s="60" t="s">
        <v>484</v>
      </c>
      <c r="DK221" s="44">
        <v>250</v>
      </c>
      <c r="DL221" s="37">
        <v>0</v>
      </c>
      <c r="DM221" s="45">
        <v>0</v>
      </c>
      <c r="DN221" s="35"/>
      <c r="DO221" s="27"/>
      <c r="DP221" s="46"/>
      <c r="DQ221" s="44">
        <v>3373</v>
      </c>
      <c r="DR221" s="44">
        <v>67</v>
      </c>
      <c r="DS221" s="44">
        <v>114</v>
      </c>
      <c r="DT221" s="44">
        <v>1</v>
      </c>
      <c r="DU221" s="44">
        <v>35</v>
      </c>
      <c r="DV221" s="43">
        <v>1</v>
      </c>
      <c r="DW221" s="66">
        <v>-5</v>
      </c>
      <c r="DX221" s="60" t="s">
        <v>483</v>
      </c>
      <c r="DY221" s="44">
        <v>200</v>
      </c>
      <c r="DZ221" s="44">
        <v>200</v>
      </c>
      <c r="EA221" s="45">
        <v>2.9850746268656716E-2</v>
      </c>
      <c r="EB221" s="35"/>
      <c r="EC221" s="27"/>
      <c r="ED221" s="51">
        <f t="shared" si="1059"/>
        <v>46017</v>
      </c>
      <c r="EE221" s="44">
        <v>30281</v>
      </c>
      <c r="EF221" s="69">
        <f t="shared" si="1060"/>
        <v>40</v>
      </c>
      <c r="EG221" s="44">
        <v>1531</v>
      </c>
      <c r="EH221" s="44">
        <f t="shared" si="1061"/>
        <v>4</v>
      </c>
      <c r="EI221" s="44">
        <v>4</v>
      </c>
      <c r="EJ221" s="69">
        <f t="shared" si="1062"/>
        <v>3</v>
      </c>
      <c r="EK221" s="44">
        <v>4</v>
      </c>
      <c r="EL221" s="43"/>
      <c r="EM221" s="43">
        <f t="shared" si="1063"/>
        <v>715</v>
      </c>
      <c r="EN221" s="44">
        <f t="shared" si="1064"/>
        <v>2145</v>
      </c>
      <c r="EO221" s="45">
        <f t="shared" si="1065"/>
        <v>0.53625</v>
      </c>
      <c r="EP221" s="35" t="s">
        <v>895</v>
      </c>
      <c r="EQ221" s="27"/>
      <c r="ER221" s="51">
        <f t="shared" si="1066"/>
        <v>46017</v>
      </c>
      <c r="ES221" s="44">
        <v>8997</v>
      </c>
      <c r="ET221" s="44">
        <f t="shared" si="1067"/>
        <v>86</v>
      </c>
      <c r="EU221" s="44">
        <v>259</v>
      </c>
      <c r="EV221" s="44">
        <f t="shared" si="1068"/>
        <v>4</v>
      </c>
      <c r="EW221" s="44">
        <v>33</v>
      </c>
      <c r="EX221" s="44">
        <f t="shared" si="1069"/>
        <v>4</v>
      </c>
      <c r="EY221" s="44">
        <v>4</v>
      </c>
      <c r="EZ221" s="43"/>
      <c r="FA221" s="43">
        <f t="shared" si="1070"/>
        <v>726</v>
      </c>
      <c r="FB221" s="44">
        <f t="shared" si="1071"/>
        <v>2904</v>
      </c>
      <c r="FC221" s="45">
        <f t="shared" si="1072"/>
        <v>0.33767441860465114</v>
      </c>
      <c r="FD221" s="35"/>
      <c r="FE221" s="27"/>
      <c r="FF221" s="51">
        <f t="shared" si="1073"/>
        <v>46017</v>
      </c>
      <c r="FG221" s="44">
        <v>1076</v>
      </c>
      <c r="FH221" s="44">
        <f t="shared" si="1074"/>
        <v>136</v>
      </c>
      <c r="FI221" s="44">
        <v>29</v>
      </c>
      <c r="FJ221" s="44">
        <f t="shared" si="1075"/>
        <v>1</v>
      </c>
      <c r="FK221" s="44">
        <v>31</v>
      </c>
      <c r="FL221" s="44">
        <f t="shared" si="1076"/>
        <v>1</v>
      </c>
      <c r="FM221" s="44">
        <v>-5</v>
      </c>
      <c r="FN221" s="43"/>
      <c r="FO221" s="43">
        <f t="shared" si="1077"/>
        <v>935</v>
      </c>
      <c r="FP221" s="44">
        <f t="shared" si="1078"/>
        <v>935</v>
      </c>
      <c r="FQ221" s="45">
        <f t="shared" si="1079"/>
        <v>6.8750000000000006E-2</v>
      </c>
      <c r="FR221" s="35"/>
      <c r="FS221" s="27"/>
      <c r="FT221" s="51">
        <f t="shared" si="1080"/>
        <v>46017</v>
      </c>
      <c r="FU221" s="44">
        <v>409</v>
      </c>
      <c r="FV221" s="44">
        <f t="shared" si="1081"/>
        <v>90</v>
      </c>
      <c r="FW221" s="44">
        <v>9</v>
      </c>
      <c r="FX221" s="44">
        <f t="shared" si="1082"/>
        <v>4</v>
      </c>
      <c r="FY221" s="44">
        <v>16</v>
      </c>
      <c r="FZ221" s="44">
        <f t="shared" si="1083"/>
        <v>4</v>
      </c>
      <c r="GA221" s="44">
        <v>7</v>
      </c>
      <c r="GB221" s="43"/>
      <c r="GC221" s="43">
        <f t="shared" si="1084"/>
        <v>700</v>
      </c>
      <c r="GD221" s="44">
        <f t="shared" si="1085"/>
        <v>2800</v>
      </c>
      <c r="GE221" s="45">
        <f t="shared" si="1086"/>
        <v>0.31111111111111112</v>
      </c>
      <c r="GF221" s="35"/>
      <c r="GG221" s="65"/>
      <c r="GH221" s="51">
        <f t="shared" si="1087"/>
        <v>46017</v>
      </c>
      <c r="GI221" s="44">
        <v>2410</v>
      </c>
      <c r="GJ221" s="44">
        <f t="shared" si="1088"/>
        <v>113</v>
      </c>
      <c r="GK221" s="44">
        <v>317</v>
      </c>
      <c r="GL221" s="44">
        <f t="shared" si="1089"/>
        <v>11</v>
      </c>
      <c r="GM221" s="44">
        <v>36</v>
      </c>
      <c r="GN221" s="44">
        <f t="shared" si="1090"/>
        <v>11</v>
      </c>
      <c r="GO221" s="44">
        <v>14</v>
      </c>
      <c r="GP221" s="43"/>
      <c r="GQ221" s="43">
        <f t="shared" si="1091"/>
        <v>280</v>
      </c>
      <c r="GR221" s="44">
        <f t="shared" si="1092"/>
        <v>3080</v>
      </c>
      <c r="GS221" s="45">
        <f t="shared" si="1093"/>
        <v>0.27256637168141595</v>
      </c>
      <c r="GT221" s="35"/>
      <c r="GU221" s="27"/>
      <c r="GV221" s="51">
        <f t="shared" si="1094"/>
        <v>46017</v>
      </c>
      <c r="GW221" s="44">
        <v>2009</v>
      </c>
      <c r="GX221" s="44">
        <f t="shared" si="1095"/>
        <v>67</v>
      </c>
      <c r="GY221" s="44">
        <v>145</v>
      </c>
      <c r="GZ221" s="44">
        <f t="shared" si="1096"/>
        <v>5</v>
      </c>
      <c r="HA221" s="44">
        <v>364</v>
      </c>
      <c r="HB221" s="44">
        <f t="shared" si="1097"/>
        <v>6</v>
      </c>
      <c r="HC221" s="44">
        <v>50</v>
      </c>
      <c r="HD221" s="43"/>
      <c r="HE221" s="43">
        <f t="shared" si="1098"/>
        <v>200</v>
      </c>
      <c r="HF221" s="44">
        <f t="shared" si="1099"/>
        <v>1200</v>
      </c>
      <c r="HG221" s="45">
        <f t="shared" si="1100"/>
        <v>0.17910447761194029</v>
      </c>
      <c r="HH221" s="35"/>
      <c r="HI221" s="27"/>
      <c r="HJ221" s="51">
        <f t="shared" si="1101"/>
        <v>46017</v>
      </c>
      <c r="HK221" s="44">
        <v>334</v>
      </c>
      <c r="HL221" s="44">
        <f t="shared" si="1102"/>
        <v>64</v>
      </c>
      <c r="HM221" s="44">
        <v>42</v>
      </c>
      <c r="HN221" s="44">
        <f t="shared" si="1103"/>
        <v>9</v>
      </c>
      <c r="HO221" s="44">
        <v>33</v>
      </c>
      <c r="HP221" s="44">
        <f t="shared" si="1104"/>
        <v>9</v>
      </c>
      <c r="HQ221" s="44">
        <v>0</v>
      </c>
      <c r="HR221" s="43"/>
      <c r="HS221" s="43">
        <f t="shared" si="1105"/>
        <v>420</v>
      </c>
      <c r="HT221" s="44">
        <f t="shared" si="1106"/>
        <v>3780</v>
      </c>
      <c r="HU221" s="45">
        <f t="shared" si="1107"/>
        <v>0.59062499999999996</v>
      </c>
      <c r="HV221" s="35"/>
      <c r="HW221" s="61"/>
      <c r="HX221" s="46"/>
      <c r="HY221" s="44"/>
      <c r="HZ221" s="44" t="s">
        <v>24</v>
      </c>
      <c r="IA221" s="44"/>
      <c r="IB221" s="44" t="s">
        <v>24</v>
      </c>
      <c r="IC221" s="44">
        <v>12</v>
      </c>
      <c r="ID221" s="43">
        <v>1</v>
      </c>
      <c r="IE221" s="44"/>
      <c r="IF221" s="60" t="s">
        <v>686</v>
      </c>
      <c r="IG221" s="44">
        <v>1100</v>
      </c>
      <c r="IH221" s="44">
        <v>1100</v>
      </c>
      <c r="II221" s="45">
        <f>IF(ID221="","",IH221/(HZ220*100))</f>
        <v>3.0386740331491711E-2</v>
      </c>
      <c r="IJ221" s="35"/>
      <c r="IK221" s="27"/>
      <c r="IL221" s="46"/>
      <c r="IM221" s="44">
        <v>1357</v>
      </c>
      <c r="IN221" s="44">
        <v>49</v>
      </c>
      <c r="IO221" s="44">
        <v>24</v>
      </c>
      <c r="IP221" s="44">
        <v>1</v>
      </c>
      <c r="IQ221" s="44">
        <v>43</v>
      </c>
      <c r="IR221" s="43">
        <v>1</v>
      </c>
      <c r="IS221" s="44"/>
      <c r="IT221" s="60" t="s">
        <v>556</v>
      </c>
      <c r="IU221" s="44">
        <v>600</v>
      </c>
      <c r="IV221" s="44">
        <v>0</v>
      </c>
      <c r="IW221" s="45">
        <v>0</v>
      </c>
      <c r="IX221" s="35"/>
      <c r="IY221" s="33"/>
      <c r="IZ221" s="46"/>
      <c r="JA221" s="44">
        <v>6456</v>
      </c>
      <c r="JB221" s="44">
        <v>12</v>
      </c>
      <c r="JC221" s="44">
        <v>143</v>
      </c>
      <c r="JD221" s="44">
        <v>0</v>
      </c>
      <c r="JE221" s="44">
        <v>24</v>
      </c>
      <c r="JF221" s="43">
        <v>1</v>
      </c>
      <c r="JG221" s="44">
        <v>0</v>
      </c>
      <c r="JH221" s="290" t="s">
        <v>484</v>
      </c>
      <c r="JI221" s="44">
        <v>250</v>
      </c>
      <c r="JJ221" s="44">
        <v>0</v>
      </c>
      <c r="JK221" s="45">
        <v>0</v>
      </c>
      <c r="JL221" s="35"/>
      <c r="JM221" s="27"/>
      <c r="JN221" s="46"/>
      <c r="JO221" s="44">
        <v>4487</v>
      </c>
      <c r="JP221" s="44">
        <v>18</v>
      </c>
      <c r="JQ221" s="44">
        <v>283</v>
      </c>
      <c r="JR221" s="44">
        <v>5</v>
      </c>
      <c r="JS221" s="44">
        <v>66</v>
      </c>
      <c r="JT221" s="43">
        <v>4</v>
      </c>
      <c r="JU221" s="44">
        <v>0</v>
      </c>
      <c r="JV221" s="290" t="s">
        <v>567</v>
      </c>
      <c r="JW221" s="44">
        <v>200</v>
      </c>
      <c r="JX221" s="44">
        <v>800</v>
      </c>
      <c r="JY221" s="45">
        <v>0.44</v>
      </c>
      <c r="JZ221" s="35"/>
      <c r="KA221" s="61"/>
      <c r="KB221" s="46"/>
      <c r="KC221" s="44">
        <v>7789</v>
      </c>
      <c r="KD221" s="69">
        <v>141</v>
      </c>
      <c r="KE221" s="44">
        <v>454</v>
      </c>
      <c r="KF221" s="44">
        <v>3</v>
      </c>
      <c r="KG221" s="44">
        <v>76</v>
      </c>
      <c r="KH221" s="43">
        <v>4</v>
      </c>
      <c r="KI221" s="44">
        <v>0</v>
      </c>
      <c r="KJ221" s="60" t="s">
        <v>889</v>
      </c>
      <c r="KK221" s="44">
        <v>250</v>
      </c>
      <c r="KL221" s="44">
        <v>0</v>
      </c>
      <c r="KM221" s="45">
        <v>0</v>
      </c>
      <c r="KN221" s="35"/>
      <c r="KO221" s="27"/>
      <c r="KP221" s="46"/>
      <c r="KQ221" s="44">
        <v>6226</v>
      </c>
      <c r="KR221" s="44">
        <v>20</v>
      </c>
      <c r="KS221" s="44">
        <v>293</v>
      </c>
      <c r="KT221" s="44">
        <v>0</v>
      </c>
      <c r="KU221" s="44">
        <v>10</v>
      </c>
      <c r="KV221" s="43">
        <v>0</v>
      </c>
      <c r="KW221" s="44">
        <v>0</v>
      </c>
      <c r="KX221" s="290" t="s">
        <v>669</v>
      </c>
      <c r="KY221" s="44">
        <v>660</v>
      </c>
      <c r="KZ221" s="44">
        <v>0</v>
      </c>
      <c r="LA221" s="45">
        <v>0</v>
      </c>
      <c r="LB221" s="35"/>
      <c r="LC221" s="27"/>
      <c r="LD221" s="74"/>
      <c r="LE221" s="75"/>
      <c r="LF221" s="75"/>
      <c r="LG221" s="75">
        <v>1166</v>
      </c>
      <c r="LH221" s="75">
        <v>0</v>
      </c>
      <c r="LI221" s="76">
        <v>2</v>
      </c>
      <c r="LJ221" s="75">
        <v>0</v>
      </c>
      <c r="LK221" s="75"/>
      <c r="LL221" s="77" t="s">
        <v>536</v>
      </c>
      <c r="LM221" s="78">
        <v>1000</v>
      </c>
      <c r="LN221" s="75">
        <v>0</v>
      </c>
      <c r="LO221" s="79"/>
      <c r="LP221" s="35"/>
      <c r="LQ221" s="27"/>
      <c r="LR221" s="51">
        <f t="shared" si="1108"/>
        <v>46017</v>
      </c>
      <c r="LS221" s="44">
        <v>21544</v>
      </c>
      <c r="LT221" s="44">
        <f t="shared" si="1109"/>
        <v>68</v>
      </c>
      <c r="LU221" s="44">
        <v>1081</v>
      </c>
      <c r="LV221" s="44">
        <f t="shared" si="1110"/>
        <v>3</v>
      </c>
      <c r="LW221" s="44">
        <v>32</v>
      </c>
      <c r="LX221" s="44">
        <f t="shared" si="1111"/>
        <v>3</v>
      </c>
      <c r="LY221" s="44"/>
      <c r="LZ221" s="43"/>
      <c r="MA221" s="43">
        <f t="shared" si="1112"/>
        <v>1100</v>
      </c>
      <c r="MB221" s="44">
        <f t="shared" si="1113"/>
        <v>3300</v>
      </c>
      <c r="MC221" s="45">
        <f t="shared" si="1114"/>
        <v>0.48529411764705882</v>
      </c>
      <c r="MD221" s="35"/>
      <c r="ME221" s="27"/>
      <c r="MF221" s="51">
        <f t="shared" si="1115"/>
        <v>46017</v>
      </c>
      <c r="MG221" s="44">
        <v>8543</v>
      </c>
      <c r="MH221" s="44">
        <f t="shared" si="1116"/>
        <v>133</v>
      </c>
      <c r="MI221" s="44">
        <v>393</v>
      </c>
      <c r="MJ221" s="44">
        <f t="shared" si="1117"/>
        <v>2</v>
      </c>
      <c r="MK221" s="44">
        <v>42</v>
      </c>
      <c r="ML221" s="44">
        <f t="shared" si="1118"/>
        <v>2</v>
      </c>
      <c r="MM221" s="44"/>
      <c r="MN221" s="43"/>
      <c r="MO221" s="43">
        <f t="shared" si="1119"/>
        <v>1100</v>
      </c>
      <c r="MP221" s="44">
        <f t="shared" si="1120"/>
        <v>2200</v>
      </c>
      <c r="MQ221" s="45">
        <f t="shared" si="1121"/>
        <v>0.16541353383458646</v>
      </c>
      <c r="MR221" s="35"/>
      <c r="MS221" s="27"/>
      <c r="MT221" s="51">
        <f t="shared" si="1122"/>
        <v>46017</v>
      </c>
      <c r="MU221" s="44">
        <v>11371</v>
      </c>
      <c r="MV221" s="44">
        <f t="shared" si="1123"/>
        <v>57</v>
      </c>
      <c r="MW221" s="44">
        <v>432</v>
      </c>
      <c r="MX221" s="44">
        <f t="shared" si="1124"/>
        <v>1</v>
      </c>
      <c r="MY221" s="44">
        <v>7</v>
      </c>
      <c r="MZ221" s="44">
        <f t="shared" si="1125"/>
        <v>2</v>
      </c>
      <c r="NA221" s="44">
        <v>6</v>
      </c>
      <c r="NB221" s="43"/>
      <c r="NC221" s="43">
        <f t="shared" si="1126"/>
        <v>715</v>
      </c>
      <c r="ND221" s="44">
        <f t="shared" si="1127"/>
        <v>1430</v>
      </c>
      <c r="NE221" s="45">
        <f t="shared" si="1128"/>
        <v>0.25087719298245614</v>
      </c>
      <c r="NF221" s="35"/>
      <c r="NG221" s="27"/>
      <c r="NH221" s="51">
        <f t="shared" si="1129"/>
        <v>46017</v>
      </c>
      <c r="NI221" s="44">
        <v>11811</v>
      </c>
      <c r="NJ221" s="44">
        <f t="shared" si="1130"/>
        <v>84</v>
      </c>
      <c r="NK221" s="44">
        <v>222</v>
      </c>
      <c r="NL221" s="44">
        <f t="shared" si="1131"/>
        <v>2</v>
      </c>
      <c r="NM221" s="44">
        <v>42</v>
      </c>
      <c r="NN221" s="44">
        <f t="shared" si="1132"/>
        <v>2</v>
      </c>
      <c r="NO221" s="44">
        <v>0</v>
      </c>
      <c r="NP221" s="43"/>
      <c r="NQ221" s="43">
        <f t="shared" si="1133"/>
        <v>1100</v>
      </c>
      <c r="NR221" s="44">
        <f t="shared" si="1134"/>
        <v>2200</v>
      </c>
      <c r="NS221" s="45">
        <f t="shared" si="1135"/>
        <v>0.26190476190476192</v>
      </c>
      <c r="NT221" s="35"/>
    </row>
    <row r="222" spans="1:384" ht="15" customHeight="1" thickTop="1" thickBot="1" x14ac:dyDescent="0.25">
      <c r="A222" s="38">
        <v>46021</v>
      </c>
      <c r="B222" s="39">
        <f>IF(A222="","",SUM(J222,LF228,AL222,ET222,AZ222,EF222,LT222,NJ222,MV222,MH222,X222,GJ222,GX222,HL222,FH222,FV222)+SUM(HZ231:HZ232)+SUM(IN231:IN234)+SUM(DR231:DR234)+SUM(CP231:CP234)+SUM(CB231:CB234)+SUM(BN231:BN234)+SUM(DD231:DD234)+SUM(JB231:JB234)+SUM(JP231:JP234)+SUM(KD231:KD234)+SUM(KR231:KR234))</f>
        <v>6134</v>
      </c>
      <c r="C222" s="40">
        <f>IF(A222="","",SUM(J222,X222,AL222,AZ222)+SUM(BN231:BN234)+SUM(CB231:CB234)+SUM(CP231:CP234))</f>
        <v>1611</v>
      </c>
      <c r="D222" s="40">
        <f>IF(A222="","",SUM(EF222,ET222)+SUM(DD231:DD234)+SUM(DR231:DR234))</f>
        <v>808</v>
      </c>
      <c r="E222" s="41">
        <f>IF(A222="","",SUM(NJ222,MV222,MH222,LF228,LT222)+SUM(JB231:JB234)+SUM(JP231:JP234)+SUM(KD231:KD234)+SUM(KR231:KR234))</f>
        <v>1864</v>
      </c>
      <c r="F222" s="41">
        <f>IF(B222="","",SUM(GJ222,GX222,HL222)+SUM(IN231:IN234)+SUM(HZ231:HZ232))</f>
        <v>1623</v>
      </c>
      <c r="G222" s="40">
        <f t="shared" si="1031"/>
        <v>228</v>
      </c>
      <c r="H222" s="42"/>
      <c r="I222" s="44">
        <v>4780</v>
      </c>
      <c r="J222" s="44">
        <f t="shared" si="1032"/>
        <v>242</v>
      </c>
      <c r="K222" s="44">
        <v>156</v>
      </c>
      <c r="L222" s="44">
        <f t="shared" si="1033"/>
        <v>8</v>
      </c>
      <c r="M222" s="44">
        <v>29</v>
      </c>
      <c r="N222" s="44">
        <f t="shared" si="1034"/>
        <v>10</v>
      </c>
      <c r="O222" s="44">
        <v>7</v>
      </c>
      <c r="P222" s="43"/>
      <c r="Q222" s="43">
        <f t="shared" si="1035"/>
        <v>855</v>
      </c>
      <c r="R222" s="44">
        <f t="shared" si="1036"/>
        <v>8550</v>
      </c>
      <c r="S222" s="45">
        <f t="shared" si="1037"/>
        <v>0.35330578512396693</v>
      </c>
      <c r="T222" s="55" t="s">
        <v>903</v>
      </c>
      <c r="U222" s="27"/>
      <c r="V222" s="51">
        <f t="shared" si="1038"/>
        <v>46021</v>
      </c>
      <c r="W222" s="44">
        <v>13907</v>
      </c>
      <c r="X222" s="44">
        <f t="shared" si="1039"/>
        <v>146</v>
      </c>
      <c r="Y222" s="44">
        <v>529</v>
      </c>
      <c r="Z222" s="44">
        <f t="shared" si="1040"/>
        <v>6</v>
      </c>
      <c r="AA222" s="44">
        <v>19</v>
      </c>
      <c r="AB222" s="44">
        <f t="shared" si="1041"/>
        <v>6</v>
      </c>
      <c r="AC222" s="44">
        <v>5</v>
      </c>
      <c r="AD222" s="43"/>
      <c r="AE222" s="43">
        <f t="shared" si="1042"/>
        <v>1026</v>
      </c>
      <c r="AF222" s="44">
        <f t="shared" si="1043"/>
        <v>6156</v>
      </c>
      <c r="AG222" s="45">
        <f t="shared" si="1044"/>
        <v>0.42164383561643837</v>
      </c>
      <c r="AH222" s="55"/>
      <c r="AI222" s="27"/>
      <c r="AJ222" s="51">
        <f t="shared" si="1045"/>
        <v>46021</v>
      </c>
      <c r="AK222" s="44">
        <v>17426</v>
      </c>
      <c r="AL222" s="69">
        <f t="shared" si="1046"/>
        <v>53</v>
      </c>
      <c r="AM222" s="44">
        <v>365</v>
      </c>
      <c r="AN222" s="44">
        <f t="shared" si="1047"/>
        <v>1</v>
      </c>
      <c r="AO222" s="44">
        <v>22</v>
      </c>
      <c r="AP222" s="44">
        <f t="shared" si="1048"/>
        <v>1</v>
      </c>
      <c r="AQ222" s="44">
        <v>-6</v>
      </c>
      <c r="AR222" s="43"/>
      <c r="AS222" s="43">
        <f t="shared" si="1049"/>
        <v>880</v>
      </c>
      <c r="AT222" s="44">
        <f t="shared" si="1050"/>
        <v>880</v>
      </c>
      <c r="AU222" s="45">
        <f t="shared" si="1051"/>
        <v>0.16603773584905659</v>
      </c>
      <c r="AV222" s="35" t="s">
        <v>916</v>
      </c>
      <c r="AW222" s="27"/>
      <c r="AX222" s="51">
        <f t="shared" si="1052"/>
        <v>46021</v>
      </c>
      <c r="AY222" s="44">
        <v>19603</v>
      </c>
      <c r="AZ222" s="44">
        <f t="shared" si="1053"/>
        <v>209</v>
      </c>
      <c r="BA222" s="44">
        <v>556</v>
      </c>
      <c r="BB222" s="44">
        <f t="shared" si="1054"/>
        <v>4</v>
      </c>
      <c r="BC222" s="44">
        <v>7</v>
      </c>
      <c r="BD222" s="44">
        <f t="shared" si="1055"/>
        <v>4</v>
      </c>
      <c r="BE222" s="44">
        <v>3</v>
      </c>
      <c r="BF222" s="43"/>
      <c r="BG222" s="43">
        <f t="shared" si="1056"/>
        <v>715</v>
      </c>
      <c r="BH222" s="44">
        <f t="shared" si="1057"/>
        <v>2860</v>
      </c>
      <c r="BI222" s="45">
        <f t="shared" si="1058"/>
        <v>0.1368421052631579</v>
      </c>
      <c r="BJ222" s="55"/>
      <c r="BK222" s="50"/>
      <c r="BL222" s="74"/>
      <c r="BM222" s="75">
        <v>14448</v>
      </c>
      <c r="BN222" s="75">
        <v>85</v>
      </c>
      <c r="BO222" s="75">
        <v>724</v>
      </c>
      <c r="BP222" s="75">
        <v>4</v>
      </c>
      <c r="BQ222" s="75">
        <v>100</v>
      </c>
      <c r="BR222" s="75">
        <v>8</v>
      </c>
      <c r="BS222" s="81">
        <v>10</v>
      </c>
      <c r="BT222" s="77" t="s">
        <v>277</v>
      </c>
      <c r="BU222" s="78">
        <v>198</v>
      </c>
      <c r="BV222" s="75">
        <v>1584</v>
      </c>
      <c r="BW222" s="79">
        <v>0.18635294117647058</v>
      </c>
      <c r="BX222" s="35"/>
      <c r="BY222" s="27"/>
      <c r="BZ222" s="74"/>
      <c r="CA222" s="75">
        <v>2294</v>
      </c>
      <c r="CB222" s="82">
        <v>20</v>
      </c>
      <c r="CC222" s="75">
        <v>27</v>
      </c>
      <c r="CD222" s="75">
        <v>1</v>
      </c>
      <c r="CE222" s="75">
        <v>7</v>
      </c>
      <c r="CF222" s="75">
        <v>1</v>
      </c>
      <c r="CG222" s="75">
        <v>5</v>
      </c>
      <c r="CH222" s="83" t="s">
        <v>369</v>
      </c>
      <c r="CI222" s="75">
        <v>286</v>
      </c>
      <c r="CJ222" s="75">
        <v>286</v>
      </c>
      <c r="CK222" s="79">
        <v>0.14299999999999999</v>
      </c>
      <c r="CL222" s="35"/>
      <c r="CM222" s="27"/>
      <c r="CN222" s="74"/>
      <c r="CO222" s="75">
        <v>1789</v>
      </c>
      <c r="CP222" s="75">
        <v>44</v>
      </c>
      <c r="CQ222" s="75">
        <v>8</v>
      </c>
      <c r="CR222" s="75">
        <v>0</v>
      </c>
      <c r="CS222" s="75">
        <v>20</v>
      </c>
      <c r="CT222" s="75">
        <v>-1</v>
      </c>
      <c r="CU222" s="75">
        <v>0</v>
      </c>
      <c r="CV222" s="84" t="s">
        <v>588</v>
      </c>
      <c r="CW222" s="75">
        <v>400</v>
      </c>
      <c r="CX222" s="75">
        <v>-400</v>
      </c>
      <c r="CY222" s="79">
        <v>-9.0909090909090912E-2</v>
      </c>
      <c r="CZ222" s="35"/>
      <c r="DA222" s="58"/>
      <c r="DB222" s="74"/>
      <c r="DC222" s="75">
        <v>6829</v>
      </c>
      <c r="DD222" s="75">
        <v>30</v>
      </c>
      <c r="DE222" s="75">
        <v>367</v>
      </c>
      <c r="DF222" s="75">
        <v>6</v>
      </c>
      <c r="DG222" s="75">
        <v>88</v>
      </c>
      <c r="DH222" s="75">
        <v>5</v>
      </c>
      <c r="DI222" s="81">
        <v>0</v>
      </c>
      <c r="DJ222" s="77" t="s">
        <v>567</v>
      </c>
      <c r="DK222" s="78">
        <v>198</v>
      </c>
      <c r="DL222" s="75">
        <v>990</v>
      </c>
      <c r="DM222" s="79">
        <v>0.33</v>
      </c>
      <c r="DN222" s="35"/>
      <c r="DO222" s="27"/>
      <c r="DP222" s="74"/>
      <c r="DQ222" s="75">
        <v>2345</v>
      </c>
      <c r="DR222" s="75">
        <v>32</v>
      </c>
      <c r="DS222" s="75">
        <v>77</v>
      </c>
      <c r="DT222" s="75">
        <v>5</v>
      </c>
      <c r="DU222" s="75">
        <v>80</v>
      </c>
      <c r="DV222" s="75">
        <v>5</v>
      </c>
      <c r="DW222" s="81">
        <v>0</v>
      </c>
      <c r="DX222" s="77" t="s">
        <v>880</v>
      </c>
      <c r="DY222" s="78">
        <v>198</v>
      </c>
      <c r="DZ222" s="75">
        <v>990</v>
      </c>
      <c r="EA222" s="79">
        <v>0.30937500000000001</v>
      </c>
      <c r="EB222" s="35"/>
      <c r="EC222" s="27"/>
      <c r="ED222" s="51">
        <f t="shared" si="1059"/>
        <v>46021</v>
      </c>
      <c r="EE222" s="44">
        <v>30373</v>
      </c>
      <c r="EF222" s="44">
        <f t="shared" si="1060"/>
        <v>92</v>
      </c>
      <c r="EG222" s="44">
        <v>1532</v>
      </c>
      <c r="EH222" s="44">
        <f t="shared" si="1061"/>
        <v>1</v>
      </c>
      <c r="EI222" s="44">
        <v>6</v>
      </c>
      <c r="EJ222" s="44">
        <f t="shared" si="1062"/>
        <v>2</v>
      </c>
      <c r="EK222" s="44">
        <v>3</v>
      </c>
      <c r="EL222" s="43"/>
      <c r="EM222" s="43">
        <f t="shared" si="1063"/>
        <v>715</v>
      </c>
      <c r="EN222" s="44">
        <f t="shared" si="1064"/>
        <v>1430</v>
      </c>
      <c r="EO222" s="45">
        <f t="shared" si="1065"/>
        <v>0.15543478260869564</v>
      </c>
      <c r="EP222" s="55"/>
      <c r="EQ222" s="27"/>
      <c r="ER222" s="51">
        <f t="shared" si="1066"/>
        <v>46021</v>
      </c>
      <c r="ES222" s="44">
        <v>9108</v>
      </c>
      <c r="ET222" s="44">
        <f t="shared" si="1067"/>
        <v>111</v>
      </c>
      <c r="EU222" s="44">
        <v>261</v>
      </c>
      <c r="EV222" s="44">
        <f t="shared" si="1068"/>
        <v>2</v>
      </c>
      <c r="EW222" s="44">
        <v>35</v>
      </c>
      <c r="EX222" s="44">
        <f t="shared" si="1069"/>
        <v>2</v>
      </c>
      <c r="EY222" s="44">
        <v>12</v>
      </c>
      <c r="EZ222" s="43"/>
      <c r="FA222" s="43">
        <f t="shared" si="1070"/>
        <v>726</v>
      </c>
      <c r="FB222" s="44">
        <f t="shared" si="1071"/>
        <v>1452</v>
      </c>
      <c r="FC222" s="45">
        <f t="shared" si="1072"/>
        <v>0.13081081081081081</v>
      </c>
      <c r="FD222" s="55"/>
      <c r="FE222" s="27"/>
      <c r="FF222" s="51">
        <f t="shared" si="1073"/>
        <v>46021</v>
      </c>
      <c r="FG222" s="44">
        <v>1219</v>
      </c>
      <c r="FH222" s="44">
        <f t="shared" si="1074"/>
        <v>143</v>
      </c>
      <c r="FI222" s="44">
        <v>31</v>
      </c>
      <c r="FJ222" s="44">
        <f t="shared" si="1075"/>
        <v>2</v>
      </c>
      <c r="FK222" s="44">
        <v>24</v>
      </c>
      <c r="FL222" s="44">
        <f t="shared" si="1076"/>
        <v>2</v>
      </c>
      <c r="FM222" s="44">
        <v>20</v>
      </c>
      <c r="FN222" s="43"/>
      <c r="FO222" s="43">
        <f t="shared" si="1077"/>
        <v>935</v>
      </c>
      <c r="FP222" s="44">
        <f t="shared" si="1078"/>
        <v>1870</v>
      </c>
      <c r="FQ222" s="45">
        <f t="shared" si="1079"/>
        <v>0.13076923076923078</v>
      </c>
      <c r="FR222" s="55"/>
      <c r="FS222" s="27"/>
      <c r="FT222" s="51">
        <f t="shared" si="1080"/>
        <v>46021</v>
      </c>
      <c r="FU222" s="44">
        <v>494</v>
      </c>
      <c r="FV222" s="44">
        <f t="shared" si="1081"/>
        <v>85</v>
      </c>
      <c r="FW222" s="44">
        <v>11</v>
      </c>
      <c r="FX222" s="44">
        <f t="shared" si="1082"/>
        <v>2</v>
      </c>
      <c r="FY222" s="44">
        <v>20</v>
      </c>
      <c r="FZ222" s="44">
        <f t="shared" si="1083"/>
        <v>3</v>
      </c>
      <c r="GA222" s="44">
        <v>0</v>
      </c>
      <c r="GB222" s="43"/>
      <c r="GC222" s="43">
        <f t="shared" si="1084"/>
        <v>700</v>
      </c>
      <c r="GD222" s="44">
        <f t="shared" si="1085"/>
        <v>2100</v>
      </c>
      <c r="GE222" s="45">
        <f t="shared" si="1086"/>
        <v>0.24705882352941178</v>
      </c>
      <c r="GF222" s="55" t="s">
        <v>902</v>
      </c>
      <c r="GG222" s="65"/>
      <c r="GH222" s="51">
        <f t="shared" si="1087"/>
        <v>46021</v>
      </c>
      <c r="GI222" s="44">
        <v>2482</v>
      </c>
      <c r="GJ222" s="44">
        <f t="shared" si="1088"/>
        <v>72</v>
      </c>
      <c r="GK222" s="44">
        <v>323</v>
      </c>
      <c r="GL222" s="44">
        <f t="shared" si="1089"/>
        <v>6</v>
      </c>
      <c r="GM222" s="44">
        <v>44</v>
      </c>
      <c r="GN222" s="44">
        <f t="shared" si="1090"/>
        <v>6</v>
      </c>
      <c r="GO222" s="44">
        <v>0</v>
      </c>
      <c r="GP222" s="43"/>
      <c r="GQ222" s="43">
        <f t="shared" si="1091"/>
        <v>280</v>
      </c>
      <c r="GR222" s="44">
        <f t="shared" si="1092"/>
        <v>1680</v>
      </c>
      <c r="GS222" s="45">
        <f t="shared" si="1093"/>
        <v>0.23333333333333334</v>
      </c>
      <c r="GT222" s="55"/>
      <c r="GU222" s="27"/>
      <c r="GV222" s="51">
        <f t="shared" si="1094"/>
        <v>46021</v>
      </c>
      <c r="GW222" s="44">
        <v>2118</v>
      </c>
      <c r="GX222" s="44">
        <f t="shared" si="1095"/>
        <v>109</v>
      </c>
      <c r="GY222" s="44">
        <v>158</v>
      </c>
      <c r="GZ222" s="44">
        <f t="shared" si="1096"/>
        <v>13</v>
      </c>
      <c r="HA222" s="44">
        <v>400</v>
      </c>
      <c r="HB222" s="44">
        <f t="shared" si="1097"/>
        <v>14</v>
      </c>
      <c r="HC222" s="44">
        <v>0</v>
      </c>
      <c r="HD222" s="43"/>
      <c r="HE222" s="43">
        <f t="shared" si="1098"/>
        <v>200</v>
      </c>
      <c r="HF222" s="44">
        <f t="shared" si="1099"/>
        <v>2800</v>
      </c>
      <c r="HG222" s="45">
        <f t="shared" si="1100"/>
        <v>0.25688073394495414</v>
      </c>
      <c r="HH222" s="55"/>
      <c r="HI222" s="27"/>
      <c r="HJ222" s="51">
        <f t="shared" si="1101"/>
        <v>46021</v>
      </c>
      <c r="HK222" s="44">
        <v>392</v>
      </c>
      <c r="HL222" s="44">
        <f t="shared" si="1102"/>
        <v>58</v>
      </c>
      <c r="HM222" s="44">
        <v>44</v>
      </c>
      <c r="HN222" s="44">
        <f t="shared" si="1103"/>
        <v>2</v>
      </c>
      <c r="HO222" s="44">
        <v>30</v>
      </c>
      <c r="HP222" s="44">
        <f t="shared" si="1104"/>
        <v>3</v>
      </c>
      <c r="HQ222" s="44">
        <v>24</v>
      </c>
      <c r="HR222" s="43"/>
      <c r="HS222" s="43">
        <f t="shared" si="1105"/>
        <v>420</v>
      </c>
      <c r="HT222" s="44">
        <f t="shared" si="1106"/>
        <v>1260</v>
      </c>
      <c r="HU222" s="45">
        <f t="shared" si="1107"/>
        <v>0.21724137931034482</v>
      </c>
      <c r="HV222" s="55"/>
      <c r="HW222" s="61"/>
      <c r="HX222" s="74"/>
      <c r="HY222" s="75"/>
      <c r="HZ222" s="75" t="s">
        <v>24</v>
      </c>
      <c r="IA222" s="75"/>
      <c r="IB222" s="75" t="s">
        <v>24</v>
      </c>
      <c r="IC222" s="75">
        <v>2</v>
      </c>
      <c r="ID222" s="75">
        <v>3</v>
      </c>
      <c r="IE222" s="75"/>
      <c r="IF222" s="77" t="s">
        <v>687</v>
      </c>
      <c r="IG222" s="75">
        <v>2000</v>
      </c>
      <c r="IH222" s="75">
        <f>IF(IC222="","",ID222*IG222)</f>
        <v>6000</v>
      </c>
      <c r="II222" s="79">
        <f>IF(ID222="","",IH222/(HZ220*100))</f>
        <v>0.16574585635359115</v>
      </c>
      <c r="IJ222" s="35"/>
      <c r="IK222" s="27"/>
      <c r="IL222" s="74"/>
      <c r="IM222" s="75">
        <v>891</v>
      </c>
      <c r="IN222" s="75">
        <v>65</v>
      </c>
      <c r="IO222" s="75">
        <v>24</v>
      </c>
      <c r="IP222" s="75">
        <v>1</v>
      </c>
      <c r="IQ222" s="75">
        <v>3</v>
      </c>
      <c r="IR222" s="75">
        <v>1</v>
      </c>
      <c r="IS222" s="75"/>
      <c r="IT222" s="77" t="s">
        <v>631</v>
      </c>
      <c r="IU222" s="75">
        <v>0</v>
      </c>
      <c r="IV222" s="75">
        <v>0</v>
      </c>
      <c r="IW222" s="79">
        <v>0</v>
      </c>
      <c r="IX222" s="35"/>
      <c r="IY222" s="33"/>
      <c r="IZ222" s="74"/>
      <c r="JA222" s="75">
        <v>7448</v>
      </c>
      <c r="JB222" s="75">
        <v>1</v>
      </c>
      <c r="JC222" s="75">
        <v>301</v>
      </c>
      <c r="JD222" s="75">
        <v>0</v>
      </c>
      <c r="JE222" s="75">
        <v>18</v>
      </c>
      <c r="JF222" s="75">
        <v>0</v>
      </c>
      <c r="JG222" s="75">
        <v>-2</v>
      </c>
      <c r="JH222" s="294" t="s">
        <v>622</v>
      </c>
      <c r="JI222" s="75">
        <v>660</v>
      </c>
      <c r="JJ222" s="75">
        <v>0</v>
      </c>
      <c r="JK222" s="79">
        <v>0</v>
      </c>
      <c r="JL222" s="35" t="s">
        <v>890</v>
      </c>
      <c r="JM222" s="27"/>
      <c r="JN222" s="74"/>
      <c r="JO222" s="75">
        <v>6325</v>
      </c>
      <c r="JP222" s="75">
        <v>14</v>
      </c>
      <c r="JQ222" s="75">
        <v>258</v>
      </c>
      <c r="JR222" s="75">
        <v>1</v>
      </c>
      <c r="JS222" s="75">
        <v>5</v>
      </c>
      <c r="JT222" s="75">
        <v>1</v>
      </c>
      <c r="JU222" s="75">
        <v>1</v>
      </c>
      <c r="JV222" s="294" t="s">
        <v>701</v>
      </c>
      <c r="JW222" s="75">
        <v>1100</v>
      </c>
      <c r="JX222" s="75">
        <v>1100</v>
      </c>
      <c r="JY222" s="79">
        <v>0.79</v>
      </c>
      <c r="JZ222" s="35"/>
      <c r="KA222" s="61"/>
      <c r="KB222" s="74"/>
      <c r="KC222" s="75">
        <v>80</v>
      </c>
      <c r="KD222" s="75">
        <v>40</v>
      </c>
      <c r="KE222" s="75">
        <v>231</v>
      </c>
      <c r="KF222" s="75">
        <v>1</v>
      </c>
      <c r="KG222" s="75">
        <v>56</v>
      </c>
      <c r="KH222" s="75">
        <v>2</v>
      </c>
      <c r="KI222" s="75">
        <v>1</v>
      </c>
      <c r="KJ222" s="295" t="s">
        <v>556</v>
      </c>
      <c r="KK222" s="75">
        <v>500</v>
      </c>
      <c r="KL222" s="75">
        <v>0</v>
      </c>
      <c r="KM222" s="79">
        <v>0</v>
      </c>
      <c r="KN222" s="35"/>
      <c r="KO222" s="27"/>
      <c r="KP222" s="74"/>
      <c r="KQ222" s="75">
        <v>5185</v>
      </c>
      <c r="KR222" s="75">
        <v>33</v>
      </c>
      <c r="KS222" s="75">
        <v>211</v>
      </c>
      <c r="KT222" s="75">
        <v>4</v>
      </c>
      <c r="KU222" s="75">
        <v>26</v>
      </c>
      <c r="KV222" s="75">
        <v>4</v>
      </c>
      <c r="KW222" s="75">
        <v>5</v>
      </c>
      <c r="KX222" s="294" t="s">
        <v>23</v>
      </c>
      <c r="KY222" s="75">
        <v>1100</v>
      </c>
      <c r="KZ222" s="75">
        <v>4400</v>
      </c>
      <c r="LA222" s="79">
        <v>1.33</v>
      </c>
      <c r="LB222" s="35"/>
      <c r="LC222" s="27"/>
      <c r="LD222" s="51">
        <f>IF(A220="","",A220)</f>
        <v>46013</v>
      </c>
      <c r="LE222" s="43">
        <v>69737</v>
      </c>
      <c r="LF222" s="93">
        <f>IF(LE222="","",LE222-LE219)</f>
        <v>202</v>
      </c>
      <c r="LG222" s="43">
        <v>445</v>
      </c>
      <c r="LH222" s="43">
        <v>0</v>
      </c>
      <c r="LI222" s="43">
        <v>2</v>
      </c>
      <c r="LJ222" s="43">
        <v>0</v>
      </c>
      <c r="LK222" s="43"/>
      <c r="LL222" s="64" t="str">
        <f>IF(LE222="","",LL219)</f>
        <v>スヌーピーぬいぐるみ、コキンちゃん</v>
      </c>
      <c r="LM222" s="47">
        <f>IF(LF222="","",LM219)</f>
        <v>1000</v>
      </c>
      <c r="LN222" s="87">
        <f t="shared" ref="LN222:LN266" si="1136">IF(LI222="","",LJ222*LM222)</f>
        <v>0</v>
      </c>
      <c r="LO222" s="54"/>
      <c r="LP222" s="35"/>
      <c r="LQ222" s="27"/>
      <c r="LR222" s="51">
        <f t="shared" si="1108"/>
        <v>46021</v>
      </c>
      <c r="LS222" s="44">
        <v>21667</v>
      </c>
      <c r="LT222" s="44">
        <f t="shared" si="1109"/>
        <v>123</v>
      </c>
      <c r="LU222" s="44">
        <v>1083</v>
      </c>
      <c r="LV222" s="44">
        <f t="shared" si="1110"/>
        <v>2</v>
      </c>
      <c r="LW222" s="44">
        <v>22</v>
      </c>
      <c r="LX222" s="44">
        <f t="shared" si="1111"/>
        <v>10</v>
      </c>
      <c r="LY222" s="44">
        <v>-1</v>
      </c>
      <c r="LZ222" s="43"/>
      <c r="MA222" s="43">
        <f t="shared" si="1112"/>
        <v>1100</v>
      </c>
      <c r="MB222" s="44">
        <f t="shared" si="1113"/>
        <v>11000</v>
      </c>
      <c r="MC222" s="45">
        <f t="shared" si="1114"/>
        <v>0.89430894308943087</v>
      </c>
      <c r="MD222" s="55" t="s">
        <v>901</v>
      </c>
      <c r="ME222" s="27"/>
      <c r="MF222" s="51">
        <f t="shared" si="1115"/>
        <v>46021</v>
      </c>
      <c r="MG222" s="44">
        <v>8638</v>
      </c>
      <c r="MH222" s="44">
        <f t="shared" si="1116"/>
        <v>95</v>
      </c>
      <c r="MI222" s="44">
        <v>395</v>
      </c>
      <c r="MJ222" s="44">
        <f t="shared" si="1117"/>
        <v>2</v>
      </c>
      <c r="MK222" s="44">
        <v>40</v>
      </c>
      <c r="ML222" s="44">
        <f t="shared" si="1118"/>
        <v>2</v>
      </c>
      <c r="MM222" s="44">
        <v>7</v>
      </c>
      <c r="MN222" s="43"/>
      <c r="MO222" s="43">
        <f t="shared" si="1119"/>
        <v>1100</v>
      </c>
      <c r="MP222" s="44">
        <f t="shared" si="1120"/>
        <v>2200</v>
      </c>
      <c r="MQ222" s="45">
        <f t="shared" si="1121"/>
        <v>0.23157894736842105</v>
      </c>
      <c r="MR222" s="55"/>
      <c r="MS222" s="27"/>
      <c r="MT222" s="51">
        <f t="shared" si="1122"/>
        <v>46021</v>
      </c>
      <c r="MU222" s="44">
        <v>11430</v>
      </c>
      <c r="MV222" s="44">
        <f t="shared" si="1123"/>
        <v>59</v>
      </c>
      <c r="MW222" s="44">
        <v>435</v>
      </c>
      <c r="MX222" s="44">
        <f t="shared" si="1124"/>
        <v>3</v>
      </c>
      <c r="MY222" s="44">
        <v>9</v>
      </c>
      <c r="MZ222" s="44">
        <f t="shared" si="1125"/>
        <v>4</v>
      </c>
      <c r="NA222" s="44">
        <v>0</v>
      </c>
      <c r="NB222" s="43"/>
      <c r="NC222" s="43">
        <f t="shared" si="1126"/>
        <v>715</v>
      </c>
      <c r="ND222" s="44">
        <f t="shared" si="1127"/>
        <v>2860</v>
      </c>
      <c r="NE222" s="45">
        <f t="shared" si="1128"/>
        <v>0.48474576271186443</v>
      </c>
      <c r="NF222" s="55" t="s">
        <v>579</v>
      </c>
      <c r="NG222" s="27"/>
      <c r="NH222" s="51">
        <f t="shared" si="1129"/>
        <v>46021</v>
      </c>
      <c r="NI222" s="44">
        <v>12141</v>
      </c>
      <c r="NJ222" s="44">
        <f t="shared" si="1130"/>
        <v>330</v>
      </c>
      <c r="NK222" s="44">
        <v>223</v>
      </c>
      <c r="NL222" s="44">
        <f t="shared" si="1131"/>
        <v>1</v>
      </c>
      <c r="NM222" s="44">
        <v>41</v>
      </c>
      <c r="NN222" s="44">
        <f t="shared" si="1132"/>
        <v>1</v>
      </c>
      <c r="NO222" s="44">
        <v>0</v>
      </c>
      <c r="NP222" s="43"/>
      <c r="NQ222" s="43">
        <f t="shared" si="1133"/>
        <v>1100</v>
      </c>
      <c r="NR222" s="44">
        <f t="shared" si="1134"/>
        <v>1100</v>
      </c>
      <c r="NS222" s="45">
        <f t="shared" si="1135"/>
        <v>3.3333333333333333E-2</v>
      </c>
      <c r="NT222" s="55"/>
    </row>
    <row r="223" spans="1:384" ht="15" customHeight="1" thickTop="1" x14ac:dyDescent="0.2">
      <c r="A223" s="38">
        <v>46023</v>
      </c>
      <c r="B223" s="39">
        <f>IF(A223="","",SUM(J223,LF231,AL223,ET223,AZ223,EF223,LT223,NJ223,MV223,MH223,X223,GJ223,HL223,GX223,FH223,FV223)+SUM(HZ235:HZ236)+SUM(IN235:IN238)+SUM(DR235:DR238)+SUM(CP235:CP238)+SUM(CB235:CB238)+SUM(BN235:BN238)+SUM(DD235:DD238)+SUM(JB235:JB238)+SUM(JP235:JP238)+SUM(KD235:KD238)+SUM(KR235:KR238))</f>
        <v>3567</v>
      </c>
      <c r="C223" s="40">
        <f>IF(A223="","",SUM(J223,X223,AL223,AZ223)+SUM(BN235:BN238)+SUM(CB235:CB238)+SUM(CP235:CP238))</f>
        <v>982</v>
      </c>
      <c r="D223" s="40">
        <f>IF(A223="","",SUM(EF223,ET223)+SUM(DD235:DD238)+SUM(DR235:DR238))</f>
        <v>293</v>
      </c>
      <c r="E223" s="41">
        <f>IF(A223="","",SUM(NJ223,MV223,MH223,LF231,LT223)+SUM(JB235:JB238)+SUM(JP235:JP238)+SUM(KD235:KD238)+SUM(KR235:KR238))</f>
        <v>1113</v>
      </c>
      <c r="F223" s="282">
        <f>IF(B223="","",SUM(GJ223,GX223,HL223)+SUM(IN235:IN238)+SUM(HZ235:HZ236))</f>
        <v>1044</v>
      </c>
      <c r="G223" s="40">
        <f t="shared" si="1031"/>
        <v>135</v>
      </c>
      <c r="H223" s="42"/>
      <c r="I223" s="44">
        <v>4949</v>
      </c>
      <c r="J223" s="44">
        <f t="shared" si="1032"/>
        <v>169</v>
      </c>
      <c r="K223" s="44">
        <v>158</v>
      </c>
      <c r="L223" s="44">
        <f t="shared" si="1033"/>
        <v>2</v>
      </c>
      <c r="M223" s="44">
        <v>34</v>
      </c>
      <c r="N223" s="44">
        <f t="shared" si="1034"/>
        <v>2</v>
      </c>
      <c r="O223" s="44">
        <v>11</v>
      </c>
      <c r="P223" s="43"/>
      <c r="Q223" s="43">
        <f t="shared" si="1035"/>
        <v>855</v>
      </c>
      <c r="R223" s="44">
        <f t="shared" si="1036"/>
        <v>1710</v>
      </c>
      <c r="S223" s="45">
        <f t="shared" si="1037"/>
        <v>0.10118343195266272</v>
      </c>
      <c r="T223" s="35"/>
      <c r="U223" s="27"/>
      <c r="V223" s="51">
        <f t="shared" si="1038"/>
        <v>46023</v>
      </c>
      <c r="W223" s="44">
        <v>13975</v>
      </c>
      <c r="X223" s="44">
        <f t="shared" si="1039"/>
        <v>68</v>
      </c>
      <c r="Y223" s="44">
        <v>533</v>
      </c>
      <c r="Z223" s="44">
        <f t="shared" si="1040"/>
        <v>4</v>
      </c>
      <c r="AA223" s="44">
        <v>20</v>
      </c>
      <c r="AB223" s="44">
        <f t="shared" si="1041"/>
        <v>4</v>
      </c>
      <c r="AC223" s="44">
        <v>-6</v>
      </c>
      <c r="AD223" s="43"/>
      <c r="AE223" s="43">
        <f t="shared" si="1042"/>
        <v>1026</v>
      </c>
      <c r="AF223" s="44">
        <f t="shared" si="1043"/>
        <v>4104</v>
      </c>
      <c r="AG223" s="45">
        <f t="shared" si="1044"/>
        <v>0.60352941176470587</v>
      </c>
      <c r="AH223" s="35" t="s">
        <v>915</v>
      </c>
      <c r="AI223" s="27"/>
      <c r="AJ223" s="51">
        <f t="shared" si="1045"/>
        <v>46023</v>
      </c>
      <c r="AK223" s="44">
        <v>17567</v>
      </c>
      <c r="AL223" s="44">
        <f t="shared" si="1046"/>
        <v>141</v>
      </c>
      <c r="AM223" s="44">
        <v>368</v>
      </c>
      <c r="AN223" s="44">
        <f t="shared" si="1047"/>
        <v>3</v>
      </c>
      <c r="AO223" s="44">
        <v>13</v>
      </c>
      <c r="AP223" s="44">
        <f t="shared" si="1048"/>
        <v>3</v>
      </c>
      <c r="AQ223" s="44">
        <v>10</v>
      </c>
      <c r="AR223" s="43"/>
      <c r="AS223" s="43">
        <f t="shared" si="1049"/>
        <v>880</v>
      </c>
      <c r="AT223" s="44">
        <f t="shared" si="1050"/>
        <v>2640</v>
      </c>
      <c r="AU223" s="45">
        <f t="shared" si="1051"/>
        <v>0.18723404255319148</v>
      </c>
      <c r="AV223" s="35"/>
      <c r="AW223" s="27"/>
      <c r="AX223" s="51">
        <f t="shared" si="1052"/>
        <v>46023</v>
      </c>
      <c r="AY223" s="44">
        <v>19654</v>
      </c>
      <c r="AZ223" s="44">
        <f t="shared" si="1053"/>
        <v>51</v>
      </c>
      <c r="BA223" s="44">
        <v>557</v>
      </c>
      <c r="BB223" s="44">
        <f t="shared" si="1054"/>
        <v>1</v>
      </c>
      <c r="BC223" s="44">
        <v>9</v>
      </c>
      <c r="BD223" s="44">
        <f t="shared" si="1055"/>
        <v>1</v>
      </c>
      <c r="BE223" s="44">
        <v>-1</v>
      </c>
      <c r="BF223" s="43"/>
      <c r="BG223" s="43">
        <f t="shared" si="1056"/>
        <v>715</v>
      </c>
      <c r="BH223" s="44">
        <f t="shared" si="1057"/>
        <v>715</v>
      </c>
      <c r="BI223" s="45">
        <f t="shared" si="1058"/>
        <v>0.14019607843137255</v>
      </c>
      <c r="BJ223" s="35" t="s">
        <v>917</v>
      </c>
      <c r="BK223" s="50"/>
      <c r="BL223" s="51">
        <f>IF($A220="","",$A220)</f>
        <v>46013</v>
      </c>
      <c r="BM223" s="44">
        <v>13455</v>
      </c>
      <c r="BN223" s="43">
        <f t="shared" ref="BN223:BN254" si="1137">IF(BM223="","",BM223-BM219)</f>
        <v>44</v>
      </c>
      <c r="BO223" s="44">
        <v>495</v>
      </c>
      <c r="BP223" s="87">
        <f t="shared" ref="BP223:BP254" si="1138">IF(BO223="","",BO223-BO219)</f>
        <v>1</v>
      </c>
      <c r="BQ223" s="43">
        <v>8</v>
      </c>
      <c r="BR223" s="43">
        <f t="shared" ref="BR223:BR254" si="1139">IF(BQ223="","",BQ219+BS219-BQ223)</f>
        <v>1</v>
      </c>
      <c r="BS223" s="43"/>
      <c r="BT223" s="53" t="str">
        <f t="shared" ref="BT223:BT244" si="1140">IF(BM223="","",BT219)</f>
        <v>キティフェイスポーチ</v>
      </c>
      <c r="BU223" s="47">
        <f t="shared" ref="BU223:BU244" si="1141">IF(BN223="","",BU219)</f>
        <v>996</v>
      </c>
      <c r="BV223" s="44">
        <f t="shared" ref="BV223:BV254" si="1142">IF(BQ223="","",BR223*BU223)</f>
        <v>996</v>
      </c>
      <c r="BW223" s="89">
        <f t="shared" ref="BW223:BW254" si="1143">IF(BR223="","",BV223/(BN223*100))</f>
        <v>0.22636363636363635</v>
      </c>
      <c r="BX223" s="35"/>
      <c r="BY223" s="27"/>
      <c r="BZ223" s="51">
        <f>IF($A220="","",$A220)</f>
        <v>46013</v>
      </c>
      <c r="CA223" s="44">
        <v>2124</v>
      </c>
      <c r="CB223" s="43">
        <f t="shared" ref="CB223:CB254" si="1144">IF(CA223="","",CA223-CA219)</f>
        <v>53</v>
      </c>
      <c r="CC223" s="44">
        <v>32</v>
      </c>
      <c r="CD223" s="87">
        <f t="shared" ref="CD223:CD254" si="1145">IF(CC223="","",CC223-CC219)</f>
        <v>1</v>
      </c>
      <c r="CE223" s="43">
        <v>12</v>
      </c>
      <c r="CF223" s="43">
        <f t="shared" ref="CF223:CF254" si="1146">IF(CE223="","",CE219+CG219-CE223)</f>
        <v>1</v>
      </c>
      <c r="CG223" s="43">
        <v>0</v>
      </c>
      <c r="CH223" s="53" t="str">
        <f t="shared" ref="CH223:CH243" si="1147">IF(CA223="","",CH219)</f>
        <v>サンリオホワイトマスコット</v>
      </c>
      <c r="CI223" s="47">
        <f t="shared" ref="CI223:CI243" si="1148">IF(CB223="","",CI219)</f>
        <v>660</v>
      </c>
      <c r="CJ223" s="44">
        <f t="shared" ref="CJ223:CJ254" si="1149">IF(CE223="","",CF223*CI223)</f>
        <v>660</v>
      </c>
      <c r="CK223" s="89">
        <f t="shared" ref="CK223:CK254" si="1150">IF(CF223="","",CJ223/(CB223*100))</f>
        <v>0.12452830188679245</v>
      </c>
      <c r="CL223" s="35"/>
      <c r="CM223" s="27"/>
      <c r="CN223" s="51">
        <f>IF($A220="","",$A220)</f>
        <v>46013</v>
      </c>
      <c r="CO223" s="44">
        <v>1595</v>
      </c>
      <c r="CP223" s="43">
        <f t="shared" ref="CP223:CP254" si="1151">IF(CO223="","",CO223-CO219)</f>
        <v>24</v>
      </c>
      <c r="CQ223" s="44">
        <v>22</v>
      </c>
      <c r="CR223" s="87">
        <f t="shared" ref="CR223:CR254" si="1152">IF(CQ223="","",CQ223-CQ219)</f>
        <v>2</v>
      </c>
      <c r="CS223" s="43">
        <v>8</v>
      </c>
      <c r="CT223" s="43">
        <f t="shared" ref="CT223:CT254" si="1153">IF(CS223="","",CS219+CU219-CS223)</f>
        <v>1</v>
      </c>
      <c r="CU223" s="43"/>
      <c r="CV223" s="53" t="str">
        <f t="shared" ref="CV223:CV244" si="1154">IF(CO223="","",CV219)</f>
        <v>サンリオケープポーチ</v>
      </c>
      <c r="CW223" s="47">
        <f t="shared" ref="CW223:CW244" si="1155">IF(CP223="","",CW219)</f>
        <v>1079</v>
      </c>
      <c r="CX223" s="44">
        <f t="shared" ref="CX223:CX254" si="1156">IF(CS223="","",CT223*CW223)</f>
        <v>1079</v>
      </c>
      <c r="CY223" s="89">
        <f t="shared" ref="CY223:CY254" si="1157">IF(CT223="","",CX223/(CP223*100))</f>
        <v>0.44958333333333333</v>
      </c>
      <c r="CZ223" s="35"/>
      <c r="DA223" s="58"/>
      <c r="DB223" s="51">
        <f>IF($A220="","",$A220)</f>
        <v>46013</v>
      </c>
      <c r="DC223" s="44">
        <v>7855</v>
      </c>
      <c r="DD223" s="43">
        <f t="shared" ref="DD223:DD254" si="1158">IF(DC223="","",DC223-DC219)</f>
        <v>42</v>
      </c>
      <c r="DE223" s="44">
        <v>275</v>
      </c>
      <c r="DF223" s="87">
        <f t="shared" ref="DF223:DF254" si="1159">IF(DE223="","",DE223-DE219)</f>
        <v>0</v>
      </c>
      <c r="DG223" s="43">
        <v>20</v>
      </c>
      <c r="DH223" s="43">
        <f t="shared" ref="DH223:DH254" si="1160">IF(DG223="","",DG219+DI219-DG223)</f>
        <v>0</v>
      </c>
      <c r="DI223" s="43">
        <v>0</v>
      </c>
      <c r="DJ223" s="53" t="str">
        <f>IF(DC223="","",DJ219)</f>
        <v>クーリッシュイヤホン</v>
      </c>
      <c r="DK223" s="47">
        <f>IF(DD223="","",DK219)</f>
        <v>1100</v>
      </c>
      <c r="DL223" s="44">
        <f t="shared" ref="DL223:DL254" si="1161">IF(DG223="","",DH223*DK223)</f>
        <v>0</v>
      </c>
      <c r="DM223" s="89">
        <f t="shared" ref="DM223:DM254" si="1162">IF(DH223="","",DL223/(DD223*100))</f>
        <v>0</v>
      </c>
      <c r="DN223" s="35" t="s">
        <v>858</v>
      </c>
      <c r="DO223" s="27"/>
      <c r="DP223" s="51">
        <f>IF($A220="","",$A220)</f>
        <v>46013</v>
      </c>
      <c r="DQ223" s="44">
        <v>2224</v>
      </c>
      <c r="DR223" s="43">
        <f t="shared" ref="DR223:DR254" si="1163">IF(DQ223="","",DQ223-DQ219)</f>
        <v>73</v>
      </c>
      <c r="DS223" s="44">
        <v>74</v>
      </c>
      <c r="DT223" s="87">
        <f t="shared" ref="DT223:DT254" si="1164">IF(DS223="","",DS223-DS219)</f>
        <v>2</v>
      </c>
      <c r="DU223" s="43">
        <v>11</v>
      </c>
      <c r="DV223" s="43">
        <f t="shared" ref="DV223:DV254" si="1165">IF(DU223="","",DU219+DW219-DU223)</f>
        <v>2</v>
      </c>
      <c r="DW223" s="43">
        <v>0</v>
      </c>
      <c r="DX223" s="53" t="str">
        <f t="shared" ref="DX223:DX244" si="1166">IF(DQ223="","",DX219)</f>
        <v>サンリオヒョウ柄キーケース</v>
      </c>
      <c r="DY223" s="47">
        <f t="shared" ref="DY223:DY244" si="1167">IF(DR223="","",DY219)</f>
        <v>700</v>
      </c>
      <c r="DZ223" s="44">
        <f t="shared" ref="DZ223:DZ254" si="1168">IF(DU223="","",DV223*DY223)</f>
        <v>1400</v>
      </c>
      <c r="EA223" s="89">
        <f t="shared" ref="EA223:EA254" si="1169">IF(DV223="","",DZ223/(DR223*100))</f>
        <v>0.19178082191780821</v>
      </c>
      <c r="EB223" s="35"/>
      <c r="EC223" s="27"/>
      <c r="ED223" s="51">
        <f t="shared" si="1059"/>
        <v>46023</v>
      </c>
      <c r="EE223" s="44">
        <v>30411</v>
      </c>
      <c r="EF223" s="44">
        <f t="shared" si="1060"/>
        <v>38</v>
      </c>
      <c r="EG223" s="44">
        <v>1534</v>
      </c>
      <c r="EH223" s="44">
        <f t="shared" si="1061"/>
        <v>2</v>
      </c>
      <c r="EI223" s="44">
        <v>7</v>
      </c>
      <c r="EJ223" s="44">
        <f t="shared" si="1062"/>
        <v>2</v>
      </c>
      <c r="EK223" s="44">
        <v>6</v>
      </c>
      <c r="EL223" s="43"/>
      <c r="EM223" s="43">
        <f t="shared" si="1063"/>
        <v>715</v>
      </c>
      <c r="EN223" s="44">
        <f t="shared" si="1064"/>
        <v>1430</v>
      </c>
      <c r="EO223" s="45">
        <f t="shared" si="1065"/>
        <v>0.37631578947368421</v>
      </c>
      <c r="EP223" s="35" t="s">
        <v>909</v>
      </c>
      <c r="EQ223" s="27"/>
      <c r="ER223" s="51">
        <f t="shared" si="1066"/>
        <v>46023</v>
      </c>
      <c r="ES223" s="44">
        <v>9246</v>
      </c>
      <c r="ET223" s="44">
        <f t="shared" si="1067"/>
        <v>138</v>
      </c>
      <c r="EU223" s="44">
        <v>264</v>
      </c>
      <c r="EV223" s="44">
        <f t="shared" si="1068"/>
        <v>3</v>
      </c>
      <c r="EW223" s="44">
        <v>44</v>
      </c>
      <c r="EX223" s="44">
        <f t="shared" si="1069"/>
        <v>3</v>
      </c>
      <c r="EY223" s="44">
        <v>0</v>
      </c>
      <c r="EZ223" s="43"/>
      <c r="FA223" s="43">
        <f t="shared" si="1070"/>
        <v>726</v>
      </c>
      <c r="FB223" s="44">
        <f t="shared" si="1071"/>
        <v>2178</v>
      </c>
      <c r="FC223" s="45">
        <f t="shared" si="1072"/>
        <v>0.15782608695652173</v>
      </c>
      <c r="FD223" s="35"/>
      <c r="FE223" s="27"/>
      <c r="FF223" s="51">
        <f t="shared" si="1073"/>
        <v>46023</v>
      </c>
      <c r="FG223" s="44">
        <v>1330</v>
      </c>
      <c r="FH223" s="44">
        <f t="shared" si="1074"/>
        <v>111</v>
      </c>
      <c r="FI223" s="44">
        <v>32</v>
      </c>
      <c r="FJ223" s="44">
        <f t="shared" si="1075"/>
        <v>1</v>
      </c>
      <c r="FK223" s="44">
        <v>43</v>
      </c>
      <c r="FL223" s="44">
        <f t="shared" si="1076"/>
        <v>1</v>
      </c>
      <c r="FM223" s="44">
        <v>2</v>
      </c>
      <c r="FN223" s="43"/>
      <c r="FO223" s="43">
        <f t="shared" si="1077"/>
        <v>935</v>
      </c>
      <c r="FP223" s="44">
        <f t="shared" si="1078"/>
        <v>935</v>
      </c>
      <c r="FQ223" s="45">
        <f t="shared" si="1079"/>
        <v>8.4234234234234234E-2</v>
      </c>
      <c r="FR223" s="35"/>
      <c r="FS223" s="27"/>
      <c r="FT223" s="51">
        <f t="shared" si="1080"/>
        <v>46023</v>
      </c>
      <c r="FU223" s="44">
        <v>518</v>
      </c>
      <c r="FV223" s="44">
        <f t="shared" si="1081"/>
        <v>24</v>
      </c>
      <c r="FW223" s="44">
        <v>13</v>
      </c>
      <c r="FX223" s="44">
        <f t="shared" si="1082"/>
        <v>2</v>
      </c>
      <c r="FY223" s="44">
        <v>18</v>
      </c>
      <c r="FZ223" s="44">
        <f t="shared" si="1083"/>
        <v>2</v>
      </c>
      <c r="GA223" s="44">
        <v>1</v>
      </c>
      <c r="GB223" s="43"/>
      <c r="GC223" s="43">
        <f t="shared" si="1084"/>
        <v>700</v>
      </c>
      <c r="GD223" s="44">
        <f t="shared" si="1085"/>
        <v>1400</v>
      </c>
      <c r="GE223" s="45">
        <f t="shared" si="1086"/>
        <v>0.58333333333333337</v>
      </c>
      <c r="GF223" s="35" t="s">
        <v>910</v>
      </c>
      <c r="GG223" s="65"/>
      <c r="GH223" s="51">
        <f t="shared" si="1087"/>
        <v>46023</v>
      </c>
      <c r="GI223" s="44">
        <v>2535</v>
      </c>
      <c r="GJ223" s="44">
        <f t="shared" si="1088"/>
        <v>53</v>
      </c>
      <c r="GK223" s="44">
        <v>327</v>
      </c>
      <c r="GL223" s="44">
        <f t="shared" si="1089"/>
        <v>4</v>
      </c>
      <c r="GM223" s="44">
        <v>40</v>
      </c>
      <c r="GN223" s="44">
        <f t="shared" si="1090"/>
        <v>4</v>
      </c>
      <c r="GO223" s="44">
        <v>12</v>
      </c>
      <c r="GP223" s="43"/>
      <c r="GQ223" s="43">
        <f t="shared" si="1091"/>
        <v>280</v>
      </c>
      <c r="GR223" s="44">
        <f t="shared" si="1092"/>
        <v>1120</v>
      </c>
      <c r="GS223" s="45">
        <f t="shared" si="1093"/>
        <v>0.21132075471698114</v>
      </c>
      <c r="GT223" s="35"/>
      <c r="GU223" s="27"/>
      <c r="GV223" s="51">
        <f t="shared" si="1094"/>
        <v>46023</v>
      </c>
      <c r="GW223" s="44">
        <v>2150</v>
      </c>
      <c r="GX223" s="44">
        <f t="shared" si="1095"/>
        <v>32</v>
      </c>
      <c r="GY223" s="44">
        <v>163</v>
      </c>
      <c r="GZ223" s="44">
        <f t="shared" si="1096"/>
        <v>5</v>
      </c>
      <c r="HA223" s="44">
        <v>380</v>
      </c>
      <c r="HB223" s="44">
        <f t="shared" si="1097"/>
        <v>20</v>
      </c>
      <c r="HC223" s="44">
        <v>0</v>
      </c>
      <c r="HD223" s="43"/>
      <c r="HE223" s="43">
        <f t="shared" si="1098"/>
        <v>200</v>
      </c>
      <c r="HF223" s="44">
        <f t="shared" si="1099"/>
        <v>4000</v>
      </c>
      <c r="HG223" s="45">
        <f t="shared" si="1100"/>
        <v>1.25</v>
      </c>
      <c r="HH223" s="35"/>
      <c r="HI223" s="27"/>
      <c r="HJ223" s="51">
        <f t="shared" si="1101"/>
        <v>46023</v>
      </c>
      <c r="HK223" s="44">
        <v>418</v>
      </c>
      <c r="HL223" s="44">
        <f t="shared" si="1102"/>
        <v>26</v>
      </c>
      <c r="HM223" s="44">
        <v>47</v>
      </c>
      <c r="HN223" s="44">
        <f t="shared" si="1103"/>
        <v>3</v>
      </c>
      <c r="HO223" s="44">
        <v>51</v>
      </c>
      <c r="HP223" s="44">
        <f t="shared" si="1104"/>
        <v>3</v>
      </c>
      <c r="HQ223" s="44">
        <v>0</v>
      </c>
      <c r="HR223" s="43"/>
      <c r="HS223" s="43">
        <f t="shared" si="1105"/>
        <v>420</v>
      </c>
      <c r="HT223" s="44">
        <f t="shared" si="1106"/>
        <v>1260</v>
      </c>
      <c r="HU223" s="45">
        <f t="shared" si="1107"/>
        <v>0.48461538461538461</v>
      </c>
      <c r="HV223" s="35"/>
      <c r="HW223" s="61"/>
      <c r="HX223" s="51">
        <f>IF($A220="","",$A220)</f>
        <v>46013</v>
      </c>
      <c r="HY223" s="44">
        <v>30340</v>
      </c>
      <c r="HZ223" s="43">
        <f t="shared" ref="HZ223:HZ254" si="1170">IF(HY223="","",HY223-HY219)</f>
        <v>91</v>
      </c>
      <c r="IA223" s="44"/>
      <c r="IB223" s="87" t="str">
        <f t="shared" ref="IB223:IB254" si="1171">IF(IA223="","",IA223-IA219)</f>
        <v/>
      </c>
      <c r="IC223" s="43">
        <v>2</v>
      </c>
      <c r="ID223" s="43">
        <f t="shared" ref="ID223:ID254" si="1172">IF(IC223="","",IC219+IE219-IC223)</f>
        <v>1</v>
      </c>
      <c r="IE223" s="43">
        <v>1</v>
      </c>
      <c r="IF223" s="53" t="str">
        <f>IF(HY223="","",IF219)</f>
        <v>ルララ</v>
      </c>
      <c r="IG223" s="47">
        <f>IF(HY223="","",IG219)</f>
        <v>715</v>
      </c>
      <c r="IH223" s="44">
        <f t="shared" ref="IH223:IH254" si="1173">IF(IC223="","",ID223*IG223)</f>
        <v>715</v>
      </c>
      <c r="II223" s="89">
        <f>IF(ID223="","",IH223/(HZ223*100))</f>
        <v>7.857142857142857E-2</v>
      </c>
      <c r="IJ223" s="35"/>
      <c r="IL223" s="51">
        <f>IF($A220="","",$A220)</f>
        <v>46013</v>
      </c>
      <c r="IM223" s="44">
        <v>1399</v>
      </c>
      <c r="IN223" s="59">
        <f t="shared" ref="IN223:IN254" si="1174">IF(IM223="","",IM223-IM219)</f>
        <v>16</v>
      </c>
      <c r="IO223" s="44">
        <v>29</v>
      </c>
      <c r="IP223" s="87">
        <f t="shared" ref="IP223:IP254" si="1175">IF(IO223="","",IO223-IO219)</f>
        <v>1</v>
      </c>
      <c r="IQ223" s="43">
        <v>12</v>
      </c>
      <c r="IR223" s="43">
        <f t="shared" ref="IR223:IR254" si="1176">IF(IQ223="","",IQ219+IS219-IQ223)</f>
        <v>0</v>
      </c>
      <c r="IS223" s="43"/>
      <c r="IT223" s="53" t="str">
        <f t="shared" ref="IT223:IT244" si="1177">IF(IM223="","",IT219)</f>
        <v>サンリオホワイトマスコット</v>
      </c>
      <c r="IU223" s="47">
        <f t="shared" ref="IU223:IU244" si="1178">IF(IN223="","",IU219)</f>
        <v>400</v>
      </c>
      <c r="IV223" s="44">
        <f t="shared" ref="IV223:IV254" si="1179">IF(IQ223="","",IR223*IU223)</f>
        <v>0</v>
      </c>
      <c r="IW223" s="89">
        <f t="shared" ref="IW223:IW254" si="1180">IF(IR223="","",IV223/(IN223*100))</f>
        <v>0</v>
      </c>
      <c r="IX223" s="35"/>
      <c r="IY223" s="33"/>
      <c r="IZ223" s="51">
        <f>IF($A220="","",$A220)</f>
        <v>46013</v>
      </c>
      <c r="JA223" s="44">
        <v>8168</v>
      </c>
      <c r="JB223" s="43">
        <f t="shared" ref="JB223:JB254" si="1181">IF(JA223="","",JA223-JA219)</f>
        <v>76</v>
      </c>
      <c r="JC223" s="44">
        <v>340</v>
      </c>
      <c r="JD223" s="87">
        <f t="shared" ref="JD223:JD254" si="1182">IF(JC223="","",JC223-JC219)</f>
        <v>2</v>
      </c>
      <c r="JE223" s="43">
        <v>30</v>
      </c>
      <c r="JF223" s="43">
        <f t="shared" ref="JF223:JF254" si="1183">IF(JE223="","",JE219+JG219-JE223)</f>
        <v>0</v>
      </c>
      <c r="JG223" s="43">
        <v>0</v>
      </c>
      <c r="JH223" s="53" t="str">
        <f t="shared" ref="JH223:JI225" si="1184">IF(JA223="","",JH219)</f>
        <v>ラブブキーホルダー大きめ</v>
      </c>
      <c r="JI223" s="47">
        <f t="shared" si="1184"/>
        <v>500</v>
      </c>
      <c r="JJ223" s="44">
        <f t="shared" ref="JJ223:JJ254" si="1185">IF(JE223="","",JF223*JI223)</f>
        <v>0</v>
      </c>
      <c r="JK223" s="89">
        <f t="shared" ref="JK223:JK254" si="1186">IF(JF223="","",JJ223/(JB223*100))</f>
        <v>0</v>
      </c>
      <c r="JL223" s="35"/>
      <c r="JM223" s="27"/>
      <c r="JN223" s="51">
        <f>IF($A220="","",$A220)</f>
        <v>46013</v>
      </c>
      <c r="JO223" s="44">
        <v>5979</v>
      </c>
      <c r="JP223" s="43">
        <f t="shared" ref="JP223:JP254" si="1187">IF(JO223="","",JO223-JO219)</f>
        <v>55</v>
      </c>
      <c r="JQ223" s="44">
        <v>206</v>
      </c>
      <c r="JR223" s="87">
        <f t="shared" ref="JR223:JR254" si="1188">IF(JQ223="","",JQ223-JQ219)</f>
        <v>1</v>
      </c>
      <c r="JS223" s="43">
        <v>44</v>
      </c>
      <c r="JT223" s="43">
        <f t="shared" ref="JT223:JT254" si="1189">IF(JS223="","",JS219+JU219-JS223)</f>
        <v>6</v>
      </c>
      <c r="JU223" s="43">
        <v>0</v>
      </c>
      <c r="JV223" s="53" t="str">
        <f t="shared" ref="JV223:JV244" si="1190">IF(JO223="","",JV219)</f>
        <v>電ブル</v>
      </c>
      <c r="JW223" s="47">
        <f t="shared" ref="JW223:JW244" si="1191">IF(JP223="","",JW219)</f>
        <v>400</v>
      </c>
      <c r="JX223" s="44">
        <f t="shared" ref="JX223:JX254" si="1192">IF(JS223="","",JT223*JW223)</f>
        <v>2400</v>
      </c>
      <c r="JY223" s="89">
        <f t="shared" ref="JY223:JY254" si="1193">IF(JT223="","",JX223/(JP223*100))</f>
        <v>0.43636363636363634</v>
      </c>
      <c r="JZ223" s="35"/>
      <c r="KA223" s="61"/>
      <c r="KB223" s="51">
        <f>IF($A220="","",$A220)</f>
        <v>46013</v>
      </c>
      <c r="KC223" s="44">
        <v>6319</v>
      </c>
      <c r="KD223" s="43">
        <f t="shared" ref="KD223:KD254" si="1194">IF(KC223="","",KC223-KC219)</f>
        <v>69</v>
      </c>
      <c r="KE223" s="44">
        <v>217</v>
      </c>
      <c r="KF223" s="87">
        <f t="shared" ref="KF223:KF254" si="1195">IF(KE223="","",KE223-KE219)</f>
        <v>0</v>
      </c>
      <c r="KG223" s="43">
        <v>18</v>
      </c>
      <c r="KH223" s="43">
        <f t="shared" ref="KH223:KH254" si="1196">IF(KG223="","",KG219+KI219-KG223)</f>
        <v>0</v>
      </c>
      <c r="KI223" s="43">
        <v>0</v>
      </c>
      <c r="KJ223" s="53" t="str">
        <f t="shared" ref="KJ223:KJ243" si="1197">IF(KC223="","",KJ219)</f>
        <v>サンリオ型押しケース</v>
      </c>
      <c r="KK223" s="47">
        <f t="shared" ref="KK223:KK243" si="1198">IF(KD223="","",KK219)</f>
        <v>1100</v>
      </c>
      <c r="KL223" s="44">
        <f t="shared" ref="KL223:KL254" si="1199">IF(KG223="","",KH223*KK223)</f>
        <v>0</v>
      </c>
      <c r="KM223" s="89">
        <f t="shared" ref="KM223:KM254" si="1200">IF(KH223="","",KL223/(KD223*100))</f>
        <v>0</v>
      </c>
      <c r="KN223" s="35"/>
      <c r="KO223" s="27"/>
      <c r="KP223" s="51">
        <f>IF($A220="","",$A220)</f>
        <v>46013</v>
      </c>
      <c r="KQ223" s="44">
        <v>4533</v>
      </c>
      <c r="KR223" s="43">
        <f t="shared" ref="KR223:KR254" si="1201">IF(KQ223="","",KQ223-KQ219)</f>
        <v>50</v>
      </c>
      <c r="KS223" s="44">
        <v>273</v>
      </c>
      <c r="KT223" s="87">
        <f t="shared" ref="KT223:KT254" si="1202">IF(KS223="","",KS223-KS219)</f>
        <v>1</v>
      </c>
      <c r="KU223" s="43">
        <v>7</v>
      </c>
      <c r="KV223" s="43">
        <f t="shared" ref="KV223:KV254" si="1203">IF(KU223="","",KU219+KW219-KU223)</f>
        <v>1</v>
      </c>
      <c r="KW223" s="43">
        <v>0</v>
      </c>
      <c r="KX223" s="53" t="str">
        <f t="shared" ref="KX223:KX244" si="1204">IF(KQ223="","",KX219)</f>
        <v>キティ豹柄フェイスポーチ</v>
      </c>
      <c r="KY223" s="47">
        <f t="shared" ref="KY223:KY244" si="1205">IF(KR223="","",KY219)</f>
        <v>0</v>
      </c>
      <c r="KZ223" s="44">
        <f t="shared" ref="KZ223:KZ254" si="1206">IF(KU223="","",KV223*KY223)</f>
        <v>0</v>
      </c>
      <c r="LA223" s="89">
        <f t="shared" ref="LA223:LA254" si="1207">IF(KV223="","",KZ223/(KR223*100))</f>
        <v>0</v>
      </c>
      <c r="LB223" s="35"/>
      <c r="LC223" s="27"/>
      <c r="LD223" s="46"/>
      <c r="LE223" s="44"/>
      <c r="LF223" s="44"/>
      <c r="LG223" s="44">
        <v>530</v>
      </c>
      <c r="LH223" s="44">
        <v>0</v>
      </c>
      <c r="LI223" s="43">
        <v>2</v>
      </c>
      <c r="LJ223" s="44">
        <v>0</v>
      </c>
      <c r="LK223" s="44"/>
      <c r="LL223" s="72" t="str">
        <f>IF(LE222="","",LL220)</f>
        <v>アンパンティッシュカバー、アンパンぬいぐるみ</v>
      </c>
      <c r="LM223" s="67">
        <f>IF(LF222="","",LM220)</f>
        <v>1000</v>
      </c>
      <c r="LN223" s="44">
        <f t="shared" si="1136"/>
        <v>0</v>
      </c>
      <c r="LO223" s="45"/>
      <c r="LP223" s="35"/>
      <c r="LQ223" s="27"/>
      <c r="LR223" s="51">
        <f t="shared" si="1108"/>
        <v>46023</v>
      </c>
      <c r="LS223" s="44">
        <v>21774</v>
      </c>
      <c r="LT223" s="44">
        <f t="shared" si="1109"/>
        <v>107</v>
      </c>
      <c r="LU223" s="44">
        <v>1089</v>
      </c>
      <c r="LV223" s="44">
        <f t="shared" si="1110"/>
        <v>6</v>
      </c>
      <c r="LW223" s="44">
        <v>15</v>
      </c>
      <c r="LX223" s="44">
        <f t="shared" si="1111"/>
        <v>6</v>
      </c>
      <c r="LY223" s="44">
        <v>10</v>
      </c>
      <c r="LZ223" s="43"/>
      <c r="MA223" s="43">
        <f t="shared" si="1112"/>
        <v>1100</v>
      </c>
      <c r="MB223" s="44">
        <f t="shared" si="1113"/>
        <v>6600</v>
      </c>
      <c r="MC223" s="45">
        <f t="shared" si="1114"/>
        <v>0.61682242990654201</v>
      </c>
      <c r="MD223" s="35" t="s">
        <v>944</v>
      </c>
      <c r="ME223" s="27"/>
      <c r="MF223" s="51">
        <f t="shared" si="1115"/>
        <v>46023</v>
      </c>
      <c r="MG223" s="44">
        <v>8745</v>
      </c>
      <c r="MH223" s="44">
        <f t="shared" si="1116"/>
        <v>107</v>
      </c>
      <c r="MI223" s="44">
        <v>397</v>
      </c>
      <c r="MJ223" s="44">
        <f t="shared" si="1117"/>
        <v>2</v>
      </c>
      <c r="MK223" s="44">
        <v>45</v>
      </c>
      <c r="ML223" s="44">
        <f t="shared" si="1118"/>
        <v>2</v>
      </c>
      <c r="MM223" s="44">
        <v>0</v>
      </c>
      <c r="MN223" s="43"/>
      <c r="MO223" s="43">
        <f t="shared" si="1119"/>
        <v>1100</v>
      </c>
      <c r="MP223" s="44">
        <f t="shared" si="1120"/>
        <v>2200</v>
      </c>
      <c r="MQ223" s="45">
        <f t="shared" si="1121"/>
        <v>0.20560747663551401</v>
      </c>
      <c r="MR223" s="35"/>
      <c r="MS223" s="27"/>
      <c r="MT223" s="51">
        <f t="shared" si="1122"/>
        <v>46023</v>
      </c>
      <c r="MU223" s="44">
        <v>11450</v>
      </c>
      <c r="MV223" s="69">
        <f t="shared" si="1123"/>
        <v>20</v>
      </c>
      <c r="MW223" s="44">
        <v>436</v>
      </c>
      <c r="MX223" s="44">
        <f t="shared" si="1124"/>
        <v>1</v>
      </c>
      <c r="MY223" s="44">
        <v>7</v>
      </c>
      <c r="MZ223" s="44">
        <f t="shared" si="1125"/>
        <v>2</v>
      </c>
      <c r="NA223" s="44">
        <v>13</v>
      </c>
      <c r="NB223" s="43"/>
      <c r="NC223" s="43">
        <f t="shared" si="1126"/>
        <v>715</v>
      </c>
      <c r="ND223" s="44">
        <f t="shared" si="1127"/>
        <v>1430</v>
      </c>
      <c r="NE223" s="45">
        <f t="shared" si="1128"/>
        <v>0.71499999999999997</v>
      </c>
      <c r="NF223" s="92" t="s">
        <v>914</v>
      </c>
      <c r="NG223" s="27"/>
      <c r="NH223" s="51">
        <f t="shared" si="1129"/>
        <v>46023</v>
      </c>
      <c r="NI223" s="44">
        <v>12214</v>
      </c>
      <c r="NJ223" s="44">
        <f t="shared" si="1130"/>
        <v>73</v>
      </c>
      <c r="NK223" s="44">
        <v>224</v>
      </c>
      <c r="NL223" s="44">
        <f t="shared" si="1131"/>
        <v>1</v>
      </c>
      <c r="NM223" s="44">
        <v>40</v>
      </c>
      <c r="NN223" s="44">
        <f t="shared" si="1132"/>
        <v>1</v>
      </c>
      <c r="NO223" s="44">
        <v>2</v>
      </c>
      <c r="NP223" s="43"/>
      <c r="NQ223" s="43">
        <f t="shared" si="1133"/>
        <v>1100</v>
      </c>
      <c r="NR223" s="44">
        <f t="shared" si="1134"/>
        <v>1100</v>
      </c>
      <c r="NS223" s="45">
        <f t="shared" si="1135"/>
        <v>0.15068493150684931</v>
      </c>
      <c r="NT223" s="35"/>
    </row>
    <row r="224" spans="1:384" ht="15" customHeight="1" thickBot="1" x14ac:dyDescent="0.25">
      <c r="A224" s="38">
        <v>46025</v>
      </c>
      <c r="B224" s="39">
        <f>IF(A224="","",SUM(J224,LF234,AL224,ET224,AZ224,EF224,LT224,NJ224,MV224,MH224,X224,GJ224,HL224,GX224,FH224,FV224)+SUM(HZ239:HZ240)+SUM(IN239:IN242)+SUM(DR239:DR242)+SUM(CP239:CP242)+SUM(CB239:CB242)+SUM(BN239:BN242)+SUM(DD239:DD242)+SUM(JB239:JB242)+SUM(JP239:JP242)+SUM(KD239:KD242)+SUM(KR239:KR242))</f>
        <v>7162</v>
      </c>
      <c r="C224" s="40">
        <f>IF(A224="","",SUM(J224,X224,AL224,AZ224)+SUM(BN239:BN242)+SUM(CB239:CB242)+SUM(CP239:CP242))</f>
        <v>1864</v>
      </c>
      <c r="D224" s="40">
        <f>IF(A224="","",SUM(EF224,ET224)+SUM(DD239:DD242)+SUM(DR239:DR242))</f>
        <v>903</v>
      </c>
      <c r="E224" s="41">
        <f>IF(A224="","",SUM(NJ224,MV224,MH224,LF234,LT224)+SUM(JB239:JB242)+SUM(JP239:JP242)+SUM(KD239:KD242)+SUM(KR239:KR242))</f>
        <v>2017</v>
      </c>
      <c r="F224" s="41">
        <f>IF(B224="","",SUM(GJ224,GX224,HL224)+SUM(IN239:IN242)+SUM(HZ239:HZ240))</f>
        <v>2057</v>
      </c>
      <c r="G224" s="40">
        <f t="shared" si="1031"/>
        <v>321</v>
      </c>
      <c r="H224" s="42"/>
      <c r="I224" s="44">
        <v>5145</v>
      </c>
      <c r="J224" s="44">
        <f t="shared" si="1032"/>
        <v>196</v>
      </c>
      <c r="K224" s="44">
        <v>164</v>
      </c>
      <c r="L224" s="44">
        <f t="shared" si="1033"/>
        <v>6</v>
      </c>
      <c r="M224" s="44">
        <v>39</v>
      </c>
      <c r="N224" s="44">
        <f t="shared" si="1034"/>
        <v>6</v>
      </c>
      <c r="O224" s="44">
        <v>4</v>
      </c>
      <c r="P224" s="43"/>
      <c r="Q224" s="43">
        <f t="shared" si="1035"/>
        <v>855</v>
      </c>
      <c r="R224" s="44">
        <f t="shared" si="1036"/>
        <v>5130</v>
      </c>
      <c r="S224" s="45">
        <f t="shared" si="1037"/>
        <v>0.26173469387755099</v>
      </c>
      <c r="T224" s="35"/>
      <c r="U224" s="27"/>
      <c r="V224" s="51">
        <f t="shared" si="1038"/>
        <v>46025</v>
      </c>
      <c r="W224" s="44">
        <v>14105</v>
      </c>
      <c r="X224" s="44">
        <f t="shared" si="1039"/>
        <v>130</v>
      </c>
      <c r="Y224" s="44">
        <v>536</v>
      </c>
      <c r="Z224" s="44">
        <f t="shared" si="1040"/>
        <v>3</v>
      </c>
      <c r="AA224" s="44">
        <v>13</v>
      </c>
      <c r="AB224" s="44">
        <f t="shared" si="1041"/>
        <v>1</v>
      </c>
      <c r="AC224" s="44">
        <v>3</v>
      </c>
      <c r="AD224" s="43"/>
      <c r="AE224" s="43">
        <f t="shared" si="1042"/>
        <v>1026</v>
      </c>
      <c r="AF224" s="44">
        <f t="shared" si="1043"/>
        <v>1026</v>
      </c>
      <c r="AG224" s="45">
        <f t="shared" si="1044"/>
        <v>7.8923076923076929E-2</v>
      </c>
      <c r="AH224" s="35"/>
      <c r="AI224" s="27"/>
      <c r="AJ224" s="51">
        <f t="shared" si="1045"/>
        <v>46025</v>
      </c>
      <c r="AK224" s="44">
        <v>17756</v>
      </c>
      <c r="AL224" s="44">
        <f t="shared" si="1046"/>
        <v>189</v>
      </c>
      <c r="AM224" s="44">
        <v>370</v>
      </c>
      <c r="AN224" s="44">
        <f t="shared" si="1047"/>
        <v>2</v>
      </c>
      <c r="AO224" s="44">
        <v>21</v>
      </c>
      <c r="AP224" s="44">
        <f t="shared" si="1048"/>
        <v>2</v>
      </c>
      <c r="AQ224" s="44"/>
      <c r="AR224" s="43"/>
      <c r="AS224" s="43">
        <f t="shared" si="1049"/>
        <v>880</v>
      </c>
      <c r="AT224" s="44">
        <f t="shared" si="1050"/>
        <v>1760</v>
      </c>
      <c r="AU224" s="45">
        <f t="shared" si="1051"/>
        <v>9.3121693121693119E-2</v>
      </c>
      <c r="AV224" s="35"/>
      <c r="AW224" s="27"/>
      <c r="AX224" s="51">
        <f t="shared" si="1052"/>
        <v>46025</v>
      </c>
      <c r="AY224" s="44">
        <v>19982</v>
      </c>
      <c r="AZ224" s="44">
        <f t="shared" si="1053"/>
        <v>328</v>
      </c>
      <c r="BA224" s="44">
        <v>567</v>
      </c>
      <c r="BB224" s="44">
        <f t="shared" si="1054"/>
        <v>10</v>
      </c>
      <c r="BC224" s="44">
        <v>0</v>
      </c>
      <c r="BD224" s="44">
        <f t="shared" si="1055"/>
        <v>8</v>
      </c>
      <c r="BE224" s="44">
        <v>3</v>
      </c>
      <c r="BF224" s="43"/>
      <c r="BG224" s="43">
        <v>1500</v>
      </c>
      <c r="BH224" s="44">
        <f t="shared" si="1057"/>
        <v>12000</v>
      </c>
      <c r="BI224" s="45">
        <f t="shared" si="1058"/>
        <v>0.36585365853658536</v>
      </c>
      <c r="BJ224" s="35" t="s">
        <v>918</v>
      </c>
      <c r="BK224" s="50"/>
      <c r="BL224" s="46"/>
      <c r="BM224" s="43">
        <v>10782</v>
      </c>
      <c r="BN224" s="44">
        <f t="shared" si="1137"/>
        <v>24</v>
      </c>
      <c r="BO224" s="43">
        <v>303</v>
      </c>
      <c r="BP224" s="44">
        <f t="shared" si="1138"/>
        <v>2</v>
      </c>
      <c r="BQ224" s="44">
        <v>12</v>
      </c>
      <c r="BR224" s="44">
        <f t="shared" si="1139"/>
        <v>2</v>
      </c>
      <c r="BS224" s="43"/>
      <c r="BT224" s="60" t="str">
        <f t="shared" si="1140"/>
        <v>サンリオ型押しマルチケース</v>
      </c>
      <c r="BU224" s="67">
        <f t="shared" si="1141"/>
        <v>660</v>
      </c>
      <c r="BV224" s="43">
        <f t="shared" si="1142"/>
        <v>1320</v>
      </c>
      <c r="BW224" s="45">
        <f t="shared" si="1143"/>
        <v>0.55000000000000004</v>
      </c>
      <c r="BX224" s="35"/>
      <c r="BY224" s="27"/>
      <c r="BZ224" s="46"/>
      <c r="CA224" s="43">
        <v>2558</v>
      </c>
      <c r="CB224" s="44">
        <f t="shared" si="1144"/>
        <v>15</v>
      </c>
      <c r="CC224" s="43">
        <v>53</v>
      </c>
      <c r="CD224" s="44">
        <f t="shared" si="1145"/>
        <v>2</v>
      </c>
      <c r="CE224" s="44">
        <v>27</v>
      </c>
      <c r="CF224" s="44">
        <f t="shared" si="1146"/>
        <v>2</v>
      </c>
      <c r="CG224" s="43">
        <v>5</v>
      </c>
      <c r="CH224" s="60" t="str">
        <f t="shared" si="1147"/>
        <v>ラブブマスコット</v>
      </c>
      <c r="CI224" s="67">
        <f t="shared" si="1148"/>
        <v>500</v>
      </c>
      <c r="CJ224" s="43">
        <f t="shared" si="1149"/>
        <v>1000</v>
      </c>
      <c r="CK224" s="45">
        <f t="shared" si="1150"/>
        <v>0.66666666666666663</v>
      </c>
      <c r="CL224" s="35"/>
      <c r="CM224" s="27"/>
      <c r="CN224" s="46"/>
      <c r="CO224" s="43">
        <v>1435</v>
      </c>
      <c r="CP224" s="44">
        <f t="shared" si="1151"/>
        <v>49</v>
      </c>
      <c r="CQ224" s="43">
        <v>22</v>
      </c>
      <c r="CR224" s="44">
        <f t="shared" si="1152"/>
        <v>1</v>
      </c>
      <c r="CS224" s="44">
        <v>17</v>
      </c>
      <c r="CT224" s="44">
        <f t="shared" si="1153"/>
        <v>0</v>
      </c>
      <c r="CU224" s="43"/>
      <c r="CV224" s="60" t="str">
        <f t="shared" si="1154"/>
        <v>押忍番長サウンドボタン</v>
      </c>
      <c r="CW224" s="67">
        <f t="shared" si="1155"/>
        <v>358</v>
      </c>
      <c r="CX224" s="43">
        <f t="shared" si="1156"/>
        <v>0</v>
      </c>
      <c r="CY224" s="45">
        <f t="shared" si="1157"/>
        <v>0</v>
      </c>
      <c r="CZ224" s="35"/>
      <c r="DA224" s="58"/>
      <c r="DB224" s="46"/>
      <c r="DC224" s="43">
        <v>7591</v>
      </c>
      <c r="DD224" s="44">
        <f t="shared" si="1158"/>
        <v>31</v>
      </c>
      <c r="DE224" s="43">
        <v>256</v>
      </c>
      <c r="DF224" s="44">
        <f t="shared" si="1159"/>
        <v>4</v>
      </c>
      <c r="DG224" s="44">
        <v>12</v>
      </c>
      <c r="DH224" s="44">
        <f t="shared" si="1160"/>
        <v>4</v>
      </c>
      <c r="DI224" s="43">
        <v>0</v>
      </c>
      <c r="DJ224" s="60" t="s">
        <v>705</v>
      </c>
      <c r="DK224" s="67">
        <v>500</v>
      </c>
      <c r="DL224" s="43">
        <f t="shared" si="1161"/>
        <v>2000</v>
      </c>
      <c r="DM224" s="45">
        <f t="shared" si="1162"/>
        <v>0.64516129032258063</v>
      </c>
      <c r="DN224" s="35"/>
      <c r="DO224" s="27"/>
      <c r="DP224" s="46"/>
      <c r="DQ224" s="43">
        <v>3570</v>
      </c>
      <c r="DR224" s="44">
        <f t="shared" si="1163"/>
        <v>175</v>
      </c>
      <c r="DS224" s="43">
        <v>94</v>
      </c>
      <c r="DT224" s="44">
        <f t="shared" si="1164"/>
        <v>1</v>
      </c>
      <c r="DU224" s="44">
        <v>8</v>
      </c>
      <c r="DV224" s="44">
        <f t="shared" si="1165"/>
        <v>0</v>
      </c>
      <c r="DW224" s="43">
        <v>0</v>
      </c>
      <c r="DX224" s="60" t="str">
        <f t="shared" si="1166"/>
        <v>サンリオホワイトマスコット</v>
      </c>
      <c r="DY224" s="67">
        <f t="shared" si="1167"/>
        <v>660</v>
      </c>
      <c r="DZ224" s="43">
        <f t="shared" si="1168"/>
        <v>0</v>
      </c>
      <c r="EA224" s="45">
        <f t="shared" si="1169"/>
        <v>0</v>
      </c>
      <c r="EB224" s="35"/>
      <c r="EC224" s="27"/>
      <c r="ED224" s="51">
        <f t="shared" si="1059"/>
        <v>46025</v>
      </c>
      <c r="EE224" s="44">
        <v>30517</v>
      </c>
      <c r="EF224" s="44">
        <f t="shared" si="1060"/>
        <v>106</v>
      </c>
      <c r="EG224" s="44">
        <v>1538</v>
      </c>
      <c r="EH224" s="44">
        <f t="shared" si="1061"/>
        <v>4</v>
      </c>
      <c r="EI224" s="44">
        <v>9</v>
      </c>
      <c r="EJ224" s="44">
        <f t="shared" si="1062"/>
        <v>4</v>
      </c>
      <c r="EK224" s="44">
        <v>4</v>
      </c>
      <c r="EL224" s="43"/>
      <c r="EM224" s="43">
        <f t="shared" si="1063"/>
        <v>715</v>
      </c>
      <c r="EN224" s="44">
        <f t="shared" si="1064"/>
        <v>2860</v>
      </c>
      <c r="EO224" s="45">
        <f t="shared" si="1065"/>
        <v>0.26981132075471698</v>
      </c>
      <c r="EP224" s="35"/>
      <c r="EQ224" s="27"/>
      <c r="ER224" s="51">
        <f t="shared" si="1066"/>
        <v>46025</v>
      </c>
      <c r="ES224" s="44">
        <v>9467</v>
      </c>
      <c r="ET224" s="44">
        <f t="shared" si="1067"/>
        <v>221</v>
      </c>
      <c r="EU224" s="44">
        <v>268</v>
      </c>
      <c r="EV224" s="44">
        <f t="shared" si="1068"/>
        <v>4</v>
      </c>
      <c r="EW224" s="44">
        <v>40</v>
      </c>
      <c r="EX224" s="44">
        <f t="shared" si="1069"/>
        <v>4</v>
      </c>
      <c r="EY224" s="44">
        <v>2</v>
      </c>
      <c r="EZ224" s="43"/>
      <c r="FA224" s="43">
        <f t="shared" si="1070"/>
        <v>726</v>
      </c>
      <c r="FB224" s="44">
        <f t="shared" si="1071"/>
        <v>2904</v>
      </c>
      <c r="FC224" s="45">
        <f t="shared" si="1072"/>
        <v>0.13140271493212669</v>
      </c>
      <c r="FD224" s="35"/>
      <c r="FE224" s="27"/>
      <c r="FF224" s="51">
        <f t="shared" si="1073"/>
        <v>46025</v>
      </c>
      <c r="FG224" s="44">
        <v>1521</v>
      </c>
      <c r="FH224" s="44">
        <f t="shared" si="1074"/>
        <v>191</v>
      </c>
      <c r="FI224" s="44">
        <v>36</v>
      </c>
      <c r="FJ224" s="44">
        <f t="shared" si="1075"/>
        <v>4</v>
      </c>
      <c r="FK224" s="44">
        <v>41</v>
      </c>
      <c r="FL224" s="44">
        <f t="shared" si="1076"/>
        <v>4</v>
      </c>
      <c r="FM224" s="44">
        <v>4</v>
      </c>
      <c r="FN224" s="43"/>
      <c r="FO224" s="43">
        <f t="shared" si="1077"/>
        <v>935</v>
      </c>
      <c r="FP224" s="44">
        <f t="shared" si="1078"/>
        <v>3740</v>
      </c>
      <c r="FQ224" s="45">
        <f t="shared" si="1079"/>
        <v>0.19581151832460733</v>
      </c>
      <c r="FR224" s="35"/>
      <c r="FS224" s="27"/>
      <c r="FT224" s="51">
        <f t="shared" si="1080"/>
        <v>46025</v>
      </c>
      <c r="FU224" s="44">
        <v>648</v>
      </c>
      <c r="FV224" s="44">
        <f t="shared" si="1081"/>
        <v>130</v>
      </c>
      <c r="FW224" s="44">
        <v>21</v>
      </c>
      <c r="FX224" s="44">
        <f t="shared" si="1082"/>
        <v>8</v>
      </c>
      <c r="FY224" s="44">
        <v>11</v>
      </c>
      <c r="FZ224" s="44">
        <f t="shared" si="1083"/>
        <v>8</v>
      </c>
      <c r="GA224" s="44">
        <v>0</v>
      </c>
      <c r="GB224" s="43"/>
      <c r="GC224" s="43">
        <f t="shared" si="1084"/>
        <v>700</v>
      </c>
      <c r="GD224" s="44">
        <f t="shared" si="1085"/>
        <v>5600</v>
      </c>
      <c r="GE224" s="45">
        <f t="shared" si="1086"/>
        <v>0.43076923076923079</v>
      </c>
      <c r="GF224" s="35"/>
      <c r="GG224" s="65"/>
      <c r="GH224" s="51">
        <f t="shared" si="1087"/>
        <v>46025</v>
      </c>
      <c r="GI224" s="44">
        <v>2706</v>
      </c>
      <c r="GJ224" s="44">
        <f t="shared" si="1088"/>
        <v>171</v>
      </c>
      <c r="GK224" s="44">
        <v>340</v>
      </c>
      <c r="GL224" s="44">
        <f t="shared" si="1089"/>
        <v>13</v>
      </c>
      <c r="GM224" s="44">
        <v>40</v>
      </c>
      <c r="GN224" s="44">
        <f t="shared" si="1090"/>
        <v>12</v>
      </c>
      <c r="GO224" s="44">
        <v>0</v>
      </c>
      <c r="GP224" s="43"/>
      <c r="GQ224" s="43">
        <f t="shared" si="1091"/>
        <v>280</v>
      </c>
      <c r="GR224" s="44">
        <f t="shared" si="1092"/>
        <v>3360</v>
      </c>
      <c r="GS224" s="45">
        <f t="shared" si="1093"/>
        <v>0.19649122807017544</v>
      </c>
      <c r="GT224" s="35"/>
      <c r="GU224" s="27"/>
      <c r="GV224" s="51">
        <f t="shared" si="1094"/>
        <v>46025</v>
      </c>
      <c r="GW224" s="44">
        <v>2345</v>
      </c>
      <c r="GX224" s="44">
        <f t="shared" si="1095"/>
        <v>195</v>
      </c>
      <c r="GY224" s="44">
        <v>182</v>
      </c>
      <c r="GZ224" s="44">
        <f t="shared" si="1096"/>
        <v>19</v>
      </c>
      <c r="HA224" s="44">
        <v>340</v>
      </c>
      <c r="HB224" s="44">
        <f t="shared" si="1097"/>
        <v>40</v>
      </c>
      <c r="HC224" s="44">
        <v>0</v>
      </c>
      <c r="HD224" s="43"/>
      <c r="HE224" s="43">
        <f t="shared" si="1098"/>
        <v>200</v>
      </c>
      <c r="HF224" s="44">
        <f t="shared" si="1099"/>
        <v>8000</v>
      </c>
      <c r="HG224" s="45">
        <f t="shared" si="1100"/>
        <v>0.41025641025641024</v>
      </c>
      <c r="HH224" s="35"/>
      <c r="HI224" s="27"/>
      <c r="HJ224" s="51">
        <f t="shared" si="1101"/>
        <v>46025</v>
      </c>
      <c r="HK224" s="44">
        <v>499</v>
      </c>
      <c r="HL224" s="44">
        <f t="shared" si="1102"/>
        <v>81</v>
      </c>
      <c r="HM224" s="44">
        <v>48</v>
      </c>
      <c r="HN224" s="44">
        <f t="shared" si="1103"/>
        <v>1</v>
      </c>
      <c r="HO224" s="44">
        <v>45</v>
      </c>
      <c r="HP224" s="44">
        <f t="shared" si="1104"/>
        <v>6</v>
      </c>
      <c r="HQ224" s="44">
        <v>9</v>
      </c>
      <c r="HR224" s="43"/>
      <c r="HS224" s="43">
        <f t="shared" si="1105"/>
        <v>420</v>
      </c>
      <c r="HT224" s="44">
        <f t="shared" si="1106"/>
        <v>2520</v>
      </c>
      <c r="HU224" s="45">
        <f t="shared" si="1107"/>
        <v>0.31111111111111112</v>
      </c>
      <c r="HV224" s="35" t="s">
        <v>930</v>
      </c>
      <c r="HW224" s="61"/>
      <c r="HX224" s="46"/>
      <c r="HY224" s="43">
        <v>24722</v>
      </c>
      <c r="HZ224" s="44">
        <f t="shared" si="1170"/>
        <v>291</v>
      </c>
      <c r="IA224" s="43"/>
      <c r="IB224" s="44" t="str">
        <f t="shared" si="1171"/>
        <v/>
      </c>
      <c r="IC224" s="44">
        <v>7</v>
      </c>
      <c r="ID224" s="44">
        <f t="shared" si="1172"/>
        <v>1</v>
      </c>
      <c r="IE224" s="43"/>
      <c r="IF224" s="60" t="str">
        <f>IF(HY224="","",IF220)</f>
        <v>ルララ大</v>
      </c>
      <c r="IG224" s="67">
        <f>IF(HY223="","",IG220)</f>
        <v>1100</v>
      </c>
      <c r="IH224" s="43">
        <f t="shared" si="1173"/>
        <v>1100</v>
      </c>
      <c r="II224" s="45">
        <f>IF(ID224="","",IH224/(HZ224*100))</f>
        <v>3.7800687285223365E-2</v>
      </c>
      <c r="IJ224" s="35"/>
      <c r="IL224" s="46"/>
      <c r="IM224" s="43">
        <v>602</v>
      </c>
      <c r="IN224" s="44">
        <f t="shared" si="1174"/>
        <v>30</v>
      </c>
      <c r="IO224" s="43">
        <v>28</v>
      </c>
      <c r="IP224" s="44">
        <f t="shared" si="1175"/>
        <v>1</v>
      </c>
      <c r="IQ224" s="44">
        <v>12</v>
      </c>
      <c r="IR224" s="44">
        <f t="shared" si="1176"/>
        <v>1</v>
      </c>
      <c r="IS224" s="43"/>
      <c r="IT224" s="60" t="str">
        <f t="shared" si="1177"/>
        <v>サンリオ豹柄キーケース</v>
      </c>
      <c r="IU224" s="67">
        <f t="shared" si="1178"/>
        <v>996</v>
      </c>
      <c r="IV224" s="43">
        <f t="shared" si="1179"/>
        <v>996</v>
      </c>
      <c r="IW224" s="45">
        <f t="shared" si="1180"/>
        <v>0.33200000000000002</v>
      </c>
      <c r="IX224" s="35"/>
      <c r="IY224" s="33"/>
      <c r="IZ224" s="46"/>
      <c r="JA224" s="43">
        <v>5093</v>
      </c>
      <c r="JB224" s="44">
        <f t="shared" si="1181"/>
        <v>41</v>
      </c>
      <c r="JC224" s="43">
        <v>144</v>
      </c>
      <c r="JD224" s="44">
        <f t="shared" si="1182"/>
        <v>3</v>
      </c>
      <c r="JE224" s="44">
        <v>33</v>
      </c>
      <c r="JF224" s="44">
        <f t="shared" si="1183"/>
        <v>-1</v>
      </c>
      <c r="JG224" s="43">
        <v>0</v>
      </c>
      <c r="JH224" s="60" t="str">
        <f t="shared" si="1184"/>
        <v>サンリオリボンポーチ</v>
      </c>
      <c r="JI224" s="67">
        <f t="shared" si="1184"/>
        <v>500</v>
      </c>
      <c r="JJ224" s="43">
        <f t="shared" si="1185"/>
        <v>-500</v>
      </c>
      <c r="JK224" s="45">
        <f t="shared" si="1186"/>
        <v>-0.12195121951219512</v>
      </c>
      <c r="JL224" s="35"/>
      <c r="JM224" s="27"/>
      <c r="JN224" s="46"/>
      <c r="JO224" s="43">
        <v>5930</v>
      </c>
      <c r="JP224" s="69">
        <f t="shared" si="1187"/>
        <v>14</v>
      </c>
      <c r="JQ224" s="43">
        <v>137</v>
      </c>
      <c r="JR224" s="44">
        <f t="shared" si="1188"/>
        <v>0</v>
      </c>
      <c r="JS224" s="44">
        <v>19</v>
      </c>
      <c r="JT224" s="44">
        <f t="shared" si="1189"/>
        <v>0</v>
      </c>
      <c r="JU224" s="43">
        <v>0</v>
      </c>
      <c r="JV224" s="60" t="str">
        <f t="shared" si="1190"/>
        <v>ジャグラーイヤホン</v>
      </c>
      <c r="JW224" s="67">
        <f t="shared" si="1191"/>
        <v>1100</v>
      </c>
      <c r="JX224" s="43">
        <f t="shared" si="1192"/>
        <v>0</v>
      </c>
      <c r="JY224" s="45">
        <f t="shared" si="1193"/>
        <v>0</v>
      </c>
      <c r="JZ224" s="35" t="s">
        <v>884</v>
      </c>
      <c r="KA224" s="61"/>
      <c r="KB224" s="46"/>
      <c r="KC224" s="43">
        <v>4490</v>
      </c>
      <c r="KD224" s="44">
        <f t="shared" si="1194"/>
        <v>31</v>
      </c>
      <c r="KE224" s="43">
        <v>127</v>
      </c>
      <c r="KF224" s="44">
        <f t="shared" si="1195"/>
        <v>1</v>
      </c>
      <c r="KG224" s="44">
        <v>8</v>
      </c>
      <c r="KH224" s="44">
        <f t="shared" si="1196"/>
        <v>1</v>
      </c>
      <c r="KI224" s="43">
        <v>0</v>
      </c>
      <c r="KJ224" s="60" t="str">
        <f t="shared" si="1197"/>
        <v>サンリオケープポーチ</v>
      </c>
      <c r="KK224" s="67">
        <f t="shared" si="1198"/>
        <v>1100</v>
      </c>
      <c r="KL224" s="43">
        <f t="shared" si="1199"/>
        <v>1100</v>
      </c>
      <c r="KM224" s="45">
        <f t="shared" si="1200"/>
        <v>0.35483870967741937</v>
      </c>
      <c r="KN224" s="35"/>
      <c r="KO224" s="27"/>
      <c r="KP224" s="46"/>
      <c r="KQ224" s="43">
        <v>5827</v>
      </c>
      <c r="KR224" s="44">
        <f t="shared" si="1201"/>
        <v>33</v>
      </c>
      <c r="KS224" s="43">
        <v>124</v>
      </c>
      <c r="KT224" s="44">
        <f t="shared" si="1202"/>
        <v>3</v>
      </c>
      <c r="KU224" s="44">
        <v>8</v>
      </c>
      <c r="KV224" s="44">
        <f t="shared" si="1203"/>
        <v>3</v>
      </c>
      <c r="KW224" s="43">
        <v>0</v>
      </c>
      <c r="KX224" s="60" t="str">
        <f t="shared" si="1204"/>
        <v>モンチッチマスコット2</v>
      </c>
      <c r="KY224" s="67">
        <f t="shared" si="1205"/>
        <v>539</v>
      </c>
      <c r="KZ224" s="43">
        <f t="shared" si="1206"/>
        <v>1617</v>
      </c>
      <c r="LA224" s="45">
        <f t="shared" si="1207"/>
        <v>0.49</v>
      </c>
      <c r="LB224" s="35"/>
      <c r="LC224" s="27"/>
      <c r="LD224" s="74"/>
      <c r="LE224" s="75"/>
      <c r="LF224" s="75"/>
      <c r="LG224" s="75">
        <v>1166</v>
      </c>
      <c r="LH224" s="75">
        <v>0</v>
      </c>
      <c r="LI224" s="76">
        <v>2</v>
      </c>
      <c r="LJ224" s="75">
        <v>0</v>
      </c>
      <c r="LK224" s="75"/>
      <c r="LL224" s="77" t="str">
        <f>IF(LE222="","",LL221)</f>
        <v>バイキンティッシュカバー、アンパンぬいぐるみ</v>
      </c>
      <c r="LM224" s="78">
        <f>IF(LF222="","",LM221)</f>
        <v>1000</v>
      </c>
      <c r="LN224" s="75">
        <f t="shared" si="1136"/>
        <v>0</v>
      </c>
      <c r="LO224" s="79"/>
      <c r="LP224" s="35"/>
      <c r="LQ224" s="27"/>
      <c r="LR224" s="51">
        <f t="shared" si="1108"/>
        <v>46025</v>
      </c>
      <c r="LS224" s="44">
        <v>21935</v>
      </c>
      <c r="LT224" s="44">
        <f t="shared" si="1109"/>
        <v>161</v>
      </c>
      <c r="LU224" s="44">
        <v>1097</v>
      </c>
      <c r="LV224" s="44">
        <f t="shared" si="1110"/>
        <v>8</v>
      </c>
      <c r="LW224" s="44">
        <v>18</v>
      </c>
      <c r="LX224" s="44">
        <f t="shared" si="1111"/>
        <v>7</v>
      </c>
      <c r="LY224" s="44">
        <v>2</v>
      </c>
      <c r="LZ224" s="43"/>
      <c r="MA224" s="43">
        <f t="shared" si="1112"/>
        <v>1100</v>
      </c>
      <c r="MB224" s="44">
        <f t="shared" si="1113"/>
        <v>7700</v>
      </c>
      <c r="MC224" s="45">
        <f t="shared" si="1114"/>
        <v>0.47826086956521741</v>
      </c>
      <c r="MD224" s="35"/>
      <c r="ME224" s="27"/>
      <c r="MF224" s="51">
        <f t="shared" si="1115"/>
        <v>46025</v>
      </c>
      <c r="MG224" s="44">
        <v>8966</v>
      </c>
      <c r="MH224" s="44">
        <f t="shared" si="1116"/>
        <v>221</v>
      </c>
      <c r="MI224" s="44">
        <v>399</v>
      </c>
      <c r="MJ224" s="44">
        <f t="shared" si="1117"/>
        <v>2</v>
      </c>
      <c r="MK224" s="44">
        <v>42</v>
      </c>
      <c r="ML224" s="44">
        <f t="shared" si="1118"/>
        <v>3</v>
      </c>
      <c r="MM224" s="44">
        <v>6</v>
      </c>
      <c r="MN224" s="43"/>
      <c r="MO224" s="43">
        <f t="shared" si="1119"/>
        <v>1100</v>
      </c>
      <c r="MP224" s="44">
        <f t="shared" si="1120"/>
        <v>3300</v>
      </c>
      <c r="MQ224" s="45">
        <f t="shared" si="1121"/>
        <v>0.14932126696832579</v>
      </c>
      <c r="MR224" s="35"/>
      <c r="MS224" s="27"/>
      <c r="MT224" s="51">
        <f t="shared" si="1122"/>
        <v>46025</v>
      </c>
      <c r="MU224" s="44">
        <v>11464</v>
      </c>
      <c r="MV224" s="69">
        <f t="shared" si="1123"/>
        <v>14</v>
      </c>
      <c r="MW224" s="44">
        <v>437</v>
      </c>
      <c r="MX224" s="44">
        <f t="shared" si="1124"/>
        <v>1</v>
      </c>
      <c r="MY224" s="44">
        <v>19</v>
      </c>
      <c r="MZ224" s="44">
        <f t="shared" si="1125"/>
        <v>1</v>
      </c>
      <c r="NA224" s="44">
        <v>4</v>
      </c>
      <c r="NB224" s="43"/>
      <c r="NC224" s="43">
        <f t="shared" si="1126"/>
        <v>715</v>
      </c>
      <c r="ND224" s="44">
        <f t="shared" si="1127"/>
        <v>715</v>
      </c>
      <c r="NE224" s="45">
        <f t="shared" si="1128"/>
        <v>0.51071428571428568</v>
      </c>
      <c r="NF224" s="35"/>
      <c r="NG224" s="27"/>
      <c r="NH224" s="51">
        <f t="shared" si="1129"/>
        <v>46025</v>
      </c>
      <c r="NI224" s="44">
        <v>12362</v>
      </c>
      <c r="NJ224" s="44">
        <f t="shared" si="1130"/>
        <v>148</v>
      </c>
      <c r="NK224" s="44">
        <v>224</v>
      </c>
      <c r="NL224" s="44">
        <f t="shared" si="1131"/>
        <v>0</v>
      </c>
      <c r="NM224" s="44">
        <v>42</v>
      </c>
      <c r="NN224" s="44">
        <f t="shared" si="1132"/>
        <v>0</v>
      </c>
      <c r="NO224" s="44">
        <v>0</v>
      </c>
      <c r="NP224" s="43"/>
      <c r="NQ224" s="43">
        <f t="shared" si="1133"/>
        <v>1100</v>
      </c>
      <c r="NR224" s="44">
        <f t="shared" si="1134"/>
        <v>0</v>
      </c>
      <c r="NS224" s="45">
        <f t="shared" si="1135"/>
        <v>0</v>
      </c>
      <c r="NT224" s="35"/>
    </row>
    <row r="225" spans="1:384" ht="15" customHeight="1" thickTop="1" x14ac:dyDescent="0.2">
      <c r="A225" s="38">
        <v>46026</v>
      </c>
      <c r="B225" s="39">
        <f>IF(A225="","",SUM(J225,LF237,AL225,ET225,AZ225,EF225,LT225,NJ225,MV225,MH225,X225,GJ225,GX225,HL225,FH225,FV225)+SUM(HZ243:HZ244)+SUM(IN243:IN246)+SUM(DR243:DR246)+SUM(CP243:CP246)+SUM(CB243:CB246)+SUM(BN243:BN246)+SUM(DD243:DD246)+SUM(JB243:JB246)+SUM(JP243:JP246)+SUM(KD243:KD246)+SUM(KR243:KR246))</f>
        <v>2086</v>
      </c>
      <c r="C225" s="40">
        <f>IF(A225="","",SUM(J225,X225,AL225,AZ225)+SUM(BN243:BN246)+SUM(CB243:CB246)+SUM(CP243:CP246))</f>
        <v>830</v>
      </c>
      <c r="D225" s="40">
        <f>IF(A225="","",SUM(EF225,ET225)+SUM(DD243:DD246)+SUM(DR243:DR246))</f>
        <v>233</v>
      </c>
      <c r="E225" s="41">
        <f>IF(A225="","",SUM(NJ225,MV225,MH225,LT225,LF237)+SUM(JB243:JB246)+SUM(JP243:JP246)+SUM(KD243:KD246)+SUM(KR243:KR246))</f>
        <v>608</v>
      </c>
      <c r="F225" s="41">
        <f>IF(B225="","",SUM(GJ225,GX225,HL225)+SUM(IN243:IN246)+SUM(HZ243:HZ244))</f>
        <v>333</v>
      </c>
      <c r="G225" s="40">
        <f t="shared" si="1031"/>
        <v>82</v>
      </c>
      <c r="H225" s="42"/>
      <c r="I225" s="44">
        <v>5195</v>
      </c>
      <c r="J225" s="44">
        <f t="shared" si="1032"/>
        <v>50</v>
      </c>
      <c r="K225" s="44">
        <v>167</v>
      </c>
      <c r="L225" s="44">
        <f t="shared" si="1033"/>
        <v>3</v>
      </c>
      <c r="M225" s="44">
        <v>40</v>
      </c>
      <c r="N225" s="44">
        <f t="shared" si="1034"/>
        <v>3</v>
      </c>
      <c r="O225" s="44"/>
      <c r="P225" s="43"/>
      <c r="Q225" s="43">
        <f t="shared" si="1035"/>
        <v>855</v>
      </c>
      <c r="R225" s="44">
        <f t="shared" si="1036"/>
        <v>2565</v>
      </c>
      <c r="S225" s="45">
        <f t="shared" si="1037"/>
        <v>0.51300000000000001</v>
      </c>
      <c r="T225" s="35"/>
      <c r="U225" s="27"/>
      <c r="V225" s="51">
        <f t="shared" si="1038"/>
        <v>46026</v>
      </c>
      <c r="W225" s="44">
        <v>14260</v>
      </c>
      <c r="X225" s="44">
        <f t="shared" si="1039"/>
        <v>155</v>
      </c>
      <c r="Y225" s="44">
        <v>541</v>
      </c>
      <c r="Z225" s="44">
        <f t="shared" si="1040"/>
        <v>5</v>
      </c>
      <c r="AA225" s="44">
        <v>10</v>
      </c>
      <c r="AB225" s="44">
        <f t="shared" si="1041"/>
        <v>6</v>
      </c>
      <c r="AC225" s="44">
        <v>3</v>
      </c>
      <c r="AD225" s="43"/>
      <c r="AE225" s="43">
        <f t="shared" si="1042"/>
        <v>1026</v>
      </c>
      <c r="AF225" s="44">
        <f t="shared" si="1043"/>
        <v>6156</v>
      </c>
      <c r="AG225" s="45">
        <f t="shared" si="1044"/>
        <v>0.39716129032258063</v>
      </c>
      <c r="AH225" s="35"/>
      <c r="AI225" s="27"/>
      <c r="AJ225" s="51">
        <f t="shared" si="1045"/>
        <v>46026</v>
      </c>
      <c r="AK225" s="44">
        <v>17870</v>
      </c>
      <c r="AL225" s="44">
        <f t="shared" si="1046"/>
        <v>114</v>
      </c>
      <c r="AM225" s="44">
        <v>370</v>
      </c>
      <c r="AN225" s="44">
        <f t="shared" si="1047"/>
        <v>0</v>
      </c>
      <c r="AO225" s="44">
        <v>21</v>
      </c>
      <c r="AP225" s="44">
        <f t="shared" si="1048"/>
        <v>0</v>
      </c>
      <c r="AQ225" s="44">
        <v>6</v>
      </c>
      <c r="AR225" s="43"/>
      <c r="AS225" s="43">
        <f t="shared" si="1049"/>
        <v>880</v>
      </c>
      <c r="AT225" s="44">
        <f t="shared" si="1050"/>
        <v>0</v>
      </c>
      <c r="AU225" s="45">
        <f t="shared" si="1051"/>
        <v>0</v>
      </c>
      <c r="AV225" s="35"/>
      <c r="AW225" s="27"/>
      <c r="AX225" s="51">
        <f t="shared" si="1052"/>
        <v>46026</v>
      </c>
      <c r="AY225" s="44">
        <v>20121</v>
      </c>
      <c r="AZ225" s="44">
        <f t="shared" si="1053"/>
        <v>139</v>
      </c>
      <c r="BA225" s="44">
        <v>570</v>
      </c>
      <c r="BB225" s="44">
        <f t="shared" si="1054"/>
        <v>3</v>
      </c>
      <c r="BC225" s="44">
        <v>0</v>
      </c>
      <c r="BD225" s="44">
        <f t="shared" si="1055"/>
        <v>3</v>
      </c>
      <c r="BE225" s="44">
        <v>4</v>
      </c>
      <c r="BF225" s="43"/>
      <c r="BG225" s="43">
        <f t="shared" si="1056"/>
        <v>1500</v>
      </c>
      <c r="BH225" s="44">
        <f t="shared" si="1057"/>
        <v>4500</v>
      </c>
      <c r="BI225" s="45">
        <f t="shared" si="1058"/>
        <v>0.32374100719424459</v>
      </c>
      <c r="BJ225" s="35" t="s">
        <v>936</v>
      </c>
      <c r="BK225" s="50"/>
      <c r="BL225" s="46"/>
      <c r="BM225" s="44">
        <v>12678</v>
      </c>
      <c r="BN225" s="44">
        <f t="shared" si="1137"/>
        <v>51</v>
      </c>
      <c r="BO225" s="44">
        <v>636</v>
      </c>
      <c r="BP225" s="44">
        <f t="shared" si="1138"/>
        <v>2</v>
      </c>
      <c r="BQ225" s="44">
        <v>7</v>
      </c>
      <c r="BR225" s="44">
        <f t="shared" si="1139"/>
        <v>2</v>
      </c>
      <c r="BS225" s="25">
        <v>3</v>
      </c>
      <c r="BT225" s="60" t="str">
        <f t="shared" si="1140"/>
        <v>サンリオ豹柄キーケース</v>
      </c>
      <c r="BU225" s="67">
        <f t="shared" si="1141"/>
        <v>0</v>
      </c>
      <c r="BV225" s="44">
        <f t="shared" si="1142"/>
        <v>0</v>
      </c>
      <c r="BW225" s="45">
        <f t="shared" si="1143"/>
        <v>0</v>
      </c>
      <c r="BX225" s="35"/>
      <c r="BY225" s="27"/>
      <c r="BZ225" s="46"/>
      <c r="CA225" s="44">
        <v>2184</v>
      </c>
      <c r="CB225" s="44">
        <f t="shared" si="1144"/>
        <v>91</v>
      </c>
      <c r="CC225" s="44">
        <v>105</v>
      </c>
      <c r="CD225" s="44">
        <f t="shared" si="1145"/>
        <v>0</v>
      </c>
      <c r="CE225" s="44">
        <v>36</v>
      </c>
      <c r="CF225" s="44">
        <f t="shared" si="1146"/>
        <v>0</v>
      </c>
      <c r="CG225" s="25">
        <v>0</v>
      </c>
      <c r="CH225" s="60" t="str">
        <f t="shared" si="1147"/>
        <v>ゲームアーク</v>
      </c>
      <c r="CI225" s="67">
        <f t="shared" si="1148"/>
        <v>500</v>
      </c>
      <c r="CJ225" s="44">
        <f t="shared" si="1149"/>
        <v>0</v>
      </c>
      <c r="CK225" s="45">
        <f t="shared" si="1150"/>
        <v>0</v>
      </c>
      <c r="CL225" s="35"/>
      <c r="CM225" s="27"/>
      <c r="CN225" s="46"/>
      <c r="CO225" s="44">
        <v>2893</v>
      </c>
      <c r="CP225" s="44">
        <f t="shared" si="1151"/>
        <v>47</v>
      </c>
      <c r="CQ225" s="44">
        <v>52</v>
      </c>
      <c r="CR225" s="44">
        <f t="shared" si="1152"/>
        <v>3</v>
      </c>
      <c r="CS225" s="44">
        <v>19</v>
      </c>
      <c r="CT225" s="44">
        <f t="shared" si="1153"/>
        <v>5</v>
      </c>
      <c r="CU225" s="25"/>
      <c r="CV225" s="60" t="str">
        <f t="shared" si="1154"/>
        <v>ラブブキーホルダー</v>
      </c>
      <c r="CW225" s="67">
        <f t="shared" si="1155"/>
        <v>0</v>
      </c>
      <c r="CX225" s="44">
        <f t="shared" si="1156"/>
        <v>0</v>
      </c>
      <c r="CY225" s="45">
        <f t="shared" si="1157"/>
        <v>0</v>
      </c>
      <c r="CZ225" s="35"/>
      <c r="DA225" s="58"/>
      <c r="DB225" s="46"/>
      <c r="DC225" s="44">
        <v>8911</v>
      </c>
      <c r="DD225" s="44">
        <f t="shared" si="1158"/>
        <v>37</v>
      </c>
      <c r="DE225" s="44">
        <v>440</v>
      </c>
      <c r="DF225" s="44">
        <f t="shared" si="1159"/>
        <v>1</v>
      </c>
      <c r="DG225" s="44">
        <v>29</v>
      </c>
      <c r="DH225" s="44">
        <f t="shared" si="1160"/>
        <v>-2</v>
      </c>
      <c r="DI225" s="25"/>
      <c r="DJ225" s="60" t="str">
        <f t="shared" ref="DJ225:DJ244" si="1208">IF(DC225="","",DJ221)</f>
        <v>ラブブマスコット</v>
      </c>
      <c r="DK225" s="67">
        <f t="shared" ref="DK225:DK244" si="1209">IF(DD225="","",DK221)</f>
        <v>250</v>
      </c>
      <c r="DL225" s="44">
        <f t="shared" si="1161"/>
        <v>-500</v>
      </c>
      <c r="DM225" s="45">
        <f t="shared" si="1162"/>
        <v>-0.13513513513513514</v>
      </c>
      <c r="DN225" s="35"/>
      <c r="DO225" s="27"/>
      <c r="DP225" s="46"/>
      <c r="DQ225" s="44">
        <v>3433</v>
      </c>
      <c r="DR225" s="44">
        <f t="shared" si="1163"/>
        <v>60</v>
      </c>
      <c r="DS225" s="44">
        <v>116</v>
      </c>
      <c r="DT225" s="44">
        <f t="shared" si="1164"/>
        <v>2</v>
      </c>
      <c r="DU225" s="44">
        <v>28</v>
      </c>
      <c r="DV225" s="44">
        <f t="shared" si="1165"/>
        <v>2</v>
      </c>
      <c r="DW225" s="25">
        <v>0</v>
      </c>
      <c r="DX225" s="60" t="str">
        <f t="shared" si="1166"/>
        <v>ラブブキーホルダー</v>
      </c>
      <c r="DY225" s="67">
        <f t="shared" si="1167"/>
        <v>200</v>
      </c>
      <c r="DZ225" s="44">
        <f t="shared" si="1168"/>
        <v>400</v>
      </c>
      <c r="EA225" s="45">
        <f t="shared" si="1169"/>
        <v>6.6666666666666666E-2</v>
      </c>
      <c r="EB225" s="35"/>
      <c r="EC225" s="27"/>
      <c r="ED225" s="51">
        <f t="shared" si="1059"/>
        <v>46026</v>
      </c>
      <c r="EE225" s="44">
        <v>30531</v>
      </c>
      <c r="EF225" s="44">
        <f t="shared" si="1060"/>
        <v>14</v>
      </c>
      <c r="EG225" s="44">
        <v>1538</v>
      </c>
      <c r="EH225" s="44">
        <f t="shared" si="1061"/>
        <v>0</v>
      </c>
      <c r="EI225" s="44">
        <v>13</v>
      </c>
      <c r="EJ225" s="44">
        <f t="shared" si="1062"/>
        <v>0</v>
      </c>
      <c r="EK225" s="44">
        <v>0</v>
      </c>
      <c r="EL225" s="43"/>
      <c r="EM225" s="43">
        <f t="shared" si="1063"/>
        <v>715</v>
      </c>
      <c r="EN225" s="44">
        <f t="shared" si="1064"/>
        <v>0</v>
      </c>
      <c r="EO225" s="45">
        <f t="shared" si="1065"/>
        <v>0</v>
      </c>
      <c r="EP225" s="35"/>
      <c r="EQ225" s="27"/>
      <c r="ER225" s="51">
        <f t="shared" si="1066"/>
        <v>46026</v>
      </c>
      <c r="ES225" s="44">
        <v>9535</v>
      </c>
      <c r="ET225" s="44">
        <f t="shared" si="1067"/>
        <v>68</v>
      </c>
      <c r="EU225" s="44">
        <v>271</v>
      </c>
      <c r="EV225" s="44">
        <f t="shared" si="1068"/>
        <v>3</v>
      </c>
      <c r="EW225" s="44">
        <v>39</v>
      </c>
      <c r="EX225" s="44">
        <f t="shared" si="1069"/>
        <v>3</v>
      </c>
      <c r="EY225" s="44">
        <v>0</v>
      </c>
      <c r="EZ225" s="43"/>
      <c r="FA225" s="43">
        <f t="shared" si="1070"/>
        <v>726</v>
      </c>
      <c r="FB225" s="44">
        <f t="shared" si="1071"/>
        <v>2178</v>
      </c>
      <c r="FC225" s="45">
        <f t="shared" si="1072"/>
        <v>0.32029411764705884</v>
      </c>
      <c r="FD225" s="35"/>
      <c r="FE225" s="27"/>
      <c r="FF225" s="51">
        <f t="shared" si="1073"/>
        <v>46026</v>
      </c>
      <c r="FG225" s="44">
        <v>1569</v>
      </c>
      <c r="FH225" s="44">
        <f t="shared" si="1074"/>
        <v>48</v>
      </c>
      <c r="FI225" s="44">
        <v>37</v>
      </c>
      <c r="FJ225" s="44">
        <f t="shared" si="1075"/>
        <v>1</v>
      </c>
      <c r="FK225" s="44">
        <v>44</v>
      </c>
      <c r="FL225" s="44">
        <f t="shared" si="1076"/>
        <v>1</v>
      </c>
      <c r="FM225" s="44">
        <v>0</v>
      </c>
      <c r="FN225" s="43"/>
      <c r="FO225" s="43">
        <f t="shared" si="1077"/>
        <v>935</v>
      </c>
      <c r="FP225" s="44">
        <f t="shared" si="1078"/>
        <v>935</v>
      </c>
      <c r="FQ225" s="45">
        <f t="shared" si="1079"/>
        <v>0.19479166666666667</v>
      </c>
      <c r="FR225" s="35"/>
      <c r="FS225" s="27"/>
      <c r="FT225" s="51">
        <f t="shared" si="1080"/>
        <v>46026</v>
      </c>
      <c r="FU225" s="44">
        <v>682</v>
      </c>
      <c r="FV225" s="44">
        <f t="shared" si="1081"/>
        <v>34</v>
      </c>
      <c r="FW225" s="44">
        <v>21</v>
      </c>
      <c r="FX225" s="44">
        <f t="shared" si="1082"/>
        <v>0</v>
      </c>
      <c r="FY225" s="44">
        <v>11</v>
      </c>
      <c r="FZ225" s="44">
        <f t="shared" si="1083"/>
        <v>0</v>
      </c>
      <c r="GA225" s="44">
        <v>0</v>
      </c>
      <c r="GB225" s="43"/>
      <c r="GC225" s="43">
        <f t="shared" si="1084"/>
        <v>700</v>
      </c>
      <c r="GD225" s="44">
        <f t="shared" si="1085"/>
        <v>0</v>
      </c>
      <c r="GE225" s="45">
        <f t="shared" si="1086"/>
        <v>0</v>
      </c>
      <c r="GF225" s="35"/>
      <c r="GG225" s="65"/>
      <c r="GH225" s="51">
        <f t="shared" si="1087"/>
        <v>46026</v>
      </c>
      <c r="GI225" s="44">
        <v>2734</v>
      </c>
      <c r="GJ225" s="44">
        <f t="shared" si="1088"/>
        <v>28</v>
      </c>
      <c r="GK225" s="44">
        <v>342</v>
      </c>
      <c r="GL225" s="44">
        <f t="shared" si="1089"/>
        <v>2</v>
      </c>
      <c r="GM225" s="44">
        <v>38</v>
      </c>
      <c r="GN225" s="44">
        <f t="shared" si="1090"/>
        <v>2</v>
      </c>
      <c r="GO225" s="44">
        <v>20</v>
      </c>
      <c r="GP225" s="43"/>
      <c r="GQ225" s="43">
        <f t="shared" si="1091"/>
        <v>280</v>
      </c>
      <c r="GR225" s="44">
        <f t="shared" si="1092"/>
        <v>560</v>
      </c>
      <c r="GS225" s="45">
        <f t="shared" si="1093"/>
        <v>0.2</v>
      </c>
      <c r="GT225" s="35"/>
      <c r="GU225" s="27"/>
      <c r="GV225" s="51">
        <f t="shared" si="1094"/>
        <v>46026</v>
      </c>
      <c r="GW225" s="44">
        <v>2362</v>
      </c>
      <c r="GX225" s="44">
        <f t="shared" si="1095"/>
        <v>17</v>
      </c>
      <c r="GY225" s="44">
        <v>183</v>
      </c>
      <c r="GZ225" s="44">
        <f t="shared" si="1096"/>
        <v>1</v>
      </c>
      <c r="HA225" s="44">
        <v>335</v>
      </c>
      <c r="HB225" s="44">
        <f t="shared" si="1097"/>
        <v>5</v>
      </c>
      <c r="HC225" s="44">
        <v>0</v>
      </c>
      <c r="HD225" s="43"/>
      <c r="HE225" s="43">
        <f t="shared" si="1098"/>
        <v>200</v>
      </c>
      <c r="HF225" s="44">
        <f t="shared" si="1099"/>
        <v>1000</v>
      </c>
      <c r="HG225" s="45">
        <f t="shared" si="1100"/>
        <v>0.58823529411764708</v>
      </c>
      <c r="HH225" s="35"/>
      <c r="HI225" s="27"/>
      <c r="HJ225" s="51">
        <f t="shared" si="1101"/>
        <v>46026</v>
      </c>
      <c r="HK225" s="44">
        <v>506</v>
      </c>
      <c r="HL225" s="44">
        <f t="shared" si="1102"/>
        <v>7</v>
      </c>
      <c r="HM225" s="44">
        <v>48</v>
      </c>
      <c r="HN225" s="44">
        <f t="shared" si="1103"/>
        <v>0</v>
      </c>
      <c r="HO225" s="44">
        <v>54</v>
      </c>
      <c r="HP225" s="44">
        <f t="shared" si="1104"/>
        <v>0</v>
      </c>
      <c r="HQ225" s="44">
        <v>0</v>
      </c>
      <c r="HR225" s="43"/>
      <c r="HS225" s="43">
        <f t="shared" si="1105"/>
        <v>420</v>
      </c>
      <c r="HT225" s="44">
        <f t="shared" si="1106"/>
        <v>0</v>
      </c>
      <c r="HU225" s="45">
        <f t="shared" si="1107"/>
        <v>0</v>
      </c>
      <c r="HV225" s="35" t="s">
        <v>331</v>
      </c>
      <c r="HW225" s="61"/>
      <c r="HX225" s="46"/>
      <c r="HY225" s="44"/>
      <c r="HZ225" s="44" t="str">
        <f t="shared" si="1170"/>
        <v/>
      </c>
      <c r="IA225" s="44"/>
      <c r="IB225" s="44" t="str">
        <f t="shared" si="1171"/>
        <v/>
      </c>
      <c r="IC225" s="44">
        <v>12</v>
      </c>
      <c r="ID225" s="44">
        <f t="shared" si="1172"/>
        <v>0</v>
      </c>
      <c r="IE225" s="25"/>
      <c r="IF225" s="60" t="str">
        <f>IF(HY223="","",IF221)</f>
        <v>アンパンおべんとパズル</v>
      </c>
      <c r="IG225" s="67">
        <f>IF(HY223="","",IG221)</f>
        <v>1100</v>
      </c>
      <c r="IH225" s="44">
        <f t="shared" si="1173"/>
        <v>0</v>
      </c>
      <c r="II225" s="45">
        <f>IF(ID225="","",IH225/(HZ224*100))</f>
        <v>0</v>
      </c>
      <c r="IJ225" s="35"/>
      <c r="IL225" s="46"/>
      <c r="IM225" s="44">
        <v>1397</v>
      </c>
      <c r="IN225" s="44">
        <f t="shared" si="1174"/>
        <v>40</v>
      </c>
      <c r="IO225" s="44">
        <v>32</v>
      </c>
      <c r="IP225" s="44">
        <f t="shared" si="1175"/>
        <v>8</v>
      </c>
      <c r="IQ225" s="44">
        <v>35</v>
      </c>
      <c r="IR225" s="44">
        <f t="shared" si="1176"/>
        <v>8</v>
      </c>
      <c r="IS225" s="25"/>
      <c r="IT225" s="60" t="str">
        <f t="shared" si="1177"/>
        <v>ゲームアーク</v>
      </c>
      <c r="IU225" s="67">
        <f t="shared" si="1178"/>
        <v>600</v>
      </c>
      <c r="IV225" s="44">
        <f t="shared" si="1179"/>
        <v>4800</v>
      </c>
      <c r="IW225" s="45">
        <f t="shared" si="1180"/>
        <v>1.2</v>
      </c>
      <c r="IX225" s="35"/>
      <c r="IY225" s="33"/>
      <c r="IZ225" s="46"/>
      <c r="JA225" s="44">
        <v>6521</v>
      </c>
      <c r="JB225" s="44">
        <f t="shared" si="1181"/>
        <v>65</v>
      </c>
      <c r="JC225" s="44">
        <v>147</v>
      </c>
      <c r="JD225" s="44">
        <f t="shared" si="1182"/>
        <v>4</v>
      </c>
      <c r="JE225" s="44">
        <v>21</v>
      </c>
      <c r="JF225" s="44">
        <f t="shared" si="1183"/>
        <v>3</v>
      </c>
      <c r="JG225" s="25">
        <v>0</v>
      </c>
      <c r="JH225" s="60" t="str">
        <f t="shared" si="1184"/>
        <v>ラブブマスコット</v>
      </c>
      <c r="JI225" s="67">
        <f t="shared" si="1184"/>
        <v>250</v>
      </c>
      <c r="JJ225" s="44">
        <f t="shared" si="1185"/>
        <v>750</v>
      </c>
      <c r="JK225" s="45">
        <f t="shared" si="1186"/>
        <v>0.11538461538461539</v>
      </c>
      <c r="JL225" s="35"/>
      <c r="JM225" s="27"/>
      <c r="JN225" s="46"/>
      <c r="JO225" s="44">
        <v>4536</v>
      </c>
      <c r="JP225" s="44">
        <f t="shared" si="1187"/>
        <v>49</v>
      </c>
      <c r="JQ225" s="44">
        <v>287</v>
      </c>
      <c r="JR225" s="44">
        <f t="shared" si="1188"/>
        <v>4</v>
      </c>
      <c r="JS225" s="44">
        <v>55</v>
      </c>
      <c r="JT225" s="44">
        <f t="shared" si="1189"/>
        <v>11</v>
      </c>
      <c r="JU225" s="25">
        <v>30</v>
      </c>
      <c r="JV225" s="60" t="str">
        <f t="shared" si="1190"/>
        <v>アングリーキーホルダー</v>
      </c>
      <c r="JW225" s="67">
        <f t="shared" si="1191"/>
        <v>200</v>
      </c>
      <c r="JX225" s="44">
        <f t="shared" si="1192"/>
        <v>2200</v>
      </c>
      <c r="JY225" s="45">
        <f t="shared" si="1193"/>
        <v>0.44897959183673469</v>
      </c>
      <c r="JZ225" s="35"/>
      <c r="KA225" s="61"/>
      <c r="KB225" s="46"/>
      <c r="KC225" s="44">
        <v>7862</v>
      </c>
      <c r="KD225" s="44">
        <f t="shared" si="1194"/>
        <v>73</v>
      </c>
      <c r="KE225" s="44">
        <v>459</v>
      </c>
      <c r="KF225" s="44">
        <f t="shared" si="1195"/>
        <v>5</v>
      </c>
      <c r="KG225" s="44">
        <v>70</v>
      </c>
      <c r="KH225" s="44">
        <f t="shared" si="1196"/>
        <v>6</v>
      </c>
      <c r="KI225" s="25">
        <v>0</v>
      </c>
      <c r="KJ225" s="60" t="str">
        <f t="shared" si="1197"/>
        <v>AIモンスターラバー</v>
      </c>
      <c r="KK225" s="67">
        <f t="shared" si="1198"/>
        <v>250</v>
      </c>
      <c r="KL225" s="44">
        <f t="shared" si="1199"/>
        <v>1500</v>
      </c>
      <c r="KM225" s="45">
        <f t="shared" si="1200"/>
        <v>0.20547945205479451</v>
      </c>
      <c r="KN225" s="35"/>
      <c r="KO225" s="27"/>
      <c r="KP225" s="46"/>
      <c r="KQ225" s="44">
        <v>6257</v>
      </c>
      <c r="KR225" s="44">
        <f t="shared" si="1201"/>
        <v>31</v>
      </c>
      <c r="KS225" s="44">
        <v>295</v>
      </c>
      <c r="KT225" s="44">
        <f t="shared" si="1202"/>
        <v>2</v>
      </c>
      <c r="KU225" s="44">
        <v>8</v>
      </c>
      <c r="KV225" s="44">
        <f t="shared" si="1203"/>
        <v>2</v>
      </c>
      <c r="KW225" s="25">
        <v>4</v>
      </c>
      <c r="KX225" s="60" t="str">
        <f t="shared" si="1204"/>
        <v>サンリオホワイトマスコット</v>
      </c>
      <c r="KY225" s="67">
        <f t="shared" si="1205"/>
        <v>660</v>
      </c>
      <c r="KZ225" s="44">
        <f t="shared" si="1206"/>
        <v>1320</v>
      </c>
      <c r="LA225" s="45">
        <f t="shared" si="1207"/>
        <v>0.4258064516129032</v>
      </c>
      <c r="LB225" s="35"/>
      <c r="LC225" s="27"/>
      <c r="LD225" s="51">
        <f>IF(A221="","",A221)</f>
        <v>46017</v>
      </c>
      <c r="LE225" s="43">
        <v>69863</v>
      </c>
      <c r="LF225" s="93">
        <f>IF(LE225="","",LE225-LE222)</f>
        <v>126</v>
      </c>
      <c r="LG225" s="43">
        <v>445</v>
      </c>
      <c r="LH225" s="43">
        <f t="shared" ref="LH225:LH260" si="1210">IF(LG225="","",LG225-LG222)</f>
        <v>0</v>
      </c>
      <c r="LI225" s="43">
        <v>2</v>
      </c>
      <c r="LJ225" s="87">
        <f t="shared" ref="LJ225:LJ260" si="1211">IF(LI225="","",LI222+LK222-LI225)</f>
        <v>0</v>
      </c>
      <c r="LK225" s="43"/>
      <c r="LL225" s="64" t="str">
        <f>IF(LE225="","",LL222)</f>
        <v>スヌーピーぬいぐるみ、コキンちゃん</v>
      </c>
      <c r="LM225" s="47">
        <f>IF(LF225="","",LM222)</f>
        <v>1000</v>
      </c>
      <c r="LN225" s="87">
        <f t="shared" si="1136"/>
        <v>0</v>
      </c>
      <c r="LO225" s="54"/>
      <c r="LP225" s="35"/>
      <c r="LQ225" s="27"/>
      <c r="LR225" s="51">
        <f t="shared" si="1108"/>
        <v>46026</v>
      </c>
      <c r="LS225" s="44">
        <v>22005</v>
      </c>
      <c r="LT225" s="44">
        <f t="shared" si="1109"/>
        <v>70</v>
      </c>
      <c r="LU225" s="44">
        <v>1098</v>
      </c>
      <c r="LV225" s="44">
        <f t="shared" si="1110"/>
        <v>1</v>
      </c>
      <c r="LW225" s="44">
        <v>19</v>
      </c>
      <c r="LX225" s="44">
        <f t="shared" si="1111"/>
        <v>1</v>
      </c>
      <c r="LY225" s="44">
        <v>0</v>
      </c>
      <c r="LZ225" s="43"/>
      <c r="MA225" s="43">
        <f t="shared" si="1112"/>
        <v>1100</v>
      </c>
      <c r="MB225" s="44">
        <f t="shared" si="1113"/>
        <v>1100</v>
      </c>
      <c r="MC225" s="45">
        <f t="shared" si="1114"/>
        <v>0.15714285714285714</v>
      </c>
      <c r="MD225" s="35"/>
      <c r="ME225" s="27"/>
      <c r="MF225" s="51">
        <f t="shared" si="1115"/>
        <v>46026</v>
      </c>
      <c r="MG225" s="44">
        <v>9010</v>
      </c>
      <c r="MH225" s="44">
        <f t="shared" si="1116"/>
        <v>44</v>
      </c>
      <c r="MI225" s="44">
        <v>400</v>
      </c>
      <c r="MJ225" s="44">
        <f t="shared" si="1117"/>
        <v>1</v>
      </c>
      <c r="MK225" s="44">
        <v>47</v>
      </c>
      <c r="ML225" s="44">
        <f t="shared" si="1118"/>
        <v>1</v>
      </c>
      <c r="MM225" s="44">
        <v>0</v>
      </c>
      <c r="MN225" s="43"/>
      <c r="MO225" s="43">
        <f t="shared" si="1119"/>
        <v>1100</v>
      </c>
      <c r="MP225" s="44">
        <f t="shared" si="1120"/>
        <v>1100</v>
      </c>
      <c r="MQ225" s="45">
        <f t="shared" si="1121"/>
        <v>0.25</v>
      </c>
      <c r="MR225" s="35"/>
      <c r="MS225" s="27"/>
      <c r="MT225" s="51">
        <f t="shared" si="1122"/>
        <v>46026</v>
      </c>
      <c r="MU225" s="44">
        <v>11470</v>
      </c>
      <c r="MV225" s="69">
        <f t="shared" si="1123"/>
        <v>6</v>
      </c>
      <c r="MW225" s="44">
        <v>437</v>
      </c>
      <c r="MX225" s="44">
        <f t="shared" si="1124"/>
        <v>0</v>
      </c>
      <c r="MY225" s="44">
        <v>23</v>
      </c>
      <c r="MZ225" s="44">
        <f t="shared" si="1125"/>
        <v>0</v>
      </c>
      <c r="NA225" s="44">
        <v>6</v>
      </c>
      <c r="NB225" s="43"/>
      <c r="NC225" s="43">
        <f t="shared" si="1126"/>
        <v>715</v>
      </c>
      <c r="ND225" s="44">
        <f t="shared" si="1127"/>
        <v>0</v>
      </c>
      <c r="NE225" s="45">
        <f t="shared" si="1128"/>
        <v>0</v>
      </c>
      <c r="NF225" s="35"/>
      <c r="NG225" s="27"/>
      <c r="NH225" s="51">
        <f t="shared" si="1129"/>
        <v>46026</v>
      </c>
      <c r="NI225" s="44">
        <v>12422</v>
      </c>
      <c r="NJ225" s="44">
        <f t="shared" si="1130"/>
        <v>60</v>
      </c>
      <c r="NK225" s="44">
        <v>225</v>
      </c>
      <c r="NL225" s="44">
        <f t="shared" si="1131"/>
        <v>1</v>
      </c>
      <c r="NM225" s="44">
        <v>41</v>
      </c>
      <c r="NN225" s="44">
        <f t="shared" si="1132"/>
        <v>1</v>
      </c>
      <c r="NO225" s="44">
        <v>0</v>
      </c>
      <c r="NP225" s="43"/>
      <c r="NQ225" s="43">
        <f t="shared" si="1133"/>
        <v>1100</v>
      </c>
      <c r="NR225" s="44">
        <f t="shared" si="1134"/>
        <v>1100</v>
      </c>
      <c r="NS225" s="45">
        <f t="shared" si="1135"/>
        <v>0.18333333333333332</v>
      </c>
      <c r="NT225" s="35"/>
    </row>
    <row r="226" spans="1:384" ht="15" customHeight="1" thickBot="1" x14ac:dyDescent="0.25">
      <c r="A226" s="94">
        <v>46027</v>
      </c>
      <c r="B226" s="39">
        <f>IF(A226="","",SUM(J226,LF240,AL226,ET226,AZ226,EF226,LT226,NJ226,MV226,MH226,X226)+SUM(DR247:DR250,GJ226,GX226,HL226,FH226,FV226)+SUM(HZ247:HZ248)+SUM(IN247:IN250)+SUM(CP247:CP250)+SUM(CB247:CB250)+SUM(BN247:BN250)+SUM(DD247:DD250)+SUM(JB247:JB250)+SUM(JP247:JP250)+SUM(KD247:KD250)+SUM(KR247:KR250))</f>
        <v>2956</v>
      </c>
      <c r="C226" s="40">
        <f>IF(A226="","",SUM(J226,X226,AL226,AZ226)+SUM(BN247:BN250)+SUM(CB247:CB250)+SUM(CP247:CP250))</f>
        <v>831</v>
      </c>
      <c r="D226" s="40">
        <f>IF(A226="","",SUM(EF226,ET226)+SUM(DD247:DD250)+SUM(DR247:DR250))</f>
        <v>242</v>
      </c>
      <c r="E226" s="41">
        <f>IF(A226="","",SUM(NJ226,MV226,MH226,LF240,LT226)+SUM(JB247:JB250)+SUM(JP247:JP250)+SUM(KD247:KD250)+SUM(KR247:KR250))</f>
        <v>929</v>
      </c>
      <c r="F226" s="41">
        <f>IF(A226="","",SUM(GJ226,GX226,HL226)+SUM(IN247:IN250)+SUM(HZ247:HZ248))</f>
        <v>838</v>
      </c>
      <c r="G226" s="40">
        <f t="shared" si="1031"/>
        <v>116</v>
      </c>
      <c r="H226" s="42"/>
      <c r="I226" s="44">
        <v>5286</v>
      </c>
      <c r="J226" s="44">
        <f t="shared" si="1032"/>
        <v>91</v>
      </c>
      <c r="K226" s="44">
        <v>168</v>
      </c>
      <c r="L226" s="44">
        <f t="shared" si="1033"/>
        <v>1</v>
      </c>
      <c r="M226" s="44">
        <v>39</v>
      </c>
      <c r="N226" s="44">
        <f t="shared" si="1034"/>
        <v>1</v>
      </c>
      <c r="O226" s="44">
        <v>0</v>
      </c>
      <c r="P226" s="43"/>
      <c r="Q226" s="43">
        <f t="shared" si="1035"/>
        <v>855</v>
      </c>
      <c r="R226" s="44">
        <f t="shared" si="1036"/>
        <v>855</v>
      </c>
      <c r="S226" s="45">
        <f t="shared" si="1037"/>
        <v>9.3956043956043955E-2</v>
      </c>
      <c r="T226" s="35"/>
      <c r="U226" s="27"/>
      <c r="V226" s="51">
        <f t="shared" si="1038"/>
        <v>46027</v>
      </c>
      <c r="W226" s="44">
        <v>14377</v>
      </c>
      <c r="X226" s="44">
        <f t="shared" si="1039"/>
        <v>117</v>
      </c>
      <c r="Y226" s="44">
        <v>542</v>
      </c>
      <c r="Z226" s="44">
        <f t="shared" si="1040"/>
        <v>1</v>
      </c>
      <c r="AA226" s="44">
        <v>12</v>
      </c>
      <c r="AB226" s="44">
        <f t="shared" si="1041"/>
        <v>1</v>
      </c>
      <c r="AC226" s="44">
        <v>4</v>
      </c>
      <c r="AD226" s="43"/>
      <c r="AE226" s="43">
        <f t="shared" si="1042"/>
        <v>1026</v>
      </c>
      <c r="AF226" s="44">
        <f t="shared" si="1043"/>
        <v>1026</v>
      </c>
      <c r="AG226" s="45">
        <f t="shared" si="1044"/>
        <v>8.7692307692307694E-2</v>
      </c>
      <c r="AH226" s="35"/>
      <c r="AI226" s="27"/>
      <c r="AJ226" s="51">
        <f t="shared" si="1045"/>
        <v>46027</v>
      </c>
      <c r="AK226" s="44">
        <v>18009</v>
      </c>
      <c r="AL226" s="44">
        <f t="shared" si="1046"/>
        <v>139</v>
      </c>
      <c r="AM226" s="44">
        <v>374</v>
      </c>
      <c r="AN226" s="44">
        <f t="shared" si="1047"/>
        <v>4</v>
      </c>
      <c r="AO226" s="44">
        <v>24</v>
      </c>
      <c r="AP226" s="44">
        <f t="shared" si="1048"/>
        <v>3</v>
      </c>
      <c r="AQ226" s="44">
        <v>0</v>
      </c>
      <c r="AR226" s="43"/>
      <c r="AS226" s="43">
        <f t="shared" si="1049"/>
        <v>880</v>
      </c>
      <c r="AT226" s="44">
        <f t="shared" si="1050"/>
        <v>2640</v>
      </c>
      <c r="AU226" s="45">
        <f t="shared" si="1051"/>
        <v>0.18992805755395684</v>
      </c>
      <c r="AV226" s="35"/>
      <c r="AW226" s="27"/>
      <c r="AX226" s="51">
        <f t="shared" si="1052"/>
        <v>46027</v>
      </c>
      <c r="AY226" s="44">
        <v>20298</v>
      </c>
      <c r="AZ226" s="44">
        <f t="shared" si="1053"/>
        <v>177</v>
      </c>
      <c r="BA226" s="44">
        <v>572</v>
      </c>
      <c r="BB226" s="44">
        <f t="shared" si="1054"/>
        <v>2</v>
      </c>
      <c r="BC226" s="44">
        <v>1</v>
      </c>
      <c r="BD226" s="44">
        <f t="shared" si="1055"/>
        <v>3</v>
      </c>
      <c r="BE226" s="44">
        <v>8</v>
      </c>
      <c r="BF226" s="43"/>
      <c r="BG226" s="43">
        <f t="shared" si="1056"/>
        <v>1500</v>
      </c>
      <c r="BH226" s="44">
        <f t="shared" si="1057"/>
        <v>4500</v>
      </c>
      <c r="BI226" s="45">
        <f t="shared" si="1058"/>
        <v>0.25423728813559321</v>
      </c>
      <c r="BJ226" s="35"/>
      <c r="BK226" s="50"/>
      <c r="BL226" s="74"/>
      <c r="BM226" s="75">
        <v>14485</v>
      </c>
      <c r="BN226" s="75">
        <f t="shared" si="1137"/>
        <v>37</v>
      </c>
      <c r="BO226" s="75">
        <v>727</v>
      </c>
      <c r="BP226" s="75">
        <f t="shared" si="1138"/>
        <v>3</v>
      </c>
      <c r="BQ226" s="75">
        <v>105</v>
      </c>
      <c r="BR226" s="75">
        <f t="shared" si="1139"/>
        <v>5</v>
      </c>
      <c r="BS226" s="75"/>
      <c r="BT226" s="77" t="str">
        <f t="shared" si="1140"/>
        <v>ＡＩモンスターラバー</v>
      </c>
      <c r="BU226" s="78">
        <f t="shared" si="1141"/>
        <v>198</v>
      </c>
      <c r="BV226" s="75">
        <f t="shared" si="1142"/>
        <v>990</v>
      </c>
      <c r="BW226" s="79">
        <f t="shared" si="1143"/>
        <v>0.26756756756756755</v>
      </c>
      <c r="BX226" s="35"/>
      <c r="BY226" s="27"/>
      <c r="BZ226" s="74"/>
      <c r="CA226" s="75">
        <v>2354</v>
      </c>
      <c r="CB226" s="75">
        <f t="shared" si="1144"/>
        <v>60</v>
      </c>
      <c r="CC226" s="75">
        <v>28</v>
      </c>
      <c r="CD226" s="75">
        <f t="shared" si="1145"/>
        <v>1</v>
      </c>
      <c r="CE226" s="75">
        <v>10</v>
      </c>
      <c r="CF226" s="75">
        <f t="shared" si="1146"/>
        <v>2</v>
      </c>
      <c r="CG226" s="75">
        <v>3</v>
      </c>
      <c r="CH226" s="77" t="str">
        <f t="shared" si="1147"/>
        <v>AIモンスターマスコット</v>
      </c>
      <c r="CI226" s="78">
        <f t="shared" si="1148"/>
        <v>286</v>
      </c>
      <c r="CJ226" s="75">
        <f t="shared" si="1149"/>
        <v>572</v>
      </c>
      <c r="CK226" s="79">
        <f t="shared" si="1150"/>
        <v>9.5333333333333339E-2</v>
      </c>
      <c r="CL226" s="35"/>
      <c r="CM226" s="27"/>
      <c r="CN226" s="74"/>
      <c r="CO226" s="75">
        <v>1856</v>
      </c>
      <c r="CP226" s="75">
        <f t="shared" si="1151"/>
        <v>67</v>
      </c>
      <c r="CQ226" s="75">
        <v>8</v>
      </c>
      <c r="CR226" s="75">
        <f t="shared" si="1152"/>
        <v>0</v>
      </c>
      <c r="CS226" s="75">
        <v>19</v>
      </c>
      <c r="CT226" s="75">
        <f t="shared" si="1153"/>
        <v>1</v>
      </c>
      <c r="CU226" s="75"/>
      <c r="CV226" s="77" t="str">
        <f t="shared" si="1154"/>
        <v>ラブブキーホルダー大きめ</v>
      </c>
      <c r="CW226" s="78">
        <f t="shared" si="1155"/>
        <v>400</v>
      </c>
      <c r="CX226" s="75">
        <f t="shared" si="1156"/>
        <v>400</v>
      </c>
      <c r="CY226" s="79">
        <f t="shared" si="1157"/>
        <v>5.9701492537313432E-2</v>
      </c>
      <c r="CZ226" s="35"/>
      <c r="DA226" s="58"/>
      <c r="DB226" s="74"/>
      <c r="DC226" s="75">
        <v>6880</v>
      </c>
      <c r="DD226" s="75">
        <f t="shared" si="1158"/>
        <v>51</v>
      </c>
      <c r="DE226" s="75">
        <v>375</v>
      </c>
      <c r="DF226" s="75">
        <f t="shared" si="1159"/>
        <v>8</v>
      </c>
      <c r="DG226" s="75">
        <v>28</v>
      </c>
      <c r="DH226" s="75">
        <f t="shared" si="1160"/>
        <v>60</v>
      </c>
      <c r="DI226" s="75"/>
      <c r="DJ226" s="77" t="str">
        <f t="shared" si="1208"/>
        <v>アングリーキーホルダー</v>
      </c>
      <c r="DK226" s="78">
        <f t="shared" si="1209"/>
        <v>198</v>
      </c>
      <c r="DL226" s="75">
        <f t="shared" si="1161"/>
        <v>11880</v>
      </c>
      <c r="DM226" s="79">
        <f t="shared" si="1162"/>
        <v>2.3294117647058825</v>
      </c>
      <c r="DN226" s="35"/>
      <c r="DO226" s="27"/>
      <c r="DP226" s="74"/>
      <c r="DQ226" s="75">
        <v>2357</v>
      </c>
      <c r="DR226" s="82">
        <f t="shared" si="1163"/>
        <v>12</v>
      </c>
      <c r="DS226" s="75">
        <v>79</v>
      </c>
      <c r="DT226" s="75">
        <f t="shared" si="1164"/>
        <v>2</v>
      </c>
      <c r="DU226" s="75">
        <v>76</v>
      </c>
      <c r="DV226" s="75">
        <f t="shared" si="1165"/>
        <v>4</v>
      </c>
      <c r="DW226" s="75">
        <v>0</v>
      </c>
      <c r="DX226" s="77" t="str">
        <f t="shared" si="1166"/>
        <v>AIラバーキーホルダー</v>
      </c>
      <c r="DY226" s="78">
        <f t="shared" si="1167"/>
        <v>198</v>
      </c>
      <c r="DZ226" s="75">
        <f t="shared" si="1168"/>
        <v>792</v>
      </c>
      <c r="EA226" s="79">
        <f t="shared" si="1169"/>
        <v>0.66</v>
      </c>
      <c r="EB226" s="35"/>
      <c r="EC226" s="27"/>
      <c r="ED226" s="51">
        <f t="shared" si="1059"/>
        <v>46027</v>
      </c>
      <c r="EE226" s="44">
        <v>30571</v>
      </c>
      <c r="EF226" s="44">
        <f t="shared" si="1060"/>
        <v>40</v>
      </c>
      <c r="EG226" s="44">
        <v>1541</v>
      </c>
      <c r="EH226" s="44">
        <f t="shared" si="1061"/>
        <v>3</v>
      </c>
      <c r="EI226" s="44">
        <v>10</v>
      </c>
      <c r="EJ226" s="44">
        <f t="shared" si="1062"/>
        <v>3</v>
      </c>
      <c r="EK226" s="44">
        <v>0</v>
      </c>
      <c r="EL226" s="43"/>
      <c r="EM226" s="43">
        <f t="shared" si="1063"/>
        <v>715</v>
      </c>
      <c r="EN226" s="44">
        <f t="shared" si="1064"/>
        <v>2145</v>
      </c>
      <c r="EO226" s="45">
        <f t="shared" si="1065"/>
        <v>0.53625</v>
      </c>
      <c r="EP226" s="35" t="s">
        <v>939</v>
      </c>
      <c r="EQ226" s="27"/>
      <c r="ER226" s="51">
        <f t="shared" si="1066"/>
        <v>46027</v>
      </c>
      <c r="ES226" s="44">
        <v>9602</v>
      </c>
      <c r="ET226" s="44">
        <f t="shared" si="1067"/>
        <v>67</v>
      </c>
      <c r="EU226" s="44">
        <v>273</v>
      </c>
      <c r="EV226" s="44">
        <f t="shared" si="1068"/>
        <v>2</v>
      </c>
      <c r="EW226" s="44">
        <v>37</v>
      </c>
      <c r="EX226" s="44">
        <f t="shared" si="1069"/>
        <v>2</v>
      </c>
      <c r="EY226" s="44">
        <v>6</v>
      </c>
      <c r="EZ226" s="43"/>
      <c r="FA226" s="43">
        <f t="shared" si="1070"/>
        <v>726</v>
      </c>
      <c r="FB226" s="44">
        <f t="shared" si="1071"/>
        <v>1452</v>
      </c>
      <c r="FC226" s="45">
        <f t="shared" si="1072"/>
        <v>0.21671641791044777</v>
      </c>
      <c r="FD226" s="35"/>
      <c r="FE226" s="27"/>
      <c r="FF226" s="51">
        <f t="shared" si="1073"/>
        <v>46027</v>
      </c>
      <c r="FG226" s="44">
        <v>1677</v>
      </c>
      <c r="FH226" s="44">
        <f t="shared" si="1074"/>
        <v>108</v>
      </c>
      <c r="FI226" s="44">
        <v>40</v>
      </c>
      <c r="FJ226" s="44">
        <f t="shared" si="1075"/>
        <v>3</v>
      </c>
      <c r="FK226" s="44">
        <v>41</v>
      </c>
      <c r="FL226" s="44">
        <f t="shared" si="1076"/>
        <v>3</v>
      </c>
      <c r="FM226" s="44">
        <v>0</v>
      </c>
      <c r="FN226" s="43"/>
      <c r="FO226" s="43">
        <f t="shared" si="1077"/>
        <v>935</v>
      </c>
      <c r="FP226" s="44">
        <f t="shared" si="1078"/>
        <v>2805</v>
      </c>
      <c r="FQ226" s="45">
        <f t="shared" si="1079"/>
        <v>0.25972222222222224</v>
      </c>
      <c r="FR226" s="35"/>
      <c r="FS226" s="27"/>
      <c r="FT226" s="51">
        <f t="shared" si="1080"/>
        <v>46027</v>
      </c>
      <c r="FU226" s="44">
        <v>690</v>
      </c>
      <c r="FV226" s="44">
        <f t="shared" si="1081"/>
        <v>8</v>
      </c>
      <c r="FW226" s="44">
        <v>23</v>
      </c>
      <c r="FX226" s="44">
        <f t="shared" si="1082"/>
        <v>2</v>
      </c>
      <c r="FY226" s="44">
        <v>9</v>
      </c>
      <c r="FZ226" s="44">
        <f t="shared" si="1083"/>
        <v>2</v>
      </c>
      <c r="GA226" s="44">
        <v>4</v>
      </c>
      <c r="GB226" s="43"/>
      <c r="GC226" s="43">
        <f t="shared" si="1084"/>
        <v>700</v>
      </c>
      <c r="GD226" s="44">
        <f t="shared" si="1085"/>
        <v>1400</v>
      </c>
      <c r="GE226" s="45">
        <f t="shared" si="1086"/>
        <v>1.75</v>
      </c>
      <c r="GF226" s="35"/>
      <c r="GG226" s="65"/>
      <c r="GH226" s="51">
        <f t="shared" si="1087"/>
        <v>46027</v>
      </c>
      <c r="GI226" s="44">
        <v>2884</v>
      </c>
      <c r="GJ226" s="44">
        <f t="shared" si="1088"/>
        <v>150</v>
      </c>
      <c r="GK226" s="44">
        <v>344</v>
      </c>
      <c r="GL226" s="44">
        <f t="shared" si="1089"/>
        <v>2</v>
      </c>
      <c r="GM226" s="44">
        <v>56</v>
      </c>
      <c r="GN226" s="44">
        <f t="shared" si="1090"/>
        <v>2</v>
      </c>
      <c r="GO226" s="44">
        <v>0</v>
      </c>
      <c r="GP226" s="43"/>
      <c r="GQ226" s="43">
        <f t="shared" si="1091"/>
        <v>280</v>
      </c>
      <c r="GR226" s="44">
        <f t="shared" si="1092"/>
        <v>560</v>
      </c>
      <c r="GS226" s="45">
        <f t="shared" si="1093"/>
        <v>3.7333333333333336E-2</v>
      </c>
      <c r="GT226" s="35"/>
      <c r="GU226" s="27"/>
      <c r="GV226" s="51">
        <f t="shared" si="1094"/>
        <v>46027</v>
      </c>
      <c r="GW226" s="44">
        <v>2416</v>
      </c>
      <c r="GX226" s="44">
        <f t="shared" si="1095"/>
        <v>54</v>
      </c>
      <c r="GY226" s="44">
        <v>189</v>
      </c>
      <c r="GZ226" s="44">
        <f t="shared" si="1096"/>
        <v>6</v>
      </c>
      <c r="HA226" s="44">
        <v>328</v>
      </c>
      <c r="HB226" s="44">
        <f t="shared" si="1097"/>
        <v>7</v>
      </c>
      <c r="HC226" s="44">
        <v>0</v>
      </c>
      <c r="HD226" s="43"/>
      <c r="HE226" s="43">
        <f t="shared" si="1098"/>
        <v>200</v>
      </c>
      <c r="HF226" s="44">
        <f t="shared" si="1099"/>
        <v>1400</v>
      </c>
      <c r="HG226" s="45">
        <f t="shared" si="1100"/>
        <v>0.25925925925925924</v>
      </c>
      <c r="HH226" s="35"/>
      <c r="HI226" s="27"/>
      <c r="HJ226" s="51">
        <f t="shared" si="1101"/>
        <v>46027</v>
      </c>
      <c r="HK226" s="44">
        <v>542</v>
      </c>
      <c r="HL226" s="44">
        <f t="shared" si="1102"/>
        <v>36</v>
      </c>
      <c r="HM226" s="44">
        <v>49</v>
      </c>
      <c r="HN226" s="44">
        <f t="shared" si="1103"/>
        <v>1</v>
      </c>
      <c r="HO226" s="44">
        <v>53</v>
      </c>
      <c r="HP226" s="44">
        <f t="shared" si="1104"/>
        <v>1</v>
      </c>
      <c r="HQ226" s="44"/>
      <c r="HR226" s="43"/>
      <c r="HS226" s="43">
        <f t="shared" si="1105"/>
        <v>420</v>
      </c>
      <c r="HT226" s="44">
        <f t="shared" si="1106"/>
        <v>420</v>
      </c>
      <c r="HU226" s="45">
        <f t="shared" si="1107"/>
        <v>0.11666666666666667</v>
      </c>
      <c r="HV226" s="35"/>
      <c r="HW226" s="61"/>
      <c r="HX226" s="74"/>
      <c r="HY226" s="75"/>
      <c r="HZ226" s="75" t="str">
        <f t="shared" si="1170"/>
        <v/>
      </c>
      <c r="IA226" s="75"/>
      <c r="IB226" s="75" t="str">
        <f t="shared" si="1171"/>
        <v/>
      </c>
      <c r="IC226" s="75">
        <v>0</v>
      </c>
      <c r="ID226" s="75">
        <f t="shared" si="1172"/>
        <v>2</v>
      </c>
      <c r="IE226" s="75">
        <v>3</v>
      </c>
      <c r="IF226" s="77" t="str">
        <f>IF(HY224="","",IF222)</f>
        <v>ボンボンドロップシール</v>
      </c>
      <c r="IG226" s="78">
        <f>IF(HY223="","",IG222)</f>
        <v>2000</v>
      </c>
      <c r="IH226" s="75">
        <f t="shared" si="1173"/>
        <v>4000</v>
      </c>
      <c r="II226" s="79">
        <f>IF(ID226="","",IH226/(HZ224*100))</f>
        <v>0.13745704467353953</v>
      </c>
      <c r="IJ226" s="35"/>
      <c r="IL226" s="74"/>
      <c r="IM226" s="75">
        <v>938</v>
      </c>
      <c r="IN226" s="75">
        <f t="shared" si="1174"/>
        <v>47</v>
      </c>
      <c r="IO226" s="75">
        <v>27</v>
      </c>
      <c r="IP226" s="75">
        <f t="shared" si="1175"/>
        <v>3</v>
      </c>
      <c r="IQ226" s="75">
        <v>2</v>
      </c>
      <c r="IR226" s="75">
        <f t="shared" si="1176"/>
        <v>1</v>
      </c>
      <c r="IS226" s="75"/>
      <c r="IT226" s="77" t="str">
        <f t="shared" si="1177"/>
        <v>スンスンクリップ</v>
      </c>
      <c r="IU226" s="78">
        <f t="shared" si="1178"/>
        <v>0</v>
      </c>
      <c r="IV226" s="75">
        <f t="shared" si="1179"/>
        <v>0</v>
      </c>
      <c r="IW226" s="79">
        <f t="shared" si="1180"/>
        <v>0</v>
      </c>
      <c r="IX226" s="35"/>
      <c r="IY226" s="33"/>
      <c r="IZ226" s="74"/>
      <c r="JA226" s="75">
        <v>7475</v>
      </c>
      <c r="JB226" s="75">
        <f t="shared" si="1181"/>
        <v>27</v>
      </c>
      <c r="JC226" s="75">
        <v>303</v>
      </c>
      <c r="JD226" s="75">
        <f t="shared" si="1182"/>
        <v>2</v>
      </c>
      <c r="JE226" s="75">
        <v>14</v>
      </c>
      <c r="JF226" s="75">
        <f t="shared" si="1183"/>
        <v>2</v>
      </c>
      <c r="JG226" s="75">
        <v>0</v>
      </c>
      <c r="JH226" s="77" t="s">
        <v>883</v>
      </c>
      <c r="JI226" s="78">
        <v>1100</v>
      </c>
      <c r="JJ226" s="75">
        <f t="shared" si="1185"/>
        <v>2200</v>
      </c>
      <c r="JK226" s="79">
        <f t="shared" si="1186"/>
        <v>0.81481481481481477</v>
      </c>
      <c r="JL226" s="35" t="s">
        <v>537</v>
      </c>
      <c r="JM226" s="27"/>
      <c r="JN226" s="74"/>
      <c r="JO226" s="75">
        <v>6357</v>
      </c>
      <c r="JP226" s="75">
        <f t="shared" si="1187"/>
        <v>32</v>
      </c>
      <c r="JQ226" s="75">
        <v>258</v>
      </c>
      <c r="JR226" s="75">
        <f t="shared" si="1188"/>
        <v>0</v>
      </c>
      <c r="JS226" s="75">
        <v>6</v>
      </c>
      <c r="JT226" s="75">
        <f t="shared" si="1189"/>
        <v>0</v>
      </c>
      <c r="JU226" s="75"/>
      <c r="JV226" s="77" t="str">
        <f t="shared" si="1190"/>
        <v>液晶デジカメ</v>
      </c>
      <c r="JW226" s="78">
        <f t="shared" si="1191"/>
        <v>1100</v>
      </c>
      <c r="JX226" s="75">
        <f t="shared" si="1192"/>
        <v>0</v>
      </c>
      <c r="JY226" s="79">
        <f t="shared" si="1193"/>
        <v>0</v>
      </c>
      <c r="JZ226" s="35"/>
      <c r="KA226" s="61"/>
      <c r="KB226" s="74"/>
      <c r="KC226" s="75">
        <v>114</v>
      </c>
      <c r="KD226" s="75">
        <f t="shared" si="1194"/>
        <v>34</v>
      </c>
      <c r="KE226" s="75">
        <v>231</v>
      </c>
      <c r="KF226" s="75">
        <f t="shared" si="1195"/>
        <v>0</v>
      </c>
      <c r="KG226" s="75">
        <v>56</v>
      </c>
      <c r="KH226" s="75">
        <f t="shared" si="1196"/>
        <v>1</v>
      </c>
      <c r="KI226" s="75">
        <v>0</v>
      </c>
      <c r="KJ226" s="77" t="str">
        <f t="shared" si="1197"/>
        <v>ゲームアーク</v>
      </c>
      <c r="KK226" s="78">
        <f t="shared" si="1198"/>
        <v>500</v>
      </c>
      <c r="KL226" s="75">
        <f t="shared" si="1199"/>
        <v>500</v>
      </c>
      <c r="KM226" s="79">
        <f t="shared" si="1200"/>
        <v>0.14705882352941177</v>
      </c>
      <c r="KN226" s="35"/>
      <c r="KO226" s="27"/>
      <c r="KP226" s="74"/>
      <c r="KQ226" s="75">
        <v>5197</v>
      </c>
      <c r="KR226" s="82">
        <f t="shared" si="1201"/>
        <v>12</v>
      </c>
      <c r="KS226" s="75">
        <v>213</v>
      </c>
      <c r="KT226" s="75">
        <f t="shared" si="1202"/>
        <v>2</v>
      </c>
      <c r="KU226" s="75">
        <v>32</v>
      </c>
      <c r="KV226" s="75">
        <f t="shared" si="1203"/>
        <v>-1</v>
      </c>
      <c r="KW226" s="75">
        <v>0</v>
      </c>
      <c r="KX226" s="77" t="str">
        <f t="shared" si="1204"/>
        <v>ミニ香水</v>
      </c>
      <c r="KY226" s="78">
        <f t="shared" si="1205"/>
        <v>1100</v>
      </c>
      <c r="KZ226" s="75">
        <f t="shared" si="1206"/>
        <v>-1100</v>
      </c>
      <c r="LA226" s="79">
        <f t="shared" si="1207"/>
        <v>-0.91666666666666663</v>
      </c>
      <c r="LB226" s="35"/>
      <c r="LC226" s="27"/>
      <c r="LD226" s="46"/>
      <c r="LE226" s="44"/>
      <c r="LF226" s="44"/>
      <c r="LG226" s="44">
        <v>530</v>
      </c>
      <c r="LH226" s="44">
        <f t="shared" si="1210"/>
        <v>0</v>
      </c>
      <c r="LI226" s="43">
        <v>2</v>
      </c>
      <c r="LJ226" s="44">
        <f t="shared" si="1211"/>
        <v>0</v>
      </c>
      <c r="LK226" s="44"/>
      <c r="LL226" s="72" t="str">
        <f>IF(LE225="","",LL223)</f>
        <v>アンパンティッシュカバー、アンパンぬいぐるみ</v>
      </c>
      <c r="LM226" s="67">
        <f>IF(LF225="","",LM223)</f>
        <v>1000</v>
      </c>
      <c r="LN226" s="44">
        <f t="shared" si="1136"/>
        <v>0</v>
      </c>
      <c r="LO226" s="45"/>
      <c r="LP226" s="35"/>
      <c r="LQ226" s="27"/>
      <c r="LR226" s="51">
        <f t="shared" si="1108"/>
        <v>46027</v>
      </c>
      <c r="LS226" s="44">
        <v>22131</v>
      </c>
      <c r="LT226" s="44">
        <f t="shared" si="1109"/>
        <v>126</v>
      </c>
      <c r="LU226" s="44">
        <v>1103</v>
      </c>
      <c r="LV226" s="44">
        <f t="shared" si="1110"/>
        <v>5</v>
      </c>
      <c r="LW226" s="44">
        <v>15</v>
      </c>
      <c r="LX226" s="44">
        <f t="shared" si="1111"/>
        <v>4</v>
      </c>
      <c r="LY226" s="44">
        <v>2</v>
      </c>
      <c r="LZ226" s="43"/>
      <c r="MA226" s="43">
        <f t="shared" si="1112"/>
        <v>1100</v>
      </c>
      <c r="MB226" s="44">
        <f t="shared" si="1113"/>
        <v>4400</v>
      </c>
      <c r="MC226" s="45">
        <f t="shared" si="1114"/>
        <v>0.34920634920634919</v>
      </c>
      <c r="MD226" s="35"/>
      <c r="ME226" s="27"/>
      <c r="MF226" s="51">
        <f t="shared" si="1115"/>
        <v>46027</v>
      </c>
      <c r="MG226" s="44">
        <v>9046</v>
      </c>
      <c r="MH226" s="44">
        <f t="shared" si="1116"/>
        <v>36</v>
      </c>
      <c r="MI226" s="44">
        <v>400</v>
      </c>
      <c r="MJ226" s="44">
        <f t="shared" si="1117"/>
        <v>0</v>
      </c>
      <c r="MK226" s="44">
        <v>47</v>
      </c>
      <c r="ML226" s="44">
        <f t="shared" si="1118"/>
        <v>0</v>
      </c>
      <c r="MM226" s="44">
        <v>0</v>
      </c>
      <c r="MN226" s="43"/>
      <c r="MO226" s="43">
        <f t="shared" si="1119"/>
        <v>1100</v>
      </c>
      <c r="MP226" s="44">
        <f t="shared" si="1120"/>
        <v>0</v>
      </c>
      <c r="MQ226" s="45">
        <f t="shared" si="1121"/>
        <v>0</v>
      </c>
      <c r="MR226" s="35"/>
      <c r="MS226" s="27"/>
      <c r="MT226" s="51">
        <f t="shared" si="1122"/>
        <v>46027</v>
      </c>
      <c r="MU226" s="44">
        <v>11491</v>
      </c>
      <c r="MV226" s="44">
        <f t="shared" si="1123"/>
        <v>21</v>
      </c>
      <c r="MW226" s="44">
        <v>438</v>
      </c>
      <c r="MX226" s="44">
        <f t="shared" si="1124"/>
        <v>1</v>
      </c>
      <c r="MY226" s="44">
        <v>21</v>
      </c>
      <c r="MZ226" s="44">
        <f t="shared" si="1125"/>
        <v>8</v>
      </c>
      <c r="NA226" s="44">
        <v>2</v>
      </c>
      <c r="NB226" s="43"/>
      <c r="NC226" s="43">
        <f t="shared" si="1126"/>
        <v>715</v>
      </c>
      <c r="ND226" s="44">
        <f t="shared" si="1127"/>
        <v>5720</v>
      </c>
      <c r="NE226" s="45">
        <f t="shared" si="1128"/>
        <v>2.7238095238095239</v>
      </c>
      <c r="NF226" s="35"/>
      <c r="NG226" s="27"/>
      <c r="NH226" s="51">
        <f t="shared" si="1129"/>
        <v>46027</v>
      </c>
      <c r="NI226" s="44">
        <v>12483</v>
      </c>
      <c r="NJ226" s="44">
        <f t="shared" si="1130"/>
        <v>61</v>
      </c>
      <c r="NK226" s="44">
        <v>226</v>
      </c>
      <c r="NL226" s="44">
        <f t="shared" si="1131"/>
        <v>1</v>
      </c>
      <c r="NM226" s="44">
        <v>40</v>
      </c>
      <c r="NN226" s="44">
        <f t="shared" si="1132"/>
        <v>1</v>
      </c>
      <c r="NO226" s="44">
        <v>0</v>
      </c>
      <c r="NP226" s="43"/>
      <c r="NQ226" s="43">
        <f t="shared" si="1133"/>
        <v>1100</v>
      </c>
      <c r="NR226" s="44">
        <f t="shared" si="1134"/>
        <v>1100</v>
      </c>
      <c r="NS226" s="45">
        <f t="shared" si="1135"/>
        <v>0.18032786885245902</v>
      </c>
      <c r="NT226" s="35"/>
    </row>
    <row r="227" spans="1:384" ht="15" customHeight="1" thickTop="1" thickBot="1" x14ac:dyDescent="0.25">
      <c r="A227" s="38">
        <v>46030</v>
      </c>
      <c r="B227" s="39">
        <f>IF(A227="","",SUM(J227,LF243,AL227,ET227,AZ227,EF227,LT227,NJ227,MV227,MH227,X227,GJ227,GX227,HL227,FH227,FV227)+SUM(HZ251:HZ252)+SUM(IN251:IN254)+SUM(DR251:DR254)+SUM(CP251:CP254)+SUM(CB251:CB254)+SUM(BN251:BN254)+SUM(DD251:DD254)+SUM(JB251:JB254)+SUM(JP251:JP254)+SUM(KD251:KD254)+SUM(KR251:KR254))</f>
        <v>3810</v>
      </c>
      <c r="C227" s="40">
        <f>IF(A227="","",SUM(J227,X227,AL227,AZ227)+SUM(BN251:BN254)+SUM(CB251:CB254)+SUM(CP251:CP254))</f>
        <v>1469</v>
      </c>
      <c r="D227" s="40">
        <f>IF(A227="","",SUM(EF227,ET227)+SUM(DD251:DD254)+SUM(DR251:DR254))</f>
        <v>291</v>
      </c>
      <c r="E227" s="41">
        <f>IF(A227="","",SUM(NJ227,MV227,MH227,LT227,LF243)+SUM(JB251:JB254)+SUM(JP251:JP254)+SUM(KD251:KD254)+SUM(KR251:KR254))</f>
        <v>1204</v>
      </c>
      <c r="F227" s="41">
        <f>IF(B227="","",SUM(GJ227,GX227,HL227)+SUM(IN251:IN254)+SUM(HZ251:HZ252))</f>
        <v>702</v>
      </c>
      <c r="G227" s="88">
        <f t="shared" si="1031"/>
        <v>144</v>
      </c>
      <c r="H227" s="42"/>
      <c r="I227" s="44">
        <v>5372</v>
      </c>
      <c r="J227" s="44">
        <f t="shared" si="1032"/>
        <v>86</v>
      </c>
      <c r="K227" s="44">
        <v>171</v>
      </c>
      <c r="L227" s="44">
        <f t="shared" si="1033"/>
        <v>3</v>
      </c>
      <c r="M227" s="44">
        <v>36</v>
      </c>
      <c r="N227" s="44">
        <f t="shared" si="1034"/>
        <v>3</v>
      </c>
      <c r="O227" s="44"/>
      <c r="P227" s="43"/>
      <c r="Q227" s="43">
        <f t="shared" si="1035"/>
        <v>855</v>
      </c>
      <c r="R227" s="44">
        <f t="shared" si="1036"/>
        <v>2565</v>
      </c>
      <c r="S227" s="45">
        <f t="shared" si="1037"/>
        <v>0.29825581395348838</v>
      </c>
      <c r="T227" s="35"/>
      <c r="U227" s="27"/>
      <c r="V227" s="51">
        <f t="shared" si="1038"/>
        <v>46030</v>
      </c>
      <c r="W227" s="44">
        <v>14460</v>
      </c>
      <c r="X227" s="44">
        <f t="shared" si="1039"/>
        <v>83</v>
      </c>
      <c r="Y227" s="44">
        <v>544</v>
      </c>
      <c r="Z227" s="44">
        <f t="shared" si="1040"/>
        <v>2</v>
      </c>
      <c r="AA227" s="44">
        <v>14</v>
      </c>
      <c r="AB227" s="44">
        <f t="shared" si="1041"/>
        <v>2</v>
      </c>
      <c r="AC227" s="44">
        <v>10</v>
      </c>
      <c r="AD227" s="43"/>
      <c r="AE227" s="43">
        <f t="shared" si="1042"/>
        <v>1026</v>
      </c>
      <c r="AF227" s="44">
        <f t="shared" si="1043"/>
        <v>2052</v>
      </c>
      <c r="AG227" s="45">
        <f t="shared" si="1044"/>
        <v>0.24722891566265059</v>
      </c>
      <c r="AH227" s="35"/>
      <c r="AI227" s="27"/>
      <c r="AJ227" s="51">
        <f t="shared" si="1045"/>
        <v>46030</v>
      </c>
      <c r="AK227" s="44">
        <v>18141</v>
      </c>
      <c r="AL227" s="44">
        <f t="shared" si="1046"/>
        <v>132</v>
      </c>
      <c r="AM227" s="44">
        <v>375</v>
      </c>
      <c r="AN227" s="44">
        <f t="shared" si="1047"/>
        <v>1</v>
      </c>
      <c r="AO227" s="44">
        <v>23</v>
      </c>
      <c r="AP227" s="44">
        <f t="shared" si="1048"/>
        <v>1</v>
      </c>
      <c r="AQ227" s="44">
        <v>2</v>
      </c>
      <c r="AR227" s="43"/>
      <c r="AS227" s="43">
        <f t="shared" si="1049"/>
        <v>880</v>
      </c>
      <c r="AT227" s="44">
        <f t="shared" si="1050"/>
        <v>880</v>
      </c>
      <c r="AU227" s="45">
        <f t="shared" si="1051"/>
        <v>6.6666666666666666E-2</v>
      </c>
      <c r="AV227" s="35"/>
      <c r="AW227" s="27"/>
      <c r="AX227" s="51">
        <f t="shared" si="1052"/>
        <v>46030</v>
      </c>
      <c r="AY227" s="44">
        <v>20937</v>
      </c>
      <c r="AZ227" s="44">
        <f t="shared" si="1053"/>
        <v>639</v>
      </c>
      <c r="BA227" s="44">
        <v>575</v>
      </c>
      <c r="BB227" s="44">
        <f t="shared" si="1054"/>
        <v>3</v>
      </c>
      <c r="BC227" s="44">
        <v>5</v>
      </c>
      <c r="BD227" s="44">
        <f t="shared" si="1055"/>
        <v>4</v>
      </c>
      <c r="BE227" s="44">
        <v>19</v>
      </c>
      <c r="BF227" s="43"/>
      <c r="BG227" s="43">
        <f t="shared" si="1056"/>
        <v>1500</v>
      </c>
      <c r="BH227" s="44">
        <f t="shared" si="1057"/>
        <v>6000</v>
      </c>
      <c r="BI227" s="45">
        <f t="shared" si="1058"/>
        <v>9.3896713615023469E-2</v>
      </c>
      <c r="BJ227" s="35"/>
      <c r="BK227" s="50"/>
      <c r="BL227" s="51">
        <f>IF($A221="","",$A221)</f>
        <v>46017</v>
      </c>
      <c r="BM227" s="44">
        <v>13525</v>
      </c>
      <c r="BN227" s="43">
        <f t="shared" si="1137"/>
        <v>70</v>
      </c>
      <c r="BO227" s="44">
        <v>496</v>
      </c>
      <c r="BP227" s="87">
        <f t="shared" si="1138"/>
        <v>1</v>
      </c>
      <c r="BQ227" s="43">
        <v>7</v>
      </c>
      <c r="BR227" s="43">
        <f t="shared" si="1139"/>
        <v>1</v>
      </c>
      <c r="BS227" s="43">
        <v>2</v>
      </c>
      <c r="BT227" s="53" t="str">
        <f t="shared" si="1140"/>
        <v>キティフェイスポーチ</v>
      </c>
      <c r="BU227" s="47">
        <f t="shared" si="1141"/>
        <v>996</v>
      </c>
      <c r="BV227" s="44">
        <f t="shared" si="1142"/>
        <v>996</v>
      </c>
      <c r="BW227" s="89">
        <f t="shared" si="1143"/>
        <v>0.14228571428571429</v>
      </c>
      <c r="BX227" s="35"/>
      <c r="BY227" s="27"/>
      <c r="BZ227" s="51">
        <f>IF($A221="","",$A221)</f>
        <v>46017</v>
      </c>
      <c r="CA227" s="44">
        <v>2145</v>
      </c>
      <c r="CB227" s="59">
        <f t="shared" si="1144"/>
        <v>21</v>
      </c>
      <c r="CC227" s="44">
        <v>34</v>
      </c>
      <c r="CD227" s="87">
        <f t="shared" si="1145"/>
        <v>2</v>
      </c>
      <c r="CE227" s="43">
        <v>10</v>
      </c>
      <c r="CF227" s="43">
        <f t="shared" si="1146"/>
        <v>2</v>
      </c>
      <c r="CG227" s="43">
        <v>2</v>
      </c>
      <c r="CH227" s="53" t="str">
        <f t="shared" si="1147"/>
        <v>サンリオホワイトマスコット</v>
      </c>
      <c r="CI227" s="47">
        <f t="shared" si="1148"/>
        <v>660</v>
      </c>
      <c r="CJ227" s="44">
        <f t="shared" si="1149"/>
        <v>1320</v>
      </c>
      <c r="CK227" s="89">
        <f t="shared" si="1150"/>
        <v>0.62857142857142856</v>
      </c>
      <c r="CL227" s="35" t="s">
        <v>893</v>
      </c>
      <c r="CM227" s="27"/>
      <c r="CN227" s="51">
        <f>IF($A221="","",$A221)</f>
        <v>46017</v>
      </c>
      <c r="CO227" s="44">
        <v>1625</v>
      </c>
      <c r="CP227" s="59">
        <f t="shared" si="1151"/>
        <v>30</v>
      </c>
      <c r="CQ227" s="44">
        <v>23</v>
      </c>
      <c r="CR227" s="87">
        <f t="shared" si="1152"/>
        <v>1</v>
      </c>
      <c r="CS227" s="43">
        <v>7</v>
      </c>
      <c r="CT227" s="43">
        <f t="shared" si="1153"/>
        <v>1</v>
      </c>
      <c r="CU227" s="43">
        <v>14</v>
      </c>
      <c r="CV227" s="53" t="str">
        <f t="shared" si="1154"/>
        <v>サンリオケープポーチ</v>
      </c>
      <c r="CW227" s="47">
        <f t="shared" si="1155"/>
        <v>1079</v>
      </c>
      <c r="CX227" s="44">
        <f t="shared" si="1156"/>
        <v>1079</v>
      </c>
      <c r="CY227" s="89">
        <f t="shared" si="1157"/>
        <v>0.35966666666666669</v>
      </c>
      <c r="CZ227" s="35" t="s">
        <v>894</v>
      </c>
      <c r="DA227" s="58"/>
      <c r="DB227" s="51">
        <f>IF($A221="","",$A221)</f>
        <v>46017</v>
      </c>
      <c r="DC227" s="44">
        <v>7953</v>
      </c>
      <c r="DD227" s="43">
        <f t="shared" si="1158"/>
        <v>98</v>
      </c>
      <c r="DE227" s="44">
        <v>278</v>
      </c>
      <c r="DF227" s="87">
        <f t="shared" si="1159"/>
        <v>3</v>
      </c>
      <c r="DG227" s="43">
        <v>17</v>
      </c>
      <c r="DH227" s="43">
        <f t="shared" si="1160"/>
        <v>3</v>
      </c>
      <c r="DI227" s="43">
        <v>0</v>
      </c>
      <c r="DJ227" s="53" t="str">
        <f t="shared" si="1208"/>
        <v>クーリッシュイヤホン</v>
      </c>
      <c r="DK227" s="47">
        <f t="shared" si="1209"/>
        <v>1100</v>
      </c>
      <c r="DL227" s="44">
        <f t="shared" si="1161"/>
        <v>3300</v>
      </c>
      <c r="DM227" s="89">
        <f t="shared" si="1162"/>
        <v>0.33673469387755101</v>
      </c>
      <c r="DN227" s="35"/>
      <c r="DO227" s="27"/>
      <c r="DP227" s="51">
        <f>IF($A221="","",$A221)</f>
        <v>46017</v>
      </c>
      <c r="DQ227" s="44">
        <v>2258</v>
      </c>
      <c r="DR227" s="43">
        <f t="shared" si="1163"/>
        <v>34</v>
      </c>
      <c r="DS227" s="44">
        <v>74</v>
      </c>
      <c r="DT227" s="87">
        <f t="shared" si="1164"/>
        <v>0</v>
      </c>
      <c r="DU227" s="43">
        <v>11</v>
      </c>
      <c r="DV227" s="43">
        <f t="shared" si="1165"/>
        <v>0</v>
      </c>
      <c r="DW227" s="43">
        <v>0</v>
      </c>
      <c r="DX227" s="53" t="str">
        <f t="shared" si="1166"/>
        <v>サンリオヒョウ柄キーケース</v>
      </c>
      <c r="DY227" s="47">
        <f t="shared" si="1167"/>
        <v>700</v>
      </c>
      <c r="DZ227" s="44">
        <f t="shared" si="1168"/>
        <v>0</v>
      </c>
      <c r="EA227" s="89">
        <f t="shared" si="1169"/>
        <v>0</v>
      </c>
      <c r="EB227" s="35"/>
      <c r="EC227" s="27"/>
      <c r="ED227" s="51">
        <f t="shared" si="1059"/>
        <v>46030</v>
      </c>
      <c r="EE227" s="44">
        <v>30615</v>
      </c>
      <c r="EF227" s="44">
        <f t="shared" si="1060"/>
        <v>44</v>
      </c>
      <c r="EG227" s="44">
        <v>1544</v>
      </c>
      <c r="EH227" s="44">
        <f t="shared" si="1061"/>
        <v>3</v>
      </c>
      <c r="EI227" s="44">
        <v>7</v>
      </c>
      <c r="EJ227" s="44">
        <f t="shared" si="1062"/>
        <v>3</v>
      </c>
      <c r="EK227" s="44">
        <v>11</v>
      </c>
      <c r="EL227" s="43"/>
      <c r="EM227" s="43">
        <f t="shared" si="1063"/>
        <v>715</v>
      </c>
      <c r="EN227" s="44">
        <f t="shared" si="1064"/>
        <v>2145</v>
      </c>
      <c r="EO227" s="45">
        <f t="shared" si="1065"/>
        <v>0.48749999999999999</v>
      </c>
      <c r="EP227" s="35"/>
      <c r="EQ227" s="27"/>
      <c r="ER227" s="51">
        <f t="shared" si="1066"/>
        <v>46030</v>
      </c>
      <c r="ES227" s="44">
        <v>9640</v>
      </c>
      <c r="ET227" s="44">
        <f t="shared" si="1067"/>
        <v>38</v>
      </c>
      <c r="EU227" s="44">
        <v>276</v>
      </c>
      <c r="EV227" s="44">
        <f t="shared" si="1068"/>
        <v>3</v>
      </c>
      <c r="EW227" s="44">
        <v>40</v>
      </c>
      <c r="EX227" s="44">
        <f t="shared" si="1069"/>
        <v>3</v>
      </c>
      <c r="EY227" s="44">
        <v>6</v>
      </c>
      <c r="EZ227" s="43"/>
      <c r="FA227" s="43">
        <f t="shared" si="1070"/>
        <v>726</v>
      </c>
      <c r="FB227" s="44">
        <f t="shared" si="1071"/>
        <v>2178</v>
      </c>
      <c r="FC227" s="45">
        <f t="shared" si="1072"/>
        <v>0.57315789473684209</v>
      </c>
      <c r="FD227" s="35"/>
      <c r="FE227" s="27"/>
      <c r="FF227" s="51">
        <f t="shared" si="1073"/>
        <v>46030</v>
      </c>
      <c r="FG227" s="44">
        <v>1764</v>
      </c>
      <c r="FH227" s="44">
        <f t="shared" si="1074"/>
        <v>87</v>
      </c>
      <c r="FI227" s="44">
        <v>41</v>
      </c>
      <c r="FJ227" s="44">
        <f t="shared" si="1075"/>
        <v>1</v>
      </c>
      <c r="FK227" s="44">
        <v>40</v>
      </c>
      <c r="FL227" s="44">
        <f t="shared" si="1076"/>
        <v>1</v>
      </c>
      <c r="FM227" s="44">
        <v>7</v>
      </c>
      <c r="FN227" s="43"/>
      <c r="FO227" s="43">
        <f t="shared" si="1077"/>
        <v>935</v>
      </c>
      <c r="FP227" s="44">
        <f t="shared" si="1078"/>
        <v>935</v>
      </c>
      <c r="FQ227" s="45">
        <f t="shared" si="1079"/>
        <v>0.10747126436781609</v>
      </c>
      <c r="FR227" s="35"/>
      <c r="FS227" s="27"/>
      <c r="FT227" s="51">
        <f t="shared" si="1080"/>
        <v>46030</v>
      </c>
      <c r="FU227" s="44">
        <v>747</v>
      </c>
      <c r="FV227" s="44">
        <f t="shared" si="1081"/>
        <v>57</v>
      </c>
      <c r="FW227" s="44">
        <v>24</v>
      </c>
      <c r="FX227" s="44">
        <f t="shared" si="1082"/>
        <v>1</v>
      </c>
      <c r="FY227" s="44">
        <v>12</v>
      </c>
      <c r="FZ227" s="44">
        <f t="shared" si="1083"/>
        <v>1</v>
      </c>
      <c r="GA227" s="44">
        <v>0</v>
      </c>
      <c r="GB227" s="43"/>
      <c r="GC227" s="43">
        <f t="shared" si="1084"/>
        <v>700</v>
      </c>
      <c r="GD227" s="44">
        <f t="shared" si="1085"/>
        <v>700</v>
      </c>
      <c r="GE227" s="45">
        <f t="shared" si="1086"/>
        <v>0.12280701754385964</v>
      </c>
      <c r="GF227" s="35"/>
      <c r="GG227" s="65"/>
      <c r="GH227" s="51">
        <f t="shared" si="1087"/>
        <v>46030</v>
      </c>
      <c r="GI227" s="44">
        <v>2997</v>
      </c>
      <c r="GJ227" s="44">
        <f t="shared" si="1088"/>
        <v>113</v>
      </c>
      <c r="GK227" s="44">
        <v>349</v>
      </c>
      <c r="GL227" s="44">
        <f t="shared" si="1089"/>
        <v>5</v>
      </c>
      <c r="GM227" s="44">
        <v>51</v>
      </c>
      <c r="GN227" s="44">
        <f t="shared" si="1090"/>
        <v>5</v>
      </c>
      <c r="GO227" s="44">
        <v>0</v>
      </c>
      <c r="GP227" s="43"/>
      <c r="GQ227" s="43">
        <f t="shared" si="1091"/>
        <v>280</v>
      </c>
      <c r="GR227" s="44">
        <f t="shared" si="1092"/>
        <v>1400</v>
      </c>
      <c r="GS227" s="45">
        <f t="shared" si="1093"/>
        <v>0.12389380530973451</v>
      </c>
      <c r="GT227" s="35"/>
      <c r="GU227" s="27"/>
      <c r="GV227" s="51">
        <f t="shared" si="1094"/>
        <v>46030</v>
      </c>
      <c r="GW227" s="44">
        <v>2447</v>
      </c>
      <c r="GX227" s="44">
        <f t="shared" si="1095"/>
        <v>31</v>
      </c>
      <c r="GY227" s="44">
        <v>193</v>
      </c>
      <c r="GZ227" s="44">
        <f t="shared" si="1096"/>
        <v>4</v>
      </c>
      <c r="HA227" s="44">
        <v>318</v>
      </c>
      <c r="HB227" s="44">
        <f t="shared" si="1097"/>
        <v>10</v>
      </c>
      <c r="HC227" s="44">
        <v>0</v>
      </c>
      <c r="HD227" s="43"/>
      <c r="HE227" s="43">
        <f t="shared" si="1098"/>
        <v>200</v>
      </c>
      <c r="HF227" s="44">
        <f t="shared" si="1099"/>
        <v>2000</v>
      </c>
      <c r="HG227" s="45">
        <f t="shared" si="1100"/>
        <v>0.64516129032258063</v>
      </c>
      <c r="HH227" s="35"/>
      <c r="HI227" s="27"/>
      <c r="HJ227" s="51">
        <f t="shared" si="1101"/>
        <v>46030</v>
      </c>
      <c r="HK227" s="44">
        <v>575</v>
      </c>
      <c r="HL227" s="44">
        <f t="shared" si="1102"/>
        <v>33</v>
      </c>
      <c r="HM227" s="44">
        <v>51</v>
      </c>
      <c r="HN227" s="44">
        <f t="shared" si="1103"/>
        <v>2</v>
      </c>
      <c r="HO227" s="44">
        <v>51</v>
      </c>
      <c r="HP227" s="44">
        <f t="shared" si="1104"/>
        <v>2</v>
      </c>
      <c r="HQ227" s="44">
        <v>0</v>
      </c>
      <c r="HR227" s="43"/>
      <c r="HS227" s="43">
        <f t="shared" si="1105"/>
        <v>420</v>
      </c>
      <c r="HT227" s="44">
        <f t="shared" si="1106"/>
        <v>840</v>
      </c>
      <c r="HU227" s="45">
        <f t="shared" si="1107"/>
        <v>0.25454545454545452</v>
      </c>
      <c r="HV227" s="35" t="s">
        <v>945</v>
      </c>
      <c r="HW227" s="61"/>
      <c r="HX227" s="51">
        <f>IF($A221="","",$A221)</f>
        <v>46017</v>
      </c>
      <c r="HY227" s="44">
        <v>30457</v>
      </c>
      <c r="HZ227" s="43">
        <f t="shared" si="1170"/>
        <v>117</v>
      </c>
      <c r="IA227" s="44"/>
      <c r="IB227" s="87" t="str">
        <f t="shared" si="1171"/>
        <v/>
      </c>
      <c r="IC227" s="43">
        <v>2</v>
      </c>
      <c r="ID227" s="43">
        <f t="shared" si="1172"/>
        <v>1</v>
      </c>
      <c r="IE227" s="52">
        <v>2</v>
      </c>
      <c r="IF227" s="53" t="str">
        <f>IF(HY227="","",IF223)</f>
        <v>ルララ</v>
      </c>
      <c r="IG227" s="47">
        <f>IF(HY227="","",IG223)</f>
        <v>715</v>
      </c>
      <c r="IH227" s="44">
        <f t="shared" si="1173"/>
        <v>715</v>
      </c>
      <c r="II227" s="89">
        <f>IF(ID227="","",IH227/(HZ227*100))</f>
        <v>6.1111111111111109E-2</v>
      </c>
      <c r="IJ227" s="35"/>
      <c r="IK227" s="27"/>
      <c r="IL227" s="51">
        <f>IF($A221="","",$A221)</f>
        <v>46017</v>
      </c>
      <c r="IM227" s="44">
        <v>1405</v>
      </c>
      <c r="IN227" s="59">
        <f t="shared" si="1174"/>
        <v>6</v>
      </c>
      <c r="IO227" s="44">
        <v>29</v>
      </c>
      <c r="IP227" s="87">
        <f t="shared" si="1175"/>
        <v>0</v>
      </c>
      <c r="IQ227" s="43">
        <v>12</v>
      </c>
      <c r="IR227" s="43">
        <f t="shared" si="1176"/>
        <v>0</v>
      </c>
      <c r="IS227" s="43">
        <v>-2</v>
      </c>
      <c r="IT227" s="53" t="str">
        <f t="shared" si="1177"/>
        <v>サンリオホワイトマスコット</v>
      </c>
      <c r="IU227" s="47">
        <f t="shared" si="1178"/>
        <v>400</v>
      </c>
      <c r="IV227" s="44">
        <f t="shared" si="1179"/>
        <v>0</v>
      </c>
      <c r="IW227" s="89">
        <f t="shared" si="1180"/>
        <v>0</v>
      </c>
      <c r="IX227" s="35" t="s">
        <v>897</v>
      </c>
      <c r="IY227" s="33"/>
      <c r="IZ227" s="51">
        <f>IF($A221="","",$A221)</f>
        <v>46017</v>
      </c>
      <c r="JA227" s="44">
        <v>8267</v>
      </c>
      <c r="JB227" s="43">
        <f t="shared" si="1181"/>
        <v>99</v>
      </c>
      <c r="JC227" s="44">
        <v>340</v>
      </c>
      <c r="JD227" s="87">
        <f t="shared" si="1182"/>
        <v>0</v>
      </c>
      <c r="JE227" s="43">
        <v>30</v>
      </c>
      <c r="JF227" s="43">
        <f t="shared" si="1183"/>
        <v>0</v>
      </c>
      <c r="JG227" s="43">
        <v>0</v>
      </c>
      <c r="JH227" s="53" t="str">
        <f t="shared" ref="JH227:JH244" si="1212">IF(JA227="","",JH223)</f>
        <v>ラブブキーホルダー大きめ</v>
      </c>
      <c r="JI227" s="47">
        <f t="shared" ref="JI227:JI244" si="1213">IF(JB227="","",JI223)</f>
        <v>500</v>
      </c>
      <c r="JJ227" s="44">
        <f t="shared" si="1185"/>
        <v>0</v>
      </c>
      <c r="JK227" s="89">
        <f t="shared" si="1186"/>
        <v>0</v>
      </c>
      <c r="JL227" s="35"/>
      <c r="JM227" s="27"/>
      <c r="JN227" s="51">
        <f>IF($A221="","",$A221)</f>
        <v>46017</v>
      </c>
      <c r="JO227" s="44">
        <v>6025</v>
      </c>
      <c r="JP227" s="43">
        <f t="shared" si="1187"/>
        <v>46</v>
      </c>
      <c r="JQ227" s="44">
        <v>207</v>
      </c>
      <c r="JR227" s="87">
        <f t="shared" si="1188"/>
        <v>1</v>
      </c>
      <c r="JS227" s="43">
        <v>43</v>
      </c>
      <c r="JT227" s="43">
        <f t="shared" si="1189"/>
        <v>1</v>
      </c>
      <c r="JU227" s="43">
        <v>0</v>
      </c>
      <c r="JV227" s="53" t="str">
        <f t="shared" si="1190"/>
        <v>電ブル</v>
      </c>
      <c r="JW227" s="47">
        <f t="shared" si="1191"/>
        <v>400</v>
      </c>
      <c r="JX227" s="44">
        <f t="shared" si="1192"/>
        <v>400</v>
      </c>
      <c r="JY227" s="89">
        <f t="shared" si="1193"/>
        <v>8.6956521739130432E-2</v>
      </c>
      <c r="JZ227" s="35"/>
      <c r="KA227" s="61"/>
      <c r="KB227" s="51">
        <f>IF($A221="","",$A221)</f>
        <v>46017</v>
      </c>
      <c r="KC227" s="44">
        <v>6377</v>
      </c>
      <c r="KD227" s="43">
        <f t="shared" si="1194"/>
        <v>58</v>
      </c>
      <c r="KE227" s="44">
        <v>218</v>
      </c>
      <c r="KF227" s="87">
        <f t="shared" si="1195"/>
        <v>1</v>
      </c>
      <c r="KG227" s="43">
        <v>18</v>
      </c>
      <c r="KH227" s="43">
        <f t="shared" si="1196"/>
        <v>0</v>
      </c>
      <c r="KI227" s="43">
        <v>0</v>
      </c>
      <c r="KJ227" s="53" t="str">
        <f t="shared" si="1197"/>
        <v>サンリオ型押しケース</v>
      </c>
      <c r="KK227" s="47">
        <f t="shared" si="1198"/>
        <v>1100</v>
      </c>
      <c r="KL227" s="44">
        <f t="shared" si="1199"/>
        <v>0</v>
      </c>
      <c r="KM227" s="89">
        <f t="shared" si="1200"/>
        <v>0</v>
      </c>
      <c r="KN227" s="35"/>
      <c r="KO227" s="27"/>
      <c r="KP227" s="51">
        <f>IF($A221="","",$A221)</f>
        <v>46017</v>
      </c>
      <c r="KQ227" s="44">
        <v>4549</v>
      </c>
      <c r="KR227" s="59">
        <f t="shared" si="1201"/>
        <v>16</v>
      </c>
      <c r="KS227" s="44">
        <v>274</v>
      </c>
      <c r="KT227" s="87">
        <f t="shared" si="1202"/>
        <v>1</v>
      </c>
      <c r="KU227" s="43">
        <v>6</v>
      </c>
      <c r="KV227" s="43">
        <f t="shared" si="1203"/>
        <v>1</v>
      </c>
      <c r="KW227" s="43">
        <v>14</v>
      </c>
      <c r="KX227" s="53" t="str">
        <f t="shared" si="1204"/>
        <v>キティ豹柄フェイスポーチ</v>
      </c>
      <c r="KY227" s="47">
        <f t="shared" si="1205"/>
        <v>0</v>
      </c>
      <c r="KZ227" s="44">
        <f t="shared" si="1206"/>
        <v>0</v>
      </c>
      <c r="LA227" s="89">
        <f t="shared" si="1207"/>
        <v>0</v>
      </c>
      <c r="LB227" s="35" t="s">
        <v>894</v>
      </c>
      <c r="LC227" s="27"/>
      <c r="LD227" s="74"/>
      <c r="LE227" s="75"/>
      <c r="LF227" s="75"/>
      <c r="LG227" s="75">
        <v>1166</v>
      </c>
      <c r="LH227" s="75">
        <f t="shared" si="1210"/>
        <v>0</v>
      </c>
      <c r="LI227" s="76">
        <v>2</v>
      </c>
      <c r="LJ227" s="75">
        <f t="shared" si="1211"/>
        <v>0</v>
      </c>
      <c r="LK227" s="75"/>
      <c r="LL227" s="77" t="str">
        <f>IF(LE225="","",LL224)</f>
        <v>バイキンティッシュカバー、アンパンぬいぐるみ</v>
      </c>
      <c r="LM227" s="78">
        <f>IF(LF225="","",LM224)</f>
        <v>1000</v>
      </c>
      <c r="LN227" s="75">
        <f t="shared" si="1136"/>
        <v>0</v>
      </c>
      <c r="LO227" s="79"/>
      <c r="LP227" s="35"/>
      <c r="LQ227" s="27"/>
      <c r="LR227" s="51">
        <f t="shared" si="1108"/>
        <v>46030</v>
      </c>
      <c r="LS227" s="44">
        <v>22192</v>
      </c>
      <c r="LT227" s="44">
        <f t="shared" si="1109"/>
        <v>61</v>
      </c>
      <c r="LU227" s="44">
        <v>1105</v>
      </c>
      <c r="LV227" s="44">
        <f t="shared" si="1110"/>
        <v>2</v>
      </c>
      <c r="LW227" s="44">
        <v>15</v>
      </c>
      <c r="LX227" s="44">
        <f t="shared" si="1111"/>
        <v>2</v>
      </c>
      <c r="LY227" s="44">
        <v>6</v>
      </c>
      <c r="LZ227" s="43"/>
      <c r="MA227" s="43">
        <f t="shared" si="1112"/>
        <v>1100</v>
      </c>
      <c r="MB227" s="44">
        <f t="shared" si="1113"/>
        <v>2200</v>
      </c>
      <c r="MC227" s="45">
        <f t="shared" si="1114"/>
        <v>0.36065573770491804</v>
      </c>
      <c r="MD227" s="35"/>
      <c r="ME227" s="27"/>
      <c r="MF227" s="51">
        <f t="shared" si="1115"/>
        <v>46030</v>
      </c>
      <c r="MG227" s="44">
        <v>9135</v>
      </c>
      <c r="MH227" s="44">
        <f t="shared" si="1116"/>
        <v>89</v>
      </c>
      <c r="MI227" s="44">
        <v>401</v>
      </c>
      <c r="MJ227" s="44">
        <f t="shared" si="1117"/>
        <v>1</v>
      </c>
      <c r="MK227" s="44">
        <v>46</v>
      </c>
      <c r="ML227" s="44">
        <f t="shared" si="1118"/>
        <v>1</v>
      </c>
      <c r="MM227" s="44">
        <v>4</v>
      </c>
      <c r="MN227" s="43"/>
      <c r="MO227" s="43">
        <f t="shared" si="1119"/>
        <v>1100</v>
      </c>
      <c r="MP227" s="44">
        <f t="shared" si="1120"/>
        <v>1100</v>
      </c>
      <c r="MQ227" s="45">
        <f t="shared" si="1121"/>
        <v>0.12359550561797752</v>
      </c>
      <c r="MR227" s="35"/>
      <c r="MS227" s="27"/>
      <c r="MT227" s="51">
        <f t="shared" si="1122"/>
        <v>46030</v>
      </c>
      <c r="MU227" s="44">
        <v>11500</v>
      </c>
      <c r="MV227" s="44">
        <f t="shared" si="1123"/>
        <v>9</v>
      </c>
      <c r="MW227" s="44">
        <v>438</v>
      </c>
      <c r="MX227" s="44">
        <f t="shared" si="1124"/>
        <v>0</v>
      </c>
      <c r="MY227" s="44">
        <v>23</v>
      </c>
      <c r="MZ227" s="44">
        <f t="shared" si="1125"/>
        <v>0</v>
      </c>
      <c r="NA227" s="44">
        <v>-17</v>
      </c>
      <c r="NB227" s="43"/>
      <c r="NC227" s="43">
        <f t="shared" si="1126"/>
        <v>715</v>
      </c>
      <c r="ND227" s="44">
        <f t="shared" si="1127"/>
        <v>0</v>
      </c>
      <c r="NE227" s="45">
        <f t="shared" si="1128"/>
        <v>0</v>
      </c>
      <c r="NF227" s="35" t="s">
        <v>943</v>
      </c>
      <c r="NG227" s="27"/>
      <c r="NH227" s="51">
        <f t="shared" si="1129"/>
        <v>46030</v>
      </c>
      <c r="NI227" s="44">
        <v>12581</v>
      </c>
      <c r="NJ227" s="44">
        <f t="shared" si="1130"/>
        <v>98</v>
      </c>
      <c r="NK227" s="44">
        <v>226</v>
      </c>
      <c r="NL227" s="44">
        <f t="shared" si="1131"/>
        <v>0</v>
      </c>
      <c r="NM227" s="44">
        <v>40</v>
      </c>
      <c r="NN227" s="44">
        <f t="shared" si="1132"/>
        <v>0</v>
      </c>
      <c r="NO227" s="44">
        <v>0</v>
      </c>
      <c r="NP227" s="43"/>
      <c r="NQ227" s="43">
        <f t="shared" si="1133"/>
        <v>1100</v>
      </c>
      <c r="NR227" s="44">
        <f t="shared" si="1134"/>
        <v>0</v>
      </c>
      <c r="NS227" s="45">
        <f t="shared" si="1135"/>
        <v>0</v>
      </c>
      <c r="NT227" s="35"/>
    </row>
    <row r="228" spans="1:384" ht="15" customHeight="1" thickTop="1" x14ac:dyDescent="0.2">
      <c r="A228" s="38">
        <v>46035</v>
      </c>
      <c r="B228" s="39">
        <f>IF(A228="","",SUM(J228:J259,LF246,AL228,ET228,AZ228,EF228,LT228,NJ228,MV228,MH228,X228,GJ228,GX228,HL228,FH228,FV228)+SUM(HZ255:HZ256)+SUM(IN255:IN258)+SUM(DR255:DR258)+SUM(CP255:CP258)+SUM(CB255:CB258)+SUM(BN255:BN258)+SUM(DD255:DD258)+SUM(JB255:JB258)+SUM(JP255:JP258)+SUM(KD255:KD258)+SUM(KR255:KR258))</f>
        <v>10344</v>
      </c>
      <c r="C228" s="40">
        <f>IF(A228="","",SUM(J228,X228,AL228,AZ228)+SUM(BN255:BN258)+SUM(CB255:CB258)+SUM(CP255:CP258))</f>
        <v>3967</v>
      </c>
      <c r="D228" s="40">
        <f>IF(A228="","",SUM(EF228,ET228)+SUM(DD255:DD258)+SUM(DR255:DR258))</f>
        <v>797</v>
      </c>
      <c r="E228" s="41">
        <f>IF(A228="","",SUM(NJ228,MV228,MH228,LT228,LF246)+SUM(JB255:JB258)+SUM(JP255:JP258)+SUM(KD255:KD258)+SUM(KR255:KR258))</f>
        <v>3345</v>
      </c>
      <c r="F228" s="41">
        <f>IF(B228="","",SUM(GJ228,GX228,HL228)+SUM(IN255:IN258)+SUM(HZ255:HZ256))</f>
        <v>1794</v>
      </c>
      <c r="G228" s="88">
        <f t="shared" si="1031"/>
        <v>353</v>
      </c>
      <c r="H228" s="42"/>
      <c r="I228" s="44">
        <v>5590</v>
      </c>
      <c r="J228" s="44">
        <f t="shared" si="1032"/>
        <v>218</v>
      </c>
      <c r="K228" s="44">
        <v>174</v>
      </c>
      <c r="L228" s="44">
        <f t="shared" si="1033"/>
        <v>3</v>
      </c>
      <c r="M228" s="44">
        <v>33</v>
      </c>
      <c r="N228" s="44">
        <f t="shared" si="1034"/>
        <v>3</v>
      </c>
      <c r="O228" s="44">
        <v>5</v>
      </c>
      <c r="P228" s="43"/>
      <c r="Q228" s="43">
        <f t="shared" si="1035"/>
        <v>855</v>
      </c>
      <c r="R228" s="44">
        <f t="shared" si="1036"/>
        <v>2565</v>
      </c>
      <c r="S228" s="45">
        <f t="shared" si="1037"/>
        <v>0.1176605504587156</v>
      </c>
      <c r="T228" s="35"/>
      <c r="U228" s="27"/>
      <c r="V228" s="51">
        <f t="shared" si="1038"/>
        <v>46035</v>
      </c>
      <c r="W228" s="44">
        <v>14805</v>
      </c>
      <c r="X228" s="44">
        <f t="shared" si="1039"/>
        <v>345</v>
      </c>
      <c r="Y228" s="44">
        <v>555</v>
      </c>
      <c r="Z228" s="44">
        <f t="shared" si="1040"/>
        <v>11</v>
      </c>
      <c r="AA228" s="44">
        <v>12</v>
      </c>
      <c r="AB228" s="44">
        <f t="shared" si="1041"/>
        <v>12</v>
      </c>
      <c r="AC228" s="44">
        <v>17</v>
      </c>
      <c r="AD228" s="43"/>
      <c r="AE228" s="43">
        <f t="shared" si="1042"/>
        <v>1026</v>
      </c>
      <c r="AF228" s="44">
        <f t="shared" si="1043"/>
        <v>12312</v>
      </c>
      <c r="AG228" s="45">
        <f t="shared" si="1044"/>
        <v>0.35686956521739133</v>
      </c>
      <c r="AH228" s="35"/>
      <c r="AI228" s="27"/>
      <c r="AJ228" s="51">
        <f t="shared" si="1045"/>
        <v>46035</v>
      </c>
      <c r="AK228" s="44">
        <v>18373</v>
      </c>
      <c r="AL228" s="44">
        <f t="shared" si="1046"/>
        <v>232</v>
      </c>
      <c r="AM228" s="44">
        <v>379</v>
      </c>
      <c r="AN228" s="44">
        <f t="shared" si="1047"/>
        <v>4</v>
      </c>
      <c r="AO228" s="44">
        <v>21</v>
      </c>
      <c r="AP228" s="44">
        <f t="shared" si="1048"/>
        <v>4</v>
      </c>
      <c r="AQ228" s="44">
        <v>4</v>
      </c>
      <c r="AR228" s="43"/>
      <c r="AS228" s="43">
        <f t="shared" si="1049"/>
        <v>880</v>
      </c>
      <c r="AT228" s="44">
        <f t="shared" si="1050"/>
        <v>3520</v>
      </c>
      <c r="AU228" s="45">
        <f t="shared" si="1051"/>
        <v>0.15172413793103448</v>
      </c>
      <c r="AV228" s="35"/>
      <c r="AW228" s="27"/>
      <c r="AX228" s="51">
        <f t="shared" si="1052"/>
        <v>46035</v>
      </c>
      <c r="AY228" s="44">
        <v>22896</v>
      </c>
      <c r="AZ228" s="44">
        <f t="shared" si="1053"/>
        <v>1959</v>
      </c>
      <c r="BA228" s="44">
        <v>593</v>
      </c>
      <c r="BB228" s="44">
        <f t="shared" si="1054"/>
        <v>18</v>
      </c>
      <c r="BC228" s="44">
        <v>3</v>
      </c>
      <c r="BD228" s="44">
        <f t="shared" si="1055"/>
        <v>21</v>
      </c>
      <c r="BE228" s="44">
        <v>13</v>
      </c>
      <c r="BF228" s="43"/>
      <c r="BG228" s="43">
        <f t="shared" si="1056"/>
        <v>1500</v>
      </c>
      <c r="BH228" s="44">
        <f t="shared" si="1057"/>
        <v>31500</v>
      </c>
      <c r="BI228" s="45">
        <f t="shared" si="1058"/>
        <v>0.16079632465543645</v>
      </c>
      <c r="BJ228" s="35" t="s">
        <v>903</v>
      </c>
      <c r="BK228" s="50"/>
      <c r="BL228" s="46"/>
      <c r="BM228" s="43">
        <v>10805</v>
      </c>
      <c r="BN228" s="69">
        <f t="shared" si="1137"/>
        <v>23</v>
      </c>
      <c r="BO228" s="43">
        <v>305</v>
      </c>
      <c r="BP228" s="44">
        <f t="shared" si="1138"/>
        <v>2</v>
      </c>
      <c r="BQ228" s="44">
        <v>10</v>
      </c>
      <c r="BR228" s="44">
        <f t="shared" si="1139"/>
        <v>2</v>
      </c>
      <c r="BS228" s="43">
        <v>0</v>
      </c>
      <c r="BT228" s="60" t="s">
        <v>891</v>
      </c>
      <c r="BU228" s="67">
        <v>1100</v>
      </c>
      <c r="BV228" s="43">
        <f t="shared" si="1142"/>
        <v>2200</v>
      </c>
      <c r="BW228" s="45">
        <f t="shared" si="1143"/>
        <v>0.95652173913043481</v>
      </c>
      <c r="BX228" s="35" t="s">
        <v>892</v>
      </c>
      <c r="BY228" s="27"/>
      <c r="BZ228" s="46"/>
      <c r="CA228" s="43">
        <v>2605</v>
      </c>
      <c r="CB228" s="44">
        <f t="shared" si="1144"/>
        <v>47</v>
      </c>
      <c r="CC228" s="43">
        <v>54</v>
      </c>
      <c r="CD228" s="44">
        <f t="shared" si="1145"/>
        <v>1</v>
      </c>
      <c r="CE228" s="44">
        <v>31</v>
      </c>
      <c r="CF228" s="44">
        <f t="shared" si="1146"/>
        <v>1</v>
      </c>
      <c r="CG228" s="43">
        <v>0</v>
      </c>
      <c r="CH228" s="60" t="str">
        <f t="shared" si="1147"/>
        <v>ラブブマスコット</v>
      </c>
      <c r="CI228" s="67">
        <f t="shared" si="1148"/>
        <v>500</v>
      </c>
      <c r="CJ228" s="43">
        <f t="shared" si="1149"/>
        <v>500</v>
      </c>
      <c r="CK228" s="45">
        <f t="shared" si="1150"/>
        <v>0.10638297872340426</v>
      </c>
      <c r="CL228" s="35"/>
      <c r="CM228" s="27"/>
      <c r="CN228" s="46"/>
      <c r="CO228" s="43">
        <v>1479</v>
      </c>
      <c r="CP228" s="44">
        <f t="shared" si="1151"/>
        <v>44</v>
      </c>
      <c r="CQ228" s="43">
        <v>22</v>
      </c>
      <c r="CR228" s="44">
        <f t="shared" si="1152"/>
        <v>0</v>
      </c>
      <c r="CS228" s="44">
        <v>17</v>
      </c>
      <c r="CT228" s="44">
        <f t="shared" si="1153"/>
        <v>0</v>
      </c>
      <c r="CU228" s="43">
        <v>0</v>
      </c>
      <c r="CV228" s="60" t="str">
        <f t="shared" si="1154"/>
        <v>押忍番長サウンドボタン</v>
      </c>
      <c r="CW228" s="67">
        <f t="shared" si="1155"/>
        <v>358</v>
      </c>
      <c r="CX228" s="43">
        <f t="shared" si="1156"/>
        <v>0</v>
      </c>
      <c r="CY228" s="45">
        <f t="shared" si="1157"/>
        <v>0</v>
      </c>
      <c r="CZ228" s="35"/>
      <c r="DA228" s="58"/>
      <c r="DB228" s="46"/>
      <c r="DC228" s="43">
        <v>7618</v>
      </c>
      <c r="DD228" s="69">
        <f t="shared" si="1158"/>
        <v>27</v>
      </c>
      <c r="DE228" s="43">
        <v>261</v>
      </c>
      <c r="DF228" s="44">
        <f t="shared" si="1159"/>
        <v>5</v>
      </c>
      <c r="DG228" s="44">
        <v>7</v>
      </c>
      <c r="DH228" s="44">
        <f t="shared" si="1160"/>
        <v>5</v>
      </c>
      <c r="DI228" s="43">
        <v>18</v>
      </c>
      <c r="DJ228" s="60" t="str">
        <f t="shared" si="1208"/>
        <v>サンリオリボンポーチ</v>
      </c>
      <c r="DK228" s="67">
        <f t="shared" si="1209"/>
        <v>500</v>
      </c>
      <c r="DL228" s="43">
        <f t="shared" si="1161"/>
        <v>2500</v>
      </c>
      <c r="DM228" s="45">
        <f t="shared" si="1162"/>
        <v>0.92592592592592593</v>
      </c>
      <c r="DN228" s="35" t="s">
        <v>350</v>
      </c>
      <c r="DO228" s="27"/>
      <c r="DP228" s="46"/>
      <c r="DQ228" s="43">
        <v>3578</v>
      </c>
      <c r="DR228" s="69">
        <f t="shared" si="1163"/>
        <v>8</v>
      </c>
      <c r="DS228" s="43">
        <v>94</v>
      </c>
      <c r="DT228" s="44">
        <f t="shared" si="1164"/>
        <v>0</v>
      </c>
      <c r="DU228" s="44">
        <v>8</v>
      </c>
      <c r="DV228" s="44">
        <f t="shared" si="1165"/>
        <v>0</v>
      </c>
      <c r="DW228" s="43">
        <v>4</v>
      </c>
      <c r="DX228" s="60" t="s">
        <v>876</v>
      </c>
      <c r="DY228" s="67">
        <f t="shared" si="1167"/>
        <v>660</v>
      </c>
      <c r="DZ228" s="43">
        <f t="shared" si="1168"/>
        <v>0</v>
      </c>
      <c r="EA228" s="45">
        <f t="shared" si="1169"/>
        <v>0</v>
      </c>
      <c r="EB228" s="35"/>
      <c r="EC228" s="27"/>
      <c r="ED228" s="51">
        <f t="shared" si="1059"/>
        <v>46035</v>
      </c>
      <c r="EE228" s="44">
        <v>30791</v>
      </c>
      <c r="EF228" s="44">
        <f t="shared" si="1060"/>
        <v>176</v>
      </c>
      <c r="EG228" s="44">
        <v>1546</v>
      </c>
      <c r="EH228" s="44">
        <f t="shared" si="1061"/>
        <v>2</v>
      </c>
      <c r="EI228" s="44">
        <v>14</v>
      </c>
      <c r="EJ228" s="44">
        <f t="shared" si="1062"/>
        <v>4</v>
      </c>
      <c r="EK228" s="44">
        <v>0</v>
      </c>
      <c r="EL228" s="43"/>
      <c r="EM228" s="43">
        <f t="shared" si="1063"/>
        <v>715</v>
      </c>
      <c r="EN228" s="44">
        <f t="shared" si="1064"/>
        <v>2860</v>
      </c>
      <c r="EO228" s="45">
        <f t="shared" si="1065"/>
        <v>0.16250000000000001</v>
      </c>
      <c r="EP228" s="35"/>
      <c r="EQ228" s="27"/>
      <c r="ER228" s="51">
        <f t="shared" si="1066"/>
        <v>46035</v>
      </c>
      <c r="ES228" s="44">
        <v>9736</v>
      </c>
      <c r="ET228" s="44">
        <f t="shared" si="1067"/>
        <v>96</v>
      </c>
      <c r="EU228" s="44">
        <v>280</v>
      </c>
      <c r="EV228" s="44">
        <f t="shared" si="1068"/>
        <v>4</v>
      </c>
      <c r="EW228" s="44">
        <v>42</v>
      </c>
      <c r="EX228" s="44">
        <f t="shared" si="1069"/>
        <v>4</v>
      </c>
      <c r="EY228" s="44">
        <v>1</v>
      </c>
      <c r="EZ228" s="43"/>
      <c r="FA228" s="43">
        <f t="shared" si="1070"/>
        <v>726</v>
      </c>
      <c r="FB228" s="44">
        <f t="shared" si="1071"/>
        <v>2904</v>
      </c>
      <c r="FC228" s="45">
        <f t="shared" si="1072"/>
        <v>0.30249999999999999</v>
      </c>
      <c r="FD228" s="35"/>
      <c r="FE228" s="27"/>
      <c r="FF228" s="51">
        <f t="shared" si="1073"/>
        <v>46035</v>
      </c>
      <c r="FG228" s="44">
        <v>2026</v>
      </c>
      <c r="FH228" s="44">
        <f t="shared" si="1074"/>
        <v>262</v>
      </c>
      <c r="FI228" s="44">
        <v>50</v>
      </c>
      <c r="FJ228" s="44">
        <f t="shared" si="1075"/>
        <v>9</v>
      </c>
      <c r="FK228" s="44">
        <v>38</v>
      </c>
      <c r="FL228" s="44">
        <f t="shared" si="1076"/>
        <v>9</v>
      </c>
      <c r="FM228" s="44">
        <v>10</v>
      </c>
      <c r="FN228" s="43"/>
      <c r="FO228" s="43">
        <f t="shared" si="1077"/>
        <v>935</v>
      </c>
      <c r="FP228" s="44">
        <f t="shared" si="1078"/>
        <v>8415</v>
      </c>
      <c r="FQ228" s="45">
        <f t="shared" si="1079"/>
        <v>0.32118320610687023</v>
      </c>
      <c r="FR228" s="35"/>
      <c r="FS228" s="27"/>
      <c r="FT228" s="51">
        <f t="shared" si="1080"/>
        <v>46035</v>
      </c>
      <c r="FU228" s="44">
        <v>838</v>
      </c>
      <c r="FV228" s="44">
        <f t="shared" si="1081"/>
        <v>91</v>
      </c>
      <c r="FW228" s="44">
        <v>28</v>
      </c>
      <c r="FX228" s="44">
        <f t="shared" si="1082"/>
        <v>4</v>
      </c>
      <c r="FY228" s="44">
        <v>8</v>
      </c>
      <c r="FZ228" s="44">
        <f t="shared" si="1083"/>
        <v>4</v>
      </c>
      <c r="GA228" s="44">
        <v>4</v>
      </c>
      <c r="GB228" s="43"/>
      <c r="GC228" s="43">
        <f t="shared" si="1084"/>
        <v>700</v>
      </c>
      <c r="GD228" s="44">
        <f t="shared" si="1085"/>
        <v>2800</v>
      </c>
      <c r="GE228" s="45">
        <f t="shared" si="1086"/>
        <v>0.30769230769230771</v>
      </c>
      <c r="GF228" s="35"/>
      <c r="GG228" s="65"/>
      <c r="GH228" s="51">
        <f t="shared" si="1087"/>
        <v>46035</v>
      </c>
      <c r="GI228" s="44">
        <v>3094</v>
      </c>
      <c r="GJ228" s="44">
        <f t="shared" si="1088"/>
        <v>97</v>
      </c>
      <c r="GK228" s="44">
        <v>359</v>
      </c>
      <c r="GL228" s="44">
        <f t="shared" si="1089"/>
        <v>10</v>
      </c>
      <c r="GM228" s="44">
        <v>40</v>
      </c>
      <c r="GN228" s="44">
        <f t="shared" si="1090"/>
        <v>11</v>
      </c>
      <c r="GO228" s="44">
        <v>0</v>
      </c>
      <c r="GP228" s="43"/>
      <c r="GQ228" s="43">
        <f t="shared" si="1091"/>
        <v>280</v>
      </c>
      <c r="GR228" s="44">
        <f t="shared" si="1092"/>
        <v>3080</v>
      </c>
      <c r="GS228" s="45">
        <f t="shared" si="1093"/>
        <v>0.31752577319587627</v>
      </c>
      <c r="GT228" s="35"/>
      <c r="GU228" s="27"/>
      <c r="GV228" s="51">
        <f t="shared" si="1094"/>
        <v>46035</v>
      </c>
      <c r="GW228" s="44">
        <v>2578</v>
      </c>
      <c r="GX228" s="44">
        <f t="shared" si="1095"/>
        <v>131</v>
      </c>
      <c r="GY228" s="44">
        <v>199</v>
      </c>
      <c r="GZ228" s="44">
        <f t="shared" si="1096"/>
        <v>6</v>
      </c>
      <c r="HA228" s="44">
        <v>300</v>
      </c>
      <c r="HB228" s="44">
        <f t="shared" si="1097"/>
        <v>18</v>
      </c>
      <c r="HC228" s="44">
        <v>0</v>
      </c>
      <c r="HD228" s="43"/>
      <c r="HE228" s="43">
        <f t="shared" si="1098"/>
        <v>200</v>
      </c>
      <c r="HF228" s="44">
        <f t="shared" si="1099"/>
        <v>3600</v>
      </c>
      <c r="HG228" s="45">
        <f t="shared" si="1100"/>
        <v>0.27480916030534353</v>
      </c>
      <c r="HH228" s="35"/>
      <c r="HI228" s="27"/>
      <c r="HJ228" s="51">
        <f t="shared" si="1101"/>
        <v>46035</v>
      </c>
      <c r="HK228" s="44">
        <v>682</v>
      </c>
      <c r="HL228" s="44">
        <f t="shared" si="1102"/>
        <v>107</v>
      </c>
      <c r="HM228" s="44">
        <v>59</v>
      </c>
      <c r="HN228" s="44">
        <f t="shared" si="1103"/>
        <v>8</v>
      </c>
      <c r="HO228" s="44">
        <v>42</v>
      </c>
      <c r="HP228" s="44">
        <f t="shared" si="1104"/>
        <v>9</v>
      </c>
      <c r="HQ228" s="44">
        <v>19</v>
      </c>
      <c r="HR228" s="43"/>
      <c r="HS228" s="43">
        <f t="shared" si="1105"/>
        <v>420</v>
      </c>
      <c r="HT228" s="44">
        <f t="shared" si="1106"/>
        <v>3780</v>
      </c>
      <c r="HU228" s="45">
        <f t="shared" si="1107"/>
        <v>0.35327102803738319</v>
      </c>
      <c r="HV228" s="35"/>
      <c r="HW228" s="61"/>
      <c r="HX228" s="46"/>
      <c r="HY228" s="43">
        <v>25195</v>
      </c>
      <c r="HZ228" s="44">
        <f t="shared" si="1170"/>
        <v>473</v>
      </c>
      <c r="IA228" s="43"/>
      <c r="IB228" s="44" t="str">
        <f t="shared" si="1171"/>
        <v/>
      </c>
      <c r="IC228" s="44">
        <v>4</v>
      </c>
      <c r="ID228" s="44">
        <f t="shared" si="1172"/>
        <v>3</v>
      </c>
      <c r="IE228" s="66">
        <v>2</v>
      </c>
      <c r="IF228" s="60" t="str">
        <f>IF(HY228="","",IF224)</f>
        <v>ルララ大</v>
      </c>
      <c r="IG228" s="67">
        <f>IF(HY227="","",IG224)</f>
        <v>1100</v>
      </c>
      <c r="IH228" s="43">
        <f t="shared" si="1173"/>
        <v>3300</v>
      </c>
      <c r="II228" s="45">
        <f>IF(ID228="","",IH228/(HZ228*100))</f>
        <v>6.9767441860465115E-2</v>
      </c>
      <c r="IJ228" s="35"/>
      <c r="IK228" s="27"/>
      <c r="IL228" s="46"/>
      <c r="IM228" s="43">
        <v>690</v>
      </c>
      <c r="IN228" s="44">
        <f t="shared" si="1174"/>
        <v>88</v>
      </c>
      <c r="IO228" s="43">
        <v>29</v>
      </c>
      <c r="IP228" s="44">
        <f t="shared" si="1175"/>
        <v>1</v>
      </c>
      <c r="IQ228" s="44">
        <v>11</v>
      </c>
      <c r="IR228" s="44">
        <f t="shared" si="1176"/>
        <v>1</v>
      </c>
      <c r="IS228" s="43">
        <v>1</v>
      </c>
      <c r="IT228" s="60" t="str">
        <f t="shared" si="1177"/>
        <v>サンリオ豹柄キーケース</v>
      </c>
      <c r="IU228" s="67">
        <f t="shared" si="1178"/>
        <v>996</v>
      </c>
      <c r="IV228" s="43">
        <f t="shared" si="1179"/>
        <v>996</v>
      </c>
      <c r="IW228" s="45">
        <f t="shared" si="1180"/>
        <v>0.11318181818181818</v>
      </c>
      <c r="IX228" s="35"/>
      <c r="IY228" s="33"/>
      <c r="IZ228" s="46"/>
      <c r="JA228" s="43">
        <v>5118</v>
      </c>
      <c r="JB228" s="69">
        <f t="shared" si="1181"/>
        <v>25</v>
      </c>
      <c r="JC228" s="43">
        <v>147</v>
      </c>
      <c r="JD228" s="44">
        <f t="shared" si="1182"/>
        <v>3</v>
      </c>
      <c r="JE228" s="44">
        <v>30</v>
      </c>
      <c r="JF228" s="44">
        <f t="shared" si="1183"/>
        <v>3</v>
      </c>
      <c r="JG228" s="43">
        <v>0</v>
      </c>
      <c r="JH228" s="60" t="str">
        <f t="shared" si="1212"/>
        <v>サンリオリボンポーチ</v>
      </c>
      <c r="JI228" s="67">
        <f t="shared" si="1213"/>
        <v>500</v>
      </c>
      <c r="JJ228" s="43">
        <f t="shared" si="1185"/>
        <v>1500</v>
      </c>
      <c r="JK228" s="45">
        <f t="shared" si="1186"/>
        <v>0.6</v>
      </c>
      <c r="JL228" s="35"/>
      <c r="JM228" s="27"/>
      <c r="JN228" s="46"/>
      <c r="JO228" s="43">
        <v>5993</v>
      </c>
      <c r="JP228" s="44">
        <f t="shared" si="1187"/>
        <v>63</v>
      </c>
      <c r="JQ228" s="43">
        <v>140</v>
      </c>
      <c r="JR228" s="44">
        <f t="shared" si="1188"/>
        <v>3</v>
      </c>
      <c r="JS228" s="44">
        <v>17</v>
      </c>
      <c r="JT228" s="44">
        <f t="shared" si="1189"/>
        <v>2</v>
      </c>
      <c r="JU228" s="43">
        <v>0</v>
      </c>
      <c r="JV228" s="60" t="str">
        <f t="shared" si="1190"/>
        <v>ジャグラーイヤホン</v>
      </c>
      <c r="JW228" s="67">
        <f t="shared" si="1191"/>
        <v>1100</v>
      </c>
      <c r="JX228" s="43">
        <f t="shared" si="1192"/>
        <v>2200</v>
      </c>
      <c r="JY228" s="45">
        <f t="shared" si="1193"/>
        <v>0.34920634920634919</v>
      </c>
      <c r="JZ228" s="35"/>
      <c r="KA228" s="61"/>
      <c r="KB228" s="46"/>
      <c r="KC228" s="43">
        <v>4498</v>
      </c>
      <c r="KD228" s="69">
        <f t="shared" si="1194"/>
        <v>8</v>
      </c>
      <c r="KE228" s="43">
        <v>127</v>
      </c>
      <c r="KF228" s="44">
        <f t="shared" si="1195"/>
        <v>0</v>
      </c>
      <c r="KG228" s="44">
        <v>8</v>
      </c>
      <c r="KH228" s="44">
        <f t="shared" si="1196"/>
        <v>0</v>
      </c>
      <c r="KI228" s="43">
        <v>5</v>
      </c>
      <c r="KJ228" s="60" t="str">
        <f t="shared" si="1197"/>
        <v>サンリオケープポーチ</v>
      </c>
      <c r="KK228" s="67">
        <f t="shared" si="1198"/>
        <v>1100</v>
      </c>
      <c r="KL228" s="43">
        <f t="shared" si="1199"/>
        <v>0</v>
      </c>
      <c r="KM228" s="45">
        <f t="shared" si="1200"/>
        <v>0</v>
      </c>
      <c r="KN228" s="35" t="s">
        <v>896</v>
      </c>
      <c r="KO228" s="27"/>
      <c r="KP228" s="46"/>
      <c r="KQ228" s="43">
        <v>5948</v>
      </c>
      <c r="KR228" s="44">
        <f t="shared" si="1201"/>
        <v>121</v>
      </c>
      <c r="KS228" s="43">
        <v>126</v>
      </c>
      <c r="KT228" s="44">
        <f t="shared" si="1202"/>
        <v>2</v>
      </c>
      <c r="KU228" s="44">
        <v>6</v>
      </c>
      <c r="KV228" s="44">
        <f t="shared" si="1203"/>
        <v>2</v>
      </c>
      <c r="KW228" s="43">
        <v>4</v>
      </c>
      <c r="KX228" s="60" t="str">
        <f t="shared" si="1204"/>
        <v>モンチッチマスコット2</v>
      </c>
      <c r="KY228" s="67">
        <f t="shared" si="1205"/>
        <v>539</v>
      </c>
      <c r="KZ228" s="43">
        <f t="shared" si="1206"/>
        <v>1078</v>
      </c>
      <c r="LA228" s="45">
        <f t="shared" si="1207"/>
        <v>8.9090909090909096E-2</v>
      </c>
      <c r="LB228" s="35"/>
      <c r="LC228" s="27"/>
      <c r="LD228" s="51">
        <f>IF(A222="","",A222)</f>
        <v>46021</v>
      </c>
      <c r="LE228" s="43">
        <v>70128</v>
      </c>
      <c r="LF228" s="93">
        <f>IF(LE228="","",LE228-LE225)</f>
        <v>265</v>
      </c>
      <c r="LG228" s="43">
        <v>445</v>
      </c>
      <c r="LH228" s="43">
        <f t="shared" ref="LH228:LH230" si="1214">IF(LG228="","",LG228-LG225)</f>
        <v>0</v>
      </c>
      <c r="LI228" s="43">
        <v>2</v>
      </c>
      <c r="LJ228" s="87">
        <f t="shared" ref="LJ228:LJ230" si="1215">IF(LI228="","",LI225+LK225-LI228)</f>
        <v>0</v>
      </c>
      <c r="LK228" s="43"/>
      <c r="LL228" s="64" t="str">
        <f>IF(LE228="","",LL225)</f>
        <v>スヌーピーぬいぐるみ、コキンちゃん</v>
      </c>
      <c r="LM228" s="47">
        <f>IF(LF228="","",LM225)</f>
        <v>1000</v>
      </c>
      <c r="LN228" s="87">
        <f t="shared" si="1136"/>
        <v>0</v>
      </c>
      <c r="LO228" s="54"/>
      <c r="LP228" s="35"/>
      <c r="LQ228" s="27"/>
      <c r="LR228" s="51">
        <f t="shared" si="1108"/>
        <v>46035</v>
      </c>
      <c r="LS228" s="44">
        <v>22498</v>
      </c>
      <c r="LT228" s="44">
        <f t="shared" si="1109"/>
        <v>306</v>
      </c>
      <c r="LU228" s="44">
        <v>1112</v>
      </c>
      <c r="LV228" s="44">
        <f t="shared" si="1110"/>
        <v>7</v>
      </c>
      <c r="LW228" s="44">
        <v>11</v>
      </c>
      <c r="LX228" s="44">
        <f t="shared" si="1111"/>
        <v>10</v>
      </c>
      <c r="LY228" s="44">
        <v>8</v>
      </c>
      <c r="LZ228" s="43"/>
      <c r="MA228" s="43">
        <f t="shared" si="1112"/>
        <v>1100</v>
      </c>
      <c r="MB228" s="44">
        <f t="shared" si="1113"/>
        <v>11000</v>
      </c>
      <c r="MC228" s="45">
        <f t="shared" si="1114"/>
        <v>0.35947712418300654</v>
      </c>
      <c r="MD228" s="35"/>
      <c r="ME228" s="27"/>
      <c r="MF228" s="51">
        <f t="shared" si="1115"/>
        <v>46035</v>
      </c>
      <c r="MG228" s="44">
        <v>9296</v>
      </c>
      <c r="MH228" s="44">
        <f t="shared" si="1116"/>
        <v>161</v>
      </c>
      <c r="MI228" s="44">
        <v>406</v>
      </c>
      <c r="MJ228" s="44">
        <f t="shared" si="1117"/>
        <v>5</v>
      </c>
      <c r="MK228" s="44">
        <v>45</v>
      </c>
      <c r="ML228" s="44">
        <f t="shared" si="1118"/>
        <v>5</v>
      </c>
      <c r="MM228" s="44"/>
      <c r="MN228" s="43"/>
      <c r="MO228" s="43">
        <f t="shared" si="1119"/>
        <v>1100</v>
      </c>
      <c r="MP228" s="44">
        <f t="shared" si="1120"/>
        <v>5500</v>
      </c>
      <c r="MQ228" s="45">
        <f t="shared" si="1121"/>
        <v>0.34161490683229812</v>
      </c>
      <c r="MR228" s="35"/>
      <c r="MS228" s="27"/>
      <c r="MT228" s="51">
        <f t="shared" si="1122"/>
        <v>46035</v>
      </c>
      <c r="MU228" s="44">
        <v>11520</v>
      </c>
      <c r="MV228" s="44">
        <f t="shared" si="1123"/>
        <v>20</v>
      </c>
      <c r="MW228" s="44">
        <v>438</v>
      </c>
      <c r="MX228" s="44">
        <f t="shared" si="1124"/>
        <v>0</v>
      </c>
      <c r="MY228" s="44">
        <v>5</v>
      </c>
      <c r="MZ228" s="44">
        <f t="shared" si="1125"/>
        <v>1</v>
      </c>
      <c r="NA228" s="44"/>
      <c r="NB228" s="43"/>
      <c r="NC228" s="43">
        <f t="shared" si="1126"/>
        <v>715</v>
      </c>
      <c r="ND228" s="44">
        <f t="shared" si="1127"/>
        <v>715</v>
      </c>
      <c r="NE228" s="45">
        <f t="shared" si="1128"/>
        <v>0.35749999999999998</v>
      </c>
      <c r="NF228" s="35"/>
      <c r="NG228" s="27"/>
      <c r="NH228" s="51">
        <f t="shared" si="1129"/>
        <v>46035</v>
      </c>
      <c r="NI228" s="44">
        <v>12754</v>
      </c>
      <c r="NJ228" s="44">
        <f t="shared" si="1130"/>
        <v>173</v>
      </c>
      <c r="NK228" s="44">
        <v>229</v>
      </c>
      <c r="NL228" s="44">
        <f t="shared" si="1131"/>
        <v>3</v>
      </c>
      <c r="NM228" s="44">
        <v>37</v>
      </c>
      <c r="NN228" s="44">
        <f t="shared" si="1132"/>
        <v>3</v>
      </c>
      <c r="NO228" s="44"/>
      <c r="NP228" s="43"/>
      <c r="NQ228" s="43">
        <f t="shared" si="1133"/>
        <v>1100</v>
      </c>
      <c r="NR228" s="44">
        <f t="shared" si="1134"/>
        <v>3300</v>
      </c>
      <c r="NS228" s="45">
        <f t="shared" si="1135"/>
        <v>0.19075144508670519</v>
      </c>
      <c r="NT228" s="35"/>
    </row>
    <row r="229" spans="1:384" x14ac:dyDescent="0.2">
      <c r="A229" s="38">
        <v>46038</v>
      </c>
      <c r="B229" s="39">
        <f>IF(A229="","",SUM(J229,LF249,AL229,ET229,AZ229,EF229,LT229,NJ229,MV229,MH229,X229,GJ229,GX229,HL229,FH229,FV229)+SUM(HZ259:HZ260)+SUM(IN259:IN262)+SUM(DR259:DR262)+SUM(CP259:CP262)+SUM(CB259:CB262)+SUM(BN259:BN262)+SUM(DD259:DD262)+SUM(JB259:JB262)+SUM(JP259:JP262)+SUM(KD259:KD262)+SUM(KR259:KR262))</f>
        <v>3071</v>
      </c>
      <c r="C229" s="40">
        <f>IF(A229="","",SUM(J229,X229,AL229,AZ229)+SUM(BN259:BN262)+SUM(CB259:CB262)+SUM(CP259:CP262))</f>
        <v>1247</v>
      </c>
      <c r="D229" s="40">
        <f>IF(A229="","",SUM(EF229,ET229)+SUM(DD259:DD262)+SUM(DR259:DR262))</f>
        <v>320</v>
      </c>
      <c r="E229" s="41">
        <f>IF(A229="","",SUM(NJ229,MV229,MH229,LT229,LF249)+SUM(JB259:JB262)+SUM(JP259:JP262)+SUM(KD259:KD262)+SUM(KR259:KR262))</f>
        <v>665</v>
      </c>
      <c r="F229" s="41">
        <f>IF(B229="","",SUM(GJ229,GX229,HL229)+SUM(IN259:IN262)+SUM(HZ259:HZ260))</f>
        <v>693</v>
      </c>
      <c r="G229" s="88">
        <f t="shared" si="1031"/>
        <v>146</v>
      </c>
      <c r="H229" s="42"/>
      <c r="I229" s="44">
        <v>5678</v>
      </c>
      <c r="J229" s="44">
        <f t="shared" si="1032"/>
        <v>88</v>
      </c>
      <c r="K229" s="44">
        <v>176</v>
      </c>
      <c r="L229" s="44">
        <f t="shared" si="1033"/>
        <v>2</v>
      </c>
      <c r="M229" s="44">
        <v>36</v>
      </c>
      <c r="N229" s="44">
        <f t="shared" si="1034"/>
        <v>2</v>
      </c>
      <c r="O229" s="44">
        <v>0</v>
      </c>
      <c r="P229" s="43"/>
      <c r="Q229" s="43">
        <f t="shared" si="1035"/>
        <v>855</v>
      </c>
      <c r="R229" s="44">
        <f t="shared" si="1036"/>
        <v>1710</v>
      </c>
      <c r="S229" s="45">
        <f t="shared" si="1037"/>
        <v>0.19431818181818181</v>
      </c>
      <c r="T229" s="35"/>
      <c r="U229" s="27"/>
      <c r="V229" s="51">
        <f t="shared" si="1038"/>
        <v>46038</v>
      </c>
      <c r="W229" s="44">
        <v>14959</v>
      </c>
      <c r="X229" s="44">
        <f t="shared" si="1039"/>
        <v>154</v>
      </c>
      <c r="Y229" s="44">
        <v>563</v>
      </c>
      <c r="Z229" s="44">
        <f t="shared" si="1040"/>
        <v>8</v>
      </c>
      <c r="AA229" s="44">
        <v>22</v>
      </c>
      <c r="AB229" s="44">
        <f t="shared" si="1041"/>
        <v>7</v>
      </c>
      <c r="AC229" s="44">
        <v>6</v>
      </c>
      <c r="AD229" s="43"/>
      <c r="AE229" s="43">
        <f t="shared" si="1042"/>
        <v>1026</v>
      </c>
      <c r="AF229" s="44">
        <f t="shared" si="1043"/>
        <v>7182</v>
      </c>
      <c r="AG229" s="45">
        <f t="shared" si="1044"/>
        <v>0.46636363636363637</v>
      </c>
      <c r="AH229" s="35"/>
      <c r="AI229" s="27"/>
      <c r="AJ229" s="51">
        <f t="shared" si="1045"/>
        <v>46038</v>
      </c>
      <c r="AK229" s="44">
        <v>18525</v>
      </c>
      <c r="AL229" s="44">
        <f t="shared" si="1046"/>
        <v>152</v>
      </c>
      <c r="AM229" s="44">
        <v>383</v>
      </c>
      <c r="AN229" s="44">
        <f t="shared" si="1047"/>
        <v>4</v>
      </c>
      <c r="AO229" s="44">
        <v>21</v>
      </c>
      <c r="AP229" s="44">
        <f t="shared" si="1048"/>
        <v>4</v>
      </c>
      <c r="AQ229" s="44">
        <v>3</v>
      </c>
      <c r="AR229" s="43"/>
      <c r="AS229" s="43">
        <f t="shared" si="1049"/>
        <v>880</v>
      </c>
      <c r="AT229" s="44">
        <f t="shared" si="1050"/>
        <v>3520</v>
      </c>
      <c r="AU229" s="45">
        <f t="shared" si="1051"/>
        <v>0.23157894736842105</v>
      </c>
      <c r="AV229" s="35"/>
      <c r="AW229" s="27"/>
      <c r="AX229" s="51">
        <f t="shared" si="1052"/>
        <v>46038</v>
      </c>
      <c r="AY229" s="44">
        <v>23466</v>
      </c>
      <c r="AZ229" s="44">
        <f t="shared" si="1053"/>
        <v>570</v>
      </c>
      <c r="BA229" s="44">
        <v>596</v>
      </c>
      <c r="BB229" s="44">
        <f t="shared" si="1054"/>
        <v>3</v>
      </c>
      <c r="BC229" s="44">
        <v>12</v>
      </c>
      <c r="BD229" s="44">
        <f t="shared" si="1055"/>
        <v>4</v>
      </c>
      <c r="BE229" s="44">
        <v>2</v>
      </c>
      <c r="BF229" s="43"/>
      <c r="BG229" s="43">
        <f t="shared" si="1056"/>
        <v>1500</v>
      </c>
      <c r="BH229" s="44">
        <f t="shared" si="1057"/>
        <v>6000</v>
      </c>
      <c r="BI229" s="45">
        <f t="shared" si="1058"/>
        <v>0.10526315789473684</v>
      </c>
      <c r="BJ229" s="35" t="s">
        <v>971</v>
      </c>
      <c r="BK229" s="50"/>
      <c r="BL229" s="46"/>
      <c r="BM229" s="44">
        <v>12730</v>
      </c>
      <c r="BN229" s="44">
        <f t="shared" si="1137"/>
        <v>52</v>
      </c>
      <c r="BO229" s="44">
        <v>637</v>
      </c>
      <c r="BP229" s="44">
        <f t="shared" si="1138"/>
        <v>1</v>
      </c>
      <c r="BQ229" s="44">
        <v>9</v>
      </c>
      <c r="BR229" s="44">
        <f t="shared" si="1139"/>
        <v>1</v>
      </c>
      <c r="BS229" s="25">
        <v>4</v>
      </c>
      <c r="BT229" s="60" t="str">
        <f t="shared" si="1140"/>
        <v>サンリオ豹柄キーケース</v>
      </c>
      <c r="BU229" s="67">
        <f t="shared" si="1141"/>
        <v>0</v>
      </c>
      <c r="BV229" s="44">
        <f t="shared" si="1142"/>
        <v>0</v>
      </c>
      <c r="BW229" s="45">
        <f t="shared" si="1143"/>
        <v>0</v>
      </c>
      <c r="BX229" s="35"/>
      <c r="BY229" s="27"/>
      <c r="BZ229" s="46"/>
      <c r="CA229" s="44">
        <v>2302</v>
      </c>
      <c r="CB229" s="44">
        <f t="shared" si="1144"/>
        <v>118</v>
      </c>
      <c r="CC229" s="44">
        <v>106</v>
      </c>
      <c r="CD229" s="44">
        <f t="shared" si="1145"/>
        <v>1</v>
      </c>
      <c r="CE229" s="44">
        <v>35</v>
      </c>
      <c r="CF229" s="44">
        <f t="shared" si="1146"/>
        <v>1</v>
      </c>
      <c r="CG229" s="25">
        <v>0</v>
      </c>
      <c r="CH229" s="60" t="str">
        <f t="shared" si="1147"/>
        <v>ゲームアーク</v>
      </c>
      <c r="CI229" s="67">
        <f t="shared" si="1148"/>
        <v>500</v>
      </c>
      <c r="CJ229" s="44">
        <f t="shared" si="1149"/>
        <v>500</v>
      </c>
      <c r="CK229" s="45">
        <f t="shared" si="1150"/>
        <v>4.2372881355932202E-2</v>
      </c>
      <c r="CL229" s="35"/>
      <c r="CM229" s="27"/>
      <c r="CN229" s="46"/>
      <c r="CO229" s="44">
        <v>2944</v>
      </c>
      <c r="CP229" s="44">
        <f t="shared" si="1151"/>
        <v>51</v>
      </c>
      <c r="CQ229" s="44">
        <v>53</v>
      </c>
      <c r="CR229" s="44">
        <f t="shared" si="1152"/>
        <v>1</v>
      </c>
      <c r="CS229" s="44">
        <v>18</v>
      </c>
      <c r="CT229" s="44">
        <f t="shared" si="1153"/>
        <v>1</v>
      </c>
      <c r="CU229" s="25"/>
      <c r="CV229" s="60" t="str">
        <f t="shared" si="1154"/>
        <v>ラブブキーホルダー</v>
      </c>
      <c r="CW229" s="67">
        <f t="shared" si="1155"/>
        <v>0</v>
      </c>
      <c r="CX229" s="44">
        <f t="shared" si="1156"/>
        <v>0</v>
      </c>
      <c r="CY229" s="45">
        <f t="shared" si="1157"/>
        <v>0</v>
      </c>
      <c r="CZ229" s="35"/>
      <c r="DA229" s="58"/>
      <c r="DB229" s="46"/>
      <c r="DC229" s="44">
        <v>8928</v>
      </c>
      <c r="DD229" s="69">
        <f t="shared" si="1158"/>
        <v>17</v>
      </c>
      <c r="DE229" s="44">
        <v>441</v>
      </c>
      <c r="DF229" s="44">
        <f t="shared" si="1159"/>
        <v>1</v>
      </c>
      <c r="DG229" s="44">
        <v>28</v>
      </c>
      <c r="DH229" s="44">
        <f t="shared" si="1160"/>
        <v>1</v>
      </c>
      <c r="DI229" s="25">
        <v>6</v>
      </c>
      <c r="DJ229" s="60" t="str">
        <f t="shared" si="1208"/>
        <v>ラブブマスコット</v>
      </c>
      <c r="DK229" s="67">
        <f t="shared" si="1209"/>
        <v>250</v>
      </c>
      <c r="DL229" s="44">
        <f t="shared" si="1161"/>
        <v>250</v>
      </c>
      <c r="DM229" s="45">
        <f t="shared" si="1162"/>
        <v>0.14705882352941177</v>
      </c>
      <c r="DN229" s="35"/>
      <c r="DO229" s="27"/>
      <c r="DP229" s="46"/>
      <c r="DQ229" s="44">
        <v>3454</v>
      </c>
      <c r="DR229" s="69">
        <f t="shared" si="1163"/>
        <v>21</v>
      </c>
      <c r="DS229" s="44">
        <v>117</v>
      </c>
      <c r="DT229" s="44">
        <f t="shared" si="1164"/>
        <v>1</v>
      </c>
      <c r="DU229" s="44">
        <v>27</v>
      </c>
      <c r="DV229" s="44">
        <f t="shared" si="1165"/>
        <v>1</v>
      </c>
      <c r="DW229" s="25">
        <v>0</v>
      </c>
      <c r="DX229" s="60" t="str">
        <f t="shared" si="1166"/>
        <v>ラブブキーホルダー</v>
      </c>
      <c r="DY229" s="67">
        <f t="shared" si="1167"/>
        <v>200</v>
      </c>
      <c r="DZ229" s="44">
        <f t="shared" si="1168"/>
        <v>200</v>
      </c>
      <c r="EA229" s="45">
        <f t="shared" si="1169"/>
        <v>9.5238095238095233E-2</v>
      </c>
      <c r="EB229" s="35"/>
      <c r="EC229" s="27"/>
      <c r="ED229" s="51">
        <f t="shared" si="1059"/>
        <v>46038</v>
      </c>
      <c r="EE229" s="44">
        <v>30915</v>
      </c>
      <c r="EF229" s="44">
        <f t="shared" si="1060"/>
        <v>124</v>
      </c>
      <c r="EG229" s="44">
        <v>1548</v>
      </c>
      <c r="EH229" s="44">
        <f t="shared" si="1061"/>
        <v>2</v>
      </c>
      <c r="EI229" s="44">
        <v>14</v>
      </c>
      <c r="EJ229" s="44">
        <f t="shared" si="1062"/>
        <v>0</v>
      </c>
      <c r="EK229" s="44">
        <v>0</v>
      </c>
      <c r="EL229" s="43"/>
      <c r="EM229" s="43">
        <f t="shared" si="1063"/>
        <v>715</v>
      </c>
      <c r="EN229" s="44">
        <f t="shared" si="1064"/>
        <v>0</v>
      </c>
      <c r="EO229" s="45">
        <f t="shared" si="1065"/>
        <v>0</v>
      </c>
      <c r="EP229" s="35"/>
      <c r="EQ229" s="27"/>
      <c r="ER229" s="51">
        <f t="shared" si="1066"/>
        <v>46038</v>
      </c>
      <c r="ES229" s="44">
        <v>9793</v>
      </c>
      <c r="ET229" s="44">
        <f t="shared" si="1067"/>
        <v>57</v>
      </c>
      <c r="EU229" s="44">
        <v>281</v>
      </c>
      <c r="EV229" s="44">
        <f t="shared" si="1068"/>
        <v>1</v>
      </c>
      <c r="EW229" s="44">
        <v>42</v>
      </c>
      <c r="EX229" s="44">
        <f t="shared" si="1069"/>
        <v>1</v>
      </c>
      <c r="EY229" s="44">
        <v>2</v>
      </c>
      <c r="EZ229" s="43"/>
      <c r="FA229" s="43">
        <f t="shared" si="1070"/>
        <v>726</v>
      </c>
      <c r="FB229" s="44">
        <f t="shared" si="1071"/>
        <v>726</v>
      </c>
      <c r="FC229" s="45">
        <f t="shared" si="1072"/>
        <v>0.12736842105263158</v>
      </c>
      <c r="FD229" s="35"/>
      <c r="FE229" s="27"/>
      <c r="FF229" s="51">
        <f t="shared" si="1073"/>
        <v>46038</v>
      </c>
      <c r="FG229" s="44">
        <v>2126</v>
      </c>
      <c r="FH229" s="44">
        <f t="shared" si="1074"/>
        <v>100</v>
      </c>
      <c r="FI229" s="44">
        <v>54</v>
      </c>
      <c r="FJ229" s="44">
        <f t="shared" si="1075"/>
        <v>4</v>
      </c>
      <c r="FK229" s="44">
        <v>44</v>
      </c>
      <c r="FL229" s="44">
        <f t="shared" si="1076"/>
        <v>4</v>
      </c>
      <c r="FM229" s="44">
        <v>4</v>
      </c>
      <c r="FN229" s="43"/>
      <c r="FO229" s="43">
        <f t="shared" si="1077"/>
        <v>935</v>
      </c>
      <c r="FP229" s="44">
        <f t="shared" si="1078"/>
        <v>3740</v>
      </c>
      <c r="FQ229" s="45">
        <f t="shared" si="1079"/>
        <v>0.374</v>
      </c>
      <c r="FR229" s="35"/>
      <c r="FS229" s="27"/>
      <c r="FT229" s="51">
        <f t="shared" si="1080"/>
        <v>46038</v>
      </c>
      <c r="FU229" s="44">
        <v>884</v>
      </c>
      <c r="FV229" s="44">
        <f t="shared" si="1081"/>
        <v>46</v>
      </c>
      <c r="FW229" s="44">
        <v>31</v>
      </c>
      <c r="FX229" s="44">
        <f t="shared" si="1082"/>
        <v>3</v>
      </c>
      <c r="FY229" s="44">
        <v>9</v>
      </c>
      <c r="FZ229" s="44">
        <f t="shared" si="1083"/>
        <v>3</v>
      </c>
      <c r="GA229" s="44">
        <v>27</v>
      </c>
      <c r="GB229" s="43"/>
      <c r="GC229" s="43">
        <f t="shared" si="1084"/>
        <v>700</v>
      </c>
      <c r="GD229" s="44">
        <f t="shared" si="1085"/>
        <v>2100</v>
      </c>
      <c r="GE229" s="45">
        <f t="shared" si="1086"/>
        <v>0.45652173913043476</v>
      </c>
      <c r="GF229" s="35" t="s">
        <v>962</v>
      </c>
      <c r="GG229" s="65"/>
      <c r="GH229" s="51">
        <f t="shared" si="1087"/>
        <v>46038</v>
      </c>
      <c r="GI229" s="44">
        <v>3097</v>
      </c>
      <c r="GJ229" s="69">
        <f t="shared" si="1088"/>
        <v>3</v>
      </c>
      <c r="GK229" s="44">
        <v>359</v>
      </c>
      <c r="GL229" s="44">
        <f t="shared" si="1089"/>
        <v>0</v>
      </c>
      <c r="GM229" s="44">
        <v>40</v>
      </c>
      <c r="GN229" s="44">
        <f t="shared" si="1090"/>
        <v>0</v>
      </c>
      <c r="GO229" s="44">
        <v>-10</v>
      </c>
      <c r="GP229" s="43"/>
      <c r="GQ229" s="43">
        <f t="shared" si="1091"/>
        <v>280</v>
      </c>
      <c r="GR229" s="44">
        <f t="shared" si="1092"/>
        <v>0</v>
      </c>
      <c r="GS229" s="45">
        <f t="shared" si="1093"/>
        <v>0</v>
      </c>
      <c r="GT229" s="35" t="s">
        <v>963</v>
      </c>
      <c r="GU229" s="27"/>
      <c r="GV229" s="51">
        <f t="shared" si="1094"/>
        <v>46038</v>
      </c>
      <c r="GW229" s="44">
        <v>2590</v>
      </c>
      <c r="GX229" s="44">
        <f t="shared" si="1095"/>
        <v>12</v>
      </c>
      <c r="GY229" s="44">
        <v>203</v>
      </c>
      <c r="GZ229" s="44">
        <f t="shared" si="1096"/>
        <v>4</v>
      </c>
      <c r="HA229" s="44">
        <v>290</v>
      </c>
      <c r="HB229" s="44">
        <f t="shared" si="1097"/>
        <v>10</v>
      </c>
      <c r="HC229" s="44"/>
      <c r="HD229" s="43"/>
      <c r="HE229" s="43">
        <f t="shared" si="1098"/>
        <v>200</v>
      </c>
      <c r="HF229" s="44">
        <f t="shared" si="1099"/>
        <v>2000</v>
      </c>
      <c r="HG229" s="45">
        <f t="shared" si="1100"/>
        <v>1.6666666666666667</v>
      </c>
      <c r="HH229" s="35"/>
      <c r="HI229" s="27"/>
      <c r="HJ229" s="51">
        <f t="shared" si="1101"/>
        <v>46038</v>
      </c>
      <c r="HK229" s="44">
        <v>718</v>
      </c>
      <c r="HL229" s="44">
        <f t="shared" si="1102"/>
        <v>36</v>
      </c>
      <c r="HM229" s="44">
        <v>67</v>
      </c>
      <c r="HN229" s="44">
        <f t="shared" si="1103"/>
        <v>8</v>
      </c>
      <c r="HO229" s="44">
        <v>53</v>
      </c>
      <c r="HP229" s="44">
        <f t="shared" si="1104"/>
        <v>8</v>
      </c>
      <c r="HQ229" s="44">
        <v>8</v>
      </c>
      <c r="HR229" s="43"/>
      <c r="HS229" s="43">
        <f t="shared" si="1105"/>
        <v>420</v>
      </c>
      <c r="HT229" s="44">
        <f t="shared" si="1106"/>
        <v>3360</v>
      </c>
      <c r="HU229" s="45">
        <f t="shared" si="1107"/>
        <v>0.93333333333333335</v>
      </c>
      <c r="HV229" s="35"/>
      <c r="HW229" s="61"/>
      <c r="HX229" s="46"/>
      <c r="HY229" s="44"/>
      <c r="HZ229" s="44" t="str">
        <f t="shared" si="1170"/>
        <v/>
      </c>
      <c r="IA229" s="44"/>
      <c r="IB229" s="44" t="str">
        <f t="shared" si="1171"/>
        <v/>
      </c>
      <c r="IC229" s="44">
        <v>11</v>
      </c>
      <c r="ID229" s="44">
        <f t="shared" si="1172"/>
        <v>1</v>
      </c>
      <c r="IE229" s="66"/>
      <c r="IF229" s="60" t="str">
        <f>IF(HY227="","",IF225)</f>
        <v>アンパンおべんとパズル</v>
      </c>
      <c r="IG229" s="67">
        <f>IF(HY227="","",IG225)</f>
        <v>1100</v>
      </c>
      <c r="IH229" s="44">
        <f t="shared" si="1173"/>
        <v>1100</v>
      </c>
      <c r="II229" s="45">
        <f>IF(ID229="","",IH229/(HZ228*100))</f>
        <v>2.3255813953488372E-2</v>
      </c>
      <c r="IJ229" s="35"/>
      <c r="IK229" s="27"/>
      <c r="IL229" s="46"/>
      <c r="IM229" s="44">
        <v>1442</v>
      </c>
      <c r="IN229" s="44">
        <f t="shared" si="1174"/>
        <v>45</v>
      </c>
      <c r="IO229" s="44">
        <v>35</v>
      </c>
      <c r="IP229" s="44">
        <f t="shared" si="1175"/>
        <v>3</v>
      </c>
      <c r="IQ229" s="44">
        <v>29</v>
      </c>
      <c r="IR229" s="44">
        <f t="shared" si="1176"/>
        <v>6</v>
      </c>
      <c r="IS229" s="25">
        <v>8</v>
      </c>
      <c r="IT229" s="60" t="str">
        <f t="shared" si="1177"/>
        <v>ゲームアーク</v>
      </c>
      <c r="IU229" s="67">
        <f t="shared" si="1178"/>
        <v>600</v>
      </c>
      <c r="IV229" s="44">
        <f t="shared" si="1179"/>
        <v>3600</v>
      </c>
      <c r="IW229" s="45">
        <f t="shared" si="1180"/>
        <v>0.8</v>
      </c>
      <c r="IX229" s="35"/>
      <c r="IY229" s="33"/>
      <c r="IZ229" s="46"/>
      <c r="JA229" s="44">
        <v>6558</v>
      </c>
      <c r="JB229" s="44">
        <f t="shared" si="1181"/>
        <v>37</v>
      </c>
      <c r="JC229" s="44">
        <v>147</v>
      </c>
      <c r="JD229" s="44">
        <f t="shared" si="1182"/>
        <v>0</v>
      </c>
      <c r="JE229" s="44">
        <v>21</v>
      </c>
      <c r="JF229" s="44">
        <f t="shared" si="1183"/>
        <v>0</v>
      </c>
      <c r="JG229" s="25">
        <v>0</v>
      </c>
      <c r="JH229" s="60" t="str">
        <f t="shared" si="1212"/>
        <v>ラブブマスコット</v>
      </c>
      <c r="JI229" s="67">
        <f t="shared" si="1213"/>
        <v>250</v>
      </c>
      <c r="JJ229" s="44">
        <f t="shared" si="1185"/>
        <v>0</v>
      </c>
      <c r="JK229" s="45">
        <f t="shared" si="1186"/>
        <v>0</v>
      </c>
      <c r="JL229" s="35"/>
      <c r="JM229" s="27"/>
      <c r="JN229" s="46"/>
      <c r="JO229" s="44">
        <v>4682</v>
      </c>
      <c r="JP229" s="44">
        <f t="shared" si="1187"/>
        <v>146</v>
      </c>
      <c r="JQ229" s="44">
        <v>311</v>
      </c>
      <c r="JR229" s="44">
        <f t="shared" si="1188"/>
        <v>24</v>
      </c>
      <c r="JS229" s="44">
        <v>60</v>
      </c>
      <c r="JT229" s="44">
        <f t="shared" si="1189"/>
        <v>25</v>
      </c>
      <c r="JU229" s="25">
        <v>0</v>
      </c>
      <c r="JV229" s="60" t="str">
        <f t="shared" si="1190"/>
        <v>アングリーキーホルダー</v>
      </c>
      <c r="JW229" s="67">
        <f t="shared" si="1191"/>
        <v>200</v>
      </c>
      <c r="JX229" s="44">
        <f t="shared" si="1192"/>
        <v>5000</v>
      </c>
      <c r="JY229" s="45">
        <f t="shared" si="1193"/>
        <v>0.34246575342465752</v>
      </c>
      <c r="JZ229" s="35"/>
      <c r="KA229" s="61"/>
      <c r="KB229" s="46"/>
      <c r="KC229" s="44">
        <v>7952</v>
      </c>
      <c r="KD229" s="44">
        <f t="shared" si="1194"/>
        <v>90</v>
      </c>
      <c r="KE229" s="44">
        <v>460</v>
      </c>
      <c r="KF229" s="44">
        <f t="shared" si="1195"/>
        <v>1</v>
      </c>
      <c r="KG229" s="44">
        <v>68</v>
      </c>
      <c r="KH229" s="44">
        <f t="shared" si="1196"/>
        <v>2</v>
      </c>
      <c r="KI229" s="25">
        <v>0</v>
      </c>
      <c r="KJ229" s="60" t="str">
        <f t="shared" si="1197"/>
        <v>AIモンスターラバー</v>
      </c>
      <c r="KK229" s="67">
        <f t="shared" si="1198"/>
        <v>250</v>
      </c>
      <c r="KL229" s="44">
        <f t="shared" si="1199"/>
        <v>500</v>
      </c>
      <c r="KM229" s="45">
        <f t="shared" si="1200"/>
        <v>5.5555555555555552E-2</v>
      </c>
      <c r="KN229" s="35"/>
      <c r="KO229" s="27"/>
      <c r="KP229" s="46"/>
      <c r="KQ229" s="44">
        <v>6291</v>
      </c>
      <c r="KR229" s="44">
        <f t="shared" si="1201"/>
        <v>34</v>
      </c>
      <c r="KS229" s="44">
        <v>295</v>
      </c>
      <c r="KT229" s="44">
        <f t="shared" si="1202"/>
        <v>0</v>
      </c>
      <c r="KU229" s="44">
        <v>12</v>
      </c>
      <c r="KV229" s="44">
        <f t="shared" si="1203"/>
        <v>0</v>
      </c>
      <c r="KW229" s="25">
        <v>0</v>
      </c>
      <c r="KX229" s="60" t="str">
        <f t="shared" si="1204"/>
        <v>サンリオホワイトマスコット</v>
      </c>
      <c r="KY229" s="67">
        <f t="shared" si="1205"/>
        <v>660</v>
      </c>
      <c r="KZ229" s="44">
        <f t="shared" si="1206"/>
        <v>0</v>
      </c>
      <c r="LA229" s="45">
        <f t="shared" si="1207"/>
        <v>0</v>
      </c>
      <c r="LB229" s="35"/>
      <c r="LC229" s="27"/>
      <c r="LD229" s="46"/>
      <c r="LE229" s="44"/>
      <c r="LF229" s="44"/>
      <c r="LG229" s="44">
        <v>530</v>
      </c>
      <c r="LH229" s="44">
        <f t="shared" si="1214"/>
        <v>0</v>
      </c>
      <c r="LI229" s="43">
        <v>2</v>
      </c>
      <c r="LJ229" s="44">
        <f t="shared" si="1215"/>
        <v>0</v>
      </c>
      <c r="LK229" s="44"/>
      <c r="LL229" s="72" t="str">
        <f>IF(LE228="","",LL226)</f>
        <v>アンパンティッシュカバー、アンパンぬいぐるみ</v>
      </c>
      <c r="LM229" s="67">
        <f>IF(LF228="","",LM226)</f>
        <v>1000</v>
      </c>
      <c r="LN229" s="44">
        <f t="shared" si="1136"/>
        <v>0</v>
      </c>
      <c r="LO229" s="45"/>
      <c r="LP229" s="35"/>
      <c r="LQ229" s="27"/>
      <c r="LR229" s="51">
        <f t="shared" si="1108"/>
        <v>46038</v>
      </c>
      <c r="LS229" s="44">
        <v>22543</v>
      </c>
      <c r="LT229" s="44">
        <f t="shared" si="1109"/>
        <v>45</v>
      </c>
      <c r="LU229" s="44">
        <v>1115</v>
      </c>
      <c r="LV229" s="44">
        <f t="shared" si="1110"/>
        <v>3</v>
      </c>
      <c r="LW229" s="44">
        <v>16</v>
      </c>
      <c r="LX229" s="44">
        <f t="shared" si="1111"/>
        <v>3</v>
      </c>
      <c r="LY229" s="44">
        <v>4</v>
      </c>
      <c r="LZ229" s="43"/>
      <c r="MA229" s="43">
        <f t="shared" si="1112"/>
        <v>1100</v>
      </c>
      <c r="MB229" s="44">
        <f t="shared" si="1113"/>
        <v>3300</v>
      </c>
      <c r="MC229" s="45">
        <f t="shared" si="1114"/>
        <v>0.73333333333333328</v>
      </c>
      <c r="MD229" s="35"/>
      <c r="ME229" s="27"/>
      <c r="MF229" s="51">
        <f t="shared" si="1115"/>
        <v>46038</v>
      </c>
      <c r="MG229" s="44">
        <v>9328</v>
      </c>
      <c r="MH229" s="44">
        <f t="shared" si="1116"/>
        <v>32</v>
      </c>
      <c r="MI229" s="44">
        <v>406</v>
      </c>
      <c r="MJ229" s="44">
        <f t="shared" si="1117"/>
        <v>0</v>
      </c>
      <c r="MK229" s="44">
        <v>45</v>
      </c>
      <c r="ML229" s="44">
        <f t="shared" si="1118"/>
        <v>0</v>
      </c>
      <c r="MM229" s="44">
        <v>8</v>
      </c>
      <c r="MN229" s="43"/>
      <c r="MO229" s="43">
        <f t="shared" si="1119"/>
        <v>1100</v>
      </c>
      <c r="MP229" s="44">
        <f t="shared" si="1120"/>
        <v>0</v>
      </c>
      <c r="MQ229" s="45">
        <f t="shared" si="1121"/>
        <v>0</v>
      </c>
      <c r="MR229" s="35"/>
      <c r="MS229" s="27"/>
      <c r="MT229" s="51">
        <f t="shared" si="1122"/>
        <v>46038</v>
      </c>
      <c r="MU229" s="44">
        <v>11521</v>
      </c>
      <c r="MV229" s="69">
        <f t="shared" si="1123"/>
        <v>1</v>
      </c>
      <c r="MW229" s="44">
        <v>438</v>
      </c>
      <c r="MX229" s="44">
        <f t="shared" si="1124"/>
        <v>0</v>
      </c>
      <c r="MY229" s="44">
        <v>5</v>
      </c>
      <c r="MZ229" s="44">
        <f t="shared" si="1125"/>
        <v>0</v>
      </c>
      <c r="NA229" s="44"/>
      <c r="NB229" s="43"/>
      <c r="NC229" s="43">
        <f t="shared" si="1126"/>
        <v>715</v>
      </c>
      <c r="ND229" s="44">
        <f t="shared" si="1127"/>
        <v>0</v>
      </c>
      <c r="NE229" s="45">
        <f t="shared" si="1128"/>
        <v>0</v>
      </c>
      <c r="NF229" s="35" t="s">
        <v>967</v>
      </c>
      <c r="NG229" s="27"/>
      <c r="NH229" s="51">
        <f t="shared" si="1129"/>
        <v>46038</v>
      </c>
      <c r="NI229" s="44">
        <v>12815</v>
      </c>
      <c r="NJ229" s="44">
        <f t="shared" si="1130"/>
        <v>61</v>
      </c>
      <c r="NK229" s="44">
        <v>229</v>
      </c>
      <c r="NL229" s="44">
        <f t="shared" si="1131"/>
        <v>0</v>
      </c>
      <c r="NM229" s="44">
        <v>37</v>
      </c>
      <c r="NN229" s="44">
        <f t="shared" si="1132"/>
        <v>0</v>
      </c>
      <c r="NO229" s="44"/>
      <c r="NP229" s="43"/>
      <c r="NQ229" s="43">
        <f t="shared" si="1133"/>
        <v>1100</v>
      </c>
      <c r="NR229" s="44">
        <f t="shared" si="1134"/>
        <v>0</v>
      </c>
      <c r="NS229" s="45">
        <f t="shared" si="1135"/>
        <v>0</v>
      </c>
      <c r="NT229" s="35"/>
    </row>
    <row r="230" spans="1:384" ht="15" customHeight="1" thickBot="1" x14ac:dyDescent="0.25">
      <c r="A230" s="38"/>
      <c r="B230" s="39"/>
      <c r="C230" s="40"/>
      <c r="D230" s="40"/>
      <c r="E230" s="41"/>
      <c r="F230" s="41"/>
      <c r="G230" s="88"/>
      <c r="H230" s="42"/>
      <c r="I230" s="44"/>
      <c r="J230" s="44"/>
      <c r="K230" s="44"/>
      <c r="L230" s="44"/>
      <c r="M230" s="44"/>
      <c r="N230" s="44"/>
      <c r="O230" s="44">
        <v>2</v>
      </c>
      <c r="P230" s="43"/>
      <c r="Q230" s="43"/>
      <c r="R230" s="44"/>
      <c r="S230" s="45"/>
      <c r="T230" s="35"/>
      <c r="U230" s="27"/>
      <c r="V230" s="51"/>
      <c r="W230" s="44"/>
      <c r="X230" s="44"/>
      <c r="Y230" s="44"/>
      <c r="Z230" s="44"/>
      <c r="AA230" s="44"/>
      <c r="AB230" s="44"/>
      <c r="AC230" s="44">
        <v>14</v>
      </c>
      <c r="AD230" s="43"/>
      <c r="AE230" s="43"/>
      <c r="AF230" s="44"/>
      <c r="AG230" s="45"/>
      <c r="AH230" s="35"/>
      <c r="AI230" s="27"/>
      <c r="AJ230" s="51"/>
      <c r="AK230" s="44"/>
      <c r="AL230" s="44"/>
      <c r="AM230" s="44"/>
      <c r="AN230" s="44"/>
      <c r="AO230" s="44"/>
      <c r="AP230" s="44"/>
      <c r="AQ230" s="44"/>
      <c r="AR230" s="43"/>
      <c r="AS230" s="43"/>
      <c r="AT230" s="44"/>
      <c r="AU230" s="45"/>
      <c r="AV230" s="35"/>
      <c r="AW230" s="27"/>
      <c r="AX230" s="51"/>
      <c r="AY230" s="44"/>
      <c r="AZ230" s="44"/>
      <c r="BA230" s="44"/>
      <c r="BB230" s="44"/>
      <c r="BC230" s="44"/>
      <c r="BD230" s="44"/>
      <c r="BE230" s="44"/>
      <c r="BF230" s="43"/>
      <c r="BG230" s="43"/>
      <c r="BH230" s="44"/>
      <c r="BI230" s="45"/>
      <c r="BJ230" s="35"/>
      <c r="BK230" s="50"/>
      <c r="BL230" s="74"/>
      <c r="BM230" s="75">
        <v>14548</v>
      </c>
      <c r="BN230" s="75">
        <f t="shared" si="1137"/>
        <v>63</v>
      </c>
      <c r="BO230" s="75">
        <v>733</v>
      </c>
      <c r="BP230" s="75">
        <f t="shared" si="1138"/>
        <v>6</v>
      </c>
      <c r="BQ230" s="75">
        <v>98</v>
      </c>
      <c r="BR230" s="75">
        <f t="shared" si="1139"/>
        <v>7</v>
      </c>
      <c r="BS230" s="75">
        <v>0</v>
      </c>
      <c r="BT230" s="77" t="str">
        <f t="shared" si="1140"/>
        <v>ＡＩモンスターラバー</v>
      </c>
      <c r="BU230" s="78">
        <f t="shared" si="1141"/>
        <v>198</v>
      </c>
      <c r="BV230" s="75">
        <f t="shared" si="1142"/>
        <v>1386</v>
      </c>
      <c r="BW230" s="79">
        <f t="shared" si="1143"/>
        <v>0.22</v>
      </c>
      <c r="BX230" s="35"/>
      <c r="BY230" s="27"/>
      <c r="BZ230" s="74"/>
      <c r="CA230" s="75">
        <v>2423</v>
      </c>
      <c r="CB230" s="75">
        <f t="shared" si="1144"/>
        <v>69</v>
      </c>
      <c r="CC230" s="75">
        <v>30</v>
      </c>
      <c r="CD230" s="75">
        <f t="shared" si="1145"/>
        <v>2</v>
      </c>
      <c r="CE230" s="75">
        <v>12</v>
      </c>
      <c r="CF230" s="75">
        <f t="shared" si="1146"/>
        <v>1</v>
      </c>
      <c r="CG230" s="75">
        <v>2</v>
      </c>
      <c r="CH230" s="77" t="str">
        <f t="shared" si="1147"/>
        <v>AIモンスターマスコット</v>
      </c>
      <c r="CI230" s="78">
        <f t="shared" si="1148"/>
        <v>286</v>
      </c>
      <c r="CJ230" s="75">
        <f t="shared" si="1149"/>
        <v>286</v>
      </c>
      <c r="CK230" s="79">
        <f t="shared" si="1150"/>
        <v>4.1449275362318842E-2</v>
      </c>
      <c r="CL230" s="35"/>
      <c r="CM230" s="27"/>
      <c r="CN230" s="74"/>
      <c r="CO230" s="75">
        <v>1920</v>
      </c>
      <c r="CP230" s="75">
        <f t="shared" si="1151"/>
        <v>64</v>
      </c>
      <c r="CQ230" s="75">
        <v>9</v>
      </c>
      <c r="CR230" s="75">
        <f t="shared" si="1152"/>
        <v>1</v>
      </c>
      <c r="CS230" s="75">
        <v>18</v>
      </c>
      <c r="CT230" s="75">
        <f t="shared" si="1153"/>
        <v>1</v>
      </c>
      <c r="CU230" s="75"/>
      <c r="CV230" s="77" t="str">
        <f t="shared" si="1154"/>
        <v>ラブブキーホルダー大きめ</v>
      </c>
      <c r="CW230" s="78">
        <f t="shared" si="1155"/>
        <v>400</v>
      </c>
      <c r="CX230" s="75">
        <f t="shared" si="1156"/>
        <v>400</v>
      </c>
      <c r="CY230" s="79">
        <f t="shared" si="1157"/>
        <v>6.25E-2</v>
      </c>
      <c r="CZ230" s="35"/>
      <c r="DA230" s="58"/>
      <c r="DB230" s="74"/>
      <c r="DC230" s="75">
        <v>6907</v>
      </c>
      <c r="DD230" s="82">
        <f t="shared" si="1158"/>
        <v>27</v>
      </c>
      <c r="DE230" s="75">
        <v>378</v>
      </c>
      <c r="DF230" s="75">
        <f t="shared" si="1159"/>
        <v>3</v>
      </c>
      <c r="DG230" s="75">
        <v>28</v>
      </c>
      <c r="DH230" s="75">
        <f t="shared" si="1160"/>
        <v>0</v>
      </c>
      <c r="DI230" s="75">
        <v>0</v>
      </c>
      <c r="DJ230" s="77" t="str">
        <f t="shared" si="1208"/>
        <v>アングリーキーホルダー</v>
      </c>
      <c r="DK230" s="78">
        <f t="shared" si="1209"/>
        <v>198</v>
      </c>
      <c r="DL230" s="75">
        <f t="shared" si="1161"/>
        <v>0</v>
      </c>
      <c r="DM230" s="79">
        <f t="shared" si="1162"/>
        <v>0</v>
      </c>
      <c r="DN230" s="35"/>
      <c r="DO230" s="27"/>
      <c r="DP230" s="74"/>
      <c r="DQ230" s="75">
        <v>2401</v>
      </c>
      <c r="DR230" s="75">
        <f t="shared" si="1163"/>
        <v>44</v>
      </c>
      <c r="DS230" s="75">
        <v>84</v>
      </c>
      <c r="DT230" s="75">
        <f t="shared" si="1164"/>
        <v>5</v>
      </c>
      <c r="DU230" s="75">
        <v>70</v>
      </c>
      <c r="DV230" s="75">
        <f t="shared" si="1165"/>
        <v>6</v>
      </c>
      <c r="DW230" s="75">
        <v>0</v>
      </c>
      <c r="DX230" s="77" t="str">
        <f t="shared" si="1166"/>
        <v>AIラバーキーホルダー</v>
      </c>
      <c r="DY230" s="78">
        <f t="shared" si="1167"/>
        <v>198</v>
      </c>
      <c r="DZ230" s="75">
        <f t="shared" si="1168"/>
        <v>1188</v>
      </c>
      <c r="EA230" s="79">
        <f t="shared" si="1169"/>
        <v>0.27</v>
      </c>
      <c r="EB230" s="35"/>
      <c r="EC230" s="27"/>
      <c r="ED230" s="51"/>
      <c r="EE230" s="44"/>
      <c r="EF230" s="44"/>
      <c r="EG230" s="44"/>
      <c r="EH230" s="44"/>
      <c r="EI230" s="44"/>
      <c r="EJ230" s="44"/>
      <c r="EK230" s="44"/>
      <c r="EL230" s="43"/>
      <c r="EM230" s="43"/>
      <c r="EN230" s="44"/>
      <c r="EO230" s="45"/>
      <c r="EP230" s="35"/>
      <c r="EQ230" s="27"/>
      <c r="ER230" s="51"/>
      <c r="ES230" s="44"/>
      <c r="ET230" s="44"/>
      <c r="EU230" s="44"/>
      <c r="EV230" s="44"/>
      <c r="EW230" s="44"/>
      <c r="EX230" s="44"/>
      <c r="EY230" s="44"/>
      <c r="EZ230" s="43"/>
      <c r="FA230" s="43"/>
      <c r="FB230" s="44"/>
      <c r="FC230" s="45"/>
      <c r="FD230" s="35"/>
      <c r="FE230" s="27"/>
      <c r="FF230" s="51"/>
      <c r="FG230" s="44"/>
      <c r="FH230" s="44"/>
      <c r="FI230" s="44"/>
      <c r="FJ230" s="44"/>
      <c r="FK230" s="44"/>
      <c r="FL230" s="44"/>
      <c r="FM230" s="44"/>
      <c r="FN230" s="43"/>
      <c r="FO230" s="43"/>
      <c r="FP230" s="44"/>
      <c r="FQ230" s="45"/>
      <c r="FR230" s="35"/>
      <c r="FS230" s="27"/>
      <c r="FT230" s="51"/>
      <c r="FU230" s="44"/>
      <c r="FV230" s="44"/>
      <c r="FW230" s="44"/>
      <c r="FX230" s="44"/>
      <c r="FY230" s="44"/>
      <c r="FZ230" s="44"/>
      <c r="GA230" s="44"/>
      <c r="GB230" s="43"/>
      <c r="GC230" s="43"/>
      <c r="GD230" s="44"/>
      <c r="GE230" s="45"/>
      <c r="GF230" s="35"/>
      <c r="GG230" s="65"/>
      <c r="GH230" s="51"/>
      <c r="GI230" s="44"/>
      <c r="GJ230" s="44"/>
      <c r="GK230" s="44"/>
      <c r="GL230" s="44"/>
      <c r="GM230" s="44"/>
      <c r="GN230" s="44"/>
      <c r="GO230" s="44"/>
      <c r="GP230" s="43"/>
      <c r="GQ230" s="43"/>
      <c r="GR230" s="44"/>
      <c r="GS230" s="45"/>
      <c r="GT230" s="35"/>
      <c r="GU230" s="27"/>
      <c r="GV230" s="51"/>
      <c r="GW230" s="44"/>
      <c r="GX230" s="44"/>
      <c r="GY230" s="44"/>
      <c r="GZ230" s="44"/>
      <c r="HA230" s="44"/>
      <c r="HB230" s="44"/>
      <c r="HC230" s="44"/>
      <c r="HD230" s="43"/>
      <c r="HE230" s="43"/>
      <c r="HF230" s="44"/>
      <c r="HG230" s="45"/>
      <c r="HH230" s="35"/>
      <c r="HI230" s="27"/>
      <c r="HJ230" s="51"/>
      <c r="HK230" s="44"/>
      <c r="HL230" s="44"/>
      <c r="HM230" s="44"/>
      <c r="HN230" s="44"/>
      <c r="HO230" s="44"/>
      <c r="HP230" s="44"/>
      <c r="HQ230" s="44"/>
      <c r="HR230" s="43"/>
      <c r="HS230" s="43"/>
      <c r="HT230" s="44"/>
      <c r="HU230" s="45"/>
      <c r="HV230" s="35"/>
      <c r="HW230" s="61"/>
      <c r="HX230" s="74"/>
      <c r="HY230" s="75"/>
      <c r="HZ230" s="75" t="str">
        <f t="shared" si="1170"/>
        <v/>
      </c>
      <c r="IA230" s="75"/>
      <c r="IB230" s="75" t="str">
        <f t="shared" si="1171"/>
        <v/>
      </c>
      <c r="IC230" s="75">
        <v>0</v>
      </c>
      <c r="ID230" s="75">
        <f t="shared" si="1172"/>
        <v>3</v>
      </c>
      <c r="IE230" s="81">
        <v>4</v>
      </c>
      <c r="IF230" s="77" t="str">
        <f>IF(HY228="","",IF226)</f>
        <v>ボンボンドロップシール</v>
      </c>
      <c r="IG230" s="78">
        <f>IF(HY227="","",IG226)</f>
        <v>2000</v>
      </c>
      <c r="IH230" s="75">
        <f t="shared" si="1173"/>
        <v>6000</v>
      </c>
      <c r="II230" s="79">
        <f>IF(ID230="","",IH230/(HZ228*100))</f>
        <v>0.12684989429175475</v>
      </c>
      <c r="IJ230" s="35"/>
      <c r="IK230" s="27"/>
      <c r="IL230" s="74"/>
      <c r="IM230" s="75">
        <v>952</v>
      </c>
      <c r="IN230" s="82">
        <f t="shared" si="1174"/>
        <v>14</v>
      </c>
      <c r="IO230" s="75">
        <v>27</v>
      </c>
      <c r="IP230" s="75">
        <f t="shared" si="1175"/>
        <v>0</v>
      </c>
      <c r="IQ230" s="75">
        <v>3</v>
      </c>
      <c r="IR230" s="75">
        <f t="shared" si="1176"/>
        <v>-1</v>
      </c>
      <c r="IS230" s="75">
        <v>15</v>
      </c>
      <c r="IT230" s="77" t="str">
        <f>IF(IM230="","",IT226)</f>
        <v>スンスンクリップ</v>
      </c>
      <c r="IU230" s="78">
        <f t="shared" si="1178"/>
        <v>0</v>
      </c>
      <c r="IV230" s="75">
        <f t="shared" si="1179"/>
        <v>0</v>
      </c>
      <c r="IW230" s="79">
        <f t="shared" si="1180"/>
        <v>0</v>
      </c>
      <c r="IX230" s="35" t="s">
        <v>894</v>
      </c>
      <c r="IY230" s="33"/>
      <c r="IZ230" s="74"/>
      <c r="JA230" s="75">
        <v>7559</v>
      </c>
      <c r="JB230" s="75">
        <f t="shared" si="1181"/>
        <v>84</v>
      </c>
      <c r="JC230" s="75">
        <v>306</v>
      </c>
      <c r="JD230" s="75">
        <f t="shared" si="1182"/>
        <v>3</v>
      </c>
      <c r="JE230" s="75">
        <v>11</v>
      </c>
      <c r="JF230" s="75">
        <f t="shared" si="1183"/>
        <v>3</v>
      </c>
      <c r="JG230" s="75">
        <v>0</v>
      </c>
      <c r="JH230" s="77" t="str">
        <f t="shared" si="1212"/>
        <v>雪見だいふくイヤホン</v>
      </c>
      <c r="JI230" s="78">
        <f t="shared" si="1213"/>
        <v>1100</v>
      </c>
      <c r="JJ230" s="75">
        <f t="shared" si="1185"/>
        <v>3300</v>
      </c>
      <c r="JK230" s="79">
        <f t="shared" si="1186"/>
        <v>0.39285714285714285</v>
      </c>
      <c r="JL230" s="35"/>
      <c r="JM230" s="27"/>
      <c r="JN230" s="74"/>
      <c r="JO230" s="75">
        <v>6406</v>
      </c>
      <c r="JP230" s="75">
        <f t="shared" si="1187"/>
        <v>49</v>
      </c>
      <c r="JQ230" s="75">
        <v>258</v>
      </c>
      <c r="JR230" s="75">
        <f t="shared" si="1188"/>
        <v>0</v>
      </c>
      <c r="JS230" s="75">
        <v>6</v>
      </c>
      <c r="JT230" s="75">
        <f t="shared" si="1189"/>
        <v>0</v>
      </c>
      <c r="JU230" s="75">
        <v>0</v>
      </c>
      <c r="JV230" s="77" t="str">
        <f t="shared" si="1190"/>
        <v>液晶デジカメ</v>
      </c>
      <c r="JW230" s="78">
        <f t="shared" si="1191"/>
        <v>1100</v>
      </c>
      <c r="JX230" s="75">
        <f t="shared" si="1192"/>
        <v>0</v>
      </c>
      <c r="JY230" s="79">
        <f t="shared" si="1193"/>
        <v>0</v>
      </c>
      <c r="JZ230" s="35"/>
      <c r="KA230" s="61"/>
      <c r="KB230" s="74"/>
      <c r="KC230" s="75">
        <v>175</v>
      </c>
      <c r="KD230" s="75">
        <f t="shared" si="1194"/>
        <v>61</v>
      </c>
      <c r="KE230" s="75">
        <v>233</v>
      </c>
      <c r="KF230" s="75">
        <f t="shared" si="1195"/>
        <v>2</v>
      </c>
      <c r="KG230" s="75">
        <v>54</v>
      </c>
      <c r="KH230" s="75">
        <f t="shared" si="1196"/>
        <v>2</v>
      </c>
      <c r="KI230" s="75">
        <v>0</v>
      </c>
      <c r="KJ230" s="77" t="str">
        <f t="shared" si="1197"/>
        <v>ゲームアーク</v>
      </c>
      <c r="KK230" s="78">
        <f t="shared" si="1198"/>
        <v>500</v>
      </c>
      <c r="KL230" s="75">
        <f t="shared" si="1199"/>
        <v>1000</v>
      </c>
      <c r="KM230" s="79">
        <f t="shared" si="1200"/>
        <v>0.16393442622950818</v>
      </c>
      <c r="KN230" s="35"/>
      <c r="KO230" s="27"/>
      <c r="KP230" s="74"/>
      <c r="KQ230" s="75">
        <v>5248</v>
      </c>
      <c r="KR230" s="75">
        <f t="shared" si="1201"/>
        <v>51</v>
      </c>
      <c r="KS230" s="75">
        <v>215</v>
      </c>
      <c r="KT230" s="75">
        <f t="shared" si="1202"/>
        <v>2</v>
      </c>
      <c r="KU230" s="75">
        <v>31</v>
      </c>
      <c r="KV230" s="75">
        <f t="shared" si="1203"/>
        <v>1</v>
      </c>
      <c r="KW230" s="75">
        <v>1</v>
      </c>
      <c r="KX230" s="77" t="str">
        <f>IF(KQ230="","",KX226)</f>
        <v>ミニ香水</v>
      </c>
      <c r="KY230" s="78">
        <f t="shared" si="1205"/>
        <v>1100</v>
      </c>
      <c r="KZ230" s="75">
        <f t="shared" si="1206"/>
        <v>1100</v>
      </c>
      <c r="LA230" s="79">
        <f t="shared" si="1207"/>
        <v>0.21568627450980393</v>
      </c>
      <c r="LB230" s="35"/>
      <c r="LC230" s="27"/>
      <c r="LD230" s="97"/>
      <c r="LE230" s="75"/>
      <c r="LF230" s="75"/>
      <c r="LG230" s="75">
        <v>1166</v>
      </c>
      <c r="LH230" s="75">
        <f t="shared" si="1214"/>
        <v>0</v>
      </c>
      <c r="LI230" s="76">
        <v>2</v>
      </c>
      <c r="LJ230" s="75">
        <f t="shared" si="1215"/>
        <v>0</v>
      </c>
      <c r="LK230" s="75"/>
      <c r="LL230" s="77" t="str">
        <f>IF(LE228="","",LL227)</f>
        <v>バイキンティッシュカバー、アンパンぬいぐるみ</v>
      </c>
      <c r="LM230" s="78">
        <f>IF(LF228="","",LM227)</f>
        <v>1000</v>
      </c>
      <c r="LN230" s="75">
        <f t="shared" si="1136"/>
        <v>0</v>
      </c>
      <c r="LO230" s="79"/>
      <c r="LP230" s="35"/>
      <c r="LQ230" s="27"/>
      <c r="LR230" s="51"/>
      <c r="LS230" s="44"/>
      <c r="LT230" s="44"/>
      <c r="LU230" s="44"/>
      <c r="LV230" s="44"/>
      <c r="LW230" s="44"/>
      <c r="LX230" s="44"/>
      <c r="LY230" s="44"/>
      <c r="LZ230" s="43"/>
      <c r="MA230" s="43"/>
      <c r="MB230" s="44"/>
      <c r="MC230" s="45"/>
      <c r="MD230" s="35"/>
      <c r="ME230" s="27"/>
      <c r="MF230" s="51"/>
      <c r="MG230" s="44"/>
      <c r="MH230" s="44"/>
      <c r="MI230" s="44"/>
      <c r="MJ230" s="44"/>
      <c r="MK230" s="44"/>
      <c r="ML230" s="44"/>
      <c r="MM230" s="44"/>
      <c r="MN230" s="43"/>
      <c r="MO230" s="43"/>
      <c r="MP230" s="44"/>
      <c r="MQ230" s="45"/>
      <c r="MR230" s="35"/>
      <c r="MS230" s="27"/>
      <c r="MT230" s="51"/>
      <c r="MU230" s="44"/>
      <c r="MV230" s="44"/>
      <c r="MW230" s="44"/>
      <c r="MX230" s="44"/>
      <c r="MY230" s="44"/>
      <c r="MZ230" s="44"/>
      <c r="NA230" s="44"/>
      <c r="NB230" s="43"/>
      <c r="NC230" s="43"/>
      <c r="ND230" s="44"/>
      <c r="NE230" s="45"/>
      <c r="NF230" s="35"/>
      <c r="NG230" s="27"/>
      <c r="NH230" s="51"/>
      <c r="NI230" s="44"/>
      <c r="NJ230" s="44"/>
      <c r="NK230" s="44"/>
      <c r="NL230" s="44"/>
      <c r="NM230" s="44"/>
      <c r="NN230" s="44"/>
      <c r="NO230" s="44"/>
      <c r="NP230" s="43"/>
      <c r="NQ230" s="43"/>
      <c r="NR230" s="44"/>
      <c r="NS230" s="45"/>
      <c r="NT230" s="35"/>
    </row>
    <row r="231" spans="1:384" ht="15" customHeight="1" thickTop="1" x14ac:dyDescent="0.2">
      <c r="A231" s="38"/>
      <c r="B231" s="39" t="str">
        <f>IF(A231="","",SUM(J231,LF255,AL231,ET231,AZ231,EF231,LT231,NJ231,MV231,MH231,X231)+SUM(DR267:DR270)+SUM(CP267:CP270)+SUM(CB267:CB270)+SUM(BN267:BN270)+SUM(DD267:DD270)+SUM(JB267:JB270)+SUM(JP267:JP270)+SUM(KD267:KD270)+SUM(KR267:KR270))</f>
        <v/>
      </c>
      <c r="C231" s="40" t="str">
        <f>IF(A231="","",SUM(J231,X231,AL231,AZ231)+SUM(BN267:BN270)+SUM(CB267:CB270)+SUM(CP267:CP270))</f>
        <v/>
      </c>
      <c r="D231" s="40" t="str">
        <f>IF(A231="","",SUM(EF231,LT231)+SUM(DD267:DD270)+SUM(DR267:DR270))</f>
        <v/>
      </c>
      <c r="E231" s="41" t="str">
        <f>IF(A231="","",SUM(NJ231,MV231,MH231,ET231,LF255)+SUM(JB267:JB270)+SUM(JP267:JP270)+SUM(KD267:KD270)+SUM(KR267:KR270))</f>
        <v/>
      </c>
      <c r="F231" s="41"/>
      <c r="G231" s="40"/>
      <c r="H231" s="42"/>
      <c r="I231" s="44"/>
      <c r="J231" s="44" t="str">
        <f t="shared" si="1032"/>
        <v/>
      </c>
      <c r="K231" s="44"/>
      <c r="L231" s="44" t="str">
        <f t="shared" si="1033"/>
        <v/>
      </c>
      <c r="M231" s="44"/>
      <c r="N231" s="44" t="str">
        <f t="shared" si="1034"/>
        <v/>
      </c>
      <c r="O231" s="44"/>
      <c r="P231" s="43"/>
      <c r="Q231" s="43" t="str">
        <f t="shared" si="1035"/>
        <v/>
      </c>
      <c r="R231" s="44" t="str">
        <f t="shared" si="1036"/>
        <v/>
      </c>
      <c r="S231" s="45" t="str">
        <f t="shared" si="1037"/>
        <v/>
      </c>
      <c r="T231" s="35"/>
      <c r="U231" s="27"/>
      <c r="V231" s="51" t="str">
        <f t="shared" si="1038"/>
        <v/>
      </c>
      <c r="W231" s="44"/>
      <c r="X231" s="44" t="str">
        <f t="shared" si="1039"/>
        <v/>
      </c>
      <c r="Y231" s="44"/>
      <c r="Z231" s="44" t="str">
        <f t="shared" si="1040"/>
        <v/>
      </c>
      <c r="AA231" s="44"/>
      <c r="AB231" s="44" t="str">
        <f t="shared" si="1041"/>
        <v/>
      </c>
      <c r="AC231" s="44"/>
      <c r="AD231" s="43"/>
      <c r="AE231" s="43" t="str">
        <f t="shared" si="1042"/>
        <v/>
      </c>
      <c r="AF231" s="44" t="str">
        <f t="shared" si="1043"/>
        <v/>
      </c>
      <c r="AG231" s="45" t="str">
        <f t="shared" si="1044"/>
        <v/>
      </c>
      <c r="AH231" s="35"/>
      <c r="AI231" s="27"/>
      <c r="AJ231" s="51" t="str">
        <f t="shared" si="1045"/>
        <v/>
      </c>
      <c r="AK231" s="44"/>
      <c r="AL231" s="44" t="str">
        <f t="shared" si="1046"/>
        <v/>
      </c>
      <c r="AM231" s="44"/>
      <c r="AN231" s="44" t="str">
        <f t="shared" si="1047"/>
        <v/>
      </c>
      <c r="AO231" s="44"/>
      <c r="AP231" s="44" t="str">
        <f t="shared" si="1048"/>
        <v/>
      </c>
      <c r="AQ231" s="44"/>
      <c r="AR231" s="43"/>
      <c r="AS231" s="43" t="str">
        <f t="shared" si="1049"/>
        <v/>
      </c>
      <c r="AT231" s="44" t="str">
        <f t="shared" si="1050"/>
        <v/>
      </c>
      <c r="AU231" s="45" t="str">
        <f t="shared" si="1051"/>
        <v/>
      </c>
      <c r="AV231" s="35"/>
      <c r="AW231" s="27"/>
      <c r="AX231" s="51" t="str">
        <f t="shared" si="1052"/>
        <v/>
      </c>
      <c r="AY231" s="44"/>
      <c r="AZ231" s="44" t="str">
        <f t="shared" si="1053"/>
        <v/>
      </c>
      <c r="BA231" s="44"/>
      <c r="BB231" s="44" t="str">
        <f t="shared" si="1054"/>
        <v/>
      </c>
      <c r="BC231" s="44"/>
      <c r="BD231" s="44" t="str">
        <f t="shared" si="1055"/>
        <v/>
      </c>
      <c r="BE231" s="44"/>
      <c r="BF231" s="43"/>
      <c r="BG231" s="43" t="str">
        <f t="shared" si="1056"/>
        <v/>
      </c>
      <c r="BH231" s="44" t="str">
        <f t="shared" si="1057"/>
        <v/>
      </c>
      <c r="BI231" s="45" t="str">
        <f t="shared" si="1058"/>
        <v/>
      </c>
      <c r="BJ231" s="35"/>
      <c r="BK231" s="50"/>
      <c r="BL231" s="51">
        <f>IF($A222="","",$A222)</f>
        <v>46021</v>
      </c>
      <c r="BM231" s="43">
        <v>13596</v>
      </c>
      <c r="BN231" s="43">
        <f t="shared" si="1137"/>
        <v>71</v>
      </c>
      <c r="BO231" s="43">
        <v>497</v>
      </c>
      <c r="BP231" s="87">
        <f t="shared" si="1138"/>
        <v>1</v>
      </c>
      <c r="BQ231" s="43">
        <v>8</v>
      </c>
      <c r="BR231" s="43">
        <f t="shared" si="1139"/>
        <v>1</v>
      </c>
      <c r="BS231" s="43">
        <v>8</v>
      </c>
      <c r="BT231" s="53" t="str">
        <f t="shared" si="1140"/>
        <v>キティフェイスポーチ</v>
      </c>
      <c r="BU231" s="47">
        <f t="shared" si="1141"/>
        <v>996</v>
      </c>
      <c r="BV231" s="44">
        <f t="shared" si="1142"/>
        <v>996</v>
      </c>
      <c r="BW231" s="89">
        <f t="shared" si="1143"/>
        <v>0.14028169014084507</v>
      </c>
      <c r="BX231" s="35" t="s">
        <v>905</v>
      </c>
      <c r="BY231" s="27"/>
      <c r="BZ231" s="51">
        <f>IF($A222="","",$A222)</f>
        <v>46021</v>
      </c>
      <c r="CA231" s="43">
        <v>2241</v>
      </c>
      <c r="CB231" s="43">
        <f t="shared" si="1144"/>
        <v>96</v>
      </c>
      <c r="CC231" s="43">
        <v>36</v>
      </c>
      <c r="CD231" s="87">
        <f t="shared" si="1145"/>
        <v>2</v>
      </c>
      <c r="CE231" s="43">
        <v>10</v>
      </c>
      <c r="CF231" s="43">
        <f t="shared" si="1146"/>
        <v>2</v>
      </c>
      <c r="CG231" s="43"/>
      <c r="CH231" s="53" t="s">
        <v>876</v>
      </c>
      <c r="CI231" s="47">
        <v>900</v>
      </c>
      <c r="CJ231" s="44">
        <f t="shared" si="1149"/>
        <v>1800</v>
      </c>
      <c r="CK231" s="89">
        <f t="shared" si="1150"/>
        <v>0.1875</v>
      </c>
      <c r="CL231" s="35"/>
      <c r="CM231" s="27"/>
      <c r="CN231" s="51">
        <f>IF($A222="","",$A222)</f>
        <v>46021</v>
      </c>
      <c r="CO231" s="43">
        <v>1650</v>
      </c>
      <c r="CP231" s="43">
        <f t="shared" si="1151"/>
        <v>25</v>
      </c>
      <c r="CQ231" s="43">
        <v>24</v>
      </c>
      <c r="CR231" s="87">
        <f t="shared" si="1152"/>
        <v>1</v>
      </c>
      <c r="CS231" s="43">
        <v>20</v>
      </c>
      <c r="CT231" s="43">
        <f t="shared" si="1153"/>
        <v>1</v>
      </c>
      <c r="CU231" s="43">
        <v>8</v>
      </c>
      <c r="CV231" s="53" t="str">
        <f t="shared" si="1154"/>
        <v>サンリオケープポーチ</v>
      </c>
      <c r="CW231" s="47">
        <f t="shared" si="1155"/>
        <v>1079</v>
      </c>
      <c r="CX231" s="44">
        <f t="shared" si="1156"/>
        <v>1079</v>
      </c>
      <c r="CY231" s="89">
        <f t="shared" si="1157"/>
        <v>0.43159999999999998</v>
      </c>
      <c r="CZ231" s="35" t="s">
        <v>904</v>
      </c>
      <c r="DA231" s="58"/>
      <c r="DB231" s="51">
        <f>IF($A222="","",$A222)</f>
        <v>46021</v>
      </c>
      <c r="DC231" s="43">
        <v>8054</v>
      </c>
      <c r="DD231" s="43">
        <f t="shared" si="1158"/>
        <v>101</v>
      </c>
      <c r="DE231" s="43">
        <v>281</v>
      </c>
      <c r="DF231" s="87">
        <f t="shared" si="1159"/>
        <v>3</v>
      </c>
      <c r="DG231" s="43">
        <v>15</v>
      </c>
      <c r="DH231" s="43">
        <f t="shared" si="1160"/>
        <v>2</v>
      </c>
      <c r="DI231" s="43">
        <v>0</v>
      </c>
      <c r="DJ231" s="53" t="str">
        <f t="shared" si="1208"/>
        <v>クーリッシュイヤホン</v>
      </c>
      <c r="DK231" s="47">
        <f t="shared" si="1209"/>
        <v>1100</v>
      </c>
      <c r="DL231" s="44">
        <f t="shared" si="1161"/>
        <v>2200</v>
      </c>
      <c r="DM231" s="89">
        <f t="shared" si="1162"/>
        <v>0.21782178217821782</v>
      </c>
      <c r="DN231" s="35" t="s">
        <v>297</v>
      </c>
      <c r="DO231" s="27"/>
      <c r="DP231" s="51">
        <f>IF($A222="","",$A222)</f>
        <v>46021</v>
      </c>
      <c r="DQ231" s="43">
        <v>2350</v>
      </c>
      <c r="DR231" s="43">
        <f t="shared" si="1163"/>
        <v>92</v>
      </c>
      <c r="DS231" s="43">
        <v>77</v>
      </c>
      <c r="DT231" s="87">
        <f t="shared" si="1164"/>
        <v>3</v>
      </c>
      <c r="DU231" s="43">
        <v>9</v>
      </c>
      <c r="DV231" s="43">
        <f t="shared" si="1165"/>
        <v>2</v>
      </c>
      <c r="DW231" s="43">
        <v>3</v>
      </c>
      <c r="DX231" s="53" t="str">
        <f t="shared" si="1166"/>
        <v>サンリオヒョウ柄キーケース</v>
      </c>
      <c r="DY231" s="47">
        <f t="shared" si="1167"/>
        <v>700</v>
      </c>
      <c r="DZ231" s="44">
        <f t="shared" si="1168"/>
        <v>1400</v>
      </c>
      <c r="EA231" s="89">
        <f t="shared" si="1169"/>
        <v>0.15217391304347827</v>
      </c>
      <c r="EB231" s="35"/>
      <c r="EC231" s="27"/>
      <c r="ED231" s="51" t="str">
        <f t="shared" si="1059"/>
        <v/>
      </c>
      <c r="EE231" s="44"/>
      <c r="EF231" s="44" t="str">
        <f t="shared" si="1060"/>
        <v/>
      </c>
      <c r="EG231" s="44"/>
      <c r="EH231" s="44" t="str">
        <f t="shared" si="1061"/>
        <v/>
      </c>
      <c r="EI231" s="44"/>
      <c r="EJ231" s="44" t="str">
        <f t="shared" si="1062"/>
        <v/>
      </c>
      <c r="EK231" s="44"/>
      <c r="EL231" s="43"/>
      <c r="EM231" s="43" t="str">
        <f t="shared" si="1063"/>
        <v/>
      </c>
      <c r="EN231" s="44" t="str">
        <f t="shared" si="1064"/>
        <v/>
      </c>
      <c r="EO231" s="45" t="str">
        <f t="shared" si="1065"/>
        <v/>
      </c>
      <c r="EP231" s="35"/>
      <c r="EQ231" s="27"/>
      <c r="ER231" s="51" t="str">
        <f t="shared" si="1066"/>
        <v/>
      </c>
      <c r="ES231" s="44"/>
      <c r="ET231" s="44" t="str">
        <f t="shared" si="1067"/>
        <v/>
      </c>
      <c r="EU231" s="44"/>
      <c r="EV231" s="44" t="str">
        <f t="shared" si="1068"/>
        <v/>
      </c>
      <c r="EW231" s="44"/>
      <c r="EX231" s="44" t="str">
        <f t="shared" si="1069"/>
        <v/>
      </c>
      <c r="EY231" s="44"/>
      <c r="EZ231" s="43"/>
      <c r="FA231" s="43" t="str">
        <f t="shared" si="1070"/>
        <v/>
      </c>
      <c r="FB231" s="44" t="str">
        <f t="shared" si="1071"/>
        <v/>
      </c>
      <c r="FC231" s="45" t="str">
        <f t="shared" si="1072"/>
        <v/>
      </c>
      <c r="FD231" s="35"/>
      <c r="FE231" s="27"/>
      <c r="FF231" s="51" t="str">
        <f t="shared" si="1073"/>
        <v/>
      </c>
      <c r="FG231" s="44"/>
      <c r="FH231" s="44" t="str">
        <f t="shared" si="1074"/>
        <v/>
      </c>
      <c r="FI231" s="44"/>
      <c r="FJ231" s="44" t="str">
        <f t="shared" si="1075"/>
        <v/>
      </c>
      <c r="FK231" s="44"/>
      <c r="FL231" s="44" t="str">
        <f t="shared" si="1076"/>
        <v/>
      </c>
      <c r="FM231" s="44"/>
      <c r="FN231" s="43"/>
      <c r="FO231" s="43" t="str">
        <f t="shared" si="1077"/>
        <v/>
      </c>
      <c r="FP231" s="44" t="str">
        <f t="shared" si="1078"/>
        <v/>
      </c>
      <c r="FQ231" s="45" t="str">
        <f t="shared" si="1079"/>
        <v/>
      </c>
      <c r="FR231" s="35"/>
      <c r="FS231" s="27"/>
      <c r="FT231" s="51" t="str">
        <f t="shared" si="1080"/>
        <v/>
      </c>
      <c r="FU231" s="44"/>
      <c r="FV231" s="44" t="str">
        <f t="shared" si="1081"/>
        <v/>
      </c>
      <c r="FW231" s="44"/>
      <c r="FX231" s="44" t="str">
        <f t="shared" si="1082"/>
        <v/>
      </c>
      <c r="FY231" s="44"/>
      <c r="FZ231" s="44" t="str">
        <f t="shared" si="1083"/>
        <v/>
      </c>
      <c r="GA231" s="44"/>
      <c r="GB231" s="43"/>
      <c r="GC231" s="43" t="str">
        <f t="shared" si="1084"/>
        <v/>
      </c>
      <c r="GD231" s="44" t="str">
        <f t="shared" si="1085"/>
        <v/>
      </c>
      <c r="GE231" s="45" t="str">
        <f t="shared" si="1086"/>
        <v/>
      </c>
      <c r="GF231" s="35"/>
      <c r="GG231" s="65"/>
      <c r="GH231" s="51" t="str">
        <f t="shared" si="1087"/>
        <v/>
      </c>
      <c r="GI231" s="44"/>
      <c r="GJ231" s="44" t="str">
        <f t="shared" si="1088"/>
        <v/>
      </c>
      <c r="GK231" s="44"/>
      <c r="GL231" s="44" t="str">
        <f t="shared" si="1089"/>
        <v/>
      </c>
      <c r="GM231" s="44"/>
      <c r="GN231" s="44" t="str">
        <f t="shared" si="1090"/>
        <v/>
      </c>
      <c r="GO231" s="44"/>
      <c r="GP231" s="43"/>
      <c r="GQ231" s="43" t="str">
        <f t="shared" si="1091"/>
        <v/>
      </c>
      <c r="GR231" s="44" t="str">
        <f t="shared" si="1092"/>
        <v/>
      </c>
      <c r="GS231" s="45" t="str">
        <f t="shared" si="1093"/>
        <v/>
      </c>
      <c r="GT231" s="35"/>
      <c r="GU231" s="27"/>
      <c r="GV231" s="51" t="str">
        <f t="shared" si="1094"/>
        <v/>
      </c>
      <c r="GW231" s="44"/>
      <c r="GX231" s="44" t="str">
        <f t="shared" si="1095"/>
        <v/>
      </c>
      <c r="GY231" s="44"/>
      <c r="GZ231" s="44" t="str">
        <f t="shared" si="1096"/>
        <v/>
      </c>
      <c r="HA231" s="44"/>
      <c r="HB231" s="44" t="str">
        <f t="shared" si="1097"/>
        <v/>
      </c>
      <c r="HC231" s="44"/>
      <c r="HD231" s="43"/>
      <c r="HE231" s="43" t="str">
        <f t="shared" si="1098"/>
        <v/>
      </c>
      <c r="HF231" s="44" t="str">
        <f t="shared" si="1099"/>
        <v/>
      </c>
      <c r="HG231" s="45" t="str">
        <f t="shared" si="1100"/>
        <v/>
      </c>
      <c r="HH231" s="35"/>
      <c r="HI231" s="27"/>
      <c r="HJ231" s="51" t="str">
        <f t="shared" si="1101"/>
        <v/>
      </c>
      <c r="HK231" s="44"/>
      <c r="HL231" s="44" t="str">
        <f t="shared" si="1102"/>
        <v/>
      </c>
      <c r="HM231" s="44"/>
      <c r="HN231" s="44" t="str">
        <f t="shared" si="1103"/>
        <v/>
      </c>
      <c r="HO231" s="44"/>
      <c r="HP231" s="44" t="str">
        <f t="shared" si="1104"/>
        <v/>
      </c>
      <c r="HQ231" s="44"/>
      <c r="HR231" s="43"/>
      <c r="HS231" s="43" t="str">
        <f t="shared" si="1105"/>
        <v/>
      </c>
      <c r="HT231" s="44" t="str">
        <f t="shared" si="1106"/>
        <v/>
      </c>
      <c r="HU231" s="45" t="str">
        <f t="shared" si="1107"/>
        <v/>
      </c>
      <c r="HV231" s="35"/>
      <c r="HW231" s="61"/>
      <c r="HX231" s="51">
        <f>IF($A222="","",$A222)</f>
        <v>46021</v>
      </c>
      <c r="HY231" s="43">
        <v>30614</v>
      </c>
      <c r="HZ231" s="43">
        <f t="shared" si="1170"/>
        <v>157</v>
      </c>
      <c r="IA231" s="43"/>
      <c r="IB231" s="87" t="str">
        <f t="shared" si="1171"/>
        <v/>
      </c>
      <c r="IC231" s="43">
        <v>2</v>
      </c>
      <c r="ID231" s="43">
        <f t="shared" si="1172"/>
        <v>2</v>
      </c>
      <c r="IE231" s="43">
        <v>3</v>
      </c>
      <c r="IF231" s="53" t="str">
        <f>IF(HY231="","",IF227)</f>
        <v>ルララ</v>
      </c>
      <c r="IG231" s="47">
        <f>IF(HY231="","",IG227)</f>
        <v>715</v>
      </c>
      <c r="IH231" s="44">
        <f t="shared" si="1173"/>
        <v>1430</v>
      </c>
      <c r="II231" s="89">
        <f>IF(ID231="","",IH231/(HZ231*100))</f>
        <v>9.1082802547770694E-2</v>
      </c>
      <c r="IJ231" s="35" t="s">
        <v>687</v>
      </c>
      <c r="IK231" s="27"/>
      <c r="IL231" s="51">
        <f>IF($A222="","",$A222)</f>
        <v>46021</v>
      </c>
      <c r="IM231" s="43">
        <v>1444</v>
      </c>
      <c r="IN231" s="43">
        <f t="shared" si="1174"/>
        <v>39</v>
      </c>
      <c r="IO231" s="43">
        <v>30</v>
      </c>
      <c r="IP231" s="87">
        <f t="shared" si="1175"/>
        <v>1</v>
      </c>
      <c r="IQ231" s="43">
        <v>12</v>
      </c>
      <c r="IR231" s="43">
        <f t="shared" si="1176"/>
        <v>-2</v>
      </c>
      <c r="IS231" s="43"/>
      <c r="IT231" s="53" t="s">
        <v>911</v>
      </c>
      <c r="IU231" s="47">
        <v>1100</v>
      </c>
      <c r="IV231" s="44">
        <f t="shared" si="1179"/>
        <v>-2200</v>
      </c>
      <c r="IW231" s="89">
        <f t="shared" si="1180"/>
        <v>-0.5641025641025641</v>
      </c>
      <c r="IX231" s="35"/>
      <c r="IY231" s="33"/>
      <c r="IZ231" s="51">
        <f>IF($A222="","",$A222)</f>
        <v>46021</v>
      </c>
      <c r="JA231" s="43">
        <v>8374</v>
      </c>
      <c r="JB231" s="43">
        <f t="shared" si="1181"/>
        <v>107</v>
      </c>
      <c r="JC231" s="43">
        <v>343</v>
      </c>
      <c r="JD231" s="87">
        <f t="shared" si="1182"/>
        <v>3</v>
      </c>
      <c r="JE231" s="43">
        <v>26</v>
      </c>
      <c r="JF231" s="43">
        <f t="shared" si="1183"/>
        <v>4</v>
      </c>
      <c r="JG231" s="43">
        <v>0</v>
      </c>
      <c r="JH231" s="53" t="str">
        <f t="shared" si="1212"/>
        <v>ラブブキーホルダー大きめ</v>
      </c>
      <c r="JI231" s="47">
        <f t="shared" si="1213"/>
        <v>500</v>
      </c>
      <c r="JJ231" s="44">
        <f t="shared" si="1185"/>
        <v>2000</v>
      </c>
      <c r="JK231" s="89">
        <f t="shared" si="1186"/>
        <v>0.18691588785046728</v>
      </c>
      <c r="JL231" s="35"/>
      <c r="JM231" s="27"/>
      <c r="JN231" s="51">
        <f>IF($A222="","",$A222)</f>
        <v>46021</v>
      </c>
      <c r="JO231" s="43">
        <v>6047</v>
      </c>
      <c r="JP231" s="43">
        <f t="shared" si="1187"/>
        <v>22</v>
      </c>
      <c r="JQ231" s="43">
        <v>208</v>
      </c>
      <c r="JR231" s="87">
        <f t="shared" si="1188"/>
        <v>1</v>
      </c>
      <c r="JS231" s="43">
        <v>42</v>
      </c>
      <c r="JT231" s="43">
        <f t="shared" si="1189"/>
        <v>1</v>
      </c>
      <c r="JU231" s="43">
        <v>0</v>
      </c>
      <c r="JV231" s="53" t="str">
        <f t="shared" si="1190"/>
        <v>電ブル</v>
      </c>
      <c r="JW231" s="47">
        <f t="shared" si="1191"/>
        <v>400</v>
      </c>
      <c r="JX231" s="44">
        <f t="shared" si="1192"/>
        <v>400</v>
      </c>
      <c r="JY231" s="89">
        <f t="shared" si="1193"/>
        <v>0.18181818181818182</v>
      </c>
      <c r="JZ231" s="35" t="s">
        <v>206</v>
      </c>
      <c r="KA231" s="61"/>
      <c r="KB231" s="51">
        <f>IF($A222="","",$A222)</f>
        <v>46021</v>
      </c>
      <c r="KC231" s="43">
        <v>6442</v>
      </c>
      <c r="KD231" s="43">
        <f t="shared" si="1194"/>
        <v>65</v>
      </c>
      <c r="KE231" s="43">
        <v>221</v>
      </c>
      <c r="KF231" s="87">
        <f t="shared" si="1195"/>
        <v>3</v>
      </c>
      <c r="KG231" s="43">
        <v>15</v>
      </c>
      <c r="KH231" s="43">
        <f t="shared" si="1196"/>
        <v>3</v>
      </c>
      <c r="KI231" s="43">
        <v>2</v>
      </c>
      <c r="KJ231" s="53" t="str">
        <f t="shared" si="1197"/>
        <v>サンリオ型押しケース</v>
      </c>
      <c r="KK231" s="47">
        <f t="shared" si="1198"/>
        <v>1100</v>
      </c>
      <c r="KL231" s="44">
        <f t="shared" si="1199"/>
        <v>3300</v>
      </c>
      <c r="KM231" s="89">
        <f t="shared" si="1200"/>
        <v>0.50769230769230766</v>
      </c>
      <c r="KN231" s="35"/>
      <c r="KO231" s="27"/>
      <c r="KP231" s="51">
        <f>IF($A222="","",$A222)</f>
        <v>46021</v>
      </c>
      <c r="KQ231" s="43">
        <v>4573</v>
      </c>
      <c r="KR231" s="59">
        <f t="shared" si="1201"/>
        <v>24</v>
      </c>
      <c r="KS231" s="43">
        <v>274</v>
      </c>
      <c r="KT231" s="87">
        <f t="shared" si="1202"/>
        <v>0</v>
      </c>
      <c r="KU231" s="43">
        <v>19</v>
      </c>
      <c r="KV231" s="43">
        <f t="shared" si="1203"/>
        <v>1</v>
      </c>
      <c r="KW231" s="43">
        <v>-9</v>
      </c>
      <c r="KX231" s="53" t="s">
        <v>899</v>
      </c>
      <c r="KY231" s="47">
        <f t="shared" si="1205"/>
        <v>0</v>
      </c>
      <c r="KZ231" s="44">
        <f t="shared" si="1206"/>
        <v>0</v>
      </c>
      <c r="LA231" s="89">
        <f t="shared" si="1207"/>
        <v>0</v>
      </c>
      <c r="LB231" s="35" t="s">
        <v>897</v>
      </c>
      <c r="LC231" s="27"/>
      <c r="LD231" s="51">
        <f>IF(A223="","",A223)</f>
        <v>46023</v>
      </c>
      <c r="LE231" s="43">
        <v>70273</v>
      </c>
      <c r="LF231" s="93">
        <f>IF(LE231="","",LE231-LE228)</f>
        <v>145</v>
      </c>
      <c r="LG231" s="43">
        <v>445</v>
      </c>
      <c r="LH231" s="43">
        <f t="shared" si="1210"/>
        <v>0</v>
      </c>
      <c r="LI231" s="43">
        <v>2</v>
      </c>
      <c r="LJ231" s="87">
        <f t="shared" si="1211"/>
        <v>0</v>
      </c>
      <c r="LK231" s="43"/>
      <c r="LL231" s="64" t="str">
        <f>IF(LE231="","",LL228)</f>
        <v>スヌーピーぬいぐるみ、コキンちゃん</v>
      </c>
      <c r="LM231" s="47">
        <f>IF(LF231="","",LM228)</f>
        <v>1000</v>
      </c>
      <c r="LN231" s="87">
        <f t="shared" si="1136"/>
        <v>0</v>
      </c>
      <c r="LO231" s="54"/>
      <c r="LP231" s="35"/>
      <c r="LQ231" s="27"/>
      <c r="LR231" s="51" t="str">
        <f t="shared" si="1108"/>
        <v/>
      </c>
      <c r="LS231" s="44"/>
      <c r="LT231" s="44" t="str">
        <f t="shared" si="1109"/>
        <v/>
      </c>
      <c r="LU231" s="44"/>
      <c r="LV231" s="44" t="str">
        <f t="shared" si="1110"/>
        <v/>
      </c>
      <c r="LW231" s="44"/>
      <c r="LX231" s="44" t="str">
        <f t="shared" si="1111"/>
        <v/>
      </c>
      <c r="LY231" s="44"/>
      <c r="LZ231" s="43"/>
      <c r="MA231" s="43" t="str">
        <f t="shared" si="1112"/>
        <v/>
      </c>
      <c r="MB231" s="44" t="str">
        <f t="shared" si="1113"/>
        <v/>
      </c>
      <c r="MC231" s="45" t="str">
        <f t="shared" si="1114"/>
        <v/>
      </c>
      <c r="MD231" s="35"/>
      <c r="ME231" s="27"/>
      <c r="MF231" s="51" t="str">
        <f t="shared" si="1115"/>
        <v/>
      </c>
      <c r="MG231" s="44"/>
      <c r="MH231" s="44" t="str">
        <f t="shared" si="1116"/>
        <v/>
      </c>
      <c r="MI231" s="44"/>
      <c r="MJ231" s="44" t="str">
        <f t="shared" si="1117"/>
        <v/>
      </c>
      <c r="MK231" s="44"/>
      <c r="ML231" s="44" t="str">
        <f t="shared" si="1118"/>
        <v/>
      </c>
      <c r="MM231" s="44"/>
      <c r="MN231" s="43"/>
      <c r="MO231" s="43" t="str">
        <f t="shared" si="1119"/>
        <v/>
      </c>
      <c r="MP231" s="44" t="str">
        <f t="shared" si="1120"/>
        <v/>
      </c>
      <c r="MQ231" s="45" t="str">
        <f t="shared" si="1121"/>
        <v/>
      </c>
      <c r="MR231" s="35"/>
      <c r="MS231" s="27"/>
      <c r="MT231" s="51" t="str">
        <f t="shared" si="1122"/>
        <v/>
      </c>
      <c r="MU231" s="44"/>
      <c r="MV231" s="44" t="str">
        <f t="shared" si="1123"/>
        <v/>
      </c>
      <c r="MW231" s="44"/>
      <c r="MX231" s="44" t="str">
        <f t="shared" si="1124"/>
        <v/>
      </c>
      <c r="MY231" s="44"/>
      <c r="MZ231" s="44" t="str">
        <f t="shared" si="1125"/>
        <v/>
      </c>
      <c r="NA231" s="44"/>
      <c r="NB231" s="43"/>
      <c r="NC231" s="43" t="str">
        <f t="shared" si="1126"/>
        <v/>
      </c>
      <c r="ND231" s="44" t="str">
        <f t="shared" si="1127"/>
        <v/>
      </c>
      <c r="NE231" s="45" t="str">
        <f t="shared" si="1128"/>
        <v/>
      </c>
      <c r="NF231" s="35"/>
      <c r="NG231" s="27"/>
      <c r="NH231" s="51" t="str">
        <f t="shared" si="1129"/>
        <v/>
      </c>
      <c r="NI231" s="44"/>
      <c r="NJ231" s="44" t="str">
        <f t="shared" si="1130"/>
        <v/>
      </c>
      <c r="NK231" s="44"/>
      <c r="NL231" s="44" t="str">
        <f t="shared" si="1131"/>
        <v/>
      </c>
      <c r="NM231" s="44"/>
      <c r="NN231" s="44" t="str">
        <f t="shared" si="1132"/>
        <v/>
      </c>
      <c r="NO231" s="44"/>
      <c r="NP231" s="43"/>
      <c r="NQ231" s="43" t="str">
        <f t="shared" si="1133"/>
        <v/>
      </c>
      <c r="NR231" s="44" t="str">
        <f t="shared" si="1134"/>
        <v/>
      </c>
      <c r="NS231" s="45" t="str">
        <f t="shared" si="1135"/>
        <v/>
      </c>
      <c r="NT231" s="35"/>
    </row>
    <row r="232" spans="1:384" ht="15" customHeight="1" x14ac:dyDescent="0.2">
      <c r="A232" s="38"/>
      <c r="B232" s="39" t="str">
        <f>IF(A232="","",SUM(J232,LF258,AL232,ET232,AZ232,EF232,LT232,NJ232,MV232,MH232,X232)+SUM(DR271:DR274)+SUM(CP271:CP274)+SUM(CB271:CB274)+SUM(BN271:BN274)+SUM(DD271:DD274)+SUM(JB271:JB274)+SUM(JP271:JP274)+SUM(KD271:KD274)+SUM(KR271:KR274))</f>
        <v/>
      </c>
      <c r="C232" s="40" t="str">
        <f>IF(A232="","",SUM(J232,X232,AL232,AZ232)+SUM(BN271:BN274)+SUM(CB271:CB274)+SUM(CP271:CP274))</f>
        <v/>
      </c>
      <c r="D232" s="40" t="str">
        <f>IF(A232="","",SUM(EF232,LT232)+SUM(DD271:DD274)+SUM(DR271:DR274))</f>
        <v/>
      </c>
      <c r="E232" s="41" t="str">
        <f>IF(A232="","",SUM(NJ232,MV232,MH232,ET232,LF258)+SUM(JB271:JB274)+SUM(JP271:JP274)+SUM(KD271:KD274)+SUM(KR271:KR274))</f>
        <v/>
      </c>
      <c r="F232" s="41"/>
      <c r="G232" s="40"/>
      <c r="H232" s="42"/>
      <c r="I232" s="44"/>
      <c r="J232" s="44" t="str">
        <f t="shared" si="1032"/>
        <v/>
      </c>
      <c r="K232" s="44"/>
      <c r="L232" s="44" t="str">
        <f t="shared" si="1033"/>
        <v/>
      </c>
      <c r="M232" s="44"/>
      <c r="N232" s="44" t="str">
        <f t="shared" si="1034"/>
        <v/>
      </c>
      <c r="O232" s="44"/>
      <c r="P232" s="43"/>
      <c r="Q232" s="43" t="str">
        <f t="shared" si="1035"/>
        <v/>
      </c>
      <c r="R232" s="44" t="str">
        <f t="shared" si="1036"/>
        <v/>
      </c>
      <c r="S232" s="45" t="str">
        <f t="shared" si="1037"/>
        <v/>
      </c>
      <c r="T232" s="35"/>
      <c r="U232" s="27"/>
      <c r="V232" s="51" t="str">
        <f t="shared" si="1038"/>
        <v/>
      </c>
      <c r="W232" s="44"/>
      <c r="X232" s="44" t="str">
        <f t="shared" si="1039"/>
        <v/>
      </c>
      <c r="Y232" s="44"/>
      <c r="Z232" s="44" t="str">
        <f t="shared" si="1040"/>
        <v/>
      </c>
      <c r="AA232" s="44"/>
      <c r="AB232" s="44" t="str">
        <f t="shared" si="1041"/>
        <v/>
      </c>
      <c r="AC232" s="44"/>
      <c r="AD232" s="43"/>
      <c r="AE232" s="43" t="str">
        <f t="shared" si="1042"/>
        <v/>
      </c>
      <c r="AF232" s="44" t="str">
        <f t="shared" si="1043"/>
        <v/>
      </c>
      <c r="AG232" s="45" t="str">
        <f t="shared" si="1044"/>
        <v/>
      </c>
      <c r="AH232" s="35"/>
      <c r="AI232" s="27"/>
      <c r="AJ232" s="51" t="str">
        <f t="shared" si="1045"/>
        <v/>
      </c>
      <c r="AK232" s="44"/>
      <c r="AL232" s="44" t="str">
        <f t="shared" si="1046"/>
        <v/>
      </c>
      <c r="AM232" s="44"/>
      <c r="AN232" s="44" t="str">
        <f t="shared" si="1047"/>
        <v/>
      </c>
      <c r="AO232" s="44"/>
      <c r="AP232" s="44" t="str">
        <f t="shared" si="1048"/>
        <v/>
      </c>
      <c r="AQ232" s="44"/>
      <c r="AR232" s="43"/>
      <c r="AS232" s="43" t="str">
        <f t="shared" si="1049"/>
        <v/>
      </c>
      <c r="AT232" s="44" t="str">
        <f t="shared" si="1050"/>
        <v/>
      </c>
      <c r="AU232" s="45" t="str">
        <f t="shared" si="1051"/>
        <v/>
      </c>
      <c r="AV232" s="35"/>
      <c r="AW232" s="27"/>
      <c r="AX232" s="51" t="str">
        <f t="shared" si="1052"/>
        <v/>
      </c>
      <c r="AY232" s="44"/>
      <c r="AZ232" s="44" t="str">
        <f t="shared" si="1053"/>
        <v/>
      </c>
      <c r="BA232" s="44"/>
      <c r="BB232" s="44" t="str">
        <f t="shared" si="1054"/>
        <v/>
      </c>
      <c r="BC232" s="44"/>
      <c r="BD232" s="44" t="str">
        <f t="shared" si="1055"/>
        <v/>
      </c>
      <c r="BE232" s="44"/>
      <c r="BF232" s="43"/>
      <c r="BG232" s="43" t="str">
        <f t="shared" si="1056"/>
        <v/>
      </c>
      <c r="BH232" s="44" t="str">
        <f t="shared" si="1057"/>
        <v/>
      </c>
      <c r="BI232" s="45" t="str">
        <f t="shared" si="1058"/>
        <v/>
      </c>
      <c r="BJ232" s="35"/>
      <c r="BK232" s="50"/>
      <c r="BL232" s="51"/>
      <c r="BM232" s="43">
        <v>10869</v>
      </c>
      <c r="BN232" s="44">
        <f t="shared" si="1137"/>
        <v>64</v>
      </c>
      <c r="BO232" s="43">
        <v>308</v>
      </c>
      <c r="BP232" s="44">
        <f t="shared" si="1138"/>
        <v>3</v>
      </c>
      <c r="BQ232" s="43">
        <v>7</v>
      </c>
      <c r="BR232" s="44">
        <f t="shared" si="1139"/>
        <v>3</v>
      </c>
      <c r="BS232" s="43">
        <v>6</v>
      </c>
      <c r="BT232" s="60" t="str">
        <f t="shared" si="1140"/>
        <v>雪見イヤホン</v>
      </c>
      <c r="BU232" s="67">
        <f t="shared" si="1141"/>
        <v>1100</v>
      </c>
      <c r="BV232" s="43">
        <f t="shared" si="1142"/>
        <v>3300</v>
      </c>
      <c r="BW232" s="45">
        <f t="shared" si="1143"/>
        <v>0.515625</v>
      </c>
      <c r="BX232" s="35"/>
      <c r="BY232" s="27"/>
      <c r="BZ232" s="51"/>
      <c r="CA232" s="43">
        <v>2678</v>
      </c>
      <c r="CB232" s="44">
        <f t="shared" si="1144"/>
        <v>73</v>
      </c>
      <c r="CC232" s="43">
        <v>57</v>
      </c>
      <c r="CD232" s="44">
        <f t="shared" si="1145"/>
        <v>3</v>
      </c>
      <c r="CE232" s="43">
        <v>28</v>
      </c>
      <c r="CF232" s="44">
        <f t="shared" si="1146"/>
        <v>3</v>
      </c>
      <c r="CG232" s="43">
        <v>7</v>
      </c>
      <c r="CH232" s="60" t="str">
        <f t="shared" si="1147"/>
        <v>ラブブマスコット</v>
      </c>
      <c r="CI232" s="67">
        <f t="shared" si="1148"/>
        <v>500</v>
      </c>
      <c r="CJ232" s="43">
        <f t="shared" si="1149"/>
        <v>1500</v>
      </c>
      <c r="CK232" s="45">
        <f t="shared" si="1150"/>
        <v>0.20547945205479451</v>
      </c>
      <c r="CL232" s="35"/>
      <c r="CM232" s="27"/>
      <c r="CN232" s="51"/>
      <c r="CO232" s="43">
        <v>1561</v>
      </c>
      <c r="CP232" s="44">
        <f t="shared" si="1151"/>
        <v>82</v>
      </c>
      <c r="CQ232" s="43">
        <v>25</v>
      </c>
      <c r="CR232" s="44">
        <f t="shared" si="1152"/>
        <v>3</v>
      </c>
      <c r="CS232" s="43">
        <v>14</v>
      </c>
      <c r="CT232" s="44">
        <f t="shared" si="1153"/>
        <v>3</v>
      </c>
      <c r="CU232" s="43">
        <v>0</v>
      </c>
      <c r="CV232" s="60" t="str">
        <f t="shared" si="1154"/>
        <v>押忍番長サウンドボタン</v>
      </c>
      <c r="CW232" s="67">
        <f t="shared" si="1155"/>
        <v>358</v>
      </c>
      <c r="CX232" s="43">
        <f t="shared" si="1156"/>
        <v>1074</v>
      </c>
      <c r="CY232" s="45">
        <f t="shared" si="1157"/>
        <v>0.13097560975609757</v>
      </c>
      <c r="CZ232" s="35"/>
      <c r="DA232" s="58"/>
      <c r="DB232" s="51"/>
      <c r="DC232" s="43">
        <v>7668</v>
      </c>
      <c r="DD232" s="44">
        <f t="shared" si="1158"/>
        <v>50</v>
      </c>
      <c r="DE232" s="43">
        <v>268</v>
      </c>
      <c r="DF232" s="44">
        <f t="shared" si="1159"/>
        <v>7</v>
      </c>
      <c r="DG232" s="43">
        <v>18</v>
      </c>
      <c r="DH232" s="44">
        <f t="shared" si="1160"/>
        <v>7</v>
      </c>
      <c r="DI232" s="43">
        <v>0</v>
      </c>
      <c r="DJ232" s="60" t="str">
        <f t="shared" si="1208"/>
        <v>サンリオリボンポーチ</v>
      </c>
      <c r="DK232" s="67">
        <f t="shared" si="1209"/>
        <v>500</v>
      </c>
      <c r="DL232" s="43">
        <f t="shared" si="1161"/>
        <v>3500</v>
      </c>
      <c r="DM232" s="45">
        <f t="shared" si="1162"/>
        <v>0.7</v>
      </c>
      <c r="DN232" s="35"/>
      <c r="DO232" s="27"/>
      <c r="DP232" s="51"/>
      <c r="DQ232" s="43">
        <v>3631</v>
      </c>
      <c r="DR232" s="44">
        <f t="shared" si="1163"/>
        <v>53</v>
      </c>
      <c r="DS232" s="43">
        <v>94</v>
      </c>
      <c r="DT232" s="44">
        <f t="shared" si="1164"/>
        <v>0</v>
      </c>
      <c r="DU232" s="43">
        <v>12</v>
      </c>
      <c r="DV232" s="44">
        <f t="shared" si="1165"/>
        <v>0</v>
      </c>
      <c r="DW232" s="43">
        <v>0</v>
      </c>
      <c r="DX232" s="60" t="str">
        <f t="shared" si="1166"/>
        <v>サンリオケープポーチ</v>
      </c>
      <c r="DY232" s="67">
        <f t="shared" si="1167"/>
        <v>660</v>
      </c>
      <c r="DZ232" s="43">
        <f t="shared" si="1168"/>
        <v>0</v>
      </c>
      <c r="EA232" s="45">
        <f t="shared" si="1169"/>
        <v>0</v>
      </c>
      <c r="EB232" s="35"/>
      <c r="EC232" s="27"/>
      <c r="ED232" s="51" t="str">
        <f t="shared" si="1059"/>
        <v/>
      </c>
      <c r="EE232" s="44"/>
      <c r="EF232" s="44" t="str">
        <f t="shared" si="1060"/>
        <v/>
      </c>
      <c r="EG232" s="44"/>
      <c r="EH232" s="44" t="str">
        <f t="shared" si="1061"/>
        <v/>
      </c>
      <c r="EI232" s="44"/>
      <c r="EJ232" s="44" t="str">
        <f t="shared" si="1062"/>
        <v/>
      </c>
      <c r="EK232" s="44"/>
      <c r="EL232" s="43"/>
      <c r="EM232" s="43" t="str">
        <f t="shared" si="1063"/>
        <v/>
      </c>
      <c r="EN232" s="44" t="str">
        <f t="shared" si="1064"/>
        <v/>
      </c>
      <c r="EO232" s="45" t="str">
        <f t="shared" si="1065"/>
        <v/>
      </c>
      <c r="EP232" s="35"/>
      <c r="EQ232" s="27"/>
      <c r="ER232" s="51" t="str">
        <f t="shared" si="1066"/>
        <v/>
      </c>
      <c r="ES232" s="44"/>
      <c r="ET232" s="44" t="str">
        <f t="shared" si="1067"/>
        <v/>
      </c>
      <c r="EU232" s="44"/>
      <c r="EV232" s="44" t="str">
        <f t="shared" si="1068"/>
        <v/>
      </c>
      <c r="EW232" s="44"/>
      <c r="EX232" s="44" t="str">
        <f t="shared" si="1069"/>
        <v/>
      </c>
      <c r="EY232" s="44"/>
      <c r="EZ232" s="43"/>
      <c r="FA232" s="43" t="str">
        <f t="shared" si="1070"/>
        <v/>
      </c>
      <c r="FB232" s="44" t="str">
        <f t="shared" si="1071"/>
        <v/>
      </c>
      <c r="FC232" s="45" t="str">
        <f t="shared" si="1072"/>
        <v/>
      </c>
      <c r="FD232" s="35"/>
      <c r="FE232" s="27"/>
      <c r="FF232" s="51" t="str">
        <f t="shared" si="1073"/>
        <v/>
      </c>
      <c r="FG232" s="44"/>
      <c r="FH232" s="44" t="str">
        <f t="shared" si="1074"/>
        <v/>
      </c>
      <c r="FI232" s="44"/>
      <c r="FJ232" s="44" t="str">
        <f t="shared" si="1075"/>
        <v/>
      </c>
      <c r="FK232" s="44"/>
      <c r="FL232" s="44" t="str">
        <f t="shared" si="1076"/>
        <v/>
      </c>
      <c r="FM232" s="44"/>
      <c r="FN232" s="43"/>
      <c r="FO232" s="43" t="str">
        <f t="shared" si="1077"/>
        <v/>
      </c>
      <c r="FP232" s="44" t="str">
        <f t="shared" si="1078"/>
        <v/>
      </c>
      <c r="FQ232" s="45" t="str">
        <f t="shared" si="1079"/>
        <v/>
      </c>
      <c r="FR232" s="35"/>
      <c r="FS232" s="27"/>
      <c r="FT232" s="51" t="str">
        <f t="shared" si="1080"/>
        <v/>
      </c>
      <c r="FU232" s="44"/>
      <c r="FV232" s="44" t="str">
        <f t="shared" si="1081"/>
        <v/>
      </c>
      <c r="FW232" s="44"/>
      <c r="FX232" s="44" t="str">
        <f t="shared" si="1082"/>
        <v/>
      </c>
      <c r="FY232" s="44"/>
      <c r="FZ232" s="44" t="str">
        <f t="shared" si="1083"/>
        <v/>
      </c>
      <c r="GA232" s="44"/>
      <c r="GB232" s="43"/>
      <c r="GC232" s="43" t="str">
        <f t="shared" si="1084"/>
        <v/>
      </c>
      <c r="GD232" s="44" t="str">
        <f t="shared" si="1085"/>
        <v/>
      </c>
      <c r="GE232" s="45" t="str">
        <f t="shared" si="1086"/>
        <v/>
      </c>
      <c r="GF232" s="35"/>
      <c r="GG232" s="65"/>
      <c r="GH232" s="51" t="str">
        <f t="shared" si="1087"/>
        <v/>
      </c>
      <c r="GI232" s="44"/>
      <c r="GJ232" s="44" t="str">
        <f t="shared" si="1088"/>
        <v/>
      </c>
      <c r="GK232" s="44"/>
      <c r="GL232" s="44" t="str">
        <f t="shared" si="1089"/>
        <v/>
      </c>
      <c r="GM232" s="44"/>
      <c r="GN232" s="44" t="str">
        <f t="shared" si="1090"/>
        <v/>
      </c>
      <c r="GO232" s="44"/>
      <c r="GP232" s="43"/>
      <c r="GQ232" s="43" t="str">
        <f t="shared" si="1091"/>
        <v/>
      </c>
      <c r="GR232" s="44" t="str">
        <f t="shared" si="1092"/>
        <v/>
      </c>
      <c r="GS232" s="45" t="str">
        <f t="shared" si="1093"/>
        <v/>
      </c>
      <c r="GT232" s="35"/>
      <c r="GU232" s="27"/>
      <c r="GV232" s="51" t="str">
        <f t="shared" si="1094"/>
        <v/>
      </c>
      <c r="GW232" s="44"/>
      <c r="GX232" s="44" t="str">
        <f t="shared" si="1095"/>
        <v/>
      </c>
      <c r="GY232" s="44"/>
      <c r="GZ232" s="44" t="str">
        <f t="shared" si="1096"/>
        <v/>
      </c>
      <c r="HA232" s="44"/>
      <c r="HB232" s="44" t="str">
        <f t="shared" si="1097"/>
        <v/>
      </c>
      <c r="HC232" s="44"/>
      <c r="HD232" s="43"/>
      <c r="HE232" s="43" t="str">
        <f t="shared" si="1098"/>
        <v/>
      </c>
      <c r="HF232" s="44" t="str">
        <f t="shared" si="1099"/>
        <v/>
      </c>
      <c r="HG232" s="45" t="str">
        <f t="shared" si="1100"/>
        <v/>
      </c>
      <c r="HH232" s="35"/>
      <c r="HI232" s="27"/>
      <c r="HJ232" s="51" t="str">
        <f t="shared" si="1101"/>
        <v/>
      </c>
      <c r="HK232" s="44"/>
      <c r="HL232" s="44" t="str">
        <f t="shared" si="1102"/>
        <v/>
      </c>
      <c r="HM232" s="44"/>
      <c r="HN232" s="44" t="str">
        <f t="shared" si="1103"/>
        <v/>
      </c>
      <c r="HO232" s="44"/>
      <c r="HP232" s="44" t="str">
        <f t="shared" si="1104"/>
        <v/>
      </c>
      <c r="HQ232" s="44"/>
      <c r="HR232" s="43"/>
      <c r="HS232" s="43" t="str">
        <f t="shared" si="1105"/>
        <v/>
      </c>
      <c r="HT232" s="44" t="str">
        <f t="shared" si="1106"/>
        <v/>
      </c>
      <c r="HU232" s="45" t="str">
        <f t="shared" si="1107"/>
        <v/>
      </c>
      <c r="HV232" s="35"/>
      <c r="HW232" s="61"/>
      <c r="HX232" s="51"/>
      <c r="HY232" s="43">
        <v>26133</v>
      </c>
      <c r="HZ232" s="44">
        <f t="shared" si="1170"/>
        <v>938</v>
      </c>
      <c r="IA232" s="43"/>
      <c r="IB232" s="44" t="str">
        <f t="shared" si="1171"/>
        <v/>
      </c>
      <c r="IC232" s="43">
        <v>6</v>
      </c>
      <c r="ID232" s="44">
        <f t="shared" si="1172"/>
        <v>0</v>
      </c>
      <c r="IE232" s="43">
        <v>2</v>
      </c>
      <c r="IF232" s="60" t="str">
        <f>IF(HY232="","",IF228)</f>
        <v>ルララ大</v>
      </c>
      <c r="IG232" s="67">
        <f>IF(HY231="","",IG228)</f>
        <v>1100</v>
      </c>
      <c r="IH232" s="43">
        <f t="shared" si="1173"/>
        <v>0</v>
      </c>
      <c r="II232" s="45">
        <f>IF(ID232="","",IH232/(HZ232*100))</f>
        <v>0</v>
      </c>
      <c r="IJ232" s="35"/>
      <c r="IK232" s="27"/>
      <c r="IL232" s="51"/>
      <c r="IM232" s="43">
        <v>732</v>
      </c>
      <c r="IN232" s="44">
        <f t="shared" si="1174"/>
        <v>42</v>
      </c>
      <c r="IO232" s="43">
        <v>32</v>
      </c>
      <c r="IP232" s="44">
        <f t="shared" si="1175"/>
        <v>3</v>
      </c>
      <c r="IQ232" s="43">
        <v>11</v>
      </c>
      <c r="IR232" s="44">
        <f t="shared" si="1176"/>
        <v>1</v>
      </c>
      <c r="IS232" s="43"/>
      <c r="IT232" s="60" t="str">
        <f t="shared" si="1177"/>
        <v>サンリオ豹柄キーケース</v>
      </c>
      <c r="IU232" s="67">
        <f t="shared" si="1178"/>
        <v>996</v>
      </c>
      <c r="IV232" s="43">
        <f t="shared" si="1179"/>
        <v>996</v>
      </c>
      <c r="IW232" s="45">
        <f t="shared" si="1180"/>
        <v>0.23714285714285716</v>
      </c>
      <c r="IX232" s="35"/>
      <c r="IY232" s="33"/>
      <c r="IZ232" s="51"/>
      <c r="JA232" s="43">
        <v>5169</v>
      </c>
      <c r="JB232" s="44">
        <f t="shared" si="1181"/>
        <v>51</v>
      </c>
      <c r="JC232" s="43">
        <v>151</v>
      </c>
      <c r="JD232" s="44">
        <f t="shared" si="1182"/>
        <v>4</v>
      </c>
      <c r="JE232" s="43">
        <v>26</v>
      </c>
      <c r="JF232" s="44">
        <f t="shared" si="1183"/>
        <v>4</v>
      </c>
      <c r="JG232" s="43">
        <v>0</v>
      </c>
      <c r="JH232" s="60" t="str">
        <f t="shared" si="1212"/>
        <v>サンリオリボンポーチ</v>
      </c>
      <c r="JI232" s="67">
        <f t="shared" si="1213"/>
        <v>500</v>
      </c>
      <c r="JJ232" s="43">
        <f t="shared" si="1185"/>
        <v>2000</v>
      </c>
      <c r="JK232" s="45">
        <f t="shared" si="1186"/>
        <v>0.39215686274509803</v>
      </c>
      <c r="JL232" s="35"/>
      <c r="JM232" s="27"/>
      <c r="JN232" s="51"/>
      <c r="JO232" s="43">
        <v>6042</v>
      </c>
      <c r="JP232" s="44">
        <f t="shared" si="1187"/>
        <v>49</v>
      </c>
      <c r="JQ232" s="43">
        <v>146</v>
      </c>
      <c r="JR232" s="44">
        <f t="shared" si="1188"/>
        <v>6</v>
      </c>
      <c r="JS232" s="43">
        <v>11</v>
      </c>
      <c r="JT232" s="44">
        <f t="shared" si="1189"/>
        <v>6</v>
      </c>
      <c r="JU232" s="43">
        <v>0</v>
      </c>
      <c r="JV232" s="60" t="str">
        <f t="shared" si="1190"/>
        <v>ジャグラーイヤホン</v>
      </c>
      <c r="JW232" s="67">
        <f t="shared" si="1191"/>
        <v>1100</v>
      </c>
      <c r="JX232" s="43">
        <f t="shared" si="1192"/>
        <v>6600</v>
      </c>
      <c r="JY232" s="45">
        <f t="shared" si="1193"/>
        <v>1.346938775510204</v>
      </c>
      <c r="JZ232" s="35"/>
      <c r="KA232" s="61"/>
      <c r="KB232" s="51"/>
      <c r="KC232" s="43">
        <v>4522</v>
      </c>
      <c r="KD232" s="69">
        <f t="shared" si="1194"/>
        <v>24</v>
      </c>
      <c r="KE232" s="43">
        <v>127</v>
      </c>
      <c r="KF232" s="44">
        <f t="shared" si="1195"/>
        <v>0</v>
      </c>
      <c r="KG232" s="43">
        <v>12</v>
      </c>
      <c r="KH232" s="44">
        <f t="shared" si="1196"/>
        <v>1</v>
      </c>
      <c r="KI232" s="43">
        <v>0</v>
      </c>
      <c r="KJ232" s="60" t="str">
        <f t="shared" si="1197"/>
        <v>サンリオケープポーチ</v>
      </c>
      <c r="KK232" s="67">
        <f t="shared" si="1198"/>
        <v>1100</v>
      </c>
      <c r="KL232" s="43">
        <f t="shared" si="1199"/>
        <v>1100</v>
      </c>
      <c r="KM232" s="45">
        <f t="shared" si="1200"/>
        <v>0.45833333333333331</v>
      </c>
      <c r="KN232" s="35" t="s">
        <v>898</v>
      </c>
      <c r="KO232" s="27"/>
      <c r="KP232" s="51"/>
      <c r="KQ232" s="43">
        <v>6009</v>
      </c>
      <c r="KR232" s="44">
        <f t="shared" si="1201"/>
        <v>61</v>
      </c>
      <c r="KS232" s="43">
        <v>130</v>
      </c>
      <c r="KT232" s="44">
        <f t="shared" si="1202"/>
        <v>4</v>
      </c>
      <c r="KU232" s="43">
        <v>6</v>
      </c>
      <c r="KV232" s="44">
        <f t="shared" si="1203"/>
        <v>4</v>
      </c>
      <c r="KW232" s="43">
        <v>5</v>
      </c>
      <c r="KX232" s="60" t="str">
        <f t="shared" si="1204"/>
        <v>モンチッチマスコット2</v>
      </c>
      <c r="KY232" s="67">
        <f t="shared" si="1205"/>
        <v>539</v>
      </c>
      <c r="KZ232" s="43">
        <f t="shared" si="1206"/>
        <v>2156</v>
      </c>
      <c r="LA232" s="45">
        <f t="shared" si="1207"/>
        <v>0.35344262295081968</v>
      </c>
      <c r="LB232" s="35"/>
      <c r="LC232" s="27"/>
      <c r="LD232" s="98"/>
      <c r="LE232" s="44"/>
      <c r="LF232" s="44"/>
      <c r="LG232" s="44">
        <v>530</v>
      </c>
      <c r="LH232" s="44">
        <f t="shared" si="1210"/>
        <v>0</v>
      </c>
      <c r="LI232" s="43">
        <v>2</v>
      </c>
      <c r="LJ232" s="44">
        <f t="shared" si="1211"/>
        <v>0</v>
      </c>
      <c r="LK232" s="44"/>
      <c r="LL232" s="72" t="str">
        <f>IF(LE231="","",LL229)</f>
        <v>アンパンティッシュカバー、アンパンぬいぐるみ</v>
      </c>
      <c r="LM232" s="67">
        <f>IF(LF231="","",LM229)</f>
        <v>1000</v>
      </c>
      <c r="LN232" s="44">
        <f t="shared" si="1136"/>
        <v>0</v>
      </c>
      <c r="LO232" s="45"/>
      <c r="LP232" s="35" t="s">
        <v>912</v>
      </c>
      <c r="LQ232" s="27"/>
      <c r="LR232" s="51" t="str">
        <f t="shared" si="1108"/>
        <v/>
      </c>
      <c r="LS232" s="44"/>
      <c r="LT232" s="44" t="str">
        <f t="shared" si="1109"/>
        <v/>
      </c>
      <c r="LU232" s="44"/>
      <c r="LV232" s="44" t="str">
        <f t="shared" si="1110"/>
        <v/>
      </c>
      <c r="LW232" s="44"/>
      <c r="LX232" s="44" t="str">
        <f t="shared" si="1111"/>
        <v/>
      </c>
      <c r="LY232" s="44"/>
      <c r="LZ232" s="43"/>
      <c r="MA232" s="43" t="str">
        <f t="shared" si="1112"/>
        <v/>
      </c>
      <c r="MB232" s="44" t="str">
        <f t="shared" si="1113"/>
        <v/>
      </c>
      <c r="MC232" s="45" t="str">
        <f t="shared" si="1114"/>
        <v/>
      </c>
      <c r="MD232" s="35"/>
      <c r="ME232" s="27"/>
      <c r="MF232" s="51" t="str">
        <f t="shared" si="1115"/>
        <v/>
      </c>
      <c r="MG232" s="44"/>
      <c r="MH232" s="44" t="str">
        <f t="shared" si="1116"/>
        <v/>
      </c>
      <c r="MI232" s="44"/>
      <c r="MJ232" s="44" t="str">
        <f t="shared" si="1117"/>
        <v/>
      </c>
      <c r="MK232" s="44"/>
      <c r="ML232" s="44" t="str">
        <f t="shared" si="1118"/>
        <v/>
      </c>
      <c r="MM232" s="44"/>
      <c r="MN232" s="43"/>
      <c r="MO232" s="43" t="str">
        <f t="shared" si="1119"/>
        <v/>
      </c>
      <c r="MP232" s="44" t="str">
        <f t="shared" si="1120"/>
        <v/>
      </c>
      <c r="MQ232" s="45" t="str">
        <f t="shared" si="1121"/>
        <v/>
      </c>
      <c r="MR232" s="35"/>
      <c r="MS232" s="27"/>
      <c r="MT232" s="51" t="str">
        <f t="shared" si="1122"/>
        <v/>
      </c>
      <c r="MU232" s="44"/>
      <c r="MV232" s="44" t="str">
        <f t="shared" si="1123"/>
        <v/>
      </c>
      <c r="MW232" s="44"/>
      <c r="MX232" s="44" t="str">
        <f t="shared" si="1124"/>
        <v/>
      </c>
      <c r="MY232" s="44"/>
      <c r="MZ232" s="44" t="str">
        <f t="shared" si="1125"/>
        <v/>
      </c>
      <c r="NA232" s="44"/>
      <c r="NB232" s="43"/>
      <c r="NC232" s="43" t="str">
        <f t="shared" si="1126"/>
        <v/>
      </c>
      <c r="ND232" s="44" t="str">
        <f t="shared" si="1127"/>
        <v/>
      </c>
      <c r="NE232" s="45" t="str">
        <f t="shared" si="1128"/>
        <v/>
      </c>
      <c r="NF232" s="35"/>
      <c r="NG232" s="27"/>
      <c r="NH232" s="51" t="str">
        <f t="shared" si="1129"/>
        <v/>
      </c>
      <c r="NI232" s="44"/>
      <c r="NJ232" s="44" t="str">
        <f t="shared" si="1130"/>
        <v/>
      </c>
      <c r="NK232" s="44"/>
      <c r="NL232" s="44" t="str">
        <f t="shared" si="1131"/>
        <v/>
      </c>
      <c r="NM232" s="44"/>
      <c r="NN232" s="44" t="str">
        <f t="shared" si="1132"/>
        <v/>
      </c>
      <c r="NO232" s="44"/>
      <c r="NP232" s="43"/>
      <c r="NQ232" s="43" t="str">
        <f t="shared" si="1133"/>
        <v/>
      </c>
      <c r="NR232" s="44" t="str">
        <f t="shared" si="1134"/>
        <v/>
      </c>
      <c r="NS232" s="45" t="str">
        <f t="shared" si="1135"/>
        <v/>
      </c>
      <c r="NT232" s="35"/>
    </row>
    <row r="233" spans="1:384" ht="15" customHeight="1" thickBot="1" x14ac:dyDescent="0.25">
      <c r="A233" s="38"/>
      <c r="B233" s="39"/>
      <c r="C233" s="40"/>
      <c r="D233" s="40"/>
      <c r="E233" s="41"/>
      <c r="F233" s="41"/>
      <c r="G233" s="40"/>
      <c r="H233" s="42"/>
      <c r="I233" s="44"/>
      <c r="J233" s="44"/>
      <c r="K233" s="44"/>
      <c r="L233" s="44"/>
      <c r="M233" s="44"/>
      <c r="N233" s="44"/>
      <c r="O233" s="44"/>
      <c r="P233" s="43"/>
      <c r="Q233" s="43"/>
      <c r="R233" s="44"/>
      <c r="S233" s="45"/>
      <c r="T233" s="35"/>
      <c r="U233" s="27"/>
      <c r="V233" s="51" t="str">
        <f t="shared" si="1038"/>
        <v/>
      </c>
      <c r="W233" s="44"/>
      <c r="X233" s="44"/>
      <c r="Y233" s="44"/>
      <c r="Z233" s="44"/>
      <c r="AA233" s="44"/>
      <c r="AB233" s="44"/>
      <c r="AC233" s="44"/>
      <c r="AD233" s="43"/>
      <c r="AE233" s="43"/>
      <c r="AF233" s="44"/>
      <c r="AG233" s="45"/>
      <c r="AH233" s="35"/>
      <c r="AI233" s="27"/>
      <c r="AJ233" s="51" t="str">
        <f t="shared" si="1045"/>
        <v/>
      </c>
      <c r="AK233" s="44"/>
      <c r="AL233" s="44"/>
      <c r="AM233" s="44"/>
      <c r="AN233" s="44"/>
      <c r="AO233" s="44"/>
      <c r="AP233" s="44"/>
      <c r="AQ233" s="44"/>
      <c r="AR233" s="43"/>
      <c r="AS233" s="43"/>
      <c r="AT233" s="44"/>
      <c r="AU233" s="45"/>
      <c r="AV233" s="35"/>
      <c r="AW233" s="27"/>
      <c r="AX233" s="51" t="str">
        <f t="shared" si="1052"/>
        <v/>
      </c>
      <c r="AY233" s="44"/>
      <c r="AZ233" s="44"/>
      <c r="BA233" s="44"/>
      <c r="BB233" s="44"/>
      <c r="BC233" s="44"/>
      <c r="BD233" s="44"/>
      <c r="BE233" s="44"/>
      <c r="BF233" s="43"/>
      <c r="BG233" s="43"/>
      <c r="BH233" s="44"/>
      <c r="BI233" s="45"/>
      <c r="BJ233" s="35"/>
      <c r="BK233" s="50"/>
      <c r="BL233" s="99"/>
      <c r="BM233" s="25">
        <v>12795</v>
      </c>
      <c r="BN233" s="44">
        <f t="shared" si="1137"/>
        <v>65</v>
      </c>
      <c r="BO233" s="25">
        <v>638</v>
      </c>
      <c r="BP233" s="44">
        <f t="shared" si="1138"/>
        <v>1</v>
      </c>
      <c r="BQ233" s="25">
        <v>12</v>
      </c>
      <c r="BR233" s="44">
        <f t="shared" si="1139"/>
        <v>1</v>
      </c>
      <c r="BS233" s="25">
        <v>8</v>
      </c>
      <c r="BT233" s="60" t="str">
        <f t="shared" si="1140"/>
        <v>サンリオ豹柄キーケース</v>
      </c>
      <c r="BU233" s="67">
        <f t="shared" si="1141"/>
        <v>0</v>
      </c>
      <c r="BV233" s="44">
        <f t="shared" si="1142"/>
        <v>0</v>
      </c>
      <c r="BW233" s="45">
        <f t="shared" si="1143"/>
        <v>0</v>
      </c>
      <c r="BX233" s="35" t="s">
        <v>906</v>
      </c>
      <c r="BY233" s="27"/>
      <c r="BZ233" s="100"/>
      <c r="CA233" s="25">
        <v>2480</v>
      </c>
      <c r="CB233" s="44">
        <f t="shared" si="1144"/>
        <v>178</v>
      </c>
      <c r="CC233" s="25">
        <v>108</v>
      </c>
      <c r="CD233" s="44">
        <f t="shared" si="1145"/>
        <v>2</v>
      </c>
      <c r="CE233" s="25">
        <v>32</v>
      </c>
      <c r="CF233" s="44">
        <f t="shared" si="1146"/>
        <v>3</v>
      </c>
      <c r="CG233" s="25">
        <v>2</v>
      </c>
      <c r="CH233" s="60" t="str">
        <f t="shared" si="1147"/>
        <v>ゲームアーク</v>
      </c>
      <c r="CI233" s="67">
        <f t="shared" si="1148"/>
        <v>500</v>
      </c>
      <c r="CJ233" s="44">
        <f t="shared" si="1149"/>
        <v>1500</v>
      </c>
      <c r="CK233" s="45">
        <f t="shared" si="1150"/>
        <v>8.4269662921348312E-2</v>
      </c>
      <c r="CL233" s="35"/>
      <c r="CM233" s="27"/>
      <c r="CN233" s="100"/>
      <c r="CO233" s="25">
        <v>3044</v>
      </c>
      <c r="CP233" s="44">
        <f t="shared" si="1151"/>
        <v>100</v>
      </c>
      <c r="CQ233" s="25">
        <v>66</v>
      </c>
      <c r="CR233" s="44">
        <f t="shared" si="1152"/>
        <v>13</v>
      </c>
      <c r="CS233" s="25">
        <v>9</v>
      </c>
      <c r="CT233" s="44">
        <f t="shared" si="1153"/>
        <v>9</v>
      </c>
      <c r="CU233" s="25">
        <v>6</v>
      </c>
      <c r="CV233" s="60" t="str">
        <f t="shared" si="1154"/>
        <v>ラブブキーホルダー</v>
      </c>
      <c r="CW233" s="67">
        <f t="shared" si="1155"/>
        <v>0</v>
      </c>
      <c r="CX233" s="44">
        <f t="shared" si="1156"/>
        <v>0</v>
      </c>
      <c r="CY233" s="45">
        <f t="shared" si="1157"/>
        <v>0</v>
      </c>
      <c r="CZ233" s="35"/>
      <c r="DA233" s="58"/>
      <c r="DB233" s="100"/>
      <c r="DC233" s="25">
        <v>9007</v>
      </c>
      <c r="DD233" s="44">
        <f t="shared" si="1158"/>
        <v>79</v>
      </c>
      <c r="DE233" s="25">
        <v>442</v>
      </c>
      <c r="DF233" s="44">
        <f t="shared" si="1159"/>
        <v>1</v>
      </c>
      <c r="DG233" s="25">
        <v>32</v>
      </c>
      <c r="DH233" s="44">
        <f t="shared" si="1160"/>
        <v>2</v>
      </c>
      <c r="DI233" s="25">
        <v>0</v>
      </c>
      <c r="DJ233" s="60" t="str">
        <f t="shared" si="1208"/>
        <v>ラブブマスコット</v>
      </c>
      <c r="DK233" s="67">
        <f t="shared" si="1209"/>
        <v>250</v>
      </c>
      <c r="DL233" s="44">
        <f t="shared" si="1161"/>
        <v>500</v>
      </c>
      <c r="DM233" s="45">
        <f t="shared" si="1162"/>
        <v>6.3291139240506333E-2</v>
      </c>
      <c r="DN233" s="35"/>
      <c r="DO233" s="27"/>
      <c r="DP233" s="100"/>
      <c r="DQ233" s="25">
        <v>3500</v>
      </c>
      <c r="DR233" s="44">
        <f t="shared" si="1163"/>
        <v>46</v>
      </c>
      <c r="DS233" s="25">
        <v>119</v>
      </c>
      <c r="DT233" s="44">
        <f t="shared" si="1164"/>
        <v>2</v>
      </c>
      <c r="DU233" s="25">
        <v>25</v>
      </c>
      <c r="DV233" s="44">
        <f t="shared" si="1165"/>
        <v>2</v>
      </c>
      <c r="DW233" s="25">
        <v>0</v>
      </c>
      <c r="DX233" s="60" t="str">
        <f t="shared" si="1166"/>
        <v>ラブブキーホルダー</v>
      </c>
      <c r="DY233" s="67">
        <f t="shared" si="1167"/>
        <v>200</v>
      </c>
      <c r="DZ233" s="44">
        <f t="shared" si="1168"/>
        <v>400</v>
      </c>
      <c r="EA233" s="45">
        <f t="shared" si="1169"/>
        <v>8.6956521739130432E-2</v>
      </c>
      <c r="EB233" s="35"/>
      <c r="EC233" s="27"/>
      <c r="ED233" s="51" t="str">
        <f t="shared" si="1059"/>
        <v/>
      </c>
      <c r="EE233" s="44"/>
      <c r="EF233" s="44"/>
      <c r="EG233" s="44"/>
      <c r="EH233" s="44"/>
      <c r="EI233" s="44"/>
      <c r="EJ233" s="44"/>
      <c r="EK233" s="44"/>
      <c r="EL233" s="43"/>
      <c r="EM233" s="43"/>
      <c r="EN233" s="44"/>
      <c r="EO233" s="45"/>
      <c r="EP233" s="35"/>
      <c r="EQ233" s="27"/>
      <c r="ER233" s="51" t="str">
        <f t="shared" si="1066"/>
        <v/>
      </c>
      <c r="ES233" s="44"/>
      <c r="ET233" s="44"/>
      <c r="EU233" s="44"/>
      <c r="EV233" s="44"/>
      <c r="EW233" s="44"/>
      <c r="EX233" s="44"/>
      <c r="EY233" s="44"/>
      <c r="EZ233" s="43"/>
      <c r="FA233" s="43"/>
      <c r="FB233" s="44"/>
      <c r="FC233" s="45"/>
      <c r="FD233" s="35"/>
      <c r="FF233" s="51" t="str">
        <f t="shared" si="1073"/>
        <v/>
      </c>
      <c r="FG233" s="44"/>
      <c r="FH233" s="44"/>
      <c r="FI233" s="44"/>
      <c r="FJ233" s="44"/>
      <c r="FK233" s="44"/>
      <c r="FL233" s="44"/>
      <c r="FM233" s="44"/>
      <c r="FN233" s="43"/>
      <c r="FO233" s="43"/>
      <c r="FP233" s="44"/>
      <c r="FQ233" s="45"/>
      <c r="FR233" s="35"/>
      <c r="FT233" s="51" t="str">
        <f t="shared" si="1080"/>
        <v/>
      </c>
      <c r="FU233" s="44"/>
      <c r="FV233" s="44"/>
      <c r="FW233" s="44"/>
      <c r="FX233" s="44"/>
      <c r="FY233" s="44"/>
      <c r="FZ233" s="44"/>
      <c r="GA233" s="44"/>
      <c r="GB233" s="43"/>
      <c r="GC233" s="43"/>
      <c r="GD233" s="44"/>
      <c r="GE233" s="45"/>
      <c r="GF233" s="35"/>
      <c r="GH233" s="51" t="str">
        <f t="shared" si="1087"/>
        <v/>
      </c>
      <c r="GI233" s="44"/>
      <c r="GJ233" s="44"/>
      <c r="GK233" s="44"/>
      <c r="GL233" s="44"/>
      <c r="GM233" s="44"/>
      <c r="GN233" s="44"/>
      <c r="GO233" s="44"/>
      <c r="GP233" s="43"/>
      <c r="GQ233" s="43"/>
      <c r="GR233" s="44"/>
      <c r="GS233" s="45"/>
      <c r="GT233" s="35"/>
      <c r="GU233" s="27"/>
      <c r="GV233" s="51" t="str">
        <f t="shared" si="1094"/>
        <v/>
      </c>
      <c r="GW233" s="44"/>
      <c r="GX233" s="44"/>
      <c r="GY233" s="44"/>
      <c r="GZ233" s="44"/>
      <c r="HA233" s="44"/>
      <c r="HB233" s="44"/>
      <c r="HC233" s="44"/>
      <c r="HD233" s="43"/>
      <c r="HE233" s="43"/>
      <c r="HF233" s="44"/>
      <c r="HG233" s="45"/>
      <c r="HH233" s="35"/>
      <c r="HJ233" s="51" t="str">
        <f t="shared" si="1101"/>
        <v/>
      </c>
      <c r="HK233" s="44"/>
      <c r="HL233" s="44"/>
      <c r="HM233" s="44"/>
      <c r="HN233" s="44"/>
      <c r="HO233" s="44"/>
      <c r="HP233" s="44"/>
      <c r="HQ233" s="44"/>
      <c r="HR233" s="43"/>
      <c r="HS233" s="43"/>
      <c r="HT233" s="44"/>
      <c r="HU233" s="45"/>
      <c r="HV233" s="35"/>
      <c r="HW233" s="61"/>
      <c r="HX233" s="100"/>
      <c r="HY233" s="25"/>
      <c r="HZ233" s="44" t="str">
        <f t="shared" si="1170"/>
        <v/>
      </c>
      <c r="IA233" s="25"/>
      <c r="IB233" s="44" t="str">
        <f t="shared" si="1171"/>
        <v/>
      </c>
      <c r="IC233" s="25">
        <v>11</v>
      </c>
      <c r="ID233" s="44">
        <f t="shared" si="1172"/>
        <v>0</v>
      </c>
      <c r="IE233" s="25">
        <v>0</v>
      </c>
      <c r="IF233" s="60" t="str">
        <f>IF(HY231="","",IF229)</f>
        <v>アンパンおべんとパズル</v>
      </c>
      <c r="IG233" s="67">
        <f>IF(HY231="","",IG229)</f>
        <v>1100</v>
      </c>
      <c r="IH233" s="44">
        <f t="shared" si="1173"/>
        <v>0</v>
      </c>
      <c r="II233" s="45">
        <f>IF(ID233="","",IH233/(HZ232*100))</f>
        <v>0</v>
      </c>
      <c r="IJ233" s="35"/>
      <c r="IL233" s="100"/>
      <c r="IM233" s="25">
        <v>1607</v>
      </c>
      <c r="IN233" s="44">
        <f t="shared" si="1174"/>
        <v>165</v>
      </c>
      <c r="IO233" s="25">
        <v>40</v>
      </c>
      <c r="IP233" s="44">
        <f t="shared" si="1175"/>
        <v>5</v>
      </c>
      <c r="IQ233" s="25">
        <v>32</v>
      </c>
      <c r="IR233" s="44">
        <f t="shared" si="1176"/>
        <v>5</v>
      </c>
      <c r="IS233" s="25"/>
      <c r="IT233" s="60" t="str">
        <f t="shared" si="1177"/>
        <v>ゲームアーク</v>
      </c>
      <c r="IU233" s="67">
        <f t="shared" si="1178"/>
        <v>600</v>
      </c>
      <c r="IV233" s="44">
        <f t="shared" si="1179"/>
        <v>3000</v>
      </c>
      <c r="IW233" s="45">
        <f t="shared" si="1180"/>
        <v>0.18181818181818182</v>
      </c>
      <c r="IX233" s="35"/>
      <c r="IY233" s="33"/>
      <c r="IZ233" s="100"/>
      <c r="JA233" s="25">
        <v>6660</v>
      </c>
      <c r="JB233" s="44">
        <f t="shared" si="1181"/>
        <v>102</v>
      </c>
      <c r="JC233" s="25">
        <v>152</v>
      </c>
      <c r="JD233" s="44">
        <f t="shared" si="1182"/>
        <v>5</v>
      </c>
      <c r="JE233" s="25">
        <v>16</v>
      </c>
      <c r="JF233" s="44">
        <f t="shared" si="1183"/>
        <v>5</v>
      </c>
      <c r="JG233" s="25">
        <v>18</v>
      </c>
      <c r="JH233" s="60" t="str">
        <f t="shared" si="1212"/>
        <v>ラブブマスコット</v>
      </c>
      <c r="JI233" s="67">
        <f t="shared" si="1213"/>
        <v>250</v>
      </c>
      <c r="JJ233" s="44">
        <f t="shared" si="1185"/>
        <v>1250</v>
      </c>
      <c r="JK233" s="45">
        <f t="shared" si="1186"/>
        <v>0.12254901960784313</v>
      </c>
      <c r="JL233" s="35"/>
      <c r="JM233" s="27"/>
      <c r="JN233" s="100"/>
      <c r="JO233" s="25">
        <v>4778</v>
      </c>
      <c r="JP233" s="44">
        <f t="shared" si="1187"/>
        <v>96</v>
      </c>
      <c r="JQ233" s="25">
        <v>323</v>
      </c>
      <c r="JR233" s="44">
        <f t="shared" si="1188"/>
        <v>12</v>
      </c>
      <c r="JS233" s="25">
        <v>50</v>
      </c>
      <c r="JT233" s="44">
        <f t="shared" si="1189"/>
        <v>10</v>
      </c>
      <c r="JU233" s="25">
        <v>48</v>
      </c>
      <c r="JV233" s="60" t="str">
        <f t="shared" si="1190"/>
        <v>アングリーキーホルダー</v>
      </c>
      <c r="JW233" s="67">
        <f t="shared" si="1191"/>
        <v>200</v>
      </c>
      <c r="JX233" s="44">
        <f t="shared" si="1192"/>
        <v>2000</v>
      </c>
      <c r="JY233" s="45">
        <f t="shared" si="1193"/>
        <v>0.20833333333333334</v>
      </c>
      <c r="JZ233" s="35"/>
      <c r="KA233" s="61"/>
      <c r="KB233" s="100"/>
      <c r="KC233" s="25">
        <v>8005</v>
      </c>
      <c r="KD233" s="44">
        <f t="shared" si="1194"/>
        <v>53</v>
      </c>
      <c r="KE233" s="25">
        <v>463</v>
      </c>
      <c r="KF233" s="44">
        <f t="shared" si="1195"/>
        <v>3</v>
      </c>
      <c r="KG233" s="25">
        <v>65</v>
      </c>
      <c r="KH233" s="44">
        <f t="shared" si="1196"/>
        <v>3</v>
      </c>
      <c r="KI233" s="25">
        <v>14</v>
      </c>
      <c r="KJ233" s="60" t="str">
        <f t="shared" si="1197"/>
        <v>AIモンスターラバー</v>
      </c>
      <c r="KK233" s="67">
        <f t="shared" si="1198"/>
        <v>250</v>
      </c>
      <c r="KL233" s="44">
        <f t="shared" si="1199"/>
        <v>750</v>
      </c>
      <c r="KM233" s="45">
        <f t="shared" si="1200"/>
        <v>0.14150943396226415</v>
      </c>
      <c r="KN233" s="35"/>
      <c r="KO233" s="27"/>
      <c r="KP233" s="100"/>
      <c r="KQ233" s="25">
        <v>6403</v>
      </c>
      <c r="KR233" s="44">
        <f t="shared" si="1201"/>
        <v>112</v>
      </c>
      <c r="KS233" s="25">
        <v>298</v>
      </c>
      <c r="KT233" s="44">
        <f t="shared" si="1202"/>
        <v>3</v>
      </c>
      <c r="KU233" s="25">
        <v>9</v>
      </c>
      <c r="KV233" s="44">
        <f t="shared" si="1203"/>
        <v>3</v>
      </c>
      <c r="KW233" s="25">
        <v>5</v>
      </c>
      <c r="KX233" s="60" t="str">
        <f t="shared" si="1204"/>
        <v>サンリオホワイトマスコット</v>
      </c>
      <c r="KY233" s="67">
        <f t="shared" si="1205"/>
        <v>660</v>
      </c>
      <c r="KZ233" s="44">
        <f t="shared" si="1206"/>
        <v>1980</v>
      </c>
      <c r="LA233" s="45">
        <f t="shared" si="1207"/>
        <v>0.1767857142857143</v>
      </c>
      <c r="LB233" s="35"/>
      <c r="LC233" s="27"/>
      <c r="LD233" s="74"/>
      <c r="LE233" s="75"/>
      <c r="LF233" s="75"/>
      <c r="LG233" s="75">
        <v>1166</v>
      </c>
      <c r="LH233" s="75">
        <f t="shared" si="1210"/>
        <v>0</v>
      </c>
      <c r="LI233" s="76">
        <v>2</v>
      </c>
      <c r="LJ233" s="75">
        <f t="shared" si="1211"/>
        <v>0</v>
      </c>
      <c r="LK233" s="75"/>
      <c r="LL233" s="77" t="str">
        <f>IF(LE231="","",LL230)</f>
        <v>バイキンティッシュカバー、アンパンぬいぐるみ</v>
      </c>
      <c r="LM233" s="78">
        <f>IF(LF231="","",LM230)</f>
        <v>1000</v>
      </c>
      <c r="LN233" s="75">
        <f t="shared" si="1136"/>
        <v>0</v>
      </c>
      <c r="LO233" s="79"/>
      <c r="LP233" s="35" t="s">
        <v>913</v>
      </c>
      <c r="LQ233" s="27"/>
      <c r="LR233" s="51" t="str">
        <f t="shared" si="1108"/>
        <v/>
      </c>
      <c r="LS233" s="44"/>
      <c r="LT233" s="44"/>
      <c r="LU233" s="44"/>
      <c r="LV233" s="44"/>
      <c r="LW233" s="44"/>
      <c r="LX233" s="44"/>
      <c r="LY233" s="44"/>
      <c r="LZ233" s="43"/>
      <c r="MA233" s="43"/>
      <c r="MB233" s="44"/>
      <c r="MC233" s="45"/>
      <c r="MD233" s="35"/>
      <c r="ME233" s="27"/>
      <c r="MF233" s="51" t="str">
        <f t="shared" si="1115"/>
        <v/>
      </c>
      <c r="MG233" s="44"/>
      <c r="MH233" s="44"/>
      <c r="MI233" s="44"/>
      <c r="MJ233" s="44"/>
      <c r="MK233" s="44"/>
      <c r="ML233" s="44"/>
      <c r="MM233" s="44"/>
      <c r="MN233" s="43"/>
      <c r="MO233" s="43"/>
      <c r="MP233" s="44"/>
      <c r="MQ233" s="45"/>
      <c r="MR233" s="35"/>
      <c r="MS233" s="27"/>
      <c r="MT233" s="51" t="str">
        <f t="shared" si="1122"/>
        <v/>
      </c>
      <c r="MU233" s="44"/>
      <c r="MV233" s="44"/>
      <c r="MW233" s="44"/>
      <c r="MX233" s="44"/>
      <c r="MY233" s="44"/>
      <c r="MZ233" s="44"/>
      <c r="NA233" s="44"/>
      <c r="NB233" s="43"/>
      <c r="NC233" s="43"/>
      <c r="ND233" s="44"/>
      <c r="NE233" s="45"/>
      <c r="NF233" s="35"/>
      <c r="NG233" s="27"/>
      <c r="NH233" s="51" t="str">
        <f t="shared" si="1129"/>
        <v/>
      </c>
      <c r="NI233" s="44"/>
      <c r="NJ233" s="44"/>
      <c r="NK233" s="44"/>
      <c r="NL233" s="44"/>
      <c r="NM233" s="44"/>
      <c r="NN233" s="44"/>
      <c r="NO233" s="44"/>
      <c r="NP233" s="43"/>
      <c r="NQ233" s="43"/>
      <c r="NR233" s="44"/>
      <c r="NS233" s="45"/>
      <c r="NT233" s="35"/>
    </row>
    <row r="234" spans="1:384" ht="15" customHeight="1" thickTop="1" thickBot="1" x14ac:dyDescent="0.25">
      <c r="A234" s="38"/>
      <c r="B234" s="39"/>
      <c r="C234" s="40"/>
      <c r="D234" s="40"/>
      <c r="E234" s="41"/>
      <c r="F234" s="41"/>
      <c r="G234" s="40"/>
      <c r="H234" s="42"/>
      <c r="I234" s="44"/>
      <c r="J234" s="44" t="str">
        <f>IF(I234="","",I234-I235)</f>
        <v/>
      </c>
      <c r="K234" s="44"/>
      <c r="L234" s="44" t="str">
        <f>IF(K234="","",K234-K235)</f>
        <v/>
      </c>
      <c r="M234" s="44"/>
      <c r="N234" s="44" t="str">
        <f>IF(M234="","",M235+O235-M234)</f>
        <v/>
      </c>
      <c r="O234" s="44"/>
      <c r="P234" s="43"/>
      <c r="Q234" s="43" t="str">
        <f>IF(I234="","",Q235)</f>
        <v/>
      </c>
      <c r="R234" s="44" t="str">
        <f t="shared" ref="R234:R271" si="1216">IF(Q234="","",N234*Q234)</f>
        <v/>
      </c>
      <c r="S234" s="45" t="str">
        <f t="shared" ref="S234:S271" si="1217">IF(R234="","",R234/(J234*100))</f>
        <v/>
      </c>
      <c r="T234" s="35"/>
      <c r="U234" s="27"/>
      <c r="V234" s="51" t="str">
        <f t="shared" si="1038"/>
        <v/>
      </c>
      <c r="W234" s="67"/>
      <c r="X234" s="44" t="str">
        <f>IF(W234="","",W234-W235)</f>
        <v/>
      </c>
      <c r="Y234" s="44"/>
      <c r="Z234" s="44" t="str">
        <f>IF(Y234="","",Y234-Y235)</f>
        <v/>
      </c>
      <c r="AA234" s="44"/>
      <c r="AB234" s="44" t="str">
        <f>IF(AA234="","",AA235+AC235-AA234)</f>
        <v/>
      </c>
      <c r="AC234" s="44"/>
      <c r="AD234" s="43"/>
      <c r="AE234" s="43" t="str">
        <f>IF(W234="","",AE235)</f>
        <v/>
      </c>
      <c r="AF234" s="44" t="str">
        <f t="shared" ref="AF234:AF266" si="1218">IF(AE234="","",AB234*AE234)</f>
        <v/>
      </c>
      <c r="AG234" s="45" t="str">
        <f t="shared" ref="AG234:AG266" si="1219">IF(AF234="","",AF234/(X234*100))</f>
        <v/>
      </c>
      <c r="AH234" s="35"/>
      <c r="AI234" s="27"/>
      <c r="AJ234" s="51" t="str">
        <f t="shared" si="1045"/>
        <v/>
      </c>
      <c r="AK234" s="44"/>
      <c r="AL234" s="44" t="str">
        <f>IF(AK234="","",AK234-AK235)</f>
        <v/>
      </c>
      <c r="AM234" s="44"/>
      <c r="AN234" s="44" t="str">
        <f>IF(AM234="","",AM234-AM235)</f>
        <v/>
      </c>
      <c r="AO234" s="44"/>
      <c r="AP234" s="44" t="str">
        <f>IF(AO234="","",AO235+AQ235-AO234)</f>
        <v/>
      </c>
      <c r="AQ234" s="44"/>
      <c r="AR234" s="43"/>
      <c r="AS234" s="43" t="str">
        <f>IF(AK234="","",AS235)</f>
        <v/>
      </c>
      <c r="AT234" s="44" t="str">
        <f t="shared" ref="AT234:AT271" si="1220">IF(AS234="","",AP234*AS234)</f>
        <v/>
      </c>
      <c r="AU234" s="45" t="str">
        <f t="shared" ref="AU234:AU271" si="1221">IF(AT234="","",AT234/(AL234*100))</f>
        <v/>
      </c>
      <c r="AV234" s="35"/>
      <c r="AW234" s="27"/>
      <c r="AX234" s="51" t="str">
        <f t="shared" si="1052"/>
        <v/>
      </c>
      <c r="AY234" s="44"/>
      <c r="AZ234" s="44" t="str">
        <f>IF(AY234="","",AY234-AY235)</f>
        <v/>
      </c>
      <c r="BA234" s="44"/>
      <c r="BB234" s="44" t="str">
        <f>IF(BA234="","",BA234-BA235)</f>
        <v/>
      </c>
      <c r="BC234" s="44"/>
      <c r="BD234" s="44" t="str">
        <f>IF(BC234="","",BC235+BE235-BC234)</f>
        <v/>
      </c>
      <c r="BE234" s="44"/>
      <c r="BF234" s="43"/>
      <c r="BG234" s="43" t="str">
        <f>IF(AY234="","",BG235)</f>
        <v/>
      </c>
      <c r="BH234" s="44" t="str">
        <f t="shared" ref="BH234:BH271" si="1222">IF(BG234="","",BD234*BG234)</f>
        <v/>
      </c>
      <c r="BI234" s="45" t="str">
        <f t="shared" ref="BI234:BI271" si="1223">IF(BH234="","",BH234/(AZ234*100))</f>
        <v/>
      </c>
      <c r="BJ234" s="35"/>
      <c r="BK234" s="50"/>
      <c r="BL234" s="74"/>
      <c r="BM234" s="75">
        <v>14626</v>
      </c>
      <c r="BN234" s="75">
        <f t="shared" si="1137"/>
        <v>78</v>
      </c>
      <c r="BO234" s="75">
        <v>737</v>
      </c>
      <c r="BP234" s="75">
        <f t="shared" si="1138"/>
        <v>4</v>
      </c>
      <c r="BQ234" s="75">
        <v>94</v>
      </c>
      <c r="BR234" s="75">
        <f t="shared" si="1139"/>
        <v>4</v>
      </c>
      <c r="BS234" s="75">
        <v>2</v>
      </c>
      <c r="BT234" s="77" t="str">
        <f t="shared" si="1140"/>
        <v>ＡＩモンスターラバー</v>
      </c>
      <c r="BU234" s="78">
        <f t="shared" si="1141"/>
        <v>198</v>
      </c>
      <c r="BV234" s="75">
        <f t="shared" si="1142"/>
        <v>792</v>
      </c>
      <c r="BW234" s="79">
        <f t="shared" si="1143"/>
        <v>0.10153846153846154</v>
      </c>
      <c r="BX234" s="35"/>
      <c r="BY234" s="27"/>
      <c r="BZ234" s="74"/>
      <c r="CA234" s="75">
        <v>2447</v>
      </c>
      <c r="CB234" s="82">
        <f t="shared" si="1144"/>
        <v>24</v>
      </c>
      <c r="CC234" s="75">
        <v>31</v>
      </c>
      <c r="CD234" s="75">
        <f t="shared" si="1145"/>
        <v>1</v>
      </c>
      <c r="CE234" s="75">
        <v>12</v>
      </c>
      <c r="CF234" s="75">
        <f t="shared" si="1146"/>
        <v>2</v>
      </c>
      <c r="CG234" s="75">
        <v>0</v>
      </c>
      <c r="CH234" s="77" t="str">
        <f t="shared" si="1147"/>
        <v>AIモンスターマスコット</v>
      </c>
      <c r="CI234" s="78">
        <f t="shared" si="1148"/>
        <v>286</v>
      </c>
      <c r="CJ234" s="75">
        <f t="shared" si="1149"/>
        <v>572</v>
      </c>
      <c r="CK234" s="79">
        <f t="shared" si="1150"/>
        <v>0.23833333333333334</v>
      </c>
      <c r="CL234" s="35"/>
      <c r="CM234" s="27"/>
      <c r="CN234" s="74"/>
      <c r="CO234" s="75">
        <v>2025</v>
      </c>
      <c r="CP234" s="75">
        <f t="shared" si="1151"/>
        <v>105</v>
      </c>
      <c r="CQ234" s="75">
        <v>9</v>
      </c>
      <c r="CR234" s="75">
        <f t="shared" si="1152"/>
        <v>0</v>
      </c>
      <c r="CS234" s="75">
        <v>18</v>
      </c>
      <c r="CT234" s="75">
        <f t="shared" si="1153"/>
        <v>0</v>
      </c>
      <c r="CU234" s="75">
        <v>0</v>
      </c>
      <c r="CV234" s="77" t="str">
        <f t="shared" si="1154"/>
        <v>ラブブキーホルダー大きめ</v>
      </c>
      <c r="CW234" s="78">
        <f t="shared" si="1155"/>
        <v>400</v>
      </c>
      <c r="CX234" s="75">
        <f t="shared" si="1156"/>
        <v>0</v>
      </c>
      <c r="CY234" s="79">
        <f t="shared" si="1157"/>
        <v>0</v>
      </c>
      <c r="CZ234" s="35"/>
      <c r="DA234" s="58"/>
      <c r="DB234" s="74"/>
      <c r="DC234" s="75">
        <v>6968</v>
      </c>
      <c r="DD234" s="75">
        <f t="shared" si="1158"/>
        <v>61</v>
      </c>
      <c r="DE234" s="75">
        <v>391</v>
      </c>
      <c r="DF234" s="75">
        <f t="shared" si="1159"/>
        <v>13</v>
      </c>
      <c r="DG234" s="75">
        <v>18</v>
      </c>
      <c r="DH234" s="75">
        <f t="shared" si="1160"/>
        <v>10</v>
      </c>
      <c r="DI234" s="75">
        <v>64</v>
      </c>
      <c r="DJ234" s="77" t="str">
        <f t="shared" si="1208"/>
        <v>アングリーキーホルダー</v>
      </c>
      <c r="DK234" s="78">
        <f t="shared" si="1209"/>
        <v>198</v>
      </c>
      <c r="DL234" s="75">
        <f t="shared" si="1161"/>
        <v>1980</v>
      </c>
      <c r="DM234" s="79">
        <f t="shared" si="1162"/>
        <v>0.32459016393442625</v>
      </c>
      <c r="DN234" s="35" t="s">
        <v>486</v>
      </c>
      <c r="DO234" s="27"/>
      <c r="DP234" s="74"/>
      <c r="DQ234" s="75">
        <v>2524</v>
      </c>
      <c r="DR234" s="75">
        <f t="shared" si="1163"/>
        <v>123</v>
      </c>
      <c r="DS234" s="75">
        <v>95</v>
      </c>
      <c r="DT234" s="75">
        <f t="shared" si="1164"/>
        <v>11</v>
      </c>
      <c r="DU234" s="75">
        <v>63</v>
      </c>
      <c r="DV234" s="75">
        <f t="shared" si="1165"/>
        <v>7</v>
      </c>
      <c r="DW234" s="75">
        <v>18</v>
      </c>
      <c r="DX234" s="77" t="str">
        <f t="shared" si="1166"/>
        <v>AIラバーキーホルダー</v>
      </c>
      <c r="DY234" s="78">
        <f t="shared" si="1167"/>
        <v>198</v>
      </c>
      <c r="DZ234" s="75">
        <f t="shared" si="1168"/>
        <v>1386</v>
      </c>
      <c r="EA234" s="79">
        <f t="shared" si="1169"/>
        <v>0.1126829268292683</v>
      </c>
      <c r="EB234" s="35"/>
      <c r="EC234" s="27"/>
      <c r="ED234" s="51" t="str">
        <f t="shared" si="1059"/>
        <v/>
      </c>
      <c r="EE234" s="44"/>
      <c r="EF234" s="44" t="str">
        <f>IF(EE234="","",EE234-EE235)</f>
        <v/>
      </c>
      <c r="EG234" s="44"/>
      <c r="EH234" s="44" t="str">
        <f>IF(EG234="","",EG234-EG235)</f>
        <v/>
      </c>
      <c r="EI234" s="44"/>
      <c r="EJ234" s="44" t="str">
        <f>IF(EI234="","",EI235+EK235-EI234)</f>
        <v/>
      </c>
      <c r="EK234" s="44"/>
      <c r="EL234" s="43"/>
      <c r="EM234" s="43" t="str">
        <f>IF(EE234="","",EM235)</f>
        <v/>
      </c>
      <c r="EN234" s="44" t="str">
        <f t="shared" ref="EN234:EN266" si="1224">IF(EM234="","",EJ234*EM234)</f>
        <v/>
      </c>
      <c r="EO234" s="45" t="str">
        <f t="shared" ref="EO234:EO266" si="1225">IF(EN234="","",EN234/(EF234*100))</f>
        <v/>
      </c>
      <c r="EP234" s="35"/>
      <c r="EQ234" s="27"/>
      <c r="ER234" s="51" t="str">
        <f t="shared" si="1066"/>
        <v/>
      </c>
      <c r="ES234" s="44"/>
      <c r="ET234" s="44" t="str">
        <f>IF(ES234="","",ES234-ES235)</f>
        <v/>
      </c>
      <c r="EU234" s="44"/>
      <c r="EV234" s="44" t="str">
        <f>IF(EU234="","",EU234-EU235)</f>
        <v/>
      </c>
      <c r="EW234" s="44"/>
      <c r="EX234" s="44" t="str">
        <f>IF(EW234="","",EW235+EY235-EW234)</f>
        <v/>
      </c>
      <c r="EY234" s="44"/>
      <c r="EZ234" s="43"/>
      <c r="FA234" s="43" t="str">
        <f>IF(ES234="","",FA235)</f>
        <v/>
      </c>
      <c r="FB234" s="44" t="str">
        <f t="shared" ref="FB234:FB271" si="1226">IF(FA234="","",EX234*FA234)</f>
        <v/>
      </c>
      <c r="FC234" s="45" t="str">
        <f t="shared" ref="FC234:FC271" si="1227">IF(FB234="","",FB234/(ET234*100))</f>
        <v/>
      </c>
      <c r="FD234" s="35"/>
      <c r="FF234" s="51" t="str">
        <f t="shared" si="1073"/>
        <v/>
      </c>
      <c r="FG234" s="44"/>
      <c r="FH234" s="44" t="str">
        <f>IF(FG234="","",FG234-FG235)</f>
        <v/>
      </c>
      <c r="FI234" s="44"/>
      <c r="FJ234" s="44" t="str">
        <f>IF(FI234="","",FI234-FI235)</f>
        <v/>
      </c>
      <c r="FK234" s="44"/>
      <c r="FL234" s="44" t="str">
        <f>IF(FK234="","",FK235+FM235-FK234)</f>
        <v/>
      </c>
      <c r="FM234" s="44"/>
      <c r="FN234" s="43"/>
      <c r="FO234" s="43" t="str">
        <f>IF(FG234="","",FO235)</f>
        <v/>
      </c>
      <c r="FP234" s="44" t="str">
        <f t="shared" ref="FP234:FP266" si="1228">IF(FO234="","",FL234*FO234)</f>
        <v/>
      </c>
      <c r="FQ234" s="45" t="str">
        <f t="shared" ref="FQ234:FQ266" si="1229">IF(FP234="","",FP234/(FH234*100))</f>
        <v/>
      </c>
      <c r="FR234" s="35"/>
      <c r="FT234" s="51" t="str">
        <f t="shared" si="1080"/>
        <v/>
      </c>
      <c r="FU234" s="44"/>
      <c r="FV234" s="44" t="str">
        <f>IF(FU234="","",FU234-FU235)</f>
        <v/>
      </c>
      <c r="FW234" s="44"/>
      <c r="FX234" s="44" t="str">
        <f>IF(FW234="","",FW234-FW235)</f>
        <v/>
      </c>
      <c r="FY234" s="44"/>
      <c r="FZ234" s="44" t="str">
        <f>IF(FY234="","",FY235+GA235-FY234)</f>
        <v/>
      </c>
      <c r="GA234" s="44"/>
      <c r="GB234" s="43"/>
      <c r="GC234" s="43" t="str">
        <f>IF(FU234="","",GC235)</f>
        <v/>
      </c>
      <c r="GD234" s="44" t="str">
        <f t="shared" ref="GD234:GD266" si="1230">IF(GC234="","",FZ234*GC234)</f>
        <v/>
      </c>
      <c r="GE234" s="45" t="str">
        <f t="shared" ref="GE234:GE266" si="1231">IF(GD234="","",GD234/(FV234*100))</f>
        <v/>
      </c>
      <c r="GF234" s="35"/>
      <c r="GH234" s="51" t="str">
        <f t="shared" si="1087"/>
        <v/>
      </c>
      <c r="GI234" s="44"/>
      <c r="GJ234" s="44" t="str">
        <f>IF(GI234="","",GI234-GI235)</f>
        <v/>
      </c>
      <c r="GK234" s="44"/>
      <c r="GL234" s="44" t="str">
        <f>IF(GK234="","",GK234-GK235)</f>
        <v/>
      </c>
      <c r="GM234" s="44"/>
      <c r="GN234" s="44" t="str">
        <f>IF(GM234="","",GM235+GO235-GM234)</f>
        <v/>
      </c>
      <c r="GO234" s="44"/>
      <c r="GP234" s="43"/>
      <c r="GQ234" s="43" t="str">
        <f>IF(GI234="","",GQ235)</f>
        <v/>
      </c>
      <c r="GR234" s="44" t="str">
        <f t="shared" ref="GR234:GR266" si="1232">IF(GQ234="","",GN234*GQ234)</f>
        <v/>
      </c>
      <c r="GS234" s="45" t="str">
        <f t="shared" ref="GS234:GS266" si="1233">IF(GR234="","",GR234/(GJ234*100))</f>
        <v/>
      </c>
      <c r="GT234" s="35"/>
      <c r="GU234" s="27"/>
      <c r="GV234" s="51" t="str">
        <f t="shared" si="1094"/>
        <v/>
      </c>
      <c r="GW234" s="44"/>
      <c r="GX234" s="44" t="str">
        <f>IF(GW234="","",GW234-GW235)</f>
        <v/>
      </c>
      <c r="GY234" s="44"/>
      <c r="GZ234" s="44" t="str">
        <f>IF(GY234="","",GY234-GY235)</f>
        <v/>
      </c>
      <c r="HA234" s="44"/>
      <c r="HB234" s="44" t="str">
        <f>IF(HA234="","",HA235+HC235-HA234)</f>
        <v/>
      </c>
      <c r="HC234" s="44"/>
      <c r="HD234" s="43"/>
      <c r="HE234" s="43" t="str">
        <f>IF(GW234="","",HE235)</f>
        <v/>
      </c>
      <c r="HF234" s="44" t="str">
        <f t="shared" ref="HF234:HF266" si="1234">IF(HE234="","",HB234*HE234)</f>
        <v/>
      </c>
      <c r="HG234" s="45" t="str">
        <f t="shared" ref="HG234:HG266" si="1235">IF(HF234="","",HF234/(GX234*100))</f>
        <v/>
      </c>
      <c r="HH234" s="35"/>
      <c r="HJ234" s="51" t="str">
        <f t="shared" si="1101"/>
        <v/>
      </c>
      <c r="HK234" s="44"/>
      <c r="HL234" s="44" t="str">
        <f>IF(HK234="","",HK234-HK235)</f>
        <v/>
      </c>
      <c r="HM234" s="44"/>
      <c r="HN234" s="44" t="str">
        <f>IF(HM234="","",HM234-HM235)</f>
        <v/>
      </c>
      <c r="HO234" s="44"/>
      <c r="HP234" s="44" t="str">
        <f>IF(HO234="","",HO235+HQ235-HO234)</f>
        <v/>
      </c>
      <c r="HQ234" s="44"/>
      <c r="HR234" s="43"/>
      <c r="HS234" s="43" t="str">
        <f>IF(HK234="","",HS235)</f>
        <v/>
      </c>
      <c r="HT234" s="44" t="str">
        <f t="shared" ref="HT234:HT266" si="1236">IF(HS234="","",HP234*HS234)</f>
        <v/>
      </c>
      <c r="HU234" s="45" t="str">
        <f t="shared" ref="HU234:HU266" si="1237">IF(HT234="","",HT234/(HL234*100))</f>
        <v/>
      </c>
      <c r="HV234" s="35"/>
      <c r="HW234" s="61"/>
      <c r="HX234" s="74"/>
      <c r="HY234" s="75"/>
      <c r="HZ234" s="75" t="str">
        <f t="shared" si="1170"/>
        <v/>
      </c>
      <c r="IA234" s="75"/>
      <c r="IB234" s="75" t="str">
        <f t="shared" si="1171"/>
        <v/>
      </c>
      <c r="IC234" s="75">
        <v>0</v>
      </c>
      <c r="ID234" s="75">
        <f t="shared" si="1172"/>
        <v>4</v>
      </c>
      <c r="IE234" s="75">
        <v>3</v>
      </c>
      <c r="IF234" s="77" t="str">
        <f>IF(HY232="","",IF230)</f>
        <v>ボンボンドロップシール</v>
      </c>
      <c r="IG234" s="78">
        <f>IF(HY231="","",IG230)</f>
        <v>2000</v>
      </c>
      <c r="IH234" s="75">
        <f t="shared" si="1173"/>
        <v>8000</v>
      </c>
      <c r="II234" s="79">
        <f>IF(ID234="","",IH234/(HZ232*100))</f>
        <v>8.5287846481876331E-2</v>
      </c>
      <c r="IJ234" s="35"/>
      <c r="IL234" s="74"/>
      <c r="IM234" s="75">
        <v>995</v>
      </c>
      <c r="IN234" s="75">
        <f t="shared" si="1174"/>
        <v>43</v>
      </c>
      <c r="IO234" s="75">
        <v>27</v>
      </c>
      <c r="IP234" s="75">
        <f t="shared" si="1175"/>
        <v>0</v>
      </c>
      <c r="IQ234" s="75">
        <v>17</v>
      </c>
      <c r="IR234" s="75">
        <f t="shared" si="1176"/>
        <v>1</v>
      </c>
      <c r="IS234" s="75"/>
      <c r="IT234" s="77" t="s">
        <v>899</v>
      </c>
      <c r="IU234" s="78">
        <f t="shared" si="1178"/>
        <v>0</v>
      </c>
      <c r="IV234" s="75">
        <f t="shared" si="1179"/>
        <v>0</v>
      </c>
      <c r="IW234" s="79">
        <f t="shared" si="1180"/>
        <v>0</v>
      </c>
      <c r="IX234" s="35"/>
      <c r="IY234" s="33"/>
      <c r="IZ234" s="74"/>
      <c r="JA234" s="75">
        <v>7609</v>
      </c>
      <c r="JB234" s="75">
        <f t="shared" si="1181"/>
        <v>50</v>
      </c>
      <c r="JC234" s="75">
        <v>309</v>
      </c>
      <c r="JD234" s="75">
        <f t="shared" si="1182"/>
        <v>3</v>
      </c>
      <c r="JE234" s="75">
        <v>8</v>
      </c>
      <c r="JF234" s="75">
        <f t="shared" si="1183"/>
        <v>3</v>
      </c>
      <c r="JG234" s="75">
        <v>6</v>
      </c>
      <c r="JH234" s="77" t="str">
        <f t="shared" si="1212"/>
        <v>雪見だいふくイヤホン</v>
      </c>
      <c r="JI234" s="78">
        <f t="shared" si="1213"/>
        <v>1100</v>
      </c>
      <c r="JJ234" s="75">
        <f t="shared" si="1185"/>
        <v>3300</v>
      </c>
      <c r="JK234" s="79">
        <f t="shared" si="1186"/>
        <v>0.66</v>
      </c>
      <c r="JL234" s="35" t="s">
        <v>273</v>
      </c>
      <c r="JM234" s="27"/>
      <c r="JN234" s="74"/>
      <c r="JO234" s="75">
        <v>6442</v>
      </c>
      <c r="JP234" s="75">
        <f t="shared" si="1187"/>
        <v>36</v>
      </c>
      <c r="JQ234" s="75">
        <v>259</v>
      </c>
      <c r="JR234" s="75">
        <f t="shared" si="1188"/>
        <v>1</v>
      </c>
      <c r="JS234" s="75">
        <v>5</v>
      </c>
      <c r="JT234" s="75">
        <f t="shared" si="1189"/>
        <v>1</v>
      </c>
      <c r="JU234" s="75">
        <v>14</v>
      </c>
      <c r="JV234" s="77" t="str">
        <f t="shared" si="1190"/>
        <v>液晶デジカメ</v>
      </c>
      <c r="JW234" s="78">
        <f t="shared" si="1191"/>
        <v>1100</v>
      </c>
      <c r="JX234" s="75">
        <f t="shared" si="1192"/>
        <v>1100</v>
      </c>
      <c r="JY234" s="79">
        <f t="shared" si="1193"/>
        <v>0.30555555555555558</v>
      </c>
      <c r="JZ234" s="35" t="s">
        <v>900</v>
      </c>
      <c r="KA234" s="61"/>
      <c r="KB234" s="74"/>
      <c r="KC234" s="75">
        <v>267</v>
      </c>
      <c r="KD234" s="75">
        <f t="shared" si="1194"/>
        <v>92</v>
      </c>
      <c r="KE234" s="75">
        <v>234</v>
      </c>
      <c r="KF234" s="75">
        <f t="shared" si="1195"/>
        <v>1</v>
      </c>
      <c r="KG234" s="75">
        <v>52</v>
      </c>
      <c r="KH234" s="75">
        <f t="shared" si="1196"/>
        <v>2</v>
      </c>
      <c r="KI234" s="75">
        <v>0</v>
      </c>
      <c r="KJ234" s="77" t="str">
        <f t="shared" si="1197"/>
        <v>ゲームアーク</v>
      </c>
      <c r="KK234" s="78">
        <f t="shared" si="1198"/>
        <v>500</v>
      </c>
      <c r="KL234" s="75">
        <f t="shared" si="1199"/>
        <v>1000</v>
      </c>
      <c r="KM234" s="79">
        <f t="shared" si="1200"/>
        <v>0.10869565217391304</v>
      </c>
      <c r="KN234" s="35"/>
      <c r="KO234" s="27"/>
      <c r="KP234" s="74"/>
      <c r="KQ234" s="75">
        <v>5296</v>
      </c>
      <c r="KR234" s="75">
        <f t="shared" si="1201"/>
        <v>48</v>
      </c>
      <c r="KS234" s="75">
        <v>217</v>
      </c>
      <c r="KT234" s="75">
        <f t="shared" si="1202"/>
        <v>2</v>
      </c>
      <c r="KU234" s="75">
        <v>30</v>
      </c>
      <c r="KV234" s="75">
        <f t="shared" si="1203"/>
        <v>2</v>
      </c>
      <c r="KW234" s="75">
        <v>3</v>
      </c>
      <c r="KX234" s="77" t="str">
        <f t="shared" si="1204"/>
        <v>ミニ香水</v>
      </c>
      <c r="KY234" s="78">
        <f t="shared" si="1205"/>
        <v>1100</v>
      </c>
      <c r="KZ234" s="75">
        <f t="shared" si="1206"/>
        <v>2200</v>
      </c>
      <c r="LA234" s="79">
        <f t="shared" si="1207"/>
        <v>0.45833333333333331</v>
      </c>
      <c r="LB234" s="35"/>
      <c r="LC234" s="27"/>
      <c r="LD234" s="51">
        <f>IF(A224="","",A224)</f>
        <v>46025</v>
      </c>
      <c r="LE234" s="43">
        <v>70569</v>
      </c>
      <c r="LF234" s="93">
        <f>IF(LE234="","",LE234-LE231)</f>
        <v>296</v>
      </c>
      <c r="LG234" s="43">
        <v>445</v>
      </c>
      <c r="LH234" s="43">
        <f t="shared" si="1210"/>
        <v>0</v>
      </c>
      <c r="LI234" s="43">
        <v>2</v>
      </c>
      <c r="LJ234" s="87">
        <f t="shared" si="1211"/>
        <v>0</v>
      </c>
      <c r="LK234" s="43"/>
      <c r="LL234" s="64" t="str">
        <f>IF(LE234="","",LL231)</f>
        <v>スヌーピーぬいぐるみ、コキンちゃん</v>
      </c>
      <c r="LM234" s="47">
        <f>IF(LF234="","",LM231)</f>
        <v>1000</v>
      </c>
      <c r="LN234" s="87">
        <f t="shared" si="1136"/>
        <v>0</v>
      </c>
      <c r="LO234" s="54"/>
      <c r="LP234" s="35"/>
      <c r="LQ234" s="27"/>
      <c r="LR234" s="51" t="str">
        <f t="shared" si="1108"/>
        <v/>
      </c>
      <c r="LS234" s="44"/>
      <c r="LT234" s="44" t="str">
        <f>IF(LS234="","",LS234-LS235)</f>
        <v/>
      </c>
      <c r="LU234" s="44"/>
      <c r="LV234" s="44" t="str">
        <f>IF(LU234="","",LU234-LU235)</f>
        <v/>
      </c>
      <c r="LW234" s="44"/>
      <c r="LX234" s="44" t="str">
        <f>IF(LW234="","",LW235+LY235-LW234)</f>
        <v/>
      </c>
      <c r="LY234" s="44"/>
      <c r="LZ234" s="43"/>
      <c r="MA234" s="43" t="str">
        <f>IF(LS234="","",MA235)</f>
        <v/>
      </c>
      <c r="MB234" s="44" t="str">
        <f t="shared" ref="MB234:MB266" si="1238">IF(MA234="","",LX234*MA234)</f>
        <v/>
      </c>
      <c r="MC234" s="45" t="str">
        <f t="shared" ref="MC234:MC266" si="1239">IF(MB234="","",MB234/(LT234*100))</f>
        <v/>
      </c>
      <c r="MD234" s="35"/>
      <c r="ME234" s="27"/>
      <c r="MF234" s="51" t="str">
        <f t="shared" si="1115"/>
        <v/>
      </c>
      <c r="MG234" s="44"/>
      <c r="MH234" s="44" t="str">
        <f>IF(MG234="","",MG234-MG235)</f>
        <v/>
      </c>
      <c r="MI234" s="44"/>
      <c r="MJ234" s="44" t="str">
        <f>IF(MI234="","",MI234-MI235)</f>
        <v/>
      </c>
      <c r="MK234" s="44"/>
      <c r="ML234" s="44" t="str">
        <f>IF(MK234="","",MK235+MM235-MK234)</f>
        <v/>
      </c>
      <c r="MM234" s="44"/>
      <c r="MN234" s="43"/>
      <c r="MO234" s="43" t="str">
        <f>IF(MG234="","",MO235)</f>
        <v/>
      </c>
      <c r="MP234" s="44" t="str">
        <f t="shared" ref="MP234:MP266" si="1240">IF(MO234="","",ML234*MO234)</f>
        <v/>
      </c>
      <c r="MQ234" s="45" t="str">
        <f t="shared" ref="MQ234:MQ266" si="1241">IF(MP234="","",MP234/(MH234*100))</f>
        <v/>
      </c>
      <c r="MR234" s="35"/>
      <c r="MS234" s="27"/>
      <c r="MT234" s="51" t="str">
        <f t="shared" si="1122"/>
        <v/>
      </c>
      <c r="MU234" s="44"/>
      <c r="MV234" s="44" t="str">
        <f>IF(MU234="","",MU234-MU235)</f>
        <v/>
      </c>
      <c r="MW234" s="44"/>
      <c r="MX234" s="44" t="str">
        <f>IF(MW234="","",MW234-MW235)</f>
        <v/>
      </c>
      <c r="MY234" s="44"/>
      <c r="MZ234" s="44" t="str">
        <f>IF(MY234="","",MY235+NA235-MY234)</f>
        <v/>
      </c>
      <c r="NA234" s="44"/>
      <c r="NB234" s="43"/>
      <c r="NC234" s="43" t="str">
        <f>IF(MU234="","",NC235)</f>
        <v/>
      </c>
      <c r="ND234" s="44" t="str">
        <f t="shared" ref="ND234:ND266" si="1242">IF(NC234="","",MZ234*NC234)</f>
        <v/>
      </c>
      <c r="NE234" s="45" t="str">
        <f t="shared" ref="NE234:NE266" si="1243">IF(ND234="","",ND234/(MV234*100))</f>
        <v/>
      </c>
      <c r="NF234" s="35"/>
      <c r="NG234" s="27"/>
      <c r="NH234" s="51" t="str">
        <f t="shared" si="1129"/>
        <v/>
      </c>
      <c r="NI234" s="44"/>
      <c r="NJ234" s="44" t="str">
        <f>IF(NI234="","",NI234-NI235)</f>
        <v/>
      </c>
      <c r="NK234" s="44"/>
      <c r="NL234" s="44" t="str">
        <f>IF(NK234="","",NK234-NK235)</f>
        <v/>
      </c>
      <c r="NM234" s="44"/>
      <c r="NN234" s="44" t="str">
        <f>IF(NM234="","",NM235+NO235-NM234)</f>
        <v/>
      </c>
      <c r="NO234" s="44"/>
      <c r="NP234" s="43"/>
      <c r="NQ234" s="43" t="str">
        <f>IF(NI234="","",NQ235)</f>
        <v/>
      </c>
      <c r="NR234" s="44" t="str">
        <f t="shared" ref="NR234:NR266" si="1244">IF(NQ234="","",NN234*NQ234)</f>
        <v/>
      </c>
      <c r="NS234" s="45" t="str">
        <f t="shared" ref="NS234:NS266" si="1245">IF(NR234="","",NR234/(NJ234*100))</f>
        <v/>
      </c>
      <c r="NT234" s="35"/>
    </row>
    <row r="235" spans="1:384" ht="15" customHeight="1" thickTop="1" x14ac:dyDescent="0.2">
      <c r="A235" s="38"/>
      <c r="B235" s="39"/>
      <c r="C235" s="40"/>
      <c r="D235" s="40"/>
      <c r="E235" s="41"/>
      <c r="F235" s="41"/>
      <c r="G235" s="40"/>
      <c r="H235" s="42"/>
      <c r="I235" s="44"/>
      <c r="J235" s="44" t="str">
        <f>IF(I235="","",I235-I232)</f>
        <v/>
      </c>
      <c r="K235" s="44"/>
      <c r="L235" s="44" t="str">
        <f>IF(K235="","",K235-K232)</f>
        <v/>
      </c>
      <c r="M235" s="44"/>
      <c r="N235" s="44" t="str">
        <f>IF(M235="","",M232+O232-M235)</f>
        <v/>
      </c>
      <c r="O235" s="44"/>
      <c r="P235" s="43"/>
      <c r="Q235" s="43" t="str">
        <f>IF(I235="","",Q232)</f>
        <v/>
      </c>
      <c r="R235" s="44" t="str">
        <f t="shared" si="1216"/>
        <v/>
      </c>
      <c r="S235" s="45" t="str">
        <f t="shared" si="1217"/>
        <v/>
      </c>
      <c r="T235" s="35"/>
      <c r="U235" s="27"/>
      <c r="V235" s="51" t="str">
        <f t="shared" si="1038"/>
        <v/>
      </c>
      <c r="W235" s="67"/>
      <c r="X235" s="44" t="str">
        <f>IF(W235="","",W235-W232)</f>
        <v/>
      </c>
      <c r="Y235" s="44"/>
      <c r="Z235" s="44" t="str">
        <f>IF(Y235="","",Y235-Y232)</f>
        <v/>
      </c>
      <c r="AA235" s="44"/>
      <c r="AB235" s="44" t="str">
        <f>IF(AA235="","",AA232+AC232-AA235)</f>
        <v/>
      </c>
      <c r="AC235" s="44"/>
      <c r="AD235" s="43"/>
      <c r="AE235" s="43" t="str">
        <f>IF(W235="","",AE232)</f>
        <v/>
      </c>
      <c r="AF235" s="44" t="str">
        <f t="shared" si="1218"/>
        <v/>
      </c>
      <c r="AG235" s="45" t="str">
        <f t="shared" si="1219"/>
        <v/>
      </c>
      <c r="AH235" s="35"/>
      <c r="AI235" s="27"/>
      <c r="AJ235" s="51" t="str">
        <f t="shared" si="1045"/>
        <v/>
      </c>
      <c r="AK235" s="44"/>
      <c r="AL235" s="44" t="str">
        <f>IF(AK235="","",AK235-AK232)</f>
        <v/>
      </c>
      <c r="AM235" s="44"/>
      <c r="AN235" s="44" t="str">
        <f>IF(AM235="","",AM235-AM232)</f>
        <v/>
      </c>
      <c r="AO235" s="44"/>
      <c r="AP235" s="44" t="str">
        <f>IF(AO235="","",AO232+AQ232-AO235)</f>
        <v/>
      </c>
      <c r="AQ235" s="44"/>
      <c r="AR235" s="43"/>
      <c r="AS235" s="43" t="str">
        <f>IF(AK235="","",AS232)</f>
        <v/>
      </c>
      <c r="AT235" s="44" t="str">
        <f t="shared" si="1220"/>
        <v/>
      </c>
      <c r="AU235" s="45" t="str">
        <f t="shared" si="1221"/>
        <v/>
      </c>
      <c r="AV235" s="35"/>
      <c r="AW235" s="27"/>
      <c r="AX235" s="51" t="str">
        <f t="shared" si="1052"/>
        <v/>
      </c>
      <c r="AY235" s="44"/>
      <c r="AZ235" s="44" t="str">
        <f>IF(AY235="","",AY235-AY232)</f>
        <v/>
      </c>
      <c r="BA235" s="44"/>
      <c r="BB235" s="44" t="str">
        <f>IF(BA235="","",BA235-BA232)</f>
        <v/>
      </c>
      <c r="BC235" s="44"/>
      <c r="BD235" s="44" t="str">
        <f>IF(BC235="","",BC232+BE232-BC235)</f>
        <v/>
      </c>
      <c r="BE235" s="44"/>
      <c r="BF235" s="43"/>
      <c r="BG235" s="43" t="str">
        <f>IF(AY235="","",BG232)</f>
        <v/>
      </c>
      <c r="BH235" s="44" t="str">
        <f t="shared" si="1222"/>
        <v/>
      </c>
      <c r="BI235" s="45" t="str">
        <f t="shared" si="1223"/>
        <v/>
      </c>
      <c r="BJ235" s="35"/>
      <c r="BK235" s="50"/>
      <c r="BL235" s="51">
        <f>IF($A223="","",$A223)</f>
        <v>46023</v>
      </c>
      <c r="BM235" s="43">
        <v>13677</v>
      </c>
      <c r="BN235" s="43">
        <f t="shared" si="1137"/>
        <v>81</v>
      </c>
      <c r="BO235" s="43">
        <v>498</v>
      </c>
      <c r="BP235" s="87">
        <f t="shared" si="1138"/>
        <v>1</v>
      </c>
      <c r="BQ235" s="43">
        <v>15</v>
      </c>
      <c r="BR235" s="43">
        <f t="shared" si="1139"/>
        <v>1</v>
      </c>
      <c r="BS235" s="43">
        <v>0</v>
      </c>
      <c r="BT235" s="53" t="str">
        <f t="shared" si="1140"/>
        <v>キティフェイスポーチ</v>
      </c>
      <c r="BU235" s="47">
        <f t="shared" si="1141"/>
        <v>996</v>
      </c>
      <c r="BV235" s="44">
        <f t="shared" si="1142"/>
        <v>996</v>
      </c>
      <c r="BW235" s="89">
        <f t="shared" si="1143"/>
        <v>0.12296296296296297</v>
      </c>
      <c r="BX235" s="35"/>
      <c r="BY235" s="27"/>
      <c r="BZ235" s="51">
        <f>IF($A223="","",$A223)</f>
        <v>46023</v>
      </c>
      <c r="CA235" s="43">
        <v>2284</v>
      </c>
      <c r="CB235" s="43">
        <f t="shared" si="1144"/>
        <v>43</v>
      </c>
      <c r="CC235" s="43">
        <v>37</v>
      </c>
      <c r="CD235" s="87">
        <f t="shared" si="1145"/>
        <v>1</v>
      </c>
      <c r="CE235" s="43">
        <v>9</v>
      </c>
      <c r="CF235" s="43">
        <f t="shared" si="1146"/>
        <v>1</v>
      </c>
      <c r="CG235" s="43">
        <v>0</v>
      </c>
      <c r="CH235" s="53" t="str">
        <f t="shared" si="1147"/>
        <v>サンリオケープポーチ</v>
      </c>
      <c r="CI235" s="47">
        <f t="shared" si="1148"/>
        <v>900</v>
      </c>
      <c r="CJ235" s="44">
        <f t="shared" si="1149"/>
        <v>900</v>
      </c>
      <c r="CK235" s="89">
        <f t="shared" si="1150"/>
        <v>0.20930232558139536</v>
      </c>
      <c r="CL235" s="35"/>
      <c r="CM235" s="27"/>
      <c r="CN235" s="51">
        <f>IF($A223="","",$A223)</f>
        <v>46023</v>
      </c>
      <c r="CO235" s="43">
        <v>1685</v>
      </c>
      <c r="CP235" s="43">
        <f t="shared" si="1151"/>
        <v>35</v>
      </c>
      <c r="CQ235" s="43">
        <v>25</v>
      </c>
      <c r="CR235" s="87">
        <f t="shared" si="1152"/>
        <v>1</v>
      </c>
      <c r="CS235" s="43">
        <v>27</v>
      </c>
      <c r="CT235" s="43">
        <f t="shared" si="1153"/>
        <v>1</v>
      </c>
      <c r="CU235" s="43">
        <v>2</v>
      </c>
      <c r="CV235" s="53" t="s">
        <v>919</v>
      </c>
      <c r="CW235" s="47">
        <v>1100</v>
      </c>
      <c r="CX235" s="44">
        <f t="shared" si="1156"/>
        <v>1100</v>
      </c>
      <c r="CY235" s="89">
        <f t="shared" si="1157"/>
        <v>0.31428571428571428</v>
      </c>
      <c r="CZ235" s="35"/>
      <c r="DA235" s="58"/>
      <c r="DB235" s="51">
        <f>IF($A223="","",$A223)</f>
        <v>46023</v>
      </c>
      <c r="DC235" s="43">
        <v>8068</v>
      </c>
      <c r="DD235" s="43">
        <f t="shared" si="1158"/>
        <v>14</v>
      </c>
      <c r="DE235" s="43">
        <v>282</v>
      </c>
      <c r="DF235" s="87">
        <f t="shared" si="1159"/>
        <v>1</v>
      </c>
      <c r="DG235" s="43">
        <v>14</v>
      </c>
      <c r="DH235" s="43">
        <f t="shared" si="1160"/>
        <v>1</v>
      </c>
      <c r="DI235" s="43">
        <v>15</v>
      </c>
      <c r="DJ235" s="53" t="str">
        <f t="shared" si="1208"/>
        <v>クーリッシュイヤホン</v>
      </c>
      <c r="DK235" s="47">
        <f t="shared" si="1209"/>
        <v>1100</v>
      </c>
      <c r="DL235" s="44">
        <f t="shared" si="1161"/>
        <v>1100</v>
      </c>
      <c r="DM235" s="89">
        <f t="shared" si="1162"/>
        <v>0.7857142857142857</v>
      </c>
      <c r="DN235" s="35"/>
      <c r="DO235" s="27"/>
      <c r="DP235" s="51">
        <f>IF($A223="","",$A223)</f>
        <v>46023</v>
      </c>
      <c r="DQ235" s="43">
        <v>2359</v>
      </c>
      <c r="DR235" s="43">
        <f t="shared" si="1163"/>
        <v>9</v>
      </c>
      <c r="DS235" s="43">
        <v>77</v>
      </c>
      <c r="DT235" s="87">
        <f t="shared" si="1164"/>
        <v>0</v>
      </c>
      <c r="DU235" s="43">
        <v>12</v>
      </c>
      <c r="DV235" s="43">
        <f t="shared" si="1165"/>
        <v>0</v>
      </c>
      <c r="DW235" s="43">
        <v>0</v>
      </c>
      <c r="DX235" s="53" t="str">
        <f t="shared" si="1166"/>
        <v>サンリオヒョウ柄キーケース</v>
      </c>
      <c r="DY235" s="47">
        <f t="shared" si="1167"/>
        <v>700</v>
      </c>
      <c r="DZ235" s="44">
        <f t="shared" si="1168"/>
        <v>0</v>
      </c>
      <c r="EA235" s="89">
        <f t="shared" si="1169"/>
        <v>0</v>
      </c>
      <c r="EB235" s="35"/>
      <c r="EC235" s="27"/>
      <c r="ED235" s="51" t="str">
        <f t="shared" si="1059"/>
        <v/>
      </c>
      <c r="EE235" s="44"/>
      <c r="EF235" s="44" t="str">
        <f>IF(EE235="","",EE235-EE232)</f>
        <v/>
      </c>
      <c r="EG235" s="44"/>
      <c r="EH235" s="44" t="str">
        <f>IF(EG235="","",EG235-EG232)</f>
        <v/>
      </c>
      <c r="EI235" s="44"/>
      <c r="EJ235" s="44" t="str">
        <f>IF(EI235="","",EI232+EK232-EI235)</f>
        <v/>
      </c>
      <c r="EK235" s="44"/>
      <c r="EL235" s="43"/>
      <c r="EM235" s="43" t="str">
        <f>IF(EE235="","",EM232)</f>
        <v/>
      </c>
      <c r="EN235" s="44" t="str">
        <f t="shared" si="1224"/>
        <v/>
      </c>
      <c r="EO235" s="45" t="str">
        <f t="shared" si="1225"/>
        <v/>
      </c>
      <c r="EP235" s="35"/>
      <c r="EQ235" s="27"/>
      <c r="ER235" s="51" t="str">
        <f t="shared" si="1066"/>
        <v/>
      </c>
      <c r="ES235" s="44"/>
      <c r="ET235" s="44" t="str">
        <f>IF(ES235="","",ES235-ES232)</f>
        <v/>
      </c>
      <c r="EU235" s="44"/>
      <c r="EV235" s="44" t="str">
        <f>IF(EU235="","",EU235-EU232)</f>
        <v/>
      </c>
      <c r="EW235" s="44"/>
      <c r="EX235" s="44" t="str">
        <f>IF(EW235="","",EW232+EY232-EW235)</f>
        <v/>
      </c>
      <c r="EY235" s="44"/>
      <c r="EZ235" s="43"/>
      <c r="FA235" s="43" t="str">
        <f>IF(ES235="","",FA232)</f>
        <v/>
      </c>
      <c r="FB235" s="44" t="str">
        <f t="shared" si="1226"/>
        <v/>
      </c>
      <c r="FC235" s="45" t="str">
        <f t="shared" si="1227"/>
        <v/>
      </c>
      <c r="FD235" s="35"/>
      <c r="FF235" s="51" t="str">
        <f t="shared" si="1073"/>
        <v/>
      </c>
      <c r="FG235" s="44"/>
      <c r="FH235" s="44" t="str">
        <f>IF(FG235="","",FG235-FG232)</f>
        <v/>
      </c>
      <c r="FI235" s="44"/>
      <c r="FJ235" s="44" t="str">
        <f>IF(FI235="","",FI235-FI232)</f>
        <v/>
      </c>
      <c r="FK235" s="44"/>
      <c r="FL235" s="44" t="str">
        <f>IF(FK235="","",FK232+FM232-FK235)</f>
        <v/>
      </c>
      <c r="FM235" s="44"/>
      <c r="FN235" s="43"/>
      <c r="FO235" s="43" t="str">
        <f>IF(FG235="","",FO232)</f>
        <v/>
      </c>
      <c r="FP235" s="44" t="str">
        <f t="shared" si="1228"/>
        <v/>
      </c>
      <c r="FQ235" s="45" t="str">
        <f t="shared" si="1229"/>
        <v/>
      </c>
      <c r="FR235" s="35"/>
      <c r="FT235" s="51" t="str">
        <f t="shared" si="1080"/>
        <v/>
      </c>
      <c r="FU235" s="44"/>
      <c r="FV235" s="44" t="str">
        <f>IF(FU235="","",FU235-FU232)</f>
        <v/>
      </c>
      <c r="FW235" s="44"/>
      <c r="FX235" s="44" t="str">
        <f>IF(FW235="","",FW235-FW232)</f>
        <v/>
      </c>
      <c r="FY235" s="44"/>
      <c r="FZ235" s="44" t="str">
        <f>IF(FY235="","",FY232+GA232-FY235)</f>
        <v/>
      </c>
      <c r="GA235" s="44"/>
      <c r="GB235" s="43"/>
      <c r="GC235" s="43" t="str">
        <f>IF(FU235="","",GC232)</f>
        <v/>
      </c>
      <c r="GD235" s="44" t="str">
        <f t="shared" si="1230"/>
        <v/>
      </c>
      <c r="GE235" s="45" t="str">
        <f t="shared" si="1231"/>
        <v/>
      </c>
      <c r="GF235" s="35"/>
      <c r="GH235" s="51" t="str">
        <f t="shared" si="1087"/>
        <v/>
      </c>
      <c r="GI235" s="44"/>
      <c r="GJ235" s="44" t="str">
        <f>IF(GI235="","",GI235-GI232)</f>
        <v/>
      </c>
      <c r="GK235" s="44"/>
      <c r="GL235" s="44" t="str">
        <f>IF(GK235="","",GK235-GK232)</f>
        <v/>
      </c>
      <c r="GM235" s="44"/>
      <c r="GN235" s="44" t="str">
        <f>IF(GM235="","",GM232+GO232-GM235)</f>
        <v/>
      </c>
      <c r="GO235" s="44"/>
      <c r="GP235" s="43"/>
      <c r="GQ235" s="43" t="str">
        <f>IF(GI235="","",GQ232)</f>
        <v/>
      </c>
      <c r="GR235" s="44" t="str">
        <f t="shared" si="1232"/>
        <v/>
      </c>
      <c r="GS235" s="45" t="str">
        <f t="shared" si="1233"/>
        <v/>
      </c>
      <c r="GT235" s="35"/>
      <c r="GU235" s="27"/>
      <c r="GV235" s="51" t="str">
        <f t="shared" si="1094"/>
        <v/>
      </c>
      <c r="GW235" s="44"/>
      <c r="GX235" s="44" t="str">
        <f>IF(GW235="","",GW235-GW232)</f>
        <v/>
      </c>
      <c r="GY235" s="44"/>
      <c r="GZ235" s="44" t="str">
        <f>IF(GY235="","",GY235-GY232)</f>
        <v/>
      </c>
      <c r="HA235" s="44"/>
      <c r="HB235" s="44" t="str">
        <f>IF(HA235="","",HA232+HC232-HA235)</f>
        <v/>
      </c>
      <c r="HC235" s="44"/>
      <c r="HD235" s="43"/>
      <c r="HE235" s="43" t="str">
        <f>IF(GW235="","",HE232)</f>
        <v/>
      </c>
      <c r="HF235" s="44" t="str">
        <f t="shared" si="1234"/>
        <v/>
      </c>
      <c r="HG235" s="45" t="str">
        <f t="shared" si="1235"/>
        <v/>
      </c>
      <c r="HH235" s="35"/>
      <c r="HJ235" s="51" t="str">
        <f t="shared" si="1101"/>
        <v/>
      </c>
      <c r="HK235" s="44"/>
      <c r="HL235" s="44" t="str">
        <f>IF(HK235="","",HK235-HK232)</f>
        <v/>
      </c>
      <c r="HM235" s="44"/>
      <c r="HN235" s="44" t="str">
        <f>IF(HM235="","",HM235-HM232)</f>
        <v/>
      </c>
      <c r="HO235" s="44"/>
      <c r="HP235" s="44" t="str">
        <f>IF(HO235="","",HO232+HQ232-HO235)</f>
        <v/>
      </c>
      <c r="HQ235" s="44"/>
      <c r="HR235" s="43"/>
      <c r="HS235" s="43" t="str">
        <f>IF(HK235="","",HS232)</f>
        <v/>
      </c>
      <c r="HT235" s="44" t="str">
        <f t="shared" si="1236"/>
        <v/>
      </c>
      <c r="HU235" s="45" t="str">
        <f t="shared" si="1237"/>
        <v/>
      </c>
      <c r="HV235" s="35"/>
      <c r="HW235" s="61"/>
      <c r="HX235" s="51">
        <f>IF($A223="","",$A223)</f>
        <v>46023</v>
      </c>
      <c r="HY235" s="43">
        <v>31055</v>
      </c>
      <c r="HZ235" s="43">
        <f t="shared" si="1170"/>
        <v>441</v>
      </c>
      <c r="IA235" s="43"/>
      <c r="IB235" s="87" t="str">
        <f t="shared" si="1171"/>
        <v/>
      </c>
      <c r="IC235" s="43">
        <v>0</v>
      </c>
      <c r="ID235" s="43">
        <f t="shared" si="1172"/>
        <v>5</v>
      </c>
      <c r="IE235" s="43">
        <v>6</v>
      </c>
      <c r="IF235" s="53" t="s">
        <v>687</v>
      </c>
      <c r="IG235" s="47">
        <v>2000</v>
      </c>
      <c r="IH235" s="44">
        <f t="shared" si="1173"/>
        <v>10000</v>
      </c>
      <c r="II235" s="89">
        <f>IF(ID235="","",IH235/(HZ235*100))</f>
        <v>0.22675736961451248</v>
      </c>
      <c r="IJ235" s="35"/>
      <c r="IL235" s="51">
        <f>IF($A223="","",$A223)</f>
        <v>46023</v>
      </c>
      <c r="IM235" s="43">
        <v>1549</v>
      </c>
      <c r="IN235" s="43">
        <f t="shared" si="1174"/>
        <v>105</v>
      </c>
      <c r="IO235" s="43">
        <v>31</v>
      </c>
      <c r="IP235" s="87">
        <f t="shared" si="1175"/>
        <v>1</v>
      </c>
      <c r="IQ235" s="43">
        <v>10</v>
      </c>
      <c r="IR235" s="43">
        <f t="shared" si="1176"/>
        <v>2</v>
      </c>
      <c r="IS235" s="43">
        <v>0</v>
      </c>
      <c r="IT235" s="53" t="str">
        <f t="shared" si="1177"/>
        <v>キティボアバンスクリップ</v>
      </c>
      <c r="IU235" s="47">
        <f t="shared" si="1178"/>
        <v>1100</v>
      </c>
      <c r="IV235" s="44">
        <f t="shared" si="1179"/>
        <v>2200</v>
      </c>
      <c r="IW235" s="89">
        <f t="shared" si="1180"/>
        <v>0.20952380952380953</v>
      </c>
      <c r="IX235" s="35"/>
      <c r="IY235" s="33"/>
      <c r="IZ235" s="51">
        <f>IF($A223="","",$A223)</f>
        <v>46023</v>
      </c>
      <c r="JA235" s="43">
        <v>8411</v>
      </c>
      <c r="JB235" s="43">
        <f t="shared" si="1181"/>
        <v>37</v>
      </c>
      <c r="JC235" s="43">
        <v>344</v>
      </c>
      <c r="JD235" s="87">
        <f t="shared" si="1182"/>
        <v>1</v>
      </c>
      <c r="JE235" s="43">
        <v>24</v>
      </c>
      <c r="JF235" s="43">
        <f t="shared" si="1183"/>
        <v>2</v>
      </c>
      <c r="JG235" s="43">
        <v>0</v>
      </c>
      <c r="JH235" s="53" t="str">
        <f t="shared" si="1212"/>
        <v>ラブブキーホルダー大きめ</v>
      </c>
      <c r="JI235" s="47">
        <f t="shared" si="1213"/>
        <v>500</v>
      </c>
      <c r="JJ235" s="44">
        <f t="shared" si="1185"/>
        <v>1000</v>
      </c>
      <c r="JK235" s="89">
        <f t="shared" si="1186"/>
        <v>0.27027027027027029</v>
      </c>
      <c r="JL235" s="35"/>
      <c r="JM235" s="27"/>
      <c r="JN235" s="51">
        <f>IF($A223="","",$A223)</f>
        <v>46023</v>
      </c>
      <c r="JO235" s="43">
        <v>6070</v>
      </c>
      <c r="JP235" s="43">
        <f t="shared" si="1187"/>
        <v>23</v>
      </c>
      <c r="JQ235" s="43">
        <v>208</v>
      </c>
      <c r="JR235" s="87">
        <f t="shared" si="1188"/>
        <v>0</v>
      </c>
      <c r="JS235" s="43">
        <v>42</v>
      </c>
      <c r="JT235" s="43">
        <f t="shared" si="1189"/>
        <v>0</v>
      </c>
      <c r="JU235" s="43">
        <v>0</v>
      </c>
      <c r="JV235" s="53" t="str">
        <f t="shared" si="1190"/>
        <v>電ブル</v>
      </c>
      <c r="JW235" s="47">
        <f t="shared" si="1191"/>
        <v>400</v>
      </c>
      <c r="JX235" s="44">
        <f t="shared" si="1192"/>
        <v>0</v>
      </c>
      <c r="JY235" s="89">
        <f t="shared" si="1193"/>
        <v>0</v>
      </c>
      <c r="JZ235" s="35"/>
      <c r="KA235" s="61"/>
      <c r="KB235" s="51">
        <f>IF($A223="","",$A223)</f>
        <v>46023</v>
      </c>
      <c r="KC235" s="43">
        <v>6459</v>
      </c>
      <c r="KD235" s="59">
        <f t="shared" si="1194"/>
        <v>17</v>
      </c>
      <c r="KE235" s="43">
        <v>221</v>
      </c>
      <c r="KF235" s="87">
        <f t="shared" si="1195"/>
        <v>0</v>
      </c>
      <c r="KG235" s="43">
        <v>17</v>
      </c>
      <c r="KH235" s="43">
        <f t="shared" si="1196"/>
        <v>0</v>
      </c>
      <c r="KI235" s="43">
        <v>0</v>
      </c>
      <c r="KJ235" s="53" t="str">
        <f t="shared" si="1197"/>
        <v>サンリオ型押しケース</v>
      </c>
      <c r="KK235" s="47">
        <f t="shared" si="1198"/>
        <v>1100</v>
      </c>
      <c r="KL235" s="44">
        <f t="shared" si="1199"/>
        <v>0</v>
      </c>
      <c r="KM235" s="89">
        <f t="shared" si="1200"/>
        <v>0</v>
      </c>
      <c r="KN235" s="35"/>
      <c r="KO235" s="27"/>
      <c r="KP235" s="51">
        <f>IF($A223="","",$A223)</f>
        <v>46023</v>
      </c>
      <c r="KQ235" s="43">
        <v>4637</v>
      </c>
      <c r="KR235" s="43">
        <f t="shared" si="1201"/>
        <v>64</v>
      </c>
      <c r="KS235" s="43">
        <v>276</v>
      </c>
      <c r="KT235" s="87">
        <f t="shared" si="1202"/>
        <v>2</v>
      </c>
      <c r="KU235" s="43">
        <v>8</v>
      </c>
      <c r="KV235" s="43">
        <f t="shared" si="1203"/>
        <v>2</v>
      </c>
      <c r="KW235" s="43">
        <v>2</v>
      </c>
      <c r="KX235" s="53" t="s">
        <v>911</v>
      </c>
      <c r="KY235" s="47">
        <v>1100</v>
      </c>
      <c r="KZ235" s="44">
        <f t="shared" si="1206"/>
        <v>2200</v>
      </c>
      <c r="LA235" s="89">
        <f t="shared" si="1207"/>
        <v>0.34375</v>
      </c>
      <c r="LB235" s="35"/>
      <c r="LC235" s="27"/>
      <c r="LD235" s="98"/>
      <c r="LE235" s="44"/>
      <c r="LF235" s="44"/>
      <c r="LG235" s="44">
        <v>530</v>
      </c>
      <c r="LH235" s="44">
        <f t="shared" si="1210"/>
        <v>0</v>
      </c>
      <c r="LI235" s="43">
        <v>2</v>
      </c>
      <c r="LJ235" s="44">
        <f t="shared" si="1211"/>
        <v>0</v>
      </c>
      <c r="LK235" s="44"/>
      <c r="LL235" s="72" t="str">
        <f>IF(LE234="","",LL232)</f>
        <v>アンパンティッシュカバー、アンパンぬいぐるみ</v>
      </c>
      <c r="LM235" s="67">
        <f>IF(LF234="","",LM232)</f>
        <v>1000</v>
      </c>
      <c r="LN235" s="44">
        <f t="shared" si="1136"/>
        <v>0</v>
      </c>
      <c r="LO235" s="45"/>
      <c r="LP235" s="35"/>
      <c r="LQ235" s="27"/>
      <c r="LR235" s="51" t="str">
        <f t="shared" si="1108"/>
        <v/>
      </c>
      <c r="LS235" s="44"/>
      <c r="LT235" s="44" t="str">
        <f>IF(LS235="","",LS235-LS232)</f>
        <v/>
      </c>
      <c r="LU235" s="44"/>
      <c r="LV235" s="44" t="str">
        <f>IF(LU235="","",LU235-LU232)</f>
        <v/>
      </c>
      <c r="LW235" s="44"/>
      <c r="LX235" s="44" t="str">
        <f>IF(LW235="","",LW232+LY232-LW235)</f>
        <v/>
      </c>
      <c r="LY235" s="44"/>
      <c r="LZ235" s="43"/>
      <c r="MA235" s="43" t="str">
        <f>IF(LS235="","",MA232)</f>
        <v/>
      </c>
      <c r="MB235" s="44" t="str">
        <f t="shared" si="1238"/>
        <v/>
      </c>
      <c r="MC235" s="45" t="str">
        <f t="shared" si="1239"/>
        <v/>
      </c>
      <c r="MD235" s="35"/>
      <c r="ME235" s="27"/>
      <c r="MF235" s="51" t="str">
        <f t="shared" si="1115"/>
        <v/>
      </c>
      <c r="MG235" s="44"/>
      <c r="MH235" s="44" t="str">
        <f>IF(MG235="","",MG235-MG232)</f>
        <v/>
      </c>
      <c r="MI235" s="44"/>
      <c r="MJ235" s="44" t="str">
        <f>IF(MI235="","",MI235-MI232)</f>
        <v/>
      </c>
      <c r="MK235" s="44"/>
      <c r="ML235" s="44" t="str">
        <f>IF(MK235="","",MK232+MM232-MK235)</f>
        <v/>
      </c>
      <c r="MM235" s="44"/>
      <c r="MN235" s="43"/>
      <c r="MO235" s="43" t="str">
        <f>IF(MG235="","",MO232)</f>
        <v/>
      </c>
      <c r="MP235" s="44" t="str">
        <f t="shared" si="1240"/>
        <v/>
      </c>
      <c r="MQ235" s="45" t="str">
        <f t="shared" si="1241"/>
        <v/>
      </c>
      <c r="MR235" s="35"/>
      <c r="MS235" s="27"/>
      <c r="MT235" s="51" t="str">
        <f t="shared" si="1122"/>
        <v/>
      </c>
      <c r="MU235" s="44"/>
      <c r="MV235" s="44" t="str">
        <f>IF(MU235="","",MU235-MU232)</f>
        <v/>
      </c>
      <c r="MW235" s="44"/>
      <c r="MX235" s="44" t="str">
        <f>IF(MW235="","",MW235-MW232)</f>
        <v/>
      </c>
      <c r="MY235" s="44"/>
      <c r="MZ235" s="44" t="str">
        <f>IF(MY235="","",MY232+NA232-MY235)</f>
        <v/>
      </c>
      <c r="NA235" s="44"/>
      <c r="NB235" s="43"/>
      <c r="NC235" s="43" t="str">
        <f>IF(MU235="","",NC232)</f>
        <v/>
      </c>
      <c r="ND235" s="44" t="str">
        <f t="shared" si="1242"/>
        <v/>
      </c>
      <c r="NE235" s="45" t="str">
        <f t="shared" si="1243"/>
        <v/>
      </c>
      <c r="NF235" s="35"/>
      <c r="NG235" s="27"/>
      <c r="NH235" s="51" t="str">
        <f t="shared" si="1129"/>
        <v/>
      </c>
      <c r="NI235" s="44"/>
      <c r="NJ235" s="44" t="str">
        <f>IF(NI235="","",NI235-NI232)</f>
        <v/>
      </c>
      <c r="NK235" s="44"/>
      <c r="NL235" s="44" t="str">
        <f>IF(NK235="","",NK235-NK232)</f>
        <v/>
      </c>
      <c r="NM235" s="44"/>
      <c r="NN235" s="44" t="str">
        <f>IF(NM235="","",NM232+NO232-NM235)</f>
        <v/>
      </c>
      <c r="NO235" s="44"/>
      <c r="NP235" s="43"/>
      <c r="NQ235" s="43" t="str">
        <f>IF(NI235="","",NQ232)</f>
        <v/>
      </c>
      <c r="NR235" s="44" t="str">
        <f t="shared" si="1244"/>
        <v/>
      </c>
      <c r="NS235" s="45" t="str">
        <f t="shared" si="1245"/>
        <v/>
      </c>
      <c r="NT235" s="35"/>
    </row>
    <row r="236" spans="1:384" ht="15" customHeight="1" thickBot="1" x14ac:dyDescent="0.25">
      <c r="A236" s="38"/>
      <c r="B236" s="39"/>
      <c r="C236" s="40"/>
      <c r="D236" s="40"/>
      <c r="E236" s="41"/>
      <c r="F236" s="41"/>
      <c r="G236" s="40"/>
      <c r="H236" s="42"/>
      <c r="I236" s="44"/>
      <c r="J236" s="44" t="str">
        <f>IF(I236="","",I236-I234)</f>
        <v/>
      </c>
      <c r="K236" s="44"/>
      <c r="L236" s="44" t="str">
        <f>IF(K236="","",K236-K234)</f>
        <v/>
      </c>
      <c r="M236" s="44"/>
      <c r="N236" s="44" t="str">
        <f>IF(M236="","",M234+O234-M236)</f>
        <v/>
      </c>
      <c r="O236" s="44"/>
      <c r="P236" s="43"/>
      <c r="Q236" s="43" t="str">
        <f>IF(I236="","",Q234)</f>
        <v/>
      </c>
      <c r="R236" s="44" t="str">
        <f t="shared" si="1216"/>
        <v/>
      </c>
      <c r="S236" s="45" t="str">
        <f t="shared" si="1217"/>
        <v/>
      </c>
      <c r="T236" s="35"/>
      <c r="U236" s="27"/>
      <c r="V236" s="51" t="str">
        <f t="shared" si="1038"/>
        <v/>
      </c>
      <c r="W236" s="67"/>
      <c r="X236" s="44" t="str">
        <f>IF(W236="","",W236-W234)</f>
        <v/>
      </c>
      <c r="Y236" s="44"/>
      <c r="Z236" s="44" t="str">
        <f>IF(Y236="","",Y236-Y234)</f>
        <v/>
      </c>
      <c r="AA236" s="44"/>
      <c r="AB236" s="44" t="str">
        <f>IF(AA236="","",AA234+AC234-AA236)</f>
        <v/>
      </c>
      <c r="AC236" s="44"/>
      <c r="AD236" s="43"/>
      <c r="AE236" s="43" t="str">
        <f>IF(W236="","",AE234)</f>
        <v/>
      </c>
      <c r="AF236" s="44" t="str">
        <f t="shared" si="1218"/>
        <v/>
      </c>
      <c r="AG236" s="45" t="str">
        <f t="shared" si="1219"/>
        <v/>
      </c>
      <c r="AH236" s="35"/>
      <c r="AI236" s="27"/>
      <c r="AJ236" s="51" t="str">
        <f t="shared" si="1045"/>
        <v/>
      </c>
      <c r="AK236" s="44"/>
      <c r="AL236" s="44" t="str">
        <f>IF(AK236="","",AK236-AK234)</f>
        <v/>
      </c>
      <c r="AM236" s="44"/>
      <c r="AN236" s="44" t="str">
        <f>IF(AM236="","",AM236-AM234)</f>
        <v/>
      </c>
      <c r="AO236" s="44"/>
      <c r="AP236" s="44" t="str">
        <f>IF(AO236="","",AO234+AQ234-AO236)</f>
        <v/>
      </c>
      <c r="AQ236" s="44"/>
      <c r="AR236" s="43"/>
      <c r="AS236" s="43" t="str">
        <f>IF(AK236="","",AS234)</f>
        <v/>
      </c>
      <c r="AT236" s="44" t="str">
        <f t="shared" si="1220"/>
        <v/>
      </c>
      <c r="AU236" s="45" t="str">
        <f t="shared" si="1221"/>
        <v/>
      </c>
      <c r="AV236" s="35"/>
      <c r="AW236" s="27"/>
      <c r="AX236" s="51" t="str">
        <f t="shared" si="1052"/>
        <v/>
      </c>
      <c r="AY236" s="44"/>
      <c r="AZ236" s="44" t="str">
        <f>IF(AY236="","",AY236-AY234)</f>
        <v/>
      </c>
      <c r="BA236" s="44"/>
      <c r="BB236" s="44" t="str">
        <f>IF(BA236="","",BA236-BA234)</f>
        <v/>
      </c>
      <c r="BC236" s="44"/>
      <c r="BD236" s="44" t="str">
        <f>IF(BC236="","",BC234+BE234-BC236)</f>
        <v/>
      </c>
      <c r="BE236" s="44"/>
      <c r="BF236" s="43"/>
      <c r="BG236" s="43" t="str">
        <f>IF(AY236="","",BG234)</f>
        <v/>
      </c>
      <c r="BH236" s="44" t="str">
        <f t="shared" si="1222"/>
        <v/>
      </c>
      <c r="BI236" s="45" t="str">
        <f t="shared" si="1223"/>
        <v/>
      </c>
      <c r="BJ236" s="35"/>
      <c r="BK236" s="102"/>
      <c r="BL236" s="46"/>
      <c r="BM236" s="43">
        <v>10893</v>
      </c>
      <c r="BN236" s="44">
        <f t="shared" si="1137"/>
        <v>24</v>
      </c>
      <c r="BO236" s="43">
        <v>308</v>
      </c>
      <c r="BP236" s="44">
        <f t="shared" si="1138"/>
        <v>0</v>
      </c>
      <c r="BQ236" s="43">
        <v>13</v>
      </c>
      <c r="BR236" s="44">
        <f t="shared" si="1139"/>
        <v>0</v>
      </c>
      <c r="BS236" s="43">
        <v>0</v>
      </c>
      <c r="BT236" s="60" t="str">
        <f t="shared" si="1140"/>
        <v>雪見イヤホン</v>
      </c>
      <c r="BU236" s="67">
        <f t="shared" si="1141"/>
        <v>1100</v>
      </c>
      <c r="BV236" s="43">
        <f t="shared" si="1142"/>
        <v>0</v>
      </c>
      <c r="BW236" s="45">
        <f t="shared" si="1143"/>
        <v>0</v>
      </c>
      <c r="BX236" s="35" t="s">
        <v>206</v>
      </c>
      <c r="BY236" s="27"/>
      <c r="BZ236" s="46"/>
      <c r="CA236" s="43">
        <v>2722</v>
      </c>
      <c r="CB236" s="44">
        <f t="shared" si="1144"/>
        <v>44</v>
      </c>
      <c r="CC236" s="43">
        <v>64</v>
      </c>
      <c r="CD236" s="44">
        <f t="shared" si="1145"/>
        <v>7</v>
      </c>
      <c r="CE236" s="43">
        <v>28</v>
      </c>
      <c r="CF236" s="44">
        <f t="shared" si="1146"/>
        <v>7</v>
      </c>
      <c r="CG236" s="43">
        <v>0</v>
      </c>
      <c r="CH236" s="60" t="str">
        <f t="shared" si="1147"/>
        <v>ラブブマスコット</v>
      </c>
      <c r="CI236" s="67">
        <f t="shared" si="1148"/>
        <v>500</v>
      </c>
      <c r="CJ236" s="43">
        <f t="shared" si="1149"/>
        <v>3500</v>
      </c>
      <c r="CK236" s="45">
        <f t="shared" si="1150"/>
        <v>0.79545454545454541</v>
      </c>
      <c r="CL236" s="35"/>
      <c r="CM236" s="27"/>
      <c r="CN236" s="46"/>
      <c r="CO236" s="43">
        <v>1602</v>
      </c>
      <c r="CP236" s="44">
        <f t="shared" si="1151"/>
        <v>41</v>
      </c>
      <c r="CQ236" s="43">
        <v>26</v>
      </c>
      <c r="CR236" s="44">
        <f t="shared" si="1152"/>
        <v>1</v>
      </c>
      <c r="CS236" s="43">
        <v>14</v>
      </c>
      <c r="CT236" s="44">
        <f t="shared" si="1153"/>
        <v>0</v>
      </c>
      <c r="CU236" s="43">
        <v>4</v>
      </c>
      <c r="CV236" s="60" t="str">
        <f t="shared" si="1154"/>
        <v>押忍番長サウンドボタン</v>
      </c>
      <c r="CW236" s="67">
        <f t="shared" si="1155"/>
        <v>358</v>
      </c>
      <c r="CX236" s="43">
        <f t="shared" si="1156"/>
        <v>0</v>
      </c>
      <c r="CY236" s="45">
        <f t="shared" si="1157"/>
        <v>0</v>
      </c>
      <c r="CZ236" s="35"/>
      <c r="DA236" s="103"/>
      <c r="DB236" s="46"/>
      <c r="DC236" s="43">
        <v>7676</v>
      </c>
      <c r="DD236" s="44">
        <f t="shared" si="1158"/>
        <v>8</v>
      </c>
      <c r="DE236" s="43">
        <v>268</v>
      </c>
      <c r="DF236" s="44">
        <f t="shared" si="1159"/>
        <v>0</v>
      </c>
      <c r="DG236" s="43">
        <v>18</v>
      </c>
      <c r="DH236" s="44">
        <f t="shared" si="1160"/>
        <v>0</v>
      </c>
      <c r="DI236" s="43">
        <v>0</v>
      </c>
      <c r="DJ236" s="60" t="str">
        <f t="shared" si="1208"/>
        <v>サンリオリボンポーチ</v>
      </c>
      <c r="DK236" s="67">
        <f t="shared" si="1209"/>
        <v>500</v>
      </c>
      <c r="DL236" s="43">
        <f t="shared" si="1161"/>
        <v>0</v>
      </c>
      <c r="DM236" s="45">
        <f t="shared" si="1162"/>
        <v>0</v>
      </c>
      <c r="DN236" s="35"/>
      <c r="DO236" s="27"/>
      <c r="DP236" s="46"/>
      <c r="DQ236" s="43">
        <v>3639</v>
      </c>
      <c r="DR236" s="44">
        <f t="shared" si="1163"/>
        <v>8</v>
      </c>
      <c r="DS236" s="43">
        <v>95</v>
      </c>
      <c r="DT236" s="44">
        <f t="shared" si="1164"/>
        <v>1</v>
      </c>
      <c r="DU236" s="43">
        <v>11</v>
      </c>
      <c r="DV236" s="44">
        <f t="shared" si="1165"/>
        <v>1</v>
      </c>
      <c r="DW236" s="43">
        <v>0</v>
      </c>
      <c r="DX236" s="60" t="str">
        <f t="shared" si="1166"/>
        <v>サンリオケープポーチ</v>
      </c>
      <c r="DY236" s="67">
        <f t="shared" si="1167"/>
        <v>660</v>
      </c>
      <c r="DZ236" s="43">
        <f t="shared" si="1168"/>
        <v>660</v>
      </c>
      <c r="EA236" s="45">
        <f t="shared" si="1169"/>
        <v>0.82499999999999996</v>
      </c>
      <c r="EB236" s="35"/>
      <c r="EC236" s="27"/>
      <c r="ED236" s="51" t="str">
        <f t="shared" si="1059"/>
        <v/>
      </c>
      <c r="EE236" s="44"/>
      <c r="EF236" s="44" t="str">
        <f>IF(EE236="","",EE236-EE234)</f>
        <v/>
      </c>
      <c r="EG236" s="44"/>
      <c r="EH236" s="44" t="str">
        <f>IF(EG236="","",EG236-EG234)</f>
        <v/>
      </c>
      <c r="EI236" s="44"/>
      <c r="EJ236" s="44" t="str">
        <f>IF(EI236="","",EI234+EK234-EI236)</f>
        <v/>
      </c>
      <c r="EK236" s="44"/>
      <c r="EL236" s="43"/>
      <c r="EM236" s="43" t="str">
        <f>IF(EE236="","",EM234)</f>
        <v/>
      </c>
      <c r="EN236" s="44" t="str">
        <f t="shared" si="1224"/>
        <v/>
      </c>
      <c r="EO236" s="45" t="str">
        <f t="shared" si="1225"/>
        <v/>
      </c>
      <c r="EP236" s="35"/>
      <c r="EQ236" s="27"/>
      <c r="ER236" s="51" t="str">
        <f t="shared" si="1066"/>
        <v/>
      </c>
      <c r="ES236" s="44"/>
      <c r="ET236" s="44" t="str">
        <f>IF(ES236="","",ES236-ES234)</f>
        <v/>
      </c>
      <c r="EU236" s="44"/>
      <c r="EV236" s="44" t="str">
        <f>IF(EU236="","",EU236-EU234)</f>
        <v/>
      </c>
      <c r="EW236" s="44"/>
      <c r="EX236" s="44" t="str">
        <f>IF(EW236="","",EW234+EY234-EW236)</f>
        <v/>
      </c>
      <c r="EY236" s="44"/>
      <c r="EZ236" s="43"/>
      <c r="FA236" s="43" t="str">
        <f>IF(ES236="","",FA234)</f>
        <v/>
      </c>
      <c r="FB236" s="44" t="str">
        <f t="shared" si="1226"/>
        <v/>
      </c>
      <c r="FC236" s="45" t="str">
        <f t="shared" si="1227"/>
        <v/>
      </c>
      <c r="FD236" s="35"/>
      <c r="FF236" s="51" t="str">
        <f t="shared" si="1073"/>
        <v/>
      </c>
      <c r="FG236" s="44"/>
      <c r="FH236" s="44" t="str">
        <f>IF(FG236="","",FG236-FG234)</f>
        <v/>
      </c>
      <c r="FI236" s="44"/>
      <c r="FJ236" s="44" t="str">
        <f>IF(FI236="","",FI236-FI234)</f>
        <v/>
      </c>
      <c r="FK236" s="44"/>
      <c r="FL236" s="44" t="str">
        <f>IF(FK236="","",FK234+FM234-FK236)</f>
        <v/>
      </c>
      <c r="FM236" s="44"/>
      <c r="FN236" s="43"/>
      <c r="FO236" s="43" t="str">
        <f>IF(FG236="","",FO234)</f>
        <v/>
      </c>
      <c r="FP236" s="44" t="str">
        <f t="shared" si="1228"/>
        <v/>
      </c>
      <c r="FQ236" s="45" t="str">
        <f t="shared" si="1229"/>
        <v/>
      </c>
      <c r="FR236" s="35"/>
      <c r="FT236" s="51" t="str">
        <f t="shared" si="1080"/>
        <v/>
      </c>
      <c r="FU236" s="44"/>
      <c r="FV236" s="44" t="str">
        <f>IF(FU236="","",FU236-FU234)</f>
        <v/>
      </c>
      <c r="FW236" s="44"/>
      <c r="FX236" s="44" t="str">
        <f>IF(FW236="","",FW236-FW234)</f>
        <v/>
      </c>
      <c r="FY236" s="44"/>
      <c r="FZ236" s="44" t="str">
        <f>IF(FY236="","",FY234+GA234-FY236)</f>
        <v/>
      </c>
      <c r="GA236" s="44"/>
      <c r="GB236" s="43"/>
      <c r="GC236" s="43" t="str">
        <f>IF(FU236="","",GC234)</f>
        <v/>
      </c>
      <c r="GD236" s="44" t="str">
        <f t="shared" si="1230"/>
        <v/>
      </c>
      <c r="GE236" s="45" t="str">
        <f t="shared" si="1231"/>
        <v/>
      </c>
      <c r="GF236" s="35"/>
      <c r="GH236" s="51" t="str">
        <f t="shared" si="1087"/>
        <v/>
      </c>
      <c r="GI236" s="44"/>
      <c r="GJ236" s="44" t="str">
        <f>IF(GI236="","",GI236-GI234)</f>
        <v/>
      </c>
      <c r="GK236" s="44"/>
      <c r="GL236" s="44" t="str">
        <f>IF(GK236="","",GK236-GK234)</f>
        <v/>
      </c>
      <c r="GM236" s="44"/>
      <c r="GN236" s="44" t="str">
        <f>IF(GM236="","",GM234+GO234-GM236)</f>
        <v/>
      </c>
      <c r="GO236" s="44"/>
      <c r="GP236" s="43"/>
      <c r="GQ236" s="43" t="str">
        <f>IF(GI236="","",GQ234)</f>
        <v/>
      </c>
      <c r="GR236" s="44" t="str">
        <f t="shared" si="1232"/>
        <v/>
      </c>
      <c r="GS236" s="45" t="str">
        <f t="shared" si="1233"/>
        <v/>
      </c>
      <c r="GT236" s="35"/>
      <c r="GU236" s="27"/>
      <c r="GV236" s="51" t="str">
        <f t="shared" si="1094"/>
        <v/>
      </c>
      <c r="GW236" s="44"/>
      <c r="GX236" s="44" t="str">
        <f>IF(GW236="","",GW236-GW234)</f>
        <v/>
      </c>
      <c r="GY236" s="44"/>
      <c r="GZ236" s="44" t="str">
        <f>IF(GY236="","",GY236-GY234)</f>
        <v/>
      </c>
      <c r="HA236" s="44"/>
      <c r="HB236" s="44" t="str">
        <f>IF(HA236="","",HA234+HC234-HA236)</f>
        <v/>
      </c>
      <c r="HC236" s="44"/>
      <c r="HD236" s="43"/>
      <c r="HE236" s="43" t="str">
        <f>IF(GW236="","",HE234)</f>
        <v/>
      </c>
      <c r="HF236" s="44" t="str">
        <f t="shared" si="1234"/>
        <v/>
      </c>
      <c r="HG236" s="45" t="str">
        <f t="shared" si="1235"/>
        <v/>
      </c>
      <c r="HH236" s="35"/>
      <c r="HJ236" s="51" t="str">
        <f t="shared" si="1101"/>
        <v/>
      </c>
      <c r="HK236" s="44"/>
      <c r="HL236" s="44" t="str">
        <f>IF(HK236="","",HK236-HK234)</f>
        <v/>
      </c>
      <c r="HM236" s="44"/>
      <c r="HN236" s="44" t="str">
        <f>IF(HM236="","",HM236-HM234)</f>
        <v/>
      </c>
      <c r="HO236" s="44"/>
      <c r="HP236" s="44" t="str">
        <f>IF(HO236="","",HO234+HQ234-HO236)</f>
        <v/>
      </c>
      <c r="HQ236" s="44"/>
      <c r="HR236" s="43"/>
      <c r="HS236" s="43" t="str">
        <f>IF(HK236="","",HS234)</f>
        <v/>
      </c>
      <c r="HT236" s="44" t="str">
        <f t="shared" si="1236"/>
        <v/>
      </c>
      <c r="HU236" s="45" t="str">
        <f t="shared" si="1237"/>
        <v/>
      </c>
      <c r="HV236" s="35"/>
      <c r="HW236" s="61"/>
      <c r="HX236" s="46"/>
      <c r="HY236" s="43">
        <v>26417</v>
      </c>
      <c r="HZ236" s="44">
        <f t="shared" si="1170"/>
        <v>284</v>
      </c>
      <c r="IA236" s="43"/>
      <c r="IB236" s="44" t="str">
        <f t="shared" si="1171"/>
        <v/>
      </c>
      <c r="IC236" s="43">
        <v>8</v>
      </c>
      <c r="ID236" s="44">
        <f t="shared" si="1172"/>
        <v>0</v>
      </c>
      <c r="IE236" s="43">
        <v>2</v>
      </c>
      <c r="IF236" s="60" t="str">
        <f>IF(HY236="","",IF232)</f>
        <v>ルララ大</v>
      </c>
      <c r="IG236" s="67">
        <f>IF(HY235="","",IG232)</f>
        <v>1100</v>
      </c>
      <c r="IH236" s="43">
        <f t="shared" si="1173"/>
        <v>0</v>
      </c>
      <c r="II236" s="45">
        <f>IF(ID236="","",IH236/(HZ236*100))</f>
        <v>0</v>
      </c>
      <c r="IJ236" s="35"/>
      <c r="IL236" s="46"/>
      <c r="IM236" s="43">
        <v>765</v>
      </c>
      <c r="IN236" s="44">
        <f t="shared" si="1174"/>
        <v>33</v>
      </c>
      <c r="IO236" s="43">
        <v>33</v>
      </c>
      <c r="IP236" s="44">
        <f t="shared" si="1175"/>
        <v>1</v>
      </c>
      <c r="IQ236" s="43">
        <v>10</v>
      </c>
      <c r="IR236" s="44">
        <f t="shared" si="1176"/>
        <v>1</v>
      </c>
      <c r="IS236" s="43">
        <v>0</v>
      </c>
      <c r="IT236" s="60" t="str">
        <f t="shared" si="1177"/>
        <v>サンリオ豹柄キーケース</v>
      </c>
      <c r="IU236" s="67">
        <f t="shared" si="1178"/>
        <v>996</v>
      </c>
      <c r="IV236" s="43">
        <f t="shared" si="1179"/>
        <v>996</v>
      </c>
      <c r="IW236" s="45">
        <f t="shared" si="1180"/>
        <v>0.30181818181818182</v>
      </c>
      <c r="IX236" s="35"/>
      <c r="IY236" s="33"/>
      <c r="IZ236" s="46"/>
      <c r="JA236" s="43">
        <v>5183</v>
      </c>
      <c r="JB236" s="69">
        <f t="shared" si="1181"/>
        <v>14</v>
      </c>
      <c r="JC236" s="43">
        <v>153</v>
      </c>
      <c r="JD236" s="44">
        <f t="shared" si="1182"/>
        <v>2</v>
      </c>
      <c r="JE236" s="43">
        <v>24</v>
      </c>
      <c r="JF236" s="44">
        <f t="shared" si="1183"/>
        <v>2</v>
      </c>
      <c r="JG236" s="43">
        <v>0</v>
      </c>
      <c r="JH236" s="60" t="str">
        <f t="shared" si="1212"/>
        <v>サンリオリボンポーチ</v>
      </c>
      <c r="JI236" s="67">
        <f t="shared" si="1213"/>
        <v>500</v>
      </c>
      <c r="JJ236" s="43">
        <f t="shared" si="1185"/>
        <v>1000</v>
      </c>
      <c r="JK236" s="45">
        <f t="shared" si="1186"/>
        <v>0.7142857142857143</v>
      </c>
      <c r="JL236" s="35"/>
      <c r="JM236" s="27"/>
      <c r="JN236" s="46"/>
      <c r="JO236" s="43">
        <v>6070</v>
      </c>
      <c r="JP236" s="44">
        <f t="shared" si="1187"/>
        <v>28</v>
      </c>
      <c r="JQ236" s="43">
        <v>147</v>
      </c>
      <c r="JR236" s="44">
        <f t="shared" si="1188"/>
        <v>1</v>
      </c>
      <c r="JS236" s="43">
        <v>10</v>
      </c>
      <c r="JT236" s="44">
        <f t="shared" si="1189"/>
        <v>1</v>
      </c>
      <c r="JU236" s="43">
        <v>10</v>
      </c>
      <c r="JV236" s="60" t="str">
        <f t="shared" si="1190"/>
        <v>ジャグラーイヤホン</v>
      </c>
      <c r="JW236" s="67">
        <f t="shared" si="1191"/>
        <v>1100</v>
      </c>
      <c r="JX236" s="43">
        <f t="shared" si="1192"/>
        <v>1100</v>
      </c>
      <c r="JY236" s="45">
        <f t="shared" si="1193"/>
        <v>0.39285714285714285</v>
      </c>
      <c r="JZ236" s="35"/>
      <c r="KA236" s="61"/>
      <c r="KB236" s="46"/>
      <c r="KC236" s="43">
        <v>4565</v>
      </c>
      <c r="KD236" s="44">
        <f t="shared" si="1194"/>
        <v>43</v>
      </c>
      <c r="KE236" s="43">
        <v>127</v>
      </c>
      <c r="KF236" s="44">
        <f t="shared" si="1195"/>
        <v>0</v>
      </c>
      <c r="KG236" s="43">
        <v>12</v>
      </c>
      <c r="KH236" s="44">
        <f t="shared" si="1196"/>
        <v>0</v>
      </c>
      <c r="KI236" s="43">
        <v>0</v>
      </c>
      <c r="KJ236" s="60" t="str">
        <f t="shared" si="1197"/>
        <v>サンリオケープポーチ</v>
      </c>
      <c r="KK236" s="67">
        <f t="shared" si="1198"/>
        <v>1100</v>
      </c>
      <c r="KL236" s="43">
        <f t="shared" si="1199"/>
        <v>0</v>
      </c>
      <c r="KM236" s="45">
        <f t="shared" si="1200"/>
        <v>0</v>
      </c>
      <c r="KN236" s="35"/>
      <c r="KO236" s="27"/>
      <c r="KP236" s="46"/>
      <c r="KQ236" s="43">
        <v>6061</v>
      </c>
      <c r="KR236" s="44">
        <f t="shared" si="1201"/>
        <v>52</v>
      </c>
      <c r="KS236" s="43">
        <v>130</v>
      </c>
      <c r="KT236" s="44">
        <f t="shared" si="1202"/>
        <v>0</v>
      </c>
      <c r="KU236" s="43">
        <v>11</v>
      </c>
      <c r="KV236" s="44">
        <f t="shared" si="1203"/>
        <v>0</v>
      </c>
      <c r="KW236" s="43">
        <v>0</v>
      </c>
      <c r="KX236" s="60" t="str">
        <f t="shared" si="1204"/>
        <v>モンチッチマスコット2</v>
      </c>
      <c r="KY236" s="67">
        <f t="shared" si="1205"/>
        <v>539</v>
      </c>
      <c r="KZ236" s="43">
        <f t="shared" si="1206"/>
        <v>0</v>
      </c>
      <c r="LA236" s="45">
        <f t="shared" si="1207"/>
        <v>0</v>
      </c>
      <c r="LB236" s="35"/>
      <c r="LC236" s="27"/>
      <c r="LD236" s="74"/>
      <c r="LE236" s="75"/>
      <c r="LF236" s="75"/>
      <c r="LG236" s="75">
        <v>1166</v>
      </c>
      <c r="LH236" s="75">
        <f t="shared" si="1210"/>
        <v>0</v>
      </c>
      <c r="LI236" s="76">
        <v>2</v>
      </c>
      <c r="LJ236" s="75">
        <f t="shared" si="1211"/>
        <v>0</v>
      </c>
      <c r="LK236" s="75"/>
      <c r="LL236" s="77" t="str">
        <f>IF(LE234="","",LL233)</f>
        <v>バイキンティッシュカバー、アンパンぬいぐるみ</v>
      </c>
      <c r="LM236" s="78">
        <f>IF(LF234="","",LM233)</f>
        <v>1000</v>
      </c>
      <c r="LN236" s="75">
        <f t="shared" si="1136"/>
        <v>0</v>
      </c>
      <c r="LO236" s="79"/>
      <c r="LP236" s="35"/>
      <c r="LQ236" s="27"/>
      <c r="LR236" s="51" t="str">
        <f t="shared" si="1108"/>
        <v/>
      </c>
      <c r="LS236" s="44"/>
      <c r="LT236" s="44" t="str">
        <f>IF(LS236="","",LS236-LS234)</f>
        <v/>
      </c>
      <c r="LU236" s="44"/>
      <c r="LV236" s="44" t="str">
        <f>IF(LU236="","",LU236-LU234)</f>
        <v/>
      </c>
      <c r="LW236" s="44"/>
      <c r="LX236" s="44" t="str">
        <f>IF(LW236="","",LW234+LY234-LW236)</f>
        <v/>
      </c>
      <c r="LY236" s="44"/>
      <c r="LZ236" s="43"/>
      <c r="MA236" s="43" t="str">
        <f>IF(LS236="","",MA234)</f>
        <v/>
      </c>
      <c r="MB236" s="44" t="str">
        <f t="shared" si="1238"/>
        <v/>
      </c>
      <c r="MC236" s="45" t="str">
        <f t="shared" si="1239"/>
        <v/>
      </c>
      <c r="MD236" s="35"/>
      <c r="ME236" s="27"/>
      <c r="MF236" s="51" t="str">
        <f t="shared" si="1115"/>
        <v/>
      </c>
      <c r="MG236" s="44"/>
      <c r="MH236" s="44" t="str">
        <f>IF(MG236="","",MG236-MG234)</f>
        <v/>
      </c>
      <c r="MI236" s="44"/>
      <c r="MJ236" s="44" t="str">
        <f>IF(MI236="","",MI236-MI234)</f>
        <v/>
      </c>
      <c r="MK236" s="44"/>
      <c r="ML236" s="44" t="str">
        <f>IF(MK236="","",MK234+MM234-MK236)</f>
        <v/>
      </c>
      <c r="MM236" s="44"/>
      <c r="MN236" s="43"/>
      <c r="MO236" s="43" t="str">
        <f>IF(MG236="","",MO234)</f>
        <v/>
      </c>
      <c r="MP236" s="44" t="str">
        <f t="shared" si="1240"/>
        <v/>
      </c>
      <c r="MQ236" s="45" t="str">
        <f t="shared" si="1241"/>
        <v/>
      </c>
      <c r="MR236" s="35"/>
      <c r="MS236" s="27"/>
      <c r="MT236" s="51" t="str">
        <f t="shared" si="1122"/>
        <v/>
      </c>
      <c r="MU236" s="44"/>
      <c r="MV236" s="44" t="str">
        <f>IF(MU236="","",MU236-MU234)</f>
        <v/>
      </c>
      <c r="MW236" s="44"/>
      <c r="MX236" s="44" t="str">
        <f>IF(MW236="","",MW236-MW234)</f>
        <v/>
      </c>
      <c r="MY236" s="44"/>
      <c r="MZ236" s="44" t="str">
        <f>IF(MY236="","",MY234+NA234-MY236)</f>
        <v/>
      </c>
      <c r="NA236" s="44"/>
      <c r="NB236" s="43"/>
      <c r="NC236" s="43" t="str">
        <f>IF(MU236="","",NC234)</f>
        <v/>
      </c>
      <c r="ND236" s="44" t="str">
        <f t="shared" si="1242"/>
        <v/>
      </c>
      <c r="NE236" s="45" t="str">
        <f t="shared" si="1243"/>
        <v/>
      </c>
      <c r="NF236" s="35"/>
      <c r="NG236" s="27"/>
      <c r="NH236" s="51" t="str">
        <f t="shared" si="1129"/>
        <v/>
      </c>
      <c r="NI236" s="44"/>
      <c r="NJ236" s="44" t="str">
        <f>IF(NI236="","",NI236-NI234)</f>
        <v/>
      </c>
      <c r="NK236" s="44"/>
      <c r="NL236" s="44" t="str">
        <f>IF(NK236="","",NK236-NK234)</f>
        <v/>
      </c>
      <c r="NM236" s="44"/>
      <c r="NN236" s="44" t="str">
        <f>IF(NM236="","",NM234+NO234-NM236)</f>
        <v/>
      </c>
      <c r="NO236" s="44"/>
      <c r="NP236" s="43"/>
      <c r="NQ236" s="43" t="str">
        <f>IF(NI236="","",NQ234)</f>
        <v/>
      </c>
      <c r="NR236" s="44" t="str">
        <f t="shared" si="1244"/>
        <v/>
      </c>
      <c r="NS236" s="45" t="str">
        <f t="shared" si="1245"/>
        <v/>
      </c>
      <c r="NT236" s="35"/>
    </row>
    <row r="237" spans="1:384" ht="15" customHeight="1" thickTop="1" x14ac:dyDescent="0.2">
      <c r="A237" s="38"/>
      <c r="B237" s="39"/>
      <c r="C237" s="40"/>
      <c r="D237" s="40"/>
      <c r="E237" s="41"/>
      <c r="F237" s="41"/>
      <c r="G237" s="40"/>
      <c r="H237" s="42"/>
      <c r="I237" s="44"/>
      <c r="J237" s="44" t="str">
        <f>IF(I237="","",I237-#REF!)</f>
        <v/>
      </c>
      <c r="K237" s="44"/>
      <c r="L237" s="44" t="str">
        <f>IF(K237="","",K237-#REF!)</f>
        <v/>
      </c>
      <c r="M237" s="44"/>
      <c r="N237" s="44" t="str">
        <f>IF(M237="","",#REF!+#REF!-M237)</f>
        <v/>
      </c>
      <c r="O237" s="44"/>
      <c r="P237" s="43"/>
      <c r="Q237" s="43" t="str">
        <f>IF(I237="","",#REF!)</f>
        <v/>
      </c>
      <c r="R237" s="44" t="str">
        <f t="shared" si="1216"/>
        <v/>
      </c>
      <c r="S237" s="45" t="str">
        <f t="shared" si="1217"/>
        <v/>
      </c>
      <c r="T237" s="35"/>
      <c r="U237" s="27"/>
      <c r="V237" s="51" t="str">
        <f t="shared" si="1038"/>
        <v/>
      </c>
      <c r="W237" s="67"/>
      <c r="X237" s="44" t="str">
        <f>IF(W237="","",W237-#REF!)</f>
        <v/>
      </c>
      <c r="Y237" s="44"/>
      <c r="Z237" s="44" t="str">
        <f>IF(Y237="","",Y237-#REF!)</f>
        <v/>
      </c>
      <c r="AA237" s="44"/>
      <c r="AB237" s="44" t="str">
        <f>IF(AA237="","",#REF!+#REF!-AA237)</f>
        <v/>
      </c>
      <c r="AC237" s="44"/>
      <c r="AD237" s="43"/>
      <c r="AE237" s="43" t="str">
        <f>IF(W237="","",#REF!)</f>
        <v/>
      </c>
      <c r="AF237" s="44" t="str">
        <f t="shared" si="1218"/>
        <v/>
      </c>
      <c r="AG237" s="45" t="str">
        <f t="shared" si="1219"/>
        <v/>
      </c>
      <c r="AH237" s="35"/>
      <c r="AI237" s="27"/>
      <c r="AJ237" s="51" t="str">
        <f t="shared" si="1045"/>
        <v/>
      </c>
      <c r="AK237" s="44"/>
      <c r="AL237" s="44" t="str">
        <f>IF(AK237="","",AK237-#REF!)</f>
        <v/>
      </c>
      <c r="AM237" s="44"/>
      <c r="AN237" s="44" t="str">
        <f>IF(AM237="","",AM237-#REF!)</f>
        <v/>
      </c>
      <c r="AO237" s="44"/>
      <c r="AP237" s="44" t="str">
        <f>IF(AO237="","",#REF!+#REF!-AO237)</f>
        <v/>
      </c>
      <c r="AQ237" s="44"/>
      <c r="AR237" s="43"/>
      <c r="AS237" s="43" t="str">
        <f>IF(AK237="","",#REF!)</f>
        <v/>
      </c>
      <c r="AT237" s="44" t="str">
        <f t="shared" si="1220"/>
        <v/>
      </c>
      <c r="AU237" s="45" t="str">
        <f t="shared" si="1221"/>
        <v/>
      </c>
      <c r="AV237" s="35"/>
      <c r="AW237" s="27"/>
      <c r="AX237" s="51" t="str">
        <f t="shared" si="1052"/>
        <v/>
      </c>
      <c r="AY237" s="44"/>
      <c r="AZ237" s="44" t="str">
        <f>IF(AY237="","",AY237-#REF!)</f>
        <v/>
      </c>
      <c r="BA237" s="44"/>
      <c r="BB237" s="44" t="str">
        <f>IF(BA237="","",BA237-#REF!)</f>
        <v/>
      </c>
      <c r="BC237" s="44"/>
      <c r="BD237" s="44" t="str">
        <f>IF(BC237="","",#REF!+#REF!-BC237)</f>
        <v/>
      </c>
      <c r="BE237" s="44"/>
      <c r="BF237" s="43"/>
      <c r="BG237" s="43" t="str">
        <f>IF(AY237="","",#REF!)</f>
        <v/>
      </c>
      <c r="BH237" s="44" t="str">
        <f t="shared" si="1222"/>
        <v/>
      </c>
      <c r="BI237" s="45" t="str">
        <f t="shared" si="1223"/>
        <v/>
      </c>
      <c r="BJ237" s="35"/>
      <c r="BK237" s="50"/>
      <c r="BL237" s="46"/>
      <c r="BM237" s="25">
        <v>12838</v>
      </c>
      <c r="BN237" s="44">
        <f t="shared" si="1137"/>
        <v>43</v>
      </c>
      <c r="BO237" s="25">
        <v>644</v>
      </c>
      <c r="BP237" s="44">
        <f t="shared" si="1138"/>
        <v>6</v>
      </c>
      <c r="BQ237" s="25">
        <v>14</v>
      </c>
      <c r="BR237" s="44">
        <f t="shared" si="1139"/>
        <v>6</v>
      </c>
      <c r="BS237" s="25">
        <v>0</v>
      </c>
      <c r="BT237" s="60" t="s">
        <v>899</v>
      </c>
      <c r="BU237" s="67">
        <f t="shared" si="1141"/>
        <v>0</v>
      </c>
      <c r="BV237" s="44">
        <f t="shared" si="1142"/>
        <v>0</v>
      </c>
      <c r="BW237" s="45">
        <f t="shared" si="1143"/>
        <v>0</v>
      </c>
      <c r="BX237" s="35" t="s">
        <v>907</v>
      </c>
      <c r="BY237" s="27"/>
      <c r="BZ237" s="46"/>
      <c r="CA237" s="25">
        <v>2535</v>
      </c>
      <c r="CB237" s="44">
        <f t="shared" si="1144"/>
        <v>55</v>
      </c>
      <c r="CC237" s="25">
        <v>109</v>
      </c>
      <c r="CD237" s="44">
        <f t="shared" si="1145"/>
        <v>1</v>
      </c>
      <c r="CE237" s="25">
        <v>33</v>
      </c>
      <c r="CF237" s="44">
        <f t="shared" si="1146"/>
        <v>1</v>
      </c>
      <c r="CG237" s="25">
        <v>0</v>
      </c>
      <c r="CH237" s="60" t="str">
        <f t="shared" si="1147"/>
        <v>ゲームアーク</v>
      </c>
      <c r="CI237" s="67">
        <f t="shared" si="1148"/>
        <v>500</v>
      </c>
      <c r="CJ237" s="44">
        <f t="shared" si="1149"/>
        <v>500</v>
      </c>
      <c r="CK237" s="45">
        <f t="shared" si="1150"/>
        <v>9.0909090909090912E-2</v>
      </c>
      <c r="CL237" s="35"/>
      <c r="CM237" s="27"/>
      <c r="CN237" s="46"/>
      <c r="CO237" s="25">
        <v>3074</v>
      </c>
      <c r="CP237" s="44">
        <f t="shared" si="1151"/>
        <v>30</v>
      </c>
      <c r="CQ237" s="25">
        <v>68</v>
      </c>
      <c r="CR237" s="44">
        <f t="shared" si="1152"/>
        <v>2</v>
      </c>
      <c r="CS237" s="25">
        <v>14</v>
      </c>
      <c r="CT237" s="44">
        <f t="shared" si="1153"/>
        <v>1</v>
      </c>
      <c r="CU237" s="25">
        <v>-2</v>
      </c>
      <c r="CV237" s="60" t="str">
        <f t="shared" si="1154"/>
        <v>ラブブキーホルダー</v>
      </c>
      <c r="CW237" s="67">
        <f t="shared" si="1155"/>
        <v>0</v>
      </c>
      <c r="CX237" s="44">
        <f t="shared" si="1156"/>
        <v>0</v>
      </c>
      <c r="CY237" s="45">
        <f t="shared" si="1157"/>
        <v>0</v>
      </c>
      <c r="CZ237" s="35" t="s">
        <v>908</v>
      </c>
      <c r="DA237" s="58"/>
      <c r="DB237" s="46"/>
      <c r="DC237" s="25">
        <v>9034</v>
      </c>
      <c r="DD237" s="44">
        <f t="shared" si="1158"/>
        <v>27</v>
      </c>
      <c r="DE237" s="25">
        <v>442</v>
      </c>
      <c r="DF237" s="44">
        <f t="shared" si="1159"/>
        <v>0</v>
      </c>
      <c r="DG237" s="25">
        <v>32</v>
      </c>
      <c r="DH237" s="44">
        <f t="shared" si="1160"/>
        <v>0</v>
      </c>
      <c r="DI237" s="25">
        <v>0</v>
      </c>
      <c r="DJ237" s="60" t="str">
        <f t="shared" si="1208"/>
        <v>ラブブマスコット</v>
      </c>
      <c r="DK237" s="67">
        <f t="shared" si="1209"/>
        <v>250</v>
      </c>
      <c r="DL237" s="44">
        <f t="shared" si="1161"/>
        <v>0</v>
      </c>
      <c r="DM237" s="45">
        <f t="shared" si="1162"/>
        <v>0</v>
      </c>
      <c r="DN237" s="35"/>
      <c r="DO237" s="27"/>
      <c r="DP237" s="46"/>
      <c r="DQ237" s="25">
        <v>3520</v>
      </c>
      <c r="DR237" s="44">
        <f t="shared" si="1163"/>
        <v>20</v>
      </c>
      <c r="DS237" s="25">
        <v>119</v>
      </c>
      <c r="DT237" s="44">
        <f t="shared" si="1164"/>
        <v>0</v>
      </c>
      <c r="DU237" s="25">
        <v>25</v>
      </c>
      <c r="DV237" s="44">
        <f t="shared" si="1165"/>
        <v>0</v>
      </c>
      <c r="DW237" s="25">
        <v>0</v>
      </c>
      <c r="DX237" s="60" t="str">
        <f t="shared" si="1166"/>
        <v>ラブブキーホルダー</v>
      </c>
      <c r="DY237" s="67">
        <f t="shared" si="1167"/>
        <v>200</v>
      </c>
      <c r="DZ237" s="44">
        <f t="shared" si="1168"/>
        <v>0</v>
      </c>
      <c r="EA237" s="45">
        <f t="shared" si="1169"/>
        <v>0</v>
      </c>
      <c r="EB237" s="35"/>
      <c r="EC237" s="27"/>
      <c r="ED237" s="51" t="str">
        <f t="shared" si="1059"/>
        <v/>
      </c>
      <c r="EE237" s="44"/>
      <c r="EF237" s="44" t="str">
        <f>IF(EE237="","",EE237-#REF!)</f>
        <v/>
      </c>
      <c r="EG237" s="44"/>
      <c r="EH237" s="44" t="str">
        <f>IF(EG237="","",EG237-#REF!)</f>
        <v/>
      </c>
      <c r="EI237" s="44"/>
      <c r="EJ237" s="44" t="str">
        <f>IF(EI237="","",#REF!+#REF!-EI237)</f>
        <v/>
      </c>
      <c r="EK237" s="44"/>
      <c r="EL237" s="43"/>
      <c r="EM237" s="43" t="str">
        <f>IF(EE237="","",#REF!)</f>
        <v/>
      </c>
      <c r="EN237" s="44" t="str">
        <f t="shared" si="1224"/>
        <v/>
      </c>
      <c r="EO237" s="45" t="str">
        <f t="shared" si="1225"/>
        <v/>
      </c>
      <c r="EP237" s="35"/>
      <c r="EQ237" s="27"/>
      <c r="ER237" s="51" t="str">
        <f t="shared" si="1066"/>
        <v/>
      </c>
      <c r="ES237" s="44"/>
      <c r="ET237" s="44" t="str">
        <f>IF(ES237="","",ES237-#REF!)</f>
        <v/>
      </c>
      <c r="EU237" s="44"/>
      <c r="EV237" s="44" t="str">
        <f>IF(EU237="","",EU237-#REF!)</f>
        <v/>
      </c>
      <c r="EW237" s="44"/>
      <c r="EX237" s="44" t="str">
        <f>IF(EW237="","",#REF!+#REF!-EW237)</f>
        <v/>
      </c>
      <c r="EY237" s="44"/>
      <c r="EZ237" s="43"/>
      <c r="FA237" s="43" t="str">
        <f>IF(ES237="","",#REF!)</f>
        <v/>
      </c>
      <c r="FB237" s="44" t="str">
        <f t="shared" si="1226"/>
        <v/>
      </c>
      <c r="FC237" s="45" t="str">
        <f t="shared" si="1227"/>
        <v/>
      </c>
      <c r="FD237" s="35"/>
      <c r="FF237" s="51" t="str">
        <f t="shared" si="1073"/>
        <v/>
      </c>
      <c r="FG237" s="44"/>
      <c r="FH237" s="44" t="str">
        <f>IF(FG237="","",FG237-#REF!)</f>
        <v/>
      </c>
      <c r="FI237" s="44"/>
      <c r="FJ237" s="44" t="str">
        <f>IF(FI237="","",FI237-#REF!)</f>
        <v/>
      </c>
      <c r="FK237" s="44"/>
      <c r="FL237" s="44" t="str">
        <f>IF(FK237="","",#REF!+#REF!-FK237)</f>
        <v/>
      </c>
      <c r="FM237" s="44"/>
      <c r="FN237" s="43"/>
      <c r="FO237" s="43" t="str">
        <f>IF(FG237="","",#REF!)</f>
        <v/>
      </c>
      <c r="FP237" s="44" t="str">
        <f t="shared" si="1228"/>
        <v/>
      </c>
      <c r="FQ237" s="45" t="str">
        <f t="shared" si="1229"/>
        <v/>
      </c>
      <c r="FR237" s="35"/>
      <c r="FT237" s="51" t="str">
        <f t="shared" si="1080"/>
        <v/>
      </c>
      <c r="FU237" s="44"/>
      <c r="FV237" s="44" t="str">
        <f>IF(FU237="","",FU237-#REF!)</f>
        <v/>
      </c>
      <c r="FW237" s="44"/>
      <c r="FX237" s="44" t="str">
        <f>IF(FW237="","",FW237-#REF!)</f>
        <v/>
      </c>
      <c r="FY237" s="44"/>
      <c r="FZ237" s="44" t="str">
        <f>IF(FY237="","",#REF!+#REF!-FY237)</f>
        <v/>
      </c>
      <c r="GA237" s="44"/>
      <c r="GB237" s="43"/>
      <c r="GC237" s="43" t="str">
        <f>IF(FU237="","",#REF!)</f>
        <v/>
      </c>
      <c r="GD237" s="44" t="str">
        <f t="shared" si="1230"/>
        <v/>
      </c>
      <c r="GE237" s="45" t="str">
        <f t="shared" si="1231"/>
        <v/>
      </c>
      <c r="GF237" s="35"/>
      <c r="GH237" s="51" t="str">
        <f t="shared" si="1087"/>
        <v/>
      </c>
      <c r="GI237" s="44"/>
      <c r="GJ237" s="44" t="str">
        <f>IF(GI237="","",GI237-#REF!)</f>
        <v/>
      </c>
      <c r="GK237" s="44"/>
      <c r="GL237" s="44" t="str">
        <f>IF(GK237="","",GK237-#REF!)</f>
        <v/>
      </c>
      <c r="GM237" s="44"/>
      <c r="GN237" s="44" t="str">
        <f>IF(GM237="","",#REF!+#REF!-GM237)</f>
        <v/>
      </c>
      <c r="GO237" s="44"/>
      <c r="GP237" s="43"/>
      <c r="GQ237" s="43" t="str">
        <f>IF(GI237="","",#REF!)</f>
        <v/>
      </c>
      <c r="GR237" s="44" t="str">
        <f t="shared" si="1232"/>
        <v/>
      </c>
      <c r="GS237" s="45" t="str">
        <f t="shared" si="1233"/>
        <v/>
      </c>
      <c r="GT237" s="35"/>
      <c r="GU237" s="27"/>
      <c r="GV237" s="51" t="str">
        <f t="shared" si="1094"/>
        <v/>
      </c>
      <c r="GW237" s="44"/>
      <c r="GX237" s="44" t="str">
        <f>IF(GW237="","",GW237-#REF!)</f>
        <v/>
      </c>
      <c r="GY237" s="44"/>
      <c r="GZ237" s="44" t="str">
        <f>IF(GY237="","",GY237-#REF!)</f>
        <v/>
      </c>
      <c r="HA237" s="44"/>
      <c r="HB237" s="44" t="str">
        <f>IF(HA237="","",#REF!+#REF!-HA237)</f>
        <v/>
      </c>
      <c r="HC237" s="44"/>
      <c r="HD237" s="43"/>
      <c r="HE237" s="43" t="str">
        <f>IF(GW237="","",#REF!)</f>
        <v/>
      </c>
      <c r="HF237" s="44" t="str">
        <f t="shared" si="1234"/>
        <v/>
      </c>
      <c r="HG237" s="45" t="str">
        <f t="shared" si="1235"/>
        <v/>
      </c>
      <c r="HH237" s="35"/>
      <c r="HJ237" s="51" t="str">
        <f t="shared" si="1101"/>
        <v/>
      </c>
      <c r="HK237" s="44"/>
      <c r="HL237" s="44" t="str">
        <f>IF(HK237="","",HK237-#REF!)</f>
        <v/>
      </c>
      <c r="HM237" s="44"/>
      <c r="HN237" s="44" t="str">
        <f>IF(HM237="","",HM237-#REF!)</f>
        <v/>
      </c>
      <c r="HO237" s="44"/>
      <c r="HP237" s="44" t="str">
        <f>IF(HO237="","",#REF!+#REF!-HO237)</f>
        <v/>
      </c>
      <c r="HQ237" s="44"/>
      <c r="HR237" s="43"/>
      <c r="HS237" s="43" t="str">
        <f>IF(HK237="","",#REF!)</f>
        <v/>
      </c>
      <c r="HT237" s="44" t="str">
        <f t="shared" si="1236"/>
        <v/>
      </c>
      <c r="HU237" s="45" t="str">
        <f t="shared" si="1237"/>
        <v/>
      </c>
      <c r="HV237" s="35"/>
      <c r="HW237" s="61"/>
      <c r="HX237" s="46"/>
      <c r="HY237" s="25"/>
      <c r="HZ237" s="44" t="str">
        <f t="shared" si="1170"/>
        <v/>
      </c>
      <c r="IA237" s="25"/>
      <c r="IB237" s="44" t="str">
        <f t="shared" si="1171"/>
        <v/>
      </c>
      <c r="IC237" s="25">
        <v>10</v>
      </c>
      <c r="ID237" s="44">
        <f t="shared" si="1172"/>
        <v>1</v>
      </c>
      <c r="IE237" s="25">
        <v>0</v>
      </c>
      <c r="IF237" s="60" t="str">
        <f>IF(HY235="","",IF233)</f>
        <v>アンパンおべんとパズル</v>
      </c>
      <c r="IG237" s="67">
        <f>IF(HY235="","",IG233)</f>
        <v>1100</v>
      </c>
      <c r="IH237" s="44">
        <f t="shared" si="1173"/>
        <v>1100</v>
      </c>
      <c r="II237" s="45">
        <f>IF(ID237="","",IH237/(HZ236*100))</f>
        <v>3.873239436619718E-2</v>
      </c>
      <c r="IJ237" s="35"/>
      <c r="IL237" s="46"/>
      <c r="IM237" s="25">
        <v>1671</v>
      </c>
      <c r="IN237" s="44">
        <f t="shared" si="1174"/>
        <v>64</v>
      </c>
      <c r="IO237" s="25">
        <v>42</v>
      </c>
      <c r="IP237" s="44">
        <f t="shared" si="1175"/>
        <v>2</v>
      </c>
      <c r="IQ237" s="25">
        <v>30</v>
      </c>
      <c r="IR237" s="44">
        <f t="shared" si="1176"/>
        <v>2</v>
      </c>
      <c r="IS237" s="25">
        <v>6</v>
      </c>
      <c r="IT237" s="60" t="str">
        <f t="shared" si="1177"/>
        <v>ゲームアーク</v>
      </c>
      <c r="IU237" s="67">
        <f t="shared" si="1178"/>
        <v>600</v>
      </c>
      <c r="IV237" s="44">
        <f t="shared" si="1179"/>
        <v>1200</v>
      </c>
      <c r="IW237" s="45">
        <f t="shared" si="1180"/>
        <v>0.1875</v>
      </c>
      <c r="IX237" s="35"/>
      <c r="IY237" s="33"/>
      <c r="IZ237" s="46"/>
      <c r="JA237" s="25">
        <v>6746</v>
      </c>
      <c r="JB237" s="44">
        <f t="shared" si="1181"/>
        <v>86</v>
      </c>
      <c r="JC237" s="25">
        <v>159</v>
      </c>
      <c r="JD237" s="44">
        <f t="shared" si="1182"/>
        <v>7</v>
      </c>
      <c r="JE237" s="25">
        <v>27</v>
      </c>
      <c r="JF237" s="44">
        <f t="shared" si="1183"/>
        <v>7</v>
      </c>
      <c r="JG237" s="25">
        <v>12</v>
      </c>
      <c r="JH237" s="60" t="str">
        <f t="shared" si="1212"/>
        <v>ラブブマスコット</v>
      </c>
      <c r="JI237" s="67">
        <f t="shared" si="1213"/>
        <v>250</v>
      </c>
      <c r="JJ237" s="44">
        <f t="shared" si="1185"/>
        <v>1750</v>
      </c>
      <c r="JK237" s="45">
        <f t="shared" si="1186"/>
        <v>0.20348837209302326</v>
      </c>
      <c r="JL237" s="35"/>
      <c r="JM237" s="27"/>
      <c r="JN237" s="46"/>
      <c r="JO237" s="25">
        <v>4807</v>
      </c>
      <c r="JP237" s="44">
        <f t="shared" si="1187"/>
        <v>29</v>
      </c>
      <c r="JQ237" s="25">
        <v>327</v>
      </c>
      <c r="JR237" s="44">
        <f t="shared" si="1188"/>
        <v>4</v>
      </c>
      <c r="JS237" s="25">
        <v>94</v>
      </c>
      <c r="JT237" s="44">
        <f t="shared" si="1189"/>
        <v>4</v>
      </c>
      <c r="JU237" s="25">
        <v>0</v>
      </c>
      <c r="JV237" s="60" t="str">
        <f t="shared" si="1190"/>
        <v>アングリーキーホルダー</v>
      </c>
      <c r="JW237" s="67">
        <f t="shared" si="1191"/>
        <v>200</v>
      </c>
      <c r="JX237" s="44">
        <f t="shared" si="1192"/>
        <v>800</v>
      </c>
      <c r="JY237" s="45">
        <f t="shared" si="1193"/>
        <v>0.27586206896551724</v>
      </c>
      <c r="JZ237" s="35"/>
      <c r="KA237" s="61"/>
      <c r="KB237" s="46"/>
      <c r="KC237" s="25">
        <v>8094</v>
      </c>
      <c r="KD237" s="44">
        <f t="shared" si="1194"/>
        <v>89</v>
      </c>
      <c r="KE237" s="25">
        <v>468</v>
      </c>
      <c r="KF237" s="44">
        <f t="shared" si="1195"/>
        <v>5</v>
      </c>
      <c r="KG237" s="25">
        <v>74</v>
      </c>
      <c r="KH237" s="44">
        <f t="shared" si="1196"/>
        <v>5</v>
      </c>
      <c r="KI237" s="25">
        <v>20</v>
      </c>
      <c r="KJ237" s="60" t="str">
        <f t="shared" si="1197"/>
        <v>AIモンスターラバー</v>
      </c>
      <c r="KK237" s="67">
        <f t="shared" si="1198"/>
        <v>250</v>
      </c>
      <c r="KL237" s="44">
        <f t="shared" si="1199"/>
        <v>1250</v>
      </c>
      <c r="KM237" s="45">
        <f t="shared" si="1200"/>
        <v>0.1404494382022472</v>
      </c>
      <c r="KN237" s="35"/>
      <c r="KO237" s="27"/>
      <c r="KP237" s="46"/>
      <c r="KQ237" s="25">
        <v>6414</v>
      </c>
      <c r="KR237" s="44">
        <f t="shared" si="1201"/>
        <v>11</v>
      </c>
      <c r="KS237" s="25">
        <v>298</v>
      </c>
      <c r="KT237" s="44">
        <f t="shared" si="1202"/>
        <v>0</v>
      </c>
      <c r="KU237" s="25">
        <v>14</v>
      </c>
      <c r="KV237" s="44">
        <f t="shared" si="1203"/>
        <v>0</v>
      </c>
      <c r="KW237" s="25">
        <v>0</v>
      </c>
      <c r="KX237" s="60" t="str">
        <f t="shared" si="1204"/>
        <v>サンリオホワイトマスコット</v>
      </c>
      <c r="KY237" s="67">
        <f t="shared" si="1205"/>
        <v>660</v>
      </c>
      <c r="KZ237" s="44">
        <f t="shared" si="1206"/>
        <v>0</v>
      </c>
      <c r="LA237" s="45">
        <f t="shared" si="1207"/>
        <v>0</v>
      </c>
      <c r="LB237" s="35"/>
      <c r="LC237" s="27"/>
      <c r="LD237" s="51">
        <f>IF(A225="","",A225)</f>
        <v>46026</v>
      </c>
      <c r="LE237" s="43">
        <v>70695</v>
      </c>
      <c r="LF237" s="93">
        <f>IF(LE237="","",LE237-LE234)</f>
        <v>126</v>
      </c>
      <c r="LG237" s="43">
        <v>445</v>
      </c>
      <c r="LH237" s="43">
        <f t="shared" si="1210"/>
        <v>0</v>
      </c>
      <c r="LI237" s="43">
        <v>2</v>
      </c>
      <c r="LJ237" s="87">
        <f t="shared" ref="LJ237:LJ239" si="1246">IF(LI237="","",LI234+LK234-LI237)</f>
        <v>0</v>
      </c>
      <c r="LK237" s="43"/>
      <c r="LL237" s="64" t="str">
        <f>IF(LE237="","",LL234)</f>
        <v>スヌーピーぬいぐるみ、コキンちゃん</v>
      </c>
      <c r="LM237" s="47">
        <f>IF(LF237="","",LM234)</f>
        <v>1000</v>
      </c>
      <c r="LN237" s="87">
        <f t="shared" si="1136"/>
        <v>0</v>
      </c>
      <c r="LO237" s="54"/>
      <c r="LP237" s="35"/>
      <c r="LQ237" s="27"/>
      <c r="LR237" s="51" t="str">
        <f t="shared" si="1108"/>
        <v/>
      </c>
      <c r="LS237" s="44"/>
      <c r="LT237" s="44" t="str">
        <f>IF(LS237="","",LS237-#REF!)</f>
        <v/>
      </c>
      <c r="LU237" s="44"/>
      <c r="LV237" s="44" t="str">
        <f>IF(LU237="","",LU237-#REF!)</f>
        <v/>
      </c>
      <c r="LW237" s="44"/>
      <c r="LX237" s="44" t="str">
        <f>IF(LW237="","",#REF!+#REF!-LW237)</f>
        <v/>
      </c>
      <c r="LY237" s="44"/>
      <c r="LZ237" s="43"/>
      <c r="MA237" s="43" t="str">
        <f>IF(LS237="","",#REF!)</f>
        <v/>
      </c>
      <c r="MB237" s="44" t="str">
        <f t="shared" si="1238"/>
        <v/>
      </c>
      <c r="MC237" s="45" t="str">
        <f t="shared" si="1239"/>
        <v/>
      </c>
      <c r="MD237" s="35"/>
      <c r="ME237" s="27"/>
      <c r="MF237" s="51" t="str">
        <f t="shared" si="1115"/>
        <v/>
      </c>
      <c r="MG237" s="44"/>
      <c r="MH237" s="44" t="str">
        <f>IF(MG237="","",MG237-#REF!)</f>
        <v/>
      </c>
      <c r="MI237" s="44"/>
      <c r="MJ237" s="44" t="str">
        <f>IF(MI237="","",MI237-#REF!)</f>
        <v/>
      </c>
      <c r="MK237" s="44"/>
      <c r="ML237" s="44" t="str">
        <f>IF(MK237="","",#REF!+#REF!-MK237)</f>
        <v/>
      </c>
      <c r="MM237" s="44"/>
      <c r="MN237" s="43"/>
      <c r="MO237" s="43" t="str">
        <f>IF(MG237="","",#REF!)</f>
        <v/>
      </c>
      <c r="MP237" s="44" t="str">
        <f t="shared" si="1240"/>
        <v/>
      </c>
      <c r="MQ237" s="45" t="str">
        <f t="shared" si="1241"/>
        <v/>
      </c>
      <c r="MR237" s="35"/>
      <c r="MS237" s="27"/>
      <c r="MT237" s="51" t="str">
        <f t="shared" si="1122"/>
        <v/>
      </c>
      <c r="MU237" s="44"/>
      <c r="MV237" s="44" t="str">
        <f>IF(MU237="","",MU237-#REF!)</f>
        <v/>
      </c>
      <c r="MW237" s="44"/>
      <c r="MX237" s="44" t="str">
        <f>IF(MW237="","",MW237-#REF!)</f>
        <v/>
      </c>
      <c r="MY237" s="44"/>
      <c r="MZ237" s="44" t="str">
        <f>IF(MY237="","",#REF!+#REF!-MY237)</f>
        <v/>
      </c>
      <c r="NA237" s="44"/>
      <c r="NB237" s="43"/>
      <c r="NC237" s="43" t="str">
        <f>IF(MU237="","",#REF!)</f>
        <v/>
      </c>
      <c r="ND237" s="44" t="str">
        <f t="shared" si="1242"/>
        <v/>
      </c>
      <c r="NE237" s="45" t="str">
        <f t="shared" si="1243"/>
        <v/>
      </c>
      <c r="NF237" s="35"/>
      <c r="NG237" s="27"/>
      <c r="NH237" s="51" t="str">
        <f t="shared" si="1129"/>
        <v/>
      </c>
      <c r="NI237" s="44"/>
      <c r="NJ237" s="44" t="str">
        <f>IF(NI237="","",NI237-#REF!)</f>
        <v/>
      </c>
      <c r="NK237" s="44"/>
      <c r="NL237" s="44" t="str">
        <f>IF(NK237="","",NK237-#REF!)</f>
        <v/>
      </c>
      <c r="NM237" s="44"/>
      <c r="NN237" s="44" t="str">
        <f>IF(NM237="","",#REF!+#REF!-NM237)</f>
        <v/>
      </c>
      <c r="NO237" s="44"/>
      <c r="NP237" s="43"/>
      <c r="NQ237" s="43" t="str">
        <f>IF(NI237="","",#REF!)</f>
        <v/>
      </c>
      <c r="NR237" s="44" t="str">
        <f t="shared" si="1244"/>
        <v/>
      </c>
      <c r="NS237" s="45" t="str">
        <f t="shared" si="1245"/>
        <v/>
      </c>
      <c r="NT237" s="35"/>
    </row>
    <row r="238" spans="1:384" ht="15" customHeight="1" thickBot="1" x14ac:dyDescent="0.25">
      <c r="A238" s="38"/>
      <c r="B238" s="39"/>
      <c r="C238" s="40"/>
      <c r="D238" s="40"/>
      <c r="E238" s="41"/>
      <c r="F238" s="41"/>
      <c r="G238" s="40"/>
      <c r="H238" s="42"/>
      <c r="I238" s="44"/>
      <c r="J238" s="44" t="str">
        <f>IF(I238="","",I238-I237)</f>
        <v/>
      </c>
      <c r="K238" s="44"/>
      <c r="L238" s="44" t="str">
        <f>IF(K238="","",K238-K237)</f>
        <v/>
      </c>
      <c r="M238" s="44"/>
      <c r="N238" s="44" t="str">
        <f>IF(M238="","",M237+O237-M238)</f>
        <v/>
      </c>
      <c r="O238" s="44"/>
      <c r="P238" s="43"/>
      <c r="Q238" s="43" t="str">
        <f>IF(I238="","",Q237)</f>
        <v/>
      </c>
      <c r="R238" s="44" t="str">
        <f t="shared" si="1216"/>
        <v/>
      </c>
      <c r="S238" s="45" t="str">
        <f t="shared" si="1217"/>
        <v/>
      </c>
      <c r="T238" s="35"/>
      <c r="U238" s="27"/>
      <c r="V238" s="51" t="str">
        <f t="shared" si="1038"/>
        <v/>
      </c>
      <c r="W238" s="67"/>
      <c r="X238" s="44" t="str">
        <f>IF(W238="","",W238-W237)</f>
        <v/>
      </c>
      <c r="Y238" s="44"/>
      <c r="Z238" s="44" t="str">
        <f>IF(Y238="","",Y238-Y237)</f>
        <v/>
      </c>
      <c r="AA238" s="44"/>
      <c r="AB238" s="44" t="str">
        <f>IF(AA238="","",AA237+AC237-AA238)</f>
        <v/>
      </c>
      <c r="AC238" s="44"/>
      <c r="AD238" s="43"/>
      <c r="AE238" s="43" t="str">
        <f>IF(W238="","",AE237)</f>
        <v/>
      </c>
      <c r="AF238" s="44" t="str">
        <f t="shared" si="1218"/>
        <v/>
      </c>
      <c r="AG238" s="45" t="str">
        <f t="shared" si="1219"/>
        <v/>
      </c>
      <c r="AH238" s="35"/>
      <c r="AI238" s="27"/>
      <c r="AJ238" s="51" t="str">
        <f t="shared" si="1045"/>
        <v/>
      </c>
      <c r="AK238" s="44"/>
      <c r="AL238" s="44" t="str">
        <f>IF(AK238="","",AK238-AK237)</f>
        <v/>
      </c>
      <c r="AM238" s="44"/>
      <c r="AN238" s="44" t="str">
        <f>IF(AM238="","",AM238-AM237)</f>
        <v/>
      </c>
      <c r="AO238" s="44"/>
      <c r="AP238" s="44" t="str">
        <f>IF(AO238="","",AO237+AQ237-AO238)</f>
        <v/>
      </c>
      <c r="AQ238" s="44"/>
      <c r="AR238" s="43"/>
      <c r="AS238" s="43" t="str">
        <f>IF(AK238="","",AS237)</f>
        <v/>
      </c>
      <c r="AT238" s="44" t="str">
        <f t="shared" si="1220"/>
        <v/>
      </c>
      <c r="AU238" s="45" t="str">
        <f t="shared" si="1221"/>
        <v/>
      </c>
      <c r="AV238" s="35"/>
      <c r="AW238" s="27"/>
      <c r="AX238" s="51" t="str">
        <f t="shared" si="1052"/>
        <v/>
      </c>
      <c r="AY238" s="44"/>
      <c r="AZ238" s="44" t="str">
        <f>IF(AY238="","",AY238-AY237)</f>
        <v/>
      </c>
      <c r="BA238" s="44"/>
      <c r="BB238" s="44" t="str">
        <f>IF(BA238="","",BA238-BA237)</f>
        <v/>
      </c>
      <c r="BC238" s="44"/>
      <c r="BD238" s="44" t="str">
        <f>IF(BC238="","",BC237+BE237-BC238)</f>
        <v/>
      </c>
      <c r="BE238" s="44"/>
      <c r="BF238" s="43"/>
      <c r="BG238" s="43" t="str">
        <f>IF(AY238="","",BG237)</f>
        <v/>
      </c>
      <c r="BH238" s="44" t="str">
        <f t="shared" si="1222"/>
        <v/>
      </c>
      <c r="BI238" s="45" t="str">
        <f t="shared" si="1223"/>
        <v/>
      </c>
      <c r="BJ238" s="35"/>
      <c r="BK238" s="50"/>
      <c r="BL238" s="74"/>
      <c r="BM238" s="75">
        <v>14700</v>
      </c>
      <c r="BN238" s="75">
        <f t="shared" si="1137"/>
        <v>74</v>
      </c>
      <c r="BO238" s="75">
        <v>742</v>
      </c>
      <c r="BP238" s="75">
        <f t="shared" si="1138"/>
        <v>5</v>
      </c>
      <c r="BQ238" s="75">
        <v>90</v>
      </c>
      <c r="BR238" s="75">
        <f t="shared" si="1139"/>
        <v>6</v>
      </c>
      <c r="BS238" s="75">
        <v>0</v>
      </c>
      <c r="BT238" s="77" t="str">
        <f t="shared" si="1140"/>
        <v>ＡＩモンスターラバー</v>
      </c>
      <c r="BU238" s="78">
        <f t="shared" si="1141"/>
        <v>198</v>
      </c>
      <c r="BV238" s="75">
        <f t="shared" si="1142"/>
        <v>1188</v>
      </c>
      <c r="BW238" s="79">
        <f t="shared" si="1143"/>
        <v>0.16054054054054054</v>
      </c>
      <c r="BX238" s="35"/>
      <c r="BY238" s="27"/>
      <c r="BZ238" s="74"/>
      <c r="CA238" s="75">
        <v>2492</v>
      </c>
      <c r="CB238" s="75">
        <f t="shared" si="1144"/>
        <v>45</v>
      </c>
      <c r="CC238" s="75">
        <v>31</v>
      </c>
      <c r="CD238" s="75">
        <f t="shared" si="1145"/>
        <v>0</v>
      </c>
      <c r="CE238" s="75">
        <v>12</v>
      </c>
      <c r="CF238" s="75">
        <f t="shared" si="1146"/>
        <v>0</v>
      </c>
      <c r="CG238" s="75">
        <v>0</v>
      </c>
      <c r="CH238" s="77" t="str">
        <f t="shared" si="1147"/>
        <v>AIモンスターマスコット</v>
      </c>
      <c r="CI238" s="78">
        <f t="shared" si="1148"/>
        <v>286</v>
      </c>
      <c r="CJ238" s="75">
        <f t="shared" si="1149"/>
        <v>0</v>
      </c>
      <c r="CK238" s="79">
        <f t="shared" si="1150"/>
        <v>0</v>
      </c>
      <c r="CL238" s="35"/>
      <c r="CM238" s="27"/>
      <c r="CN238" s="74"/>
      <c r="CO238" s="75">
        <v>2063</v>
      </c>
      <c r="CP238" s="75">
        <f t="shared" si="1151"/>
        <v>38</v>
      </c>
      <c r="CQ238" s="75">
        <v>10</v>
      </c>
      <c r="CR238" s="75">
        <f t="shared" si="1152"/>
        <v>1</v>
      </c>
      <c r="CS238" s="75">
        <v>17</v>
      </c>
      <c r="CT238" s="75">
        <f t="shared" si="1153"/>
        <v>1</v>
      </c>
      <c r="CU238" s="75">
        <v>0</v>
      </c>
      <c r="CV238" s="77" t="str">
        <f t="shared" si="1154"/>
        <v>ラブブキーホルダー大きめ</v>
      </c>
      <c r="CW238" s="78">
        <f t="shared" si="1155"/>
        <v>400</v>
      </c>
      <c r="CX238" s="75">
        <f t="shared" si="1156"/>
        <v>400</v>
      </c>
      <c r="CY238" s="79">
        <f t="shared" si="1157"/>
        <v>0.10526315789473684</v>
      </c>
      <c r="CZ238" s="35"/>
      <c r="DA238" s="58"/>
      <c r="DB238" s="74"/>
      <c r="DC238" s="75">
        <v>6972</v>
      </c>
      <c r="DD238" s="75">
        <f t="shared" si="1158"/>
        <v>4</v>
      </c>
      <c r="DE238" s="75">
        <v>391</v>
      </c>
      <c r="DF238" s="75">
        <f t="shared" si="1159"/>
        <v>0</v>
      </c>
      <c r="DG238" s="75">
        <v>80</v>
      </c>
      <c r="DH238" s="75">
        <f t="shared" si="1160"/>
        <v>2</v>
      </c>
      <c r="DI238" s="75">
        <v>0</v>
      </c>
      <c r="DJ238" s="77" t="str">
        <f t="shared" si="1208"/>
        <v>アングリーキーホルダー</v>
      </c>
      <c r="DK238" s="78">
        <f t="shared" si="1209"/>
        <v>198</v>
      </c>
      <c r="DL238" s="75">
        <f t="shared" si="1161"/>
        <v>396</v>
      </c>
      <c r="DM238" s="79">
        <f t="shared" si="1162"/>
        <v>0.99</v>
      </c>
      <c r="DN238" s="35"/>
      <c r="DO238" s="27"/>
      <c r="DP238" s="74"/>
      <c r="DQ238" s="75">
        <v>2551</v>
      </c>
      <c r="DR238" s="75">
        <f t="shared" si="1163"/>
        <v>27</v>
      </c>
      <c r="DS238" s="75">
        <v>100</v>
      </c>
      <c r="DT238" s="75">
        <f t="shared" si="1164"/>
        <v>5</v>
      </c>
      <c r="DU238" s="75">
        <v>75</v>
      </c>
      <c r="DV238" s="75">
        <f t="shared" si="1165"/>
        <v>6</v>
      </c>
      <c r="DW238" s="75">
        <v>20</v>
      </c>
      <c r="DX238" s="77" t="str">
        <f t="shared" si="1166"/>
        <v>AIラバーキーホルダー</v>
      </c>
      <c r="DY238" s="78">
        <f t="shared" si="1167"/>
        <v>198</v>
      </c>
      <c r="DZ238" s="75">
        <f t="shared" si="1168"/>
        <v>1188</v>
      </c>
      <c r="EA238" s="79">
        <f t="shared" si="1169"/>
        <v>0.44</v>
      </c>
      <c r="EB238" s="35"/>
      <c r="EC238" s="27"/>
      <c r="ED238" s="51" t="str">
        <f t="shared" si="1059"/>
        <v/>
      </c>
      <c r="EE238" s="44"/>
      <c r="EF238" s="44" t="str">
        <f>IF(EE238="","",EE238-EE237)</f>
        <v/>
      </c>
      <c r="EG238" s="44"/>
      <c r="EH238" s="44" t="str">
        <f>IF(EG238="","",EG238-EG237)</f>
        <v/>
      </c>
      <c r="EI238" s="44"/>
      <c r="EJ238" s="44" t="str">
        <f>IF(EI238="","",EI237+EK237-EI238)</f>
        <v/>
      </c>
      <c r="EK238" s="44"/>
      <c r="EL238" s="43"/>
      <c r="EM238" s="43" t="str">
        <f>IF(EE238="","",EM237)</f>
        <v/>
      </c>
      <c r="EN238" s="44" t="str">
        <f t="shared" si="1224"/>
        <v/>
      </c>
      <c r="EO238" s="45" t="str">
        <f t="shared" si="1225"/>
        <v/>
      </c>
      <c r="EP238" s="35"/>
      <c r="EQ238" s="27"/>
      <c r="ER238" s="51" t="str">
        <f t="shared" si="1066"/>
        <v/>
      </c>
      <c r="ES238" s="44"/>
      <c r="ET238" s="44" t="str">
        <f>IF(ES238="","",ES238-ES237)</f>
        <v/>
      </c>
      <c r="EU238" s="44"/>
      <c r="EV238" s="44" t="str">
        <f>IF(EU238="","",EU238-EU237)</f>
        <v/>
      </c>
      <c r="EW238" s="44"/>
      <c r="EX238" s="44" t="str">
        <f>IF(EW238="","",EW237+EY237-EW238)</f>
        <v/>
      </c>
      <c r="EY238" s="44"/>
      <c r="EZ238" s="43"/>
      <c r="FA238" s="43" t="str">
        <f>IF(ES238="","",FA237)</f>
        <v/>
      </c>
      <c r="FB238" s="44" t="str">
        <f t="shared" si="1226"/>
        <v/>
      </c>
      <c r="FC238" s="45" t="str">
        <f t="shared" si="1227"/>
        <v/>
      </c>
      <c r="FD238" s="35"/>
      <c r="FF238" s="51" t="str">
        <f t="shared" si="1073"/>
        <v/>
      </c>
      <c r="FG238" s="44"/>
      <c r="FH238" s="44" t="str">
        <f>IF(FG238="","",FG238-FG237)</f>
        <v/>
      </c>
      <c r="FI238" s="44"/>
      <c r="FJ238" s="44" t="str">
        <f>IF(FI238="","",FI238-FI237)</f>
        <v/>
      </c>
      <c r="FK238" s="44"/>
      <c r="FL238" s="44" t="str">
        <f>IF(FK238="","",FK237+FM237-FK238)</f>
        <v/>
      </c>
      <c r="FM238" s="44"/>
      <c r="FN238" s="43"/>
      <c r="FO238" s="43" t="str">
        <f>IF(FG238="","",FO237)</f>
        <v/>
      </c>
      <c r="FP238" s="44" t="str">
        <f t="shared" si="1228"/>
        <v/>
      </c>
      <c r="FQ238" s="45" t="str">
        <f t="shared" si="1229"/>
        <v/>
      </c>
      <c r="FR238" s="35"/>
      <c r="FT238" s="51" t="str">
        <f t="shared" si="1080"/>
        <v/>
      </c>
      <c r="FU238" s="44"/>
      <c r="FV238" s="44" t="str">
        <f>IF(FU238="","",FU238-FU237)</f>
        <v/>
      </c>
      <c r="FW238" s="44"/>
      <c r="FX238" s="44" t="str">
        <f>IF(FW238="","",FW238-FW237)</f>
        <v/>
      </c>
      <c r="FY238" s="44"/>
      <c r="FZ238" s="44" t="str">
        <f>IF(FY238="","",FY237+GA237-FY238)</f>
        <v/>
      </c>
      <c r="GA238" s="44"/>
      <c r="GB238" s="43"/>
      <c r="GC238" s="43" t="str">
        <f>IF(FU238="","",GC237)</f>
        <v/>
      </c>
      <c r="GD238" s="44" t="str">
        <f t="shared" si="1230"/>
        <v/>
      </c>
      <c r="GE238" s="45" t="str">
        <f t="shared" si="1231"/>
        <v/>
      </c>
      <c r="GF238" s="35"/>
      <c r="GH238" s="51" t="str">
        <f t="shared" si="1087"/>
        <v/>
      </c>
      <c r="GI238" s="44"/>
      <c r="GJ238" s="44" t="str">
        <f>IF(GI238="","",GI238-GI237)</f>
        <v/>
      </c>
      <c r="GK238" s="44"/>
      <c r="GL238" s="44" t="str">
        <f>IF(GK238="","",GK238-GK237)</f>
        <v/>
      </c>
      <c r="GM238" s="44"/>
      <c r="GN238" s="44" t="str">
        <f>IF(GM238="","",GM237+GO237-GM238)</f>
        <v/>
      </c>
      <c r="GO238" s="44"/>
      <c r="GP238" s="43"/>
      <c r="GQ238" s="43" t="str">
        <f>IF(GI238="","",GQ237)</f>
        <v/>
      </c>
      <c r="GR238" s="44" t="str">
        <f t="shared" si="1232"/>
        <v/>
      </c>
      <c r="GS238" s="45" t="str">
        <f t="shared" si="1233"/>
        <v/>
      </c>
      <c r="GT238" s="35"/>
      <c r="GU238" s="27"/>
      <c r="GV238" s="51" t="str">
        <f t="shared" si="1094"/>
        <v/>
      </c>
      <c r="GW238" s="44"/>
      <c r="GX238" s="44" t="str">
        <f>IF(GW238="","",GW238-GW237)</f>
        <v/>
      </c>
      <c r="GY238" s="44"/>
      <c r="GZ238" s="44" t="str">
        <f>IF(GY238="","",GY238-GY237)</f>
        <v/>
      </c>
      <c r="HA238" s="44"/>
      <c r="HB238" s="44" t="str">
        <f>IF(HA238="","",HA237+HC237-HA238)</f>
        <v/>
      </c>
      <c r="HC238" s="44"/>
      <c r="HD238" s="43"/>
      <c r="HE238" s="43" t="str">
        <f>IF(GW238="","",HE237)</f>
        <v/>
      </c>
      <c r="HF238" s="44" t="str">
        <f t="shared" si="1234"/>
        <v/>
      </c>
      <c r="HG238" s="45" t="str">
        <f t="shared" si="1235"/>
        <v/>
      </c>
      <c r="HH238" s="35"/>
      <c r="HJ238" s="51" t="str">
        <f t="shared" si="1101"/>
        <v/>
      </c>
      <c r="HK238" s="44"/>
      <c r="HL238" s="44" t="str">
        <f>IF(HK238="","",HK238-HK237)</f>
        <v/>
      </c>
      <c r="HM238" s="44"/>
      <c r="HN238" s="44" t="str">
        <f>IF(HM238="","",HM238-HM237)</f>
        <v/>
      </c>
      <c r="HO238" s="44"/>
      <c r="HP238" s="44" t="str">
        <f>IF(HO238="","",HO237+HQ237-HO238)</f>
        <v/>
      </c>
      <c r="HQ238" s="44"/>
      <c r="HR238" s="43"/>
      <c r="HS238" s="43" t="str">
        <f>IF(HK238="","",HS237)</f>
        <v/>
      </c>
      <c r="HT238" s="44" t="str">
        <f t="shared" si="1236"/>
        <v/>
      </c>
      <c r="HU238" s="45" t="str">
        <f t="shared" si="1237"/>
        <v/>
      </c>
      <c r="HV238" s="35"/>
      <c r="HW238" s="61"/>
      <c r="HX238" s="74"/>
      <c r="HY238" s="75"/>
      <c r="HZ238" s="75" t="str">
        <f t="shared" si="1170"/>
        <v/>
      </c>
      <c r="IA238" s="75"/>
      <c r="IB238" s="75" t="str">
        <f t="shared" si="1171"/>
        <v/>
      </c>
      <c r="IC238" s="75">
        <v>0</v>
      </c>
      <c r="ID238" s="75">
        <f t="shared" si="1172"/>
        <v>3</v>
      </c>
      <c r="IE238" s="75">
        <v>6</v>
      </c>
      <c r="IF238" s="77" t="str">
        <f>IF(HY236="","",IF234)</f>
        <v>ボンボンドロップシール</v>
      </c>
      <c r="IG238" s="78">
        <f>IF(HY235="","",IG234)</f>
        <v>2000</v>
      </c>
      <c r="IH238" s="75">
        <f t="shared" si="1173"/>
        <v>6000</v>
      </c>
      <c r="II238" s="79">
        <f>IF(ID238="","",IH238/(HZ236*100))</f>
        <v>0.21126760563380281</v>
      </c>
      <c r="IJ238" s="35"/>
      <c r="IL238" s="74"/>
      <c r="IM238" s="75">
        <v>1001</v>
      </c>
      <c r="IN238" s="75">
        <f t="shared" si="1174"/>
        <v>6</v>
      </c>
      <c r="IO238" s="75">
        <v>27</v>
      </c>
      <c r="IP238" s="75">
        <f t="shared" si="1175"/>
        <v>0</v>
      </c>
      <c r="IQ238" s="75">
        <v>17</v>
      </c>
      <c r="IR238" s="75">
        <f t="shared" si="1176"/>
        <v>0</v>
      </c>
      <c r="IS238" s="75">
        <v>0</v>
      </c>
      <c r="IT238" s="77" t="str">
        <f t="shared" si="1177"/>
        <v>クレしんマスコット</v>
      </c>
      <c r="IU238" s="78">
        <f t="shared" si="1178"/>
        <v>0</v>
      </c>
      <c r="IV238" s="75">
        <f t="shared" si="1179"/>
        <v>0</v>
      </c>
      <c r="IW238" s="79">
        <f t="shared" si="1180"/>
        <v>0</v>
      </c>
      <c r="IX238" s="35"/>
      <c r="IY238" s="33"/>
      <c r="IZ238" s="74"/>
      <c r="JA238" s="75">
        <v>7667</v>
      </c>
      <c r="JB238" s="75">
        <f t="shared" si="1181"/>
        <v>58</v>
      </c>
      <c r="JC238" s="75">
        <v>311</v>
      </c>
      <c r="JD238" s="75">
        <f t="shared" si="1182"/>
        <v>2</v>
      </c>
      <c r="JE238" s="75">
        <v>12</v>
      </c>
      <c r="JF238" s="75">
        <f t="shared" si="1183"/>
        <v>2</v>
      </c>
      <c r="JG238" s="75">
        <v>0</v>
      </c>
      <c r="JH238" s="77" t="str">
        <f t="shared" si="1212"/>
        <v>雪見だいふくイヤホン</v>
      </c>
      <c r="JI238" s="78">
        <f t="shared" si="1213"/>
        <v>1100</v>
      </c>
      <c r="JJ238" s="75">
        <f t="shared" si="1185"/>
        <v>2200</v>
      </c>
      <c r="JK238" s="79">
        <f t="shared" si="1186"/>
        <v>0.37931034482758619</v>
      </c>
      <c r="JL238" s="35"/>
      <c r="JM238" s="27"/>
      <c r="JN238" s="74"/>
      <c r="JO238" s="75">
        <v>6451</v>
      </c>
      <c r="JP238" s="82">
        <f t="shared" si="1187"/>
        <v>9</v>
      </c>
      <c r="JQ238" s="75">
        <v>260</v>
      </c>
      <c r="JR238" s="75">
        <f t="shared" si="1188"/>
        <v>1</v>
      </c>
      <c r="JS238" s="75">
        <v>18</v>
      </c>
      <c r="JT238" s="75">
        <f t="shared" si="1189"/>
        <v>1</v>
      </c>
      <c r="JU238" s="75">
        <v>0</v>
      </c>
      <c r="JV238" s="77" t="s">
        <v>899</v>
      </c>
      <c r="JW238" s="78">
        <f t="shared" si="1191"/>
        <v>1100</v>
      </c>
      <c r="JX238" s="75">
        <f t="shared" si="1192"/>
        <v>1100</v>
      </c>
      <c r="JY238" s="79">
        <f t="shared" si="1193"/>
        <v>1.2222222222222223</v>
      </c>
      <c r="JZ238" s="35"/>
      <c r="KA238" s="61"/>
      <c r="KB238" s="74"/>
      <c r="KC238" s="75">
        <v>358</v>
      </c>
      <c r="KD238" s="75">
        <f t="shared" si="1194"/>
        <v>91</v>
      </c>
      <c r="KE238" s="75">
        <v>236</v>
      </c>
      <c r="KF238" s="75">
        <f t="shared" si="1195"/>
        <v>2</v>
      </c>
      <c r="KG238" s="75">
        <v>50</v>
      </c>
      <c r="KH238" s="75">
        <f t="shared" si="1196"/>
        <v>2</v>
      </c>
      <c r="KI238" s="75">
        <v>3</v>
      </c>
      <c r="KJ238" s="77" t="str">
        <f t="shared" si="1197"/>
        <v>ゲームアーク</v>
      </c>
      <c r="KK238" s="78">
        <f t="shared" si="1198"/>
        <v>500</v>
      </c>
      <c r="KL238" s="75">
        <f t="shared" si="1199"/>
        <v>1000</v>
      </c>
      <c r="KM238" s="79">
        <f t="shared" si="1200"/>
        <v>0.10989010989010989</v>
      </c>
      <c r="KN238" s="35"/>
      <c r="KO238" s="27"/>
      <c r="KP238" s="74"/>
      <c r="KQ238" s="75">
        <v>5306</v>
      </c>
      <c r="KR238" s="82">
        <f t="shared" si="1201"/>
        <v>10</v>
      </c>
      <c r="KS238" s="75">
        <v>218</v>
      </c>
      <c r="KT238" s="75">
        <f t="shared" si="1202"/>
        <v>1</v>
      </c>
      <c r="KU238" s="75">
        <v>32</v>
      </c>
      <c r="KV238" s="75">
        <f t="shared" si="1203"/>
        <v>1</v>
      </c>
      <c r="KW238" s="75">
        <v>0</v>
      </c>
      <c r="KX238" s="77" t="str">
        <f t="shared" si="1204"/>
        <v>ミニ香水</v>
      </c>
      <c r="KY238" s="78">
        <f t="shared" si="1205"/>
        <v>1100</v>
      </c>
      <c r="KZ238" s="75">
        <f t="shared" si="1206"/>
        <v>1100</v>
      </c>
      <c r="LA238" s="79">
        <f t="shared" si="1207"/>
        <v>1.1000000000000001</v>
      </c>
      <c r="LB238" s="35"/>
      <c r="LC238" s="27"/>
      <c r="LD238" s="46"/>
      <c r="LE238" s="44"/>
      <c r="LF238" s="44"/>
      <c r="LG238" s="44">
        <v>530</v>
      </c>
      <c r="LH238" s="44">
        <f t="shared" si="1210"/>
        <v>0</v>
      </c>
      <c r="LI238" s="43">
        <v>2</v>
      </c>
      <c r="LJ238" s="44">
        <f t="shared" si="1246"/>
        <v>0</v>
      </c>
      <c r="LK238" s="44"/>
      <c r="LL238" s="72" t="str">
        <f>IF(LE237="","",LL235)</f>
        <v>アンパンティッシュカバー、アンパンぬいぐるみ</v>
      </c>
      <c r="LM238" s="67">
        <f>IF(LF237="","",LM235)</f>
        <v>1000</v>
      </c>
      <c r="LN238" s="44">
        <f t="shared" si="1136"/>
        <v>0</v>
      </c>
      <c r="LO238" s="45"/>
      <c r="LP238" s="35"/>
      <c r="LQ238" s="27"/>
      <c r="LR238" s="51" t="str">
        <f t="shared" si="1108"/>
        <v/>
      </c>
      <c r="LS238" s="44"/>
      <c r="LT238" s="44" t="str">
        <f>IF(LS238="","",LS238-LS237)</f>
        <v/>
      </c>
      <c r="LU238" s="44"/>
      <c r="LV238" s="44" t="str">
        <f>IF(LU238="","",LU238-LU237)</f>
        <v/>
      </c>
      <c r="LW238" s="44"/>
      <c r="LX238" s="44" t="str">
        <f>IF(LW238="","",LW237+LY237-LW238)</f>
        <v/>
      </c>
      <c r="LY238" s="44"/>
      <c r="LZ238" s="43"/>
      <c r="MA238" s="43" t="str">
        <f>IF(LS238="","",MA237)</f>
        <v/>
      </c>
      <c r="MB238" s="44" t="str">
        <f t="shared" si="1238"/>
        <v/>
      </c>
      <c r="MC238" s="45" t="str">
        <f t="shared" si="1239"/>
        <v/>
      </c>
      <c r="MD238" s="35"/>
      <c r="ME238" s="27"/>
      <c r="MF238" s="51" t="str">
        <f t="shared" si="1115"/>
        <v/>
      </c>
      <c r="MG238" s="44"/>
      <c r="MH238" s="44" t="str">
        <f>IF(MG238="","",MG238-MG237)</f>
        <v/>
      </c>
      <c r="MI238" s="44"/>
      <c r="MJ238" s="44" t="str">
        <f>IF(MI238="","",MI238-MI237)</f>
        <v/>
      </c>
      <c r="MK238" s="44"/>
      <c r="ML238" s="44" t="str">
        <f>IF(MK238="","",MK237+MM237-MK238)</f>
        <v/>
      </c>
      <c r="MM238" s="44"/>
      <c r="MN238" s="43"/>
      <c r="MO238" s="43" t="str">
        <f>IF(MG238="","",MO237)</f>
        <v/>
      </c>
      <c r="MP238" s="44" t="str">
        <f t="shared" si="1240"/>
        <v/>
      </c>
      <c r="MQ238" s="45" t="str">
        <f t="shared" si="1241"/>
        <v/>
      </c>
      <c r="MR238" s="35"/>
      <c r="MS238" s="27"/>
      <c r="MT238" s="51" t="str">
        <f t="shared" si="1122"/>
        <v/>
      </c>
      <c r="MU238" s="44"/>
      <c r="MV238" s="44" t="str">
        <f>IF(MU238="","",MU238-MU237)</f>
        <v/>
      </c>
      <c r="MW238" s="44"/>
      <c r="MX238" s="44" t="str">
        <f>IF(MW238="","",MW238-MW237)</f>
        <v/>
      </c>
      <c r="MY238" s="44"/>
      <c r="MZ238" s="44" t="str">
        <f>IF(MY238="","",MY237+NA237-MY238)</f>
        <v/>
      </c>
      <c r="NA238" s="44"/>
      <c r="NB238" s="43"/>
      <c r="NC238" s="43" t="str">
        <f>IF(MU238="","",NC237)</f>
        <v/>
      </c>
      <c r="ND238" s="44" t="str">
        <f t="shared" si="1242"/>
        <v/>
      </c>
      <c r="NE238" s="45" t="str">
        <f t="shared" si="1243"/>
        <v/>
      </c>
      <c r="NF238" s="35"/>
      <c r="NG238" s="27"/>
      <c r="NH238" s="51" t="str">
        <f t="shared" si="1129"/>
        <v/>
      </c>
      <c r="NI238" s="44"/>
      <c r="NJ238" s="44" t="str">
        <f>IF(NI238="","",NI238-NI237)</f>
        <v/>
      </c>
      <c r="NK238" s="44"/>
      <c r="NL238" s="44" t="str">
        <f>IF(NK238="","",NK238-NK237)</f>
        <v/>
      </c>
      <c r="NM238" s="44"/>
      <c r="NN238" s="44" t="str">
        <f>IF(NM238="","",NM237+NO237-NM238)</f>
        <v/>
      </c>
      <c r="NO238" s="44"/>
      <c r="NP238" s="43"/>
      <c r="NQ238" s="43" t="str">
        <f>IF(NI238="","",NQ237)</f>
        <v/>
      </c>
      <c r="NR238" s="44" t="str">
        <f t="shared" si="1244"/>
        <v/>
      </c>
      <c r="NS238" s="45" t="str">
        <f t="shared" si="1245"/>
        <v/>
      </c>
      <c r="NT238" s="35"/>
    </row>
    <row r="239" spans="1:384" ht="15" customHeight="1" thickTop="1" thickBot="1" x14ac:dyDescent="0.25">
      <c r="A239" s="38"/>
      <c r="B239" s="39"/>
      <c r="C239" s="40"/>
      <c r="D239" s="40"/>
      <c r="E239" s="41"/>
      <c r="F239" s="41"/>
      <c r="G239" s="40"/>
      <c r="H239" s="42"/>
      <c r="I239" s="44"/>
      <c r="J239" s="44" t="str">
        <f>IF(I239="","",I239-I238)</f>
        <v/>
      </c>
      <c r="K239" s="44"/>
      <c r="L239" s="44" t="str">
        <f>IF(K239="","",K239-K238)</f>
        <v/>
      </c>
      <c r="M239" s="44"/>
      <c r="N239" s="44" t="str">
        <f>IF(M239="","",M238+O238-M239)</f>
        <v/>
      </c>
      <c r="O239" s="44"/>
      <c r="P239" s="43"/>
      <c r="Q239" s="43" t="str">
        <f>IF(I239="","",Q238)</f>
        <v/>
      </c>
      <c r="R239" s="44" t="str">
        <f t="shared" si="1216"/>
        <v/>
      </c>
      <c r="S239" s="45" t="str">
        <f t="shared" si="1217"/>
        <v/>
      </c>
      <c r="T239" s="35"/>
      <c r="U239" s="27"/>
      <c r="V239" s="51" t="str">
        <f t="shared" si="1038"/>
        <v/>
      </c>
      <c r="W239" s="67"/>
      <c r="X239" s="44" t="str">
        <f>IF(W239="","",W239-W238)</f>
        <v/>
      </c>
      <c r="Y239" s="44"/>
      <c r="Z239" s="44" t="str">
        <f>IF(Y239="","",Y239-Y238)</f>
        <v/>
      </c>
      <c r="AA239" s="44"/>
      <c r="AB239" s="44" t="str">
        <f>IF(AA239="","",AA238+AC238-AA239)</f>
        <v/>
      </c>
      <c r="AC239" s="44"/>
      <c r="AD239" s="43"/>
      <c r="AE239" s="43" t="str">
        <f>IF(W239="","",AE238)</f>
        <v/>
      </c>
      <c r="AF239" s="44" t="str">
        <f t="shared" si="1218"/>
        <v/>
      </c>
      <c r="AG239" s="45" t="str">
        <f t="shared" si="1219"/>
        <v/>
      </c>
      <c r="AH239" s="35"/>
      <c r="AI239" s="27"/>
      <c r="AJ239" s="51" t="str">
        <f t="shared" si="1045"/>
        <v/>
      </c>
      <c r="AK239" s="44"/>
      <c r="AL239" s="44" t="str">
        <f>IF(AK239="","",AK239-AK238)</f>
        <v/>
      </c>
      <c r="AM239" s="44"/>
      <c r="AN239" s="44" t="str">
        <f>IF(AM239="","",AM239-AM238)</f>
        <v/>
      </c>
      <c r="AO239" s="44"/>
      <c r="AP239" s="44" t="str">
        <f>IF(AO239="","",AO238+AQ238-AO239)</f>
        <v/>
      </c>
      <c r="AQ239" s="44"/>
      <c r="AR239" s="43"/>
      <c r="AS239" s="43" t="str">
        <f>IF(AK239="","",AS238)</f>
        <v/>
      </c>
      <c r="AT239" s="44" t="str">
        <f t="shared" si="1220"/>
        <v/>
      </c>
      <c r="AU239" s="45" t="str">
        <f t="shared" si="1221"/>
        <v/>
      </c>
      <c r="AV239" s="35"/>
      <c r="AW239" s="27"/>
      <c r="AX239" s="51" t="str">
        <f t="shared" si="1052"/>
        <v/>
      </c>
      <c r="AY239" s="44"/>
      <c r="AZ239" s="44" t="str">
        <f>IF(AY239="","",AY239-AY238)</f>
        <v/>
      </c>
      <c r="BA239" s="44"/>
      <c r="BB239" s="44" t="str">
        <f>IF(BA239="","",BA239-BA238)</f>
        <v/>
      </c>
      <c r="BC239" s="44"/>
      <c r="BD239" s="44" t="str">
        <f>IF(BC239="","",BC238+BE238-BC239)</f>
        <v/>
      </c>
      <c r="BE239" s="44"/>
      <c r="BF239" s="43"/>
      <c r="BG239" s="43" t="str">
        <f>IF(AY239="","",BG238)</f>
        <v/>
      </c>
      <c r="BH239" s="44" t="str">
        <f t="shared" si="1222"/>
        <v/>
      </c>
      <c r="BI239" s="45" t="str">
        <f t="shared" si="1223"/>
        <v/>
      </c>
      <c r="BJ239" s="35"/>
      <c r="BK239" s="50"/>
      <c r="BL239" s="51">
        <f>IF($A224="","",$A224)</f>
        <v>46025</v>
      </c>
      <c r="BM239" s="43">
        <v>13745</v>
      </c>
      <c r="BN239" s="43">
        <f t="shared" si="1137"/>
        <v>68</v>
      </c>
      <c r="BO239" s="43">
        <v>499</v>
      </c>
      <c r="BP239" s="87">
        <f t="shared" si="1138"/>
        <v>1</v>
      </c>
      <c r="BQ239" s="43">
        <v>14</v>
      </c>
      <c r="BR239" s="43">
        <f t="shared" si="1139"/>
        <v>1</v>
      </c>
      <c r="BS239" s="43">
        <v>0</v>
      </c>
      <c r="BT239" s="53" t="str">
        <f t="shared" si="1140"/>
        <v>キティフェイスポーチ</v>
      </c>
      <c r="BU239" s="47">
        <f t="shared" si="1141"/>
        <v>996</v>
      </c>
      <c r="BV239" s="44">
        <f t="shared" si="1142"/>
        <v>996</v>
      </c>
      <c r="BW239" s="89">
        <f t="shared" si="1143"/>
        <v>0.14647058823529413</v>
      </c>
      <c r="BX239" s="35"/>
      <c r="BY239" s="27"/>
      <c r="BZ239" s="51">
        <f>IF($A224="","",$A224)</f>
        <v>46025</v>
      </c>
      <c r="CA239" s="43">
        <v>2362</v>
      </c>
      <c r="CB239" s="43">
        <f t="shared" si="1144"/>
        <v>78</v>
      </c>
      <c r="CC239" s="43">
        <v>41</v>
      </c>
      <c r="CD239" s="87">
        <f t="shared" si="1145"/>
        <v>4</v>
      </c>
      <c r="CE239" s="43">
        <v>5</v>
      </c>
      <c r="CF239" s="43">
        <f t="shared" si="1146"/>
        <v>4</v>
      </c>
      <c r="CG239" s="43">
        <v>6</v>
      </c>
      <c r="CH239" s="53" t="str">
        <f t="shared" si="1147"/>
        <v>サンリオケープポーチ</v>
      </c>
      <c r="CI239" s="47">
        <f t="shared" si="1148"/>
        <v>900</v>
      </c>
      <c r="CJ239" s="44">
        <f t="shared" si="1149"/>
        <v>3600</v>
      </c>
      <c r="CK239" s="89">
        <f t="shared" si="1150"/>
        <v>0.46153846153846156</v>
      </c>
      <c r="CL239" s="35" t="s">
        <v>350</v>
      </c>
      <c r="CM239" s="27"/>
      <c r="CN239" s="51">
        <f>IF($A224="","",$A224)</f>
        <v>46025</v>
      </c>
      <c r="CO239" s="43">
        <v>1769</v>
      </c>
      <c r="CP239" s="43">
        <f t="shared" si="1151"/>
        <v>84</v>
      </c>
      <c r="CQ239" s="43">
        <v>25</v>
      </c>
      <c r="CR239" s="87">
        <f t="shared" si="1152"/>
        <v>0</v>
      </c>
      <c r="CS239" s="43">
        <v>29</v>
      </c>
      <c r="CT239" s="43">
        <f t="shared" si="1153"/>
        <v>0</v>
      </c>
      <c r="CU239" s="43">
        <v>0</v>
      </c>
      <c r="CV239" s="53" t="str">
        <f t="shared" si="1154"/>
        <v>ゲーム機柄イヤホン</v>
      </c>
      <c r="CW239" s="47">
        <f t="shared" si="1155"/>
        <v>1100</v>
      </c>
      <c r="CX239" s="44">
        <f t="shared" si="1156"/>
        <v>0</v>
      </c>
      <c r="CY239" s="89">
        <f t="shared" si="1157"/>
        <v>0</v>
      </c>
      <c r="CZ239" s="35" t="s">
        <v>920</v>
      </c>
      <c r="DA239" s="58"/>
      <c r="DB239" s="51">
        <f>IF($A224="","",$A224)</f>
        <v>46025</v>
      </c>
      <c r="DC239" s="43">
        <v>8150</v>
      </c>
      <c r="DD239" s="43">
        <f t="shared" si="1158"/>
        <v>82</v>
      </c>
      <c r="DE239" s="43">
        <v>286</v>
      </c>
      <c r="DF239" s="87">
        <f t="shared" si="1159"/>
        <v>4</v>
      </c>
      <c r="DG239" s="43">
        <v>25</v>
      </c>
      <c r="DH239" s="43">
        <f t="shared" si="1160"/>
        <v>4</v>
      </c>
      <c r="DI239" s="43">
        <v>0</v>
      </c>
      <c r="DJ239" s="53" t="str">
        <f t="shared" si="1208"/>
        <v>クーリッシュイヤホン</v>
      </c>
      <c r="DK239" s="47">
        <f t="shared" si="1209"/>
        <v>1100</v>
      </c>
      <c r="DL239" s="44">
        <f t="shared" si="1161"/>
        <v>4400</v>
      </c>
      <c r="DM239" s="89">
        <f t="shared" si="1162"/>
        <v>0.53658536585365857</v>
      </c>
      <c r="DN239" s="35"/>
      <c r="DO239" s="27"/>
      <c r="DP239" s="51">
        <f>IF($A224="","",$A224)</f>
        <v>46025</v>
      </c>
      <c r="DQ239" s="43">
        <v>2464</v>
      </c>
      <c r="DR239" s="43">
        <f t="shared" si="1163"/>
        <v>105</v>
      </c>
      <c r="DS239" s="43">
        <v>79</v>
      </c>
      <c r="DT239" s="87">
        <f t="shared" si="1164"/>
        <v>2</v>
      </c>
      <c r="DU239" s="43">
        <v>12</v>
      </c>
      <c r="DV239" s="43">
        <f t="shared" si="1165"/>
        <v>0</v>
      </c>
      <c r="DW239" s="43">
        <v>0</v>
      </c>
      <c r="DX239" s="53" t="str">
        <f t="shared" si="1166"/>
        <v>サンリオヒョウ柄キーケース</v>
      </c>
      <c r="DY239" s="47">
        <f t="shared" si="1167"/>
        <v>700</v>
      </c>
      <c r="DZ239" s="44">
        <f t="shared" si="1168"/>
        <v>0</v>
      </c>
      <c r="EA239" s="89">
        <f t="shared" si="1169"/>
        <v>0</v>
      </c>
      <c r="EB239" s="35"/>
      <c r="EC239" s="27"/>
      <c r="ED239" s="51" t="str">
        <f t="shared" si="1059"/>
        <v/>
      </c>
      <c r="EE239" s="44"/>
      <c r="EF239" s="44" t="str">
        <f>IF(EE239="","",EE239-EE238)</f>
        <v/>
      </c>
      <c r="EG239" s="44"/>
      <c r="EH239" s="44" t="str">
        <f>IF(EG239="","",EG239-EG238)</f>
        <v/>
      </c>
      <c r="EI239" s="44"/>
      <c r="EJ239" s="44" t="str">
        <f>IF(EI239="","",EI238+EK238-EI239)</f>
        <v/>
      </c>
      <c r="EK239" s="44"/>
      <c r="EL239" s="43"/>
      <c r="EM239" s="43" t="str">
        <f>IF(EE239="","",EM238)</f>
        <v/>
      </c>
      <c r="EN239" s="44" t="str">
        <f t="shared" si="1224"/>
        <v/>
      </c>
      <c r="EO239" s="45" t="str">
        <f t="shared" si="1225"/>
        <v/>
      </c>
      <c r="EP239" s="35"/>
      <c r="EQ239" s="27"/>
      <c r="ER239" s="51" t="str">
        <f t="shared" si="1066"/>
        <v/>
      </c>
      <c r="ES239" s="44"/>
      <c r="ET239" s="44" t="str">
        <f>IF(ES239="","",ES239-ES238)</f>
        <v/>
      </c>
      <c r="EU239" s="44"/>
      <c r="EV239" s="44" t="str">
        <f>IF(EU239="","",EU239-EU238)</f>
        <v/>
      </c>
      <c r="EW239" s="44"/>
      <c r="EX239" s="44" t="str">
        <f>IF(EW239="","",EW238+EY238-EW239)</f>
        <v/>
      </c>
      <c r="EY239" s="44"/>
      <c r="EZ239" s="43"/>
      <c r="FA239" s="43" t="str">
        <f>IF(ES239="","",FA238)</f>
        <v/>
      </c>
      <c r="FB239" s="44" t="str">
        <f t="shared" si="1226"/>
        <v/>
      </c>
      <c r="FC239" s="45" t="str">
        <f t="shared" si="1227"/>
        <v/>
      </c>
      <c r="FD239" s="35"/>
      <c r="FF239" s="51" t="str">
        <f t="shared" si="1073"/>
        <v/>
      </c>
      <c r="FG239" s="44"/>
      <c r="FH239" s="44" t="str">
        <f>IF(FG239="","",FG239-FG238)</f>
        <v/>
      </c>
      <c r="FI239" s="44"/>
      <c r="FJ239" s="44" t="str">
        <f>IF(FI239="","",FI239-FI238)</f>
        <v/>
      </c>
      <c r="FK239" s="44"/>
      <c r="FL239" s="44" t="str">
        <f>IF(FK239="","",FK238+FM238-FK239)</f>
        <v/>
      </c>
      <c r="FM239" s="44"/>
      <c r="FN239" s="43"/>
      <c r="FO239" s="43" t="str">
        <f>IF(FG239="","",FO238)</f>
        <v/>
      </c>
      <c r="FP239" s="44" t="str">
        <f t="shared" si="1228"/>
        <v/>
      </c>
      <c r="FQ239" s="45" t="str">
        <f t="shared" si="1229"/>
        <v/>
      </c>
      <c r="FR239" s="35"/>
      <c r="FT239" s="51" t="str">
        <f t="shared" si="1080"/>
        <v/>
      </c>
      <c r="FU239" s="44"/>
      <c r="FV239" s="44" t="str">
        <f>IF(FU239="","",FU239-FU238)</f>
        <v/>
      </c>
      <c r="FW239" s="44"/>
      <c r="FX239" s="44" t="str">
        <f>IF(FW239="","",FW239-FW238)</f>
        <v/>
      </c>
      <c r="FY239" s="44"/>
      <c r="FZ239" s="44" t="str">
        <f>IF(FY239="","",FY238+GA238-FY239)</f>
        <v/>
      </c>
      <c r="GA239" s="44"/>
      <c r="GB239" s="43"/>
      <c r="GC239" s="43" t="str">
        <f>IF(FU239="","",GC238)</f>
        <v/>
      </c>
      <c r="GD239" s="44" t="str">
        <f t="shared" si="1230"/>
        <v/>
      </c>
      <c r="GE239" s="45" t="str">
        <f t="shared" si="1231"/>
        <v/>
      </c>
      <c r="GF239" s="35"/>
      <c r="GH239" s="51" t="str">
        <f t="shared" si="1087"/>
        <v/>
      </c>
      <c r="GI239" s="44"/>
      <c r="GJ239" s="44" t="str">
        <f>IF(GI239="","",GI239-GI238)</f>
        <v/>
      </c>
      <c r="GK239" s="44"/>
      <c r="GL239" s="44" t="str">
        <f>IF(GK239="","",GK239-GK238)</f>
        <v/>
      </c>
      <c r="GM239" s="44"/>
      <c r="GN239" s="44" t="str">
        <f>IF(GM239="","",GM238+GO238-GM239)</f>
        <v/>
      </c>
      <c r="GO239" s="44"/>
      <c r="GP239" s="43"/>
      <c r="GQ239" s="43" t="str">
        <f>IF(GI239="","",GQ238)</f>
        <v/>
      </c>
      <c r="GR239" s="44" t="str">
        <f t="shared" si="1232"/>
        <v/>
      </c>
      <c r="GS239" s="45" t="str">
        <f t="shared" si="1233"/>
        <v/>
      </c>
      <c r="GT239" s="35"/>
      <c r="GU239" s="27"/>
      <c r="GV239" s="51" t="str">
        <f t="shared" si="1094"/>
        <v/>
      </c>
      <c r="GW239" s="44"/>
      <c r="GX239" s="44" t="str">
        <f>IF(GW239="","",GW239-GW238)</f>
        <v/>
      </c>
      <c r="GY239" s="44"/>
      <c r="GZ239" s="44" t="str">
        <f>IF(GY239="","",GY239-GY238)</f>
        <v/>
      </c>
      <c r="HA239" s="44"/>
      <c r="HB239" s="44" t="str">
        <f>IF(HA239="","",HA238+HC238-HA239)</f>
        <v/>
      </c>
      <c r="HC239" s="44"/>
      <c r="HD239" s="43"/>
      <c r="HE239" s="43" t="str">
        <f>IF(GW239="","",HE238)</f>
        <v/>
      </c>
      <c r="HF239" s="44" t="str">
        <f t="shared" si="1234"/>
        <v/>
      </c>
      <c r="HG239" s="45" t="str">
        <f t="shared" si="1235"/>
        <v/>
      </c>
      <c r="HH239" s="35"/>
      <c r="HJ239" s="51" t="str">
        <f t="shared" si="1101"/>
        <v/>
      </c>
      <c r="HK239" s="44"/>
      <c r="HL239" s="44" t="str">
        <f>IF(HK239="","",HK239-HK238)</f>
        <v/>
      </c>
      <c r="HM239" s="44"/>
      <c r="HN239" s="44" t="str">
        <f>IF(HM239="","",HM239-HM238)</f>
        <v/>
      </c>
      <c r="HO239" s="44"/>
      <c r="HP239" s="44" t="str">
        <f>IF(HO239="","",HO238+HQ238-HO239)</f>
        <v/>
      </c>
      <c r="HQ239" s="44"/>
      <c r="HR239" s="43"/>
      <c r="HS239" s="43" t="str">
        <f>IF(HK239="","",HS238)</f>
        <v/>
      </c>
      <c r="HT239" s="44" t="str">
        <f t="shared" si="1236"/>
        <v/>
      </c>
      <c r="HU239" s="45" t="str">
        <f t="shared" si="1237"/>
        <v/>
      </c>
      <c r="HV239" s="35"/>
      <c r="HW239" s="61"/>
      <c r="HX239" s="51">
        <f>IF($A224="","",$A224)</f>
        <v>46025</v>
      </c>
      <c r="HY239" s="43">
        <v>31473</v>
      </c>
      <c r="HZ239" s="43">
        <f t="shared" si="1170"/>
        <v>418</v>
      </c>
      <c r="IA239" s="43"/>
      <c r="IB239" s="87" t="str">
        <f t="shared" si="1171"/>
        <v/>
      </c>
      <c r="IC239" s="43">
        <v>1</v>
      </c>
      <c r="ID239" s="43">
        <f t="shared" si="1172"/>
        <v>5</v>
      </c>
      <c r="IE239" s="43">
        <v>2</v>
      </c>
      <c r="IF239" s="53" t="str">
        <f>IF(HY239="","",IF235)</f>
        <v>ボンボンドロップシール</v>
      </c>
      <c r="IG239" s="47">
        <f>IF(HY239="","",IG235)</f>
        <v>2000</v>
      </c>
      <c r="IH239" s="44">
        <f t="shared" si="1173"/>
        <v>10000</v>
      </c>
      <c r="II239" s="89">
        <f>IF(ID239="","",IH239/(HZ239*100))</f>
        <v>0.23923444976076555</v>
      </c>
      <c r="IJ239" s="35"/>
      <c r="IL239" s="51">
        <f>IF($A224="","",$A224)</f>
        <v>46025</v>
      </c>
      <c r="IM239" s="43">
        <v>1639</v>
      </c>
      <c r="IN239" s="43">
        <f t="shared" si="1174"/>
        <v>90</v>
      </c>
      <c r="IO239" s="43">
        <v>32</v>
      </c>
      <c r="IP239" s="87">
        <f t="shared" si="1175"/>
        <v>1</v>
      </c>
      <c r="IQ239" s="43">
        <v>9</v>
      </c>
      <c r="IR239" s="43">
        <f t="shared" si="1176"/>
        <v>1</v>
      </c>
      <c r="IS239" s="43"/>
      <c r="IT239" s="53" t="str">
        <f t="shared" si="1177"/>
        <v>キティボアバンスクリップ</v>
      </c>
      <c r="IU239" s="47">
        <f t="shared" si="1178"/>
        <v>1100</v>
      </c>
      <c r="IV239" s="44">
        <f t="shared" si="1179"/>
        <v>1100</v>
      </c>
      <c r="IW239" s="89">
        <f t="shared" si="1180"/>
        <v>0.12222222222222222</v>
      </c>
      <c r="IX239" s="35"/>
      <c r="IY239" s="33"/>
      <c r="IZ239" s="51">
        <f>IF($A224="","",$A224)</f>
        <v>46025</v>
      </c>
      <c r="JA239" s="43">
        <v>8497</v>
      </c>
      <c r="JB239" s="43">
        <f t="shared" si="1181"/>
        <v>86</v>
      </c>
      <c r="JC239" s="43">
        <v>345</v>
      </c>
      <c r="JD239" s="87">
        <f t="shared" si="1182"/>
        <v>1</v>
      </c>
      <c r="JE239" s="43">
        <v>24</v>
      </c>
      <c r="JF239" s="43">
        <f t="shared" si="1183"/>
        <v>0</v>
      </c>
      <c r="JG239" s="43">
        <v>-6</v>
      </c>
      <c r="JH239" s="53" t="str">
        <f t="shared" si="1212"/>
        <v>ラブブキーホルダー大きめ</v>
      </c>
      <c r="JI239" s="47">
        <f t="shared" si="1213"/>
        <v>500</v>
      </c>
      <c r="JJ239" s="44">
        <f t="shared" si="1185"/>
        <v>0</v>
      </c>
      <c r="JK239" s="89">
        <f t="shared" si="1186"/>
        <v>0</v>
      </c>
      <c r="JL239" s="35"/>
      <c r="JM239" s="27"/>
      <c r="JN239" s="51">
        <f>IF($A224="","",$A224)</f>
        <v>46025</v>
      </c>
      <c r="JO239" s="43">
        <v>6101</v>
      </c>
      <c r="JP239" s="59">
        <f t="shared" si="1187"/>
        <v>31</v>
      </c>
      <c r="JQ239" s="43">
        <v>209</v>
      </c>
      <c r="JR239" s="87">
        <f t="shared" si="1188"/>
        <v>1</v>
      </c>
      <c r="JS239" s="43">
        <v>41</v>
      </c>
      <c r="JT239" s="43">
        <f t="shared" si="1189"/>
        <v>1</v>
      </c>
      <c r="JU239" s="43">
        <v>0</v>
      </c>
      <c r="JV239" s="53" t="str">
        <f t="shared" si="1190"/>
        <v>電ブル</v>
      </c>
      <c r="JW239" s="47">
        <f t="shared" si="1191"/>
        <v>400</v>
      </c>
      <c r="JX239" s="44">
        <f t="shared" si="1192"/>
        <v>400</v>
      </c>
      <c r="JY239" s="89">
        <f t="shared" si="1193"/>
        <v>0.12903225806451613</v>
      </c>
      <c r="JZ239" s="35"/>
      <c r="KA239" s="61"/>
      <c r="KB239" s="51">
        <f>IF($A224="","",$A224)</f>
        <v>46025</v>
      </c>
      <c r="KC239" s="43">
        <v>6515</v>
      </c>
      <c r="KD239" s="43">
        <f t="shared" si="1194"/>
        <v>56</v>
      </c>
      <c r="KE239" s="43">
        <v>222</v>
      </c>
      <c r="KF239" s="87">
        <f t="shared" si="1195"/>
        <v>1</v>
      </c>
      <c r="KG239" s="43">
        <v>15</v>
      </c>
      <c r="KH239" s="43">
        <f t="shared" si="1196"/>
        <v>2</v>
      </c>
      <c r="KI239" s="43">
        <v>0</v>
      </c>
      <c r="KJ239" s="53" t="str">
        <f t="shared" si="1197"/>
        <v>サンリオ型押しケース</v>
      </c>
      <c r="KK239" s="47">
        <f t="shared" si="1198"/>
        <v>1100</v>
      </c>
      <c r="KL239" s="44">
        <f t="shared" si="1199"/>
        <v>2200</v>
      </c>
      <c r="KM239" s="89">
        <f t="shared" si="1200"/>
        <v>0.39285714285714285</v>
      </c>
      <c r="KN239" s="35"/>
      <c r="KO239" s="27"/>
      <c r="KP239" s="51">
        <f>IF($A224="","",$A224)</f>
        <v>46025</v>
      </c>
      <c r="KQ239" s="43">
        <v>4850</v>
      </c>
      <c r="KR239" s="43">
        <f t="shared" si="1201"/>
        <v>213</v>
      </c>
      <c r="KS239" s="43">
        <v>285</v>
      </c>
      <c r="KT239" s="87">
        <f t="shared" si="1202"/>
        <v>9</v>
      </c>
      <c r="KU239" s="43">
        <v>8</v>
      </c>
      <c r="KV239" s="43">
        <f t="shared" si="1203"/>
        <v>2</v>
      </c>
      <c r="KW239" s="43">
        <v>0</v>
      </c>
      <c r="KX239" s="53" t="str">
        <f t="shared" si="1204"/>
        <v>キティボアバンスクリップ</v>
      </c>
      <c r="KY239" s="47">
        <f t="shared" si="1205"/>
        <v>1100</v>
      </c>
      <c r="KZ239" s="44">
        <f t="shared" si="1206"/>
        <v>2200</v>
      </c>
      <c r="LA239" s="89">
        <f t="shared" si="1207"/>
        <v>0.10328638497652583</v>
      </c>
      <c r="LB239" s="35"/>
      <c r="LC239" s="27"/>
      <c r="LD239" s="74"/>
      <c r="LE239" s="75"/>
      <c r="LF239" s="75"/>
      <c r="LG239" s="75">
        <v>1166</v>
      </c>
      <c r="LH239" s="75">
        <f t="shared" si="1210"/>
        <v>0</v>
      </c>
      <c r="LI239" s="76">
        <v>2</v>
      </c>
      <c r="LJ239" s="75">
        <f t="shared" si="1246"/>
        <v>0</v>
      </c>
      <c r="LK239" s="75"/>
      <c r="LL239" s="77" t="str">
        <f>IF(LE237="","",LL236)</f>
        <v>バイキンティッシュカバー、アンパンぬいぐるみ</v>
      </c>
      <c r="LM239" s="78">
        <f>IF(LF237="","",LM236)</f>
        <v>1000</v>
      </c>
      <c r="LN239" s="75">
        <f t="shared" si="1136"/>
        <v>0</v>
      </c>
      <c r="LO239" s="79"/>
      <c r="LP239" s="35"/>
      <c r="LQ239" s="27"/>
      <c r="LR239" s="51" t="str">
        <f t="shared" si="1108"/>
        <v/>
      </c>
      <c r="LS239" s="44"/>
      <c r="LT239" s="44" t="str">
        <f>IF(LS239="","",LS239-LS238)</f>
        <v/>
      </c>
      <c r="LU239" s="44"/>
      <c r="LV239" s="44" t="str">
        <f>IF(LU239="","",LU239-LU238)</f>
        <v/>
      </c>
      <c r="LW239" s="44"/>
      <c r="LX239" s="44" t="str">
        <f>IF(LW239="","",LW238+LY238-LW239)</f>
        <v/>
      </c>
      <c r="LY239" s="44"/>
      <c r="LZ239" s="43"/>
      <c r="MA239" s="43" t="str">
        <f>IF(LS239="","",MA238)</f>
        <v/>
      </c>
      <c r="MB239" s="44" t="str">
        <f t="shared" si="1238"/>
        <v/>
      </c>
      <c r="MC239" s="45" t="str">
        <f t="shared" si="1239"/>
        <v/>
      </c>
      <c r="MD239" s="35"/>
      <c r="ME239" s="27"/>
      <c r="MF239" s="51" t="str">
        <f t="shared" si="1115"/>
        <v/>
      </c>
      <c r="MG239" s="44"/>
      <c r="MH239" s="44" t="str">
        <f>IF(MG239="","",MG239-MG238)</f>
        <v/>
      </c>
      <c r="MI239" s="44"/>
      <c r="MJ239" s="44" t="str">
        <f>IF(MI239="","",MI239-MI238)</f>
        <v/>
      </c>
      <c r="MK239" s="44"/>
      <c r="ML239" s="44" t="str">
        <f>IF(MK239="","",MK238+MM238-MK239)</f>
        <v/>
      </c>
      <c r="MM239" s="44"/>
      <c r="MN239" s="43"/>
      <c r="MO239" s="43" t="str">
        <f>IF(MG239="","",MO238)</f>
        <v/>
      </c>
      <c r="MP239" s="44" t="str">
        <f t="shared" si="1240"/>
        <v/>
      </c>
      <c r="MQ239" s="45" t="str">
        <f t="shared" si="1241"/>
        <v/>
      </c>
      <c r="MR239" s="35"/>
      <c r="MS239" s="27"/>
      <c r="MT239" s="51" t="str">
        <f t="shared" si="1122"/>
        <v/>
      </c>
      <c r="MU239" s="44"/>
      <c r="MV239" s="44" t="str">
        <f>IF(MU239="","",MU239-MU238)</f>
        <v/>
      </c>
      <c r="MW239" s="44"/>
      <c r="MX239" s="44" t="str">
        <f>IF(MW239="","",MW239-MW238)</f>
        <v/>
      </c>
      <c r="MY239" s="44"/>
      <c r="MZ239" s="44" t="str">
        <f>IF(MY239="","",MY238+NA238-MY239)</f>
        <v/>
      </c>
      <c r="NA239" s="44"/>
      <c r="NB239" s="43"/>
      <c r="NC239" s="43" t="str">
        <f>IF(MU239="","",NC238)</f>
        <v/>
      </c>
      <c r="ND239" s="44" t="str">
        <f t="shared" si="1242"/>
        <v/>
      </c>
      <c r="NE239" s="45" t="str">
        <f t="shared" si="1243"/>
        <v/>
      </c>
      <c r="NF239" s="35"/>
      <c r="NG239" s="27"/>
      <c r="NH239" s="51" t="str">
        <f t="shared" si="1129"/>
        <v/>
      </c>
      <c r="NI239" s="44"/>
      <c r="NJ239" s="44" t="str">
        <f>IF(NI239="","",NI239-NI238)</f>
        <v/>
      </c>
      <c r="NK239" s="44"/>
      <c r="NL239" s="44" t="str">
        <f>IF(NK239="","",NK239-NK238)</f>
        <v/>
      </c>
      <c r="NM239" s="44"/>
      <c r="NN239" s="44" t="str">
        <f>IF(NM239="","",NM238+NO238-NM239)</f>
        <v/>
      </c>
      <c r="NO239" s="44"/>
      <c r="NP239" s="43"/>
      <c r="NQ239" s="43" t="str">
        <f>IF(NI239="","",NQ238)</f>
        <v/>
      </c>
      <c r="NR239" s="44" t="str">
        <f t="shared" si="1244"/>
        <v/>
      </c>
      <c r="NS239" s="45" t="str">
        <f t="shared" si="1245"/>
        <v/>
      </c>
      <c r="NT239" s="35"/>
    </row>
    <row r="240" spans="1:384" ht="15" customHeight="1" thickTop="1" x14ac:dyDescent="0.2">
      <c r="A240" s="38"/>
      <c r="B240" s="39"/>
      <c r="C240" s="40"/>
      <c r="D240" s="40"/>
      <c r="E240" s="41"/>
      <c r="F240" s="41"/>
      <c r="G240" s="40"/>
      <c r="H240" s="42"/>
      <c r="I240" s="44"/>
      <c r="J240" s="44" t="str">
        <f>IF(I240="","",I240-I239)</f>
        <v/>
      </c>
      <c r="K240" s="44"/>
      <c r="L240" s="44" t="str">
        <f>IF(K240="","",K240-K239)</f>
        <v/>
      </c>
      <c r="M240" s="44"/>
      <c r="N240" s="44" t="str">
        <f>IF(M240="","",M239+O239-M240)</f>
        <v/>
      </c>
      <c r="O240" s="44"/>
      <c r="P240" s="43"/>
      <c r="Q240" s="43" t="str">
        <f>IF(I240="","",Q239)</f>
        <v/>
      </c>
      <c r="R240" s="44" t="str">
        <f t="shared" si="1216"/>
        <v/>
      </c>
      <c r="S240" s="45" t="str">
        <f t="shared" si="1217"/>
        <v/>
      </c>
      <c r="T240" s="35"/>
      <c r="U240" s="27"/>
      <c r="V240" s="46"/>
      <c r="W240" s="67"/>
      <c r="X240" s="44" t="str">
        <f>IF(W240="","",W240-W239)</f>
        <v/>
      </c>
      <c r="Y240" s="44"/>
      <c r="Z240" s="44" t="str">
        <f>IF(Y240="","",Y240-Y239)</f>
        <v/>
      </c>
      <c r="AA240" s="44"/>
      <c r="AB240" s="44" t="str">
        <f>IF(AA240="","",AA239+AC239-AA240)</f>
        <v/>
      </c>
      <c r="AC240" s="44"/>
      <c r="AD240" s="44"/>
      <c r="AE240" s="44"/>
      <c r="AF240" s="44" t="str">
        <f t="shared" si="1218"/>
        <v/>
      </c>
      <c r="AG240" s="45" t="str">
        <f t="shared" si="1219"/>
        <v/>
      </c>
      <c r="AH240" s="35"/>
      <c r="AI240" s="27"/>
      <c r="AJ240" s="46"/>
      <c r="AK240" s="44"/>
      <c r="AL240" s="44" t="str">
        <f>IF(AK240="","",AK240-AK239)</f>
        <v/>
      </c>
      <c r="AM240" s="44"/>
      <c r="AN240" s="44" t="str">
        <f>IF(AM240="","",AM240-AM239)</f>
        <v/>
      </c>
      <c r="AO240" s="44"/>
      <c r="AP240" s="44" t="str">
        <f>IF(AO240="","",AO239+AQ239-AO240)</f>
        <v/>
      </c>
      <c r="AQ240" s="44"/>
      <c r="AR240" s="44"/>
      <c r="AS240" s="44"/>
      <c r="AT240" s="44" t="str">
        <f t="shared" si="1220"/>
        <v/>
      </c>
      <c r="AU240" s="45" t="str">
        <f t="shared" si="1221"/>
        <v/>
      </c>
      <c r="AV240" s="35"/>
      <c r="AW240" s="27"/>
      <c r="AX240" s="46"/>
      <c r="AY240" s="44"/>
      <c r="AZ240" s="44" t="str">
        <f>IF(AY240="","",AY240-AY239)</f>
        <v/>
      </c>
      <c r="BA240" s="44"/>
      <c r="BB240" s="44" t="str">
        <f>IF(BA240="","",BA240-BA239)</f>
        <v/>
      </c>
      <c r="BC240" s="44"/>
      <c r="BD240" s="44" t="str">
        <f>IF(BC240="","",BC239+BE239-BC240)</f>
        <v/>
      </c>
      <c r="BE240" s="44"/>
      <c r="BF240" s="44"/>
      <c r="BG240" s="44"/>
      <c r="BH240" s="44" t="str">
        <f t="shared" si="1222"/>
        <v/>
      </c>
      <c r="BI240" s="45" t="str">
        <f t="shared" si="1223"/>
        <v/>
      </c>
      <c r="BJ240" s="35"/>
      <c r="BK240" s="50"/>
      <c r="BL240" s="46"/>
      <c r="BM240" s="44">
        <v>11030</v>
      </c>
      <c r="BN240" s="44">
        <f t="shared" si="1137"/>
        <v>137</v>
      </c>
      <c r="BO240" s="44">
        <v>315</v>
      </c>
      <c r="BP240" s="44">
        <f t="shared" si="1138"/>
        <v>7</v>
      </c>
      <c r="BQ240" s="44">
        <v>6</v>
      </c>
      <c r="BR240" s="44">
        <f t="shared" si="1139"/>
        <v>7</v>
      </c>
      <c r="BS240" s="43">
        <v>0</v>
      </c>
      <c r="BT240" s="60" t="str">
        <f t="shared" si="1140"/>
        <v>雪見イヤホン</v>
      </c>
      <c r="BU240" s="67">
        <f t="shared" si="1141"/>
        <v>1100</v>
      </c>
      <c r="BV240" s="43">
        <f t="shared" si="1142"/>
        <v>7700</v>
      </c>
      <c r="BW240" s="45">
        <f t="shared" si="1143"/>
        <v>0.56204379562043794</v>
      </c>
      <c r="BX240" s="297" t="s">
        <v>922</v>
      </c>
      <c r="BY240" s="27"/>
      <c r="BZ240" s="46"/>
      <c r="CA240" s="44">
        <v>2756</v>
      </c>
      <c r="CB240" s="44">
        <f t="shared" si="1144"/>
        <v>34</v>
      </c>
      <c r="CC240" s="44">
        <v>67</v>
      </c>
      <c r="CD240" s="44">
        <f t="shared" si="1145"/>
        <v>3</v>
      </c>
      <c r="CE240" s="44">
        <v>25</v>
      </c>
      <c r="CF240" s="44">
        <f t="shared" si="1146"/>
        <v>3</v>
      </c>
      <c r="CG240" s="43">
        <v>-7</v>
      </c>
      <c r="CH240" s="60" t="str">
        <f t="shared" si="1147"/>
        <v>ラブブマスコット</v>
      </c>
      <c r="CI240" s="67">
        <f t="shared" si="1148"/>
        <v>500</v>
      </c>
      <c r="CJ240" s="43">
        <f t="shared" si="1149"/>
        <v>1500</v>
      </c>
      <c r="CK240" s="45">
        <f t="shared" si="1150"/>
        <v>0.44117647058823528</v>
      </c>
      <c r="CL240" s="35" t="s">
        <v>923</v>
      </c>
      <c r="CM240" s="27"/>
      <c r="CN240" s="46"/>
      <c r="CO240" s="44">
        <v>1655</v>
      </c>
      <c r="CP240" s="44">
        <f t="shared" si="1151"/>
        <v>53</v>
      </c>
      <c r="CQ240" s="44">
        <v>28</v>
      </c>
      <c r="CR240" s="44">
        <f t="shared" si="1152"/>
        <v>2</v>
      </c>
      <c r="CS240" s="44">
        <v>17</v>
      </c>
      <c r="CT240" s="44">
        <f t="shared" si="1153"/>
        <v>1</v>
      </c>
      <c r="CU240" s="43">
        <v>0</v>
      </c>
      <c r="CV240" s="60" t="str">
        <f t="shared" si="1154"/>
        <v>押忍番長サウンドボタン</v>
      </c>
      <c r="CW240" s="67">
        <f t="shared" si="1155"/>
        <v>358</v>
      </c>
      <c r="CX240" s="43">
        <f t="shared" si="1156"/>
        <v>358</v>
      </c>
      <c r="CY240" s="45">
        <f t="shared" si="1157"/>
        <v>6.7547169811320751E-2</v>
      </c>
      <c r="CZ240" s="35"/>
      <c r="DA240" s="58"/>
      <c r="DB240" s="46"/>
      <c r="DC240" s="44">
        <v>7705</v>
      </c>
      <c r="DD240" s="44">
        <f t="shared" si="1158"/>
        <v>29</v>
      </c>
      <c r="DE240" s="44">
        <v>274</v>
      </c>
      <c r="DF240" s="44">
        <f t="shared" si="1159"/>
        <v>6</v>
      </c>
      <c r="DG240" s="44">
        <v>5</v>
      </c>
      <c r="DH240" s="44">
        <f t="shared" si="1160"/>
        <v>13</v>
      </c>
      <c r="DI240" s="43">
        <v>18</v>
      </c>
      <c r="DJ240" s="60" t="str">
        <f t="shared" si="1208"/>
        <v>サンリオリボンポーチ</v>
      </c>
      <c r="DK240" s="67">
        <f t="shared" si="1209"/>
        <v>500</v>
      </c>
      <c r="DL240" s="43">
        <f t="shared" si="1161"/>
        <v>6500</v>
      </c>
      <c r="DM240" s="45">
        <f t="shared" si="1162"/>
        <v>2.2413793103448274</v>
      </c>
      <c r="DN240" s="35"/>
      <c r="DO240" s="27"/>
      <c r="DP240" s="46"/>
      <c r="DQ240" s="44">
        <v>3705</v>
      </c>
      <c r="DR240" s="44">
        <f t="shared" si="1163"/>
        <v>66</v>
      </c>
      <c r="DS240" s="44">
        <v>96</v>
      </c>
      <c r="DT240" s="44">
        <f t="shared" si="1164"/>
        <v>1</v>
      </c>
      <c r="DU240" s="44">
        <v>10</v>
      </c>
      <c r="DV240" s="44">
        <f t="shared" si="1165"/>
        <v>1</v>
      </c>
      <c r="DW240" s="43">
        <v>3</v>
      </c>
      <c r="DX240" s="60" t="str">
        <f t="shared" si="1166"/>
        <v>サンリオケープポーチ</v>
      </c>
      <c r="DY240" s="67">
        <f t="shared" si="1167"/>
        <v>660</v>
      </c>
      <c r="DZ240" s="43">
        <f t="shared" si="1168"/>
        <v>660</v>
      </c>
      <c r="EA240" s="45">
        <f t="shared" si="1169"/>
        <v>0.1</v>
      </c>
      <c r="EB240" s="35"/>
      <c r="EC240" s="27"/>
      <c r="ED240" s="46"/>
      <c r="EE240" s="44"/>
      <c r="EF240" s="44" t="str">
        <f>IF(EE240="","",EE240-EE239)</f>
        <v/>
      </c>
      <c r="EG240" s="44"/>
      <c r="EH240" s="44" t="str">
        <f>IF(EG240="","",EG240-EG239)</f>
        <v/>
      </c>
      <c r="EI240" s="44"/>
      <c r="EJ240" s="44" t="str">
        <f>IF(EI240="","",EI239+EK239-EI240)</f>
        <v/>
      </c>
      <c r="EK240" s="44"/>
      <c r="EL240" s="43"/>
      <c r="EM240" s="43" t="str">
        <f>IF(EE240="","",EM239)</f>
        <v/>
      </c>
      <c r="EN240" s="44" t="str">
        <f t="shared" si="1224"/>
        <v/>
      </c>
      <c r="EO240" s="45" t="str">
        <f t="shared" si="1225"/>
        <v/>
      </c>
      <c r="EP240" s="35"/>
      <c r="EQ240" s="27"/>
      <c r="ER240" s="46"/>
      <c r="ES240" s="44"/>
      <c r="ET240" s="44" t="str">
        <f>IF(ES240="","",ES240-ES239)</f>
        <v/>
      </c>
      <c r="EU240" s="44"/>
      <c r="EV240" s="44" t="str">
        <f>IF(EU240="","",EU240-EU239)</f>
        <v/>
      </c>
      <c r="EW240" s="44"/>
      <c r="EX240" s="44" t="str">
        <f>IF(EW240="","",EW239+EY239-EW240)</f>
        <v/>
      </c>
      <c r="EY240" s="44"/>
      <c r="EZ240" s="43"/>
      <c r="FA240" s="43" t="str">
        <f>IF(ES240="","",FA239)</f>
        <v/>
      </c>
      <c r="FB240" s="44" t="str">
        <f t="shared" si="1226"/>
        <v/>
      </c>
      <c r="FC240" s="45" t="str">
        <f t="shared" si="1227"/>
        <v/>
      </c>
      <c r="FD240" s="35"/>
      <c r="FF240" s="46"/>
      <c r="FG240" s="44"/>
      <c r="FH240" s="44" t="str">
        <f>IF(FG240="","",FG240-FG239)</f>
        <v/>
      </c>
      <c r="FI240" s="44"/>
      <c r="FJ240" s="44" t="str">
        <f>IF(FI240="","",FI240-FI239)</f>
        <v/>
      </c>
      <c r="FK240" s="44"/>
      <c r="FL240" s="44" t="str">
        <f>IF(FK240="","",FK239+FM239-FK240)</f>
        <v/>
      </c>
      <c r="FM240" s="44"/>
      <c r="FN240" s="43"/>
      <c r="FO240" s="43" t="str">
        <f>IF(FG240="","",FO239)</f>
        <v/>
      </c>
      <c r="FP240" s="44" t="str">
        <f t="shared" si="1228"/>
        <v/>
      </c>
      <c r="FQ240" s="45" t="str">
        <f t="shared" si="1229"/>
        <v/>
      </c>
      <c r="FR240" s="35"/>
      <c r="FT240" s="46"/>
      <c r="FU240" s="44"/>
      <c r="FV240" s="44" t="str">
        <f>IF(FU240="","",FU240-FU239)</f>
        <v/>
      </c>
      <c r="FW240" s="44"/>
      <c r="FX240" s="44" t="str">
        <f>IF(FW240="","",FW240-FW239)</f>
        <v/>
      </c>
      <c r="FY240" s="44"/>
      <c r="FZ240" s="44" t="str">
        <f>IF(FY240="","",FY239+GA239-FY240)</f>
        <v/>
      </c>
      <c r="GA240" s="44"/>
      <c r="GB240" s="43"/>
      <c r="GC240" s="43" t="str">
        <f>IF(FU240="","",GC239)</f>
        <v/>
      </c>
      <c r="GD240" s="44" t="str">
        <f t="shared" si="1230"/>
        <v/>
      </c>
      <c r="GE240" s="45" t="str">
        <f t="shared" si="1231"/>
        <v/>
      </c>
      <c r="GF240" s="35"/>
      <c r="GH240" s="46"/>
      <c r="GI240" s="44"/>
      <c r="GJ240" s="44" t="str">
        <f>IF(GI240="","",GI240-GI239)</f>
        <v/>
      </c>
      <c r="GK240" s="44"/>
      <c r="GL240" s="44" t="str">
        <f>IF(GK240="","",GK240-GK239)</f>
        <v/>
      </c>
      <c r="GM240" s="44"/>
      <c r="GN240" s="44" t="str">
        <f>IF(GM240="","",GM239+GO239-GM240)</f>
        <v/>
      </c>
      <c r="GO240" s="44"/>
      <c r="GP240" s="43"/>
      <c r="GQ240" s="43" t="str">
        <f>IF(GI240="","",GQ239)</f>
        <v/>
      </c>
      <c r="GR240" s="44" t="str">
        <f t="shared" si="1232"/>
        <v/>
      </c>
      <c r="GS240" s="45" t="str">
        <f t="shared" si="1233"/>
        <v/>
      </c>
      <c r="GT240" s="35"/>
      <c r="GU240" s="27"/>
      <c r="GV240" s="46"/>
      <c r="GW240" s="44"/>
      <c r="GX240" s="44" t="str">
        <f>IF(GW240="","",GW240-GW239)</f>
        <v/>
      </c>
      <c r="GY240" s="44"/>
      <c r="GZ240" s="44" t="str">
        <f>IF(GY240="","",GY240-GY239)</f>
        <v/>
      </c>
      <c r="HA240" s="44"/>
      <c r="HB240" s="44" t="str">
        <f>IF(HA240="","",HA239+HC239-HA240)</f>
        <v/>
      </c>
      <c r="HC240" s="44"/>
      <c r="HD240" s="43"/>
      <c r="HE240" s="43" t="str">
        <f>IF(GW240="","",HE239)</f>
        <v/>
      </c>
      <c r="HF240" s="44" t="str">
        <f t="shared" si="1234"/>
        <v/>
      </c>
      <c r="HG240" s="45" t="str">
        <f t="shared" si="1235"/>
        <v/>
      </c>
      <c r="HH240" s="35"/>
      <c r="HJ240" s="46"/>
      <c r="HK240" s="44"/>
      <c r="HL240" s="44" t="str">
        <f>IF(HK240="","",HK240-HK239)</f>
        <v/>
      </c>
      <c r="HM240" s="44"/>
      <c r="HN240" s="44" t="str">
        <f>IF(HM240="","",HM240-HM239)</f>
        <v/>
      </c>
      <c r="HO240" s="44"/>
      <c r="HP240" s="44" t="str">
        <f>IF(HO240="","",HO239+HQ239-HO240)</f>
        <v/>
      </c>
      <c r="HQ240" s="44"/>
      <c r="HR240" s="43"/>
      <c r="HS240" s="43" t="str">
        <f>IF(HK240="","",HS239)</f>
        <v/>
      </c>
      <c r="HT240" s="44" t="str">
        <f t="shared" si="1236"/>
        <v/>
      </c>
      <c r="HU240" s="45" t="str">
        <f t="shared" si="1237"/>
        <v/>
      </c>
      <c r="HV240" s="35"/>
      <c r="HW240" s="61"/>
      <c r="HX240" s="46"/>
      <c r="HY240" s="44">
        <v>27314</v>
      </c>
      <c r="HZ240" s="44">
        <f t="shared" si="1170"/>
        <v>897</v>
      </c>
      <c r="IA240" s="44"/>
      <c r="IB240" s="44" t="str">
        <f t="shared" si="1171"/>
        <v/>
      </c>
      <c r="IC240" s="44">
        <v>7</v>
      </c>
      <c r="ID240" s="44">
        <f t="shared" si="1172"/>
        <v>3</v>
      </c>
      <c r="IE240" s="43"/>
      <c r="IF240" s="60" t="str">
        <f>IF(HY240="","",IF236)</f>
        <v>ルララ大</v>
      </c>
      <c r="IG240" s="67">
        <f>IF(HY239="","",IG236)</f>
        <v>1100</v>
      </c>
      <c r="IH240" s="43">
        <f t="shared" si="1173"/>
        <v>3300</v>
      </c>
      <c r="II240" s="45">
        <f>IF(ID240="","",IH240/(HZ240*100))</f>
        <v>3.678929765886288E-2</v>
      </c>
      <c r="IJ240" s="35"/>
      <c r="IL240" s="46"/>
      <c r="IM240" s="44">
        <v>797</v>
      </c>
      <c r="IN240" s="69">
        <f t="shared" si="1174"/>
        <v>32</v>
      </c>
      <c r="IO240" s="44">
        <v>33</v>
      </c>
      <c r="IP240" s="44">
        <f t="shared" si="1175"/>
        <v>0</v>
      </c>
      <c r="IQ240" s="44">
        <v>10</v>
      </c>
      <c r="IR240" s="44">
        <f t="shared" si="1176"/>
        <v>0</v>
      </c>
      <c r="IS240" s="43"/>
      <c r="IT240" s="60" t="str">
        <f t="shared" si="1177"/>
        <v>サンリオ豹柄キーケース</v>
      </c>
      <c r="IU240" s="67">
        <f t="shared" si="1178"/>
        <v>996</v>
      </c>
      <c r="IV240" s="43">
        <f t="shared" si="1179"/>
        <v>0</v>
      </c>
      <c r="IW240" s="45">
        <f t="shared" si="1180"/>
        <v>0</v>
      </c>
      <c r="IX240" s="35"/>
      <c r="IY240" s="33"/>
      <c r="IZ240" s="46"/>
      <c r="JA240" s="44">
        <v>5213</v>
      </c>
      <c r="JB240" s="69">
        <f t="shared" si="1181"/>
        <v>30</v>
      </c>
      <c r="JC240" s="44">
        <v>155</v>
      </c>
      <c r="JD240" s="44">
        <f t="shared" si="1182"/>
        <v>2</v>
      </c>
      <c r="JE240" s="44">
        <v>22</v>
      </c>
      <c r="JF240" s="44">
        <f t="shared" si="1183"/>
        <v>2</v>
      </c>
      <c r="JG240" s="43">
        <v>4</v>
      </c>
      <c r="JH240" s="60" t="str">
        <f t="shared" si="1212"/>
        <v>サンリオリボンポーチ</v>
      </c>
      <c r="JI240" s="67">
        <f t="shared" si="1213"/>
        <v>500</v>
      </c>
      <c r="JJ240" s="43">
        <f t="shared" si="1185"/>
        <v>1000</v>
      </c>
      <c r="JK240" s="45">
        <f t="shared" si="1186"/>
        <v>0.33333333333333331</v>
      </c>
      <c r="JL240" s="35"/>
      <c r="JM240" s="27"/>
      <c r="JN240" s="46"/>
      <c r="JO240" s="44">
        <v>6136</v>
      </c>
      <c r="JP240" s="44">
        <f t="shared" si="1187"/>
        <v>66</v>
      </c>
      <c r="JQ240" s="44">
        <v>150</v>
      </c>
      <c r="JR240" s="44">
        <f t="shared" si="1188"/>
        <v>3</v>
      </c>
      <c r="JS240" s="44">
        <v>17</v>
      </c>
      <c r="JT240" s="44">
        <f t="shared" si="1189"/>
        <v>3</v>
      </c>
      <c r="JU240" s="43">
        <v>0</v>
      </c>
      <c r="JV240" s="60" t="str">
        <f t="shared" si="1190"/>
        <v>ジャグラーイヤホン</v>
      </c>
      <c r="JW240" s="67">
        <f t="shared" si="1191"/>
        <v>1100</v>
      </c>
      <c r="JX240" s="43">
        <f t="shared" si="1192"/>
        <v>3300</v>
      </c>
      <c r="JY240" s="45">
        <f t="shared" si="1193"/>
        <v>0.5</v>
      </c>
      <c r="JZ240" s="35"/>
      <c r="KA240" s="61"/>
      <c r="KB240" s="46"/>
      <c r="KC240" s="44">
        <v>4601</v>
      </c>
      <c r="KD240" s="44">
        <f t="shared" si="1194"/>
        <v>36</v>
      </c>
      <c r="KE240" s="44">
        <v>128</v>
      </c>
      <c r="KF240" s="44">
        <f t="shared" si="1195"/>
        <v>1</v>
      </c>
      <c r="KG240" s="44">
        <v>11</v>
      </c>
      <c r="KH240" s="44">
        <f t="shared" si="1196"/>
        <v>1</v>
      </c>
      <c r="KI240" s="43">
        <v>-1</v>
      </c>
      <c r="KJ240" s="60" t="str">
        <f t="shared" si="1197"/>
        <v>サンリオケープポーチ</v>
      </c>
      <c r="KK240" s="67">
        <f t="shared" si="1198"/>
        <v>1100</v>
      </c>
      <c r="KL240" s="43">
        <f t="shared" si="1199"/>
        <v>1100</v>
      </c>
      <c r="KM240" s="45">
        <f t="shared" si="1200"/>
        <v>0.30555555555555558</v>
      </c>
      <c r="KN240" s="35" t="s">
        <v>926</v>
      </c>
      <c r="KO240" s="27"/>
      <c r="KP240" s="46"/>
      <c r="KQ240" s="44">
        <v>6168</v>
      </c>
      <c r="KR240" s="44">
        <f t="shared" si="1201"/>
        <v>107</v>
      </c>
      <c r="KS240" s="44">
        <v>131</v>
      </c>
      <c r="KT240" s="44">
        <f t="shared" si="1202"/>
        <v>1</v>
      </c>
      <c r="KU240" s="44">
        <v>10</v>
      </c>
      <c r="KV240" s="44">
        <f t="shared" si="1203"/>
        <v>1</v>
      </c>
      <c r="KW240" s="43">
        <v>0</v>
      </c>
      <c r="KX240" s="60" t="str">
        <f t="shared" si="1204"/>
        <v>モンチッチマスコット2</v>
      </c>
      <c r="KY240" s="67">
        <f t="shared" si="1205"/>
        <v>539</v>
      </c>
      <c r="KZ240" s="43">
        <f t="shared" si="1206"/>
        <v>539</v>
      </c>
      <c r="LA240" s="45">
        <f t="shared" si="1207"/>
        <v>5.0373831775700935E-2</v>
      </c>
      <c r="LB240" s="35"/>
      <c r="LC240" s="27"/>
      <c r="LD240" s="51">
        <f>IF(A226="","",A226)</f>
        <v>46027</v>
      </c>
      <c r="LE240" s="43">
        <v>70917</v>
      </c>
      <c r="LF240" s="93">
        <f>IF(LE240="","",LE240-LE237)</f>
        <v>222</v>
      </c>
      <c r="LG240" s="43">
        <v>445</v>
      </c>
      <c r="LH240" s="43">
        <f t="shared" si="1210"/>
        <v>0</v>
      </c>
      <c r="LI240" s="43">
        <v>1</v>
      </c>
      <c r="LJ240" s="87">
        <f t="shared" si="1211"/>
        <v>1</v>
      </c>
      <c r="LK240" s="43"/>
      <c r="LL240" s="64" t="str">
        <f>IF(LE240="","",LL237)</f>
        <v>スヌーピーぬいぐるみ、コキンちゃん</v>
      </c>
      <c r="LM240" s="47">
        <f>IF(LF240="","",LM237)</f>
        <v>1000</v>
      </c>
      <c r="LN240" s="87">
        <f t="shared" si="1136"/>
        <v>1000</v>
      </c>
      <c r="LO240" s="54"/>
      <c r="LP240" s="35"/>
      <c r="LQ240" s="27"/>
      <c r="LR240" s="46"/>
      <c r="LS240" s="44"/>
      <c r="LT240" s="44" t="str">
        <f>IF(LS240="","",LS240-LS239)</f>
        <v/>
      </c>
      <c r="LU240" s="44"/>
      <c r="LV240" s="44" t="str">
        <f>IF(LU240="","",LU240-LU239)</f>
        <v/>
      </c>
      <c r="LW240" s="44"/>
      <c r="LX240" s="44" t="str">
        <f>IF(LW240="","",LW239+LY239-LW240)</f>
        <v/>
      </c>
      <c r="LY240" s="44"/>
      <c r="LZ240" s="43"/>
      <c r="MA240" s="43" t="str">
        <f>IF(LS240="","",MA239)</f>
        <v/>
      </c>
      <c r="MB240" s="44" t="str">
        <f t="shared" si="1238"/>
        <v/>
      </c>
      <c r="MC240" s="45" t="str">
        <f t="shared" si="1239"/>
        <v/>
      </c>
      <c r="MD240" s="35"/>
      <c r="ME240" s="27"/>
      <c r="MF240" s="46"/>
      <c r="MG240" s="44"/>
      <c r="MH240" s="44" t="str">
        <f>IF(MG240="","",MG240-MG239)</f>
        <v/>
      </c>
      <c r="MI240" s="44"/>
      <c r="MJ240" s="44" t="str">
        <f>IF(MI240="","",MI240-MI239)</f>
        <v/>
      </c>
      <c r="MK240" s="44"/>
      <c r="ML240" s="44" t="str">
        <f>IF(MK240="","",MK239+MM239-MK240)</f>
        <v/>
      </c>
      <c r="MM240" s="44"/>
      <c r="MN240" s="43"/>
      <c r="MO240" s="43" t="str">
        <f>IF(MG240="","",MO239)</f>
        <v/>
      </c>
      <c r="MP240" s="44" t="str">
        <f t="shared" si="1240"/>
        <v/>
      </c>
      <c r="MQ240" s="45" t="str">
        <f t="shared" si="1241"/>
        <v/>
      </c>
      <c r="MR240" s="35"/>
      <c r="MS240" s="27"/>
      <c r="MT240" s="46"/>
      <c r="MU240" s="44"/>
      <c r="MV240" s="44" t="str">
        <f>IF(MU240="","",MU240-MU239)</f>
        <v/>
      </c>
      <c r="MW240" s="44"/>
      <c r="MX240" s="44" t="str">
        <f>IF(MW240="","",MW240-MW239)</f>
        <v/>
      </c>
      <c r="MY240" s="44"/>
      <c r="MZ240" s="44" t="str">
        <f>IF(MY240="","",MY239+NA239-MY240)</f>
        <v/>
      </c>
      <c r="NA240" s="44"/>
      <c r="NB240" s="43"/>
      <c r="NC240" s="43" t="str">
        <f>IF(MU240="","",NC239)</f>
        <v/>
      </c>
      <c r="ND240" s="44" t="str">
        <f t="shared" si="1242"/>
        <v/>
      </c>
      <c r="NE240" s="45" t="str">
        <f t="shared" si="1243"/>
        <v/>
      </c>
      <c r="NF240" s="35"/>
      <c r="NG240" s="27"/>
      <c r="NH240" s="46"/>
      <c r="NI240" s="44"/>
      <c r="NJ240" s="44" t="str">
        <f>IF(NI240="","",NI240-NI239)</f>
        <v/>
      </c>
      <c r="NK240" s="44"/>
      <c r="NL240" s="44" t="str">
        <f>IF(NK240="","",NK240-NK239)</f>
        <v/>
      </c>
      <c r="NM240" s="44"/>
      <c r="NN240" s="44" t="str">
        <f>IF(NM240="","",NM239+NO239-NM240)</f>
        <v/>
      </c>
      <c r="NO240" s="44"/>
      <c r="NP240" s="43"/>
      <c r="NQ240" s="43" t="str">
        <f>IF(NI240="","",NQ239)</f>
        <v/>
      </c>
      <c r="NR240" s="44" t="str">
        <f t="shared" si="1244"/>
        <v/>
      </c>
      <c r="NS240" s="45" t="str">
        <f t="shared" si="1245"/>
        <v/>
      </c>
      <c r="NT240" s="35"/>
    </row>
    <row r="241" spans="1:384" x14ac:dyDescent="0.2">
      <c r="A241" s="38"/>
      <c r="B241" s="39"/>
      <c r="C241" s="40"/>
      <c r="D241" s="40"/>
      <c r="E241" s="41"/>
      <c r="F241" s="41"/>
      <c r="G241" s="40"/>
      <c r="H241" s="42"/>
      <c r="I241" s="44"/>
      <c r="J241" s="44" t="str">
        <f>IF(I241="","",I241-I240)</f>
        <v/>
      </c>
      <c r="K241" s="44"/>
      <c r="L241" s="44" t="str">
        <f>IF(K241="","",K241-K240)</f>
        <v/>
      </c>
      <c r="M241" s="44"/>
      <c r="N241" s="44" t="str">
        <f>IF(M241="","",M240+O240-M241)</f>
        <v/>
      </c>
      <c r="O241" s="44"/>
      <c r="P241" s="43"/>
      <c r="Q241" s="43" t="str">
        <f>IF(I241="","",Q240)</f>
        <v/>
      </c>
      <c r="R241" s="44" t="str">
        <f t="shared" si="1216"/>
        <v/>
      </c>
      <c r="S241" s="45" t="str">
        <f t="shared" si="1217"/>
        <v/>
      </c>
      <c r="T241" s="35"/>
      <c r="U241" s="27"/>
      <c r="V241" s="46"/>
      <c r="W241" s="67"/>
      <c r="X241" s="44" t="str">
        <f>IF(W241="","",W241-W240)</f>
        <v/>
      </c>
      <c r="Y241" s="44"/>
      <c r="Z241" s="44" t="str">
        <f>IF(Y241="","",Y241-Y240)</f>
        <v/>
      </c>
      <c r="AA241" s="44"/>
      <c r="AB241" s="44" t="str">
        <f>IF(AA241="","",AA240+AC240-AA241)</f>
        <v/>
      </c>
      <c r="AC241" s="44"/>
      <c r="AD241" s="44"/>
      <c r="AE241" s="44"/>
      <c r="AF241" s="44" t="str">
        <f t="shared" si="1218"/>
        <v/>
      </c>
      <c r="AG241" s="45" t="str">
        <f t="shared" si="1219"/>
        <v/>
      </c>
      <c r="AH241" s="35"/>
      <c r="AI241" s="27"/>
      <c r="AJ241" s="46"/>
      <c r="AK241" s="44"/>
      <c r="AL241" s="44" t="str">
        <f>IF(AK241="","",AK241-AK240)</f>
        <v/>
      </c>
      <c r="AM241" s="44"/>
      <c r="AN241" s="44" t="str">
        <f>IF(AM241="","",AM241-AM240)</f>
        <v/>
      </c>
      <c r="AO241" s="44"/>
      <c r="AP241" s="44" t="str">
        <f>IF(AO241="","",AO240+AQ240-AO241)</f>
        <v/>
      </c>
      <c r="AQ241" s="44"/>
      <c r="AR241" s="44"/>
      <c r="AS241" s="44"/>
      <c r="AT241" s="44" t="str">
        <f t="shared" si="1220"/>
        <v/>
      </c>
      <c r="AU241" s="45" t="str">
        <f t="shared" si="1221"/>
        <v/>
      </c>
      <c r="AV241" s="35"/>
      <c r="AW241" s="27"/>
      <c r="AX241" s="46"/>
      <c r="AY241" s="44"/>
      <c r="AZ241" s="44" t="str">
        <f>IF(AY241="","",AY241-AY240)</f>
        <v/>
      </c>
      <c r="BA241" s="44"/>
      <c r="BB241" s="44" t="str">
        <f>IF(BA241="","",BA241-BA240)</f>
        <v/>
      </c>
      <c r="BC241" s="44"/>
      <c r="BD241" s="44" t="str">
        <f>IF(BC241="","",BC240+BE240-BC241)</f>
        <v/>
      </c>
      <c r="BE241" s="44"/>
      <c r="BF241" s="44"/>
      <c r="BG241" s="44"/>
      <c r="BH241" s="44" t="str">
        <f t="shared" si="1222"/>
        <v/>
      </c>
      <c r="BI241" s="45" t="str">
        <f t="shared" si="1223"/>
        <v/>
      </c>
      <c r="BJ241" s="35"/>
      <c r="BK241" s="50"/>
      <c r="BL241" s="46"/>
      <c r="BM241" s="44">
        <v>12886</v>
      </c>
      <c r="BN241" s="44">
        <f t="shared" si="1137"/>
        <v>48</v>
      </c>
      <c r="BO241" s="44">
        <v>653</v>
      </c>
      <c r="BP241" s="44">
        <f t="shared" si="1138"/>
        <v>9</v>
      </c>
      <c r="BQ241" s="44">
        <v>5</v>
      </c>
      <c r="BR241" s="44">
        <f t="shared" si="1139"/>
        <v>9</v>
      </c>
      <c r="BS241" s="25">
        <v>20</v>
      </c>
      <c r="BT241" s="60" t="str">
        <f t="shared" si="1140"/>
        <v>クレしんマスコット</v>
      </c>
      <c r="BU241" s="67">
        <f t="shared" si="1141"/>
        <v>0</v>
      </c>
      <c r="BV241" s="44">
        <f t="shared" si="1142"/>
        <v>0</v>
      </c>
      <c r="BW241" s="45">
        <f t="shared" si="1143"/>
        <v>0</v>
      </c>
      <c r="BX241" s="35" t="s">
        <v>924</v>
      </c>
      <c r="BY241" s="27"/>
      <c r="BZ241" s="46"/>
      <c r="CA241" s="44">
        <v>2653</v>
      </c>
      <c r="CB241" s="44">
        <f t="shared" si="1144"/>
        <v>118</v>
      </c>
      <c r="CC241" s="44">
        <v>110</v>
      </c>
      <c r="CD241" s="44">
        <f t="shared" si="1145"/>
        <v>1</v>
      </c>
      <c r="CE241" s="44">
        <v>32</v>
      </c>
      <c r="CF241" s="44">
        <f t="shared" si="1146"/>
        <v>1</v>
      </c>
      <c r="CG241" s="25">
        <v>0</v>
      </c>
      <c r="CH241" s="60" t="str">
        <f t="shared" si="1147"/>
        <v>ゲームアーク</v>
      </c>
      <c r="CI241" s="67">
        <f t="shared" si="1148"/>
        <v>500</v>
      </c>
      <c r="CJ241" s="44">
        <f t="shared" si="1149"/>
        <v>500</v>
      </c>
      <c r="CK241" s="45">
        <f t="shared" si="1150"/>
        <v>4.2372881355932202E-2</v>
      </c>
      <c r="CL241" s="35"/>
      <c r="CM241" s="27"/>
      <c r="CN241" s="46"/>
      <c r="CO241" s="44">
        <v>3238</v>
      </c>
      <c r="CP241" s="44">
        <f t="shared" si="1151"/>
        <v>164</v>
      </c>
      <c r="CQ241" s="44">
        <v>73</v>
      </c>
      <c r="CR241" s="44">
        <f t="shared" si="1152"/>
        <v>5</v>
      </c>
      <c r="CS241" s="44">
        <v>6</v>
      </c>
      <c r="CT241" s="44">
        <f t="shared" si="1153"/>
        <v>6</v>
      </c>
      <c r="CU241" s="25">
        <v>0</v>
      </c>
      <c r="CV241" s="60" t="s">
        <v>921</v>
      </c>
      <c r="CW241" s="67">
        <v>1100</v>
      </c>
      <c r="CX241" s="44">
        <f t="shared" si="1156"/>
        <v>6600</v>
      </c>
      <c r="CY241" s="45">
        <f t="shared" si="1157"/>
        <v>0.40243902439024393</v>
      </c>
      <c r="CZ241" s="35"/>
      <c r="DA241" s="58"/>
      <c r="DB241" s="46"/>
      <c r="DC241" s="44">
        <v>9103</v>
      </c>
      <c r="DD241" s="44">
        <f t="shared" si="1158"/>
        <v>69</v>
      </c>
      <c r="DE241" s="44">
        <v>444</v>
      </c>
      <c r="DF241" s="44">
        <f t="shared" si="1159"/>
        <v>2</v>
      </c>
      <c r="DG241" s="44">
        <v>30</v>
      </c>
      <c r="DH241" s="44">
        <f t="shared" si="1160"/>
        <v>2</v>
      </c>
      <c r="DI241" s="25">
        <v>7</v>
      </c>
      <c r="DJ241" s="60" t="str">
        <f t="shared" si="1208"/>
        <v>ラブブマスコット</v>
      </c>
      <c r="DK241" s="67">
        <f t="shared" si="1209"/>
        <v>250</v>
      </c>
      <c r="DL241" s="44">
        <f t="shared" si="1161"/>
        <v>500</v>
      </c>
      <c r="DM241" s="45">
        <f t="shared" si="1162"/>
        <v>7.2463768115942032E-2</v>
      </c>
      <c r="DN241" s="35"/>
      <c r="DO241" s="27"/>
      <c r="DP241" s="46"/>
      <c r="DQ241" s="44">
        <v>3578</v>
      </c>
      <c r="DR241" s="44">
        <f t="shared" si="1163"/>
        <v>58</v>
      </c>
      <c r="DS241" s="44">
        <v>121</v>
      </c>
      <c r="DT241" s="44">
        <f t="shared" si="1164"/>
        <v>2</v>
      </c>
      <c r="DU241" s="44">
        <v>22</v>
      </c>
      <c r="DV241" s="44">
        <f t="shared" si="1165"/>
        <v>3</v>
      </c>
      <c r="DW241" s="25">
        <v>-12</v>
      </c>
      <c r="DX241" s="60" t="str">
        <f t="shared" si="1166"/>
        <v>ラブブキーホルダー</v>
      </c>
      <c r="DY241" s="67">
        <f t="shared" si="1167"/>
        <v>200</v>
      </c>
      <c r="DZ241" s="44">
        <f t="shared" si="1168"/>
        <v>600</v>
      </c>
      <c r="EA241" s="45">
        <f t="shared" si="1169"/>
        <v>0.10344827586206896</v>
      </c>
      <c r="EB241" s="35" t="s">
        <v>929</v>
      </c>
      <c r="EC241" s="27"/>
      <c r="ED241" s="46"/>
      <c r="EE241" s="44"/>
      <c r="EF241" s="44" t="str">
        <f>IF(EE241="","",EE241-EE240)</f>
        <v/>
      </c>
      <c r="EG241" s="44"/>
      <c r="EH241" s="44" t="str">
        <f>IF(EG241="","",EG241-EG240)</f>
        <v/>
      </c>
      <c r="EI241" s="44"/>
      <c r="EJ241" s="44" t="str">
        <f>IF(EI241="","",EI240+EK240-EI241)</f>
        <v/>
      </c>
      <c r="EK241" s="44"/>
      <c r="EL241" s="43"/>
      <c r="EM241" s="43" t="str">
        <f>IF(EE241="","",EM240)</f>
        <v/>
      </c>
      <c r="EN241" s="44" t="str">
        <f t="shared" si="1224"/>
        <v/>
      </c>
      <c r="EO241" s="45" t="str">
        <f t="shared" si="1225"/>
        <v/>
      </c>
      <c r="EP241" s="35"/>
      <c r="EQ241" s="27"/>
      <c r="ER241" s="46"/>
      <c r="ES241" s="44"/>
      <c r="ET241" s="44" t="str">
        <f>IF(ES241="","",ES241-ES240)</f>
        <v/>
      </c>
      <c r="EU241" s="44"/>
      <c r="EV241" s="44" t="str">
        <f>IF(EU241="","",EU241-EU240)</f>
        <v/>
      </c>
      <c r="EW241" s="44"/>
      <c r="EX241" s="44" t="str">
        <f>IF(EW241="","",EW240+EY240-EW241)</f>
        <v/>
      </c>
      <c r="EY241" s="44"/>
      <c r="EZ241" s="43"/>
      <c r="FA241" s="43" t="str">
        <f>IF(ES241="","",FA240)</f>
        <v/>
      </c>
      <c r="FB241" s="44" t="str">
        <f t="shared" si="1226"/>
        <v/>
      </c>
      <c r="FC241" s="45" t="str">
        <f t="shared" si="1227"/>
        <v/>
      </c>
      <c r="FD241" s="35"/>
      <c r="FF241" s="46"/>
      <c r="FG241" s="44"/>
      <c r="FH241" s="44" t="str">
        <f>IF(FG241="","",FG241-FG240)</f>
        <v/>
      </c>
      <c r="FI241" s="44"/>
      <c r="FJ241" s="44" t="str">
        <f>IF(FI241="","",FI241-FI240)</f>
        <v/>
      </c>
      <c r="FK241" s="44"/>
      <c r="FL241" s="44" t="str">
        <f>IF(FK241="","",FK240+FM240-FK241)</f>
        <v/>
      </c>
      <c r="FM241" s="44"/>
      <c r="FN241" s="43"/>
      <c r="FO241" s="43" t="str">
        <f>IF(FG241="","",FO240)</f>
        <v/>
      </c>
      <c r="FP241" s="44" t="str">
        <f t="shared" si="1228"/>
        <v/>
      </c>
      <c r="FQ241" s="45" t="str">
        <f t="shared" si="1229"/>
        <v/>
      </c>
      <c r="FR241" s="35"/>
      <c r="FT241" s="46"/>
      <c r="FU241" s="44"/>
      <c r="FV241" s="44" t="str">
        <f>IF(FU241="","",FU241-FU240)</f>
        <v/>
      </c>
      <c r="FW241" s="44"/>
      <c r="FX241" s="44" t="str">
        <f>IF(FW241="","",FW241-FW240)</f>
        <v/>
      </c>
      <c r="FY241" s="44"/>
      <c r="FZ241" s="44" t="str">
        <f>IF(FY241="","",FY240+GA240-FY241)</f>
        <v/>
      </c>
      <c r="GA241" s="44"/>
      <c r="GB241" s="43"/>
      <c r="GC241" s="43" t="str">
        <f>IF(FU241="","",GC240)</f>
        <v/>
      </c>
      <c r="GD241" s="44" t="str">
        <f t="shared" si="1230"/>
        <v/>
      </c>
      <c r="GE241" s="45" t="str">
        <f t="shared" si="1231"/>
        <v/>
      </c>
      <c r="GF241" s="35"/>
      <c r="GH241" s="46"/>
      <c r="GI241" s="44"/>
      <c r="GJ241" s="44" t="str">
        <f>IF(GI241="","",GI241-GI240)</f>
        <v/>
      </c>
      <c r="GK241" s="44"/>
      <c r="GL241" s="44" t="str">
        <f>IF(GK241="","",GK241-GK240)</f>
        <v/>
      </c>
      <c r="GM241" s="44"/>
      <c r="GN241" s="44" t="str">
        <f>IF(GM241="","",GM240+GO240-GM241)</f>
        <v/>
      </c>
      <c r="GO241" s="44"/>
      <c r="GP241" s="43"/>
      <c r="GQ241" s="43" t="str">
        <f>IF(GI241="","",GQ240)</f>
        <v/>
      </c>
      <c r="GR241" s="44" t="str">
        <f t="shared" si="1232"/>
        <v/>
      </c>
      <c r="GS241" s="45" t="str">
        <f t="shared" si="1233"/>
        <v/>
      </c>
      <c r="GT241" s="35"/>
      <c r="GU241" s="27"/>
      <c r="GV241" s="46"/>
      <c r="GW241" s="44"/>
      <c r="GX241" s="44" t="str">
        <f>IF(GW241="","",GW241-GW240)</f>
        <v/>
      </c>
      <c r="GY241" s="44"/>
      <c r="GZ241" s="44" t="str">
        <f>IF(GY241="","",GY241-GY240)</f>
        <v/>
      </c>
      <c r="HA241" s="44"/>
      <c r="HB241" s="44" t="str">
        <f>IF(HA241="","",HA240+HC240-HA241)</f>
        <v/>
      </c>
      <c r="HC241" s="44"/>
      <c r="HD241" s="43"/>
      <c r="HE241" s="43" t="str">
        <f>IF(GW241="","",HE240)</f>
        <v/>
      </c>
      <c r="HF241" s="44" t="str">
        <f t="shared" si="1234"/>
        <v/>
      </c>
      <c r="HG241" s="45" t="str">
        <f t="shared" si="1235"/>
        <v/>
      </c>
      <c r="HH241" s="35"/>
      <c r="HJ241" s="46"/>
      <c r="HK241" s="44"/>
      <c r="HL241" s="44" t="str">
        <f>IF(HK241="","",HK241-HK240)</f>
        <v/>
      </c>
      <c r="HM241" s="44"/>
      <c r="HN241" s="44" t="str">
        <f>IF(HM241="","",HM241-HM240)</f>
        <v/>
      </c>
      <c r="HO241" s="44"/>
      <c r="HP241" s="44" t="str">
        <f>IF(HO241="","",HO240+HQ240-HO241)</f>
        <v/>
      </c>
      <c r="HQ241" s="44"/>
      <c r="HR241" s="43"/>
      <c r="HS241" s="43" t="str">
        <f>IF(HK241="","",HS240)</f>
        <v/>
      </c>
      <c r="HT241" s="44" t="str">
        <f t="shared" si="1236"/>
        <v/>
      </c>
      <c r="HU241" s="45" t="str">
        <f t="shared" si="1237"/>
        <v/>
      </c>
      <c r="HV241" s="35"/>
      <c r="HW241" s="61"/>
      <c r="HX241" s="46"/>
      <c r="HY241" s="44"/>
      <c r="HZ241" s="44" t="str">
        <f t="shared" si="1170"/>
        <v/>
      </c>
      <c r="IA241" s="44"/>
      <c r="IB241" s="44" t="str">
        <f t="shared" si="1171"/>
        <v/>
      </c>
      <c r="IC241" s="44">
        <v>8</v>
      </c>
      <c r="ID241" s="44">
        <f t="shared" si="1172"/>
        <v>2</v>
      </c>
      <c r="IE241" s="25"/>
      <c r="IF241" s="60" t="str">
        <f>IF(HY239="","",IF237)</f>
        <v>アンパンおべんとパズル</v>
      </c>
      <c r="IG241" s="67">
        <f>IF(HY239="","",IG237)</f>
        <v>1100</v>
      </c>
      <c r="IH241" s="44">
        <f t="shared" si="1173"/>
        <v>2200</v>
      </c>
      <c r="II241" s="45">
        <f>IF(ID241="","",IH241/(HZ240*100))</f>
        <v>2.4526198439241916E-2</v>
      </c>
      <c r="IJ241" s="35"/>
      <c r="IL241" s="46"/>
      <c r="IM241" s="44">
        <v>1827</v>
      </c>
      <c r="IN241" s="44">
        <f t="shared" si="1174"/>
        <v>156</v>
      </c>
      <c r="IO241" s="44">
        <v>42</v>
      </c>
      <c r="IP241" s="44">
        <f t="shared" si="1175"/>
        <v>0</v>
      </c>
      <c r="IQ241" s="44">
        <v>34</v>
      </c>
      <c r="IR241" s="44">
        <f t="shared" si="1176"/>
        <v>2</v>
      </c>
      <c r="IS241" s="25"/>
      <c r="IT241" s="60" t="str">
        <f t="shared" si="1177"/>
        <v>ゲームアーク</v>
      </c>
      <c r="IU241" s="67">
        <f t="shared" si="1178"/>
        <v>600</v>
      </c>
      <c r="IV241" s="44">
        <f t="shared" si="1179"/>
        <v>1200</v>
      </c>
      <c r="IW241" s="45">
        <f t="shared" si="1180"/>
        <v>7.6923076923076927E-2</v>
      </c>
      <c r="IX241" s="35"/>
      <c r="IY241" s="33"/>
      <c r="IZ241" s="46"/>
      <c r="JA241" s="44">
        <v>6843</v>
      </c>
      <c r="JB241" s="44">
        <f t="shared" si="1181"/>
        <v>97</v>
      </c>
      <c r="JC241" s="44">
        <v>167</v>
      </c>
      <c r="JD241" s="44">
        <f t="shared" si="1182"/>
        <v>8</v>
      </c>
      <c r="JE241" s="44">
        <v>30</v>
      </c>
      <c r="JF241" s="44">
        <f t="shared" si="1183"/>
        <v>9</v>
      </c>
      <c r="JG241" s="25">
        <v>7</v>
      </c>
      <c r="JH241" s="60" t="str">
        <f t="shared" si="1212"/>
        <v>ラブブマスコット</v>
      </c>
      <c r="JI241" s="67">
        <f t="shared" si="1213"/>
        <v>250</v>
      </c>
      <c r="JJ241" s="44">
        <f t="shared" si="1185"/>
        <v>2250</v>
      </c>
      <c r="JK241" s="45">
        <f t="shared" si="1186"/>
        <v>0.23195876288659795</v>
      </c>
      <c r="JL241" s="35"/>
      <c r="JM241" s="27"/>
      <c r="JN241" s="46"/>
      <c r="JO241" s="44">
        <v>4854</v>
      </c>
      <c r="JP241" s="44">
        <f t="shared" si="1187"/>
        <v>47</v>
      </c>
      <c r="JQ241" s="44">
        <v>332</v>
      </c>
      <c r="JR241" s="44">
        <f t="shared" si="1188"/>
        <v>5</v>
      </c>
      <c r="JS241" s="44">
        <v>90</v>
      </c>
      <c r="JT241" s="44">
        <f t="shared" si="1189"/>
        <v>4</v>
      </c>
      <c r="JU241" s="25">
        <v>0</v>
      </c>
      <c r="JV241" s="60" t="str">
        <f t="shared" si="1190"/>
        <v>アングリーキーホルダー</v>
      </c>
      <c r="JW241" s="67">
        <f t="shared" si="1191"/>
        <v>200</v>
      </c>
      <c r="JX241" s="44">
        <f t="shared" si="1192"/>
        <v>800</v>
      </c>
      <c r="JY241" s="45">
        <f t="shared" si="1193"/>
        <v>0.1702127659574468</v>
      </c>
      <c r="JZ241" s="35"/>
      <c r="KA241" s="61"/>
      <c r="KB241" s="46"/>
      <c r="KC241" s="44">
        <v>8255</v>
      </c>
      <c r="KD241" s="44">
        <f t="shared" si="1194"/>
        <v>161</v>
      </c>
      <c r="KE241" s="44">
        <v>477</v>
      </c>
      <c r="KF241" s="44">
        <f t="shared" si="1195"/>
        <v>9</v>
      </c>
      <c r="KG241" s="44">
        <v>80</v>
      </c>
      <c r="KH241" s="44">
        <f t="shared" si="1196"/>
        <v>14</v>
      </c>
      <c r="KI241" s="25">
        <v>31</v>
      </c>
      <c r="KJ241" s="60" t="str">
        <f t="shared" si="1197"/>
        <v>AIモンスターラバー</v>
      </c>
      <c r="KK241" s="67">
        <f t="shared" si="1198"/>
        <v>250</v>
      </c>
      <c r="KL241" s="44">
        <f t="shared" si="1199"/>
        <v>3500</v>
      </c>
      <c r="KM241" s="45">
        <f t="shared" si="1200"/>
        <v>0.21739130434782608</v>
      </c>
      <c r="KN241" s="35"/>
      <c r="KO241" s="27"/>
      <c r="KP241" s="46"/>
      <c r="KQ241" s="44">
        <v>6473</v>
      </c>
      <c r="KR241" s="44">
        <f t="shared" si="1201"/>
        <v>59</v>
      </c>
      <c r="KS241" s="44">
        <v>299</v>
      </c>
      <c r="KT241" s="44">
        <f t="shared" si="1202"/>
        <v>1</v>
      </c>
      <c r="KU241" s="44">
        <v>12</v>
      </c>
      <c r="KV241" s="44">
        <f t="shared" si="1203"/>
        <v>2</v>
      </c>
      <c r="KW241" s="25">
        <v>1</v>
      </c>
      <c r="KX241" s="60" t="str">
        <f t="shared" si="1204"/>
        <v>サンリオホワイトマスコット</v>
      </c>
      <c r="KY241" s="67">
        <f t="shared" si="1205"/>
        <v>660</v>
      </c>
      <c r="KZ241" s="44">
        <f t="shared" si="1206"/>
        <v>1320</v>
      </c>
      <c r="LA241" s="45">
        <f t="shared" si="1207"/>
        <v>0.22372881355932203</v>
      </c>
      <c r="LB241" s="35"/>
      <c r="LC241" s="27"/>
      <c r="LD241" s="46"/>
      <c r="LE241" s="44"/>
      <c r="LF241" s="44"/>
      <c r="LG241" s="44">
        <v>530</v>
      </c>
      <c r="LH241" s="44">
        <f t="shared" si="1210"/>
        <v>0</v>
      </c>
      <c r="LI241" s="43">
        <v>2</v>
      </c>
      <c r="LJ241" s="44">
        <f t="shared" si="1211"/>
        <v>0</v>
      </c>
      <c r="LK241" s="44"/>
      <c r="LL241" s="72" t="str">
        <f>IF(LE240="","",LL238)</f>
        <v>アンパンティッシュカバー、アンパンぬいぐるみ</v>
      </c>
      <c r="LM241" s="67">
        <f>IF(LF240="","",LM238)</f>
        <v>1000</v>
      </c>
      <c r="LN241" s="44">
        <f t="shared" si="1136"/>
        <v>0</v>
      </c>
      <c r="LO241" s="45"/>
      <c r="LP241" s="35"/>
      <c r="LQ241" s="27"/>
      <c r="LR241" s="46"/>
      <c r="LS241" s="44"/>
      <c r="LT241" s="44" t="str">
        <f>IF(LS241="","",LS241-LS240)</f>
        <v/>
      </c>
      <c r="LU241" s="44"/>
      <c r="LV241" s="44" t="str">
        <f>IF(LU241="","",LU241-LU240)</f>
        <v/>
      </c>
      <c r="LW241" s="44"/>
      <c r="LX241" s="44" t="str">
        <f>IF(LW241="","",LW240+LY240-LW241)</f>
        <v/>
      </c>
      <c r="LY241" s="44"/>
      <c r="LZ241" s="43"/>
      <c r="MA241" s="43" t="str">
        <f>IF(LS241="","",MA240)</f>
        <v/>
      </c>
      <c r="MB241" s="44" t="str">
        <f t="shared" si="1238"/>
        <v/>
      </c>
      <c r="MC241" s="45" t="str">
        <f t="shared" si="1239"/>
        <v/>
      </c>
      <c r="MD241" s="35"/>
      <c r="ME241" s="27"/>
      <c r="MF241" s="46"/>
      <c r="MG241" s="44"/>
      <c r="MH241" s="44" t="str">
        <f>IF(MG241="","",MG241-MG240)</f>
        <v/>
      </c>
      <c r="MI241" s="44"/>
      <c r="MJ241" s="44" t="str">
        <f>IF(MI241="","",MI241-MI240)</f>
        <v/>
      </c>
      <c r="MK241" s="44"/>
      <c r="ML241" s="44" t="str">
        <f>IF(MK241="","",MK240+MM240-MK241)</f>
        <v/>
      </c>
      <c r="MM241" s="44"/>
      <c r="MN241" s="43"/>
      <c r="MO241" s="43" t="str">
        <f>IF(MG241="","",MO240)</f>
        <v/>
      </c>
      <c r="MP241" s="44" t="str">
        <f t="shared" si="1240"/>
        <v/>
      </c>
      <c r="MQ241" s="45" t="str">
        <f t="shared" si="1241"/>
        <v/>
      </c>
      <c r="MR241" s="35"/>
      <c r="MS241" s="27"/>
      <c r="MT241" s="46"/>
      <c r="MU241" s="44"/>
      <c r="MV241" s="44" t="str">
        <f>IF(MU241="","",MU241-MU240)</f>
        <v/>
      </c>
      <c r="MW241" s="44"/>
      <c r="MX241" s="44" t="str">
        <f>IF(MW241="","",MW241-MW240)</f>
        <v/>
      </c>
      <c r="MY241" s="44"/>
      <c r="MZ241" s="44" t="str">
        <f>IF(MY241="","",MY240+NA240-MY241)</f>
        <v/>
      </c>
      <c r="NA241" s="44"/>
      <c r="NB241" s="43"/>
      <c r="NC241" s="43" t="str">
        <f>IF(MU241="","",NC240)</f>
        <v/>
      </c>
      <c r="ND241" s="44" t="str">
        <f t="shared" si="1242"/>
        <v/>
      </c>
      <c r="NE241" s="45" t="str">
        <f t="shared" si="1243"/>
        <v/>
      </c>
      <c r="NF241" s="35"/>
      <c r="NG241" s="27"/>
      <c r="NH241" s="46"/>
      <c r="NI241" s="44"/>
      <c r="NJ241" s="44" t="str">
        <f>IF(NI241="","",NI241-NI240)</f>
        <v/>
      </c>
      <c r="NK241" s="44"/>
      <c r="NL241" s="44" t="str">
        <f>IF(NK241="","",NK241-NK240)</f>
        <v/>
      </c>
      <c r="NM241" s="44"/>
      <c r="NN241" s="44" t="str">
        <f>IF(NM241="","",NM240+NO240-NM241)</f>
        <v/>
      </c>
      <c r="NO241" s="44"/>
      <c r="NP241" s="43"/>
      <c r="NQ241" s="43" t="str">
        <f>IF(NI241="","",NQ240)</f>
        <v/>
      </c>
      <c r="NR241" s="44" t="str">
        <f t="shared" si="1244"/>
        <v/>
      </c>
      <c r="NS241" s="45" t="str">
        <f t="shared" si="1245"/>
        <v/>
      </c>
      <c r="NT241" s="35"/>
    </row>
    <row r="242" spans="1:384" ht="15" customHeight="1" thickBot="1" x14ac:dyDescent="0.25">
      <c r="A242" s="38"/>
      <c r="B242" s="39"/>
      <c r="C242" s="40"/>
      <c r="D242" s="40"/>
      <c r="E242" s="41"/>
      <c r="F242" s="41"/>
      <c r="G242" s="40"/>
      <c r="H242" s="42"/>
      <c r="I242" s="44"/>
      <c r="J242" s="44" t="str">
        <f>IF(I242="","",I242-I241)</f>
        <v/>
      </c>
      <c r="K242" s="44"/>
      <c r="L242" s="44"/>
      <c r="M242" s="44"/>
      <c r="N242" s="44" t="str">
        <f>IF(M242="","",M241+O241-M242)</f>
        <v/>
      </c>
      <c r="O242" s="44"/>
      <c r="P242" s="43"/>
      <c r="Q242" s="43" t="str">
        <f>IF(I242="","",Q241)</f>
        <v/>
      </c>
      <c r="R242" s="44" t="str">
        <f t="shared" si="1216"/>
        <v/>
      </c>
      <c r="S242" s="45" t="str">
        <f t="shared" si="1217"/>
        <v/>
      </c>
      <c r="T242" s="35"/>
      <c r="U242" s="27"/>
      <c r="V242" s="46"/>
      <c r="W242" s="67"/>
      <c r="X242" s="44" t="str">
        <f>IF(W242="","",W242-W241)</f>
        <v/>
      </c>
      <c r="Y242" s="44"/>
      <c r="Z242" s="44"/>
      <c r="AA242" s="44"/>
      <c r="AB242" s="44" t="str">
        <f>IF(AA242="","",AA241+AC241-AA242)</f>
        <v/>
      </c>
      <c r="AC242" s="44"/>
      <c r="AD242" s="44"/>
      <c r="AE242" s="44"/>
      <c r="AF242" s="44" t="str">
        <f t="shared" si="1218"/>
        <v/>
      </c>
      <c r="AG242" s="45" t="str">
        <f t="shared" si="1219"/>
        <v/>
      </c>
      <c r="AH242" s="35"/>
      <c r="AI242" s="27"/>
      <c r="AJ242" s="46"/>
      <c r="AK242" s="44"/>
      <c r="AL242" s="44" t="str">
        <f>IF(AK242="","",AK242-AK241)</f>
        <v/>
      </c>
      <c r="AM242" s="44"/>
      <c r="AN242" s="44" t="str">
        <f>IF(AM242="","",AM242-AM241)</f>
        <v/>
      </c>
      <c r="AO242" s="44"/>
      <c r="AP242" s="44" t="str">
        <f>IF(AO242="","",AO241+AQ241-AO242)</f>
        <v/>
      </c>
      <c r="AQ242" s="44"/>
      <c r="AR242" s="44"/>
      <c r="AS242" s="44"/>
      <c r="AT242" s="44" t="str">
        <f t="shared" si="1220"/>
        <v/>
      </c>
      <c r="AU242" s="45" t="str">
        <f t="shared" si="1221"/>
        <v/>
      </c>
      <c r="AV242" s="35"/>
      <c r="AW242" s="27"/>
      <c r="AX242" s="46"/>
      <c r="AY242" s="44"/>
      <c r="AZ242" s="44" t="str">
        <f>IF(AY242="","",AY242-AY241)</f>
        <v/>
      </c>
      <c r="BA242" s="44"/>
      <c r="BB242" s="44" t="str">
        <f>IF(BA242="","",BA242-BA241)</f>
        <v/>
      </c>
      <c r="BC242" s="44"/>
      <c r="BD242" s="44" t="str">
        <f>IF(BC242="","",BC241+BE241-BC242)</f>
        <v/>
      </c>
      <c r="BE242" s="44"/>
      <c r="BF242" s="44"/>
      <c r="BG242" s="44"/>
      <c r="BH242" s="44" t="str">
        <f t="shared" si="1222"/>
        <v/>
      </c>
      <c r="BI242" s="45" t="str">
        <f t="shared" si="1223"/>
        <v/>
      </c>
      <c r="BJ242" s="35"/>
      <c r="BK242" s="50"/>
      <c r="BL242" s="74"/>
      <c r="BM242" s="75">
        <v>14796</v>
      </c>
      <c r="BN242" s="75">
        <f t="shared" si="1137"/>
        <v>96</v>
      </c>
      <c r="BO242" s="75">
        <v>747</v>
      </c>
      <c r="BP242" s="75">
        <f t="shared" si="1138"/>
        <v>5</v>
      </c>
      <c r="BQ242" s="75">
        <v>80</v>
      </c>
      <c r="BR242" s="75">
        <f t="shared" si="1139"/>
        <v>10</v>
      </c>
      <c r="BS242" s="75">
        <v>50</v>
      </c>
      <c r="BT242" s="77" t="str">
        <f t="shared" si="1140"/>
        <v>ＡＩモンスターラバー</v>
      </c>
      <c r="BU242" s="78">
        <f t="shared" si="1141"/>
        <v>198</v>
      </c>
      <c r="BV242" s="75">
        <f t="shared" si="1142"/>
        <v>1980</v>
      </c>
      <c r="BW242" s="79">
        <f t="shared" si="1143"/>
        <v>0.20624999999999999</v>
      </c>
      <c r="BX242" s="35"/>
      <c r="BY242" s="27"/>
      <c r="BZ242" s="74"/>
      <c r="CA242" s="75">
        <v>2548</v>
      </c>
      <c r="CB242" s="75">
        <f t="shared" si="1144"/>
        <v>56</v>
      </c>
      <c r="CC242" s="75">
        <v>33</v>
      </c>
      <c r="CD242" s="75">
        <f t="shared" si="1145"/>
        <v>2</v>
      </c>
      <c r="CE242" s="75">
        <v>10</v>
      </c>
      <c r="CF242" s="75">
        <f t="shared" si="1146"/>
        <v>2</v>
      </c>
      <c r="CG242" s="75">
        <v>0</v>
      </c>
      <c r="CH242" s="77" t="str">
        <f t="shared" si="1147"/>
        <v>AIモンスターマスコット</v>
      </c>
      <c r="CI242" s="78">
        <f t="shared" si="1148"/>
        <v>286</v>
      </c>
      <c r="CJ242" s="75">
        <f t="shared" si="1149"/>
        <v>572</v>
      </c>
      <c r="CK242" s="79">
        <f t="shared" si="1150"/>
        <v>0.10214285714285715</v>
      </c>
      <c r="CL242" s="35"/>
      <c r="CM242" s="27"/>
      <c r="CN242" s="74"/>
      <c r="CO242" s="75">
        <v>2148</v>
      </c>
      <c r="CP242" s="75">
        <f t="shared" si="1151"/>
        <v>85</v>
      </c>
      <c r="CQ242" s="75">
        <v>10</v>
      </c>
      <c r="CR242" s="75">
        <f t="shared" si="1152"/>
        <v>0</v>
      </c>
      <c r="CS242" s="75">
        <v>16</v>
      </c>
      <c r="CT242" s="75">
        <f t="shared" si="1153"/>
        <v>1</v>
      </c>
      <c r="CU242" s="75">
        <v>0</v>
      </c>
      <c r="CV242" s="77" t="str">
        <f t="shared" si="1154"/>
        <v>ラブブキーホルダー大きめ</v>
      </c>
      <c r="CW242" s="78">
        <f t="shared" si="1155"/>
        <v>400</v>
      </c>
      <c r="CX242" s="75">
        <f t="shared" si="1156"/>
        <v>400</v>
      </c>
      <c r="CY242" s="79">
        <f t="shared" si="1157"/>
        <v>4.7058823529411764E-2</v>
      </c>
      <c r="CZ242" s="35"/>
      <c r="DA242" s="58"/>
      <c r="DB242" s="74"/>
      <c r="DC242" s="75">
        <v>7064</v>
      </c>
      <c r="DD242" s="75">
        <f t="shared" si="1158"/>
        <v>92</v>
      </c>
      <c r="DE242" s="75">
        <v>396</v>
      </c>
      <c r="DF242" s="75">
        <f t="shared" si="1159"/>
        <v>5</v>
      </c>
      <c r="DG242" s="75">
        <v>75</v>
      </c>
      <c r="DH242" s="75">
        <f t="shared" si="1160"/>
        <v>5</v>
      </c>
      <c r="DI242" s="75">
        <v>0</v>
      </c>
      <c r="DJ242" s="77" t="str">
        <f t="shared" si="1208"/>
        <v>アングリーキーホルダー</v>
      </c>
      <c r="DK242" s="78">
        <f t="shared" si="1209"/>
        <v>198</v>
      </c>
      <c r="DL242" s="75">
        <f t="shared" si="1161"/>
        <v>990</v>
      </c>
      <c r="DM242" s="79">
        <f t="shared" si="1162"/>
        <v>0.10760869565217392</v>
      </c>
      <c r="DN242" s="35"/>
      <c r="DO242" s="27"/>
      <c r="DP242" s="74"/>
      <c r="DQ242" s="75">
        <v>2626</v>
      </c>
      <c r="DR242" s="75">
        <f t="shared" si="1163"/>
        <v>75</v>
      </c>
      <c r="DS242" s="75">
        <v>107</v>
      </c>
      <c r="DT242" s="75">
        <f t="shared" si="1164"/>
        <v>7</v>
      </c>
      <c r="DU242" s="75">
        <v>85</v>
      </c>
      <c r="DV242" s="75">
        <f t="shared" si="1165"/>
        <v>10</v>
      </c>
      <c r="DW242" s="75">
        <v>0</v>
      </c>
      <c r="DX242" s="77" t="str">
        <f t="shared" si="1166"/>
        <v>AIラバーキーホルダー</v>
      </c>
      <c r="DY242" s="78">
        <f t="shared" si="1167"/>
        <v>198</v>
      </c>
      <c r="DZ242" s="75">
        <f t="shared" si="1168"/>
        <v>1980</v>
      </c>
      <c r="EA242" s="79">
        <f t="shared" si="1169"/>
        <v>0.26400000000000001</v>
      </c>
      <c r="EB242" s="35"/>
      <c r="EC242" s="27"/>
      <c r="ED242" s="46"/>
      <c r="EE242" s="44"/>
      <c r="EF242" s="44" t="str">
        <f>IF(EE242="","",EE242-EE241)</f>
        <v/>
      </c>
      <c r="EG242" s="44"/>
      <c r="EH242" s="44"/>
      <c r="EI242" s="44"/>
      <c r="EJ242" s="44" t="str">
        <f>IF(EI242="","",EI241+EK241-EI242)</f>
        <v/>
      </c>
      <c r="EK242" s="44"/>
      <c r="EL242" s="43"/>
      <c r="EM242" s="43" t="str">
        <f>IF(EE242="","",EM241)</f>
        <v/>
      </c>
      <c r="EN242" s="44" t="str">
        <f t="shared" si="1224"/>
        <v/>
      </c>
      <c r="EO242" s="45" t="str">
        <f t="shared" si="1225"/>
        <v/>
      </c>
      <c r="EP242" s="35"/>
      <c r="EQ242" s="27"/>
      <c r="ER242" s="46"/>
      <c r="ES242" s="44"/>
      <c r="ET242" s="44" t="str">
        <f>IF(ES242="","",ES242-ES241)</f>
        <v/>
      </c>
      <c r="EU242" s="44"/>
      <c r="EV242" s="44"/>
      <c r="EW242" s="44"/>
      <c r="EX242" s="44" t="str">
        <f>IF(EW242="","",EW241+EY241-EW242)</f>
        <v/>
      </c>
      <c r="EY242" s="44"/>
      <c r="EZ242" s="43"/>
      <c r="FA242" s="43" t="str">
        <f>IF(ES242="","",FA241)</f>
        <v/>
      </c>
      <c r="FB242" s="44" t="str">
        <f t="shared" si="1226"/>
        <v/>
      </c>
      <c r="FC242" s="45" t="str">
        <f t="shared" si="1227"/>
        <v/>
      </c>
      <c r="FD242" s="35"/>
      <c r="FF242" s="46"/>
      <c r="FG242" s="44"/>
      <c r="FH242" s="44" t="str">
        <f>IF(FG242="","",FG242-FG241)</f>
        <v/>
      </c>
      <c r="FI242" s="44"/>
      <c r="FJ242" s="44"/>
      <c r="FK242" s="44"/>
      <c r="FL242" s="44" t="str">
        <f>IF(FK242="","",FK241+FM241-FK242)</f>
        <v/>
      </c>
      <c r="FM242" s="44"/>
      <c r="FN242" s="43"/>
      <c r="FO242" s="43" t="str">
        <f>IF(FG242="","",FO241)</f>
        <v/>
      </c>
      <c r="FP242" s="44" t="str">
        <f t="shared" si="1228"/>
        <v/>
      </c>
      <c r="FQ242" s="45" t="str">
        <f t="shared" si="1229"/>
        <v/>
      </c>
      <c r="FR242" s="35"/>
      <c r="FT242" s="46"/>
      <c r="FU242" s="44"/>
      <c r="FV242" s="44" t="str">
        <f>IF(FU242="","",FU242-FU241)</f>
        <v/>
      </c>
      <c r="FW242" s="44"/>
      <c r="FX242" s="44"/>
      <c r="FY242" s="44"/>
      <c r="FZ242" s="44" t="str">
        <f>IF(FY242="","",FY241+GA241-FY242)</f>
        <v/>
      </c>
      <c r="GA242" s="44"/>
      <c r="GB242" s="43"/>
      <c r="GC242" s="43" t="str">
        <f>IF(FU242="","",GC241)</f>
        <v/>
      </c>
      <c r="GD242" s="44" t="str">
        <f t="shared" si="1230"/>
        <v/>
      </c>
      <c r="GE242" s="45" t="str">
        <f t="shared" si="1231"/>
        <v/>
      </c>
      <c r="GF242" s="35"/>
      <c r="GH242" s="46"/>
      <c r="GI242" s="44"/>
      <c r="GJ242" s="44" t="str">
        <f>IF(GI242="","",GI242-GI241)</f>
        <v/>
      </c>
      <c r="GK242" s="44"/>
      <c r="GL242" s="44"/>
      <c r="GM242" s="44"/>
      <c r="GN242" s="44" t="str">
        <f>IF(GM242="","",GM241+GO241-GM242)</f>
        <v/>
      </c>
      <c r="GO242" s="44"/>
      <c r="GP242" s="43"/>
      <c r="GQ242" s="43" t="str">
        <f>IF(GI242="","",GQ241)</f>
        <v/>
      </c>
      <c r="GR242" s="44" t="str">
        <f t="shared" si="1232"/>
        <v/>
      </c>
      <c r="GS242" s="45" t="str">
        <f t="shared" si="1233"/>
        <v/>
      </c>
      <c r="GT242" s="35"/>
      <c r="GU242" s="27"/>
      <c r="GV242" s="46"/>
      <c r="GW242" s="44"/>
      <c r="GX242" s="44" t="str">
        <f>IF(GW242="","",GW242-GW241)</f>
        <v/>
      </c>
      <c r="GY242" s="44"/>
      <c r="GZ242" s="44"/>
      <c r="HA242" s="44"/>
      <c r="HB242" s="44" t="str">
        <f>IF(HA242="","",HA241+HC241-HA242)</f>
        <v/>
      </c>
      <c r="HC242" s="44"/>
      <c r="HD242" s="43"/>
      <c r="HE242" s="43" t="str">
        <f>IF(GW242="","",HE241)</f>
        <v/>
      </c>
      <c r="HF242" s="44" t="str">
        <f t="shared" si="1234"/>
        <v/>
      </c>
      <c r="HG242" s="45" t="str">
        <f t="shared" si="1235"/>
        <v/>
      </c>
      <c r="HH242" s="35"/>
      <c r="HJ242" s="46"/>
      <c r="HK242" s="44"/>
      <c r="HL242" s="44" t="str">
        <f>IF(HK242="","",HK242-HK241)</f>
        <v/>
      </c>
      <c r="HM242" s="44"/>
      <c r="HN242" s="44"/>
      <c r="HO242" s="44"/>
      <c r="HP242" s="44" t="str">
        <f>IF(HO242="","",HO241+HQ241-HO242)</f>
        <v/>
      </c>
      <c r="HQ242" s="44"/>
      <c r="HR242" s="43"/>
      <c r="HS242" s="43" t="str">
        <f>IF(HK242="","",HS241)</f>
        <v/>
      </c>
      <c r="HT242" s="44" t="str">
        <f t="shared" si="1236"/>
        <v/>
      </c>
      <c r="HU242" s="45" t="str">
        <f t="shared" si="1237"/>
        <v/>
      </c>
      <c r="HV242" s="35"/>
      <c r="HW242" s="61"/>
      <c r="HX242" s="74"/>
      <c r="HY242" s="75"/>
      <c r="HZ242" s="75" t="str">
        <f t="shared" si="1170"/>
        <v/>
      </c>
      <c r="IA242" s="75"/>
      <c r="IB242" s="75" t="str">
        <f t="shared" si="1171"/>
        <v/>
      </c>
      <c r="IC242" s="75">
        <v>2</v>
      </c>
      <c r="ID242" s="75">
        <f t="shared" si="1172"/>
        <v>4</v>
      </c>
      <c r="IE242" s="75">
        <v>1</v>
      </c>
      <c r="IF242" s="77" t="str">
        <f>IF(HY240="","",IF238)</f>
        <v>ボンボンドロップシール</v>
      </c>
      <c r="IG242" s="78">
        <f>IF(HY239="","",IG238)</f>
        <v>2000</v>
      </c>
      <c r="IH242" s="75">
        <f t="shared" si="1173"/>
        <v>8000</v>
      </c>
      <c r="II242" s="79">
        <f>IF(ID242="","",IH242/(HZ240*100))</f>
        <v>8.9186176142697887E-2</v>
      </c>
      <c r="IJ242" s="35"/>
      <c r="IL242" s="74"/>
      <c r="IM242" s="75">
        <v>1018</v>
      </c>
      <c r="IN242" s="82">
        <f t="shared" si="1174"/>
        <v>17</v>
      </c>
      <c r="IO242" s="75">
        <v>27</v>
      </c>
      <c r="IP242" s="75">
        <f t="shared" si="1175"/>
        <v>0</v>
      </c>
      <c r="IQ242" s="75">
        <v>16</v>
      </c>
      <c r="IR242" s="75">
        <f t="shared" si="1176"/>
        <v>1</v>
      </c>
      <c r="IS242" s="75">
        <v>0</v>
      </c>
      <c r="IT242" s="77" t="str">
        <f t="shared" si="1177"/>
        <v>クレしんマスコット</v>
      </c>
      <c r="IU242" s="78">
        <f t="shared" si="1178"/>
        <v>0</v>
      </c>
      <c r="IV242" s="75">
        <f t="shared" si="1179"/>
        <v>0</v>
      </c>
      <c r="IW242" s="79">
        <f t="shared" si="1180"/>
        <v>0</v>
      </c>
      <c r="IX242" s="35" t="s">
        <v>928</v>
      </c>
      <c r="IY242" s="33"/>
      <c r="IZ242" s="74"/>
      <c r="JA242" s="75">
        <v>7713</v>
      </c>
      <c r="JB242" s="75">
        <f t="shared" si="1181"/>
        <v>46</v>
      </c>
      <c r="JC242" s="75">
        <v>312</v>
      </c>
      <c r="JD242" s="75">
        <f t="shared" si="1182"/>
        <v>1</v>
      </c>
      <c r="JE242" s="75">
        <v>11</v>
      </c>
      <c r="JF242" s="75">
        <f t="shared" si="1183"/>
        <v>1</v>
      </c>
      <c r="JG242" s="75">
        <v>0</v>
      </c>
      <c r="JH242" s="77" t="str">
        <f t="shared" si="1212"/>
        <v>雪見だいふくイヤホン</v>
      </c>
      <c r="JI242" s="78">
        <f t="shared" si="1213"/>
        <v>1100</v>
      </c>
      <c r="JJ242" s="75">
        <f t="shared" si="1185"/>
        <v>1100</v>
      </c>
      <c r="JK242" s="79">
        <f t="shared" si="1186"/>
        <v>0.2391304347826087</v>
      </c>
      <c r="JL242" s="35"/>
      <c r="JM242" s="27"/>
      <c r="JN242" s="74"/>
      <c r="JO242" s="75">
        <v>6466</v>
      </c>
      <c r="JP242" s="82">
        <f t="shared" si="1187"/>
        <v>15</v>
      </c>
      <c r="JQ242" s="75">
        <v>267</v>
      </c>
      <c r="JR242" s="75">
        <f t="shared" si="1188"/>
        <v>7</v>
      </c>
      <c r="JS242" s="75">
        <v>11</v>
      </c>
      <c r="JT242" s="75">
        <f t="shared" si="1189"/>
        <v>7</v>
      </c>
      <c r="JU242" s="75">
        <v>2</v>
      </c>
      <c r="JV242" s="77" t="str">
        <f t="shared" si="1190"/>
        <v>クレしんマスコット</v>
      </c>
      <c r="JW242" s="78">
        <f t="shared" si="1191"/>
        <v>1100</v>
      </c>
      <c r="JX242" s="75">
        <f t="shared" si="1192"/>
        <v>7700</v>
      </c>
      <c r="JY242" s="79">
        <f t="shared" si="1193"/>
        <v>5.1333333333333337</v>
      </c>
      <c r="JZ242" s="35" t="s">
        <v>927</v>
      </c>
      <c r="KA242" s="61"/>
      <c r="KB242" s="74"/>
      <c r="KC242" s="75">
        <v>457</v>
      </c>
      <c r="KD242" s="75">
        <f t="shared" si="1194"/>
        <v>99</v>
      </c>
      <c r="KE242" s="75">
        <v>238</v>
      </c>
      <c r="KF242" s="75">
        <f t="shared" si="1195"/>
        <v>2</v>
      </c>
      <c r="KG242" s="75">
        <v>50</v>
      </c>
      <c r="KH242" s="75">
        <f t="shared" si="1196"/>
        <v>3</v>
      </c>
      <c r="KI242" s="75">
        <v>3</v>
      </c>
      <c r="KJ242" s="77" t="str">
        <f t="shared" si="1197"/>
        <v>ゲームアーク</v>
      </c>
      <c r="KK242" s="78">
        <f t="shared" si="1198"/>
        <v>500</v>
      </c>
      <c r="KL242" s="75">
        <f t="shared" si="1199"/>
        <v>1500</v>
      </c>
      <c r="KM242" s="79">
        <f t="shared" si="1200"/>
        <v>0.15151515151515152</v>
      </c>
      <c r="KN242" s="35"/>
      <c r="KO242" s="27"/>
      <c r="KP242" s="74"/>
      <c r="KQ242" s="75">
        <v>5334</v>
      </c>
      <c r="KR242" s="82">
        <f t="shared" si="1201"/>
        <v>28</v>
      </c>
      <c r="KS242" s="75">
        <v>218</v>
      </c>
      <c r="KT242" s="75">
        <f t="shared" si="1202"/>
        <v>0</v>
      </c>
      <c r="KU242" s="75">
        <v>32</v>
      </c>
      <c r="KV242" s="75">
        <f t="shared" si="1203"/>
        <v>0</v>
      </c>
      <c r="KW242" s="75">
        <v>-20</v>
      </c>
      <c r="KX242" s="77" t="str">
        <f t="shared" si="1204"/>
        <v>ミニ香水</v>
      </c>
      <c r="KY242" s="78">
        <f t="shared" si="1205"/>
        <v>1100</v>
      </c>
      <c r="KZ242" s="75">
        <f t="shared" si="1206"/>
        <v>0</v>
      </c>
      <c r="LA242" s="79">
        <f t="shared" si="1207"/>
        <v>0</v>
      </c>
      <c r="LB242" s="35" t="s">
        <v>925</v>
      </c>
      <c r="LC242" s="27"/>
      <c r="LD242" s="74"/>
      <c r="LE242" s="75"/>
      <c r="LF242" s="75"/>
      <c r="LG242" s="75">
        <v>1166</v>
      </c>
      <c r="LH242" s="75">
        <f t="shared" si="1210"/>
        <v>0</v>
      </c>
      <c r="LI242" s="76">
        <v>2</v>
      </c>
      <c r="LJ242" s="75">
        <f t="shared" si="1211"/>
        <v>0</v>
      </c>
      <c r="LK242" s="75"/>
      <c r="LL242" s="77" t="str">
        <f>IF(LE240="","",LL239)</f>
        <v>バイキンティッシュカバー、アンパンぬいぐるみ</v>
      </c>
      <c r="LM242" s="78">
        <f>IF(LF240="","",LM239)</f>
        <v>1000</v>
      </c>
      <c r="LN242" s="75">
        <f t="shared" si="1136"/>
        <v>0</v>
      </c>
      <c r="LO242" s="79"/>
      <c r="LP242" s="35"/>
      <c r="LQ242" s="27"/>
      <c r="LR242" s="46"/>
      <c r="LS242" s="44"/>
      <c r="LT242" s="44" t="str">
        <f>IF(LS242="","",LS242-LS241)</f>
        <v/>
      </c>
      <c r="LU242" s="44"/>
      <c r="LV242" s="44"/>
      <c r="LW242" s="44"/>
      <c r="LX242" s="44" t="str">
        <f>IF(LW242="","",LW241+LY241-LW242)</f>
        <v/>
      </c>
      <c r="LY242" s="44"/>
      <c r="LZ242" s="43"/>
      <c r="MA242" s="43" t="str">
        <f>IF(LS242="","",MA241)</f>
        <v/>
      </c>
      <c r="MB242" s="44" t="str">
        <f t="shared" si="1238"/>
        <v/>
      </c>
      <c r="MC242" s="45" t="str">
        <f t="shared" si="1239"/>
        <v/>
      </c>
      <c r="MD242" s="35"/>
      <c r="ME242" s="27"/>
      <c r="MF242" s="46"/>
      <c r="MG242" s="44"/>
      <c r="MH242" s="44" t="str">
        <f>IF(MG242="","",MG242-MG241)</f>
        <v/>
      </c>
      <c r="MI242" s="44"/>
      <c r="MJ242" s="44"/>
      <c r="MK242" s="44"/>
      <c r="ML242" s="44" t="str">
        <f>IF(MK242="","",MK241+MM241-MK242)</f>
        <v/>
      </c>
      <c r="MM242" s="44"/>
      <c r="MN242" s="43"/>
      <c r="MO242" s="43" t="str">
        <f>IF(MG242="","",MO241)</f>
        <v/>
      </c>
      <c r="MP242" s="44" t="str">
        <f t="shared" si="1240"/>
        <v/>
      </c>
      <c r="MQ242" s="45" t="str">
        <f t="shared" si="1241"/>
        <v/>
      </c>
      <c r="MR242" s="35"/>
      <c r="MS242" s="27"/>
      <c r="MT242" s="46"/>
      <c r="MU242" s="44"/>
      <c r="MV242" s="44" t="str">
        <f>IF(MU242="","",MU242-MU241)</f>
        <v/>
      </c>
      <c r="MW242" s="44"/>
      <c r="MX242" s="44"/>
      <c r="MY242" s="44"/>
      <c r="MZ242" s="44" t="str">
        <f>IF(MY242="","",MY241+NA241-MY242)</f>
        <v/>
      </c>
      <c r="NA242" s="44"/>
      <c r="NB242" s="43"/>
      <c r="NC242" s="43" t="str">
        <f>IF(MU242="","",NC241)</f>
        <v/>
      </c>
      <c r="ND242" s="44" t="str">
        <f t="shared" si="1242"/>
        <v/>
      </c>
      <c r="NE242" s="45" t="str">
        <f t="shared" si="1243"/>
        <v/>
      </c>
      <c r="NF242" s="35"/>
      <c r="NG242" s="27"/>
      <c r="NH242" s="46"/>
      <c r="NI242" s="44"/>
      <c r="NJ242" s="44" t="str">
        <f>IF(NI242="","",NI242-NI241)</f>
        <v/>
      </c>
      <c r="NK242" s="44"/>
      <c r="NL242" s="44"/>
      <c r="NM242" s="44"/>
      <c r="NN242" s="44" t="str">
        <f>IF(NM242="","",NM241+NO241-NM242)</f>
        <v/>
      </c>
      <c r="NO242" s="44"/>
      <c r="NP242" s="43"/>
      <c r="NQ242" s="43" t="str">
        <f>IF(NI242="","",NQ241)</f>
        <v/>
      </c>
      <c r="NR242" s="44" t="str">
        <f t="shared" si="1244"/>
        <v/>
      </c>
      <c r="NS242" s="45" t="str">
        <f t="shared" si="1245"/>
        <v/>
      </c>
      <c r="NT242" s="35"/>
    </row>
    <row r="243" spans="1:384" ht="15.75" thickTop="1" x14ac:dyDescent="0.2">
      <c r="A243" s="38"/>
      <c r="B243" s="39"/>
      <c r="C243" s="40"/>
      <c r="D243" s="40"/>
      <c r="E243" s="41"/>
      <c r="F243" s="41"/>
      <c r="G243" s="40"/>
      <c r="H243" s="42"/>
      <c r="I243" s="44"/>
      <c r="J243" s="44" t="str">
        <f>IF(I243="","",I243-I244)</f>
        <v/>
      </c>
      <c r="K243" s="44"/>
      <c r="L243" s="44"/>
      <c r="M243" s="44"/>
      <c r="N243" s="44" t="str">
        <f>IF(M243="","",M244+O244-M243)</f>
        <v/>
      </c>
      <c r="O243" s="44"/>
      <c r="P243" s="43"/>
      <c r="Q243" s="43" t="str">
        <f>IF(I243="","",Q244)</f>
        <v/>
      </c>
      <c r="R243" s="44" t="str">
        <f t="shared" si="1216"/>
        <v/>
      </c>
      <c r="S243" s="45" t="str">
        <f t="shared" si="1217"/>
        <v/>
      </c>
      <c r="T243" s="35"/>
      <c r="U243" s="27"/>
      <c r="V243" s="46"/>
      <c r="W243" s="67"/>
      <c r="X243" s="44" t="str">
        <f>IF(W243="","",W243-W244)</f>
        <v/>
      </c>
      <c r="Y243" s="44"/>
      <c r="Z243" s="44"/>
      <c r="AA243" s="44"/>
      <c r="AB243" s="44" t="str">
        <f>IF(AA243="","",AA244+AC244-AA243)</f>
        <v/>
      </c>
      <c r="AC243" s="44"/>
      <c r="AD243" s="44"/>
      <c r="AE243" s="44"/>
      <c r="AF243" s="44" t="str">
        <f t="shared" si="1218"/>
        <v/>
      </c>
      <c r="AG243" s="45" t="str">
        <f t="shared" si="1219"/>
        <v/>
      </c>
      <c r="AH243" s="35"/>
      <c r="AI243" s="27"/>
      <c r="AJ243" s="46"/>
      <c r="AK243" s="44"/>
      <c r="AL243" s="44" t="str">
        <f>IF(AK243="","",AK243-AK244)</f>
        <v/>
      </c>
      <c r="AM243" s="44"/>
      <c r="AN243" s="44" t="str">
        <f>IF(AM243="","",AM243-AM244)</f>
        <v/>
      </c>
      <c r="AO243" s="44"/>
      <c r="AP243" s="44" t="str">
        <f>IF(AO243="","",AO244+AQ244-AO243)</f>
        <v/>
      </c>
      <c r="AQ243" s="44"/>
      <c r="AR243" s="44"/>
      <c r="AS243" s="44"/>
      <c r="AT243" s="44" t="str">
        <f t="shared" si="1220"/>
        <v/>
      </c>
      <c r="AU243" s="45" t="str">
        <f t="shared" si="1221"/>
        <v/>
      </c>
      <c r="AV243" s="35"/>
      <c r="AW243" s="27"/>
      <c r="AX243" s="46"/>
      <c r="AY243" s="44"/>
      <c r="AZ243" s="44" t="str">
        <f>IF(AY243="","",AY243-AY244)</f>
        <v/>
      </c>
      <c r="BA243" s="44"/>
      <c r="BB243" s="44" t="str">
        <f>IF(BA243="","",BA243-BA244)</f>
        <v/>
      </c>
      <c r="BC243" s="44"/>
      <c r="BD243" s="44" t="str">
        <f>IF(BC243="","",BC244+BE244-BC243)</f>
        <v/>
      </c>
      <c r="BE243" s="44"/>
      <c r="BF243" s="44"/>
      <c r="BG243" s="44"/>
      <c r="BH243" s="44" t="str">
        <f t="shared" si="1222"/>
        <v/>
      </c>
      <c r="BI243" s="45" t="str">
        <f t="shared" si="1223"/>
        <v/>
      </c>
      <c r="BJ243" s="35"/>
      <c r="BK243" s="50"/>
      <c r="BL243" s="51">
        <f>IF($A225="","",$A225)</f>
        <v>46026</v>
      </c>
      <c r="BM243" s="44">
        <v>13783</v>
      </c>
      <c r="BN243" s="43">
        <f t="shared" si="1137"/>
        <v>38</v>
      </c>
      <c r="BO243" s="44">
        <v>499</v>
      </c>
      <c r="BP243" s="87">
        <f t="shared" si="1138"/>
        <v>0</v>
      </c>
      <c r="BQ243" s="44">
        <v>14</v>
      </c>
      <c r="BR243" s="43">
        <f t="shared" si="1139"/>
        <v>0</v>
      </c>
      <c r="BS243" s="43">
        <v>0</v>
      </c>
      <c r="BT243" s="53" t="str">
        <f t="shared" si="1140"/>
        <v>キティフェイスポーチ</v>
      </c>
      <c r="BU243" s="47">
        <f t="shared" si="1141"/>
        <v>996</v>
      </c>
      <c r="BV243" s="44">
        <f t="shared" si="1142"/>
        <v>0</v>
      </c>
      <c r="BW243" s="89">
        <f t="shared" si="1143"/>
        <v>0</v>
      </c>
      <c r="BX243" s="35"/>
      <c r="BY243" s="27"/>
      <c r="BZ243" s="51">
        <f>IF($A225="","",$A225)</f>
        <v>46026</v>
      </c>
      <c r="CA243" s="44">
        <v>2398</v>
      </c>
      <c r="CB243" s="43">
        <f t="shared" si="1144"/>
        <v>36</v>
      </c>
      <c r="CC243" s="44">
        <v>45</v>
      </c>
      <c r="CD243" s="87">
        <f t="shared" si="1145"/>
        <v>4</v>
      </c>
      <c r="CE243" s="44">
        <v>7</v>
      </c>
      <c r="CF243" s="43">
        <f t="shared" si="1146"/>
        <v>4</v>
      </c>
      <c r="CG243" s="43">
        <v>0</v>
      </c>
      <c r="CH243" s="53" t="str">
        <f t="shared" si="1147"/>
        <v>サンリオケープポーチ</v>
      </c>
      <c r="CI243" s="47">
        <f t="shared" si="1148"/>
        <v>900</v>
      </c>
      <c r="CJ243" s="44">
        <f t="shared" si="1149"/>
        <v>3600</v>
      </c>
      <c r="CK243" s="89">
        <f t="shared" si="1150"/>
        <v>1</v>
      </c>
      <c r="CL243" s="35" t="s">
        <v>935</v>
      </c>
      <c r="CM243" s="27"/>
      <c r="CN243" s="51">
        <f>IF($A225="","",$A225)</f>
        <v>46026</v>
      </c>
      <c r="CO243" s="44">
        <v>1791</v>
      </c>
      <c r="CP243" s="43">
        <f t="shared" si="1151"/>
        <v>22</v>
      </c>
      <c r="CQ243" s="44">
        <v>26</v>
      </c>
      <c r="CR243" s="87">
        <f t="shared" si="1152"/>
        <v>1</v>
      </c>
      <c r="CS243" s="44">
        <v>28</v>
      </c>
      <c r="CT243" s="43">
        <f t="shared" si="1153"/>
        <v>1</v>
      </c>
      <c r="CU243" s="43">
        <v>0</v>
      </c>
      <c r="CV243" s="53" t="str">
        <f t="shared" si="1154"/>
        <v>ゲーム機柄イヤホン</v>
      </c>
      <c r="CW243" s="47">
        <f t="shared" si="1155"/>
        <v>1100</v>
      </c>
      <c r="CX243" s="44">
        <f t="shared" si="1156"/>
        <v>1100</v>
      </c>
      <c r="CY243" s="89">
        <f t="shared" si="1157"/>
        <v>0.5</v>
      </c>
      <c r="CZ243" s="35"/>
      <c r="DA243" s="58"/>
      <c r="DB243" s="51">
        <f>IF($A225="","",$A225)</f>
        <v>46026</v>
      </c>
      <c r="DC243" s="44">
        <v>8180</v>
      </c>
      <c r="DD243" s="43">
        <f t="shared" si="1158"/>
        <v>30</v>
      </c>
      <c r="DE243" s="44">
        <v>287</v>
      </c>
      <c r="DF243" s="87">
        <f t="shared" si="1159"/>
        <v>1</v>
      </c>
      <c r="DG243" s="44">
        <v>24</v>
      </c>
      <c r="DH243" s="43">
        <f t="shared" si="1160"/>
        <v>1</v>
      </c>
      <c r="DI243" s="43">
        <v>0</v>
      </c>
      <c r="DJ243" s="53" t="str">
        <f t="shared" si="1208"/>
        <v>クーリッシュイヤホン</v>
      </c>
      <c r="DK243" s="47">
        <f t="shared" si="1209"/>
        <v>1100</v>
      </c>
      <c r="DL243" s="44">
        <f t="shared" si="1161"/>
        <v>1100</v>
      </c>
      <c r="DM243" s="89">
        <f t="shared" si="1162"/>
        <v>0.36666666666666664</v>
      </c>
      <c r="DN243" s="35"/>
      <c r="DO243" s="27"/>
      <c r="DP243" s="51">
        <f>IF($A225="","",$A225)</f>
        <v>46026</v>
      </c>
      <c r="DQ243" s="44">
        <v>2484</v>
      </c>
      <c r="DR243" s="43">
        <f t="shared" si="1163"/>
        <v>20</v>
      </c>
      <c r="DS243" s="44">
        <v>80</v>
      </c>
      <c r="DT243" s="87">
        <f t="shared" si="1164"/>
        <v>1</v>
      </c>
      <c r="DU243" s="44">
        <v>11</v>
      </c>
      <c r="DV243" s="43">
        <f t="shared" si="1165"/>
        <v>1</v>
      </c>
      <c r="DW243" s="43">
        <v>0</v>
      </c>
      <c r="DX243" s="53" t="str">
        <f t="shared" si="1166"/>
        <v>サンリオヒョウ柄キーケース</v>
      </c>
      <c r="DY243" s="47">
        <f t="shared" si="1167"/>
        <v>700</v>
      </c>
      <c r="DZ243" s="44">
        <f t="shared" si="1168"/>
        <v>700</v>
      </c>
      <c r="EA243" s="89">
        <f t="shared" si="1169"/>
        <v>0.35</v>
      </c>
      <c r="EB243" s="35"/>
      <c r="EC243" s="27"/>
      <c r="ED243" s="46"/>
      <c r="EE243" s="44"/>
      <c r="EF243" s="44" t="str">
        <f>IF(EE243="","",EE243-EE244)</f>
        <v/>
      </c>
      <c r="EG243" s="44"/>
      <c r="EH243" s="44" t="str">
        <f>IF(EG243="","",EG243-EG244)</f>
        <v/>
      </c>
      <c r="EI243" s="44"/>
      <c r="EJ243" s="44" t="str">
        <f>IF(EI243="","",EI244+EK244-EI243)</f>
        <v/>
      </c>
      <c r="EK243" s="44"/>
      <c r="EL243" s="44"/>
      <c r="EM243" s="44"/>
      <c r="EN243" s="44" t="str">
        <f t="shared" si="1224"/>
        <v/>
      </c>
      <c r="EO243" s="45" t="str">
        <f t="shared" si="1225"/>
        <v/>
      </c>
      <c r="EP243" s="35"/>
      <c r="EQ243" s="27"/>
      <c r="ER243" s="46"/>
      <c r="ES243" s="44"/>
      <c r="ET243" s="44" t="str">
        <f>IF(ES243="","",ES243-ES244)</f>
        <v/>
      </c>
      <c r="EU243" s="44"/>
      <c r="EV243" s="44" t="str">
        <f>IF(EU243="","",EU243-EU244)</f>
        <v/>
      </c>
      <c r="EW243" s="44"/>
      <c r="EX243" s="44" t="str">
        <f>IF(EW243="","",EW244+EY244-EW243)</f>
        <v/>
      </c>
      <c r="EY243" s="44"/>
      <c r="EZ243" s="44"/>
      <c r="FA243" s="44"/>
      <c r="FB243" s="44" t="str">
        <f t="shared" si="1226"/>
        <v/>
      </c>
      <c r="FC243" s="45" t="str">
        <f t="shared" si="1227"/>
        <v/>
      </c>
      <c r="FD243" s="35"/>
      <c r="FF243" s="46"/>
      <c r="FG243" s="44"/>
      <c r="FH243" s="44" t="str">
        <f>IF(FG243="","",FG243-FG244)</f>
        <v/>
      </c>
      <c r="FI243" s="44"/>
      <c r="FJ243" s="44" t="str">
        <f>IF(FI243="","",FI243-FI244)</f>
        <v/>
      </c>
      <c r="FK243" s="44"/>
      <c r="FL243" s="44" t="str">
        <f>IF(FK243="","",FK244+FM244-FK243)</f>
        <v/>
      </c>
      <c r="FM243" s="44"/>
      <c r="FN243" s="44"/>
      <c r="FO243" s="44"/>
      <c r="FP243" s="44" t="str">
        <f t="shared" si="1228"/>
        <v/>
      </c>
      <c r="FQ243" s="45" t="str">
        <f t="shared" si="1229"/>
        <v/>
      </c>
      <c r="FR243" s="35"/>
      <c r="FT243" s="46"/>
      <c r="FU243" s="44"/>
      <c r="FV243" s="44" t="str">
        <f>IF(FU243="","",FU243-FU244)</f>
        <v/>
      </c>
      <c r="FW243" s="44"/>
      <c r="FX243" s="44" t="str">
        <f>IF(FW243="","",FW243-FW244)</f>
        <v/>
      </c>
      <c r="FY243" s="44"/>
      <c r="FZ243" s="44" t="str">
        <f>IF(FY243="","",FY244+GA244-FY243)</f>
        <v/>
      </c>
      <c r="GA243" s="44"/>
      <c r="GB243" s="44"/>
      <c r="GC243" s="44"/>
      <c r="GD243" s="44" t="str">
        <f t="shared" si="1230"/>
        <v/>
      </c>
      <c r="GE243" s="45" t="str">
        <f t="shared" si="1231"/>
        <v/>
      </c>
      <c r="GF243" s="35"/>
      <c r="GH243" s="46"/>
      <c r="GI243" s="44"/>
      <c r="GJ243" s="44" t="str">
        <f>IF(GI243="","",GI243-GI244)</f>
        <v/>
      </c>
      <c r="GK243" s="44"/>
      <c r="GL243" s="44" t="str">
        <f>IF(GK243="","",GK243-GK244)</f>
        <v/>
      </c>
      <c r="GM243" s="44"/>
      <c r="GN243" s="44" t="str">
        <f>IF(GM243="","",GM244+GO244-GM243)</f>
        <v/>
      </c>
      <c r="GO243" s="44"/>
      <c r="GP243" s="44"/>
      <c r="GQ243" s="44"/>
      <c r="GR243" s="44" t="str">
        <f t="shared" si="1232"/>
        <v/>
      </c>
      <c r="GS243" s="45" t="str">
        <f t="shared" si="1233"/>
        <v/>
      </c>
      <c r="GT243" s="35"/>
      <c r="GU243" s="27"/>
      <c r="GV243" s="46"/>
      <c r="GW243" s="44"/>
      <c r="GX243" s="44" t="str">
        <f>IF(GW243="","",GW243-GW244)</f>
        <v/>
      </c>
      <c r="GY243" s="44"/>
      <c r="GZ243" s="44" t="str">
        <f>IF(GY243="","",GY243-GY244)</f>
        <v/>
      </c>
      <c r="HA243" s="44"/>
      <c r="HB243" s="44" t="str">
        <f>IF(HA243="","",HA244+HC244-HA243)</f>
        <v/>
      </c>
      <c r="HC243" s="44"/>
      <c r="HD243" s="44"/>
      <c r="HE243" s="44"/>
      <c r="HF243" s="44" t="str">
        <f t="shared" si="1234"/>
        <v/>
      </c>
      <c r="HG243" s="45" t="str">
        <f t="shared" si="1235"/>
        <v/>
      </c>
      <c r="HH243" s="35"/>
      <c r="HJ243" s="46"/>
      <c r="HK243" s="44"/>
      <c r="HL243" s="44" t="str">
        <f>IF(HK243="","",HK243-HK244)</f>
        <v/>
      </c>
      <c r="HM243" s="44"/>
      <c r="HN243" s="44" t="str">
        <f>IF(HM243="","",HM243-HM244)</f>
        <v/>
      </c>
      <c r="HO243" s="44"/>
      <c r="HP243" s="44" t="str">
        <f>IF(HO243="","",HO244+HQ244-HO243)</f>
        <v/>
      </c>
      <c r="HQ243" s="44"/>
      <c r="HR243" s="44"/>
      <c r="HS243" s="44"/>
      <c r="HT243" s="44" t="str">
        <f t="shared" si="1236"/>
        <v/>
      </c>
      <c r="HU243" s="45" t="str">
        <f t="shared" si="1237"/>
        <v/>
      </c>
      <c r="HV243" s="35"/>
      <c r="HW243" s="61"/>
      <c r="HX243" s="51">
        <f>IF($A225="","",$A225)</f>
        <v>46026</v>
      </c>
      <c r="HY243" s="44">
        <v>31513</v>
      </c>
      <c r="HZ243" s="43">
        <f t="shared" si="1170"/>
        <v>40</v>
      </c>
      <c r="IA243" s="44"/>
      <c r="IB243" s="87" t="str">
        <f t="shared" si="1171"/>
        <v/>
      </c>
      <c r="IC243" s="44">
        <v>2</v>
      </c>
      <c r="ID243" s="43">
        <f t="shared" si="1172"/>
        <v>1</v>
      </c>
      <c r="IE243" s="43">
        <v>1</v>
      </c>
      <c r="IF243" s="53" t="str">
        <f>IF(HY243="","",IF239)</f>
        <v>ボンボンドロップシール</v>
      </c>
      <c r="IG243" s="47">
        <f>IF(HY243="","",IG239)</f>
        <v>2000</v>
      </c>
      <c r="IH243" s="44">
        <f t="shared" si="1173"/>
        <v>2000</v>
      </c>
      <c r="II243" s="89">
        <f>IF(ID243="","",IH243/(HZ243*100))</f>
        <v>0.5</v>
      </c>
      <c r="IJ243" s="35"/>
      <c r="IL243" s="51">
        <f>IF($A225="","",$A225)</f>
        <v>46026</v>
      </c>
      <c r="IM243" s="44">
        <v>1650</v>
      </c>
      <c r="IN243" s="43">
        <f t="shared" si="1174"/>
        <v>11</v>
      </c>
      <c r="IO243" s="44">
        <v>34</v>
      </c>
      <c r="IP243" s="87">
        <f t="shared" si="1175"/>
        <v>2</v>
      </c>
      <c r="IQ243" s="44">
        <v>7</v>
      </c>
      <c r="IR243" s="43">
        <f t="shared" si="1176"/>
        <v>2</v>
      </c>
      <c r="IS243" s="43">
        <v>0</v>
      </c>
      <c r="IT243" s="53" t="str">
        <f t="shared" si="1177"/>
        <v>キティボアバンスクリップ</v>
      </c>
      <c r="IU243" s="47">
        <f t="shared" si="1178"/>
        <v>1100</v>
      </c>
      <c r="IV243" s="44">
        <f t="shared" si="1179"/>
        <v>2200</v>
      </c>
      <c r="IW243" s="89">
        <f t="shared" si="1180"/>
        <v>2</v>
      </c>
      <c r="IX243" s="35"/>
      <c r="IY243" s="33"/>
      <c r="IZ243" s="51">
        <f>IF($A225="","",$A225)</f>
        <v>46026</v>
      </c>
      <c r="JA243" s="44">
        <v>8513</v>
      </c>
      <c r="JB243" s="43">
        <f t="shared" si="1181"/>
        <v>16</v>
      </c>
      <c r="JC243" s="44">
        <v>345</v>
      </c>
      <c r="JD243" s="87">
        <f t="shared" si="1182"/>
        <v>0</v>
      </c>
      <c r="JE243" s="44">
        <v>18</v>
      </c>
      <c r="JF243" s="43">
        <f t="shared" si="1183"/>
        <v>0</v>
      </c>
      <c r="JG243" s="43">
        <v>0</v>
      </c>
      <c r="JH243" s="53" t="str">
        <f t="shared" si="1212"/>
        <v>ラブブキーホルダー大きめ</v>
      </c>
      <c r="JI243" s="47">
        <f t="shared" si="1213"/>
        <v>500</v>
      </c>
      <c r="JJ243" s="44">
        <f t="shared" si="1185"/>
        <v>0</v>
      </c>
      <c r="JK243" s="89">
        <f t="shared" si="1186"/>
        <v>0</v>
      </c>
      <c r="JL243" s="35"/>
      <c r="JM243" s="27"/>
      <c r="JN243" s="51">
        <f>IF($A225="","",$A225)</f>
        <v>46026</v>
      </c>
      <c r="JO243" s="44">
        <v>6118</v>
      </c>
      <c r="JP243" s="43">
        <f t="shared" si="1187"/>
        <v>17</v>
      </c>
      <c r="JQ243" s="44">
        <v>210</v>
      </c>
      <c r="JR243" s="87">
        <f t="shared" si="1188"/>
        <v>1</v>
      </c>
      <c r="JS243" s="44">
        <v>40</v>
      </c>
      <c r="JT243" s="43">
        <f t="shared" si="1189"/>
        <v>1</v>
      </c>
      <c r="JU243" s="43">
        <v>0</v>
      </c>
      <c r="JV243" s="53" t="str">
        <f t="shared" si="1190"/>
        <v>電ブル</v>
      </c>
      <c r="JW243" s="47">
        <f t="shared" si="1191"/>
        <v>400</v>
      </c>
      <c r="JX243" s="44">
        <f t="shared" si="1192"/>
        <v>400</v>
      </c>
      <c r="JY243" s="89">
        <f t="shared" si="1193"/>
        <v>0.23529411764705882</v>
      </c>
      <c r="JZ243" s="35"/>
      <c r="KA243" s="61"/>
      <c r="KB243" s="51">
        <f>IF($A225="","",$A225)</f>
        <v>46026</v>
      </c>
      <c r="KC243" s="44">
        <v>6521</v>
      </c>
      <c r="KD243" s="59">
        <f t="shared" si="1194"/>
        <v>6</v>
      </c>
      <c r="KE243" s="44">
        <v>222</v>
      </c>
      <c r="KF243" s="87">
        <f t="shared" si="1195"/>
        <v>0</v>
      </c>
      <c r="KG243" s="44">
        <v>15</v>
      </c>
      <c r="KH243" s="43">
        <f t="shared" si="1196"/>
        <v>0</v>
      </c>
      <c r="KI243" s="43">
        <v>0</v>
      </c>
      <c r="KJ243" s="53" t="str">
        <f t="shared" si="1197"/>
        <v>サンリオ型押しケース</v>
      </c>
      <c r="KK243" s="47">
        <f t="shared" si="1198"/>
        <v>1100</v>
      </c>
      <c r="KL243" s="44">
        <f t="shared" si="1199"/>
        <v>0</v>
      </c>
      <c r="KM243" s="89">
        <f t="shared" si="1200"/>
        <v>0</v>
      </c>
      <c r="KN243" s="35"/>
      <c r="KO243" s="27"/>
      <c r="KP243" s="51">
        <f>IF($A225="","",$A225)</f>
        <v>46026</v>
      </c>
      <c r="KQ243" s="44">
        <v>4886</v>
      </c>
      <c r="KR243" s="43">
        <f t="shared" si="1201"/>
        <v>36</v>
      </c>
      <c r="KS243" s="44">
        <v>285</v>
      </c>
      <c r="KT243" s="87">
        <f t="shared" si="1202"/>
        <v>0</v>
      </c>
      <c r="KU243" s="44">
        <v>8</v>
      </c>
      <c r="KV243" s="43">
        <f t="shared" si="1203"/>
        <v>0</v>
      </c>
      <c r="KW243" s="43">
        <v>0</v>
      </c>
      <c r="KX243" s="53" t="str">
        <f t="shared" si="1204"/>
        <v>キティボアバンスクリップ</v>
      </c>
      <c r="KY243" s="47">
        <f t="shared" si="1205"/>
        <v>1100</v>
      </c>
      <c r="KZ243" s="44">
        <f t="shared" si="1206"/>
        <v>0</v>
      </c>
      <c r="LA243" s="89">
        <f t="shared" si="1207"/>
        <v>0</v>
      </c>
      <c r="LB243" s="297" t="s">
        <v>932</v>
      </c>
      <c r="LC243" s="27"/>
      <c r="LD243" s="51">
        <f>IF(A227="","",A227)</f>
        <v>46030</v>
      </c>
      <c r="LE243" s="43">
        <v>71196</v>
      </c>
      <c r="LF243" s="93">
        <f>IF(LE243="","",LE243-LE240)</f>
        <v>279</v>
      </c>
      <c r="LG243" s="43">
        <v>445</v>
      </c>
      <c r="LH243" s="43">
        <f t="shared" si="1210"/>
        <v>0</v>
      </c>
      <c r="LI243" s="43">
        <v>1</v>
      </c>
      <c r="LJ243" s="87">
        <f t="shared" si="1211"/>
        <v>0</v>
      </c>
      <c r="LK243" s="43"/>
      <c r="LL243" s="64" t="str">
        <f>IF(LE243="","",LL240)</f>
        <v>スヌーピーぬいぐるみ、コキンちゃん</v>
      </c>
      <c r="LM243" s="47">
        <f>IF(LF243="","",LM240)</f>
        <v>1000</v>
      </c>
      <c r="LN243" s="87">
        <f t="shared" si="1136"/>
        <v>0</v>
      </c>
      <c r="LO243" s="54"/>
      <c r="LP243" s="35"/>
      <c r="LQ243" s="27"/>
      <c r="LR243" s="46"/>
      <c r="LS243" s="44"/>
      <c r="LT243" s="44" t="str">
        <f>IF(LS243="","",LS243-LS244)</f>
        <v/>
      </c>
      <c r="LU243" s="44"/>
      <c r="LV243" s="44" t="str">
        <f>IF(LU243="","",LU243-LU244)</f>
        <v/>
      </c>
      <c r="LW243" s="44"/>
      <c r="LX243" s="44" t="str">
        <f>IF(LW243="","",LW244+LY244-LW243)</f>
        <v/>
      </c>
      <c r="LY243" s="44"/>
      <c r="LZ243" s="44"/>
      <c r="MA243" s="44"/>
      <c r="MB243" s="44" t="str">
        <f t="shared" si="1238"/>
        <v/>
      </c>
      <c r="MC243" s="45" t="str">
        <f t="shared" si="1239"/>
        <v/>
      </c>
      <c r="MD243" s="35"/>
      <c r="ME243" s="27"/>
      <c r="MF243" s="46"/>
      <c r="MG243" s="44"/>
      <c r="MH243" s="44" t="str">
        <f>IF(MG243="","",MG243-MG244)</f>
        <v/>
      </c>
      <c r="MI243" s="44"/>
      <c r="MJ243" s="44" t="str">
        <f>IF(MI243="","",MI243-MI244)</f>
        <v/>
      </c>
      <c r="MK243" s="44"/>
      <c r="ML243" s="44" t="str">
        <f>IF(MK243="","",MK244+MM244-MK243)</f>
        <v/>
      </c>
      <c r="MM243" s="44"/>
      <c r="MN243" s="44"/>
      <c r="MO243" s="44"/>
      <c r="MP243" s="44" t="str">
        <f t="shared" si="1240"/>
        <v/>
      </c>
      <c r="MQ243" s="45" t="str">
        <f t="shared" si="1241"/>
        <v/>
      </c>
      <c r="MR243" s="35"/>
      <c r="MS243" s="27"/>
      <c r="MT243" s="46"/>
      <c r="MU243" s="44"/>
      <c r="MV243" s="44" t="str">
        <f>IF(MU243="","",MU243-MU244)</f>
        <v/>
      </c>
      <c r="MW243" s="44"/>
      <c r="MX243" s="44" t="str">
        <f>IF(MW243="","",MW243-MW244)</f>
        <v/>
      </c>
      <c r="MY243" s="44"/>
      <c r="MZ243" s="44" t="str">
        <f>IF(MY243="","",MY244+NA244-MY243)</f>
        <v/>
      </c>
      <c r="NA243" s="44"/>
      <c r="NB243" s="44"/>
      <c r="NC243" s="44"/>
      <c r="ND243" s="44" t="str">
        <f t="shared" si="1242"/>
        <v/>
      </c>
      <c r="NE243" s="45" t="str">
        <f t="shared" si="1243"/>
        <v/>
      </c>
      <c r="NF243" s="35"/>
      <c r="NG243" s="27"/>
      <c r="NH243" s="46"/>
      <c r="NI243" s="44"/>
      <c r="NJ243" s="44" t="str">
        <f>IF(NI243="","",NI243-NI244)</f>
        <v/>
      </c>
      <c r="NK243" s="44"/>
      <c r="NL243" s="44" t="str">
        <f>IF(NK243="","",NK243-NK244)</f>
        <v/>
      </c>
      <c r="NM243" s="44"/>
      <c r="NN243" s="44" t="str">
        <f>IF(NM243="","",NM244+NO244-NM243)</f>
        <v/>
      </c>
      <c r="NO243" s="44"/>
      <c r="NP243" s="44"/>
      <c r="NQ243" s="44"/>
      <c r="NR243" s="44" t="str">
        <f t="shared" si="1244"/>
        <v/>
      </c>
      <c r="NS243" s="45" t="str">
        <f t="shared" si="1245"/>
        <v/>
      </c>
      <c r="NT243" s="35"/>
    </row>
    <row r="244" spans="1:384" ht="15" customHeight="1" x14ac:dyDescent="0.2">
      <c r="A244" s="38"/>
      <c r="B244" s="39"/>
      <c r="C244" s="40"/>
      <c r="D244" s="40"/>
      <c r="E244" s="41"/>
      <c r="F244" s="41"/>
      <c r="G244" s="40"/>
      <c r="H244" s="42"/>
      <c r="I244" s="44"/>
      <c r="J244" s="44" t="str">
        <f>IF(I244="","",I244-I242)</f>
        <v/>
      </c>
      <c r="K244" s="44"/>
      <c r="L244" s="44"/>
      <c r="M244" s="44"/>
      <c r="N244" s="44" t="str">
        <f>IF(M244="","",M242+O242-M244)</f>
        <v/>
      </c>
      <c r="O244" s="44"/>
      <c r="P244" s="43"/>
      <c r="Q244" s="43" t="str">
        <f>IF(I244="","",Q242)</f>
        <v/>
      </c>
      <c r="R244" s="44" t="str">
        <f t="shared" si="1216"/>
        <v/>
      </c>
      <c r="S244" s="45" t="str">
        <f t="shared" si="1217"/>
        <v/>
      </c>
      <c r="T244" s="35"/>
      <c r="U244" s="27"/>
      <c r="V244" s="46"/>
      <c r="W244" s="67"/>
      <c r="X244" s="44" t="str">
        <f>IF(W244="","",W244-W242)</f>
        <v/>
      </c>
      <c r="Y244" s="44"/>
      <c r="Z244" s="44"/>
      <c r="AA244" s="44"/>
      <c r="AB244" s="44" t="str">
        <f>IF(AA244="","",AA242+AC242-AA244)</f>
        <v/>
      </c>
      <c r="AC244" s="44"/>
      <c r="AD244" s="44"/>
      <c r="AE244" s="44"/>
      <c r="AF244" s="44" t="str">
        <f t="shared" si="1218"/>
        <v/>
      </c>
      <c r="AG244" s="45" t="str">
        <f t="shared" si="1219"/>
        <v/>
      </c>
      <c r="AH244" s="35"/>
      <c r="AI244" s="27"/>
      <c r="AJ244" s="46"/>
      <c r="AK244" s="44"/>
      <c r="AL244" s="44" t="str">
        <f>IF(AK244="","",AK244-AK242)</f>
        <v/>
      </c>
      <c r="AM244" s="44"/>
      <c r="AN244" s="44" t="str">
        <f>IF(AM244="","",AM244-AM242)</f>
        <v/>
      </c>
      <c r="AO244" s="44"/>
      <c r="AP244" s="44" t="str">
        <f>IF(AO244="","",AO242+AQ242-AO244)</f>
        <v/>
      </c>
      <c r="AQ244" s="44"/>
      <c r="AR244" s="44"/>
      <c r="AS244" s="44"/>
      <c r="AT244" s="44" t="str">
        <f t="shared" si="1220"/>
        <v/>
      </c>
      <c r="AU244" s="45" t="str">
        <f t="shared" si="1221"/>
        <v/>
      </c>
      <c r="AV244" s="35"/>
      <c r="AW244" s="27"/>
      <c r="AX244" s="46"/>
      <c r="AY244" s="44"/>
      <c r="AZ244" s="44" t="str">
        <f>IF(AY244="","",AY244-AY242)</f>
        <v/>
      </c>
      <c r="BA244" s="44"/>
      <c r="BB244" s="44" t="str">
        <f>IF(BA244="","",BA244-BA242)</f>
        <v/>
      </c>
      <c r="BC244" s="44"/>
      <c r="BD244" s="44" t="str">
        <f>IF(BC244="","",BC242+BE242-BC244)</f>
        <v/>
      </c>
      <c r="BE244" s="44"/>
      <c r="BF244" s="44"/>
      <c r="BG244" s="44"/>
      <c r="BH244" s="44" t="str">
        <f t="shared" si="1222"/>
        <v/>
      </c>
      <c r="BI244" s="45" t="str">
        <f t="shared" si="1223"/>
        <v/>
      </c>
      <c r="BJ244" s="35"/>
      <c r="BK244" s="50"/>
      <c r="BL244" s="51"/>
      <c r="BM244" s="43">
        <v>11039</v>
      </c>
      <c r="BN244" s="43">
        <f t="shared" si="1137"/>
        <v>9</v>
      </c>
      <c r="BO244" s="43">
        <v>316</v>
      </c>
      <c r="BP244" s="44">
        <f t="shared" si="1138"/>
        <v>1</v>
      </c>
      <c r="BQ244" s="43">
        <v>5</v>
      </c>
      <c r="BR244" s="44">
        <f t="shared" si="1139"/>
        <v>1</v>
      </c>
      <c r="BS244" s="43">
        <v>0</v>
      </c>
      <c r="BT244" s="60" t="str">
        <f t="shared" si="1140"/>
        <v>雪見イヤホン</v>
      </c>
      <c r="BU244" s="67">
        <f t="shared" si="1141"/>
        <v>1100</v>
      </c>
      <c r="BV244" s="43">
        <f t="shared" si="1142"/>
        <v>1100</v>
      </c>
      <c r="BW244" s="45">
        <f t="shared" si="1143"/>
        <v>1.2222222222222223</v>
      </c>
      <c r="BX244" s="297" t="s">
        <v>932</v>
      </c>
      <c r="BY244" s="27"/>
      <c r="BZ244" s="51"/>
      <c r="CA244" s="43">
        <v>2788</v>
      </c>
      <c r="CB244" s="43">
        <f t="shared" si="1144"/>
        <v>32</v>
      </c>
      <c r="CC244" s="43">
        <v>67</v>
      </c>
      <c r="CD244" s="44">
        <f t="shared" si="1145"/>
        <v>0</v>
      </c>
      <c r="CE244" s="43">
        <v>18</v>
      </c>
      <c r="CF244" s="44">
        <f t="shared" si="1146"/>
        <v>0</v>
      </c>
      <c r="CG244" s="43">
        <v>0</v>
      </c>
      <c r="CH244" s="60" t="s">
        <v>931</v>
      </c>
      <c r="CI244" s="67">
        <v>1000</v>
      </c>
      <c r="CJ244" s="43">
        <f t="shared" si="1149"/>
        <v>0</v>
      </c>
      <c r="CK244" s="45">
        <f t="shared" si="1150"/>
        <v>0</v>
      </c>
      <c r="CL244" s="35"/>
      <c r="CM244" s="27"/>
      <c r="CN244" s="51"/>
      <c r="CO244" s="43">
        <v>1672</v>
      </c>
      <c r="CP244" s="43">
        <f t="shared" si="1151"/>
        <v>17</v>
      </c>
      <c r="CQ244" s="43">
        <v>28</v>
      </c>
      <c r="CR244" s="44">
        <f t="shared" si="1152"/>
        <v>0</v>
      </c>
      <c r="CS244" s="43">
        <v>17</v>
      </c>
      <c r="CT244" s="44">
        <f t="shared" si="1153"/>
        <v>0</v>
      </c>
      <c r="CU244" s="43">
        <v>0</v>
      </c>
      <c r="CV244" s="60" t="str">
        <f t="shared" si="1154"/>
        <v>押忍番長サウンドボタン</v>
      </c>
      <c r="CW244" s="67">
        <f t="shared" si="1155"/>
        <v>358</v>
      </c>
      <c r="CX244" s="43">
        <f t="shared" si="1156"/>
        <v>0</v>
      </c>
      <c r="CY244" s="45">
        <f t="shared" si="1157"/>
        <v>0</v>
      </c>
      <c r="CZ244" s="35"/>
      <c r="DA244" s="58"/>
      <c r="DB244" s="51"/>
      <c r="DC244" s="43">
        <v>7710</v>
      </c>
      <c r="DD244" s="43">
        <f t="shared" si="1158"/>
        <v>5</v>
      </c>
      <c r="DE244" s="43">
        <v>274</v>
      </c>
      <c r="DF244" s="44">
        <f t="shared" si="1159"/>
        <v>0</v>
      </c>
      <c r="DG244" s="43">
        <v>23</v>
      </c>
      <c r="DH244" s="44">
        <f t="shared" si="1160"/>
        <v>0</v>
      </c>
      <c r="DI244" s="43">
        <v>0</v>
      </c>
      <c r="DJ244" s="60" t="str">
        <f t="shared" si="1208"/>
        <v>サンリオリボンポーチ</v>
      </c>
      <c r="DK244" s="67">
        <f t="shared" si="1209"/>
        <v>500</v>
      </c>
      <c r="DL244" s="43">
        <f t="shared" si="1161"/>
        <v>0</v>
      </c>
      <c r="DM244" s="45">
        <f t="shared" si="1162"/>
        <v>0</v>
      </c>
      <c r="DN244" s="35"/>
      <c r="DO244" s="27"/>
      <c r="DP244" s="51"/>
      <c r="DQ244" s="43">
        <v>3718</v>
      </c>
      <c r="DR244" s="43">
        <f t="shared" si="1163"/>
        <v>13</v>
      </c>
      <c r="DS244" s="43">
        <v>96</v>
      </c>
      <c r="DT244" s="44">
        <f t="shared" si="1164"/>
        <v>0</v>
      </c>
      <c r="DU244" s="43">
        <v>13</v>
      </c>
      <c r="DV244" s="44">
        <f t="shared" si="1165"/>
        <v>0</v>
      </c>
      <c r="DW244" s="43">
        <v>0</v>
      </c>
      <c r="DX244" s="60" t="str">
        <f t="shared" si="1166"/>
        <v>サンリオケープポーチ</v>
      </c>
      <c r="DY244" s="67">
        <f t="shared" si="1167"/>
        <v>660</v>
      </c>
      <c r="DZ244" s="43">
        <f t="shared" si="1168"/>
        <v>0</v>
      </c>
      <c r="EA244" s="45">
        <f t="shared" si="1169"/>
        <v>0</v>
      </c>
      <c r="EB244" s="35"/>
      <c r="EC244" s="27"/>
      <c r="ED244" s="46"/>
      <c r="EE244" s="44"/>
      <c r="EF244" s="44" t="str">
        <f>IF(EE244="","",EE244-EE242)</f>
        <v/>
      </c>
      <c r="EG244" s="44"/>
      <c r="EH244" s="44" t="str">
        <f>IF(EG244="","",EG244-EG242)</f>
        <v/>
      </c>
      <c r="EI244" s="44"/>
      <c r="EJ244" s="44" t="str">
        <f>IF(EI244="","",EI242+EK242-EI244)</f>
        <v/>
      </c>
      <c r="EK244" s="44"/>
      <c r="EL244" s="44"/>
      <c r="EM244" s="44"/>
      <c r="EN244" s="44" t="str">
        <f t="shared" si="1224"/>
        <v/>
      </c>
      <c r="EO244" s="45" t="str">
        <f t="shared" si="1225"/>
        <v/>
      </c>
      <c r="EP244" s="35"/>
      <c r="EQ244" s="27"/>
      <c r="ER244" s="46"/>
      <c r="ES244" s="44"/>
      <c r="ET244" s="44" t="str">
        <f>IF(ES244="","",ES244-ES242)</f>
        <v/>
      </c>
      <c r="EU244" s="44"/>
      <c r="EV244" s="44" t="str">
        <f>IF(EU244="","",EU244-EU242)</f>
        <v/>
      </c>
      <c r="EW244" s="44"/>
      <c r="EX244" s="44" t="str">
        <f>IF(EW244="","",EW242+EY242-EW244)</f>
        <v/>
      </c>
      <c r="EY244" s="44"/>
      <c r="EZ244" s="44"/>
      <c r="FA244" s="44"/>
      <c r="FB244" s="44" t="str">
        <f t="shared" si="1226"/>
        <v/>
      </c>
      <c r="FC244" s="45" t="str">
        <f t="shared" si="1227"/>
        <v/>
      </c>
      <c r="FD244" s="35"/>
      <c r="FF244" s="46"/>
      <c r="FG244" s="44"/>
      <c r="FH244" s="44" t="str">
        <f>IF(FG244="","",FG244-FG242)</f>
        <v/>
      </c>
      <c r="FI244" s="44"/>
      <c r="FJ244" s="44" t="str">
        <f>IF(FI244="","",FI244-FI242)</f>
        <v/>
      </c>
      <c r="FK244" s="44"/>
      <c r="FL244" s="44" t="str">
        <f>IF(FK244="","",FK242+FM242-FK244)</f>
        <v/>
      </c>
      <c r="FM244" s="44"/>
      <c r="FN244" s="44"/>
      <c r="FO244" s="44"/>
      <c r="FP244" s="44" t="str">
        <f t="shared" si="1228"/>
        <v/>
      </c>
      <c r="FQ244" s="45" t="str">
        <f t="shared" si="1229"/>
        <v/>
      </c>
      <c r="FR244" s="35"/>
      <c r="FT244" s="46"/>
      <c r="FU244" s="44"/>
      <c r="FV244" s="44" t="str">
        <f>IF(FU244="","",FU244-FU242)</f>
        <v/>
      </c>
      <c r="FW244" s="44"/>
      <c r="FX244" s="44" t="str">
        <f>IF(FW244="","",FW244-FW242)</f>
        <v/>
      </c>
      <c r="FY244" s="44"/>
      <c r="FZ244" s="44" t="str">
        <f>IF(FY244="","",FY242+GA242-FY244)</f>
        <v/>
      </c>
      <c r="GA244" s="44"/>
      <c r="GB244" s="44"/>
      <c r="GC244" s="44"/>
      <c r="GD244" s="44" t="str">
        <f t="shared" si="1230"/>
        <v/>
      </c>
      <c r="GE244" s="45" t="str">
        <f t="shared" si="1231"/>
        <v/>
      </c>
      <c r="GF244" s="35"/>
      <c r="GH244" s="46"/>
      <c r="GI244" s="44"/>
      <c r="GJ244" s="44" t="str">
        <f>IF(GI244="","",GI244-GI242)</f>
        <v/>
      </c>
      <c r="GK244" s="44"/>
      <c r="GL244" s="44" t="str">
        <f>IF(GK244="","",GK244-GK242)</f>
        <v/>
      </c>
      <c r="GM244" s="44"/>
      <c r="GN244" s="44" t="str">
        <f>IF(GM244="","",GM242+GO242-GM244)</f>
        <v/>
      </c>
      <c r="GO244" s="44"/>
      <c r="GP244" s="44"/>
      <c r="GQ244" s="44"/>
      <c r="GR244" s="44" t="str">
        <f t="shared" si="1232"/>
        <v/>
      </c>
      <c r="GS244" s="45" t="str">
        <f t="shared" si="1233"/>
        <v/>
      </c>
      <c r="GT244" s="35"/>
      <c r="GU244" s="27"/>
      <c r="GV244" s="46"/>
      <c r="GW244" s="44"/>
      <c r="GX244" s="44" t="str">
        <f>IF(GW244="","",GW244-GW242)</f>
        <v/>
      </c>
      <c r="GY244" s="44"/>
      <c r="GZ244" s="44" t="str">
        <f>IF(GY244="","",GY244-GY242)</f>
        <v/>
      </c>
      <c r="HA244" s="44"/>
      <c r="HB244" s="44" t="str">
        <f>IF(HA244="","",HA242+HC242-HA244)</f>
        <v/>
      </c>
      <c r="HC244" s="44"/>
      <c r="HD244" s="44"/>
      <c r="HE244" s="44"/>
      <c r="HF244" s="44" t="str">
        <f t="shared" si="1234"/>
        <v/>
      </c>
      <c r="HG244" s="45" t="str">
        <f t="shared" si="1235"/>
        <v/>
      </c>
      <c r="HH244" s="35"/>
      <c r="HJ244" s="46"/>
      <c r="HK244" s="44"/>
      <c r="HL244" s="44" t="str">
        <f>IF(HK244="","",HK244-HK242)</f>
        <v/>
      </c>
      <c r="HM244" s="44"/>
      <c r="HN244" s="44" t="str">
        <f>IF(HM244="","",HM244-HM242)</f>
        <v/>
      </c>
      <c r="HO244" s="44"/>
      <c r="HP244" s="44" t="str">
        <f>IF(HO244="","",HO242+HQ242-HO244)</f>
        <v/>
      </c>
      <c r="HQ244" s="44"/>
      <c r="HR244" s="44"/>
      <c r="HS244" s="44"/>
      <c r="HT244" s="44" t="str">
        <f t="shared" si="1236"/>
        <v/>
      </c>
      <c r="HU244" s="45" t="str">
        <f t="shared" si="1237"/>
        <v/>
      </c>
      <c r="HV244" s="35"/>
      <c r="HW244" s="61"/>
      <c r="HX244" s="51"/>
      <c r="HY244" s="43">
        <v>27467</v>
      </c>
      <c r="HZ244" s="43">
        <f t="shared" si="1170"/>
        <v>153</v>
      </c>
      <c r="IA244" s="43"/>
      <c r="IB244" s="44" t="str">
        <f t="shared" si="1171"/>
        <v/>
      </c>
      <c r="IC244" s="43">
        <v>7</v>
      </c>
      <c r="ID244" s="44">
        <f t="shared" si="1172"/>
        <v>0</v>
      </c>
      <c r="IE244" s="43">
        <v>1</v>
      </c>
      <c r="IF244" s="60" t="str">
        <f>IF(HY244="","",IF240)</f>
        <v>ルララ大</v>
      </c>
      <c r="IG244" s="67">
        <f>IF(HY243="","",IG240)</f>
        <v>1100</v>
      </c>
      <c r="IH244" s="43">
        <f t="shared" si="1173"/>
        <v>0</v>
      </c>
      <c r="II244" s="45">
        <f>IF(ID244="","",IH244/(HZ244*100))</f>
        <v>0</v>
      </c>
      <c r="IJ244" s="35"/>
      <c r="IL244" s="51"/>
      <c r="IM244" s="43">
        <v>813</v>
      </c>
      <c r="IN244" s="43">
        <f t="shared" si="1174"/>
        <v>16</v>
      </c>
      <c r="IO244" s="43">
        <v>33</v>
      </c>
      <c r="IP244" s="44">
        <f t="shared" si="1175"/>
        <v>0</v>
      </c>
      <c r="IQ244" s="43">
        <v>10</v>
      </c>
      <c r="IR244" s="44">
        <f t="shared" si="1176"/>
        <v>0</v>
      </c>
      <c r="IS244" s="43">
        <v>0</v>
      </c>
      <c r="IT244" s="60" t="str">
        <f t="shared" si="1177"/>
        <v>サンリオ豹柄キーケース</v>
      </c>
      <c r="IU244" s="67">
        <f t="shared" si="1178"/>
        <v>996</v>
      </c>
      <c r="IV244" s="43">
        <f t="shared" si="1179"/>
        <v>0</v>
      </c>
      <c r="IW244" s="45">
        <f t="shared" si="1180"/>
        <v>0</v>
      </c>
      <c r="IX244" s="35"/>
      <c r="IY244" s="33"/>
      <c r="IZ244" s="51"/>
      <c r="JA244" s="43">
        <v>5229</v>
      </c>
      <c r="JB244" s="43">
        <f t="shared" si="1181"/>
        <v>16</v>
      </c>
      <c r="JC244" s="43">
        <v>155</v>
      </c>
      <c r="JD244" s="44">
        <f t="shared" si="1182"/>
        <v>0</v>
      </c>
      <c r="JE244" s="43">
        <v>26</v>
      </c>
      <c r="JF244" s="44">
        <f t="shared" si="1183"/>
        <v>0</v>
      </c>
      <c r="JG244" s="43">
        <v>0</v>
      </c>
      <c r="JH244" s="60" t="str">
        <f t="shared" si="1212"/>
        <v>サンリオリボンポーチ</v>
      </c>
      <c r="JI244" s="67">
        <f t="shared" si="1213"/>
        <v>500</v>
      </c>
      <c r="JJ244" s="43">
        <f t="shared" si="1185"/>
        <v>0</v>
      </c>
      <c r="JK244" s="45">
        <f t="shared" si="1186"/>
        <v>0</v>
      </c>
      <c r="JL244" s="35"/>
      <c r="JM244" s="27"/>
      <c r="JN244" s="51"/>
      <c r="JO244" s="43">
        <v>6139</v>
      </c>
      <c r="JP244" s="59">
        <f t="shared" si="1187"/>
        <v>3</v>
      </c>
      <c r="JQ244" s="43">
        <v>151</v>
      </c>
      <c r="JR244" s="44">
        <f t="shared" si="1188"/>
        <v>1</v>
      </c>
      <c r="JS244" s="43">
        <v>16</v>
      </c>
      <c r="JT244" s="44">
        <f t="shared" si="1189"/>
        <v>1</v>
      </c>
      <c r="JU244" s="43">
        <v>0</v>
      </c>
      <c r="JV244" s="60" t="str">
        <f t="shared" si="1190"/>
        <v>ジャグラーイヤホン</v>
      </c>
      <c r="JW244" s="67">
        <f t="shared" si="1191"/>
        <v>1100</v>
      </c>
      <c r="JX244" s="43">
        <f t="shared" si="1192"/>
        <v>1100</v>
      </c>
      <c r="JY244" s="45">
        <f t="shared" si="1193"/>
        <v>3.6666666666666665</v>
      </c>
      <c r="JZ244" s="35"/>
      <c r="KA244" s="61"/>
      <c r="KB244" s="51"/>
      <c r="KC244" s="43">
        <v>4607</v>
      </c>
      <c r="KD244" s="59">
        <f t="shared" si="1194"/>
        <v>6</v>
      </c>
      <c r="KE244" s="43">
        <v>128</v>
      </c>
      <c r="KF244" s="44">
        <f t="shared" si="1195"/>
        <v>0</v>
      </c>
      <c r="KG244" s="43">
        <v>10</v>
      </c>
      <c r="KH244" s="44">
        <f t="shared" si="1196"/>
        <v>0</v>
      </c>
      <c r="KI244" s="43">
        <v>0</v>
      </c>
      <c r="KJ244" s="60" t="s">
        <v>931</v>
      </c>
      <c r="KK244" s="67">
        <v>1000</v>
      </c>
      <c r="KL244" s="43">
        <f t="shared" si="1199"/>
        <v>0</v>
      </c>
      <c r="KM244" s="45">
        <f t="shared" si="1200"/>
        <v>0</v>
      </c>
      <c r="KN244" s="35"/>
      <c r="KO244" s="27"/>
      <c r="KP244" s="51"/>
      <c r="KQ244" s="43">
        <v>6187</v>
      </c>
      <c r="KR244" s="43">
        <f t="shared" si="1201"/>
        <v>19</v>
      </c>
      <c r="KS244" s="43">
        <v>131</v>
      </c>
      <c r="KT244" s="44">
        <f t="shared" si="1202"/>
        <v>0</v>
      </c>
      <c r="KU244" s="43">
        <v>10</v>
      </c>
      <c r="KV244" s="44">
        <f t="shared" si="1203"/>
        <v>0</v>
      </c>
      <c r="KW244" s="43">
        <v>0</v>
      </c>
      <c r="KX244" s="60" t="str">
        <f t="shared" si="1204"/>
        <v>モンチッチマスコット2</v>
      </c>
      <c r="KY244" s="67">
        <f t="shared" si="1205"/>
        <v>539</v>
      </c>
      <c r="KZ244" s="43">
        <f t="shared" si="1206"/>
        <v>0</v>
      </c>
      <c r="LA244" s="45">
        <f t="shared" si="1207"/>
        <v>0</v>
      </c>
      <c r="LB244" s="35"/>
      <c r="LC244" s="27"/>
      <c r="LD244" s="46"/>
      <c r="LE244" s="44"/>
      <c r="LF244" s="44"/>
      <c r="LG244" s="44">
        <v>530</v>
      </c>
      <c r="LH244" s="44">
        <f t="shared" si="1210"/>
        <v>0</v>
      </c>
      <c r="LI244" s="43">
        <v>2</v>
      </c>
      <c r="LJ244" s="44">
        <f t="shared" si="1211"/>
        <v>0</v>
      </c>
      <c r="LK244" s="44"/>
      <c r="LL244" s="72" t="str">
        <f>IF(LE243="","",LL241)</f>
        <v>アンパンティッシュカバー、アンパンぬいぐるみ</v>
      </c>
      <c r="LM244" s="67">
        <f>IF(LF243="","",LM241)</f>
        <v>1000</v>
      </c>
      <c r="LN244" s="44">
        <f t="shared" si="1136"/>
        <v>0</v>
      </c>
      <c r="LO244" s="45"/>
      <c r="LP244" s="35"/>
      <c r="LQ244" s="27"/>
      <c r="LR244" s="46"/>
      <c r="LS244" s="44"/>
      <c r="LT244" s="44" t="str">
        <f>IF(LS244="","",LS244-LS242)</f>
        <v/>
      </c>
      <c r="LU244" s="44"/>
      <c r="LV244" s="44" t="str">
        <f>IF(LU244="","",LU244-LU242)</f>
        <v/>
      </c>
      <c r="LW244" s="44"/>
      <c r="LX244" s="44" t="str">
        <f>IF(LW244="","",LW242+LY242-LW244)</f>
        <v/>
      </c>
      <c r="LY244" s="44"/>
      <c r="LZ244" s="44"/>
      <c r="MA244" s="44"/>
      <c r="MB244" s="44" t="str">
        <f t="shared" si="1238"/>
        <v/>
      </c>
      <c r="MC244" s="45" t="str">
        <f t="shared" si="1239"/>
        <v/>
      </c>
      <c r="MD244" s="35"/>
      <c r="ME244" s="27"/>
      <c r="MF244" s="46"/>
      <c r="MG244" s="44"/>
      <c r="MH244" s="44" t="str">
        <f>IF(MG244="","",MG244-MG242)</f>
        <v/>
      </c>
      <c r="MI244" s="44"/>
      <c r="MJ244" s="44" t="str">
        <f>IF(MI244="","",MI244-MI242)</f>
        <v/>
      </c>
      <c r="MK244" s="44"/>
      <c r="ML244" s="44" t="str">
        <f>IF(MK244="","",MK242+MM242-MK244)</f>
        <v/>
      </c>
      <c r="MM244" s="44"/>
      <c r="MN244" s="44"/>
      <c r="MO244" s="44"/>
      <c r="MP244" s="44" t="str">
        <f t="shared" si="1240"/>
        <v/>
      </c>
      <c r="MQ244" s="45" t="str">
        <f t="shared" si="1241"/>
        <v/>
      </c>
      <c r="MR244" s="35"/>
      <c r="MS244" s="27"/>
      <c r="MT244" s="46"/>
      <c r="MU244" s="44"/>
      <c r="MV244" s="44" t="str">
        <f>IF(MU244="","",MU244-MU242)</f>
        <v/>
      </c>
      <c r="MW244" s="44"/>
      <c r="MX244" s="44" t="str">
        <f>IF(MW244="","",MW244-MW242)</f>
        <v/>
      </c>
      <c r="MY244" s="44"/>
      <c r="MZ244" s="44" t="str">
        <f>IF(MY244="","",MY242+NA242-MY244)</f>
        <v/>
      </c>
      <c r="NA244" s="44"/>
      <c r="NB244" s="44"/>
      <c r="NC244" s="44"/>
      <c r="ND244" s="44" t="str">
        <f t="shared" si="1242"/>
        <v/>
      </c>
      <c r="NE244" s="45" t="str">
        <f t="shared" si="1243"/>
        <v/>
      </c>
      <c r="NF244" s="35"/>
      <c r="NG244" s="27"/>
      <c r="NH244" s="46"/>
      <c r="NI244" s="44"/>
      <c r="NJ244" s="44" t="str">
        <f>IF(NI244="","",NI244-NI242)</f>
        <v/>
      </c>
      <c r="NK244" s="44"/>
      <c r="NL244" s="44" t="str">
        <f>IF(NK244="","",NK244-NK242)</f>
        <v/>
      </c>
      <c r="NM244" s="44"/>
      <c r="NN244" s="44" t="str">
        <f>IF(NM244="","",NM242+NO242-NM244)</f>
        <v/>
      </c>
      <c r="NO244" s="44"/>
      <c r="NP244" s="44"/>
      <c r="NQ244" s="44"/>
      <c r="NR244" s="44" t="str">
        <f t="shared" si="1244"/>
        <v/>
      </c>
      <c r="NS244" s="45" t="str">
        <f t="shared" si="1245"/>
        <v/>
      </c>
      <c r="NT244" s="35"/>
    </row>
    <row r="245" spans="1:384" ht="15" customHeight="1" thickBot="1" x14ac:dyDescent="0.25">
      <c r="A245" s="38"/>
      <c r="B245" s="39"/>
      <c r="C245" s="40"/>
      <c r="D245" s="40"/>
      <c r="E245" s="41"/>
      <c r="F245" s="41"/>
      <c r="G245" s="40"/>
      <c r="H245" s="42"/>
      <c r="I245" s="44"/>
      <c r="J245" s="44" t="str">
        <f>IF(I245="","",I245-I243)</f>
        <v/>
      </c>
      <c r="K245" s="44"/>
      <c r="L245" s="44"/>
      <c r="M245" s="44"/>
      <c r="N245" s="44" t="str">
        <f>IF(M245="","",M243+O243-M245)</f>
        <v/>
      </c>
      <c r="O245" s="44"/>
      <c r="P245" s="44"/>
      <c r="Q245" s="44"/>
      <c r="R245" s="44" t="str">
        <f t="shared" si="1216"/>
        <v/>
      </c>
      <c r="S245" s="45" t="str">
        <f t="shared" si="1217"/>
        <v/>
      </c>
      <c r="T245" s="35"/>
      <c r="U245" s="27"/>
      <c r="V245" s="46"/>
      <c r="W245" s="67"/>
      <c r="X245" s="44" t="str">
        <f>IF(W245="","",W245-W243)</f>
        <v/>
      </c>
      <c r="Y245" s="44"/>
      <c r="Z245" s="44"/>
      <c r="AA245" s="44"/>
      <c r="AB245" s="44" t="str">
        <f>IF(AA245="","",AA243+AC243-AA245)</f>
        <v/>
      </c>
      <c r="AC245" s="44"/>
      <c r="AD245" s="44"/>
      <c r="AE245" s="44"/>
      <c r="AF245" s="44" t="str">
        <f t="shared" si="1218"/>
        <v/>
      </c>
      <c r="AG245" s="45" t="str">
        <f t="shared" si="1219"/>
        <v/>
      </c>
      <c r="AH245" s="35"/>
      <c r="AI245" s="27"/>
      <c r="AJ245" s="46"/>
      <c r="AK245" s="44"/>
      <c r="AL245" s="44" t="str">
        <f>IF(AK245="","",AK245-AK243)</f>
        <v/>
      </c>
      <c r="AM245" s="44"/>
      <c r="AN245" s="44" t="str">
        <f>IF(AM245="","",AM245-AM243)</f>
        <v/>
      </c>
      <c r="AO245" s="44"/>
      <c r="AP245" s="44" t="str">
        <f>IF(AO245="","",AO243+AQ243-AO245)</f>
        <v/>
      </c>
      <c r="AQ245" s="44"/>
      <c r="AR245" s="44"/>
      <c r="AS245" s="44"/>
      <c r="AT245" s="44" t="str">
        <f t="shared" si="1220"/>
        <v/>
      </c>
      <c r="AU245" s="45" t="str">
        <f t="shared" si="1221"/>
        <v/>
      </c>
      <c r="AV245" s="35"/>
      <c r="AW245" s="27"/>
      <c r="AX245" s="46"/>
      <c r="AY245" s="44"/>
      <c r="AZ245" s="44" t="str">
        <f>IF(AY245="","",AY245-AY243)</f>
        <v/>
      </c>
      <c r="BA245" s="44"/>
      <c r="BB245" s="44" t="str">
        <f>IF(BA245="","",BA245-BA243)</f>
        <v/>
      </c>
      <c r="BC245" s="44"/>
      <c r="BD245" s="44" t="str">
        <f>IF(BC245="","",BC243+BE243-BC245)</f>
        <v/>
      </c>
      <c r="BE245" s="44"/>
      <c r="BF245" s="44"/>
      <c r="BG245" s="44"/>
      <c r="BH245" s="44" t="str">
        <f t="shared" si="1222"/>
        <v/>
      </c>
      <c r="BI245" s="45" t="str">
        <f t="shared" si="1223"/>
        <v/>
      </c>
      <c r="BJ245" s="35"/>
      <c r="BK245" s="50"/>
      <c r="BL245" s="46"/>
      <c r="BM245" s="44">
        <v>12952</v>
      </c>
      <c r="BN245" s="25">
        <f t="shared" si="1137"/>
        <v>66</v>
      </c>
      <c r="BO245" s="44">
        <v>661</v>
      </c>
      <c r="BP245" s="44">
        <f t="shared" si="1138"/>
        <v>8</v>
      </c>
      <c r="BQ245" s="44">
        <v>16</v>
      </c>
      <c r="BR245" s="44">
        <f t="shared" si="1139"/>
        <v>9</v>
      </c>
      <c r="BS245" s="25">
        <v>10</v>
      </c>
      <c r="BT245" s="60" t="s">
        <v>484</v>
      </c>
      <c r="BU245" s="67">
        <v>250</v>
      </c>
      <c r="BV245" s="44">
        <f t="shared" si="1142"/>
        <v>2250</v>
      </c>
      <c r="BW245" s="45">
        <f t="shared" si="1143"/>
        <v>0.34090909090909088</v>
      </c>
      <c r="BX245" s="35"/>
      <c r="BY245" s="27"/>
      <c r="BZ245" s="46"/>
      <c r="CA245" s="44">
        <v>2696</v>
      </c>
      <c r="CB245" s="25">
        <f t="shared" si="1144"/>
        <v>43</v>
      </c>
      <c r="CC245" s="44">
        <v>110</v>
      </c>
      <c r="CD245" s="44">
        <f t="shared" si="1145"/>
        <v>0</v>
      </c>
      <c r="CE245" s="44">
        <v>32</v>
      </c>
      <c r="CF245" s="44">
        <f t="shared" si="1146"/>
        <v>0</v>
      </c>
      <c r="CG245" s="25">
        <v>0</v>
      </c>
      <c r="CH245" s="60" t="str">
        <f t="shared" ref="CH245:CH274" si="1247">IF(CA245="","",CH241)</f>
        <v>ゲームアーク</v>
      </c>
      <c r="CI245" s="67"/>
      <c r="CJ245" s="44">
        <f t="shared" si="1149"/>
        <v>0</v>
      </c>
      <c r="CK245" s="45">
        <f t="shared" si="1150"/>
        <v>0</v>
      </c>
      <c r="CL245" s="297" t="s">
        <v>932</v>
      </c>
      <c r="CM245" s="27"/>
      <c r="CN245" s="46"/>
      <c r="CO245" s="44">
        <v>3292</v>
      </c>
      <c r="CP245" s="25">
        <f t="shared" si="1151"/>
        <v>54</v>
      </c>
      <c r="CQ245" s="44">
        <v>75</v>
      </c>
      <c r="CR245" s="44">
        <f t="shared" si="1152"/>
        <v>2</v>
      </c>
      <c r="CS245" s="44">
        <v>4</v>
      </c>
      <c r="CT245" s="44">
        <f t="shared" si="1153"/>
        <v>2</v>
      </c>
      <c r="CU245" s="25">
        <v>6</v>
      </c>
      <c r="CV245" s="60" t="str">
        <f t="shared" ref="CV245:CV274" si="1248">IF(CO245="","",CV241)</f>
        <v>サンリオボアバンスクリップ</v>
      </c>
      <c r="CW245" s="67">
        <v>1100</v>
      </c>
      <c r="CX245" s="44">
        <f t="shared" si="1156"/>
        <v>2200</v>
      </c>
      <c r="CY245" s="45">
        <f t="shared" si="1157"/>
        <v>0.40740740740740738</v>
      </c>
      <c r="CZ245" s="35"/>
      <c r="DA245" s="58"/>
      <c r="DB245" s="46"/>
      <c r="DC245" s="44">
        <v>9133</v>
      </c>
      <c r="DD245" s="25">
        <f t="shared" si="1158"/>
        <v>30</v>
      </c>
      <c r="DE245" s="44">
        <v>444</v>
      </c>
      <c r="DF245" s="44">
        <f t="shared" si="1159"/>
        <v>0</v>
      </c>
      <c r="DG245" s="44">
        <v>37</v>
      </c>
      <c r="DH245" s="44">
        <f t="shared" si="1160"/>
        <v>0</v>
      </c>
      <c r="DI245" s="25">
        <v>0</v>
      </c>
      <c r="DJ245" s="60" t="str">
        <f t="shared" ref="DJ245:DJ274" si="1249">IF(DC245="","",DJ241)</f>
        <v>ラブブマスコット</v>
      </c>
      <c r="DK245" s="67"/>
      <c r="DL245" s="44">
        <f t="shared" si="1161"/>
        <v>0</v>
      </c>
      <c r="DM245" s="45">
        <f t="shared" si="1162"/>
        <v>0</v>
      </c>
      <c r="DN245" s="35"/>
      <c r="DO245" s="27"/>
      <c r="DP245" s="46"/>
      <c r="DQ245" s="44">
        <v>3587</v>
      </c>
      <c r="DR245" s="204">
        <f t="shared" si="1163"/>
        <v>9</v>
      </c>
      <c r="DS245" s="44">
        <v>121</v>
      </c>
      <c r="DT245" s="44">
        <f t="shared" si="1164"/>
        <v>0</v>
      </c>
      <c r="DU245" s="44">
        <v>10</v>
      </c>
      <c r="DV245" s="44">
        <f t="shared" si="1165"/>
        <v>0</v>
      </c>
      <c r="DW245" s="25">
        <v>0</v>
      </c>
      <c r="DX245" s="60" t="s">
        <v>441</v>
      </c>
      <c r="DY245" s="67"/>
      <c r="DZ245" s="44">
        <f t="shared" si="1168"/>
        <v>0</v>
      </c>
      <c r="EA245" s="45">
        <f t="shared" si="1169"/>
        <v>0</v>
      </c>
      <c r="EB245" s="35"/>
      <c r="EC245" s="27"/>
      <c r="ED245" s="46"/>
      <c r="EE245" s="67"/>
      <c r="EF245" s="44" t="str">
        <f>IF(EE245="","",EE245-EE243)</f>
        <v/>
      </c>
      <c r="EG245" s="44"/>
      <c r="EH245" s="44"/>
      <c r="EI245" s="44"/>
      <c r="EJ245" s="44" t="str">
        <f>IF(EI245="","",EI243+EK243-EI245)</f>
        <v/>
      </c>
      <c r="EK245" s="44"/>
      <c r="EL245" s="44"/>
      <c r="EM245" s="44"/>
      <c r="EN245" s="44" t="str">
        <f t="shared" si="1224"/>
        <v/>
      </c>
      <c r="EO245" s="45" t="str">
        <f t="shared" si="1225"/>
        <v/>
      </c>
      <c r="EP245" s="35"/>
      <c r="EQ245" s="27"/>
      <c r="ER245" s="46"/>
      <c r="ES245" s="44"/>
      <c r="ET245" s="44" t="str">
        <f>IF(ES245="","",ES245-ES243)</f>
        <v/>
      </c>
      <c r="EU245" s="44"/>
      <c r="EV245" s="44" t="str">
        <f>IF(EU245="","",EU245-EU243)</f>
        <v/>
      </c>
      <c r="EW245" s="44"/>
      <c r="EX245" s="44" t="str">
        <f>IF(EW245="","",EW243+EY243-EW245)</f>
        <v/>
      </c>
      <c r="EY245" s="44"/>
      <c r="EZ245" s="44"/>
      <c r="FA245" s="44"/>
      <c r="FB245" s="44" t="str">
        <f t="shared" si="1226"/>
        <v/>
      </c>
      <c r="FC245" s="45" t="str">
        <f t="shared" si="1227"/>
        <v/>
      </c>
      <c r="FD245" s="35"/>
      <c r="FF245" s="46"/>
      <c r="FG245" s="67"/>
      <c r="FH245" s="44" t="str">
        <f>IF(FG245="","",FG245-FG243)</f>
        <v/>
      </c>
      <c r="FI245" s="44"/>
      <c r="FJ245" s="44"/>
      <c r="FK245" s="44"/>
      <c r="FL245" s="44" t="str">
        <f>IF(FK245="","",FK243+FM243-FK245)</f>
        <v/>
      </c>
      <c r="FM245" s="44"/>
      <c r="FN245" s="44"/>
      <c r="FO245" s="44"/>
      <c r="FP245" s="44" t="str">
        <f t="shared" si="1228"/>
        <v/>
      </c>
      <c r="FQ245" s="45" t="str">
        <f t="shared" si="1229"/>
        <v/>
      </c>
      <c r="FR245" s="35"/>
      <c r="FT245" s="46"/>
      <c r="FU245" s="67"/>
      <c r="FV245" s="44" t="str">
        <f>IF(FU245="","",FU245-FU243)</f>
        <v/>
      </c>
      <c r="FW245" s="44"/>
      <c r="FX245" s="44"/>
      <c r="FY245" s="44"/>
      <c r="FZ245" s="44" t="str">
        <f>IF(FY245="","",FY243+GA243-FY245)</f>
        <v/>
      </c>
      <c r="GA245" s="44"/>
      <c r="GB245" s="44"/>
      <c r="GC245" s="44"/>
      <c r="GD245" s="44" t="str">
        <f t="shared" si="1230"/>
        <v/>
      </c>
      <c r="GE245" s="45" t="str">
        <f t="shared" si="1231"/>
        <v/>
      </c>
      <c r="GF245" s="35"/>
      <c r="GH245" s="46"/>
      <c r="GI245" s="67"/>
      <c r="GJ245" s="44" t="str">
        <f>IF(GI245="","",GI245-GI243)</f>
        <v/>
      </c>
      <c r="GK245" s="44"/>
      <c r="GL245" s="44"/>
      <c r="GM245" s="44"/>
      <c r="GN245" s="44" t="str">
        <f>IF(GM245="","",GM243+GO243-GM245)</f>
        <v/>
      </c>
      <c r="GO245" s="44"/>
      <c r="GP245" s="44"/>
      <c r="GQ245" s="44"/>
      <c r="GR245" s="44" t="str">
        <f t="shared" si="1232"/>
        <v/>
      </c>
      <c r="GS245" s="45" t="str">
        <f t="shared" si="1233"/>
        <v/>
      </c>
      <c r="GT245" s="35"/>
      <c r="GU245" s="27"/>
      <c r="GV245" s="46"/>
      <c r="GW245" s="67"/>
      <c r="GX245" s="44" t="str">
        <f>IF(GW245="","",GW245-GW243)</f>
        <v/>
      </c>
      <c r="GY245" s="44"/>
      <c r="GZ245" s="44"/>
      <c r="HA245" s="44"/>
      <c r="HB245" s="44" t="str">
        <f>IF(HA245="","",HA243+HC243-HA245)</f>
        <v/>
      </c>
      <c r="HC245" s="44"/>
      <c r="HD245" s="44"/>
      <c r="HE245" s="44"/>
      <c r="HF245" s="44" t="str">
        <f t="shared" si="1234"/>
        <v/>
      </c>
      <c r="HG245" s="45" t="str">
        <f t="shared" si="1235"/>
        <v/>
      </c>
      <c r="HH245" s="35"/>
      <c r="HJ245" s="46"/>
      <c r="HK245" s="67"/>
      <c r="HL245" s="44" t="str">
        <f>IF(HK245="","",HK245-HK243)</f>
        <v/>
      </c>
      <c r="HM245" s="44"/>
      <c r="HN245" s="44"/>
      <c r="HO245" s="44"/>
      <c r="HP245" s="44" t="str">
        <f>IF(HO245="","",HO243+HQ243-HO245)</f>
        <v/>
      </c>
      <c r="HQ245" s="44"/>
      <c r="HR245" s="44"/>
      <c r="HS245" s="44"/>
      <c r="HT245" s="44" t="str">
        <f t="shared" si="1236"/>
        <v/>
      </c>
      <c r="HU245" s="45" t="str">
        <f t="shared" si="1237"/>
        <v/>
      </c>
      <c r="HV245" s="35"/>
      <c r="HW245" s="61"/>
      <c r="HX245" s="46"/>
      <c r="HY245" s="44"/>
      <c r="HZ245" s="25" t="str">
        <f t="shared" si="1170"/>
        <v/>
      </c>
      <c r="IA245" s="44"/>
      <c r="IB245" s="44" t="str">
        <f t="shared" si="1171"/>
        <v/>
      </c>
      <c r="IC245" s="44">
        <v>8</v>
      </c>
      <c r="ID245" s="44">
        <f t="shared" si="1172"/>
        <v>0</v>
      </c>
      <c r="IE245" s="25">
        <v>0</v>
      </c>
      <c r="IF245" s="60" t="str">
        <f>IF(HY243="","",IF241)</f>
        <v>アンパンおべんとパズル</v>
      </c>
      <c r="IG245" s="67">
        <f>IF(HY243="","",IG241)</f>
        <v>1100</v>
      </c>
      <c r="IH245" s="44">
        <f t="shared" si="1173"/>
        <v>0</v>
      </c>
      <c r="II245" s="45">
        <f>IF(ID245="","",IH245/(HZ244*100))</f>
        <v>0</v>
      </c>
      <c r="IJ245" s="35"/>
      <c r="IL245" s="46"/>
      <c r="IM245" s="44">
        <v>1875</v>
      </c>
      <c r="IN245" s="25">
        <f t="shared" si="1174"/>
        <v>48</v>
      </c>
      <c r="IO245" s="44">
        <v>43</v>
      </c>
      <c r="IP245" s="44">
        <f t="shared" si="1175"/>
        <v>1</v>
      </c>
      <c r="IQ245" s="44">
        <v>32</v>
      </c>
      <c r="IR245" s="44">
        <f t="shared" si="1176"/>
        <v>2</v>
      </c>
      <c r="IS245" s="25">
        <v>0</v>
      </c>
      <c r="IT245" s="60" t="str">
        <f t="shared" ref="IT245:IT274" si="1250">IF(IM245="","",IT241)</f>
        <v>ゲームアーク</v>
      </c>
      <c r="IU245" s="67">
        <f>IF(IN245="","",IU241)</f>
        <v>600</v>
      </c>
      <c r="IV245" s="44">
        <f t="shared" si="1179"/>
        <v>1200</v>
      </c>
      <c r="IW245" s="45">
        <f t="shared" si="1180"/>
        <v>0.25</v>
      </c>
      <c r="IX245" s="35"/>
      <c r="IY245" s="33"/>
      <c r="IZ245" s="46"/>
      <c r="JA245" s="44">
        <v>6865</v>
      </c>
      <c r="JB245" s="25">
        <f t="shared" si="1181"/>
        <v>22</v>
      </c>
      <c r="JC245" s="44">
        <v>168</v>
      </c>
      <c r="JD245" s="44">
        <f t="shared" si="1182"/>
        <v>1</v>
      </c>
      <c r="JE245" s="44">
        <v>36</v>
      </c>
      <c r="JF245" s="44">
        <f t="shared" si="1183"/>
        <v>1</v>
      </c>
      <c r="JG245" s="25">
        <v>0</v>
      </c>
      <c r="JH245" s="60" t="str">
        <f t="shared" ref="JH245:JH274" si="1251">IF(JA245="","",JH241)</f>
        <v>ラブブマスコット</v>
      </c>
      <c r="JI245" s="67"/>
      <c r="JJ245" s="44">
        <f t="shared" si="1185"/>
        <v>0</v>
      </c>
      <c r="JK245" s="45">
        <f t="shared" si="1186"/>
        <v>0</v>
      </c>
      <c r="JL245" s="35"/>
      <c r="JM245" s="27"/>
      <c r="JN245" s="46"/>
      <c r="JO245" s="44">
        <v>4871</v>
      </c>
      <c r="JP245" s="25">
        <f t="shared" si="1187"/>
        <v>17</v>
      </c>
      <c r="JQ245" s="44">
        <v>334</v>
      </c>
      <c r="JR245" s="44">
        <f t="shared" si="1188"/>
        <v>2</v>
      </c>
      <c r="JS245" s="44">
        <v>88</v>
      </c>
      <c r="JT245" s="44">
        <f t="shared" si="1189"/>
        <v>2</v>
      </c>
      <c r="JU245" s="25">
        <v>0</v>
      </c>
      <c r="JV245" s="60" t="str">
        <f t="shared" ref="JV245:JV274" si="1252">IF(JO245="","",JV241)</f>
        <v>アングリーキーホルダー</v>
      </c>
      <c r="JW245" s="67">
        <f>IF(JP245="","",JW241)</f>
        <v>200</v>
      </c>
      <c r="JX245" s="44">
        <f t="shared" si="1192"/>
        <v>400</v>
      </c>
      <c r="JY245" s="45">
        <f t="shared" si="1193"/>
        <v>0.23529411764705882</v>
      </c>
      <c r="JZ245" s="35"/>
      <c r="KA245" s="61"/>
      <c r="KB245" s="46"/>
      <c r="KC245" s="44">
        <v>8272</v>
      </c>
      <c r="KD245" s="25">
        <f t="shared" si="1194"/>
        <v>17</v>
      </c>
      <c r="KE245" s="44">
        <v>478</v>
      </c>
      <c r="KF245" s="44">
        <f t="shared" si="1195"/>
        <v>1</v>
      </c>
      <c r="KG245" s="44">
        <v>110</v>
      </c>
      <c r="KH245" s="44">
        <f t="shared" si="1196"/>
        <v>1</v>
      </c>
      <c r="KI245" s="25">
        <v>0</v>
      </c>
      <c r="KJ245" s="60" t="str">
        <f t="shared" ref="KJ245:KJ274" si="1253">IF(KC245="","",KJ241)</f>
        <v>AIモンスターラバー</v>
      </c>
      <c r="KK245" s="67">
        <f>IF(KD245="","",KK241)</f>
        <v>250</v>
      </c>
      <c r="KL245" s="44">
        <f t="shared" si="1199"/>
        <v>250</v>
      </c>
      <c r="KM245" s="45">
        <f t="shared" si="1200"/>
        <v>0.14705882352941177</v>
      </c>
      <c r="KN245" s="35"/>
      <c r="KO245" s="27"/>
      <c r="KP245" s="46"/>
      <c r="KQ245" s="44">
        <v>6482</v>
      </c>
      <c r="KR245" s="25">
        <f t="shared" si="1201"/>
        <v>9</v>
      </c>
      <c r="KS245" s="44">
        <v>299</v>
      </c>
      <c r="KT245" s="44">
        <f t="shared" si="1202"/>
        <v>0</v>
      </c>
      <c r="KU245" s="44">
        <v>13</v>
      </c>
      <c r="KV245" s="44">
        <f t="shared" si="1203"/>
        <v>0</v>
      </c>
      <c r="KW245" s="25">
        <v>0</v>
      </c>
      <c r="KX245" s="60" t="str">
        <f t="shared" ref="KX245:KX274" si="1254">IF(KQ245="","",KX241)</f>
        <v>サンリオホワイトマスコット</v>
      </c>
      <c r="KY245" s="67"/>
      <c r="KZ245" s="44">
        <f t="shared" si="1206"/>
        <v>0</v>
      </c>
      <c r="LA245" s="45">
        <f t="shared" si="1207"/>
        <v>0</v>
      </c>
      <c r="LB245" s="35"/>
      <c r="LC245" s="27"/>
      <c r="LD245" s="74"/>
      <c r="LE245" s="75"/>
      <c r="LF245" s="75"/>
      <c r="LG245" s="75">
        <v>1166</v>
      </c>
      <c r="LH245" s="75">
        <f t="shared" si="1210"/>
        <v>0</v>
      </c>
      <c r="LI245" s="76">
        <v>2</v>
      </c>
      <c r="LJ245" s="75">
        <f t="shared" si="1211"/>
        <v>0</v>
      </c>
      <c r="LK245" s="75"/>
      <c r="LL245" s="77" t="str">
        <f>IF(LE243="","",LL242)</f>
        <v>バイキンティッシュカバー、アンパンぬいぐるみ</v>
      </c>
      <c r="LM245" s="78">
        <f>IF(LF243="","",LM242)</f>
        <v>1000</v>
      </c>
      <c r="LN245" s="75">
        <f t="shared" si="1136"/>
        <v>0</v>
      </c>
      <c r="LO245" s="79"/>
      <c r="LP245" s="35"/>
      <c r="LQ245" s="27"/>
      <c r="LR245" s="46"/>
      <c r="LS245" s="67"/>
      <c r="LT245" s="44" t="str">
        <f>IF(LS245="","",LS245-LS243)</f>
        <v/>
      </c>
      <c r="LU245" s="44"/>
      <c r="LV245" s="44"/>
      <c r="LW245" s="44"/>
      <c r="LX245" s="44" t="str">
        <f>IF(LW245="","",LW243+LY243-LW245)</f>
        <v/>
      </c>
      <c r="LY245" s="44"/>
      <c r="LZ245" s="44"/>
      <c r="MA245" s="44"/>
      <c r="MB245" s="44" t="str">
        <f t="shared" si="1238"/>
        <v/>
      </c>
      <c r="MC245" s="45" t="str">
        <f t="shared" si="1239"/>
        <v/>
      </c>
      <c r="MD245" s="35"/>
      <c r="ME245" s="27"/>
      <c r="MF245" s="46"/>
      <c r="MG245" s="67"/>
      <c r="MH245" s="44" t="str">
        <f>IF(MG245="","",MG245-MG243)</f>
        <v/>
      </c>
      <c r="MI245" s="44"/>
      <c r="MJ245" s="44"/>
      <c r="MK245" s="44"/>
      <c r="ML245" s="44" t="str">
        <f>IF(MK245="","",MK243+MM243-MK245)</f>
        <v/>
      </c>
      <c r="MM245" s="44"/>
      <c r="MN245" s="44"/>
      <c r="MO245" s="44"/>
      <c r="MP245" s="44" t="str">
        <f t="shared" si="1240"/>
        <v/>
      </c>
      <c r="MQ245" s="45" t="str">
        <f t="shared" si="1241"/>
        <v/>
      </c>
      <c r="MR245" s="35"/>
      <c r="MS245" s="27"/>
      <c r="MT245" s="46"/>
      <c r="MU245" s="67"/>
      <c r="MV245" s="44" t="str">
        <f>IF(MU245="","",MU245-MU243)</f>
        <v/>
      </c>
      <c r="MW245" s="44"/>
      <c r="MX245" s="44"/>
      <c r="MY245" s="44"/>
      <c r="MZ245" s="44" t="str">
        <f>IF(MY245="","",MY243+NA243-MY245)</f>
        <v/>
      </c>
      <c r="NA245" s="44"/>
      <c r="NB245" s="44"/>
      <c r="NC245" s="44"/>
      <c r="ND245" s="44" t="str">
        <f t="shared" si="1242"/>
        <v/>
      </c>
      <c r="NE245" s="45" t="str">
        <f t="shared" si="1243"/>
        <v/>
      </c>
      <c r="NF245" s="35"/>
      <c r="NG245" s="27"/>
      <c r="NH245" s="46"/>
      <c r="NI245" s="67"/>
      <c r="NJ245" s="44" t="str">
        <f>IF(NI245="","",NI245-NI243)</f>
        <v/>
      </c>
      <c r="NK245" s="44"/>
      <c r="NL245" s="44"/>
      <c r="NM245" s="44"/>
      <c r="NN245" s="44" t="str">
        <f>IF(NM245="","",NM243+NO243-NM245)</f>
        <v/>
      </c>
      <c r="NO245" s="44"/>
      <c r="NP245" s="44"/>
      <c r="NQ245" s="44"/>
      <c r="NR245" s="44" t="str">
        <f t="shared" si="1244"/>
        <v/>
      </c>
      <c r="NS245" s="45" t="str">
        <f t="shared" si="1245"/>
        <v/>
      </c>
      <c r="NT245" s="35"/>
    </row>
    <row r="246" spans="1:384" ht="15" customHeight="1" thickTop="1" thickBot="1" x14ac:dyDescent="0.25">
      <c r="A246" s="38"/>
      <c r="B246" s="39"/>
      <c r="C246" s="40"/>
      <c r="D246" s="40"/>
      <c r="E246" s="41"/>
      <c r="F246" s="41"/>
      <c r="G246" s="40"/>
      <c r="H246" s="42"/>
      <c r="I246" s="44"/>
      <c r="J246" s="44" t="str">
        <f t="shared" ref="J246:J270" si="1255">IF(I246="","",I246-I245)</f>
        <v/>
      </c>
      <c r="K246" s="44"/>
      <c r="L246" s="44"/>
      <c r="M246" s="44"/>
      <c r="N246" s="44" t="str">
        <f t="shared" ref="N246:N271" si="1256">IF(M246="","",M245+O245-M246)</f>
        <v/>
      </c>
      <c r="O246" s="44"/>
      <c r="P246" s="44"/>
      <c r="Q246" s="44"/>
      <c r="R246" s="44" t="str">
        <f t="shared" si="1216"/>
        <v/>
      </c>
      <c r="S246" s="45" t="str">
        <f t="shared" si="1217"/>
        <v/>
      </c>
      <c r="T246" s="35"/>
      <c r="U246" s="27"/>
      <c r="V246" s="46"/>
      <c r="W246" s="67"/>
      <c r="X246" s="44" t="str">
        <f t="shared" ref="X246:X266" si="1257">IF(W246="","",W246-W245)</f>
        <v/>
      </c>
      <c r="Y246" s="44"/>
      <c r="Z246" s="44"/>
      <c r="AA246" s="44"/>
      <c r="AB246" s="44" t="str">
        <f t="shared" ref="AB246:AB266" si="1258">IF(AA246="","",AA245+AC245-AA246)</f>
        <v/>
      </c>
      <c r="AC246" s="44"/>
      <c r="AD246" s="44"/>
      <c r="AE246" s="44"/>
      <c r="AF246" s="44" t="str">
        <f t="shared" si="1218"/>
        <v/>
      </c>
      <c r="AG246" s="45" t="str">
        <f t="shared" si="1219"/>
        <v/>
      </c>
      <c r="AH246" s="35"/>
      <c r="AI246" s="27"/>
      <c r="AJ246" s="46"/>
      <c r="AK246" s="44"/>
      <c r="AL246" s="44" t="str">
        <f t="shared" ref="AL246:AL270" si="1259">IF(AK246="","",AK246-AK245)</f>
        <v/>
      </c>
      <c r="AM246" s="44"/>
      <c r="AN246" s="44" t="str">
        <f t="shared" ref="AN246:AN271" si="1260">IF(AM246="","",AM246-AM245)</f>
        <v/>
      </c>
      <c r="AO246" s="44"/>
      <c r="AP246" s="44" t="str">
        <f t="shared" ref="AP246:AP271" si="1261">IF(AO246="","",AO245+AQ245-AO246)</f>
        <v/>
      </c>
      <c r="AQ246" s="44"/>
      <c r="AR246" s="44"/>
      <c r="AS246" s="44"/>
      <c r="AT246" s="44" t="str">
        <f t="shared" si="1220"/>
        <v/>
      </c>
      <c r="AU246" s="45" t="str">
        <f t="shared" si="1221"/>
        <v/>
      </c>
      <c r="AV246" s="35"/>
      <c r="AW246" s="27"/>
      <c r="AX246" s="46"/>
      <c r="AY246" s="44"/>
      <c r="AZ246" s="44" t="str">
        <f t="shared" ref="AZ246:AZ270" si="1262">IF(AY246="","",AY246-AY245)</f>
        <v/>
      </c>
      <c r="BA246" s="44"/>
      <c r="BB246" s="44" t="str">
        <f t="shared" ref="BB246:BB271" si="1263">IF(BA246="","",BA246-BA245)</f>
        <v/>
      </c>
      <c r="BC246" s="44"/>
      <c r="BD246" s="44" t="str">
        <f t="shared" ref="BD246:BD271" si="1264">IF(BC246="","",BC245+BE245-BC246)</f>
        <v/>
      </c>
      <c r="BE246" s="44"/>
      <c r="BF246" s="44"/>
      <c r="BG246" s="44"/>
      <c r="BH246" s="44" t="str">
        <f t="shared" si="1222"/>
        <v/>
      </c>
      <c r="BI246" s="45" t="str">
        <f t="shared" si="1223"/>
        <v/>
      </c>
      <c r="BJ246" s="35"/>
      <c r="BK246" s="50"/>
      <c r="BL246" s="74"/>
      <c r="BM246" s="81">
        <v>14827</v>
      </c>
      <c r="BN246" s="76">
        <f t="shared" si="1137"/>
        <v>31</v>
      </c>
      <c r="BO246" s="78">
        <v>752</v>
      </c>
      <c r="BP246" s="75">
        <f t="shared" si="1138"/>
        <v>5</v>
      </c>
      <c r="BQ246" s="75">
        <v>125</v>
      </c>
      <c r="BR246" s="75">
        <f t="shared" si="1139"/>
        <v>5</v>
      </c>
      <c r="BS246" s="75">
        <v>0</v>
      </c>
      <c r="BT246" s="77" t="str">
        <f t="shared" ref="BT246:BT274" si="1265">IF(BM246="","",BT242)</f>
        <v>ＡＩモンスターラバー</v>
      </c>
      <c r="BU246" s="78">
        <f t="shared" ref="BU246:BU274" si="1266">IF(BN246="","",BU242)</f>
        <v>198</v>
      </c>
      <c r="BV246" s="75">
        <f t="shared" si="1142"/>
        <v>990</v>
      </c>
      <c r="BW246" s="79">
        <f t="shared" si="1143"/>
        <v>0.3193548387096774</v>
      </c>
      <c r="BX246" s="35"/>
      <c r="BY246" s="27"/>
      <c r="BZ246" s="74"/>
      <c r="CA246" s="81">
        <v>2558</v>
      </c>
      <c r="CB246" s="76">
        <f t="shared" si="1144"/>
        <v>10</v>
      </c>
      <c r="CC246" s="78">
        <v>33</v>
      </c>
      <c r="CD246" s="75">
        <f t="shared" si="1145"/>
        <v>0</v>
      </c>
      <c r="CE246" s="75">
        <v>7</v>
      </c>
      <c r="CF246" s="75">
        <f t="shared" si="1146"/>
        <v>3</v>
      </c>
      <c r="CG246" s="75">
        <v>0</v>
      </c>
      <c r="CH246" s="77" t="str">
        <f t="shared" si="1247"/>
        <v>AIモンスターマスコット</v>
      </c>
      <c r="CI246" s="78">
        <f t="shared" ref="CI246:CI274" si="1267">IF(CB246="","",CI242)</f>
        <v>286</v>
      </c>
      <c r="CJ246" s="75">
        <f t="shared" si="1149"/>
        <v>858</v>
      </c>
      <c r="CK246" s="79">
        <f t="shared" si="1150"/>
        <v>0.85799999999999998</v>
      </c>
      <c r="CL246" s="297" t="s">
        <v>932</v>
      </c>
      <c r="CM246" s="27"/>
      <c r="CN246" s="74"/>
      <c r="CO246" s="81">
        <v>2162</v>
      </c>
      <c r="CP246" s="76">
        <f t="shared" si="1151"/>
        <v>14</v>
      </c>
      <c r="CQ246" s="78">
        <v>10</v>
      </c>
      <c r="CR246" s="75">
        <f t="shared" si="1152"/>
        <v>0</v>
      </c>
      <c r="CS246" s="75">
        <v>16</v>
      </c>
      <c r="CT246" s="75">
        <f t="shared" si="1153"/>
        <v>0</v>
      </c>
      <c r="CU246" s="75">
        <v>0</v>
      </c>
      <c r="CV246" s="77" t="str">
        <f t="shared" si="1248"/>
        <v>ラブブキーホルダー大きめ</v>
      </c>
      <c r="CW246" s="78">
        <f t="shared" ref="CW246:CW274" si="1268">IF(CP246="","",CW242)</f>
        <v>400</v>
      </c>
      <c r="CX246" s="75">
        <f t="shared" si="1156"/>
        <v>0</v>
      </c>
      <c r="CY246" s="79">
        <f t="shared" si="1157"/>
        <v>0</v>
      </c>
      <c r="CZ246" s="35"/>
      <c r="DA246" s="58"/>
      <c r="DB246" s="74"/>
      <c r="DC246" s="81">
        <v>7103</v>
      </c>
      <c r="DD246" s="76">
        <f t="shared" si="1158"/>
        <v>39</v>
      </c>
      <c r="DE246" s="78">
        <v>398</v>
      </c>
      <c r="DF246" s="75">
        <f t="shared" si="1159"/>
        <v>2</v>
      </c>
      <c r="DG246" s="75">
        <v>70</v>
      </c>
      <c r="DH246" s="75">
        <f t="shared" si="1160"/>
        <v>5</v>
      </c>
      <c r="DI246" s="75">
        <v>0</v>
      </c>
      <c r="DJ246" s="77" t="str">
        <f t="shared" si="1249"/>
        <v>アングリーキーホルダー</v>
      </c>
      <c r="DK246" s="78">
        <f t="shared" ref="DK246:DK274" si="1269">IF(DD246="","",DK242)</f>
        <v>198</v>
      </c>
      <c r="DL246" s="75">
        <f t="shared" si="1161"/>
        <v>990</v>
      </c>
      <c r="DM246" s="79">
        <f t="shared" si="1162"/>
        <v>0.25384615384615383</v>
      </c>
      <c r="DN246" s="35"/>
      <c r="DO246" s="27"/>
      <c r="DP246" s="74"/>
      <c r="DQ246" s="81">
        <v>2631</v>
      </c>
      <c r="DR246" s="105">
        <f t="shared" si="1163"/>
        <v>5</v>
      </c>
      <c r="DS246" s="78">
        <v>108</v>
      </c>
      <c r="DT246" s="75">
        <f t="shared" si="1164"/>
        <v>1</v>
      </c>
      <c r="DU246" s="75">
        <v>84</v>
      </c>
      <c r="DV246" s="75">
        <f t="shared" si="1165"/>
        <v>1</v>
      </c>
      <c r="DW246" s="75">
        <v>0</v>
      </c>
      <c r="DX246" s="77" t="str">
        <f t="shared" ref="DX246:DX274" si="1270">IF(DQ246="","",DX242)</f>
        <v>AIラバーキーホルダー</v>
      </c>
      <c r="DY246" s="78">
        <f t="shared" ref="DY246:DY274" si="1271">IF(DR246="","",DY242)</f>
        <v>198</v>
      </c>
      <c r="DZ246" s="75">
        <f t="shared" si="1168"/>
        <v>198</v>
      </c>
      <c r="EA246" s="79">
        <f t="shared" si="1169"/>
        <v>0.39600000000000002</v>
      </c>
      <c r="EB246" s="297" t="s">
        <v>932</v>
      </c>
      <c r="EC246" s="27"/>
      <c r="ED246" s="46"/>
      <c r="EE246" s="67"/>
      <c r="EF246" s="44" t="str">
        <f t="shared" ref="EF246:EF266" si="1272">IF(EE246="","",EE246-EE245)</f>
        <v/>
      </c>
      <c r="EG246" s="44"/>
      <c r="EH246" s="44"/>
      <c r="EI246" s="44"/>
      <c r="EJ246" s="44" t="str">
        <f t="shared" ref="EJ246:EJ266" si="1273">IF(EI246="","",EI245+EK245-EI246)</f>
        <v/>
      </c>
      <c r="EK246" s="44"/>
      <c r="EL246" s="44"/>
      <c r="EM246" s="44"/>
      <c r="EN246" s="44" t="str">
        <f t="shared" si="1224"/>
        <v/>
      </c>
      <c r="EO246" s="45" t="str">
        <f t="shared" si="1225"/>
        <v/>
      </c>
      <c r="EP246" s="35"/>
      <c r="EQ246" s="27"/>
      <c r="ER246" s="46"/>
      <c r="ES246" s="44"/>
      <c r="ET246" s="44" t="str">
        <f t="shared" ref="ET246:ET270" si="1274">IF(ES246="","",ES246-ES245)</f>
        <v/>
      </c>
      <c r="EU246" s="44"/>
      <c r="EV246" s="44" t="str">
        <f t="shared" ref="EV246:EV271" si="1275">IF(EU246="","",EU246-EU245)</f>
        <v/>
      </c>
      <c r="EW246" s="44"/>
      <c r="EX246" s="44" t="str">
        <f t="shared" ref="EX246:EX271" si="1276">IF(EW246="","",EW245+EY245-EW246)</f>
        <v/>
      </c>
      <c r="EY246" s="44"/>
      <c r="EZ246" s="44"/>
      <c r="FA246" s="44"/>
      <c r="FB246" s="44" t="str">
        <f t="shared" si="1226"/>
        <v/>
      </c>
      <c r="FC246" s="45" t="str">
        <f t="shared" si="1227"/>
        <v/>
      </c>
      <c r="FD246" s="35"/>
      <c r="FF246" s="46"/>
      <c r="FG246" s="67"/>
      <c r="FH246" s="44" t="str">
        <f t="shared" ref="FH246:FH266" si="1277">IF(FG246="","",FG246-FG245)</f>
        <v/>
      </c>
      <c r="FI246" s="44"/>
      <c r="FJ246" s="44"/>
      <c r="FK246" s="44"/>
      <c r="FL246" s="44" t="str">
        <f t="shared" ref="FL246:FL266" si="1278">IF(FK246="","",FK245+FM245-FK246)</f>
        <v/>
      </c>
      <c r="FM246" s="44"/>
      <c r="FN246" s="44"/>
      <c r="FO246" s="44"/>
      <c r="FP246" s="44" t="str">
        <f t="shared" si="1228"/>
        <v/>
      </c>
      <c r="FQ246" s="45" t="str">
        <f t="shared" si="1229"/>
        <v/>
      </c>
      <c r="FR246" s="35"/>
      <c r="FT246" s="46"/>
      <c r="FU246" s="67"/>
      <c r="FV246" s="44" t="str">
        <f t="shared" ref="FV246:FV266" si="1279">IF(FU246="","",FU246-FU245)</f>
        <v/>
      </c>
      <c r="FW246" s="44"/>
      <c r="FX246" s="44"/>
      <c r="FY246" s="44"/>
      <c r="FZ246" s="44" t="str">
        <f t="shared" ref="FZ246:FZ266" si="1280">IF(FY246="","",FY245+GA245-FY246)</f>
        <v/>
      </c>
      <c r="GA246" s="44"/>
      <c r="GB246" s="44"/>
      <c r="GC246" s="44"/>
      <c r="GD246" s="44" t="str">
        <f t="shared" si="1230"/>
        <v/>
      </c>
      <c r="GE246" s="45" t="str">
        <f t="shared" si="1231"/>
        <v/>
      </c>
      <c r="GF246" s="35"/>
      <c r="GH246" s="46"/>
      <c r="GI246" s="67"/>
      <c r="GJ246" s="44" t="str">
        <f t="shared" ref="GJ246:GJ266" si="1281">IF(GI246="","",GI246-GI245)</f>
        <v/>
      </c>
      <c r="GK246" s="44"/>
      <c r="GL246" s="44"/>
      <c r="GM246" s="44"/>
      <c r="GN246" s="44" t="str">
        <f t="shared" ref="GN246:GN266" si="1282">IF(GM246="","",GM245+GO245-GM246)</f>
        <v/>
      </c>
      <c r="GO246" s="44"/>
      <c r="GP246" s="44"/>
      <c r="GQ246" s="44"/>
      <c r="GR246" s="44" t="str">
        <f t="shared" si="1232"/>
        <v/>
      </c>
      <c r="GS246" s="45" t="str">
        <f t="shared" si="1233"/>
        <v/>
      </c>
      <c r="GT246" s="35"/>
      <c r="GU246" s="27"/>
      <c r="GV246" s="46"/>
      <c r="GW246" s="67"/>
      <c r="GX246" s="44" t="str">
        <f t="shared" ref="GX246:GX266" si="1283">IF(GW246="","",GW246-GW245)</f>
        <v/>
      </c>
      <c r="GY246" s="44"/>
      <c r="GZ246" s="44"/>
      <c r="HA246" s="44"/>
      <c r="HB246" s="44" t="str">
        <f t="shared" ref="HB246:HB266" si="1284">IF(HA246="","",HA245+HC245-HA246)</f>
        <v/>
      </c>
      <c r="HC246" s="44"/>
      <c r="HD246" s="44"/>
      <c r="HE246" s="44"/>
      <c r="HF246" s="44" t="str">
        <f t="shared" si="1234"/>
        <v/>
      </c>
      <c r="HG246" s="45" t="str">
        <f t="shared" si="1235"/>
        <v/>
      </c>
      <c r="HH246" s="35"/>
      <c r="HJ246" s="46"/>
      <c r="HK246" s="67"/>
      <c r="HL246" s="44" t="str">
        <f t="shared" ref="HL246:HL266" si="1285">IF(HK246="","",HK246-HK245)</f>
        <v/>
      </c>
      <c r="HM246" s="44"/>
      <c r="HN246" s="44"/>
      <c r="HO246" s="44"/>
      <c r="HP246" s="44" t="str">
        <f t="shared" ref="HP246:HP266" si="1286">IF(HO246="","",HO245+HQ245-HO246)</f>
        <v/>
      </c>
      <c r="HQ246" s="44"/>
      <c r="HR246" s="44"/>
      <c r="HS246" s="44"/>
      <c r="HT246" s="44" t="str">
        <f t="shared" si="1236"/>
        <v/>
      </c>
      <c r="HU246" s="45" t="str">
        <f t="shared" si="1237"/>
        <v/>
      </c>
      <c r="HV246" s="35"/>
      <c r="HW246" s="61"/>
      <c r="HX246" s="74"/>
      <c r="HY246" s="81"/>
      <c r="HZ246" s="76" t="str">
        <f t="shared" si="1170"/>
        <v/>
      </c>
      <c r="IA246" s="78"/>
      <c r="IB246" s="75" t="str">
        <f t="shared" si="1171"/>
        <v/>
      </c>
      <c r="IC246" s="75">
        <v>3</v>
      </c>
      <c r="ID246" s="75">
        <f t="shared" si="1172"/>
        <v>0</v>
      </c>
      <c r="IE246" s="75">
        <v>0</v>
      </c>
      <c r="IF246" s="77" t="str">
        <f>IF(HY244="","",IF242)</f>
        <v>ボンボンドロップシール</v>
      </c>
      <c r="IG246" s="78">
        <f>IF(HY243="","",IG242)</f>
        <v>2000</v>
      </c>
      <c r="IH246" s="75">
        <f t="shared" si="1173"/>
        <v>0</v>
      </c>
      <c r="II246" s="79">
        <f>IF(ID246="","",IH246/(HZ244*100))</f>
        <v>0</v>
      </c>
      <c r="IJ246" s="35"/>
      <c r="IL246" s="74"/>
      <c r="IM246" s="81">
        <v>1031</v>
      </c>
      <c r="IN246" s="76">
        <f t="shared" si="1174"/>
        <v>13</v>
      </c>
      <c r="IO246" s="78">
        <v>27</v>
      </c>
      <c r="IP246" s="75">
        <f t="shared" si="1175"/>
        <v>0</v>
      </c>
      <c r="IQ246" s="75">
        <v>16</v>
      </c>
      <c r="IR246" s="75">
        <f t="shared" si="1176"/>
        <v>0</v>
      </c>
      <c r="IS246" s="75">
        <v>0</v>
      </c>
      <c r="IT246" s="77" t="s">
        <v>933</v>
      </c>
      <c r="IU246" s="78">
        <v>1100</v>
      </c>
      <c r="IV246" s="75">
        <f t="shared" si="1179"/>
        <v>0</v>
      </c>
      <c r="IW246" s="79">
        <f t="shared" si="1180"/>
        <v>0</v>
      </c>
      <c r="IX246" s="298" t="s">
        <v>934</v>
      </c>
      <c r="IY246" s="33"/>
      <c r="IZ246" s="74"/>
      <c r="JA246" s="81">
        <v>7724</v>
      </c>
      <c r="JB246" s="76">
        <f t="shared" si="1181"/>
        <v>11</v>
      </c>
      <c r="JC246" s="78">
        <v>313</v>
      </c>
      <c r="JD246" s="75">
        <f t="shared" si="1182"/>
        <v>1</v>
      </c>
      <c r="JE246" s="75">
        <v>9</v>
      </c>
      <c r="JF246" s="75">
        <f t="shared" si="1183"/>
        <v>2</v>
      </c>
      <c r="JG246" s="75">
        <v>0</v>
      </c>
      <c r="JH246" s="77" t="str">
        <f t="shared" si="1251"/>
        <v>雪見だいふくイヤホン</v>
      </c>
      <c r="JI246" s="78">
        <f t="shared" ref="JI246:JI274" si="1287">IF(JB246="","",JI242)</f>
        <v>1100</v>
      </c>
      <c r="JJ246" s="75">
        <f t="shared" si="1185"/>
        <v>2200</v>
      </c>
      <c r="JK246" s="79">
        <f t="shared" si="1186"/>
        <v>2</v>
      </c>
      <c r="JL246" s="297" t="s">
        <v>932</v>
      </c>
      <c r="JM246" s="27"/>
      <c r="JN246" s="74"/>
      <c r="JO246" s="81">
        <v>6473</v>
      </c>
      <c r="JP246" s="76">
        <f t="shared" si="1187"/>
        <v>7</v>
      </c>
      <c r="JQ246" s="78">
        <v>269</v>
      </c>
      <c r="JR246" s="75">
        <f t="shared" si="1188"/>
        <v>2</v>
      </c>
      <c r="JS246" s="75">
        <v>13</v>
      </c>
      <c r="JT246" s="75">
        <f t="shared" si="1189"/>
        <v>0</v>
      </c>
      <c r="JU246" s="75">
        <v>0</v>
      </c>
      <c r="JV246" s="77" t="s">
        <v>876</v>
      </c>
      <c r="JW246" s="78">
        <v>880</v>
      </c>
      <c r="JX246" s="75">
        <f t="shared" si="1192"/>
        <v>0</v>
      </c>
      <c r="JY246" s="79">
        <f t="shared" si="1193"/>
        <v>0</v>
      </c>
      <c r="JZ246" s="35"/>
      <c r="KA246" s="61"/>
      <c r="KB246" s="74"/>
      <c r="KC246" s="81">
        <v>540</v>
      </c>
      <c r="KD246" s="76">
        <f t="shared" si="1194"/>
        <v>83</v>
      </c>
      <c r="KE246" s="78">
        <v>238</v>
      </c>
      <c r="KF246" s="75">
        <f t="shared" si="1195"/>
        <v>0</v>
      </c>
      <c r="KG246" s="75">
        <v>52</v>
      </c>
      <c r="KH246" s="75">
        <f t="shared" si="1196"/>
        <v>1</v>
      </c>
      <c r="KI246" s="75">
        <v>0</v>
      </c>
      <c r="KJ246" s="77" t="str">
        <f t="shared" si="1253"/>
        <v>ゲームアーク</v>
      </c>
      <c r="KK246" s="78">
        <f t="shared" ref="KK246:KK274" si="1288">IF(KD246="","",KK242)</f>
        <v>500</v>
      </c>
      <c r="KL246" s="75">
        <f t="shared" si="1199"/>
        <v>500</v>
      </c>
      <c r="KM246" s="79">
        <f t="shared" si="1200"/>
        <v>6.0240963855421686E-2</v>
      </c>
      <c r="KN246" s="35"/>
      <c r="KO246" s="27"/>
      <c r="KP246" s="74"/>
      <c r="KQ246" s="81">
        <v>5351</v>
      </c>
      <c r="KR246" s="76">
        <f t="shared" si="1201"/>
        <v>17</v>
      </c>
      <c r="KS246" s="78">
        <v>219</v>
      </c>
      <c r="KT246" s="75">
        <f t="shared" si="1202"/>
        <v>1</v>
      </c>
      <c r="KU246" s="75">
        <v>11</v>
      </c>
      <c r="KV246" s="75">
        <f t="shared" si="1203"/>
        <v>1</v>
      </c>
      <c r="KW246" s="75">
        <v>0</v>
      </c>
      <c r="KX246" s="77" t="str">
        <f t="shared" si="1254"/>
        <v>ミニ香水</v>
      </c>
      <c r="KY246" s="78">
        <f t="shared" ref="KY246:KY274" si="1289">IF(KR246="","",KY242)</f>
        <v>1100</v>
      </c>
      <c r="KZ246" s="75">
        <f t="shared" si="1206"/>
        <v>1100</v>
      </c>
      <c r="LA246" s="79">
        <f t="shared" si="1207"/>
        <v>0.6470588235294118</v>
      </c>
      <c r="LB246" s="35"/>
      <c r="LC246" s="27"/>
      <c r="LD246" s="51">
        <f>IF(A228="","",A228)</f>
        <v>46035</v>
      </c>
      <c r="LE246" s="43">
        <v>72561</v>
      </c>
      <c r="LF246" s="93">
        <f>IF(LE246="","",LE246-LE243)</f>
        <v>1365</v>
      </c>
      <c r="LG246" s="43">
        <v>445</v>
      </c>
      <c r="LH246" s="43">
        <f>IF(LG246="","",LG246-LG243)</f>
        <v>0</v>
      </c>
      <c r="LI246" s="43">
        <v>1</v>
      </c>
      <c r="LJ246" s="87">
        <f>IF(LI246="","",LI243+LK243-LI246)</f>
        <v>0</v>
      </c>
      <c r="LK246" s="43"/>
      <c r="LL246" s="64" t="str">
        <f>IF(LE246="","",LL243)</f>
        <v>スヌーピーぬいぐるみ、コキンちゃん</v>
      </c>
      <c r="LM246" s="47">
        <f>IF(LF246="","",LM243)</f>
        <v>1000</v>
      </c>
      <c r="LN246" s="87">
        <f t="shared" si="1136"/>
        <v>0</v>
      </c>
      <c r="LO246" s="54"/>
      <c r="LP246" s="35"/>
      <c r="LQ246" s="27"/>
      <c r="LR246" s="46"/>
      <c r="LS246" s="67"/>
      <c r="LT246" s="44" t="str">
        <f t="shared" ref="LT246:LT266" si="1290">IF(LS246="","",LS246-LS245)</f>
        <v/>
      </c>
      <c r="LU246" s="44"/>
      <c r="LV246" s="44"/>
      <c r="LW246" s="44"/>
      <c r="LX246" s="44" t="str">
        <f t="shared" ref="LX246:LX266" si="1291">IF(LW246="","",LW245+LY245-LW246)</f>
        <v/>
      </c>
      <c r="LY246" s="44"/>
      <c r="LZ246" s="44"/>
      <c r="MA246" s="44"/>
      <c r="MB246" s="44" t="str">
        <f t="shared" si="1238"/>
        <v/>
      </c>
      <c r="MC246" s="45" t="str">
        <f t="shared" si="1239"/>
        <v/>
      </c>
      <c r="MD246" s="35"/>
      <c r="ME246" s="27"/>
      <c r="MF246" s="46"/>
      <c r="MG246" s="67"/>
      <c r="MH246" s="44" t="str">
        <f t="shared" ref="MH246:MH266" si="1292">IF(MG246="","",MG246-MG245)</f>
        <v/>
      </c>
      <c r="MI246" s="44"/>
      <c r="MJ246" s="44"/>
      <c r="MK246" s="44"/>
      <c r="ML246" s="44" t="str">
        <f t="shared" ref="ML246:ML266" si="1293">IF(MK246="","",MK245+MM245-MK246)</f>
        <v/>
      </c>
      <c r="MM246" s="44"/>
      <c r="MN246" s="44"/>
      <c r="MO246" s="44"/>
      <c r="MP246" s="44" t="str">
        <f t="shared" si="1240"/>
        <v/>
      </c>
      <c r="MQ246" s="45" t="str">
        <f t="shared" si="1241"/>
        <v/>
      </c>
      <c r="MR246" s="35"/>
      <c r="MS246" s="27"/>
      <c r="MT246" s="46"/>
      <c r="MU246" s="67"/>
      <c r="MV246" s="44" t="str">
        <f t="shared" ref="MV246:MV266" si="1294">IF(MU246="","",MU246-MU245)</f>
        <v/>
      </c>
      <c r="MW246" s="44"/>
      <c r="MX246" s="44"/>
      <c r="MY246" s="44"/>
      <c r="MZ246" s="44" t="str">
        <f t="shared" ref="MZ246:MZ266" si="1295">IF(MY246="","",MY245+NA245-MY246)</f>
        <v/>
      </c>
      <c r="NA246" s="44"/>
      <c r="NB246" s="44"/>
      <c r="NC246" s="44"/>
      <c r="ND246" s="44" t="str">
        <f t="shared" si="1242"/>
        <v/>
      </c>
      <c r="NE246" s="45" t="str">
        <f t="shared" si="1243"/>
        <v/>
      </c>
      <c r="NF246" s="35"/>
      <c r="NG246" s="27"/>
      <c r="NH246" s="46"/>
      <c r="NI246" s="67"/>
      <c r="NJ246" s="44" t="str">
        <f t="shared" ref="NJ246:NJ266" si="1296">IF(NI246="","",NI246-NI245)</f>
        <v/>
      </c>
      <c r="NK246" s="44"/>
      <c r="NL246" s="44"/>
      <c r="NM246" s="44"/>
      <c r="NN246" s="44" t="str">
        <f t="shared" ref="NN246:NN266" si="1297">IF(NM246="","",NM245+NO245-NM246)</f>
        <v/>
      </c>
      <c r="NO246" s="44"/>
      <c r="NP246" s="44"/>
      <c r="NQ246" s="44"/>
      <c r="NR246" s="44" t="str">
        <f t="shared" si="1244"/>
        <v/>
      </c>
      <c r="NS246" s="45" t="str">
        <f t="shared" si="1245"/>
        <v/>
      </c>
      <c r="NT246" s="35"/>
    </row>
    <row r="247" spans="1:384" ht="15" customHeight="1" thickTop="1" x14ac:dyDescent="0.2">
      <c r="A247" s="38"/>
      <c r="B247" s="39"/>
      <c r="C247" s="40"/>
      <c r="D247" s="40"/>
      <c r="E247" s="41"/>
      <c r="F247" s="41"/>
      <c r="G247" s="40"/>
      <c r="H247" s="42"/>
      <c r="I247" s="44"/>
      <c r="J247" s="44" t="str">
        <f t="shared" si="1255"/>
        <v/>
      </c>
      <c r="K247" s="44"/>
      <c r="L247" s="44"/>
      <c r="M247" s="44"/>
      <c r="N247" s="44" t="str">
        <f t="shared" si="1256"/>
        <v/>
      </c>
      <c r="O247" s="44"/>
      <c r="P247" s="44"/>
      <c r="Q247" s="44"/>
      <c r="R247" s="44" t="str">
        <f t="shared" si="1216"/>
        <v/>
      </c>
      <c r="S247" s="45" t="str">
        <f t="shared" si="1217"/>
        <v/>
      </c>
      <c r="T247" s="35"/>
      <c r="U247" s="27"/>
      <c r="V247" s="46"/>
      <c r="W247" s="67"/>
      <c r="X247" s="44" t="str">
        <f t="shared" si="1257"/>
        <v/>
      </c>
      <c r="Y247" s="44"/>
      <c r="Z247" s="44"/>
      <c r="AA247" s="44"/>
      <c r="AB247" s="44" t="str">
        <f t="shared" si="1258"/>
        <v/>
      </c>
      <c r="AC247" s="44"/>
      <c r="AD247" s="44"/>
      <c r="AE247" s="44"/>
      <c r="AF247" s="44" t="str">
        <f t="shared" si="1218"/>
        <v/>
      </c>
      <c r="AG247" s="45" t="str">
        <f t="shared" si="1219"/>
        <v/>
      </c>
      <c r="AH247" s="35"/>
      <c r="AI247" s="27"/>
      <c r="AJ247" s="46"/>
      <c r="AK247" s="44"/>
      <c r="AL247" s="44" t="str">
        <f t="shared" si="1259"/>
        <v/>
      </c>
      <c r="AM247" s="44"/>
      <c r="AN247" s="44" t="str">
        <f t="shared" si="1260"/>
        <v/>
      </c>
      <c r="AO247" s="44"/>
      <c r="AP247" s="44" t="str">
        <f t="shared" si="1261"/>
        <v/>
      </c>
      <c r="AQ247" s="44"/>
      <c r="AR247" s="44"/>
      <c r="AS247" s="44"/>
      <c r="AT247" s="44" t="str">
        <f t="shared" si="1220"/>
        <v/>
      </c>
      <c r="AU247" s="45" t="str">
        <f t="shared" si="1221"/>
        <v/>
      </c>
      <c r="AV247" s="35"/>
      <c r="AW247" s="27"/>
      <c r="AX247" s="46"/>
      <c r="AY247" s="44"/>
      <c r="AZ247" s="44" t="str">
        <f t="shared" si="1262"/>
        <v/>
      </c>
      <c r="BA247" s="44"/>
      <c r="BB247" s="44" t="str">
        <f t="shared" si="1263"/>
        <v/>
      </c>
      <c r="BC247" s="44"/>
      <c r="BD247" s="44" t="str">
        <f t="shared" si="1264"/>
        <v/>
      </c>
      <c r="BE247" s="44"/>
      <c r="BF247" s="44"/>
      <c r="BG247" s="44"/>
      <c r="BH247" s="44" t="str">
        <f t="shared" si="1222"/>
        <v/>
      </c>
      <c r="BI247" s="45" t="str">
        <f t="shared" si="1223"/>
        <v/>
      </c>
      <c r="BJ247" s="35"/>
      <c r="BK247" s="50"/>
      <c r="BL247" s="51">
        <f>IF($A226="","",$A226)</f>
        <v>46027</v>
      </c>
      <c r="BM247" s="44">
        <v>13821</v>
      </c>
      <c r="BN247" s="43">
        <f t="shared" si="1137"/>
        <v>38</v>
      </c>
      <c r="BO247" s="44">
        <v>500</v>
      </c>
      <c r="BP247" s="87">
        <f t="shared" si="1138"/>
        <v>1</v>
      </c>
      <c r="BQ247" s="44">
        <v>13</v>
      </c>
      <c r="BR247" s="43">
        <f t="shared" si="1139"/>
        <v>1</v>
      </c>
      <c r="BS247" s="43">
        <v>0</v>
      </c>
      <c r="BT247" s="53" t="s">
        <v>646</v>
      </c>
      <c r="BU247" s="47">
        <f t="shared" si="1266"/>
        <v>996</v>
      </c>
      <c r="BV247" s="44">
        <f t="shared" si="1142"/>
        <v>996</v>
      </c>
      <c r="BW247" s="89">
        <f t="shared" si="1143"/>
        <v>0.26210526315789473</v>
      </c>
      <c r="BX247" s="35" t="s">
        <v>937</v>
      </c>
      <c r="BY247" s="27"/>
      <c r="BZ247" s="51">
        <f>IF($A226="","",$A226)</f>
        <v>46027</v>
      </c>
      <c r="CA247" s="44">
        <v>2428</v>
      </c>
      <c r="CB247" s="43">
        <f t="shared" si="1144"/>
        <v>30</v>
      </c>
      <c r="CC247" s="44">
        <v>47</v>
      </c>
      <c r="CD247" s="87">
        <f t="shared" si="1145"/>
        <v>2</v>
      </c>
      <c r="CE247" s="44">
        <v>5</v>
      </c>
      <c r="CF247" s="43">
        <f t="shared" si="1146"/>
        <v>2</v>
      </c>
      <c r="CG247" s="43">
        <v>5</v>
      </c>
      <c r="CH247" s="53" t="str">
        <f t="shared" si="1247"/>
        <v>サンリオケープポーチ</v>
      </c>
      <c r="CI247" s="47">
        <f t="shared" si="1267"/>
        <v>900</v>
      </c>
      <c r="CJ247" s="44">
        <f t="shared" si="1149"/>
        <v>1800</v>
      </c>
      <c r="CK247" s="89">
        <f t="shared" si="1150"/>
        <v>0.6</v>
      </c>
      <c r="CL247" s="35"/>
      <c r="CM247" s="27"/>
      <c r="CN247" s="51">
        <f>IF($A226="","",$A226)</f>
        <v>46027</v>
      </c>
      <c r="CO247" s="44">
        <v>1814</v>
      </c>
      <c r="CP247" s="43">
        <f t="shared" si="1151"/>
        <v>23</v>
      </c>
      <c r="CQ247" s="44">
        <v>26</v>
      </c>
      <c r="CR247" s="87">
        <f t="shared" si="1152"/>
        <v>0</v>
      </c>
      <c r="CS247" s="44">
        <v>28</v>
      </c>
      <c r="CT247" s="43">
        <f t="shared" si="1153"/>
        <v>0</v>
      </c>
      <c r="CU247" s="43"/>
      <c r="CV247" s="53" t="str">
        <f t="shared" si="1248"/>
        <v>ゲーム機柄イヤホン</v>
      </c>
      <c r="CW247" s="47">
        <f t="shared" si="1268"/>
        <v>1100</v>
      </c>
      <c r="CX247" s="44">
        <f t="shared" si="1156"/>
        <v>0</v>
      </c>
      <c r="CY247" s="89">
        <f t="shared" si="1157"/>
        <v>0</v>
      </c>
      <c r="CZ247" s="35" t="s">
        <v>937</v>
      </c>
      <c r="DA247" s="58"/>
      <c r="DB247" s="51">
        <f>IF($A226="","",$A226)</f>
        <v>46027</v>
      </c>
      <c r="DC247" s="44">
        <v>8210</v>
      </c>
      <c r="DD247" s="43">
        <f t="shared" si="1158"/>
        <v>30</v>
      </c>
      <c r="DE247" s="44">
        <v>287</v>
      </c>
      <c r="DF247" s="87">
        <f t="shared" si="1159"/>
        <v>0</v>
      </c>
      <c r="DG247" s="44">
        <v>25</v>
      </c>
      <c r="DH247" s="43">
        <f t="shared" si="1160"/>
        <v>-1</v>
      </c>
      <c r="DI247" s="43"/>
      <c r="DJ247" s="53" t="str">
        <f t="shared" si="1249"/>
        <v>クーリッシュイヤホン</v>
      </c>
      <c r="DK247" s="47">
        <f t="shared" si="1269"/>
        <v>1100</v>
      </c>
      <c r="DL247" s="44">
        <f t="shared" si="1161"/>
        <v>-1100</v>
      </c>
      <c r="DM247" s="89">
        <f t="shared" si="1162"/>
        <v>-0.36666666666666664</v>
      </c>
      <c r="DN247" s="35"/>
      <c r="DO247" s="27"/>
      <c r="DP247" s="51">
        <f>IF($A226="","",$A226)</f>
        <v>46027</v>
      </c>
      <c r="DQ247" s="44">
        <v>2487</v>
      </c>
      <c r="DR247" s="59">
        <f t="shared" si="1163"/>
        <v>3</v>
      </c>
      <c r="DS247" s="44">
        <v>80</v>
      </c>
      <c r="DT247" s="87">
        <f t="shared" si="1164"/>
        <v>0</v>
      </c>
      <c r="DU247" s="44">
        <v>11</v>
      </c>
      <c r="DV247" s="43">
        <f t="shared" si="1165"/>
        <v>0</v>
      </c>
      <c r="DW247" s="43"/>
      <c r="DX247" s="53" t="str">
        <f t="shared" si="1270"/>
        <v>サンリオヒョウ柄キーケース</v>
      </c>
      <c r="DY247" s="47">
        <f t="shared" si="1271"/>
        <v>700</v>
      </c>
      <c r="DZ247" s="44">
        <f t="shared" si="1168"/>
        <v>0</v>
      </c>
      <c r="EA247" s="89">
        <f t="shared" si="1169"/>
        <v>0</v>
      </c>
      <c r="EB247" s="35"/>
      <c r="EC247" s="27"/>
      <c r="ED247" s="46"/>
      <c r="EE247" s="67"/>
      <c r="EF247" s="44" t="str">
        <f t="shared" si="1272"/>
        <v/>
      </c>
      <c r="EG247" s="44"/>
      <c r="EH247" s="44"/>
      <c r="EI247" s="44"/>
      <c r="EJ247" s="44" t="str">
        <f t="shared" si="1273"/>
        <v/>
      </c>
      <c r="EK247" s="44"/>
      <c r="EL247" s="44"/>
      <c r="EM247" s="44"/>
      <c r="EN247" s="44" t="str">
        <f t="shared" si="1224"/>
        <v/>
      </c>
      <c r="EO247" s="45" t="str">
        <f t="shared" si="1225"/>
        <v/>
      </c>
      <c r="EP247" s="35"/>
      <c r="EQ247" s="27"/>
      <c r="ER247" s="46"/>
      <c r="ES247" s="44"/>
      <c r="ET247" s="44" t="str">
        <f t="shared" si="1274"/>
        <v/>
      </c>
      <c r="EU247" s="44"/>
      <c r="EV247" s="44" t="str">
        <f t="shared" si="1275"/>
        <v/>
      </c>
      <c r="EW247" s="44"/>
      <c r="EX247" s="44" t="str">
        <f t="shared" si="1276"/>
        <v/>
      </c>
      <c r="EY247" s="44"/>
      <c r="EZ247" s="44"/>
      <c r="FA247" s="44"/>
      <c r="FB247" s="44" t="str">
        <f t="shared" si="1226"/>
        <v/>
      </c>
      <c r="FC247" s="45" t="str">
        <f t="shared" si="1227"/>
        <v/>
      </c>
      <c r="FD247" s="35"/>
      <c r="FF247" s="46"/>
      <c r="FG247" s="67"/>
      <c r="FH247" s="44" t="str">
        <f t="shared" si="1277"/>
        <v/>
      </c>
      <c r="FI247" s="44"/>
      <c r="FJ247" s="44"/>
      <c r="FK247" s="44"/>
      <c r="FL247" s="44" t="str">
        <f t="shared" si="1278"/>
        <v/>
      </c>
      <c r="FM247" s="44"/>
      <c r="FN247" s="44"/>
      <c r="FO247" s="44"/>
      <c r="FP247" s="44" t="str">
        <f t="shared" si="1228"/>
        <v/>
      </c>
      <c r="FQ247" s="45" t="str">
        <f t="shared" si="1229"/>
        <v/>
      </c>
      <c r="FR247" s="35"/>
      <c r="FT247" s="46"/>
      <c r="FU247" s="67"/>
      <c r="FV247" s="44" t="str">
        <f t="shared" si="1279"/>
        <v/>
      </c>
      <c r="FW247" s="44"/>
      <c r="FX247" s="44"/>
      <c r="FY247" s="44"/>
      <c r="FZ247" s="44" t="str">
        <f t="shared" si="1280"/>
        <v/>
      </c>
      <c r="GA247" s="44"/>
      <c r="GB247" s="44"/>
      <c r="GC247" s="44"/>
      <c r="GD247" s="44" t="str">
        <f t="shared" si="1230"/>
        <v/>
      </c>
      <c r="GE247" s="45" t="str">
        <f t="shared" si="1231"/>
        <v/>
      </c>
      <c r="GF247" s="35"/>
      <c r="GH247" s="46"/>
      <c r="GI247" s="67"/>
      <c r="GJ247" s="44" t="str">
        <f t="shared" si="1281"/>
        <v/>
      </c>
      <c r="GK247" s="44"/>
      <c r="GL247" s="44"/>
      <c r="GM247" s="44"/>
      <c r="GN247" s="44" t="str">
        <f t="shared" si="1282"/>
        <v/>
      </c>
      <c r="GO247" s="44"/>
      <c r="GP247" s="44"/>
      <c r="GQ247" s="44"/>
      <c r="GR247" s="44" t="str">
        <f t="shared" si="1232"/>
        <v/>
      </c>
      <c r="GS247" s="45" t="str">
        <f t="shared" si="1233"/>
        <v/>
      </c>
      <c r="GT247" s="35"/>
      <c r="GU247" s="27"/>
      <c r="GV247" s="46"/>
      <c r="GW247" s="67"/>
      <c r="GX247" s="44" t="str">
        <f t="shared" si="1283"/>
        <v/>
      </c>
      <c r="GY247" s="44"/>
      <c r="GZ247" s="44"/>
      <c r="HA247" s="44"/>
      <c r="HB247" s="44" t="str">
        <f t="shared" si="1284"/>
        <v/>
      </c>
      <c r="HC247" s="44"/>
      <c r="HD247" s="44"/>
      <c r="HE247" s="44"/>
      <c r="HF247" s="44" t="str">
        <f t="shared" si="1234"/>
        <v/>
      </c>
      <c r="HG247" s="45" t="str">
        <f t="shared" si="1235"/>
        <v/>
      </c>
      <c r="HH247" s="35"/>
      <c r="HJ247" s="46"/>
      <c r="HK247" s="67"/>
      <c r="HL247" s="44" t="str">
        <f t="shared" si="1285"/>
        <v/>
      </c>
      <c r="HM247" s="44"/>
      <c r="HN247" s="44"/>
      <c r="HO247" s="44"/>
      <c r="HP247" s="44" t="str">
        <f t="shared" si="1286"/>
        <v/>
      </c>
      <c r="HQ247" s="44"/>
      <c r="HR247" s="44"/>
      <c r="HS247" s="44"/>
      <c r="HT247" s="44" t="str">
        <f t="shared" si="1236"/>
        <v/>
      </c>
      <c r="HU247" s="45" t="str">
        <f t="shared" si="1237"/>
        <v/>
      </c>
      <c r="HV247" s="35"/>
      <c r="HW247" s="61"/>
      <c r="HX247" s="51">
        <f>IF($A226="","",$A226)</f>
        <v>46027</v>
      </c>
      <c r="HY247" s="44">
        <v>31579</v>
      </c>
      <c r="HZ247" s="43">
        <f t="shared" si="1170"/>
        <v>66</v>
      </c>
      <c r="IA247" s="44"/>
      <c r="IB247" s="87" t="str">
        <f t="shared" si="1171"/>
        <v/>
      </c>
      <c r="IC247" s="44">
        <v>2</v>
      </c>
      <c r="ID247" s="43">
        <f t="shared" si="1172"/>
        <v>1</v>
      </c>
      <c r="IE247" s="43"/>
      <c r="IF247" s="53" t="str">
        <f>IF(HY247="","",IF243)</f>
        <v>ボンボンドロップシール</v>
      </c>
      <c r="IG247" s="47">
        <f>IF(HY247="","",IG243)</f>
        <v>2000</v>
      </c>
      <c r="IH247" s="44">
        <f t="shared" si="1173"/>
        <v>2000</v>
      </c>
      <c r="II247" s="89">
        <f>IF(ID247="","",IH247/(HZ247*100))</f>
        <v>0.30303030303030304</v>
      </c>
      <c r="IJ247" s="35"/>
      <c r="IL247" s="51">
        <f>IF($A226="","",$A226)</f>
        <v>46027</v>
      </c>
      <c r="IM247" s="44">
        <v>1665</v>
      </c>
      <c r="IN247" s="43">
        <f t="shared" si="1174"/>
        <v>15</v>
      </c>
      <c r="IO247" s="44">
        <v>34</v>
      </c>
      <c r="IP247" s="87">
        <f t="shared" si="1175"/>
        <v>0</v>
      </c>
      <c r="IQ247" s="44">
        <v>6</v>
      </c>
      <c r="IR247" s="43">
        <f t="shared" si="1176"/>
        <v>1</v>
      </c>
      <c r="IS247" s="43">
        <v>2</v>
      </c>
      <c r="IT247" s="53" t="str">
        <f t="shared" si="1250"/>
        <v>キティボアバンスクリップ</v>
      </c>
      <c r="IU247" s="47">
        <f t="shared" ref="IU247:IU274" si="1298">IF(IN247="","",IU243)</f>
        <v>1100</v>
      </c>
      <c r="IV247" s="44">
        <f t="shared" si="1179"/>
        <v>1100</v>
      </c>
      <c r="IW247" s="89">
        <f t="shared" si="1180"/>
        <v>0.73333333333333328</v>
      </c>
      <c r="IX247" s="35"/>
      <c r="IY247" s="33"/>
      <c r="IZ247" s="51">
        <f>IF($A226="","",$A226)</f>
        <v>46027</v>
      </c>
      <c r="JA247" s="44">
        <v>8555</v>
      </c>
      <c r="JB247" s="43">
        <f t="shared" si="1181"/>
        <v>42</v>
      </c>
      <c r="JC247" s="44">
        <v>346</v>
      </c>
      <c r="JD247" s="87">
        <f t="shared" si="1182"/>
        <v>1</v>
      </c>
      <c r="JE247" s="44">
        <v>15</v>
      </c>
      <c r="JF247" s="43">
        <f t="shared" si="1183"/>
        <v>3</v>
      </c>
      <c r="JG247" s="43"/>
      <c r="JH247" s="53" t="str">
        <f t="shared" si="1251"/>
        <v>ラブブキーホルダー大きめ</v>
      </c>
      <c r="JI247" s="47">
        <f t="shared" si="1287"/>
        <v>500</v>
      </c>
      <c r="JJ247" s="44">
        <f t="shared" si="1185"/>
        <v>1500</v>
      </c>
      <c r="JK247" s="89">
        <f t="shared" si="1186"/>
        <v>0.35714285714285715</v>
      </c>
      <c r="JL247" s="35"/>
      <c r="JM247" s="27"/>
      <c r="JN247" s="51">
        <f>IF($A226="","",$A226)</f>
        <v>46027</v>
      </c>
      <c r="JO247" s="44">
        <v>6134</v>
      </c>
      <c r="JP247" s="43">
        <f t="shared" si="1187"/>
        <v>16</v>
      </c>
      <c r="JQ247" s="44">
        <v>210</v>
      </c>
      <c r="JR247" s="87">
        <f t="shared" si="1188"/>
        <v>0</v>
      </c>
      <c r="JS247" s="44">
        <v>40</v>
      </c>
      <c r="JT247" s="43">
        <f t="shared" si="1189"/>
        <v>0</v>
      </c>
      <c r="JU247" s="43"/>
      <c r="JV247" s="53" t="str">
        <f t="shared" si="1252"/>
        <v>電ブル</v>
      </c>
      <c r="JW247" s="47">
        <f t="shared" ref="JW247:JW274" si="1299">IF(JP247="","",JW243)</f>
        <v>400</v>
      </c>
      <c r="JX247" s="44">
        <f t="shared" si="1192"/>
        <v>0</v>
      </c>
      <c r="JY247" s="89">
        <f t="shared" si="1193"/>
        <v>0</v>
      </c>
      <c r="JZ247" s="35"/>
      <c r="KA247" s="61"/>
      <c r="KB247" s="51">
        <f>IF($A226="","",$A226)</f>
        <v>46027</v>
      </c>
      <c r="KC247" s="44">
        <v>6524</v>
      </c>
      <c r="KD247" s="59">
        <f t="shared" si="1194"/>
        <v>3</v>
      </c>
      <c r="KE247" s="44">
        <v>222</v>
      </c>
      <c r="KF247" s="87">
        <f t="shared" si="1195"/>
        <v>0</v>
      </c>
      <c r="KG247" s="44">
        <v>15</v>
      </c>
      <c r="KH247" s="43">
        <f t="shared" si="1196"/>
        <v>0</v>
      </c>
      <c r="KI247" s="43"/>
      <c r="KJ247" s="53" t="str">
        <f t="shared" si="1253"/>
        <v>サンリオ型押しケース</v>
      </c>
      <c r="KK247" s="47">
        <f t="shared" si="1288"/>
        <v>1100</v>
      </c>
      <c r="KL247" s="44">
        <f t="shared" si="1199"/>
        <v>0</v>
      </c>
      <c r="KM247" s="89">
        <f t="shared" si="1200"/>
        <v>0</v>
      </c>
      <c r="KN247" s="35"/>
      <c r="KO247" s="27"/>
      <c r="KP247" s="51">
        <f>IF($A226="","",$A226)</f>
        <v>46027</v>
      </c>
      <c r="KQ247" s="44">
        <v>4915</v>
      </c>
      <c r="KR247" s="43">
        <f t="shared" si="1201"/>
        <v>29</v>
      </c>
      <c r="KS247" s="44">
        <v>287</v>
      </c>
      <c r="KT247" s="87">
        <f t="shared" si="1202"/>
        <v>2</v>
      </c>
      <c r="KU247" s="44">
        <v>8</v>
      </c>
      <c r="KV247" s="43">
        <f t="shared" si="1203"/>
        <v>0</v>
      </c>
      <c r="KW247" s="43"/>
      <c r="KX247" s="53" t="str">
        <f t="shared" si="1254"/>
        <v>キティボアバンスクリップ</v>
      </c>
      <c r="KY247" s="47">
        <f t="shared" si="1289"/>
        <v>1100</v>
      </c>
      <c r="KZ247" s="44">
        <f t="shared" si="1206"/>
        <v>0</v>
      </c>
      <c r="LA247" s="89">
        <f t="shared" si="1207"/>
        <v>0</v>
      </c>
      <c r="LB247" s="35"/>
      <c r="LC247" s="27"/>
      <c r="LD247" s="46"/>
      <c r="LE247" s="44"/>
      <c r="LF247" s="44"/>
      <c r="LG247" s="44">
        <v>530</v>
      </c>
      <c r="LH247" s="44">
        <f>IF(LG247="","",LG247-LG244)</f>
        <v>0</v>
      </c>
      <c r="LI247" s="43">
        <v>2</v>
      </c>
      <c r="LJ247" s="44">
        <f>IF(LI247="","",LI244+LK244-LI247)</f>
        <v>0</v>
      </c>
      <c r="LK247" s="44"/>
      <c r="LL247" s="72" t="str">
        <f>IF(LE246="","",LL244)</f>
        <v>アンパンティッシュカバー、アンパンぬいぐるみ</v>
      </c>
      <c r="LM247" s="67">
        <f>IF(LF246="","",LM244)</f>
        <v>1000</v>
      </c>
      <c r="LN247" s="44">
        <f t="shared" si="1136"/>
        <v>0</v>
      </c>
      <c r="LO247" s="45"/>
      <c r="LP247" s="35"/>
      <c r="LQ247" s="27"/>
      <c r="LR247" s="46"/>
      <c r="LS247" s="67"/>
      <c r="LT247" s="44" t="str">
        <f t="shared" si="1290"/>
        <v/>
      </c>
      <c r="LU247" s="44"/>
      <c r="LV247" s="44"/>
      <c r="LW247" s="44"/>
      <c r="LX247" s="44" t="str">
        <f t="shared" si="1291"/>
        <v/>
      </c>
      <c r="LY247" s="44"/>
      <c r="LZ247" s="44"/>
      <c r="MA247" s="44"/>
      <c r="MB247" s="44" t="str">
        <f t="shared" si="1238"/>
        <v/>
      </c>
      <c r="MC247" s="45" t="str">
        <f t="shared" si="1239"/>
        <v/>
      </c>
      <c r="MD247" s="35"/>
      <c r="ME247" s="27"/>
      <c r="MF247" s="46"/>
      <c r="MG247" s="67"/>
      <c r="MH247" s="44" t="str">
        <f t="shared" si="1292"/>
        <v/>
      </c>
      <c r="MI247" s="44"/>
      <c r="MJ247" s="44"/>
      <c r="MK247" s="44"/>
      <c r="ML247" s="44" t="str">
        <f t="shared" si="1293"/>
        <v/>
      </c>
      <c r="MM247" s="44"/>
      <c r="MN247" s="44"/>
      <c r="MO247" s="44"/>
      <c r="MP247" s="44" t="str">
        <f t="shared" si="1240"/>
        <v/>
      </c>
      <c r="MQ247" s="45" t="str">
        <f t="shared" si="1241"/>
        <v/>
      </c>
      <c r="MR247" s="35"/>
      <c r="MS247" s="27"/>
      <c r="MT247" s="46"/>
      <c r="MU247" s="67"/>
      <c r="MV247" s="44" t="str">
        <f t="shared" si="1294"/>
        <v/>
      </c>
      <c r="MW247" s="44"/>
      <c r="MX247" s="44"/>
      <c r="MY247" s="44"/>
      <c r="MZ247" s="44" t="str">
        <f t="shared" si="1295"/>
        <v/>
      </c>
      <c r="NA247" s="44"/>
      <c r="NB247" s="44"/>
      <c r="NC247" s="44"/>
      <c r="ND247" s="44" t="str">
        <f t="shared" si="1242"/>
        <v/>
      </c>
      <c r="NE247" s="45" t="str">
        <f t="shared" si="1243"/>
        <v/>
      </c>
      <c r="NF247" s="35"/>
      <c r="NG247" s="27"/>
      <c r="NH247" s="46"/>
      <c r="NI247" s="67"/>
      <c r="NJ247" s="44" t="str">
        <f t="shared" si="1296"/>
        <v/>
      </c>
      <c r="NK247" s="44"/>
      <c r="NL247" s="44"/>
      <c r="NM247" s="44"/>
      <c r="NN247" s="44" t="str">
        <f t="shared" si="1297"/>
        <v/>
      </c>
      <c r="NO247" s="44"/>
      <c r="NP247" s="44"/>
      <c r="NQ247" s="44"/>
      <c r="NR247" s="44" t="str">
        <f t="shared" si="1244"/>
        <v/>
      </c>
      <c r="NS247" s="45" t="str">
        <f t="shared" si="1245"/>
        <v/>
      </c>
      <c r="NT247" s="35"/>
    </row>
    <row r="248" spans="1:384" ht="15" customHeight="1" thickBot="1" x14ac:dyDescent="0.25">
      <c r="A248" s="38"/>
      <c r="B248" s="39"/>
      <c r="C248" s="40"/>
      <c r="D248" s="40"/>
      <c r="E248" s="41"/>
      <c r="F248" s="41"/>
      <c r="G248" s="40"/>
      <c r="H248" s="42"/>
      <c r="I248" s="44"/>
      <c r="J248" s="44" t="str">
        <f t="shared" si="1255"/>
        <v/>
      </c>
      <c r="K248" s="44"/>
      <c r="L248" s="44"/>
      <c r="M248" s="44"/>
      <c r="N248" s="44" t="str">
        <f t="shared" si="1256"/>
        <v/>
      </c>
      <c r="O248" s="44"/>
      <c r="P248" s="44"/>
      <c r="Q248" s="44"/>
      <c r="R248" s="44" t="str">
        <f t="shared" si="1216"/>
        <v/>
      </c>
      <c r="S248" s="45" t="str">
        <f t="shared" si="1217"/>
        <v/>
      </c>
      <c r="T248" s="35"/>
      <c r="U248" s="27"/>
      <c r="V248" s="46"/>
      <c r="W248" s="67"/>
      <c r="X248" s="44" t="str">
        <f t="shared" si="1257"/>
        <v/>
      </c>
      <c r="Y248" s="44"/>
      <c r="Z248" s="44"/>
      <c r="AA248" s="44"/>
      <c r="AB248" s="44" t="str">
        <f t="shared" si="1258"/>
        <v/>
      </c>
      <c r="AC248" s="44"/>
      <c r="AD248" s="44"/>
      <c r="AE248" s="44"/>
      <c r="AF248" s="44" t="str">
        <f t="shared" si="1218"/>
        <v/>
      </c>
      <c r="AG248" s="45" t="str">
        <f t="shared" si="1219"/>
        <v/>
      </c>
      <c r="AH248" s="35"/>
      <c r="AI248" s="27"/>
      <c r="AJ248" s="46"/>
      <c r="AK248" s="44"/>
      <c r="AL248" s="44" t="str">
        <f t="shared" si="1259"/>
        <v/>
      </c>
      <c r="AM248" s="44"/>
      <c r="AN248" s="44" t="str">
        <f t="shared" si="1260"/>
        <v/>
      </c>
      <c r="AO248" s="44"/>
      <c r="AP248" s="44" t="str">
        <f t="shared" si="1261"/>
        <v/>
      </c>
      <c r="AQ248" s="44"/>
      <c r="AR248" s="44"/>
      <c r="AS248" s="44"/>
      <c r="AT248" s="44" t="str">
        <f t="shared" si="1220"/>
        <v/>
      </c>
      <c r="AU248" s="45" t="str">
        <f t="shared" si="1221"/>
        <v/>
      </c>
      <c r="AV248" s="35"/>
      <c r="AW248" s="27"/>
      <c r="AX248" s="46"/>
      <c r="AY248" s="44"/>
      <c r="AZ248" s="44" t="str">
        <f t="shared" si="1262"/>
        <v/>
      </c>
      <c r="BA248" s="44"/>
      <c r="BB248" s="44" t="str">
        <f t="shared" si="1263"/>
        <v/>
      </c>
      <c r="BC248" s="44"/>
      <c r="BD248" s="44" t="str">
        <f t="shared" si="1264"/>
        <v/>
      </c>
      <c r="BE248" s="44"/>
      <c r="BF248" s="44"/>
      <c r="BG248" s="44"/>
      <c r="BH248" s="44" t="str">
        <f t="shared" si="1222"/>
        <v/>
      </c>
      <c r="BI248" s="45" t="str">
        <f t="shared" si="1223"/>
        <v/>
      </c>
      <c r="BJ248" s="35"/>
      <c r="BK248" s="50"/>
      <c r="BL248" s="46"/>
      <c r="BM248" s="43">
        <v>11042</v>
      </c>
      <c r="BN248" s="44">
        <f t="shared" si="1137"/>
        <v>3</v>
      </c>
      <c r="BO248" s="43">
        <v>316</v>
      </c>
      <c r="BP248" s="44">
        <f t="shared" si="1138"/>
        <v>0</v>
      </c>
      <c r="BQ248" s="43">
        <v>5</v>
      </c>
      <c r="BR248" s="44">
        <f t="shared" si="1139"/>
        <v>0</v>
      </c>
      <c r="BS248" s="43">
        <v>5</v>
      </c>
      <c r="BT248" s="60" t="str">
        <f t="shared" si="1265"/>
        <v>雪見イヤホン</v>
      </c>
      <c r="BU248" s="67">
        <f t="shared" si="1266"/>
        <v>1100</v>
      </c>
      <c r="BV248" s="43">
        <f t="shared" si="1142"/>
        <v>0</v>
      </c>
      <c r="BW248" s="45">
        <f t="shared" si="1143"/>
        <v>0</v>
      </c>
      <c r="BX248" s="35" t="s">
        <v>940</v>
      </c>
      <c r="BY248" s="27"/>
      <c r="BZ248" s="46"/>
      <c r="CA248" s="43">
        <v>2836</v>
      </c>
      <c r="CB248" s="44">
        <f t="shared" si="1144"/>
        <v>48</v>
      </c>
      <c r="CC248" s="43">
        <v>67</v>
      </c>
      <c r="CD248" s="44">
        <f t="shared" si="1145"/>
        <v>0</v>
      </c>
      <c r="CE248" s="43">
        <v>18</v>
      </c>
      <c r="CF248" s="44">
        <f t="shared" si="1146"/>
        <v>0</v>
      </c>
      <c r="CG248" s="43">
        <v>0</v>
      </c>
      <c r="CH248" s="60" t="str">
        <f t="shared" si="1247"/>
        <v>モンチッチケース</v>
      </c>
      <c r="CI248" s="67">
        <f t="shared" si="1267"/>
        <v>1000</v>
      </c>
      <c r="CJ248" s="43">
        <f t="shared" si="1149"/>
        <v>0</v>
      </c>
      <c r="CK248" s="45">
        <f t="shared" si="1150"/>
        <v>0</v>
      </c>
      <c r="CL248" s="35"/>
      <c r="CM248" s="27"/>
      <c r="CN248" s="46"/>
      <c r="CO248" s="43">
        <v>1687</v>
      </c>
      <c r="CP248" s="44">
        <f t="shared" si="1151"/>
        <v>15</v>
      </c>
      <c r="CQ248" s="43">
        <v>28</v>
      </c>
      <c r="CR248" s="44">
        <f t="shared" si="1152"/>
        <v>0</v>
      </c>
      <c r="CS248" s="43">
        <v>17</v>
      </c>
      <c r="CT248" s="44">
        <f t="shared" si="1153"/>
        <v>0</v>
      </c>
      <c r="CU248" s="43"/>
      <c r="CV248" s="60" t="str">
        <f t="shared" si="1248"/>
        <v>押忍番長サウンドボタン</v>
      </c>
      <c r="CW248" s="67">
        <f t="shared" si="1268"/>
        <v>358</v>
      </c>
      <c r="CX248" s="43">
        <f t="shared" si="1156"/>
        <v>0</v>
      </c>
      <c r="CY248" s="45">
        <f t="shared" si="1157"/>
        <v>0</v>
      </c>
      <c r="CZ248" s="35"/>
      <c r="DA248" s="58"/>
      <c r="DB248" s="46"/>
      <c r="DC248" s="43">
        <v>7716</v>
      </c>
      <c r="DD248" s="69">
        <f t="shared" si="1158"/>
        <v>6</v>
      </c>
      <c r="DE248" s="43">
        <v>276</v>
      </c>
      <c r="DF248" s="44">
        <f t="shared" si="1159"/>
        <v>2</v>
      </c>
      <c r="DG248" s="43">
        <v>20</v>
      </c>
      <c r="DH248" s="44">
        <f t="shared" si="1160"/>
        <v>3</v>
      </c>
      <c r="DI248" s="43"/>
      <c r="DJ248" s="60" t="str">
        <f t="shared" si="1249"/>
        <v>サンリオリボンポーチ</v>
      </c>
      <c r="DK248" s="67">
        <f t="shared" si="1269"/>
        <v>500</v>
      </c>
      <c r="DL248" s="43">
        <f t="shared" si="1161"/>
        <v>1500</v>
      </c>
      <c r="DM248" s="45">
        <f t="shared" si="1162"/>
        <v>2.5</v>
      </c>
      <c r="DN248" s="35"/>
      <c r="DO248" s="27"/>
      <c r="DP248" s="46"/>
      <c r="DQ248" s="43">
        <v>3740</v>
      </c>
      <c r="DR248" s="44">
        <f t="shared" si="1163"/>
        <v>22</v>
      </c>
      <c r="DS248" s="43">
        <v>97</v>
      </c>
      <c r="DT248" s="44">
        <f t="shared" si="1164"/>
        <v>1</v>
      </c>
      <c r="DU248" s="43">
        <v>12</v>
      </c>
      <c r="DV248" s="44">
        <f t="shared" si="1165"/>
        <v>1</v>
      </c>
      <c r="DW248" s="43"/>
      <c r="DX248" s="60" t="str">
        <f t="shared" si="1270"/>
        <v>サンリオケープポーチ</v>
      </c>
      <c r="DY248" s="67">
        <f t="shared" si="1271"/>
        <v>660</v>
      </c>
      <c r="DZ248" s="43">
        <f t="shared" si="1168"/>
        <v>660</v>
      </c>
      <c r="EA248" s="45">
        <f t="shared" si="1169"/>
        <v>0.3</v>
      </c>
      <c r="EB248" s="35"/>
      <c r="EC248" s="27"/>
      <c r="ED248" s="46"/>
      <c r="EE248" s="67"/>
      <c r="EF248" s="44" t="str">
        <f t="shared" si="1272"/>
        <v/>
      </c>
      <c r="EG248" s="44"/>
      <c r="EH248" s="44"/>
      <c r="EI248" s="44"/>
      <c r="EJ248" s="44" t="str">
        <f t="shared" si="1273"/>
        <v/>
      </c>
      <c r="EK248" s="44"/>
      <c r="EL248" s="44"/>
      <c r="EM248" s="44"/>
      <c r="EN248" s="44" t="str">
        <f t="shared" si="1224"/>
        <v/>
      </c>
      <c r="EO248" s="45" t="str">
        <f t="shared" si="1225"/>
        <v/>
      </c>
      <c r="EP248" s="35"/>
      <c r="EQ248" s="27"/>
      <c r="ER248" s="46"/>
      <c r="ES248" s="44"/>
      <c r="ET248" s="44" t="str">
        <f t="shared" si="1274"/>
        <v/>
      </c>
      <c r="EU248" s="44"/>
      <c r="EV248" s="44" t="str">
        <f t="shared" si="1275"/>
        <v/>
      </c>
      <c r="EW248" s="44"/>
      <c r="EX248" s="44" t="str">
        <f t="shared" si="1276"/>
        <v/>
      </c>
      <c r="EY248" s="44"/>
      <c r="EZ248" s="44"/>
      <c r="FA248" s="44"/>
      <c r="FB248" s="44" t="str">
        <f t="shared" si="1226"/>
        <v/>
      </c>
      <c r="FC248" s="45" t="str">
        <f t="shared" si="1227"/>
        <v/>
      </c>
      <c r="FD248" s="35"/>
      <c r="FF248" s="46"/>
      <c r="FG248" s="67"/>
      <c r="FH248" s="44" t="str">
        <f t="shared" si="1277"/>
        <v/>
      </c>
      <c r="FI248" s="44"/>
      <c r="FJ248" s="44"/>
      <c r="FK248" s="44"/>
      <c r="FL248" s="44" t="str">
        <f t="shared" si="1278"/>
        <v/>
      </c>
      <c r="FM248" s="44"/>
      <c r="FN248" s="44"/>
      <c r="FO248" s="44"/>
      <c r="FP248" s="44" t="str">
        <f t="shared" si="1228"/>
        <v/>
      </c>
      <c r="FQ248" s="45" t="str">
        <f t="shared" si="1229"/>
        <v/>
      </c>
      <c r="FR248" s="35"/>
      <c r="FT248" s="46"/>
      <c r="FU248" s="67"/>
      <c r="FV248" s="44" t="str">
        <f t="shared" si="1279"/>
        <v/>
      </c>
      <c r="FW248" s="44"/>
      <c r="FX248" s="44"/>
      <c r="FY248" s="44"/>
      <c r="FZ248" s="44" t="str">
        <f t="shared" si="1280"/>
        <v/>
      </c>
      <c r="GA248" s="44"/>
      <c r="GB248" s="44"/>
      <c r="GC248" s="44"/>
      <c r="GD248" s="44" t="str">
        <f t="shared" si="1230"/>
        <v/>
      </c>
      <c r="GE248" s="45" t="str">
        <f t="shared" si="1231"/>
        <v/>
      </c>
      <c r="GF248" s="35"/>
      <c r="GH248" s="46"/>
      <c r="GI248" s="67"/>
      <c r="GJ248" s="44" t="str">
        <f t="shared" si="1281"/>
        <v/>
      </c>
      <c r="GK248" s="44"/>
      <c r="GL248" s="44"/>
      <c r="GM248" s="44"/>
      <c r="GN248" s="44" t="str">
        <f t="shared" si="1282"/>
        <v/>
      </c>
      <c r="GO248" s="44"/>
      <c r="GP248" s="44"/>
      <c r="GQ248" s="44"/>
      <c r="GR248" s="44" t="str">
        <f t="shared" si="1232"/>
        <v/>
      </c>
      <c r="GS248" s="45" t="str">
        <f t="shared" si="1233"/>
        <v/>
      </c>
      <c r="GT248" s="35"/>
      <c r="GU248" s="27"/>
      <c r="GV248" s="46"/>
      <c r="GW248" s="67"/>
      <c r="GX248" s="44" t="str">
        <f t="shared" si="1283"/>
        <v/>
      </c>
      <c r="GY248" s="44"/>
      <c r="GZ248" s="44"/>
      <c r="HA248" s="44"/>
      <c r="HB248" s="44" t="str">
        <f t="shared" si="1284"/>
        <v/>
      </c>
      <c r="HC248" s="44"/>
      <c r="HD248" s="44"/>
      <c r="HE248" s="44"/>
      <c r="HF248" s="44" t="str">
        <f t="shared" si="1234"/>
        <v/>
      </c>
      <c r="HG248" s="45" t="str">
        <f t="shared" si="1235"/>
        <v/>
      </c>
      <c r="HH248" s="35"/>
      <c r="HJ248" s="46"/>
      <c r="HK248" s="67"/>
      <c r="HL248" s="44" t="str">
        <f t="shared" si="1285"/>
        <v/>
      </c>
      <c r="HM248" s="44"/>
      <c r="HN248" s="44"/>
      <c r="HO248" s="44"/>
      <c r="HP248" s="44" t="str">
        <f t="shared" si="1286"/>
        <v/>
      </c>
      <c r="HQ248" s="44"/>
      <c r="HR248" s="44"/>
      <c r="HS248" s="44"/>
      <c r="HT248" s="44" t="str">
        <f t="shared" si="1236"/>
        <v/>
      </c>
      <c r="HU248" s="45" t="str">
        <f t="shared" si="1237"/>
        <v/>
      </c>
      <c r="HV248" s="35"/>
      <c r="HW248" s="61"/>
      <c r="HX248" s="46"/>
      <c r="HY248" s="43">
        <v>27870</v>
      </c>
      <c r="HZ248" s="44">
        <f t="shared" si="1170"/>
        <v>403</v>
      </c>
      <c r="IA248" s="43"/>
      <c r="IB248" s="44" t="str">
        <f t="shared" si="1171"/>
        <v/>
      </c>
      <c r="IC248" s="43">
        <v>7</v>
      </c>
      <c r="ID248" s="44">
        <f t="shared" si="1172"/>
        <v>1</v>
      </c>
      <c r="IE248" s="43"/>
      <c r="IF248" s="60" t="str">
        <f>IF(HY248="","",IF244)</f>
        <v>ルララ大</v>
      </c>
      <c r="IG248" s="67">
        <f>IF(HY247="","",IG244)</f>
        <v>1100</v>
      </c>
      <c r="IH248" s="43">
        <f t="shared" si="1173"/>
        <v>1100</v>
      </c>
      <c r="II248" s="45">
        <f>IF(ID248="","",IH248/(HZ248*100))</f>
        <v>2.729528535980149E-2</v>
      </c>
      <c r="IJ248" s="35"/>
      <c r="IL248" s="46"/>
      <c r="IM248" s="43">
        <v>839</v>
      </c>
      <c r="IN248" s="44">
        <f t="shared" si="1174"/>
        <v>26</v>
      </c>
      <c r="IO248" s="43">
        <v>33</v>
      </c>
      <c r="IP248" s="44">
        <f t="shared" si="1175"/>
        <v>0</v>
      </c>
      <c r="IQ248" s="43">
        <v>10</v>
      </c>
      <c r="IR248" s="44">
        <f t="shared" si="1176"/>
        <v>0</v>
      </c>
      <c r="IS248" s="43"/>
      <c r="IT248" s="60" t="str">
        <f t="shared" si="1250"/>
        <v>サンリオ豹柄キーケース</v>
      </c>
      <c r="IU248" s="67">
        <f t="shared" si="1298"/>
        <v>996</v>
      </c>
      <c r="IV248" s="43">
        <f t="shared" si="1179"/>
        <v>0</v>
      </c>
      <c r="IW248" s="45">
        <f t="shared" si="1180"/>
        <v>0</v>
      </c>
      <c r="IX248" s="35"/>
      <c r="IY248" s="33"/>
      <c r="IZ248" s="46"/>
      <c r="JA248" s="43">
        <v>5258</v>
      </c>
      <c r="JB248" s="44">
        <f t="shared" si="1181"/>
        <v>29</v>
      </c>
      <c r="JC248" s="43">
        <v>156</v>
      </c>
      <c r="JD248" s="44">
        <f t="shared" si="1182"/>
        <v>1</v>
      </c>
      <c r="JE248" s="43">
        <v>25</v>
      </c>
      <c r="JF248" s="44">
        <f t="shared" si="1183"/>
        <v>1</v>
      </c>
      <c r="JG248" s="43"/>
      <c r="JH248" s="60" t="str">
        <f t="shared" si="1251"/>
        <v>サンリオリボンポーチ</v>
      </c>
      <c r="JI248" s="67">
        <f t="shared" si="1287"/>
        <v>500</v>
      </c>
      <c r="JJ248" s="43">
        <f t="shared" si="1185"/>
        <v>500</v>
      </c>
      <c r="JK248" s="45">
        <f t="shared" si="1186"/>
        <v>0.17241379310344829</v>
      </c>
      <c r="JL248" s="35"/>
      <c r="JM248" s="27"/>
      <c r="JN248" s="46"/>
      <c r="JO248" s="43">
        <v>6148</v>
      </c>
      <c r="JP248" s="69">
        <f t="shared" si="1187"/>
        <v>9</v>
      </c>
      <c r="JQ248" s="43">
        <v>152</v>
      </c>
      <c r="JR248" s="44">
        <f t="shared" si="1188"/>
        <v>1</v>
      </c>
      <c r="JS248" s="43">
        <v>15</v>
      </c>
      <c r="JT248" s="44">
        <f t="shared" si="1189"/>
        <v>1</v>
      </c>
      <c r="JU248" s="43"/>
      <c r="JV248" s="60" t="str">
        <f t="shared" si="1252"/>
        <v>ジャグラーイヤホン</v>
      </c>
      <c r="JW248" s="67">
        <f t="shared" si="1299"/>
        <v>1100</v>
      </c>
      <c r="JX248" s="43">
        <f t="shared" si="1192"/>
        <v>1100</v>
      </c>
      <c r="JY248" s="45">
        <f t="shared" si="1193"/>
        <v>1.2222222222222223</v>
      </c>
      <c r="JZ248" s="35"/>
      <c r="KA248" s="61"/>
      <c r="KB248" s="46"/>
      <c r="KC248" s="43">
        <v>4628</v>
      </c>
      <c r="KD248" s="44">
        <f t="shared" si="1194"/>
        <v>21</v>
      </c>
      <c r="KE248" s="43">
        <v>128</v>
      </c>
      <c r="KF248" s="44">
        <f t="shared" si="1195"/>
        <v>0</v>
      </c>
      <c r="KG248" s="43">
        <v>10</v>
      </c>
      <c r="KH248" s="44">
        <f t="shared" si="1196"/>
        <v>0</v>
      </c>
      <c r="KI248" s="43"/>
      <c r="KJ248" s="60" t="str">
        <f t="shared" si="1253"/>
        <v>モンチッチケース</v>
      </c>
      <c r="KK248" s="67">
        <f t="shared" si="1288"/>
        <v>1000</v>
      </c>
      <c r="KL248" s="43">
        <f t="shared" si="1199"/>
        <v>0</v>
      </c>
      <c r="KM248" s="45">
        <f t="shared" si="1200"/>
        <v>0</v>
      </c>
      <c r="KN248" s="35"/>
      <c r="KO248" s="27"/>
      <c r="KP248" s="46"/>
      <c r="KQ248" s="43">
        <v>6205</v>
      </c>
      <c r="KR248" s="44">
        <f t="shared" si="1201"/>
        <v>18</v>
      </c>
      <c r="KS248" s="43">
        <v>131</v>
      </c>
      <c r="KT248" s="44">
        <f t="shared" si="1202"/>
        <v>0</v>
      </c>
      <c r="KU248" s="43">
        <v>10</v>
      </c>
      <c r="KV248" s="44">
        <f t="shared" si="1203"/>
        <v>0</v>
      </c>
      <c r="KW248" s="43"/>
      <c r="KX248" s="60" t="str">
        <f t="shared" si="1254"/>
        <v>モンチッチマスコット2</v>
      </c>
      <c r="KY248" s="67">
        <f t="shared" si="1289"/>
        <v>539</v>
      </c>
      <c r="KZ248" s="43">
        <f t="shared" si="1206"/>
        <v>0</v>
      </c>
      <c r="LA248" s="45">
        <f t="shared" si="1207"/>
        <v>0</v>
      </c>
      <c r="LB248" s="35"/>
      <c r="LC248" s="27"/>
      <c r="LD248" s="74"/>
      <c r="LE248" s="75"/>
      <c r="LF248" s="75"/>
      <c r="LG248" s="75">
        <v>1166</v>
      </c>
      <c r="LH248" s="75">
        <f>IF(LG248="","",LG248-LG245)</f>
        <v>0</v>
      </c>
      <c r="LI248" s="76">
        <v>2</v>
      </c>
      <c r="LJ248" s="75">
        <f>IF(LI248="","",LI245+LK245-LI248)</f>
        <v>0</v>
      </c>
      <c r="LK248" s="75"/>
      <c r="LL248" s="77" t="str">
        <f>IF(LE246="","",LL245)</f>
        <v>バイキンティッシュカバー、アンパンぬいぐるみ</v>
      </c>
      <c r="LM248" s="78">
        <f>IF(LF246="","",LM245)</f>
        <v>1000</v>
      </c>
      <c r="LN248" s="75">
        <f t="shared" si="1136"/>
        <v>0</v>
      </c>
      <c r="LO248" s="79"/>
      <c r="LP248" s="35"/>
      <c r="LQ248" s="27"/>
      <c r="LR248" s="46"/>
      <c r="LS248" s="67"/>
      <c r="LT248" s="44" t="str">
        <f t="shared" si="1290"/>
        <v/>
      </c>
      <c r="LU248" s="44"/>
      <c r="LV248" s="44"/>
      <c r="LW248" s="44"/>
      <c r="LX248" s="44" t="str">
        <f t="shared" si="1291"/>
        <v/>
      </c>
      <c r="LY248" s="44"/>
      <c r="LZ248" s="44"/>
      <c r="MA248" s="44"/>
      <c r="MB248" s="44" t="str">
        <f t="shared" si="1238"/>
        <v/>
      </c>
      <c r="MC248" s="45" t="str">
        <f t="shared" si="1239"/>
        <v/>
      </c>
      <c r="MD248" s="35"/>
      <c r="ME248" s="27"/>
      <c r="MF248" s="46"/>
      <c r="MG248" s="67"/>
      <c r="MH248" s="44" t="str">
        <f t="shared" si="1292"/>
        <v/>
      </c>
      <c r="MI248" s="44"/>
      <c r="MJ248" s="44"/>
      <c r="MK248" s="44"/>
      <c r="ML248" s="44" t="str">
        <f t="shared" si="1293"/>
        <v/>
      </c>
      <c r="MM248" s="44"/>
      <c r="MN248" s="44"/>
      <c r="MO248" s="44"/>
      <c r="MP248" s="44" t="str">
        <f t="shared" si="1240"/>
        <v/>
      </c>
      <c r="MQ248" s="45" t="str">
        <f t="shared" si="1241"/>
        <v/>
      </c>
      <c r="MR248" s="35"/>
      <c r="MS248" s="27"/>
      <c r="MT248" s="46"/>
      <c r="MU248" s="67"/>
      <c r="MV248" s="44" t="str">
        <f t="shared" si="1294"/>
        <v/>
      </c>
      <c r="MW248" s="44"/>
      <c r="MX248" s="44"/>
      <c r="MY248" s="44"/>
      <c r="MZ248" s="44" t="str">
        <f t="shared" si="1295"/>
        <v/>
      </c>
      <c r="NA248" s="44"/>
      <c r="NB248" s="44"/>
      <c r="NC248" s="44"/>
      <c r="ND248" s="44" t="str">
        <f t="shared" si="1242"/>
        <v/>
      </c>
      <c r="NE248" s="45" t="str">
        <f t="shared" si="1243"/>
        <v/>
      </c>
      <c r="NF248" s="35"/>
      <c r="NG248" s="27"/>
      <c r="NH248" s="46"/>
      <c r="NI248" s="67"/>
      <c r="NJ248" s="44" t="str">
        <f t="shared" si="1296"/>
        <v/>
      </c>
      <c r="NK248" s="44"/>
      <c r="NL248" s="44"/>
      <c r="NM248" s="44"/>
      <c r="NN248" s="44" t="str">
        <f t="shared" si="1297"/>
        <v/>
      </c>
      <c r="NO248" s="44"/>
      <c r="NP248" s="44"/>
      <c r="NQ248" s="44"/>
      <c r="NR248" s="44" t="str">
        <f t="shared" si="1244"/>
        <v/>
      </c>
      <c r="NS248" s="45" t="str">
        <f t="shared" si="1245"/>
        <v/>
      </c>
      <c r="NT248" s="35"/>
    </row>
    <row r="249" spans="1:384" ht="15" customHeight="1" thickTop="1" x14ac:dyDescent="0.2">
      <c r="A249" s="38"/>
      <c r="B249" s="39"/>
      <c r="C249" s="40"/>
      <c r="D249" s="40"/>
      <c r="E249" s="41"/>
      <c r="F249" s="41"/>
      <c r="G249" s="40"/>
      <c r="H249" s="42"/>
      <c r="I249" s="44"/>
      <c r="J249" s="44" t="str">
        <f t="shared" si="1255"/>
        <v/>
      </c>
      <c r="K249" s="44"/>
      <c r="L249" s="44"/>
      <c r="M249" s="44"/>
      <c r="N249" s="44" t="str">
        <f t="shared" si="1256"/>
        <v/>
      </c>
      <c r="O249" s="44"/>
      <c r="P249" s="44"/>
      <c r="Q249" s="44"/>
      <c r="R249" s="44" t="str">
        <f t="shared" si="1216"/>
        <v/>
      </c>
      <c r="S249" s="45" t="str">
        <f t="shared" si="1217"/>
        <v/>
      </c>
      <c r="T249" s="35"/>
      <c r="U249" s="27"/>
      <c r="V249" s="46"/>
      <c r="W249" s="67"/>
      <c r="X249" s="44" t="str">
        <f t="shared" si="1257"/>
        <v/>
      </c>
      <c r="Y249" s="44"/>
      <c r="Z249" s="44"/>
      <c r="AA249" s="44"/>
      <c r="AB249" s="44" t="str">
        <f t="shared" si="1258"/>
        <v/>
      </c>
      <c r="AC249" s="44"/>
      <c r="AD249" s="44"/>
      <c r="AE249" s="44"/>
      <c r="AF249" s="44" t="str">
        <f t="shared" si="1218"/>
        <v/>
      </c>
      <c r="AG249" s="45" t="str">
        <f t="shared" si="1219"/>
        <v/>
      </c>
      <c r="AH249" s="35"/>
      <c r="AI249" s="27"/>
      <c r="AJ249" s="46"/>
      <c r="AK249" s="44"/>
      <c r="AL249" s="44" t="str">
        <f t="shared" si="1259"/>
        <v/>
      </c>
      <c r="AM249" s="44"/>
      <c r="AN249" s="44" t="str">
        <f t="shared" si="1260"/>
        <v/>
      </c>
      <c r="AO249" s="44"/>
      <c r="AP249" s="44" t="str">
        <f t="shared" si="1261"/>
        <v/>
      </c>
      <c r="AQ249" s="44"/>
      <c r="AR249" s="44"/>
      <c r="AS249" s="44"/>
      <c r="AT249" s="44" t="str">
        <f t="shared" si="1220"/>
        <v/>
      </c>
      <c r="AU249" s="45" t="str">
        <f t="shared" si="1221"/>
        <v/>
      </c>
      <c r="AV249" s="35"/>
      <c r="AW249" s="27"/>
      <c r="AX249" s="46"/>
      <c r="AY249" s="44"/>
      <c r="AZ249" s="44" t="str">
        <f t="shared" si="1262"/>
        <v/>
      </c>
      <c r="BA249" s="44"/>
      <c r="BB249" s="44" t="str">
        <f t="shared" si="1263"/>
        <v/>
      </c>
      <c r="BC249" s="44"/>
      <c r="BD249" s="44" t="str">
        <f t="shared" si="1264"/>
        <v/>
      </c>
      <c r="BE249" s="44"/>
      <c r="BF249" s="44"/>
      <c r="BG249" s="44"/>
      <c r="BH249" s="44" t="str">
        <f t="shared" si="1222"/>
        <v/>
      </c>
      <c r="BI249" s="45" t="str">
        <f t="shared" si="1223"/>
        <v/>
      </c>
      <c r="BJ249" s="35"/>
      <c r="BK249" s="50"/>
      <c r="BL249" s="46"/>
      <c r="BM249" s="44">
        <v>12977</v>
      </c>
      <c r="BN249" s="44">
        <f t="shared" si="1137"/>
        <v>25</v>
      </c>
      <c r="BO249" s="44">
        <v>669</v>
      </c>
      <c r="BP249" s="44">
        <f t="shared" si="1138"/>
        <v>8</v>
      </c>
      <c r="BQ249" s="44">
        <v>18</v>
      </c>
      <c r="BR249" s="44">
        <f t="shared" si="1139"/>
        <v>8</v>
      </c>
      <c r="BS249" s="25">
        <v>8</v>
      </c>
      <c r="BT249" s="60" t="str">
        <f t="shared" si="1265"/>
        <v>ラブブマスコット</v>
      </c>
      <c r="BU249" s="67">
        <f t="shared" si="1266"/>
        <v>250</v>
      </c>
      <c r="BV249" s="44">
        <f t="shared" si="1142"/>
        <v>2000</v>
      </c>
      <c r="BW249" s="45">
        <f t="shared" si="1143"/>
        <v>0.8</v>
      </c>
      <c r="BX249" s="35"/>
      <c r="BY249" s="27"/>
      <c r="BZ249" s="46"/>
      <c r="CA249" s="44">
        <v>2717</v>
      </c>
      <c r="CB249" s="44">
        <f t="shared" si="1144"/>
        <v>21</v>
      </c>
      <c r="CC249" s="44">
        <v>110</v>
      </c>
      <c r="CD249" s="44">
        <f t="shared" si="1145"/>
        <v>0</v>
      </c>
      <c r="CE249" s="44">
        <v>30</v>
      </c>
      <c r="CF249" s="44">
        <f t="shared" si="1146"/>
        <v>2</v>
      </c>
      <c r="CG249" s="25">
        <v>1</v>
      </c>
      <c r="CH249" s="60" t="str">
        <f t="shared" si="1247"/>
        <v>ゲームアーク</v>
      </c>
      <c r="CI249" s="67">
        <f t="shared" si="1267"/>
        <v>0</v>
      </c>
      <c r="CJ249" s="44">
        <f t="shared" si="1149"/>
        <v>0</v>
      </c>
      <c r="CK249" s="45">
        <f t="shared" si="1150"/>
        <v>0</v>
      </c>
      <c r="CL249" s="35"/>
      <c r="CM249" s="27"/>
      <c r="CN249" s="46"/>
      <c r="CO249" s="44">
        <v>3348</v>
      </c>
      <c r="CP249" s="44">
        <f t="shared" si="1151"/>
        <v>56</v>
      </c>
      <c r="CQ249" s="44">
        <v>78</v>
      </c>
      <c r="CR249" s="44">
        <f t="shared" si="1152"/>
        <v>3</v>
      </c>
      <c r="CS249" s="44">
        <v>7</v>
      </c>
      <c r="CT249" s="44">
        <f t="shared" si="1153"/>
        <v>3</v>
      </c>
      <c r="CU249" s="25"/>
      <c r="CV249" s="60" t="str">
        <f t="shared" si="1248"/>
        <v>サンリオボアバンスクリップ</v>
      </c>
      <c r="CW249" s="67">
        <f t="shared" si="1268"/>
        <v>1100</v>
      </c>
      <c r="CX249" s="44">
        <f t="shared" si="1156"/>
        <v>3300</v>
      </c>
      <c r="CY249" s="45">
        <f t="shared" si="1157"/>
        <v>0.5892857142857143</v>
      </c>
      <c r="CZ249" s="35"/>
      <c r="DA249" s="58"/>
      <c r="DB249" s="46"/>
      <c r="DC249" s="44">
        <v>9159</v>
      </c>
      <c r="DD249" s="44">
        <f t="shared" si="1158"/>
        <v>26</v>
      </c>
      <c r="DE249" s="44">
        <v>446</v>
      </c>
      <c r="DF249" s="44">
        <f t="shared" si="1159"/>
        <v>2</v>
      </c>
      <c r="DG249" s="44">
        <v>35</v>
      </c>
      <c r="DH249" s="44">
        <f t="shared" si="1160"/>
        <v>2</v>
      </c>
      <c r="DI249" s="25"/>
      <c r="DJ249" s="60" t="str">
        <f t="shared" si="1249"/>
        <v>ラブブマスコット</v>
      </c>
      <c r="DK249" s="67">
        <f t="shared" si="1269"/>
        <v>0</v>
      </c>
      <c r="DL249" s="44">
        <f t="shared" si="1161"/>
        <v>0</v>
      </c>
      <c r="DM249" s="45">
        <f t="shared" si="1162"/>
        <v>0</v>
      </c>
      <c r="DN249" s="35"/>
      <c r="DO249" s="27"/>
      <c r="DP249" s="46"/>
      <c r="DQ249" s="44">
        <v>3613</v>
      </c>
      <c r="DR249" s="44">
        <f t="shared" si="1163"/>
        <v>26</v>
      </c>
      <c r="DS249" s="44">
        <v>121</v>
      </c>
      <c r="DT249" s="44">
        <f t="shared" si="1164"/>
        <v>0</v>
      </c>
      <c r="DU249" s="44">
        <v>10</v>
      </c>
      <c r="DV249" s="44">
        <f t="shared" si="1165"/>
        <v>0</v>
      </c>
      <c r="DW249" s="25"/>
      <c r="DX249" s="60" t="str">
        <f t="shared" si="1270"/>
        <v>モンチッチマスコット</v>
      </c>
      <c r="DY249" s="67">
        <f t="shared" si="1271"/>
        <v>0</v>
      </c>
      <c r="DZ249" s="44">
        <f t="shared" si="1168"/>
        <v>0</v>
      </c>
      <c r="EA249" s="45">
        <f t="shared" si="1169"/>
        <v>0</v>
      </c>
      <c r="EB249" s="35"/>
      <c r="EC249" s="27"/>
      <c r="ED249" s="46"/>
      <c r="EE249" s="67"/>
      <c r="EF249" s="44" t="str">
        <f t="shared" si="1272"/>
        <v/>
      </c>
      <c r="EG249" s="44"/>
      <c r="EH249" s="44"/>
      <c r="EI249" s="44"/>
      <c r="EJ249" s="44" t="str">
        <f t="shared" si="1273"/>
        <v/>
      </c>
      <c r="EK249" s="44"/>
      <c r="EL249" s="44"/>
      <c r="EM249" s="44"/>
      <c r="EN249" s="44" t="str">
        <f t="shared" si="1224"/>
        <v/>
      </c>
      <c r="EO249" s="45" t="str">
        <f t="shared" si="1225"/>
        <v/>
      </c>
      <c r="EP249" s="35"/>
      <c r="EQ249" s="27"/>
      <c r="ER249" s="46"/>
      <c r="ES249" s="44"/>
      <c r="ET249" s="44" t="str">
        <f t="shared" si="1274"/>
        <v/>
      </c>
      <c r="EU249" s="44"/>
      <c r="EV249" s="44" t="str">
        <f t="shared" si="1275"/>
        <v/>
      </c>
      <c r="EW249" s="44"/>
      <c r="EX249" s="44" t="str">
        <f t="shared" si="1276"/>
        <v/>
      </c>
      <c r="EY249" s="44"/>
      <c r="EZ249" s="44"/>
      <c r="FA249" s="44"/>
      <c r="FB249" s="44" t="str">
        <f t="shared" si="1226"/>
        <v/>
      </c>
      <c r="FC249" s="45" t="str">
        <f t="shared" si="1227"/>
        <v/>
      </c>
      <c r="FD249" s="35"/>
      <c r="FF249" s="46"/>
      <c r="FG249" s="67"/>
      <c r="FH249" s="44" t="str">
        <f t="shared" si="1277"/>
        <v/>
      </c>
      <c r="FI249" s="44"/>
      <c r="FJ249" s="44"/>
      <c r="FK249" s="44"/>
      <c r="FL249" s="44" t="str">
        <f t="shared" si="1278"/>
        <v/>
      </c>
      <c r="FM249" s="44"/>
      <c r="FN249" s="44"/>
      <c r="FO249" s="44"/>
      <c r="FP249" s="44" t="str">
        <f t="shared" si="1228"/>
        <v/>
      </c>
      <c r="FQ249" s="45" t="str">
        <f t="shared" si="1229"/>
        <v/>
      </c>
      <c r="FR249" s="35"/>
      <c r="FT249" s="46"/>
      <c r="FU249" s="67"/>
      <c r="FV249" s="44" t="str">
        <f t="shared" si="1279"/>
        <v/>
      </c>
      <c r="FW249" s="44"/>
      <c r="FX249" s="44"/>
      <c r="FY249" s="44"/>
      <c r="FZ249" s="44" t="str">
        <f t="shared" si="1280"/>
        <v/>
      </c>
      <c r="GA249" s="44"/>
      <c r="GB249" s="44"/>
      <c r="GC249" s="44"/>
      <c r="GD249" s="44" t="str">
        <f t="shared" si="1230"/>
        <v/>
      </c>
      <c r="GE249" s="45" t="str">
        <f t="shared" si="1231"/>
        <v/>
      </c>
      <c r="GF249" s="35"/>
      <c r="GH249" s="46"/>
      <c r="GI249" s="67"/>
      <c r="GJ249" s="44" t="str">
        <f t="shared" si="1281"/>
        <v/>
      </c>
      <c r="GK249" s="44"/>
      <c r="GL249" s="44"/>
      <c r="GM249" s="44"/>
      <c r="GN249" s="44" t="str">
        <f t="shared" si="1282"/>
        <v/>
      </c>
      <c r="GO249" s="44"/>
      <c r="GP249" s="44"/>
      <c r="GQ249" s="44"/>
      <c r="GR249" s="44" t="str">
        <f t="shared" si="1232"/>
        <v/>
      </c>
      <c r="GS249" s="45" t="str">
        <f t="shared" si="1233"/>
        <v/>
      </c>
      <c r="GT249" s="35"/>
      <c r="GU249" s="27"/>
      <c r="GV249" s="46"/>
      <c r="GW249" s="67"/>
      <c r="GX249" s="44" t="str">
        <f t="shared" si="1283"/>
        <v/>
      </c>
      <c r="GY249" s="44"/>
      <c r="GZ249" s="44"/>
      <c r="HA249" s="44"/>
      <c r="HB249" s="44" t="str">
        <f t="shared" si="1284"/>
        <v/>
      </c>
      <c r="HC249" s="44"/>
      <c r="HD249" s="44"/>
      <c r="HE249" s="44"/>
      <c r="HF249" s="44" t="str">
        <f t="shared" si="1234"/>
        <v/>
      </c>
      <c r="HG249" s="45" t="str">
        <f t="shared" si="1235"/>
        <v/>
      </c>
      <c r="HH249" s="35"/>
      <c r="HJ249" s="46"/>
      <c r="HK249" s="67"/>
      <c r="HL249" s="44" t="str">
        <f t="shared" si="1285"/>
        <v/>
      </c>
      <c r="HM249" s="44"/>
      <c r="HN249" s="44"/>
      <c r="HO249" s="44"/>
      <c r="HP249" s="44" t="str">
        <f t="shared" si="1286"/>
        <v/>
      </c>
      <c r="HQ249" s="44"/>
      <c r="HR249" s="44"/>
      <c r="HS249" s="44"/>
      <c r="HT249" s="44" t="str">
        <f t="shared" si="1236"/>
        <v/>
      </c>
      <c r="HU249" s="45" t="str">
        <f t="shared" si="1237"/>
        <v/>
      </c>
      <c r="HV249" s="35"/>
      <c r="HW249" s="61"/>
      <c r="HX249" s="46"/>
      <c r="HY249" s="44"/>
      <c r="HZ249" s="44" t="str">
        <f t="shared" si="1170"/>
        <v/>
      </c>
      <c r="IA249" s="44"/>
      <c r="IB249" s="44" t="str">
        <f t="shared" si="1171"/>
        <v/>
      </c>
      <c r="IC249" s="44">
        <v>7</v>
      </c>
      <c r="ID249" s="44">
        <f t="shared" si="1172"/>
        <v>1</v>
      </c>
      <c r="IE249" s="25"/>
      <c r="IF249" s="60" t="str">
        <f>IF(HY247="","",IF245)</f>
        <v>アンパンおべんとパズル</v>
      </c>
      <c r="IG249" s="67">
        <f>IF(HY247="","",IG245)</f>
        <v>1100</v>
      </c>
      <c r="IH249" s="44">
        <f t="shared" si="1173"/>
        <v>1100</v>
      </c>
      <c r="II249" s="45">
        <f>IF(ID249="","",IH249/(HZ248*100))</f>
        <v>2.729528535980149E-2</v>
      </c>
      <c r="IJ249" s="35"/>
      <c r="IL249" s="46"/>
      <c r="IM249" s="44">
        <v>1907</v>
      </c>
      <c r="IN249" s="44">
        <f t="shared" si="1174"/>
        <v>32</v>
      </c>
      <c r="IO249" s="44">
        <v>44</v>
      </c>
      <c r="IP249" s="44">
        <f t="shared" si="1175"/>
        <v>1</v>
      </c>
      <c r="IQ249" s="44">
        <v>31</v>
      </c>
      <c r="IR249" s="44">
        <f t="shared" si="1176"/>
        <v>1</v>
      </c>
      <c r="IS249" s="25"/>
      <c r="IT249" s="60" t="str">
        <f t="shared" si="1250"/>
        <v>ゲームアーク</v>
      </c>
      <c r="IU249" s="67">
        <f t="shared" si="1298"/>
        <v>600</v>
      </c>
      <c r="IV249" s="44">
        <f t="shared" si="1179"/>
        <v>600</v>
      </c>
      <c r="IW249" s="45">
        <f t="shared" si="1180"/>
        <v>0.1875</v>
      </c>
      <c r="IX249" s="35"/>
      <c r="IY249" s="33"/>
      <c r="IZ249" s="46"/>
      <c r="JA249" s="44">
        <v>6940</v>
      </c>
      <c r="JB249" s="44">
        <f t="shared" si="1181"/>
        <v>75</v>
      </c>
      <c r="JC249" s="44">
        <v>172</v>
      </c>
      <c r="JD249" s="44">
        <f t="shared" si="1182"/>
        <v>4</v>
      </c>
      <c r="JE249" s="44">
        <v>33</v>
      </c>
      <c r="JF249" s="44">
        <f t="shared" si="1183"/>
        <v>3</v>
      </c>
      <c r="JG249" s="25"/>
      <c r="JH249" s="60" t="str">
        <f t="shared" si="1251"/>
        <v>ラブブマスコット</v>
      </c>
      <c r="JI249" s="67">
        <f t="shared" si="1287"/>
        <v>0</v>
      </c>
      <c r="JJ249" s="44">
        <f t="shared" si="1185"/>
        <v>0</v>
      </c>
      <c r="JK249" s="45">
        <f t="shared" si="1186"/>
        <v>0</v>
      </c>
      <c r="JL249" s="35"/>
      <c r="JM249" s="27"/>
      <c r="JN249" s="46"/>
      <c r="JO249" s="44">
        <v>4890</v>
      </c>
      <c r="JP249" s="44">
        <f t="shared" si="1187"/>
        <v>19</v>
      </c>
      <c r="JQ249" s="44">
        <v>336</v>
      </c>
      <c r="JR249" s="44">
        <f t="shared" si="1188"/>
        <v>2</v>
      </c>
      <c r="JS249" s="44">
        <v>85</v>
      </c>
      <c r="JT249" s="44">
        <f t="shared" si="1189"/>
        <v>3</v>
      </c>
      <c r="JU249" s="25"/>
      <c r="JV249" s="60" t="str">
        <f t="shared" si="1252"/>
        <v>アングリーキーホルダー</v>
      </c>
      <c r="JW249" s="67">
        <f t="shared" si="1299"/>
        <v>200</v>
      </c>
      <c r="JX249" s="44">
        <f t="shared" si="1192"/>
        <v>600</v>
      </c>
      <c r="JY249" s="45">
        <f t="shared" si="1193"/>
        <v>0.31578947368421051</v>
      </c>
      <c r="JZ249" s="35"/>
      <c r="KA249" s="61"/>
      <c r="KB249" s="46"/>
      <c r="KC249" s="44">
        <v>8316</v>
      </c>
      <c r="KD249" s="44">
        <f t="shared" si="1194"/>
        <v>44</v>
      </c>
      <c r="KE249" s="44">
        <v>481</v>
      </c>
      <c r="KF249" s="44">
        <f t="shared" si="1195"/>
        <v>3</v>
      </c>
      <c r="KG249" s="44">
        <v>105</v>
      </c>
      <c r="KH249" s="44">
        <f t="shared" si="1196"/>
        <v>5</v>
      </c>
      <c r="KI249" s="25"/>
      <c r="KJ249" s="60" t="str">
        <f t="shared" si="1253"/>
        <v>AIモンスターラバー</v>
      </c>
      <c r="KK249" s="67">
        <f t="shared" si="1288"/>
        <v>250</v>
      </c>
      <c r="KL249" s="44">
        <f t="shared" si="1199"/>
        <v>1250</v>
      </c>
      <c r="KM249" s="45">
        <f t="shared" si="1200"/>
        <v>0.28409090909090912</v>
      </c>
      <c r="KN249" s="35"/>
      <c r="KO249" s="27"/>
      <c r="KP249" s="46"/>
      <c r="KQ249" s="44">
        <v>6487</v>
      </c>
      <c r="KR249" s="69">
        <f t="shared" si="1201"/>
        <v>5</v>
      </c>
      <c r="KS249" s="44">
        <v>300</v>
      </c>
      <c r="KT249" s="44">
        <f t="shared" si="1202"/>
        <v>1</v>
      </c>
      <c r="KU249" s="44">
        <v>13</v>
      </c>
      <c r="KV249" s="44">
        <f t="shared" si="1203"/>
        <v>0</v>
      </c>
      <c r="KW249" s="25"/>
      <c r="KX249" s="60" t="str">
        <f t="shared" si="1254"/>
        <v>サンリオホワイトマスコット</v>
      </c>
      <c r="KY249" s="67">
        <f t="shared" si="1289"/>
        <v>0</v>
      </c>
      <c r="KZ249" s="44">
        <f t="shared" si="1206"/>
        <v>0</v>
      </c>
      <c r="LA249" s="45">
        <f t="shared" si="1207"/>
        <v>0</v>
      </c>
      <c r="LB249" s="35"/>
      <c r="LC249" s="27"/>
      <c r="LD249" s="51">
        <f>IF(A229="","",A229)</f>
        <v>46038</v>
      </c>
      <c r="LE249" s="43">
        <v>72810</v>
      </c>
      <c r="LF249" s="93">
        <f>IF(LE249="","",LE249-LE246)</f>
        <v>249</v>
      </c>
      <c r="LG249" s="43">
        <v>445</v>
      </c>
      <c r="LH249" s="43">
        <f t="shared" si="1210"/>
        <v>0</v>
      </c>
      <c r="LI249" s="43">
        <v>1</v>
      </c>
      <c r="LJ249" s="87">
        <f t="shared" si="1211"/>
        <v>0</v>
      </c>
      <c r="LK249" s="43"/>
      <c r="LL249" s="64" t="str">
        <f>IF(LE249="","",LL246)</f>
        <v>スヌーピーぬいぐるみ、コキンちゃん</v>
      </c>
      <c r="LM249" s="47">
        <f>IF(LF249="","",LM246)</f>
        <v>1000</v>
      </c>
      <c r="LN249" s="87">
        <f t="shared" si="1136"/>
        <v>0</v>
      </c>
      <c r="LO249" s="54"/>
      <c r="LP249" s="35"/>
      <c r="LQ249" s="27"/>
      <c r="LR249" s="46"/>
      <c r="LS249" s="67"/>
      <c r="LT249" s="44" t="str">
        <f t="shared" si="1290"/>
        <v/>
      </c>
      <c r="LU249" s="44"/>
      <c r="LV249" s="44"/>
      <c r="LW249" s="44"/>
      <c r="LX249" s="44" t="str">
        <f t="shared" si="1291"/>
        <v/>
      </c>
      <c r="LY249" s="44"/>
      <c r="LZ249" s="44"/>
      <c r="MA249" s="44"/>
      <c r="MB249" s="44" t="str">
        <f t="shared" si="1238"/>
        <v/>
      </c>
      <c r="MC249" s="45" t="str">
        <f t="shared" si="1239"/>
        <v/>
      </c>
      <c r="MD249" s="35"/>
      <c r="ME249" s="27"/>
      <c r="MF249" s="46"/>
      <c r="MG249" s="67"/>
      <c r="MH249" s="44" t="str">
        <f t="shared" si="1292"/>
        <v/>
      </c>
      <c r="MI249" s="44"/>
      <c r="MJ249" s="44"/>
      <c r="MK249" s="44"/>
      <c r="ML249" s="44" t="str">
        <f t="shared" si="1293"/>
        <v/>
      </c>
      <c r="MM249" s="44"/>
      <c r="MN249" s="44"/>
      <c r="MO249" s="44"/>
      <c r="MP249" s="44" t="str">
        <f t="shared" si="1240"/>
        <v/>
      </c>
      <c r="MQ249" s="45" t="str">
        <f t="shared" si="1241"/>
        <v/>
      </c>
      <c r="MR249" s="35"/>
      <c r="MS249" s="27"/>
      <c r="MT249" s="46"/>
      <c r="MU249" s="67"/>
      <c r="MV249" s="44" t="str">
        <f t="shared" si="1294"/>
        <v/>
      </c>
      <c r="MW249" s="44"/>
      <c r="MX249" s="44"/>
      <c r="MY249" s="44"/>
      <c r="MZ249" s="44" t="str">
        <f t="shared" si="1295"/>
        <v/>
      </c>
      <c r="NA249" s="44"/>
      <c r="NB249" s="44"/>
      <c r="NC249" s="44"/>
      <c r="ND249" s="44" t="str">
        <f t="shared" si="1242"/>
        <v/>
      </c>
      <c r="NE249" s="45" t="str">
        <f t="shared" si="1243"/>
        <v/>
      </c>
      <c r="NF249" s="35"/>
      <c r="NG249" s="27"/>
      <c r="NH249" s="46"/>
      <c r="NI249" s="67"/>
      <c r="NJ249" s="44" t="str">
        <f t="shared" si="1296"/>
        <v/>
      </c>
      <c r="NK249" s="44"/>
      <c r="NL249" s="44"/>
      <c r="NM249" s="44"/>
      <c r="NN249" s="44" t="str">
        <f t="shared" si="1297"/>
        <v/>
      </c>
      <c r="NO249" s="44"/>
      <c r="NP249" s="44"/>
      <c r="NQ249" s="44"/>
      <c r="NR249" s="44" t="str">
        <f t="shared" si="1244"/>
        <v/>
      </c>
      <c r="NS249" s="45" t="str">
        <f t="shared" si="1245"/>
        <v/>
      </c>
      <c r="NT249" s="35"/>
    </row>
    <row r="250" spans="1:384" ht="15" customHeight="1" thickBot="1" x14ac:dyDescent="0.25">
      <c r="A250" s="38"/>
      <c r="B250" s="39"/>
      <c r="C250" s="40"/>
      <c r="D250" s="40"/>
      <c r="E250" s="41"/>
      <c r="F250" s="41"/>
      <c r="G250" s="40"/>
      <c r="H250" s="42"/>
      <c r="I250" s="44"/>
      <c r="J250" s="44" t="str">
        <f t="shared" si="1255"/>
        <v/>
      </c>
      <c r="K250" s="44"/>
      <c r="L250" s="44"/>
      <c r="M250" s="44"/>
      <c r="N250" s="44" t="str">
        <f t="shared" si="1256"/>
        <v/>
      </c>
      <c r="O250" s="44"/>
      <c r="P250" s="44"/>
      <c r="Q250" s="44"/>
      <c r="R250" s="44" t="str">
        <f t="shared" si="1216"/>
        <v/>
      </c>
      <c r="S250" s="45" t="str">
        <f t="shared" si="1217"/>
        <v/>
      </c>
      <c r="T250" s="35"/>
      <c r="U250" s="27"/>
      <c r="V250" s="46"/>
      <c r="W250" s="67"/>
      <c r="X250" s="44" t="str">
        <f t="shared" si="1257"/>
        <v/>
      </c>
      <c r="Y250" s="44"/>
      <c r="Z250" s="44"/>
      <c r="AA250" s="44"/>
      <c r="AB250" s="44" t="str">
        <f t="shared" si="1258"/>
        <v/>
      </c>
      <c r="AC250" s="44"/>
      <c r="AD250" s="44"/>
      <c r="AE250" s="44"/>
      <c r="AF250" s="44" t="str">
        <f t="shared" si="1218"/>
        <v/>
      </c>
      <c r="AG250" s="45" t="str">
        <f t="shared" si="1219"/>
        <v/>
      </c>
      <c r="AH250" s="35"/>
      <c r="AI250" s="27"/>
      <c r="AJ250" s="46"/>
      <c r="AK250" s="44"/>
      <c r="AL250" s="44" t="str">
        <f t="shared" si="1259"/>
        <v/>
      </c>
      <c r="AM250" s="44"/>
      <c r="AN250" s="44" t="str">
        <f t="shared" si="1260"/>
        <v/>
      </c>
      <c r="AO250" s="44"/>
      <c r="AP250" s="44" t="str">
        <f t="shared" si="1261"/>
        <v/>
      </c>
      <c r="AQ250" s="44"/>
      <c r="AR250" s="44"/>
      <c r="AS250" s="44"/>
      <c r="AT250" s="44" t="str">
        <f t="shared" si="1220"/>
        <v/>
      </c>
      <c r="AU250" s="45" t="str">
        <f t="shared" si="1221"/>
        <v/>
      </c>
      <c r="AV250" s="35"/>
      <c r="AW250" s="27"/>
      <c r="AX250" s="46"/>
      <c r="AY250" s="44"/>
      <c r="AZ250" s="44" t="str">
        <f t="shared" si="1262"/>
        <v/>
      </c>
      <c r="BA250" s="44"/>
      <c r="BB250" s="44" t="str">
        <f t="shared" si="1263"/>
        <v/>
      </c>
      <c r="BC250" s="44"/>
      <c r="BD250" s="44" t="str">
        <f t="shared" si="1264"/>
        <v/>
      </c>
      <c r="BE250" s="44"/>
      <c r="BF250" s="44"/>
      <c r="BG250" s="44"/>
      <c r="BH250" s="44" t="str">
        <f t="shared" si="1222"/>
        <v/>
      </c>
      <c r="BI250" s="45" t="str">
        <f t="shared" si="1223"/>
        <v/>
      </c>
      <c r="BJ250" s="35"/>
      <c r="BK250" s="50"/>
      <c r="BL250" s="74"/>
      <c r="BM250" s="75">
        <v>14849</v>
      </c>
      <c r="BN250" s="75">
        <f t="shared" si="1137"/>
        <v>22</v>
      </c>
      <c r="BO250" s="75">
        <v>753</v>
      </c>
      <c r="BP250" s="75">
        <f t="shared" si="1138"/>
        <v>1</v>
      </c>
      <c r="BQ250" s="75">
        <v>124</v>
      </c>
      <c r="BR250" s="75">
        <f t="shared" si="1139"/>
        <v>1</v>
      </c>
      <c r="BS250" s="75">
        <v>0</v>
      </c>
      <c r="BT250" s="77" t="str">
        <f t="shared" si="1265"/>
        <v>ＡＩモンスターラバー</v>
      </c>
      <c r="BU250" s="78">
        <f t="shared" si="1266"/>
        <v>198</v>
      </c>
      <c r="BV250" s="75">
        <f t="shared" si="1142"/>
        <v>198</v>
      </c>
      <c r="BW250" s="79">
        <f t="shared" si="1143"/>
        <v>0.09</v>
      </c>
      <c r="BX250" s="35"/>
      <c r="BY250" s="27"/>
      <c r="BZ250" s="74"/>
      <c r="CA250" s="75">
        <v>2575</v>
      </c>
      <c r="CB250" s="75">
        <f t="shared" si="1144"/>
        <v>17</v>
      </c>
      <c r="CC250" s="75">
        <v>34</v>
      </c>
      <c r="CD250" s="75">
        <f t="shared" si="1145"/>
        <v>1</v>
      </c>
      <c r="CE250" s="75">
        <v>5</v>
      </c>
      <c r="CF250" s="75">
        <f t="shared" si="1146"/>
        <v>2</v>
      </c>
      <c r="CG250" s="75">
        <v>3</v>
      </c>
      <c r="CH250" s="77" t="str">
        <f t="shared" si="1247"/>
        <v>AIモンスターマスコット</v>
      </c>
      <c r="CI250" s="78">
        <f t="shared" si="1267"/>
        <v>286</v>
      </c>
      <c r="CJ250" s="75">
        <f t="shared" si="1149"/>
        <v>572</v>
      </c>
      <c r="CK250" s="79">
        <f t="shared" si="1150"/>
        <v>0.33647058823529413</v>
      </c>
      <c r="CL250" s="35"/>
      <c r="CM250" s="27"/>
      <c r="CN250" s="74"/>
      <c r="CO250" s="75">
        <v>2171</v>
      </c>
      <c r="CP250" s="75">
        <f t="shared" si="1151"/>
        <v>9</v>
      </c>
      <c r="CQ250" s="75">
        <v>11</v>
      </c>
      <c r="CR250" s="75">
        <f t="shared" si="1152"/>
        <v>1</v>
      </c>
      <c r="CS250" s="75">
        <v>15</v>
      </c>
      <c r="CT250" s="75">
        <f t="shared" si="1153"/>
        <v>1</v>
      </c>
      <c r="CU250" s="75"/>
      <c r="CV250" s="77" t="str">
        <f t="shared" si="1248"/>
        <v>ラブブキーホルダー大きめ</v>
      </c>
      <c r="CW250" s="78">
        <f t="shared" si="1268"/>
        <v>400</v>
      </c>
      <c r="CX250" s="75">
        <f t="shared" si="1156"/>
        <v>400</v>
      </c>
      <c r="CY250" s="79">
        <f t="shared" si="1157"/>
        <v>0.44444444444444442</v>
      </c>
      <c r="CZ250" s="35"/>
      <c r="DA250" s="58"/>
      <c r="DB250" s="74"/>
      <c r="DC250" s="75">
        <v>7122</v>
      </c>
      <c r="DD250" s="75">
        <f t="shared" si="1158"/>
        <v>19</v>
      </c>
      <c r="DE250" s="75">
        <v>399</v>
      </c>
      <c r="DF250" s="75">
        <f t="shared" si="1159"/>
        <v>1</v>
      </c>
      <c r="DG250" s="75">
        <v>68</v>
      </c>
      <c r="DH250" s="75">
        <f t="shared" si="1160"/>
        <v>2</v>
      </c>
      <c r="DI250" s="75"/>
      <c r="DJ250" s="77" t="str">
        <f t="shared" si="1249"/>
        <v>アングリーキーホルダー</v>
      </c>
      <c r="DK250" s="78">
        <f t="shared" si="1269"/>
        <v>198</v>
      </c>
      <c r="DL250" s="75">
        <f t="shared" si="1161"/>
        <v>396</v>
      </c>
      <c r="DM250" s="79">
        <f t="shared" si="1162"/>
        <v>0.20842105263157895</v>
      </c>
      <c r="DN250" s="35"/>
      <c r="DO250" s="27"/>
      <c r="DP250" s="74"/>
      <c r="DQ250" s="75">
        <v>2634</v>
      </c>
      <c r="DR250" s="82">
        <f t="shared" si="1163"/>
        <v>3</v>
      </c>
      <c r="DS250" s="75">
        <v>108</v>
      </c>
      <c r="DT250" s="75">
        <f t="shared" si="1164"/>
        <v>0</v>
      </c>
      <c r="DU250" s="75">
        <v>84</v>
      </c>
      <c r="DV250" s="75">
        <f t="shared" si="1165"/>
        <v>0</v>
      </c>
      <c r="DW250" s="75"/>
      <c r="DX250" s="77" t="str">
        <f t="shared" si="1270"/>
        <v>AIラバーキーホルダー</v>
      </c>
      <c r="DY250" s="78">
        <f t="shared" si="1271"/>
        <v>198</v>
      </c>
      <c r="DZ250" s="75">
        <f t="shared" si="1168"/>
        <v>0</v>
      </c>
      <c r="EA250" s="79">
        <f t="shared" si="1169"/>
        <v>0</v>
      </c>
      <c r="EB250" s="35"/>
      <c r="EC250" s="27"/>
      <c r="ED250" s="46"/>
      <c r="EE250" s="67"/>
      <c r="EF250" s="44" t="str">
        <f t="shared" si="1272"/>
        <v/>
      </c>
      <c r="EG250" s="44"/>
      <c r="EH250" s="44"/>
      <c r="EI250" s="44"/>
      <c r="EJ250" s="44" t="str">
        <f t="shared" si="1273"/>
        <v/>
      </c>
      <c r="EK250" s="44"/>
      <c r="EL250" s="44"/>
      <c r="EM250" s="44"/>
      <c r="EN250" s="44" t="str">
        <f t="shared" si="1224"/>
        <v/>
      </c>
      <c r="EO250" s="45" t="str">
        <f t="shared" si="1225"/>
        <v/>
      </c>
      <c r="EP250" s="35"/>
      <c r="EQ250" s="27"/>
      <c r="ER250" s="46"/>
      <c r="ES250" s="44"/>
      <c r="ET250" s="44" t="str">
        <f t="shared" si="1274"/>
        <v/>
      </c>
      <c r="EU250" s="44"/>
      <c r="EV250" s="44" t="str">
        <f t="shared" si="1275"/>
        <v/>
      </c>
      <c r="EW250" s="44"/>
      <c r="EX250" s="44" t="str">
        <f t="shared" si="1276"/>
        <v/>
      </c>
      <c r="EY250" s="44"/>
      <c r="EZ250" s="44"/>
      <c r="FA250" s="44"/>
      <c r="FB250" s="44" t="str">
        <f t="shared" si="1226"/>
        <v/>
      </c>
      <c r="FC250" s="45" t="str">
        <f t="shared" si="1227"/>
        <v/>
      </c>
      <c r="FD250" s="35"/>
      <c r="FF250" s="46"/>
      <c r="FG250" s="67"/>
      <c r="FH250" s="44" t="str">
        <f t="shared" si="1277"/>
        <v/>
      </c>
      <c r="FI250" s="44"/>
      <c r="FJ250" s="44"/>
      <c r="FK250" s="44"/>
      <c r="FL250" s="44" t="str">
        <f t="shared" si="1278"/>
        <v/>
      </c>
      <c r="FM250" s="44"/>
      <c r="FN250" s="44"/>
      <c r="FO250" s="44"/>
      <c r="FP250" s="44" t="str">
        <f t="shared" si="1228"/>
        <v/>
      </c>
      <c r="FQ250" s="45" t="str">
        <f t="shared" si="1229"/>
        <v/>
      </c>
      <c r="FR250" s="35"/>
      <c r="FT250" s="46"/>
      <c r="FU250" s="67"/>
      <c r="FV250" s="44" t="str">
        <f t="shared" si="1279"/>
        <v/>
      </c>
      <c r="FW250" s="44"/>
      <c r="FX250" s="44"/>
      <c r="FY250" s="44"/>
      <c r="FZ250" s="44" t="str">
        <f t="shared" si="1280"/>
        <v/>
      </c>
      <c r="GA250" s="44"/>
      <c r="GB250" s="44"/>
      <c r="GC250" s="44"/>
      <c r="GD250" s="44" t="str">
        <f t="shared" si="1230"/>
        <v/>
      </c>
      <c r="GE250" s="45" t="str">
        <f t="shared" si="1231"/>
        <v/>
      </c>
      <c r="GF250" s="35"/>
      <c r="GH250" s="46"/>
      <c r="GI250" s="67"/>
      <c r="GJ250" s="44" t="str">
        <f t="shared" si="1281"/>
        <v/>
      </c>
      <c r="GK250" s="44"/>
      <c r="GL250" s="44"/>
      <c r="GM250" s="44"/>
      <c r="GN250" s="44" t="str">
        <f t="shared" si="1282"/>
        <v/>
      </c>
      <c r="GO250" s="44"/>
      <c r="GP250" s="44"/>
      <c r="GQ250" s="44"/>
      <c r="GR250" s="44" t="str">
        <f t="shared" si="1232"/>
        <v/>
      </c>
      <c r="GS250" s="45" t="str">
        <f t="shared" si="1233"/>
        <v/>
      </c>
      <c r="GT250" s="35"/>
      <c r="GU250" s="27"/>
      <c r="GV250" s="46"/>
      <c r="GW250" s="67"/>
      <c r="GX250" s="44" t="str">
        <f t="shared" si="1283"/>
        <v/>
      </c>
      <c r="GY250" s="44"/>
      <c r="GZ250" s="44"/>
      <c r="HA250" s="44"/>
      <c r="HB250" s="44" t="str">
        <f t="shared" si="1284"/>
        <v/>
      </c>
      <c r="HC250" s="44"/>
      <c r="HD250" s="44"/>
      <c r="HE250" s="44"/>
      <c r="HF250" s="44" t="str">
        <f t="shared" si="1234"/>
        <v/>
      </c>
      <c r="HG250" s="45" t="str">
        <f t="shared" si="1235"/>
        <v/>
      </c>
      <c r="HH250" s="35"/>
      <c r="HJ250" s="46"/>
      <c r="HK250" s="67"/>
      <c r="HL250" s="44" t="str">
        <f t="shared" si="1285"/>
        <v/>
      </c>
      <c r="HM250" s="44"/>
      <c r="HN250" s="44"/>
      <c r="HO250" s="44"/>
      <c r="HP250" s="44" t="str">
        <f t="shared" si="1286"/>
        <v/>
      </c>
      <c r="HQ250" s="44"/>
      <c r="HR250" s="44"/>
      <c r="HS250" s="44"/>
      <c r="HT250" s="44" t="str">
        <f t="shared" si="1236"/>
        <v/>
      </c>
      <c r="HU250" s="45" t="str">
        <f t="shared" si="1237"/>
        <v/>
      </c>
      <c r="HV250" s="35"/>
      <c r="HW250" s="61"/>
      <c r="HX250" s="74"/>
      <c r="HY250" s="75"/>
      <c r="HZ250" s="75" t="str">
        <f t="shared" si="1170"/>
        <v/>
      </c>
      <c r="IA250" s="75"/>
      <c r="IB250" s="75" t="str">
        <f t="shared" si="1171"/>
        <v/>
      </c>
      <c r="IC250" s="75">
        <v>0</v>
      </c>
      <c r="ID250" s="75">
        <f t="shared" si="1172"/>
        <v>3</v>
      </c>
      <c r="IE250" s="75"/>
      <c r="IF250" s="77" t="str">
        <f>IF(HY248="","",IF246)</f>
        <v>ボンボンドロップシール</v>
      </c>
      <c r="IG250" s="78">
        <f>IF(HY247="","",IG246)</f>
        <v>2000</v>
      </c>
      <c r="IH250" s="75">
        <f t="shared" si="1173"/>
        <v>6000</v>
      </c>
      <c r="II250" s="79">
        <f>IF(ID250="","",IH250/(HZ248*100))</f>
        <v>0.14888337468982629</v>
      </c>
      <c r="IJ250" s="35"/>
      <c r="IL250" s="74"/>
      <c r="IM250" s="75">
        <v>1087</v>
      </c>
      <c r="IN250" s="75">
        <f t="shared" si="1174"/>
        <v>56</v>
      </c>
      <c r="IO250" s="75">
        <v>28</v>
      </c>
      <c r="IP250" s="75">
        <f t="shared" si="1175"/>
        <v>1</v>
      </c>
      <c r="IQ250" s="75">
        <v>16</v>
      </c>
      <c r="IR250" s="75">
        <f t="shared" si="1176"/>
        <v>0</v>
      </c>
      <c r="IS250" s="75"/>
      <c r="IT250" s="77" t="str">
        <f t="shared" si="1250"/>
        <v>ゲーム機イヤホン</v>
      </c>
      <c r="IU250" s="78">
        <f t="shared" si="1298"/>
        <v>1100</v>
      </c>
      <c r="IV250" s="75">
        <f t="shared" si="1179"/>
        <v>0</v>
      </c>
      <c r="IW250" s="79">
        <f t="shared" si="1180"/>
        <v>0</v>
      </c>
      <c r="IX250" s="35"/>
      <c r="IY250" s="33"/>
      <c r="IZ250" s="74"/>
      <c r="JA250" s="75">
        <v>7769</v>
      </c>
      <c r="JB250" s="75">
        <f t="shared" si="1181"/>
        <v>45</v>
      </c>
      <c r="JC250" s="75">
        <v>313</v>
      </c>
      <c r="JD250" s="75">
        <f t="shared" si="1182"/>
        <v>0</v>
      </c>
      <c r="JE250" s="75">
        <v>9</v>
      </c>
      <c r="JF250" s="75">
        <f t="shared" si="1183"/>
        <v>0</v>
      </c>
      <c r="JG250" s="75"/>
      <c r="JH250" s="77" t="str">
        <f t="shared" si="1251"/>
        <v>雪見だいふくイヤホン</v>
      </c>
      <c r="JI250" s="78">
        <f t="shared" si="1287"/>
        <v>1100</v>
      </c>
      <c r="JJ250" s="75">
        <f t="shared" si="1185"/>
        <v>0</v>
      </c>
      <c r="JK250" s="79">
        <f t="shared" si="1186"/>
        <v>0</v>
      </c>
      <c r="JL250" s="35"/>
      <c r="JM250" s="27"/>
      <c r="JN250" s="74"/>
      <c r="JO250" s="75">
        <v>6489</v>
      </c>
      <c r="JP250" s="75">
        <f t="shared" si="1187"/>
        <v>16</v>
      </c>
      <c r="JQ250" s="75">
        <v>270</v>
      </c>
      <c r="JR250" s="75">
        <f t="shared" si="1188"/>
        <v>1</v>
      </c>
      <c r="JS250" s="75">
        <v>13</v>
      </c>
      <c r="JT250" s="75">
        <f t="shared" si="1189"/>
        <v>0</v>
      </c>
      <c r="JU250" s="75"/>
      <c r="JV250" s="77" t="str">
        <f t="shared" si="1252"/>
        <v>サンリオケープポーチ</v>
      </c>
      <c r="JW250" s="78">
        <f t="shared" si="1299"/>
        <v>880</v>
      </c>
      <c r="JX250" s="75">
        <f t="shared" si="1192"/>
        <v>0</v>
      </c>
      <c r="JY250" s="79">
        <f t="shared" si="1193"/>
        <v>0</v>
      </c>
      <c r="JZ250" s="35"/>
      <c r="KA250" s="61"/>
      <c r="KB250" s="74"/>
      <c r="KC250" s="75">
        <v>601</v>
      </c>
      <c r="KD250" s="75">
        <f t="shared" si="1194"/>
        <v>61</v>
      </c>
      <c r="KE250" s="75">
        <v>239</v>
      </c>
      <c r="KF250" s="75">
        <f t="shared" si="1195"/>
        <v>1</v>
      </c>
      <c r="KG250" s="75">
        <v>51</v>
      </c>
      <c r="KH250" s="75">
        <f t="shared" si="1196"/>
        <v>1</v>
      </c>
      <c r="KI250" s="75"/>
      <c r="KJ250" s="77" t="str">
        <f t="shared" si="1253"/>
        <v>ゲームアーク</v>
      </c>
      <c r="KK250" s="78">
        <f t="shared" si="1288"/>
        <v>500</v>
      </c>
      <c r="KL250" s="75">
        <f t="shared" si="1199"/>
        <v>500</v>
      </c>
      <c r="KM250" s="79">
        <f t="shared" si="1200"/>
        <v>8.1967213114754092E-2</v>
      </c>
      <c r="KN250" s="35"/>
      <c r="KO250" s="27"/>
      <c r="KP250" s="74"/>
      <c r="KQ250" s="75">
        <v>5382</v>
      </c>
      <c r="KR250" s="75">
        <f t="shared" si="1201"/>
        <v>31</v>
      </c>
      <c r="KS250" s="75">
        <v>219</v>
      </c>
      <c r="KT250" s="75">
        <f t="shared" si="1202"/>
        <v>0</v>
      </c>
      <c r="KU250" s="75">
        <v>11</v>
      </c>
      <c r="KV250" s="75">
        <f t="shared" si="1203"/>
        <v>0</v>
      </c>
      <c r="KW250" s="75"/>
      <c r="KX250" s="77" t="s">
        <v>938</v>
      </c>
      <c r="KY250" s="78">
        <v>660</v>
      </c>
      <c r="KZ250" s="75">
        <f t="shared" si="1206"/>
        <v>0</v>
      </c>
      <c r="LA250" s="79">
        <f t="shared" si="1207"/>
        <v>0</v>
      </c>
      <c r="LB250" s="35"/>
      <c r="LC250" s="27"/>
      <c r="LD250" s="46"/>
      <c r="LE250" s="44"/>
      <c r="LF250" s="44"/>
      <c r="LG250" s="44">
        <v>530</v>
      </c>
      <c r="LH250" s="44">
        <f t="shared" si="1210"/>
        <v>0</v>
      </c>
      <c r="LI250" s="43">
        <v>2</v>
      </c>
      <c r="LJ250" s="44">
        <f t="shared" si="1211"/>
        <v>0</v>
      </c>
      <c r="LK250" s="44"/>
      <c r="LL250" s="72" t="str">
        <f>IF(LE249="","",LL247)</f>
        <v>アンパンティッシュカバー、アンパンぬいぐるみ</v>
      </c>
      <c r="LM250" s="67">
        <f>IF(LF249="","",LM247)</f>
        <v>1000</v>
      </c>
      <c r="LN250" s="44">
        <f t="shared" si="1136"/>
        <v>0</v>
      </c>
      <c r="LO250" s="45"/>
      <c r="LP250" s="35"/>
      <c r="LQ250" s="27"/>
      <c r="LR250" s="46"/>
      <c r="LS250" s="67"/>
      <c r="LT250" s="44" t="str">
        <f t="shared" si="1290"/>
        <v/>
      </c>
      <c r="LU250" s="44"/>
      <c r="LV250" s="44"/>
      <c r="LW250" s="44"/>
      <c r="LX250" s="44" t="str">
        <f t="shared" si="1291"/>
        <v/>
      </c>
      <c r="LY250" s="44"/>
      <c r="LZ250" s="44"/>
      <c r="MA250" s="44"/>
      <c r="MB250" s="44" t="str">
        <f t="shared" si="1238"/>
        <v/>
      </c>
      <c r="MC250" s="45" t="str">
        <f t="shared" si="1239"/>
        <v/>
      </c>
      <c r="MD250" s="35"/>
      <c r="ME250" s="27"/>
      <c r="MF250" s="46"/>
      <c r="MG250" s="67"/>
      <c r="MH250" s="44" t="str">
        <f t="shared" si="1292"/>
        <v/>
      </c>
      <c r="MI250" s="44"/>
      <c r="MJ250" s="44"/>
      <c r="MK250" s="44"/>
      <c r="ML250" s="44" t="str">
        <f t="shared" si="1293"/>
        <v/>
      </c>
      <c r="MM250" s="44"/>
      <c r="MN250" s="44"/>
      <c r="MO250" s="44"/>
      <c r="MP250" s="44" t="str">
        <f t="shared" si="1240"/>
        <v/>
      </c>
      <c r="MQ250" s="45" t="str">
        <f t="shared" si="1241"/>
        <v/>
      </c>
      <c r="MR250" s="35"/>
      <c r="MS250" s="27"/>
      <c r="MT250" s="46"/>
      <c r="MU250" s="67"/>
      <c r="MV250" s="44" t="str">
        <f t="shared" si="1294"/>
        <v/>
      </c>
      <c r="MW250" s="44"/>
      <c r="MX250" s="44"/>
      <c r="MY250" s="44"/>
      <c r="MZ250" s="44" t="str">
        <f t="shared" si="1295"/>
        <v/>
      </c>
      <c r="NA250" s="44"/>
      <c r="NB250" s="44"/>
      <c r="NC250" s="44"/>
      <c r="ND250" s="44" t="str">
        <f t="shared" si="1242"/>
        <v/>
      </c>
      <c r="NE250" s="45" t="str">
        <f t="shared" si="1243"/>
        <v/>
      </c>
      <c r="NF250" s="35"/>
      <c r="NG250" s="27"/>
      <c r="NH250" s="46"/>
      <c r="NI250" s="67"/>
      <c r="NJ250" s="44" t="str">
        <f t="shared" si="1296"/>
        <v/>
      </c>
      <c r="NK250" s="44"/>
      <c r="NL250" s="44"/>
      <c r="NM250" s="44"/>
      <c r="NN250" s="44" t="str">
        <f t="shared" si="1297"/>
        <v/>
      </c>
      <c r="NO250" s="44"/>
      <c r="NP250" s="44"/>
      <c r="NQ250" s="44"/>
      <c r="NR250" s="44" t="str">
        <f t="shared" si="1244"/>
        <v/>
      </c>
      <c r="NS250" s="45" t="str">
        <f t="shared" si="1245"/>
        <v/>
      </c>
      <c r="NT250" s="35"/>
    </row>
    <row r="251" spans="1:384" ht="15" customHeight="1" thickTop="1" thickBot="1" x14ac:dyDescent="0.25">
      <c r="A251" s="38"/>
      <c r="B251" s="39"/>
      <c r="C251" s="40"/>
      <c r="D251" s="40"/>
      <c r="E251" s="41"/>
      <c r="F251" s="41"/>
      <c r="G251" s="40"/>
      <c r="H251" s="42"/>
      <c r="I251" s="44"/>
      <c r="J251" s="44" t="str">
        <f t="shared" si="1255"/>
        <v/>
      </c>
      <c r="K251" s="44"/>
      <c r="L251" s="44"/>
      <c r="M251" s="44"/>
      <c r="N251" s="44" t="str">
        <f t="shared" si="1256"/>
        <v/>
      </c>
      <c r="O251" s="44"/>
      <c r="P251" s="44"/>
      <c r="Q251" s="44"/>
      <c r="R251" s="44" t="str">
        <f t="shared" si="1216"/>
        <v/>
      </c>
      <c r="S251" s="45" t="str">
        <f t="shared" si="1217"/>
        <v/>
      </c>
      <c r="T251" s="35"/>
      <c r="U251" s="27"/>
      <c r="V251" s="46"/>
      <c r="W251" s="67"/>
      <c r="X251" s="44" t="str">
        <f t="shared" si="1257"/>
        <v/>
      </c>
      <c r="Y251" s="44"/>
      <c r="Z251" s="44"/>
      <c r="AA251" s="44"/>
      <c r="AB251" s="44" t="str">
        <f t="shared" si="1258"/>
        <v/>
      </c>
      <c r="AC251" s="44"/>
      <c r="AD251" s="44"/>
      <c r="AE251" s="44"/>
      <c r="AF251" s="44" t="str">
        <f t="shared" si="1218"/>
        <v/>
      </c>
      <c r="AG251" s="45" t="str">
        <f t="shared" si="1219"/>
        <v/>
      </c>
      <c r="AH251" s="35"/>
      <c r="AI251" s="27"/>
      <c r="AJ251" s="46"/>
      <c r="AK251" s="44"/>
      <c r="AL251" s="44" t="str">
        <f t="shared" si="1259"/>
        <v/>
      </c>
      <c r="AM251" s="44"/>
      <c r="AN251" s="44" t="str">
        <f t="shared" si="1260"/>
        <v/>
      </c>
      <c r="AO251" s="44"/>
      <c r="AP251" s="44" t="str">
        <f t="shared" si="1261"/>
        <v/>
      </c>
      <c r="AQ251" s="44"/>
      <c r="AR251" s="44"/>
      <c r="AS251" s="44"/>
      <c r="AT251" s="44" t="str">
        <f t="shared" si="1220"/>
        <v/>
      </c>
      <c r="AU251" s="45" t="str">
        <f t="shared" si="1221"/>
        <v/>
      </c>
      <c r="AV251" s="35"/>
      <c r="AW251" s="27"/>
      <c r="AX251" s="46"/>
      <c r="AY251" s="44"/>
      <c r="AZ251" s="44" t="str">
        <f t="shared" si="1262"/>
        <v/>
      </c>
      <c r="BA251" s="44"/>
      <c r="BB251" s="44" t="str">
        <f t="shared" si="1263"/>
        <v/>
      </c>
      <c r="BC251" s="44"/>
      <c r="BD251" s="44" t="str">
        <f t="shared" si="1264"/>
        <v/>
      </c>
      <c r="BE251" s="44"/>
      <c r="BF251" s="44"/>
      <c r="BG251" s="44"/>
      <c r="BH251" s="44" t="str">
        <f t="shared" si="1222"/>
        <v/>
      </c>
      <c r="BI251" s="45" t="str">
        <f t="shared" si="1223"/>
        <v/>
      </c>
      <c r="BJ251" s="35"/>
      <c r="BK251" s="50"/>
      <c r="BL251" s="51">
        <f>IF($A227="","",$A227)</f>
        <v>46030</v>
      </c>
      <c r="BM251" s="44">
        <v>13870</v>
      </c>
      <c r="BN251" s="43">
        <f t="shared" si="1137"/>
        <v>49</v>
      </c>
      <c r="BO251" s="44">
        <v>500</v>
      </c>
      <c r="BP251" s="87">
        <f t="shared" si="1138"/>
        <v>0</v>
      </c>
      <c r="BQ251" s="90">
        <v>13</v>
      </c>
      <c r="BR251" s="43">
        <f t="shared" si="1139"/>
        <v>0</v>
      </c>
      <c r="BS251" s="43">
        <v>0</v>
      </c>
      <c r="BT251" s="53" t="str">
        <f t="shared" si="1265"/>
        <v>サンリオ豹柄キーケース</v>
      </c>
      <c r="BU251" s="47">
        <f t="shared" si="1266"/>
        <v>996</v>
      </c>
      <c r="BV251" s="44">
        <f t="shared" si="1142"/>
        <v>0</v>
      </c>
      <c r="BW251" s="89">
        <f t="shared" si="1143"/>
        <v>0</v>
      </c>
      <c r="BX251" s="35"/>
      <c r="BY251" s="27"/>
      <c r="BZ251" s="51">
        <f>IF($A227="","",$A227)</f>
        <v>46030</v>
      </c>
      <c r="CA251" s="44">
        <v>2473</v>
      </c>
      <c r="CB251" s="43">
        <f t="shared" si="1144"/>
        <v>45</v>
      </c>
      <c r="CC251" s="44">
        <v>47</v>
      </c>
      <c r="CD251" s="87">
        <f t="shared" si="1145"/>
        <v>0</v>
      </c>
      <c r="CE251" s="90">
        <v>4</v>
      </c>
      <c r="CF251" s="43">
        <f t="shared" si="1146"/>
        <v>6</v>
      </c>
      <c r="CG251" s="43">
        <v>6</v>
      </c>
      <c r="CH251" s="53" t="str">
        <f t="shared" si="1247"/>
        <v>サンリオケープポーチ</v>
      </c>
      <c r="CI251" s="47">
        <f t="shared" si="1267"/>
        <v>900</v>
      </c>
      <c r="CJ251" s="44">
        <f t="shared" si="1149"/>
        <v>5400</v>
      </c>
      <c r="CK251" s="89">
        <f t="shared" si="1150"/>
        <v>1.2</v>
      </c>
      <c r="CL251" s="35"/>
      <c r="CM251" s="27"/>
      <c r="CN251" s="51">
        <f>IF($A227="","",$A227)</f>
        <v>46030</v>
      </c>
      <c r="CO251" s="44">
        <v>1861</v>
      </c>
      <c r="CP251" s="43">
        <f t="shared" si="1151"/>
        <v>47</v>
      </c>
      <c r="CQ251" s="44">
        <v>27</v>
      </c>
      <c r="CR251" s="87">
        <f t="shared" si="1152"/>
        <v>1</v>
      </c>
      <c r="CS251" s="90">
        <v>27</v>
      </c>
      <c r="CT251" s="43">
        <f t="shared" si="1153"/>
        <v>1</v>
      </c>
      <c r="CU251" s="43">
        <v>0</v>
      </c>
      <c r="CV251" s="53" t="str">
        <f t="shared" si="1248"/>
        <v>ゲーム機柄イヤホン</v>
      </c>
      <c r="CW251" s="47">
        <f t="shared" si="1268"/>
        <v>1100</v>
      </c>
      <c r="CX251" s="44">
        <f t="shared" si="1156"/>
        <v>1100</v>
      </c>
      <c r="CY251" s="89">
        <f t="shared" si="1157"/>
        <v>0.23404255319148937</v>
      </c>
      <c r="CZ251" s="35"/>
      <c r="DA251" s="58"/>
      <c r="DB251" s="51">
        <f>IF($A227="","",$A227)</f>
        <v>46030</v>
      </c>
      <c r="DC251" s="44">
        <v>8237</v>
      </c>
      <c r="DD251" s="43">
        <f t="shared" si="1158"/>
        <v>27</v>
      </c>
      <c r="DE251" s="44">
        <v>288</v>
      </c>
      <c r="DF251" s="87">
        <f t="shared" si="1159"/>
        <v>1</v>
      </c>
      <c r="DG251" s="90">
        <v>23</v>
      </c>
      <c r="DH251" s="43">
        <f t="shared" si="1160"/>
        <v>2</v>
      </c>
      <c r="DI251" s="43">
        <v>0</v>
      </c>
      <c r="DJ251" s="53" t="str">
        <f t="shared" si="1249"/>
        <v>クーリッシュイヤホン</v>
      </c>
      <c r="DK251" s="47">
        <f t="shared" si="1269"/>
        <v>1100</v>
      </c>
      <c r="DL251" s="44">
        <f t="shared" si="1161"/>
        <v>2200</v>
      </c>
      <c r="DM251" s="89">
        <f t="shared" si="1162"/>
        <v>0.81481481481481477</v>
      </c>
      <c r="DN251" s="35"/>
      <c r="DO251" s="27"/>
      <c r="DP251" s="51">
        <f>IF($A227="","",$A227)</f>
        <v>46030</v>
      </c>
      <c r="DQ251" s="44">
        <v>2502</v>
      </c>
      <c r="DR251" s="59">
        <f t="shared" si="1163"/>
        <v>15</v>
      </c>
      <c r="DS251" s="44">
        <v>80</v>
      </c>
      <c r="DT251" s="87">
        <f t="shared" si="1164"/>
        <v>0</v>
      </c>
      <c r="DU251" s="90">
        <v>11</v>
      </c>
      <c r="DV251" s="43">
        <f t="shared" si="1165"/>
        <v>0</v>
      </c>
      <c r="DW251" s="43">
        <v>0</v>
      </c>
      <c r="DX251" s="53" t="str">
        <f t="shared" si="1270"/>
        <v>サンリオヒョウ柄キーケース</v>
      </c>
      <c r="DY251" s="47">
        <f t="shared" si="1271"/>
        <v>700</v>
      </c>
      <c r="DZ251" s="44">
        <f t="shared" si="1168"/>
        <v>0</v>
      </c>
      <c r="EA251" s="89">
        <f t="shared" si="1169"/>
        <v>0</v>
      </c>
      <c r="EB251" s="35"/>
      <c r="EC251" s="27"/>
      <c r="ED251" s="46"/>
      <c r="EE251" s="67"/>
      <c r="EF251" s="44" t="str">
        <f t="shared" si="1272"/>
        <v/>
      </c>
      <c r="EG251" s="44"/>
      <c r="EH251" s="44"/>
      <c r="EI251" s="44"/>
      <c r="EJ251" s="44" t="str">
        <f t="shared" si="1273"/>
        <v/>
      </c>
      <c r="EK251" s="44"/>
      <c r="EL251" s="44"/>
      <c r="EM251" s="44"/>
      <c r="EN251" s="44" t="str">
        <f t="shared" si="1224"/>
        <v/>
      </c>
      <c r="EO251" s="45" t="str">
        <f t="shared" si="1225"/>
        <v/>
      </c>
      <c r="EP251" s="35"/>
      <c r="EQ251" s="27"/>
      <c r="ER251" s="46"/>
      <c r="ES251" s="44"/>
      <c r="ET251" s="44" t="str">
        <f t="shared" si="1274"/>
        <v/>
      </c>
      <c r="EU251" s="44"/>
      <c r="EV251" s="44" t="str">
        <f t="shared" si="1275"/>
        <v/>
      </c>
      <c r="EW251" s="44"/>
      <c r="EX251" s="44" t="str">
        <f t="shared" si="1276"/>
        <v/>
      </c>
      <c r="EY251" s="44"/>
      <c r="EZ251" s="44"/>
      <c r="FA251" s="44"/>
      <c r="FB251" s="44" t="str">
        <f t="shared" si="1226"/>
        <v/>
      </c>
      <c r="FC251" s="45" t="str">
        <f t="shared" si="1227"/>
        <v/>
      </c>
      <c r="FD251" s="35"/>
      <c r="FF251" s="46"/>
      <c r="FG251" s="67"/>
      <c r="FH251" s="44" t="str">
        <f t="shared" si="1277"/>
        <v/>
      </c>
      <c r="FI251" s="44"/>
      <c r="FJ251" s="44"/>
      <c r="FK251" s="44"/>
      <c r="FL251" s="44" t="str">
        <f t="shared" si="1278"/>
        <v/>
      </c>
      <c r="FM251" s="44"/>
      <c r="FN251" s="44"/>
      <c r="FO251" s="44"/>
      <c r="FP251" s="44" t="str">
        <f t="shared" si="1228"/>
        <v/>
      </c>
      <c r="FQ251" s="45" t="str">
        <f t="shared" si="1229"/>
        <v/>
      </c>
      <c r="FR251" s="35"/>
      <c r="FT251" s="46"/>
      <c r="FU251" s="67"/>
      <c r="FV251" s="44" t="str">
        <f t="shared" si="1279"/>
        <v/>
      </c>
      <c r="FW251" s="44"/>
      <c r="FX251" s="44"/>
      <c r="FY251" s="44"/>
      <c r="FZ251" s="44" t="str">
        <f t="shared" si="1280"/>
        <v/>
      </c>
      <c r="GA251" s="44"/>
      <c r="GB251" s="44"/>
      <c r="GC251" s="44"/>
      <c r="GD251" s="44" t="str">
        <f t="shared" si="1230"/>
        <v/>
      </c>
      <c r="GE251" s="45" t="str">
        <f t="shared" si="1231"/>
        <v/>
      </c>
      <c r="GF251" s="35"/>
      <c r="GH251" s="46"/>
      <c r="GI251" s="67"/>
      <c r="GJ251" s="44" t="str">
        <f t="shared" si="1281"/>
        <v/>
      </c>
      <c r="GK251" s="44"/>
      <c r="GL251" s="44"/>
      <c r="GM251" s="44"/>
      <c r="GN251" s="44" t="str">
        <f t="shared" si="1282"/>
        <v/>
      </c>
      <c r="GO251" s="44"/>
      <c r="GP251" s="44"/>
      <c r="GQ251" s="44"/>
      <c r="GR251" s="44" t="str">
        <f t="shared" si="1232"/>
        <v/>
      </c>
      <c r="GS251" s="45" t="str">
        <f t="shared" si="1233"/>
        <v/>
      </c>
      <c r="GT251" s="35"/>
      <c r="GU251" s="27"/>
      <c r="GV251" s="46"/>
      <c r="GW251" s="67"/>
      <c r="GX251" s="44" t="str">
        <f t="shared" si="1283"/>
        <v/>
      </c>
      <c r="GY251" s="44"/>
      <c r="GZ251" s="44"/>
      <c r="HA251" s="44"/>
      <c r="HB251" s="44" t="str">
        <f t="shared" si="1284"/>
        <v/>
      </c>
      <c r="HC251" s="44"/>
      <c r="HD251" s="44"/>
      <c r="HE251" s="44"/>
      <c r="HF251" s="44" t="str">
        <f t="shared" si="1234"/>
        <v/>
      </c>
      <c r="HG251" s="45" t="str">
        <f t="shared" si="1235"/>
        <v/>
      </c>
      <c r="HH251" s="35"/>
      <c r="HJ251" s="46"/>
      <c r="HK251" s="67"/>
      <c r="HL251" s="44" t="str">
        <f t="shared" si="1285"/>
        <v/>
      </c>
      <c r="HM251" s="44"/>
      <c r="HN251" s="44"/>
      <c r="HO251" s="44"/>
      <c r="HP251" s="44" t="str">
        <f t="shared" si="1286"/>
        <v/>
      </c>
      <c r="HQ251" s="44"/>
      <c r="HR251" s="44"/>
      <c r="HS251" s="44"/>
      <c r="HT251" s="44" t="str">
        <f t="shared" si="1236"/>
        <v/>
      </c>
      <c r="HU251" s="45" t="str">
        <f t="shared" si="1237"/>
        <v/>
      </c>
      <c r="HV251" s="35"/>
      <c r="HW251" s="61"/>
      <c r="HX251" s="51">
        <f>IF($A227="","",$A227)</f>
        <v>46030</v>
      </c>
      <c r="HY251" s="44">
        <v>31683</v>
      </c>
      <c r="HZ251" s="43">
        <f t="shared" si="1170"/>
        <v>104</v>
      </c>
      <c r="IA251" s="44"/>
      <c r="IB251" s="87" t="str">
        <f t="shared" si="1171"/>
        <v/>
      </c>
      <c r="IC251" s="90">
        <v>2</v>
      </c>
      <c r="ID251" s="43">
        <f t="shared" si="1172"/>
        <v>0</v>
      </c>
      <c r="IE251" s="43">
        <v>1</v>
      </c>
      <c r="IF251" s="53" t="str">
        <f>IF(HY251="","",IF247)</f>
        <v>ボンボンドロップシール</v>
      </c>
      <c r="IG251" s="47">
        <f>IF(HY251="","",IG247)</f>
        <v>2000</v>
      </c>
      <c r="IH251" s="44">
        <f t="shared" si="1173"/>
        <v>0</v>
      </c>
      <c r="II251" s="89">
        <f>IF(ID251="","",IH251/(HZ251*100))</f>
        <v>0</v>
      </c>
      <c r="IJ251" s="35"/>
      <c r="IL251" s="51">
        <f>IF($A227="","",$A227)</f>
        <v>46030</v>
      </c>
      <c r="IM251" s="44">
        <v>1697</v>
      </c>
      <c r="IN251" s="43">
        <f t="shared" si="1174"/>
        <v>32</v>
      </c>
      <c r="IO251" s="44">
        <v>34</v>
      </c>
      <c r="IP251" s="87">
        <f t="shared" si="1175"/>
        <v>0</v>
      </c>
      <c r="IQ251" s="90">
        <v>7</v>
      </c>
      <c r="IR251" s="43">
        <f t="shared" si="1176"/>
        <v>1</v>
      </c>
      <c r="IS251" s="43">
        <v>2</v>
      </c>
      <c r="IT251" s="53" t="str">
        <f t="shared" si="1250"/>
        <v>キティボアバンスクリップ</v>
      </c>
      <c r="IU251" s="47">
        <f t="shared" si="1298"/>
        <v>1100</v>
      </c>
      <c r="IV251" s="44">
        <f t="shared" si="1179"/>
        <v>1100</v>
      </c>
      <c r="IW251" s="89">
        <f t="shared" si="1180"/>
        <v>0.34375</v>
      </c>
      <c r="IX251" s="35"/>
      <c r="IY251" s="33"/>
      <c r="IZ251" s="51">
        <f>IF($A227="","",$A227)</f>
        <v>46030</v>
      </c>
      <c r="JA251" s="44">
        <v>8631</v>
      </c>
      <c r="JB251" s="43">
        <f t="shared" si="1181"/>
        <v>76</v>
      </c>
      <c r="JC251" s="44">
        <v>346</v>
      </c>
      <c r="JD251" s="87">
        <f t="shared" si="1182"/>
        <v>0</v>
      </c>
      <c r="JE251" s="90">
        <v>15</v>
      </c>
      <c r="JF251" s="43">
        <f t="shared" si="1183"/>
        <v>0</v>
      </c>
      <c r="JG251" s="43">
        <v>4</v>
      </c>
      <c r="JH251" s="53" t="str">
        <f t="shared" si="1251"/>
        <v>ラブブキーホルダー大きめ</v>
      </c>
      <c r="JI251" s="47">
        <f t="shared" si="1287"/>
        <v>500</v>
      </c>
      <c r="JJ251" s="44">
        <f t="shared" si="1185"/>
        <v>0</v>
      </c>
      <c r="JK251" s="89">
        <f t="shared" si="1186"/>
        <v>0</v>
      </c>
      <c r="JL251" s="35"/>
      <c r="JM251" s="27"/>
      <c r="JN251" s="51">
        <f>IF($A227="","",$A227)</f>
        <v>46030</v>
      </c>
      <c r="JO251" s="44">
        <v>6169</v>
      </c>
      <c r="JP251" s="43">
        <f t="shared" si="1187"/>
        <v>35</v>
      </c>
      <c r="JQ251" s="44">
        <v>213</v>
      </c>
      <c r="JR251" s="87">
        <f t="shared" si="1188"/>
        <v>3</v>
      </c>
      <c r="JS251" s="90">
        <v>37</v>
      </c>
      <c r="JT251" s="43">
        <f t="shared" si="1189"/>
        <v>3</v>
      </c>
      <c r="JU251" s="43">
        <v>0</v>
      </c>
      <c r="JV251" s="53" t="str">
        <f t="shared" si="1252"/>
        <v>電ブル</v>
      </c>
      <c r="JW251" s="47">
        <f t="shared" si="1299"/>
        <v>400</v>
      </c>
      <c r="JX251" s="44">
        <f t="shared" si="1192"/>
        <v>1200</v>
      </c>
      <c r="JY251" s="89">
        <f t="shared" si="1193"/>
        <v>0.34285714285714286</v>
      </c>
      <c r="JZ251" s="35"/>
      <c r="KA251" s="61"/>
      <c r="KB251" s="51">
        <f>IF($A227="","",$A227)</f>
        <v>46030</v>
      </c>
      <c r="KC251" s="44">
        <v>6542</v>
      </c>
      <c r="KD251" s="59">
        <f t="shared" si="1194"/>
        <v>18</v>
      </c>
      <c r="KE251" s="44">
        <v>222</v>
      </c>
      <c r="KF251" s="87">
        <f t="shared" si="1195"/>
        <v>0</v>
      </c>
      <c r="KG251" s="90">
        <v>15</v>
      </c>
      <c r="KH251" s="43">
        <f t="shared" si="1196"/>
        <v>0</v>
      </c>
      <c r="KI251" s="43">
        <v>0</v>
      </c>
      <c r="KJ251" s="53" t="str">
        <f t="shared" si="1253"/>
        <v>サンリオ型押しケース</v>
      </c>
      <c r="KK251" s="47">
        <f t="shared" si="1288"/>
        <v>1100</v>
      </c>
      <c r="KL251" s="44">
        <f t="shared" si="1199"/>
        <v>0</v>
      </c>
      <c r="KM251" s="89">
        <f t="shared" si="1200"/>
        <v>0</v>
      </c>
      <c r="KN251" s="35"/>
      <c r="KO251" s="27"/>
      <c r="KP251" s="51">
        <f>IF($A227="","",$A227)</f>
        <v>46030</v>
      </c>
      <c r="KQ251" s="44">
        <v>4983</v>
      </c>
      <c r="KR251" s="43">
        <f t="shared" si="1201"/>
        <v>68</v>
      </c>
      <c r="KS251" s="44">
        <v>290</v>
      </c>
      <c r="KT251" s="87">
        <f t="shared" si="1202"/>
        <v>3</v>
      </c>
      <c r="KU251" s="90">
        <v>7</v>
      </c>
      <c r="KV251" s="43">
        <f t="shared" si="1203"/>
        <v>1</v>
      </c>
      <c r="KW251" s="43">
        <v>0</v>
      </c>
      <c r="KX251" s="53" t="str">
        <f t="shared" si="1254"/>
        <v>キティボアバンスクリップ</v>
      </c>
      <c r="KY251" s="47">
        <f t="shared" si="1289"/>
        <v>1100</v>
      </c>
      <c r="KZ251" s="44">
        <f t="shared" si="1206"/>
        <v>1100</v>
      </c>
      <c r="LA251" s="89">
        <f t="shared" si="1207"/>
        <v>0.16176470588235295</v>
      </c>
      <c r="LB251" s="35"/>
      <c r="LC251" s="27"/>
      <c r="LD251" s="74"/>
      <c r="LE251" s="75"/>
      <c r="LF251" s="75"/>
      <c r="LG251" s="75">
        <v>1166</v>
      </c>
      <c r="LH251" s="75">
        <f t="shared" si="1210"/>
        <v>0</v>
      </c>
      <c r="LI251" s="76">
        <v>2</v>
      </c>
      <c r="LJ251" s="75">
        <f t="shared" si="1211"/>
        <v>0</v>
      </c>
      <c r="LK251" s="75"/>
      <c r="LL251" s="77" t="str">
        <f>IF(LE249="","",LL248)</f>
        <v>バイキンティッシュカバー、アンパンぬいぐるみ</v>
      </c>
      <c r="LM251" s="78">
        <f>IF(LF249="","",LM248)</f>
        <v>1000</v>
      </c>
      <c r="LN251" s="75">
        <f t="shared" si="1136"/>
        <v>0</v>
      </c>
      <c r="LO251" s="79"/>
      <c r="LP251" s="35"/>
      <c r="LQ251" s="27"/>
      <c r="LR251" s="46"/>
      <c r="LS251" s="67"/>
      <c r="LT251" s="44" t="str">
        <f t="shared" si="1290"/>
        <v/>
      </c>
      <c r="LU251" s="44"/>
      <c r="LV251" s="44"/>
      <c r="LW251" s="44"/>
      <c r="LX251" s="44" t="str">
        <f t="shared" si="1291"/>
        <v/>
      </c>
      <c r="LY251" s="44"/>
      <c r="LZ251" s="44"/>
      <c r="MA251" s="44"/>
      <c r="MB251" s="44" t="str">
        <f t="shared" si="1238"/>
        <v/>
      </c>
      <c r="MC251" s="45" t="str">
        <f t="shared" si="1239"/>
        <v/>
      </c>
      <c r="MD251" s="35"/>
      <c r="ME251" s="27"/>
      <c r="MF251" s="46"/>
      <c r="MG251" s="67"/>
      <c r="MH251" s="44" t="str">
        <f t="shared" si="1292"/>
        <v/>
      </c>
      <c r="MI251" s="44"/>
      <c r="MJ251" s="44"/>
      <c r="MK251" s="44"/>
      <c r="ML251" s="44" t="str">
        <f t="shared" si="1293"/>
        <v/>
      </c>
      <c r="MM251" s="44"/>
      <c r="MN251" s="44"/>
      <c r="MO251" s="44"/>
      <c r="MP251" s="44" t="str">
        <f t="shared" si="1240"/>
        <v/>
      </c>
      <c r="MQ251" s="45" t="str">
        <f t="shared" si="1241"/>
        <v/>
      </c>
      <c r="MR251" s="35"/>
      <c r="MS251" s="27"/>
      <c r="MT251" s="46"/>
      <c r="MU251" s="67"/>
      <c r="MV251" s="44" t="str">
        <f t="shared" si="1294"/>
        <v/>
      </c>
      <c r="MW251" s="44"/>
      <c r="MX251" s="44"/>
      <c r="MY251" s="44"/>
      <c r="MZ251" s="44" t="str">
        <f t="shared" si="1295"/>
        <v/>
      </c>
      <c r="NA251" s="44"/>
      <c r="NB251" s="44"/>
      <c r="NC251" s="44"/>
      <c r="ND251" s="44" t="str">
        <f t="shared" si="1242"/>
        <v/>
      </c>
      <c r="NE251" s="45" t="str">
        <f t="shared" si="1243"/>
        <v/>
      </c>
      <c r="NF251" s="35"/>
      <c r="NG251" s="27"/>
      <c r="NH251" s="46"/>
      <c r="NI251" s="67"/>
      <c r="NJ251" s="44" t="str">
        <f t="shared" si="1296"/>
        <v/>
      </c>
      <c r="NK251" s="44"/>
      <c r="NL251" s="44"/>
      <c r="NM251" s="44"/>
      <c r="NN251" s="44" t="str">
        <f t="shared" si="1297"/>
        <v/>
      </c>
      <c r="NO251" s="44"/>
      <c r="NP251" s="44"/>
      <c r="NQ251" s="44"/>
      <c r="NR251" s="44" t="str">
        <f t="shared" si="1244"/>
        <v/>
      </c>
      <c r="NS251" s="45" t="str">
        <f t="shared" si="1245"/>
        <v/>
      </c>
      <c r="NT251" s="35"/>
    </row>
    <row r="252" spans="1:384" ht="15" customHeight="1" thickTop="1" x14ac:dyDescent="0.2">
      <c r="A252" s="38"/>
      <c r="B252" s="39"/>
      <c r="C252" s="40"/>
      <c r="D252" s="40"/>
      <c r="E252" s="41"/>
      <c r="F252" s="41"/>
      <c r="G252" s="40"/>
      <c r="H252" s="42"/>
      <c r="I252" s="44"/>
      <c r="J252" s="44" t="str">
        <f t="shared" si="1255"/>
        <v/>
      </c>
      <c r="K252" s="44"/>
      <c r="L252" s="44"/>
      <c r="M252" s="44"/>
      <c r="N252" s="44" t="str">
        <f t="shared" si="1256"/>
        <v/>
      </c>
      <c r="O252" s="44"/>
      <c r="P252" s="44"/>
      <c r="Q252" s="44"/>
      <c r="R252" s="44" t="str">
        <f t="shared" si="1216"/>
        <v/>
      </c>
      <c r="S252" s="45" t="str">
        <f t="shared" si="1217"/>
        <v/>
      </c>
      <c r="T252" s="35"/>
      <c r="U252" s="27"/>
      <c r="V252" s="46"/>
      <c r="W252" s="67"/>
      <c r="X252" s="44" t="str">
        <f t="shared" si="1257"/>
        <v/>
      </c>
      <c r="Y252" s="44"/>
      <c r="Z252" s="44"/>
      <c r="AA252" s="44"/>
      <c r="AB252" s="44" t="str">
        <f t="shared" si="1258"/>
        <v/>
      </c>
      <c r="AC252" s="44"/>
      <c r="AD252" s="44"/>
      <c r="AE252" s="44"/>
      <c r="AF252" s="44" t="str">
        <f t="shared" si="1218"/>
        <v/>
      </c>
      <c r="AG252" s="45" t="str">
        <f t="shared" si="1219"/>
        <v/>
      </c>
      <c r="AH252" s="35"/>
      <c r="AI252" s="27"/>
      <c r="AJ252" s="46"/>
      <c r="AK252" s="44"/>
      <c r="AL252" s="44" t="str">
        <f t="shared" si="1259"/>
        <v/>
      </c>
      <c r="AM252" s="44"/>
      <c r="AN252" s="44" t="str">
        <f t="shared" si="1260"/>
        <v/>
      </c>
      <c r="AO252" s="44"/>
      <c r="AP252" s="44" t="str">
        <f t="shared" si="1261"/>
        <v/>
      </c>
      <c r="AQ252" s="44"/>
      <c r="AR252" s="44"/>
      <c r="AS252" s="44"/>
      <c r="AT252" s="44" t="str">
        <f t="shared" si="1220"/>
        <v/>
      </c>
      <c r="AU252" s="45" t="str">
        <f t="shared" si="1221"/>
        <v/>
      </c>
      <c r="AV252" s="35"/>
      <c r="AW252" s="27"/>
      <c r="AX252" s="46"/>
      <c r="AY252" s="44"/>
      <c r="AZ252" s="44" t="str">
        <f t="shared" si="1262"/>
        <v/>
      </c>
      <c r="BA252" s="44"/>
      <c r="BB252" s="44" t="str">
        <f t="shared" si="1263"/>
        <v/>
      </c>
      <c r="BC252" s="44"/>
      <c r="BD252" s="44" t="str">
        <f t="shared" si="1264"/>
        <v/>
      </c>
      <c r="BE252" s="44"/>
      <c r="BF252" s="44"/>
      <c r="BG252" s="44"/>
      <c r="BH252" s="44" t="str">
        <f t="shared" si="1222"/>
        <v/>
      </c>
      <c r="BI252" s="45" t="str">
        <f t="shared" si="1223"/>
        <v/>
      </c>
      <c r="BJ252" s="35"/>
      <c r="BK252" s="50"/>
      <c r="BL252" s="46"/>
      <c r="BM252" s="43">
        <v>11082</v>
      </c>
      <c r="BN252" s="44">
        <f t="shared" si="1137"/>
        <v>40</v>
      </c>
      <c r="BO252" s="43">
        <v>316</v>
      </c>
      <c r="BP252" s="66">
        <f t="shared" si="1138"/>
        <v>0</v>
      </c>
      <c r="BQ252" s="91">
        <v>10</v>
      </c>
      <c r="BR252" s="67">
        <f t="shared" si="1139"/>
        <v>0</v>
      </c>
      <c r="BS252" s="43">
        <v>0</v>
      </c>
      <c r="BT252" s="60" t="str">
        <f t="shared" si="1265"/>
        <v>雪見イヤホン</v>
      </c>
      <c r="BU252" s="67">
        <f t="shared" si="1266"/>
        <v>1100</v>
      </c>
      <c r="BV252" s="43">
        <f t="shared" si="1142"/>
        <v>0</v>
      </c>
      <c r="BW252" s="45">
        <f t="shared" si="1143"/>
        <v>0</v>
      </c>
      <c r="BX252" s="35"/>
      <c r="BY252" s="27"/>
      <c r="BZ252" s="46"/>
      <c r="CA252" s="43">
        <v>2886</v>
      </c>
      <c r="CB252" s="44">
        <f t="shared" si="1144"/>
        <v>50</v>
      </c>
      <c r="CC252" s="43">
        <v>67</v>
      </c>
      <c r="CD252" s="66">
        <f t="shared" si="1145"/>
        <v>0</v>
      </c>
      <c r="CE252" s="91">
        <v>17</v>
      </c>
      <c r="CF252" s="67">
        <f t="shared" si="1146"/>
        <v>1</v>
      </c>
      <c r="CG252" s="43">
        <v>1</v>
      </c>
      <c r="CH252" s="60" t="str">
        <f t="shared" si="1247"/>
        <v>モンチッチケース</v>
      </c>
      <c r="CI252" s="67">
        <f t="shared" si="1267"/>
        <v>1000</v>
      </c>
      <c r="CJ252" s="43">
        <f t="shared" si="1149"/>
        <v>1000</v>
      </c>
      <c r="CK252" s="45">
        <f t="shared" si="1150"/>
        <v>0.2</v>
      </c>
      <c r="CL252" s="35"/>
      <c r="CM252" s="27"/>
      <c r="CN252" s="46"/>
      <c r="CO252" s="43">
        <v>1701</v>
      </c>
      <c r="CP252" s="69">
        <f t="shared" si="1151"/>
        <v>14</v>
      </c>
      <c r="CQ252" s="43">
        <v>28</v>
      </c>
      <c r="CR252" s="66">
        <f t="shared" si="1152"/>
        <v>0</v>
      </c>
      <c r="CS252" s="91">
        <v>17</v>
      </c>
      <c r="CT252" s="67">
        <f t="shared" si="1153"/>
        <v>0</v>
      </c>
      <c r="CU252" s="43">
        <v>-9</v>
      </c>
      <c r="CV252" s="60" t="str">
        <f t="shared" si="1248"/>
        <v>押忍番長サウンドボタン</v>
      </c>
      <c r="CW252" s="67">
        <f t="shared" si="1268"/>
        <v>358</v>
      </c>
      <c r="CX252" s="43">
        <f t="shared" si="1156"/>
        <v>0</v>
      </c>
      <c r="CY252" s="45">
        <f t="shared" si="1157"/>
        <v>0</v>
      </c>
      <c r="CZ252" s="35" t="s">
        <v>941</v>
      </c>
      <c r="DA252" s="58"/>
      <c r="DB252" s="46"/>
      <c r="DC252" s="43">
        <v>7758</v>
      </c>
      <c r="DD252" s="44">
        <f t="shared" si="1158"/>
        <v>42</v>
      </c>
      <c r="DE252" s="43">
        <v>283</v>
      </c>
      <c r="DF252" s="66">
        <f t="shared" si="1159"/>
        <v>7</v>
      </c>
      <c r="DG252" s="91">
        <v>11</v>
      </c>
      <c r="DH252" s="67">
        <f t="shared" si="1160"/>
        <v>9</v>
      </c>
      <c r="DI252" s="43"/>
      <c r="DJ252" s="60" t="str">
        <f t="shared" si="1249"/>
        <v>サンリオリボンポーチ</v>
      </c>
      <c r="DK252" s="67">
        <f t="shared" si="1269"/>
        <v>500</v>
      </c>
      <c r="DL252" s="43">
        <f t="shared" si="1161"/>
        <v>4500</v>
      </c>
      <c r="DM252" s="45">
        <f t="shared" si="1162"/>
        <v>1.0714285714285714</v>
      </c>
      <c r="DN252" s="35"/>
      <c r="DO252" s="27"/>
      <c r="DP252" s="46"/>
      <c r="DQ252" s="43">
        <v>3780</v>
      </c>
      <c r="DR252" s="44">
        <f t="shared" si="1163"/>
        <v>40</v>
      </c>
      <c r="DS252" s="43">
        <v>97</v>
      </c>
      <c r="DT252" s="66">
        <f t="shared" si="1164"/>
        <v>0</v>
      </c>
      <c r="DU252" s="91">
        <v>12</v>
      </c>
      <c r="DV252" s="67">
        <f t="shared" si="1165"/>
        <v>0</v>
      </c>
      <c r="DW252" s="43">
        <v>0</v>
      </c>
      <c r="DX252" s="60" t="str">
        <f t="shared" si="1270"/>
        <v>サンリオケープポーチ</v>
      </c>
      <c r="DY252" s="67">
        <f t="shared" si="1271"/>
        <v>660</v>
      </c>
      <c r="DZ252" s="43">
        <f t="shared" si="1168"/>
        <v>0</v>
      </c>
      <c r="EA252" s="45">
        <f t="shared" si="1169"/>
        <v>0</v>
      </c>
      <c r="EB252" s="35"/>
      <c r="EC252" s="27"/>
      <c r="ED252" s="46"/>
      <c r="EE252" s="67"/>
      <c r="EF252" s="44" t="str">
        <f t="shared" si="1272"/>
        <v/>
      </c>
      <c r="EG252" s="44"/>
      <c r="EH252" s="44"/>
      <c r="EI252" s="44"/>
      <c r="EJ252" s="44" t="str">
        <f t="shared" si="1273"/>
        <v/>
      </c>
      <c r="EK252" s="44"/>
      <c r="EL252" s="44"/>
      <c r="EM252" s="44"/>
      <c r="EN252" s="44" t="str">
        <f t="shared" si="1224"/>
        <v/>
      </c>
      <c r="EO252" s="45" t="str">
        <f t="shared" si="1225"/>
        <v/>
      </c>
      <c r="EP252" s="35"/>
      <c r="EQ252" s="27"/>
      <c r="ER252" s="46"/>
      <c r="ES252" s="44"/>
      <c r="ET252" s="44" t="str">
        <f t="shared" si="1274"/>
        <v/>
      </c>
      <c r="EU252" s="44"/>
      <c r="EV252" s="44" t="str">
        <f t="shared" si="1275"/>
        <v/>
      </c>
      <c r="EW252" s="44"/>
      <c r="EX252" s="44" t="str">
        <f t="shared" si="1276"/>
        <v/>
      </c>
      <c r="EY252" s="44"/>
      <c r="EZ252" s="44"/>
      <c r="FA252" s="44"/>
      <c r="FB252" s="44" t="str">
        <f t="shared" si="1226"/>
        <v/>
      </c>
      <c r="FC252" s="45" t="str">
        <f t="shared" si="1227"/>
        <v/>
      </c>
      <c r="FD252" s="35"/>
      <c r="FF252" s="46"/>
      <c r="FG252" s="67"/>
      <c r="FH252" s="44" t="str">
        <f t="shared" si="1277"/>
        <v/>
      </c>
      <c r="FI252" s="44"/>
      <c r="FJ252" s="44"/>
      <c r="FK252" s="44"/>
      <c r="FL252" s="44" t="str">
        <f t="shared" si="1278"/>
        <v/>
      </c>
      <c r="FM252" s="44"/>
      <c r="FN252" s="44"/>
      <c r="FO252" s="44"/>
      <c r="FP252" s="44" t="str">
        <f t="shared" si="1228"/>
        <v/>
      </c>
      <c r="FQ252" s="45" t="str">
        <f t="shared" si="1229"/>
        <v/>
      </c>
      <c r="FR252" s="35"/>
      <c r="FT252" s="46"/>
      <c r="FU252" s="67"/>
      <c r="FV252" s="44" t="str">
        <f t="shared" si="1279"/>
        <v/>
      </c>
      <c r="FW252" s="44"/>
      <c r="FX252" s="44"/>
      <c r="FY252" s="44"/>
      <c r="FZ252" s="44" t="str">
        <f t="shared" si="1280"/>
        <v/>
      </c>
      <c r="GA252" s="44"/>
      <c r="GB252" s="44"/>
      <c r="GC252" s="44"/>
      <c r="GD252" s="44" t="str">
        <f t="shared" si="1230"/>
        <v/>
      </c>
      <c r="GE252" s="45" t="str">
        <f t="shared" si="1231"/>
        <v/>
      </c>
      <c r="GF252" s="35"/>
      <c r="GH252" s="46"/>
      <c r="GI252" s="67"/>
      <c r="GJ252" s="44" t="str">
        <f t="shared" si="1281"/>
        <v/>
      </c>
      <c r="GK252" s="44"/>
      <c r="GL252" s="44"/>
      <c r="GM252" s="44"/>
      <c r="GN252" s="44" t="str">
        <f t="shared" si="1282"/>
        <v/>
      </c>
      <c r="GO252" s="44"/>
      <c r="GP252" s="44"/>
      <c r="GQ252" s="44"/>
      <c r="GR252" s="44" t="str">
        <f t="shared" si="1232"/>
        <v/>
      </c>
      <c r="GS252" s="45" t="str">
        <f t="shared" si="1233"/>
        <v/>
      </c>
      <c r="GT252" s="35"/>
      <c r="GU252" s="27"/>
      <c r="GV252" s="46"/>
      <c r="GW252" s="67"/>
      <c r="GX252" s="44" t="str">
        <f t="shared" si="1283"/>
        <v/>
      </c>
      <c r="GY252" s="44"/>
      <c r="GZ252" s="44"/>
      <c r="HA252" s="44"/>
      <c r="HB252" s="44" t="str">
        <f t="shared" si="1284"/>
        <v/>
      </c>
      <c r="HC252" s="44"/>
      <c r="HD252" s="44"/>
      <c r="HE252" s="44"/>
      <c r="HF252" s="44" t="str">
        <f t="shared" si="1234"/>
        <v/>
      </c>
      <c r="HG252" s="45" t="str">
        <f t="shared" si="1235"/>
        <v/>
      </c>
      <c r="HH252" s="35"/>
      <c r="HJ252" s="46"/>
      <c r="HK252" s="67"/>
      <c r="HL252" s="44" t="str">
        <f t="shared" si="1285"/>
        <v/>
      </c>
      <c r="HM252" s="44"/>
      <c r="HN252" s="44"/>
      <c r="HO252" s="44"/>
      <c r="HP252" s="44" t="str">
        <f t="shared" si="1286"/>
        <v/>
      </c>
      <c r="HQ252" s="44"/>
      <c r="HR252" s="44"/>
      <c r="HS252" s="44"/>
      <c r="HT252" s="44" t="str">
        <f t="shared" si="1236"/>
        <v/>
      </c>
      <c r="HU252" s="45" t="str">
        <f t="shared" si="1237"/>
        <v/>
      </c>
      <c r="HV252" s="35"/>
      <c r="HW252" s="61"/>
      <c r="HX252" s="46"/>
      <c r="HY252" s="43">
        <v>28185</v>
      </c>
      <c r="HZ252" s="44">
        <f t="shared" si="1170"/>
        <v>315</v>
      </c>
      <c r="IA252" s="43"/>
      <c r="IB252" s="66" t="str">
        <f t="shared" si="1171"/>
        <v/>
      </c>
      <c r="IC252" s="91">
        <v>6</v>
      </c>
      <c r="ID252" s="67">
        <f t="shared" si="1172"/>
        <v>1</v>
      </c>
      <c r="IE252" s="43">
        <v>1</v>
      </c>
      <c r="IF252" s="60" t="str">
        <f>IF(HY252="","",IF248)</f>
        <v>ルララ大</v>
      </c>
      <c r="IG252" s="67">
        <f>IF(HY251="","",IG248)</f>
        <v>1100</v>
      </c>
      <c r="IH252" s="43">
        <f t="shared" si="1173"/>
        <v>1100</v>
      </c>
      <c r="II252" s="45">
        <f>IF(ID252="","",IH252/(HZ252*100))</f>
        <v>3.4920634920634921E-2</v>
      </c>
      <c r="IJ252" s="35"/>
      <c r="IL252" s="46"/>
      <c r="IM252" s="43">
        <v>866</v>
      </c>
      <c r="IN252" s="44">
        <f t="shared" si="1174"/>
        <v>27</v>
      </c>
      <c r="IO252" s="43">
        <v>34</v>
      </c>
      <c r="IP252" s="66">
        <f t="shared" si="1175"/>
        <v>1</v>
      </c>
      <c r="IQ252" s="91">
        <v>9</v>
      </c>
      <c r="IR252" s="67">
        <f t="shared" si="1176"/>
        <v>1</v>
      </c>
      <c r="IS252" s="43">
        <v>0</v>
      </c>
      <c r="IT252" s="60" t="str">
        <f t="shared" si="1250"/>
        <v>サンリオ豹柄キーケース</v>
      </c>
      <c r="IU252" s="67">
        <f t="shared" si="1298"/>
        <v>996</v>
      </c>
      <c r="IV252" s="43">
        <f t="shared" si="1179"/>
        <v>996</v>
      </c>
      <c r="IW252" s="45">
        <f t="shared" si="1180"/>
        <v>0.36888888888888888</v>
      </c>
      <c r="IX252" s="35"/>
      <c r="IY252" s="33"/>
      <c r="IZ252" s="46"/>
      <c r="JA252" s="43">
        <v>5307</v>
      </c>
      <c r="JB252" s="44">
        <f t="shared" si="1181"/>
        <v>49</v>
      </c>
      <c r="JC252" s="43">
        <v>157</v>
      </c>
      <c r="JD252" s="66">
        <f t="shared" si="1182"/>
        <v>1</v>
      </c>
      <c r="JE252" s="91">
        <v>24</v>
      </c>
      <c r="JF252" s="67">
        <f t="shared" si="1183"/>
        <v>1</v>
      </c>
      <c r="JG252" s="43">
        <v>0</v>
      </c>
      <c r="JH252" s="60" t="str">
        <f t="shared" si="1251"/>
        <v>サンリオリボンポーチ</v>
      </c>
      <c r="JI252" s="67">
        <f t="shared" si="1287"/>
        <v>500</v>
      </c>
      <c r="JJ252" s="43">
        <f t="shared" si="1185"/>
        <v>500</v>
      </c>
      <c r="JK252" s="45">
        <f t="shared" si="1186"/>
        <v>0.10204081632653061</v>
      </c>
      <c r="JL252" s="35"/>
      <c r="JM252" s="27"/>
      <c r="JN252" s="46"/>
      <c r="JO252" s="43">
        <v>6196</v>
      </c>
      <c r="JP252" s="44">
        <f t="shared" si="1187"/>
        <v>48</v>
      </c>
      <c r="JQ252" s="43">
        <v>154</v>
      </c>
      <c r="JR252" s="66">
        <f t="shared" si="1188"/>
        <v>2</v>
      </c>
      <c r="JS252" s="91">
        <v>13</v>
      </c>
      <c r="JT252" s="67">
        <f t="shared" si="1189"/>
        <v>2</v>
      </c>
      <c r="JU252" s="43">
        <v>0</v>
      </c>
      <c r="JV252" s="60" t="str">
        <f t="shared" si="1252"/>
        <v>ジャグラーイヤホン</v>
      </c>
      <c r="JW252" s="67">
        <f t="shared" si="1299"/>
        <v>1100</v>
      </c>
      <c r="JX252" s="43">
        <f t="shared" si="1192"/>
        <v>2200</v>
      </c>
      <c r="JY252" s="45">
        <f t="shared" si="1193"/>
        <v>0.45833333333333331</v>
      </c>
      <c r="JZ252" s="35"/>
      <c r="KA252" s="61"/>
      <c r="KB252" s="46"/>
      <c r="KC252" s="43">
        <v>4636</v>
      </c>
      <c r="KD252" s="69">
        <f t="shared" si="1194"/>
        <v>8</v>
      </c>
      <c r="KE252" s="43">
        <v>129</v>
      </c>
      <c r="KF252" s="66">
        <f t="shared" si="1195"/>
        <v>1</v>
      </c>
      <c r="KG252" s="91">
        <v>9</v>
      </c>
      <c r="KH252" s="67">
        <f t="shared" si="1196"/>
        <v>1</v>
      </c>
      <c r="KI252" s="43">
        <v>3</v>
      </c>
      <c r="KJ252" s="60" t="str">
        <f t="shared" si="1253"/>
        <v>モンチッチケース</v>
      </c>
      <c r="KK252" s="67">
        <f t="shared" si="1288"/>
        <v>1000</v>
      </c>
      <c r="KL252" s="43">
        <f t="shared" si="1199"/>
        <v>1000</v>
      </c>
      <c r="KM252" s="45">
        <f t="shared" si="1200"/>
        <v>1.25</v>
      </c>
      <c r="KN252" s="35"/>
      <c r="KO252" s="27"/>
      <c r="KP252" s="46"/>
      <c r="KQ252" s="43">
        <v>6223</v>
      </c>
      <c r="KR252" s="69">
        <f t="shared" si="1201"/>
        <v>18</v>
      </c>
      <c r="KS252" s="43">
        <v>132</v>
      </c>
      <c r="KT252" s="66">
        <f t="shared" si="1202"/>
        <v>1</v>
      </c>
      <c r="KU252" s="91">
        <v>9</v>
      </c>
      <c r="KV252" s="67">
        <f t="shared" si="1203"/>
        <v>1</v>
      </c>
      <c r="KW252" s="43">
        <v>2</v>
      </c>
      <c r="KX252" s="60" t="str">
        <f t="shared" si="1254"/>
        <v>モンチッチマスコット2</v>
      </c>
      <c r="KY252" s="67">
        <f t="shared" si="1289"/>
        <v>539</v>
      </c>
      <c r="KZ252" s="43">
        <f t="shared" si="1206"/>
        <v>539</v>
      </c>
      <c r="LA252" s="45">
        <f t="shared" si="1207"/>
        <v>0.29944444444444446</v>
      </c>
      <c r="LB252" s="35"/>
      <c r="LC252" s="27"/>
      <c r="LD252" s="51"/>
      <c r="LE252" s="43"/>
      <c r="LF252" s="93"/>
      <c r="LG252" s="43"/>
      <c r="LH252" s="43"/>
      <c r="LI252" s="43"/>
      <c r="LJ252" s="87"/>
      <c r="LK252" s="43"/>
      <c r="LL252" s="64"/>
      <c r="LM252" s="47"/>
      <c r="LN252" s="87"/>
      <c r="LO252" s="54"/>
      <c r="LP252" s="35"/>
      <c r="LQ252" s="27"/>
      <c r="LR252" s="46"/>
      <c r="LS252" s="67"/>
      <c r="LT252" s="44" t="str">
        <f t="shared" si="1290"/>
        <v/>
      </c>
      <c r="LU252" s="44"/>
      <c r="LV252" s="44"/>
      <c r="LW252" s="44"/>
      <c r="LX252" s="44" t="str">
        <f t="shared" si="1291"/>
        <v/>
      </c>
      <c r="LY252" s="44"/>
      <c r="LZ252" s="44"/>
      <c r="MA252" s="44"/>
      <c r="MB252" s="44" t="str">
        <f t="shared" si="1238"/>
        <v/>
      </c>
      <c r="MC252" s="45" t="str">
        <f t="shared" si="1239"/>
        <v/>
      </c>
      <c r="MD252" s="35"/>
      <c r="ME252" s="27"/>
      <c r="MF252" s="46"/>
      <c r="MG252" s="67"/>
      <c r="MH252" s="44" t="str">
        <f t="shared" si="1292"/>
        <v/>
      </c>
      <c r="MI252" s="44"/>
      <c r="MJ252" s="44"/>
      <c r="MK252" s="44"/>
      <c r="ML252" s="44" t="str">
        <f t="shared" si="1293"/>
        <v/>
      </c>
      <c r="MM252" s="44"/>
      <c r="MN252" s="44"/>
      <c r="MO252" s="44"/>
      <c r="MP252" s="44" t="str">
        <f t="shared" si="1240"/>
        <v/>
      </c>
      <c r="MQ252" s="45" t="str">
        <f t="shared" si="1241"/>
        <v/>
      </c>
      <c r="MR252" s="35"/>
      <c r="MS252" s="27"/>
      <c r="MT252" s="46"/>
      <c r="MU252" s="67"/>
      <c r="MV252" s="44" t="str">
        <f t="shared" si="1294"/>
        <v/>
      </c>
      <c r="MW252" s="44"/>
      <c r="MX252" s="44"/>
      <c r="MY252" s="44"/>
      <c r="MZ252" s="44" t="str">
        <f t="shared" si="1295"/>
        <v/>
      </c>
      <c r="NA252" s="44"/>
      <c r="NB252" s="44"/>
      <c r="NC252" s="44"/>
      <c r="ND252" s="44" t="str">
        <f t="shared" si="1242"/>
        <v/>
      </c>
      <c r="NE252" s="45" t="str">
        <f t="shared" si="1243"/>
        <v/>
      </c>
      <c r="NF252" s="35"/>
      <c r="NG252" s="27"/>
      <c r="NH252" s="46"/>
      <c r="NI252" s="67"/>
      <c r="NJ252" s="44" t="str">
        <f t="shared" si="1296"/>
        <v/>
      </c>
      <c r="NK252" s="44"/>
      <c r="NL252" s="44"/>
      <c r="NM252" s="44"/>
      <c r="NN252" s="44" t="str">
        <f t="shared" si="1297"/>
        <v/>
      </c>
      <c r="NO252" s="44"/>
      <c r="NP252" s="44"/>
      <c r="NQ252" s="44"/>
      <c r="NR252" s="44" t="str">
        <f t="shared" si="1244"/>
        <v/>
      </c>
      <c r="NS252" s="45" t="str">
        <f t="shared" si="1245"/>
        <v/>
      </c>
      <c r="NT252" s="35"/>
    </row>
    <row r="253" spans="1:384" x14ac:dyDescent="0.2">
      <c r="A253" s="38"/>
      <c r="B253" s="39"/>
      <c r="C253" s="40"/>
      <c r="D253" s="40"/>
      <c r="E253" s="41"/>
      <c r="F253" s="41"/>
      <c r="G253" s="40"/>
      <c r="H253" s="42"/>
      <c r="I253" s="44"/>
      <c r="J253" s="44" t="str">
        <f t="shared" si="1255"/>
        <v/>
      </c>
      <c r="K253" s="44"/>
      <c r="L253" s="44"/>
      <c r="M253" s="44"/>
      <c r="N253" s="44" t="str">
        <f t="shared" si="1256"/>
        <v/>
      </c>
      <c r="O253" s="44"/>
      <c r="P253" s="44"/>
      <c r="Q253" s="44"/>
      <c r="R253" s="44" t="str">
        <f t="shared" si="1216"/>
        <v/>
      </c>
      <c r="S253" s="45" t="str">
        <f t="shared" si="1217"/>
        <v/>
      </c>
      <c r="T253" s="35"/>
      <c r="U253" s="27"/>
      <c r="V253" s="46"/>
      <c r="W253" s="67"/>
      <c r="X253" s="44" t="str">
        <f t="shared" si="1257"/>
        <v/>
      </c>
      <c r="Y253" s="44"/>
      <c r="Z253" s="44"/>
      <c r="AA253" s="44"/>
      <c r="AB253" s="44" t="str">
        <f t="shared" si="1258"/>
        <v/>
      </c>
      <c r="AC253" s="44"/>
      <c r="AD253" s="44"/>
      <c r="AE253" s="44"/>
      <c r="AF253" s="44" t="str">
        <f t="shared" si="1218"/>
        <v/>
      </c>
      <c r="AG253" s="45" t="str">
        <f t="shared" si="1219"/>
        <v/>
      </c>
      <c r="AH253" s="35"/>
      <c r="AI253" s="27"/>
      <c r="AJ253" s="46"/>
      <c r="AK253" s="44"/>
      <c r="AL253" s="44" t="str">
        <f t="shared" si="1259"/>
        <v/>
      </c>
      <c r="AM253" s="44"/>
      <c r="AN253" s="44" t="str">
        <f t="shared" si="1260"/>
        <v/>
      </c>
      <c r="AO253" s="44"/>
      <c r="AP253" s="44" t="str">
        <f t="shared" si="1261"/>
        <v/>
      </c>
      <c r="AQ253" s="44"/>
      <c r="AR253" s="44"/>
      <c r="AS253" s="44"/>
      <c r="AT253" s="44" t="str">
        <f t="shared" si="1220"/>
        <v/>
      </c>
      <c r="AU253" s="45" t="str">
        <f t="shared" si="1221"/>
        <v/>
      </c>
      <c r="AV253" s="35"/>
      <c r="AW253" s="27"/>
      <c r="AX253" s="46"/>
      <c r="AY253" s="44"/>
      <c r="AZ253" s="44" t="str">
        <f t="shared" si="1262"/>
        <v/>
      </c>
      <c r="BA253" s="44"/>
      <c r="BB253" s="44" t="str">
        <f t="shared" si="1263"/>
        <v/>
      </c>
      <c r="BC253" s="44"/>
      <c r="BD253" s="44" t="str">
        <f t="shared" si="1264"/>
        <v/>
      </c>
      <c r="BE253" s="44"/>
      <c r="BF253" s="44"/>
      <c r="BG253" s="44"/>
      <c r="BH253" s="44" t="str">
        <f t="shared" si="1222"/>
        <v/>
      </c>
      <c r="BI253" s="45" t="str">
        <f t="shared" si="1223"/>
        <v/>
      </c>
      <c r="BJ253" s="35"/>
      <c r="BK253" s="50"/>
      <c r="BL253" s="46"/>
      <c r="BM253" s="44">
        <v>13002</v>
      </c>
      <c r="BN253" s="44">
        <f t="shared" si="1137"/>
        <v>25</v>
      </c>
      <c r="BO253" s="44">
        <v>671</v>
      </c>
      <c r="BP253" s="44">
        <f t="shared" si="1138"/>
        <v>2</v>
      </c>
      <c r="BQ253" s="43">
        <v>24</v>
      </c>
      <c r="BR253" s="44">
        <f t="shared" si="1139"/>
        <v>2</v>
      </c>
      <c r="BS253" s="25">
        <v>0</v>
      </c>
      <c r="BT253" s="60" t="str">
        <f t="shared" si="1265"/>
        <v>ラブブマスコット</v>
      </c>
      <c r="BU253" s="67">
        <f t="shared" si="1266"/>
        <v>250</v>
      </c>
      <c r="BV253" s="44">
        <f t="shared" si="1142"/>
        <v>500</v>
      </c>
      <c r="BW253" s="45">
        <f t="shared" si="1143"/>
        <v>0.2</v>
      </c>
      <c r="BX253" s="35"/>
      <c r="BY253" s="27"/>
      <c r="BZ253" s="46"/>
      <c r="CA253" s="44">
        <v>2781</v>
      </c>
      <c r="CB253" s="44">
        <f t="shared" si="1144"/>
        <v>64</v>
      </c>
      <c r="CC253" s="44">
        <v>110</v>
      </c>
      <c r="CD253" s="44">
        <f t="shared" si="1145"/>
        <v>0</v>
      </c>
      <c r="CE253" s="43">
        <v>30</v>
      </c>
      <c r="CF253" s="44">
        <f t="shared" si="1146"/>
        <v>1</v>
      </c>
      <c r="CG253" s="25">
        <v>0</v>
      </c>
      <c r="CH253" s="60" t="str">
        <f t="shared" si="1247"/>
        <v>ゲームアーク</v>
      </c>
      <c r="CI253" s="67">
        <f t="shared" si="1267"/>
        <v>0</v>
      </c>
      <c r="CJ253" s="44">
        <f t="shared" si="1149"/>
        <v>0</v>
      </c>
      <c r="CK253" s="45">
        <f t="shared" si="1150"/>
        <v>0</v>
      </c>
      <c r="CL253" s="35"/>
      <c r="CM253" s="27"/>
      <c r="CN253" s="46"/>
      <c r="CO253" s="44">
        <v>3451</v>
      </c>
      <c r="CP253" s="44">
        <f t="shared" si="1151"/>
        <v>103</v>
      </c>
      <c r="CQ253" s="44">
        <v>81</v>
      </c>
      <c r="CR253" s="44">
        <f t="shared" si="1152"/>
        <v>3</v>
      </c>
      <c r="CS253" s="43">
        <v>4</v>
      </c>
      <c r="CT253" s="44">
        <f t="shared" si="1153"/>
        <v>3</v>
      </c>
      <c r="CU253" s="25">
        <v>0</v>
      </c>
      <c r="CV253" s="60" t="str">
        <f t="shared" si="1248"/>
        <v>サンリオボアバンスクリップ</v>
      </c>
      <c r="CW253" s="67">
        <f t="shared" si="1268"/>
        <v>1100</v>
      </c>
      <c r="CX253" s="44">
        <f t="shared" si="1156"/>
        <v>3300</v>
      </c>
      <c r="CY253" s="45">
        <f t="shared" si="1157"/>
        <v>0.32038834951456313</v>
      </c>
      <c r="CZ253" s="35"/>
      <c r="DA253" s="58"/>
      <c r="DB253" s="46"/>
      <c r="DC253" s="44">
        <v>9183</v>
      </c>
      <c r="DD253" s="44">
        <f t="shared" si="1158"/>
        <v>24</v>
      </c>
      <c r="DE253" s="44">
        <v>448</v>
      </c>
      <c r="DF253" s="44">
        <f t="shared" si="1159"/>
        <v>2</v>
      </c>
      <c r="DG253" s="43">
        <v>34</v>
      </c>
      <c r="DH253" s="44">
        <f t="shared" si="1160"/>
        <v>1</v>
      </c>
      <c r="DI253" s="25">
        <v>0</v>
      </c>
      <c r="DJ253" s="60" t="str">
        <f t="shared" si="1249"/>
        <v>ラブブマスコット</v>
      </c>
      <c r="DK253" s="67">
        <f t="shared" si="1269"/>
        <v>0</v>
      </c>
      <c r="DL253" s="44">
        <f t="shared" si="1161"/>
        <v>0</v>
      </c>
      <c r="DM253" s="45">
        <f t="shared" si="1162"/>
        <v>0</v>
      </c>
      <c r="DN253" s="35"/>
      <c r="DO253" s="27"/>
      <c r="DP253" s="46"/>
      <c r="DQ253" s="44">
        <v>3625</v>
      </c>
      <c r="DR253" s="69">
        <f t="shared" si="1163"/>
        <v>12</v>
      </c>
      <c r="DS253" s="44">
        <v>121</v>
      </c>
      <c r="DT253" s="44">
        <f t="shared" si="1164"/>
        <v>0</v>
      </c>
      <c r="DU253" s="43">
        <v>10</v>
      </c>
      <c r="DV253" s="44">
        <f t="shared" si="1165"/>
        <v>0</v>
      </c>
      <c r="DW253" s="25">
        <v>0</v>
      </c>
      <c r="DX253" s="60" t="str">
        <f t="shared" si="1270"/>
        <v>モンチッチマスコット</v>
      </c>
      <c r="DY253" s="67">
        <f t="shared" si="1271"/>
        <v>0</v>
      </c>
      <c r="DZ253" s="44">
        <f t="shared" si="1168"/>
        <v>0</v>
      </c>
      <c r="EA253" s="45">
        <f t="shared" si="1169"/>
        <v>0</v>
      </c>
      <c r="EB253" s="35"/>
      <c r="EC253" s="27"/>
      <c r="ED253" s="46"/>
      <c r="EE253" s="67"/>
      <c r="EF253" s="44" t="str">
        <f t="shared" si="1272"/>
        <v/>
      </c>
      <c r="EG253" s="44"/>
      <c r="EH253" s="44"/>
      <c r="EI253" s="44"/>
      <c r="EJ253" s="44" t="str">
        <f t="shared" si="1273"/>
        <v/>
      </c>
      <c r="EK253" s="44"/>
      <c r="EL253" s="44"/>
      <c r="EM253" s="44"/>
      <c r="EN253" s="44" t="str">
        <f t="shared" si="1224"/>
        <v/>
      </c>
      <c r="EO253" s="45" t="str">
        <f t="shared" si="1225"/>
        <v/>
      </c>
      <c r="EP253" s="35"/>
      <c r="EQ253" s="27"/>
      <c r="ER253" s="46"/>
      <c r="ES253" s="44"/>
      <c r="ET253" s="44" t="str">
        <f t="shared" si="1274"/>
        <v/>
      </c>
      <c r="EU253" s="44"/>
      <c r="EV253" s="44" t="str">
        <f t="shared" si="1275"/>
        <v/>
      </c>
      <c r="EW253" s="44"/>
      <c r="EX253" s="44" t="str">
        <f t="shared" si="1276"/>
        <v/>
      </c>
      <c r="EY253" s="44"/>
      <c r="EZ253" s="44"/>
      <c r="FA253" s="44"/>
      <c r="FB253" s="44" t="str">
        <f t="shared" si="1226"/>
        <v/>
      </c>
      <c r="FC253" s="45" t="str">
        <f t="shared" si="1227"/>
        <v/>
      </c>
      <c r="FD253" s="35"/>
      <c r="FF253" s="46"/>
      <c r="FG253" s="67"/>
      <c r="FH253" s="44" t="str">
        <f t="shared" si="1277"/>
        <v/>
      </c>
      <c r="FI253" s="44"/>
      <c r="FJ253" s="44"/>
      <c r="FK253" s="44"/>
      <c r="FL253" s="44" t="str">
        <f t="shared" si="1278"/>
        <v/>
      </c>
      <c r="FM253" s="44"/>
      <c r="FN253" s="44"/>
      <c r="FO253" s="44"/>
      <c r="FP253" s="44" t="str">
        <f t="shared" si="1228"/>
        <v/>
      </c>
      <c r="FQ253" s="45" t="str">
        <f t="shared" si="1229"/>
        <v/>
      </c>
      <c r="FR253" s="35"/>
      <c r="FT253" s="46"/>
      <c r="FU253" s="67"/>
      <c r="FV253" s="44" t="str">
        <f t="shared" si="1279"/>
        <v/>
      </c>
      <c r="FW253" s="44"/>
      <c r="FX253" s="44"/>
      <c r="FY253" s="44"/>
      <c r="FZ253" s="44" t="str">
        <f t="shared" si="1280"/>
        <v/>
      </c>
      <c r="GA253" s="44"/>
      <c r="GB253" s="44"/>
      <c r="GC253" s="44"/>
      <c r="GD253" s="44" t="str">
        <f t="shared" si="1230"/>
        <v/>
      </c>
      <c r="GE253" s="45" t="str">
        <f t="shared" si="1231"/>
        <v/>
      </c>
      <c r="GF253" s="35"/>
      <c r="GH253" s="46"/>
      <c r="GI253" s="67"/>
      <c r="GJ253" s="44" t="str">
        <f t="shared" si="1281"/>
        <v/>
      </c>
      <c r="GK253" s="44"/>
      <c r="GL253" s="44"/>
      <c r="GM253" s="44"/>
      <c r="GN253" s="44" t="str">
        <f t="shared" si="1282"/>
        <v/>
      </c>
      <c r="GO253" s="44"/>
      <c r="GP253" s="44"/>
      <c r="GQ253" s="44"/>
      <c r="GR253" s="44" t="str">
        <f t="shared" si="1232"/>
        <v/>
      </c>
      <c r="GS253" s="45" t="str">
        <f t="shared" si="1233"/>
        <v/>
      </c>
      <c r="GT253" s="35"/>
      <c r="GU253" s="27"/>
      <c r="GV253" s="46"/>
      <c r="GW253" s="67"/>
      <c r="GX253" s="44" t="str">
        <f t="shared" si="1283"/>
        <v/>
      </c>
      <c r="GY253" s="44"/>
      <c r="GZ253" s="44"/>
      <c r="HA253" s="44"/>
      <c r="HB253" s="44" t="str">
        <f t="shared" si="1284"/>
        <v/>
      </c>
      <c r="HC253" s="44"/>
      <c r="HD253" s="44"/>
      <c r="HE253" s="44"/>
      <c r="HF253" s="44" t="str">
        <f t="shared" si="1234"/>
        <v/>
      </c>
      <c r="HG253" s="45" t="str">
        <f t="shared" si="1235"/>
        <v/>
      </c>
      <c r="HH253" s="35"/>
      <c r="HJ253" s="46"/>
      <c r="HK253" s="67"/>
      <c r="HL253" s="44" t="str">
        <f t="shared" si="1285"/>
        <v/>
      </c>
      <c r="HM253" s="44"/>
      <c r="HN253" s="44"/>
      <c r="HO253" s="44"/>
      <c r="HP253" s="44" t="str">
        <f t="shared" si="1286"/>
        <v/>
      </c>
      <c r="HQ253" s="44"/>
      <c r="HR253" s="44"/>
      <c r="HS253" s="44"/>
      <c r="HT253" s="44" t="str">
        <f t="shared" si="1236"/>
        <v/>
      </c>
      <c r="HU253" s="45" t="str">
        <f t="shared" si="1237"/>
        <v/>
      </c>
      <c r="HV253" s="35"/>
      <c r="HW253" s="61"/>
      <c r="HX253" s="46"/>
      <c r="HY253" s="44"/>
      <c r="HZ253" s="44" t="str">
        <f t="shared" si="1170"/>
        <v/>
      </c>
      <c r="IA253" s="44"/>
      <c r="IB253" s="44" t="str">
        <f t="shared" si="1171"/>
        <v/>
      </c>
      <c r="IC253" s="43">
        <v>7</v>
      </c>
      <c r="ID253" s="44">
        <f t="shared" si="1172"/>
        <v>0</v>
      </c>
      <c r="IE253" s="25">
        <v>0</v>
      </c>
      <c r="IF253" s="60" t="str">
        <f>IF(HY251="","",IF249)</f>
        <v>アンパンおべんとパズル</v>
      </c>
      <c r="IG253" s="67">
        <f>IF(HY251="","",IG249)</f>
        <v>1100</v>
      </c>
      <c r="IH253" s="44">
        <f t="shared" si="1173"/>
        <v>0</v>
      </c>
      <c r="II253" s="45">
        <f>IF(ID253="","",IH253/(HZ252*100))</f>
        <v>0</v>
      </c>
      <c r="IJ253" s="35"/>
      <c r="IL253" s="46"/>
      <c r="IM253" s="44">
        <v>1927</v>
      </c>
      <c r="IN253" s="44">
        <f t="shared" si="1174"/>
        <v>20</v>
      </c>
      <c r="IO253" s="44">
        <v>44</v>
      </c>
      <c r="IP253" s="44">
        <f t="shared" si="1175"/>
        <v>0</v>
      </c>
      <c r="IQ253" s="43">
        <v>30</v>
      </c>
      <c r="IR253" s="44">
        <f t="shared" si="1176"/>
        <v>1</v>
      </c>
      <c r="IS253" s="25">
        <v>0</v>
      </c>
      <c r="IT253" s="60" t="str">
        <f t="shared" si="1250"/>
        <v>ゲームアーク</v>
      </c>
      <c r="IU253" s="67">
        <f t="shared" si="1298"/>
        <v>600</v>
      </c>
      <c r="IV253" s="44">
        <f t="shared" si="1179"/>
        <v>600</v>
      </c>
      <c r="IW253" s="45">
        <f t="shared" si="1180"/>
        <v>0.3</v>
      </c>
      <c r="IX253" s="35"/>
      <c r="IY253" s="33"/>
      <c r="IZ253" s="46"/>
      <c r="JA253" s="44">
        <v>6997</v>
      </c>
      <c r="JB253" s="44">
        <f t="shared" si="1181"/>
        <v>57</v>
      </c>
      <c r="JC253" s="44">
        <v>172</v>
      </c>
      <c r="JD253" s="44">
        <f t="shared" si="1182"/>
        <v>0</v>
      </c>
      <c r="JE253" s="43">
        <v>30</v>
      </c>
      <c r="JF253" s="44">
        <f t="shared" si="1183"/>
        <v>3</v>
      </c>
      <c r="JG253" s="25">
        <v>0</v>
      </c>
      <c r="JH253" s="60" t="str">
        <f t="shared" si="1251"/>
        <v>ラブブマスコット</v>
      </c>
      <c r="JI253" s="67">
        <f t="shared" si="1287"/>
        <v>0</v>
      </c>
      <c r="JJ253" s="44">
        <f t="shared" si="1185"/>
        <v>0</v>
      </c>
      <c r="JK253" s="45">
        <f t="shared" si="1186"/>
        <v>0</v>
      </c>
      <c r="JL253" s="35"/>
      <c r="JM253" s="27"/>
      <c r="JN253" s="46"/>
      <c r="JO253" s="44">
        <v>4933</v>
      </c>
      <c r="JP253" s="44">
        <f t="shared" si="1187"/>
        <v>43</v>
      </c>
      <c r="JQ253" s="44">
        <v>340</v>
      </c>
      <c r="JR253" s="44">
        <f t="shared" si="1188"/>
        <v>4</v>
      </c>
      <c r="JS253" s="43">
        <v>75</v>
      </c>
      <c r="JT253" s="44">
        <f t="shared" si="1189"/>
        <v>10</v>
      </c>
      <c r="JU253" s="25">
        <v>40</v>
      </c>
      <c r="JV253" s="60" t="str">
        <f t="shared" si="1252"/>
        <v>アングリーキーホルダー</v>
      </c>
      <c r="JW253" s="67">
        <f t="shared" si="1299"/>
        <v>200</v>
      </c>
      <c r="JX253" s="44">
        <f t="shared" si="1192"/>
        <v>2000</v>
      </c>
      <c r="JY253" s="45">
        <f t="shared" si="1193"/>
        <v>0.46511627906976744</v>
      </c>
      <c r="JZ253" s="35"/>
      <c r="KA253" s="61"/>
      <c r="KB253" s="46"/>
      <c r="KC253" s="44">
        <v>8341</v>
      </c>
      <c r="KD253" s="44">
        <f t="shared" si="1194"/>
        <v>25</v>
      </c>
      <c r="KE253" s="44">
        <v>483</v>
      </c>
      <c r="KF253" s="44">
        <f t="shared" si="1195"/>
        <v>2</v>
      </c>
      <c r="KG253" s="43">
        <v>100</v>
      </c>
      <c r="KH253" s="44">
        <f t="shared" si="1196"/>
        <v>5</v>
      </c>
      <c r="KI253" s="25">
        <v>0</v>
      </c>
      <c r="KJ253" s="60" t="str">
        <f t="shared" si="1253"/>
        <v>AIモンスターラバー</v>
      </c>
      <c r="KK253" s="67">
        <f t="shared" si="1288"/>
        <v>250</v>
      </c>
      <c r="KL253" s="44">
        <f t="shared" si="1199"/>
        <v>1250</v>
      </c>
      <c r="KM253" s="45">
        <f t="shared" si="1200"/>
        <v>0.5</v>
      </c>
      <c r="KN253" s="35"/>
      <c r="KO253" s="27"/>
      <c r="KP253" s="46"/>
      <c r="KQ253" s="44">
        <v>6518</v>
      </c>
      <c r="KR253" s="44">
        <f t="shared" si="1201"/>
        <v>31</v>
      </c>
      <c r="KS253" s="44">
        <v>300</v>
      </c>
      <c r="KT253" s="44">
        <f t="shared" si="1202"/>
        <v>0</v>
      </c>
      <c r="KU253" s="43">
        <v>12</v>
      </c>
      <c r="KV253" s="44">
        <f t="shared" si="1203"/>
        <v>1</v>
      </c>
      <c r="KW253" s="25">
        <v>0</v>
      </c>
      <c r="KX253" s="60" t="str">
        <f t="shared" si="1254"/>
        <v>サンリオホワイトマスコット</v>
      </c>
      <c r="KY253" s="67">
        <f t="shared" si="1289"/>
        <v>0</v>
      </c>
      <c r="KZ253" s="44">
        <f t="shared" si="1206"/>
        <v>0</v>
      </c>
      <c r="LA253" s="45">
        <f t="shared" si="1207"/>
        <v>0</v>
      </c>
      <c r="LB253" s="35"/>
      <c r="LC253" s="27"/>
      <c r="LD253" s="46"/>
      <c r="LE253" s="44"/>
      <c r="LF253" s="44"/>
      <c r="LG253" s="44"/>
      <c r="LH253" s="44"/>
      <c r="LI253" s="44"/>
      <c r="LJ253" s="44"/>
      <c r="LK253" s="44"/>
      <c r="LL253" s="72"/>
      <c r="LM253" s="67"/>
      <c r="LN253" s="44"/>
      <c r="LO253" s="45"/>
      <c r="LP253" s="35"/>
      <c r="LQ253" s="27"/>
      <c r="LR253" s="46"/>
      <c r="LS253" s="67"/>
      <c r="LT253" s="44" t="str">
        <f t="shared" si="1290"/>
        <v/>
      </c>
      <c r="LU253" s="44"/>
      <c r="LV253" s="44"/>
      <c r="LW253" s="44"/>
      <c r="LX253" s="44" t="str">
        <f t="shared" si="1291"/>
        <v/>
      </c>
      <c r="LY253" s="44"/>
      <c r="LZ253" s="44"/>
      <c r="MA253" s="44"/>
      <c r="MB253" s="44" t="str">
        <f t="shared" si="1238"/>
        <v/>
      </c>
      <c r="MC253" s="45" t="str">
        <f t="shared" si="1239"/>
        <v/>
      </c>
      <c r="MD253" s="35"/>
      <c r="ME253" s="27"/>
      <c r="MF253" s="46"/>
      <c r="MG253" s="67"/>
      <c r="MH253" s="44" t="str">
        <f t="shared" si="1292"/>
        <v/>
      </c>
      <c r="MI253" s="44"/>
      <c r="MJ253" s="44"/>
      <c r="MK253" s="44"/>
      <c r="ML253" s="44" t="str">
        <f t="shared" si="1293"/>
        <v/>
      </c>
      <c r="MM253" s="44"/>
      <c r="MN253" s="44"/>
      <c r="MO253" s="44"/>
      <c r="MP253" s="44" t="str">
        <f t="shared" si="1240"/>
        <v/>
      </c>
      <c r="MQ253" s="45" t="str">
        <f t="shared" si="1241"/>
        <v/>
      </c>
      <c r="MR253" s="35"/>
      <c r="MS253" s="27"/>
      <c r="MT253" s="46"/>
      <c r="MU253" s="67"/>
      <c r="MV253" s="44" t="str">
        <f t="shared" si="1294"/>
        <v/>
      </c>
      <c r="MW253" s="44"/>
      <c r="MX253" s="44"/>
      <c r="MY253" s="44"/>
      <c r="MZ253" s="44" t="str">
        <f t="shared" si="1295"/>
        <v/>
      </c>
      <c r="NA253" s="44"/>
      <c r="NB253" s="44"/>
      <c r="NC253" s="44"/>
      <c r="ND253" s="44" t="str">
        <f t="shared" si="1242"/>
        <v/>
      </c>
      <c r="NE253" s="45" t="str">
        <f t="shared" si="1243"/>
        <v/>
      </c>
      <c r="NF253" s="35"/>
      <c r="NG253" s="27"/>
      <c r="NH253" s="46"/>
      <c r="NI253" s="67"/>
      <c r="NJ253" s="44" t="str">
        <f t="shared" si="1296"/>
        <v/>
      </c>
      <c r="NK253" s="44"/>
      <c r="NL253" s="44"/>
      <c r="NM253" s="44"/>
      <c r="NN253" s="44" t="str">
        <f t="shared" si="1297"/>
        <v/>
      </c>
      <c r="NO253" s="44"/>
      <c r="NP253" s="44"/>
      <c r="NQ253" s="44"/>
      <c r="NR253" s="44" t="str">
        <f t="shared" si="1244"/>
        <v/>
      </c>
      <c r="NS253" s="45" t="str">
        <f t="shared" si="1245"/>
        <v/>
      </c>
      <c r="NT253" s="35"/>
    </row>
    <row r="254" spans="1:384" ht="15" customHeight="1" thickBot="1" x14ac:dyDescent="0.25">
      <c r="A254" s="38"/>
      <c r="B254" s="39"/>
      <c r="C254" s="40"/>
      <c r="D254" s="40"/>
      <c r="E254" s="41"/>
      <c r="F254" s="41"/>
      <c r="G254" s="40"/>
      <c r="H254" s="42"/>
      <c r="I254" s="44"/>
      <c r="J254" s="44" t="str">
        <f t="shared" si="1255"/>
        <v/>
      </c>
      <c r="K254" s="44"/>
      <c r="L254" s="44"/>
      <c r="M254" s="44"/>
      <c r="N254" s="44" t="str">
        <f t="shared" si="1256"/>
        <v/>
      </c>
      <c r="O254" s="44"/>
      <c r="P254" s="44"/>
      <c r="Q254" s="44"/>
      <c r="R254" s="44" t="str">
        <f t="shared" si="1216"/>
        <v/>
      </c>
      <c r="S254" s="45" t="str">
        <f t="shared" si="1217"/>
        <v/>
      </c>
      <c r="T254" s="35"/>
      <c r="U254" s="27"/>
      <c r="V254" s="46"/>
      <c r="W254" s="67"/>
      <c r="X254" s="44" t="str">
        <f t="shared" si="1257"/>
        <v/>
      </c>
      <c r="Y254" s="44"/>
      <c r="Z254" s="44"/>
      <c r="AA254" s="44"/>
      <c r="AB254" s="44" t="str">
        <f t="shared" si="1258"/>
        <v/>
      </c>
      <c r="AC254" s="44"/>
      <c r="AD254" s="44"/>
      <c r="AE254" s="44"/>
      <c r="AF254" s="44" t="str">
        <f t="shared" si="1218"/>
        <v/>
      </c>
      <c r="AG254" s="45" t="str">
        <f t="shared" si="1219"/>
        <v/>
      </c>
      <c r="AH254" s="35"/>
      <c r="AI254" s="27"/>
      <c r="AJ254" s="46"/>
      <c r="AK254" s="44"/>
      <c r="AL254" s="44" t="str">
        <f t="shared" si="1259"/>
        <v/>
      </c>
      <c r="AM254" s="44"/>
      <c r="AN254" s="44" t="str">
        <f t="shared" si="1260"/>
        <v/>
      </c>
      <c r="AO254" s="44"/>
      <c r="AP254" s="44" t="str">
        <f t="shared" si="1261"/>
        <v/>
      </c>
      <c r="AQ254" s="44"/>
      <c r="AR254" s="44"/>
      <c r="AS254" s="44"/>
      <c r="AT254" s="44" t="str">
        <f t="shared" si="1220"/>
        <v/>
      </c>
      <c r="AU254" s="45" t="str">
        <f t="shared" si="1221"/>
        <v/>
      </c>
      <c r="AV254" s="35"/>
      <c r="AW254" s="27"/>
      <c r="AX254" s="46"/>
      <c r="AY254" s="44"/>
      <c r="AZ254" s="44" t="str">
        <f t="shared" si="1262"/>
        <v/>
      </c>
      <c r="BA254" s="44"/>
      <c r="BB254" s="44" t="str">
        <f t="shared" si="1263"/>
        <v/>
      </c>
      <c r="BC254" s="44"/>
      <c r="BD254" s="44" t="str">
        <f t="shared" si="1264"/>
        <v/>
      </c>
      <c r="BE254" s="44"/>
      <c r="BF254" s="44"/>
      <c r="BG254" s="44"/>
      <c r="BH254" s="44" t="str">
        <f t="shared" si="1222"/>
        <v/>
      </c>
      <c r="BI254" s="45" t="str">
        <f t="shared" si="1223"/>
        <v/>
      </c>
      <c r="BJ254" s="35"/>
      <c r="BK254" s="50"/>
      <c r="BL254" s="74"/>
      <c r="BM254" s="75">
        <v>14875</v>
      </c>
      <c r="BN254" s="75">
        <f t="shared" si="1137"/>
        <v>26</v>
      </c>
      <c r="BO254" s="75">
        <v>754</v>
      </c>
      <c r="BP254" s="75">
        <f t="shared" si="1138"/>
        <v>1</v>
      </c>
      <c r="BQ254" s="75">
        <v>120</v>
      </c>
      <c r="BR254" s="75">
        <f t="shared" si="1139"/>
        <v>4</v>
      </c>
      <c r="BS254" s="75">
        <v>0</v>
      </c>
      <c r="BT254" s="77" t="str">
        <f t="shared" si="1265"/>
        <v>ＡＩモンスターラバー</v>
      </c>
      <c r="BU254" s="78">
        <f t="shared" si="1266"/>
        <v>198</v>
      </c>
      <c r="BV254" s="75">
        <f t="shared" si="1142"/>
        <v>792</v>
      </c>
      <c r="BW254" s="79">
        <f t="shared" si="1143"/>
        <v>0.30461538461538462</v>
      </c>
      <c r="BX254" s="35"/>
      <c r="BY254" s="27"/>
      <c r="BZ254" s="74"/>
      <c r="CA254" s="75">
        <v>2614</v>
      </c>
      <c r="CB254" s="75">
        <f t="shared" si="1144"/>
        <v>39</v>
      </c>
      <c r="CC254" s="75">
        <v>37</v>
      </c>
      <c r="CD254" s="75">
        <f t="shared" si="1145"/>
        <v>3</v>
      </c>
      <c r="CE254" s="75">
        <v>6</v>
      </c>
      <c r="CF254" s="75">
        <f t="shared" si="1146"/>
        <v>2</v>
      </c>
      <c r="CG254" s="75">
        <v>5</v>
      </c>
      <c r="CH254" s="77" t="str">
        <f t="shared" si="1247"/>
        <v>AIモンスターマスコット</v>
      </c>
      <c r="CI254" s="78">
        <f t="shared" si="1267"/>
        <v>286</v>
      </c>
      <c r="CJ254" s="75">
        <f t="shared" si="1149"/>
        <v>572</v>
      </c>
      <c r="CK254" s="79">
        <f t="shared" si="1150"/>
        <v>0.14666666666666667</v>
      </c>
      <c r="CL254" s="35"/>
      <c r="CM254" s="27"/>
      <c r="CN254" s="74"/>
      <c r="CO254" s="75">
        <v>2198</v>
      </c>
      <c r="CP254" s="75">
        <f t="shared" si="1151"/>
        <v>27</v>
      </c>
      <c r="CQ254" s="75">
        <v>11</v>
      </c>
      <c r="CR254" s="75">
        <f t="shared" si="1152"/>
        <v>0</v>
      </c>
      <c r="CS254" s="75">
        <v>14</v>
      </c>
      <c r="CT254" s="75">
        <f t="shared" si="1153"/>
        <v>1</v>
      </c>
      <c r="CU254" s="75">
        <v>-5</v>
      </c>
      <c r="CV254" s="77" t="str">
        <f t="shared" si="1248"/>
        <v>ラブブキーホルダー大きめ</v>
      </c>
      <c r="CW254" s="78">
        <f t="shared" si="1268"/>
        <v>400</v>
      </c>
      <c r="CX254" s="75">
        <f t="shared" si="1156"/>
        <v>400</v>
      </c>
      <c r="CY254" s="79">
        <f t="shared" si="1157"/>
        <v>0.14814814814814814</v>
      </c>
      <c r="CZ254" s="35" t="s">
        <v>942</v>
      </c>
      <c r="DA254" s="58"/>
      <c r="DB254" s="74"/>
      <c r="DC254" s="75">
        <v>7133</v>
      </c>
      <c r="DD254" s="82">
        <f t="shared" si="1158"/>
        <v>11</v>
      </c>
      <c r="DE254" s="75">
        <v>400</v>
      </c>
      <c r="DF254" s="75">
        <f t="shared" si="1159"/>
        <v>1</v>
      </c>
      <c r="DG254" s="75">
        <v>65</v>
      </c>
      <c r="DH254" s="75">
        <f t="shared" si="1160"/>
        <v>3</v>
      </c>
      <c r="DI254" s="75">
        <v>0</v>
      </c>
      <c r="DJ254" s="77" t="str">
        <f t="shared" si="1249"/>
        <v>アングリーキーホルダー</v>
      </c>
      <c r="DK254" s="78">
        <f t="shared" si="1269"/>
        <v>198</v>
      </c>
      <c r="DL254" s="75">
        <f t="shared" si="1161"/>
        <v>594</v>
      </c>
      <c r="DM254" s="79">
        <f t="shared" si="1162"/>
        <v>0.54</v>
      </c>
      <c r="DN254" s="35"/>
      <c r="DO254" s="27"/>
      <c r="DP254" s="74"/>
      <c r="DQ254" s="75">
        <v>2672</v>
      </c>
      <c r="DR254" s="75">
        <f t="shared" si="1163"/>
        <v>38</v>
      </c>
      <c r="DS254" s="75">
        <v>116</v>
      </c>
      <c r="DT254" s="75">
        <f t="shared" si="1164"/>
        <v>8</v>
      </c>
      <c r="DU254" s="75">
        <v>74</v>
      </c>
      <c r="DV254" s="75">
        <f t="shared" si="1165"/>
        <v>10</v>
      </c>
      <c r="DW254" s="75"/>
      <c r="DX254" s="77" t="str">
        <f t="shared" si="1270"/>
        <v>AIラバーキーホルダー</v>
      </c>
      <c r="DY254" s="78">
        <f t="shared" si="1271"/>
        <v>198</v>
      </c>
      <c r="DZ254" s="75">
        <f t="shared" si="1168"/>
        <v>1980</v>
      </c>
      <c r="EA254" s="79">
        <f t="shared" si="1169"/>
        <v>0.52105263157894732</v>
      </c>
      <c r="EB254" s="35"/>
      <c r="EC254" s="27"/>
      <c r="ED254" s="46"/>
      <c r="EE254" s="67"/>
      <c r="EF254" s="44" t="str">
        <f t="shared" si="1272"/>
        <v/>
      </c>
      <c r="EG254" s="44"/>
      <c r="EH254" s="44"/>
      <c r="EI254" s="44"/>
      <c r="EJ254" s="44" t="str">
        <f t="shared" si="1273"/>
        <v/>
      </c>
      <c r="EK254" s="44"/>
      <c r="EL254" s="44"/>
      <c r="EM254" s="44"/>
      <c r="EN254" s="44" t="str">
        <f t="shared" si="1224"/>
        <v/>
      </c>
      <c r="EO254" s="45" t="str">
        <f t="shared" si="1225"/>
        <v/>
      </c>
      <c r="EP254" s="35"/>
      <c r="EQ254" s="27"/>
      <c r="ER254" s="46"/>
      <c r="ES254" s="44"/>
      <c r="ET254" s="44" t="str">
        <f t="shared" si="1274"/>
        <v/>
      </c>
      <c r="EU254" s="44"/>
      <c r="EV254" s="44" t="str">
        <f t="shared" si="1275"/>
        <v/>
      </c>
      <c r="EW254" s="44"/>
      <c r="EX254" s="44" t="str">
        <f t="shared" si="1276"/>
        <v/>
      </c>
      <c r="EY254" s="44"/>
      <c r="EZ254" s="44"/>
      <c r="FA254" s="44"/>
      <c r="FB254" s="44" t="str">
        <f t="shared" si="1226"/>
        <v/>
      </c>
      <c r="FC254" s="45" t="str">
        <f t="shared" si="1227"/>
        <v/>
      </c>
      <c r="FD254" s="35"/>
      <c r="FF254" s="46"/>
      <c r="FG254" s="67"/>
      <c r="FH254" s="44" t="str">
        <f t="shared" si="1277"/>
        <v/>
      </c>
      <c r="FI254" s="44"/>
      <c r="FJ254" s="44"/>
      <c r="FK254" s="44"/>
      <c r="FL254" s="44" t="str">
        <f t="shared" si="1278"/>
        <v/>
      </c>
      <c r="FM254" s="44"/>
      <c r="FN254" s="44"/>
      <c r="FO254" s="44"/>
      <c r="FP254" s="44" t="str">
        <f t="shared" si="1228"/>
        <v/>
      </c>
      <c r="FQ254" s="45" t="str">
        <f t="shared" si="1229"/>
        <v/>
      </c>
      <c r="FR254" s="35"/>
      <c r="FT254" s="46"/>
      <c r="FU254" s="67"/>
      <c r="FV254" s="44" t="str">
        <f t="shared" si="1279"/>
        <v/>
      </c>
      <c r="FW254" s="44"/>
      <c r="FX254" s="44"/>
      <c r="FY254" s="44"/>
      <c r="FZ254" s="44" t="str">
        <f t="shared" si="1280"/>
        <v/>
      </c>
      <c r="GA254" s="44"/>
      <c r="GB254" s="44"/>
      <c r="GC254" s="44"/>
      <c r="GD254" s="44" t="str">
        <f t="shared" si="1230"/>
        <v/>
      </c>
      <c r="GE254" s="45" t="str">
        <f t="shared" si="1231"/>
        <v/>
      </c>
      <c r="GF254" s="35"/>
      <c r="GH254" s="46"/>
      <c r="GI254" s="67"/>
      <c r="GJ254" s="44" t="str">
        <f t="shared" si="1281"/>
        <v/>
      </c>
      <c r="GK254" s="44"/>
      <c r="GL254" s="44"/>
      <c r="GM254" s="44"/>
      <c r="GN254" s="44" t="str">
        <f t="shared" si="1282"/>
        <v/>
      </c>
      <c r="GO254" s="44"/>
      <c r="GP254" s="44"/>
      <c r="GQ254" s="44"/>
      <c r="GR254" s="44" t="str">
        <f t="shared" si="1232"/>
        <v/>
      </c>
      <c r="GS254" s="45" t="str">
        <f t="shared" si="1233"/>
        <v/>
      </c>
      <c r="GT254" s="35"/>
      <c r="GU254" s="27"/>
      <c r="GV254" s="46"/>
      <c r="GW254" s="67"/>
      <c r="GX254" s="44" t="str">
        <f t="shared" si="1283"/>
        <v/>
      </c>
      <c r="GY254" s="44"/>
      <c r="GZ254" s="44"/>
      <c r="HA254" s="44"/>
      <c r="HB254" s="44" t="str">
        <f t="shared" si="1284"/>
        <v/>
      </c>
      <c r="HC254" s="44"/>
      <c r="HD254" s="44"/>
      <c r="HE254" s="44"/>
      <c r="HF254" s="44" t="str">
        <f t="shared" si="1234"/>
        <v/>
      </c>
      <c r="HG254" s="45" t="str">
        <f t="shared" si="1235"/>
        <v/>
      </c>
      <c r="HH254" s="35"/>
      <c r="HJ254" s="46"/>
      <c r="HK254" s="67"/>
      <c r="HL254" s="44" t="str">
        <f t="shared" si="1285"/>
        <v/>
      </c>
      <c r="HM254" s="44"/>
      <c r="HN254" s="44"/>
      <c r="HO254" s="44"/>
      <c r="HP254" s="44" t="str">
        <f t="shared" si="1286"/>
        <v/>
      </c>
      <c r="HQ254" s="44"/>
      <c r="HR254" s="44"/>
      <c r="HS254" s="44"/>
      <c r="HT254" s="44" t="str">
        <f t="shared" si="1236"/>
        <v/>
      </c>
      <c r="HU254" s="45" t="str">
        <f t="shared" si="1237"/>
        <v/>
      </c>
      <c r="HV254" s="35"/>
      <c r="HW254" s="61"/>
      <c r="HX254" s="74"/>
      <c r="HY254" s="75"/>
      <c r="HZ254" s="75" t="str">
        <f t="shared" si="1170"/>
        <v/>
      </c>
      <c r="IA254" s="75"/>
      <c r="IB254" s="75" t="str">
        <f t="shared" si="1171"/>
        <v/>
      </c>
      <c r="IC254" s="75">
        <v>0</v>
      </c>
      <c r="ID254" s="75">
        <f t="shared" si="1172"/>
        <v>0</v>
      </c>
      <c r="IE254" s="75">
        <v>6</v>
      </c>
      <c r="IF254" s="77" t="str">
        <f>IF(HY252="","",IF250)</f>
        <v>ボンボンドロップシール</v>
      </c>
      <c r="IG254" s="78">
        <f>IF(HY251="","",IG250)</f>
        <v>2000</v>
      </c>
      <c r="IH254" s="75">
        <f t="shared" si="1173"/>
        <v>0</v>
      </c>
      <c r="II254" s="79">
        <f>IF(ID254="","",IH254/(HZ252*100))</f>
        <v>0</v>
      </c>
      <c r="IJ254" s="35"/>
      <c r="IL254" s="74"/>
      <c r="IM254" s="75">
        <v>1114</v>
      </c>
      <c r="IN254" s="75">
        <f t="shared" si="1174"/>
        <v>27</v>
      </c>
      <c r="IO254" s="75">
        <v>28</v>
      </c>
      <c r="IP254" s="75">
        <f t="shared" si="1175"/>
        <v>0</v>
      </c>
      <c r="IQ254" s="75">
        <v>16</v>
      </c>
      <c r="IR254" s="75">
        <f t="shared" si="1176"/>
        <v>0</v>
      </c>
      <c r="IS254" s="75">
        <v>0</v>
      </c>
      <c r="IT254" s="77" t="str">
        <f t="shared" si="1250"/>
        <v>ゲーム機イヤホン</v>
      </c>
      <c r="IU254" s="78">
        <f t="shared" si="1298"/>
        <v>1100</v>
      </c>
      <c r="IV254" s="75">
        <f t="shared" si="1179"/>
        <v>0</v>
      </c>
      <c r="IW254" s="79">
        <f t="shared" si="1180"/>
        <v>0</v>
      </c>
      <c r="IX254" s="35"/>
      <c r="IY254" s="33"/>
      <c r="IZ254" s="74"/>
      <c r="JA254" s="75">
        <v>7819</v>
      </c>
      <c r="JB254" s="75">
        <f t="shared" si="1181"/>
        <v>50</v>
      </c>
      <c r="JC254" s="75">
        <v>315</v>
      </c>
      <c r="JD254" s="75">
        <f t="shared" si="1182"/>
        <v>2</v>
      </c>
      <c r="JE254" s="75">
        <v>8</v>
      </c>
      <c r="JF254" s="75">
        <f t="shared" si="1183"/>
        <v>1</v>
      </c>
      <c r="JG254" s="75">
        <v>0</v>
      </c>
      <c r="JH254" s="77" t="str">
        <f t="shared" si="1251"/>
        <v>雪見だいふくイヤホン</v>
      </c>
      <c r="JI254" s="78">
        <f t="shared" si="1287"/>
        <v>1100</v>
      </c>
      <c r="JJ254" s="75">
        <f t="shared" si="1185"/>
        <v>1100</v>
      </c>
      <c r="JK254" s="79">
        <f t="shared" si="1186"/>
        <v>0.22</v>
      </c>
      <c r="JL254" s="35"/>
      <c r="JM254" s="27"/>
      <c r="JN254" s="74"/>
      <c r="JO254" s="75">
        <v>6515</v>
      </c>
      <c r="JP254" s="75">
        <f t="shared" si="1187"/>
        <v>26</v>
      </c>
      <c r="JQ254" s="75">
        <v>270</v>
      </c>
      <c r="JR254" s="75">
        <f t="shared" si="1188"/>
        <v>0</v>
      </c>
      <c r="JS254" s="75">
        <v>13</v>
      </c>
      <c r="JT254" s="75">
        <f t="shared" si="1189"/>
        <v>0</v>
      </c>
      <c r="JU254" s="75">
        <v>0</v>
      </c>
      <c r="JV254" s="77" t="str">
        <f t="shared" si="1252"/>
        <v>サンリオケープポーチ</v>
      </c>
      <c r="JW254" s="78">
        <f t="shared" si="1299"/>
        <v>880</v>
      </c>
      <c r="JX254" s="75">
        <f t="shared" si="1192"/>
        <v>0</v>
      </c>
      <c r="JY254" s="79">
        <f t="shared" si="1193"/>
        <v>0</v>
      </c>
      <c r="JZ254" s="35" t="s">
        <v>603</v>
      </c>
      <c r="KA254" s="61"/>
      <c r="KB254" s="74"/>
      <c r="KC254" s="75">
        <v>664</v>
      </c>
      <c r="KD254" s="75">
        <f t="shared" si="1194"/>
        <v>63</v>
      </c>
      <c r="KE254" s="75">
        <v>242</v>
      </c>
      <c r="KF254" s="75">
        <f t="shared" si="1195"/>
        <v>3</v>
      </c>
      <c r="KG254" s="75">
        <v>48</v>
      </c>
      <c r="KH254" s="75">
        <f t="shared" si="1196"/>
        <v>3</v>
      </c>
      <c r="KI254" s="75">
        <v>0</v>
      </c>
      <c r="KJ254" s="77" t="str">
        <f t="shared" si="1253"/>
        <v>ゲームアーク</v>
      </c>
      <c r="KK254" s="78">
        <f t="shared" si="1288"/>
        <v>500</v>
      </c>
      <c r="KL254" s="75">
        <f t="shared" si="1199"/>
        <v>1500</v>
      </c>
      <c r="KM254" s="79">
        <f t="shared" si="1200"/>
        <v>0.23809523809523808</v>
      </c>
      <c r="KN254" s="35"/>
      <c r="KO254" s="27"/>
      <c r="KP254" s="74"/>
      <c r="KQ254" s="75">
        <v>5435</v>
      </c>
      <c r="KR254" s="75">
        <f t="shared" si="1201"/>
        <v>53</v>
      </c>
      <c r="KS254" s="75">
        <v>221</v>
      </c>
      <c r="KT254" s="75">
        <f t="shared" si="1202"/>
        <v>2</v>
      </c>
      <c r="KU254" s="75">
        <v>9</v>
      </c>
      <c r="KV254" s="75">
        <f t="shared" si="1203"/>
        <v>2</v>
      </c>
      <c r="KW254" s="75">
        <v>3</v>
      </c>
      <c r="KX254" s="77" t="str">
        <f t="shared" si="1254"/>
        <v>モンチッチフェイスポーチ</v>
      </c>
      <c r="KY254" s="78">
        <f t="shared" si="1289"/>
        <v>660</v>
      </c>
      <c r="KZ254" s="75">
        <f t="shared" si="1206"/>
        <v>1320</v>
      </c>
      <c r="LA254" s="79">
        <f t="shared" si="1207"/>
        <v>0.24905660377358491</v>
      </c>
      <c r="LB254" s="35"/>
      <c r="LC254" s="27"/>
      <c r="LD254" s="74"/>
      <c r="LE254" s="75"/>
      <c r="LF254" s="75"/>
      <c r="LG254" s="75"/>
      <c r="LH254" s="75"/>
      <c r="LI254" s="75"/>
      <c r="LJ254" s="75"/>
      <c r="LK254" s="75"/>
      <c r="LL254" s="77"/>
      <c r="LM254" s="78"/>
      <c r="LN254" s="75"/>
      <c r="LO254" s="79"/>
      <c r="LP254" s="35"/>
      <c r="LQ254" s="27"/>
      <c r="LR254" s="46"/>
      <c r="LS254" s="67"/>
      <c r="LT254" s="44" t="str">
        <f t="shared" si="1290"/>
        <v/>
      </c>
      <c r="LU254" s="44"/>
      <c r="LV254" s="44"/>
      <c r="LW254" s="44"/>
      <c r="LX254" s="44" t="str">
        <f t="shared" si="1291"/>
        <v/>
      </c>
      <c r="LY254" s="44"/>
      <c r="LZ254" s="44"/>
      <c r="MA254" s="44"/>
      <c r="MB254" s="44" t="str">
        <f t="shared" si="1238"/>
        <v/>
      </c>
      <c r="MC254" s="45" t="str">
        <f t="shared" si="1239"/>
        <v/>
      </c>
      <c r="MD254" s="35"/>
      <c r="ME254" s="27"/>
      <c r="MF254" s="46"/>
      <c r="MG254" s="67"/>
      <c r="MH254" s="44" t="str">
        <f t="shared" si="1292"/>
        <v/>
      </c>
      <c r="MI254" s="44"/>
      <c r="MJ254" s="44"/>
      <c r="MK254" s="44"/>
      <c r="ML254" s="44" t="str">
        <f t="shared" si="1293"/>
        <v/>
      </c>
      <c r="MM254" s="44"/>
      <c r="MN254" s="44"/>
      <c r="MO254" s="44"/>
      <c r="MP254" s="44" t="str">
        <f t="shared" si="1240"/>
        <v/>
      </c>
      <c r="MQ254" s="45" t="str">
        <f t="shared" si="1241"/>
        <v/>
      </c>
      <c r="MR254" s="35"/>
      <c r="MS254" s="27"/>
      <c r="MT254" s="46"/>
      <c r="MU254" s="67"/>
      <c r="MV254" s="44" t="str">
        <f t="shared" si="1294"/>
        <v/>
      </c>
      <c r="MW254" s="44"/>
      <c r="MX254" s="44"/>
      <c r="MY254" s="44"/>
      <c r="MZ254" s="44" t="str">
        <f t="shared" si="1295"/>
        <v/>
      </c>
      <c r="NA254" s="44"/>
      <c r="NB254" s="44"/>
      <c r="NC254" s="44"/>
      <c r="ND254" s="44" t="str">
        <f t="shared" si="1242"/>
        <v/>
      </c>
      <c r="NE254" s="45" t="str">
        <f t="shared" si="1243"/>
        <v/>
      </c>
      <c r="NF254" s="35"/>
      <c r="NG254" s="27"/>
      <c r="NH254" s="46"/>
      <c r="NI254" s="67"/>
      <c r="NJ254" s="44" t="str">
        <f t="shared" si="1296"/>
        <v/>
      </c>
      <c r="NK254" s="44"/>
      <c r="NL254" s="44"/>
      <c r="NM254" s="44"/>
      <c r="NN254" s="44" t="str">
        <f t="shared" si="1297"/>
        <v/>
      </c>
      <c r="NO254" s="44"/>
      <c r="NP254" s="44"/>
      <c r="NQ254" s="44"/>
      <c r="NR254" s="44" t="str">
        <f t="shared" si="1244"/>
        <v/>
      </c>
      <c r="NS254" s="45" t="str">
        <f t="shared" si="1245"/>
        <v/>
      </c>
      <c r="NT254" s="35"/>
    </row>
    <row r="255" spans="1:384" ht="15" customHeight="1" thickTop="1" x14ac:dyDescent="0.2">
      <c r="A255" s="38"/>
      <c r="B255" s="39"/>
      <c r="C255" s="40"/>
      <c r="D255" s="40"/>
      <c r="E255" s="41"/>
      <c r="F255" s="41"/>
      <c r="G255" s="40"/>
      <c r="H255" s="42"/>
      <c r="I255" s="44"/>
      <c r="J255" s="44" t="str">
        <f t="shared" si="1255"/>
        <v/>
      </c>
      <c r="K255" s="44"/>
      <c r="L255" s="44"/>
      <c r="M255" s="44"/>
      <c r="N255" s="44" t="str">
        <f t="shared" si="1256"/>
        <v/>
      </c>
      <c r="O255" s="44"/>
      <c r="P255" s="44"/>
      <c r="Q255" s="44"/>
      <c r="R255" s="44" t="str">
        <f t="shared" si="1216"/>
        <v/>
      </c>
      <c r="S255" s="45" t="str">
        <f t="shared" si="1217"/>
        <v/>
      </c>
      <c r="T255" s="35"/>
      <c r="U255" s="27"/>
      <c r="V255" s="46"/>
      <c r="W255" s="67"/>
      <c r="X255" s="44" t="str">
        <f t="shared" si="1257"/>
        <v/>
      </c>
      <c r="Y255" s="44"/>
      <c r="Z255" s="44"/>
      <c r="AA255" s="44"/>
      <c r="AB255" s="44" t="str">
        <f t="shared" si="1258"/>
        <v/>
      </c>
      <c r="AC255" s="44"/>
      <c r="AD255" s="44"/>
      <c r="AE255" s="44"/>
      <c r="AF255" s="44" t="str">
        <f t="shared" si="1218"/>
        <v/>
      </c>
      <c r="AG255" s="45" t="str">
        <f t="shared" si="1219"/>
        <v/>
      </c>
      <c r="AH255" s="35"/>
      <c r="AI255" s="27"/>
      <c r="AJ255" s="46"/>
      <c r="AK255" s="44"/>
      <c r="AL255" s="44" t="str">
        <f t="shared" si="1259"/>
        <v/>
      </c>
      <c r="AM255" s="44"/>
      <c r="AN255" s="44" t="str">
        <f t="shared" si="1260"/>
        <v/>
      </c>
      <c r="AO255" s="44"/>
      <c r="AP255" s="44" t="str">
        <f t="shared" si="1261"/>
        <v/>
      </c>
      <c r="AQ255" s="44"/>
      <c r="AR255" s="44"/>
      <c r="AS255" s="44"/>
      <c r="AT255" s="44" t="str">
        <f t="shared" si="1220"/>
        <v/>
      </c>
      <c r="AU255" s="45" t="str">
        <f t="shared" si="1221"/>
        <v/>
      </c>
      <c r="AV255" s="35"/>
      <c r="AW255" s="27"/>
      <c r="AX255" s="46"/>
      <c r="AY255" s="44"/>
      <c r="AZ255" s="44" t="str">
        <f t="shared" si="1262"/>
        <v/>
      </c>
      <c r="BA255" s="44"/>
      <c r="BB255" s="44" t="str">
        <f t="shared" si="1263"/>
        <v/>
      </c>
      <c r="BC255" s="44"/>
      <c r="BD255" s="44" t="str">
        <f t="shared" si="1264"/>
        <v/>
      </c>
      <c r="BE255" s="44"/>
      <c r="BF255" s="44"/>
      <c r="BG255" s="44"/>
      <c r="BH255" s="44" t="str">
        <f t="shared" si="1222"/>
        <v/>
      </c>
      <c r="BI255" s="45" t="str">
        <f t="shared" si="1223"/>
        <v/>
      </c>
      <c r="BJ255" s="35"/>
      <c r="BK255" s="50"/>
      <c r="BL255" s="51">
        <f>IF($A228="","",$A228)</f>
        <v>46035</v>
      </c>
      <c r="BM255" s="44">
        <v>13913</v>
      </c>
      <c r="BN255" s="59">
        <f t="shared" ref="BN255:BN274" si="1300">IF(BM255="","",BM255-BM251)</f>
        <v>43</v>
      </c>
      <c r="BO255" s="44">
        <v>501</v>
      </c>
      <c r="BP255" s="87">
        <f t="shared" ref="BP255:BP274" si="1301">IF(BO255="","",BO255-BO251)</f>
        <v>1</v>
      </c>
      <c r="BQ255" s="43">
        <v>12</v>
      </c>
      <c r="BR255" s="43">
        <f t="shared" ref="BR255:BR274" si="1302">IF(BQ255="","",BQ251+BS251-BQ255)</f>
        <v>1</v>
      </c>
      <c r="BS255" s="43">
        <v>0</v>
      </c>
      <c r="BT255" s="53" t="str">
        <f t="shared" si="1265"/>
        <v>サンリオ豹柄キーケース</v>
      </c>
      <c r="BU255" s="47">
        <f t="shared" si="1266"/>
        <v>996</v>
      </c>
      <c r="BV255" s="44">
        <f t="shared" ref="BV255:BV274" si="1303">IF(BQ255="","",BR255*BU255)</f>
        <v>996</v>
      </c>
      <c r="BW255" s="89">
        <f t="shared" ref="BW255:BW274" si="1304">IF(BR255="","",BV255/(BN255*100))</f>
        <v>0.23162790697674418</v>
      </c>
      <c r="BX255" s="35" t="s">
        <v>948</v>
      </c>
      <c r="BY255" s="27"/>
      <c r="BZ255" s="51">
        <f>IF($A228="","",$A228)</f>
        <v>46035</v>
      </c>
      <c r="CA255" s="44">
        <v>2586</v>
      </c>
      <c r="CB255" s="43">
        <f t="shared" ref="CB255:CB274" si="1305">IF(CA255="","",CA255-CA251)</f>
        <v>113</v>
      </c>
      <c r="CC255" s="44">
        <v>48</v>
      </c>
      <c r="CD255" s="87">
        <f t="shared" ref="CD255:CD274" si="1306">IF(CC255="","",CC255-CC251)</f>
        <v>1</v>
      </c>
      <c r="CE255" s="43">
        <v>9</v>
      </c>
      <c r="CF255" s="43">
        <f t="shared" ref="CF255:CF274" si="1307">IF(CE255="","",CE251+CG251-CE255)</f>
        <v>1</v>
      </c>
      <c r="CG255" s="43">
        <v>0</v>
      </c>
      <c r="CH255" s="53" t="str">
        <f t="shared" si="1247"/>
        <v>サンリオケープポーチ</v>
      </c>
      <c r="CI255" s="47">
        <f t="shared" si="1267"/>
        <v>900</v>
      </c>
      <c r="CJ255" s="44">
        <f t="shared" ref="CJ255:CJ274" si="1308">IF(CE255="","",CF255*CI255)</f>
        <v>900</v>
      </c>
      <c r="CK255" s="89">
        <f t="shared" ref="CK255:CK274" si="1309">IF(CF255="","",CJ255/(CB255*100))</f>
        <v>7.9646017699115043E-2</v>
      </c>
      <c r="CL255" s="35"/>
      <c r="CM255" s="27"/>
      <c r="CN255" s="51">
        <f>IF($A228="","",$A228)</f>
        <v>46035</v>
      </c>
      <c r="CO255" s="44">
        <v>1952</v>
      </c>
      <c r="CP255" s="43">
        <f t="shared" ref="CP255:CP274" si="1310">IF(CO255="","",CO255-CO251)</f>
        <v>91</v>
      </c>
      <c r="CQ255" s="44">
        <v>30</v>
      </c>
      <c r="CR255" s="87">
        <f t="shared" ref="CR255:CR274" si="1311">IF(CQ255="","",CQ255-CQ251)</f>
        <v>3</v>
      </c>
      <c r="CS255" s="43">
        <v>24</v>
      </c>
      <c r="CT255" s="43">
        <f t="shared" ref="CT255:CT274" si="1312">IF(CS255="","",CS251+CU251-CS255)</f>
        <v>3</v>
      </c>
      <c r="CU255" s="43">
        <v>0</v>
      </c>
      <c r="CV255" s="53" t="str">
        <f t="shared" si="1248"/>
        <v>ゲーム機柄イヤホン</v>
      </c>
      <c r="CW255" s="47">
        <f t="shared" si="1268"/>
        <v>1100</v>
      </c>
      <c r="CX255" s="44">
        <f t="shared" ref="CX255:CX274" si="1313">IF(CS255="","",CT255*CW255)</f>
        <v>3300</v>
      </c>
      <c r="CY255" s="89">
        <f t="shared" ref="CY255:CY274" si="1314">IF(CT255="","",CX255/(CP255*100))</f>
        <v>0.36263736263736263</v>
      </c>
      <c r="CZ255" s="35"/>
      <c r="DA255" s="58"/>
      <c r="DB255" s="51">
        <f>IF($A228="","",$A228)</f>
        <v>46035</v>
      </c>
      <c r="DC255" s="44">
        <v>8411</v>
      </c>
      <c r="DD255" s="43">
        <f t="shared" ref="DD255:DD274" si="1315">IF(DC255="","",DC255-DC251)</f>
        <v>174</v>
      </c>
      <c r="DE255" s="44">
        <v>294</v>
      </c>
      <c r="DF255" s="87">
        <f t="shared" ref="DF255:DF274" si="1316">IF(DE255="","",DE255-DE251)</f>
        <v>6</v>
      </c>
      <c r="DG255" s="43">
        <v>17</v>
      </c>
      <c r="DH255" s="43">
        <f t="shared" ref="DH255:DH274" si="1317">IF(DG255="","",DG251+DI251-DG255)</f>
        <v>6</v>
      </c>
      <c r="DI255" s="43">
        <v>0</v>
      </c>
      <c r="DJ255" s="53" t="str">
        <f t="shared" si="1249"/>
        <v>クーリッシュイヤホン</v>
      </c>
      <c r="DK255" s="47">
        <f t="shared" si="1269"/>
        <v>1100</v>
      </c>
      <c r="DL255" s="44">
        <f t="shared" ref="DL255:DL274" si="1318">IF(DG255="","",DH255*DK255)</f>
        <v>6600</v>
      </c>
      <c r="DM255" s="89">
        <f t="shared" ref="DM255:DM274" si="1319">IF(DH255="","",DL255/(DD255*100))</f>
        <v>0.37931034482758619</v>
      </c>
      <c r="DN255" s="35"/>
      <c r="DO255" s="27"/>
      <c r="DP255" s="51">
        <f>IF($A228="","",$A228)</f>
        <v>46035</v>
      </c>
      <c r="DQ255" s="44">
        <v>2562</v>
      </c>
      <c r="DR255" s="43">
        <f t="shared" ref="DR255:DR274" si="1320">IF(DQ255="","",DQ255-DQ251)</f>
        <v>60</v>
      </c>
      <c r="DS255" s="44">
        <v>81</v>
      </c>
      <c r="DT255" s="87">
        <f t="shared" ref="DT255:DT274" si="1321">IF(DS255="","",DS255-DS251)</f>
        <v>1</v>
      </c>
      <c r="DU255" s="43">
        <v>11</v>
      </c>
      <c r="DV255" s="43">
        <f t="shared" ref="DV255:DV274" si="1322">IF(DU255="","",DU251+DW251-DU255)</f>
        <v>0</v>
      </c>
      <c r="DW255" s="43">
        <v>0</v>
      </c>
      <c r="DX255" s="53" t="str">
        <f t="shared" si="1270"/>
        <v>サンリオヒョウ柄キーケース</v>
      </c>
      <c r="DY255" s="47">
        <f t="shared" si="1271"/>
        <v>700</v>
      </c>
      <c r="DZ255" s="44">
        <f t="shared" ref="DZ255:DZ274" si="1323">IF(DU255="","",DV255*DY255)</f>
        <v>0</v>
      </c>
      <c r="EA255" s="89">
        <f t="shared" ref="EA255:EA274" si="1324">IF(DV255="","",DZ255/(DR255*100))</f>
        <v>0</v>
      </c>
      <c r="EB255" s="35"/>
      <c r="EC255" s="27"/>
      <c r="ED255" s="46"/>
      <c r="EE255" s="67"/>
      <c r="EF255" s="44" t="str">
        <f t="shared" si="1272"/>
        <v/>
      </c>
      <c r="EG255" s="44"/>
      <c r="EH255" s="44"/>
      <c r="EI255" s="44"/>
      <c r="EJ255" s="44" t="str">
        <f t="shared" si="1273"/>
        <v/>
      </c>
      <c r="EK255" s="44"/>
      <c r="EL255" s="44"/>
      <c r="EM255" s="44"/>
      <c r="EN255" s="44" t="str">
        <f t="shared" si="1224"/>
        <v/>
      </c>
      <c r="EO255" s="45" t="str">
        <f t="shared" si="1225"/>
        <v/>
      </c>
      <c r="EP255" s="35"/>
      <c r="EQ255" s="27"/>
      <c r="ER255" s="46"/>
      <c r="ES255" s="44"/>
      <c r="ET255" s="44" t="str">
        <f t="shared" si="1274"/>
        <v/>
      </c>
      <c r="EU255" s="44"/>
      <c r="EV255" s="44" t="str">
        <f t="shared" si="1275"/>
        <v/>
      </c>
      <c r="EW255" s="44"/>
      <c r="EX255" s="44" t="str">
        <f t="shared" si="1276"/>
        <v/>
      </c>
      <c r="EY255" s="44"/>
      <c r="EZ255" s="44"/>
      <c r="FA255" s="44"/>
      <c r="FB255" s="44" t="str">
        <f t="shared" si="1226"/>
        <v/>
      </c>
      <c r="FC255" s="45" t="str">
        <f t="shared" si="1227"/>
        <v/>
      </c>
      <c r="FD255" s="35"/>
      <c r="FF255" s="46"/>
      <c r="FG255" s="67"/>
      <c r="FH255" s="44" t="str">
        <f t="shared" si="1277"/>
        <v/>
      </c>
      <c r="FI255" s="44"/>
      <c r="FJ255" s="44"/>
      <c r="FK255" s="44"/>
      <c r="FL255" s="44" t="str">
        <f t="shared" si="1278"/>
        <v/>
      </c>
      <c r="FM255" s="44"/>
      <c r="FN255" s="44"/>
      <c r="FO255" s="44"/>
      <c r="FP255" s="44" t="str">
        <f t="shared" si="1228"/>
        <v/>
      </c>
      <c r="FQ255" s="45" t="str">
        <f t="shared" si="1229"/>
        <v/>
      </c>
      <c r="FR255" s="35"/>
      <c r="FT255" s="46"/>
      <c r="FU255" s="67"/>
      <c r="FV255" s="44" t="str">
        <f t="shared" si="1279"/>
        <v/>
      </c>
      <c r="FW255" s="44"/>
      <c r="FX255" s="44"/>
      <c r="FY255" s="44"/>
      <c r="FZ255" s="44" t="str">
        <f t="shared" si="1280"/>
        <v/>
      </c>
      <c r="GA255" s="44"/>
      <c r="GB255" s="44"/>
      <c r="GC255" s="44"/>
      <c r="GD255" s="44" t="str">
        <f t="shared" si="1230"/>
        <v/>
      </c>
      <c r="GE255" s="45" t="str">
        <f t="shared" si="1231"/>
        <v/>
      </c>
      <c r="GF255" s="35"/>
      <c r="GH255" s="46"/>
      <c r="GI255" s="67"/>
      <c r="GJ255" s="44" t="str">
        <f t="shared" si="1281"/>
        <v/>
      </c>
      <c r="GK255" s="44"/>
      <c r="GL255" s="44"/>
      <c r="GM255" s="44"/>
      <c r="GN255" s="44" t="str">
        <f t="shared" si="1282"/>
        <v/>
      </c>
      <c r="GO255" s="44"/>
      <c r="GP255" s="44"/>
      <c r="GQ255" s="44"/>
      <c r="GR255" s="44" t="str">
        <f t="shared" si="1232"/>
        <v/>
      </c>
      <c r="GS255" s="45" t="str">
        <f t="shared" si="1233"/>
        <v/>
      </c>
      <c r="GT255" s="35"/>
      <c r="GU255" s="27"/>
      <c r="GV255" s="46"/>
      <c r="GW255" s="67"/>
      <c r="GX255" s="44" t="str">
        <f t="shared" si="1283"/>
        <v/>
      </c>
      <c r="GY255" s="44"/>
      <c r="GZ255" s="44"/>
      <c r="HA255" s="44"/>
      <c r="HB255" s="44" t="str">
        <f t="shared" si="1284"/>
        <v/>
      </c>
      <c r="HC255" s="44"/>
      <c r="HD255" s="44"/>
      <c r="HE255" s="44"/>
      <c r="HF255" s="44" t="str">
        <f t="shared" si="1234"/>
        <v/>
      </c>
      <c r="HG255" s="45" t="str">
        <f t="shared" si="1235"/>
        <v/>
      </c>
      <c r="HH255" s="35"/>
      <c r="HJ255" s="46"/>
      <c r="HK255" s="67"/>
      <c r="HL255" s="44" t="str">
        <f t="shared" si="1285"/>
        <v/>
      </c>
      <c r="HM255" s="44"/>
      <c r="HN255" s="44"/>
      <c r="HO255" s="44"/>
      <c r="HP255" s="44" t="str">
        <f t="shared" si="1286"/>
        <v/>
      </c>
      <c r="HQ255" s="44"/>
      <c r="HR255" s="44"/>
      <c r="HS255" s="44"/>
      <c r="HT255" s="44" t="str">
        <f t="shared" si="1236"/>
        <v/>
      </c>
      <c r="HU255" s="45" t="str">
        <f t="shared" si="1237"/>
        <v/>
      </c>
      <c r="HV255" s="35"/>
      <c r="HW255" s="61"/>
      <c r="HX255" s="51">
        <f>IF($A228="","",$A228)</f>
        <v>46035</v>
      </c>
      <c r="HY255" s="44">
        <v>31932</v>
      </c>
      <c r="HZ255" s="43">
        <f t="shared" ref="HZ255:HZ274" si="1325">IF(HY255="","",HY255-HY251)</f>
        <v>249</v>
      </c>
      <c r="IA255" s="44"/>
      <c r="IB255" s="87" t="str">
        <f t="shared" ref="IB255:IB273" si="1326">IF(IA255="","",IA255-IA251)</f>
        <v/>
      </c>
      <c r="IC255" s="43">
        <v>0</v>
      </c>
      <c r="ID255" s="43">
        <f t="shared" ref="ID255:ID273" si="1327">IF(IC255="","",IC251+IE251-IC255)</f>
        <v>3</v>
      </c>
      <c r="IE255" s="43">
        <v>16</v>
      </c>
      <c r="IF255" s="53" t="str">
        <f>IF(HY255="","",IF251)</f>
        <v>ボンボンドロップシール</v>
      </c>
      <c r="IG255" s="47">
        <f>IF(HY255="","",IG251)</f>
        <v>2000</v>
      </c>
      <c r="IH255" s="44">
        <f t="shared" ref="IH255:IH274" si="1328">IF(IC255="","",ID255*IG255)</f>
        <v>6000</v>
      </c>
      <c r="II255" s="89">
        <f>IF(ID255="","",IH255/(HZ255*100))</f>
        <v>0.24096385542168675</v>
      </c>
      <c r="IJ255" s="35"/>
      <c r="IL255" s="51">
        <f>IF($A228="","",$A228)</f>
        <v>46035</v>
      </c>
      <c r="IM255" s="44">
        <v>1742</v>
      </c>
      <c r="IN255" s="43">
        <f t="shared" ref="IN255:IN274" si="1329">IF(IM255="","",IM255-IM251)</f>
        <v>45</v>
      </c>
      <c r="IO255" s="44">
        <v>35</v>
      </c>
      <c r="IP255" s="87">
        <f t="shared" ref="IP255:IP273" si="1330">IF(IO255="","",IO255-IO251)</f>
        <v>1</v>
      </c>
      <c r="IQ255" s="43">
        <v>8</v>
      </c>
      <c r="IR255" s="43">
        <f t="shared" ref="IR255:IR273" si="1331">IF(IQ255="","",IQ251+IS251-IQ255)</f>
        <v>1</v>
      </c>
      <c r="IS255" s="43">
        <v>0</v>
      </c>
      <c r="IT255" s="53" t="str">
        <f t="shared" si="1250"/>
        <v>キティボアバンスクリップ</v>
      </c>
      <c r="IU255" s="47">
        <f t="shared" si="1298"/>
        <v>1100</v>
      </c>
      <c r="IV255" s="44">
        <f t="shared" ref="IV255:IV274" si="1332">IF(IQ255="","",IR255*IU255)</f>
        <v>1100</v>
      </c>
      <c r="IW255" s="89">
        <f t="shared" ref="IW255:IW274" si="1333">IF(IR255="","",IV255/(IN255*100))</f>
        <v>0.24444444444444444</v>
      </c>
      <c r="IX255" s="35"/>
      <c r="IY255" s="33"/>
      <c r="IZ255" s="51">
        <f>IF($A228="","",$A228)</f>
        <v>46035</v>
      </c>
      <c r="JA255" s="44">
        <v>8776</v>
      </c>
      <c r="JB255" s="43">
        <f t="shared" ref="JB255:JB274" si="1334">IF(JA255="","",JA255-JA251)</f>
        <v>145</v>
      </c>
      <c r="JC255" s="44">
        <v>348</v>
      </c>
      <c r="JD255" s="87">
        <f t="shared" ref="JD255:JD274" si="1335">IF(JC255="","",JC255-JC251)</f>
        <v>2</v>
      </c>
      <c r="JE255" s="43">
        <v>16</v>
      </c>
      <c r="JF255" s="43">
        <f t="shared" ref="JF255:JF274" si="1336">IF(JE255="","",JE251+JG251-JE255)</f>
        <v>3</v>
      </c>
      <c r="JG255" s="43">
        <v>10</v>
      </c>
      <c r="JH255" s="53" t="str">
        <f t="shared" si="1251"/>
        <v>ラブブキーホルダー大きめ</v>
      </c>
      <c r="JI255" s="47">
        <f t="shared" si="1287"/>
        <v>500</v>
      </c>
      <c r="JJ255" s="44">
        <f t="shared" ref="JJ255:JJ274" si="1337">IF(JE255="","",JF255*JI255)</f>
        <v>1500</v>
      </c>
      <c r="JK255" s="89">
        <f t="shared" ref="JK255:JK274" si="1338">IF(JF255="","",JJ255/(JB255*100))</f>
        <v>0.10344827586206896</v>
      </c>
      <c r="JL255" s="35"/>
      <c r="JM255" s="27"/>
      <c r="JN255" s="51">
        <f>IF($A228="","",$A228)</f>
        <v>46035</v>
      </c>
      <c r="JO255" s="44">
        <v>6199</v>
      </c>
      <c r="JP255" s="43">
        <f t="shared" ref="JP255:JP274" si="1339">IF(JO255="","",JO255-JO251)</f>
        <v>30</v>
      </c>
      <c r="JQ255" s="44">
        <v>216</v>
      </c>
      <c r="JR255" s="87">
        <f t="shared" ref="JR255:JR274" si="1340">IF(JQ255="","",JQ255-JQ251)</f>
        <v>3</v>
      </c>
      <c r="JS255" s="43">
        <v>34</v>
      </c>
      <c r="JT255" s="43">
        <f t="shared" ref="JT255:JT274" si="1341">IF(JS255="","",JS251+JU251-JS255)</f>
        <v>3</v>
      </c>
      <c r="JU255" s="43">
        <v>0</v>
      </c>
      <c r="JV255" s="71" t="str">
        <f t="shared" si="1252"/>
        <v>電ブル</v>
      </c>
      <c r="JW255" s="47">
        <f t="shared" si="1299"/>
        <v>400</v>
      </c>
      <c r="JX255" s="44">
        <f t="shared" ref="JX255:JX274" si="1342">IF(JS255="","",JT255*JW255)</f>
        <v>1200</v>
      </c>
      <c r="JY255" s="89">
        <f t="shared" ref="JY255:JY274" si="1343">IF(JT255="","",JX255/(JP255*100))</f>
        <v>0.4</v>
      </c>
      <c r="JZ255" s="35" t="s">
        <v>951</v>
      </c>
      <c r="KA255" s="61"/>
      <c r="KB255" s="51">
        <f>IF($A228="","",$A228)</f>
        <v>46035</v>
      </c>
      <c r="KC255" s="44">
        <v>6602</v>
      </c>
      <c r="KD255" s="43">
        <f t="shared" ref="KD255:KD274" si="1344">IF(KC255="","",KC255-KC251)</f>
        <v>60</v>
      </c>
      <c r="KE255" s="44">
        <v>223</v>
      </c>
      <c r="KF255" s="87">
        <f t="shared" ref="KF255:KF274" si="1345">IF(KE255="","",KE255-KE251)</f>
        <v>1</v>
      </c>
      <c r="KG255" s="43">
        <v>13</v>
      </c>
      <c r="KH255" s="43">
        <f t="shared" ref="KH255:KH274" si="1346">IF(KG255="","",KG251+KI251-KG255)</f>
        <v>2</v>
      </c>
      <c r="KI255" s="43">
        <v>8</v>
      </c>
      <c r="KJ255" s="53" t="str">
        <f t="shared" si="1253"/>
        <v>サンリオ型押しケース</v>
      </c>
      <c r="KK255" s="47">
        <f t="shared" si="1288"/>
        <v>1100</v>
      </c>
      <c r="KL255" s="44">
        <f t="shared" ref="KL255:KL274" si="1347">IF(KG255="","",KH255*KK255)</f>
        <v>2200</v>
      </c>
      <c r="KM255" s="89">
        <f t="shared" ref="KM255:KM274" si="1348">IF(KH255="","",KL255/(KD255*100))</f>
        <v>0.36666666666666664</v>
      </c>
      <c r="KN255" s="35" t="s">
        <v>952</v>
      </c>
      <c r="KO255" s="27"/>
      <c r="KP255" s="51">
        <f>IF($A228="","",$A228)</f>
        <v>46035</v>
      </c>
      <c r="KQ255" s="44">
        <v>5078</v>
      </c>
      <c r="KR255" s="43">
        <f t="shared" ref="KR255:KR274" si="1349">IF(KQ255="","",KQ255-KQ251)</f>
        <v>95</v>
      </c>
      <c r="KS255" s="44">
        <v>293</v>
      </c>
      <c r="KT255" s="87">
        <f t="shared" ref="KT255:KT273" si="1350">IF(KS255="","",KS255-KS251)</f>
        <v>3</v>
      </c>
      <c r="KU255" s="43">
        <v>4</v>
      </c>
      <c r="KV255" s="43">
        <f t="shared" ref="KV255:KV273" si="1351">IF(KU255="","",KU251+KW251-KU255)</f>
        <v>3</v>
      </c>
      <c r="KW255" s="43">
        <v>4</v>
      </c>
      <c r="KX255" s="53" t="str">
        <f t="shared" si="1254"/>
        <v>キティボアバンスクリップ</v>
      </c>
      <c r="KY255" s="47">
        <f t="shared" si="1289"/>
        <v>1100</v>
      </c>
      <c r="KZ255" s="44">
        <f t="shared" ref="KZ255:KZ274" si="1352">IF(KU255="","",KV255*KY255)</f>
        <v>3300</v>
      </c>
      <c r="LA255" s="89">
        <f t="shared" ref="LA255:LA274" si="1353">IF(KV255="","",KZ255/(KR255*100))</f>
        <v>0.3473684210526316</v>
      </c>
      <c r="LB255" s="35"/>
      <c r="LC255" s="27"/>
      <c r="LD255" s="51" t="str">
        <f>IF($A231="","",$A231)</f>
        <v/>
      </c>
      <c r="LE255" s="43"/>
      <c r="LF255" s="93" t="str">
        <f>IF(LE255="","",LE255-LE252)</f>
        <v/>
      </c>
      <c r="LG255" s="43"/>
      <c r="LH255" s="43" t="str">
        <f t="shared" si="1210"/>
        <v/>
      </c>
      <c r="LI255" s="43"/>
      <c r="LJ255" s="87" t="str">
        <f t="shared" si="1211"/>
        <v/>
      </c>
      <c r="LK255" s="43"/>
      <c r="LL255" s="64" t="str">
        <f>IF(LE255="","",LL252)</f>
        <v/>
      </c>
      <c r="LM255" s="47" t="str">
        <f>IF(LF255="","",LM252)</f>
        <v/>
      </c>
      <c r="LN255" s="87" t="str">
        <f t="shared" si="1136"/>
        <v/>
      </c>
      <c r="LO255" s="54"/>
      <c r="LP255" s="35"/>
      <c r="LQ255" s="27"/>
      <c r="LR255" s="46"/>
      <c r="LS255" s="67"/>
      <c r="LT255" s="44" t="str">
        <f t="shared" si="1290"/>
        <v/>
      </c>
      <c r="LU255" s="44"/>
      <c r="LV255" s="44"/>
      <c r="LW255" s="44"/>
      <c r="LX255" s="44" t="str">
        <f t="shared" si="1291"/>
        <v/>
      </c>
      <c r="LY255" s="44"/>
      <c r="LZ255" s="44"/>
      <c r="MA255" s="44"/>
      <c r="MB255" s="44" t="str">
        <f t="shared" si="1238"/>
        <v/>
      </c>
      <c r="MC255" s="45" t="str">
        <f t="shared" si="1239"/>
        <v/>
      </c>
      <c r="MD255" s="35"/>
      <c r="ME255" s="27"/>
      <c r="MF255" s="46"/>
      <c r="MG255" s="67"/>
      <c r="MH255" s="44" t="str">
        <f t="shared" si="1292"/>
        <v/>
      </c>
      <c r="MI255" s="44"/>
      <c r="MJ255" s="44"/>
      <c r="MK255" s="44"/>
      <c r="ML255" s="44" t="str">
        <f t="shared" si="1293"/>
        <v/>
      </c>
      <c r="MM255" s="44"/>
      <c r="MN255" s="44"/>
      <c r="MO255" s="44"/>
      <c r="MP255" s="44" t="str">
        <f t="shared" si="1240"/>
        <v/>
      </c>
      <c r="MQ255" s="45" t="str">
        <f t="shared" si="1241"/>
        <v/>
      </c>
      <c r="MR255" s="35"/>
      <c r="MS255" s="27"/>
      <c r="MT255" s="46"/>
      <c r="MU255" s="67"/>
      <c r="MV255" s="44" t="str">
        <f t="shared" si="1294"/>
        <v/>
      </c>
      <c r="MW255" s="44"/>
      <c r="MX255" s="44"/>
      <c r="MY255" s="44"/>
      <c r="MZ255" s="44" t="str">
        <f t="shared" si="1295"/>
        <v/>
      </c>
      <c r="NA255" s="44"/>
      <c r="NB255" s="44"/>
      <c r="NC255" s="44"/>
      <c r="ND255" s="44" t="str">
        <f t="shared" si="1242"/>
        <v/>
      </c>
      <c r="NE255" s="45" t="str">
        <f t="shared" si="1243"/>
        <v/>
      </c>
      <c r="NF255" s="35"/>
      <c r="NG255" s="27"/>
      <c r="NH255" s="46"/>
      <c r="NI255" s="67"/>
      <c r="NJ255" s="44" t="str">
        <f t="shared" si="1296"/>
        <v/>
      </c>
      <c r="NK255" s="44"/>
      <c r="NL255" s="44"/>
      <c r="NM255" s="44"/>
      <c r="NN255" s="44" t="str">
        <f t="shared" si="1297"/>
        <v/>
      </c>
      <c r="NO255" s="44"/>
      <c r="NP255" s="44"/>
      <c r="NQ255" s="44"/>
      <c r="NR255" s="44" t="str">
        <f t="shared" si="1244"/>
        <v/>
      </c>
      <c r="NS255" s="45" t="str">
        <f t="shared" si="1245"/>
        <v/>
      </c>
      <c r="NT255" s="35"/>
    </row>
    <row r="256" spans="1:384" x14ac:dyDescent="0.2">
      <c r="A256" s="38"/>
      <c r="B256" s="39"/>
      <c r="C256" s="40"/>
      <c r="D256" s="40"/>
      <c r="E256" s="41"/>
      <c r="F256" s="41"/>
      <c r="G256" s="40"/>
      <c r="H256" s="42"/>
      <c r="I256" s="44"/>
      <c r="J256" s="44" t="str">
        <f t="shared" si="1255"/>
        <v/>
      </c>
      <c r="K256" s="44"/>
      <c r="L256" s="44"/>
      <c r="M256" s="44"/>
      <c r="N256" s="44" t="str">
        <f t="shared" si="1256"/>
        <v/>
      </c>
      <c r="O256" s="44"/>
      <c r="P256" s="44"/>
      <c r="Q256" s="44"/>
      <c r="R256" s="44" t="str">
        <f t="shared" si="1216"/>
        <v/>
      </c>
      <c r="S256" s="45" t="str">
        <f t="shared" si="1217"/>
        <v/>
      </c>
      <c r="T256" s="35"/>
      <c r="U256" s="27"/>
      <c r="V256" s="46"/>
      <c r="W256" s="67"/>
      <c r="X256" s="44" t="str">
        <f t="shared" si="1257"/>
        <v/>
      </c>
      <c r="Y256" s="44"/>
      <c r="Z256" s="44"/>
      <c r="AA256" s="44"/>
      <c r="AB256" s="44" t="str">
        <f t="shared" si="1258"/>
        <v/>
      </c>
      <c r="AC256" s="44"/>
      <c r="AD256" s="44"/>
      <c r="AE256" s="44"/>
      <c r="AF256" s="44" t="str">
        <f t="shared" si="1218"/>
        <v/>
      </c>
      <c r="AG256" s="45" t="str">
        <f t="shared" si="1219"/>
        <v/>
      </c>
      <c r="AH256" s="35"/>
      <c r="AI256" s="27"/>
      <c r="AJ256" s="46"/>
      <c r="AK256" s="44"/>
      <c r="AL256" s="44" t="str">
        <f t="shared" si="1259"/>
        <v/>
      </c>
      <c r="AM256" s="44"/>
      <c r="AN256" s="44" t="str">
        <f t="shared" si="1260"/>
        <v/>
      </c>
      <c r="AO256" s="44"/>
      <c r="AP256" s="44" t="str">
        <f t="shared" si="1261"/>
        <v/>
      </c>
      <c r="AQ256" s="44"/>
      <c r="AR256" s="44"/>
      <c r="AS256" s="44"/>
      <c r="AT256" s="44" t="str">
        <f t="shared" si="1220"/>
        <v/>
      </c>
      <c r="AU256" s="45" t="str">
        <f t="shared" si="1221"/>
        <v/>
      </c>
      <c r="AV256" s="35"/>
      <c r="AW256" s="27"/>
      <c r="AX256" s="46"/>
      <c r="AY256" s="44"/>
      <c r="AZ256" s="44" t="str">
        <f t="shared" si="1262"/>
        <v/>
      </c>
      <c r="BA256" s="44"/>
      <c r="BB256" s="44" t="str">
        <f t="shared" si="1263"/>
        <v/>
      </c>
      <c r="BC256" s="44"/>
      <c r="BD256" s="44" t="str">
        <f t="shared" si="1264"/>
        <v/>
      </c>
      <c r="BE256" s="44"/>
      <c r="BF256" s="44"/>
      <c r="BG256" s="44"/>
      <c r="BH256" s="44" t="str">
        <f t="shared" si="1222"/>
        <v/>
      </c>
      <c r="BI256" s="45" t="str">
        <f t="shared" si="1223"/>
        <v/>
      </c>
      <c r="BJ256" s="35"/>
      <c r="BK256" s="50"/>
      <c r="BL256" s="46"/>
      <c r="BM256" s="43">
        <v>11196</v>
      </c>
      <c r="BN256" s="44">
        <f t="shared" si="1300"/>
        <v>114</v>
      </c>
      <c r="BO256" s="43">
        <v>319</v>
      </c>
      <c r="BP256" s="44">
        <f t="shared" si="1301"/>
        <v>3</v>
      </c>
      <c r="BQ256" s="44">
        <v>7</v>
      </c>
      <c r="BR256" s="44">
        <f t="shared" si="1302"/>
        <v>3</v>
      </c>
      <c r="BS256" s="43">
        <v>8</v>
      </c>
      <c r="BT256" s="60" t="str">
        <f t="shared" si="1265"/>
        <v>雪見イヤホン</v>
      </c>
      <c r="BU256" s="67">
        <f t="shared" si="1266"/>
        <v>1100</v>
      </c>
      <c r="BV256" s="43">
        <f t="shared" si="1303"/>
        <v>3300</v>
      </c>
      <c r="BW256" s="45">
        <f t="shared" si="1304"/>
        <v>0.28947368421052633</v>
      </c>
      <c r="BX256" s="35"/>
      <c r="BY256" s="27"/>
      <c r="BZ256" s="46"/>
      <c r="CA256" s="43">
        <v>2948</v>
      </c>
      <c r="CB256" s="44">
        <f t="shared" si="1305"/>
        <v>62</v>
      </c>
      <c r="CC256" s="43">
        <v>69</v>
      </c>
      <c r="CD256" s="44">
        <f t="shared" si="1306"/>
        <v>2</v>
      </c>
      <c r="CE256" s="44">
        <v>18</v>
      </c>
      <c r="CF256" s="44">
        <f t="shared" si="1307"/>
        <v>0</v>
      </c>
      <c r="CG256" s="43">
        <v>0</v>
      </c>
      <c r="CH256" s="60" t="str">
        <f t="shared" si="1247"/>
        <v>モンチッチケース</v>
      </c>
      <c r="CI256" s="67">
        <f t="shared" si="1267"/>
        <v>1000</v>
      </c>
      <c r="CJ256" s="43">
        <f t="shared" si="1308"/>
        <v>0</v>
      </c>
      <c r="CK256" s="45">
        <f t="shared" si="1309"/>
        <v>0</v>
      </c>
      <c r="CL256" s="35"/>
      <c r="CM256" s="27"/>
      <c r="CN256" s="46"/>
      <c r="CO256" s="43">
        <v>1781</v>
      </c>
      <c r="CP256" s="44">
        <f t="shared" si="1310"/>
        <v>80</v>
      </c>
      <c r="CQ256" s="43">
        <v>32</v>
      </c>
      <c r="CR256" s="44">
        <f t="shared" si="1311"/>
        <v>4</v>
      </c>
      <c r="CS256" s="44">
        <v>2</v>
      </c>
      <c r="CT256" s="44">
        <f t="shared" si="1312"/>
        <v>6</v>
      </c>
      <c r="CU256" s="43">
        <v>9</v>
      </c>
      <c r="CV256" s="60" t="s">
        <v>947</v>
      </c>
      <c r="CW256" s="67">
        <v>1100</v>
      </c>
      <c r="CX256" s="43">
        <f t="shared" si="1313"/>
        <v>6600</v>
      </c>
      <c r="CY256" s="45">
        <f t="shared" si="1314"/>
        <v>0.82499999999999996</v>
      </c>
      <c r="CZ256" s="35"/>
      <c r="DA256" s="58"/>
      <c r="DB256" s="46"/>
      <c r="DC256" s="43">
        <v>7793</v>
      </c>
      <c r="DD256" s="44">
        <f t="shared" si="1315"/>
        <v>35</v>
      </c>
      <c r="DE256" s="43">
        <v>287</v>
      </c>
      <c r="DF256" s="44">
        <f t="shared" si="1316"/>
        <v>4</v>
      </c>
      <c r="DG256" s="44">
        <v>10</v>
      </c>
      <c r="DH256" s="44">
        <f t="shared" si="1317"/>
        <v>1</v>
      </c>
      <c r="DI256" s="43">
        <v>22</v>
      </c>
      <c r="DJ256" s="60" t="str">
        <f t="shared" si="1249"/>
        <v>サンリオリボンポーチ</v>
      </c>
      <c r="DK256" s="67">
        <f t="shared" si="1269"/>
        <v>500</v>
      </c>
      <c r="DL256" s="43">
        <f t="shared" si="1318"/>
        <v>500</v>
      </c>
      <c r="DM256" s="45">
        <f t="shared" si="1319"/>
        <v>0.14285714285714285</v>
      </c>
      <c r="DN256" s="35"/>
      <c r="DO256" s="27"/>
      <c r="DP256" s="46"/>
      <c r="DQ256" s="43">
        <v>3844</v>
      </c>
      <c r="DR256" s="44">
        <f t="shared" si="1320"/>
        <v>64</v>
      </c>
      <c r="DS256" s="43">
        <v>99</v>
      </c>
      <c r="DT256" s="44">
        <f t="shared" si="1321"/>
        <v>2</v>
      </c>
      <c r="DU256" s="44">
        <v>10</v>
      </c>
      <c r="DV256" s="44">
        <f t="shared" si="1322"/>
        <v>2</v>
      </c>
      <c r="DW256" s="43">
        <v>0</v>
      </c>
      <c r="DX256" s="60" t="str">
        <f t="shared" si="1270"/>
        <v>サンリオケープポーチ</v>
      </c>
      <c r="DY256" s="67">
        <f t="shared" si="1271"/>
        <v>660</v>
      </c>
      <c r="DZ256" s="43">
        <f t="shared" si="1323"/>
        <v>1320</v>
      </c>
      <c r="EA256" s="45">
        <f t="shared" si="1324"/>
        <v>0.20624999999999999</v>
      </c>
      <c r="EB256" s="35"/>
      <c r="EC256" s="27"/>
      <c r="ED256" s="46"/>
      <c r="EE256" s="67"/>
      <c r="EF256" s="44" t="str">
        <f t="shared" si="1272"/>
        <v/>
      </c>
      <c r="EG256" s="44"/>
      <c r="EH256" s="44"/>
      <c r="EI256" s="44"/>
      <c r="EJ256" s="44" t="str">
        <f t="shared" si="1273"/>
        <v/>
      </c>
      <c r="EK256" s="44"/>
      <c r="EL256" s="44"/>
      <c r="EM256" s="44"/>
      <c r="EN256" s="44" t="str">
        <f t="shared" si="1224"/>
        <v/>
      </c>
      <c r="EO256" s="45" t="str">
        <f t="shared" si="1225"/>
        <v/>
      </c>
      <c r="EP256" s="35"/>
      <c r="EQ256" s="27"/>
      <c r="ER256" s="46"/>
      <c r="ES256" s="44"/>
      <c r="ET256" s="44" t="str">
        <f t="shared" si="1274"/>
        <v/>
      </c>
      <c r="EU256" s="44"/>
      <c r="EV256" s="44" t="str">
        <f t="shared" si="1275"/>
        <v/>
      </c>
      <c r="EW256" s="44"/>
      <c r="EX256" s="44" t="str">
        <f t="shared" si="1276"/>
        <v/>
      </c>
      <c r="EY256" s="44"/>
      <c r="EZ256" s="44"/>
      <c r="FA256" s="44"/>
      <c r="FB256" s="44" t="str">
        <f t="shared" si="1226"/>
        <v/>
      </c>
      <c r="FC256" s="45" t="str">
        <f t="shared" si="1227"/>
        <v/>
      </c>
      <c r="FD256" s="35"/>
      <c r="FF256" s="46"/>
      <c r="FG256" s="67"/>
      <c r="FH256" s="44" t="str">
        <f t="shared" si="1277"/>
        <v/>
      </c>
      <c r="FI256" s="44"/>
      <c r="FJ256" s="44"/>
      <c r="FK256" s="44"/>
      <c r="FL256" s="44" t="str">
        <f t="shared" si="1278"/>
        <v/>
      </c>
      <c r="FM256" s="44"/>
      <c r="FN256" s="44"/>
      <c r="FO256" s="44"/>
      <c r="FP256" s="44" t="str">
        <f t="shared" si="1228"/>
        <v/>
      </c>
      <c r="FQ256" s="45" t="str">
        <f t="shared" si="1229"/>
        <v/>
      </c>
      <c r="FR256" s="35"/>
      <c r="FT256" s="46"/>
      <c r="FU256" s="67"/>
      <c r="FV256" s="44" t="str">
        <f t="shared" si="1279"/>
        <v/>
      </c>
      <c r="FW256" s="44"/>
      <c r="FX256" s="44"/>
      <c r="FY256" s="44"/>
      <c r="FZ256" s="44" t="str">
        <f t="shared" si="1280"/>
        <v/>
      </c>
      <c r="GA256" s="44"/>
      <c r="GB256" s="44"/>
      <c r="GC256" s="44"/>
      <c r="GD256" s="44" t="str">
        <f t="shared" si="1230"/>
        <v/>
      </c>
      <c r="GE256" s="45" t="str">
        <f t="shared" si="1231"/>
        <v/>
      </c>
      <c r="GF256" s="35"/>
      <c r="GH256" s="46"/>
      <c r="GI256" s="67"/>
      <c r="GJ256" s="44" t="str">
        <f t="shared" si="1281"/>
        <v/>
      </c>
      <c r="GK256" s="44"/>
      <c r="GL256" s="44"/>
      <c r="GM256" s="44"/>
      <c r="GN256" s="44" t="str">
        <f t="shared" si="1282"/>
        <v/>
      </c>
      <c r="GO256" s="44"/>
      <c r="GP256" s="44"/>
      <c r="GQ256" s="44"/>
      <c r="GR256" s="44" t="str">
        <f t="shared" si="1232"/>
        <v/>
      </c>
      <c r="GS256" s="45" t="str">
        <f t="shared" si="1233"/>
        <v/>
      </c>
      <c r="GT256" s="35"/>
      <c r="GU256" s="27"/>
      <c r="GV256" s="46"/>
      <c r="GW256" s="67"/>
      <c r="GX256" s="44" t="str">
        <f t="shared" si="1283"/>
        <v/>
      </c>
      <c r="GY256" s="44"/>
      <c r="GZ256" s="44"/>
      <c r="HA256" s="44"/>
      <c r="HB256" s="44" t="str">
        <f t="shared" si="1284"/>
        <v/>
      </c>
      <c r="HC256" s="44"/>
      <c r="HD256" s="44"/>
      <c r="HE256" s="44"/>
      <c r="HF256" s="44" t="str">
        <f t="shared" si="1234"/>
        <v/>
      </c>
      <c r="HG256" s="45" t="str">
        <f t="shared" si="1235"/>
        <v/>
      </c>
      <c r="HH256" s="35"/>
      <c r="HJ256" s="46"/>
      <c r="HK256" s="67"/>
      <c r="HL256" s="44" t="str">
        <f t="shared" si="1285"/>
        <v/>
      </c>
      <c r="HM256" s="44"/>
      <c r="HN256" s="44"/>
      <c r="HO256" s="44"/>
      <c r="HP256" s="44" t="str">
        <f t="shared" si="1286"/>
        <v/>
      </c>
      <c r="HQ256" s="44"/>
      <c r="HR256" s="44"/>
      <c r="HS256" s="44"/>
      <c r="HT256" s="44" t="str">
        <f t="shared" si="1236"/>
        <v/>
      </c>
      <c r="HU256" s="45" t="str">
        <f t="shared" si="1237"/>
        <v/>
      </c>
      <c r="HV256" s="35"/>
      <c r="HW256" s="61"/>
      <c r="HX256" s="46"/>
      <c r="HY256" s="43">
        <v>29197</v>
      </c>
      <c r="HZ256" s="44">
        <f t="shared" si="1325"/>
        <v>1012</v>
      </c>
      <c r="IA256" s="43"/>
      <c r="IB256" s="44" t="str">
        <f t="shared" si="1326"/>
        <v/>
      </c>
      <c r="IC256" s="44">
        <v>5</v>
      </c>
      <c r="ID256" s="44">
        <f t="shared" si="1327"/>
        <v>2</v>
      </c>
      <c r="IE256" s="43">
        <v>1</v>
      </c>
      <c r="IF256" s="60" t="s">
        <v>946</v>
      </c>
      <c r="IG256" s="67">
        <f>IF(HY255="","",IG252)</f>
        <v>1100</v>
      </c>
      <c r="IH256" s="43">
        <f t="shared" si="1328"/>
        <v>2200</v>
      </c>
      <c r="II256" s="45">
        <f>IF(ID256="","",IH256/(HZ256*100))</f>
        <v>2.1739130434782608E-2</v>
      </c>
      <c r="IJ256" s="35"/>
      <c r="IL256" s="46"/>
      <c r="IM256" s="43">
        <v>894</v>
      </c>
      <c r="IN256" s="44">
        <f t="shared" si="1329"/>
        <v>28</v>
      </c>
      <c r="IO256" s="43">
        <v>34</v>
      </c>
      <c r="IP256" s="44">
        <f t="shared" si="1330"/>
        <v>0</v>
      </c>
      <c r="IQ256" s="44">
        <v>9</v>
      </c>
      <c r="IR256" s="44">
        <f t="shared" si="1331"/>
        <v>0</v>
      </c>
      <c r="IS256" s="43">
        <v>3</v>
      </c>
      <c r="IT256" s="60" t="str">
        <f t="shared" si="1250"/>
        <v>サンリオ豹柄キーケース</v>
      </c>
      <c r="IU256" s="67">
        <f t="shared" si="1298"/>
        <v>996</v>
      </c>
      <c r="IV256" s="43">
        <f t="shared" si="1332"/>
        <v>0</v>
      </c>
      <c r="IW256" s="45">
        <f t="shared" si="1333"/>
        <v>0</v>
      </c>
      <c r="IX256" s="35" t="s">
        <v>950</v>
      </c>
      <c r="IY256" s="33"/>
      <c r="IZ256" s="46"/>
      <c r="JA256" s="43">
        <v>5318</v>
      </c>
      <c r="JB256" s="44">
        <f t="shared" si="1334"/>
        <v>11</v>
      </c>
      <c r="JC256" s="43">
        <v>158</v>
      </c>
      <c r="JD256" s="44">
        <f t="shared" si="1335"/>
        <v>1</v>
      </c>
      <c r="JE256" s="44">
        <v>22</v>
      </c>
      <c r="JF256" s="44">
        <f t="shared" si="1336"/>
        <v>2</v>
      </c>
      <c r="JG256" s="43">
        <v>-6</v>
      </c>
      <c r="JH256" s="60" t="str">
        <f t="shared" si="1251"/>
        <v>サンリオリボンポーチ</v>
      </c>
      <c r="JI256" s="67">
        <f t="shared" si="1287"/>
        <v>500</v>
      </c>
      <c r="JJ256" s="43">
        <f t="shared" si="1337"/>
        <v>1000</v>
      </c>
      <c r="JK256" s="45">
        <f t="shared" si="1338"/>
        <v>0.90909090909090906</v>
      </c>
      <c r="JL256" s="35" t="s">
        <v>953</v>
      </c>
      <c r="JM256" s="27"/>
      <c r="JN256" s="46"/>
      <c r="JO256" s="43">
        <v>6274</v>
      </c>
      <c r="JP256" s="44">
        <f t="shared" si="1339"/>
        <v>78</v>
      </c>
      <c r="JQ256" s="43">
        <v>157</v>
      </c>
      <c r="JR256" s="44">
        <f t="shared" si="1340"/>
        <v>3</v>
      </c>
      <c r="JS256" s="44">
        <v>10</v>
      </c>
      <c r="JT256" s="44">
        <f t="shared" si="1341"/>
        <v>3</v>
      </c>
      <c r="JU256" s="43">
        <v>8</v>
      </c>
      <c r="JV256" s="60" t="str">
        <f t="shared" si="1252"/>
        <v>ジャグラーイヤホン</v>
      </c>
      <c r="JW256" s="67">
        <f t="shared" si="1299"/>
        <v>1100</v>
      </c>
      <c r="JX256" s="43">
        <f t="shared" si="1342"/>
        <v>3300</v>
      </c>
      <c r="JY256" s="45">
        <f t="shared" si="1343"/>
        <v>0.42307692307692307</v>
      </c>
      <c r="JZ256" s="35"/>
      <c r="KA256" s="61"/>
      <c r="KB256" s="46"/>
      <c r="KC256" s="43">
        <v>4658</v>
      </c>
      <c r="KD256" s="44">
        <f t="shared" si="1344"/>
        <v>22</v>
      </c>
      <c r="KE256" s="43">
        <v>129</v>
      </c>
      <c r="KF256" s="44">
        <f t="shared" si="1345"/>
        <v>0</v>
      </c>
      <c r="KG256" s="44">
        <v>12</v>
      </c>
      <c r="KH256" s="44">
        <f t="shared" si="1346"/>
        <v>0</v>
      </c>
      <c r="KI256" s="43">
        <v>-1</v>
      </c>
      <c r="KJ256" s="60" t="str">
        <f t="shared" si="1253"/>
        <v>モンチッチケース</v>
      </c>
      <c r="KK256" s="67">
        <f t="shared" si="1288"/>
        <v>1000</v>
      </c>
      <c r="KL256" s="43">
        <f t="shared" si="1347"/>
        <v>0</v>
      </c>
      <c r="KM256" s="45">
        <f t="shared" si="1348"/>
        <v>0</v>
      </c>
      <c r="KN256" s="35" t="s">
        <v>954</v>
      </c>
      <c r="KO256" s="27"/>
      <c r="KP256" s="46"/>
      <c r="KQ256" s="43">
        <v>6331</v>
      </c>
      <c r="KR256" s="44">
        <f t="shared" si="1349"/>
        <v>108</v>
      </c>
      <c r="KS256" s="43">
        <v>134</v>
      </c>
      <c r="KT256" s="44">
        <f t="shared" si="1350"/>
        <v>2</v>
      </c>
      <c r="KU256" s="44">
        <v>9</v>
      </c>
      <c r="KV256" s="44">
        <f t="shared" si="1351"/>
        <v>2</v>
      </c>
      <c r="KW256" s="43">
        <v>4</v>
      </c>
      <c r="KX256" s="60" t="str">
        <f t="shared" si="1254"/>
        <v>モンチッチマスコット2</v>
      </c>
      <c r="KY256" s="67">
        <f t="shared" si="1289"/>
        <v>539</v>
      </c>
      <c r="KZ256" s="43">
        <f t="shared" si="1352"/>
        <v>1078</v>
      </c>
      <c r="LA256" s="45">
        <f t="shared" si="1353"/>
        <v>9.9814814814814815E-2</v>
      </c>
      <c r="LB256" s="35"/>
      <c r="LC256" s="27"/>
      <c r="LD256" s="46"/>
      <c r="LE256" s="44"/>
      <c r="LF256" s="44"/>
      <c r="LG256" s="44"/>
      <c r="LH256" s="44" t="str">
        <f t="shared" si="1210"/>
        <v/>
      </c>
      <c r="LI256" s="44"/>
      <c r="LJ256" s="44" t="str">
        <f t="shared" si="1211"/>
        <v/>
      </c>
      <c r="LK256" s="44"/>
      <c r="LL256" s="72" t="str">
        <f>IF(LE255="","",LL253)</f>
        <v/>
      </c>
      <c r="LM256" s="67" t="str">
        <f>IF(LF255="","",LM253)</f>
        <v/>
      </c>
      <c r="LN256" s="44" t="str">
        <f t="shared" si="1136"/>
        <v/>
      </c>
      <c r="LO256" s="45"/>
      <c r="LP256" s="35"/>
      <c r="LQ256" s="27"/>
      <c r="LR256" s="46"/>
      <c r="LS256" s="67"/>
      <c r="LT256" s="44" t="str">
        <f t="shared" si="1290"/>
        <v/>
      </c>
      <c r="LU256" s="44"/>
      <c r="LV256" s="44"/>
      <c r="LW256" s="44"/>
      <c r="LX256" s="44" t="str">
        <f t="shared" si="1291"/>
        <v/>
      </c>
      <c r="LY256" s="44"/>
      <c r="LZ256" s="44"/>
      <c r="MA256" s="44"/>
      <c r="MB256" s="44" t="str">
        <f t="shared" si="1238"/>
        <v/>
      </c>
      <c r="MC256" s="45" t="str">
        <f t="shared" si="1239"/>
        <v/>
      </c>
      <c r="MD256" s="35"/>
      <c r="ME256" s="27"/>
      <c r="MF256" s="46"/>
      <c r="MG256" s="67"/>
      <c r="MH256" s="44" t="str">
        <f t="shared" si="1292"/>
        <v/>
      </c>
      <c r="MI256" s="44"/>
      <c r="MJ256" s="44"/>
      <c r="MK256" s="44"/>
      <c r="ML256" s="44" t="str">
        <f t="shared" si="1293"/>
        <v/>
      </c>
      <c r="MM256" s="44"/>
      <c r="MN256" s="44"/>
      <c r="MO256" s="44"/>
      <c r="MP256" s="44" t="str">
        <f t="shared" si="1240"/>
        <v/>
      </c>
      <c r="MQ256" s="45" t="str">
        <f t="shared" si="1241"/>
        <v/>
      </c>
      <c r="MR256" s="35"/>
      <c r="MS256" s="27"/>
      <c r="MT256" s="46"/>
      <c r="MU256" s="67"/>
      <c r="MV256" s="44" t="str">
        <f t="shared" si="1294"/>
        <v/>
      </c>
      <c r="MW256" s="44"/>
      <c r="MX256" s="44"/>
      <c r="MY256" s="44"/>
      <c r="MZ256" s="44" t="str">
        <f t="shared" si="1295"/>
        <v/>
      </c>
      <c r="NA256" s="44"/>
      <c r="NB256" s="44"/>
      <c r="NC256" s="44"/>
      <c r="ND256" s="44" t="str">
        <f t="shared" si="1242"/>
        <v/>
      </c>
      <c r="NE256" s="45" t="str">
        <f t="shared" si="1243"/>
        <v/>
      </c>
      <c r="NF256" s="35"/>
      <c r="NG256" s="27"/>
      <c r="NH256" s="46"/>
      <c r="NI256" s="67"/>
      <c r="NJ256" s="44" t="str">
        <f t="shared" si="1296"/>
        <v/>
      </c>
      <c r="NK256" s="44"/>
      <c r="NL256" s="44"/>
      <c r="NM256" s="44"/>
      <c r="NN256" s="44" t="str">
        <f t="shared" si="1297"/>
        <v/>
      </c>
      <c r="NO256" s="44"/>
      <c r="NP256" s="44"/>
      <c r="NQ256" s="44"/>
      <c r="NR256" s="44" t="str">
        <f t="shared" si="1244"/>
        <v/>
      </c>
      <c r="NS256" s="45" t="str">
        <f t="shared" si="1245"/>
        <v/>
      </c>
      <c r="NT256" s="35"/>
    </row>
    <row r="257" spans="1:384" ht="15" customHeight="1" thickBot="1" x14ac:dyDescent="0.25">
      <c r="A257" s="38"/>
      <c r="B257" s="39"/>
      <c r="C257" s="40"/>
      <c r="D257" s="40"/>
      <c r="E257" s="41"/>
      <c r="F257" s="41"/>
      <c r="G257" s="40"/>
      <c r="H257" s="42"/>
      <c r="I257" s="44"/>
      <c r="J257" s="44" t="str">
        <f t="shared" si="1255"/>
        <v/>
      </c>
      <c r="K257" s="44"/>
      <c r="L257" s="44"/>
      <c r="M257" s="44"/>
      <c r="N257" s="44" t="str">
        <f t="shared" si="1256"/>
        <v/>
      </c>
      <c r="O257" s="44"/>
      <c r="P257" s="44"/>
      <c r="Q257" s="44"/>
      <c r="R257" s="44" t="str">
        <f t="shared" si="1216"/>
        <v/>
      </c>
      <c r="S257" s="45" t="str">
        <f t="shared" si="1217"/>
        <v/>
      </c>
      <c r="T257" s="35"/>
      <c r="U257" s="27"/>
      <c r="V257" s="46"/>
      <c r="W257" s="67"/>
      <c r="X257" s="44" t="str">
        <f t="shared" si="1257"/>
        <v/>
      </c>
      <c r="Y257" s="44"/>
      <c r="Z257" s="44"/>
      <c r="AA257" s="44"/>
      <c r="AB257" s="44" t="str">
        <f t="shared" si="1258"/>
        <v/>
      </c>
      <c r="AC257" s="44"/>
      <c r="AD257" s="44"/>
      <c r="AE257" s="44"/>
      <c r="AF257" s="44" t="str">
        <f t="shared" si="1218"/>
        <v/>
      </c>
      <c r="AG257" s="45" t="str">
        <f t="shared" si="1219"/>
        <v/>
      </c>
      <c r="AH257" s="35"/>
      <c r="AI257" s="27"/>
      <c r="AJ257" s="46"/>
      <c r="AK257" s="44"/>
      <c r="AL257" s="44" t="str">
        <f t="shared" si="1259"/>
        <v/>
      </c>
      <c r="AM257" s="44"/>
      <c r="AN257" s="44" t="str">
        <f t="shared" si="1260"/>
        <v/>
      </c>
      <c r="AO257" s="44"/>
      <c r="AP257" s="44" t="str">
        <f t="shared" si="1261"/>
        <v/>
      </c>
      <c r="AQ257" s="44"/>
      <c r="AR257" s="44"/>
      <c r="AS257" s="44"/>
      <c r="AT257" s="44" t="str">
        <f t="shared" si="1220"/>
        <v/>
      </c>
      <c r="AU257" s="45" t="str">
        <f t="shared" si="1221"/>
        <v/>
      </c>
      <c r="AV257" s="35"/>
      <c r="AW257" s="27"/>
      <c r="AX257" s="46"/>
      <c r="AY257" s="44"/>
      <c r="AZ257" s="44" t="str">
        <f t="shared" si="1262"/>
        <v/>
      </c>
      <c r="BA257" s="44"/>
      <c r="BB257" s="44" t="str">
        <f t="shared" si="1263"/>
        <v/>
      </c>
      <c r="BC257" s="44"/>
      <c r="BD257" s="44" t="str">
        <f t="shared" si="1264"/>
        <v/>
      </c>
      <c r="BE257" s="44"/>
      <c r="BF257" s="44"/>
      <c r="BG257" s="44"/>
      <c r="BH257" s="44" t="str">
        <f t="shared" si="1222"/>
        <v/>
      </c>
      <c r="BI257" s="45" t="str">
        <f t="shared" si="1223"/>
        <v/>
      </c>
      <c r="BJ257" s="35"/>
      <c r="BK257" s="50"/>
      <c r="BL257" s="46"/>
      <c r="BM257" s="44">
        <v>13110</v>
      </c>
      <c r="BN257" s="44">
        <f t="shared" si="1300"/>
        <v>108</v>
      </c>
      <c r="BO257" s="44">
        <v>680</v>
      </c>
      <c r="BP257" s="44">
        <f t="shared" si="1301"/>
        <v>9</v>
      </c>
      <c r="BQ257" s="44">
        <v>14</v>
      </c>
      <c r="BR257" s="44">
        <f t="shared" si="1302"/>
        <v>10</v>
      </c>
      <c r="BS257" s="25">
        <v>0</v>
      </c>
      <c r="BT257" s="60" t="str">
        <f t="shared" si="1265"/>
        <v>ラブブマスコット</v>
      </c>
      <c r="BU257" s="67">
        <f t="shared" si="1266"/>
        <v>250</v>
      </c>
      <c r="BV257" s="44">
        <f t="shared" si="1303"/>
        <v>2500</v>
      </c>
      <c r="BW257" s="45">
        <f t="shared" si="1304"/>
        <v>0.23148148148148148</v>
      </c>
      <c r="BX257" s="35"/>
      <c r="BY257" s="27"/>
      <c r="BZ257" s="46"/>
      <c r="CA257" s="44">
        <v>2961</v>
      </c>
      <c r="CB257" s="44">
        <f t="shared" si="1305"/>
        <v>180</v>
      </c>
      <c r="CC257" s="44">
        <v>111</v>
      </c>
      <c r="CD257" s="44">
        <f t="shared" si="1306"/>
        <v>1</v>
      </c>
      <c r="CE257" s="44">
        <v>28</v>
      </c>
      <c r="CF257" s="44">
        <f t="shared" si="1307"/>
        <v>2</v>
      </c>
      <c r="CG257" s="25">
        <v>0</v>
      </c>
      <c r="CH257" s="60" t="str">
        <f t="shared" si="1247"/>
        <v>ゲームアーク</v>
      </c>
      <c r="CI257" s="67">
        <f t="shared" si="1267"/>
        <v>0</v>
      </c>
      <c r="CJ257" s="44">
        <f t="shared" si="1308"/>
        <v>0</v>
      </c>
      <c r="CK257" s="45">
        <f t="shared" si="1309"/>
        <v>0</v>
      </c>
      <c r="CL257" s="35"/>
      <c r="CM257" s="27"/>
      <c r="CN257" s="46"/>
      <c r="CO257" s="44">
        <v>3653</v>
      </c>
      <c r="CP257" s="44">
        <f t="shared" si="1310"/>
        <v>202</v>
      </c>
      <c r="CQ257" s="44">
        <v>87</v>
      </c>
      <c r="CR257" s="44">
        <f t="shared" si="1311"/>
        <v>6</v>
      </c>
      <c r="CS257" s="44">
        <v>0</v>
      </c>
      <c r="CT257" s="44">
        <f t="shared" si="1312"/>
        <v>4</v>
      </c>
      <c r="CU257" s="25">
        <v>9</v>
      </c>
      <c r="CV257" s="60" t="str">
        <f t="shared" si="1248"/>
        <v>サンリオボアバンスクリップ</v>
      </c>
      <c r="CW257" s="67">
        <f t="shared" si="1268"/>
        <v>1100</v>
      </c>
      <c r="CX257" s="44">
        <f t="shared" si="1313"/>
        <v>4400</v>
      </c>
      <c r="CY257" s="45">
        <f t="shared" si="1314"/>
        <v>0.21782178217821782</v>
      </c>
      <c r="CZ257" s="35"/>
      <c r="DA257" s="58"/>
      <c r="DB257" s="46"/>
      <c r="DC257" s="44">
        <v>9229</v>
      </c>
      <c r="DD257" s="44">
        <f t="shared" si="1315"/>
        <v>46</v>
      </c>
      <c r="DE257" s="44">
        <v>450</v>
      </c>
      <c r="DF257" s="44">
        <f t="shared" si="1316"/>
        <v>2</v>
      </c>
      <c r="DG257" s="44">
        <v>32</v>
      </c>
      <c r="DH257" s="44">
        <f t="shared" si="1317"/>
        <v>2</v>
      </c>
      <c r="DI257" s="25">
        <v>0</v>
      </c>
      <c r="DJ257" s="60" t="str">
        <f t="shared" si="1249"/>
        <v>ラブブマスコット</v>
      </c>
      <c r="DK257" s="67">
        <f t="shared" si="1269"/>
        <v>0</v>
      </c>
      <c r="DL257" s="44">
        <f t="shared" si="1318"/>
        <v>0</v>
      </c>
      <c r="DM257" s="45">
        <f t="shared" si="1319"/>
        <v>0</v>
      </c>
      <c r="DN257" s="35"/>
      <c r="DO257" s="27"/>
      <c r="DP257" s="46"/>
      <c r="DQ257" s="44">
        <v>3689</v>
      </c>
      <c r="DR257" s="44">
        <f t="shared" si="1320"/>
        <v>64</v>
      </c>
      <c r="DS257" s="44">
        <v>122</v>
      </c>
      <c r="DT257" s="44">
        <f t="shared" si="1321"/>
        <v>1</v>
      </c>
      <c r="DU257" s="44">
        <v>9</v>
      </c>
      <c r="DV257" s="44">
        <f t="shared" si="1322"/>
        <v>1</v>
      </c>
      <c r="DW257" s="25">
        <v>0</v>
      </c>
      <c r="DX257" s="60" t="str">
        <f t="shared" si="1270"/>
        <v>モンチッチマスコット</v>
      </c>
      <c r="DY257" s="67">
        <f t="shared" si="1271"/>
        <v>0</v>
      </c>
      <c r="DZ257" s="44">
        <f t="shared" si="1323"/>
        <v>0</v>
      </c>
      <c r="EA257" s="45">
        <f t="shared" si="1324"/>
        <v>0</v>
      </c>
      <c r="EB257" s="35"/>
      <c r="EC257" s="27"/>
      <c r="ED257" s="46"/>
      <c r="EE257" s="67"/>
      <c r="EF257" s="44" t="str">
        <f t="shared" si="1272"/>
        <v/>
      </c>
      <c r="EG257" s="44"/>
      <c r="EH257" s="44"/>
      <c r="EI257" s="44"/>
      <c r="EJ257" s="44" t="str">
        <f t="shared" si="1273"/>
        <v/>
      </c>
      <c r="EK257" s="44"/>
      <c r="EL257" s="44"/>
      <c r="EM257" s="44"/>
      <c r="EN257" s="44" t="str">
        <f t="shared" si="1224"/>
        <v/>
      </c>
      <c r="EO257" s="45" t="str">
        <f t="shared" si="1225"/>
        <v/>
      </c>
      <c r="EP257" s="35"/>
      <c r="EQ257" s="27"/>
      <c r="ER257" s="46"/>
      <c r="ES257" s="44"/>
      <c r="ET257" s="44" t="str">
        <f t="shared" si="1274"/>
        <v/>
      </c>
      <c r="EU257" s="44"/>
      <c r="EV257" s="44" t="str">
        <f t="shared" si="1275"/>
        <v/>
      </c>
      <c r="EW257" s="44"/>
      <c r="EX257" s="44" t="str">
        <f t="shared" si="1276"/>
        <v/>
      </c>
      <c r="EY257" s="44"/>
      <c r="EZ257" s="44"/>
      <c r="FA257" s="44"/>
      <c r="FB257" s="44" t="str">
        <f t="shared" si="1226"/>
        <v/>
      </c>
      <c r="FC257" s="45" t="str">
        <f t="shared" si="1227"/>
        <v/>
      </c>
      <c r="FD257" s="35"/>
      <c r="FF257" s="46"/>
      <c r="FG257" s="67"/>
      <c r="FH257" s="44" t="str">
        <f t="shared" si="1277"/>
        <v/>
      </c>
      <c r="FI257" s="44"/>
      <c r="FJ257" s="44"/>
      <c r="FK257" s="44"/>
      <c r="FL257" s="44" t="str">
        <f t="shared" si="1278"/>
        <v/>
      </c>
      <c r="FM257" s="44"/>
      <c r="FN257" s="44"/>
      <c r="FO257" s="44"/>
      <c r="FP257" s="44" t="str">
        <f t="shared" si="1228"/>
        <v/>
      </c>
      <c r="FQ257" s="45" t="str">
        <f t="shared" si="1229"/>
        <v/>
      </c>
      <c r="FR257" s="35"/>
      <c r="FT257" s="46"/>
      <c r="FU257" s="67"/>
      <c r="FV257" s="44" t="str">
        <f t="shared" si="1279"/>
        <v/>
      </c>
      <c r="FW257" s="44"/>
      <c r="FX257" s="44"/>
      <c r="FY257" s="44"/>
      <c r="FZ257" s="44" t="str">
        <f t="shared" si="1280"/>
        <v/>
      </c>
      <c r="GA257" s="44"/>
      <c r="GB257" s="44"/>
      <c r="GC257" s="44"/>
      <c r="GD257" s="44" t="str">
        <f t="shared" si="1230"/>
        <v/>
      </c>
      <c r="GE257" s="45" t="str">
        <f t="shared" si="1231"/>
        <v/>
      </c>
      <c r="GF257" s="35"/>
      <c r="GH257" s="46"/>
      <c r="GI257" s="67"/>
      <c r="GJ257" s="44" t="str">
        <f t="shared" si="1281"/>
        <v/>
      </c>
      <c r="GK257" s="44"/>
      <c r="GL257" s="44"/>
      <c r="GM257" s="44"/>
      <c r="GN257" s="44" t="str">
        <f t="shared" si="1282"/>
        <v/>
      </c>
      <c r="GO257" s="44"/>
      <c r="GP257" s="44"/>
      <c r="GQ257" s="44"/>
      <c r="GR257" s="44" t="str">
        <f t="shared" si="1232"/>
        <v/>
      </c>
      <c r="GS257" s="45" t="str">
        <f t="shared" si="1233"/>
        <v/>
      </c>
      <c r="GT257" s="35"/>
      <c r="GU257" s="27"/>
      <c r="GV257" s="46"/>
      <c r="GW257" s="67"/>
      <c r="GX257" s="44" t="str">
        <f t="shared" si="1283"/>
        <v/>
      </c>
      <c r="GY257" s="44"/>
      <c r="GZ257" s="44"/>
      <c r="HA257" s="44"/>
      <c r="HB257" s="44" t="str">
        <f t="shared" si="1284"/>
        <v/>
      </c>
      <c r="HC257" s="44"/>
      <c r="HD257" s="44"/>
      <c r="HE257" s="44"/>
      <c r="HF257" s="44" t="str">
        <f t="shared" si="1234"/>
        <v/>
      </c>
      <c r="HG257" s="45" t="str">
        <f t="shared" si="1235"/>
        <v/>
      </c>
      <c r="HH257" s="35"/>
      <c r="HJ257" s="46"/>
      <c r="HK257" s="67"/>
      <c r="HL257" s="44" t="str">
        <f t="shared" si="1285"/>
        <v/>
      </c>
      <c r="HM257" s="44"/>
      <c r="HN257" s="44"/>
      <c r="HO257" s="44"/>
      <c r="HP257" s="44" t="str">
        <f t="shared" si="1286"/>
        <v/>
      </c>
      <c r="HQ257" s="44"/>
      <c r="HR257" s="44"/>
      <c r="HS257" s="44"/>
      <c r="HT257" s="44" t="str">
        <f t="shared" si="1236"/>
        <v/>
      </c>
      <c r="HU257" s="45" t="str">
        <f t="shared" si="1237"/>
        <v/>
      </c>
      <c r="HV257" s="35"/>
      <c r="HW257" s="61"/>
      <c r="HX257" s="46"/>
      <c r="HY257" s="44"/>
      <c r="HZ257" s="44" t="str">
        <f t="shared" si="1325"/>
        <v/>
      </c>
      <c r="IA257" s="44"/>
      <c r="IB257" s="44" t="str">
        <f t="shared" si="1326"/>
        <v/>
      </c>
      <c r="IC257" s="44">
        <v>2</v>
      </c>
      <c r="ID257" s="44">
        <f t="shared" si="1327"/>
        <v>5</v>
      </c>
      <c r="IE257" s="25">
        <v>8</v>
      </c>
      <c r="IF257" s="60" t="str">
        <f>IF(HY255="","",IF253)</f>
        <v>アンパンおべんとパズル</v>
      </c>
      <c r="IG257" s="67">
        <f>IF(HY255="","",IG253)</f>
        <v>1100</v>
      </c>
      <c r="IH257" s="44">
        <f t="shared" si="1328"/>
        <v>5500</v>
      </c>
      <c r="II257" s="45">
        <f>IF(ID257="","",IH257/(HZ256*100))</f>
        <v>5.434782608695652E-2</v>
      </c>
      <c r="IJ257" s="35"/>
      <c r="IL257" s="46"/>
      <c r="IM257" s="44">
        <v>2009</v>
      </c>
      <c r="IN257" s="44">
        <f t="shared" si="1329"/>
        <v>82</v>
      </c>
      <c r="IO257" s="44">
        <v>45</v>
      </c>
      <c r="IP257" s="44">
        <f t="shared" si="1330"/>
        <v>1</v>
      </c>
      <c r="IQ257" s="44">
        <v>28</v>
      </c>
      <c r="IR257" s="44">
        <f t="shared" si="1331"/>
        <v>2</v>
      </c>
      <c r="IS257" s="25">
        <v>0</v>
      </c>
      <c r="IT257" s="60" t="str">
        <f t="shared" si="1250"/>
        <v>ゲームアーク</v>
      </c>
      <c r="IU257" s="67">
        <f t="shared" si="1298"/>
        <v>600</v>
      </c>
      <c r="IV257" s="44">
        <f t="shared" si="1332"/>
        <v>1200</v>
      </c>
      <c r="IW257" s="45">
        <f t="shared" si="1333"/>
        <v>0.14634146341463414</v>
      </c>
      <c r="IX257" s="35"/>
      <c r="IY257" s="33"/>
      <c r="IZ257" s="46"/>
      <c r="JA257" s="44">
        <v>7070</v>
      </c>
      <c r="JB257" s="44">
        <f t="shared" si="1334"/>
        <v>73</v>
      </c>
      <c r="JC257" s="44">
        <v>176</v>
      </c>
      <c r="JD257" s="44">
        <f t="shared" si="1335"/>
        <v>4</v>
      </c>
      <c r="JE257" s="44">
        <v>23</v>
      </c>
      <c r="JF257" s="44">
        <f t="shared" si="1336"/>
        <v>7</v>
      </c>
      <c r="JG257" s="25">
        <v>0</v>
      </c>
      <c r="JH257" s="60" t="str">
        <f t="shared" si="1251"/>
        <v>ラブブマスコット</v>
      </c>
      <c r="JI257" s="67">
        <f t="shared" si="1287"/>
        <v>0</v>
      </c>
      <c r="JJ257" s="44">
        <f t="shared" si="1337"/>
        <v>0</v>
      </c>
      <c r="JK257" s="45">
        <f t="shared" si="1338"/>
        <v>0</v>
      </c>
      <c r="JL257" s="35"/>
      <c r="JM257" s="27"/>
      <c r="JN257" s="46"/>
      <c r="JO257" s="44">
        <v>5032</v>
      </c>
      <c r="JP257" s="44">
        <f t="shared" si="1339"/>
        <v>99</v>
      </c>
      <c r="JQ257" s="44">
        <v>353</v>
      </c>
      <c r="JR257" s="44">
        <f t="shared" si="1340"/>
        <v>13</v>
      </c>
      <c r="JS257" s="44">
        <v>100</v>
      </c>
      <c r="JT257" s="44">
        <f t="shared" si="1341"/>
        <v>15</v>
      </c>
      <c r="JU257" s="25">
        <v>10</v>
      </c>
      <c r="JV257" s="60" t="str">
        <f t="shared" si="1252"/>
        <v>アングリーキーホルダー</v>
      </c>
      <c r="JW257" s="67">
        <f t="shared" si="1299"/>
        <v>200</v>
      </c>
      <c r="JX257" s="44">
        <f t="shared" si="1342"/>
        <v>3000</v>
      </c>
      <c r="JY257" s="45">
        <f t="shared" si="1343"/>
        <v>0.30303030303030304</v>
      </c>
      <c r="JZ257" s="35"/>
      <c r="KA257" s="61"/>
      <c r="KB257" s="46"/>
      <c r="KC257" s="44">
        <v>8415</v>
      </c>
      <c r="KD257" s="44">
        <f t="shared" si="1344"/>
        <v>74</v>
      </c>
      <c r="KE257" s="44">
        <v>490</v>
      </c>
      <c r="KF257" s="44">
        <f t="shared" si="1345"/>
        <v>7</v>
      </c>
      <c r="KG257" s="44">
        <v>90</v>
      </c>
      <c r="KH257" s="44">
        <f t="shared" si="1346"/>
        <v>10</v>
      </c>
      <c r="KI257" s="25">
        <v>14</v>
      </c>
      <c r="KJ257" s="60" t="str">
        <f t="shared" si="1253"/>
        <v>AIモンスターラバー</v>
      </c>
      <c r="KK257" s="67">
        <f t="shared" si="1288"/>
        <v>250</v>
      </c>
      <c r="KL257" s="44">
        <f t="shared" si="1347"/>
        <v>2500</v>
      </c>
      <c r="KM257" s="45">
        <f t="shared" si="1348"/>
        <v>0.33783783783783783</v>
      </c>
      <c r="KN257" s="35"/>
      <c r="KO257" s="27"/>
      <c r="KP257" s="46"/>
      <c r="KQ257" s="44">
        <v>6565</v>
      </c>
      <c r="KR257" s="44">
        <f t="shared" si="1349"/>
        <v>47</v>
      </c>
      <c r="KS257" s="44">
        <v>302</v>
      </c>
      <c r="KT257" s="44">
        <f t="shared" si="1350"/>
        <v>2</v>
      </c>
      <c r="KU257" s="44">
        <v>10</v>
      </c>
      <c r="KV257" s="44">
        <f t="shared" si="1351"/>
        <v>2</v>
      </c>
      <c r="KW257" s="25">
        <v>0</v>
      </c>
      <c r="KX257" s="60" t="str">
        <f t="shared" si="1254"/>
        <v>サンリオホワイトマスコット</v>
      </c>
      <c r="KY257" s="67">
        <f t="shared" si="1289"/>
        <v>0</v>
      </c>
      <c r="KZ257" s="44">
        <f t="shared" si="1352"/>
        <v>0</v>
      </c>
      <c r="LA257" s="45">
        <f t="shared" si="1353"/>
        <v>0</v>
      </c>
      <c r="LB257" s="35"/>
      <c r="LC257" s="27"/>
      <c r="LD257" s="74"/>
      <c r="LE257" s="75"/>
      <c r="LF257" s="75"/>
      <c r="LG257" s="75"/>
      <c r="LH257" s="75" t="str">
        <f t="shared" si="1210"/>
        <v/>
      </c>
      <c r="LI257" s="75"/>
      <c r="LJ257" s="75" t="str">
        <f t="shared" si="1211"/>
        <v/>
      </c>
      <c r="LK257" s="75"/>
      <c r="LL257" s="77" t="str">
        <f>IF(LE255="","",LL254)</f>
        <v/>
      </c>
      <c r="LM257" s="78" t="str">
        <f>IF(LF255="","",LM254)</f>
        <v/>
      </c>
      <c r="LN257" s="75" t="str">
        <f t="shared" si="1136"/>
        <v/>
      </c>
      <c r="LO257" s="79"/>
      <c r="LP257" s="35"/>
      <c r="LQ257" s="27"/>
      <c r="LR257" s="46"/>
      <c r="LS257" s="67"/>
      <c r="LT257" s="44" t="str">
        <f t="shared" si="1290"/>
        <v/>
      </c>
      <c r="LU257" s="44"/>
      <c r="LV257" s="44"/>
      <c r="LW257" s="44"/>
      <c r="LX257" s="44" t="str">
        <f t="shared" si="1291"/>
        <v/>
      </c>
      <c r="LY257" s="44"/>
      <c r="LZ257" s="44"/>
      <c r="MA257" s="44"/>
      <c r="MB257" s="44" t="str">
        <f t="shared" si="1238"/>
        <v/>
      </c>
      <c r="MC257" s="45" t="str">
        <f t="shared" si="1239"/>
        <v/>
      </c>
      <c r="MD257" s="35"/>
      <c r="ME257" s="27"/>
      <c r="MF257" s="46"/>
      <c r="MG257" s="67"/>
      <c r="MH257" s="44" t="str">
        <f t="shared" si="1292"/>
        <v/>
      </c>
      <c r="MI257" s="44"/>
      <c r="MJ257" s="44"/>
      <c r="MK257" s="44"/>
      <c r="ML257" s="44" t="str">
        <f t="shared" si="1293"/>
        <v/>
      </c>
      <c r="MM257" s="44"/>
      <c r="MN257" s="44"/>
      <c r="MO257" s="44"/>
      <c r="MP257" s="44" t="str">
        <f t="shared" si="1240"/>
        <v/>
      </c>
      <c r="MQ257" s="45" t="str">
        <f t="shared" si="1241"/>
        <v/>
      </c>
      <c r="MR257" s="35"/>
      <c r="MS257" s="27"/>
      <c r="MT257" s="46"/>
      <c r="MU257" s="67"/>
      <c r="MV257" s="44" t="str">
        <f t="shared" si="1294"/>
        <v/>
      </c>
      <c r="MW257" s="44"/>
      <c r="MX257" s="44"/>
      <c r="MY257" s="44"/>
      <c r="MZ257" s="44" t="str">
        <f t="shared" si="1295"/>
        <v/>
      </c>
      <c r="NA257" s="44"/>
      <c r="NB257" s="44"/>
      <c r="NC257" s="44"/>
      <c r="ND257" s="44" t="str">
        <f t="shared" si="1242"/>
        <v/>
      </c>
      <c r="NE257" s="45" t="str">
        <f t="shared" si="1243"/>
        <v/>
      </c>
      <c r="NF257" s="35"/>
      <c r="NG257" s="27"/>
      <c r="NH257" s="46"/>
      <c r="NI257" s="67"/>
      <c r="NJ257" s="44" t="str">
        <f t="shared" si="1296"/>
        <v/>
      </c>
      <c r="NK257" s="44"/>
      <c r="NL257" s="44"/>
      <c r="NM257" s="44"/>
      <c r="NN257" s="44" t="str">
        <f t="shared" si="1297"/>
        <v/>
      </c>
      <c r="NO257" s="44"/>
      <c r="NP257" s="44"/>
      <c r="NQ257" s="44"/>
      <c r="NR257" s="44" t="str">
        <f t="shared" si="1244"/>
        <v/>
      </c>
      <c r="NS257" s="45" t="str">
        <f t="shared" si="1245"/>
        <v/>
      </c>
      <c r="NT257" s="35"/>
    </row>
    <row r="258" spans="1:384" ht="15" customHeight="1" thickTop="1" thickBot="1" x14ac:dyDescent="0.25">
      <c r="A258" s="38"/>
      <c r="B258" s="39"/>
      <c r="C258" s="40"/>
      <c r="D258" s="40"/>
      <c r="E258" s="41"/>
      <c r="F258" s="41"/>
      <c r="G258" s="40"/>
      <c r="H258" s="42"/>
      <c r="I258" s="44"/>
      <c r="J258" s="44" t="str">
        <f t="shared" si="1255"/>
        <v/>
      </c>
      <c r="K258" s="44"/>
      <c r="L258" s="44"/>
      <c r="M258" s="44"/>
      <c r="N258" s="44" t="str">
        <f t="shared" si="1256"/>
        <v/>
      </c>
      <c r="O258" s="44"/>
      <c r="P258" s="44"/>
      <c r="Q258" s="44"/>
      <c r="R258" s="44" t="str">
        <f t="shared" si="1216"/>
        <v/>
      </c>
      <c r="S258" s="45" t="str">
        <f t="shared" si="1217"/>
        <v/>
      </c>
      <c r="T258" s="35"/>
      <c r="U258" s="27"/>
      <c r="V258" s="46"/>
      <c r="W258" s="67"/>
      <c r="X258" s="44" t="str">
        <f t="shared" si="1257"/>
        <v/>
      </c>
      <c r="Y258" s="44"/>
      <c r="Z258" s="44"/>
      <c r="AA258" s="44"/>
      <c r="AB258" s="44" t="str">
        <f t="shared" si="1258"/>
        <v/>
      </c>
      <c r="AC258" s="44"/>
      <c r="AD258" s="44"/>
      <c r="AE258" s="44"/>
      <c r="AF258" s="44" t="str">
        <f t="shared" si="1218"/>
        <v/>
      </c>
      <c r="AG258" s="45" t="str">
        <f t="shared" si="1219"/>
        <v/>
      </c>
      <c r="AH258" s="35"/>
      <c r="AI258" s="27"/>
      <c r="AJ258" s="46"/>
      <c r="AK258" s="44"/>
      <c r="AL258" s="44" t="str">
        <f t="shared" si="1259"/>
        <v/>
      </c>
      <c r="AM258" s="44"/>
      <c r="AN258" s="44" t="str">
        <f t="shared" si="1260"/>
        <v/>
      </c>
      <c r="AO258" s="44"/>
      <c r="AP258" s="44" t="str">
        <f t="shared" si="1261"/>
        <v/>
      </c>
      <c r="AQ258" s="44"/>
      <c r="AR258" s="44"/>
      <c r="AS258" s="44"/>
      <c r="AT258" s="44" t="str">
        <f t="shared" si="1220"/>
        <v/>
      </c>
      <c r="AU258" s="45" t="str">
        <f t="shared" si="1221"/>
        <v/>
      </c>
      <c r="AV258" s="35"/>
      <c r="AW258" s="27"/>
      <c r="AX258" s="46"/>
      <c r="AY258" s="44"/>
      <c r="AZ258" s="44" t="str">
        <f t="shared" si="1262"/>
        <v/>
      </c>
      <c r="BA258" s="44"/>
      <c r="BB258" s="44" t="str">
        <f t="shared" si="1263"/>
        <v/>
      </c>
      <c r="BC258" s="44"/>
      <c r="BD258" s="44" t="str">
        <f t="shared" si="1264"/>
        <v/>
      </c>
      <c r="BE258" s="44"/>
      <c r="BF258" s="44"/>
      <c r="BG258" s="44"/>
      <c r="BH258" s="44" t="str">
        <f t="shared" si="1222"/>
        <v/>
      </c>
      <c r="BI258" s="45" t="str">
        <f t="shared" si="1223"/>
        <v/>
      </c>
      <c r="BJ258" s="35"/>
      <c r="BK258" s="50"/>
      <c r="BL258" s="74"/>
      <c r="BM258" s="75">
        <v>14936</v>
      </c>
      <c r="BN258" s="82">
        <f t="shared" si="1300"/>
        <v>61</v>
      </c>
      <c r="BO258" s="75">
        <v>768</v>
      </c>
      <c r="BP258" s="75">
        <f t="shared" si="1301"/>
        <v>14</v>
      </c>
      <c r="BQ258" s="75">
        <v>100</v>
      </c>
      <c r="BR258" s="75">
        <f t="shared" si="1302"/>
        <v>20</v>
      </c>
      <c r="BS258" s="75">
        <v>20</v>
      </c>
      <c r="BT258" s="77" t="str">
        <f t="shared" si="1265"/>
        <v>ＡＩモンスターラバー</v>
      </c>
      <c r="BU258" s="78">
        <f t="shared" si="1266"/>
        <v>198</v>
      </c>
      <c r="BV258" s="75">
        <f t="shared" si="1303"/>
        <v>3960</v>
      </c>
      <c r="BW258" s="79">
        <f t="shared" si="1304"/>
        <v>0.64918032786885249</v>
      </c>
      <c r="BX258" s="35"/>
      <c r="BY258" s="27"/>
      <c r="BZ258" s="74"/>
      <c r="CA258" s="75">
        <v>2660</v>
      </c>
      <c r="CB258" s="82">
        <f t="shared" si="1305"/>
        <v>46</v>
      </c>
      <c r="CC258" s="75">
        <v>39</v>
      </c>
      <c r="CD258" s="75">
        <f t="shared" si="1306"/>
        <v>2</v>
      </c>
      <c r="CE258" s="75">
        <v>7</v>
      </c>
      <c r="CF258" s="75">
        <f t="shared" si="1307"/>
        <v>4</v>
      </c>
      <c r="CG258" s="75">
        <v>6</v>
      </c>
      <c r="CH258" s="77" t="str">
        <f t="shared" si="1247"/>
        <v>AIモンスターマスコット</v>
      </c>
      <c r="CI258" s="78">
        <f t="shared" si="1267"/>
        <v>286</v>
      </c>
      <c r="CJ258" s="75">
        <f t="shared" si="1308"/>
        <v>1144</v>
      </c>
      <c r="CK258" s="79">
        <f t="shared" si="1309"/>
        <v>0.24869565217391304</v>
      </c>
      <c r="CL258" s="35" t="s">
        <v>949</v>
      </c>
      <c r="CM258" s="27"/>
      <c r="CN258" s="74"/>
      <c r="CO258" s="75">
        <v>2311</v>
      </c>
      <c r="CP258" s="75">
        <f t="shared" si="1310"/>
        <v>113</v>
      </c>
      <c r="CQ258" s="75">
        <v>16</v>
      </c>
      <c r="CR258" s="75">
        <f t="shared" si="1311"/>
        <v>5</v>
      </c>
      <c r="CS258" s="75">
        <v>3</v>
      </c>
      <c r="CT258" s="75">
        <f t="shared" si="1312"/>
        <v>6</v>
      </c>
      <c r="CU258" s="75">
        <v>6</v>
      </c>
      <c r="CV258" s="77" t="s">
        <v>938</v>
      </c>
      <c r="CW258" s="78">
        <v>1100</v>
      </c>
      <c r="CX258" s="75">
        <f t="shared" si="1313"/>
        <v>6600</v>
      </c>
      <c r="CY258" s="79">
        <f t="shared" si="1314"/>
        <v>0.58407079646017701</v>
      </c>
      <c r="CZ258" s="35"/>
      <c r="DA258" s="58"/>
      <c r="DB258" s="74"/>
      <c r="DC258" s="75">
        <v>7175</v>
      </c>
      <c r="DD258" s="75">
        <f t="shared" si="1315"/>
        <v>42</v>
      </c>
      <c r="DE258" s="75">
        <v>402</v>
      </c>
      <c r="DF258" s="75">
        <f t="shared" si="1316"/>
        <v>2</v>
      </c>
      <c r="DG258" s="75">
        <v>62</v>
      </c>
      <c r="DH258" s="75">
        <f t="shared" si="1317"/>
        <v>3</v>
      </c>
      <c r="DI258" s="75">
        <v>0</v>
      </c>
      <c r="DJ258" s="77" t="str">
        <f t="shared" si="1249"/>
        <v>アングリーキーホルダー</v>
      </c>
      <c r="DK258" s="78">
        <f t="shared" si="1269"/>
        <v>198</v>
      </c>
      <c r="DL258" s="75">
        <f t="shared" si="1318"/>
        <v>594</v>
      </c>
      <c r="DM258" s="79">
        <f t="shared" si="1319"/>
        <v>0.14142857142857143</v>
      </c>
      <c r="DN258" s="35"/>
      <c r="DO258" s="27"/>
      <c r="DP258" s="74"/>
      <c r="DQ258" s="75">
        <v>2712</v>
      </c>
      <c r="DR258" s="75">
        <f t="shared" si="1320"/>
        <v>40</v>
      </c>
      <c r="DS258" s="75">
        <v>121</v>
      </c>
      <c r="DT258" s="75">
        <f t="shared" si="1321"/>
        <v>5</v>
      </c>
      <c r="DU258" s="75">
        <v>70</v>
      </c>
      <c r="DV258" s="75">
        <f t="shared" si="1322"/>
        <v>4</v>
      </c>
      <c r="DW258" s="75">
        <v>25</v>
      </c>
      <c r="DX258" s="77" t="str">
        <f t="shared" si="1270"/>
        <v>AIラバーキーホルダー</v>
      </c>
      <c r="DY258" s="78">
        <f t="shared" si="1271"/>
        <v>198</v>
      </c>
      <c r="DZ258" s="75">
        <f t="shared" si="1323"/>
        <v>792</v>
      </c>
      <c r="EA258" s="79">
        <f t="shared" si="1324"/>
        <v>0.19800000000000001</v>
      </c>
      <c r="EB258" s="35"/>
      <c r="EC258" s="27"/>
      <c r="ED258" s="46"/>
      <c r="EE258" s="67"/>
      <c r="EF258" s="44" t="str">
        <f t="shared" si="1272"/>
        <v/>
      </c>
      <c r="EG258" s="44"/>
      <c r="EH258" s="44"/>
      <c r="EI258" s="44"/>
      <c r="EJ258" s="44" t="str">
        <f t="shared" si="1273"/>
        <v/>
      </c>
      <c r="EK258" s="44"/>
      <c r="EL258" s="44"/>
      <c r="EM258" s="44"/>
      <c r="EN258" s="44" t="str">
        <f t="shared" si="1224"/>
        <v/>
      </c>
      <c r="EO258" s="45" t="str">
        <f t="shared" si="1225"/>
        <v/>
      </c>
      <c r="EP258" s="35"/>
      <c r="EQ258" s="27"/>
      <c r="ER258" s="46"/>
      <c r="ES258" s="44"/>
      <c r="ET258" s="44" t="str">
        <f t="shared" si="1274"/>
        <v/>
      </c>
      <c r="EU258" s="44"/>
      <c r="EV258" s="44" t="str">
        <f t="shared" si="1275"/>
        <v/>
      </c>
      <c r="EW258" s="44"/>
      <c r="EX258" s="44" t="str">
        <f t="shared" si="1276"/>
        <v/>
      </c>
      <c r="EY258" s="44"/>
      <c r="EZ258" s="44"/>
      <c r="FA258" s="44"/>
      <c r="FB258" s="44" t="str">
        <f t="shared" si="1226"/>
        <v/>
      </c>
      <c r="FC258" s="45" t="str">
        <f t="shared" si="1227"/>
        <v/>
      </c>
      <c r="FD258" s="35"/>
      <c r="FF258" s="46"/>
      <c r="FG258" s="67"/>
      <c r="FH258" s="44" t="str">
        <f t="shared" si="1277"/>
        <v/>
      </c>
      <c r="FI258" s="44"/>
      <c r="FJ258" s="44"/>
      <c r="FK258" s="44"/>
      <c r="FL258" s="44" t="str">
        <f t="shared" si="1278"/>
        <v/>
      </c>
      <c r="FM258" s="44"/>
      <c r="FN258" s="44"/>
      <c r="FO258" s="44"/>
      <c r="FP258" s="44" t="str">
        <f t="shared" si="1228"/>
        <v/>
      </c>
      <c r="FQ258" s="45" t="str">
        <f t="shared" si="1229"/>
        <v/>
      </c>
      <c r="FR258" s="35"/>
      <c r="FT258" s="46"/>
      <c r="FU258" s="67"/>
      <c r="FV258" s="44" t="str">
        <f t="shared" si="1279"/>
        <v/>
      </c>
      <c r="FW258" s="44"/>
      <c r="FX258" s="44"/>
      <c r="FY258" s="44"/>
      <c r="FZ258" s="44" t="str">
        <f t="shared" si="1280"/>
        <v/>
      </c>
      <c r="GA258" s="44"/>
      <c r="GB258" s="44"/>
      <c r="GC258" s="44"/>
      <c r="GD258" s="44" t="str">
        <f t="shared" si="1230"/>
        <v/>
      </c>
      <c r="GE258" s="45" t="str">
        <f t="shared" si="1231"/>
        <v/>
      </c>
      <c r="GF258" s="35"/>
      <c r="GH258" s="46"/>
      <c r="GI258" s="67"/>
      <c r="GJ258" s="44" t="str">
        <f t="shared" si="1281"/>
        <v/>
      </c>
      <c r="GK258" s="44"/>
      <c r="GL258" s="44"/>
      <c r="GM258" s="44"/>
      <c r="GN258" s="44" t="str">
        <f t="shared" si="1282"/>
        <v/>
      </c>
      <c r="GO258" s="44"/>
      <c r="GP258" s="44"/>
      <c r="GQ258" s="44"/>
      <c r="GR258" s="44" t="str">
        <f t="shared" si="1232"/>
        <v/>
      </c>
      <c r="GS258" s="45" t="str">
        <f t="shared" si="1233"/>
        <v/>
      </c>
      <c r="GT258" s="35"/>
      <c r="GU258" s="27"/>
      <c r="GV258" s="46"/>
      <c r="GW258" s="67"/>
      <c r="GX258" s="44" t="str">
        <f t="shared" si="1283"/>
        <v/>
      </c>
      <c r="GY258" s="44"/>
      <c r="GZ258" s="44"/>
      <c r="HA258" s="44"/>
      <c r="HB258" s="44" t="str">
        <f t="shared" si="1284"/>
        <v/>
      </c>
      <c r="HC258" s="44"/>
      <c r="HD258" s="44"/>
      <c r="HE258" s="44"/>
      <c r="HF258" s="44" t="str">
        <f t="shared" si="1234"/>
        <v/>
      </c>
      <c r="HG258" s="45" t="str">
        <f t="shared" si="1235"/>
        <v/>
      </c>
      <c r="HH258" s="35"/>
      <c r="HJ258" s="46"/>
      <c r="HK258" s="67"/>
      <c r="HL258" s="44" t="str">
        <f t="shared" si="1285"/>
        <v/>
      </c>
      <c r="HM258" s="44"/>
      <c r="HN258" s="44"/>
      <c r="HO258" s="44"/>
      <c r="HP258" s="44" t="str">
        <f t="shared" si="1286"/>
        <v/>
      </c>
      <c r="HQ258" s="44"/>
      <c r="HR258" s="44"/>
      <c r="HS258" s="44"/>
      <c r="HT258" s="44" t="str">
        <f t="shared" si="1236"/>
        <v/>
      </c>
      <c r="HU258" s="45" t="str">
        <f t="shared" si="1237"/>
        <v/>
      </c>
      <c r="HV258" s="35"/>
      <c r="HW258" s="61"/>
      <c r="HX258" s="74"/>
      <c r="HY258" s="75"/>
      <c r="HZ258" s="75" t="str">
        <f t="shared" si="1325"/>
        <v/>
      </c>
      <c r="IA258" s="75"/>
      <c r="IB258" s="75" t="str">
        <f t="shared" si="1326"/>
        <v/>
      </c>
      <c r="IC258" s="75">
        <v>0</v>
      </c>
      <c r="ID258" s="75">
        <f t="shared" si="1327"/>
        <v>6</v>
      </c>
      <c r="IE258" s="75">
        <v>3</v>
      </c>
      <c r="IF258" s="77" t="str">
        <f>IF(HY256="","",IF254)</f>
        <v>ボンボンドロップシール</v>
      </c>
      <c r="IG258" s="78">
        <f>IF(HY255="","",IG254)</f>
        <v>2000</v>
      </c>
      <c r="IH258" s="75">
        <f t="shared" si="1328"/>
        <v>12000</v>
      </c>
      <c r="II258" s="79">
        <f>IF(ID258="","",IH258/(HZ256*100))</f>
        <v>0.11857707509881422</v>
      </c>
      <c r="IJ258" s="35"/>
      <c r="IL258" s="74"/>
      <c r="IM258" s="75">
        <v>1157</v>
      </c>
      <c r="IN258" s="75">
        <f t="shared" si="1329"/>
        <v>43</v>
      </c>
      <c r="IO258" s="75">
        <v>28</v>
      </c>
      <c r="IP258" s="75">
        <f t="shared" si="1330"/>
        <v>0</v>
      </c>
      <c r="IQ258" s="75">
        <v>16</v>
      </c>
      <c r="IR258" s="75">
        <f t="shared" si="1331"/>
        <v>0</v>
      </c>
      <c r="IS258" s="75">
        <v>0</v>
      </c>
      <c r="IT258" s="77" t="str">
        <f t="shared" si="1250"/>
        <v>ゲーム機イヤホン</v>
      </c>
      <c r="IU258" s="78">
        <f t="shared" si="1298"/>
        <v>1100</v>
      </c>
      <c r="IV258" s="75">
        <f t="shared" si="1332"/>
        <v>0</v>
      </c>
      <c r="IW258" s="79">
        <f t="shared" si="1333"/>
        <v>0</v>
      </c>
      <c r="IX258" s="35"/>
      <c r="IY258" s="33"/>
      <c r="IZ258" s="74"/>
      <c r="JA258" s="75">
        <v>7875</v>
      </c>
      <c r="JB258" s="75">
        <f t="shared" si="1334"/>
        <v>56</v>
      </c>
      <c r="JC258" s="75">
        <v>316</v>
      </c>
      <c r="JD258" s="75">
        <f t="shared" si="1335"/>
        <v>1</v>
      </c>
      <c r="JE258" s="75">
        <v>7</v>
      </c>
      <c r="JF258" s="75">
        <f t="shared" si="1336"/>
        <v>1</v>
      </c>
      <c r="JG258" s="75">
        <v>4</v>
      </c>
      <c r="JH258" s="77" t="str">
        <f t="shared" si="1251"/>
        <v>雪見だいふくイヤホン</v>
      </c>
      <c r="JI258" s="78">
        <f t="shared" si="1287"/>
        <v>1100</v>
      </c>
      <c r="JJ258" s="75">
        <f t="shared" si="1337"/>
        <v>1100</v>
      </c>
      <c r="JK258" s="79">
        <f t="shared" si="1338"/>
        <v>0.19642857142857142</v>
      </c>
      <c r="JL258" s="35"/>
      <c r="JM258" s="27"/>
      <c r="JN258" s="74"/>
      <c r="JO258" s="75">
        <v>6585</v>
      </c>
      <c r="JP258" s="75">
        <f t="shared" si="1339"/>
        <v>70</v>
      </c>
      <c r="JQ258" s="75">
        <v>271</v>
      </c>
      <c r="JR258" s="75">
        <f t="shared" si="1340"/>
        <v>1</v>
      </c>
      <c r="JS258" s="75">
        <v>11</v>
      </c>
      <c r="JT258" s="75">
        <f t="shared" si="1341"/>
        <v>2</v>
      </c>
      <c r="JU258" s="75">
        <v>0</v>
      </c>
      <c r="JV258" s="77" t="str">
        <f t="shared" si="1252"/>
        <v>サンリオケープポーチ</v>
      </c>
      <c r="JW258" s="78">
        <f t="shared" si="1299"/>
        <v>880</v>
      </c>
      <c r="JX258" s="75">
        <f t="shared" si="1342"/>
        <v>1760</v>
      </c>
      <c r="JY258" s="79">
        <f t="shared" si="1343"/>
        <v>0.25142857142857145</v>
      </c>
      <c r="JZ258" s="35"/>
      <c r="KA258" s="61"/>
      <c r="KB258" s="74"/>
      <c r="KC258" s="75">
        <v>774</v>
      </c>
      <c r="KD258" s="75">
        <f t="shared" si="1344"/>
        <v>110</v>
      </c>
      <c r="KE258" s="75">
        <v>243</v>
      </c>
      <c r="KF258" s="75">
        <f t="shared" si="1345"/>
        <v>1</v>
      </c>
      <c r="KG258" s="75">
        <v>46</v>
      </c>
      <c r="KH258" s="75">
        <f t="shared" si="1346"/>
        <v>2</v>
      </c>
      <c r="KI258" s="75">
        <v>0</v>
      </c>
      <c r="KJ258" s="77" t="str">
        <f t="shared" si="1253"/>
        <v>ゲームアーク</v>
      </c>
      <c r="KK258" s="78">
        <f t="shared" si="1288"/>
        <v>500</v>
      </c>
      <c r="KL258" s="75">
        <f t="shared" si="1347"/>
        <v>1000</v>
      </c>
      <c r="KM258" s="79">
        <f t="shared" si="1348"/>
        <v>9.0909090909090912E-2</v>
      </c>
      <c r="KN258" s="35"/>
      <c r="KO258" s="27"/>
      <c r="KP258" s="74"/>
      <c r="KQ258" s="75">
        <v>5677</v>
      </c>
      <c r="KR258" s="75">
        <f t="shared" si="1349"/>
        <v>242</v>
      </c>
      <c r="KS258" s="75">
        <v>225</v>
      </c>
      <c r="KT258" s="75">
        <f t="shared" si="1350"/>
        <v>4</v>
      </c>
      <c r="KU258" s="75">
        <v>6</v>
      </c>
      <c r="KV258" s="75">
        <f t="shared" si="1351"/>
        <v>6</v>
      </c>
      <c r="KW258" s="75">
        <v>5</v>
      </c>
      <c r="KX258" s="77" t="str">
        <f t="shared" si="1254"/>
        <v>モンチッチフェイスポーチ</v>
      </c>
      <c r="KY258" s="78">
        <f t="shared" si="1289"/>
        <v>660</v>
      </c>
      <c r="KZ258" s="75">
        <f t="shared" si="1352"/>
        <v>3960</v>
      </c>
      <c r="LA258" s="79">
        <f t="shared" si="1353"/>
        <v>0.16363636363636364</v>
      </c>
      <c r="LB258" s="35"/>
      <c r="LC258" s="27"/>
      <c r="LD258" s="51" t="str">
        <f>IF($A232="","",$A232)</f>
        <v/>
      </c>
      <c r="LE258" s="43"/>
      <c r="LF258" s="93" t="str">
        <f>IF(LE258="","",LE258-LE255)</f>
        <v/>
      </c>
      <c r="LG258" s="43"/>
      <c r="LH258" s="43" t="str">
        <f t="shared" si="1210"/>
        <v/>
      </c>
      <c r="LI258" s="43"/>
      <c r="LJ258" s="87" t="str">
        <f t="shared" si="1211"/>
        <v/>
      </c>
      <c r="LK258" s="43"/>
      <c r="LL258" s="64" t="str">
        <f>IF(LE258="","",LL255)</f>
        <v/>
      </c>
      <c r="LM258" s="47" t="str">
        <f>IF(LF258="","",LM255)</f>
        <v/>
      </c>
      <c r="LN258" s="87" t="str">
        <f t="shared" si="1136"/>
        <v/>
      </c>
      <c r="LO258" s="54"/>
      <c r="LP258" s="35"/>
      <c r="LQ258" s="27"/>
      <c r="LR258" s="46"/>
      <c r="LS258" s="67"/>
      <c r="LT258" s="44" t="str">
        <f t="shared" si="1290"/>
        <v/>
      </c>
      <c r="LU258" s="44"/>
      <c r="LV258" s="44"/>
      <c r="LW258" s="44"/>
      <c r="LX258" s="44" t="str">
        <f t="shared" si="1291"/>
        <v/>
      </c>
      <c r="LY258" s="44"/>
      <c r="LZ258" s="44"/>
      <c r="MA258" s="44"/>
      <c r="MB258" s="44" t="str">
        <f t="shared" si="1238"/>
        <v/>
      </c>
      <c r="MC258" s="45" t="str">
        <f t="shared" si="1239"/>
        <v/>
      </c>
      <c r="MD258" s="35"/>
      <c r="ME258" s="27"/>
      <c r="MF258" s="46"/>
      <c r="MG258" s="67"/>
      <c r="MH258" s="44" t="str">
        <f t="shared" si="1292"/>
        <v/>
      </c>
      <c r="MI258" s="44"/>
      <c r="MJ258" s="44"/>
      <c r="MK258" s="44"/>
      <c r="ML258" s="44" t="str">
        <f t="shared" si="1293"/>
        <v/>
      </c>
      <c r="MM258" s="44"/>
      <c r="MN258" s="44"/>
      <c r="MO258" s="44"/>
      <c r="MP258" s="44" t="str">
        <f t="shared" si="1240"/>
        <v/>
      </c>
      <c r="MQ258" s="45" t="str">
        <f t="shared" si="1241"/>
        <v/>
      </c>
      <c r="MR258" s="35"/>
      <c r="MS258" s="27"/>
      <c r="MT258" s="46"/>
      <c r="MU258" s="67"/>
      <c r="MV258" s="44" t="str">
        <f t="shared" si="1294"/>
        <v/>
      </c>
      <c r="MW258" s="44"/>
      <c r="MX258" s="44"/>
      <c r="MY258" s="44"/>
      <c r="MZ258" s="44" t="str">
        <f t="shared" si="1295"/>
        <v/>
      </c>
      <c r="NA258" s="44"/>
      <c r="NB258" s="44"/>
      <c r="NC258" s="44"/>
      <c r="ND258" s="44" t="str">
        <f t="shared" si="1242"/>
        <v/>
      </c>
      <c r="NE258" s="45" t="str">
        <f t="shared" si="1243"/>
        <v/>
      </c>
      <c r="NF258" s="35"/>
      <c r="NG258" s="27"/>
      <c r="NH258" s="46"/>
      <c r="NI258" s="67"/>
      <c r="NJ258" s="44" t="str">
        <f t="shared" si="1296"/>
        <v/>
      </c>
      <c r="NK258" s="44"/>
      <c r="NL258" s="44"/>
      <c r="NM258" s="44"/>
      <c r="NN258" s="44" t="str">
        <f t="shared" si="1297"/>
        <v/>
      </c>
      <c r="NO258" s="44"/>
      <c r="NP258" s="44"/>
      <c r="NQ258" s="44"/>
      <c r="NR258" s="44" t="str">
        <f t="shared" si="1244"/>
        <v/>
      </c>
      <c r="NS258" s="45" t="str">
        <f t="shared" si="1245"/>
        <v/>
      </c>
      <c r="NT258" s="35"/>
    </row>
    <row r="259" spans="1:384" ht="15" customHeight="1" thickTop="1" x14ac:dyDescent="0.2">
      <c r="A259" s="38"/>
      <c r="B259" s="39"/>
      <c r="C259" s="40"/>
      <c r="D259" s="40"/>
      <c r="E259" s="41"/>
      <c r="F259" s="41"/>
      <c r="G259" s="40"/>
      <c r="H259" s="42"/>
      <c r="I259" s="44"/>
      <c r="J259" s="44" t="str">
        <f t="shared" si="1255"/>
        <v/>
      </c>
      <c r="K259" s="44"/>
      <c r="L259" s="44"/>
      <c r="M259" s="44"/>
      <c r="N259" s="44" t="str">
        <f t="shared" si="1256"/>
        <v/>
      </c>
      <c r="O259" s="44"/>
      <c r="P259" s="44"/>
      <c r="Q259" s="44"/>
      <c r="R259" s="44" t="str">
        <f t="shared" si="1216"/>
        <v/>
      </c>
      <c r="S259" s="45" t="str">
        <f t="shared" si="1217"/>
        <v/>
      </c>
      <c r="T259" s="35"/>
      <c r="U259" s="27"/>
      <c r="V259" s="46"/>
      <c r="W259" s="67"/>
      <c r="X259" s="44" t="str">
        <f t="shared" si="1257"/>
        <v/>
      </c>
      <c r="Y259" s="44"/>
      <c r="Z259" s="44"/>
      <c r="AA259" s="44"/>
      <c r="AB259" s="44" t="str">
        <f t="shared" si="1258"/>
        <v/>
      </c>
      <c r="AC259" s="44"/>
      <c r="AD259" s="44"/>
      <c r="AE259" s="44"/>
      <c r="AF259" s="44" t="str">
        <f t="shared" si="1218"/>
        <v/>
      </c>
      <c r="AG259" s="45" t="str">
        <f t="shared" si="1219"/>
        <v/>
      </c>
      <c r="AH259" s="35"/>
      <c r="AI259" s="27"/>
      <c r="AJ259" s="46"/>
      <c r="AK259" s="44"/>
      <c r="AL259" s="44" t="str">
        <f t="shared" si="1259"/>
        <v/>
      </c>
      <c r="AM259" s="44"/>
      <c r="AN259" s="44" t="str">
        <f t="shared" si="1260"/>
        <v/>
      </c>
      <c r="AO259" s="44"/>
      <c r="AP259" s="44" t="str">
        <f t="shared" si="1261"/>
        <v/>
      </c>
      <c r="AQ259" s="44"/>
      <c r="AR259" s="44"/>
      <c r="AS259" s="44"/>
      <c r="AT259" s="44" t="str">
        <f t="shared" si="1220"/>
        <v/>
      </c>
      <c r="AU259" s="45" t="str">
        <f t="shared" si="1221"/>
        <v/>
      </c>
      <c r="AV259" s="35"/>
      <c r="AW259" s="27"/>
      <c r="AX259" s="46"/>
      <c r="AY259" s="44"/>
      <c r="AZ259" s="44" t="str">
        <f t="shared" si="1262"/>
        <v/>
      </c>
      <c r="BA259" s="44"/>
      <c r="BB259" s="44" t="str">
        <f t="shared" si="1263"/>
        <v/>
      </c>
      <c r="BC259" s="44"/>
      <c r="BD259" s="44" t="str">
        <f t="shared" si="1264"/>
        <v/>
      </c>
      <c r="BE259" s="44"/>
      <c r="BF259" s="44"/>
      <c r="BG259" s="44"/>
      <c r="BH259" s="44" t="str">
        <f t="shared" si="1222"/>
        <v/>
      </c>
      <c r="BI259" s="45" t="str">
        <f t="shared" si="1223"/>
        <v/>
      </c>
      <c r="BJ259" s="35"/>
      <c r="BK259" s="50"/>
      <c r="BL259" s="51">
        <f>IF($A229="","",$A229)</f>
        <v>46038</v>
      </c>
      <c r="BM259" s="43">
        <v>13949</v>
      </c>
      <c r="BN259" s="43">
        <f t="shared" si="1300"/>
        <v>36</v>
      </c>
      <c r="BO259" s="43">
        <v>505</v>
      </c>
      <c r="BP259" s="87">
        <f t="shared" si="1301"/>
        <v>4</v>
      </c>
      <c r="BQ259" s="43">
        <v>8</v>
      </c>
      <c r="BR259" s="43">
        <f t="shared" si="1302"/>
        <v>4</v>
      </c>
      <c r="BS259" s="43">
        <v>6</v>
      </c>
      <c r="BT259" s="53" t="s">
        <v>955</v>
      </c>
      <c r="BU259" s="47">
        <v>660</v>
      </c>
      <c r="BV259" s="44">
        <f t="shared" si="1303"/>
        <v>2640</v>
      </c>
      <c r="BW259" s="89">
        <f t="shared" si="1304"/>
        <v>0.73333333333333328</v>
      </c>
      <c r="BX259" s="35" t="s">
        <v>958</v>
      </c>
      <c r="BY259" s="27"/>
      <c r="BZ259" s="51">
        <f>IF($A229="","",$A229)</f>
        <v>46038</v>
      </c>
      <c r="CA259" s="43">
        <v>2597</v>
      </c>
      <c r="CB259" s="43">
        <f t="shared" si="1305"/>
        <v>11</v>
      </c>
      <c r="CC259" s="43">
        <v>48</v>
      </c>
      <c r="CD259" s="87">
        <f t="shared" si="1306"/>
        <v>0</v>
      </c>
      <c r="CE259" s="43">
        <v>9</v>
      </c>
      <c r="CF259" s="43">
        <f t="shared" si="1307"/>
        <v>0</v>
      </c>
      <c r="CG259" s="43"/>
      <c r="CH259" s="53" t="str">
        <f t="shared" si="1247"/>
        <v>サンリオケープポーチ</v>
      </c>
      <c r="CI259" s="47">
        <f t="shared" si="1267"/>
        <v>900</v>
      </c>
      <c r="CJ259" s="44">
        <f t="shared" si="1308"/>
        <v>0</v>
      </c>
      <c r="CK259" s="89">
        <f t="shared" si="1309"/>
        <v>0</v>
      </c>
      <c r="CL259" s="35"/>
      <c r="CM259" s="27"/>
      <c r="CN259" s="51">
        <f>IF($A229="","",$A229)</f>
        <v>46038</v>
      </c>
      <c r="CO259" s="43">
        <v>1982</v>
      </c>
      <c r="CP259" s="43">
        <f t="shared" si="1310"/>
        <v>30</v>
      </c>
      <c r="CQ259" s="43">
        <v>31</v>
      </c>
      <c r="CR259" s="87">
        <f t="shared" si="1311"/>
        <v>1</v>
      </c>
      <c r="CS259" s="43">
        <v>23</v>
      </c>
      <c r="CT259" s="43">
        <f t="shared" si="1312"/>
        <v>1</v>
      </c>
      <c r="CU259" s="43">
        <v>0</v>
      </c>
      <c r="CV259" s="53" t="str">
        <f t="shared" si="1248"/>
        <v>ゲーム機柄イヤホン</v>
      </c>
      <c r="CW259" s="47">
        <f t="shared" si="1268"/>
        <v>1100</v>
      </c>
      <c r="CX259" s="44">
        <f t="shared" si="1313"/>
        <v>1100</v>
      </c>
      <c r="CY259" s="89">
        <f t="shared" si="1314"/>
        <v>0.36666666666666664</v>
      </c>
      <c r="CZ259" s="299" t="s">
        <v>922</v>
      </c>
      <c r="DA259" s="58"/>
      <c r="DB259" s="51">
        <f>IF($A229="","",$A229)</f>
        <v>46038</v>
      </c>
      <c r="DC259" s="43">
        <v>8439</v>
      </c>
      <c r="DD259" s="43">
        <f t="shared" si="1315"/>
        <v>28</v>
      </c>
      <c r="DE259" s="43">
        <v>297</v>
      </c>
      <c r="DF259" s="87">
        <f t="shared" si="1316"/>
        <v>3</v>
      </c>
      <c r="DG259" s="43">
        <v>14</v>
      </c>
      <c r="DH259" s="43">
        <f t="shared" si="1317"/>
        <v>3</v>
      </c>
      <c r="DI259" s="43">
        <v>5</v>
      </c>
      <c r="DJ259" s="53" t="str">
        <f t="shared" si="1249"/>
        <v>クーリッシュイヤホン</v>
      </c>
      <c r="DK259" s="47">
        <f t="shared" si="1269"/>
        <v>1100</v>
      </c>
      <c r="DL259" s="44">
        <f t="shared" si="1318"/>
        <v>3300</v>
      </c>
      <c r="DM259" s="89">
        <f t="shared" si="1319"/>
        <v>1.1785714285714286</v>
      </c>
      <c r="DN259" s="35"/>
      <c r="DO259" s="27"/>
      <c r="DP259" s="51" t="str">
        <f>IF($A232="","",$A232)</f>
        <v/>
      </c>
      <c r="DQ259" s="43">
        <v>2570</v>
      </c>
      <c r="DR259" s="59">
        <f t="shared" si="1320"/>
        <v>8</v>
      </c>
      <c r="DS259" s="43">
        <v>81</v>
      </c>
      <c r="DT259" s="87">
        <f t="shared" si="1321"/>
        <v>0</v>
      </c>
      <c r="DU259" s="43">
        <v>11</v>
      </c>
      <c r="DV259" s="43">
        <f t="shared" si="1322"/>
        <v>0</v>
      </c>
      <c r="DW259" s="43">
        <v>2</v>
      </c>
      <c r="DX259" s="53" t="str">
        <f t="shared" si="1270"/>
        <v>サンリオヒョウ柄キーケース</v>
      </c>
      <c r="DY259" s="47">
        <f t="shared" si="1271"/>
        <v>700</v>
      </c>
      <c r="DZ259" s="44">
        <f t="shared" si="1323"/>
        <v>0</v>
      </c>
      <c r="EA259" s="89">
        <f t="shared" si="1324"/>
        <v>0</v>
      </c>
      <c r="EB259" s="35" t="s">
        <v>961</v>
      </c>
      <c r="EC259" s="27"/>
      <c r="ED259" s="46"/>
      <c r="EE259" s="67"/>
      <c r="EF259" s="44" t="str">
        <f t="shared" si="1272"/>
        <v/>
      </c>
      <c r="EG259" s="44"/>
      <c r="EH259" s="44"/>
      <c r="EI259" s="44"/>
      <c r="EJ259" s="44" t="str">
        <f t="shared" si="1273"/>
        <v/>
      </c>
      <c r="EK259" s="44"/>
      <c r="EL259" s="44"/>
      <c r="EM259" s="44"/>
      <c r="EN259" s="44" t="str">
        <f t="shared" si="1224"/>
        <v/>
      </c>
      <c r="EO259" s="45" t="str">
        <f t="shared" si="1225"/>
        <v/>
      </c>
      <c r="EP259" s="35"/>
      <c r="EQ259" s="27"/>
      <c r="ER259" s="46"/>
      <c r="ES259" s="44"/>
      <c r="ET259" s="44" t="str">
        <f t="shared" si="1274"/>
        <v/>
      </c>
      <c r="EU259" s="44"/>
      <c r="EV259" s="44" t="str">
        <f t="shared" si="1275"/>
        <v/>
      </c>
      <c r="EW259" s="44"/>
      <c r="EX259" s="44" t="str">
        <f t="shared" si="1276"/>
        <v/>
      </c>
      <c r="EY259" s="44"/>
      <c r="EZ259" s="44"/>
      <c r="FA259" s="44"/>
      <c r="FB259" s="44" t="str">
        <f t="shared" si="1226"/>
        <v/>
      </c>
      <c r="FC259" s="45" t="str">
        <f t="shared" si="1227"/>
        <v/>
      </c>
      <c r="FD259" s="35"/>
      <c r="FF259" s="46"/>
      <c r="FG259" s="67"/>
      <c r="FH259" s="44" t="str">
        <f t="shared" si="1277"/>
        <v/>
      </c>
      <c r="FI259" s="44"/>
      <c r="FJ259" s="44"/>
      <c r="FK259" s="44"/>
      <c r="FL259" s="44" t="str">
        <f t="shared" si="1278"/>
        <v/>
      </c>
      <c r="FM259" s="44"/>
      <c r="FN259" s="44"/>
      <c r="FO259" s="44"/>
      <c r="FP259" s="44" t="str">
        <f t="shared" si="1228"/>
        <v/>
      </c>
      <c r="FQ259" s="45" t="str">
        <f t="shared" si="1229"/>
        <v/>
      </c>
      <c r="FR259" s="35"/>
      <c r="FT259" s="46"/>
      <c r="FU259" s="67"/>
      <c r="FV259" s="44" t="str">
        <f t="shared" si="1279"/>
        <v/>
      </c>
      <c r="FW259" s="44"/>
      <c r="FX259" s="44"/>
      <c r="FY259" s="44"/>
      <c r="FZ259" s="44" t="str">
        <f t="shared" si="1280"/>
        <v/>
      </c>
      <c r="GA259" s="44"/>
      <c r="GB259" s="44"/>
      <c r="GC259" s="44"/>
      <c r="GD259" s="44" t="str">
        <f t="shared" si="1230"/>
        <v/>
      </c>
      <c r="GE259" s="45" t="str">
        <f t="shared" si="1231"/>
        <v/>
      </c>
      <c r="GF259" s="35"/>
      <c r="GH259" s="46"/>
      <c r="GI259" s="67"/>
      <c r="GJ259" s="44" t="str">
        <f t="shared" si="1281"/>
        <v/>
      </c>
      <c r="GK259" s="44"/>
      <c r="GL259" s="44"/>
      <c r="GM259" s="44"/>
      <c r="GN259" s="44" t="str">
        <f t="shared" si="1282"/>
        <v/>
      </c>
      <c r="GO259" s="44"/>
      <c r="GP259" s="44"/>
      <c r="GQ259" s="44"/>
      <c r="GR259" s="44" t="str">
        <f t="shared" si="1232"/>
        <v/>
      </c>
      <c r="GS259" s="45" t="str">
        <f t="shared" si="1233"/>
        <v/>
      </c>
      <c r="GT259" s="35"/>
      <c r="GU259" s="27"/>
      <c r="GV259" s="46"/>
      <c r="GW259" s="67"/>
      <c r="GX259" s="44" t="str">
        <f t="shared" si="1283"/>
        <v/>
      </c>
      <c r="GY259" s="44"/>
      <c r="GZ259" s="44"/>
      <c r="HA259" s="44"/>
      <c r="HB259" s="44" t="str">
        <f t="shared" si="1284"/>
        <v/>
      </c>
      <c r="HC259" s="44"/>
      <c r="HD259" s="44"/>
      <c r="HE259" s="44"/>
      <c r="HF259" s="44" t="str">
        <f t="shared" si="1234"/>
        <v/>
      </c>
      <c r="HG259" s="45" t="str">
        <f t="shared" si="1235"/>
        <v/>
      </c>
      <c r="HH259" s="35"/>
      <c r="HJ259" s="46"/>
      <c r="HK259" s="67"/>
      <c r="HL259" s="44" t="str">
        <f t="shared" si="1285"/>
        <v/>
      </c>
      <c r="HM259" s="44"/>
      <c r="HN259" s="44"/>
      <c r="HO259" s="44"/>
      <c r="HP259" s="44" t="str">
        <f t="shared" si="1286"/>
        <v/>
      </c>
      <c r="HQ259" s="44"/>
      <c r="HR259" s="44"/>
      <c r="HS259" s="44"/>
      <c r="HT259" s="44" t="str">
        <f t="shared" si="1236"/>
        <v/>
      </c>
      <c r="HU259" s="45" t="str">
        <f t="shared" si="1237"/>
        <v/>
      </c>
      <c r="HV259" s="35"/>
      <c r="HW259" s="61"/>
      <c r="HX259" s="51">
        <f>IF($A229="","",$A229)</f>
        <v>46038</v>
      </c>
      <c r="HY259" s="43">
        <v>31984</v>
      </c>
      <c r="HZ259" s="43">
        <f t="shared" si="1325"/>
        <v>52</v>
      </c>
      <c r="IA259" s="43"/>
      <c r="IB259" s="87" t="str">
        <f t="shared" si="1326"/>
        <v/>
      </c>
      <c r="IC259" s="43">
        <v>13</v>
      </c>
      <c r="ID259" s="43">
        <f t="shared" si="1327"/>
        <v>3</v>
      </c>
      <c r="IE259" s="43">
        <v>0</v>
      </c>
      <c r="IF259" s="53" t="str">
        <f>IF(HY259="","",IF255)</f>
        <v>ボンボンドロップシール</v>
      </c>
      <c r="IG259" s="47">
        <f>IF(HY259="","",IG255)</f>
        <v>2000</v>
      </c>
      <c r="IH259" s="44">
        <f t="shared" si="1328"/>
        <v>6000</v>
      </c>
      <c r="II259" s="89">
        <f>IF(ID259="","",IH259/(HZ259*100))</f>
        <v>1.1538461538461537</v>
      </c>
      <c r="IJ259" s="35"/>
      <c r="IL259" s="51">
        <f>IF($A229="","",$A229)</f>
        <v>46038</v>
      </c>
      <c r="IM259" s="43">
        <v>1780</v>
      </c>
      <c r="IN259" s="43">
        <f t="shared" si="1329"/>
        <v>38</v>
      </c>
      <c r="IO259" s="43">
        <v>35</v>
      </c>
      <c r="IP259" s="87">
        <f t="shared" si="1330"/>
        <v>0</v>
      </c>
      <c r="IQ259" s="43">
        <v>9</v>
      </c>
      <c r="IR259" s="43">
        <f t="shared" si="1331"/>
        <v>-1</v>
      </c>
      <c r="IS259" s="43">
        <v>5</v>
      </c>
      <c r="IT259" s="53" t="str">
        <f t="shared" si="1250"/>
        <v>キティボアバンスクリップ</v>
      </c>
      <c r="IU259" s="47">
        <f t="shared" si="1298"/>
        <v>1100</v>
      </c>
      <c r="IV259" s="44">
        <f t="shared" si="1332"/>
        <v>-1100</v>
      </c>
      <c r="IW259" s="89">
        <f t="shared" si="1333"/>
        <v>-0.28947368421052633</v>
      </c>
      <c r="IX259" s="35" t="s">
        <v>966</v>
      </c>
      <c r="IY259" s="33"/>
      <c r="IZ259" s="51">
        <f>IF($A229="","",$A229)</f>
        <v>46038</v>
      </c>
      <c r="JA259" s="43">
        <v>8785</v>
      </c>
      <c r="JB259" s="59">
        <f t="shared" si="1334"/>
        <v>9</v>
      </c>
      <c r="JC259" s="43">
        <v>348</v>
      </c>
      <c r="JD259" s="87">
        <f t="shared" si="1335"/>
        <v>0</v>
      </c>
      <c r="JE259" s="43">
        <v>26</v>
      </c>
      <c r="JF259" s="43">
        <f t="shared" si="1336"/>
        <v>0</v>
      </c>
      <c r="JG259" s="43">
        <v>0</v>
      </c>
      <c r="JH259" s="53" t="str">
        <f t="shared" si="1251"/>
        <v>ラブブキーホルダー大きめ</v>
      </c>
      <c r="JI259" s="47">
        <f t="shared" si="1287"/>
        <v>500</v>
      </c>
      <c r="JJ259" s="44">
        <f t="shared" si="1337"/>
        <v>0</v>
      </c>
      <c r="JK259" s="89">
        <f t="shared" si="1338"/>
        <v>0</v>
      </c>
      <c r="JL259" s="35" t="s">
        <v>969</v>
      </c>
      <c r="JM259" s="27"/>
      <c r="JN259" s="51">
        <f>IF($A229="","",$A229)</f>
        <v>46038</v>
      </c>
      <c r="JO259" s="43">
        <v>6209</v>
      </c>
      <c r="JP259" s="43">
        <f t="shared" si="1339"/>
        <v>10</v>
      </c>
      <c r="JQ259" s="43">
        <v>216</v>
      </c>
      <c r="JR259" s="87">
        <f t="shared" si="1340"/>
        <v>0</v>
      </c>
      <c r="JS259" s="43">
        <v>34</v>
      </c>
      <c r="JT259" s="43">
        <f t="shared" si="1341"/>
        <v>0</v>
      </c>
      <c r="JU259" s="43"/>
      <c r="JV259" s="53" t="str">
        <f t="shared" si="1252"/>
        <v>電ブル</v>
      </c>
      <c r="JW259" s="47">
        <f t="shared" si="1299"/>
        <v>400</v>
      </c>
      <c r="JX259" s="44">
        <f t="shared" si="1342"/>
        <v>0</v>
      </c>
      <c r="JY259" s="89">
        <f t="shared" si="1343"/>
        <v>0</v>
      </c>
      <c r="JZ259" s="35"/>
      <c r="KA259" s="61"/>
      <c r="KB259" s="51">
        <f>IF($A229="","",$A229)</f>
        <v>46038</v>
      </c>
      <c r="KC259" s="43">
        <v>6630</v>
      </c>
      <c r="KD259" s="43">
        <f t="shared" si="1344"/>
        <v>28</v>
      </c>
      <c r="KE259" s="43">
        <v>224</v>
      </c>
      <c r="KF259" s="87">
        <f t="shared" si="1345"/>
        <v>1</v>
      </c>
      <c r="KG259" s="43">
        <v>20</v>
      </c>
      <c r="KH259" s="43">
        <f t="shared" si="1346"/>
        <v>1</v>
      </c>
      <c r="KI259" s="43">
        <v>0</v>
      </c>
      <c r="KJ259" s="53" t="s">
        <v>646</v>
      </c>
      <c r="KK259" s="47">
        <f t="shared" si="1288"/>
        <v>1100</v>
      </c>
      <c r="KL259" s="44">
        <f t="shared" si="1347"/>
        <v>1100</v>
      </c>
      <c r="KM259" s="89">
        <f t="shared" si="1348"/>
        <v>0.39285714285714285</v>
      </c>
      <c r="KN259" s="35"/>
      <c r="KO259" s="27"/>
      <c r="KP259" s="51">
        <f>IF($A229="","",$A229)</f>
        <v>46038</v>
      </c>
      <c r="KQ259" s="43">
        <v>5137</v>
      </c>
      <c r="KR259" s="43">
        <f t="shared" si="1349"/>
        <v>59</v>
      </c>
      <c r="KS259" s="43">
        <v>294</v>
      </c>
      <c r="KT259" s="87">
        <f t="shared" si="1350"/>
        <v>1</v>
      </c>
      <c r="KU259" s="43">
        <v>7</v>
      </c>
      <c r="KV259" s="43">
        <f t="shared" si="1351"/>
        <v>1</v>
      </c>
      <c r="KW259" s="43">
        <v>3</v>
      </c>
      <c r="KX259" s="53" t="str">
        <f t="shared" si="1254"/>
        <v>キティボアバンスクリップ</v>
      </c>
      <c r="KY259" s="47">
        <f t="shared" si="1289"/>
        <v>1100</v>
      </c>
      <c r="KZ259" s="44">
        <f t="shared" si="1352"/>
        <v>1100</v>
      </c>
      <c r="LA259" s="89">
        <f t="shared" si="1353"/>
        <v>0.1864406779661017</v>
      </c>
      <c r="LB259" s="35"/>
      <c r="LC259" s="27"/>
      <c r="LD259" s="46"/>
      <c r="LE259" s="44"/>
      <c r="LF259" s="44"/>
      <c r="LG259" s="44"/>
      <c r="LH259" s="44" t="str">
        <f t="shared" si="1210"/>
        <v/>
      </c>
      <c r="LI259" s="44"/>
      <c r="LJ259" s="44" t="str">
        <f t="shared" si="1211"/>
        <v/>
      </c>
      <c r="LK259" s="44"/>
      <c r="LL259" s="72" t="str">
        <f>IF(LE258="","",LL256)</f>
        <v/>
      </c>
      <c r="LM259" s="67" t="str">
        <f>IF(LF258="","",LM256)</f>
        <v/>
      </c>
      <c r="LN259" s="44" t="str">
        <f t="shared" si="1136"/>
        <v/>
      </c>
      <c r="LO259" s="45"/>
      <c r="LP259" s="35"/>
      <c r="LQ259" s="27"/>
      <c r="LR259" s="46"/>
      <c r="LS259" s="67"/>
      <c r="LT259" s="44" t="str">
        <f t="shared" si="1290"/>
        <v/>
      </c>
      <c r="LU259" s="44"/>
      <c r="LV259" s="44"/>
      <c r="LW259" s="44"/>
      <c r="LX259" s="44" t="str">
        <f t="shared" si="1291"/>
        <v/>
      </c>
      <c r="LY259" s="44"/>
      <c r="LZ259" s="44"/>
      <c r="MA259" s="44"/>
      <c r="MB259" s="44" t="str">
        <f t="shared" si="1238"/>
        <v/>
      </c>
      <c r="MC259" s="45" t="str">
        <f t="shared" si="1239"/>
        <v/>
      </c>
      <c r="MD259" s="35"/>
      <c r="ME259" s="27"/>
      <c r="MF259" s="46"/>
      <c r="MG259" s="67"/>
      <c r="MH259" s="44" t="str">
        <f t="shared" si="1292"/>
        <v/>
      </c>
      <c r="MI259" s="44"/>
      <c r="MJ259" s="44"/>
      <c r="MK259" s="44"/>
      <c r="ML259" s="44" t="str">
        <f t="shared" si="1293"/>
        <v/>
      </c>
      <c r="MM259" s="44"/>
      <c r="MN259" s="44"/>
      <c r="MO259" s="44"/>
      <c r="MP259" s="44" t="str">
        <f t="shared" si="1240"/>
        <v/>
      </c>
      <c r="MQ259" s="45" t="str">
        <f t="shared" si="1241"/>
        <v/>
      </c>
      <c r="MR259" s="35"/>
      <c r="MS259" s="27"/>
      <c r="MT259" s="46"/>
      <c r="MU259" s="67"/>
      <c r="MV259" s="44" t="str">
        <f t="shared" si="1294"/>
        <v/>
      </c>
      <c r="MW259" s="44"/>
      <c r="MX259" s="44"/>
      <c r="MY259" s="44"/>
      <c r="MZ259" s="44" t="str">
        <f t="shared" si="1295"/>
        <v/>
      </c>
      <c r="NA259" s="44"/>
      <c r="NB259" s="44"/>
      <c r="NC259" s="44"/>
      <c r="ND259" s="44" t="str">
        <f t="shared" si="1242"/>
        <v/>
      </c>
      <c r="NE259" s="45" t="str">
        <f t="shared" si="1243"/>
        <v/>
      </c>
      <c r="NF259" s="35"/>
      <c r="NG259" s="27"/>
      <c r="NH259" s="46"/>
      <c r="NI259" s="67"/>
      <c r="NJ259" s="44" t="str">
        <f t="shared" si="1296"/>
        <v/>
      </c>
      <c r="NK259" s="44"/>
      <c r="NL259" s="44"/>
      <c r="NM259" s="44"/>
      <c r="NN259" s="44" t="str">
        <f t="shared" si="1297"/>
        <v/>
      </c>
      <c r="NO259" s="44"/>
      <c r="NP259" s="44"/>
      <c r="NQ259" s="44"/>
      <c r="NR259" s="44" t="str">
        <f t="shared" si="1244"/>
        <v/>
      </c>
      <c r="NS259" s="45" t="str">
        <f t="shared" si="1245"/>
        <v/>
      </c>
      <c r="NT259" s="35"/>
    </row>
    <row r="260" spans="1:384" ht="15" customHeight="1" thickBot="1" x14ac:dyDescent="0.25">
      <c r="A260" s="38"/>
      <c r="B260" s="39"/>
      <c r="C260" s="40"/>
      <c r="D260" s="40"/>
      <c r="E260" s="41"/>
      <c r="F260" s="41"/>
      <c r="G260" s="40"/>
      <c r="H260" s="42"/>
      <c r="I260" s="44"/>
      <c r="J260" s="44" t="str">
        <f t="shared" si="1255"/>
        <v/>
      </c>
      <c r="K260" s="44"/>
      <c r="L260" s="44"/>
      <c r="M260" s="44"/>
      <c r="N260" s="44" t="str">
        <f t="shared" si="1256"/>
        <v/>
      </c>
      <c r="O260" s="44"/>
      <c r="P260" s="44"/>
      <c r="Q260" s="44"/>
      <c r="R260" s="44" t="str">
        <f t="shared" si="1216"/>
        <v/>
      </c>
      <c r="S260" s="45" t="str">
        <f t="shared" si="1217"/>
        <v/>
      </c>
      <c r="T260" s="35"/>
      <c r="U260" s="27"/>
      <c r="V260" s="46"/>
      <c r="W260" s="67"/>
      <c r="X260" s="44" t="str">
        <f t="shared" si="1257"/>
        <v/>
      </c>
      <c r="Y260" s="44"/>
      <c r="Z260" s="44"/>
      <c r="AA260" s="44"/>
      <c r="AB260" s="44" t="str">
        <f t="shared" si="1258"/>
        <v/>
      </c>
      <c r="AC260" s="44"/>
      <c r="AD260" s="44"/>
      <c r="AE260" s="44"/>
      <c r="AF260" s="44" t="str">
        <f t="shared" si="1218"/>
        <v/>
      </c>
      <c r="AG260" s="45" t="str">
        <f t="shared" si="1219"/>
        <v/>
      </c>
      <c r="AH260" s="35"/>
      <c r="AI260" s="27"/>
      <c r="AJ260" s="46"/>
      <c r="AK260" s="44"/>
      <c r="AL260" s="44" t="str">
        <f t="shared" si="1259"/>
        <v/>
      </c>
      <c r="AM260" s="44"/>
      <c r="AN260" s="44" t="str">
        <f t="shared" si="1260"/>
        <v/>
      </c>
      <c r="AO260" s="44"/>
      <c r="AP260" s="44" t="str">
        <f t="shared" si="1261"/>
        <v/>
      </c>
      <c r="AQ260" s="44"/>
      <c r="AR260" s="44"/>
      <c r="AS260" s="44"/>
      <c r="AT260" s="44" t="str">
        <f t="shared" si="1220"/>
        <v/>
      </c>
      <c r="AU260" s="45" t="str">
        <f t="shared" si="1221"/>
        <v/>
      </c>
      <c r="AV260" s="35"/>
      <c r="AW260" s="27"/>
      <c r="AX260" s="46"/>
      <c r="AY260" s="44"/>
      <c r="AZ260" s="44" t="str">
        <f t="shared" si="1262"/>
        <v/>
      </c>
      <c r="BA260" s="44"/>
      <c r="BB260" s="44" t="str">
        <f t="shared" si="1263"/>
        <v/>
      </c>
      <c r="BC260" s="44"/>
      <c r="BD260" s="44" t="str">
        <f t="shared" si="1264"/>
        <v/>
      </c>
      <c r="BE260" s="44"/>
      <c r="BF260" s="44"/>
      <c r="BG260" s="44"/>
      <c r="BH260" s="44" t="str">
        <f t="shared" si="1222"/>
        <v/>
      </c>
      <c r="BI260" s="45" t="str">
        <f t="shared" si="1223"/>
        <v/>
      </c>
      <c r="BJ260" s="35"/>
      <c r="BK260" s="50"/>
      <c r="BL260" s="46"/>
      <c r="BM260" s="44">
        <v>11204</v>
      </c>
      <c r="BN260" s="69">
        <f t="shared" si="1300"/>
        <v>8</v>
      </c>
      <c r="BO260" s="44">
        <v>320</v>
      </c>
      <c r="BP260" s="44">
        <f t="shared" si="1301"/>
        <v>1</v>
      </c>
      <c r="BQ260" s="44">
        <v>14</v>
      </c>
      <c r="BR260" s="44">
        <f t="shared" si="1302"/>
        <v>1</v>
      </c>
      <c r="BS260" s="43">
        <v>0</v>
      </c>
      <c r="BT260" s="106" t="str">
        <f t="shared" si="1265"/>
        <v>雪見イヤホン</v>
      </c>
      <c r="BU260" s="67">
        <f t="shared" si="1266"/>
        <v>1100</v>
      </c>
      <c r="BV260" s="43">
        <f t="shared" si="1303"/>
        <v>1100</v>
      </c>
      <c r="BW260" s="45">
        <f t="shared" si="1304"/>
        <v>1.375</v>
      </c>
      <c r="BX260" s="35"/>
      <c r="BY260" s="27"/>
      <c r="BZ260" s="46"/>
      <c r="CA260" s="44">
        <v>2967</v>
      </c>
      <c r="CB260" s="44">
        <f t="shared" si="1305"/>
        <v>19</v>
      </c>
      <c r="CC260" s="44">
        <v>71</v>
      </c>
      <c r="CD260" s="44">
        <f t="shared" si="1306"/>
        <v>2</v>
      </c>
      <c r="CE260" s="44">
        <v>15</v>
      </c>
      <c r="CF260" s="44">
        <f t="shared" si="1307"/>
        <v>3</v>
      </c>
      <c r="CG260" s="43"/>
      <c r="CH260" s="106" t="str">
        <f t="shared" si="1247"/>
        <v>モンチッチケース</v>
      </c>
      <c r="CI260" s="67">
        <f t="shared" si="1267"/>
        <v>1000</v>
      </c>
      <c r="CJ260" s="43">
        <f t="shared" si="1308"/>
        <v>3000</v>
      </c>
      <c r="CK260" s="45">
        <f t="shared" si="1309"/>
        <v>1.5789473684210527</v>
      </c>
      <c r="CL260" s="35"/>
      <c r="CM260" s="27"/>
      <c r="CN260" s="46"/>
      <c r="CO260" s="44">
        <v>1793</v>
      </c>
      <c r="CP260" s="44">
        <f t="shared" si="1310"/>
        <v>12</v>
      </c>
      <c r="CQ260" s="44">
        <v>34</v>
      </c>
      <c r="CR260" s="44">
        <f t="shared" si="1311"/>
        <v>2</v>
      </c>
      <c r="CS260" s="44">
        <v>9</v>
      </c>
      <c r="CT260" s="44">
        <f t="shared" si="1312"/>
        <v>2</v>
      </c>
      <c r="CU260" s="43">
        <v>0</v>
      </c>
      <c r="CV260" s="106" t="str">
        <f t="shared" si="1248"/>
        <v>北斗サウンドボタン</v>
      </c>
      <c r="CW260" s="67">
        <f t="shared" si="1268"/>
        <v>1100</v>
      </c>
      <c r="CX260" s="43">
        <f t="shared" si="1313"/>
        <v>2200</v>
      </c>
      <c r="CY260" s="45">
        <f t="shared" si="1314"/>
        <v>1.8333333333333333</v>
      </c>
      <c r="CZ260" s="35" t="s">
        <v>959</v>
      </c>
      <c r="DA260" s="58"/>
      <c r="DB260" s="46"/>
      <c r="DC260" s="44">
        <v>7815</v>
      </c>
      <c r="DD260" s="44">
        <f t="shared" si="1315"/>
        <v>22</v>
      </c>
      <c r="DE260" s="44">
        <v>290</v>
      </c>
      <c r="DF260" s="44">
        <f t="shared" si="1316"/>
        <v>3</v>
      </c>
      <c r="DG260" s="44">
        <v>30</v>
      </c>
      <c r="DH260" s="44">
        <f t="shared" si="1317"/>
        <v>2</v>
      </c>
      <c r="DI260" s="43">
        <v>0</v>
      </c>
      <c r="DJ260" s="106" t="str">
        <f t="shared" si="1249"/>
        <v>サンリオリボンポーチ</v>
      </c>
      <c r="DK260" s="67">
        <f t="shared" si="1269"/>
        <v>500</v>
      </c>
      <c r="DL260" s="43">
        <f t="shared" si="1318"/>
        <v>1000</v>
      </c>
      <c r="DM260" s="45">
        <f t="shared" si="1319"/>
        <v>0.45454545454545453</v>
      </c>
      <c r="DN260" s="35"/>
      <c r="DO260" s="27"/>
      <c r="DP260" s="46"/>
      <c r="DQ260" s="44">
        <v>3864</v>
      </c>
      <c r="DR260" s="44">
        <f t="shared" si="1320"/>
        <v>20</v>
      </c>
      <c r="DS260" s="44">
        <v>99</v>
      </c>
      <c r="DT260" s="44">
        <f t="shared" si="1321"/>
        <v>0</v>
      </c>
      <c r="DU260" s="44">
        <v>10</v>
      </c>
      <c r="DV260" s="44">
        <f t="shared" si="1322"/>
        <v>0</v>
      </c>
      <c r="DW260" s="43"/>
      <c r="DX260" s="106" t="str">
        <f t="shared" si="1270"/>
        <v>サンリオケープポーチ</v>
      </c>
      <c r="DY260" s="67">
        <f t="shared" si="1271"/>
        <v>660</v>
      </c>
      <c r="DZ260" s="43">
        <f t="shared" si="1323"/>
        <v>0</v>
      </c>
      <c r="EA260" s="45">
        <f t="shared" si="1324"/>
        <v>0</v>
      </c>
      <c r="EB260" s="35"/>
      <c r="EC260" s="27"/>
      <c r="ED260" s="46"/>
      <c r="EE260" s="67"/>
      <c r="EF260" s="44" t="str">
        <f t="shared" si="1272"/>
        <v/>
      </c>
      <c r="EG260" s="44"/>
      <c r="EH260" s="44"/>
      <c r="EI260" s="44"/>
      <c r="EJ260" s="44" t="str">
        <f t="shared" si="1273"/>
        <v/>
      </c>
      <c r="EK260" s="44"/>
      <c r="EL260" s="44"/>
      <c r="EM260" s="44"/>
      <c r="EN260" s="44" t="str">
        <f t="shared" si="1224"/>
        <v/>
      </c>
      <c r="EO260" s="45" t="str">
        <f t="shared" si="1225"/>
        <v/>
      </c>
      <c r="EP260" s="35"/>
      <c r="EQ260" s="27"/>
      <c r="ER260" s="46"/>
      <c r="ES260" s="44"/>
      <c r="ET260" s="44" t="str">
        <f t="shared" si="1274"/>
        <v/>
      </c>
      <c r="EU260" s="44"/>
      <c r="EV260" s="44" t="str">
        <f t="shared" si="1275"/>
        <v/>
      </c>
      <c r="EW260" s="44"/>
      <c r="EX260" s="44" t="str">
        <f t="shared" si="1276"/>
        <v/>
      </c>
      <c r="EY260" s="44"/>
      <c r="EZ260" s="44"/>
      <c r="FA260" s="44"/>
      <c r="FB260" s="44" t="str">
        <f t="shared" si="1226"/>
        <v/>
      </c>
      <c r="FC260" s="45" t="str">
        <f t="shared" si="1227"/>
        <v/>
      </c>
      <c r="FD260" s="35"/>
      <c r="FF260" s="46"/>
      <c r="FG260" s="67"/>
      <c r="FH260" s="44" t="str">
        <f t="shared" si="1277"/>
        <v/>
      </c>
      <c r="FI260" s="44"/>
      <c r="FJ260" s="44"/>
      <c r="FK260" s="44"/>
      <c r="FL260" s="44" t="str">
        <f t="shared" si="1278"/>
        <v/>
      </c>
      <c r="FM260" s="44"/>
      <c r="FN260" s="44"/>
      <c r="FO260" s="44"/>
      <c r="FP260" s="44" t="str">
        <f t="shared" si="1228"/>
        <v/>
      </c>
      <c r="FQ260" s="45" t="str">
        <f t="shared" si="1229"/>
        <v/>
      </c>
      <c r="FR260" s="35"/>
      <c r="FT260" s="46"/>
      <c r="FU260" s="67"/>
      <c r="FV260" s="44" t="str">
        <f t="shared" si="1279"/>
        <v/>
      </c>
      <c r="FW260" s="44"/>
      <c r="FX260" s="44"/>
      <c r="FY260" s="44"/>
      <c r="FZ260" s="44" t="str">
        <f t="shared" si="1280"/>
        <v/>
      </c>
      <c r="GA260" s="44"/>
      <c r="GB260" s="44"/>
      <c r="GC260" s="44"/>
      <c r="GD260" s="44" t="str">
        <f t="shared" si="1230"/>
        <v/>
      </c>
      <c r="GE260" s="45" t="str">
        <f t="shared" si="1231"/>
        <v/>
      </c>
      <c r="GF260" s="35"/>
      <c r="GH260" s="46"/>
      <c r="GI260" s="67"/>
      <c r="GJ260" s="44" t="str">
        <f t="shared" si="1281"/>
        <v/>
      </c>
      <c r="GK260" s="44"/>
      <c r="GL260" s="44"/>
      <c r="GM260" s="44"/>
      <c r="GN260" s="44" t="str">
        <f t="shared" si="1282"/>
        <v/>
      </c>
      <c r="GO260" s="44"/>
      <c r="GP260" s="44"/>
      <c r="GQ260" s="44"/>
      <c r="GR260" s="44" t="str">
        <f t="shared" si="1232"/>
        <v/>
      </c>
      <c r="GS260" s="45" t="str">
        <f t="shared" si="1233"/>
        <v/>
      </c>
      <c r="GT260" s="35"/>
      <c r="GU260" s="27"/>
      <c r="GV260" s="46"/>
      <c r="GW260" s="67"/>
      <c r="GX260" s="44" t="str">
        <f t="shared" si="1283"/>
        <v/>
      </c>
      <c r="GY260" s="44"/>
      <c r="GZ260" s="44"/>
      <c r="HA260" s="44"/>
      <c r="HB260" s="44" t="str">
        <f t="shared" si="1284"/>
        <v/>
      </c>
      <c r="HC260" s="44"/>
      <c r="HD260" s="44"/>
      <c r="HE260" s="44"/>
      <c r="HF260" s="44" t="str">
        <f t="shared" si="1234"/>
        <v/>
      </c>
      <c r="HG260" s="45" t="str">
        <f t="shared" si="1235"/>
        <v/>
      </c>
      <c r="HH260" s="35"/>
      <c r="HJ260" s="46"/>
      <c r="HK260" s="67"/>
      <c r="HL260" s="44" t="str">
        <f t="shared" si="1285"/>
        <v/>
      </c>
      <c r="HM260" s="44"/>
      <c r="HN260" s="44"/>
      <c r="HO260" s="44"/>
      <c r="HP260" s="44" t="str">
        <f t="shared" si="1286"/>
        <v/>
      </c>
      <c r="HQ260" s="44"/>
      <c r="HR260" s="44"/>
      <c r="HS260" s="44"/>
      <c r="HT260" s="44" t="str">
        <f t="shared" si="1236"/>
        <v/>
      </c>
      <c r="HU260" s="45" t="str">
        <f t="shared" si="1237"/>
        <v/>
      </c>
      <c r="HV260" s="35"/>
      <c r="HW260" s="61"/>
      <c r="HX260" s="46"/>
      <c r="HY260" s="44">
        <v>29703</v>
      </c>
      <c r="HZ260" s="44">
        <f t="shared" si="1325"/>
        <v>506</v>
      </c>
      <c r="IA260" s="44"/>
      <c r="IB260" s="44" t="str">
        <f t="shared" si="1326"/>
        <v/>
      </c>
      <c r="IC260" s="44">
        <v>6</v>
      </c>
      <c r="ID260" s="44">
        <f t="shared" si="1327"/>
        <v>0</v>
      </c>
      <c r="IE260" s="43">
        <v>0</v>
      </c>
      <c r="IF260" s="60" t="str">
        <f>IF(HY260="","",IF256)</f>
        <v>ルララ、マスカットのなみだ</v>
      </c>
      <c r="IG260" s="67">
        <f>IF(HY259="","",IG256)</f>
        <v>1100</v>
      </c>
      <c r="IH260" s="43">
        <f t="shared" si="1328"/>
        <v>0</v>
      </c>
      <c r="II260" s="45">
        <f>IF(ID260="","",IH260/(HZ260*100))</f>
        <v>0</v>
      </c>
      <c r="IJ260" s="35"/>
      <c r="IL260" s="46"/>
      <c r="IM260" s="44">
        <v>906</v>
      </c>
      <c r="IN260" s="44">
        <f t="shared" si="1329"/>
        <v>12</v>
      </c>
      <c r="IO260" s="44">
        <v>35</v>
      </c>
      <c r="IP260" s="44">
        <f t="shared" si="1330"/>
        <v>1</v>
      </c>
      <c r="IQ260" s="44">
        <v>11</v>
      </c>
      <c r="IR260" s="44">
        <f t="shared" si="1331"/>
        <v>1</v>
      </c>
      <c r="IS260" s="43">
        <v>1</v>
      </c>
      <c r="IT260" s="106" t="s">
        <v>212</v>
      </c>
      <c r="IU260" s="67">
        <f t="shared" si="1298"/>
        <v>996</v>
      </c>
      <c r="IV260" s="43">
        <f t="shared" si="1332"/>
        <v>996</v>
      </c>
      <c r="IW260" s="45">
        <f t="shared" si="1333"/>
        <v>0.83</v>
      </c>
      <c r="IX260" s="35" t="s">
        <v>965</v>
      </c>
      <c r="IY260" s="33"/>
      <c r="IZ260" s="46"/>
      <c r="JA260" s="44">
        <v>5363</v>
      </c>
      <c r="JB260" s="44">
        <f t="shared" si="1334"/>
        <v>45</v>
      </c>
      <c r="JC260" s="44">
        <v>159</v>
      </c>
      <c r="JD260" s="44">
        <f t="shared" si="1335"/>
        <v>1</v>
      </c>
      <c r="JE260" s="44">
        <v>14</v>
      </c>
      <c r="JF260" s="44">
        <f t="shared" si="1336"/>
        <v>2</v>
      </c>
      <c r="JG260" s="43">
        <v>3</v>
      </c>
      <c r="JH260" s="106" t="s">
        <v>212</v>
      </c>
      <c r="JI260" s="67">
        <f t="shared" si="1287"/>
        <v>500</v>
      </c>
      <c r="JJ260" s="43">
        <f t="shared" si="1337"/>
        <v>1000</v>
      </c>
      <c r="JK260" s="45">
        <f t="shared" si="1338"/>
        <v>0.22222222222222221</v>
      </c>
      <c r="JL260" s="35" t="s">
        <v>968</v>
      </c>
      <c r="JM260" s="27"/>
      <c r="JN260" s="46"/>
      <c r="JO260" s="44">
        <v>6276</v>
      </c>
      <c r="JP260" s="69">
        <f t="shared" si="1339"/>
        <v>2</v>
      </c>
      <c r="JQ260" s="44">
        <v>157</v>
      </c>
      <c r="JR260" s="44">
        <f t="shared" si="1340"/>
        <v>0</v>
      </c>
      <c r="JS260" s="44">
        <v>18</v>
      </c>
      <c r="JT260" s="44">
        <f t="shared" si="1341"/>
        <v>0</v>
      </c>
      <c r="JU260" s="43"/>
      <c r="JV260" s="106" t="str">
        <f t="shared" si="1252"/>
        <v>ジャグラーイヤホン</v>
      </c>
      <c r="JW260" s="67">
        <f t="shared" si="1299"/>
        <v>1100</v>
      </c>
      <c r="JX260" s="43">
        <f t="shared" si="1342"/>
        <v>0</v>
      </c>
      <c r="JY260" s="45">
        <f t="shared" si="1343"/>
        <v>0</v>
      </c>
      <c r="JZ260" s="35"/>
      <c r="KA260" s="61"/>
      <c r="KB260" s="46"/>
      <c r="KC260" s="44">
        <v>4666</v>
      </c>
      <c r="KD260" s="69">
        <f t="shared" si="1344"/>
        <v>8</v>
      </c>
      <c r="KE260" s="44">
        <v>130</v>
      </c>
      <c r="KF260" s="44">
        <f t="shared" si="1345"/>
        <v>1</v>
      </c>
      <c r="KG260" s="44">
        <v>10</v>
      </c>
      <c r="KH260" s="44">
        <f t="shared" si="1346"/>
        <v>1</v>
      </c>
      <c r="KI260" s="43">
        <v>0</v>
      </c>
      <c r="KJ260" s="106" t="s">
        <v>956</v>
      </c>
      <c r="KK260" s="67"/>
      <c r="KL260" s="43">
        <f t="shared" si="1347"/>
        <v>0</v>
      </c>
      <c r="KM260" s="45">
        <f t="shared" si="1348"/>
        <v>0</v>
      </c>
      <c r="KN260" s="35" t="s">
        <v>937</v>
      </c>
      <c r="KO260" s="27"/>
      <c r="KP260" s="46"/>
      <c r="KQ260" s="44">
        <v>6351</v>
      </c>
      <c r="KR260" s="44">
        <f t="shared" si="1349"/>
        <v>20</v>
      </c>
      <c r="KS260" s="44">
        <v>134</v>
      </c>
      <c r="KT260" s="44">
        <f t="shared" si="1350"/>
        <v>0</v>
      </c>
      <c r="KU260" s="44">
        <v>13</v>
      </c>
      <c r="KV260" s="44">
        <f t="shared" si="1351"/>
        <v>0</v>
      </c>
      <c r="KW260" s="43">
        <v>0</v>
      </c>
      <c r="KX260" s="106" t="str">
        <f t="shared" si="1254"/>
        <v>モンチッチマスコット2</v>
      </c>
      <c r="KY260" s="67">
        <f t="shared" si="1289"/>
        <v>539</v>
      </c>
      <c r="KZ260" s="43">
        <f t="shared" si="1352"/>
        <v>0</v>
      </c>
      <c r="LA260" s="45">
        <f t="shared" si="1353"/>
        <v>0</v>
      </c>
      <c r="LB260" s="35"/>
      <c r="LC260" s="27"/>
      <c r="LD260" s="74"/>
      <c r="LE260" s="75"/>
      <c r="LF260" s="75"/>
      <c r="LG260" s="75"/>
      <c r="LH260" s="75" t="str">
        <f t="shared" si="1210"/>
        <v/>
      </c>
      <c r="LI260" s="75"/>
      <c r="LJ260" s="75" t="str">
        <f t="shared" si="1211"/>
        <v/>
      </c>
      <c r="LK260" s="75"/>
      <c r="LL260" s="77" t="str">
        <f>IF(LE258="","",LL257)</f>
        <v/>
      </c>
      <c r="LM260" s="78" t="str">
        <f>IF(LF258="","",LM257)</f>
        <v/>
      </c>
      <c r="LN260" s="75" t="str">
        <f t="shared" si="1136"/>
        <v/>
      </c>
      <c r="LO260" s="79"/>
      <c r="LP260" s="35"/>
      <c r="LQ260" s="27"/>
      <c r="LR260" s="46"/>
      <c r="LS260" s="67"/>
      <c r="LT260" s="44" t="str">
        <f t="shared" si="1290"/>
        <v/>
      </c>
      <c r="LU260" s="44"/>
      <c r="LV260" s="44"/>
      <c r="LW260" s="44"/>
      <c r="LX260" s="44" t="str">
        <f t="shared" si="1291"/>
        <v/>
      </c>
      <c r="LY260" s="44"/>
      <c r="LZ260" s="44"/>
      <c r="MA260" s="44"/>
      <c r="MB260" s="44" t="str">
        <f t="shared" si="1238"/>
        <v/>
      </c>
      <c r="MC260" s="45" t="str">
        <f t="shared" si="1239"/>
        <v/>
      </c>
      <c r="MD260" s="35"/>
      <c r="ME260" s="27"/>
      <c r="MF260" s="46"/>
      <c r="MG260" s="67"/>
      <c r="MH260" s="44" t="str">
        <f t="shared" si="1292"/>
        <v/>
      </c>
      <c r="MI260" s="44"/>
      <c r="MJ260" s="44"/>
      <c r="MK260" s="44"/>
      <c r="ML260" s="44" t="str">
        <f t="shared" si="1293"/>
        <v/>
      </c>
      <c r="MM260" s="44"/>
      <c r="MN260" s="44"/>
      <c r="MO260" s="44"/>
      <c r="MP260" s="44" t="str">
        <f t="shared" si="1240"/>
        <v/>
      </c>
      <c r="MQ260" s="45" t="str">
        <f t="shared" si="1241"/>
        <v/>
      </c>
      <c r="MR260" s="35"/>
      <c r="MS260" s="27"/>
      <c r="MT260" s="46"/>
      <c r="MU260" s="67"/>
      <c r="MV260" s="44" t="str">
        <f t="shared" si="1294"/>
        <v/>
      </c>
      <c r="MW260" s="44"/>
      <c r="MX260" s="44"/>
      <c r="MY260" s="44"/>
      <c r="MZ260" s="44" t="str">
        <f t="shared" si="1295"/>
        <v/>
      </c>
      <c r="NA260" s="44"/>
      <c r="NB260" s="44"/>
      <c r="NC260" s="44"/>
      <c r="ND260" s="44" t="str">
        <f t="shared" si="1242"/>
        <v/>
      </c>
      <c r="NE260" s="45" t="str">
        <f t="shared" si="1243"/>
        <v/>
      </c>
      <c r="NF260" s="35"/>
      <c r="NG260" s="27"/>
      <c r="NH260" s="46"/>
      <c r="NI260" s="67"/>
      <c r="NJ260" s="44" t="str">
        <f t="shared" si="1296"/>
        <v/>
      </c>
      <c r="NK260" s="44"/>
      <c r="NL260" s="44"/>
      <c r="NM260" s="44"/>
      <c r="NN260" s="44" t="str">
        <f t="shared" si="1297"/>
        <v/>
      </c>
      <c r="NO260" s="44"/>
      <c r="NP260" s="44"/>
      <c r="NQ260" s="44"/>
      <c r="NR260" s="44" t="str">
        <f t="shared" si="1244"/>
        <v/>
      </c>
      <c r="NS260" s="45" t="str">
        <f t="shared" si="1245"/>
        <v/>
      </c>
      <c r="NT260" s="35"/>
    </row>
    <row r="261" spans="1:384" ht="15" customHeight="1" thickTop="1" x14ac:dyDescent="0.2">
      <c r="A261" s="38"/>
      <c r="B261" s="39"/>
      <c r="C261" s="40"/>
      <c r="D261" s="40"/>
      <c r="E261" s="41"/>
      <c r="F261" s="41"/>
      <c r="G261" s="40"/>
      <c r="H261" s="42"/>
      <c r="I261" s="44"/>
      <c r="J261" s="44" t="str">
        <f t="shared" si="1255"/>
        <v/>
      </c>
      <c r="K261" s="44"/>
      <c r="L261" s="44"/>
      <c r="M261" s="44"/>
      <c r="N261" s="44" t="str">
        <f t="shared" si="1256"/>
        <v/>
      </c>
      <c r="O261" s="44"/>
      <c r="P261" s="44"/>
      <c r="Q261" s="44"/>
      <c r="R261" s="44" t="str">
        <f t="shared" si="1216"/>
        <v/>
      </c>
      <c r="S261" s="45" t="str">
        <f t="shared" si="1217"/>
        <v/>
      </c>
      <c r="T261" s="35"/>
      <c r="U261" s="27"/>
      <c r="V261" s="46"/>
      <c r="W261" s="67"/>
      <c r="X261" s="44" t="str">
        <f t="shared" si="1257"/>
        <v/>
      </c>
      <c r="Y261" s="44"/>
      <c r="Z261" s="44"/>
      <c r="AA261" s="44"/>
      <c r="AB261" s="44" t="str">
        <f t="shared" si="1258"/>
        <v/>
      </c>
      <c r="AC261" s="44"/>
      <c r="AD261" s="44"/>
      <c r="AE261" s="44"/>
      <c r="AF261" s="44" t="str">
        <f t="shared" si="1218"/>
        <v/>
      </c>
      <c r="AG261" s="45" t="str">
        <f t="shared" si="1219"/>
        <v/>
      </c>
      <c r="AH261" s="35"/>
      <c r="AI261" s="27"/>
      <c r="AJ261" s="46"/>
      <c r="AK261" s="44"/>
      <c r="AL261" s="44" t="str">
        <f t="shared" si="1259"/>
        <v/>
      </c>
      <c r="AM261" s="44"/>
      <c r="AN261" s="44" t="str">
        <f t="shared" si="1260"/>
        <v/>
      </c>
      <c r="AO261" s="44"/>
      <c r="AP261" s="44" t="str">
        <f t="shared" si="1261"/>
        <v/>
      </c>
      <c r="AQ261" s="44"/>
      <c r="AR261" s="44"/>
      <c r="AS261" s="44"/>
      <c r="AT261" s="44" t="str">
        <f t="shared" si="1220"/>
        <v/>
      </c>
      <c r="AU261" s="45" t="str">
        <f t="shared" si="1221"/>
        <v/>
      </c>
      <c r="AV261" s="35"/>
      <c r="AW261" s="27"/>
      <c r="AX261" s="46"/>
      <c r="AY261" s="44"/>
      <c r="AZ261" s="44" t="str">
        <f t="shared" si="1262"/>
        <v/>
      </c>
      <c r="BA261" s="44"/>
      <c r="BB261" s="44" t="str">
        <f t="shared" si="1263"/>
        <v/>
      </c>
      <c r="BC261" s="44"/>
      <c r="BD261" s="44" t="str">
        <f t="shared" si="1264"/>
        <v/>
      </c>
      <c r="BE261" s="44"/>
      <c r="BF261" s="44"/>
      <c r="BG261" s="44"/>
      <c r="BH261" s="44" t="str">
        <f t="shared" si="1222"/>
        <v/>
      </c>
      <c r="BI261" s="45" t="str">
        <f t="shared" si="1223"/>
        <v/>
      </c>
      <c r="BJ261" s="35"/>
      <c r="BK261" s="50"/>
      <c r="BL261" s="46"/>
      <c r="BM261" s="44">
        <v>13130</v>
      </c>
      <c r="BN261" s="44">
        <f t="shared" si="1300"/>
        <v>20</v>
      </c>
      <c r="BO261" s="44">
        <v>684</v>
      </c>
      <c r="BP261" s="44">
        <f t="shared" si="1301"/>
        <v>4</v>
      </c>
      <c r="BQ261" s="44">
        <v>10</v>
      </c>
      <c r="BR261" s="44">
        <f t="shared" si="1302"/>
        <v>4</v>
      </c>
      <c r="BS261" s="25">
        <v>10</v>
      </c>
      <c r="BT261" s="60" t="str">
        <f t="shared" si="1265"/>
        <v>ラブブマスコット</v>
      </c>
      <c r="BU261" s="67">
        <f t="shared" si="1266"/>
        <v>250</v>
      </c>
      <c r="BV261" s="44">
        <f t="shared" si="1303"/>
        <v>1000</v>
      </c>
      <c r="BW261" s="45">
        <f t="shared" si="1304"/>
        <v>0.5</v>
      </c>
      <c r="BX261" s="35"/>
      <c r="BY261" s="27"/>
      <c r="BZ261" s="46"/>
      <c r="CA261" s="44">
        <v>2979</v>
      </c>
      <c r="CB261" s="44">
        <f t="shared" si="1305"/>
        <v>18</v>
      </c>
      <c r="CC261" s="44">
        <v>111</v>
      </c>
      <c r="CD261" s="44">
        <f t="shared" si="1306"/>
        <v>0</v>
      </c>
      <c r="CE261" s="44">
        <v>31</v>
      </c>
      <c r="CF261" s="44">
        <f t="shared" si="1307"/>
        <v>-3</v>
      </c>
      <c r="CG261" s="25">
        <v>20</v>
      </c>
      <c r="CH261" s="60" t="str">
        <f t="shared" si="1247"/>
        <v>ゲームアーク</v>
      </c>
      <c r="CI261" s="67">
        <f t="shared" si="1267"/>
        <v>0</v>
      </c>
      <c r="CJ261" s="44">
        <f t="shared" si="1308"/>
        <v>0</v>
      </c>
      <c r="CK261" s="45">
        <f t="shared" si="1309"/>
        <v>0</v>
      </c>
      <c r="CL261" s="35"/>
      <c r="CM261" s="27"/>
      <c r="CN261" s="46"/>
      <c r="CO261" s="44">
        <v>3710</v>
      </c>
      <c r="CP261" s="44">
        <f t="shared" si="1310"/>
        <v>57</v>
      </c>
      <c r="CQ261" s="44">
        <v>89</v>
      </c>
      <c r="CR261" s="44">
        <f t="shared" si="1311"/>
        <v>2</v>
      </c>
      <c r="CS261" s="44">
        <v>7</v>
      </c>
      <c r="CT261" s="44">
        <f t="shared" si="1312"/>
        <v>2</v>
      </c>
      <c r="CU261" s="25">
        <v>2</v>
      </c>
      <c r="CV261" s="60" t="str">
        <f t="shared" si="1248"/>
        <v>サンリオボアバンスクリップ</v>
      </c>
      <c r="CW261" s="67">
        <f t="shared" si="1268"/>
        <v>1100</v>
      </c>
      <c r="CX261" s="44">
        <f t="shared" si="1313"/>
        <v>2200</v>
      </c>
      <c r="CY261" s="45">
        <f t="shared" si="1314"/>
        <v>0.38596491228070173</v>
      </c>
      <c r="CZ261" s="35"/>
      <c r="DA261" s="58"/>
      <c r="DB261" s="46"/>
      <c r="DC261" s="44">
        <v>9245</v>
      </c>
      <c r="DD261" s="44">
        <f t="shared" si="1315"/>
        <v>16</v>
      </c>
      <c r="DE261" s="44">
        <v>450</v>
      </c>
      <c r="DF261" s="44">
        <f t="shared" si="1316"/>
        <v>0</v>
      </c>
      <c r="DG261" s="44">
        <v>32</v>
      </c>
      <c r="DH261" s="44">
        <f t="shared" si="1317"/>
        <v>0</v>
      </c>
      <c r="DI261" s="25">
        <v>-22</v>
      </c>
      <c r="DJ261" s="60" t="str">
        <f t="shared" si="1249"/>
        <v>ラブブマスコット</v>
      </c>
      <c r="DK261" s="67">
        <f t="shared" si="1269"/>
        <v>0</v>
      </c>
      <c r="DL261" s="44">
        <f t="shared" si="1318"/>
        <v>0</v>
      </c>
      <c r="DM261" s="45">
        <f t="shared" si="1319"/>
        <v>0</v>
      </c>
      <c r="DN261" s="35" t="s">
        <v>960</v>
      </c>
      <c r="DO261" s="27"/>
      <c r="DP261" s="46"/>
      <c r="DQ261" s="44">
        <v>3699</v>
      </c>
      <c r="DR261" s="44">
        <f t="shared" si="1320"/>
        <v>10</v>
      </c>
      <c r="DS261" s="44">
        <v>122</v>
      </c>
      <c r="DT261" s="44">
        <f t="shared" si="1321"/>
        <v>0</v>
      </c>
      <c r="DU261" s="44">
        <v>9</v>
      </c>
      <c r="DV261" s="44">
        <f t="shared" si="1322"/>
        <v>0</v>
      </c>
      <c r="DW261" s="25"/>
      <c r="DX261" s="60" t="str">
        <f t="shared" si="1270"/>
        <v>モンチッチマスコット</v>
      </c>
      <c r="DY261" s="67">
        <f t="shared" si="1271"/>
        <v>0</v>
      </c>
      <c r="DZ261" s="44">
        <f t="shared" si="1323"/>
        <v>0</v>
      </c>
      <c r="EA261" s="45">
        <f t="shared" si="1324"/>
        <v>0</v>
      </c>
      <c r="EB261" s="35"/>
      <c r="EC261" s="27"/>
      <c r="ED261" s="46"/>
      <c r="EE261" s="67"/>
      <c r="EF261" s="44" t="str">
        <f t="shared" si="1272"/>
        <v/>
      </c>
      <c r="EG261" s="44"/>
      <c r="EH261" s="44"/>
      <c r="EI261" s="44"/>
      <c r="EJ261" s="44" t="str">
        <f t="shared" si="1273"/>
        <v/>
      </c>
      <c r="EK261" s="44"/>
      <c r="EL261" s="44"/>
      <c r="EM261" s="44"/>
      <c r="EN261" s="44" t="str">
        <f t="shared" si="1224"/>
        <v/>
      </c>
      <c r="EO261" s="45" t="str">
        <f t="shared" si="1225"/>
        <v/>
      </c>
      <c r="EP261" s="35"/>
      <c r="EQ261" s="27"/>
      <c r="ER261" s="46"/>
      <c r="ES261" s="44"/>
      <c r="ET261" s="44" t="str">
        <f t="shared" si="1274"/>
        <v/>
      </c>
      <c r="EU261" s="44"/>
      <c r="EV261" s="44" t="str">
        <f t="shared" si="1275"/>
        <v/>
      </c>
      <c r="EW261" s="44"/>
      <c r="EX261" s="44" t="str">
        <f t="shared" si="1276"/>
        <v/>
      </c>
      <c r="EY261" s="44"/>
      <c r="EZ261" s="44"/>
      <c r="FA261" s="44"/>
      <c r="FB261" s="44" t="str">
        <f t="shared" si="1226"/>
        <v/>
      </c>
      <c r="FC261" s="45" t="str">
        <f t="shared" si="1227"/>
        <v/>
      </c>
      <c r="FD261" s="35"/>
      <c r="FF261" s="46"/>
      <c r="FG261" s="67"/>
      <c r="FH261" s="44" t="str">
        <f t="shared" si="1277"/>
        <v/>
      </c>
      <c r="FI261" s="44"/>
      <c r="FJ261" s="44"/>
      <c r="FK261" s="44"/>
      <c r="FL261" s="44" t="str">
        <f t="shared" si="1278"/>
        <v/>
      </c>
      <c r="FM261" s="44"/>
      <c r="FN261" s="44"/>
      <c r="FO261" s="44"/>
      <c r="FP261" s="44" t="str">
        <f t="shared" si="1228"/>
        <v/>
      </c>
      <c r="FQ261" s="45" t="str">
        <f t="shared" si="1229"/>
        <v/>
      </c>
      <c r="FR261" s="35"/>
      <c r="FT261" s="46"/>
      <c r="FU261" s="67"/>
      <c r="FV261" s="44" t="str">
        <f t="shared" si="1279"/>
        <v/>
      </c>
      <c r="FW261" s="44"/>
      <c r="FX261" s="44"/>
      <c r="FY261" s="44"/>
      <c r="FZ261" s="44" t="str">
        <f t="shared" si="1280"/>
        <v/>
      </c>
      <c r="GA261" s="44"/>
      <c r="GB261" s="44"/>
      <c r="GC261" s="44"/>
      <c r="GD261" s="44" t="str">
        <f t="shared" si="1230"/>
        <v/>
      </c>
      <c r="GE261" s="45" t="str">
        <f t="shared" si="1231"/>
        <v/>
      </c>
      <c r="GF261" s="35"/>
      <c r="GH261" s="46"/>
      <c r="GI261" s="67"/>
      <c r="GJ261" s="44" t="str">
        <f t="shared" si="1281"/>
        <v/>
      </c>
      <c r="GK261" s="44"/>
      <c r="GL261" s="44"/>
      <c r="GM261" s="44"/>
      <c r="GN261" s="44" t="str">
        <f t="shared" si="1282"/>
        <v/>
      </c>
      <c r="GO261" s="44"/>
      <c r="GP261" s="44"/>
      <c r="GQ261" s="44"/>
      <c r="GR261" s="44" t="str">
        <f t="shared" si="1232"/>
        <v/>
      </c>
      <c r="GS261" s="45" t="str">
        <f t="shared" si="1233"/>
        <v/>
      </c>
      <c r="GT261" s="35"/>
      <c r="GU261" s="27"/>
      <c r="GV261" s="46"/>
      <c r="GW261" s="67"/>
      <c r="GX261" s="44" t="str">
        <f t="shared" si="1283"/>
        <v/>
      </c>
      <c r="GY261" s="44"/>
      <c r="GZ261" s="44"/>
      <c r="HA261" s="44"/>
      <c r="HB261" s="44" t="str">
        <f t="shared" si="1284"/>
        <v/>
      </c>
      <c r="HC261" s="44"/>
      <c r="HD261" s="44"/>
      <c r="HE261" s="44"/>
      <c r="HF261" s="44" t="str">
        <f t="shared" si="1234"/>
        <v/>
      </c>
      <c r="HG261" s="45" t="str">
        <f t="shared" si="1235"/>
        <v/>
      </c>
      <c r="HH261" s="35"/>
      <c r="HJ261" s="46"/>
      <c r="HK261" s="67"/>
      <c r="HL261" s="44" t="str">
        <f t="shared" si="1285"/>
        <v/>
      </c>
      <c r="HM261" s="44"/>
      <c r="HN261" s="44"/>
      <c r="HO261" s="44"/>
      <c r="HP261" s="44" t="str">
        <f t="shared" si="1286"/>
        <v/>
      </c>
      <c r="HQ261" s="44"/>
      <c r="HR261" s="44"/>
      <c r="HS261" s="44"/>
      <c r="HT261" s="44" t="str">
        <f t="shared" si="1236"/>
        <v/>
      </c>
      <c r="HU261" s="45" t="str">
        <f t="shared" si="1237"/>
        <v/>
      </c>
      <c r="HV261" s="35"/>
      <c r="HW261" s="61"/>
      <c r="HX261" s="46"/>
      <c r="HY261" s="44"/>
      <c r="HZ261" s="44" t="str">
        <f t="shared" si="1325"/>
        <v/>
      </c>
      <c r="IA261" s="44"/>
      <c r="IB261" s="44" t="str">
        <f t="shared" si="1326"/>
        <v/>
      </c>
      <c r="IC261" s="44">
        <v>9</v>
      </c>
      <c r="ID261" s="44">
        <f t="shared" si="1327"/>
        <v>1</v>
      </c>
      <c r="IE261" s="25">
        <v>6</v>
      </c>
      <c r="IF261" s="60" t="str">
        <f>IF(HY259="","",IF257)</f>
        <v>アンパンおべんとパズル</v>
      </c>
      <c r="IG261" s="67">
        <f>IF(HY259="","",IG257)</f>
        <v>1100</v>
      </c>
      <c r="IH261" s="44">
        <f t="shared" si="1328"/>
        <v>1100</v>
      </c>
      <c r="II261" s="45">
        <f>IF(ID261="","",IH261/(HZ260*100))</f>
        <v>2.1739130434782608E-2</v>
      </c>
      <c r="IJ261" s="35"/>
      <c r="IL261" s="46"/>
      <c r="IM261" s="44">
        <v>2033</v>
      </c>
      <c r="IN261" s="44">
        <f t="shared" si="1329"/>
        <v>24</v>
      </c>
      <c r="IO261" s="44">
        <v>45</v>
      </c>
      <c r="IP261" s="44">
        <f t="shared" si="1330"/>
        <v>0</v>
      </c>
      <c r="IQ261" s="44">
        <v>30</v>
      </c>
      <c r="IR261" s="44">
        <f t="shared" si="1331"/>
        <v>-2</v>
      </c>
      <c r="IS261" s="25">
        <v>27</v>
      </c>
      <c r="IT261" s="60" t="str">
        <f t="shared" si="1250"/>
        <v>ゲームアーク</v>
      </c>
      <c r="IU261" s="67">
        <f t="shared" si="1298"/>
        <v>600</v>
      </c>
      <c r="IV261" s="44">
        <f t="shared" si="1332"/>
        <v>-1200</v>
      </c>
      <c r="IW261" s="45">
        <f t="shared" si="1333"/>
        <v>-0.5</v>
      </c>
      <c r="IX261" s="35"/>
      <c r="IY261" s="33"/>
      <c r="IZ261" s="46"/>
      <c r="JA261" s="44">
        <v>7074</v>
      </c>
      <c r="JB261" s="69">
        <f t="shared" si="1334"/>
        <v>4</v>
      </c>
      <c r="JC261" s="44">
        <v>176</v>
      </c>
      <c r="JD261" s="44">
        <f t="shared" si="1335"/>
        <v>0</v>
      </c>
      <c r="JE261" s="44">
        <v>23</v>
      </c>
      <c r="JF261" s="44">
        <f t="shared" si="1336"/>
        <v>0</v>
      </c>
      <c r="JG261" s="25"/>
      <c r="JH261" s="60" t="str">
        <f t="shared" si="1251"/>
        <v>ラブブマスコット</v>
      </c>
      <c r="JI261" s="67">
        <f t="shared" si="1287"/>
        <v>0</v>
      </c>
      <c r="JJ261" s="44">
        <f t="shared" si="1337"/>
        <v>0</v>
      </c>
      <c r="JK261" s="45">
        <f t="shared" si="1338"/>
        <v>0</v>
      </c>
      <c r="JL261" s="35"/>
      <c r="JM261" s="27"/>
      <c r="JN261" s="46"/>
      <c r="JO261" s="44">
        <v>5044</v>
      </c>
      <c r="JP261" s="44">
        <f t="shared" si="1339"/>
        <v>12</v>
      </c>
      <c r="JQ261" s="44">
        <v>355</v>
      </c>
      <c r="JR261" s="44">
        <f t="shared" si="1340"/>
        <v>2</v>
      </c>
      <c r="JS261" s="44">
        <v>107</v>
      </c>
      <c r="JT261" s="44">
        <f t="shared" si="1341"/>
        <v>3</v>
      </c>
      <c r="JU261" s="25"/>
      <c r="JV261" s="60" t="str">
        <f t="shared" si="1252"/>
        <v>アングリーキーホルダー</v>
      </c>
      <c r="JW261" s="67">
        <f t="shared" si="1299"/>
        <v>200</v>
      </c>
      <c r="JX261" s="44">
        <f t="shared" si="1342"/>
        <v>600</v>
      </c>
      <c r="JY261" s="45">
        <f t="shared" si="1343"/>
        <v>0.5</v>
      </c>
      <c r="JZ261" s="35"/>
      <c r="KA261" s="61"/>
      <c r="KB261" s="46"/>
      <c r="KC261" s="44">
        <v>8445</v>
      </c>
      <c r="KD261" s="44">
        <f t="shared" si="1344"/>
        <v>30</v>
      </c>
      <c r="KE261" s="44">
        <v>494</v>
      </c>
      <c r="KF261" s="44">
        <f t="shared" si="1345"/>
        <v>4</v>
      </c>
      <c r="KG261" s="44">
        <v>100</v>
      </c>
      <c r="KH261" s="44">
        <f t="shared" si="1346"/>
        <v>4</v>
      </c>
      <c r="KI261" s="25">
        <v>2</v>
      </c>
      <c r="KJ261" s="60" t="str">
        <f t="shared" si="1253"/>
        <v>AIモンスターラバー</v>
      </c>
      <c r="KK261" s="67">
        <f t="shared" si="1288"/>
        <v>250</v>
      </c>
      <c r="KL261" s="44">
        <f t="shared" si="1347"/>
        <v>1000</v>
      </c>
      <c r="KM261" s="45">
        <f t="shared" si="1348"/>
        <v>0.33333333333333331</v>
      </c>
      <c r="KN261" s="35"/>
      <c r="KO261" s="27"/>
      <c r="KP261" s="46"/>
      <c r="KQ261" s="44">
        <v>6566</v>
      </c>
      <c r="KR261" s="69">
        <f t="shared" si="1349"/>
        <v>1</v>
      </c>
      <c r="KS261" s="44">
        <v>302</v>
      </c>
      <c r="KT261" s="44">
        <f t="shared" si="1350"/>
        <v>0</v>
      </c>
      <c r="KU261" s="44">
        <v>10</v>
      </c>
      <c r="KV261" s="44">
        <f t="shared" si="1351"/>
        <v>0</v>
      </c>
      <c r="KW261" s="25">
        <v>0</v>
      </c>
      <c r="KX261" s="60" t="str">
        <f t="shared" si="1254"/>
        <v>サンリオホワイトマスコット</v>
      </c>
      <c r="KY261" s="67">
        <f t="shared" si="1289"/>
        <v>0</v>
      </c>
      <c r="KZ261" s="44">
        <f t="shared" si="1352"/>
        <v>0</v>
      </c>
      <c r="LA261" s="45">
        <f t="shared" si="1353"/>
        <v>0</v>
      </c>
      <c r="LB261" s="35"/>
      <c r="LC261" s="27"/>
      <c r="LD261" s="51"/>
      <c r="LE261" s="43"/>
      <c r="LF261" s="93" t="str">
        <f>IF(LE261="","",LE261-LE258)</f>
        <v/>
      </c>
      <c r="LG261" s="43"/>
      <c r="LH261" s="43"/>
      <c r="LI261" s="43"/>
      <c r="LJ261" s="87"/>
      <c r="LK261" s="43"/>
      <c r="LL261" s="72"/>
      <c r="LM261" s="67"/>
      <c r="LN261" s="87" t="str">
        <f t="shared" si="1136"/>
        <v/>
      </c>
      <c r="LO261" s="54"/>
      <c r="LP261" s="35"/>
      <c r="LQ261" s="27"/>
      <c r="LR261" s="46"/>
      <c r="LS261" s="67"/>
      <c r="LT261" s="44" t="str">
        <f t="shared" si="1290"/>
        <v/>
      </c>
      <c r="LU261" s="44"/>
      <c r="LV261" s="44"/>
      <c r="LW261" s="44"/>
      <c r="LX261" s="44" t="str">
        <f t="shared" si="1291"/>
        <v/>
      </c>
      <c r="LY261" s="44"/>
      <c r="LZ261" s="44"/>
      <c r="MA261" s="44"/>
      <c r="MB261" s="44" t="str">
        <f t="shared" si="1238"/>
        <v/>
      </c>
      <c r="MC261" s="45" t="str">
        <f t="shared" si="1239"/>
        <v/>
      </c>
      <c r="MD261" s="35"/>
      <c r="ME261" s="27"/>
      <c r="MF261" s="46"/>
      <c r="MG261" s="67"/>
      <c r="MH261" s="44" t="str">
        <f t="shared" si="1292"/>
        <v/>
      </c>
      <c r="MI261" s="44"/>
      <c r="MJ261" s="44"/>
      <c r="MK261" s="44"/>
      <c r="ML261" s="44" t="str">
        <f t="shared" si="1293"/>
        <v/>
      </c>
      <c r="MM261" s="44"/>
      <c r="MN261" s="44"/>
      <c r="MO261" s="44"/>
      <c r="MP261" s="44" t="str">
        <f t="shared" si="1240"/>
        <v/>
      </c>
      <c r="MQ261" s="45" t="str">
        <f t="shared" si="1241"/>
        <v/>
      </c>
      <c r="MR261" s="35"/>
      <c r="MS261" s="27"/>
      <c r="MT261" s="46"/>
      <c r="MU261" s="67"/>
      <c r="MV261" s="44" t="str">
        <f t="shared" si="1294"/>
        <v/>
      </c>
      <c r="MW261" s="44"/>
      <c r="MX261" s="44"/>
      <c r="MY261" s="44"/>
      <c r="MZ261" s="44" t="str">
        <f t="shared" si="1295"/>
        <v/>
      </c>
      <c r="NA261" s="44"/>
      <c r="NB261" s="44"/>
      <c r="NC261" s="44"/>
      <c r="ND261" s="44" t="str">
        <f t="shared" si="1242"/>
        <v/>
      </c>
      <c r="NE261" s="45" t="str">
        <f t="shared" si="1243"/>
        <v/>
      </c>
      <c r="NF261" s="35"/>
      <c r="NG261" s="27"/>
      <c r="NH261" s="46"/>
      <c r="NI261" s="67"/>
      <c r="NJ261" s="44" t="str">
        <f t="shared" si="1296"/>
        <v/>
      </c>
      <c r="NK261" s="44"/>
      <c r="NL261" s="44"/>
      <c r="NM261" s="44"/>
      <c r="NN261" s="44" t="str">
        <f t="shared" si="1297"/>
        <v/>
      </c>
      <c r="NO261" s="44"/>
      <c r="NP261" s="44"/>
      <c r="NQ261" s="44"/>
      <c r="NR261" s="44" t="str">
        <f t="shared" si="1244"/>
        <v/>
      </c>
      <c r="NS261" s="45" t="str">
        <f t="shared" si="1245"/>
        <v/>
      </c>
      <c r="NT261" s="35"/>
    </row>
    <row r="262" spans="1:384" ht="15" customHeight="1" thickBot="1" x14ac:dyDescent="0.25">
      <c r="A262" s="38"/>
      <c r="B262" s="39"/>
      <c r="C262" s="40"/>
      <c r="D262" s="40"/>
      <c r="E262" s="41"/>
      <c r="F262" s="41"/>
      <c r="G262" s="40"/>
      <c r="H262" s="42"/>
      <c r="I262" s="44"/>
      <c r="J262" s="44" t="str">
        <f t="shared" si="1255"/>
        <v/>
      </c>
      <c r="K262" s="44"/>
      <c r="L262" s="44"/>
      <c r="M262" s="44"/>
      <c r="N262" s="44" t="str">
        <f t="shared" si="1256"/>
        <v/>
      </c>
      <c r="O262" s="44"/>
      <c r="P262" s="44"/>
      <c r="Q262" s="44"/>
      <c r="R262" s="44" t="str">
        <f t="shared" si="1216"/>
        <v/>
      </c>
      <c r="S262" s="45" t="str">
        <f t="shared" si="1217"/>
        <v/>
      </c>
      <c r="T262" s="35"/>
      <c r="U262" s="27"/>
      <c r="V262" s="46"/>
      <c r="W262" s="67"/>
      <c r="X262" s="44" t="str">
        <f t="shared" si="1257"/>
        <v/>
      </c>
      <c r="Y262" s="44"/>
      <c r="Z262" s="44"/>
      <c r="AA262" s="44"/>
      <c r="AB262" s="44" t="str">
        <f t="shared" si="1258"/>
        <v/>
      </c>
      <c r="AC262" s="44"/>
      <c r="AD262" s="44"/>
      <c r="AE262" s="44"/>
      <c r="AF262" s="44" t="str">
        <f t="shared" si="1218"/>
        <v/>
      </c>
      <c r="AG262" s="45" t="str">
        <f t="shared" si="1219"/>
        <v/>
      </c>
      <c r="AH262" s="35"/>
      <c r="AI262" s="27"/>
      <c r="AJ262" s="46"/>
      <c r="AK262" s="44"/>
      <c r="AL262" s="44" t="str">
        <f t="shared" si="1259"/>
        <v/>
      </c>
      <c r="AM262" s="44"/>
      <c r="AN262" s="44" t="str">
        <f t="shared" si="1260"/>
        <v/>
      </c>
      <c r="AO262" s="44"/>
      <c r="AP262" s="44" t="str">
        <f t="shared" si="1261"/>
        <v/>
      </c>
      <c r="AQ262" s="44"/>
      <c r="AR262" s="44"/>
      <c r="AS262" s="44"/>
      <c r="AT262" s="44" t="str">
        <f t="shared" si="1220"/>
        <v/>
      </c>
      <c r="AU262" s="45" t="str">
        <f t="shared" si="1221"/>
        <v/>
      </c>
      <c r="AV262" s="35"/>
      <c r="AW262" s="27"/>
      <c r="AX262" s="46"/>
      <c r="AY262" s="44"/>
      <c r="AZ262" s="44" t="str">
        <f t="shared" si="1262"/>
        <v/>
      </c>
      <c r="BA262" s="44"/>
      <c r="BB262" s="44" t="str">
        <f t="shared" si="1263"/>
        <v/>
      </c>
      <c r="BC262" s="44"/>
      <c r="BD262" s="44" t="str">
        <f t="shared" si="1264"/>
        <v/>
      </c>
      <c r="BE262" s="44"/>
      <c r="BF262" s="44"/>
      <c r="BG262" s="44"/>
      <c r="BH262" s="44" t="str">
        <f t="shared" si="1222"/>
        <v/>
      </c>
      <c r="BI262" s="45" t="str">
        <f t="shared" si="1223"/>
        <v/>
      </c>
      <c r="BJ262" s="35"/>
      <c r="BK262" s="50"/>
      <c r="BL262" s="74"/>
      <c r="BM262" s="75">
        <v>14957</v>
      </c>
      <c r="BN262" s="75">
        <f t="shared" si="1300"/>
        <v>21</v>
      </c>
      <c r="BO262" s="75">
        <v>763</v>
      </c>
      <c r="BP262" s="75">
        <f t="shared" si="1301"/>
        <v>-5</v>
      </c>
      <c r="BQ262" s="75">
        <v>120</v>
      </c>
      <c r="BR262" s="75">
        <f t="shared" si="1302"/>
        <v>0</v>
      </c>
      <c r="BS262" s="75">
        <v>0</v>
      </c>
      <c r="BT262" s="77" t="str">
        <f t="shared" si="1265"/>
        <v>ＡＩモンスターラバー</v>
      </c>
      <c r="BU262" s="78">
        <f t="shared" si="1266"/>
        <v>198</v>
      </c>
      <c r="BV262" s="75">
        <f t="shared" si="1303"/>
        <v>0</v>
      </c>
      <c r="BW262" s="79">
        <f t="shared" si="1304"/>
        <v>0</v>
      </c>
      <c r="BX262" s="35"/>
      <c r="BY262" s="27"/>
      <c r="BZ262" s="74"/>
      <c r="CA262" s="75">
        <v>2661</v>
      </c>
      <c r="CB262" s="82">
        <f t="shared" si="1305"/>
        <v>1</v>
      </c>
      <c r="CC262" s="75">
        <v>39</v>
      </c>
      <c r="CD262" s="75">
        <f t="shared" si="1306"/>
        <v>0</v>
      </c>
      <c r="CE262" s="75">
        <v>13</v>
      </c>
      <c r="CF262" s="75">
        <f t="shared" si="1307"/>
        <v>0</v>
      </c>
      <c r="CG262" s="75"/>
      <c r="CH262" s="77" t="s">
        <v>956</v>
      </c>
      <c r="CI262" s="78">
        <f t="shared" si="1267"/>
        <v>286</v>
      </c>
      <c r="CJ262" s="75">
        <f t="shared" si="1308"/>
        <v>0</v>
      </c>
      <c r="CK262" s="79">
        <f t="shared" si="1309"/>
        <v>0</v>
      </c>
      <c r="CL262" s="35" t="s">
        <v>957</v>
      </c>
      <c r="CM262" s="27"/>
      <c r="CN262" s="74"/>
      <c r="CO262" s="75">
        <v>2361</v>
      </c>
      <c r="CP262" s="75">
        <f t="shared" si="1310"/>
        <v>50</v>
      </c>
      <c r="CQ262" s="75">
        <v>16</v>
      </c>
      <c r="CR262" s="75">
        <f t="shared" si="1311"/>
        <v>0</v>
      </c>
      <c r="CS262" s="75">
        <v>9</v>
      </c>
      <c r="CT262" s="75">
        <f t="shared" si="1312"/>
        <v>0</v>
      </c>
      <c r="CU262" s="75">
        <v>1</v>
      </c>
      <c r="CV262" s="77" t="str">
        <f t="shared" si="1248"/>
        <v>モンチッチフェイスポーチ</v>
      </c>
      <c r="CW262" s="78">
        <f t="shared" si="1268"/>
        <v>1100</v>
      </c>
      <c r="CX262" s="75">
        <f t="shared" si="1313"/>
        <v>0</v>
      </c>
      <c r="CY262" s="79">
        <f t="shared" si="1314"/>
        <v>0</v>
      </c>
      <c r="CZ262" s="35"/>
      <c r="DA262" s="58"/>
      <c r="DB262" s="74"/>
      <c r="DC262" s="75">
        <v>7204</v>
      </c>
      <c r="DD262" s="75">
        <f t="shared" si="1315"/>
        <v>29</v>
      </c>
      <c r="DE262" s="75">
        <v>406</v>
      </c>
      <c r="DF262" s="75">
        <f t="shared" si="1316"/>
        <v>4</v>
      </c>
      <c r="DG262" s="75">
        <v>58</v>
      </c>
      <c r="DH262" s="75">
        <f t="shared" si="1317"/>
        <v>4</v>
      </c>
      <c r="DI262" s="75">
        <v>0</v>
      </c>
      <c r="DJ262" s="77" t="str">
        <f t="shared" si="1249"/>
        <v>アングリーキーホルダー</v>
      </c>
      <c r="DK262" s="78">
        <f t="shared" si="1269"/>
        <v>198</v>
      </c>
      <c r="DL262" s="75">
        <f t="shared" si="1318"/>
        <v>792</v>
      </c>
      <c r="DM262" s="79">
        <f t="shared" si="1319"/>
        <v>0.27310344827586208</v>
      </c>
      <c r="DN262" s="35"/>
      <c r="DO262" s="27"/>
      <c r="DP262" s="74"/>
      <c r="DQ262" s="75">
        <v>2718</v>
      </c>
      <c r="DR262" s="82">
        <f t="shared" si="1320"/>
        <v>6</v>
      </c>
      <c r="DS262" s="75">
        <v>124</v>
      </c>
      <c r="DT262" s="75">
        <f t="shared" si="1321"/>
        <v>3</v>
      </c>
      <c r="DU262" s="75">
        <v>92</v>
      </c>
      <c r="DV262" s="75">
        <f t="shared" si="1322"/>
        <v>3</v>
      </c>
      <c r="DW262" s="75"/>
      <c r="DX262" s="77" t="str">
        <f t="shared" si="1270"/>
        <v>AIラバーキーホルダー</v>
      </c>
      <c r="DY262" s="78">
        <f t="shared" si="1271"/>
        <v>198</v>
      </c>
      <c r="DZ262" s="75">
        <f t="shared" si="1323"/>
        <v>594</v>
      </c>
      <c r="EA262" s="79">
        <f t="shared" si="1324"/>
        <v>0.99</v>
      </c>
      <c r="EB262" s="35"/>
      <c r="EC262" s="27"/>
      <c r="ED262" s="46"/>
      <c r="EE262" s="67"/>
      <c r="EF262" s="44" t="str">
        <f t="shared" si="1272"/>
        <v/>
      </c>
      <c r="EG262" s="44"/>
      <c r="EH262" s="44"/>
      <c r="EI262" s="44"/>
      <c r="EJ262" s="44" t="str">
        <f t="shared" si="1273"/>
        <v/>
      </c>
      <c r="EK262" s="44"/>
      <c r="EL262" s="44"/>
      <c r="EM262" s="44"/>
      <c r="EN262" s="44" t="str">
        <f t="shared" si="1224"/>
        <v/>
      </c>
      <c r="EO262" s="45" t="str">
        <f t="shared" si="1225"/>
        <v/>
      </c>
      <c r="EP262" s="35"/>
      <c r="EQ262" s="27"/>
      <c r="ER262" s="46"/>
      <c r="ES262" s="44"/>
      <c r="ET262" s="44" t="str">
        <f t="shared" si="1274"/>
        <v/>
      </c>
      <c r="EU262" s="44"/>
      <c r="EV262" s="44" t="str">
        <f t="shared" si="1275"/>
        <v/>
      </c>
      <c r="EW262" s="44"/>
      <c r="EX262" s="44" t="str">
        <f t="shared" si="1276"/>
        <v/>
      </c>
      <c r="EY262" s="44"/>
      <c r="EZ262" s="44"/>
      <c r="FA262" s="44"/>
      <c r="FB262" s="44" t="str">
        <f t="shared" si="1226"/>
        <v/>
      </c>
      <c r="FC262" s="45" t="str">
        <f t="shared" si="1227"/>
        <v/>
      </c>
      <c r="FD262" s="35"/>
      <c r="FF262" s="46"/>
      <c r="FG262" s="67"/>
      <c r="FH262" s="44" t="str">
        <f t="shared" si="1277"/>
        <v/>
      </c>
      <c r="FI262" s="44"/>
      <c r="FJ262" s="44"/>
      <c r="FK262" s="44"/>
      <c r="FL262" s="44" t="str">
        <f t="shared" si="1278"/>
        <v/>
      </c>
      <c r="FM262" s="44"/>
      <c r="FN262" s="44"/>
      <c r="FO262" s="44"/>
      <c r="FP262" s="44" t="str">
        <f t="shared" si="1228"/>
        <v/>
      </c>
      <c r="FQ262" s="45" t="str">
        <f t="shared" si="1229"/>
        <v/>
      </c>
      <c r="FR262" s="35"/>
      <c r="FT262" s="46"/>
      <c r="FU262" s="67"/>
      <c r="FV262" s="44" t="str">
        <f t="shared" si="1279"/>
        <v/>
      </c>
      <c r="FW262" s="44"/>
      <c r="FX262" s="44"/>
      <c r="FY262" s="44"/>
      <c r="FZ262" s="44" t="str">
        <f t="shared" si="1280"/>
        <v/>
      </c>
      <c r="GA262" s="44"/>
      <c r="GB262" s="44"/>
      <c r="GC262" s="44"/>
      <c r="GD262" s="44" t="str">
        <f t="shared" si="1230"/>
        <v/>
      </c>
      <c r="GE262" s="45" t="str">
        <f t="shared" si="1231"/>
        <v/>
      </c>
      <c r="GF262" s="35"/>
      <c r="GH262" s="46"/>
      <c r="GI262" s="67"/>
      <c r="GJ262" s="44" t="str">
        <f t="shared" si="1281"/>
        <v/>
      </c>
      <c r="GK262" s="44"/>
      <c r="GL262" s="44"/>
      <c r="GM262" s="44"/>
      <c r="GN262" s="44" t="str">
        <f t="shared" si="1282"/>
        <v/>
      </c>
      <c r="GO262" s="44"/>
      <c r="GP262" s="44"/>
      <c r="GQ262" s="44"/>
      <c r="GR262" s="44" t="str">
        <f t="shared" si="1232"/>
        <v/>
      </c>
      <c r="GS262" s="45" t="str">
        <f t="shared" si="1233"/>
        <v/>
      </c>
      <c r="GT262" s="35"/>
      <c r="GU262" s="27"/>
      <c r="GV262" s="46"/>
      <c r="GW262" s="67"/>
      <c r="GX262" s="44" t="str">
        <f t="shared" si="1283"/>
        <v/>
      </c>
      <c r="GY262" s="44"/>
      <c r="GZ262" s="44"/>
      <c r="HA262" s="44"/>
      <c r="HB262" s="44" t="str">
        <f t="shared" si="1284"/>
        <v/>
      </c>
      <c r="HC262" s="44"/>
      <c r="HD262" s="44"/>
      <c r="HE262" s="44"/>
      <c r="HF262" s="44" t="str">
        <f t="shared" si="1234"/>
        <v/>
      </c>
      <c r="HG262" s="45" t="str">
        <f t="shared" si="1235"/>
        <v/>
      </c>
      <c r="HH262" s="35"/>
      <c r="HJ262" s="46"/>
      <c r="HK262" s="67"/>
      <c r="HL262" s="44" t="str">
        <f t="shared" si="1285"/>
        <v/>
      </c>
      <c r="HM262" s="44"/>
      <c r="HN262" s="44"/>
      <c r="HO262" s="44"/>
      <c r="HP262" s="44" t="str">
        <f t="shared" si="1286"/>
        <v/>
      </c>
      <c r="HQ262" s="44"/>
      <c r="HR262" s="44"/>
      <c r="HS262" s="44"/>
      <c r="HT262" s="44" t="str">
        <f t="shared" si="1236"/>
        <v/>
      </c>
      <c r="HU262" s="45" t="str">
        <f t="shared" si="1237"/>
        <v/>
      </c>
      <c r="HV262" s="35"/>
      <c r="HW262" s="61"/>
      <c r="HX262" s="74"/>
      <c r="HY262" s="75"/>
      <c r="HZ262" s="75" t="str">
        <f t="shared" si="1325"/>
        <v/>
      </c>
      <c r="IA262" s="75"/>
      <c r="IB262" s="75" t="str">
        <f t="shared" si="1326"/>
        <v/>
      </c>
      <c r="IC262" s="75">
        <v>0</v>
      </c>
      <c r="ID262" s="75">
        <f t="shared" si="1327"/>
        <v>3</v>
      </c>
      <c r="IE262" s="75">
        <v>3</v>
      </c>
      <c r="IF262" s="77" t="str">
        <f>IF(HY260="","",IF258)</f>
        <v>ボンボンドロップシール</v>
      </c>
      <c r="IG262" s="78">
        <f>IF(HY259="","",IG258)</f>
        <v>2000</v>
      </c>
      <c r="IH262" s="75">
        <f t="shared" si="1328"/>
        <v>6000</v>
      </c>
      <c r="II262" s="79">
        <f>IF(ID262="","",IH262/(HZ260*100))</f>
        <v>0.11857707509881422</v>
      </c>
      <c r="IJ262" s="35"/>
      <c r="IL262" s="74"/>
      <c r="IM262" s="75">
        <v>1167</v>
      </c>
      <c r="IN262" s="75">
        <f t="shared" si="1329"/>
        <v>10</v>
      </c>
      <c r="IO262" s="75">
        <v>29</v>
      </c>
      <c r="IP262" s="75">
        <f t="shared" si="1330"/>
        <v>1</v>
      </c>
      <c r="IQ262" s="75">
        <v>15</v>
      </c>
      <c r="IR262" s="75">
        <f t="shared" si="1331"/>
        <v>1</v>
      </c>
      <c r="IS262" s="75">
        <v>0</v>
      </c>
      <c r="IT262" s="77" t="str">
        <f t="shared" si="1250"/>
        <v>ゲーム機イヤホン</v>
      </c>
      <c r="IU262" s="78">
        <f t="shared" si="1298"/>
        <v>1100</v>
      </c>
      <c r="IV262" s="75">
        <f t="shared" si="1332"/>
        <v>1100</v>
      </c>
      <c r="IW262" s="79">
        <f t="shared" si="1333"/>
        <v>1.1000000000000001</v>
      </c>
      <c r="IX262" s="35" t="s">
        <v>964</v>
      </c>
      <c r="IY262" s="33"/>
      <c r="IZ262" s="74"/>
      <c r="JA262" s="75">
        <v>7886</v>
      </c>
      <c r="JB262" s="75">
        <f t="shared" si="1334"/>
        <v>11</v>
      </c>
      <c r="JC262" s="75">
        <v>317</v>
      </c>
      <c r="JD262" s="75">
        <f t="shared" si="1335"/>
        <v>1</v>
      </c>
      <c r="JE262" s="75">
        <v>10</v>
      </c>
      <c r="JF262" s="75">
        <f t="shared" si="1336"/>
        <v>1</v>
      </c>
      <c r="JG262" s="75">
        <v>2</v>
      </c>
      <c r="JH262" s="77" t="str">
        <f t="shared" si="1251"/>
        <v>雪見だいふくイヤホン</v>
      </c>
      <c r="JI262" s="78">
        <f t="shared" si="1287"/>
        <v>1100</v>
      </c>
      <c r="JJ262" s="75">
        <f t="shared" si="1337"/>
        <v>1100</v>
      </c>
      <c r="JK262" s="79">
        <f t="shared" si="1338"/>
        <v>1</v>
      </c>
      <c r="JL262" s="35"/>
      <c r="JM262" s="27"/>
      <c r="JN262" s="74"/>
      <c r="JO262" s="75">
        <v>6592</v>
      </c>
      <c r="JP262" s="82">
        <f t="shared" si="1339"/>
        <v>7</v>
      </c>
      <c r="JQ262" s="75">
        <v>271</v>
      </c>
      <c r="JR262" s="75">
        <f t="shared" si="1340"/>
        <v>0</v>
      </c>
      <c r="JS262" s="75">
        <v>11</v>
      </c>
      <c r="JT262" s="75">
        <f t="shared" si="1341"/>
        <v>0</v>
      </c>
      <c r="JU262" s="75"/>
      <c r="JV262" s="77" t="str">
        <f t="shared" si="1252"/>
        <v>サンリオケープポーチ</v>
      </c>
      <c r="JW262" s="78">
        <f t="shared" si="1299"/>
        <v>880</v>
      </c>
      <c r="JX262" s="75">
        <f t="shared" si="1342"/>
        <v>0</v>
      </c>
      <c r="JY262" s="79">
        <f t="shared" si="1343"/>
        <v>0</v>
      </c>
      <c r="JZ262" s="35"/>
      <c r="KA262" s="61"/>
      <c r="KB262" s="74"/>
      <c r="KC262" s="75">
        <v>785</v>
      </c>
      <c r="KD262" s="75">
        <f t="shared" si="1344"/>
        <v>11</v>
      </c>
      <c r="KE262" s="75">
        <v>243</v>
      </c>
      <c r="KF262" s="75">
        <f t="shared" si="1345"/>
        <v>0</v>
      </c>
      <c r="KG262" s="75">
        <v>56</v>
      </c>
      <c r="KH262" s="75">
        <f t="shared" si="1346"/>
        <v>-10</v>
      </c>
      <c r="KI262" s="75">
        <v>12</v>
      </c>
      <c r="KJ262" s="77" t="str">
        <f t="shared" si="1253"/>
        <v>ゲームアーク</v>
      </c>
      <c r="KK262" s="78">
        <f t="shared" si="1288"/>
        <v>500</v>
      </c>
      <c r="KL262" s="75">
        <f t="shared" si="1347"/>
        <v>-5000</v>
      </c>
      <c r="KM262" s="79">
        <f t="shared" si="1348"/>
        <v>-4.5454545454545459</v>
      </c>
      <c r="KN262" s="35"/>
      <c r="KO262" s="27"/>
      <c r="KP262" s="74"/>
      <c r="KQ262" s="75">
        <v>5697</v>
      </c>
      <c r="KR262" s="75">
        <f t="shared" si="1349"/>
        <v>20</v>
      </c>
      <c r="KS262" s="75">
        <v>225</v>
      </c>
      <c r="KT262" s="75">
        <f t="shared" si="1350"/>
        <v>0</v>
      </c>
      <c r="KU262" s="75">
        <v>9</v>
      </c>
      <c r="KV262" s="75">
        <f t="shared" si="1351"/>
        <v>2</v>
      </c>
      <c r="KW262" s="75">
        <v>3</v>
      </c>
      <c r="KX262" s="77" t="str">
        <f t="shared" si="1254"/>
        <v>モンチッチフェイスポーチ</v>
      </c>
      <c r="KY262" s="78">
        <f t="shared" si="1289"/>
        <v>660</v>
      </c>
      <c r="KZ262" s="75">
        <f t="shared" si="1352"/>
        <v>1320</v>
      </c>
      <c r="LA262" s="79">
        <f t="shared" si="1353"/>
        <v>0.66</v>
      </c>
      <c r="LB262" s="35" t="s">
        <v>970</v>
      </c>
      <c r="LC262" s="27"/>
      <c r="LD262" s="46"/>
      <c r="LE262" s="44"/>
      <c r="LF262" s="44"/>
      <c r="LG262" s="44"/>
      <c r="LH262" s="44"/>
      <c r="LI262" s="44"/>
      <c r="LJ262" s="44"/>
      <c r="LK262" s="44"/>
      <c r="LL262" s="60"/>
      <c r="LM262" s="67"/>
      <c r="LN262" s="44" t="str">
        <f t="shared" si="1136"/>
        <v/>
      </c>
      <c r="LO262" s="45"/>
      <c r="LP262" s="35"/>
      <c r="LQ262" s="27"/>
      <c r="LR262" s="46"/>
      <c r="LS262" s="67"/>
      <c r="LT262" s="44" t="str">
        <f t="shared" si="1290"/>
        <v/>
      </c>
      <c r="LU262" s="44"/>
      <c r="LV262" s="44"/>
      <c r="LW262" s="44"/>
      <c r="LX262" s="44" t="str">
        <f t="shared" si="1291"/>
        <v/>
      </c>
      <c r="LY262" s="44"/>
      <c r="LZ262" s="44"/>
      <c r="MA262" s="44"/>
      <c r="MB262" s="44" t="str">
        <f t="shared" si="1238"/>
        <v/>
      </c>
      <c r="MC262" s="45" t="str">
        <f t="shared" si="1239"/>
        <v/>
      </c>
      <c r="MD262" s="35"/>
      <c r="ME262" s="27"/>
      <c r="MF262" s="46"/>
      <c r="MG262" s="67"/>
      <c r="MH262" s="44" t="str">
        <f t="shared" si="1292"/>
        <v/>
      </c>
      <c r="MI262" s="44"/>
      <c r="MJ262" s="44"/>
      <c r="MK262" s="44"/>
      <c r="ML262" s="44" t="str">
        <f t="shared" si="1293"/>
        <v/>
      </c>
      <c r="MM262" s="44"/>
      <c r="MN262" s="44"/>
      <c r="MO262" s="44"/>
      <c r="MP262" s="44" t="str">
        <f t="shared" si="1240"/>
        <v/>
      </c>
      <c r="MQ262" s="45" t="str">
        <f t="shared" si="1241"/>
        <v/>
      </c>
      <c r="MR262" s="35"/>
      <c r="MS262" s="27"/>
      <c r="MT262" s="46"/>
      <c r="MU262" s="67"/>
      <c r="MV262" s="44" t="str">
        <f t="shared" si="1294"/>
        <v/>
      </c>
      <c r="MW262" s="44"/>
      <c r="MX262" s="44"/>
      <c r="MY262" s="44"/>
      <c r="MZ262" s="44" t="str">
        <f t="shared" si="1295"/>
        <v/>
      </c>
      <c r="NA262" s="44"/>
      <c r="NB262" s="44"/>
      <c r="NC262" s="44"/>
      <c r="ND262" s="44" t="str">
        <f t="shared" si="1242"/>
        <v/>
      </c>
      <c r="NE262" s="45" t="str">
        <f t="shared" si="1243"/>
        <v/>
      </c>
      <c r="NF262" s="35"/>
      <c r="NG262" s="27"/>
      <c r="NH262" s="46"/>
      <c r="NI262" s="67"/>
      <c r="NJ262" s="44" t="str">
        <f t="shared" si="1296"/>
        <v/>
      </c>
      <c r="NK262" s="44"/>
      <c r="NL262" s="44"/>
      <c r="NM262" s="44"/>
      <c r="NN262" s="44" t="str">
        <f t="shared" si="1297"/>
        <v/>
      </c>
      <c r="NO262" s="44"/>
      <c r="NP262" s="44"/>
      <c r="NQ262" s="44"/>
      <c r="NR262" s="44" t="str">
        <f t="shared" si="1244"/>
        <v/>
      </c>
      <c r="NS262" s="45" t="str">
        <f t="shared" si="1245"/>
        <v/>
      </c>
      <c r="NT262" s="35"/>
    </row>
    <row r="263" spans="1:384" ht="15" customHeight="1" thickTop="1" thickBot="1" x14ac:dyDescent="0.25">
      <c r="A263" s="38"/>
      <c r="B263" s="39"/>
      <c r="C263" s="40"/>
      <c r="D263" s="40"/>
      <c r="E263" s="41"/>
      <c r="F263" s="41"/>
      <c r="G263" s="40"/>
      <c r="H263" s="42"/>
      <c r="I263" s="44"/>
      <c r="J263" s="44" t="str">
        <f t="shared" si="1255"/>
        <v/>
      </c>
      <c r="K263" s="44"/>
      <c r="L263" s="44"/>
      <c r="M263" s="44"/>
      <c r="N263" s="44" t="str">
        <f t="shared" si="1256"/>
        <v/>
      </c>
      <c r="O263" s="44"/>
      <c r="P263" s="44"/>
      <c r="Q263" s="44"/>
      <c r="R263" s="44" t="str">
        <f t="shared" si="1216"/>
        <v/>
      </c>
      <c r="S263" s="45" t="str">
        <f t="shared" si="1217"/>
        <v/>
      </c>
      <c r="T263" s="35"/>
      <c r="U263" s="27"/>
      <c r="V263" s="46"/>
      <c r="W263" s="67"/>
      <c r="X263" s="44" t="str">
        <f t="shared" si="1257"/>
        <v/>
      </c>
      <c r="Y263" s="44"/>
      <c r="Z263" s="44"/>
      <c r="AA263" s="44"/>
      <c r="AB263" s="44" t="str">
        <f t="shared" si="1258"/>
        <v/>
      </c>
      <c r="AC263" s="44"/>
      <c r="AD263" s="44"/>
      <c r="AE263" s="44"/>
      <c r="AF263" s="44" t="str">
        <f t="shared" si="1218"/>
        <v/>
      </c>
      <c r="AG263" s="45" t="str">
        <f t="shared" si="1219"/>
        <v/>
      </c>
      <c r="AH263" s="35"/>
      <c r="AI263" s="27"/>
      <c r="AJ263" s="46"/>
      <c r="AK263" s="44"/>
      <c r="AL263" s="44" t="str">
        <f t="shared" si="1259"/>
        <v/>
      </c>
      <c r="AM263" s="44"/>
      <c r="AN263" s="44" t="str">
        <f t="shared" si="1260"/>
        <v/>
      </c>
      <c r="AO263" s="44"/>
      <c r="AP263" s="44" t="str">
        <f t="shared" si="1261"/>
        <v/>
      </c>
      <c r="AQ263" s="44"/>
      <c r="AR263" s="44"/>
      <c r="AS263" s="44"/>
      <c r="AT263" s="44" t="str">
        <f t="shared" si="1220"/>
        <v/>
      </c>
      <c r="AU263" s="45" t="str">
        <f t="shared" si="1221"/>
        <v/>
      </c>
      <c r="AV263" s="35"/>
      <c r="AW263" s="27"/>
      <c r="AX263" s="46"/>
      <c r="AY263" s="44"/>
      <c r="AZ263" s="44" t="str">
        <f t="shared" si="1262"/>
        <v/>
      </c>
      <c r="BA263" s="44"/>
      <c r="BB263" s="44" t="str">
        <f t="shared" si="1263"/>
        <v/>
      </c>
      <c r="BC263" s="44"/>
      <c r="BD263" s="44" t="str">
        <f t="shared" si="1264"/>
        <v/>
      </c>
      <c r="BE263" s="44"/>
      <c r="BF263" s="44"/>
      <c r="BG263" s="44"/>
      <c r="BH263" s="44" t="str">
        <f t="shared" si="1222"/>
        <v/>
      </c>
      <c r="BI263" s="45" t="str">
        <f t="shared" si="1223"/>
        <v/>
      </c>
      <c r="BJ263" s="35"/>
      <c r="BK263" s="50"/>
      <c r="BL263" s="51"/>
      <c r="BM263" s="43"/>
      <c r="BN263" s="43"/>
      <c r="BO263" s="43"/>
      <c r="BP263" s="87"/>
      <c r="BQ263" s="43"/>
      <c r="BR263" s="43"/>
      <c r="BS263" s="43"/>
      <c r="BT263" s="53"/>
      <c r="BU263" s="47"/>
      <c r="BV263" s="44"/>
      <c r="BW263" s="89"/>
      <c r="BX263" s="35"/>
      <c r="BY263" s="27"/>
      <c r="BZ263" s="51"/>
      <c r="CA263" s="43"/>
      <c r="CB263" s="43"/>
      <c r="CC263" s="43"/>
      <c r="CD263" s="87"/>
      <c r="CE263" s="43"/>
      <c r="CF263" s="43"/>
      <c r="CG263" s="43"/>
      <c r="CH263" s="53"/>
      <c r="CI263" s="47"/>
      <c r="CJ263" s="44"/>
      <c r="CK263" s="89"/>
      <c r="CL263" s="35"/>
      <c r="CM263" s="27"/>
      <c r="CN263" s="51"/>
      <c r="CO263" s="43"/>
      <c r="CP263" s="43"/>
      <c r="CQ263" s="43"/>
      <c r="CR263" s="87"/>
      <c r="CS263" s="43"/>
      <c r="CT263" s="43"/>
      <c r="CU263" s="43"/>
      <c r="CV263" s="53"/>
      <c r="CW263" s="47"/>
      <c r="CX263" s="44"/>
      <c r="CY263" s="89"/>
      <c r="CZ263" s="35"/>
      <c r="DA263" s="58"/>
      <c r="DB263" s="51"/>
      <c r="DC263" s="43"/>
      <c r="DD263" s="43"/>
      <c r="DE263" s="43"/>
      <c r="DF263" s="87"/>
      <c r="DG263" s="43"/>
      <c r="DH263" s="43"/>
      <c r="DI263" s="43"/>
      <c r="DJ263" s="53"/>
      <c r="DK263" s="47"/>
      <c r="DL263" s="44"/>
      <c r="DM263" s="89"/>
      <c r="DN263" s="35"/>
      <c r="DO263" s="27"/>
      <c r="DP263" s="51"/>
      <c r="DQ263" s="43"/>
      <c r="DR263" s="43"/>
      <c r="DS263" s="43"/>
      <c r="DT263" s="87"/>
      <c r="DU263" s="43"/>
      <c r="DV263" s="43"/>
      <c r="DW263" s="43"/>
      <c r="DX263" s="53"/>
      <c r="DY263" s="47"/>
      <c r="DZ263" s="44"/>
      <c r="EA263" s="89"/>
      <c r="EB263" s="35"/>
      <c r="EC263" s="27"/>
      <c r="ED263" s="46"/>
      <c r="EE263" s="67"/>
      <c r="EF263" s="44" t="str">
        <f t="shared" si="1272"/>
        <v/>
      </c>
      <c r="EG263" s="44"/>
      <c r="EH263" s="44"/>
      <c r="EI263" s="44"/>
      <c r="EJ263" s="44" t="str">
        <f t="shared" si="1273"/>
        <v/>
      </c>
      <c r="EK263" s="44"/>
      <c r="EL263" s="44"/>
      <c r="EM263" s="44"/>
      <c r="EN263" s="44" t="str">
        <f t="shared" si="1224"/>
        <v/>
      </c>
      <c r="EO263" s="45" t="str">
        <f t="shared" si="1225"/>
        <v/>
      </c>
      <c r="EP263" s="35"/>
      <c r="EQ263" s="27"/>
      <c r="ER263" s="46"/>
      <c r="ES263" s="44"/>
      <c r="ET263" s="44" t="str">
        <f t="shared" si="1274"/>
        <v/>
      </c>
      <c r="EU263" s="44"/>
      <c r="EV263" s="44" t="str">
        <f t="shared" si="1275"/>
        <v/>
      </c>
      <c r="EW263" s="44"/>
      <c r="EX263" s="44" t="str">
        <f t="shared" si="1276"/>
        <v/>
      </c>
      <c r="EY263" s="44"/>
      <c r="EZ263" s="44"/>
      <c r="FA263" s="44"/>
      <c r="FB263" s="44" t="str">
        <f t="shared" si="1226"/>
        <v/>
      </c>
      <c r="FC263" s="45" t="str">
        <f t="shared" si="1227"/>
        <v/>
      </c>
      <c r="FD263" s="35"/>
      <c r="FF263" s="46"/>
      <c r="FG263" s="67"/>
      <c r="FH263" s="44" t="str">
        <f t="shared" si="1277"/>
        <v/>
      </c>
      <c r="FI263" s="44"/>
      <c r="FJ263" s="44"/>
      <c r="FK263" s="44"/>
      <c r="FL263" s="44" t="str">
        <f t="shared" si="1278"/>
        <v/>
      </c>
      <c r="FM263" s="44"/>
      <c r="FN263" s="44"/>
      <c r="FO263" s="44"/>
      <c r="FP263" s="44" t="str">
        <f t="shared" si="1228"/>
        <v/>
      </c>
      <c r="FQ263" s="45" t="str">
        <f t="shared" si="1229"/>
        <v/>
      </c>
      <c r="FR263" s="35"/>
      <c r="FT263" s="46"/>
      <c r="FU263" s="67"/>
      <c r="FV263" s="44" t="str">
        <f t="shared" si="1279"/>
        <v/>
      </c>
      <c r="FW263" s="44"/>
      <c r="FX263" s="44"/>
      <c r="FY263" s="44"/>
      <c r="FZ263" s="44" t="str">
        <f t="shared" si="1280"/>
        <v/>
      </c>
      <c r="GA263" s="44"/>
      <c r="GB263" s="44"/>
      <c r="GC263" s="44"/>
      <c r="GD263" s="44" t="str">
        <f t="shared" si="1230"/>
        <v/>
      </c>
      <c r="GE263" s="45" t="str">
        <f t="shared" si="1231"/>
        <v/>
      </c>
      <c r="GF263" s="35"/>
      <c r="GH263" s="46"/>
      <c r="GI263" s="67"/>
      <c r="GJ263" s="44" t="str">
        <f t="shared" si="1281"/>
        <v/>
      </c>
      <c r="GK263" s="44"/>
      <c r="GL263" s="44"/>
      <c r="GM263" s="44"/>
      <c r="GN263" s="44" t="str">
        <f t="shared" si="1282"/>
        <v/>
      </c>
      <c r="GO263" s="44"/>
      <c r="GP263" s="44"/>
      <c r="GQ263" s="44"/>
      <c r="GR263" s="44" t="str">
        <f t="shared" si="1232"/>
        <v/>
      </c>
      <c r="GS263" s="45" t="str">
        <f t="shared" si="1233"/>
        <v/>
      </c>
      <c r="GT263" s="35"/>
      <c r="GU263" s="27"/>
      <c r="GV263" s="46"/>
      <c r="GW263" s="67"/>
      <c r="GX263" s="44" t="str">
        <f t="shared" si="1283"/>
        <v/>
      </c>
      <c r="GY263" s="44"/>
      <c r="GZ263" s="44"/>
      <c r="HA263" s="44"/>
      <c r="HB263" s="44" t="str">
        <f t="shared" si="1284"/>
        <v/>
      </c>
      <c r="HC263" s="44"/>
      <c r="HD263" s="44"/>
      <c r="HE263" s="44"/>
      <c r="HF263" s="44" t="str">
        <f t="shared" si="1234"/>
        <v/>
      </c>
      <c r="HG263" s="45" t="str">
        <f t="shared" si="1235"/>
        <v/>
      </c>
      <c r="HH263" s="35"/>
      <c r="HJ263" s="46"/>
      <c r="HK263" s="67"/>
      <c r="HL263" s="44" t="str">
        <f t="shared" si="1285"/>
        <v/>
      </c>
      <c r="HM263" s="44"/>
      <c r="HN263" s="44"/>
      <c r="HO263" s="44"/>
      <c r="HP263" s="44" t="str">
        <f t="shared" si="1286"/>
        <v/>
      </c>
      <c r="HQ263" s="44"/>
      <c r="HR263" s="44"/>
      <c r="HS263" s="44"/>
      <c r="HT263" s="44" t="str">
        <f t="shared" si="1236"/>
        <v/>
      </c>
      <c r="HU263" s="45" t="str">
        <f t="shared" si="1237"/>
        <v/>
      </c>
      <c r="HV263" s="35"/>
      <c r="HW263" s="61"/>
      <c r="HX263" s="51"/>
      <c r="HY263" s="43"/>
      <c r="HZ263" s="43"/>
      <c r="IA263" s="43"/>
      <c r="IB263" s="87"/>
      <c r="IC263" s="43"/>
      <c r="ID263" s="43"/>
      <c r="IE263" s="43"/>
      <c r="IF263" s="53"/>
      <c r="IG263" s="47"/>
      <c r="IH263" s="44"/>
      <c r="II263" s="89"/>
      <c r="IJ263" s="35"/>
      <c r="IL263" s="51"/>
      <c r="IM263" s="43"/>
      <c r="IN263" s="43"/>
      <c r="IO263" s="43"/>
      <c r="IP263" s="87"/>
      <c r="IQ263" s="43"/>
      <c r="IR263" s="43"/>
      <c r="IS263" s="43"/>
      <c r="IT263" s="53"/>
      <c r="IU263" s="47"/>
      <c r="IV263" s="44"/>
      <c r="IW263" s="89"/>
      <c r="IX263" s="227"/>
      <c r="IY263" s="33"/>
      <c r="IZ263" s="51"/>
      <c r="JA263" s="43"/>
      <c r="JB263" s="43"/>
      <c r="JC263" s="43"/>
      <c r="JD263" s="87"/>
      <c r="JE263" s="43"/>
      <c r="JF263" s="43"/>
      <c r="JG263" s="43"/>
      <c r="JH263" s="53"/>
      <c r="JI263" s="47"/>
      <c r="JJ263" s="44"/>
      <c r="JK263" s="89"/>
      <c r="JL263" s="35"/>
      <c r="JM263" s="27"/>
      <c r="JN263" s="51"/>
      <c r="JO263" s="43"/>
      <c r="JP263" s="43"/>
      <c r="JQ263" s="43"/>
      <c r="JR263" s="87"/>
      <c r="JS263" s="43"/>
      <c r="JT263" s="43"/>
      <c r="JU263" s="43"/>
      <c r="JV263" s="53"/>
      <c r="JW263" s="47"/>
      <c r="JX263" s="44"/>
      <c r="JY263" s="89"/>
      <c r="JZ263" s="35"/>
      <c r="KA263" s="61"/>
      <c r="KB263" s="51"/>
      <c r="KC263" s="43"/>
      <c r="KD263" s="43"/>
      <c r="KE263" s="43"/>
      <c r="KF263" s="87"/>
      <c r="KG263" s="43"/>
      <c r="KH263" s="43"/>
      <c r="KI263" s="43"/>
      <c r="KJ263" s="53"/>
      <c r="KK263" s="47"/>
      <c r="KL263" s="44"/>
      <c r="KM263" s="89"/>
      <c r="KN263" s="35"/>
      <c r="KO263" s="27"/>
      <c r="KP263" s="51"/>
      <c r="KQ263" s="43"/>
      <c r="KR263" s="43"/>
      <c r="KS263" s="43"/>
      <c r="KT263" s="87"/>
      <c r="KU263" s="43"/>
      <c r="KV263" s="43"/>
      <c r="KW263" s="43"/>
      <c r="KX263" s="53"/>
      <c r="KY263" s="47"/>
      <c r="KZ263" s="44"/>
      <c r="LA263" s="89"/>
      <c r="LB263" s="35"/>
      <c r="LC263" s="27"/>
      <c r="LD263" s="74"/>
      <c r="LE263" s="75"/>
      <c r="LF263" s="75"/>
      <c r="LG263" s="75"/>
      <c r="LH263" s="75"/>
      <c r="LI263" s="75"/>
      <c r="LJ263" s="75"/>
      <c r="LK263" s="75"/>
      <c r="LL263" s="77"/>
      <c r="LM263" s="78"/>
      <c r="LN263" s="75" t="str">
        <f t="shared" si="1136"/>
        <v/>
      </c>
      <c r="LO263" s="79"/>
      <c r="LP263" s="35"/>
      <c r="LQ263" s="27"/>
      <c r="LR263" s="46"/>
      <c r="LS263" s="67"/>
      <c r="LT263" s="44" t="str">
        <f t="shared" si="1290"/>
        <v/>
      </c>
      <c r="LU263" s="44"/>
      <c r="LV263" s="44"/>
      <c r="LW263" s="44"/>
      <c r="LX263" s="44" t="str">
        <f t="shared" si="1291"/>
        <v/>
      </c>
      <c r="LY263" s="44"/>
      <c r="LZ263" s="44"/>
      <c r="MA263" s="44"/>
      <c r="MB263" s="44" t="str">
        <f t="shared" si="1238"/>
        <v/>
      </c>
      <c r="MC263" s="45" t="str">
        <f t="shared" si="1239"/>
        <v/>
      </c>
      <c r="MD263" s="35"/>
      <c r="ME263" s="27"/>
      <c r="MF263" s="46"/>
      <c r="MG263" s="67"/>
      <c r="MH263" s="44" t="str">
        <f t="shared" si="1292"/>
        <v/>
      </c>
      <c r="MI263" s="44"/>
      <c r="MJ263" s="44"/>
      <c r="MK263" s="44"/>
      <c r="ML263" s="44" t="str">
        <f t="shared" si="1293"/>
        <v/>
      </c>
      <c r="MM263" s="44"/>
      <c r="MN263" s="44"/>
      <c r="MO263" s="44"/>
      <c r="MP263" s="44" t="str">
        <f t="shared" si="1240"/>
        <v/>
      </c>
      <c r="MQ263" s="45" t="str">
        <f t="shared" si="1241"/>
        <v/>
      </c>
      <c r="MR263" s="35"/>
      <c r="MS263" s="27"/>
      <c r="MT263" s="46"/>
      <c r="MU263" s="67"/>
      <c r="MV263" s="44" t="str">
        <f t="shared" si="1294"/>
        <v/>
      </c>
      <c r="MW263" s="44"/>
      <c r="MX263" s="44"/>
      <c r="MY263" s="44"/>
      <c r="MZ263" s="44" t="str">
        <f t="shared" si="1295"/>
        <v/>
      </c>
      <c r="NA263" s="44"/>
      <c r="NB263" s="44"/>
      <c r="NC263" s="44"/>
      <c r="ND263" s="44" t="str">
        <f t="shared" si="1242"/>
        <v/>
      </c>
      <c r="NE263" s="45" t="str">
        <f t="shared" si="1243"/>
        <v/>
      </c>
      <c r="NF263" s="35"/>
      <c r="NG263" s="27"/>
      <c r="NH263" s="46"/>
      <c r="NI263" s="67"/>
      <c r="NJ263" s="44" t="str">
        <f t="shared" si="1296"/>
        <v/>
      </c>
      <c r="NK263" s="44"/>
      <c r="NL263" s="44"/>
      <c r="NM263" s="44"/>
      <c r="NN263" s="44" t="str">
        <f t="shared" si="1297"/>
        <v/>
      </c>
      <c r="NO263" s="44"/>
      <c r="NP263" s="44"/>
      <c r="NQ263" s="44"/>
      <c r="NR263" s="44" t="str">
        <f t="shared" si="1244"/>
        <v/>
      </c>
      <c r="NS263" s="45" t="str">
        <f t="shared" si="1245"/>
        <v/>
      </c>
      <c r="NT263" s="35"/>
    </row>
    <row r="264" spans="1:384" ht="15" customHeight="1" thickTop="1" x14ac:dyDescent="0.2">
      <c r="A264" s="38"/>
      <c r="B264" s="39"/>
      <c r="C264" s="40"/>
      <c r="D264" s="40"/>
      <c r="E264" s="41"/>
      <c r="F264" s="41"/>
      <c r="G264" s="40"/>
      <c r="H264" s="42"/>
      <c r="I264" s="44"/>
      <c r="J264" s="44" t="str">
        <f t="shared" si="1255"/>
        <v/>
      </c>
      <c r="K264" s="44"/>
      <c r="L264" s="44"/>
      <c r="M264" s="44"/>
      <c r="N264" s="44" t="str">
        <f t="shared" si="1256"/>
        <v/>
      </c>
      <c r="O264" s="44"/>
      <c r="P264" s="44"/>
      <c r="Q264" s="44"/>
      <c r="R264" s="44" t="str">
        <f t="shared" si="1216"/>
        <v/>
      </c>
      <c r="S264" s="45" t="str">
        <f t="shared" si="1217"/>
        <v/>
      </c>
      <c r="T264" s="35"/>
      <c r="U264" s="27"/>
      <c r="V264" s="46"/>
      <c r="W264" s="67"/>
      <c r="X264" s="44" t="str">
        <f t="shared" si="1257"/>
        <v/>
      </c>
      <c r="Y264" s="44"/>
      <c r="Z264" s="44"/>
      <c r="AA264" s="44"/>
      <c r="AB264" s="44" t="str">
        <f t="shared" si="1258"/>
        <v/>
      </c>
      <c r="AC264" s="44"/>
      <c r="AD264" s="44"/>
      <c r="AE264" s="44"/>
      <c r="AF264" s="44" t="str">
        <f t="shared" si="1218"/>
        <v/>
      </c>
      <c r="AG264" s="45" t="str">
        <f t="shared" si="1219"/>
        <v/>
      </c>
      <c r="AH264" s="35"/>
      <c r="AI264" s="27"/>
      <c r="AJ264" s="46"/>
      <c r="AK264" s="44"/>
      <c r="AL264" s="44" t="str">
        <f t="shared" si="1259"/>
        <v/>
      </c>
      <c r="AM264" s="44"/>
      <c r="AN264" s="44" t="str">
        <f t="shared" si="1260"/>
        <v/>
      </c>
      <c r="AO264" s="44"/>
      <c r="AP264" s="44" t="str">
        <f t="shared" si="1261"/>
        <v/>
      </c>
      <c r="AQ264" s="44"/>
      <c r="AR264" s="44"/>
      <c r="AS264" s="44"/>
      <c r="AT264" s="44" t="str">
        <f t="shared" si="1220"/>
        <v/>
      </c>
      <c r="AU264" s="45" t="str">
        <f t="shared" si="1221"/>
        <v/>
      </c>
      <c r="AV264" s="35"/>
      <c r="AW264" s="27"/>
      <c r="AX264" s="46"/>
      <c r="AY264" s="44"/>
      <c r="AZ264" s="44" t="str">
        <f t="shared" si="1262"/>
        <v/>
      </c>
      <c r="BA264" s="44"/>
      <c r="BB264" s="44" t="str">
        <f t="shared" si="1263"/>
        <v/>
      </c>
      <c r="BC264" s="44"/>
      <c r="BD264" s="44" t="str">
        <f t="shared" si="1264"/>
        <v/>
      </c>
      <c r="BE264" s="44"/>
      <c r="BF264" s="44"/>
      <c r="BG264" s="44"/>
      <c r="BH264" s="44" t="str">
        <f t="shared" si="1222"/>
        <v/>
      </c>
      <c r="BI264" s="45" t="str">
        <f t="shared" si="1223"/>
        <v/>
      </c>
      <c r="BJ264" s="35"/>
      <c r="BK264" s="50"/>
      <c r="BL264" s="46"/>
      <c r="BM264" s="44"/>
      <c r="BN264" s="44"/>
      <c r="BO264" s="44"/>
      <c r="BP264" s="44"/>
      <c r="BQ264" s="44"/>
      <c r="BR264" s="44"/>
      <c r="BS264" s="44"/>
      <c r="BT264" s="60"/>
      <c r="BU264" s="67"/>
      <c r="BV264" s="43"/>
      <c r="BW264" s="45"/>
      <c r="BX264" s="35"/>
      <c r="BY264" s="27"/>
      <c r="BZ264" s="46"/>
      <c r="CA264" s="44"/>
      <c r="CB264" s="44"/>
      <c r="CC264" s="44"/>
      <c r="CD264" s="44"/>
      <c r="CE264" s="44"/>
      <c r="CF264" s="44"/>
      <c r="CG264" s="44"/>
      <c r="CH264" s="60"/>
      <c r="CI264" s="67"/>
      <c r="CJ264" s="43"/>
      <c r="CK264" s="45"/>
      <c r="CL264" s="35"/>
      <c r="CM264" s="27"/>
      <c r="CN264" s="46"/>
      <c r="CO264" s="44"/>
      <c r="CP264" s="44"/>
      <c r="CQ264" s="44"/>
      <c r="CR264" s="44"/>
      <c r="CS264" s="44"/>
      <c r="CT264" s="44"/>
      <c r="CU264" s="44"/>
      <c r="CV264" s="60"/>
      <c r="CW264" s="67"/>
      <c r="CX264" s="43"/>
      <c r="CY264" s="45"/>
      <c r="CZ264" s="35"/>
      <c r="DA264" s="58"/>
      <c r="DB264" s="46"/>
      <c r="DC264" s="44"/>
      <c r="DD264" s="44"/>
      <c r="DE264" s="44"/>
      <c r="DF264" s="44"/>
      <c r="DG264" s="44"/>
      <c r="DH264" s="44"/>
      <c r="DI264" s="44"/>
      <c r="DJ264" s="60"/>
      <c r="DK264" s="67"/>
      <c r="DL264" s="43"/>
      <c r="DM264" s="45"/>
      <c r="DN264" s="35"/>
      <c r="DO264" s="27"/>
      <c r="DP264" s="46"/>
      <c r="DQ264" s="44"/>
      <c r="DR264" s="44"/>
      <c r="DS264" s="44"/>
      <c r="DT264" s="44"/>
      <c r="DU264" s="44"/>
      <c r="DV264" s="44"/>
      <c r="DW264" s="44"/>
      <c r="DX264" s="60"/>
      <c r="DY264" s="67"/>
      <c r="DZ264" s="43"/>
      <c r="EA264" s="45"/>
      <c r="EB264" s="35"/>
      <c r="EC264" s="27"/>
      <c r="ED264" s="46"/>
      <c r="EE264" s="67"/>
      <c r="EF264" s="44" t="str">
        <f t="shared" si="1272"/>
        <v/>
      </c>
      <c r="EG264" s="44"/>
      <c r="EH264" s="44"/>
      <c r="EI264" s="44"/>
      <c r="EJ264" s="44" t="str">
        <f t="shared" si="1273"/>
        <v/>
      </c>
      <c r="EK264" s="44"/>
      <c r="EL264" s="44"/>
      <c r="EM264" s="44"/>
      <c r="EN264" s="44" t="str">
        <f t="shared" si="1224"/>
        <v/>
      </c>
      <c r="EO264" s="45" t="str">
        <f t="shared" si="1225"/>
        <v/>
      </c>
      <c r="EP264" s="35"/>
      <c r="EQ264" s="27"/>
      <c r="ER264" s="46"/>
      <c r="ES264" s="44"/>
      <c r="ET264" s="44" t="str">
        <f t="shared" si="1274"/>
        <v/>
      </c>
      <c r="EU264" s="44"/>
      <c r="EV264" s="44" t="str">
        <f t="shared" si="1275"/>
        <v/>
      </c>
      <c r="EW264" s="44"/>
      <c r="EX264" s="44" t="str">
        <f t="shared" si="1276"/>
        <v/>
      </c>
      <c r="EY264" s="44"/>
      <c r="EZ264" s="44"/>
      <c r="FA264" s="44"/>
      <c r="FB264" s="44" t="str">
        <f t="shared" si="1226"/>
        <v/>
      </c>
      <c r="FC264" s="45" t="str">
        <f t="shared" si="1227"/>
        <v/>
      </c>
      <c r="FD264" s="35"/>
      <c r="FF264" s="46"/>
      <c r="FG264" s="67"/>
      <c r="FH264" s="44" t="str">
        <f t="shared" si="1277"/>
        <v/>
      </c>
      <c r="FI264" s="44"/>
      <c r="FJ264" s="44"/>
      <c r="FK264" s="44"/>
      <c r="FL264" s="44" t="str">
        <f t="shared" si="1278"/>
        <v/>
      </c>
      <c r="FM264" s="44"/>
      <c r="FN264" s="44"/>
      <c r="FO264" s="44"/>
      <c r="FP264" s="44" t="str">
        <f t="shared" si="1228"/>
        <v/>
      </c>
      <c r="FQ264" s="45" t="str">
        <f t="shared" si="1229"/>
        <v/>
      </c>
      <c r="FR264" s="35"/>
      <c r="FT264" s="46"/>
      <c r="FU264" s="67"/>
      <c r="FV264" s="44" t="str">
        <f t="shared" si="1279"/>
        <v/>
      </c>
      <c r="FW264" s="44"/>
      <c r="FX264" s="44"/>
      <c r="FY264" s="44"/>
      <c r="FZ264" s="44" t="str">
        <f t="shared" si="1280"/>
        <v/>
      </c>
      <c r="GA264" s="44"/>
      <c r="GB264" s="44"/>
      <c r="GC264" s="44"/>
      <c r="GD264" s="44" t="str">
        <f t="shared" si="1230"/>
        <v/>
      </c>
      <c r="GE264" s="45" t="str">
        <f t="shared" si="1231"/>
        <v/>
      </c>
      <c r="GF264" s="35"/>
      <c r="GH264" s="46"/>
      <c r="GI264" s="67"/>
      <c r="GJ264" s="44" t="str">
        <f t="shared" si="1281"/>
        <v/>
      </c>
      <c r="GK264" s="44"/>
      <c r="GL264" s="44"/>
      <c r="GM264" s="44"/>
      <c r="GN264" s="44" t="str">
        <f t="shared" si="1282"/>
        <v/>
      </c>
      <c r="GO264" s="44"/>
      <c r="GP264" s="44"/>
      <c r="GQ264" s="44"/>
      <c r="GR264" s="44" t="str">
        <f t="shared" si="1232"/>
        <v/>
      </c>
      <c r="GS264" s="45" t="str">
        <f t="shared" si="1233"/>
        <v/>
      </c>
      <c r="GT264" s="35"/>
      <c r="GU264" s="27"/>
      <c r="GV264" s="46"/>
      <c r="GW264" s="67"/>
      <c r="GX264" s="44" t="str">
        <f t="shared" si="1283"/>
        <v/>
      </c>
      <c r="GY264" s="44"/>
      <c r="GZ264" s="44"/>
      <c r="HA264" s="44"/>
      <c r="HB264" s="44" t="str">
        <f t="shared" si="1284"/>
        <v/>
      </c>
      <c r="HC264" s="44"/>
      <c r="HD264" s="44"/>
      <c r="HE264" s="44"/>
      <c r="HF264" s="44" t="str">
        <f t="shared" si="1234"/>
        <v/>
      </c>
      <c r="HG264" s="45" t="str">
        <f t="shared" si="1235"/>
        <v/>
      </c>
      <c r="HH264" s="35"/>
      <c r="HJ264" s="46"/>
      <c r="HK264" s="67"/>
      <c r="HL264" s="44" t="str">
        <f t="shared" si="1285"/>
        <v/>
      </c>
      <c r="HM264" s="44"/>
      <c r="HN264" s="44"/>
      <c r="HO264" s="44"/>
      <c r="HP264" s="44" t="str">
        <f t="shared" si="1286"/>
        <v/>
      </c>
      <c r="HQ264" s="44"/>
      <c r="HR264" s="44"/>
      <c r="HS264" s="44"/>
      <c r="HT264" s="44" t="str">
        <f t="shared" si="1236"/>
        <v/>
      </c>
      <c r="HU264" s="45" t="str">
        <f t="shared" si="1237"/>
        <v/>
      </c>
      <c r="HV264" s="35"/>
      <c r="HW264" s="61"/>
      <c r="HX264" s="46"/>
      <c r="HY264" s="44"/>
      <c r="HZ264" s="44"/>
      <c r="IA264" s="44"/>
      <c r="IB264" s="44"/>
      <c r="IC264" s="44"/>
      <c r="ID264" s="44"/>
      <c r="IE264" s="44"/>
      <c r="IF264" s="60"/>
      <c r="IG264" s="67"/>
      <c r="IH264" s="43"/>
      <c r="II264" s="45"/>
      <c r="IJ264" s="35"/>
      <c r="IL264" s="46"/>
      <c r="IM264" s="44"/>
      <c r="IN264" s="44"/>
      <c r="IO264" s="44"/>
      <c r="IP264" s="44"/>
      <c r="IQ264" s="44"/>
      <c r="IR264" s="44"/>
      <c r="IS264" s="44"/>
      <c r="IT264" s="60"/>
      <c r="IU264" s="67"/>
      <c r="IV264" s="43"/>
      <c r="IW264" s="45"/>
      <c r="IX264" s="227"/>
      <c r="IY264" s="33"/>
      <c r="IZ264" s="46"/>
      <c r="JA264" s="44"/>
      <c r="JB264" s="44"/>
      <c r="JC264" s="44"/>
      <c r="JD264" s="44"/>
      <c r="JE264" s="44"/>
      <c r="JF264" s="44"/>
      <c r="JG264" s="44"/>
      <c r="JH264" s="60"/>
      <c r="JI264" s="67"/>
      <c r="JJ264" s="43"/>
      <c r="JK264" s="45"/>
      <c r="JL264" s="35"/>
      <c r="JM264" s="27"/>
      <c r="JN264" s="46"/>
      <c r="JO264" s="44"/>
      <c r="JP264" s="44"/>
      <c r="JQ264" s="44"/>
      <c r="JR264" s="44"/>
      <c r="JS264" s="44"/>
      <c r="JT264" s="44"/>
      <c r="JU264" s="44"/>
      <c r="JV264" s="60"/>
      <c r="JW264" s="67"/>
      <c r="JX264" s="43"/>
      <c r="JY264" s="45"/>
      <c r="JZ264" s="35"/>
      <c r="KA264" s="61"/>
      <c r="KB264" s="46"/>
      <c r="KC264" s="44"/>
      <c r="KD264" s="44"/>
      <c r="KE264" s="44"/>
      <c r="KF264" s="44"/>
      <c r="KG264" s="44"/>
      <c r="KH264" s="44"/>
      <c r="KI264" s="44"/>
      <c r="KJ264" s="60"/>
      <c r="KK264" s="67"/>
      <c r="KL264" s="43"/>
      <c r="KM264" s="45"/>
      <c r="KN264" s="35"/>
      <c r="KO264" s="27"/>
      <c r="KP264" s="46"/>
      <c r="KQ264" s="44"/>
      <c r="KR264" s="44"/>
      <c r="KS264" s="44"/>
      <c r="KT264" s="44"/>
      <c r="KU264" s="44"/>
      <c r="KV264" s="44"/>
      <c r="KW264" s="44"/>
      <c r="KX264" s="60"/>
      <c r="KY264" s="67"/>
      <c r="KZ264" s="43"/>
      <c r="LA264" s="45"/>
      <c r="LB264" s="35"/>
      <c r="LC264" s="27"/>
      <c r="LD264" s="51"/>
      <c r="LE264" s="43"/>
      <c r="LF264" s="93" t="str">
        <f>IF(LE264="","",LE264-LE261)</f>
        <v/>
      </c>
      <c r="LG264" s="43"/>
      <c r="LH264" s="43"/>
      <c r="LI264" s="43"/>
      <c r="LJ264" s="87"/>
      <c r="LK264" s="43"/>
      <c r="LL264" s="72"/>
      <c r="LM264" s="67"/>
      <c r="LN264" s="87" t="str">
        <f t="shared" si="1136"/>
        <v/>
      </c>
      <c r="LO264" s="54"/>
      <c r="LP264" s="35"/>
      <c r="LQ264" s="27"/>
      <c r="LR264" s="46"/>
      <c r="LS264" s="67"/>
      <c r="LT264" s="44" t="str">
        <f t="shared" si="1290"/>
        <v/>
      </c>
      <c r="LU264" s="44"/>
      <c r="LV264" s="44"/>
      <c r="LW264" s="44"/>
      <c r="LX264" s="44" t="str">
        <f t="shared" si="1291"/>
        <v/>
      </c>
      <c r="LY264" s="44"/>
      <c r="LZ264" s="44"/>
      <c r="MA264" s="44"/>
      <c r="MB264" s="44" t="str">
        <f t="shared" si="1238"/>
        <v/>
      </c>
      <c r="MC264" s="45" t="str">
        <f t="shared" si="1239"/>
        <v/>
      </c>
      <c r="MD264" s="35"/>
      <c r="ME264" s="27"/>
      <c r="MF264" s="46"/>
      <c r="MG264" s="67"/>
      <c r="MH264" s="44" t="str">
        <f t="shared" si="1292"/>
        <v/>
      </c>
      <c r="MI264" s="44"/>
      <c r="MJ264" s="44"/>
      <c r="MK264" s="44"/>
      <c r="ML264" s="44" t="str">
        <f t="shared" si="1293"/>
        <v/>
      </c>
      <c r="MM264" s="44"/>
      <c r="MN264" s="44"/>
      <c r="MO264" s="44"/>
      <c r="MP264" s="44" t="str">
        <f t="shared" si="1240"/>
        <v/>
      </c>
      <c r="MQ264" s="45" t="str">
        <f t="shared" si="1241"/>
        <v/>
      </c>
      <c r="MR264" s="35"/>
      <c r="MS264" s="27"/>
      <c r="MT264" s="46"/>
      <c r="MU264" s="67"/>
      <c r="MV264" s="44" t="str">
        <f t="shared" si="1294"/>
        <v/>
      </c>
      <c r="MW264" s="44"/>
      <c r="MX264" s="44"/>
      <c r="MY264" s="44"/>
      <c r="MZ264" s="44" t="str">
        <f t="shared" si="1295"/>
        <v/>
      </c>
      <c r="NA264" s="44"/>
      <c r="NB264" s="44"/>
      <c r="NC264" s="44"/>
      <c r="ND264" s="44" t="str">
        <f t="shared" si="1242"/>
        <v/>
      </c>
      <c r="NE264" s="45" t="str">
        <f t="shared" si="1243"/>
        <v/>
      </c>
      <c r="NF264" s="35"/>
      <c r="NG264" s="27"/>
      <c r="NH264" s="46"/>
      <c r="NI264" s="67"/>
      <c r="NJ264" s="44" t="str">
        <f t="shared" si="1296"/>
        <v/>
      </c>
      <c r="NK264" s="44"/>
      <c r="NL264" s="44"/>
      <c r="NM264" s="44"/>
      <c r="NN264" s="44" t="str">
        <f t="shared" si="1297"/>
        <v/>
      </c>
      <c r="NO264" s="44"/>
      <c r="NP264" s="44"/>
      <c r="NQ264" s="44"/>
      <c r="NR264" s="44" t="str">
        <f t="shared" si="1244"/>
        <v/>
      </c>
      <c r="NS264" s="45" t="str">
        <f t="shared" si="1245"/>
        <v/>
      </c>
      <c r="NT264" s="35"/>
    </row>
    <row r="265" spans="1:384" x14ac:dyDescent="0.2">
      <c r="A265" s="38"/>
      <c r="B265" s="39"/>
      <c r="C265" s="40"/>
      <c r="D265" s="40"/>
      <c r="E265" s="41"/>
      <c r="F265" s="41"/>
      <c r="G265" s="40"/>
      <c r="H265" s="42"/>
      <c r="I265" s="44"/>
      <c r="J265" s="44" t="str">
        <f t="shared" si="1255"/>
        <v/>
      </c>
      <c r="K265" s="44"/>
      <c r="L265" s="44"/>
      <c r="M265" s="44"/>
      <c r="N265" s="44" t="str">
        <f t="shared" si="1256"/>
        <v/>
      </c>
      <c r="O265" s="44"/>
      <c r="P265" s="44"/>
      <c r="Q265" s="44"/>
      <c r="R265" s="44" t="str">
        <f t="shared" si="1216"/>
        <v/>
      </c>
      <c r="S265" s="45" t="str">
        <f t="shared" si="1217"/>
        <v/>
      </c>
      <c r="T265" s="35"/>
      <c r="U265" s="27"/>
      <c r="V265" s="46"/>
      <c r="W265" s="67"/>
      <c r="X265" s="44" t="str">
        <f t="shared" si="1257"/>
        <v/>
      </c>
      <c r="Y265" s="44"/>
      <c r="Z265" s="44"/>
      <c r="AA265" s="44"/>
      <c r="AB265" s="44" t="str">
        <f t="shared" si="1258"/>
        <v/>
      </c>
      <c r="AC265" s="44"/>
      <c r="AD265" s="44"/>
      <c r="AE265" s="44"/>
      <c r="AF265" s="44" t="str">
        <f t="shared" si="1218"/>
        <v/>
      </c>
      <c r="AG265" s="45" t="str">
        <f t="shared" si="1219"/>
        <v/>
      </c>
      <c r="AH265" s="35"/>
      <c r="AI265" s="27"/>
      <c r="AJ265" s="46"/>
      <c r="AK265" s="44"/>
      <c r="AL265" s="44" t="str">
        <f t="shared" si="1259"/>
        <v/>
      </c>
      <c r="AM265" s="44"/>
      <c r="AN265" s="44" t="str">
        <f t="shared" si="1260"/>
        <v/>
      </c>
      <c r="AO265" s="44"/>
      <c r="AP265" s="44" t="str">
        <f t="shared" si="1261"/>
        <v/>
      </c>
      <c r="AQ265" s="44"/>
      <c r="AR265" s="44"/>
      <c r="AS265" s="44"/>
      <c r="AT265" s="44" t="str">
        <f t="shared" si="1220"/>
        <v/>
      </c>
      <c r="AU265" s="45" t="str">
        <f t="shared" si="1221"/>
        <v/>
      </c>
      <c r="AV265" s="35"/>
      <c r="AW265" s="27"/>
      <c r="AX265" s="46"/>
      <c r="AY265" s="44"/>
      <c r="AZ265" s="44" t="str">
        <f t="shared" si="1262"/>
        <v/>
      </c>
      <c r="BA265" s="44"/>
      <c r="BB265" s="44" t="str">
        <f t="shared" si="1263"/>
        <v/>
      </c>
      <c r="BC265" s="44"/>
      <c r="BD265" s="44" t="str">
        <f t="shared" si="1264"/>
        <v/>
      </c>
      <c r="BE265" s="44"/>
      <c r="BF265" s="44"/>
      <c r="BG265" s="44"/>
      <c r="BH265" s="44" t="str">
        <f t="shared" si="1222"/>
        <v/>
      </c>
      <c r="BI265" s="45" t="str">
        <f t="shared" si="1223"/>
        <v/>
      </c>
      <c r="BJ265" s="35"/>
      <c r="BK265" s="50"/>
      <c r="BL265" s="46"/>
      <c r="BM265" s="44"/>
      <c r="BN265" s="44"/>
      <c r="BO265" s="44"/>
      <c r="BP265" s="44"/>
      <c r="BQ265" s="44"/>
      <c r="BR265" s="44"/>
      <c r="BS265" s="44"/>
      <c r="BT265" s="60"/>
      <c r="BU265" s="67"/>
      <c r="BV265" s="44"/>
      <c r="BW265" s="45"/>
      <c r="BX265" s="35"/>
      <c r="BY265" s="27"/>
      <c r="BZ265" s="46"/>
      <c r="CA265" s="44"/>
      <c r="CB265" s="44"/>
      <c r="CC265" s="44"/>
      <c r="CD265" s="44"/>
      <c r="CE265" s="44"/>
      <c r="CF265" s="44"/>
      <c r="CG265" s="44"/>
      <c r="CH265" s="60"/>
      <c r="CI265" s="67"/>
      <c r="CJ265" s="44"/>
      <c r="CK265" s="45"/>
      <c r="CL265" s="35"/>
      <c r="CM265" s="27"/>
      <c r="CN265" s="46"/>
      <c r="CO265" s="44"/>
      <c r="CP265" s="44"/>
      <c r="CQ265" s="44"/>
      <c r="CR265" s="44"/>
      <c r="CS265" s="44"/>
      <c r="CT265" s="44"/>
      <c r="CU265" s="44"/>
      <c r="CV265" s="60"/>
      <c r="CW265" s="67"/>
      <c r="CX265" s="44"/>
      <c r="CY265" s="45"/>
      <c r="CZ265" s="35"/>
      <c r="DA265" s="58"/>
      <c r="DB265" s="46"/>
      <c r="DC265" s="44"/>
      <c r="DD265" s="44"/>
      <c r="DE265" s="44"/>
      <c r="DF265" s="44"/>
      <c r="DG265" s="44"/>
      <c r="DH265" s="44"/>
      <c r="DI265" s="44"/>
      <c r="DJ265" s="60"/>
      <c r="DK265" s="67"/>
      <c r="DL265" s="44"/>
      <c r="DM265" s="45"/>
      <c r="DN265" s="35"/>
      <c r="DO265" s="27"/>
      <c r="DP265" s="46"/>
      <c r="DQ265" s="44"/>
      <c r="DR265" s="44"/>
      <c r="DS265" s="44"/>
      <c r="DT265" s="44"/>
      <c r="DU265" s="44"/>
      <c r="DV265" s="44"/>
      <c r="DW265" s="44"/>
      <c r="DX265" s="60"/>
      <c r="DY265" s="67"/>
      <c r="DZ265" s="44"/>
      <c r="EA265" s="45"/>
      <c r="EB265" s="35"/>
      <c r="EC265" s="27"/>
      <c r="ED265" s="46"/>
      <c r="EE265" s="67"/>
      <c r="EF265" s="44" t="str">
        <f t="shared" si="1272"/>
        <v/>
      </c>
      <c r="EG265" s="44"/>
      <c r="EH265" s="44"/>
      <c r="EI265" s="44"/>
      <c r="EJ265" s="44" t="str">
        <f t="shared" si="1273"/>
        <v/>
      </c>
      <c r="EK265" s="44"/>
      <c r="EL265" s="44"/>
      <c r="EM265" s="44"/>
      <c r="EN265" s="44" t="str">
        <f t="shared" si="1224"/>
        <v/>
      </c>
      <c r="EO265" s="45" t="str">
        <f t="shared" si="1225"/>
        <v/>
      </c>
      <c r="EP265" s="35"/>
      <c r="EQ265" s="27"/>
      <c r="ER265" s="46"/>
      <c r="ES265" s="44"/>
      <c r="ET265" s="44" t="str">
        <f t="shared" si="1274"/>
        <v/>
      </c>
      <c r="EU265" s="44"/>
      <c r="EV265" s="44" t="str">
        <f t="shared" si="1275"/>
        <v/>
      </c>
      <c r="EW265" s="44"/>
      <c r="EX265" s="44" t="str">
        <f t="shared" si="1276"/>
        <v/>
      </c>
      <c r="EY265" s="44"/>
      <c r="EZ265" s="44"/>
      <c r="FA265" s="44"/>
      <c r="FB265" s="44" t="str">
        <f t="shared" si="1226"/>
        <v/>
      </c>
      <c r="FC265" s="45" t="str">
        <f t="shared" si="1227"/>
        <v/>
      </c>
      <c r="FD265" s="35"/>
      <c r="FF265" s="46"/>
      <c r="FG265" s="67"/>
      <c r="FH265" s="44" t="str">
        <f t="shared" si="1277"/>
        <v/>
      </c>
      <c r="FI265" s="44"/>
      <c r="FJ265" s="44"/>
      <c r="FK265" s="44"/>
      <c r="FL265" s="44" t="str">
        <f t="shared" si="1278"/>
        <v/>
      </c>
      <c r="FM265" s="44"/>
      <c r="FN265" s="44"/>
      <c r="FO265" s="44"/>
      <c r="FP265" s="44" t="str">
        <f t="shared" si="1228"/>
        <v/>
      </c>
      <c r="FQ265" s="45" t="str">
        <f t="shared" si="1229"/>
        <v/>
      </c>
      <c r="FR265" s="35"/>
      <c r="FT265" s="46"/>
      <c r="FU265" s="67"/>
      <c r="FV265" s="44" t="str">
        <f t="shared" si="1279"/>
        <v/>
      </c>
      <c r="FW265" s="44"/>
      <c r="FX265" s="44"/>
      <c r="FY265" s="44"/>
      <c r="FZ265" s="44" t="str">
        <f t="shared" si="1280"/>
        <v/>
      </c>
      <c r="GA265" s="44"/>
      <c r="GB265" s="44"/>
      <c r="GC265" s="44"/>
      <c r="GD265" s="44" t="str">
        <f t="shared" si="1230"/>
        <v/>
      </c>
      <c r="GE265" s="45" t="str">
        <f t="shared" si="1231"/>
        <v/>
      </c>
      <c r="GF265" s="35"/>
      <c r="GH265" s="46"/>
      <c r="GI265" s="67"/>
      <c r="GJ265" s="44" t="str">
        <f t="shared" si="1281"/>
        <v/>
      </c>
      <c r="GK265" s="44"/>
      <c r="GL265" s="44"/>
      <c r="GM265" s="44"/>
      <c r="GN265" s="44" t="str">
        <f t="shared" si="1282"/>
        <v/>
      </c>
      <c r="GO265" s="44"/>
      <c r="GP265" s="44"/>
      <c r="GQ265" s="44"/>
      <c r="GR265" s="44" t="str">
        <f t="shared" si="1232"/>
        <v/>
      </c>
      <c r="GS265" s="45" t="str">
        <f t="shared" si="1233"/>
        <v/>
      </c>
      <c r="GT265" s="35"/>
      <c r="GU265" s="27"/>
      <c r="GV265" s="46"/>
      <c r="GW265" s="67"/>
      <c r="GX265" s="44" t="str">
        <f t="shared" si="1283"/>
        <v/>
      </c>
      <c r="GY265" s="44"/>
      <c r="GZ265" s="44"/>
      <c r="HA265" s="44"/>
      <c r="HB265" s="44" t="str">
        <f t="shared" si="1284"/>
        <v/>
      </c>
      <c r="HC265" s="44"/>
      <c r="HD265" s="44"/>
      <c r="HE265" s="44"/>
      <c r="HF265" s="44" t="str">
        <f t="shared" si="1234"/>
        <v/>
      </c>
      <c r="HG265" s="45" t="str">
        <f t="shared" si="1235"/>
        <v/>
      </c>
      <c r="HH265" s="35"/>
      <c r="HJ265" s="46"/>
      <c r="HK265" s="67"/>
      <c r="HL265" s="44" t="str">
        <f t="shared" si="1285"/>
        <v/>
      </c>
      <c r="HM265" s="44"/>
      <c r="HN265" s="44"/>
      <c r="HO265" s="44"/>
      <c r="HP265" s="44" t="str">
        <f t="shared" si="1286"/>
        <v/>
      </c>
      <c r="HQ265" s="44"/>
      <c r="HR265" s="44"/>
      <c r="HS265" s="44"/>
      <c r="HT265" s="44" t="str">
        <f t="shared" si="1236"/>
        <v/>
      </c>
      <c r="HU265" s="45" t="str">
        <f t="shared" si="1237"/>
        <v/>
      </c>
      <c r="HV265" s="35"/>
      <c r="HW265" s="61"/>
      <c r="HX265" s="46"/>
      <c r="HY265" s="44"/>
      <c r="HZ265" s="44"/>
      <c r="IA265" s="44"/>
      <c r="IB265" s="44"/>
      <c r="IC265" s="44"/>
      <c r="ID265" s="44"/>
      <c r="IE265" s="44"/>
      <c r="IF265" s="60"/>
      <c r="IG265" s="67"/>
      <c r="IH265" s="44"/>
      <c r="II265" s="45"/>
      <c r="IJ265" s="35"/>
      <c r="IL265" s="46"/>
      <c r="IM265" s="44"/>
      <c r="IN265" s="44"/>
      <c r="IO265" s="44"/>
      <c r="IP265" s="44"/>
      <c r="IQ265" s="44"/>
      <c r="IR265" s="44"/>
      <c r="IS265" s="44"/>
      <c r="IT265" s="60"/>
      <c r="IU265" s="67"/>
      <c r="IV265" s="44"/>
      <c r="IW265" s="45"/>
      <c r="IX265" s="35"/>
      <c r="IY265" s="33"/>
      <c r="IZ265" s="46"/>
      <c r="JA265" s="44"/>
      <c r="JB265" s="44"/>
      <c r="JC265" s="44"/>
      <c r="JD265" s="44"/>
      <c r="JE265" s="44"/>
      <c r="JF265" s="44"/>
      <c r="JG265" s="44"/>
      <c r="JH265" s="60"/>
      <c r="JI265" s="67"/>
      <c r="JJ265" s="44"/>
      <c r="JK265" s="45"/>
      <c r="JL265" s="35"/>
      <c r="JM265" s="27"/>
      <c r="JN265" s="46"/>
      <c r="JO265" s="44"/>
      <c r="JP265" s="44"/>
      <c r="JQ265" s="44"/>
      <c r="JR265" s="44"/>
      <c r="JS265" s="44"/>
      <c r="JT265" s="44"/>
      <c r="JU265" s="44"/>
      <c r="JV265" s="60"/>
      <c r="JW265" s="67"/>
      <c r="JX265" s="44"/>
      <c r="JY265" s="45"/>
      <c r="JZ265" s="35"/>
      <c r="KA265" s="61"/>
      <c r="KB265" s="46"/>
      <c r="KC265" s="44"/>
      <c r="KD265" s="44"/>
      <c r="KE265" s="44"/>
      <c r="KF265" s="44"/>
      <c r="KG265" s="44"/>
      <c r="KH265" s="44"/>
      <c r="KI265" s="44"/>
      <c r="KJ265" s="60"/>
      <c r="KK265" s="67"/>
      <c r="KL265" s="44"/>
      <c r="KM265" s="45"/>
      <c r="KN265" s="35"/>
      <c r="KO265" s="27"/>
      <c r="KP265" s="46"/>
      <c r="KQ265" s="44"/>
      <c r="KR265" s="44"/>
      <c r="KS265" s="44"/>
      <c r="KT265" s="44"/>
      <c r="KU265" s="44"/>
      <c r="KV265" s="44"/>
      <c r="KW265" s="44"/>
      <c r="KX265" s="60"/>
      <c r="KY265" s="67"/>
      <c r="KZ265" s="44"/>
      <c r="LA265" s="45"/>
      <c r="LB265" s="35"/>
      <c r="LC265" s="27"/>
      <c r="LD265" s="51"/>
      <c r="LE265" s="43"/>
      <c r="LF265" s="44"/>
      <c r="LG265" s="44"/>
      <c r="LH265" s="44"/>
      <c r="LI265" s="44"/>
      <c r="LJ265" s="44"/>
      <c r="LK265" s="44"/>
      <c r="LL265" s="60"/>
      <c r="LM265" s="67"/>
      <c r="LN265" s="44" t="str">
        <f t="shared" si="1136"/>
        <v/>
      </c>
      <c r="LO265" s="45"/>
      <c r="LP265" s="35"/>
      <c r="LQ265" s="27"/>
      <c r="LR265" s="46"/>
      <c r="LS265" s="67"/>
      <c r="LT265" s="44" t="str">
        <f t="shared" si="1290"/>
        <v/>
      </c>
      <c r="LU265" s="44"/>
      <c r="LV265" s="44"/>
      <c r="LW265" s="44"/>
      <c r="LX265" s="44" t="str">
        <f t="shared" si="1291"/>
        <v/>
      </c>
      <c r="LY265" s="44"/>
      <c r="LZ265" s="44"/>
      <c r="MA265" s="44"/>
      <c r="MB265" s="44" t="str">
        <f t="shared" si="1238"/>
        <v/>
      </c>
      <c r="MC265" s="45" t="str">
        <f t="shared" si="1239"/>
        <v/>
      </c>
      <c r="MD265" s="35"/>
      <c r="ME265" s="27"/>
      <c r="MF265" s="46"/>
      <c r="MG265" s="67"/>
      <c r="MH265" s="44" t="str">
        <f t="shared" si="1292"/>
        <v/>
      </c>
      <c r="MI265" s="44"/>
      <c r="MJ265" s="44"/>
      <c r="MK265" s="44"/>
      <c r="ML265" s="44" t="str">
        <f t="shared" si="1293"/>
        <v/>
      </c>
      <c r="MM265" s="44"/>
      <c r="MN265" s="44"/>
      <c r="MO265" s="44"/>
      <c r="MP265" s="44" t="str">
        <f t="shared" si="1240"/>
        <v/>
      </c>
      <c r="MQ265" s="45" t="str">
        <f t="shared" si="1241"/>
        <v/>
      </c>
      <c r="MR265" s="35"/>
      <c r="MS265" s="27"/>
      <c r="MT265" s="46"/>
      <c r="MU265" s="67"/>
      <c r="MV265" s="44" t="str">
        <f t="shared" si="1294"/>
        <v/>
      </c>
      <c r="MW265" s="44"/>
      <c r="MX265" s="44"/>
      <c r="MY265" s="44"/>
      <c r="MZ265" s="44" t="str">
        <f t="shared" si="1295"/>
        <v/>
      </c>
      <c r="NA265" s="44"/>
      <c r="NB265" s="44"/>
      <c r="NC265" s="44"/>
      <c r="ND265" s="44" t="str">
        <f t="shared" si="1242"/>
        <v/>
      </c>
      <c r="NE265" s="45" t="str">
        <f t="shared" si="1243"/>
        <v/>
      </c>
      <c r="NF265" s="35"/>
      <c r="NG265" s="27"/>
      <c r="NH265" s="46"/>
      <c r="NI265" s="67"/>
      <c r="NJ265" s="44" t="str">
        <f t="shared" si="1296"/>
        <v/>
      </c>
      <c r="NK265" s="44"/>
      <c r="NL265" s="44"/>
      <c r="NM265" s="44"/>
      <c r="NN265" s="44" t="str">
        <f t="shared" si="1297"/>
        <v/>
      </c>
      <c r="NO265" s="44"/>
      <c r="NP265" s="44"/>
      <c r="NQ265" s="44"/>
      <c r="NR265" s="44" t="str">
        <f t="shared" si="1244"/>
        <v/>
      </c>
      <c r="NS265" s="45" t="str">
        <f t="shared" si="1245"/>
        <v/>
      </c>
      <c r="NT265" s="35"/>
    </row>
    <row r="266" spans="1:384" ht="15" customHeight="1" thickBot="1" x14ac:dyDescent="0.25">
      <c r="A266" s="38"/>
      <c r="B266" s="39"/>
      <c r="C266" s="40"/>
      <c r="D266" s="40"/>
      <c r="E266" s="41"/>
      <c r="F266" s="41"/>
      <c r="G266" s="40"/>
      <c r="H266" s="42"/>
      <c r="I266" s="44"/>
      <c r="J266" s="44" t="str">
        <f t="shared" si="1255"/>
        <v/>
      </c>
      <c r="K266" s="44"/>
      <c r="L266" s="44"/>
      <c r="M266" s="44"/>
      <c r="N266" s="44" t="str">
        <f t="shared" si="1256"/>
        <v/>
      </c>
      <c r="O266" s="44"/>
      <c r="P266" s="44"/>
      <c r="Q266" s="44"/>
      <c r="R266" s="44" t="str">
        <f t="shared" si="1216"/>
        <v/>
      </c>
      <c r="S266" s="45" t="str">
        <f t="shared" si="1217"/>
        <v/>
      </c>
      <c r="T266" s="35"/>
      <c r="U266" s="27"/>
      <c r="V266" s="46"/>
      <c r="W266" s="67"/>
      <c r="X266" s="44" t="str">
        <f t="shared" si="1257"/>
        <v/>
      </c>
      <c r="Y266" s="44"/>
      <c r="Z266" s="44"/>
      <c r="AA266" s="44"/>
      <c r="AB266" s="44" t="str">
        <f t="shared" si="1258"/>
        <v/>
      </c>
      <c r="AC266" s="44"/>
      <c r="AD266" s="44"/>
      <c r="AE266" s="44"/>
      <c r="AF266" s="44" t="str">
        <f t="shared" si="1218"/>
        <v/>
      </c>
      <c r="AG266" s="45" t="str">
        <f t="shared" si="1219"/>
        <v/>
      </c>
      <c r="AH266" s="35"/>
      <c r="AI266" s="27"/>
      <c r="AJ266" s="46"/>
      <c r="AK266" s="44"/>
      <c r="AL266" s="44" t="str">
        <f t="shared" si="1259"/>
        <v/>
      </c>
      <c r="AM266" s="44"/>
      <c r="AN266" s="44" t="str">
        <f t="shared" si="1260"/>
        <v/>
      </c>
      <c r="AO266" s="44"/>
      <c r="AP266" s="44" t="str">
        <f t="shared" si="1261"/>
        <v/>
      </c>
      <c r="AQ266" s="44"/>
      <c r="AR266" s="44"/>
      <c r="AS266" s="44"/>
      <c r="AT266" s="44" t="str">
        <f t="shared" si="1220"/>
        <v/>
      </c>
      <c r="AU266" s="45" t="str">
        <f t="shared" si="1221"/>
        <v/>
      </c>
      <c r="AV266" s="35"/>
      <c r="AW266" s="27"/>
      <c r="AX266" s="46"/>
      <c r="AY266" s="44"/>
      <c r="AZ266" s="44" t="str">
        <f t="shared" si="1262"/>
        <v/>
      </c>
      <c r="BA266" s="44"/>
      <c r="BB266" s="44" t="str">
        <f t="shared" si="1263"/>
        <v/>
      </c>
      <c r="BC266" s="44"/>
      <c r="BD266" s="44" t="str">
        <f t="shared" si="1264"/>
        <v/>
      </c>
      <c r="BE266" s="44"/>
      <c r="BF266" s="44"/>
      <c r="BG266" s="44"/>
      <c r="BH266" s="44" t="str">
        <f t="shared" si="1222"/>
        <v/>
      </c>
      <c r="BI266" s="45" t="str">
        <f t="shared" si="1223"/>
        <v/>
      </c>
      <c r="BJ266" s="35"/>
      <c r="BK266" s="50"/>
      <c r="BL266" s="74"/>
      <c r="BM266" s="75"/>
      <c r="BN266" s="75"/>
      <c r="BO266" s="75"/>
      <c r="BP266" s="75"/>
      <c r="BQ266" s="75"/>
      <c r="BR266" s="75"/>
      <c r="BS266" s="75"/>
      <c r="BT266" s="77"/>
      <c r="BU266" s="78"/>
      <c r="BV266" s="75"/>
      <c r="BW266" s="79"/>
      <c r="BX266" s="35"/>
      <c r="BY266" s="27"/>
      <c r="BZ266" s="74"/>
      <c r="CA266" s="75"/>
      <c r="CB266" s="75"/>
      <c r="CC266" s="75"/>
      <c r="CD266" s="75"/>
      <c r="CE266" s="75"/>
      <c r="CF266" s="75"/>
      <c r="CG266" s="75"/>
      <c r="CH266" s="77"/>
      <c r="CI266" s="78"/>
      <c r="CJ266" s="75"/>
      <c r="CK266" s="79"/>
      <c r="CL266" s="35"/>
      <c r="CM266" s="27"/>
      <c r="CN266" s="74"/>
      <c r="CO266" s="75"/>
      <c r="CP266" s="75"/>
      <c r="CQ266" s="75"/>
      <c r="CR266" s="75"/>
      <c r="CS266" s="75"/>
      <c r="CT266" s="75"/>
      <c r="CU266" s="75"/>
      <c r="CV266" s="77"/>
      <c r="CW266" s="78"/>
      <c r="CX266" s="75"/>
      <c r="CY266" s="79"/>
      <c r="CZ266" s="35"/>
      <c r="DA266" s="58"/>
      <c r="DB266" s="74"/>
      <c r="DC266" s="75"/>
      <c r="DD266" s="75"/>
      <c r="DE266" s="75"/>
      <c r="DF266" s="75"/>
      <c r="DG266" s="75"/>
      <c r="DH266" s="75"/>
      <c r="DI266" s="75"/>
      <c r="DJ266" s="77"/>
      <c r="DK266" s="78"/>
      <c r="DL266" s="75"/>
      <c r="DM266" s="79"/>
      <c r="DN266" s="35"/>
      <c r="DO266" s="27"/>
      <c r="DP266" s="74"/>
      <c r="DQ266" s="75"/>
      <c r="DR266" s="75"/>
      <c r="DS266" s="75"/>
      <c r="DT266" s="75"/>
      <c r="DU266" s="75"/>
      <c r="DV266" s="75"/>
      <c r="DW266" s="75"/>
      <c r="DX266" s="77"/>
      <c r="DY266" s="78"/>
      <c r="DZ266" s="75"/>
      <c r="EA266" s="79"/>
      <c r="EB266" s="35"/>
      <c r="EC266" s="27"/>
      <c r="ED266" s="46"/>
      <c r="EE266" s="67"/>
      <c r="EF266" s="44" t="str">
        <f t="shared" si="1272"/>
        <v/>
      </c>
      <c r="EG266" s="44"/>
      <c r="EH266" s="44"/>
      <c r="EI266" s="44"/>
      <c r="EJ266" s="44" t="str">
        <f t="shared" si="1273"/>
        <v/>
      </c>
      <c r="EK266" s="44"/>
      <c r="EL266" s="44"/>
      <c r="EM266" s="44"/>
      <c r="EN266" s="44" t="str">
        <f t="shared" si="1224"/>
        <v/>
      </c>
      <c r="EO266" s="45" t="str">
        <f t="shared" si="1225"/>
        <v/>
      </c>
      <c r="EP266" s="35"/>
      <c r="EQ266" s="27"/>
      <c r="ER266" s="46"/>
      <c r="ES266" s="44"/>
      <c r="ET266" s="44" t="str">
        <f t="shared" si="1274"/>
        <v/>
      </c>
      <c r="EU266" s="44"/>
      <c r="EV266" s="44" t="str">
        <f t="shared" si="1275"/>
        <v/>
      </c>
      <c r="EW266" s="44"/>
      <c r="EX266" s="44" t="str">
        <f t="shared" si="1276"/>
        <v/>
      </c>
      <c r="EY266" s="44"/>
      <c r="EZ266" s="44"/>
      <c r="FA266" s="44"/>
      <c r="FB266" s="44" t="str">
        <f t="shared" si="1226"/>
        <v/>
      </c>
      <c r="FC266" s="45" t="str">
        <f t="shared" si="1227"/>
        <v/>
      </c>
      <c r="FD266" s="35"/>
      <c r="FF266" s="46"/>
      <c r="FG266" s="67"/>
      <c r="FH266" s="44" t="str">
        <f t="shared" si="1277"/>
        <v/>
      </c>
      <c r="FI266" s="44"/>
      <c r="FJ266" s="44"/>
      <c r="FK266" s="44"/>
      <c r="FL266" s="44" t="str">
        <f t="shared" si="1278"/>
        <v/>
      </c>
      <c r="FM266" s="44"/>
      <c r="FN266" s="44"/>
      <c r="FO266" s="44"/>
      <c r="FP266" s="44" t="str">
        <f t="shared" si="1228"/>
        <v/>
      </c>
      <c r="FQ266" s="45" t="str">
        <f t="shared" si="1229"/>
        <v/>
      </c>
      <c r="FR266" s="35"/>
      <c r="FT266" s="46"/>
      <c r="FU266" s="67"/>
      <c r="FV266" s="44" t="str">
        <f t="shared" si="1279"/>
        <v/>
      </c>
      <c r="FW266" s="44"/>
      <c r="FX266" s="44"/>
      <c r="FY266" s="44"/>
      <c r="FZ266" s="44" t="str">
        <f t="shared" si="1280"/>
        <v/>
      </c>
      <c r="GA266" s="44"/>
      <c r="GB266" s="44"/>
      <c r="GC266" s="44"/>
      <c r="GD266" s="44" t="str">
        <f t="shared" si="1230"/>
        <v/>
      </c>
      <c r="GE266" s="45" t="str">
        <f t="shared" si="1231"/>
        <v/>
      </c>
      <c r="GF266" s="35"/>
      <c r="GH266" s="46"/>
      <c r="GI266" s="67"/>
      <c r="GJ266" s="44" t="str">
        <f t="shared" si="1281"/>
        <v/>
      </c>
      <c r="GK266" s="44"/>
      <c r="GL266" s="44"/>
      <c r="GM266" s="44"/>
      <c r="GN266" s="44" t="str">
        <f t="shared" si="1282"/>
        <v/>
      </c>
      <c r="GO266" s="44"/>
      <c r="GP266" s="44"/>
      <c r="GQ266" s="44"/>
      <c r="GR266" s="44" t="str">
        <f t="shared" si="1232"/>
        <v/>
      </c>
      <c r="GS266" s="45" t="str">
        <f t="shared" si="1233"/>
        <v/>
      </c>
      <c r="GT266" s="35"/>
      <c r="GU266" s="27"/>
      <c r="GV266" s="46"/>
      <c r="GW266" s="67"/>
      <c r="GX266" s="44" t="str">
        <f t="shared" si="1283"/>
        <v/>
      </c>
      <c r="GY266" s="44"/>
      <c r="GZ266" s="44"/>
      <c r="HA266" s="44"/>
      <c r="HB266" s="44" t="str">
        <f t="shared" si="1284"/>
        <v/>
      </c>
      <c r="HC266" s="44"/>
      <c r="HD266" s="44"/>
      <c r="HE266" s="44"/>
      <c r="HF266" s="44" t="str">
        <f t="shared" si="1234"/>
        <v/>
      </c>
      <c r="HG266" s="45" t="str">
        <f t="shared" si="1235"/>
        <v/>
      </c>
      <c r="HH266" s="35"/>
      <c r="HJ266" s="46"/>
      <c r="HK266" s="67"/>
      <c r="HL266" s="44" t="str">
        <f t="shared" si="1285"/>
        <v/>
      </c>
      <c r="HM266" s="44"/>
      <c r="HN266" s="44"/>
      <c r="HO266" s="44"/>
      <c r="HP266" s="44" t="str">
        <f t="shared" si="1286"/>
        <v/>
      </c>
      <c r="HQ266" s="44"/>
      <c r="HR266" s="44"/>
      <c r="HS266" s="44"/>
      <c r="HT266" s="44" t="str">
        <f t="shared" si="1236"/>
        <v/>
      </c>
      <c r="HU266" s="45" t="str">
        <f t="shared" si="1237"/>
        <v/>
      </c>
      <c r="HV266" s="35"/>
      <c r="HW266" s="61"/>
      <c r="HX266" s="74"/>
      <c r="HY266" s="75"/>
      <c r="HZ266" s="75"/>
      <c r="IA266" s="75"/>
      <c r="IB266" s="75"/>
      <c r="IC266" s="75"/>
      <c r="ID266" s="75"/>
      <c r="IE266" s="75"/>
      <c r="IF266" s="77"/>
      <c r="IG266" s="78"/>
      <c r="IH266" s="75"/>
      <c r="II266" s="79"/>
      <c r="IJ266" s="35"/>
      <c r="IL266" s="74"/>
      <c r="IM266" s="75"/>
      <c r="IN266" s="75"/>
      <c r="IO266" s="75"/>
      <c r="IP266" s="75"/>
      <c r="IQ266" s="75"/>
      <c r="IR266" s="75"/>
      <c r="IS266" s="75"/>
      <c r="IT266" s="77"/>
      <c r="IU266" s="78"/>
      <c r="IV266" s="75"/>
      <c r="IW266" s="79"/>
      <c r="IX266" s="35"/>
      <c r="IY266" s="33"/>
      <c r="IZ266" s="74"/>
      <c r="JA266" s="75"/>
      <c r="JB266" s="75"/>
      <c r="JC266" s="75"/>
      <c r="JD266" s="75"/>
      <c r="JE266" s="75"/>
      <c r="JF266" s="75"/>
      <c r="JG266" s="75"/>
      <c r="JH266" s="77"/>
      <c r="JI266" s="78"/>
      <c r="JJ266" s="75"/>
      <c r="JK266" s="79"/>
      <c r="JL266" s="35"/>
      <c r="JM266" s="27"/>
      <c r="JN266" s="74"/>
      <c r="JO266" s="75"/>
      <c r="JP266" s="75"/>
      <c r="JQ266" s="75"/>
      <c r="JR266" s="75"/>
      <c r="JS266" s="75"/>
      <c r="JT266" s="75"/>
      <c r="JU266" s="75"/>
      <c r="JV266" s="77"/>
      <c r="JW266" s="78"/>
      <c r="JX266" s="75"/>
      <c r="JY266" s="79"/>
      <c r="JZ266" s="35"/>
      <c r="KA266" s="61"/>
      <c r="KB266" s="74"/>
      <c r="KC266" s="75"/>
      <c r="KD266" s="75"/>
      <c r="KE266" s="75"/>
      <c r="KF266" s="75"/>
      <c r="KG266" s="75"/>
      <c r="KH266" s="75"/>
      <c r="KI266" s="75"/>
      <c r="KJ266" s="77"/>
      <c r="KK266" s="78"/>
      <c r="KL266" s="75"/>
      <c r="KM266" s="79"/>
      <c r="KN266" s="35"/>
      <c r="KO266" s="27"/>
      <c r="KP266" s="74"/>
      <c r="KQ266" s="75"/>
      <c r="KR266" s="75"/>
      <c r="KS266" s="75"/>
      <c r="KT266" s="75"/>
      <c r="KU266" s="75"/>
      <c r="KV266" s="75"/>
      <c r="KW266" s="75"/>
      <c r="KX266" s="77"/>
      <c r="KY266" s="78"/>
      <c r="KZ266" s="75"/>
      <c r="LA266" s="79"/>
      <c r="LB266" s="35"/>
      <c r="LC266" s="27"/>
      <c r="LD266" s="100"/>
      <c r="LE266" s="25"/>
      <c r="LF266" s="75"/>
      <c r="LG266" s="75"/>
      <c r="LH266" s="75"/>
      <c r="LI266" s="75"/>
      <c r="LJ266" s="75"/>
      <c r="LK266" s="75"/>
      <c r="LL266" s="77"/>
      <c r="LM266" s="78"/>
      <c r="LN266" s="75" t="str">
        <f t="shared" si="1136"/>
        <v/>
      </c>
      <c r="LO266" s="79"/>
      <c r="LP266" s="35"/>
      <c r="LQ266" s="27"/>
      <c r="LR266" s="46"/>
      <c r="LS266" s="67"/>
      <c r="LT266" s="44" t="str">
        <f t="shared" si="1290"/>
        <v/>
      </c>
      <c r="LU266" s="44"/>
      <c r="LV266" s="44"/>
      <c r="LW266" s="44"/>
      <c r="LX266" s="44" t="str">
        <f t="shared" si="1291"/>
        <v/>
      </c>
      <c r="LY266" s="44"/>
      <c r="LZ266" s="44"/>
      <c r="MA266" s="44"/>
      <c r="MB266" s="44" t="str">
        <f t="shared" si="1238"/>
        <v/>
      </c>
      <c r="MC266" s="45" t="str">
        <f t="shared" si="1239"/>
        <v/>
      </c>
      <c r="MD266" s="35"/>
      <c r="ME266" s="27"/>
      <c r="MF266" s="46"/>
      <c r="MG266" s="67"/>
      <c r="MH266" s="44" t="str">
        <f t="shared" si="1292"/>
        <v/>
      </c>
      <c r="MI266" s="44"/>
      <c r="MJ266" s="44"/>
      <c r="MK266" s="44"/>
      <c r="ML266" s="44" t="str">
        <f t="shared" si="1293"/>
        <v/>
      </c>
      <c r="MM266" s="44"/>
      <c r="MN266" s="44"/>
      <c r="MO266" s="44"/>
      <c r="MP266" s="44" t="str">
        <f t="shared" si="1240"/>
        <v/>
      </c>
      <c r="MQ266" s="45" t="str">
        <f t="shared" si="1241"/>
        <v/>
      </c>
      <c r="MR266" s="35"/>
      <c r="MS266" s="27"/>
      <c r="MT266" s="46"/>
      <c r="MU266" s="67"/>
      <c r="MV266" s="44" t="str">
        <f t="shared" si="1294"/>
        <v/>
      </c>
      <c r="MW266" s="44"/>
      <c r="MX266" s="44"/>
      <c r="MY266" s="44"/>
      <c r="MZ266" s="44" t="str">
        <f t="shared" si="1295"/>
        <v/>
      </c>
      <c r="NA266" s="44"/>
      <c r="NB266" s="44"/>
      <c r="NC266" s="44"/>
      <c r="ND266" s="44" t="str">
        <f t="shared" si="1242"/>
        <v/>
      </c>
      <c r="NE266" s="45" t="str">
        <f t="shared" si="1243"/>
        <v/>
      </c>
      <c r="NF266" s="35"/>
      <c r="NG266" s="27"/>
      <c r="NH266" s="46"/>
      <c r="NI266" s="67"/>
      <c r="NJ266" s="44" t="str">
        <f t="shared" si="1296"/>
        <v/>
      </c>
      <c r="NK266" s="44"/>
      <c r="NL266" s="44"/>
      <c r="NM266" s="44"/>
      <c r="NN266" s="44" t="str">
        <f t="shared" si="1297"/>
        <v/>
      </c>
      <c r="NO266" s="44"/>
      <c r="NP266" s="44"/>
      <c r="NQ266" s="44"/>
      <c r="NR266" s="44" t="str">
        <f t="shared" si="1244"/>
        <v/>
      </c>
      <c r="NS266" s="45" t="str">
        <f t="shared" si="1245"/>
        <v/>
      </c>
      <c r="NT266" s="35"/>
    </row>
    <row r="267" spans="1:384" ht="15" customHeight="1" thickTop="1" x14ac:dyDescent="0.2">
      <c r="A267" s="38"/>
      <c r="B267" s="39"/>
      <c r="C267" s="40"/>
      <c r="D267" s="40"/>
      <c r="E267" s="41"/>
      <c r="F267" s="41"/>
      <c r="G267" s="40"/>
      <c r="H267" s="42"/>
      <c r="I267" s="44"/>
      <c r="J267" s="44" t="str">
        <f t="shared" si="1255"/>
        <v/>
      </c>
      <c r="K267" s="44"/>
      <c r="L267" s="44"/>
      <c r="M267" s="44"/>
      <c r="N267" s="44" t="str">
        <f t="shared" si="1256"/>
        <v/>
      </c>
      <c r="O267" s="44"/>
      <c r="P267" s="44"/>
      <c r="Q267" s="44"/>
      <c r="R267" s="44" t="str">
        <f t="shared" si="1216"/>
        <v/>
      </c>
      <c r="S267" s="45" t="str">
        <f t="shared" si="1217"/>
        <v/>
      </c>
      <c r="T267" s="35"/>
      <c r="U267" s="27"/>
      <c r="V267" s="46"/>
      <c r="W267" s="67"/>
      <c r="X267" s="44"/>
      <c r="Y267" s="44"/>
      <c r="Z267" s="44"/>
      <c r="AA267" s="44"/>
      <c r="AB267" s="44"/>
      <c r="AC267" s="44"/>
      <c r="AD267" s="44"/>
      <c r="AE267" s="44"/>
      <c r="AF267" s="44"/>
      <c r="AG267" s="45"/>
      <c r="AH267" s="35"/>
      <c r="AI267" s="27"/>
      <c r="AJ267" s="46"/>
      <c r="AK267" s="44"/>
      <c r="AL267" s="44" t="str">
        <f t="shared" si="1259"/>
        <v/>
      </c>
      <c r="AM267" s="44"/>
      <c r="AN267" s="44" t="str">
        <f t="shared" si="1260"/>
        <v/>
      </c>
      <c r="AO267" s="44"/>
      <c r="AP267" s="44" t="str">
        <f t="shared" si="1261"/>
        <v/>
      </c>
      <c r="AQ267" s="44"/>
      <c r="AR267" s="44"/>
      <c r="AS267" s="44"/>
      <c r="AT267" s="44" t="str">
        <f t="shared" si="1220"/>
        <v/>
      </c>
      <c r="AU267" s="45" t="str">
        <f t="shared" si="1221"/>
        <v/>
      </c>
      <c r="AV267" s="35"/>
      <c r="AW267" s="27"/>
      <c r="AX267" s="46"/>
      <c r="AY267" s="44"/>
      <c r="AZ267" s="44" t="str">
        <f t="shared" si="1262"/>
        <v/>
      </c>
      <c r="BA267" s="44"/>
      <c r="BB267" s="44" t="str">
        <f t="shared" si="1263"/>
        <v/>
      </c>
      <c r="BC267" s="44"/>
      <c r="BD267" s="44" t="str">
        <f t="shared" si="1264"/>
        <v/>
      </c>
      <c r="BE267" s="44"/>
      <c r="BF267" s="44"/>
      <c r="BG267" s="44"/>
      <c r="BH267" s="44" t="str">
        <f t="shared" si="1222"/>
        <v/>
      </c>
      <c r="BI267" s="45" t="str">
        <f t="shared" si="1223"/>
        <v/>
      </c>
      <c r="BJ267" s="35"/>
      <c r="BK267" s="50"/>
      <c r="BL267" s="51" t="str">
        <f>IF($A231="","",$A231)</f>
        <v/>
      </c>
      <c r="BM267" s="43"/>
      <c r="BN267" s="43" t="str">
        <f t="shared" si="1300"/>
        <v/>
      </c>
      <c r="BO267" s="43"/>
      <c r="BP267" s="87" t="str">
        <f t="shared" si="1301"/>
        <v/>
      </c>
      <c r="BQ267" s="43"/>
      <c r="BR267" s="43" t="str">
        <f t="shared" si="1302"/>
        <v/>
      </c>
      <c r="BS267" s="43"/>
      <c r="BT267" s="53" t="str">
        <f t="shared" si="1265"/>
        <v/>
      </c>
      <c r="BU267" s="47" t="str">
        <f t="shared" si="1266"/>
        <v/>
      </c>
      <c r="BV267" s="44" t="str">
        <f t="shared" si="1303"/>
        <v/>
      </c>
      <c r="BW267" s="89" t="str">
        <f t="shared" si="1304"/>
        <v/>
      </c>
      <c r="BX267" s="35"/>
      <c r="BY267" s="27"/>
      <c r="BZ267" s="51" t="str">
        <f>IF($A231="","",$A231)</f>
        <v/>
      </c>
      <c r="CA267" s="43"/>
      <c r="CB267" s="43" t="str">
        <f t="shared" si="1305"/>
        <v/>
      </c>
      <c r="CC267" s="43"/>
      <c r="CD267" s="87" t="str">
        <f t="shared" si="1306"/>
        <v/>
      </c>
      <c r="CE267" s="43"/>
      <c r="CF267" s="43" t="str">
        <f t="shared" si="1307"/>
        <v/>
      </c>
      <c r="CG267" s="43"/>
      <c r="CH267" s="53" t="str">
        <f t="shared" si="1247"/>
        <v/>
      </c>
      <c r="CI267" s="47" t="str">
        <f t="shared" si="1267"/>
        <v/>
      </c>
      <c r="CJ267" s="44" t="str">
        <f t="shared" si="1308"/>
        <v/>
      </c>
      <c r="CK267" s="89" t="str">
        <f t="shared" si="1309"/>
        <v/>
      </c>
      <c r="CL267" s="35"/>
      <c r="CM267" s="27"/>
      <c r="CN267" s="51" t="str">
        <f>IF($A231="","",$A231)</f>
        <v/>
      </c>
      <c r="CO267" s="43"/>
      <c r="CP267" s="43" t="str">
        <f t="shared" si="1310"/>
        <v/>
      </c>
      <c r="CQ267" s="43"/>
      <c r="CR267" s="87" t="str">
        <f t="shared" si="1311"/>
        <v/>
      </c>
      <c r="CS267" s="43"/>
      <c r="CT267" s="43" t="str">
        <f t="shared" si="1312"/>
        <v/>
      </c>
      <c r="CU267" s="43"/>
      <c r="CV267" s="53" t="str">
        <f t="shared" si="1248"/>
        <v/>
      </c>
      <c r="CW267" s="47" t="str">
        <f t="shared" si="1268"/>
        <v/>
      </c>
      <c r="CX267" s="44" t="str">
        <f t="shared" si="1313"/>
        <v/>
      </c>
      <c r="CY267" s="89" t="str">
        <f t="shared" si="1314"/>
        <v/>
      </c>
      <c r="CZ267" s="35"/>
      <c r="DA267" s="58"/>
      <c r="DB267" s="51" t="str">
        <f>IF($A231="","",$A231)</f>
        <v/>
      </c>
      <c r="DC267" s="43"/>
      <c r="DD267" s="43" t="str">
        <f t="shared" si="1315"/>
        <v/>
      </c>
      <c r="DE267" s="43"/>
      <c r="DF267" s="87" t="str">
        <f t="shared" si="1316"/>
        <v/>
      </c>
      <c r="DG267" s="43"/>
      <c r="DH267" s="43" t="str">
        <f t="shared" si="1317"/>
        <v/>
      </c>
      <c r="DI267" s="43"/>
      <c r="DJ267" s="53" t="str">
        <f t="shared" si="1249"/>
        <v/>
      </c>
      <c r="DK267" s="47" t="str">
        <f t="shared" si="1269"/>
        <v/>
      </c>
      <c r="DL267" s="44" t="str">
        <f t="shared" si="1318"/>
        <v/>
      </c>
      <c r="DM267" s="89" t="str">
        <f t="shared" si="1319"/>
        <v/>
      </c>
      <c r="DN267" s="35"/>
      <c r="DO267" s="27"/>
      <c r="DP267" s="51" t="str">
        <f>IF($A231="","",$A231)</f>
        <v/>
      </c>
      <c r="DQ267" s="43"/>
      <c r="DR267" s="43" t="str">
        <f t="shared" si="1320"/>
        <v/>
      </c>
      <c r="DS267" s="43"/>
      <c r="DT267" s="87" t="str">
        <f t="shared" si="1321"/>
        <v/>
      </c>
      <c r="DU267" s="43"/>
      <c r="DV267" s="43" t="str">
        <f t="shared" si="1322"/>
        <v/>
      </c>
      <c r="DW267" s="43"/>
      <c r="DX267" s="53" t="str">
        <f t="shared" si="1270"/>
        <v/>
      </c>
      <c r="DY267" s="47" t="str">
        <f t="shared" si="1271"/>
        <v/>
      </c>
      <c r="DZ267" s="44" t="str">
        <f t="shared" si="1323"/>
        <v/>
      </c>
      <c r="EA267" s="89" t="str">
        <f t="shared" si="1324"/>
        <v/>
      </c>
      <c r="EB267" s="35"/>
      <c r="EC267" s="27"/>
      <c r="ED267" s="46"/>
      <c r="EE267" s="67"/>
      <c r="EF267" s="44"/>
      <c r="EG267" s="44"/>
      <c r="EH267" s="44"/>
      <c r="EI267" s="44"/>
      <c r="EJ267" s="44"/>
      <c r="EK267" s="44"/>
      <c r="EL267" s="44"/>
      <c r="EM267" s="44"/>
      <c r="EN267" s="44"/>
      <c r="EO267" s="45"/>
      <c r="EP267" s="35"/>
      <c r="EQ267" s="27"/>
      <c r="ER267" s="46"/>
      <c r="ES267" s="44"/>
      <c r="ET267" s="44" t="str">
        <f t="shared" si="1274"/>
        <v/>
      </c>
      <c r="EU267" s="44"/>
      <c r="EV267" s="44" t="str">
        <f t="shared" si="1275"/>
        <v/>
      </c>
      <c r="EW267" s="44"/>
      <c r="EX267" s="44" t="str">
        <f t="shared" si="1276"/>
        <v/>
      </c>
      <c r="EY267" s="44"/>
      <c r="EZ267" s="44"/>
      <c r="FA267" s="44"/>
      <c r="FB267" s="44" t="str">
        <f t="shared" si="1226"/>
        <v/>
      </c>
      <c r="FC267" s="45" t="str">
        <f t="shared" si="1227"/>
        <v/>
      </c>
      <c r="FD267" s="35"/>
      <c r="FF267" s="46"/>
      <c r="FG267" s="67"/>
      <c r="FH267" s="44"/>
      <c r="FI267" s="44"/>
      <c r="FJ267" s="44"/>
      <c r="FK267" s="44"/>
      <c r="FL267" s="44"/>
      <c r="FM267" s="44"/>
      <c r="FN267" s="44"/>
      <c r="FO267" s="44"/>
      <c r="FP267" s="44"/>
      <c r="FQ267" s="45"/>
      <c r="FR267" s="35"/>
      <c r="FT267" s="46"/>
      <c r="FU267" s="67"/>
      <c r="FV267" s="44"/>
      <c r="FW267" s="44"/>
      <c r="FX267" s="44"/>
      <c r="FY267" s="44"/>
      <c r="FZ267" s="44"/>
      <c r="GA267" s="44"/>
      <c r="GB267" s="44"/>
      <c r="GC267" s="44"/>
      <c r="GD267" s="44"/>
      <c r="GE267" s="45"/>
      <c r="GF267" s="35"/>
      <c r="GH267" s="46"/>
      <c r="GI267" s="67"/>
      <c r="GJ267" s="44"/>
      <c r="GK267" s="44"/>
      <c r="GL267" s="44"/>
      <c r="GM267" s="44"/>
      <c r="GN267" s="44"/>
      <c r="GO267" s="44"/>
      <c r="GP267" s="44"/>
      <c r="GQ267" s="44"/>
      <c r="GR267" s="44"/>
      <c r="GS267" s="45"/>
      <c r="GT267" s="35"/>
      <c r="GU267" s="27"/>
      <c r="GV267" s="46"/>
      <c r="GW267" s="67"/>
      <c r="GX267" s="44"/>
      <c r="GY267" s="44"/>
      <c r="GZ267" s="44"/>
      <c r="HA267" s="44"/>
      <c r="HB267" s="44"/>
      <c r="HC267" s="44"/>
      <c r="HD267" s="44"/>
      <c r="HE267" s="44"/>
      <c r="HF267" s="44"/>
      <c r="HG267" s="45"/>
      <c r="HH267" s="35"/>
      <c r="HJ267" s="46"/>
      <c r="HK267" s="67"/>
      <c r="HL267" s="44"/>
      <c r="HM267" s="44"/>
      <c r="HN267" s="44"/>
      <c r="HO267" s="44"/>
      <c r="HP267" s="44"/>
      <c r="HQ267" s="44"/>
      <c r="HR267" s="44"/>
      <c r="HS267" s="44"/>
      <c r="HT267" s="44"/>
      <c r="HU267" s="45"/>
      <c r="HV267" s="35"/>
      <c r="HW267" s="61"/>
      <c r="HX267" s="51"/>
      <c r="HY267" s="43"/>
      <c r="HZ267" s="43"/>
      <c r="IA267" s="43"/>
      <c r="IB267" s="87"/>
      <c r="IC267" s="43"/>
      <c r="ID267" s="43"/>
      <c r="IE267" s="43"/>
      <c r="IF267" s="53"/>
      <c r="IG267" s="47"/>
      <c r="IH267" s="44"/>
      <c r="II267" s="89"/>
      <c r="IJ267" s="35"/>
      <c r="IL267" s="51"/>
      <c r="IM267" s="43"/>
      <c r="IN267" s="43"/>
      <c r="IO267" s="43"/>
      <c r="IP267" s="87"/>
      <c r="IQ267" s="43"/>
      <c r="IR267" s="43"/>
      <c r="IS267" s="43"/>
      <c r="IT267" s="53"/>
      <c r="IU267" s="47"/>
      <c r="IV267" s="44"/>
      <c r="IW267" s="89"/>
      <c r="IX267" s="35"/>
      <c r="IY267" s="33"/>
      <c r="IZ267" s="51" t="str">
        <f>IF($A231="","",$A231)</f>
        <v/>
      </c>
      <c r="JA267" s="43"/>
      <c r="JB267" s="43" t="str">
        <f t="shared" si="1334"/>
        <v/>
      </c>
      <c r="JC267" s="43"/>
      <c r="JD267" s="87" t="str">
        <f t="shared" si="1335"/>
        <v/>
      </c>
      <c r="JE267" s="43"/>
      <c r="JF267" s="43" t="str">
        <f t="shared" si="1336"/>
        <v/>
      </c>
      <c r="JG267" s="43"/>
      <c r="JH267" s="53" t="str">
        <f t="shared" si="1251"/>
        <v/>
      </c>
      <c r="JI267" s="47" t="str">
        <f t="shared" si="1287"/>
        <v/>
      </c>
      <c r="JJ267" s="44" t="str">
        <f t="shared" si="1337"/>
        <v/>
      </c>
      <c r="JK267" s="89" t="str">
        <f t="shared" si="1338"/>
        <v/>
      </c>
      <c r="JL267" s="35"/>
      <c r="JM267" s="27"/>
      <c r="JN267" s="51" t="str">
        <f>IF($A231="","",$A231)</f>
        <v/>
      </c>
      <c r="JO267" s="43"/>
      <c r="JP267" s="43" t="str">
        <f t="shared" si="1339"/>
        <v/>
      </c>
      <c r="JQ267" s="43"/>
      <c r="JR267" s="87" t="str">
        <f t="shared" si="1340"/>
        <v/>
      </c>
      <c r="JS267" s="43"/>
      <c r="JT267" s="43" t="str">
        <f t="shared" si="1341"/>
        <v/>
      </c>
      <c r="JU267" s="43"/>
      <c r="JV267" s="53" t="str">
        <f t="shared" si="1252"/>
        <v/>
      </c>
      <c r="JW267" s="47" t="str">
        <f t="shared" si="1299"/>
        <v/>
      </c>
      <c r="JX267" s="44" t="str">
        <f t="shared" si="1342"/>
        <v/>
      </c>
      <c r="JY267" s="89" t="str">
        <f t="shared" si="1343"/>
        <v/>
      </c>
      <c r="JZ267" s="35"/>
      <c r="KA267" s="61"/>
      <c r="KB267" s="51" t="str">
        <f>IF($A231="","",$A231)</f>
        <v/>
      </c>
      <c r="KC267" s="43"/>
      <c r="KD267" s="43" t="str">
        <f t="shared" si="1344"/>
        <v/>
      </c>
      <c r="KE267" s="43"/>
      <c r="KF267" s="87" t="str">
        <f t="shared" si="1345"/>
        <v/>
      </c>
      <c r="KG267" s="43"/>
      <c r="KH267" s="43" t="str">
        <f t="shared" si="1346"/>
        <v/>
      </c>
      <c r="KI267" s="43"/>
      <c r="KJ267" s="53" t="str">
        <f t="shared" si="1253"/>
        <v/>
      </c>
      <c r="KK267" s="47" t="str">
        <f t="shared" si="1288"/>
        <v/>
      </c>
      <c r="KL267" s="44" t="str">
        <f t="shared" si="1347"/>
        <v/>
      </c>
      <c r="KM267" s="89" t="str">
        <f t="shared" si="1348"/>
        <v/>
      </c>
      <c r="KN267" s="35"/>
      <c r="KO267" s="27"/>
      <c r="KP267" s="51" t="str">
        <f>IF($A231="","",$A231)</f>
        <v/>
      </c>
      <c r="KQ267" s="43"/>
      <c r="KR267" s="43" t="str">
        <f t="shared" si="1349"/>
        <v/>
      </c>
      <c r="KS267" s="43"/>
      <c r="KT267" s="87" t="str">
        <f t="shared" si="1350"/>
        <v/>
      </c>
      <c r="KU267" s="43"/>
      <c r="KV267" s="43" t="str">
        <f t="shared" si="1351"/>
        <v/>
      </c>
      <c r="KW267" s="43"/>
      <c r="KX267" s="53" t="str">
        <f t="shared" si="1254"/>
        <v/>
      </c>
      <c r="KY267" s="47" t="str">
        <f t="shared" si="1289"/>
        <v/>
      </c>
      <c r="KZ267" s="44" t="str">
        <f t="shared" si="1352"/>
        <v/>
      </c>
      <c r="LA267" s="89" t="str">
        <f t="shared" si="1353"/>
        <v/>
      </c>
      <c r="LB267" s="35"/>
      <c r="LC267" s="27"/>
      <c r="LD267" s="107"/>
      <c r="LE267" s="87"/>
      <c r="LF267" s="87"/>
      <c r="LG267" s="87"/>
      <c r="LH267" s="87"/>
      <c r="LI267" s="87"/>
      <c r="LJ267" s="87" t="str">
        <f>IF(LI267="","",#REF!+#REF!-LI267)</f>
        <v/>
      </c>
      <c r="LK267" s="87"/>
      <c r="LL267" s="108"/>
      <c r="LM267" s="109"/>
      <c r="LN267" s="87"/>
      <c r="LO267" s="89"/>
      <c r="LP267" s="35"/>
      <c r="LQ267" s="27"/>
      <c r="LR267" s="46"/>
      <c r="LS267" s="67"/>
      <c r="LT267" s="44"/>
      <c r="LU267" s="44"/>
      <c r="LV267" s="44"/>
      <c r="LW267" s="44"/>
      <c r="LX267" s="44"/>
      <c r="LY267" s="44"/>
      <c r="LZ267" s="44"/>
      <c r="MA267" s="44"/>
      <c r="MB267" s="44"/>
      <c r="MC267" s="45"/>
      <c r="MD267" s="35"/>
      <c r="ME267" s="27"/>
      <c r="MF267" s="46"/>
      <c r="MG267" s="67"/>
      <c r="MH267" s="44"/>
      <c r="MI267" s="44"/>
      <c r="MJ267" s="44"/>
      <c r="MK267" s="44"/>
      <c r="ML267" s="44"/>
      <c r="MM267" s="44"/>
      <c r="MN267" s="44"/>
      <c r="MO267" s="44"/>
      <c r="MP267" s="44"/>
      <c r="MQ267" s="45"/>
      <c r="MR267" s="35"/>
      <c r="MS267" s="27"/>
      <c r="MT267" s="46"/>
      <c r="MU267" s="67"/>
      <c r="MV267" s="44"/>
      <c r="MW267" s="44"/>
      <c r="MX267" s="44"/>
      <c r="MY267" s="44"/>
      <c r="MZ267" s="44"/>
      <c r="NA267" s="44"/>
      <c r="NB267" s="44"/>
      <c r="NC267" s="44"/>
      <c r="ND267" s="44"/>
      <c r="NE267" s="45"/>
      <c r="NF267" s="35"/>
      <c r="NG267" s="27"/>
      <c r="NH267" s="46"/>
      <c r="NI267" s="67"/>
      <c r="NJ267" s="44"/>
      <c r="NK267" s="44"/>
      <c r="NL267" s="44"/>
      <c r="NM267" s="44"/>
      <c r="NN267" s="44"/>
      <c r="NO267" s="44"/>
      <c r="NP267" s="44"/>
      <c r="NQ267" s="44"/>
      <c r="NR267" s="44"/>
      <c r="NS267" s="45"/>
      <c r="NT267" s="35"/>
    </row>
    <row r="268" spans="1:384" x14ac:dyDescent="0.2">
      <c r="A268" s="38"/>
      <c r="B268" s="39"/>
      <c r="C268" s="40"/>
      <c r="D268" s="40"/>
      <c r="E268" s="41"/>
      <c r="F268" s="41"/>
      <c r="G268" s="40"/>
      <c r="H268" s="42"/>
      <c r="I268" s="44"/>
      <c r="J268" s="44" t="str">
        <f t="shared" si="1255"/>
        <v/>
      </c>
      <c r="K268" s="44"/>
      <c r="L268" s="44"/>
      <c r="M268" s="44"/>
      <c r="N268" s="44" t="str">
        <f t="shared" si="1256"/>
        <v/>
      </c>
      <c r="O268" s="44"/>
      <c r="P268" s="44"/>
      <c r="Q268" s="44"/>
      <c r="R268" s="44" t="str">
        <f t="shared" si="1216"/>
        <v/>
      </c>
      <c r="S268" s="45" t="str">
        <f t="shared" si="1217"/>
        <v/>
      </c>
      <c r="T268" s="35"/>
      <c r="U268" s="27"/>
      <c r="V268" s="46"/>
      <c r="W268" s="67"/>
      <c r="X268" s="44" t="str">
        <f>IF(W268="","",W268-#REF!)</f>
        <v/>
      </c>
      <c r="Y268" s="44"/>
      <c r="Z268" s="44"/>
      <c r="AA268" s="44"/>
      <c r="AB268" s="44" t="str">
        <f>IF(AA268="","",#REF!+#REF!-AA268)</f>
        <v/>
      </c>
      <c r="AC268" s="44"/>
      <c r="AD268" s="44"/>
      <c r="AE268" s="44"/>
      <c r="AF268" s="44" t="str">
        <f>IF(AE268="","",AB268*AE268)</f>
        <v/>
      </c>
      <c r="AG268" s="45" t="str">
        <f>IF(AF268="","",AF268/(X268*100))</f>
        <v/>
      </c>
      <c r="AH268" s="35"/>
      <c r="AI268" s="27"/>
      <c r="AJ268" s="46"/>
      <c r="AK268" s="44"/>
      <c r="AL268" s="44" t="str">
        <f t="shared" si="1259"/>
        <v/>
      </c>
      <c r="AM268" s="44"/>
      <c r="AN268" s="44" t="str">
        <f t="shared" si="1260"/>
        <v/>
      </c>
      <c r="AO268" s="44"/>
      <c r="AP268" s="44" t="str">
        <f t="shared" si="1261"/>
        <v/>
      </c>
      <c r="AQ268" s="44"/>
      <c r="AR268" s="44"/>
      <c r="AS268" s="44"/>
      <c r="AT268" s="44" t="str">
        <f t="shared" si="1220"/>
        <v/>
      </c>
      <c r="AU268" s="45" t="str">
        <f t="shared" si="1221"/>
        <v/>
      </c>
      <c r="AV268" s="35"/>
      <c r="AW268" s="27"/>
      <c r="AX268" s="46"/>
      <c r="AY268" s="44"/>
      <c r="AZ268" s="44" t="str">
        <f t="shared" si="1262"/>
        <v/>
      </c>
      <c r="BA268" s="44"/>
      <c r="BB268" s="44" t="str">
        <f t="shared" si="1263"/>
        <v/>
      </c>
      <c r="BC268" s="44"/>
      <c r="BD268" s="44" t="str">
        <f t="shared" si="1264"/>
        <v/>
      </c>
      <c r="BE268" s="44"/>
      <c r="BF268" s="44"/>
      <c r="BG268" s="44"/>
      <c r="BH268" s="44" t="str">
        <f t="shared" si="1222"/>
        <v/>
      </c>
      <c r="BI268" s="45" t="str">
        <f t="shared" si="1223"/>
        <v/>
      </c>
      <c r="BJ268" s="35"/>
      <c r="BK268" s="50"/>
      <c r="BL268" s="46"/>
      <c r="BM268" s="44"/>
      <c r="BN268" s="44" t="str">
        <f t="shared" si="1300"/>
        <v/>
      </c>
      <c r="BO268" s="44"/>
      <c r="BP268" s="44" t="str">
        <f t="shared" si="1301"/>
        <v/>
      </c>
      <c r="BQ268" s="44"/>
      <c r="BR268" s="44" t="str">
        <f t="shared" si="1302"/>
        <v/>
      </c>
      <c r="BS268" s="44"/>
      <c r="BT268" s="60" t="str">
        <f t="shared" si="1265"/>
        <v/>
      </c>
      <c r="BU268" s="67" t="str">
        <f t="shared" si="1266"/>
        <v/>
      </c>
      <c r="BV268" s="43" t="str">
        <f t="shared" si="1303"/>
        <v/>
      </c>
      <c r="BW268" s="45" t="str">
        <f t="shared" si="1304"/>
        <v/>
      </c>
      <c r="BX268" s="35"/>
      <c r="BY268" s="27"/>
      <c r="BZ268" s="46"/>
      <c r="CA268" s="44"/>
      <c r="CB268" s="44" t="str">
        <f t="shared" si="1305"/>
        <v/>
      </c>
      <c r="CC268" s="44"/>
      <c r="CD268" s="44" t="str">
        <f t="shared" si="1306"/>
        <v/>
      </c>
      <c r="CE268" s="44"/>
      <c r="CF268" s="44" t="str">
        <f t="shared" si="1307"/>
        <v/>
      </c>
      <c r="CG268" s="44"/>
      <c r="CH268" s="60" t="str">
        <f t="shared" si="1247"/>
        <v/>
      </c>
      <c r="CI268" s="67" t="str">
        <f t="shared" si="1267"/>
        <v/>
      </c>
      <c r="CJ268" s="43" t="str">
        <f t="shared" si="1308"/>
        <v/>
      </c>
      <c r="CK268" s="45" t="str">
        <f t="shared" si="1309"/>
        <v/>
      </c>
      <c r="CL268" s="35"/>
      <c r="CM268" s="27"/>
      <c r="CN268" s="46"/>
      <c r="CO268" s="44"/>
      <c r="CP268" s="44" t="str">
        <f t="shared" si="1310"/>
        <v/>
      </c>
      <c r="CQ268" s="44"/>
      <c r="CR268" s="44" t="str">
        <f t="shared" si="1311"/>
        <v/>
      </c>
      <c r="CS268" s="44"/>
      <c r="CT268" s="44" t="str">
        <f t="shared" si="1312"/>
        <v/>
      </c>
      <c r="CU268" s="44"/>
      <c r="CV268" s="60" t="str">
        <f t="shared" si="1248"/>
        <v/>
      </c>
      <c r="CW268" s="67" t="str">
        <f t="shared" si="1268"/>
        <v/>
      </c>
      <c r="CX268" s="43" t="str">
        <f t="shared" si="1313"/>
        <v/>
      </c>
      <c r="CY268" s="45" t="str">
        <f t="shared" si="1314"/>
        <v/>
      </c>
      <c r="CZ268" s="35"/>
      <c r="DA268" s="58"/>
      <c r="DB268" s="46"/>
      <c r="DC268" s="44"/>
      <c r="DD268" s="44" t="str">
        <f t="shared" si="1315"/>
        <v/>
      </c>
      <c r="DE268" s="44"/>
      <c r="DF268" s="44" t="str">
        <f t="shared" si="1316"/>
        <v/>
      </c>
      <c r="DG268" s="44"/>
      <c r="DH268" s="44" t="str">
        <f t="shared" si="1317"/>
        <v/>
      </c>
      <c r="DI268" s="44"/>
      <c r="DJ268" s="60" t="str">
        <f t="shared" si="1249"/>
        <v/>
      </c>
      <c r="DK268" s="67" t="str">
        <f t="shared" si="1269"/>
        <v/>
      </c>
      <c r="DL268" s="43" t="str">
        <f t="shared" si="1318"/>
        <v/>
      </c>
      <c r="DM268" s="45" t="str">
        <f t="shared" si="1319"/>
        <v/>
      </c>
      <c r="DN268" s="35"/>
      <c r="DO268" s="27"/>
      <c r="DP268" s="46"/>
      <c r="DQ268" s="44"/>
      <c r="DR268" s="44" t="str">
        <f t="shared" si="1320"/>
        <v/>
      </c>
      <c r="DS268" s="44"/>
      <c r="DT268" s="44" t="str">
        <f t="shared" si="1321"/>
        <v/>
      </c>
      <c r="DU268" s="44"/>
      <c r="DV268" s="44" t="str">
        <f t="shared" si="1322"/>
        <v/>
      </c>
      <c r="DW268" s="44"/>
      <c r="DX268" s="60" t="str">
        <f t="shared" si="1270"/>
        <v/>
      </c>
      <c r="DY268" s="67" t="str">
        <f t="shared" si="1271"/>
        <v/>
      </c>
      <c r="DZ268" s="43" t="str">
        <f t="shared" si="1323"/>
        <v/>
      </c>
      <c r="EA268" s="45" t="str">
        <f t="shared" si="1324"/>
        <v/>
      </c>
      <c r="EB268" s="35"/>
      <c r="EC268" s="27"/>
      <c r="ED268" s="46"/>
      <c r="EE268" s="67"/>
      <c r="EF268" s="44" t="str">
        <f>IF(EE268="","",EE268-#REF!)</f>
        <v/>
      </c>
      <c r="EG268" s="44"/>
      <c r="EH268" s="44"/>
      <c r="EI268" s="44"/>
      <c r="EJ268" s="44" t="str">
        <f>IF(EI268="","",#REF!+#REF!-EI268)</f>
        <v/>
      </c>
      <c r="EK268" s="44"/>
      <c r="EL268" s="44"/>
      <c r="EM268" s="44"/>
      <c r="EN268" s="44" t="str">
        <f>IF(EM268="","",EJ268*EM268)</f>
        <v/>
      </c>
      <c r="EO268" s="45" t="str">
        <f>IF(EN268="","",EN268/(EF268*100))</f>
        <v/>
      </c>
      <c r="EP268" s="35"/>
      <c r="EQ268" s="27"/>
      <c r="ER268" s="46"/>
      <c r="ES268" s="44"/>
      <c r="ET268" s="44" t="str">
        <f t="shared" si="1274"/>
        <v/>
      </c>
      <c r="EU268" s="44"/>
      <c r="EV268" s="44" t="str">
        <f t="shared" si="1275"/>
        <v/>
      </c>
      <c r="EW268" s="44"/>
      <c r="EX268" s="44" t="str">
        <f t="shared" si="1276"/>
        <v/>
      </c>
      <c r="EY268" s="44"/>
      <c r="EZ268" s="44"/>
      <c r="FA268" s="44"/>
      <c r="FB268" s="44" t="str">
        <f t="shared" si="1226"/>
        <v/>
      </c>
      <c r="FC268" s="45" t="str">
        <f t="shared" si="1227"/>
        <v/>
      </c>
      <c r="FD268" s="35"/>
      <c r="FF268" s="46"/>
      <c r="FG268" s="67"/>
      <c r="FH268" s="44" t="str">
        <f>IF(FG268="","",FG268-#REF!)</f>
        <v/>
      </c>
      <c r="FI268" s="44"/>
      <c r="FJ268" s="44"/>
      <c r="FK268" s="44"/>
      <c r="FL268" s="44" t="str">
        <f>IF(FK268="","",#REF!+#REF!-FK268)</f>
        <v/>
      </c>
      <c r="FM268" s="44"/>
      <c r="FN268" s="44"/>
      <c r="FO268" s="44"/>
      <c r="FP268" s="44" t="str">
        <f>IF(FO268="","",FL268*FO268)</f>
        <v/>
      </c>
      <c r="FQ268" s="45" t="str">
        <f>IF(FP268="","",FP268/(FH268*100))</f>
        <v/>
      </c>
      <c r="FR268" s="35"/>
      <c r="FT268" s="46"/>
      <c r="FU268" s="67"/>
      <c r="FV268" s="44" t="str">
        <f>IF(FU268="","",FU268-#REF!)</f>
        <v/>
      </c>
      <c r="FW268" s="44"/>
      <c r="FX268" s="44"/>
      <c r="FY268" s="44"/>
      <c r="FZ268" s="44" t="str">
        <f>IF(FY268="","",#REF!+#REF!-FY268)</f>
        <v/>
      </c>
      <c r="GA268" s="44"/>
      <c r="GB268" s="44"/>
      <c r="GC268" s="44"/>
      <c r="GD268" s="44" t="str">
        <f>IF(GC268="","",FZ268*GC268)</f>
        <v/>
      </c>
      <c r="GE268" s="45" t="str">
        <f>IF(GD268="","",GD268/(FV268*100))</f>
        <v/>
      </c>
      <c r="GF268" s="35"/>
      <c r="GH268" s="46"/>
      <c r="GI268" s="67"/>
      <c r="GJ268" s="44" t="str">
        <f>IF(GI268="","",GI268-#REF!)</f>
        <v/>
      </c>
      <c r="GK268" s="44"/>
      <c r="GL268" s="44"/>
      <c r="GM268" s="44"/>
      <c r="GN268" s="44" t="str">
        <f>IF(GM268="","",#REF!+#REF!-GM268)</f>
        <v/>
      </c>
      <c r="GO268" s="44"/>
      <c r="GP268" s="44"/>
      <c r="GQ268" s="44"/>
      <c r="GR268" s="44" t="str">
        <f>IF(GQ268="","",GN268*GQ268)</f>
        <v/>
      </c>
      <c r="GS268" s="45" t="str">
        <f>IF(GR268="","",GR268/(GJ268*100))</f>
        <v/>
      </c>
      <c r="GT268" s="35"/>
      <c r="GU268" s="27"/>
      <c r="GV268" s="46"/>
      <c r="GW268" s="67"/>
      <c r="GX268" s="44" t="str">
        <f>IF(GW268="","",GW268-#REF!)</f>
        <v/>
      </c>
      <c r="GY268" s="44"/>
      <c r="GZ268" s="44"/>
      <c r="HA268" s="44"/>
      <c r="HB268" s="44" t="str">
        <f>IF(HA268="","",#REF!+#REF!-HA268)</f>
        <v/>
      </c>
      <c r="HC268" s="44"/>
      <c r="HD268" s="44"/>
      <c r="HE268" s="44"/>
      <c r="HF268" s="44" t="str">
        <f>IF(HE268="","",HB268*HE268)</f>
        <v/>
      </c>
      <c r="HG268" s="45" t="str">
        <f>IF(HF268="","",HF268/(GX268*100))</f>
        <v/>
      </c>
      <c r="HH268" s="35"/>
      <c r="HJ268" s="46"/>
      <c r="HK268" s="67"/>
      <c r="HL268" s="44" t="str">
        <f>IF(HK268="","",HK268-#REF!)</f>
        <v/>
      </c>
      <c r="HM268" s="44"/>
      <c r="HN268" s="44"/>
      <c r="HO268" s="44"/>
      <c r="HP268" s="44" t="str">
        <f>IF(HO268="","",#REF!+#REF!-HO268)</f>
        <v/>
      </c>
      <c r="HQ268" s="44"/>
      <c r="HR268" s="44"/>
      <c r="HS268" s="44"/>
      <c r="HT268" s="44" t="str">
        <f>IF(HS268="","",HP268*HS268)</f>
        <v/>
      </c>
      <c r="HU268" s="45" t="str">
        <f>IF(HT268="","",HT268/(HL268*100))</f>
        <v/>
      </c>
      <c r="HV268" s="35"/>
      <c r="HW268" s="61"/>
      <c r="HX268" s="46"/>
      <c r="HY268" s="44"/>
      <c r="HZ268" s="44" t="str">
        <f t="shared" si="1325"/>
        <v/>
      </c>
      <c r="IA268" s="44"/>
      <c r="IB268" s="44" t="str">
        <f t="shared" si="1326"/>
        <v/>
      </c>
      <c r="IC268" s="44"/>
      <c r="ID268" s="44" t="str">
        <f t="shared" si="1327"/>
        <v/>
      </c>
      <c r="IE268" s="44"/>
      <c r="IF268" s="60" t="str">
        <f>IF(HY267="","",IF264)</f>
        <v/>
      </c>
      <c r="IG268" s="67" t="str">
        <f>IF(HY267="","",IG264)</f>
        <v/>
      </c>
      <c r="IH268" s="43" t="str">
        <f t="shared" si="1328"/>
        <v/>
      </c>
      <c r="II268" s="45" t="str">
        <f t="shared" ref="II268:II274" si="1354">IF(ID268="","",IH268/(HZ268*100))</f>
        <v/>
      </c>
      <c r="IJ268" s="35"/>
      <c r="IL268" s="46"/>
      <c r="IM268" s="44"/>
      <c r="IN268" s="44" t="str">
        <f t="shared" si="1329"/>
        <v/>
      </c>
      <c r="IO268" s="44"/>
      <c r="IP268" s="44" t="str">
        <f t="shared" si="1330"/>
        <v/>
      </c>
      <c r="IQ268" s="44"/>
      <c r="IR268" s="44" t="str">
        <f t="shared" si="1331"/>
        <v/>
      </c>
      <c r="IS268" s="44"/>
      <c r="IT268" s="60" t="str">
        <f t="shared" si="1250"/>
        <v/>
      </c>
      <c r="IU268" s="67" t="str">
        <f t="shared" si="1298"/>
        <v/>
      </c>
      <c r="IV268" s="43" t="str">
        <f t="shared" si="1332"/>
        <v/>
      </c>
      <c r="IW268" s="45" t="str">
        <f t="shared" si="1333"/>
        <v/>
      </c>
      <c r="IX268" s="35"/>
      <c r="IY268" s="33"/>
      <c r="IZ268" s="46"/>
      <c r="JA268" s="44"/>
      <c r="JB268" s="44" t="str">
        <f t="shared" si="1334"/>
        <v/>
      </c>
      <c r="JC268" s="44"/>
      <c r="JD268" s="44" t="str">
        <f t="shared" si="1335"/>
        <v/>
      </c>
      <c r="JE268" s="44"/>
      <c r="JF268" s="44" t="str">
        <f t="shared" si="1336"/>
        <v/>
      </c>
      <c r="JG268" s="44"/>
      <c r="JH268" s="60" t="str">
        <f t="shared" si="1251"/>
        <v/>
      </c>
      <c r="JI268" s="67" t="str">
        <f t="shared" si="1287"/>
        <v/>
      </c>
      <c r="JJ268" s="43" t="str">
        <f t="shared" si="1337"/>
        <v/>
      </c>
      <c r="JK268" s="45" t="str">
        <f t="shared" si="1338"/>
        <v/>
      </c>
      <c r="JL268" s="35"/>
      <c r="JM268" s="27"/>
      <c r="JN268" s="46"/>
      <c r="JO268" s="44"/>
      <c r="JP268" s="44" t="str">
        <f t="shared" si="1339"/>
        <v/>
      </c>
      <c r="JQ268" s="44"/>
      <c r="JR268" s="44" t="str">
        <f t="shared" si="1340"/>
        <v/>
      </c>
      <c r="JS268" s="44"/>
      <c r="JT268" s="44" t="str">
        <f t="shared" si="1341"/>
        <v/>
      </c>
      <c r="JU268" s="44"/>
      <c r="JV268" s="60" t="str">
        <f t="shared" si="1252"/>
        <v/>
      </c>
      <c r="JW268" s="67" t="str">
        <f t="shared" si="1299"/>
        <v/>
      </c>
      <c r="JX268" s="43" t="str">
        <f t="shared" si="1342"/>
        <v/>
      </c>
      <c r="JY268" s="45" t="str">
        <f t="shared" si="1343"/>
        <v/>
      </c>
      <c r="JZ268" s="35"/>
      <c r="KA268" s="61"/>
      <c r="KB268" s="46"/>
      <c r="KC268" s="44"/>
      <c r="KD268" s="44" t="str">
        <f t="shared" si="1344"/>
        <v/>
      </c>
      <c r="KE268" s="44"/>
      <c r="KF268" s="44" t="str">
        <f t="shared" si="1345"/>
        <v/>
      </c>
      <c r="KG268" s="44"/>
      <c r="KH268" s="44" t="str">
        <f t="shared" si="1346"/>
        <v/>
      </c>
      <c r="KI268" s="44"/>
      <c r="KJ268" s="60" t="str">
        <f t="shared" si="1253"/>
        <v/>
      </c>
      <c r="KK268" s="67" t="str">
        <f t="shared" si="1288"/>
        <v/>
      </c>
      <c r="KL268" s="43" t="str">
        <f t="shared" si="1347"/>
        <v/>
      </c>
      <c r="KM268" s="45" t="str">
        <f t="shared" si="1348"/>
        <v/>
      </c>
      <c r="KN268" s="35"/>
      <c r="KO268" s="27"/>
      <c r="KP268" s="46"/>
      <c r="KQ268" s="44"/>
      <c r="KR268" s="44" t="str">
        <f t="shared" si="1349"/>
        <v/>
      </c>
      <c r="KS268" s="44"/>
      <c r="KT268" s="44" t="str">
        <f t="shared" si="1350"/>
        <v/>
      </c>
      <c r="KU268" s="44"/>
      <c r="KV268" s="44" t="str">
        <f t="shared" si="1351"/>
        <v/>
      </c>
      <c r="KW268" s="44"/>
      <c r="KX268" s="60" t="str">
        <f t="shared" si="1254"/>
        <v/>
      </c>
      <c r="KY268" s="67" t="str">
        <f t="shared" si="1289"/>
        <v/>
      </c>
      <c r="KZ268" s="43" t="str">
        <f t="shared" si="1352"/>
        <v/>
      </c>
      <c r="LA268" s="45" t="str">
        <f t="shared" si="1353"/>
        <v/>
      </c>
      <c r="LB268" s="35"/>
      <c r="LC268" s="27"/>
      <c r="LD268" s="46"/>
      <c r="LE268" s="44"/>
      <c r="LF268" s="44"/>
      <c r="LG268" s="44"/>
      <c r="LH268" s="44"/>
      <c r="LI268" s="44"/>
      <c r="LJ268" s="44" t="str">
        <f>IF(LI268="","",#REF!+#REF!-LI268)</f>
        <v/>
      </c>
      <c r="LK268" s="44"/>
      <c r="LL268" s="60"/>
      <c r="LM268" s="67"/>
      <c r="LN268" s="44"/>
      <c r="LO268" s="45"/>
      <c r="LP268" s="35"/>
      <c r="LQ268" s="27"/>
      <c r="LR268" s="46"/>
      <c r="LS268" s="67"/>
      <c r="LT268" s="44" t="str">
        <f>IF(LS268="","",LS268-#REF!)</f>
        <v/>
      </c>
      <c r="LU268" s="44"/>
      <c r="LV268" s="44"/>
      <c r="LW268" s="44"/>
      <c r="LX268" s="44" t="str">
        <f>IF(LW268="","",#REF!+#REF!-LW268)</f>
        <v/>
      </c>
      <c r="LY268" s="44"/>
      <c r="LZ268" s="44"/>
      <c r="MA268" s="44"/>
      <c r="MB268" s="44" t="str">
        <f>IF(MA268="","",LX268*MA268)</f>
        <v/>
      </c>
      <c r="MC268" s="45" t="str">
        <f>IF(MB268="","",MB268/(LT268*100))</f>
        <v/>
      </c>
      <c r="MD268" s="35"/>
      <c r="ME268" s="27"/>
      <c r="MF268" s="46"/>
      <c r="MG268" s="67"/>
      <c r="MH268" s="44" t="str">
        <f>IF(MG268="","",MG268-#REF!)</f>
        <v/>
      </c>
      <c r="MI268" s="44"/>
      <c r="MJ268" s="44"/>
      <c r="MK268" s="44"/>
      <c r="ML268" s="44" t="str">
        <f>IF(MK268="","",#REF!+#REF!-MK268)</f>
        <v/>
      </c>
      <c r="MM268" s="44"/>
      <c r="MN268" s="44"/>
      <c r="MO268" s="44"/>
      <c r="MP268" s="44" t="str">
        <f>IF(MO268="","",ML268*MO268)</f>
        <v/>
      </c>
      <c r="MQ268" s="45" t="str">
        <f>IF(MP268="","",MP268/(MH268*100))</f>
        <v/>
      </c>
      <c r="MR268" s="35"/>
      <c r="MS268" s="27"/>
      <c r="MT268" s="46"/>
      <c r="MU268" s="67"/>
      <c r="MV268" s="44" t="str">
        <f>IF(MU268="","",MU268-#REF!)</f>
        <v/>
      </c>
      <c r="MW268" s="44"/>
      <c r="MX268" s="44"/>
      <c r="MY268" s="44"/>
      <c r="MZ268" s="44" t="str">
        <f>IF(MY268="","",#REF!+#REF!-MY268)</f>
        <v/>
      </c>
      <c r="NA268" s="44"/>
      <c r="NB268" s="44"/>
      <c r="NC268" s="44"/>
      <c r="ND268" s="44" t="str">
        <f>IF(NC268="","",MZ268*NC268)</f>
        <v/>
      </c>
      <c r="NE268" s="45" t="str">
        <f>IF(ND268="","",ND268/(MV268*100))</f>
        <v/>
      </c>
      <c r="NF268" s="35"/>
      <c r="NG268" s="27"/>
      <c r="NH268" s="46"/>
      <c r="NI268" s="67"/>
      <c r="NJ268" s="44" t="str">
        <f>IF(NI268="","",NI268-#REF!)</f>
        <v/>
      </c>
      <c r="NK268" s="44"/>
      <c r="NL268" s="44"/>
      <c r="NM268" s="44"/>
      <c r="NN268" s="44" t="str">
        <f>IF(NM268="","",#REF!+#REF!-NM268)</f>
        <v/>
      </c>
      <c r="NO268" s="44"/>
      <c r="NP268" s="44"/>
      <c r="NQ268" s="44"/>
      <c r="NR268" s="44" t="str">
        <f>IF(NQ268="","",NN268*NQ268)</f>
        <v/>
      </c>
      <c r="NS268" s="45" t="str">
        <f>IF(NR268="","",NR268/(NJ268*100))</f>
        <v/>
      </c>
      <c r="NT268" s="35"/>
    </row>
    <row r="269" spans="1:384" ht="15" customHeight="1" thickBot="1" x14ac:dyDescent="0.25">
      <c r="A269" s="38"/>
      <c r="B269" s="39"/>
      <c r="C269" s="40"/>
      <c r="D269" s="40"/>
      <c r="E269" s="41"/>
      <c r="F269" s="41"/>
      <c r="G269" s="40"/>
      <c r="H269" s="42"/>
      <c r="I269" s="44"/>
      <c r="J269" s="44" t="str">
        <f t="shared" si="1255"/>
        <v/>
      </c>
      <c r="K269" s="44"/>
      <c r="L269" s="44"/>
      <c r="M269" s="44"/>
      <c r="N269" s="44" t="str">
        <f t="shared" si="1256"/>
        <v/>
      </c>
      <c r="O269" s="44"/>
      <c r="P269" s="44"/>
      <c r="Q269" s="44"/>
      <c r="R269" s="44" t="str">
        <f t="shared" si="1216"/>
        <v/>
      </c>
      <c r="S269" s="45" t="str">
        <f t="shared" si="1217"/>
        <v/>
      </c>
      <c r="T269" s="35"/>
      <c r="U269" s="27"/>
      <c r="V269" s="46"/>
      <c r="W269" s="67"/>
      <c r="X269" s="44" t="str">
        <f>IF(W269="","",W269-W268)</f>
        <v/>
      </c>
      <c r="Y269" s="44"/>
      <c r="Z269" s="44"/>
      <c r="AA269" s="44"/>
      <c r="AB269" s="44" t="str">
        <f>IF(AA269="","",AA268+AC268-AA269)</f>
        <v/>
      </c>
      <c r="AC269" s="44"/>
      <c r="AD269" s="44"/>
      <c r="AE269" s="44"/>
      <c r="AF269" s="44" t="str">
        <f>IF(AE269="","",AB269*AE269)</f>
        <v/>
      </c>
      <c r="AG269" s="45" t="str">
        <f>IF(AF269="","",AF269/(X269*100))</f>
        <v/>
      </c>
      <c r="AH269" s="35"/>
      <c r="AI269" s="27"/>
      <c r="AJ269" s="46"/>
      <c r="AK269" s="44"/>
      <c r="AL269" s="44" t="str">
        <f t="shared" si="1259"/>
        <v/>
      </c>
      <c r="AM269" s="44"/>
      <c r="AN269" s="44" t="str">
        <f t="shared" si="1260"/>
        <v/>
      </c>
      <c r="AO269" s="44"/>
      <c r="AP269" s="44" t="str">
        <f t="shared" si="1261"/>
        <v/>
      </c>
      <c r="AQ269" s="44"/>
      <c r="AR269" s="44"/>
      <c r="AS269" s="44"/>
      <c r="AT269" s="44" t="str">
        <f t="shared" si="1220"/>
        <v/>
      </c>
      <c r="AU269" s="45" t="str">
        <f t="shared" si="1221"/>
        <v/>
      </c>
      <c r="AV269" s="35"/>
      <c r="AW269" s="27"/>
      <c r="AX269" s="46"/>
      <c r="AY269" s="44"/>
      <c r="AZ269" s="44" t="str">
        <f t="shared" si="1262"/>
        <v/>
      </c>
      <c r="BA269" s="44"/>
      <c r="BB269" s="44" t="str">
        <f t="shared" si="1263"/>
        <v/>
      </c>
      <c r="BC269" s="44"/>
      <c r="BD269" s="44" t="str">
        <f t="shared" si="1264"/>
        <v/>
      </c>
      <c r="BE269" s="44"/>
      <c r="BF269" s="44"/>
      <c r="BG269" s="44"/>
      <c r="BH269" s="44" t="str">
        <f t="shared" si="1222"/>
        <v/>
      </c>
      <c r="BI269" s="45" t="str">
        <f t="shared" si="1223"/>
        <v/>
      </c>
      <c r="BJ269" s="35"/>
      <c r="BK269" s="50"/>
      <c r="BL269" s="46"/>
      <c r="BM269" s="44"/>
      <c r="BN269" s="44" t="str">
        <f t="shared" si="1300"/>
        <v/>
      </c>
      <c r="BO269" s="44"/>
      <c r="BP269" s="44" t="str">
        <f t="shared" si="1301"/>
        <v/>
      </c>
      <c r="BQ269" s="44"/>
      <c r="BR269" s="44" t="str">
        <f t="shared" si="1302"/>
        <v/>
      </c>
      <c r="BS269" s="44"/>
      <c r="BT269" s="60" t="str">
        <f t="shared" si="1265"/>
        <v/>
      </c>
      <c r="BU269" s="67" t="str">
        <f t="shared" si="1266"/>
        <v/>
      </c>
      <c r="BV269" s="44" t="str">
        <f t="shared" si="1303"/>
        <v/>
      </c>
      <c r="BW269" s="45" t="str">
        <f t="shared" si="1304"/>
        <v/>
      </c>
      <c r="BX269" s="35"/>
      <c r="BY269" s="27"/>
      <c r="BZ269" s="46"/>
      <c r="CA269" s="44"/>
      <c r="CB269" s="44" t="str">
        <f t="shared" si="1305"/>
        <v/>
      </c>
      <c r="CC269" s="44"/>
      <c r="CD269" s="44" t="str">
        <f t="shared" si="1306"/>
        <v/>
      </c>
      <c r="CE269" s="44"/>
      <c r="CF269" s="44" t="str">
        <f t="shared" si="1307"/>
        <v/>
      </c>
      <c r="CG269" s="44"/>
      <c r="CH269" s="60" t="str">
        <f t="shared" si="1247"/>
        <v/>
      </c>
      <c r="CI269" s="67" t="str">
        <f t="shared" si="1267"/>
        <v/>
      </c>
      <c r="CJ269" s="44" t="str">
        <f t="shared" si="1308"/>
        <v/>
      </c>
      <c r="CK269" s="45" t="str">
        <f t="shared" si="1309"/>
        <v/>
      </c>
      <c r="CL269" s="35"/>
      <c r="CM269" s="27"/>
      <c r="CN269" s="46"/>
      <c r="CO269" s="44"/>
      <c r="CP269" s="44" t="str">
        <f t="shared" si="1310"/>
        <v/>
      </c>
      <c r="CQ269" s="44"/>
      <c r="CR269" s="44" t="str">
        <f t="shared" si="1311"/>
        <v/>
      </c>
      <c r="CS269" s="44"/>
      <c r="CT269" s="44" t="str">
        <f t="shared" si="1312"/>
        <v/>
      </c>
      <c r="CU269" s="44"/>
      <c r="CV269" s="60" t="str">
        <f t="shared" si="1248"/>
        <v/>
      </c>
      <c r="CW269" s="67" t="str">
        <f t="shared" si="1268"/>
        <v/>
      </c>
      <c r="CX269" s="44" t="str">
        <f t="shared" si="1313"/>
        <v/>
      </c>
      <c r="CY269" s="45" t="str">
        <f t="shared" si="1314"/>
        <v/>
      </c>
      <c r="CZ269" s="35"/>
      <c r="DA269" s="58"/>
      <c r="DB269" s="46"/>
      <c r="DC269" s="44"/>
      <c r="DD269" s="44" t="str">
        <f t="shared" si="1315"/>
        <v/>
      </c>
      <c r="DE269" s="44"/>
      <c r="DF269" s="44" t="str">
        <f t="shared" si="1316"/>
        <v/>
      </c>
      <c r="DG269" s="44"/>
      <c r="DH269" s="44" t="str">
        <f t="shared" si="1317"/>
        <v/>
      </c>
      <c r="DI269" s="44"/>
      <c r="DJ269" s="60" t="str">
        <f t="shared" si="1249"/>
        <v/>
      </c>
      <c r="DK269" s="67" t="str">
        <f t="shared" si="1269"/>
        <v/>
      </c>
      <c r="DL269" s="44" t="str">
        <f t="shared" si="1318"/>
        <v/>
      </c>
      <c r="DM269" s="45" t="str">
        <f t="shared" si="1319"/>
        <v/>
      </c>
      <c r="DN269" s="35"/>
      <c r="DO269" s="27"/>
      <c r="DP269" s="46"/>
      <c r="DQ269" s="44"/>
      <c r="DR269" s="44" t="str">
        <f t="shared" si="1320"/>
        <v/>
      </c>
      <c r="DS269" s="44"/>
      <c r="DT269" s="44" t="str">
        <f t="shared" si="1321"/>
        <v/>
      </c>
      <c r="DU269" s="44"/>
      <c r="DV269" s="44" t="str">
        <f t="shared" si="1322"/>
        <v/>
      </c>
      <c r="DW269" s="44"/>
      <c r="DX269" s="60" t="str">
        <f t="shared" si="1270"/>
        <v/>
      </c>
      <c r="DY269" s="67" t="str">
        <f t="shared" si="1271"/>
        <v/>
      </c>
      <c r="DZ269" s="44" t="str">
        <f t="shared" si="1323"/>
        <v/>
      </c>
      <c r="EA269" s="45" t="str">
        <f t="shared" si="1324"/>
        <v/>
      </c>
      <c r="EB269" s="35"/>
      <c r="EC269" s="27"/>
      <c r="ED269" s="46"/>
      <c r="EE269" s="67"/>
      <c r="EF269" s="44" t="str">
        <f>IF(EE269="","",EE269-EE268)</f>
        <v/>
      </c>
      <c r="EG269" s="44"/>
      <c r="EH269" s="44"/>
      <c r="EI269" s="44"/>
      <c r="EJ269" s="44" t="str">
        <f>IF(EI269="","",EI268+EK268-EI269)</f>
        <v/>
      </c>
      <c r="EK269" s="44"/>
      <c r="EL269" s="44"/>
      <c r="EM269" s="44"/>
      <c r="EN269" s="44" t="str">
        <f>IF(EM269="","",EJ269*EM269)</f>
        <v/>
      </c>
      <c r="EO269" s="45" t="str">
        <f>IF(EN269="","",EN269/(EF269*100))</f>
        <v/>
      </c>
      <c r="EP269" s="35"/>
      <c r="EQ269" s="27"/>
      <c r="ER269" s="46"/>
      <c r="ES269" s="44"/>
      <c r="ET269" s="44" t="str">
        <f t="shared" si="1274"/>
        <v/>
      </c>
      <c r="EU269" s="44"/>
      <c r="EV269" s="44" t="str">
        <f t="shared" si="1275"/>
        <v/>
      </c>
      <c r="EW269" s="44"/>
      <c r="EX269" s="44" t="str">
        <f t="shared" si="1276"/>
        <v/>
      </c>
      <c r="EY269" s="44"/>
      <c r="EZ269" s="44"/>
      <c r="FA269" s="44"/>
      <c r="FB269" s="44" t="str">
        <f t="shared" si="1226"/>
        <v/>
      </c>
      <c r="FC269" s="45" t="str">
        <f t="shared" si="1227"/>
        <v/>
      </c>
      <c r="FD269" s="35"/>
      <c r="FF269" s="46"/>
      <c r="FG269" s="67"/>
      <c r="FH269" s="44" t="str">
        <f>IF(FG269="","",FG269-FG268)</f>
        <v/>
      </c>
      <c r="FI269" s="44"/>
      <c r="FJ269" s="44"/>
      <c r="FK269" s="44"/>
      <c r="FL269" s="44" t="str">
        <f>IF(FK269="","",FK268+FM268-FK269)</f>
        <v/>
      </c>
      <c r="FM269" s="44"/>
      <c r="FN269" s="44"/>
      <c r="FO269" s="44"/>
      <c r="FP269" s="44" t="str">
        <f>IF(FO269="","",FL269*FO269)</f>
        <v/>
      </c>
      <c r="FQ269" s="45" t="str">
        <f>IF(FP269="","",FP269/(FH269*100))</f>
        <v/>
      </c>
      <c r="FR269" s="35"/>
      <c r="FT269" s="46"/>
      <c r="FU269" s="67"/>
      <c r="FV269" s="44" t="str">
        <f>IF(FU269="","",FU269-FU268)</f>
        <v/>
      </c>
      <c r="FW269" s="44"/>
      <c r="FX269" s="44"/>
      <c r="FY269" s="44"/>
      <c r="FZ269" s="44" t="str">
        <f>IF(FY269="","",FY268+GA268-FY269)</f>
        <v/>
      </c>
      <c r="GA269" s="44"/>
      <c r="GB269" s="44"/>
      <c r="GC269" s="44"/>
      <c r="GD269" s="44" t="str">
        <f>IF(GC269="","",FZ269*GC269)</f>
        <v/>
      </c>
      <c r="GE269" s="45" t="str">
        <f>IF(GD269="","",GD269/(FV269*100))</f>
        <v/>
      </c>
      <c r="GF269" s="35"/>
      <c r="GH269" s="46"/>
      <c r="GI269" s="67"/>
      <c r="GJ269" s="44" t="str">
        <f>IF(GI269="","",GI269-GI268)</f>
        <v/>
      </c>
      <c r="GK269" s="44"/>
      <c r="GL269" s="44"/>
      <c r="GM269" s="44"/>
      <c r="GN269" s="44" t="str">
        <f>IF(GM269="","",GM268+GO268-GM269)</f>
        <v/>
      </c>
      <c r="GO269" s="44"/>
      <c r="GP269" s="44"/>
      <c r="GQ269" s="44"/>
      <c r="GR269" s="44" t="str">
        <f>IF(GQ269="","",GN269*GQ269)</f>
        <v/>
      </c>
      <c r="GS269" s="45" t="str">
        <f>IF(GR269="","",GR269/(GJ269*100))</f>
        <v/>
      </c>
      <c r="GT269" s="35"/>
      <c r="GU269" s="27"/>
      <c r="GV269" s="46"/>
      <c r="GW269" s="67"/>
      <c r="GX269" s="44" t="str">
        <f>IF(GW269="","",GW269-GW268)</f>
        <v/>
      </c>
      <c r="GY269" s="44"/>
      <c r="GZ269" s="44"/>
      <c r="HA269" s="44"/>
      <c r="HB269" s="44" t="str">
        <f>IF(HA269="","",HA268+HC268-HA269)</f>
        <v/>
      </c>
      <c r="HC269" s="44"/>
      <c r="HD269" s="44"/>
      <c r="HE269" s="44"/>
      <c r="HF269" s="44" t="str">
        <f>IF(HE269="","",HB269*HE269)</f>
        <v/>
      </c>
      <c r="HG269" s="45" t="str">
        <f>IF(HF269="","",HF269/(GX269*100))</f>
        <v/>
      </c>
      <c r="HH269" s="35"/>
      <c r="HJ269" s="46"/>
      <c r="HK269" s="67"/>
      <c r="HL269" s="44" t="str">
        <f>IF(HK269="","",HK269-HK268)</f>
        <v/>
      </c>
      <c r="HM269" s="44"/>
      <c r="HN269" s="44"/>
      <c r="HO269" s="44"/>
      <c r="HP269" s="44" t="str">
        <f>IF(HO269="","",HO268+HQ268-HO269)</f>
        <v/>
      </c>
      <c r="HQ269" s="44"/>
      <c r="HR269" s="44"/>
      <c r="HS269" s="44"/>
      <c r="HT269" s="44" t="str">
        <f>IF(HS269="","",HP269*HS269)</f>
        <v/>
      </c>
      <c r="HU269" s="45" t="str">
        <f>IF(HT269="","",HT269/(HL269*100))</f>
        <v/>
      </c>
      <c r="HV269" s="35"/>
      <c r="HW269" s="61"/>
      <c r="HX269" s="46"/>
      <c r="HY269" s="44"/>
      <c r="HZ269" s="44" t="str">
        <f t="shared" si="1325"/>
        <v/>
      </c>
      <c r="IA269" s="44"/>
      <c r="IB269" s="44" t="str">
        <f t="shared" si="1326"/>
        <v/>
      </c>
      <c r="IC269" s="44"/>
      <c r="ID269" s="44" t="str">
        <f t="shared" si="1327"/>
        <v/>
      </c>
      <c r="IE269" s="44"/>
      <c r="IF269" s="60" t="str">
        <f>IF(HY267="","",IF265)</f>
        <v/>
      </c>
      <c r="IG269" s="67" t="str">
        <f>IF(HY267="","",IG265)</f>
        <v/>
      </c>
      <c r="IH269" s="44" t="str">
        <f t="shared" si="1328"/>
        <v/>
      </c>
      <c r="II269" s="45" t="str">
        <f t="shared" si="1354"/>
        <v/>
      </c>
      <c r="IJ269" s="35"/>
      <c r="IL269" s="46"/>
      <c r="IM269" s="44"/>
      <c r="IN269" s="44" t="str">
        <f t="shared" si="1329"/>
        <v/>
      </c>
      <c r="IO269" s="44"/>
      <c r="IP269" s="44" t="str">
        <f t="shared" si="1330"/>
        <v/>
      </c>
      <c r="IQ269" s="44"/>
      <c r="IR269" s="44" t="str">
        <f t="shared" si="1331"/>
        <v/>
      </c>
      <c r="IS269" s="44"/>
      <c r="IT269" s="60" t="str">
        <f t="shared" si="1250"/>
        <v/>
      </c>
      <c r="IU269" s="67" t="str">
        <f t="shared" si="1298"/>
        <v/>
      </c>
      <c r="IV269" s="44" t="str">
        <f t="shared" si="1332"/>
        <v/>
      </c>
      <c r="IW269" s="45" t="str">
        <f t="shared" si="1333"/>
        <v/>
      </c>
      <c r="IX269" s="35"/>
      <c r="IY269" s="33"/>
      <c r="IZ269" s="46"/>
      <c r="JA269" s="44"/>
      <c r="JB269" s="44" t="str">
        <f t="shared" si="1334"/>
        <v/>
      </c>
      <c r="JC269" s="44"/>
      <c r="JD269" s="44" t="str">
        <f t="shared" si="1335"/>
        <v/>
      </c>
      <c r="JE269" s="44"/>
      <c r="JF269" s="44" t="str">
        <f t="shared" si="1336"/>
        <v/>
      </c>
      <c r="JG269" s="44"/>
      <c r="JH269" s="60" t="str">
        <f t="shared" si="1251"/>
        <v/>
      </c>
      <c r="JI269" s="67" t="str">
        <f t="shared" si="1287"/>
        <v/>
      </c>
      <c r="JJ269" s="44" t="str">
        <f t="shared" si="1337"/>
        <v/>
      </c>
      <c r="JK269" s="45" t="str">
        <f t="shared" si="1338"/>
        <v/>
      </c>
      <c r="JL269" s="35"/>
      <c r="JM269" s="27"/>
      <c r="JN269" s="46"/>
      <c r="JO269" s="44"/>
      <c r="JP269" s="44" t="str">
        <f t="shared" si="1339"/>
        <v/>
      </c>
      <c r="JQ269" s="44"/>
      <c r="JR269" s="44" t="str">
        <f t="shared" si="1340"/>
        <v/>
      </c>
      <c r="JS269" s="44"/>
      <c r="JT269" s="44" t="str">
        <f t="shared" si="1341"/>
        <v/>
      </c>
      <c r="JU269" s="44"/>
      <c r="JV269" s="60" t="str">
        <f t="shared" si="1252"/>
        <v/>
      </c>
      <c r="JW269" s="67" t="str">
        <f t="shared" si="1299"/>
        <v/>
      </c>
      <c r="JX269" s="44" t="str">
        <f t="shared" si="1342"/>
        <v/>
      </c>
      <c r="JY269" s="45" t="str">
        <f t="shared" si="1343"/>
        <v/>
      </c>
      <c r="JZ269" s="35"/>
      <c r="KA269" s="61"/>
      <c r="KB269" s="46"/>
      <c r="KC269" s="44"/>
      <c r="KD269" s="44" t="str">
        <f t="shared" si="1344"/>
        <v/>
      </c>
      <c r="KE269" s="44"/>
      <c r="KF269" s="44" t="str">
        <f t="shared" si="1345"/>
        <v/>
      </c>
      <c r="KG269" s="44"/>
      <c r="KH269" s="44" t="str">
        <f t="shared" si="1346"/>
        <v/>
      </c>
      <c r="KI269" s="44"/>
      <c r="KJ269" s="60" t="str">
        <f t="shared" si="1253"/>
        <v/>
      </c>
      <c r="KK269" s="67" t="str">
        <f t="shared" si="1288"/>
        <v/>
      </c>
      <c r="KL269" s="44" t="str">
        <f t="shared" si="1347"/>
        <v/>
      </c>
      <c r="KM269" s="45" t="str">
        <f t="shared" si="1348"/>
        <v/>
      </c>
      <c r="KN269" s="35"/>
      <c r="KO269" s="27"/>
      <c r="KP269" s="46"/>
      <c r="KQ269" s="44"/>
      <c r="KR269" s="44" t="str">
        <f t="shared" si="1349"/>
        <v/>
      </c>
      <c r="KS269" s="44"/>
      <c r="KT269" s="44" t="str">
        <f t="shared" si="1350"/>
        <v/>
      </c>
      <c r="KU269" s="44"/>
      <c r="KV269" s="44" t="str">
        <f t="shared" si="1351"/>
        <v/>
      </c>
      <c r="KW269" s="44"/>
      <c r="KX269" s="60" t="str">
        <f t="shared" si="1254"/>
        <v/>
      </c>
      <c r="KY269" s="67" t="str">
        <f t="shared" si="1289"/>
        <v/>
      </c>
      <c r="KZ269" s="44" t="str">
        <f t="shared" si="1352"/>
        <v/>
      </c>
      <c r="LA269" s="45" t="str">
        <f t="shared" si="1353"/>
        <v/>
      </c>
      <c r="LB269" s="35"/>
      <c r="LC269" s="27"/>
      <c r="LD269" s="74"/>
      <c r="LE269" s="75"/>
      <c r="LF269" s="75"/>
      <c r="LG269" s="75"/>
      <c r="LH269" s="75"/>
      <c r="LI269" s="75"/>
      <c r="LJ269" s="75" t="str">
        <f>IF(LI269="","",#REF!+#REF!-LI269)</f>
        <v/>
      </c>
      <c r="LK269" s="75"/>
      <c r="LL269" s="77"/>
      <c r="LM269" s="78"/>
      <c r="LN269" s="75"/>
      <c r="LO269" s="79"/>
      <c r="LP269" s="35"/>
      <c r="LQ269" s="27"/>
      <c r="LR269" s="46"/>
      <c r="LS269" s="67"/>
      <c r="LT269" s="44" t="str">
        <f>IF(LS269="","",LS269-LS268)</f>
        <v/>
      </c>
      <c r="LU269" s="44"/>
      <c r="LV269" s="44"/>
      <c r="LW269" s="44"/>
      <c r="LX269" s="44" t="str">
        <f>IF(LW269="","",LW268+LY268-LW269)</f>
        <v/>
      </c>
      <c r="LY269" s="44"/>
      <c r="LZ269" s="44"/>
      <c r="MA269" s="44"/>
      <c r="MB269" s="44" t="str">
        <f>IF(MA269="","",LX269*MA269)</f>
        <v/>
      </c>
      <c r="MC269" s="45" t="str">
        <f>IF(MB269="","",MB269/(LT269*100))</f>
        <v/>
      </c>
      <c r="MD269" s="35"/>
      <c r="ME269" s="27"/>
      <c r="MF269" s="46"/>
      <c r="MG269" s="67"/>
      <c r="MH269" s="44" t="str">
        <f>IF(MG269="","",MG269-MG268)</f>
        <v/>
      </c>
      <c r="MI269" s="44"/>
      <c r="MJ269" s="44"/>
      <c r="MK269" s="44"/>
      <c r="ML269" s="44" t="str">
        <f>IF(MK269="","",MK268+MM268-MK269)</f>
        <v/>
      </c>
      <c r="MM269" s="44"/>
      <c r="MN269" s="44"/>
      <c r="MO269" s="44"/>
      <c r="MP269" s="44" t="str">
        <f>IF(MO269="","",ML269*MO269)</f>
        <v/>
      </c>
      <c r="MQ269" s="45" t="str">
        <f>IF(MP269="","",MP269/(MH269*100))</f>
        <v/>
      </c>
      <c r="MR269" s="35"/>
      <c r="MS269" s="27"/>
      <c r="MT269" s="46"/>
      <c r="MU269" s="67"/>
      <c r="MV269" s="44" t="str">
        <f>IF(MU269="","",MU269-MU268)</f>
        <v/>
      </c>
      <c r="MW269" s="44"/>
      <c r="MX269" s="44"/>
      <c r="MY269" s="44"/>
      <c r="MZ269" s="44" t="str">
        <f>IF(MY269="","",MY268+NA268-MY269)</f>
        <v/>
      </c>
      <c r="NA269" s="44"/>
      <c r="NB269" s="44"/>
      <c r="NC269" s="44"/>
      <c r="ND269" s="44" t="str">
        <f>IF(NC269="","",MZ269*NC269)</f>
        <v/>
      </c>
      <c r="NE269" s="45" t="str">
        <f>IF(ND269="","",ND269/(MV269*100))</f>
        <v/>
      </c>
      <c r="NF269" s="35"/>
      <c r="NG269" s="27"/>
      <c r="NH269" s="46"/>
      <c r="NI269" s="67"/>
      <c r="NJ269" s="44" t="str">
        <f>IF(NI269="","",NI269-NI268)</f>
        <v/>
      </c>
      <c r="NK269" s="44"/>
      <c r="NL269" s="44"/>
      <c r="NM269" s="44"/>
      <c r="NN269" s="44" t="str">
        <f>IF(NM269="","",NM268+NO268-NM269)</f>
        <v/>
      </c>
      <c r="NO269" s="44"/>
      <c r="NP269" s="44"/>
      <c r="NQ269" s="44"/>
      <c r="NR269" s="44" t="str">
        <f>IF(NQ269="","",NN269*NQ269)</f>
        <v/>
      </c>
      <c r="NS269" s="45" t="str">
        <f>IF(NR269="","",NR269/(NJ269*100))</f>
        <v/>
      </c>
      <c r="NT269" s="35"/>
    </row>
    <row r="270" spans="1:384" ht="15" customHeight="1" thickTop="1" thickBot="1" x14ac:dyDescent="0.25">
      <c r="A270" s="38"/>
      <c r="B270" s="39"/>
      <c r="C270" s="40"/>
      <c r="D270" s="40"/>
      <c r="E270" s="41"/>
      <c r="F270" s="41"/>
      <c r="G270" s="40"/>
      <c r="H270" s="42"/>
      <c r="I270" s="44"/>
      <c r="J270" s="44" t="str">
        <f t="shared" si="1255"/>
        <v/>
      </c>
      <c r="K270" s="44"/>
      <c r="L270" s="44"/>
      <c r="M270" s="44"/>
      <c r="N270" s="44" t="str">
        <f t="shared" si="1256"/>
        <v/>
      </c>
      <c r="O270" s="44"/>
      <c r="P270" s="44"/>
      <c r="Q270" s="44"/>
      <c r="R270" s="44" t="str">
        <f t="shared" si="1216"/>
        <v/>
      </c>
      <c r="S270" s="45" t="str">
        <f t="shared" si="1217"/>
        <v/>
      </c>
      <c r="T270" s="35"/>
      <c r="U270" s="27"/>
      <c r="V270" s="46"/>
      <c r="W270" s="67"/>
      <c r="X270" s="44" t="str">
        <f>IF(W270="","",W270-W269)</f>
        <v/>
      </c>
      <c r="Y270" s="44"/>
      <c r="Z270" s="44"/>
      <c r="AA270" s="44"/>
      <c r="AB270" s="44" t="str">
        <f>IF(AA270="","",AA269+AC269-AA270)</f>
        <v/>
      </c>
      <c r="AC270" s="44"/>
      <c r="AD270" s="44"/>
      <c r="AE270" s="44"/>
      <c r="AF270" s="44" t="str">
        <f>IF(AE270="","",AB270*AE270)</f>
        <v/>
      </c>
      <c r="AG270" s="45" t="str">
        <f>IF(AF270="","",AF270/(X270*100))</f>
        <v/>
      </c>
      <c r="AH270" s="35"/>
      <c r="AI270" s="27"/>
      <c r="AJ270" s="46"/>
      <c r="AK270" s="44"/>
      <c r="AL270" s="44" t="str">
        <f t="shared" si="1259"/>
        <v/>
      </c>
      <c r="AM270" s="44"/>
      <c r="AN270" s="44" t="str">
        <f t="shared" si="1260"/>
        <v/>
      </c>
      <c r="AO270" s="44"/>
      <c r="AP270" s="44" t="str">
        <f t="shared" si="1261"/>
        <v/>
      </c>
      <c r="AQ270" s="44"/>
      <c r="AR270" s="44"/>
      <c r="AS270" s="44"/>
      <c r="AT270" s="44" t="str">
        <f t="shared" si="1220"/>
        <v/>
      </c>
      <c r="AU270" s="45" t="str">
        <f t="shared" si="1221"/>
        <v/>
      </c>
      <c r="AV270" s="35"/>
      <c r="AW270" s="27"/>
      <c r="AX270" s="46"/>
      <c r="AY270" s="44"/>
      <c r="AZ270" s="44" t="str">
        <f t="shared" si="1262"/>
        <v/>
      </c>
      <c r="BA270" s="44"/>
      <c r="BB270" s="44" t="str">
        <f t="shared" si="1263"/>
        <v/>
      </c>
      <c r="BC270" s="44"/>
      <c r="BD270" s="44" t="str">
        <f t="shared" si="1264"/>
        <v/>
      </c>
      <c r="BE270" s="44"/>
      <c r="BF270" s="44"/>
      <c r="BG270" s="44"/>
      <c r="BH270" s="44" t="str">
        <f t="shared" si="1222"/>
        <v/>
      </c>
      <c r="BI270" s="45" t="str">
        <f t="shared" si="1223"/>
        <v/>
      </c>
      <c r="BJ270" s="35"/>
      <c r="BK270" s="50"/>
      <c r="BL270" s="74"/>
      <c r="BM270" s="75"/>
      <c r="BN270" s="75" t="str">
        <f t="shared" si="1300"/>
        <v/>
      </c>
      <c r="BO270" s="75"/>
      <c r="BP270" s="75" t="str">
        <f t="shared" si="1301"/>
        <v/>
      </c>
      <c r="BQ270" s="75"/>
      <c r="BR270" s="75" t="str">
        <f t="shared" si="1302"/>
        <v/>
      </c>
      <c r="BS270" s="75"/>
      <c r="BT270" s="77" t="str">
        <f t="shared" si="1265"/>
        <v/>
      </c>
      <c r="BU270" s="78" t="str">
        <f t="shared" si="1266"/>
        <v/>
      </c>
      <c r="BV270" s="75" t="str">
        <f t="shared" si="1303"/>
        <v/>
      </c>
      <c r="BW270" s="79" t="str">
        <f t="shared" si="1304"/>
        <v/>
      </c>
      <c r="BX270" s="35"/>
      <c r="BY270" s="27"/>
      <c r="BZ270" s="74"/>
      <c r="CA270" s="75"/>
      <c r="CB270" s="75" t="str">
        <f t="shared" si="1305"/>
        <v/>
      </c>
      <c r="CC270" s="75"/>
      <c r="CD270" s="75" t="str">
        <f t="shared" si="1306"/>
        <v/>
      </c>
      <c r="CE270" s="75"/>
      <c r="CF270" s="75" t="str">
        <f t="shared" si="1307"/>
        <v/>
      </c>
      <c r="CG270" s="75"/>
      <c r="CH270" s="77" t="str">
        <f t="shared" si="1247"/>
        <v/>
      </c>
      <c r="CI270" s="78" t="str">
        <f t="shared" si="1267"/>
        <v/>
      </c>
      <c r="CJ270" s="75" t="str">
        <f t="shared" si="1308"/>
        <v/>
      </c>
      <c r="CK270" s="79" t="str">
        <f t="shared" si="1309"/>
        <v/>
      </c>
      <c r="CL270" s="35"/>
      <c r="CM270" s="27"/>
      <c r="CN270" s="74"/>
      <c r="CO270" s="75"/>
      <c r="CP270" s="75" t="str">
        <f t="shared" si="1310"/>
        <v/>
      </c>
      <c r="CQ270" s="75"/>
      <c r="CR270" s="75" t="str">
        <f t="shared" si="1311"/>
        <v/>
      </c>
      <c r="CS270" s="75"/>
      <c r="CT270" s="75" t="str">
        <f t="shared" si="1312"/>
        <v/>
      </c>
      <c r="CU270" s="75"/>
      <c r="CV270" s="77" t="str">
        <f t="shared" si="1248"/>
        <v/>
      </c>
      <c r="CW270" s="78" t="str">
        <f t="shared" si="1268"/>
        <v/>
      </c>
      <c r="CX270" s="75" t="str">
        <f t="shared" si="1313"/>
        <v/>
      </c>
      <c r="CY270" s="79" t="str">
        <f t="shared" si="1314"/>
        <v/>
      </c>
      <c r="CZ270" s="35"/>
      <c r="DA270" s="58"/>
      <c r="DB270" s="74"/>
      <c r="DC270" s="75"/>
      <c r="DD270" s="75" t="str">
        <f t="shared" si="1315"/>
        <v/>
      </c>
      <c r="DE270" s="75"/>
      <c r="DF270" s="75" t="str">
        <f t="shared" si="1316"/>
        <v/>
      </c>
      <c r="DG270" s="75"/>
      <c r="DH270" s="75" t="str">
        <f t="shared" si="1317"/>
        <v/>
      </c>
      <c r="DI270" s="75"/>
      <c r="DJ270" s="77" t="str">
        <f t="shared" si="1249"/>
        <v/>
      </c>
      <c r="DK270" s="78" t="str">
        <f t="shared" si="1269"/>
        <v/>
      </c>
      <c r="DL270" s="75" t="str">
        <f t="shared" si="1318"/>
        <v/>
      </c>
      <c r="DM270" s="79" t="str">
        <f t="shared" si="1319"/>
        <v/>
      </c>
      <c r="DN270" s="35"/>
      <c r="DO270" s="27"/>
      <c r="DP270" s="74"/>
      <c r="DQ270" s="75"/>
      <c r="DR270" s="75" t="str">
        <f t="shared" si="1320"/>
        <v/>
      </c>
      <c r="DS270" s="75"/>
      <c r="DT270" s="75" t="str">
        <f t="shared" si="1321"/>
        <v/>
      </c>
      <c r="DU270" s="75"/>
      <c r="DV270" s="75" t="str">
        <f t="shared" si="1322"/>
        <v/>
      </c>
      <c r="DW270" s="75"/>
      <c r="DX270" s="77" t="str">
        <f t="shared" si="1270"/>
        <v/>
      </c>
      <c r="DY270" s="78" t="str">
        <f t="shared" si="1271"/>
        <v/>
      </c>
      <c r="DZ270" s="75" t="str">
        <f t="shared" si="1323"/>
        <v/>
      </c>
      <c r="EA270" s="79" t="str">
        <f t="shared" si="1324"/>
        <v/>
      </c>
      <c r="EB270" s="35"/>
      <c r="EC270" s="27"/>
      <c r="ED270" s="46"/>
      <c r="EE270" s="67"/>
      <c r="EF270" s="44" t="str">
        <f>IF(EE270="","",EE270-EE269)</f>
        <v/>
      </c>
      <c r="EG270" s="44"/>
      <c r="EH270" s="44"/>
      <c r="EI270" s="44"/>
      <c r="EJ270" s="44" t="str">
        <f>IF(EI270="","",EI269+EK269-EI270)</f>
        <v/>
      </c>
      <c r="EK270" s="44"/>
      <c r="EL270" s="44"/>
      <c r="EM270" s="44"/>
      <c r="EN270" s="44" t="str">
        <f>IF(EM270="","",EJ270*EM270)</f>
        <v/>
      </c>
      <c r="EO270" s="45" t="str">
        <f>IF(EN270="","",EN270/(EF270*100))</f>
        <v/>
      </c>
      <c r="EP270" s="35"/>
      <c r="EQ270" s="27"/>
      <c r="ER270" s="46"/>
      <c r="ES270" s="44"/>
      <c r="ET270" s="44" t="str">
        <f t="shared" si="1274"/>
        <v/>
      </c>
      <c r="EU270" s="44"/>
      <c r="EV270" s="44" t="str">
        <f t="shared" si="1275"/>
        <v/>
      </c>
      <c r="EW270" s="44"/>
      <c r="EX270" s="44" t="str">
        <f t="shared" si="1276"/>
        <v/>
      </c>
      <c r="EY270" s="44"/>
      <c r="EZ270" s="44"/>
      <c r="FA270" s="44"/>
      <c r="FB270" s="44" t="str">
        <f t="shared" si="1226"/>
        <v/>
      </c>
      <c r="FC270" s="45" t="str">
        <f t="shared" si="1227"/>
        <v/>
      </c>
      <c r="FD270" s="35"/>
      <c r="FF270" s="46"/>
      <c r="FG270" s="67"/>
      <c r="FH270" s="44" t="str">
        <f>IF(FG270="","",FG270-FG269)</f>
        <v/>
      </c>
      <c r="FI270" s="44"/>
      <c r="FJ270" s="44"/>
      <c r="FK270" s="44"/>
      <c r="FL270" s="44" t="str">
        <f>IF(FK270="","",FK269+FM269-FK270)</f>
        <v/>
      </c>
      <c r="FM270" s="44"/>
      <c r="FN270" s="44"/>
      <c r="FO270" s="44"/>
      <c r="FP270" s="44" t="str">
        <f>IF(FO270="","",FL270*FO270)</f>
        <v/>
      </c>
      <c r="FQ270" s="45" t="str">
        <f>IF(FP270="","",FP270/(FH270*100))</f>
        <v/>
      </c>
      <c r="FR270" s="35"/>
      <c r="FT270" s="46"/>
      <c r="FU270" s="67"/>
      <c r="FV270" s="44" t="str">
        <f>IF(FU270="","",FU270-FU269)</f>
        <v/>
      </c>
      <c r="FW270" s="44"/>
      <c r="FX270" s="44"/>
      <c r="FY270" s="44"/>
      <c r="FZ270" s="44" t="str">
        <f>IF(FY270="","",FY269+GA269-FY270)</f>
        <v/>
      </c>
      <c r="GA270" s="44"/>
      <c r="GB270" s="44"/>
      <c r="GC270" s="44"/>
      <c r="GD270" s="44" t="str">
        <f>IF(GC270="","",FZ270*GC270)</f>
        <v/>
      </c>
      <c r="GE270" s="45" t="str">
        <f>IF(GD270="","",GD270/(FV270*100))</f>
        <v/>
      </c>
      <c r="GF270" s="35"/>
      <c r="GH270" s="46"/>
      <c r="GI270" s="67"/>
      <c r="GJ270" s="44" t="str">
        <f>IF(GI270="","",GI270-GI269)</f>
        <v/>
      </c>
      <c r="GK270" s="44"/>
      <c r="GL270" s="44"/>
      <c r="GM270" s="44"/>
      <c r="GN270" s="44" t="str">
        <f>IF(GM270="","",GM269+GO269-GM270)</f>
        <v/>
      </c>
      <c r="GO270" s="44"/>
      <c r="GP270" s="44"/>
      <c r="GQ270" s="44"/>
      <c r="GR270" s="44" t="str">
        <f>IF(GQ270="","",GN270*GQ270)</f>
        <v/>
      </c>
      <c r="GS270" s="45" t="str">
        <f>IF(GR270="","",GR270/(GJ270*100))</f>
        <v/>
      </c>
      <c r="GT270" s="35"/>
      <c r="GU270" s="27"/>
      <c r="GV270" s="46"/>
      <c r="GW270" s="67"/>
      <c r="GX270" s="44" t="str">
        <f>IF(GW270="","",GW270-GW269)</f>
        <v/>
      </c>
      <c r="GY270" s="44"/>
      <c r="GZ270" s="44"/>
      <c r="HA270" s="44"/>
      <c r="HB270" s="44" t="str">
        <f>IF(HA270="","",HA269+HC269-HA270)</f>
        <v/>
      </c>
      <c r="HC270" s="44"/>
      <c r="HD270" s="44"/>
      <c r="HE270" s="44"/>
      <c r="HF270" s="44" t="str">
        <f>IF(HE270="","",HB270*HE270)</f>
        <v/>
      </c>
      <c r="HG270" s="45" t="str">
        <f>IF(HF270="","",HF270/(GX270*100))</f>
        <v/>
      </c>
      <c r="HH270" s="35"/>
      <c r="HJ270" s="46"/>
      <c r="HK270" s="67"/>
      <c r="HL270" s="44" t="str">
        <f>IF(HK270="","",HK270-HK269)</f>
        <v/>
      </c>
      <c r="HM270" s="44"/>
      <c r="HN270" s="44"/>
      <c r="HO270" s="44"/>
      <c r="HP270" s="44" t="str">
        <f>IF(HO270="","",HO269+HQ269-HO270)</f>
        <v/>
      </c>
      <c r="HQ270" s="44"/>
      <c r="HR270" s="44"/>
      <c r="HS270" s="44"/>
      <c r="HT270" s="44" t="str">
        <f>IF(HS270="","",HP270*HS270)</f>
        <v/>
      </c>
      <c r="HU270" s="45" t="str">
        <f>IF(HT270="","",HT270/(HL270*100))</f>
        <v/>
      </c>
      <c r="HV270" s="35"/>
      <c r="HW270" s="61"/>
      <c r="HX270" s="74"/>
      <c r="HY270" s="75"/>
      <c r="HZ270" s="75" t="str">
        <f t="shared" si="1325"/>
        <v/>
      </c>
      <c r="IA270" s="75"/>
      <c r="IB270" s="75" t="str">
        <f t="shared" si="1326"/>
        <v/>
      </c>
      <c r="IC270" s="75"/>
      <c r="ID270" s="75" t="str">
        <f t="shared" si="1327"/>
        <v/>
      </c>
      <c r="IE270" s="75"/>
      <c r="IF270" s="77" t="str">
        <f>IF(HY267="","",IF266)</f>
        <v/>
      </c>
      <c r="IG270" s="78" t="str">
        <f>IF(HY267="","",IG266)</f>
        <v/>
      </c>
      <c r="IH270" s="75" t="str">
        <f t="shared" si="1328"/>
        <v/>
      </c>
      <c r="II270" s="79" t="str">
        <f t="shared" si="1354"/>
        <v/>
      </c>
      <c r="IJ270" s="35"/>
      <c r="IL270" s="74"/>
      <c r="IM270" s="75"/>
      <c r="IN270" s="75" t="str">
        <f t="shared" si="1329"/>
        <v/>
      </c>
      <c r="IO270" s="75"/>
      <c r="IP270" s="75" t="str">
        <f t="shared" si="1330"/>
        <v/>
      </c>
      <c r="IQ270" s="75"/>
      <c r="IR270" s="75" t="str">
        <f t="shared" si="1331"/>
        <v/>
      </c>
      <c r="IS270" s="75"/>
      <c r="IT270" s="77" t="str">
        <f t="shared" si="1250"/>
        <v/>
      </c>
      <c r="IU270" s="78" t="str">
        <f t="shared" si="1298"/>
        <v/>
      </c>
      <c r="IV270" s="75" t="str">
        <f t="shared" si="1332"/>
        <v/>
      </c>
      <c r="IW270" s="79" t="str">
        <f t="shared" si="1333"/>
        <v/>
      </c>
      <c r="IX270" s="35"/>
      <c r="IY270" s="33"/>
      <c r="IZ270" s="74"/>
      <c r="JA270" s="75"/>
      <c r="JB270" s="75" t="str">
        <f t="shared" si="1334"/>
        <v/>
      </c>
      <c r="JC270" s="75"/>
      <c r="JD270" s="75" t="str">
        <f t="shared" si="1335"/>
        <v/>
      </c>
      <c r="JE270" s="75"/>
      <c r="JF270" s="75" t="str">
        <f t="shared" si="1336"/>
        <v/>
      </c>
      <c r="JG270" s="75"/>
      <c r="JH270" s="77" t="str">
        <f t="shared" si="1251"/>
        <v/>
      </c>
      <c r="JI270" s="78" t="str">
        <f t="shared" si="1287"/>
        <v/>
      </c>
      <c r="JJ270" s="75" t="str">
        <f t="shared" si="1337"/>
        <v/>
      </c>
      <c r="JK270" s="79" t="str">
        <f t="shared" si="1338"/>
        <v/>
      </c>
      <c r="JL270" s="35"/>
      <c r="JM270" s="27"/>
      <c r="JN270" s="74"/>
      <c r="JO270" s="75"/>
      <c r="JP270" s="75" t="str">
        <f t="shared" si="1339"/>
        <v/>
      </c>
      <c r="JQ270" s="75"/>
      <c r="JR270" s="75" t="str">
        <f t="shared" si="1340"/>
        <v/>
      </c>
      <c r="JS270" s="75"/>
      <c r="JT270" s="75" t="str">
        <f t="shared" si="1341"/>
        <v/>
      </c>
      <c r="JU270" s="75"/>
      <c r="JV270" s="77" t="str">
        <f t="shared" si="1252"/>
        <v/>
      </c>
      <c r="JW270" s="78" t="str">
        <f t="shared" si="1299"/>
        <v/>
      </c>
      <c r="JX270" s="75" t="str">
        <f t="shared" si="1342"/>
        <v/>
      </c>
      <c r="JY270" s="79" t="str">
        <f t="shared" si="1343"/>
        <v/>
      </c>
      <c r="JZ270" s="35"/>
      <c r="KA270" s="61"/>
      <c r="KB270" s="74"/>
      <c r="KC270" s="75"/>
      <c r="KD270" s="75" t="str">
        <f t="shared" si="1344"/>
        <v/>
      </c>
      <c r="KE270" s="75"/>
      <c r="KF270" s="75" t="str">
        <f t="shared" si="1345"/>
        <v/>
      </c>
      <c r="KG270" s="75"/>
      <c r="KH270" s="75" t="str">
        <f t="shared" si="1346"/>
        <v/>
      </c>
      <c r="KI270" s="75"/>
      <c r="KJ270" s="77" t="str">
        <f t="shared" si="1253"/>
        <v/>
      </c>
      <c r="KK270" s="78" t="str">
        <f t="shared" si="1288"/>
        <v/>
      </c>
      <c r="KL270" s="75" t="str">
        <f t="shared" si="1347"/>
        <v/>
      </c>
      <c r="KM270" s="79" t="str">
        <f t="shared" si="1348"/>
        <v/>
      </c>
      <c r="KN270" s="35"/>
      <c r="KO270" s="27"/>
      <c r="KP270" s="74"/>
      <c r="KQ270" s="75"/>
      <c r="KR270" s="75" t="str">
        <f t="shared" si="1349"/>
        <v/>
      </c>
      <c r="KS270" s="75"/>
      <c r="KT270" s="75" t="str">
        <f t="shared" si="1350"/>
        <v/>
      </c>
      <c r="KU270" s="75"/>
      <c r="KV270" s="75" t="str">
        <f t="shared" si="1351"/>
        <v/>
      </c>
      <c r="KW270" s="75"/>
      <c r="KX270" s="77" t="str">
        <f t="shared" si="1254"/>
        <v/>
      </c>
      <c r="KY270" s="78" t="str">
        <f t="shared" si="1289"/>
        <v/>
      </c>
      <c r="KZ270" s="75" t="str">
        <f t="shared" si="1352"/>
        <v/>
      </c>
      <c r="LA270" s="79" t="str">
        <f t="shared" si="1353"/>
        <v/>
      </c>
      <c r="LB270" s="35"/>
      <c r="LC270" s="27"/>
      <c r="LD270" s="107"/>
      <c r="LE270" s="87"/>
      <c r="LF270" s="87"/>
      <c r="LG270" s="87"/>
      <c r="LH270" s="87"/>
      <c r="LI270" s="87"/>
      <c r="LJ270" s="87" t="str">
        <f>IF(LI270="","",LI267+LK267-LI270)</f>
        <v/>
      </c>
      <c r="LK270" s="87"/>
      <c r="LL270" s="108"/>
      <c r="LM270" s="109"/>
      <c r="LN270" s="87"/>
      <c r="LO270" s="89"/>
      <c r="LP270" s="35"/>
      <c r="LQ270" s="27"/>
      <c r="LR270" s="46"/>
      <c r="LS270" s="67"/>
      <c r="LT270" s="44" t="str">
        <f>IF(LS270="","",LS270-LS269)</f>
        <v/>
      </c>
      <c r="LU270" s="44"/>
      <c r="LV270" s="44"/>
      <c r="LW270" s="44"/>
      <c r="LX270" s="44" t="str">
        <f>IF(LW270="","",LW269+LY269-LW270)</f>
        <v/>
      </c>
      <c r="LY270" s="44"/>
      <c r="LZ270" s="44"/>
      <c r="MA270" s="44"/>
      <c r="MB270" s="44" t="str">
        <f>IF(MA270="","",LX270*MA270)</f>
        <v/>
      </c>
      <c r="MC270" s="45" t="str">
        <f>IF(MB270="","",MB270/(LT270*100))</f>
        <v/>
      </c>
      <c r="MD270" s="35"/>
      <c r="ME270" s="27"/>
      <c r="MF270" s="46"/>
      <c r="MG270" s="67"/>
      <c r="MH270" s="44" t="str">
        <f>IF(MG270="","",MG270-MG269)</f>
        <v/>
      </c>
      <c r="MI270" s="44"/>
      <c r="MJ270" s="44"/>
      <c r="MK270" s="44"/>
      <c r="ML270" s="44" t="str">
        <f>IF(MK270="","",MK269+MM269-MK270)</f>
        <v/>
      </c>
      <c r="MM270" s="44"/>
      <c r="MN270" s="44"/>
      <c r="MO270" s="44"/>
      <c r="MP270" s="44" t="str">
        <f>IF(MO270="","",ML270*MO270)</f>
        <v/>
      </c>
      <c r="MQ270" s="45" t="str">
        <f>IF(MP270="","",MP270/(MH270*100))</f>
        <v/>
      </c>
      <c r="MR270" s="35"/>
      <c r="MS270" s="27"/>
      <c r="MT270" s="46"/>
      <c r="MU270" s="67"/>
      <c r="MV270" s="44" t="str">
        <f>IF(MU270="","",MU270-MU269)</f>
        <v/>
      </c>
      <c r="MW270" s="44"/>
      <c r="MX270" s="44"/>
      <c r="MY270" s="44"/>
      <c r="MZ270" s="44" t="str">
        <f>IF(MY270="","",MY269+NA269-MY270)</f>
        <v/>
      </c>
      <c r="NA270" s="44"/>
      <c r="NB270" s="44"/>
      <c r="NC270" s="44"/>
      <c r="ND270" s="44" t="str">
        <f>IF(NC270="","",MZ270*NC270)</f>
        <v/>
      </c>
      <c r="NE270" s="45" t="str">
        <f>IF(ND270="","",ND270/(MV270*100))</f>
        <v/>
      </c>
      <c r="NF270" s="35"/>
      <c r="NG270" s="27"/>
      <c r="NH270" s="46"/>
      <c r="NI270" s="67"/>
      <c r="NJ270" s="44" t="str">
        <f>IF(NI270="","",NI270-NI269)</f>
        <v/>
      </c>
      <c r="NK270" s="44"/>
      <c r="NL270" s="44"/>
      <c r="NM270" s="44"/>
      <c r="NN270" s="44" t="str">
        <f>IF(NM270="","",NM269+NO269-NM270)</f>
        <v/>
      </c>
      <c r="NO270" s="44"/>
      <c r="NP270" s="44"/>
      <c r="NQ270" s="44"/>
      <c r="NR270" s="44" t="str">
        <f>IF(NQ270="","",NN270*NQ270)</f>
        <v/>
      </c>
      <c r="NS270" s="45" t="str">
        <f>IF(NR270="","",NR270/(NJ270*100))</f>
        <v/>
      </c>
      <c r="NT270" s="35"/>
    </row>
    <row r="271" spans="1:384" ht="15" customHeight="1" thickTop="1" x14ac:dyDescent="0.2">
      <c r="A271" s="38"/>
      <c r="B271" s="39"/>
      <c r="C271" s="40"/>
      <c r="D271" s="40"/>
      <c r="E271" s="41"/>
      <c r="F271" s="41"/>
      <c r="G271" s="40"/>
      <c r="H271" s="42"/>
      <c r="I271" s="44"/>
      <c r="J271" s="44"/>
      <c r="K271" s="44"/>
      <c r="L271" s="44"/>
      <c r="M271" s="44"/>
      <c r="N271" s="44" t="str">
        <f t="shared" si="1256"/>
        <v/>
      </c>
      <c r="O271" s="44"/>
      <c r="P271" s="44"/>
      <c r="Q271" s="44"/>
      <c r="R271" s="44" t="str">
        <f t="shared" si="1216"/>
        <v/>
      </c>
      <c r="S271" s="45" t="str">
        <f t="shared" si="1217"/>
        <v/>
      </c>
      <c r="T271" s="35"/>
      <c r="U271" s="27"/>
      <c r="V271" s="46"/>
      <c r="W271" s="67"/>
      <c r="X271" s="44"/>
      <c r="Y271" s="44"/>
      <c r="Z271" s="44"/>
      <c r="AA271" s="44"/>
      <c r="AB271" s="44" t="str">
        <f>IF(AA271="","",AA270+AC270-AA271)</f>
        <v/>
      </c>
      <c r="AC271" s="44"/>
      <c r="AD271" s="44"/>
      <c r="AE271" s="44"/>
      <c r="AF271" s="44" t="str">
        <f>IF(AE271="","",AB271*AE271)</f>
        <v/>
      </c>
      <c r="AG271" s="45" t="str">
        <f>IF(AF271="","",AF271/(X271*100))</f>
        <v/>
      </c>
      <c r="AH271" s="35"/>
      <c r="AI271" s="27"/>
      <c r="AJ271" s="46"/>
      <c r="AK271" s="44"/>
      <c r="AL271" s="44"/>
      <c r="AM271" s="44"/>
      <c r="AN271" s="44" t="str">
        <f t="shared" si="1260"/>
        <v/>
      </c>
      <c r="AO271" s="44"/>
      <c r="AP271" s="44" t="str">
        <f t="shared" si="1261"/>
        <v/>
      </c>
      <c r="AQ271" s="44"/>
      <c r="AR271" s="44"/>
      <c r="AS271" s="44"/>
      <c r="AT271" s="44" t="str">
        <f t="shared" si="1220"/>
        <v/>
      </c>
      <c r="AU271" s="45" t="str">
        <f t="shared" si="1221"/>
        <v/>
      </c>
      <c r="AV271" s="35"/>
      <c r="AW271" s="27"/>
      <c r="AX271" s="46"/>
      <c r="AY271" s="44"/>
      <c r="AZ271" s="44"/>
      <c r="BA271" s="44"/>
      <c r="BB271" s="44" t="str">
        <f t="shared" si="1263"/>
        <v/>
      </c>
      <c r="BC271" s="44"/>
      <c r="BD271" s="44" t="str">
        <f t="shared" si="1264"/>
        <v/>
      </c>
      <c r="BE271" s="44"/>
      <c r="BF271" s="44"/>
      <c r="BG271" s="44"/>
      <c r="BH271" s="44" t="str">
        <f t="shared" si="1222"/>
        <v/>
      </c>
      <c r="BI271" s="45" t="str">
        <f t="shared" si="1223"/>
        <v/>
      </c>
      <c r="BJ271" s="35"/>
      <c r="BK271" s="50"/>
      <c r="BL271" s="51" t="str">
        <f>IF($A232="","",$A232)</f>
        <v/>
      </c>
      <c r="BM271" s="43"/>
      <c r="BN271" s="43" t="str">
        <f t="shared" si="1300"/>
        <v/>
      </c>
      <c r="BO271" s="43"/>
      <c r="BP271" s="87" t="str">
        <f t="shared" si="1301"/>
        <v/>
      </c>
      <c r="BQ271" s="43"/>
      <c r="BR271" s="43" t="str">
        <f t="shared" si="1302"/>
        <v/>
      </c>
      <c r="BS271" s="43"/>
      <c r="BT271" s="53" t="str">
        <f t="shared" si="1265"/>
        <v/>
      </c>
      <c r="BU271" s="47" t="str">
        <f t="shared" si="1266"/>
        <v/>
      </c>
      <c r="BV271" s="87" t="str">
        <f t="shared" si="1303"/>
        <v/>
      </c>
      <c r="BW271" s="89" t="str">
        <f t="shared" si="1304"/>
        <v/>
      </c>
      <c r="BX271" s="35"/>
      <c r="BY271" s="27"/>
      <c r="BZ271" s="51" t="str">
        <f>IF($A232="","",$A232)</f>
        <v/>
      </c>
      <c r="CA271" s="43"/>
      <c r="CB271" s="43" t="str">
        <f t="shared" si="1305"/>
        <v/>
      </c>
      <c r="CC271" s="43"/>
      <c r="CD271" s="87" t="str">
        <f t="shared" si="1306"/>
        <v/>
      </c>
      <c r="CE271" s="43"/>
      <c r="CF271" s="43" t="str">
        <f t="shared" si="1307"/>
        <v/>
      </c>
      <c r="CG271" s="43"/>
      <c r="CH271" s="53" t="str">
        <f t="shared" si="1247"/>
        <v/>
      </c>
      <c r="CI271" s="47" t="str">
        <f t="shared" si="1267"/>
        <v/>
      </c>
      <c r="CJ271" s="87" t="str">
        <f t="shared" si="1308"/>
        <v/>
      </c>
      <c r="CK271" s="89" t="str">
        <f t="shared" si="1309"/>
        <v/>
      </c>
      <c r="CL271" s="35"/>
      <c r="CM271" s="27"/>
      <c r="CN271" s="51" t="str">
        <f>IF($A232="","",$A232)</f>
        <v/>
      </c>
      <c r="CO271" s="43"/>
      <c r="CP271" s="43" t="str">
        <f t="shared" si="1310"/>
        <v/>
      </c>
      <c r="CQ271" s="43"/>
      <c r="CR271" s="87" t="str">
        <f t="shared" si="1311"/>
        <v/>
      </c>
      <c r="CS271" s="43"/>
      <c r="CT271" s="43" t="str">
        <f t="shared" si="1312"/>
        <v/>
      </c>
      <c r="CU271" s="43"/>
      <c r="CV271" s="53" t="str">
        <f t="shared" si="1248"/>
        <v/>
      </c>
      <c r="CW271" s="47" t="str">
        <f t="shared" si="1268"/>
        <v/>
      </c>
      <c r="CX271" s="87" t="str">
        <f t="shared" si="1313"/>
        <v/>
      </c>
      <c r="CY271" s="89" t="str">
        <f t="shared" si="1314"/>
        <v/>
      </c>
      <c r="CZ271" s="35"/>
      <c r="DA271" s="58"/>
      <c r="DB271" s="51" t="str">
        <f>IF($A232="","",$A232)</f>
        <v/>
      </c>
      <c r="DC271" s="43"/>
      <c r="DD271" s="43" t="str">
        <f t="shared" si="1315"/>
        <v/>
      </c>
      <c r="DE271" s="43"/>
      <c r="DF271" s="87" t="str">
        <f t="shared" si="1316"/>
        <v/>
      </c>
      <c r="DG271" s="43"/>
      <c r="DH271" s="43" t="str">
        <f t="shared" si="1317"/>
        <v/>
      </c>
      <c r="DI271" s="43"/>
      <c r="DJ271" s="53" t="str">
        <f t="shared" si="1249"/>
        <v/>
      </c>
      <c r="DK271" s="47" t="str">
        <f t="shared" si="1269"/>
        <v/>
      </c>
      <c r="DL271" s="87" t="str">
        <f t="shared" si="1318"/>
        <v/>
      </c>
      <c r="DM271" s="89" t="str">
        <f t="shared" si="1319"/>
        <v/>
      </c>
      <c r="DN271" s="35"/>
      <c r="DO271" s="27"/>
      <c r="DP271" s="51" t="str">
        <f>IF($A232="","",$A232)</f>
        <v/>
      </c>
      <c r="DQ271" s="43"/>
      <c r="DR271" s="43" t="str">
        <f t="shared" si="1320"/>
        <v/>
      </c>
      <c r="DS271" s="43"/>
      <c r="DT271" s="87" t="str">
        <f t="shared" si="1321"/>
        <v/>
      </c>
      <c r="DU271" s="43"/>
      <c r="DV271" s="43" t="str">
        <f t="shared" si="1322"/>
        <v/>
      </c>
      <c r="DW271" s="43"/>
      <c r="DX271" s="53" t="str">
        <f t="shared" si="1270"/>
        <v/>
      </c>
      <c r="DY271" s="47" t="str">
        <f t="shared" si="1271"/>
        <v/>
      </c>
      <c r="DZ271" s="87" t="str">
        <f t="shared" si="1323"/>
        <v/>
      </c>
      <c r="EA271" s="89" t="str">
        <f t="shared" si="1324"/>
        <v/>
      </c>
      <c r="EB271" s="35"/>
      <c r="EC271" s="27"/>
      <c r="ED271" s="46"/>
      <c r="EE271" s="67"/>
      <c r="EF271" s="44"/>
      <c r="EG271" s="44"/>
      <c r="EH271" s="44"/>
      <c r="EI271" s="44"/>
      <c r="EJ271" s="44" t="str">
        <f>IF(EI271="","",EI270+EK270-EI271)</f>
        <v/>
      </c>
      <c r="EK271" s="44"/>
      <c r="EL271" s="44"/>
      <c r="EM271" s="44"/>
      <c r="EN271" s="44" t="str">
        <f>IF(EM271="","",EJ271*EM271)</f>
        <v/>
      </c>
      <c r="EO271" s="45" t="str">
        <f>IF(EN271="","",EN271/(EF271*100))</f>
        <v/>
      </c>
      <c r="EP271" s="35"/>
      <c r="EQ271" s="27"/>
      <c r="ER271" s="46"/>
      <c r="ES271" s="44"/>
      <c r="ET271" s="44"/>
      <c r="EU271" s="44"/>
      <c r="EV271" s="44" t="str">
        <f t="shared" si="1275"/>
        <v/>
      </c>
      <c r="EW271" s="44"/>
      <c r="EX271" s="44" t="str">
        <f t="shared" si="1276"/>
        <v/>
      </c>
      <c r="EY271" s="44"/>
      <c r="EZ271" s="44"/>
      <c r="FA271" s="44"/>
      <c r="FB271" s="44" t="str">
        <f t="shared" si="1226"/>
        <v/>
      </c>
      <c r="FC271" s="45" t="str">
        <f t="shared" si="1227"/>
        <v/>
      </c>
      <c r="FD271" s="35"/>
      <c r="FF271" s="46"/>
      <c r="FG271" s="67"/>
      <c r="FH271" s="44"/>
      <c r="FI271" s="44"/>
      <c r="FJ271" s="44"/>
      <c r="FK271" s="44"/>
      <c r="FL271" s="44" t="str">
        <f>IF(FK271="","",FK270+FM270-FK271)</f>
        <v/>
      </c>
      <c r="FM271" s="44"/>
      <c r="FN271" s="44"/>
      <c r="FO271" s="44"/>
      <c r="FP271" s="44" t="str">
        <f>IF(FO271="","",FL271*FO271)</f>
        <v/>
      </c>
      <c r="FQ271" s="45" t="str">
        <f>IF(FP271="","",FP271/(FH271*100))</f>
        <v/>
      </c>
      <c r="FR271" s="35"/>
      <c r="FT271" s="46"/>
      <c r="FU271" s="67"/>
      <c r="FV271" s="44"/>
      <c r="FW271" s="44"/>
      <c r="FX271" s="44"/>
      <c r="FY271" s="44"/>
      <c r="FZ271" s="44" t="str">
        <f>IF(FY271="","",FY270+GA270-FY271)</f>
        <v/>
      </c>
      <c r="GA271" s="44"/>
      <c r="GB271" s="44"/>
      <c r="GC271" s="44"/>
      <c r="GD271" s="44" t="str">
        <f>IF(GC271="","",FZ271*GC271)</f>
        <v/>
      </c>
      <c r="GE271" s="45" t="str">
        <f>IF(GD271="","",GD271/(FV271*100))</f>
        <v/>
      </c>
      <c r="GF271" s="35"/>
      <c r="GH271" s="46"/>
      <c r="GI271" s="67"/>
      <c r="GJ271" s="44"/>
      <c r="GK271" s="44"/>
      <c r="GL271" s="44"/>
      <c r="GM271" s="44"/>
      <c r="GN271" s="44" t="str">
        <f>IF(GM271="","",GM270+GO270-GM271)</f>
        <v/>
      </c>
      <c r="GO271" s="44"/>
      <c r="GP271" s="44"/>
      <c r="GQ271" s="44"/>
      <c r="GR271" s="44" t="str">
        <f>IF(GQ271="","",GN271*GQ271)</f>
        <v/>
      </c>
      <c r="GS271" s="45" t="str">
        <f>IF(GR271="","",GR271/(GJ271*100))</f>
        <v/>
      </c>
      <c r="GT271" s="35"/>
      <c r="GU271" s="27"/>
      <c r="GV271" s="46"/>
      <c r="GW271" s="67"/>
      <c r="GX271" s="44"/>
      <c r="GY271" s="44"/>
      <c r="GZ271" s="44"/>
      <c r="HA271" s="44"/>
      <c r="HB271" s="44" t="str">
        <f>IF(HA271="","",HA270+HC270-HA271)</f>
        <v/>
      </c>
      <c r="HC271" s="44"/>
      <c r="HD271" s="44"/>
      <c r="HE271" s="44"/>
      <c r="HF271" s="44" t="str">
        <f>IF(HE271="","",HB271*HE271)</f>
        <v/>
      </c>
      <c r="HG271" s="45" t="str">
        <f>IF(HF271="","",HF271/(GX271*100))</f>
        <v/>
      </c>
      <c r="HH271" s="35"/>
      <c r="HJ271" s="46"/>
      <c r="HK271" s="67"/>
      <c r="HL271" s="44"/>
      <c r="HM271" s="44"/>
      <c r="HN271" s="44"/>
      <c r="HO271" s="44"/>
      <c r="HP271" s="44" t="str">
        <f>IF(HO271="","",HO270+HQ270-HO271)</f>
        <v/>
      </c>
      <c r="HQ271" s="44"/>
      <c r="HR271" s="44"/>
      <c r="HS271" s="44"/>
      <c r="HT271" s="44" t="str">
        <f>IF(HS271="","",HP271*HS271)</f>
        <v/>
      </c>
      <c r="HU271" s="45" t="str">
        <f>IF(HT271="","",HT271/(HL271*100))</f>
        <v/>
      </c>
      <c r="HV271" s="35"/>
      <c r="HW271" s="61"/>
      <c r="HX271" s="51" t="str">
        <f>IF($A232="","",$A232)</f>
        <v/>
      </c>
      <c r="HY271" s="43"/>
      <c r="HZ271" s="43" t="str">
        <f t="shared" si="1325"/>
        <v/>
      </c>
      <c r="IA271" s="43"/>
      <c r="IB271" s="87" t="str">
        <f t="shared" si="1326"/>
        <v/>
      </c>
      <c r="IC271" s="43"/>
      <c r="ID271" s="43" t="str">
        <f t="shared" si="1327"/>
        <v/>
      </c>
      <c r="IE271" s="43"/>
      <c r="IF271" s="53" t="str">
        <f t="shared" ref="IF271:IG274" si="1355">IF(HY271="","",IF267)</f>
        <v/>
      </c>
      <c r="IG271" s="47" t="str">
        <f t="shared" si="1355"/>
        <v/>
      </c>
      <c r="IH271" s="87" t="str">
        <f t="shared" si="1328"/>
        <v/>
      </c>
      <c r="II271" s="89" t="str">
        <f t="shared" si="1354"/>
        <v/>
      </c>
      <c r="IJ271" s="35"/>
      <c r="IL271" s="51" t="str">
        <f>IF($A232="","",$A232)</f>
        <v/>
      </c>
      <c r="IM271" s="43"/>
      <c r="IN271" s="43" t="str">
        <f t="shared" si="1329"/>
        <v/>
      </c>
      <c r="IO271" s="43"/>
      <c r="IP271" s="87" t="str">
        <f t="shared" si="1330"/>
        <v/>
      </c>
      <c r="IQ271" s="43"/>
      <c r="IR271" s="43" t="str">
        <f t="shared" si="1331"/>
        <v/>
      </c>
      <c r="IS271" s="43"/>
      <c r="IT271" s="53" t="str">
        <f t="shared" si="1250"/>
        <v/>
      </c>
      <c r="IU271" s="47" t="str">
        <f t="shared" si="1298"/>
        <v/>
      </c>
      <c r="IV271" s="87" t="str">
        <f t="shared" si="1332"/>
        <v/>
      </c>
      <c r="IW271" s="89" t="str">
        <f t="shared" si="1333"/>
        <v/>
      </c>
      <c r="IX271" s="35"/>
      <c r="IY271" s="33"/>
      <c r="IZ271" s="51" t="str">
        <f>IF($A232="","",$A232)</f>
        <v/>
      </c>
      <c r="JA271" s="43"/>
      <c r="JB271" s="43" t="str">
        <f t="shared" si="1334"/>
        <v/>
      </c>
      <c r="JC271" s="43"/>
      <c r="JD271" s="87" t="str">
        <f t="shared" si="1335"/>
        <v/>
      </c>
      <c r="JE271" s="43"/>
      <c r="JF271" s="43" t="str">
        <f t="shared" si="1336"/>
        <v/>
      </c>
      <c r="JG271" s="43"/>
      <c r="JH271" s="53" t="str">
        <f t="shared" si="1251"/>
        <v/>
      </c>
      <c r="JI271" s="47" t="str">
        <f t="shared" si="1287"/>
        <v/>
      </c>
      <c r="JJ271" s="87" t="str">
        <f t="shared" si="1337"/>
        <v/>
      </c>
      <c r="JK271" s="89" t="str">
        <f t="shared" si="1338"/>
        <v/>
      </c>
      <c r="JL271" s="35"/>
      <c r="JM271" s="27"/>
      <c r="JN271" s="51" t="str">
        <f>IF($A232="","",$A232)</f>
        <v/>
      </c>
      <c r="JO271" s="43"/>
      <c r="JP271" s="43" t="str">
        <f t="shared" si="1339"/>
        <v/>
      </c>
      <c r="JQ271" s="43"/>
      <c r="JR271" s="87" t="str">
        <f t="shared" si="1340"/>
        <v/>
      </c>
      <c r="JS271" s="43"/>
      <c r="JT271" s="43" t="str">
        <f t="shared" si="1341"/>
        <v/>
      </c>
      <c r="JU271" s="43"/>
      <c r="JV271" s="53" t="str">
        <f t="shared" si="1252"/>
        <v/>
      </c>
      <c r="JW271" s="47" t="str">
        <f t="shared" si="1299"/>
        <v/>
      </c>
      <c r="JX271" s="87" t="str">
        <f t="shared" si="1342"/>
        <v/>
      </c>
      <c r="JY271" s="89" t="str">
        <f t="shared" si="1343"/>
        <v/>
      </c>
      <c r="JZ271" s="35"/>
      <c r="KA271" s="61"/>
      <c r="KB271" s="51" t="str">
        <f>IF($A232="","",$A232)</f>
        <v/>
      </c>
      <c r="KC271" s="43"/>
      <c r="KD271" s="43" t="str">
        <f t="shared" si="1344"/>
        <v/>
      </c>
      <c r="KE271" s="43"/>
      <c r="KF271" s="87" t="str">
        <f t="shared" si="1345"/>
        <v/>
      </c>
      <c r="KG271" s="43"/>
      <c r="KH271" s="43" t="str">
        <f t="shared" si="1346"/>
        <v/>
      </c>
      <c r="KI271" s="43"/>
      <c r="KJ271" s="53" t="str">
        <f t="shared" si="1253"/>
        <v/>
      </c>
      <c r="KK271" s="47" t="str">
        <f t="shared" si="1288"/>
        <v/>
      </c>
      <c r="KL271" s="87" t="str">
        <f t="shared" si="1347"/>
        <v/>
      </c>
      <c r="KM271" s="89" t="str">
        <f t="shared" si="1348"/>
        <v/>
      </c>
      <c r="KN271" s="35"/>
      <c r="KO271" s="27"/>
      <c r="KP271" s="51" t="str">
        <f>IF($A232="","",$A232)</f>
        <v/>
      </c>
      <c r="KQ271" s="43"/>
      <c r="KR271" s="43" t="str">
        <f t="shared" si="1349"/>
        <v/>
      </c>
      <c r="KS271" s="43"/>
      <c r="KT271" s="87" t="str">
        <f t="shared" si="1350"/>
        <v/>
      </c>
      <c r="KU271" s="43"/>
      <c r="KV271" s="43" t="str">
        <f t="shared" si="1351"/>
        <v/>
      </c>
      <c r="KW271" s="43"/>
      <c r="KX271" s="53" t="str">
        <f t="shared" si="1254"/>
        <v/>
      </c>
      <c r="KY271" s="47" t="str">
        <f t="shared" si="1289"/>
        <v/>
      </c>
      <c r="KZ271" s="87" t="str">
        <f t="shared" si="1352"/>
        <v/>
      </c>
      <c r="LA271" s="89" t="str">
        <f t="shared" si="1353"/>
        <v/>
      </c>
      <c r="LB271" s="35"/>
      <c r="LC271" s="27"/>
      <c r="LD271" s="46"/>
      <c r="LE271" s="44"/>
      <c r="LF271" s="44"/>
      <c r="LG271" s="44"/>
      <c r="LH271" s="44"/>
      <c r="LI271" s="44"/>
      <c r="LJ271" s="44"/>
      <c r="LK271" s="44"/>
      <c r="LL271" s="60"/>
      <c r="LM271" s="44"/>
      <c r="LN271" s="44"/>
      <c r="LO271" s="44"/>
      <c r="LP271" s="35"/>
      <c r="LQ271" s="27"/>
      <c r="LR271" s="46"/>
      <c r="LS271" s="67"/>
      <c r="LT271" s="44"/>
      <c r="LU271" s="44"/>
      <c r="LV271" s="44"/>
      <c r="LW271" s="44"/>
      <c r="LX271" s="44" t="str">
        <f>IF(LW271="","",LW270+LY270-LW271)</f>
        <v/>
      </c>
      <c r="LY271" s="44"/>
      <c r="LZ271" s="44"/>
      <c r="MA271" s="44"/>
      <c r="MB271" s="44" t="str">
        <f>IF(MA271="","",LX271*MA271)</f>
        <v/>
      </c>
      <c r="MC271" s="45" t="str">
        <f>IF(MB271="","",MB271/(LT271*100))</f>
        <v/>
      </c>
      <c r="MD271" s="35"/>
      <c r="ME271" s="27"/>
      <c r="MF271" s="46"/>
      <c r="MG271" s="67"/>
      <c r="MH271" s="44"/>
      <c r="MI271" s="44"/>
      <c r="MJ271" s="44"/>
      <c r="MK271" s="44"/>
      <c r="ML271" s="44" t="str">
        <f>IF(MK271="","",MK270+MM270-MK271)</f>
        <v/>
      </c>
      <c r="MM271" s="44"/>
      <c r="MN271" s="44"/>
      <c r="MO271" s="44"/>
      <c r="MP271" s="44" t="str">
        <f>IF(MO271="","",ML271*MO271)</f>
        <v/>
      </c>
      <c r="MQ271" s="45" t="str">
        <f>IF(MP271="","",MP271/(MH271*100))</f>
        <v/>
      </c>
      <c r="MR271" s="35"/>
      <c r="MS271" s="27"/>
      <c r="MT271" s="46"/>
      <c r="MU271" s="67"/>
      <c r="MV271" s="44"/>
      <c r="MW271" s="44"/>
      <c r="MX271" s="44"/>
      <c r="MY271" s="44"/>
      <c r="MZ271" s="44" t="str">
        <f>IF(MY271="","",MY270+NA270-MY271)</f>
        <v/>
      </c>
      <c r="NA271" s="44"/>
      <c r="NB271" s="44"/>
      <c r="NC271" s="44"/>
      <c r="ND271" s="44" t="str">
        <f>IF(NC271="","",MZ271*NC271)</f>
        <v/>
      </c>
      <c r="NE271" s="45" t="str">
        <f>IF(ND271="","",ND271/(MV271*100))</f>
        <v/>
      </c>
      <c r="NF271" s="35"/>
      <c r="NG271" s="27"/>
      <c r="NH271" s="46"/>
      <c r="NI271" s="67"/>
      <c r="NJ271" s="44"/>
      <c r="NK271" s="44"/>
      <c r="NL271" s="44"/>
      <c r="NM271" s="44"/>
      <c r="NN271" s="44" t="str">
        <f>IF(NM271="","",NM270+NO270-NM271)</f>
        <v/>
      </c>
      <c r="NO271" s="44"/>
      <c r="NP271" s="44"/>
      <c r="NQ271" s="44"/>
      <c r="NR271" s="44" t="str">
        <f>IF(NQ271="","",NN271*NQ271)</f>
        <v/>
      </c>
      <c r="NS271" s="45" t="str">
        <f>IF(NR271="","",NR271/(NJ271*100))</f>
        <v/>
      </c>
      <c r="NT271" s="35"/>
    </row>
    <row r="272" spans="1:384" x14ac:dyDescent="0.2">
      <c r="A272" s="38"/>
      <c r="B272" s="39"/>
      <c r="C272" s="40"/>
      <c r="D272" s="40"/>
      <c r="E272" s="41"/>
      <c r="F272" s="41"/>
      <c r="G272" s="40"/>
      <c r="H272" s="42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5"/>
      <c r="T272" s="35"/>
      <c r="U272" s="27"/>
      <c r="V272" s="46"/>
      <c r="W272" s="67"/>
      <c r="X272" s="44"/>
      <c r="Y272" s="44"/>
      <c r="Z272" s="44"/>
      <c r="AA272" s="44"/>
      <c r="AB272" s="44"/>
      <c r="AC272" s="44"/>
      <c r="AD272" s="44"/>
      <c r="AE272" s="44"/>
      <c r="AF272" s="44"/>
      <c r="AG272" s="45"/>
      <c r="AH272" s="35"/>
      <c r="AI272" s="27"/>
      <c r="AJ272" s="46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5"/>
      <c r="AV272" s="35"/>
      <c r="AW272" s="27"/>
      <c r="AX272" s="46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45"/>
      <c r="BJ272" s="35"/>
      <c r="BK272" s="50"/>
      <c r="BL272" s="51"/>
      <c r="BM272" s="43"/>
      <c r="BN272" s="44" t="str">
        <f t="shared" si="1300"/>
        <v/>
      </c>
      <c r="BO272" s="43"/>
      <c r="BP272" s="44" t="str">
        <f t="shared" si="1301"/>
        <v/>
      </c>
      <c r="BQ272" s="43"/>
      <c r="BR272" s="44" t="str">
        <f t="shared" si="1302"/>
        <v/>
      </c>
      <c r="BS272" s="43"/>
      <c r="BT272" s="60" t="str">
        <f t="shared" si="1265"/>
        <v/>
      </c>
      <c r="BU272" s="67" t="str">
        <f t="shared" si="1266"/>
        <v/>
      </c>
      <c r="BV272" s="44" t="str">
        <f t="shared" si="1303"/>
        <v/>
      </c>
      <c r="BW272" s="45" t="str">
        <f t="shared" si="1304"/>
        <v/>
      </c>
      <c r="BX272" s="35"/>
      <c r="BY272" s="27"/>
      <c r="BZ272" s="51"/>
      <c r="CA272" s="43"/>
      <c r="CB272" s="44" t="str">
        <f t="shared" si="1305"/>
        <v/>
      </c>
      <c r="CC272" s="43"/>
      <c r="CD272" s="44" t="str">
        <f t="shared" si="1306"/>
        <v/>
      </c>
      <c r="CE272" s="43"/>
      <c r="CF272" s="44" t="str">
        <f t="shared" si="1307"/>
        <v/>
      </c>
      <c r="CG272" s="43"/>
      <c r="CH272" s="60" t="str">
        <f t="shared" si="1247"/>
        <v/>
      </c>
      <c r="CI272" s="67" t="str">
        <f t="shared" si="1267"/>
        <v/>
      </c>
      <c r="CJ272" s="44" t="str">
        <f t="shared" si="1308"/>
        <v/>
      </c>
      <c r="CK272" s="45" t="str">
        <f t="shared" si="1309"/>
        <v/>
      </c>
      <c r="CL272" s="35"/>
      <c r="CM272" s="27"/>
      <c r="CN272" s="51"/>
      <c r="CO272" s="43"/>
      <c r="CP272" s="44" t="str">
        <f t="shared" si="1310"/>
        <v/>
      </c>
      <c r="CQ272" s="43"/>
      <c r="CR272" s="44" t="str">
        <f t="shared" si="1311"/>
        <v/>
      </c>
      <c r="CS272" s="43"/>
      <c r="CT272" s="44" t="str">
        <f t="shared" si="1312"/>
        <v/>
      </c>
      <c r="CU272" s="43"/>
      <c r="CV272" s="60" t="str">
        <f t="shared" si="1248"/>
        <v/>
      </c>
      <c r="CW272" s="67" t="str">
        <f t="shared" si="1268"/>
        <v/>
      </c>
      <c r="CX272" s="44" t="str">
        <f t="shared" si="1313"/>
        <v/>
      </c>
      <c r="CY272" s="45" t="str">
        <f t="shared" si="1314"/>
        <v/>
      </c>
      <c r="CZ272" s="35"/>
      <c r="DA272" s="58"/>
      <c r="DB272" s="51"/>
      <c r="DC272" s="43"/>
      <c r="DD272" s="44" t="str">
        <f t="shared" si="1315"/>
        <v/>
      </c>
      <c r="DE272" s="43"/>
      <c r="DF272" s="44" t="str">
        <f t="shared" si="1316"/>
        <v/>
      </c>
      <c r="DG272" s="43"/>
      <c r="DH272" s="44" t="str">
        <f t="shared" si="1317"/>
        <v/>
      </c>
      <c r="DI272" s="43"/>
      <c r="DJ272" s="60" t="str">
        <f t="shared" si="1249"/>
        <v/>
      </c>
      <c r="DK272" s="67" t="str">
        <f t="shared" si="1269"/>
        <v/>
      </c>
      <c r="DL272" s="44" t="str">
        <f t="shared" si="1318"/>
        <v/>
      </c>
      <c r="DM272" s="45" t="str">
        <f t="shared" si="1319"/>
        <v/>
      </c>
      <c r="DN272" s="35"/>
      <c r="DO272" s="27"/>
      <c r="DP272" s="51"/>
      <c r="DQ272" s="43"/>
      <c r="DR272" s="44" t="str">
        <f t="shared" si="1320"/>
        <v/>
      </c>
      <c r="DS272" s="43"/>
      <c r="DT272" s="44" t="str">
        <f t="shared" si="1321"/>
        <v/>
      </c>
      <c r="DU272" s="43"/>
      <c r="DV272" s="44" t="str">
        <f t="shared" si="1322"/>
        <v/>
      </c>
      <c r="DW272" s="43"/>
      <c r="DX272" s="60" t="str">
        <f t="shared" si="1270"/>
        <v/>
      </c>
      <c r="DY272" s="67" t="str">
        <f t="shared" si="1271"/>
        <v/>
      </c>
      <c r="DZ272" s="44" t="str">
        <f t="shared" si="1323"/>
        <v/>
      </c>
      <c r="EA272" s="45" t="str">
        <f t="shared" si="1324"/>
        <v/>
      </c>
      <c r="EB272" s="35"/>
      <c r="EC272" s="27"/>
      <c r="ED272" s="46"/>
      <c r="EE272" s="67"/>
      <c r="EF272" s="44"/>
      <c r="EG272" s="44"/>
      <c r="EH272" s="44"/>
      <c r="EI272" s="44"/>
      <c r="EJ272" s="44"/>
      <c r="EK272" s="44"/>
      <c r="EL272" s="44"/>
      <c r="EM272" s="44"/>
      <c r="EN272" s="44"/>
      <c r="EO272" s="45"/>
      <c r="EP272" s="35"/>
      <c r="EQ272" s="27"/>
      <c r="ER272" s="46"/>
      <c r="ES272" s="44"/>
      <c r="ET272" s="44"/>
      <c r="EU272" s="44"/>
      <c r="EV272" s="44"/>
      <c r="EW272" s="44"/>
      <c r="EX272" s="44"/>
      <c r="EY272" s="44"/>
      <c r="EZ272" s="44"/>
      <c r="FA272" s="44"/>
      <c r="FB272" s="44"/>
      <c r="FC272" s="45"/>
      <c r="FD272" s="35"/>
      <c r="FF272" s="46"/>
      <c r="FG272" s="67"/>
      <c r="FH272" s="44"/>
      <c r="FI272" s="44"/>
      <c r="FJ272" s="44"/>
      <c r="FK272" s="44"/>
      <c r="FL272" s="44"/>
      <c r="FM272" s="44"/>
      <c r="FN272" s="44"/>
      <c r="FO272" s="44"/>
      <c r="FP272" s="44"/>
      <c r="FQ272" s="45"/>
      <c r="FR272" s="35"/>
      <c r="FT272" s="46"/>
      <c r="FU272" s="67"/>
      <c r="FV272" s="44"/>
      <c r="FW272" s="44"/>
      <c r="FX272" s="44"/>
      <c r="FY272" s="44"/>
      <c r="FZ272" s="44"/>
      <c r="GA272" s="44"/>
      <c r="GB272" s="44"/>
      <c r="GC272" s="44"/>
      <c r="GD272" s="44"/>
      <c r="GE272" s="45"/>
      <c r="GF272" s="35"/>
      <c r="GH272" s="46"/>
      <c r="GI272" s="67"/>
      <c r="GJ272" s="44"/>
      <c r="GK272" s="44"/>
      <c r="GL272" s="44"/>
      <c r="GM272" s="44"/>
      <c r="GN272" s="44"/>
      <c r="GO272" s="44"/>
      <c r="GP272" s="44"/>
      <c r="GQ272" s="44"/>
      <c r="GR272" s="44"/>
      <c r="GS272" s="45"/>
      <c r="GT272" s="35"/>
      <c r="GU272" s="27"/>
      <c r="GV272" s="46"/>
      <c r="GW272" s="67"/>
      <c r="GX272" s="44"/>
      <c r="GY272" s="44"/>
      <c r="GZ272" s="44"/>
      <c r="HA272" s="44"/>
      <c r="HB272" s="44"/>
      <c r="HC272" s="44"/>
      <c r="HD272" s="44"/>
      <c r="HE272" s="44"/>
      <c r="HF272" s="44"/>
      <c r="HG272" s="45"/>
      <c r="HH272" s="35"/>
      <c r="HJ272" s="46"/>
      <c r="HK272" s="67"/>
      <c r="HL272" s="44"/>
      <c r="HM272" s="44"/>
      <c r="HN272" s="44"/>
      <c r="HO272" s="44"/>
      <c r="HP272" s="44"/>
      <c r="HQ272" s="44"/>
      <c r="HR272" s="44"/>
      <c r="HS272" s="44"/>
      <c r="HT272" s="44"/>
      <c r="HU272" s="45"/>
      <c r="HV272" s="35"/>
      <c r="HW272" s="61"/>
      <c r="HX272" s="51"/>
      <c r="HY272" s="43"/>
      <c r="HZ272" s="44" t="str">
        <f t="shared" si="1325"/>
        <v/>
      </c>
      <c r="IA272" s="43"/>
      <c r="IB272" s="44" t="str">
        <f t="shared" si="1326"/>
        <v/>
      </c>
      <c r="IC272" s="43"/>
      <c r="ID272" s="44" t="str">
        <f t="shared" si="1327"/>
        <v/>
      </c>
      <c r="IE272" s="43"/>
      <c r="IF272" s="60" t="str">
        <f t="shared" si="1355"/>
        <v/>
      </c>
      <c r="IG272" s="67" t="str">
        <f t="shared" si="1355"/>
        <v/>
      </c>
      <c r="IH272" s="44" t="str">
        <f t="shared" si="1328"/>
        <v/>
      </c>
      <c r="II272" s="45" t="str">
        <f t="shared" si="1354"/>
        <v/>
      </c>
      <c r="IJ272" s="35"/>
      <c r="IL272" s="51"/>
      <c r="IM272" s="43"/>
      <c r="IN272" s="44" t="str">
        <f t="shared" si="1329"/>
        <v/>
      </c>
      <c r="IO272" s="43"/>
      <c r="IP272" s="44" t="str">
        <f t="shared" si="1330"/>
        <v/>
      </c>
      <c r="IQ272" s="43"/>
      <c r="IR272" s="44" t="str">
        <f t="shared" si="1331"/>
        <v/>
      </c>
      <c r="IS272" s="43"/>
      <c r="IT272" s="60" t="str">
        <f t="shared" si="1250"/>
        <v/>
      </c>
      <c r="IU272" s="67" t="str">
        <f t="shared" si="1298"/>
        <v/>
      </c>
      <c r="IV272" s="44" t="str">
        <f t="shared" si="1332"/>
        <v/>
      </c>
      <c r="IW272" s="45" t="str">
        <f t="shared" si="1333"/>
        <v/>
      </c>
      <c r="IX272" s="35"/>
      <c r="IY272" s="33"/>
      <c r="IZ272" s="51"/>
      <c r="JA272" s="43"/>
      <c r="JB272" s="44" t="str">
        <f t="shared" si="1334"/>
        <v/>
      </c>
      <c r="JC272" s="43"/>
      <c r="JD272" s="44" t="str">
        <f t="shared" si="1335"/>
        <v/>
      </c>
      <c r="JE272" s="43"/>
      <c r="JF272" s="44" t="str">
        <f t="shared" si="1336"/>
        <v/>
      </c>
      <c r="JG272" s="43"/>
      <c r="JH272" s="60" t="str">
        <f t="shared" si="1251"/>
        <v/>
      </c>
      <c r="JI272" s="67" t="str">
        <f t="shared" si="1287"/>
        <v/>
      </c>
      <c r="JJ272" s="44" t="str">
        <f t="shared" si="1337"/>
        <v/>
      </c>
      <c r="JK272" s="45" t="str">
        <f t="shared" si="1338"/>
        <v/>
      </c>
      <c r="JL272" s="35"/>
      <c r="JM272" s="27"/>
      <c r="JN272" s="51"/>
      <c r="JO272" s="43"/>
      <c r="JP272" s="44" t="str">
        <f t="shared" si="1339"/>
        <v/>
      </c>
      <c r="JQ272" s="43"/>
      <c r="JR272" s="44" t="str">
        <f t="shared" si="1340"/>
        <v/>
      </c>
      <c r="JS272" s="43"/>
      <c r="JT272" s="44" t="str">
        <f t="shared" si="1341"/>
        <v/>
      </c>
      <c r="JU272" s="43"/>
      <c r="JV272" s="60" t="str">
        <f t="shared" si="1252"/>
        <v/>
      </c>
      <c r="JW272" s="67" t="str">
        <f t="shared" si="1299"/>
        <v/>
      </c>
      <c r="JX272" s="44" t="str">
        <f t="shared" si="1342"/>
        <v/>
      </c>
      <c r="JY272" s="45" t="str">
        <f t="shared" si="1343"/>
        <v/>
      </c>
      <c r="JZ272" s="35"/>
      <c r="KA272" s="61"/>
      <c r="KB272" s="51"/>
      <c r="KC272" s="43"/>
      <c r="KD272" s="44" t="str">
        <f t="shared" si="1344"/>
        <v/>
      </c>
      <c r="KE272" s="43"/>
      <c r="KF272" s="44" t="str">
        <f t="shared" si="1345"/>
        <v/>
      </c>
      <c r="KG272" s="43"/>
      <c r="KH272" s="44" t="str">
        <f t="shared" si="1346"/>
        <v/>
      </c>
      <c r="KI272" s="43"/>
      <c r="KJ272" s="60" t="str">
        <f t="shared" si="1253"/>
        <v/>
      </c>
      <c r="KK272" s="67" t="str">
        <f t="shared" si="1288"/>
        <v/>
      </c>
      <c r="KL272" s="44" t="str">
        <f t="shared" si="1347"/>
        <v/>
      </c>
      <c r="KM272" s="45" t="str">
        <f t="shared" si="1348"/>
        <v/>
      </c>
      <c r="KN272" s="35"/>
      <c r="KO272" s="27"/>
      <c r="KP272" s="51"/>
      <c r="KQ272" s="43"/>
      <c r="KR272" s="44" t="str">
        <f t="shared" si="1349"/>
        <v/>
      </c>
      <c r="KS272" s="43"/>
      <c r="KT272" s="44" t="str">
        <f t="shared" si="1350"/>
        <v/>
      </c>
      <c r="KU272" s="43"/>
      <c r="KV272" s="44" t="str">
        <f t="shared" si="1351"/>
        <v/>
      </c>
      <c r="KW272" s="43"/>
      <c r="KX272" s="60" t="str">
        <f t="shared" si="1254"/>
        <v/>
      </c>
      <c r="KY272" s="67" t="str">
        <f t="shared" si="1289"/>
        <v/>
      </c>
      <c r="KZ272" s="44" t="str">
        <f t="shared" si="1352"/>
        <v/>
      </c>
      <c r="LA272" s="45" t="str">
        <f t="shared" si="1353"/>
        <v/>
      </c>
      <c r="LB272" s="35"/>
      <c r="LC272" s="27"/>
      <c r="LD272" s="46"/>
      <c r="LE272" s="44"/>
      <c r="LF272" s="44"/>
      <c r="LG272" s="44"/>
      <c r="LH272" s="44"/>
      <c r="LI272" s="44"/>
      <c r="LJ272" s="44"/>
      <c r="LK272" s="44"/>
      <c r="LL272" s="60"/>
      <c r="LM272" s="44"/>
      <c r="LN272" s="44"/>
      <c r="LO272" s="44"/>
      <c r="LP272" s="35"/>
      <c r="LQ272" s="27"/>
      <c r="LR272" s="46"/>
      <c r="LS272" s="67"/>
      <c r="LT272" s="44"/>
      <c r="LU272" s="44"/>
      <c r="LV272" s="44"/>
      <c r="LW272" s="44"/>
      <c r="LX272" s="44"/>
      <c r="LY272" s="44"/>
      <c r="LZ272" s="44"/>
      <c r="MA272" s="44"/>
      <c r="MB272" s="44"/>
      <c r="MC272" s="45"/>
      <c r="MD272" s="35"/>
      <c r="ME272" s="27"/>
      <c r="MF272" s="46"/>
      <c r="MG272" s="67"/>
      <c r="MH272" s="44"/>
      <c r="MI272" s="44"/>
      <c r="MJ272" s="44"/>
      <c r="MK272" s="44"/>
      <c r="ML272" s="44"/>
      <c r="MM272" s="44"/>
      <c r="MN272" s="44"/>
      <c r="MO272" s="44"/>
      <c r="MP272" s="44"/>
      <c r="MQ272" s="45"/>
      <c r="MR272" s="35"/>
      <c r="MS272" s="27"/>
      <c r="MT272" s="46"/>
      <c r="MU272" s="67"/>
      <c r="MV272" s="44"/>
      <c r="MW272" s="44"/>
      <c r="MX272" s="44"/>
      <c r="MY272" s="44"/>
      <c r="MZ272" s="44"/>
      <c r="NA272" s="44"/>
      <c r="NB272" s="44"/>
      <c r="NC272" s="44"/>
      <c r="ND272" s="44"/>
      <c r="NE272" s="45"/>
      <c r="NF272" s="35"/>
      <c r="NG272" s="27"/>
      <c r="NH272" s="46"/>
      <c r="NI272" s="67"/>
      <c r="NJ272" s="44"/>
      <c r="NK272" s="44"/>
      <c r="NL272" s="44"/>
      <c r="NM272" s="44"/>
      <c r="NN272" s="44"/>
      <c r="NO272" s="44"/>
      <c r="NP272" s="44"/>
      <c r="NQ272" s="44"/>
      <c r="NR272" s="44"/>
      <c r="NS272" s="45"/>
      <c r="NT272" s="35"/>
    </row>
    <row r="273" spans="1:384" x14ac:dyDescent="0.2">
      <c r="A273" s="38"/>
      <c r="B273" s="39"/>
      <c r="C273" s="40"/>
      <c r="D273" s="40"/>
      <c r="E273" s="41"/>
      <c r="F273" s="41"/>
      <c r="G273" s="40"/>
      <c r="H273" s="42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5"/>
      <c r="T273" s="35"/>
      <c r="U273" s="27"/>
      <c r="V273" s="46"/>
      <c r="W273" s="67"/>
      <c r="X273" s="44"/>
      <c r="Y273" s="44"/>
      <c r="Z273" s="44"/>
      <c r="AA273" s="44"/>
      <c r="AB273" s="44"/>
      <c r="AC273" s="44"/>
      <c r="AD273" s="44"/>
      <c r="AE273" s="44"/>
      <c r="AF273" s="44"/>
      <c r="AG273" s="45"/>
      <c r="AH273" s="35"/>
      <c r="AI273" s="27"/>
      <c r="AJ273" s="46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5"/>
      <c r="AV273" s="35"/>
      <c r="AW273" s="27"/>
      <c r="AX273" s="46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45"/>
      <c r="BJ273" s="35"/>
      <c r="BK273" s="50"/>
      <c r="BL273" s="51"/>
      <c r="BM273" s="43"/>
      <c r="BN273" s="44" t="str">
        <f t="shared" si="1300"/>
        <v/>
      </c>
      <c r="BO273" s="43"/>
      <c r="BP273" s="44" t="str">
        <f t="shared" si="1301"/>
        <v/>
      </c>
      <c r="BQ273" s="43"/>
      <c r="BR273" s="44" t="str">
        <f t="shared" si="1302"/>
        <v/>
      </c>
      <c r="BS273" s="43"/>
      <c r="BT273" s="60" t="str">
        <f t="shared" si="1265"/>
        <v/>
      </c>
      <c r="BU273" s="67" t="str">
        <f t="shared" si="1266"/>
        <v/>
      </c>
      <c r="BV273" s="44" t="str">
        <f t="shared" si="1303"/>
        <v/>
      </c>
      <c r="BW273" s="45" t="str">
        <f t="shared" si="1304"/>
        <v/>
      </c>
      <c r="BX273" s="35"/>
      <c r="BY273" s="27"/>
      <c r="BZ273" s="51"/>
      <c r="CA273" s="43"/>
      <c r="CB273" s="44" t="str">
        <f t="shared" si="1305"/>
        <v/>
      </c>
      <c r="CC273" s="43"/>
      <c r="CD273" s="44" t="str">
        <f t="shared" si="1306"/>
        <v/>
      </c>
      <c r="CE273" s="43"/>
      <c r="CF273" s="44" t="str">
        <f t="shared" si="1307"/>
        <v/>
      </c>
      <c r="CG273" s="43"/>
      <c r="CH273" s="60" t="str">
        <f t="shared" si="1247"/>
        <v/>
      </c>
      <c r="CI273" s="67" t="str">
        <f t="shared" si="1267"/>
        <v/>
      </c>
      <c r="CJ273" s="44" t="str">
        <f t="shared" si="1308"/>
        <v/>
      </c>
      <c r="CK273" s="45" t="str">
        <f t="shared" si="1309"/>
        <v/>
      </c>
      <c r="CL273" s="35"/>
      <c r="CM273" s="27"/>
      <c r="CN273" s="51"/>
      <c r="CO273" s="43"/>
      <c r="CP273" s="44" t="str">
        <f t="shared" si="1310"/>
        <v/>
      </c>
      <c r="CQ273" s="43"/>
      <c r="CR273" s="44" t="str">
        <f t="shared" si="1311"/>
        <v/>
      </c>
      <c r="CS273" s="43"/>
      <c r="CT273" s="44" t="str">
        <f t="shared" si="1312"/>
        <v/>
      </c>
      <c r="CU273" s="43"/>
      <c r="CV273" s="60" t="str">
        <f t="shared" si="1248"/>
        <v/>
      </c>
      <c r="CW273" s="67" t="str">
        <f t="shared" si="1268"/>
        <v/>
      </c>
      <c r="CX273" s="44" t="str">
        <f t="shared" si="1313"/>
        <v/>
      </c>
      <c r="CY273" s="45" t="str">
        <f t="shared" si="1314"/>
        <v/>
      </c>
      <c r="CZ273" s="35"/>
      <c r="DA273" s="58"/>
      <c r="DB273" s="51"/>
      <c r="DC273" s="43"/>
      <c r="DD273" s="44" t="str">
        <f t="shared" si="1315"/>
        <v/>
      </c>
      <c r="DE273" s="43"/>
      <c r="DF273" s="44" t="str">
        <f t="shared" si="1316"/>
        <v/>
      </c>
      <c r="DG273" s="43"/>
      <c r="DH273" s="44" t="str">
        <f t="shared" si="1317"/>
        <v/>
      </c>
      <c r="DI273" s="43"/>
      <c r="DJ273" s="60" t="str">
        <f t="shared" si="1249"/>
        <v/>
      </c>
      <c r="DK273" s="67" t="str">
        <f t="shared" si="1269"/>
        <v/>
      </c>
      <c r="DL273" s="44" t="str">
        <f t="shared" si="1318"/>
        <v/>
      </c>
      <c r="DM273" s="45" t="str">
        <f t="shared" si="1319"/>
        <v/>
      </c>
      <c r="DN273" s="35"/>
      <c r="DO273" s="27"/>
      <c r="DP273" s="51"/>
      <c r="DQ273" s="43"/>
      <c r="DR273" s="44" t="str">
        <f t="shared" si="1320"/>
        <v/>
      </c>
      <c r="DS273" s="43"/>
      <c r="DT273" s="44" t="str">
        <f t="shared" si="1321"/>
        <v/>
      </c>
      <c r="DU273" s="43"/>
      <c r="DV273" s="44" t="str">
        <f t="shared" si="1322"/>
        <v/>
      </c>
      <c r="DW273" s="43"/>
      <c r="DX273" s="60" t="str">
        <f t="shared" si="1270"/>
        <v/>
      </c>
      <c r="DY273" s="67" t="str">
        <f t="shared" si="1271"/>
        <v/>
      </c>
      <c r="DZ273" s="44" t="str">
        <f t="shared" si="1323"/>
        <v/>
      </c>
      <c r="EA273" s="45" t="str">
        <f t="shared" si="1324"/>
        <v/>
      </c>
      <c r="EB273" s="35"/>
      <c r="EC273" s="27"/>
      <c r="ED273" s="46"/>
      <c r="EE273" s="67"/>
      <c r="EF273" s="44"/>
      <c r="EG273" s="44"/>
      <c r="EH273" s="44"/>
      <c r="EI273" s="44"/>
      <c r="EJ273" s="44"/>
      <c r="EK273" s="44"/>
      <c r="EL273" s="44"/>
      <c r="EM273" s="44"/>
      <c r="EN273" s="44"/>
      <c r="EO273" s="45"/>
      <c r="EP273" s="35"/>
      <c r="EQ273" s="27"/>
      <c r="ER273" s="46"/>
      <c r="ES273" s="44"/>
      <c r="ET273" s="44"/>
      <c r="EU273" s="44"/>
      <c r="EV273" s="44"/>
      <c r="EW273" s="44"/>
      <c r="EX273" s="44"/>
      <c r="EY273" s="44"/>
      <c r="EZ273" s="44"/>
      <c r="FA273" s="44"/>
      <c r="FB273" s="44"/>
      <c r="FC273" s="45"/>
      <c r="FD273" s="35"/>
      <c r="FF273" s="46"/>
      <c r="FG273" s="67"/>
      <c r="FH273" s="44"/>
      <c r="FI273" s="44"/>
      <c r="FJ273" s="44"/>
      <c r="FK273" s="44"/>
      <c r="FL273" s="44"/>
      <c r="FM273" s="44"/>
      <c r="FN273" s="44"/>
      <c r="FO273" s="44"/>
      <c r="FP273" s="44"/>
      <c r="FQ273" s="45"/>
      <c r="FR273" s="35"/>
      <c r="FT273" s="46"/>
      <c r="FU273" s="67"/>
      <c r="FV273" s="44"/>
      <c r="FW273" s="44"/>
      <c r="FX273" s="44"/>
      <c r="FY273" s="44"/>
      <c r="FZ273" s="44"/>
      <c r="GA273" s="44"/>
      <c r="GB273" s="44"/>
      <c r="GC273" s="44"/>
      <c r="GD273" s="44"/>
      <c r="GE273" s="45"/>
      <c r="GF273" s="35"/>
      <c r="GH273" s="46"/>
      <c r="GI273" s="67"/>
      <c r="GJ273" s="44"/>
      <c r="GK273" s="44"/>
      <c r="GL273" s="44"/>
      <c r="GM273" s="44"/>
      <c r="GN273" s="44"/>
      <c r="GO273" s="44"/>
      <c r="GP273" s="44"/>
      <c r="GQ273" s="44"/>
      <c r="GR273" s="44"/>
      <c r="GS273" s="45"/>
      <c r="GT273" s="35"/>
      <c r="GU273" s="27"/>
      <c r="GV273" s="46"/>
      <c r="GW273" s="67"/>
      <c r="GX273" s="44"/>
      <c r="GY273" s="44"/>
      <c r="GZ273" s="44"/>
      <c r="HA273" s="44"/>
      <c r="HB273" s="44"/>
      <c r="HC273" s="44"/>
      <c r="HD273" s="44"/>
      <c r="HE273" s="44"/>
      <c r="HF273" s="44"/>
      <c r="HG273" s="45"/>
      <c r="HH273" s="35"/>
      <c r="HJ273" s="46"/>
      <c r="HK273" s="67"/>
      <c r="HL273" s="44"/>
      <c r="HM273" s="44"/>
      <c r="HN273" s="44"/>
      <c r="HO273" s="44"/>
      <c r="HP273" s="44"/>
      <c r="HQ273" s="44"/>
      <c r="HR273" s="44"/>
      <c r="HS273" s="44"/>
      <c r="HT273" s="44"/>
      <c r="HU273" s="45"/>
      <c r="HV273" s="35"/>
      <c r="HW273" s="61"/>
      <c r="HX273" s="51"/>
      <c r="HY273" s="43"/>
      <c r="HZ273" s="44" t="str">
        <f t="shared" si="1325"/>
        <v/>
      </c>
      <c r="IA273" s="43"/>
      <c r="IB273" s="44" t="str">
        <f t="shared" si="1326"/>
        <v/>
      </c>
      <c r="IC273" s="43"/>
      <c r="ID273" s="44" t="str">
        <f t="shared" si="1327"/>
        <v/>
      </c>
      <c r="IE273" s="43"/>
      <c r="IF273" s="60" t="str">
        <f t="shared" si="1355"/>
        <v/>
      </c>
      <c r="IG273" s="67" t="str">
        <f t="shared" si="1355"/>
        <v/>
      </c>
      <c r="IH273" s="44" t="str">
        <f t="shared" si="1328"/>
        <v/>
      </c>
      <c r="II273" s="45" t="str">
        <f t="shared" si="1354"/>
        <v/>
      </c>
      <c r="IJ273" s="35"/>
      <c r="IL273" s="51"/>
      <c r="IM273" s="43"/>
      <c r="IN273" s="44" t="str">
        <f t="shared" si="1329"/>
        <v/>
      </c>
      <c r="IO273" s="43"/>
      <c r="IP273" s="44" t="str">
        <f t="shared" si="1330"/>
        <v/>
      </c>
      <c r="IQ273" s="43"/>
      <c r="IR273" s="44" t="str">
        <f t="shared" si="1331"/>
        <v/>
      </c>
      <c r="IS273" s="43"/>
      <c r="IT273" s="60" t="str">
        <f t="shared" si="1250"/>
        <v/>
      </c>
      <c r="IU273" s="67" t="str">
        <f t="shared" si="1298"/>
        <v/>
      </c>
      <c r="IV273" s="44" t="str">
        <f t="shared" si="1332"/>
        <v/>
      </c>
      <c r="IW273" s="45" t="str">
        <f t="shared" si="1333"/>
        <v/>
      </c>
      <c r="IX273" s="35"/>
      <c r="IY273" s="33"/>
      <c r="IZ273" s="51"/>
      <c r="JA273" s="43"/>
      <c r="JB273" s="44" t="str">
        <f t="shared" si="1334"/>
        <v/>
      </c>
      <c r="JC273" s="43"/>
      <c r="JD273" s="44" t="str">
        <f t="shared" si="1335"/>
        <v/>
      </c>
      <c r="JE273" s="43"/>
      <c r="JF273" s="44" t="str">
        <f t="shared" si="1336"/>
        <v/>
      </c>
      <c r="JG273" s="43"/>
      <c r="JH273" s="60" t="str">
        <f t="shared" si="1251"/>
        <v/>
      </c>
      <c r="JI273" s="67" t="str">
        <f t="shared" si="1287"/>
        <v/>
      </c>
      <c r="JJ273" s="44" t="str">
        <f t="shared" si="1337"/>
        <v/>
      </c>
      <c r="JK273" s="45" t="str">
        <f t="shared" si="1338"/>
        <v/>
      </c>
      <c r="JL273" s="35"/>
      <c r="JM273" s="27"/>
      <c r="JN273" s="51"/>
      <c r="JO273" s="43"/>
      <c r="JP273" s="44" t="str">
        <f t="shared" si="1339"/>
        <v/>
      </c>
      <c r="JQ273" s="43"/>
      <c r="JR273" s="44" t="str">
        <f t="shared" si="1340"/>
        <v/>
      </c>
      <c r="JS273" s="43"/>
      <c r="JT273" s="44" t="str">
        <f t="shared" si="1341"/>
        <v/>
      </c>
      <c r="JU273" s="43"/>
      <c r="JV273" s="60" t="str">
        <f t="shared" si="1252"/>
        <v/>
      </c>
      <c r="JW273" s="67" t="str">
        <f t="shared" si="1299"/>
        <v/>
      </c>
      <c r="JX273" s="44" t="str">
        <f t="shared" si="1342"/>
        <v/>
      </c>
      <c r="JY273" s="45" t="str">
        <f t="shared" si="1343"/>
        <v/>
      </c>
      <c r="JZ273" s="35"/>
      <c r="KA273" s="61"/>
      <c r="KB273" s="51"/>
      <c r="KC273" s="43"/>
      <c r="KD273" s="44" t="str">
        <f t="shared" si="1344"/>
        <v/>
      </c>
      <c r="KE273" s="43"/>
      <c r="KF273" s="44" t="str">
        <f t="shared" si="1345"/>
        <v/>
      </c>
      <c r="KG273" s="43"/>
      <c r="KH273" s="44" t="str">
        <f t="shared" si="1346"/>
        <v/>
      </c>
      <c r="KI273" s="43"/>
      <c r="KJ273" s="60" t="str">
        <f t="shared" si="1253"/>
        <v/>
      </c>
      <c r="KK273" s="67" t="str">
        <f t="shared" si="1288"/>
        <v/>
      </c>
      <c r="KL273" s="44" t="str">
        <f t="shared" si="1347"/>
        <v/>
      </c>
      <c r="KM273" s="45" t="str">
        <f t="shared" si="1348"/>
        <v/>
      </c>
      <c r="KN273" s="35"/>
      <c r="KO273" s="27"/>
      <c r="KP273" s="51"/>
      <c r="KQ273" s="43"/>
      <c r="KR273" s="44" t="str">
        <f t="shared" si="1349"/>
        <v/>
      </c>
      <c r="KS273" s="43"/>
      <c r="KT273" s="44" t="str">
        <f t="shared" si="1350"/>
        <v/>
      </c>
      <c r="KU273" s="43"/>
      <c r="KV273" s="44" t="str">
        <f t="shared" si="1351"/>
        <v/>
      </c>
      <c r="KW273" s="43"/>
      <c r="KX273" s="60" t="str">
        <f t="shared" si="1254"/>
        <v/>
      </c>
      <c r="KY273" s="67" t="str">
        <f t="shared" si="1289"/>
        <v/>
      </c>
      <c r="KZ273" s="44" t="str">
        <f t="shared" si="1352"/>
        <v/>
      </c>
      <c r="LA273" s="45" t="str">
        <f t="shared" si="1353"/>
        <v/>
      </c>
      <c r="LB273" s="35"/>
      <c r="LC273" s="27"/>
      <c r="LD273" s="46"/>
      <c r="LE273" s="44"/>
      <c r="LF273" s="44"/>
      <c r="LG273" s="44"/>
      <c r="LH273" s="44"/>
      <c r="LI273" s="44"/>
      <c r="LJ273" s="44"/>
      <c r="LK273" s="44"/>
      <c r="LL273" s="60"/>
      <c r="LM273" s="44"/>
      <c r="LN273" s="44"/>
      <c r="LO273" s="44"/>
      <c r="LP273" s="35"/>
      <c r="LQ273" s="27"/>
      <c r="LR273" s="46"/>
      <c r="LS273" s="67"/>
      <c r="LT273" s="44"/>
      <c r="LU273" s="44"/>
      <c r="LV273" s="44"/>
      <c r="LW273" s="44"/>
      <c r="LX273" s="44"/>
      <c r="LY273" s="44"/>
      <c r="LZ273" s="44"/>
      <c r="MA273" s="44"/>
      <c r="MB273" s="44"/>
      <c r="MC273" s="45"/>
      <c r="MD273" s="35"/>
      <c r="ME273" s="27"/>
      <c r="MF273" s="46"/>
      <c r="MG273" s="67"/>
      <c r="MH273" s="44"/>
      <c r="MI273" s="44"/>
      <c r="MJ273" s="44"/>
      <c r="MK273" s="44"/>
      <c r="ML273" s="44"/>
      <c r="MM273" s="44"/>
      <c r="MN273" s="44"/>
      <c r="MO273" s="44"/>
      <c r="MP273" s="44"/>
      <c r="MQ273" s="45"/>
      <c r="MR273" s="35"/>
      <c r="MS273" s="27"/>
      <c r="MT273" s="46"/>
      <c r="MU273" s="67"/>
      <c r="MV273" s="44"/>
      <c r="MW273" s="44"/>
      <c r="MX273" s="44"/>
      <c r="MY273" s="44"/>
      <c r="MZ273" s="44"/>
      <c r="NA273" s="44"/>
      <c r="NB273" s="44"/>
      <c r="NC273" s="44"/>
      <c r="ND273" s="44"/>
      <c r="NE273" s="45"/>
      <c r="NF273" s="35"/>
      <c r="NG273" s="27"/>
      <c r="NH273" s="46"/>
      <c r="NI273" s="67"/>
      <c r="NJ273" s="44"/>
      <c r="NK273" s="44"/>
      <c r="NL273" s="44"/>
      <c r="NM273" s="44"/>
      <c r="NN273" s="44"/>
      <c r="NO273" s="44"/>
      <c r="NP273" s="44"/>
      <c r="NQ273" s="44"/>
      <c r="NR273" s="44"/>
      <c r="NS273" s="45"/>
      <c r="NT273" s="35"/>
    </row>
    <row r="274" spans="1:384" ht="15" customHeight="1" thickBot="1" x14ac:dyDescent="0.25">
      <c r="A274" s="38"/>
      <c r="B274" s="39"/>
      <c r="C274" s="40"/>
      <c r="D274" s="40"/>
      <c r="E274" s="41"/>
      <c r="F274" s="41"/>
      <c r="G274" s="40"/>
      <c r="H274" s="42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5"/>
      <c r="T274" s="35"/>
      <c r="U274" s="27"/>
      <c r="V274" s="46"/>
      <c r="W274" s="67"/>
      <c r="X274" s="44"/>
      <c r="Y274" s="44"/>
      <c r="Z274" s="44"/>
      <c r="AA274" s="44"/>
      <c r="AB274" s="44"/>
      <c r="AC274" s="44"/>
      <c r="AD274" s="44"/>
      <c r="AE274" s="44"/>
      <c r="AF274" s="44"/>
      <c r="AG274" s="45"/>
      <c r="AH274" s="35"/>
      <c r="AI274" s="27"/>
      <c r="AJ274" s="46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5"/>
      <c r="AV274" s="35"/>
      <c r="AW274" s="27"/>
      <c r="AX274" s="46"/>
      <c r="AY274" s="44"/>
      <c r="AZ274" s="44"/>
      <c r="BA274" s="44"/>
      <c r="BB274" s="44"/>
      <c r="BC274" s="44"/>
      <c r="BD274" s="44"/>
      <c r="BE274" s="44"/>
      <c r="BF274" s="44"/>
      <c r="BG274" s="44"/>
      <c r="BH274" s="44"/>
      <c r="BI274" s="45"/>
      <c r="BJ274" s="35"/>
      <c r="BK274" s="50"/>
      <c r="BL274" s="51"/>
      <c r="BM274" s="43"/>
      <c r="BN274" s="44" t="str">
        <f t="shared" si="1300"/>
        <v/>
      </c>
      <c r="BO274" s="44"/>
      <c r="BP274" s="44" t="str">
        <f t="shared" si="1301"/>
        <v/>
      </c>
      <c r="BQ274" s="44"/>
      <c r="BR274" s="44" t="str">
        <f t="shared" si="1302"/>
        <v/>
      </c>
      <c r="BS274" s="43"/>
      <c r="BT274" s="77" t="str">
        <f t="shared" si="1265"/>
        <v/>
      </c>
      <c r="BU274" s="78" t="str">
        <f t="shared" si="1266"/>
        <v/>
      </c>
      <c r="BV274" s="75" t="str">
        <f t="shared" si="1303"/>
        <v/>
      </c>
      <c r="BW274" s="79" t="str">
        <f t="shared" si="1304"/>
        <v/>
      </c>
      <c r="BX274" s="35"/>
      <c r="BY274" s="27"/>
      <c r="BZ274" s="51"/>
      <c r="CA274" s="43"/>
      <c r="CB274" s="44" t="str">
        <f t="shared" si="1305"/>
        <v/>
      </c>
      <c r="CC274" s="44"/>
      <c r="CD274" s="44" t="str">
        <f t="shared" si="1306"/>
        <v/>
      </c>
      <c r="CE274" s="44"/>
      <c r="CF274" s="44" t="str">
        <f t="shared" si="1307"/>
        <v/>
      </c>
      <c r="CG274" s="43"/>
      <c r="CH274" s="77" t="str">
        <f t="shared" si="1247"/>
        <v/>
      </c>
      <c r="CI274" s="78" t="str">
        <f t="shared" si="1267"/>
        <v/>
      </c>
      <c r="CJ274" s="75" t="str">
        <f t="shared" si="1308"/>
        <v/>
      </c>
      <c r="CK274" s="79" t="str">
        <f t="shared" si="1309"/>
        <v/>
      </c>
      <c r="CL274" s="35"/>
      <c r="CM274" s="27"/>
      <c r="CN274" s="51"/>
      <c r="CO274" s="43"/>
      <c r="CP274" s="44" t="str">
        <f t="shared" si="1310"/>
        <v/>
      </c>
      <c r="CQ274" s="44"/>
      <c r="CR274" s="44" t="str">
        <f t="shared" si="1311"/>
        <v/>
      </c>
      <c r="CS274" s="44"/>
      <c r="CT274" s="44" t="str">
        <f t="shared" si="1312"/>
        <v/>
      </c>
      <c r="CU274" s="43"/>
      <c r="CV274" s="77" t="str">
        <f t="shared" si="1248"/>
        <v/>
      </c>
      <c r="CW274" s="78" t="str">
        <f t="shared" si="1268"/>
        <v/>
      </c>
      <c r="CX274" s="75" t="str">
        <f t="shared" si="1313"/>
        <v/>
      </c>
      <c r="CY274" s="79" t="str">
        <f t="shared" si="1314"/>
        <v/>
      </c>
      <c r="CZ274" s="35"/>
      <c r="DA274" s="58"/>
      <c r="DB274" s="51"/>
      <c r="DC274" s="43"/>
      <c r="DD274" s="44" t="str">
        <f t="shared" si="1315"/>
        <v/>
      </c>
      <c r="DE274" s="44"/>
      <c r="DF274" s="44" t="str">
        <f t="shared" si="1316"/>
        <v/>
      </c>
      <c r="DG274" s="44"/>
      <c r="DH274" s="44" t="str">
        <f t="shared" si="1317"/>
        <v/>
      </c>
      <c r="DI274" s="43"/>
      <c r="DJ274" s="77" t="str">
        <f t="shared" si="1249"/>
        <v/>
      </c>
      <c r="DK274" s="78" t="str">
        <f t="shared" si="1269"/>
        <v/>
      </c>
      <c r="DL274" s="75" t="str">
        <f t="shared" si="1318"/>
        <v/>
      </c>
      <c r="DM274" s="79" t="str">
        <f t="shared" si="1319"/>
        <v/>
      </c>
      <c r="DN274" s="35"/>
      <c r="DO274" s="27"/>
      <c r="DP274" s="51"/>
      <c r="DQ274" s="43"/>
      <c r="DR274" s="44" t="str">
        <f t="shared" si="1320"/>
        <v/>
      </c>
      <c r="DS274" s="44"/>
      <c r="DT274" s="44" t="str">
        <f t="shared" si="1321"/>
        <v/>
      </c>
      <c r="DU274" s="44"/>
      <c r="DV274" s="44" t="str">
        <f t="shared" si="1322"/>
        <v/>
      </c>
      <c r="DW274" s="43"/>
      <c r="DX274" s="77" t="str">
        <f t="shared" si="1270"/>
        <v/>
      </c>
      <c r="DY274" s="78" t="str">
        <f t="shared" si="1271"/>
        <v/>
      </c>
      <c r="DZ274" s="75" t="str">
        <f t="shared" si="1323"/>
        <v/>
      </c>
      <c r="EA274" s="79" t="str">
        <f t="shared" si="1324"/>
        <v/>
      </c>
      <c r="EB274" s="35"/>
      <c r="EC274" s="27"/>
      <c r="ED274" s="46"/>
      <c r="EE274" s="67"/>
      <c r="EF274" s="44"/>
      <c r="EG274" s="44"/>
      <c r="EH274" s="44"/>
      <c r="EI274" s="44"/>
      <c r="EJ274" s="44"/>
      <c r="EK274" s="44"/>
      <c r="EL274" s="44"/>
      <c r="EM274" s="44"/>
      <c r="EN274" s="44"/>
      <c r="EO274" s="45"/>
      <c r="EP274" s="35"/>
      <c r="EQ274" s="27"/>
      <c r="ER274" s="46"/>
      <c r="ES274" s="44"/>
      <c r="ET274" s="44"/>
      <c r="EU274" s="44"/>
      <c r="EV274" s="44"/>
      <c r="EW274" s="44"/>
      <c r="EX274" s="44"/>
      <c r="EY274" s="44"/>
      <c r="EZ274" s="44"/>
      <c r="FA274" s="44"/>
      <c r="FB274" s="44"/>
      <c r="FC274" s="45"/>
      <c r="FD274" s="35"/>
      <c r="FF274" s="46"/>
      <c r="FG274" s="67"/>
      <c r="FH274" s="44"/>
      <c r="FI274" s="44"/>
      <c r="FJ274" s="44"/>
      <c r="FK274" s="44"/>
      <c r="FL274" s="44"/>
      <c r="FM274" s="44"/>
      <c r="FN274" s="44"/>
      <c r="FO274" s="44"/>
      <c r="FP274" s="44"/>
      <c r="FQ274" s="45"/>
      <c r="FR274" s="35"/>
      <c r="FT274" s="46"/>
      <c r="FU274" s="67"/>
      <c r="FV274" s="44"/>
      <c r="FW274" s="44"/>
      <c r="FX274" s="44"/>
      <c r="FY274" s="44"/>
      <c r="FZ274" s="44"/>
      <c r="GA274" s="44"/>
      <c r="GB274" s="44"/>
      <c r="GC274" s="44"/>
      <c r="GD274" s="44"/>
      <c r="GE274" s="45"/>
      <c r="GF274" s="35"/>
      <c r="GH274" s="46"/>
      <c r="GI274" s="67"/>
      <c r="GJ274" s="44"/>
      <c r="GK274" s="44"/>
      <c r="GL274" s="44"/>
      <c r="GM274" s="44"/>
      <c r="GN274" s="44"/>
      <c r="GO274" s="44"/>
      <c r="GP274" s="44"/>
      <c r="GQ274" s="44"/>
      <c r="GR274" s="44"/>
      <c r="GS274" s="45"/>
      <c r="GT274" s="35"/>
      <c r="GU274" s="27"/>
      <c r="GV274" s="46"/>
      <c r="GW274" s="67"/>
      <c r="GX274" s="44"/>
      <c r="GY274" s="44"/>
      <c r="GZ274" s="44"/>
      <c r="HA274" s="44"/>
      <c r="HB274" s="44"/>
      <c r="HC274" s="44"/>
      <c r="HD274" s="44"/>
      <c r="HE274" s="44"/>
      <c r="HF274" s="44"/>
      <c r="HG274" s="45"/>
      <c r="HH274" s="35"/>
      <c r="HJ274" s="46"/>
      <c r="HK274" s="67"/>
      <c r="HL274" s="44"/>
      <c r="HM274" s="44"/>
      <c r="HN274" s="44"/>
      <c r="HO274" s="44"/>
      <c r="HP274" s="44"/>
      <c r="HQ274" s="44"/>
      <c r="HR274" s="44"/>
      <c r="HS274" s="44"/>
      <c r="HT274" s="44"/>
      <c r="HU274" s="45"/>
      <c r="HV274" s="35"/>
      <c r="HW274" s="61"/>
      <c r="HX274" s="51"/>
      <c r="HY274" s="43"/>
      <c r="HZ274" s="44" t="str">
        <f t="shared" si="1325"/>
        <v/>
      </c>
      <c r="IA274" s="44"/>
      <c r="IB274" s="44"/>
      <c r="IC274" s="44"/>
      <c r="ID274" s="44"/>
      <c r="IE274" s="43"/>
      <c r="IF274" s="77" t="str">
        <f t="shared" si="1355"/>
        <v/>
      </c>
      <c r="IG274" s="78" t="str">
        <f t="shared" si="1355"/>
        <v/>
      </c>
      <c r="IH274" s="75" t="str">
        <f t="shared" si="1328"/>
        <v/>
      </c>
      <c r="II274" s="79" t="str">
        <f t="shared" si="1354"/>
        <v/>
      </c>
      <c r="IJ274" s="35"/>
      <c r="IL274" s="51"/>
      <c r="IM274" s="43"/>
      <c r="IN274" s="44" t="str">
        <f t="shared" si="1329"/>
        <v/>
      </c>
      <c r="IO274" s="44"/>
      <c r="IP274" s="44"/>
      <c r="IQ274" s="44"/>
      <c r="IR274" s="44"/>
      <c r="IS274" s="43"/>
      <c r="IT274" s="77" t="str">
        <f t="shared" si="1250"/>
        <v/>
      </c>
      <c r="IU274" s="78" t="str">
        <f t="shared" si="1298"/>
        <v/>
      </c>
      <c r="IV274" s="75" t="str">
        <f t="shared" si="1332"/>
        <v/>
      </c>
      <c r="IW274" s="79" t="str">
        <f t="shared" si="1333"/>
        <v/>
      </c>
      <c r="IX274" s="35"/>
      <c r="IY274" s="33"/>
      <c r="IZ274" s="51"/>
      <c r="JA274" s="43"/>
      <c r="JB274" s="44" t="str">
        <f t="shared" si="1334"/>
        <v/>
      </c>
      <c r="JC274" s="44"/>
      <c r="JD274" s="44" t="str">
        <f t="shared" si="1335"/>
        <v/>
      </c>
      <c r="JE274" s="44"/>
      <c r="JF274" s="44" t="str">
        <f t="shared" si="1336"/>
        <v/>
      </c>
      <c r="JG274" s="43"/>
      <c r="JH274" s="77" t="str">
        <f t="shared" si="1251"/>
        <v/>
      </c>
      <c r="JI274" s="78" t="str">
        <f t="shared" si="1287"/>
        <v/>
      </c>
      <c r="JJ274" s="75" t="str">
        <f t="shared" si="1337"/>
        <v/>
      </c>
      <c r="JK274" s="79" t="str">
        <f t="shared" si="1338"/>
        <v/>
      </c>
      <c r="JL274" s="35"/>
      <c r="JM274" s="27"/>
      <c r="JN274" s="51"/>
      <c r="JO274" s="43"/>
      <c r="JP274" s="44" t="str">
        <f t="shared" si="1339"/>
        <v/>
      </c>
      <c r="JQ274" s="44"/>
      <c r="JR274" s="44" t="str">
        <f t="shared" si="1340"/>
        <v/>
      </c>
      <c r="JS274" s="44"/>
      <c r="JT274" s="44" t="str">
        <f t="shared" si="1341"/>
        <v/>
      </c>
      <c r="JU274" s="43"/>
      <c r="JV274" s="77" t="str">
        <f t="shared" si="1252"/>
        <v/>
      </c>
      <c r="JW274" s="78" t="str">
        <f t="shared" si="1299"/>
        <v/>
      </c>
      <c r="JX274" s="75" t="str">
        <f t="shared" si="1342"/>
        <v/>
      </c>
      <c r="JY274" s="79" t="str">
        <f t="shared" si="1343"/>
        <v/>
      </c>
      <c r="JZ274" s="35"/>
      <c r="KA274" s="61"/>
      <c r="KB274" s="51"/>
      <c r="KC274" s="43"/>
      <c r="KD274" s="44" t="str">
        <f t="shared" si="1344"/>
        <v/>
      </c>
      <c r="KE274" s="44"/>
      <c r="KF274" s="44" t="str">
        <f t="shared" si="1345"/>
        <v/>
      </c>
      <c r="KG274" s="44"/>
      <c r="KH274" s="44" t="str">
        <f t="shared" si="1346"/>
        <v/>
      </c>
      <c r="KI274" s="43"/>
      <c r="KJ274" s="77" t="str">
        <f t="shared" si="1253"/>
        <v/>
      </c>
      <c r="KK274" s="78" t="str">
        <f t="shared" si="1288"/>
        <v/>
      </c>
      <c r="KL274" s="75" t="str">
        <f t="shared" si="1347"/>
        <v/>
      </c>
      <c r="KM274" s="79" t="str">
        <f t="shared" si="1348"/>
        <v/>
      </c>
      <c r="KN274" s="35"/>
      <c r="KO274" s="27"/>
      <c r="KP274" s="51"/>
      <c r="KQ274" s="43"/>
      <c r="KR274" s="44" t="str">
        <f t="shared" si="1349"/>
        <v/>
      </c>
      <c r="KS274" s="44"/>
      <c r="KT274" s="44"/>
      <c r="KU274" s="44"/>
      <c r="KV274" s="44"/>
      <c r="KW274" s="43"/>
      <c r="KX274" s="77" t="str">
        <f t="shared" si="1254"/>
        <v/>
      </c>
      <c r="KY274" s="78" t="str">
        <f t="shared" si="1289"/>
        <v/>
      </c>
      <c r="KZ274" s="75" t="str">
        <f t="shared" si="1352"/>
        <v/>
      </c>
      <c r="LA274" s="79" t="str">
        <f t="shared" si="1353"/>
        <v/>
      </c>
      <c r="LB274" s="35"/>
      <c r="LC274" s="27"/>
      <c r="LD274" s="46"/>
      <c r="LE274" s="44"/>
      <c r="LF274" s="44"/>
      <c r="LG274" s="44"/>
      <c r="LH274" s="44"/>
      <c r="LI274" s="44"/>
      <c r="LJ274" s="44"/>
      <c r="LK274" s="44"/>
      <c r="LL274" s="60"/>
      <c r="LM274" s="44"/>
      <c r="LN274" s="44"/>
      <c r="LO274" s="44"/>
      <c r="LP274" s="35"/>
      <c r="LQ274" s="27"/>
      <c r="LR274" s="46"/>
      <c r="LS274" s="67"/>
      <c r="LT274" s="44"/>
      <c r="LU274" s="44"/>
      <c r="LV274" s="44"/>
      <c r="LW274" s="44"/>
      <c r="LX274" s="44"/>
      <c r="LY274" s="44"/>
      <c r="LZ274" s="44"/>
      <c r="MA274" s="44"/>
      <c r="MB274" s="44"/>
      <c r="MC274" s="45"/>
      <c r="MD274" s="35"/>
      <c r="ME274" s="27"/>
      <c r="MF274" s="46"/>
      <c r="MG274" s="67"/>
      <c r="MH274" s="44"/>
      <c r="MI274" s="44"/>
      <c r="MJ274" s="44"/>
      <c r="MK274" s="44"/>
      <c r="ML274" s="44"/>
      <c r="MM274" s="44"/>
      <c r="MN274" s="44"/>
      <c r="MO274" s="44"/>
      <c r="MP274" s="44"/>
      <c r="MQ274" s="45"/>
      <c r="MR274" s="35"/>
      <c r="MS274" s="27"/>
      <c r="MT274" s="46"/>
      <c r="MU274" s="67"/>
      <c r="MV274" s="44"/>
      <c r="MW274" s="44"/>
      <c r="MX274" s="44"/>
      <c r="MY274" s="44"/>
      <c r="MZ274" s="44"/>
      <c r="NA274" s="44"/>
      <c r="NB274" s="44"/>
      <c r="NC274" s="44"/>
      <c r="ND274" s="44"/>
      <c r="NE274" s="45"/>
      <c r="NF274" s="35"/>
      <c r="NG274" s="27"/>
      <c r="NH274" s="46"/>
      <c r="NI274" s="67"/>
      <c r="NJ274" s="44"/>
      <c r="NK274" s="44"/>
      <c r="NL274" s="44"/>
      <c r="NM274" s="44"/>
      <c r="NN274" s="44"/>
      <c r="NO274" s="44"/>
      <c r="NP274" s="44"/>
      <c r="NQ274" s="44"/>
      <c r="NR274" s="44"/>
      <c r="NS274" s="45"/>
      <c r="NT274" s="35"/>
    </row>
    <row r="275" spans="1:384" ht="15" customHeight="1" thickTop="1" x14ac:dyDescent="0.2">
      <c r="A275" s="110" t="s">
        <v>741</v>
      </c>
      <c r="B275" s="39"/>
      <c r="C275" s="40"/>
      <c r="D275" s="40"/>
      <c r="E275" s="41"/>
      <c r="F275" s="41"/>
      <c r="G275" s="40"/>
      <c r="H275" s="42"/>
      <c r="I275" s="23" t="s">
        <v>29</v>
      </c>
      <c r="J275" s="44">
        <f>SUM(J219:J271)*100</f>
        <v>137000</v>
      </c>
      <c r="K275" s="44"/>
      <c r="L275" s="44"/>
      <c r="M275" s="23"/>
      <c r="N275" s="44"/>
      <c r="O275" s="44"/>
      <c r="P275" s="44"/>
      <c r="Q275" s="44"/>
      <c r="R275" s="44"/>
      <c r="S275" s="44"/>
      <c r="T275" s="35"/>
      <c r="U275" s="27"/>
      <c r="V275" s="46"/>
      <c r="W275" s="111" t="s">
        <v>29</v>
      </c>
      <c r="X275" s="44">
        <f>SUM(X219:X271)*100</f>
        <v>140200</v>
      </c>
      <c r="Y275" s="44"/>
      <c r="Z275" s="44"/>
      <c r="AA275" s="23"/>
      <c r="AB275" s="44"/>
      <c r="AC275" s="44"/>
      <c r="AD275" s="44"/>
      <c r="AE275" s="44"/>
      <c r="AF275" s="44"/>
      <c r="AG275" s="44"/>
      <c r="AH275" s="35"/>
      <c r="AI275" s="27"/>
      <c r="AJ275" s="46"/>
      <c r="AK275" s="23" t="s">
        <v>29</v>
      </c>
      <c r="AL275" s="44">
        <f>SUM(AL219:AL271)*100</f>
        <v>128700</v>
      </c>
      <c r="AM275" s="44"/>
      <c r="AN275" s="44"/>
      <c r="AO275" s="23"/>
      <c r="AP275" s="44"/>
      <c r="AQ275" s="44"/>
      <c r="AR275" s="44"/>
      <c r="AS275" s="44"/>
      <c r="AT275" s="44"/>
      <c r="AU275" s="44"/>
      <c r="AV275" s="35"/>
      <c r="AW275" s="27"/>
      <c r="AX275" s="46"/>
      <c r="AY275" s="23" t="s">
        <v>29</v>
      </c>
      <c r="AZ275" s="44">
        <f>SUM(AZ219:AZ271)*100</f>
        <v>426100</v>
      </c>
      <c r="BA275" s="44"/>
      <c r="BB275" s="44"/>
      <c r="BC275" s="23"/>
      <c r="BD275" s="44"/>
      <c r="BE275" s="44"/>
      <c r="BF275" s="44"/>
      <c r="BG275" s="44"/>
      <c r="BH275" s="44"/>
      <c r="BI275" s="44"/>
      <c r="BJ275" s="35"/>
      <c r="BK275" s="50"/>
      <c r="BL275" s="46"/>
      <c r="BM275" s="23" t="s">
        <v>29</v>
      </c>
      <c r="BN275" s="43">
        <f>SUM(BN219:BN271)*100</f>
        <v>218300</v>
      </c>
      <c r="BO275" s="43"/>
      <c r="BP275" s="43"/>
      <c r="BQ275" s="112"/>
      <c r="BR275" s="43"/>
      <c r="BS275" s="44"/>
      <c r="BT275" s="326" t="s">
        <v>31</v>
      </c>
      <c r="BU275" s="326"/>
      <c r="BV275" s="44">
        <f>SUM(BV219:BV271)</f>
        <v>53062</v>
      </c>
      <c r="BW275" s="113"/>
      <c r="BX275" s="35"/>
      <c r="BY275" s="27"/>
      <c r="BZ275" s="46"/>
      <c r="CA275" s="23" t="s">
        <v>29</v>
      </c>
      <c r="CB275" s="43">
        <f>SUM(CB219:CB271)*100</f>
        <v>230800</v>
      </c>
      <c r="CC275" s="43"/>
      <c r="CD275" s="43"/>
      <c r="CE275" s="23"/>
      <c r="CF275" s="44"/>
      <c r="CG275" s="44"/>
      <c r="CH275" s="326" t="s">
        <v>31</v>
      </c>
      <c r="CI275" s="326"/>
      <c r="CJ275" s="44">
        <f>SUM(CJ219:CJ271)</f>
        <v>42414</v>
      </c>
      <c r="CK275" s="44"/>
      <c r="CL275" s="35"/>
      <c r="CM275" s="27"/>
      <c r="CN275" s="46"/>
      <c r="CO275" s="23" t="s">
        <v>29</v>
      </c>
      <c r="CP275" s="43">
        <f>SUM(CP219:CP271)*100</f>
        <v>245600</v>
      </c>
      <c r="CQ275" s="43"/>
      <c r="CR275" s="43"/>
      <c r="CS275" s="23"/>
      <c r="CT275" s="44"/>
      <c r="CU275" s="44"/>
      <c r="CV275" s="326" t="s">
        <v>31</v>
      </c>
      <c r="CW275" s="326"/>
      <c r="CX275" s="44">
        <f>SUM(CX219:CX271)</f>
        <v>52848</v>
      </c>
      <c r="CY275" s="44"/>
      <c r="CZ275" s="35"/>
      <c r="DA275" s="58"/>
      <c r="DB275" s="46"/>
      <c r="DC275" s="23" t="s">
        <v>29</v>
      </c>
      <c r="DD275" s="43">
        <f>SUM(DD219:DD271)*100</f>
        <v>171700</v>
      </c>
      <c r="DE275" s="43"/>
      <c r="DF275" s="43"/>
      <c r="DG275" s="112"/>
      <c r="DH275" s="43"/>
      <c r="DI275" s="44"/>
      <c r="DJ275" s="336" t="s">
        <v>31</v>
      </c>
      <c r="DK275" s="336"/>
      <c r="DL275" s="44">
        <f>SUM(DL219:DL271)</f>
        <v>66816</v>
      </c>
      <c r="DM275" s="113"/>
      <c r="DN275" s="35"/>
      <c r="DO275" s="27"/>
      <c r="DP275" s="46"/>
      <c r="DQ275" s="23" t="s">
        <v>29</v>
      </c>
      <c r="DR275" s="43">
        <f>SUM(DR219:DR271)*100</f>
        <v>195700</v>
      </c>
      <c r="DS275" s="43"/>
      <c r="DT275" s="43"/>
      <c r="DU275" s="112"/>
      <c r="DV275" s="43"/>
      <c r="DW275" s="44"/>
      <c r="DX275" s="336" t="s">
        <v>31</v>
      </c>
      <c r="DY275" s="336"/>
      <c r="DZ275" s="44">
        <f>SUM(DZ219:DZ271)</f>
        <v>21708</v>
      </c>
      <c r="EA275" s="113"/>
      <c r="EB275" s="35"/>
      <c r="EC275" s="27"/>
      <c r="ED275" s="46"/>
      <c r="EE275" s="111" t="s">
        <v>29</v>
      </c>
      <c r="EF275" s="44">
        <f>SUM(EF219:EF271)*100</f>
        <v>78400</v>
      </c>
      <c r="EG275" s="44"/>
      <c r="EH275" s="44"/>
      <c r="EI275" s="23"/>
      <c r="EJ275" s="44"/>
      <c r="EK275" s="44"/>
      <c r="EL275" s="44"/>
      <c r="EM275" s="44"/>
      <c r="EN275" s="44"/>
      <c r="EO275" s="44"/>
      <c r="EP275" s="35"/>
      <c r="EQ275" s="27"/>
      <c r="ER275" s="46"/>
      <c r="ES275" s="23" t="s">
        <v>29</v>
      </c>
      <c r="ET275" s="44">
        <f>SUM(ET219:ET271)*100</f>
        <v>104500</v>
      </c>
      <c r="EU275" s="44"/>
      <c r="EV275" s="44"/>
      <c r="EW275" s="23"/>
      <c r="EX275" s="44"/>
      <c r="EY275" s="44"/>
      <c r="EZ275" s="44"/>
      <c r="FA275" s="44"/>
      <c r="FB275" s="44"/>
      <c r="FC275" s="44"/>
      <c r="FD275" s="35"/>
      <c r="FF275" s="46"/>
      <c r="FG275" s="111" t="s">
        <v>29</v>
      </c>
      <c r="FH275" s="44">
        <f>SUM(FH219:FH271)*100</f>
        <v>147100</v>
      </c>
      <c r="FI275" s="44"/>
      <c r="FJ275" s="44">
        <f>SUM(FJ219:FJ266)</f>
        <v>32</v>
      </c>
      <c r="FK275" s="23" t="s">
        <v>30</v>
      </c>
      <c r="FL275" s="44"/>
      <c r="FM275" s="44"/>
      <c r="FN275" s="44"/>
      <c r="FO275" s="44"/>
      <c r="FP275" s="44"/>
      <c r="FQ275" s="44"/>
      <c r="FR275" s="35"/>
      <c r="FT275" s="46"/>
      <c r="FU275" s="111" t="s">
        <v>29</v>
      </c>
      <c r="FV275" s="44">
        <f>SUM(FV219:FV271)*100</f>
        <v>71300</v>
      </c>
      <c r="FW275" s="44"/>
      <c r="FX275" s="44">
        <f>SUM(FX219:FX266)</f>
        <v>29</v>
      </c>
      <c r="FY275" s="23" t="s">
        <v>30</v>
      </c>
      <c r="FZ275" s="44"/>
      <c r="GA275" s="44"/>
      <c r="GB275" s="44"/>
      <c r="GC275" s="44"/>
      <c r="GD275" s="44"/>
      <c r="GE275" s="44"/>
      <c r="GF275" s="35"/>
      <c r="GH275" s="46"/>
      <c r="GI275" s="111" t="s">
        <v>29</v>
      </c>
      <c r="GJ275" s="44">
        <f>SUM(GJ219:GJ271)*100</f>
        <v>101600</v>
      </c>
      <c r="GK275" s="44"/>
      <c r="GL275" s="44">
        <f>SUM(GL219:GL266)</f>
        <v>68</v>
      </c>
      <c r="GM275" s="23" t="s">
        <v>30</v>
      </c>
      <c r="GN275" s="44"/>
      <c r="GO275" s="44"/>
      <c r="GP275" s="44"/>
      <c r="GQ275" s="44"/>
      <c r="GR275" s="44"/>
      <c r="GS275" s="44"/>
      <c r="GT275" s="35"/>
      <c r="GU275" s="27"/>
      <c r="GV275" s="46"/>
      <c r="GW275" s="111" t="s">
        <v>29</v>
      </c>
      <c r="GX275" s="44">
        <f>SUM(GX219:GX271)*100</f>
        <v>76200</v>
      </c>
      <c r="GY275" s="44"/>
      <c r="GZ275" s="44"/>
      <c r="HA275" s="23"/>
      <c r="HB275" s="44"/>
      <c r="HC275" s="44"/>
      <c r="HD275" s="44"/>
      <c r="HE275" s="44"/>
      <c r="HF275" s="44"/>
      <c r="HG275" s="44"/>
      <c r="HH275" s="35"/>
      <c r="HJ275" s="46"/>
      <c r="HK275" s="111" t="s">
        <v>29</v>
      </c>
      <c r="HL275" s="44">
        <f>SUM(HL219:HL271)*100</f>
        <v>51200</v>
      </c>
      <c r="HM275" s="44"/>
      <c r="HN275" s="44">
        <f>SUM(HN219:HN266)</f>
        <v>38</v>
      </c>
      <c r="HO275" s="23" t="s">
        <v>30</v>
      </c>
      <c r="HP275" s="44"/>
      <c r="HQ275" s="44"/>
      <c r="HR275" s="44"/>
      <c r="HS275" s="44"/>
      <c r="HT275" s="44"/>
      <c r="HU275" s="44"/>
      <c r="HV275" s="35"/>
      <c r="HW275" s="61"/>
      <c r="HX275" s="46"/>
      <c r="HY275" s="23" t="s">
        <v>29</v>
      </c>
      <c r="HZ275" s="43">
        <f>SUM(HZ219:HZ271)*100</f>
        <v>740400</v>
      </c>
      <c r="IA275" s="43"/>
      <c r="IB275" s="43"/>
      <c r="IC275" s="23"/>
      <c r="ID275" s="44"/>
      <c r="IE275" s="44"/>
      <c r="IF275" s="326" t="s">
        <v>31</v>
      </c>
      <c r="IG275" s="326"/>
      <c r="IH275" s="44">
        <f>SUM(IH219:IH271)</f>
        <v>127260</v>
      </c>
      <c r="II275" s="44"/>
      <c r="IJ275" s="35"/>
      <c r="IL275" s="46"/>
      <c r="IM275" s="23" t="s">
        <v>29</v>
      </c>
      <c r="IN275" s="43">
        <f>SUM(IN219:IN271)*100</f>
        <v>189200</v>
      </c>
      <c r="IO275" s="43">
        <v>71</v>
      </c>
      <c r="IP275" s="43"/>
      <c r="IQ275" s="23"/>
      <c r="IR275" s="44"/>
      <c r="IS275" s="44"/>
      <c r="IT275" s="326" t="s">
        <v>31</v>
      </c>
      <c r="IU275" s="326"/>
      <c r="IV275" s="44">
        <f>SUM(IV219:IV271)</f>
        <v>29176</v>
      </c>
      <c r="IW275" s="44"/>
      <c r="IX275" s="35"/>
      <c r="IY275" s="33"/>
      <c r="IZ275" s="46"/>
      <c r="JA275" s="23" t="s">
        <v>29</v>
      </c>
      <c r="JB275" s="43">
        <f>SUM(JB219:JB271)*100</f>
        <v>216600</v>
      </c>
      <c r="JC275" s="43"/>
      <c r="JD275" s="43"/>
      <c r="JE275" s="23"/>
      <c r="JF275" s="44"/>
      <c r="JG275" s="44"/>
      <c r="JH275" s="326" t="s">
        <v>31</v>
      </c>
      <c r="JI275" s="326"/>
      <c r="JJ275" s="44">
        <f>SUM(JJ219:JJ271)</f>
        <v>37600</v>
      </c>
      <c r="JK275" s="44"/>
      <c r="JL275" s="35"/>
      <c r="JM275" s="27"/>
      <c r="JN275" s="46"/>
      <c r="JO275" s="23" t="s">
        <v>29</v>
      </c>
      <c r="JP275" s="43">
        <f>SUM(JP219:JP271)*100</f>
        <v>156700</v>
      </c>
      <c r="JQ275" s="43"/>
      <c r="JR275" s="43"/>
      <c r="JS275" s="23"/>
      <c r="JT275" s="44"/>
      <c r="JU275" s="44"/>
      <c r="JV275" s="326" t="s">
        <v>31</v>
      </c>
      <c r="JW275" s="326"/>
      <c r="JX275" s="44">
        <f>SUM(JX219:JX271)</f>
        <v>58660</v>
      </c>
      <c r="JY275" s="44"/>
      <c r="JZ275" s="35"/>
      <c r="KA275" s="61"/>
      <c r="KB275" s="46"/>
      <c r="KC275" s="23" t="s">
        <v>29</v>
      </c>
      <c r="KD275" s="43">
        <f>SUM(KD219:KD271)*100</f>
        <v>220200</v>
      </c>
      <c r="KE275" s="43"/>
      <c r="KF275" s="43"/>
      <c r="KG275" s="23"/>
      <c r="KH275" s="44"/>
      <c r="KI275" s="44"/>
      <c r="KJ275" s="326" t="s">
        <v>31</v>
      </c>
      <c r="KK275" s="326"/>
      <c r="KL275" s="44">
        <f>SUM(KL219:KL271)</f>
        <v>33650</v>
      </c>
      <c r="KM275" s="44"/>
      <c r="KN275" s="35"/>
      <c r="KO275" s="27"/>
      <c r="KP275" s="46"/>
      <c r="KQ275" s="23" t="s">
        <v>29</v>
      </c>
      <c r="KR275" s="43">
        <f>SUM(KR219:KR271)*100</f>
        <v>219900</v>
      </c>
      <c r="KS275" s="43"/>
      <c r="KT275" s="43"/>
      <c r="KU275" s="23"/>
      <c r="KV275" s="44"/>
      <c r="KW275" s="44"/>
      <c r="KX275" s="326" t="s">
        <v>31</v>
      </c>
      <c r="KY275" s="326"/>
      <c r="KZ275" s="44">
        <f>SUM(KZ219:KZ271)</f>
        <v>37466</v>
      </c>
      <c r="LA275" s="44"/>
      <c r="LB275" s="35"/>
      <c r="LC275" s="27"/>
      <c r="LD275" s="46"/>
      <c r="LE275" s="44"/>
      <c r="LF275" s="44"/>
      <c r="LG275" s="44"/>
      <c r="LH275" s="44"/>
      <c r="LI275" s="44"/>
      <c r="LJ275" s="44"/>
      <c r="LK275" s="44"/>
      <c r="LL275" s="60"/>
      <c r="LM275" s="44"/>
      <c r="LN275" s="44"/>
      <c r="LO275" s="44"/>
      <c r="LP275" s="35"/>
      <c r="LQ275" s="27"/>
      <c r="LR275" s="46"/>
      <c r="LS275" s="111" t="s">
        <v>29</v>
      </c>
      <c r="LT275" s="44">
        <f>SUM(LT219:LT271)*100</f>
        <v>134500</v>
      </c>
      <c r="LU275" s="44"/>
      <c r="LV275" s="44"/>
      <c r="LW275" s="23"/>
      <c r="LX275" s="44"/>
      <c r="LY275" s="44"/>
      <c r="LZ275" s="44"/>
      <c r="MA275" s="44"/>
      <c r="MB275" s="44"/>
      <c r="MC275" s="44"/>
      <c r="MD275" s="35"/>
      <c r="ME275" s="27"/>
      <c r="MF275" s="46"/>
      <c r="MG275" s="111" t="s">
        <v>29</v>
      </c>
      <c r="MH275" s="44">
        <f>SUM(MH219:MH271)*100</f>
        <v>109200</v>
      </c>
      <c r="MI275" s="44"/>
      <c r="MJ275" s="44">
        <f>SUM(MJ219:MJ266)</f>
        <v>17</v>
      </c>
      <c r="MK275" s="23" t="s">
        <v>30</v>
      </c>
      <c r="ML275" s="44"/>
      <c r="MM275" s="44"/>
      <c r="MN275" s="44"/>
      <c r="MO275" s="44"/>
      <c r="MP275" s="44"/>
      <c r="MQ275" s="44"/>
      <c r="MR275" s="35"/>
      <c r="MS275" s="27"/>
      <c r="MT275" s="46"/>
      <c r="MU275" s="111" t="s">
        <v>29</v>
      </c>
      <c r="MV275" s="44">
        <f>SUM(MV219:MV271)*100</f>
        <v>32100</v>
      </c>
      <c r="MW275" s="44"/>
      <c r="MX275" s="44"/>
      <c r="MY275" s="23"/>
      <c r="MZ275" s="44"/>
      <c r="NA275" s="44"/>
      <c r="NB275" s="44"/>
      <c r="NC275" s="44"/>
      <c r="ND275" s="44"/>
      <c r="NE275" s="44"/>
      <c r="NF275" s="35"/>
      <c r="NG275" s="27"/>
      <c r="NH275" s="46"/>
      <c r="NI275" s="111" t="s">
        <v>29</v>
      </c>
      <c r="NJ275" s="44">
        <f>SUM(NJ219:NJ271)*100</f>
        <v>130600</v>
      </c>
      <c r="NK275" s="44"/>
      <c r="NL275" s="44"/>
      <c r="NM275" s="23"/>
      <c r="NN275" s="44"/>
      <c r="NO275" s="44"/>
      <c r="NP275" s="44"/>
      <c r="NQ275" s="44"/>
      <c r="NR275" s="44"/>
      <c r="NS275" s="44"/>
      <c r="NT275" s="35"/>
    </row>
    <row r="276" spans="1:384" x14ac:dyDescent="0.2">
      <c r="A276" s="114">
        <f>DATEDIF(A$300,A$228,"d")</f>
        <v>29</v>
      </c>
      <c r="B276" s="39"/>
      <c r="C276" s="40"/>
      <c r="D276" s="40"/>
      <c r="E276" s="41"/>
      <c r="F276" s="41"/>
      <c r="G276" s="40"/>
      <c r="H276" s="42"/>
      <c r="I276" s="23" t="s">
        <v>32</v>
      </c>
      <c r="J276" s="44">
        <f>J275/A276</f>
        <v>4724.1379310344828</v>
      </c>
      <c r="K276" s="44">
        <f>J276*$A277</f>
        <v>137000</v>
      </c>
      <c r="L276" s="44"/>
      <c r="M276" s="23"/>
      <c r="N276" s="44"/>
      <c r="O276" s="44"/>
      <c r="P276" s="44"/>
      <c r="Q276" s="44"/>
      <c r="R276" s="44"/>
      <c r="S276" s="44"/>
      <c r="T276" s="35"/>
      <c r="U276" s="27"/>
      <c r="V276" s="46"/>
      <c r="W276" s="111" t="s">
        <v>32</v>
      </c>
      <c r="X276" s="44">
        <f>X275/A276</f>
        <v>4834.4827586206893</v>
      </c>
      <c r="Y276" s="44">
        <f>X276*$A277</f>
        <v>140200</v>
      </c>
      <c r="Z276" s="44"/>
      <c r="AA276" s="23"/>
      <c r="AB276" s="44"/>
      <c r="AC276" s="44"/>
      <c r="AD276" s="44"/>
      <c r="AE276" s="44"/>
      <c r="AF276" s="44"/>
      <c r="AG276" s="44"/>
      <c r="AH276" s="35"/>
      <c r="AI276" s="27"/>
      <c r="AJ276" s="46"/>
      <c r="AK276" s="23" t="s">
        <v>32</v>
      </c>
      <c r="AL276" s="44">
        <f>AL275/A276</f>
        <v>4437.9310344827591</v>
      </c>
      <c r="AM276" s="44">
        <f>AL276*$A277</f>
        <v>128700.00000000001</v>
      </c>
      <c r="AN276" s="44"/>
      <c r="AO276" s="23"/>
      <c r="AP276" s="44"/>
      <c r="AQ276" s="44"/>
      <c r="AR276" s="44"/>
      <c r="AS276" s="44"/>
      <c r="AT276" s="44"/>
      <c r="AU276" s="44"/>
      <c r="AV276" s="35"/>
      <c r="AW276" s="27"/>
      <c r="AX276" s="46"/>
      <c r="AY276" s="23" t="s">
        <v>32</v>
      </c>
      <c r="AZ276" s="44">
        <f>AZ275/A276</f>
        <v>14693.103448275862</v>
      </c>
      <c r="BA276" s="44">
        <f>AZ276*$A277</f>
        <v>426100</v>
      </c>
      <c r="BB276" s="44"/>
      <c r="BC276" s="23"/>
      <c r="BD276" s="44"/>
      <c r="BE276" s="44"/>
      <c r="BF276" s="44"/>
      <c r="BG276" s="44"/>
      <c r="BH276" s="44"/>
      <c r="BI276" s="44"/>
      <c r="BJ276" s="35"/>
      <c r="BK276" s="50"/>
      <c r="BL276" s="46"/>
      <c r="BM276" s="23" t="s">
        <v>32</v>
      </c>
      <c r="BN276" s="44">
        <f>BN275/A276</f>
        <v>7527.5862068965516</v>
      </c>
      <c r="BO276" s="44">
        <f>BN276*$A277</f>
        <v>218300</v>
      </c>
      <c r="BP276" s="44"/>
      <c r="BQ276" s="23"/>
      <c r="BR276" s="44"/>
      <c r="BS276" s="44"/>
      <c r="BT276" s="326" t="s">
        <v>33</v>
      </c>
      <c r="BU276" s="326"/>
      <c r="BV276" s="44"/>
      <c r="BW276" s="113">
        <f>BV275/BN275</f>
        <v>0.24306917086578103</v>
      </c>
      <c r="BX276" s="35"/>
      <c r="BY276" s="27"/>
      <c r="BZ276" s="46"/>
      <c r="CA276" s="23" t="s">
        <v>32</v>
      </c>
      <c r="CB276" s="44">
        <f>CB275/A276</f>
        <v>7958.6206896551721</v>
      </c>
      <c r="CC276" s="44">
        <f>CB276*$A277</f>
        <v>230800</v>
      </c>
      <c r="CD276" s="44"/>
      <c r="CE276" s="23"/>
      <c r="CF276" s="44"/>
      <c r="CG276" s="44"/>
      <c r="CH276" s="326" t="s">
        <v>33</v>
      </c>
      <c r="CI276" s="326"/>
      <c r="CJ276" s="44"/>
      <c r="CK276" s="113">
        <f>CJ275/CB275</f>
        <v>0.18376949740034662</v>
      </c>
      <c r="CL276" s="35"/>
      <c r="CM276" s="27"/>
      <c r="CN276" s="46"/>
      <c r="CO276" s="23" t="s">
        <v>32</v>
      </c>
      <c r="CP276" s="44">
        <f>CP275/A276</f>
        <v>8468.9655172413786</v>
      </c>
      <c r="CQ276" s="44">
        <f>CP276*$A277</f>
        <v>245599.99999999997</v>
      </c>
      <c r="CR276" s="44"/>
      <c r="CS276" s="23"/>
      <c r="CT276" s="44"/>
      <c r="CU276" s="44"/>
      <c r="CV276" s="326" t="s">
        <v>33</v>
      </c>
      <c r="CW276" s="326"/>
      <c r="CX276" s="44"/>
      <c r="CY276" s="113">
        <f>CX275/CP275</f>
        <v>0.21517915309446253</v>
      </c>
      <c r="CZ276" s="35"/>
      <c r="DA276" s="58"/>
      <c r="DB276" s="46"/>
      <c r="DC276" s="23" t="s">
        <v>32</v>
      </c>
      <c r="DD276" s="44">
        <f>DD275/A276</f>
        <v>5920.6896551724139</v>
      </c>
      <c r="DE276" s="44">
        <f>DD276*$A277</f>
        <v>171700</v>
      </c>
      <c r="DF276" s="44"/>
      <c r="DG276" s="23"/>
      <c r="DH276" s="44"/>
      <c r="DI276" s="44"/>
      <c r="DJ276" s="336" t="s">
        <v>33</v>
      </c>
      <c r="DK276" s="336"/>
      <c r="DL276" s="44"/>
      <c r="DM276" s="113">
        <f>DL275/DD275</f>
        <v>0.3891438555620268</v>
      </c>
      <c r="DN276" s="35"/>
      <c r="DO276" s="27"/>
      <c r="DP276" s="46"/>
      <c r="DQ276" s="23" t="s">
        <v>32</v>
      </c>
      <c r="DR276" s="44">
        <f>DR275/A276</f>
        <v>6748.2758620689656</v>
      </c>
      <c r="DS276" s="44">
        <f>DR276*$A277</f>
        <v>195700</v>
      </c>
      <c r="DT276" s="44"/>
      <c r="DU276" s="23"/>
      <c r="DV276" s="44"/>
      <c r="DW276" s="44"/>
      <c r="DX276" s="336" t="s">
        <v>33</v>
      </c>
      <c r="DY276" s="336"/>
      <c r="DZ276" s="44"/>
      <c r="EA276" s="113">
        <f>DZ275/DR275</f>
        <v>0.11092488502810424</v>
      </c>
      <c r="EB276" s="35"/>
      <c r="EC276" s="27"/>
      <c r="ED276" s="46"/>
      <c r="EE276" s="111" t="s">
        <v>32</v>
      </c>
      <c r="EF276" s="44">
        <f>EF275/A276</f>
        <v>2703.4482758620688</v>
      </c>
      <c r="EG276" s="44">
        <f>EF276*$A277</f>
        <v>78400</v>
      </c>
      <c r="EH276" s="44"/>
      <c r="EI276" s="23"/>
      <c r="EJ276" s="44"/>
      <c r="EK276" s="44"/>
      <c r="EL276" s="44"/>
      <c r="EM276" s="44"/>
      <c r="EN276" s="44"/>
      <c r="EO276" s="44"/>
      <c r="EP276" s="35"/>
      <c r="EQ276" s="27"/>
      <c r="ER276" s="46"/>
      <c r="ES276" s="23" t="s">
        <v>32</v>
      </c>
      <c r="ET276" s="44">
        <f>ET275/A276</f>
        <v>3603.4482758620688</v>
      </c>
      <c r="EU276" s="44">
        <f>ET276*$A277</f>
        <v>104500</v>
      </c>
      <c r="EV276" s="44"/>
      <c r="EW276" s="23"/>
      <c r="EX276" s="44"/>
      <c r="EY276" s="44"/>
      <c r="EZ276" s="44"/>
      <c r="FA276" s="44"/>
      <c r="FB276" s="44"/>
      <c r="FC276" s="44"/>
      <c r="FD276" s="35"/>
      <c r="FF276" s="46"/>
      <c r="FG276" s="111" t="s">
        <v>32</v>
      </c>
      <c r="FH276" s="44">
        <f>FH275/A276</f>
        <v>5072.4137931034484</v>
      </c>
      <c r="FI276" s="44">
        <f>FH276*$A277</f>
        <v>147100</v>
      </c>
      <c r="FJ276" s="44"/>
      <c r="FK276" s="23"/>
      <c r="FL276" s="44"/>
      <c r="FM276" s="44"/>
      <c r="FN276" s="44"/>
      <c r="FO276" s="44"/>
      <c r="FP276" s="44"/>
      <c r="FQ276" s="44"/>
      <c r="FR276" s="35"/>
      <c r="FT276" s="46"/>
      <c r="FU276" s="111" t="s">
        <v>32</v>
      </c>
      <c r="FV276" s="44">
        <f>FV275/A276</f>
        <v>2458.6206896551726</v>
      </c>
      <c r="FW276" s="44">
        <f>FV276*$A277</f>
        <v>71300</v>
      </c>
      <c r="FX276" s="44"/>
      <c r="FY276" s="23"/>
      <c r="FZ276" s="44"/>
      <c r="GA276" s="44"/>
      <c r="GB276" s="44"/>
      <c r="GC276" s="44"/>
      <c r="GD276" s="44"/>
      <c r="GE276" s="44"/>
      <c r="GF276" s="35"/>
      <c r="GH276" s="46"/>
      <c r="GI276" s="111" t="s">
        <v>32</v>
      </c>
      <c r="GJ276" s="44">
        <f>GJ275/A276</f>
        <v>3503.4482758620688</v>
      </c>
      <c r="GK276" s="44">
        <f>GJ276*$A277</f>
        <v>101600</v>
      </c>
      <c r="GL276" s="44"/>
      <c r="GM276" s="23"/>
      <c r="GN276" s="44"/>
      <c r="GO276" s="44"/>
      <c r="GP276" s="44"/>
      <c r="GQ276" s="44"/>
      <c r="GR276" s="44"/>
      <c r="GS276" s="44"/>
      <c r="GT276" s="35"/>
      <c r="GU276" s="27"/>
      <c r="GV276" s="46"/>
      <c r="GW276" s="111" t="s">
        <v>32</v>
      </c>
      <c r="GX276" s="44">
        <f>GX275/A276</f>
        <v>2627.5862068965516</v>
      </c>
      <c r="GY276" s="44">
        <f>GX276*$A277</f>
        <v>76200</v>
      </c>
      <c r="GZ276" s="44"/>
      <c r="HA276" s="23"/>
      <c r="HB276" s="44"/>
      <c r="HC276" s="44"/>
      <c r="HD276" s="44"/>
      <c r="HE276" s="44"/>
      <c r="HF276" s="44"/>
      <c r="HG276" s="44"/>
      <c r="HH276" s="35"/>
      <c r="HJ276" s="46"/>
      <c r="HK276" s="111" t="s">
        <v>32</v>
      </c>
      <c r="HL276" s="44">
        <f>HL275/A276</f>
        <v>1765.5172413793102</v>
      </c>
      <c r="HM276" s="44">
        <f>HL276*$A277</f>
        <v>51200</v>
      </c>
      <c r="HN276" s="44"/>
      <c r="HO276" s="23"/>
      <c r="HP276" s="44"/>
      <c r="HQ276" s="44"/>
      <c r="HR276" s="44"/>
      <c r="HS276" s="44"/>
      <c r="HT276" s="44"/>
      <c r="HU276" s="44"/>
      <c r="HV276" s="35"/>
      <c r="HW276" s="61"/>
      <c r="HX276" s="46"/>
      <c r="HY276" s="23" t="s">
        <v>32</v>
      </c>
      <c r="HZ276" s="44">
        <f>HZ275/A276</f>
        <v>25531.03448275862</v>
      </c>
      <c r="IA276" s="44">
        <f>HZ276*$A277</f>
        <v>740400</v>
      </c>
      <c r="IB276" s="44"/>
      <c r="IC276" s="23"/>
      <c r="ID276" s="44"/>
      <c r="IE276" s="44"/>
      <c r="IF276" s="326" t="s">
        <v>33</v>
      </c>
      <c r="IG276" s="326"/>
      <c r="IH276" s="44"/>
      <c r="II276" s="113">
        <f>IH275/HZ275</f>
        <v>0.17188006482982171</v>
      </c>
      <c r="IJ276" s="35"/>
      <c r="IL276" s="46"/>
      <c r="IM276" s="23" t="s">
        <v>32</v>
      </c>
      <c r="IN276" s="44">
        <f>IN275/A276</f>
        <v>6524.1379310344828</v>
      </c>
      <c r="IO276" s="44">
        <f>IN276*$A277</f>
        <v>189200</v>
      </c>
      <c r="IP276" s="44"/>
      <c r="IQ276" s="23"/>
      <c r="IR276" s="44"/>
      <c r="IS276" s="44"/>
      <c r="IT276" s="326" t="s">
        <v>33</v>
      </c>
      <c r="IU276" s="326"/>
      <c r="IV276" s="44"/>
      <c r="IW276" s="113">
        <f>IV275/IN275</f>
        <v>0.15420718816067652</v>
      </c>
      <c r="IX276" s="35"/>
      <c r="IY276" s="33"/>
      <c r="IZ276" s="46"/>
      <c r="JA276" s="23" t="s">
        <v>32</v>
      </c>
      <c r="JB276" s="44">
        <f>JB275/A276</f>
        <v>7468.9655172413795</v>
      </c>
      <c r="JC276" s="44">
        <f>JB276*$A277</f>
        <v>216600</v>
      </c>
      <c r="JD276" s="44"/>
      <c r="JE276" s="23"/>
      <c r="JF276" s="44"/>
      <c r="JG276" s="44"/>
      <c r="JH276" s="326" t="s">
        <v>33</v>
      </c>
      <c r="JI276" s="326"/>
      <c r="JJ276" s="44"/>
      <c r="JK276" s="113">
        <f>JJ275/JB275</f>
        <v>0.17359187442289936</v>
      </c>
      <c r="JL276" s="35"/>
      <c r="JM276" s="27"/>
      <c r="JN276" s="46"/>
      <c r="JO276" s="23" t="s">
        <v>32</v>
      </c>
      <c r="JP276" s="44">
        <f>JP275/A276</f>
        <v>5403.4482758620688</v>
      </c>
      <c r="JQ276" s="44">
        <f>JP276*$A277</f>
        <v>156700</v>
      </c>
      <c r="JR276" s="44"/>
      <c r="JS276" s="23"/>
      <c r="JT276" s="44"/>
      <c r="JU276" s="44"/>
      <c r="JV276" s="326" t="s">
        <v>33</v>
      </c>
      <c r="JW276" s="326"/>
      <c r="JX276" s="44"/>
      <c r="JY276" s="113">
        <f>JX275/JP275</f>
        <v>0.37434588385449902</v>
      </c>
      <c r="JZ276" s="35"/>
      <c r="KA276" s="61"/>
      <c r="KB276" s="46"/>
      <c r="KC276" s="23" t="s">
        <v>32</v>
      </c>
      <c r="KD276" s="44">
        <f>KD275/A276</f>
        <v>7593.1034482758623</v>
      </c>
      <c r="KE276" s="44">
        <f>KD276*$A277</f>
        <v>220200</v>
      </c>
      <c r="KF276" s="44"/>
      <c r="KG276" s="23"/>
      <c r="KH276" s="44"/>
      <c r="KI276" s="44"/>
      <c r="KJ276" s="326" t="s">
        <v>33</v>
      </c>
      <c r="KK276" s="326"/>
      <c r="KL276" s="44"/>
      <c r="KM276" s="113">
        <f>KL275/KD275</f>
        <v>0.15281562216167122</v>
      </c>
      <c r="KN276" s="35"/>
      <c r="KO276" s="27"/>
      <c r="KP276" s="46"/>
      <c r="KQ276" s="23" t="s">
        <v>32</v>
      </c>
      <c r="KR276" s="44">
        <f>KR275/A276</f>
        <v>7582.7586206896549</v>
      </c>
      <c r="KS276" s="44">
        <f>KR276*$A277</f>
        <v>219900</v>
      </c>
      <c r="KT276" s="44"/>
      <c r="KU276" s="23"/>
      <c r="KV276" s="44"/>
      <c r="KW276" s="44"/>
      <c r="KX276" s="326" t="s">
        <v>33</v>
      </c>
      <c r="KY276" s="326"/>
      <c r="KZ276" s="44"/>
      <c r="LA276" s="113">
        <f>KZ275/KR275</f>
        <v>0.17037744429286039</v>
      </c>
      <c r="LB276" s="35"/>
      <c r="LC276" s="27"/>
      <c r="LD276" s="46"/>
      <c r="LE276" s="23" t="s">
        <v>29</v>
      </c>
      <c r="LF276" s="44">
        <f>SUM(LF219:LF275)*100</f>
        <v>339200</v>
      </c>
      <c r="LG276" s="44"/>
      <c r="LH276" s="44"/>
      <c r="LI276" s="23"/>
      <c r="LJ276" s="44"/>
      <c r="LK276" s="44"/>
      <c r="LL276" s="60"/>
      <c r="LM276" s="23" t="s">
        <v>34</v>
      </c>
      <c r="LN276" s="115">
        <f>SUM(LN219:LN275)</f>
        <v>1000</v>
      </c>
      <c r="LO276" s="113">
        <f>LN276/LF276</f>
        <v>2.94811320754717E-3</v>
      </c>
      <c r="LP276" s="35"/>
      <c r="LQ276" s="27"/>
      <c r="LR276" s="46"/>
      <c r="LS276" s="111" t="s">
        <v>32</v>
      </c>
      <c r="LT276" s="44">
        <f>LT275/A276</f>
        <v>4637.9310344827591</v>
      </c>
      <c r="LU276" s="44">
        <f>LT276*$A277</f>
        <v>134500</v>
      </c>
      <c r="LV276" s="44"/>
      <c r="LW276" s="23"/>
      <c r="LX276" s="44"/>
      <c r="LY276" s="44"/>
      <c r="LZ276" s="44"/>
      <c r="MA276" s="44"/>
      <c r="MB276" s="44"/>
      <c r="MC276" s="44"/>
      <c r="MD276" s="35"/>
      <c r="ME276" s="27"/>
      <c r="MF276" s="46"/>
      <c r="MG276" s="111" t="s">
        <v>32</v>
      </c>
      <c r="MH276" s="44">
        <f>MH275/A276</f>
        <v>3765.5172413793102</v>
      </c>
      <c r="MI276" s="44">
        <f>MH276*$A277</f>
        <v>109200</v>
      </c>
      <c r="MJ276" s="44"/>
      <c r="MK276" s="23"/>
      <c r="ML276" s="44"/>
      <c r="MM276" s="44"/>
      <c r="MN276" s="44"/>
      <c r="MO276" s="44"/>
      <c r="MP276" s="44"/>
      <c r="MQ276" s="44"/>
      <c r="MR276" s="35"/>
      <c r="MS276" s="27"/>
      <c r="MT276" s="46"/>
      <c r="MU276" s="111" t="s">
        <v>32</v>
      </c>
      <c r="MV276" s="44">
        <f>MV275/A276</f>
        <v>1106.8965517241379</v>
      </c>
      <c r="MW276" s="44">
        <f>MV276*$A277</f>
        <v>32100</v>
      </c>
      <c r="MX276" s="44"/>
      <c r="MY276" s="23"/>
      <c r="MZ276" s="44"/>
      <c r="NA276" s="44"/>
      <c r="NB276" s="44"/>
      <c r="NC276" s="44"/>
      <c r="ND276" s="44"/>
      <c r="NE276" s="44"/>
      <c r="NF276" s="35"/>
      <c r="NG276" s="27"/>
      <c r="NH276" s="46"/>
      <c r="NI276" s="111" t="s">
        <v>32</v>
      </c>
      <c r="NJ276" s="44">
        <f>NJ275/A276</f>
        <v>4503.4482758620688</v>
      </c>
      <c r="NK276" s="44">
        <f>NJ276*$A277</f>
        <v>130600</v>
      </c>
      <c r="NL276" s="44"/>
      <c r="NM276" s="23"/>
      <c r="NN276" s="44"/>
      <c r="NO276" s="44"/>
      <c r="NP276" s="44"/>
      <c r="NQ276" s="44"/>
      <c r="NR276" s="44"/>
      <c r="NS276" s="44"/>
      <c r="NT276" s="35"/>
    </row>
    <row r="277" spans="1:384" x14ac:dyDescent="0.2">
      <c r="A277" s="116">
        <v>29</v>
      </c>
      <c r="B277" s="39"/>
      <c r="C277" s="40"/>
      <c r="D277" s="40"/>
      <c r="E277" s="41"/>
      <c r="F277" s="41"/>
      <c r="G277" s="40"/>
      <c r="H277" s="42"/>
      <c r="I277" s="23" t="s">
        <v>35</v>
      </c>
      <c r="J277" s="44">
        <f>J275*K285</f>
        <v>82200</v>
      </c>
      <c r="K277" s="44"/>
      <c r="L277" s="44"/>
      <c r="M277" s="23" t="s">
        <v>34</v>
      </c>
      <c r="N277" s="44">
        <f>SUM(R219:R271)</f>
        <v>29925</v>
      </c>
      <c r="O277" s="113">
        <f>N277/J275</f>
        <v>0.21843065693430658</v>
      </c>
      <c r="P277" s="113"/>
      <c r="Q277" s="44"/>
      <c r="R277" s="44"/>
      <c r="S277" s="44"/>
      <c r="T277" s="35"/>
      <c r="U277" s="27"/>
      <c r="V277" s="46"/>
      <c r="W277" s="111" t="s">
        <v>35</v>
      </c>
      <c r="X277" s="44">
        <f>X275*K285</f>
        <v>84120</v>
      </c>
      <c r="Y277" s="44"/>
      <c r="Z277" s="44"/>
      <c r="AA277" s="23" t="s">
        <v>34</v>
      </c>
      <c r="AB277" s="44">
        <f>SUM(AF219:AF271)</f>
        <v>46170</v>
      </c>
      <c r="AC277" s="113">
        <f>AB277/X275</f>
        <v>0.32931526390870186</v>
      </c>
      <c r="AD277" s="113"/>
      <c r="AE277" s="44"/>
      <c r="AF277" s="44"/>
      <c r="AG277" s="44"/>
      <c r="AH277" s="35"/>
      <c r="AI277" s="27"/>
      <c r="AJ277" s="46"/>
      <c r="AK277" s="23" t="s">
        <v>35</v>
      </c>
      <c r="AL277" s="44">
        <f>AL275*K285</f>
        <v>77220</v>
      </c>
      <c r="AM277" s="44"/>
      <c r="AN277" s="44"/>
      <c r="AO277" s="23" t="s">
        <v>34</v>
      </c>
      <c r="AP277" s="44">
        <f>SUM(AT218:AT270)</f>
        <v>18480</v>
      </c>
      <c r="AQ277" s="113">
        <f>AP277/AL275</f>
        <v>0.14358974358974358</v>
      </c>
      <c r="AR277" s="113"/>
      <c r="AS277" s="44"/>
      <c r="AT277" s="44"/>
      <c r="AU277" s="44"/>
      <c r="AV277" s="35"/>
      <c r="AW277" s="27"/>
      <c r="AX277" s="46"/>
      <c r="AY277" s="23"/>
      <c r="AZ277" s="44"/>
      <c r="BA277" s="44"/>
      <c r="BB277" s="44"/>
      <c r="BC277" s="23" t="s">
        <v>34</v>
      </c>
      <c r="BD277" s="44">
        <f>SUM(BH219:BH271)</f>
        <v>73795</v>
      </c>
      <c r="BE277" s="113">
        <f>BD277/AZ275</f>
        <v>0.1731870452945318</v>
      </c>
      <c r="BF277" s="113"/>
      <c r="BG277" s="44"/>
      <c r="BH277" s="44"/>
      <c r="BI277" s="44"/>
      <c r="BJ277" s="35"/>
      <c r="BK277" s="50"/>
      <c r="BL277" s="46"/>
      <c r="BM277" s="23" t="s">
        <v>35</v>
      </c>
      <c r="BN277" s="44">
        <f>BN275*K285</f>
        <v>130980</v>
      </c>
      <c r="BO277" s="44"/>
      <c r="BP277" s="44"/>
      <c r="BQ277" s="23"/>
      <c r="BR277" s="44"/>
      <c r="BS277" s="44"/>
      <c r="BT277" s="326" t="s">
        <v>36</v>
      </c>
      <c r="BU277" s="326"/>
      <c r="BV277" s="44">
        <f>BN277-BV275</f>
        <v>77918</v>
      </c>
      <c r="BW277" s="113">
        <f>BV277/BN275</f>
        <v>0.35693082913421897</v>
      </c>
      <c r="BX277" s="35"/>
      <c r="BY277" s="27"/>
      <c r="BZ277" s="46"/>
      <c r="CA277" s="23" t="s">
        <v>35</v>
      </c>
      <c r="CB277" s="44">
        <f>CB275*K285</f>
        <v>138480</v>
      </c>
      <c r="CC277" s="44"/>
      <c r="CD277" s="44"/>
      <c r="CE277" s="23"/>
      <c r="CF277" s="44"/>
      <c r="CG277" s="44"/>
      <c r="CH277" s="326" t="s">
        <v>36</v>
      </c>
      <c r="CI277" s="326"/>
      <c r="CJ277" s="44">
        <f>CB277-CJ275</f>
        <v>96066</v>
      </c>
      <c r="CK277" s="113">
        <f>CJ277/CB275</f>
        <v>0.41623050259965338</v>
      </c>
      <c r="CL277" s="35"/>
      <c r="CM277" s="27"/>
      <c r="CN277" s="46"/>
      <c r="CO277" s="23" t="s">
        <v>35</v>
      </c>
      <c r="CP277" s="44">
        <f>CP275*K285</f>
        <v>147360</v>
      </c>
      <c r="CQ277" s="44"/>
      <c r="CR277" s="44"/>
      <c r="CS277" s="23"/>
      <c r="CT277" s="44"/>
      <c r="CU277" s="44"/>
      <c r="CV277" s="326" t="s">
        <v>36</v>
      </c>
      <c r="CW277" s="326"/>
      <c r="CX277" s="44">
        <f>CP277-CX275</f>
        <v>94512</v>
      </c>
      <c r="CY277" s="113">
        <f>CX277/CP275</f>
        <v>0.38482084690553747</v>
      </c>
      <c r="CZ277" s="35"/>
      <c r="DA277" s="58"/>
      <c r="DB277" s="46"/>
      <c r="DC277" s="23" t="s">
        <v>35</v>
      </c>
      <c r="DD277" s="44">
        <f>DD275*K285</f>
        <v>103020</v>
      </c>
      <c r="DE277" s="44"/>
      <c r="DF277" s="44"/>
      <c r="DG277" s="23"/>
      <c r="DH277" s="44"/>
      <c r="DI277" s="44"/>
      <c r="DJ277" s="336" t="s">
        <v>36</v>
      </c>
      <c r="DK277" s="336"/>
      <c r="DL277" s="44">
        <f>DD277-DL275</f>
        <v>36204</v>
      </c>
      <c r="DM277" s="113">
        <f>DL277/DD275</f>
        <v>0.21085614443797321</v>
      </c>
      <c r="DN277" s="35"/>
      <c r="DO277" s="27"/>
      <c r="DP277" s="46"/>
      <c r="DQ277" s="23" t="s">
        <v>35</v>
      </c>
      <c r="DR277" s="44">
        <f>DR275*K285</f>
        <v>117420</v>
      </c>
      <c r="DS277" s="44"/>
      <c r="DT277" s="44"/>
      <c r="DU277" s="23"/>
      <c r="DV277" s="44"/>
      <c r="DW277" s="44"/>
      <c r="DX277" s="336" t="s">
        <v>36</v>
      </c>
      <c r="DY277" s="336"/>
      <c r="DZ277" s="44">
        <f>DR277-DZ275</f>
        <v>95712</v>
      </c>
      <c r="EA277" s="113">
        <f>DZ277/DR275</f>
        <v>0.48907511497189576</v>
      </c>
      <c r="EB277" s="35"/>
      <c r="EC277" s="27"/>
      <c r="ED277" s="46"/>
      <c r="EE277" s="111" t="s">
        <v>35</v>
      </c>
      <c r="EF277" s="44">
        <f>EF275*K285</f>
        <v>47040</v>
      </c>
      <c r="EG277" s="44"/>
      <c r="EH277" s="44"/>
      <c r="EI277" s="23" t="s">
        <v>34</v>
      </c>
      <c r="EJ277" s="44">
        <f>SUM(EN219:EN271)</f>
        <v>17875</v>
      </c>
      <c r="EK277" s="113">
        <f>EJ277/EF275</f>
        <v>0.22799744897959184</v>
      </c>
      <c r="EL277" s="113"/>
      <c r="EM277" s="44"/>
      <c r="EN277" s="44"/>
      <c r="EO277" s="44"/>
      <c r="EP277" s="35"/>
      <c r="EQ277" s="27"/>
      <c r="ER277" s="46"/>
      <c r="ES277" s="23" t="s">
        <v>35</v>
      </c>
      <c r="ET277" s="44">
        <f>ET275*$K285</f>
        <v>62700</v>
      </c>
      <c r="EU277" s="44"/>
      <c r="EV277" s="44"/>
      <c r="EW277" s="23" t="s">
        <v>34</v>
      </c>
      <c r="EX277" s="44">
        <f>SUM(FB219:FB270)</f>
        <v>15246</v>
      </c>
      <c r="EY277" s="113">
        <f>EX277/ET275</f>
        <v>0.14589473684210527</v>
      </c>
      <c r="EZ277" s="113"/>
      <c r="FA277" s="44"/>
      <c r="FB277" s="44"/>
      <c r="FC277" s="44"/>
      <c r="FD277" s="35"/>
      <c r="FF277" s="46"/>
      <c r="FG277" s="111" t="s">
        <v>35</v>
      </c>
      <c r="FH277" s="44">
        <f>FH275*$K285</f>
        <v>88260</v>
      </c>
      <c r="FI277" s="44"/>
      <c r="FJ277" s="44"/>
      <c r="FK277" s="23" t="s">
        <v>34</v>
      </c>
      <c r="FL277" s="44">
        <f>SUM(FP219:FP271)</f>
        <v>29920</v>
      </c>
      <c r="FM277" s="113">
        <f>FL277/FH275</f>
        <v>0.20339904826648539</v>
      </c>
      <c r="FN277" s="113"/>
      <c r="FO277" s="44"/>
      <c r="FP277" s="44"/>
      <c r="FQ277" s="44"/>
      <c r="FR277" s="35"/>
      <c r="FT277" s="46"/>
      <c r="FU277" s="111" t="s">
        <v>35</v>
      </c>
      <c r="FV277" s="44">
        <f>FV275*$K285</f>
        <v>42780</v>
      </c>
      <c r="FW277" s="44"/>
      <c r="FX277" s="44"/>
      <c r="FY277" s="23" t="s">
        <v>34</v>
      </c>
      <c r="FZ277" s="44">
        <f>SUM(GD219:GD271)</f>
        <v>22120</v>
      </c>
      <c r="GA277" s="113">
        <f>FZ277/FV275</f>
        <v>0.31023842917251054</v>
      </c>
      <c r="GB277" s="113"/>
      <c r="GC277" s="44"/>
      <c r="GD277" s="44"/>
      <c r="GE277" s="44"/>
      <c r="GF277" s="35"/>
      <c r="GH277" s="46"/>
      <c r="GI277" s="111" t="s">
        <v>35</v>
      </c>
      <c r="GJ277" s="44">
        <f>GJ275*$K285</f>
        <v>60960</v>
      </c>
      <c r="GK277" s="44"/>
      <c r="GL277" s="44"/>
      <c r="GM277" s="23" t="s">
        <v>34</v>
      </c>
      <c r="GN277" s="44">
        <f>SUM(GR219:GR271)</f>
        <v>19320</v>
      </c>
      <c r="GO277" s="113">
        <f>GN277/GJ275</f>
        <v>0.19015748031496063</v>
      </c>
      <c r="GP277" s="113"/>
      <c r="GQ277" s="44"/>
      <c r="GR277" s="44"/>
      <c r="GS277" s="44"/>
      <c r="GT277" s="35"/>
      <c r="GU277" s="27"/>
      <c r="GV277" s="46"/>
      <c r="GW277" s="111" t="s">
        <v>35</v>
      </c>
      <c r="GX277" s="44">
        <f>GX275*BB285</f>
        <v>0</v>
      </c>
      <c r="GY277" s="44"/>
      <c r="GZ277" s="44"/>
      <c r="HA277" s="23" t="s">
        <v>34</v>
      </c>
      <c r="HB277" s="44">
        <f>SUM(HF219:HF271)</f>
        <v>32000</v>
      </c>
      <c r="HC277" s="113">
        <f>HB277/GX275</f>
        <v>0.41994750656167978</v>
      </c>
      <c r="HD277" s="113"/>
      <c r="HE277" s="44"/>
      <c r="HF277" s="44"/>
      <c r="HG277" s="44"/>
      <c r="HH277" s="35"/>
      <c r="HJ277" s="46"/>
      <c r="HK277" s="111" t="s">
        <v>35</v>
      </c>
      <c r="HL277" s="44">
        <f>HL275*$K285</f>
        <v>30720</v>
      </c>
      <c r="HM277" s="44"/>
      <c r="HN277" s="44"/>
      <c r="HO277" s="23" t="s">
        <v>34</v>
      </c>
      <c r="HP277" s="44">
        <f>SUM(HT219:HT271)</f>
        <v>19740</v>
      </c>
      <c r="HQ277" s="113">
        <f>HP277/HL275</f>
        <v>0.38554687500000001</v>
      </c>
      <c r="HR277" s="113"/>
      <c r="HS277" s="44"/>
      <c r="HT277" s="44"/>
      <c r="HU277" s="44"/>
      <c r="HV277" s="35"/>
      <c r="HW277" s="61"/>
      <c r="HX277" s="46"/>
      <c r="HY277" s="23" t="s">
        <v>35</v>
      </c>
      <c r="HZ277" s="44">
        <f>HZ275*$K285</f>
        <v>444240</v>
      </c>
      <c r="IA277" s="44"/>
      <c r="IB277" s="44"/>
      <c r="IC277" s="23"/>
      <c r="ID277" s="44"/>
      <c r="IE277" s="44"/>
      <c r="IF277" s="326" t="s">
        <v>36</v>
      </c>
      <c r="IG277" s="326"/>
      <c r="IH277" s="44">
        <f>HZ277-IH275</f>
        <v>316980</v>
      </c>
      <c r="II277" s="113">
        <f>IH277/HZ275</f>
        <v>0.42811993517017827</v>
      </c>
      <c r="IJ277" s="35"/>
      <c r="IL277" s="46"/>
      <c r="IM277" s="23" t="s">
        <v>35</v>
      </c>
      <c r="IN277" s="44">
        <f>IN275*$K285</f>
        <v>113520</v>
      </c>
      <c r="IO277" s="44"/>
      <c r="IP277" s="44"/>
      <c r="IQ277" s="23"/>
      <c r="IR277" s="44"/>
      <c r="IS277" s="44"/>
      <c r="IT277" s="326" t="s">
        <v>36</v>
      </c>
      <c r="IU277" s="326"/>
      <c r="IV277" s="44">
        <f>IN277-IV275</f>
        <v>84344</v>
      </c>
      <c r="IW277" s="113">
        <f>IV277/IN275</f>
        <v>0.44579281183932346</v>
      </c>
      <c r="IX277" s="35"/>
      <c r="IY277" s="33"/>
      <c r="IZ277" s="46"/>
      <c r="JA277" s="23" t="s">
        <v>35</v>
      </c>
      <c r="JB277" s="44">
        <f>JB275*$K285</f>
        <v>129960</v>
      </c>
      <c r="JC277" s="44"/>
      <c r="JD277" s="44"/>
      <c r="JE277" s="23"/>
      <c r="JF277" s="44"/>
      <c r="JG277" s="44"/>
      <c r="JH277" s="326" t="s">
        <v>36</v>
      </c>
      <c r="JI277" s="326"/>
      <c r="JJ277" s="44">
        <f>JB277-JJ275</f>
        <v>92360</v>
      </c>
      <c r="JK277" s="113">
        <f>JJ277/JB275</f>
        <v>0.42640812557710067</v>
      </c>
      <c r="JL277" s="35"/>
      <c r="JM277" s="27"/>
      <c r="JN277" s="46"/>
      <c r="JO277" s="23" t="s">
        <v>35</v>
      </c>
      <c r="JP277" s="44">
        <f>JP275*$K285</f>
        <v>94020</v>
      </c>
      <c r="JQ277" s="44"/>
      <c r="JR277" s="44"/>
      <c r="JS277" s="23"/>
      <c r="JT277" s="44"/>
      <c r="JU277" s="44"/>
      <c r="JV277" s="326" t="s">
        <v>36</v>
      </c>
      <c r="JW277" s="326"/>
      <c r="JX277" s="44">
        <f>JP277-JX275</f>
        <v>35360</v>
      </c>
      <c r="JY277" s="113">
        <f>JX277/JP275</f>
        <v>0.22565411614550096</v>
      </c>
      <c r="JZ277" s="35"/>
      <c r="KA277" s="61"/>
      <c r="KB277" s="46"/>
      <c r="KC277" s="23" t="s">
        <v>35</v>
      </c>
      <c r="KD277" s="44">
        <f>KD275*$K285</f>
        <v>132120</v>
      </c>
      <c r="KE277" s="44"/>
      <c r="KF277" s="44"/>
      <c r="KG277" s="23"/>
      <c r="KH277" s="44"/>
      <c r="KI277" s="44"/>
      <c r="KJ277" s="326" t="s">
        <v>36</v>
      </c>
      <c r="KK277" s="326"/>
      <c r="KL277" s="44">
        <f>KD277-KL275</f>
        <v>98470</v>
      </c>
      <c r="KM277" s="113">
        <f>KL277/KD275</f>
        <v>0.44718437783832882</v>
      </c>
      <c r="KN277" s="35"/>
      <c r="KO277" s="27"/>
      <c r="KP277" s="46"/>
      <c r="KQ277" s="23" t="s">
        <v>35</v>
      </c>
      <c r="KR277" s="44">
        <f>KR275*$K285</f>
        <v>131940</v>
      </c>
      <c r="KS277" s="44"/>
      <c r="KT277" s="44"/>
      <c r="KU277" s="23"/>
      <c r="KV277" s="44"/>
      <c r="KW277" s="44"/>
      <c r="KX277" s="326" t="s">
        <v>36</v>
      </c>
      <c r="KY277" s="326"/>
      <c r="KZ277" s="44">
        <f>KR277-KZ275</f>
        <v>94474</v>
      </c>
      <c r="LA277" s="113">
        <f>KZ277/KR275</f>
        <v>0.42962255570713959</v>
      </c>
      <c r="LB277" s="35"/>
      <c r="LC277" s="27"/>
      <c r="LD277" s="46"/>
      <c r="LE277" s="23" t="s">
        <v>32</v>
      </c>
      <c r="LF277" s="44">
        <f>LF276/A276</f>
        <v>11696.551724137931</v>
      </c>
      <c r="LG277" s="44">
        <f>LF277*$A277</f>
        <v>339200</v>
      </c>
      <c r="LH277" s="44"/>
      <c r="LI277" s="23"/>
      <c r="LJ277" s="44"/>
      <c r="LK277" s="44"/>
      <c r="LL277" s="60"/>
      <c r="LM277" s="23" t="s">
        <v>36</v>
      </c>
      <c r="LN277" s="44">
        <f>LF278-LN276</f>
        <v>202520</v>
      </c>
      <c r="LO277" s="113">
        <f>LN277/LF276</f>
        <v>0.5970518867924528</v>
      </c>
      <c r="LP277" s="35"/>
      <c r="LQ277" s="27"/>
      <c r="LR277" s="46"/>
      <c r="LS277" s="111" t="s">
        <v>35</v>
      </c>
      <c r="LT277" s="44">
        <f>LT275*K285</f>
        <v>80700</v>
      </c>
      <c r="LU277" s="44"/>
      <c r="LV277" s="44"/>
      <c r="LW277" s="23" t="s">
        <v>34</v>
      </c>
      <c r="LX277" s="44">
        <f>SUM(MB219:MB271)</f>
        <v>56100</v>
      </c>
      <c r="LY277" s="113">
        <f>LX277/LT275</f>
        <v>0.41710037174721187</v>
      </c>
      <c r="LZ277" s="113"/>
      <c r="MA277" s="44"/>
      <c r="MB277" s="44"/>
      <c r="MC277" s="44"/>
      <c r="MD277" s="35"/>
      <c r="ME277" s="27"/>
      <c r="MF277" s="46"/>
      <c r="MG277" s="111" t="s">
        <v>35</v>
      </c>
      <c r="MH277" s="44">
        <f>MH275*$K285</f>
        <v>65520</v>
      </c>
      <c r="MI277" s="44"/>
      <c r="MJ277" s="44"/>
      <c r="MK277" s="23" t="s">
        <v>34</v>
      </c>
      <c r="ML277" s="44">
        <f>SUM(MP219:MP271)</f>
        <v>20900</v>
      </c>
      <c r="MM277" s="113">
        <f>ML277/MH275</f>
        <v>0.19139194139194138</v>
      </c>
      <c r="MN277" s="113"/>
      <c r="MO277" s="44"/>
      <c r="MP277" s="44"/>
      <c r="MQ277" s="44"/>
      <c r="MR277" s="35"/>
      <c r="MS277" s="27"/>
      <c r="MT277" s="46"/>
      <c r="MU277" s="111" t="s">
        <v>35</v>
      </c>
      <c r="MV277" s="44">
        <f>MV275*$K285</f>
        <v>19260</v>
      </c>
      <c r="MW277" s="44"/>
      <c r="MX277" s="44"/>
      <c r="MY277" s="23" t="s">
        <v>34</v>
      </c>
      <c r="MZ277" s="44">
        <f>SUM(ND219:ND271)</f>
        <v>15015</v>
      </c>
      <c r="NA277" s="113">
        <f>MZ277/MV275</f>
        <v>0.46775700934579439</v>
      </c>
      <c r="NB277" s="113"/>
      <c r="NC277" s="44"/>
      <c r="ND277" s="44"/>
      <c r="NE277" s="44"/>
      <c r="NF277" s="35"/>
      <c r="NG277" s="27"/>
      <c r="NH277" s="46"/>
      <c r="NI277" s="111" t="s">
        <v>35</v>
      </c>
      <c r="NJ277" s="44">
        <f>NJ275*$K285</f>
        <v>78360</v>
      </c>
      <c r="NK277" s="44"/>
      <c r="NL277" s="44"/>
      <c r="NM277" s="23" t="s">
        <v>34</v>
      </c>
      <c r="NN277" s="44">
        <f>SUM(NR219:NR271)</f>
        <v>15400</v>
      </c>
      <c r="NO277" s="113">
        <f>NN277/NJ275</f>
        <v>0.11791730474732007</v>
      </c>
      <c r="NP277" s="113"/>
      <c r="NQ277" s="44"/>
      <c r="NR277" s="44"/>
      <c r="NS277" s="44"/>
      <c r="NT277" s="35"/>
    </row>
    <row r="278" spans="1:384" x14ac:dyDescent="0.2">
      <c r="A278" s="38"/>
      <c r="B278" s="39"/>
      <c r="C278" s="40"/>
      <c r="D278" s="40"/>
      <c r="E278" s="41"/>
      <c r="F278" s="41"/>
      <c r="G278" s="40"/>
      <c r="H278" s="42"/>
      <c r="I278" s="23" t="s">
        <v>37</v>
      </c>
      <c r="J278" s="44">
        <f>J347</f>
        <v>47200</v>
      </c>
      <c r="K278" s="44"/>
      <c r="L278" s="44"/>
      <c r="M278" s="23" t="s">
        <v>36</v>
      </c>
      <c r="N278" s="44">
        <f>J277-N277</f>
        <v>52275</v>
      </c>
      <c r="O278" s="113">
        <f>N278/J275</f>
        <v>0.38156934306569346</v>
      </c>
      <c r="P278" s="113"/>
      <c r="Q278" s="45"/>
      <c r="R278" s="45"/>
      <c r="S278" s="45"/>
      <c r="T278" s="35"/>
      <c r="U278" s="27"/>
      <c r="V278" s="46"/>
      <c r="W278" s="111" t="s">
        <v>37</v>
      </c>
      <c r="X278" s="44">
        <f>X347</f>
        <v>69400</v>
      </c>
      <c r="Y278" s="44"/>
      <c r="Z278" s="44"/>
      <c r="AA278" s="23" t="s">
        <v>36</v>
      </c>
      <c r="AB278" s="44">
        <f>X277-AB277</f>
        <v>37950</v>
      </c>
      <c r="AC278" s="113">
        <f>AB278/X275</f>
        <v>0.27068473609129817</v>
      </c>
      <c r="AD278" s="113"/>
      <c r="AE278" s="45"/>
      <c r="AF278" s="45"/>
      <c r="AG278" s="45"/>
      <c r="AH278" s="35"/>
      <c r="AI278" s="27"/>
      <c r="AJ278" s="46"/>
      <c r="AK278" s="23" t="s">
        <v>37</v>
      </c>
      <c r="AL278" s="44">
        <f>AL347</f>
        <v>126100</v>
      </c>
      <c r="AM278" s="44"/>
      <c r="AN278" s="44"/>
      <c r="AO278" s="23" t="s">
        <v>36</v>
      </c>
      <c r="AP278" s="44">
        <f>AL277-AP277</f>
        <v>58740</v>
      </c>
      <c r="AQ278" s="113">
        <f>AP278/AL275</f>
        <v>0.4564102564102564</v>
      </c>
      <c r="AR278" s="113"/>
      <c r="AS278" s="45"/>
      <c r="AT278" s="45"/>
      <c r="AU278" s="45"/>
      <c r="AV278" s="35"/>
      <c r="AW278" s="27"/>
      <c r="AX278" s="46"/>
      <c r="AY278" s="23" t="s">
        <v>35</v>
      </c>
      <c r="AZ278" s="44">
        <f>AZ275*K285</f>
        <v>255660</v>
      </c>
      <c r="BA278" s="44"/>
      <c r="BB278" s="44"/>
      <c r="BC278" s="23" t="s">
        <v>36</v>
      </c>
      <c r="BD278" s="44">
        <f>AZ278-BD277</f>
        <v>181865</v>
      </c>
      <c r="BE278" s="113">
        <f>BD278/AZ275</f>
        <v>0.42681295470546821</v>
      </c>
      <c r="BF278" s="113"/>
      <c r="BG278" s="45"/>
      <c r="BH278" s="45"/>
      <c r="BI278" s="45"/>
      <c r="BJ278" s="35"/>
      <c r="BK278" s="50"/>
      <c r="BL278" s="46"/>
      <c r="BM278" s="23" t="s">
        <v>37</v>
      </c>
      <c r="BN278" s="44">
        <f>BN347</f>
        <v>174400</v>
      </c>
      <c r="BO278" s="44"/>
      <c r="BP278" s="44"/>
      <c r="BQ278" s="23"/>
      <c r="BR278" s="44"/>
      <c r="BS278" s="66"/>
      <c r="BT278" s="332" t="s">
        <v>742</v>
      </c>
      <c r="BU278" s="334"/>
      <c r="BV278" s="43">
        <f>(BQ251+BS251)*BU251+(BQ252+BS252)*BU252+(BQ253+BS253)*BU253+(BQ254+BS254)*BU254</f>
        <v>53708</v>
      </c>
      <c r="BW278" s="45"/>
      <c r="BX278" s="35"/>
      <c r="BY278" s="27"/>
      <c r="BZ278" s="46"/>
      <c r="CA278" s="23" t="s">
        <v>37</v>
      </c>
      <c r="CB278" s="44">
        <f>CB347</f>
        <v>186700</v>
      </c>
      <c r="CC278" s="44"/>
      <c r="CD278" s="44"/>
      <c r="CE278" s="23"/>
      <c r="CF278" s="44"/>
      <c r="CG278" s="44"/>
      <c r="CH278" s="332" t="s">
        <v>742</v>
      </c>
      <c r="CI278" s="334"/>
      <c r="CJ278" s="43">
        <f>(CE251+CG251)*CI251+(CE252+CG252)*CI252+(CE253+CG253)*CI253+(CE254+CG254)*CI254</f>
        <v>30146</v>
      </c>
      <c r="CK278" s="45"/>
      <c r="CL278" s="35"/>
      <c r="CM278" s="27"/>
      <c r="CN278" s="46"/>
      <c r="CO278" s="23" t="s">
        <v>37</v>
      </c>
      <c r="CP278" s="44">
        <f>CP347</f>
        <v>183300</v>
      </c>
      <c r="CQ278" s="44"/>
      <c r="CR278" s="44"/>
      <c r="CS278" s="23"/>
      <c r="CT278" s="44"/>
      <c r="CU278" s="44"/>
      <c r="CV278" s="332" t="s">
        <v>742</v>
      </c>
      <c r="CW278" s="334"/>
      <c r="CX278" s="43">
        <f>(CS251+CU251)*CW251+(CS252+CU252)*CW252+(CS253+CU253)*CW253+(CS254+CU254)*CW254</f>
        <v>40564</v>
      </c>
      <c r="CY278" s="45"/>
      <c r="CZ278" s="35"/>
      <c r="DA278" s="58"/>
      <c r="DB278" s="46"/>
      <c r="DC278" s="23" t="s">
        <v>37</v>
      </c>
      <c r="DD278" s="44">
        <f>DD347</f>
        <v>114300</v>
      </c>
      <c r="DE278" s="44"/>
      <c r="DF278" s="44"/>
      <c r="DG278" s="23"/>
      <c r="DH278" s="44"/>
      <c r="DI278" s="66"/>
      <c r="DJ278" s="332" t="s">
        <v>742</v>
      </c>
      <c r="DK278" s="334"/>
      <c r="DL278" s="43">
        <f>(DG251+DI251)*DK251+(DG252+DI252)*DK252+(DG253+DI253)*DK253+(DG254+DI254)*DK254</f>
        <v>43670</v>
      </c>
      <c r="DM278" s="45"/>
      <c r="DN278" s="35"/>
      <c r="DO278" s="27"/>
      <c r="DP278" s="46"/>
      <c r="DQ278" s="23" t="s">
        <v>37</v>
      </c>
      <c r="DR278" s="44">
        <f>DR347</f>
        <v>143300</v>
      </c>
      <c r="DS278" s="44"/>
      <c r="DT278" s="44"/>
      <c r="DU278" s="23"/>
      <c r="DV278" s="44"/>
      <c r="DW278" s="66"/>
      <c r="DX278" s="332" t="s">
        <v>742</v>
      </c>
      <c r="DY278" s="334"/>
      <c r="DZ278" s="43">
        <f>(DU251+DW251)*DY251+(DU252+DW252)*DY252+(DU253+DW253)*DY253+(DU254+DW254)*DY254</f>
        <v>30272</v>
      </c>
      <c r="EA278" s="45"/>
      <c r="EB278" s="35"/>
      <c r="EC278" s="27"/>
      <c r="ED278" s="46"/>
      <c r="EE278" s="111" t="s">
        <v>37</v>
      </c>
      <c r="EF278" s="44">
        <f>EF347</f>
        <v>89800</v>
      </c>
      <c r="EG278" s="44"/>
      <c r="EH278" s="44"/>
      <c r="EI278" s="23" t="s">
        <v>36</v>
      </c>
      <c r="EJ278" s="44">
        <f>EF277-EJ277</f>
        <v>29165</v>
      </c>
      <c r="EK278" s="113">
        <f>EJ278/EF275</f>
        <v>0.37200255102040819</v>
      </c>
      <c r="EL278" s="113"/>
      <c r="EM278" s="45"/>
      <c r="EN278" s="45"/>
      <c r="EO278" s="45"/>
      <c r="EP278" s="35"/>
      <c r="EQ278" s="27"/>
      <c r="ER278" s="46"/>
      <c r="ES278" s="23" t="s">
        <v>37</v>
      </c>
      <c r="ET278" s="44">
        <f>ET347</f>
        <v>77800</v>
      </c>
      <c r="EU278" s="44"/>
      <c r="EV278" s="44"/>
      <c r="EW278" s="23" t="s">
        <v>36</v>
      </c>
      <c r="EX278" s="44">
        <f>ET277-EX277</f>
        <v>47454</v>
      </c>
      <c r="EY278" s="113">
        <f>EX278/ET275</f>
        <v>0.45410526315789473</v>
      </c>
      <c r="EZ278" s="113"/>
      <c r="FA278" s="45"/>
      <c r="FB278" s="45"/>
      <c r="FC278" s="45"/>
      <c r="FD278" s="35"/>
      <c r="FF278" s="46"/>
      <c r="FG278" s="111" t="s">
        <v>37</v>
      </c>
      <c r="FH278" s="44">
        <f>IO347</f>
        <v>71</v>
      </c>
      <c r="FI278" s="44"/>
      <c r="FJ278" s="44"/>
      <c r="FK278" s="23" t="s">
        <v>36</v>
      </c>
      <c r="FL278" s="44">
        <f>FH277-FL277</f>
        <v>58340</v>
      </c>
      <c r="FM278" s="113">
        <f>FL278/FH275</f>
        <v>0.39660095173351462</v>
      </c>
      <c r="FN278" s="113"/>
      <c r="FO278" s="45"/>
      <c r="FP278" s="45"/>
      <c r="FQ278" s="45"/>
      <c r="FR278" s="35"/>
      <c r="FT278" s="46"/>
      <c r="FU278" s="111" t="s">
        <v>37</v>
      </c>
      <c r="FV278" s="44">
        <f>HL347</f>
        <v>36200</v>
      </c>
      <c r="FW278" s="44"/>
      <c r="FX278" s="44"/>
      <c r="FY278" s="23" t="s">
        <v>36</v>
      </c>
      <c r="FZ278" s="44">
        <f>FV277-FZ277</f>
        <v>20660</v>
      </c>
      <c r="GA278" s="113">
        <f>FZ278/FV275</f>
        <v>0.28976157082748949</v>
      </c>
      <c r="GB278" s="113"/>
      <c r="GC278" s="45"/>
      <c r="GD278" s="45"/>
      <c r="GE278" s="45"/>
      <c r="GF278" s="35"/>
      <c r="GH278" s="46"/>
      <c r="GI278" s="111" t="s">
        <v>37</v>
      </c>
      <c r="GJ278" s="44">
        <f>IN347</f>
        <v>170400</v>
      </c>
      <c r="GK278" s="44"/>
      <c r="GL278" s="44"/>
      <c r="GM278" s="23" t="s">
        <v>36</v>
      </c>
      <c r="GN278" s="44">
        <f>GJ277-GN277</f>
        <v>41640</v>
      </c>
      <c r="GO278" s="113">
        <f>GN278/GJ275</f>
        <v>0.40984251968503937</v>
      </c>
      <c r="GP278" s="113"/>
      <c r="GQ278" s="45"/>
      <c r="GR278" s="45"/>
      <c r="GS278" s="45"/>
      <c r="GT278" s="35"/>
      <c r="GU278" s="27"/>
      <c r="GV278" s="46"/>
      <c r="GW278" s="111" t="s">
        <v>37</v>
      </c>
      <c r="GX278" s="44" t="str">
        <f>GI347</f>
        <v>合計</v>
      </c>
      <c r="GY278" s="44"/>
      <c r="GZ278" s="44"/>
      <c r="HA278" s="23" t="s">
        <v>36</v>
      </c>
      <c r="HB278" s="44">
        <f>GX277-HB277</f>
        <v>-32000</v>
      </c>
      <c r="HC278" s="113">
        <f>HB278/GX275</f>
        <v>-0.41994750656167978</v>
      </c>
      <c r="HD278" s="113"/>
      <c r="HE278" s="45"/>
      <c r="HF278" s="45"/>
      <c r="HG278" s="45"/>
      <c r="HH278" s="35"/>
      <c r="HJ278" s="46"/>
      <c r="HK278" s="111" t="s">
        <v>37</v>
      </c>
      <c r="HL278" s="44">
        <f>IB347</f>
        <v>0</v>
      </c>
      <c r="HM278" s="44"/>
      <c r="HN278" s="44"/>
      <c r="HO278" s="23" t="s">
        <v>36</v>
      </c>
      <c r="HP278" s="44">
        <f>HL277-HP277</f>
        <v>10980</v>
      </c>
      <c r="HQ278" s="113">
        <f>HP278/HL275</f>
        <v>0.21445312499999999</v>
      </c>
      <c r="HR278" s="113"/>
      <c r="HS278" s="45"/>
      <c r="HT278" s="45"/>
      <c r="HU278" s="45"/>
      <c r="HV278" s="35"/>
      <c r="HW278" s="61"/>
      <c r="HX278" s="46"/>
      <c r="HY278" s="23" t="s">
        <v>37</v>
      </c>
      <c r="HZ278" s="44">
        <f>HZ347</f>
        <v>375700</v>
      </c>
      <c r="IA278" s="44"/>
      <c r="IB278" s="44"/>
      <c r="IC278" s="23"/>
      <c r="ID278" s="44"/>
      <c r="IE278" s="44"/>
      <c r="IF278" s="332" t="s">
        <v>742</v>
      </c>
      <c r="IG278" s="334"/>
      <c r="IH278" s="43">
        <f>(IC251+IE251)*IG251+(IC252+IE252)*IG252+(IC253+IE253)*IG253+(IC254+IE254)*IG254</f>
        <v>33400</v>
      </c>
      <c r="II278" s="45"/>
      <c r="IJ278" s="35"/>
      <c r="IL278" s="46"/>
      <c r="IM278" s="23" t="s">
        <v>37</v>
      </c>
      <c r="IN278" s="44">
        <f>IN347</f>
        <v>170400</v>
      </c>
      <c r="IO278" s="44"/>
      <c r="IP278" s="44"/>
      <c r="IQ278" s="23"/>
      <c r="IR278" s="44"/>
      <c r="IS278" s="44"/>
      <c r="IT278" s="332" t="s">
        <v>742</v>
      </c>
      <c r="IU278" s="334"/>
      <c r="IV278" s="43">
        <f>(IQ251+IS251)*IU251+(IQ252+IS252)*IU252+(IQ253+IS253)*IU253+(IQ254+IS254)*IU254</f>
        <v>54464</v>
      </c>
      <c r="IW278" s="45"/>
      <c r="IX278" s="35"/>
      <c r="IY278" s="33"/>
      <c r="IZ278" s="46"/>
      <c r="JA278" s="23" t="s">
        <v>37</v>
      </c>
      <c r="JB278" s="44">
        <f>JB347</f>
        <v>192000</v>
      </c>
      <c r="JC278" s="44"/>
      <c r="JD278" s="44"/>
      <c r="JE278" s="23"/>
      <c r="JF278" s="44"/>
      <c r="JG278" s="44"/>
      <c r="JH278" s="332" t="s">
        <v>742</v>
      </c>
      <c r="JI278" s="334"/>
      <c r="JJ278" s="43">
        <f>(JE251+JG251)*JI251+(JE252+JG252)*JI252+(JE253+JG253)*JI253+(JE254+JG254)*JI254</f>
        <v>30300</v>
      </c>
      <c r="JK278" s="45"/>
      <c r="JL278" s="35"/>
      <c r="JM278" s="27"/>
      <c r="JN278" s="46"/>
      <c r="JO278" s="23" t="s">
        <v>37</v>
      </c>
      <c r="JP278" s="44">
        <f>JP347</f>
        <v>130600</v>
      </c>
      <c r="JQ278" s="44"/>
      <c r="JR278" s="44"/>
      <c r="JS278" s="23"/>
      <c r="JT278" s="44"/>
      <c r="JU278" s="44"/>
      <c r="JV278" s="332" t="s">
        <v>742</v>
      </c>
      <c r="JW278" s="334"/>
      <c r="JX278" s="43">
        <f>(JS251+JU251)*JW251+(JS252+JU252)*JW252+(JS253+JU253)*JW253+(JS254+JU254)*JW254</f>
        <v>63540</v>
      </c>
      <c r="JY278" s="45"/>
      <c r="JZ278" s="35"/>
      <c r="KA278" s="61"/>
      <c r="KB278" s="46"/>
      <c r="KC278" s="23" t="s">
        <v>37</v>
      </c>
      <c r="KD278" s="44">
        <f>KD347</f>
        <v>107100</v>
      </c>
      <c r="KE278" s="44"/>
      <c r="KF278" s="44"/>
      <c r="KG278" s="23"/>
      <c r="KH278" s="44"/>
      <c r="KI278" s="44"/>
      <c r="KJ278" s="332" t="s">
        <v>742</v>
      </c>
      <c r="KK278" s="334"/>
      <c r="KL278" s="43">
        <f>(KG251+KI251)*KK251+(KG252+KI252)*KK252+(KG253+KI253)*KK253+(KG254+KI254)*KK254</f>
        <v>77500</v>
      </c>
      <c r="KM278" s="45"/>
      <c r="KN278" s="35"/>
      <c r="KO278" s="27"/>
      <c r="KP278" s="46"/>
      <c r="KQ278" s="23" t="s">
        <v>37</v>
      </c>
      <c r="KR278" s="44">
        <f>KR347</f>
        <v>160400</v>
      </c>
      <c r="KS278" s="44"/>
      <c r="KT278" s="44"/>
      <c r="KU278" s="23"/>
      <c r="KV278" s="44"/>
      <c r="KW278" s="44"/>
      <c r="KX278" s="332" t="s">
        <v>742</v>
      </c>
      <c r="KY278" s="334"/>
      <c r="KZ278" s="43">
        <f>(KU251+KW251)*KY251+(KU252+KW252)*KY252+(KU253+KW253)*KY253+(KU254+KW254)*KY254</f>
        <v>21549</v>
      </c>
      <c r="LA278" s="45"/>
      <c r="LB278" s="35"/>
      <c r="LC278" s="27"/>
      <c r="LD278" s="46"/>
      <c r="LE278" s="23" t="s">
        <v>35</v>
      </c>
      <c r="LF278" s="44">
        <f>LF276*K285</f>
        <v>203520</v>
      </c>
      <c r="LG278" s="44"/>
      <c r="LH278" s="44"/>
      <c r="LI278" s="23"/>
      <c r="LJ278" s="44"/>
      <c r="LK278" s="44"/>
      <c r="LL278" s="66"/>
      <c r="LM278" s="326" t="s">
        <v>33</v>
      </c>
      <c r="LN278" s="335"/>
      <c r="LO278" s="113">
        <f>LN276/LF276</f>
        <v>2.94811320754717E-3</v>
      </c>
      <c r="LP278" s="35"/>
      <c r="LQ278" s="27"/>
      <c r="LR278" s="46"/>
      <c r="LS278" s="111" t="s">
        <v>37</v>
      </c>
      <c r="LT278" s="44">
        <f>LT347</f>
        <v>65300</v>
      </c>
      <c r="LU278" s="44"/>
      <c r="LV278" s="44"/>
      <c r="LW278" s="23" t="s">
        <v>36</v>
      </c>
      <c r="LX278" s="44">
        <f>LT277-LX277</f>
        <v>24600</v>
      </c>
      <c r="LY278" s="113">
        <f>LX278/LT275</f>
        <v>0.1828996282527881</v>
      </c>
      <c r="LZ278" s="113"/>
      <c r="MA278" s="45"/>
      <c r="MB278" s="45"/>
      <c r="MC278" s="45"/>
      <c r="MD278" s="35"/>
      <c r="ME278" s="27"/>
      <c r="MF278" s="46"/>
      <c r="MG278" s="111" t="s">
        <v>37</v>
      </c>
      <c r="MH278" s="44">
        <f>MH347</f>
        <v>109200</v>
      </c>
      <c r="MI278" s="44"/>
      <c r="MJ278" s="44"/>
      <c r="MK278" s="23" t="s">
        <v>36</v>
      </c>
      <c r="ML278" s="44">
        <f>MH277-ML277</f>
        <v>44620</v>
      </c>
      <c r="MM278" s="113">
        <f>ML278/MH275</f>
        <v>0.4086080586080586</v>
      </c>
      <c r="MN278" s="113"/>
      <c r="MO278" s="45"/>
      <c r="MP278" s="45"/>
      <c r="MQ278" s="45"/>
      <c r="MR278" s="35"/>
      <c r="MS278" s="27"/>
      <c r="MT278" s="46"/>
      <c r="MU278" s="111" t="s">
        <v>37</v>
      </c>
      <c r="MV278" s="44">
        <f>MV347</f>
        <v>76900</v>
      </c>
      <c r="MW278" s="44"/>
      <c r="MX278" s="44"/>
      <c r="MY278" s="23" t="s">
        <v>36</v>
      </c>
      <c r="MZ278" s="44">
        <f>MV277-MZ277</f>
        <v>4245</v>
      </c>
      <c r="NA278" s="113">
        <f>MZ278/MV275</f>
        <v>0.13224299065420561</v>
      </c>
      <c r="NB278" s="113"/>
      <c r="NC278" s="45"/>
      <c r="ND278" s="45"/>
      <c r="NE278" s="45"/>
      <c r="NF278" s="35"/>
      <c r="NG278" s="27"/>
      <c r="NH278" s="46"/>
      <c r="NI278" s="111" t="s">
        <v>37</v>
      </c>
      <c r="NJ278" s="44">
        <f>NJ347</f>
        <v>113900</v>
      </c>
      <c r="NK278" s="44"/>
      <c r="NL278" s="44"/>
      <c r="NM278" s="23" t="s">
        <v>36</v>
      </c>
      <c r="NN278" s="44">
        <f>NJ277-NN277</f>
        <v>62960</v>
      </c>
      <c r="NO278" s="113">
        <f>NN278/NJ275</f>
        <v>0.48208269525267994</v>
      </c>
      <c r="NP278" s="113"/>
      <c r="NQ278" s="45"/>
      <c r="NR278" s="45"/>
      <c r="NS278" s="45"/>
      <c r="NT278" s="35"/>
    </row>
    <row r="279" spans="1:384" x14ac:dyDescent="0.2">
      <c r="A279" s="38"/>
      <c r="B279" s="39"/>
      <c r="C279" s="40"/>
      <c r="D279" s="40"/>
      <c r="E279" s="41"/>
      <c r="F279" s="41"/>
      <c r="G279" s="40"/>
      <c r="H279" s="42"/>
      <c r="I279" s="44"/>
      <c r="J279" s="44"/>
      <c r="K279" s="44"/>
      <c r="L279" s="44"/>
      <c r="M279" s="326" t="s">
        <v>743</v>
      </c>
      <c r="N279" s="333"/>
      <c r="O279" s="44">
        <f>(M227+O227)*Q227</f>
        <v>30780</v>
      </c>
      <c r="P279" s="44"/>
      <c r="Q279" s="45"/>
      <c r="R279" s="45"/>
      <c r="S279" s="45"/>
      <c r="T279" s="35"/>
      <c r="U279" s="27"/>
      <c r="V279" s="46"/>
      <c r="W279" s="67"/>
      <c r="X279" s="44"/>
      <c r="Y279" s="44"/>
      <c r="Z279" s="44"/>
      <c r="AA279" s="326" t="s">
        <v>743</v>
      </c>
      <c r="AB279" s="333"/>
      <c r="AC279" s="44">
        <f>(AA227+AC227)*AE227</f>
        <v>24624</v>
      </c>
      <c r="AD279" s="44"/>
      <c r="AE279" s="45"/>
      <c r="AF279" s="45"/>
      <c r="AG279" s="45"/>
      <c r="AH279" s="35"/>
      <c r="AI279" s="27"/>
      <c r="AJ279" s="46"/>
      <c r="AK279" s="44"/>
      <c r="AL279" s="44"/>
      <c r="AM279" s="44"/>
      <c r="AN279" s="44"/>
      <c r="AO279" s="326" t="s">
        <v>743</v>
      </c>
      <c r="AP279" s="333"/>
      <c r="AQ279" s="44">
        <f>(AO227+AQ227)*AS227</f>
        <v>22000</v>
      </c>
      <c r="AR279" s="44"/>
      <c r="AS279" s="45"/>
      <c r="AT279" s="45"/>
      <c r="AU279" s="45"/>
      <c r="AV279" s="35"/>
      <c r="AW279" s="27"/>
      <c r="AX279" s="46"/>
      <c r="AY279" s="117" t="s">
        <v>37</v>
      </c>
      <c r="AZ279" s="90">
        <f>AZ347</f>
        <v>96000</v>
      </c>
      <c r="BA279" s="44"/>
      <c r="BB279" s="44"/>
      <c r="BC279" s="326" t="s">
        <v>743</v>
      </c>
      <c r="BD279" s="333"/>
      <c r="BE279" s="44">
        <f>(BC227+BE227)*BG227</f>
        <v>36000</v>
      </c>
      <c r="BF279" s="44"/>
      <c r="BG279" s="45"/>
      <c r="BH279" s="45"/>
      <c r="BI279" s="45"/>
      <c r="BJ279" s="35"/>
      <c r="BK279" s="50"/>
      <c r="BL279" s="46"/>
      <c r="BM279" s="44"/>
      <c r="BN279" s="44"/>
      <c r="BO279" s="44"/>
      <c r="BP279" s="44"/>
      <c r="BQ279" s="23"/>
      <c r="BR279" s="44"/>
      <c r="BS279" s="66"/>
      <c r="BT279" s="52"/>
      <c r="BU279" s="118"/>
      <c r="BV279" s="67"/>
      <c r="BW279" s="45"/>
      <c r="BX279" s="35"/>
      <c r="BY279" s="27"/>
      <c r="BZ279" s="46"/>
      <c r="CA279" s="44"/>
      <c r="CB279" s="44"/>
      <c r="CC279" s="44"/>
      <c r="CD279" s="44"/>
      <c r="CE279" s="23"/>
      <c r="CF279" s="44"/>
      <c r="CG279" s="44"/>
      <c r="CH279" s="119"/>
      <c r="CI279" s="118"/>
      <c r="CJ279" s="67"/>
      <c r="CK279" s="45"/>
      <c r="CL279" s="35"/>
      <c r="CM279" s="27"/>
      <c r="CN279" s="46"/>
      <c r="CO279" s="44"/>
      <c r="CP279" s="90"/>
      <c r="CQ279" s="44"/>
      <c r="CR279" s="44"/>
      <c r="CS279" s="23"/>
      <c r="CT279" s="44"/>
      <c r="CU279" s="44"/>
      <c r="CV279" s="120"/>
      <c r="CW279" s="111"/>
      <c r="CX279" s="45"/>
      <c r="CY279" s="45"/>
      <c r="CZ279" s="35"/>
      <c r="DA279" s="58"/>
      <c r="DB279" s="46"/>
      <c r="DC279" s="44"/>
      <c r="DD279" s="44"/>
      <c r="DE279" s="44"/>
      <c r="DF279" s="44"/>
      <c r="DG279" s="23"/>
      <c r="DH279" s="44"/>
      <c r="DI279" s="66"/>
      <c r="DJ279" s="121"/>
      <c r="DK279" s="118"/>
      <c r="DL279" s="67"/>
      <c r="DM279" s="45"/>
      <c r="DN279" s="35"/>
      <c r="DO279" s="27"/>
      <c r="DP279" s="46"/>
      <c r="DQ279" s="44"/>
      <c r="DR279" s="44"/>
      <c r="DS279" s="44"/>
      <c r="DT279" s="44"/>
      <c r="DU279" s="23"/>
      <c r="DV279" s="44"/>
      <c r="DW279" s="66"/>
      <c r="DX279" s="121"/>
      <c r="DY279" s="118"/>
      <c r="DZ279" s="67"/>
      <c r="EA279" s="45"/>
      <c r="EB279" s="35"/>
      <c r="EC279" s="27"/>
      <c r="ED279" s="46"/>
      <c r="EE279" s="67"/>
      <c r="EF279" s="44"/>
      <c r="EG279" s="44"/>
      <c r="EH279" s="44"/>
      <c r="EI279" s="326" t="s">
        <v>743</v>
      </c>
      <c r="EJ279" s="333"/>
      <c r="EK279" s="44">
        <f>(EI227+EK227)*EM227</f>
        <v>12870</v>
      </c>
      <c r="EL279" s="44"/>
      <c r="EM279" s="45"/>
      <c r="EN279" s="45"/>
      <c r="EO279" s="45"/>
      <c r="EP279" s="35"/>
      <c r="EQ279" s="27"/>
      <c r="ER279" s="46"/>
      <c r="EW279" s="326" t="s">
        <v>743</v>
      </c>
      <c r="EX279" s="333"/>
      <c r="EY279" s="44">
        <f>(EW227+EY227)*FA227</f>
        <v>33396</v>
      </c>
      <c r="EZ279" s="44"/>
      <c r="FA279" s="45"/>
      <c r="FB279" s="45"/>
      <c r="FC279" s="45"/>
      <c r="FD279" s="35"/>
      <c r="FF279" s="46"/>
      <c r="FG279" s="67"/>
      <c r="FH279" s="44"/>
      <c r="FI279" s="44"/>
      <c r="FJ279" s="44"/>
      <c r="FK279" s="326" t="s">
        <v>743</v>
      </c>
      <c r="FL279" s="333"/>
      <c r="FM279" s="44">
        <f>(FK227+FM227)*FO227</f>
        <v>43945</v>
      </c>
      <c r="FN279" s="44"/>
      <c r="FO279" s="45"/>
      <c r="FP279" s="45"/>
      <c r="FQ279" s="45"/>
      <c r="FR279" s="35"/>
      <c r="FT279" s="46"/>
      <c r="FU279" s="67"/>
      <c r="FV279" s="44"/>
      <c r="FW279" s="44"/>
      <c r="FX279" s="44"/>
      <c r="FY279" s="326" t="s">
        <v>743</v>
      </c>
      <c r="FZ279" s="333"/>
      <c r="GA279" s="44">
        <f>(FY227+GA227)*GC227</f>
        <v>8400</v>
      </c>
      <c r="GB279" s="44"/>
      <c r="GC279" s="45"/>
      <c r="GD279" s="45"/>
      <c r="GE279" s="45"/>
      <c r="GF279" s="35"/>
      <c r="GH279" s="46"/>
      <c r="GI279" s="67"/>
      <c r="GJ279" s="44"/>
      <c r="GK279" s="44"/>
      <c r="GL279" s="44"/>
      <c r="GM279" s="326" t="s">
        <v>743</v>
      </c>
      <c r="GN279" s="333"/>
      <c r="GO279" s="44">
        <f>(GM227+GO227)*GQ227</f>
        <v>14280</v>
      </c>
      <c r="GP279" s="44"/>
      <c r="GQ279" s="45"/>
      <c r="GR279" s="45"/>
      <c r="GS279" s="45"/>
      <c r="GT279" s="35"/>
      <c r="GU279" s="27"/>
      <c r="GV279" s="46"/>
      <c r="GW279" s="67"/>
      <c r="GX279" s="44"/>
      <c r="GY279" s="44"/>
      <c r="GZ279" s="44"/>
      <c r="HA279" s="326" t="s">
        <v>743</v>
      </c>
      <c r="HB279" s="333"/>
      <c r="HC279" s="44">
        <f>(HA227+HC227)*HE227</f>
        <v>63600</v>
      </c>
      <c r="HD279" s="44"/>
      <c r="HE279" s="45"/>
      <c r="HF279" s="45"/>
      <c r="HG279" s="45"/>
      <c r="HH279" s="35"/>
      <c r="HJ279" s="46"/>
      <c r="HK279" s="67"/>
      <c r="HL279" s="44"/>
      <c r="HM279" s="44"/>
      <c r="HN279" s="44"/>
      <c r="HO279" s="326" t="s">
        <v>743</v>
      </c>
      <c r="HP279" s="333"/>
      <c r="HQ279" s="44">
        <f>(HO227+HQ227)*HS227</f>
        <v>21420</v>
      </c>
      <c r="HR279" s="44"/>
      <c r="HS279" s="45"/>
      <c r="HT279" s="45"/>
      <c r="HU279" s="45"/>
      <c r="HV279" s="35"/>
      <c r="HW279" s="61"/>
      <c r="HX279" s="46"/>
      <c r="HY279" s="44"/>
      <c r="HZ279" s="44"/>
      <c r="IA279" s="44"/>
      <c r="IB279" s="44"/>
      <c r="IC279" s="23"/>
      <c r="ID279" s="44"/>
      <c r="IE279" s="44"/>
      <c r="IF279" s="66"/>
      <c r="IG279" s="118"/>
      <c r="IH279" s="67"/>
      <c r="II279" s="45"/>
      <c r="IJ279" s="35"/>
      <c r="IL279" s="46"/>
      <c r="IM279" s="44"/>
      <c r="IN279" s="44"/>
      <c r="IO279" s="44"/>
      <c r="IP279" s="44"/>
      <c r="IQ279" s="23"/>
      <c r="IR279" s="44"/>
      <c r="IS279" s="44"/>
      <c r="IT279" s="66"/>
      <c r="IU279" s="118"/>
      <c r="IV279" s="67"/>
      <c r="IW279" s="45"/>
      <c r="IX279" s="35"/>
      <c r="IY279" s="33"/>
      <c r="IZ279" s="46"/>
      <c r="JA279" s="44"/>
      <c r="JB279" s="90"/>
      <c r="JC279" s="44"/>
      <c r="JD279" s="44"/>
      <c r="JE279" s="23"/>
      <c r="JF279" s="44"/>
      <c r="JG279" s="44"/>
      <c r="JH279" s="122"/>
      <c r="JI279" s="111"/>
      <c r="JJ279" s="45"/>
      <c r="JK279" s="45"/>
      <c r="JL279" s="35"/>
      <c r="JM279" s="27"/>
      <c r="JN279" s="46"/>
      <c r="JO279" s="44"/>
      <c r="JP279" s="44"/>
      <c r="JQ279" s="44"/>
      <c r="JR279" s="44"/>
      <c r="JS279" s="23"/>
      <c r="JT279" s="44"/>
      <c r="JU279" s="44"/>
      <c r="JV279" s="66"/>
      <c r="JW279" s="118"/>
      <c r="JX279" s="67"/>
      <c r="JY279" s="45"/>
      <c r="JZ279" s="35"/>
      <c r="KA279" s="61"/>
      <c r="KB279" s="46"/>
      <c r="KC279" s="44"/>
      <c r="KD279" s="90"/>
      <c r="KE279" s="44"/>
      <c r="KF279" s="44"/>
      <c r="KG279" s="23"/>
      <c r="KH279" s="44"/>
      <c r="KI279" s="44"/>
      <c r="KJ279" s="122"/>
      <c r="KK279" s="111"/>
      <c r="KL279" s="45"/>
      <c r="KM279" s="45"/>
      <c r="KN279" s="35"/>
      <c r="KO279" s="27"/>
      <c r="KP279" s="46"/>
      <c r="KQ279" s="44"/>
      <c r="KR279" s="44"/>
      <c r="KS279" s="44"/>
      <c r="KT279" s="44"/>
      <c r="KU279" s="23"/>
      <c r="KV279" s="44"/>
      <c r="KW279" s="44"/>
      <c r="KX279" s="66"/>
      <c r="KY279" s="118"/>
      <c r="KZ279" s="67"/>
      <c r="LA279" s="45"/>
      <c r="LB279" s="35"/>
      <c r="LC279" s="27"/>
      <c r="LD279" s="46"/>
      <c r="LE279" s="23" t="s">
        <v>37</v>
      </c>
      <c r="LF279" s="44">
        <f>LF348</f>
        <v>70700</v>
      </c>
      <c r="LG279" s="44"/>
      <c r="LH279" s="44"/>
      <c r="LI279" s="23"/>
      <c r="LJ279" s="44"/>
      <c r="LK279" s="66"/>
      <c r="LL279" s="24"/>
      <c r="LM279" s="332" t="s">
        <v>742</v>
      </c>
      <c r="LN279" s="334"/>
      <c r="LO279" s="43">
        <f>(LI243+LK243)*LM243+(LI244+LK244)*LM244+(LI245+LK245)*LM245</f>
        <v>5000</v>
      </c>
      <c r="LP279" s="35"/>
      <c r="LQ279" s="27"/>
      <c r="LR279" s="46"/>
      <c r="LS279" s="67"/>
      <c r="LT279" s="44"/>
      <c r="LU279" s="44"/>
      <c r="LV279" s="44"/>
      <c r="LW279" s="326" t="s">
        <v>743</v>
      </c>
      <c r="LX279" s="333"/>
      <c r="LY279" s="44">
        <f>(LW227+LY227)*MA227</f>
        <v>23100</v>
      </c>
      <c r="LZ279" s="44"/>
      <c r="MA279" s="45"/>
      <c r="MB279" s="45"/>
      <c r="MC279" s="45"/>
      <c r="MD279" s="35"/>
      <c r="ME279" s="27"/>
      <c r="MF279" s="46"/>
      <c r="MG279" s="67"/>
      <c r="MH279" s="44"/>
      <c r="MI279" s="44"/>
      <c r="MJ279" s="44"/>
      <c r="MK279" s="326" t="s">
        <v>743</v>
      </c>
      <c r="ML279" s="333"/>
      <c r="MM279" s="44">
        <f>(MK227+MM227)*MO227</f>
        <v>55000</v>
      </c>
      <c r="MN279" s="44"/>
      <c r="MO279" s="45"/>
      <c r="MP279" s="45"/>
      <c r="MQ279" s="45"/>
      <c r="MR279" s="35"/>
      <c r="MS279" s="27"/>
      <c r="MT279" s="46"/>
      <c r="MU279" s="67"/>
      <c r="MV279" s="44"/>
      <c r="MW279" s="44"/>
      <c r="MX279" s="44"/>
      <c r="MY279" s="326" t="s">
        <v>743</v>
      </c>
      <c r="MZ279" s="333"/>
      <c r="NA279" s="44">
        <f>(MY227+NA227)*NC227</f>
        <v>4290</v>
      </c>
      <c r="NB279" s="44"/>
      <c r="NC279" s="45"/>
      <c r="ND279" s="45"/>
      <c r="NE279" s="45"/>
      <c r="NF279" s="35"/>
      <c r="NG279" s="27"/>
      <c r="NH279" s="46"/>
      <c r="NI279" s="67"/>
      <c r="NJ279" s="44"/>
      <c r="NK279" s="44"/>
      <c r="NL279" s="44"/>
      <c r="NM279" s="326" t="s">
        <v>743</v>
      </c>
      <c r="NN279" s="333"/>
      <c r="NO279" s="44">
        <f>(NM227+NO227)*NQ227</f>
        <v>44000</v>
      </c>
      <c r="NP279" s="44"/>
      <c r="NQ279" s="45"/>
      <c r="NR279" s="45"/>
      <c r="NS279" s="45"/>
      <c r="NT279" s="35"/>
    </row>
    <row r="280" spans="1:384" x14ac:dyDescent="0.2">
      <c r="A280" s="38"/>
      <c r="B280" s="39"/>
      <c r="C280" s="40"/>
      <c r="D280" s="40"/>
      <c r="E280" s="41"/>
      <c r="F280" s="41"/>
      <c r="G280" s="40"/>
      <c r="H280" s="42"/>
      <c r="I280" s="44"/>
      <c r="J280" s="44"/>
      <c r="K280" s="44"/>
      <c r="L280" s="44"/>
      <c r="M280" s="23"/>
      <c r="N280" s="44"/>
      <c r="O280" s="44"/>
      <c r="P280" s="44"/>
      <c r="Q280" s="45"/>
      <c r="R280" s="45"/>
      <c r="S280" s="45"/>
      <c r="T280" s="35"/>
      <c r="U280" s="27"/>
      <c r="V280" s="46"/>
      <c r="W280" s="67"/>
      <c r="X280" s="44"/>
      <c r="Y280" s="44"/>
      <c r="Z280" s="44"/>
      <c r="AA280" s="23"/>
      <c r="AB280" s="44"/>
      <c r="AC280" s="44"/>
      <c r="AD280" s="44"/>
      <c r="AE280" s="45"/>
      <c r="AF280" s="45"/>
      <c r="AG280" s="45"/>
      <c r="AH280" s="35"/>
      <c r="AI280" s="27"/>
      <c r="AJ280" s="46"/>
      <c r="AK280" s="44"/>
      <c r="AL280" s="44"/>
      <c r="AM280" s="44"/>
      <c r="AN280" s="44"/>
      <c r="AO280" s="23"/>
      <c r="AP280" s="44"/>
      <c r="AQ280" s="44"/>
      <c r="AR280" s="44"/>
      <c r="AS280" s="45"/>
      <c r="AT280" s="45"/>
      <c r="AU280" s="45"/>
      <c r="AV280" s="35"/>
      <c r="AW280" s="27"/>
      <c r="AX280" s="123"/>
      <c r="AY280" s="124"/>
      <c r="AZ280" s="124"/>
      <c r="BA280" s="67"/>
      <c r="BB280" s="44"/>
      <c r="BC280" s="23"/>
      <c r="BD280" s="44"/>
      <c r="BE280" s="113"/>
      <c r="BF280" s="113"/>
      <c r="BG280" s="45"/>
      <c r="BH280" s="45"/>
      <c r="BI280" s="45"/>
      <c r="BJ280" s="35"/>
      <c r="BK280" s="50"/>
      <c r="BL280" s="46"/>
      <c r="BM280" s="44"/>
      <c r="BN280" s="44"/>
      <c r="BO280" s="44"/>
      <c r="BP280" s="44"/>
      <c r="BQ280" s="23"/>
      <c r="BR280" s="44"/>
      <c r="BS280" s="44"/>
      <c r="BT280" s="125"/>
      <c r="BU280" s="126"/>
      <c r="BV280" s="127" t="s">
        <v>744</v>
      </c>
      <c r="BW280" s="45"/>
      <c r="BX280" s="35"/>
      <c r="BY280" s="27"/>
      <c r="BZ280" s="46"/>
      <c r="CA280" s="44"/>
      <c r="CB280" s="44"/>
      <c r="CC280" s="44"/>
      <c r="CD280" s="44"/>
      <c r="CE280" s="23"/>
      <c r="CF280" s="44"/>
      <c r="CG280" s="44"/>
      <c r="CH280" s="128"/>
      <c r="CI280" s="126"/>
      <c r="CJ280" s="129"/>
      <c r="CK280" s="45"/>
      <c r="CL280" s="35"/>
      <c r="CM280" s="27"/>
      <c r="CN280" s="46"/>
      <c r="CO280" s="44"/>
      <c r="CP280" s="90"/>
      <c r="CQ280" s="44"/>
      <c r="CR280" s="44"/>
      <c r="CS280" s="23"/>
      <c r="CT280" s="44"/>
      <c r="CU280" s="44"/>
      <c r="CV280" s="120"/>
      <c r="CW280" s="130"/>
      <c r="CX280" s="45"/>
      <c r="CY280" s="45"/>
      <c r="CZ280" s="35"/>
      <c r="DA280" s="58"/>
      <c r="DB280" s="46"/>
      <c r="DC280" s="44"/>
      <c r="DD280" s="44"/>
      <c r="DE280" s="44"/>
      <c r="DF280" s="44"/>
      <c r="DG280" s="23"/>
      <c r="DH280" s="44"/>
      <c r="DI280" s="44"/>
      <c r="DJ280" s="131"/>
      <c r="DK280" s="126"/>
      <c r="DL280" s="127" t="s">
        <v>744</v>
      </c>
      <c r="DM280" s="45"/>
      <c r="DN280" s="35"/>
      <c r="DO280" s="27"/>
      <c r="DP280" s="46"/>
      <c r="DQ280" s="44"/>
      <c r="DR280" s="44"/>
      <c r="DS280" s="44"/>
      <c r="DT280" s="44"/>
      <c r="DU280" s="23"/>
      <c r="DV280" s="44"/>
      <c r="DW280" s="44"/>
      <c r="DX280" s="131"/>
      <c r="DY280" s="126"/>
      <c r="DZ280" s="127" t="s">
        <v>744</v>
      </c>
      <c r="EA280" s="45"/>
      <c r="EB280" s="35"/>
      <c r="EC280" s="27"/>
      <c r="ED280" s="46"/>
      <c r="EE280" s="67"/>
      <c r="EF280" s="44"/>
      <c r="EG280" s="44"/>
      <c r="EH280" s="44"/>
      <c r="EI280" s="23"/>
      <c r="EJ280" s="44"/>
      <c r="EK280" s="44"/>
      <c r="EL280" s="44"/>
      <c r="EM280" s="45"/>
      <c r="EN280" s="45"/>
      <c r="EO280" s="45"/>
      <c r="EP280" s="35"/>
      <c r="EQ280" s="27"/>
      <c r="ER280" s="46"/>
      <c r="ES280" s="23"/>
      <c r="ET280" s="44"/>
      <c r="EU280" s="44"/>
      <c r="EV280" s="44"/>
      <c r="EW280" s="23"/>
      <c r="EX280" s="44"/>
      <c r="EY280" s="113"/>
      <c r="EZ280" s="113"/>
      <c r="FA280" s="45"/>
      <c r="FB280" s="45"/>
      <c r="FC280" s="45"/>
      <c r="FD280" s="35"/>
      <c r="FF280" s="46"/>
      <c r="FG280" s="67"/>
      <c r="FH280" s="44"/>
      <c r="FI280" s="44"/>
      <c r="FJ280" s="44"/>
      <c r="FK280" s="23"/>
      <c r="FL280" s="44"/>
      <c r="FM280" s="44"/>
      <c r="FN280" s="44"/>
      <c r="FO280" s="45"/>
      <c r="FP280" s="45"/>
      <c r="FQ280" s="45"/>
      <c r="FR280" s="35"/>
      <c r="FT280" s="46"/>
      <c r="FU280" s="67"/>
      <c r="FV280" s="44"/>
      <c r="FW280" s="44"/>
      <c r="FX280" s="44"/>
      <c r="FY280" s="23"/>
      <c r="FZ280" s="44"/>
      <c r="GA280" s="44"/>
      <c r="GB280" s="44"/>
      <c r="GC280" s="45"/>
      <c r="GD280" s="45"/>
      <c r="GE280" s="45"/>
      <c r="GF280" s="35"/>
      <c r="GH280" s="46"/>
      <c r="GI280" s="67"/>
      <c r="GJ280" s="44"/>
      <c r="GK280" s="44"/>
      <c r="GL280" s="44"/>
      <c r="GM280" s="23"/>
      <c r="GN280" s="44"/>
      <c r="GO280" s="44"/>
      <c r="GP280" s="44"/>
      <c r="GQ280" s="45"/>
      <c r="GR280" s="45"/>
      <c r="GS280" s="45"/>
      <c r="GT280" s="35"/>
      <c r="GU280" s="27"/>
      <c r="GV280" s="46"/>
      <c r="GW280" s="67"/>
      <c r="GX280" s="44"/>
      <c r="GY280" s="44"/>
      <c r="GZ280" s="44"/>
      <c r="HA280" s="23"/>
      <c r="HB280" s="44"/>
      <c r="HC280" s="44"/>
      <c r="HD280" s="44"/>
      <c r="HE280" s="45"/>
      <c r="HF280" s="45"/>
      <c r="HG280" s="45"/>
      <c r="HH280" s="35"/>
      <c r="HJ280" s="46"/>
      <c r="HK280" s="67"/>
      <c r="HL280" s="44"/>
      <c r="HM280" s="44"/>
      <c r="HN280" s="44"/>
      <c r="HO280" s="23"/>
      <c r="HP280" s="44"/>
      <c r="HQ280" s="44"/>
      <c r="HR280" s="44"/>
      <c r="HS280" s="45"/>
      <c r="HT280" s="45"/>
      <c r="HU280" s="45"/>
      <c r="HV280" s="35"/>
      <c r="HW280" s="61"/>
      <c r="HX280" s="46"/>
      <c r="HY280" s="44"/>
      <c r="HZ280" s="44"/>
      <c r="IA280" s="44"/>
      <c r="IB280" s="44"/>
      <c r="IC280" s="23"/>
      <c r="ID280" s="44"/>
      <c r="IE280" s="44"/>
      <c r="IF280" s="132"/>
      <c r="IG280" s="126"/>
      <c r="IH280" s="129"/>
      <c r="II280" s="45"/>
      <c r="IJ280" s="35"/>
      <c r="IL280" s="46"/>
      <c r="IM280" s="44"/>
      <c r="IN280" s="44"/>
      <c r="IO280" s="44"/>
      <c r="IP280" s="44"/>
      <c r="IQ280" s="23"/>
      <c r="IR280" s="44"/>
      <c r="IS280" s="44"/>
      <c r="IT280" s="132"/>
      <c r="IU280" s="126"/>
      <c r="IV280" s="129"/>
      <c r="IW280" s="45"/>
      <c r="IX280" s="35"/>
      <c r="IY280" s="33"/>
      <c r="IZ280" s="46"/>
      <c r="JA280" s="44"/>
      <c r="JB280" s="90"/>
      <c r="JC280" s="44"/>
      <c r="JD280" s="44"/>
      <c r="JE280" s="23"/>
      <c r="JF280" s="44"/>
      <c r="JG280" s="44"/>
      <c r="JH280" s="122"/>
      <c r="JI280" s="130"/>
      <c r="JJ280" s="45"/>
      <c r="JK280" s="45"/>
      <c r="JL280" s="35"/>
      <c r="JM280" s="27"/>
      <c r="JN280" s="46"/>
      <c r="JO280" s="44"/>
      <c r="JP280" s="44"/>
      <c r="JQ280" s="44"/>
      <c r="JR280" s="44"/>
      <c r="JS280" s="23"/>
      <c r="JT280" s="44"/>
      <c r="JU280" s="44"/>
      <c r="JV280" s="132"/>
      <c r="JW280" s="126"/>
      <c r="JX280" s="129"/>
      <c r="JY280" s="45"/>
      <c r="JZ280" s="35"/>
      <c r="KA280" s="61"/>
      <c r="KB280" s="46"/>
      <c r="KC280" s="44"/>
      <c r="KD280" s="90"/>
      <c r="KE280" s="44"/>
      <c r="KF280" s="44"/>
      <c r="KG280" s="23"/>
      <c r="KH280" s="44"/>
      <c r="KI280" s="44"/>
      <c r="KJ280" s="122"/>
      <c r="KK280" s="130"/>
      <c r="KL280" s="45"/>
      <c r="KM280" s="45"/>
      <c r="KN280" s="35"/>
      <c r="KO280" s="27"/>
      <c r="KP280" s="46"/>
      <c r="KQ280" s="44"/>
      <c r="KR280" s="44"/>
      <c r="KS280" s="44"/>
      <c r="KT280" s="44"/>
      <c r="KU280" s="23"/>
      <c r="KV280" s="44"/>
      <c r="KW280" s="44"/>
      <c r="KX280" s="132"/>
      <c r="KY280" s="126"/>
      <c r="KZ280" s="129"/>
      <c r="LA280" s="45"/>
      <c r="LB280" s="35"/>
      <c r="LC280" s="27"/>
      <c r="LD280" s="46"/>
      <c r="LE280" s="23"/>
      <c r="LF280" s="44"/>
      <c r="LG280" s="44"/>
      <c r="LH280" s="44"/>
      <c r="LI280" s="23"/>
      <c r="LJ280" s="44"/>
      <c r="LK280" s="66"/>
      <c r="LL280" s="24"/>
      <c r="LM280" s="126"/>
      <c r="LN280" s="129"/>
      <c r="LO280" s="45"/>
      <c r="LP280" s="35"/>
      <c r="LQ280" s="27"/>
      <c r="LR280" s="46"/>
      <c r="LS280" s="67"/>
      <c r="LT280" s="44"/>
      <c r="LU280" s="44"/>
      <c r="LV280" s="44"/>
      <c r="LW280" s="23"/>
      <c r="LX280" s="44"/>
      <c r="LY280" s="44"/>
      <c r="LZ280" s="44"/>
      <c r="MA280" s="45"/>
      <c r="MB280" s="45"/>
      <c r="MC280" s="45"/>
      <c r="MD280" s="35"/>
      <c r="ME280" s="27"/>
      <c r="MF280" s="46"/>
      <c r="MG280" s="67"/>
      <c r="MH280" s="44"/>
      <c r="MI280" s="44"/>
      <c r="MJ280" s="44"/>
      <c r="MK280" s="23"/>
      <c r="ML280" s="44"/>
      <c r="MM280" s="44"/>
      <c r="MN280" s="44"/>
      <c r="MO280" s="45"/>
      <c r="MP280" s="45"/>
      <c r="MQ280" s="45"/>
      <c r="MR280" s="35"/>
      <c r="MS280" s="27"/>
      <c r="MT280" s="46"/>
      <c r="MU280" s="67"/>
      <c r="MV280" s="44"/>
      <c r="MW280" s="44"/>
      <c r="MX280" s="44"/>
      <c r="MY280" s="23"/>
      <c r="MZ280" s="44"/>
      <c r="NA280" s="44"/>
      <c r="NB280" s="44"/>
      <c r="NC280" s="45"/>
      <c r="ND280" s="45"/>
      <c r="NE280" s="45"/>
      <c r="NF280" s="35"/>
      <c r="NG280" s="27"/>
      <c r="NH280" s="46"/>
      <c r="NI280" s="67"/>
      <c r="NJ280" s="44"/>
      <c r="NK280" s="44"/>
      <c r="NL280" s="44"/>
      <c r="NM280" s="23"/>
      <c r="NN280" s="44"/>
      <c r="NO280" s="44"/>
      <c r="NP280" s="44"/>
      <c r="NQ280" s="45"/>
      <c r="NR280" s="45"/>
      <c r="NS280" s="45"/>
      <c r="NT280" s="35"/>
    </row>
    <row r="281" spans="1:384" x14ac:dyDescent="0.2">
      <c r="A281" s="38"/>
      <c r="B281" s="39"/>
      <c r="C281" s="40"/>
      <c r="D281" s="40"/>
      <c r="E281" s="41"/>
      <c r="F281" s="41"/>
      <c r="G281" s="40"/>
      <c r="H281" s="42"/>
      <c r="I281" s="44"/>
      <c r="J281" s="44"/>
      <c r="K281" s="44"/>
      <c r="L281" s="44"/>
      <c r="M281" s="23"/>
      <c r="N281" s="44"/>
      <c r="O281" s="113"/>
      <c r="P281" s="113"/>
      <c r="Q281" s="44"/>
      <c r="R281" s="44"/>
      <c r="S281" s="44"/>
      <c r="T281" s="35"/>
      <c r="U281" s="27"/>
      <c r="V281" s="46"/>
      <c r="W281" s="67"/>
      <c r="X281" s="44"/>
      <c r="Y281" s="44"/>
      <c r="Z281" s="44"/>
      <c r="AA281" s="23"/>
      <c r="AB281" s="44"/>
      <c r="AC281" s="113"/>
      <c r="AD281" s="113"/>
      <c r="AE281" s="44"/>
      <c r="AF281" s="44"/>
      <c r="AG281" s="44"/>
      <c r="AH281" s="35"/>
      <c r="AI281" s="27"/>
      <c r="AJ281" s="46"/>
      <c r="AK281" s="44"/>
      <c r="AL281" s="44"/>
      <c r="AM281" s="44"/>
      <c r="AN281" s="44"/>
      <c r="AO281" s="23"/>
      <c r="AP281" s="44"/>
      <c r="AQ281" s="44"/>
      <c r="AR281" s="44"/>
      <c r="AS281" s="44"/>
      <c r="AT281" s="44"/>
      <c r="AU281" s="44"/>
      <c r="AV281" s="35"/>
      <c r="AW281" s="27"/>
      <c r="AX281" s="46"/>
      <c r="AY281" s="43"/>
      <c r="AZ281" s="43"/>
      <c r="BA281" s="44"/>
      <c r="BB281" s="44"/>
      <c r="BC281" s="23"/>
      <c r="BD281" s="44"/>
      <c r="BE281" s="44"/>
      <c r="BF281" s="44"/>
      <c r="BG281" s="44"/>
      <c r="BH281" s="44"/>
      <c r="BI281" s="44"/>
      <c r="BJ281" s="35"/>
      <c r="BK281" s="50"/>
      <c r="BL281" s="329" t="s">
        <v>38</v>
      </c>
      <c r="BM281" s="329"/>
      <c r="BN281" s="133">
        <f>SUM(BN219,BN223,BN227,BN231,BN235,BN239,BN243,BN247,BN251,BN255,BN259,BN263,BN267)*100</f>
        <v>56000</v>
      </c>
      <c r="BO281" s="67"/>
      <c r="BP281" s="44"/>
      <c r="BQ281" s="23">
        <f>BN281/BR281</f>
        <v>5090.909090909091</v>
      </c>
      <c r="BR281" s="133">
        <f>SUM(BR219,BR223,BR227,BR231,BR236,BR239,BR244,BR247,BR251,BR255,BR259,BR263,BR267)</f>
        <v>11</v>
      </c>
      <c r="BS281" s="44"/>
      <c r="BT281" s="53" t="str">
        <f t="shared" ref="BT281:BU284" si="1356">BT219</f>
        <v>キティフェイスポーチ</v>
      </c>
      <c r="BU281" s="43">
        <f t="shared" si="1356"/>
        <v>996</v>
      </c>
      <c r="BV281" s="133">
        <f>SUM(BV219,BV223,BV227,BV231,BV235,BV239,BV243,BV247,BV251,BV255,BV259,BV263,BV267)</f>
        <v>9612</v>
      </c>
      <c r="BW281" s="113">
        <f>BV281/BN281</f>
        <v>0.17164285714285715</v>
      </c>
      <c r="BX281" s="35"/>
      <c r="BY281" s="27"/>
      <c r="BZ281" s="329" t="s">
        <v>38</v>
      </c>
      <c r="CA281" s="329"/>
      <c r="CB281" s="133">
        <f>SUM(CB219,CB223,CB227,CB231,CB235,CB239,CB243,CB247,CB251,CB255,CB259,CB263,CB267)*100</f>
        <v>56200</v>
      </c>
      <c r="CC281" s="67"/>
      <c r="CD281" s="44"/>
      <c r="CE281" s="23">
        <f>CB281/CF281</f>
        <v>2248</v>
      </c>
      <c r="CF281" s="133">
        <f>SUM(CF219,CF223,CF227,CF231,CF236,CF239,CF244,CF247,CF251,CF255,CF259,CF263,CF267)</f>
        <v>25</v>
      </c>
      <c r="CG281" s="44"/>
      <c r="CH281" s="68" t="str">
        <f t="shared" ref="CH281:CI284" si="1357">CH219</f>
        <v>サンリオホワイトマスコット</v>
      </c>
      <c r="CI281" s="43">
        <f t="shared" si="1357"/>
        <v>660</v>
      </c>
      <c r="CJ281" s="133">
        <f>SUM(CJ219,CJ223,CJ227,CJ231,CJ235,CJ239,CJ243,CJ247,CJ251,CJ255,CJ259,CJ263,CJ267)</f>
        <v>19980</v>
      </c>
      <c r="CK281" s="113">
        <f>CJ281/CB281</f>
        <v>0.35551601423487544</v>
      </c>
      <c r="CL281" s="35"/>
      <c r="CM281" s="27"/>
      <c r="CN281" s="329" t="s">
        <v>38</v>
      </c>
      <c r="CO281" s="329"/>
      <c r="CP281" s="133">
        <f>SUM(CP219,CP223,CP227,CP231,CP235,CP239,CP243,CP247,CP251,CP255,CP259,CP263,CP267)*100</f>
        <v>44800</v>
      </c>
      <c r="CQ281" s="67"/>
      <c r="CR281" s="44"/>
      <c r="CS281" s="23">
        <f>CP281/CT281</f>
        <v>4977.7777777777774</v>
      </c>
      <c r="CT281" s="133">
        <f>SUM(CT219,CT223,CT227,CT231,CT236,CT239,CT244,CT247,CT251,CT255,CT259,CT263,CT267)</f>
        <v>9</v>
      </c>
      <c r="CU281" s="44"/>
      <c r="CV281" s="53" t="str">
        <f t="shared" ref="CV281:CW284" si="1358">CV219</f>
        <v>サンリオケープポーチ</v>
      </c>
      <c r="CW281" s="43">
        <f t="shared" si="1358"/>
        <v>1079</v>
      </c>
      <c r="CX281" s="133">
        <f>SUM(CX219,CX223,CX227,CX231,CX235,CX239,CX243,CX247,CX251,CX255,CX259,CX263,CX267)</f>
        <v>12016</v>
      </c>
      <c r="CY281" s="113">
        <f>CX281/CP281</f>
        <v>0.26821428571428574</v>
      </c>
      <c r="CZ281" s="35"/>
      <c r="DA281" s="58"/>
      <c r="DB281" s="329" t="s">
        <v>38</v>
      </c>
      <c r="DC281" s="329"/>
      <c r="DD281" s="133">
        <f>SUM(DD219,DD223,DD227,DD231,DD235,DD239,DD243,DD247,DD251,DD255,DD259,DD263,DD267)*100</f>
        <v>65700</v>
      </c>
      <c r="DE281" s="67"/>
      <c r="DF281" s="44"/>
      <c r="DG281" s="23">
        <f>DD281/DH281</f>
        <v>3457.8947368421054</v>
      </c>
      <c r="DH281" s="133">
        <f>SUM(DH219,DH223,DH227,DH231,DH236,DH239,DH244,DH247,DH251,DH255,DH259,DH263,DH267)</f>
        <v>19</v>
      </c>
      <c r="DI281" s="44"/>
      <c r="DJ281" s="53" t="str">
        <f t="shared" ref="DJ281:DK284" si="1359">DJ219</f>
        <v>クーリッシュイヤホン</v>
      </c>
      <c r="DK281" s="43">
        <f t="shared" si="1359"/>
        <v>1100</v>
      </c>
      <c r="DL281" s="133">
        <f>SUM(DL219,DL223,DL227,DL231,DL235,DL239,DL243,DL247,DL251,DL255,DL259,DL263,DL267)</f>
        <v>23100</v>
      </c>
      <c r="DM281" s="113">
        <f>DL281/DD281</f>
        <v>0.35159817351598172</v>
      </c>
      <c r="DN281" s="35"/>
      <c r="DO281" s="27"/>
      <c r="DP281" s="329" t="s">
        <v>38</v>
      </c>
      <c r="DQ281" s="329"/>
      <c r="DR281" s="133">
        <f>SUM(DR219,DR223,DR227,DR231,DR235,DR239,DR243,DR247,DR251,DR255,DR259,DR263,DR267)*100</f>
        <v>55500</v>
      </c>
      <c r="DS281" s="67"/>
      <c r="DT281" s="44"/>
      <c r="DU281" s="23">
        <f>DR281/DV281</f>
        <v>9250</v>
      </c>
      <c r="DV281" s="133">
        <f>SUM(DV219,DV223,DV227,DV231,DV236,DV239,DV244,DV247,DV251,DV255,DV259,DV263,DV267)</f>
        <v>6</v>
      </c>
      <c r="DW281" s="44"/>
      <c r="DX281" s="53" t="str">
        <f t="shared" ref="DX281:DY284" si="1360">DX219</f>
        <v>サンリオヒョウ柄キーケース</v>
      </c>
      <c r="DY281" s="43">
        <f t="shared" si="1360"/>
        <v>700</v>
      </c>
      <c r="DZ281" s="133">
        <f>SUM(DZ219,DZ223,DZ227,DZ231,DZ235,DZ239,DZ243,DZ247,DZ251,DZ255,DZ259,DZ263,DZ267)</f>
        <v>4200</v>
      </c>
      <c r="EA281" s="113">
        <f>DZ281/DR281</f>
        <v>7.567567567567568E-2</v>
      </c>
      <c r="EB281" s="35"/>
      <c r="EC281" s="27"/>
      <c r="ED281" s="46"/>
      <c r="EE281" s="67"/>
      <c r="EF281" s="44"/>
      <c r="EG281" s="44"/>
      <c r="EH281" s="44"/>
      <c r="EI281" s="23"/>
      <c r="EJ281" s="44"/>
      <c r="EK281" s="113"/>
      <c r="EL281" s="113"/>
      <c r="EM281" s="44"/>
      <c r="EN281" s="44"/>
      <c r="EO281" s="44"/>
      <c r="EP281" s="35"/>
      <c r="EQ281" s="27"/>
      <c r="ER281" s="46"/>
      <c r="FA281" s="44"/>
      <c r="FB281" s="44"/>
      <c r="FC281" s="44"/>
      <c r="FD281" s="35"/>
      <c r="FE281" s="137"/>
      <c r="FF281" s="46"/>
      <c r="FG281" s="67"/>
      <c r="FH281" s="44"/>
      <c r="FI281" s="44"/>
      <c r="FJ281" s="44"/>
      <c r="FK281" s="23"/>
      <c r="FL281" s="44"/>
      <c r="FM281" s="113"/>
      <c r="FN281" s="113"/>
      <c r="FO281" s="44"/>
      <c r="FP281" s="44"/>
      <c r="FQ281" s="44"/>
      <c r="FR281" s="35"/>
      <c r="FS281" s="137"/>
      <c r="FT281" s="46"/>
      <c r="FU281" s="67"/>
      <c r="FV281" s="44"/>
      <c r="FW281" s="44"/>
      <c r="FX281" s="44"/>
      <c r="FY281" s="23"/>
      <c r="FZ281" s="44"/>
      <c r="GA281" s="113"/>
      <c r="GB281" s="113"/>
      <c r="GC281" s="44"/>
      <c r="GD281" s="44"/>
      <c r="GE281" s="44"/>
      <c r="GF281" s="35"/>
      <c r="GG281" s="136"/>
      <c r="GH281" s="46"/>
      <c r="GI281" s="67"/>
      <c r="GJ281" s="44"/>
      <c r="GK281" s="44"/>
      <c r="GL281" s="44"/>
      <c r="GM281" s="23"/>
      <c r="GN281" s="44"/>
      <c r="GO281" s="113"/>
      <c r="GP281" s="113"/>
      <c r="GQ281" s="44"/>
      <c r="GR281" s="44"/>
      <c r="GS281" s="44"/>
      <c r="GT281" s="35"/>
      <c r="GU281" s="27"/>
      <c r="GV281" s="46"/>
      <c r="GW281" s="67"/>
      <c r="GX281" s="44"/>
      <c r="GY281" s="44"/>
      <c r="GZ281" s="44"/>
      <c r="HA281" s="23"/>
      <c r="HB281" s="44"/>
      <c r="HC281" s="113"/>
      <c r="HD281" s="113"/>
      <c r="HE281" s="44"/>
      <c r="HF281" s="44"/>
      <c r="HG281" s="44"/>
      <c r="HH281" s="35"/>
      <c r="HI281" s="137"/>
      <c r="HJ281" s="46"/>
      <c r="HK281" s="67"/>
      <c r="HL281" s="44"/>
      <c r="HM281" s="44"/>
      <c r="HN281" s="44"/>
      <c r="HO281" s="23"/>
      <c r="HP281" s="44"/>
      <c r="HQ281" s="113"/>
      <c r="HR281" s="113"/>
      <c r="HS281" s="44"/>
      <c r="HT281" s="44"/>
      <c r="HU281" s="44"/>
      <c r="HV281" s="35"/>
      <c r="HW281" s="134"/>
      <c r="HX281" s="329" t="s">
        <v>38</v>
      </c>
      <c r="HY281" s="329"/>
      <c r="HZ281" s="133">
        <f>SUM(HZ219,HZ223,HZ227,HZ231,HZ235,HZ239,HZ243,HZ247,HZ251,HZ255,HZ259,HZ263,HZ267)*100</f>
        <v>177000</v>
      </c>
      <c r="IA281" s="67"/>
      <c r="IB281" s="44"/>
      <c r="IC281" s="23">
        <f>HZ281/ID281</f>
        <v>11062.5</v>
      </c>
      <c r="ID281" s="133">
        <f>SUM(ID219,ID223,ID227,ID231,ID236,ID239,ID244,ID247,ID251,ID255,ID259,ID263,ID267)</f>
        <v>16</v>
      </c>
      <c r="IE281" s="44"/>
      <c r="IF281" s="53" t="str">
        <f t="shared" ref="IF281:IG284" si="1361">IF219</f>
        <v>ルララ</v>
      </c>
      <c r="IG281" s="43">
        <f t="shared" si="1361"/>
        <v>715</v>
      </c>
      <c r="IH281" s="133">
        <f>SUM(IH219,IH223,IH227,IH231,IH235,IH239,IH243,IH247,IH251,IH255,IH259,IH263,IH267)</f>
        <v>38860</v>
      </c>
      <c r="II281" s="113">
        <f>IH281/HZ281</f>
        <v>0.21954802259887005</v>
      </c>
      <c r="IJ281" s="35"/>
      <c r="IK281" s="137"/>
      <c r="IL281" s="329" t="s">
        <v>38</v>
      </c>
      <c r="IM281" s="329"/>
      <c r="IN281" s="133">
        <f>SUM(IN219,IN223,IN227,IN231,IN235,IN239,IN243,IN247,IN251,IN255,IN259,IN263,IN267)*100</f>
        <v>43100</v>
      </c>
      <c r="IO281" s="67"/>
      <c r="IP281" s="44"/>
      <c r="IQ281" s="23">
        <f>IN281/IR281</f>
        <v>14366.666666666666</v>
      </c>
      <c r="IR281" s="133">
        <f>SUM(IR219,IR223,IR227,IR231,IR236,IR239,IR244,IR247,IR251,IR255,IR259,IR263,IR267)</f>
        <v>3</v>
      </c>
      <c r="IS281" s="44"/>
      <c r="IT281" s="53" t="str">
        <f t="shared" ref="IT281:IU284" si="1362">IT219</f>
        <v>サンリオホワイトマスコット</v>
      </c>
      <c r="IU281" s="43">
        <f t="shared" si="1362"/>
        <v>400</v>
      </c>
      <c r="IV281" s="133">
        <f>SUM(IV219,IV223,IV227,IV231,IV235,IV239,IV243,IV247,IV251,IV255,IV259,IV263,IV267)</f>
        <v>5900</v>
      </c>
      <c r="IW281" s="113">
        <f>IV281/IN281</f>
        <v>0.1368909512761021</v>
      </c>
      <c r="IX281" s="35"/>
      <c r="IY281" s="33"/>
      <c r="IZ281" s="329" t="s">
        <v>38</v>
      </c>
      <c r="JA281" s="329"/>
      <c r="JB281" s="133">
        <f>SUM(JB219,JB223,JB227,JB231,JB235,JB239,JB243,JB247,JB251,JB255,JB259,JB263,JB267)*100</f>
        <v>73600</v>
      </c>
      <c r="JC281" s="67"/>
      <c r="JD281" s="44"/>
      <c r="JE281" s="23">
        <f>JB281/JF281</f>
        <v>6133.333333333333</v>
      </c>
      <c r="JF281" s="133">
        <f>SUM(JF219,JF223,JF227,JF231,JF236,JF239,JF244,JF247,JF251,JF255,JF259,JF263,JF267)</f>
        <v>12</v>
      </c>
      <c r="JG281" s="44"/>
      <c r="JH281" s="53" t="str">
        <f t="shared" ref="JH281:JI284" si="1363">JH219</f>
        <v>ラブブキーホルダー大きめ</v>
      </c>
      <c r="JI281" s="43">
        <f t="shared" si="1363"/>
        <v>500</v>
      </c>
      <c r="JJ281" s="133">
        <f>SUM(JJ219,JJ223,JJ227,JJ231,JJ235,JJ239,JJ243,JJ247,JJ251,JJ255,JJ259,JJ263,JJ267)</f>
        <v>6000</v>
      </c>
      <c r="JK281" s="113">
        <f>JJ281/JB281</f>
        <v>8.1521739130434784E-2</v>
      </c>
      <c r="JL281" s="35"/>
      <c r="JM281" s="27"/>
      <c r="JN281" s="329" t="s">
        <v>38</v>
      </c>
      <c r="JO281" s="329"/>
      <c r="JP281" s="133">
        <f>SUM(JP219,JP223,JP227,JP231,JP235,JP239,JP243,JP247,JP251,JP255,JP259,JP263,JP267)*100</f>
        <v>34900</v>
      </c>
      <c r="JQ281" s="67"/>
      <c r="JR281" s="44"/>
      <c r="JS281" s="23">
        <f>JP281/JT281</f>
        <v>1938.8888888888889</v>
      </c>
      <c r="JT281" s="133">
        <f>SUM(JT219,JT223,JT227,JT231,JT236,JT239,JT244,JT247,JT251,JT255,JT259,JT263,JT267)</f>
        <v>18</v>
      </c>
      <c r="JU281" s="44"/>
      <c r="JV281" s="53" t="str">
        <f t="shared" ref="JV281:JW284" si="1364">JV219</f>
        <v>電ブル</v>
      </c>
      <c r="JW281" s="43">
        <f t="shared" si="1364"/>
        <v>400</v>
      </c>
      <c r="JX281" s="133">
        <f>SUM(JX219,JX223,JX227,JX231,JX235,JX239,JX243,JX247,JX251,JX255,JX259,JX263,JX267)</f>
        <v>6800</v>
      </c>
      <c r="JY281" s="113">
        <f>JX281/JP281</f>
        <v>0.19484240687679083</v>
      </c>
      <c r="JZ281" s="35"/>
      <c r="KA281" s="134"/>
      <c r="KB281" s="329" t="s">
        <v>38</v>
      </c>
      <c r="KC281" s="329"/>
      <c r="KD281" s="133">
        <f>SUM(KD219,KD223,KD227,KD231,KD235,KD239,KD243,KD247,KD251,KD255,KD259,KD263,KD267)*100</f>
        <v>44400</v>
      </c>
      <c r="KE281" s="67"/>
      <c r="KF281" s="44"/>
      <c r="KG281" s="23">
        <f>KD281/KH281</f>
        <v>4036.3636363636365</v>
      </c>
      <c r="KH281" s="133">
        <f>SUM(KH219,KH223,KH227,KH231,KH236,KH239,KH244,KH247,KH251,KH255,KH259,KH263,KH267)</f>
        <v>11</v>
      </c>
      <c r="KI281" s="44"/>
      <c r="KJ281" s="53" t="str">
        <f t="shared" ref="KJ281:KK284" si="1365">KJ219</f>
        <v>サンリオ型押しケース</v>
      </c>
      <c r="KK281" s="43">
        <f t="shared" si="1365"/>
        <v>1100</v>
      </c>
      <c r="KL281" s="133">
        <f>SUM(KL219,KL223,KL227,KL231,KL235,KL239,KL243,KL247,KL251,KL255,KL259,KL263,KL267)</f>
        <v>12100</v>
      </c>
      <c r="KM281" s="113">
        <f>KL281/KD281</f>
        <v>0.27252252252252251</v>
      </c>
      <c r="KN281" s="35"/>
      <c r="KO281" s="27"/>
      <c r="KP281" s="329" t="s">
        <v>38</v>
      </c>
      <c r="KQ281" s="329"/>
      <c r="KR281" s="133">
        <f>SUM(KR219,KR223,KR227,KR231,KR235,KR239,KR243,KR247,KR251,KR255,KR259,KR263,KR267)*100</f>
        <v>66400</v>
      </c>
      <c r="KS281" s="67"/>
      <c r="KT281" s="44"/>
      <c r="KU281" s="23">
        <f>KR281/KV281</f>
        <v>6036.363636363636</v>
      </c>
      <c r="KV281" s="133">
        <f>SUM(KV219,KV223,KV227,KV231,KV236,KV239,KV244,KV247,KV251,KV255,KV259,KV263,KV267)</f>
        <v>11</v>
      </c>
      <c r="KW281" s="44"/>
      <c r="KX281" s="53" t="str">
        <f t="shared" ref="KX281:KY284" si="1366">KX219</f>
        <v>キティ豹柄フェイスポーチ</v>
      </c>
      <c r="KY281" s="43">
        <f t="shared" si="1366"/>
        <v>0</v>
      </c>
      <c r="KZ281" s="133">
        <f>SUM(KZ219,KZ223,KZ227,KZ231,KZ235,KZ239,KZ243,KZ247,KZ251,KZ255,KZ259,KZ263,KZ267)</f>
        <v>9900</v>
      </c>
      <c r="LA281" s="113">
        <f>KZ281/KR281</f>
        <v>0.14909638554216867</v>
      </c>
      <c r="LB281" s="35"/>
      <c r="LC281" s="27"/>
      <c r="LD281" s="46"/>
      <c r="LG281" s="44"/>
      <c r="LH281" s="44"/>
      <c r="LI281" s="23"/>
      <c r="LJ281" s="44"/>
      <c r="LK281" s="44"/>
      <c r="LL281" s="53"/>
      <c r="LM281" s="43"/>
      <c r="LN281" s="135"/>
      <c r="LO281" s="113"/>
      <c r="LP281" s="35"/>
      <c r="LQ281" s="27"/>
      <c r="LR281" s="46"/>
      <c r="LS281" s="67"/>
      <c r="LT281" s="44"/>
      <c r="LU281" s="44"/>
      <c r="LV281" s="44"/>
      <c r="LW281" s="23"/>
      <c r="LX281" s="44"/>
      <c r="LY281" s="113"/>
      <c r="LZ281" s="113"/>
      <c r="MA281" s="44"/>
      <c r="MB281" s="44"/>
      <c r="MC281" s="44"/>
      <c r="MD281" s="35"/>
      <c r="ME281" s="27"/>
      <c r="MF281" s="46"/>
      <c r="MG281" s="67"/>
      <c r="MH281" s="44"/>
      <c r="MI281" s="44"/>
      <c r="MJ281" s="44"/>
      <c r="MK281" s="23"/>
      <c r="ML281" s="44"/>
      <c r="MM281" s="113"/>
      <c r="MN281" s="113"/>
      <c r="MO281" s="44"/>
      <c r="MP281" s="44"/>
      <c r="MQ281" s="44"/>
      <c r="MR281" s="35"/>
      <c r="MS281" s="27"/>
      <c r="MT281" s="46"/>
      <c r="MU281" s="67"/>
      <c r="MV281" s="44"/>
      <c r="MW281" s="44"/>
      <c r="MX281" s="44"/>
      <c r="MY281" s="23"/>
      <c r="MZ281" s="44"/>
      <c r="NA281" s="113"/>
      <c r="NB281" s="113"/>
      <c r="NC281" s="44"/>
      <c r="ND281" s="44"/>
      <c r="NE281" s="44"/>
      <c r="NF281" s="35"/>
      <c r="NG281" s="27"/>
      <c r="NH281" s="46"/>
      <c r="NI281" s="67"/>
      <c r="NJ281" s="44"/>
      <c r="NK281" s="44"/>
      <c r="NL281" s="44"/>
      <c r="NM281" s="23"/>
      <c r="NN281" s="44"/>
      <c r="NO281" s="113"/>
      <c r="NP281" s="113"/>
      <c r="NQ281" s="44"/>
      <c r="NR281" s="44"/>
      <c r="NS281" s="44"/>
      <c r="NT281" s="35"/>
    </row>
    <row r="282" spans="1:384" x14ac:dyDescent="0.2">
      <c r="A282" s="38"/>
      <c r="B282" s="138"/>
      <c r="C282" s="40"/>
      <c r="D282" s="40"/>
      <c r="E282" s="41"/>
      <c r="F282" s="283"/>
      <c r="G282" s="139"/>
      <c r="H282" s="140"/>
      <c r="I282" s="66"/>
      <c r="J282" s="67"/>
      <c r="K282" s="44"/>
      <c r="L282" s="44"/>
      <c r="M282" s="23"/>
      <c r="N282" s="44"/>
      <c r="O282" s="113"/>
      <c r="P282" s="113"/>
      <c r="Q282" s="44"/>
      <c r="R282" s="44"/>
      <c r="S282" s="44"/>
      <c r="T282" s="35"/>
      <c r="U282" s="27"/>
      <c r="V282" s="46"/>
      <c r="W282" s="44"/>
      <c r="X282" s="44"/>
      <c r="Y282" s="44"/>
      <c r="Z282" s="44"/>
      <c r="AA282" s="23"/>
      <c r="AB282" s="44"/>
      <c r="AC282" s="113"/>
      <c r="AD282" s="113"/>
      <c r="AE282" s="44"/>
      <c r="AF282" s="44"/>
      <c r="AG282" s="44"/>
      <c r="AH282" s="35"/>
      <c r="AI282" s="27"/>
      <c r="AJ282" s="46"/>
      <c r="AK282" s="44"/>
      <c r="AL282" s="44"/>
      <c r="AM282" s="44"/>
      <c r="AN282" s="44"/>
      <c r="AO282" s="23"/>
      <c r="AP282" s="44"/>
      <c r="AQ282" s="44"/>
      <c r="AR282" s="44"/>
      <c r="AS282" s="44"/>
      <c r="AT282" s="44"/>
      <c r="AU282" s="44"/>
      <c r="AV282" s="35"/>
      <c r="AW282" s="27"/>
      <c r="AX282" s="46"/>
      <c r="AY282" s="44"/>
      <c r="AZ282" s="44"/>
      <c r="BA282" s="44"/>
      <c r="BB282" s="44"/>
      <c r="BC282" s="23"/>
      <c r="BD282" s="44"/>
      <c r="BE282" s="44"/>
      <c r="BF282" s="44"/>
      <c r="BG282" s="44"/>
      <c r="BH282" s="44"/>
      <c r="BI282" s="44"/>
      <c r="BJ282" s="35"/>
      <c r="BK282" s="50"/>
      <c r="BL282" s="329" t="s">
        <v>38</v>
      </c>
      <c r="BM282" s="329"/>
      <c r="BN282" s="133">
        <f>SUM(BN220,BN224,BN228,BN232,BN236,BN240,BN244,BN248,BN252,BN256,BN260,BN264,BN268)*100</f>
        <v>48700</v>
      </c>
      <c r="BO282" s="67"/>
      <c r="BP282" s="44"/>
      <c r="BQ282" s="23">
        <f>BN282/BR282</f>
        <v>2435</v>
      </c>
      <c r="BR282" s="133">
        <f>SUM(BR220,BR224,BR228,BR232,BR236,BR240,BR243,BR248,BR252,BR256,BR260,BR264,BR268)</f>
        <v>20</v>
      </c>
      <c r="BS282" s="44"/>
      <c r="BT282" s="53" t="str">
        <f t="shared" si="1356"/>
        <v>サンリオ型押しマルチケース</v>
      </c>
      <c r="BU282" s="43">
        <f t="shared" si="1356"/>
        <v>660</v>
      </c>
      <c r="BV282" s="133">
        <f>SUM(BV220,BV224,BV228,BV232,BV236,BV240,BV243,BV248,BV252,BV256,BV260,BV264,BV268)</f>
        <v>20240</v>
      </c>
      <c r="BW282" s="113">
        <f>BV282/BN282</f>
        <v>0.41560574948665296</v>
      </c>
      <c r="BX282" s="35"/>
      <c r="BY282" s="27"/>
      <c r="BZ282" s="329" t="s">
        <v>38</v>
      </c>
      <c r="CA282" s="329"/>
      <c r="CB282" s="133">
        <f>SUM(CB220,CB224,CB228,CB232,CB236,CB240,CB244,CB248,CB252,CB256,CB260,CB264,CB268)*100</f>
        <v>44200</v>
      </c>
      <c r="CC282" s="67"/>
      <c r="CD282" s="44"/>
      <c r="CE282" s="23">
        <f>CB282/CF282</f>
        <v>1578.5714285714287</v>
      </c>
      <c r="CF282" s="133">
        <f>SUM(CF220,CF224,CF228,CF232,CF236,CF240,CF243,CF248,CF252,CF256,CF260,CF264,CF268)</f>
        <v>28</v>
      </c>
      <c r="CG282" s="44"/>
      <c r="CH282" s="68" t="str">
        <f t="shared" si="1357"/>
        <v>ラブブマスコット</v>
      </c>
      <c r="CI282" s="43">
        <f t="shared" si="1357"/>
        <v>500</v>
      </c>
      <c r="CJ282" s="133">
        <f>SUM(CJ220,CJ224,CJ228,CJ232,CJ236,CJ240,CJ243,CJ248,CJ252,CJ256,CJ260,CJ264,CJ268)</f>
        <v>17600</v>
      </c>
      <c r="CK282" s="113">
        <f>CJ282/CB282</f>
        <v>0.39819004524886875</v>
      </c>
      <c r="CL282" s="35"/>
      <c r="CM282" s="27"/>
      <c r="CN282" s="329" t="s">
        <v>38</v>
      </c>
      <c r="CO282" s="329"/>
      <c r="CP282" s="133">
        <f>SUM(CP220,CP224,CP228,CP232,CP236,CP240,CP244,CP248,CP252,CP256,CP260,CP264,CP268)*100</f>
        <v>43300</v>
      </c>
      <c r="CQ282" s="67"/>
      <c r="CR282" s="44"/>
      <c r="CS282" s="23">
        <f>CP282/CT282</f>
        <v>3330.7692307692309</v>
      </c>
      <c r="CT282" s="133">
        <f>SUM(CT220,CT224,CT228,CT232,CT236,CT240,CT243,CT248,CT252,CT256,CT260,CT264,CT268)</f>
        <v>13</v>
      </c>
      <c r="CU282" s="44"/>
      <c r="CV282" s="53" t="str">
        <f t="shared" si="1358"/>
        <v>押忍番長サウンドボタン</v>
      </c>
      <c r="CW282" s="43">
        <f t="shared" si="1358"/>
        <v>358</v>
      </c>
      <c r="CX282" s="133">
        <f>SUM(CX220,CX224,CX228,CX232,CX236,CX240,CX243,CX248,CX252,CX256,CX260,CX264,CX268)</f>
        <v>11332</v>
      </c>
      <c r="CY282" s="113">
        <f>CX282/CP282</f>
        <v>0.26170900692840648</v>
      </c>
      <c r="CZ282" s="35"/>
      <c r="DA282" s="58"/>
      <c r="DB282" s="329" t="s">
        <v>38</v>
      </c>
      <c r="DC282" s="329"/>
      <c r="DD282" s="133">
        <f>SUM(DD220,DD224,DD228,DD232,DD236,DD240,DD244,DD248,DD252,DD256,DD260,DD264,DD268)*100</f>
        <v>27400</v>
      </c>
      <c r="DE282" s="67"/>
      <c r="DF282" s="44"/>
      <c r="DG282" s="23">
        <f>DD282/DH282</f>
        <v>582.97872340425533</v>
      </c>
      <c r="DH282" s="133">
        <f>SUM(DH220,DH224,DH228,DH232,DH236,DH240,DH243,DH248,DH252,DH256,DH260,DH264,DH268)</f>
        <v>47</v>
      </c>
      <c r="DI282" s="44"/>
      <c r="DJ282" s="53" t="str">
        <f t="shared" si="1359"/>
        <v>ジャグラーサウンドボタン</v>
      </c>
      <c r="DK282" s="43">
        <f t="shared" si="1359"/>
        <v>682</v>
      </c>
      <c r="DL282" s="133">
        <f>SUM(DL220,DL224,DL228,DL232,DL236,DL240,DL243,DL248,DL252,DL256,DL260,DL264,DL268)</f>
        <v>24464</v>
      </c>
      <c r="DM282" s="113">
        <f>DL282/DD282</f>
        <v>0.89284671532846716</v>
      </c>
      <c r="DN282" s="35"/>
      <c r="DO282" s="27"/>
      <c r="DP282" s="329" t="s">
        <v>38</v>
      </c>
      <c r="DQ282" s="329"/>
      <c r="DR282" s="133">
        <f>SUM(DR220,DR224,DR228,DR232,DR236,DR240,DR244,DR248,DR252,DR256,DR260,DR264,DR268)*100</f>
        <v>60400</v>
      </c>
      <c r="DS282" s="67"/>
      <c r="DT282" s="44"/>
      <c r="DU282" s="23">
        <f>DR282/DV282</f>
        <v>7550</v>
      </c>
      <c r="DV282" s="133">
        <f>SUM(DV220,DV224,DV228,DV232,DV236,DV240,DV243,DV248,DV252,DV256,DV260,DV264,DV268)</f>
        <v>8</v>
      </c>
      <c r="DW282" s="44"/>
      <c r="DX282" s="53" t="str">
        <f t="shared" si="1360"/>
        <v>サンリオホワイトマスコット</v>
      </c>
      <c r="DY282" s="43">
        <f t="shared" si="1360"/>
        <v>660</v>
      </c>
      <c r="DZ282" s="133">
        <f>SUM(DZ220,DZ224,DZ228,DZ232,DZ236,DZ240,DZ243,DZ248,DZ252,DZ256,DZ260,DZ264,DZ268)</f>
        <v>5320</v>
      </c>
      <c r="EA282" s="113">
        <f>DZ282/DR282</f>
        <v>8.80794701986755E-2</v>
      </c>
      <c r="EB282" s="35"/>
      <c r="EC282" s="27"/>
      <c r="ED282" s="46"/>
      <c r="EE282" s="44"/>
      <c r="EF282" s="44"/>
      <c r="EG282" s="44"/>
      <c r="EH282" s="44"/>
      <c r="EI282" s="23"/>
      <c r="EJ282" s="44"/>
      <c r="EK282" s="113"/>
      <c r="EL282" s="113"/>
      <c r="EM282" s="44"/>
      <c r="EN282" s="44"/>
      <c r="EO282" s="44"/>
      <c r="EP282" s="35"/>
      <c r="EQ282" s="27"/>
      <c r="ER282" s="46"/>
      <c r="ES282" s="44"/>
      <c r="ET282" s="44"/>
      <c r="EU282" s="44"/>
      <c r="EV282" s="44"/>
      <c r="EW282" s="23"/>
      <c r="EX282" s="44"/>
      <c r="EY282" s="44"/>
      <c r="EZ282" s="44"/>
      <c r="FA282" s="44"/>
      <c r="FB282" s="44"/>
      <c r="FC282" s="44"/>
      <c r="FD282" s="35"/>
      <c r="FE282" s="27"/>
      <c r="FF282" s="46"/>
      <c r="FG282" s="44"/>
      <c r="FH282" s="44"/>
      <c r="FI282" s="44"/>
      <c r="FJ282" s="44"/>
      <c r="FK282" s="23"/>
      <c r="FL282" s="44"/>
      <c r="FM282" s="113"/>
      <c r="FN282" s="113"/>
      <c r="FO282" s="44"/>
      <c r="FP282" s="44"/>
      <c r="FQ282" s="44"/>
      <c r="FR282" s="35"/>
      <c r="FS282" s="27"/>
      <c r="FT282" s="46"/>
      <c r="FU282" s="44"/>
      <c r="FV282" s="44"/>
      <c r="FW282" s="44"/>
      <c r="FX282" s="44"/>
      <c r="FY282" s="23"/>
      <c r="FZ282" s="44"/>
      <c r="GA282" s="113"/>
      <c r="GB282" s="113"/>
      <c r="GC282" s="44"/>
      <c r="GD282" s="44"/>
      <c r="GE282" s="44"/>
      <c r="GF282" s="35"/>
      <c r="GG282" s="65"/>
      <c r="GH282" s="46"/>
      <c r="GI282" s="44"/>
      <c r="GJ282" s="44"/>
      <c r="GK282" s="44"/>
      <c r="GL282" s="44"/>
      <c r="GM282" s="23"/>
      <c r="GN282" s="44"/>
      <c r="GO282" s="113"/>
      <c r="GP282" s="113"/>
      <c r="GQ282" s="44"/>
      <c r="GR282" s="44"/>
      <c r="GS282" s="44"/>
      <c r="GT282" s="35"/>
      <c r="GU282" s="27"/>
      <c r="GV282" s="46"/>
      <c r="GW282" s="44"/>
      <c r="GX282" s="44"/>
      <c r="GY282" s="44"/>
      <c r="GZ282" s="44"/>
      <c r="HA282" s="23"/>
      <c r="HB282" s="44"/>
      <c r="HC282" s="113"/>
      <c r="HD282" s="113"/>
      <c r="HE282" s="44"/>
      <c r="HF282" s="44"/>
      <c r="HG282" s="44"/>
      <c r="HH282" s="35"/>
      <c r="HI282" s="27"/>
      <c r="HJ282" s="46"/>
      <c r="HK282" s="44"/>
      <c r="HL282" s="44"/>
      <c r="HM282" s="44"/>
      <c r="HN282" s="44"/>
      <c r="HO282" s="23"/>
      <c r="HP282" s="44"/>
      <c r="HQ282" s="113"/>
      <c r="HR282" s="113"/>
      <c r="HS282" s="44"/>
      <c r="HT282" s="44"/>
      <c r="HU282" s="44"/>
      <c r="HV282" s="35"/>
      <c r="HW282" s="134"/>
      <c r="HX282" s="329" t="s">
        <v>38</v>
      </c>
      <c r="HY282" s="329"/>
      <c r="HZ282" s="133">
        <f>SUM(HZ220,HZ224,HZ228,HZ232,HZ236,HZ240,HZ244,HZ248,HZ252,HZ256,HZ260,HZ264,HZ268)*100</f>
        <v>563400</v>
      </c>
      <c r="IA282" s="67"/>
      <c r="IB282" s="44"/>
      <c r="IC282" s="23">
        <f>HZ282/ID282</f>
        <v>43338.461538461539</v>
      </c>
      <c r="ID282" s="133">
        <f>SUM(ID220,ID224,ID228,ID232,ID236,ID240,ID243,ID248,ID252,ID256,ID260,ID264,ID268)</f>
        <v>13</v>
      </c>
      <c r="IE282" s="44"/>
      <c r="IF282" s="53" t="str">
        <f t="shared" si="1361"/>
        <v>ルララ大</v>
      </c>
      <c r="IG282" s="43">
        <f t="shared" si="1361"/>
        <v>1100</v>
      </c>
      <c r="IH282" s="133">
        <f>SUM(IH220,IH224,IH228,IH232,IH236,IH240,IH243,IH248,IH252,IH256,IH260,IH264,IH268)</f>
        <v>15200</v>
      </c>
      <c r="II282" s="113">
        <f>IH282/HZ282</f>
        <v>2.6979055733049342E-2</v>
      </c>
      <c r="IJ282" s="35"/>
      <c r="IK282" s="27"/>
      <c r="IL282" s="329" t="s">
        <v>38</v>
      </c>
      <c r="IM282" s="329"/>
      <c r="IN282" s="133">
        <f>SUM(IN220,IN224,IN228,IN232,IN236,IN240,IN244,IN248,IN252,IN256,IN260,IN264,IN268)*100</f>
        <v>39500</v>
      </c>
      <c r="IO282" s="67"/>
      <c r="IP282" s="44"/>
      <c r="IQ282" s="23">
        <f>IN282/IR282</f>
        <v>4937.5</v>
      </c>
      <c r="IR282" s="133">
        <f>SUM(IR220,IR224,IR228,IR232,IR236,IR240,IR243,IR248,IR252,IR256,IR260,IR264,IR268)</f>
        <v>8</v>
      </c>
      <c r="IS282" s="44"/>
      <c r="IT282" s="53" t="str">
        <f t="shared" si="1362"/>
        <v>サンリオ豹柄キーケース</v>
      </c>
      <c r="IU282" s="43">
        <f t="shared" si="1362"/>
        <v>996</v>
      </c>
      <c r="IV282" s="133">
        <f>SUM(IV220,IV224,IV228,IV232,IV236,IV240,IV243,IV248,IV252,IV256,IV260,IV264,IV268)</f>
        <v>8176</v>
      </c>
      <c r="IW282" s="113">
        <f>IV282/IN282</f>
        <v>0.20698734177215189</v>
      </c>
      <c r="IX282" s="35"/>
      <c r="IY282" s="33"/>
      <c r="IZ282" s="329" t="s">
        <v>38</v>
      </c>
      <c r="JA282" s="329"/>
      <c r="JB282" s="133">
        <f>SUM(JB220,JB224,JB228,JB232,JB236,JB240,JB244,JB248,JB252,JB256,JB260,JB264,JB268)*100</f>
        <v>36100</v>
      </c>
      <c r="JC282" s="67"/>
      <c r="JD282" s="44"/>
      <c r="JE282" s="23">
        <f>JB282/JF282</f>
        <v>1900</v>
      </c>
      <c r="JF282" s="133">
        <f>SUM(JF220,JF224,JF228,JF232,JF236,JF240,JF243,JF248,JF252,JF256,JF260,JF264,JF268)</f>
        <v>19</v>
      </c>
      <c r="JG282" s="44"/>
      <c r="JH282" s="53" t="str">
        <f t="shared" si="1363"/>
        <v>サンリオリボンポーチ</v>
      </c>
      <c r="JI282" s="43">
        <f t="shared" si="1363"/>
        <v>500</v>
      </c>
      <c r="JJ282" s="133">
        <f>SUM(JJ220,JJ224,JJ228,JJ232,JJ236,JJ240,JJ243,JJ248,JJ252,JJ256,JJ260,JJ264,JJ268)</f>
        <v>8000</v>
      </c>
      <c r="JK282" s="113">
        <f>JJ282/JB282</f>
        <v>0.22160664819944598</v>
      </c>
      <c r="JL282" s="35"/>
      <c r="JM282" s="27"/>
      <c r="JN282" s="329" t="s">
        <v>38</v>
      </c>
      <c r="JO282" s="329"/>
      <c r="JP282" s="133">
        <f>SUM(JP220,JP224,JP228,JP232,JP236,JP240,JP244,JP248,JP252,JP256,JP260,JP264,JP268)*100</f>
        <v>36200</v>
      </c>
      <c r="JQ282" s="67"/>
      <c r="JR282" s="44"/>
      <c r="JS282" s="23">
        <f>JP282/JT282</f>
        <v>1905.2631578947369</v>
      </c>
      <c r="JT282" s="133">
        <f>SUM(JT220,JT224,JT228,JT232,JT236,JT240,JT243,JT248,JT252,JT256,JT260,JT264,JT268)</f>
        <v>19</v>
      </c>
      <c r="JU282" s="44"/>
      <c r="JV282" s="53" t="str">
        <f t="shared" si="1364"/>
        <v>ジャグラーイヤホン</v>
      </c>
      <c r="JW282" s="43">
        <f t="shared" si="1364"/>
        <v>1100</v>
      </c>
      <c r="JX282" s="133">
        <f>SUM(JX220,JX224,JX228,JX232,JX236,JX240,JX243,JX248,JX252,JX256,JX260,JX264,JX268)</f>
        <v>20200</v>
      </c>
      <c r="JY282" s="113">
        <f>JX282/JP282</f>
        <v>0.55801104972375692</v>
      </c>
      <c r="JZ282" s="35"/>
      <c r="KA282" s="134"/>
      <c r="KB282" s="329" t="s">
        <v>38</v>
      </c>
      <c r="KC282" s="329"/>
      <c r="KD282" s="133">
        <f>SUM(KD220,KD224,KD228,KD232,KD236,KD240,KD244,KD248,KD252,KD256,KD260,KD264,KD268)*100</f>
        <v>21600</v>
      </c>
      <c r="KE282" s="67"/>
      <c r="KF282" s="44"/>
      <c r="KG282" s="23">
        <f>KD282/KH282</f>
        <v>4320</v>
      </c>
      <c r="KH282" s="133">
        <f>SUM(KH220,KH224,KH228,KH232,KH236,KH240,KH243,KH248,KH252,KH256,KH260,KH264,KH268)</f>
        <v>5</v>
      </c>
      <c r="KI282" s="44"/>
      <c r="KJ282" s="53" t="str">
        <f t="shared" si="1365"/>
        <v>サンリオケープポーチ</v>
      </c>
      <c r="KK282" s="43">
        <f t="shared" si="1365"/>
        <v>1100</v>
      </c>
      <c r="KL282" s="133">
        <f>SUM(KL220,KL224,KL228,KL232,KL236,KL240,KL243,KL248,KL252,KL256,KL260,KL264,KL268)</f>
        <v>4300</v>
      </c>
      <c r="KM282" s="113">
        <f>KL282/KD282</f>
        <v>0.19907407407407407</v>
      </c>
      <c r="KN282" s="35"/>
      <c r="KO282" s="27"/>
      <c r="KP282" s="329" t="s">
        <v>38</v>
      </c>
      <c r="KQ282" s="329"/>
      <c r="KR282" s="133">
        <f>SUM(KR220,KR224,KR228,KR232,KR236,KR240,KR244,KR248,KR252,KR256,KR260,KR264,KR268)*100</f>
        <v>63000</v>
      </c>
      <c r="KS282" s="67"/>
      <c r="KT282" s="44"/>
      <c r="KU282" s="23">
        <f>KR282/KV282</f>
        <v>4500</v>
      </c>
      <c r="KV282" s="133">
        <f>SUM(KV220,KV224,KV228,KV232,KV236,KV240,KV243,KV248,KV252,KV256,KV260,KV264,KV268)</f>
        <v>14</v>
      </c>
      <c r="KW282" s="44"/>
      <c r="KX282" s="53" t="str">
        <f t="shared" si="1366"/>
        <v>モンチッチマスコット2</v>
      </c>
      <c r="KY282" s="43">
        <f t="shared" si="1366"/>
        <v>539</v>
      </c>
      <c r="KZ282" s="133">
        <f>SUM(KZ220,KZ224,KZ228,KZ232,KZ236,KZ240,KZ243,KZ248,KZ252,KZ256,KZ260,KZ264,KZ268)</f>
        <v>7546</v>
      </c>
      <c r="LA282" s="113">
        <f>KZ282/KR282</f>
        <v>0.11977777777777777</v>
      </c>
      <c r="LB282" s="35"/>
      <c r="LC282" s="27"/>
      <c r="LD282" s="46"/>
      <c r="LE282" s="44"/>
      <c r="LF282" s="44"/>
      <c r="LG282" s="44"/>
      <c r="LH282" s="44"/>
      <c r="LI282" s="23"/>
      <c r="LJ282" s="44"/>
      <c r="LK282" s="44"/>
      <c r="LL282" s="60"/>
      <c r="LM282" s="67"/>
      <c r="LN282" s="44"/>
      <c r="LO282" s="45"/>
      <c r="LP282" s="35"/>
      <c r="LQ282" s="27"/>
      <c r="LR282" s="46"/>
      <c r="LS282" s="44"/>
      <c r="LT282" s="44"/>
      <c r="LU282" s="44"/>
      <c r="LV282" s="44"/>
      <c r="LW282" s="23"/>
      <c r="LX282" s="44"/>
      <c r="LY282" s="113"/>
      <c r="LZ282" s="113"/>
      <c r="MA282" s="44"/>
      <c r="MB282" s="44"/>
      <c r="MC282" s="44"/>
      <c r="MD282" s="35"/>
      <c r="ME282" s="27"/>
      <c r="MF282" s="46"/>
      <c r="MG282" s="44"/>
      <c r="MH282" s="44"/>
      <c r="MI282" s="44"/>
      <c r="MJ282" s="44"/>
      <c r="MK282" s="23"/>
      <c r="ML282" s="44"/>
      <c r="MM282" s="113"/>
      <c r="MN282" s="113"/>
      <c r="MO282" s="44"/>
      <c r="MP282" s="44"/>
      <c r="MQ282" s="44"/>
      <c r="MR282" s="35"/>
      <c r="MS282" s="27"/>
      <c r="MT282" s="46"/>
      <c r="MU282" s="44"/>
      <c r="MV282" s="44"/>
      <c r="MW282" s="44"/>
      <c r="MX282" s="44"/>
      <c r="MY282" s="23"/>
      <c r="MZ282" s="44"/>
      <c r="NA282" s="113"/>
      <c r="NB282" s="113"/>
      <c r="NC282" s="44"/>
      <c r="ND282" s="44"/>
      <c r="NE282" s="44"/>
      <c r="NF282" s="35"/>
      <c r="NG282" s="27"/>
      <c r="NH282" s="46"/>
      <c r="NI282" s="44"/>
      <c r="NJ282" s="44"/>
      <c r="NK282" s="44"/>
      <c r="NL282" s="44"/>
      <c r="NM282" s="23"/>
      <c r="NN282" s="44"/>
      <c r="NO282" s="113"/>
      <c r="NP282" s="113"/>
      <c r="NQ282" s="44"/>
      <c r="NR282" s="44"/>
      <c r="NS282" s="44"/>
      <c r="NT282" s="35"/>
    </row>
    <row r="283" spans="1:384" x14ac:dyDescent="0.2">
      <c r="A283" s="141" t="s">
        <v>745</v>
      </c>
      <c r="B283" s="142">
        <f t="shared" ref="B283:G283" si="1367">SUMIF(B219:B282,"&gt;=0")</f>
        <v>50218</v>
      </c>
      <c r="C283" s="142">
        <f t="shared" si="1367"/>
        <v>15267</v>
      </c>
      <c r="D283" s="142">
        <f t="shared" si="1367"/>
        <v>5503</v>
      </c>
      <c r="E283" s="142">
        <f t="shared" si="1367"/>
        <v>15592</v>
      </c>
      <c r="F283" s="142">
        <f t="shared" si="1367"/>
        <v>11586</v>
      </c>
      <c r="G283" s="177">
        <f t="shared" si="1367"/>
        <v>2184</v>
      </c>
      <c r="H283" s="178"/>
      <c r="I283" s="326">
        <f>J275+AL275+ET275+AZ275+CP275+CB275+DR275+LF276+EF275+LT275+BN275+DD275+JB275+JP275+KD275+KR275+NJ275+MV275+MH275+X275+GJ275+GX275+HZ275+IN275+HL275+FH275+FV275</f>
        <v>5013000</v>
      </c>
      <c r="J283" s="326"/>
      <c r="K283" s="31" t="s">
        <v>746</v>
      </c>
      <c r="L283" s="44"/>
      <c r="M283" s="332" t="s">
        <v>742</v>
      </c>
      <c r="N283" s="332"/>
      <c r="O283" s="144">
        <f>O279+LO279+EK279+LY279+DZ278+DL278+BV278+CX278+AQ279+BE279+EY279+CJ278+AC279+JJ278+JX278+KL278+KZ278+NO279+NA279+MM279</f>
        <v>682309</v>
      </c>
      <c r="P283" s="144"/>
      <c r="Q283" s="44"/>
      <c r="R283" s="44"/>
      <c r="S283" s="44"/>
      <c r="T283" s="35"/>
      <c r="U283" s="27"/>
      <c r="V283" s="46"/>
      <c r="W283" s="326"/>
      <c r="X283" s="326"/>
      <c r="Y283" s="31"/>
      <c r="Z283" s="44"/>
      <c r="AA283" s="23"/>
      <c r="AB283" s="44"/>
      <c r="AC283" s="113"/>
      <c r="AD283" s="113"/>
      <c r="AE283" s="44"/>
      <c r="AF283" s="44"/>
      <c r="AG283" s="44"/>
      <c r="AH283" s="35"/>
      <c r="AI283" s="27"/>
      <c r="AJ283" s="46"/>
      <c r="AK283" s="44"/>
      <c r="AL283" s="44"/>
      <c r="AM283" s="44"/>
      <c r="AN283" s="44"/>
      <c r="AO283" s="23"/>
      <c r="AP283" s="44"/>
      <c r="AQ283" s="44"/>
      <c r="AR283" s="44"/>
      <c r="AS283" s="44"/>
      <c r="AT283" s="44"/>
      <c r="AU283" s="44"/>
      <c r="AV283" s="35"/>
      <c r="AW283" s="27"/>
      <c r="AX283" s="46"/>
      <c r="AY283" s="44"/>
      <c r="AZ283" s="44"/>
      <c r="BA283" s="44"/>
      <c r="BB283" s="44"/>
      <c r="BC283" s="23"/>
      <c r="BD283" s="44"/>
      <c r="BE283" s="44"/>
      <c r="BF283" s="44"/>
      <c r="BG283" s="44"/>
      <c r="BH283" s="44"/>
      <c r="BI283" s="44"/>
      <c r="BJ283" s="35"/>
      <c r="BK283" s="50"/>
      <c r="BL283" s="329" t="s">
        <v>38</v>
      </c>
      <c r="BM283" s="329"/>
      <c r="BN283" s="133">
        <f>SUM(BN221,BN225,BN229,BN233,BN237,BN241,BN245,BN249,BN253,BN257,BN261,BN265,BN269)*100</f>
        <v>54200</v>
      </c>
      <c r="BO283" s="67"/>
      <c r="BP283" s="44"/>
      <c r="BQ283" s="23">
        <f>BN283/BR283</f>
        <v>1042.3076923076924</v>
      </c>
      <c r="BR283" s="133">
        <f>SUM(BR221,BR225,BR229,BR233,BR237,BR241,BR245,BR249,BR253,BR257,BR261,BR265,BR269)</f>
        <v>52</v>
      </c>
      <c r="BS283" s="44"/>
      <c r="BT283" s="53" t="str">
        <f t="shared" si="1356"/>
        <v>サンリオ豹柄キーケース</v>
      </c>
      <c r="BU283" s="43">
        <f t="shared" si="1356"/>
        <v>0</v>
      </c>
      <c r="BV283" s="133">
        <f>SUM(BV221,BV225,BV229,BV233,BV237,BV241,BV245,BV249,BV253,BV257,BV261,BV265,BV269)</f>
        <v>8250</v>
      </c>
      <c r="BW283" s="113">
        <f>BV283/BN283</f>
        <v>0.15221402214022139</v>
      </c>
      <c r="BX283" s="35"/>
      <c r="BY283" s="27"/>
      <c r="BZ283" s="329" t="s">
        <v>38</v>
      </c>
      <c r="CA283" s="329"/>
      <c r="CB283" s="133">
        <f>SUM(CB221,CB225,CB229,CB233,CB237,CB241,CB245,CB249,CB253,CB257,CB261,CB265,CB269)*100</f>
        <v>91700</v>
      </c>
      <c r="CC283" s="67"/>
      <c r="CD283" s="44"/>
      <c r="CE283" s="23">
        <f>CB283/CF283</f>
        <v>11462.5</v>
      </c>
      <c r="CF283" s="133">
        <f>SUM(CF221,CF225,CF229,CF233,CF237,CF241,CF245,CF249,CF253,CF257,CF261,CF265,CF269)</f>
        <v>8</v>
      </c>
      <c r="CG283" s="44"/>
      <c r="CH283" s="68" t="str">
        <f t="shared" si="1357"/>
        <v>ゲームアーク</v>
      </c>
      <c r="CI283" s="43">
        <f t="shared" si="1357"/>
        <v>500</v>
      </c>
      <c r="CJ283" s="133">
        <f>SUM(CJ221,CJ225,CJ229,CJ233,CJ237,CJ241,CJ245,CJ249,CJ253,CJ257,CJ261,CJ265,CJ269)</f>
        <v>3000</v>
      </c>
      <c r="CK283" s="113">
        <f>CJ283/CB283</f>
        <v>3.271537622682661E-2</v>
      </c>
      <c r="CL283" s="35"/>
      <c r="CM283" s="27"/>
      <c r="CN283" s="329" t="s">
        <v>38</v>
      </c>
      <c r="CO283" s="329"/>
      <c r="CP283" s="133">
        <f>SUM(CP221,CP225,CP229,CP233,CP237,CP241,CP245,CP249,CP253,CP257,CP261,CP265,CP269)*100</f>
        <v>95900</v>
      </c>
      <c r="CQ283" s="67"/>
      <c r="CR283" s="44"/>
      <c r="CS283" s="23">
        <f>CP283/CT283</f>
        <v>2523.6842105263158</v>
      </c>
      <c r="CT283" s="133">
        <f>SUM(CT221,CT225,CT229,CT233,CT237,CT241,CT245,CT249,CT253,CT257,CT261,CT265,CT269)</f>
        <v>38</v>
      </c>
      <c r="CU283" s="44"/>
      <c r="CV283" s="53" t="str">
        <f t="shared" si="1358"/>
        <v>ラブブキーホルダー</v>
      </c>
      <c r="CW283" s="43">
        <f t="shared" si="1358"/>
        <v>0</v>
      </c>
      <c r="CX283" s="133">
        <f>SUM(CX221,CX225,CX229,CX233,CX237,CX241,CX245,CX249,CX253,CX257,CX261,CX265,CX269)</f>
        <v>22000</v>
      </c>
      <c r="CY283" s="113">
        <f>CX283/CP283</f>
        <v>0.22940563086548488</v>
      </c>
      <c r="CZ283" s="35"/>
      <c r="DA283" s="58"/>
      <c r="DB283" s="329" t="s">
        <v>38</v>
      </c>
      <c r="DC283" s="329"/>
      <c r="DD283" s="133">
        <f>SUM(DD221,DD225,DD229,DD233,DD237,DD241,DD245,DD249,DD253,DD257,DD261,DD265,DD269)*100</f>
        <v>38100</v>
      </c>
      <c r="DE283" s="67"/>
      <c r="DF283" s="44"/>
      <c r="DG283" s="23">
        <f>DD283/DH283</f>
        <v>4762.5</v>
      </c>
      <c r="DH283" s="133">
        <f>SUM(DH221,DH225,DH229,DH233,DH237,DH241,DH245,DH249,DH253,DH257,DH261,DH265,DH269)</f>
        <v>8</v>
      </c>
      <c r="DI283" s="44"/>
      <c r="DJ283" s="53" t="str">
        <f t="shared" si="1359"/>
        <v>ラブブマスコット</v>
      </c>
      <c r="DK283" s="43">
        <f t="shared" si="1359"/>
        <v>250</v>
      </c>
      <c r="DL283" s="133">
        <f>SUM(DL221,DL225,DL229,DL233,DL237,DL241,DL245,DL249,DL253,DL257,DL261,DL265,DL269)</f>
        <v>750</v>
      </c>
      <c r="DM283" s="113">
        <f>DL283/DD283</f>
        <v>1.968503937007874E-2</v>
      </c>
      <c r="DN283" s="35"/>
      <c r="DO283" s="27"/>
      <c r="DP283" s="329" t="s">
        <v>38</v>
      </c>
      <c r="DQ283" s="329"/>
      <c r="DR283" s="133">
        <f>SUM(DR221,DR225,DR229,DR233,DR237,DR241,DR245,DR249,DR253,DR257,DR261,DR265,DR269)*100</f>
        <v>39300</v>
      </c>
      <c r="DS283" s="67"/>
      <c r="DT283" s="44"/>
      <c r="DU283" s="23">
        <f>DR283/DV283</f>
        <v>3930</v>
      </c>
      <c r="DV283" s="133">
        <f>SUM(DV221,DV225,DV229,DV233,DV237,DV241,DV245,DV249,DV253,DV257,DV261,DV265,DV269)</f>
        <v>10</v>
      </c>
      <c r="DW283" s="44"/>
      <c r="DX283" s="53" t="str">
        <f t="shared" si="1360"/>
        <v>ラブブキーホルダー</v>
      </c>
      <c r="DY283" s="43">
        <f t="shared" si="1360"/>
        <v>200</v>
      </c>
      <c r="DZ283" s="133">
        <f>SUM(DZ221,DZ225,DZ229,DZ233,DZ237,DZ241,DZ245,DZ249,DZ253,DZ257,DZ261,DZ265,DZ269)</f>
        <v>1800</v>
      </c>
      <c r="EA283" s="113">
        <f>DZ283/DR283</f>
        <v>4.5801526717557252E-2</v>
      </c>
      <c r="EB283" s="35"/>
      <c r="EC283" s="27"/>
      <c r="ED283" s="46"/>
      <c r="EE283" s="326"/>
      <c r="EF283" s="326"/>
      <c r="EG283" s="31"/>
      <c r="EH283" s="44"/>
      <c r="EI283" s="23"/>
      <c r="EJ283" s="44"/>
      <c r="EK283" s="113"/>
      <c r="EL283" s="113"/>
      <c r="EM283" s="44"/>
      <c r="EN283" s="44"/>
      <c r="EO283" s="44"/>
      <c r="EP283" s="35"/>
      <c r="EQ283" s="27"/>
      <c r="ER283" s="46"/>
      <c r="ES283" s="44"/>
      <c r="ET283" s="44"/>
      <c r="EU283" s="44"/>
      <c r="EV283" s="44"/>
      <c r="EW283" s="23"/>
      <c r="EX283" s="44"/>
      <c r="EY283" s="44"/>
      <c r="EZ283" s="44"/>
      <c r="FA283" s="44"/>
      <c r="FB283" s="44"/>
      <c r="FC283" s="44"/>
      <c r="FD283" s="35"/>
      <c r="FE283" s="27"/>
      <c r="FF283" s="46"/>
      <c r="FG283" s="326"/>
      <c r="FH283" s="326"/>
      <c r="FI283" s="31"/>
      <c r="FJ283" s="44"/>
      <c r="FK283" s="23"/>
      <c r="FL283" s="44"/>
      <c r="FM283" s="113"/>
      <c r="FN283" s="113"/>
      <c r="FO283" s="44"/>
      <c r="FP283" s="44"/>
      <c r="FQ283" s="44"/>
      <c r="FR283" s="35"/>
      <c r="FS283" s="27"/>
      <c r="FT283" s="46"/>
      <c r="FU283" s="326"/>
      <c r="FV283" s="326"/>
      <c r="FW283" s="31"/>
      <c r="FX283" s="44"/>
      <c r="FY283" s="23"/>
      <c r="FZ283" s="44"/>
      <c r="GA283" s="113"/>
      <c r="GB283" s="113"/>
      <c r="GC283" s="44"/>
      <c r="GD283" s="44"/>
      <c r="GE283" s="44"/>
      <c r="GF283" s="35"/>
      <c r="GG283" s="65"/>
      <c r="GH283" s="46"/>
      <c r="GI283" s="326"/>
      <c r="GJ283" s="326"/>
      <c r="GK283" s="31"/>
      <c r="GL283" s="44"/>
      <c r="GM283" s="23"/>
      <c r="GN283" s="44"/>
      <c r="GO283" s="113"/>
      <c r="GP283" s="113"/>
      <c r="GQ283" s="44"/>
      <c r="GR283" s="44"/>
      <c r="GS283" s="44"/>
      <c r="GT283" s="35"/>
      <c r="GU283" s="27"/>
      <c r="GV283" s="46"/>
      <c r="GW283" s="326"/>
      <c r="GX283" s="326"/>
      <c r="GY283" s="31"/>
      <c r="GZ283" s="44"/>
      <c r="HA283" s="23"/>
      <c r="HB283" s="44"/>
      <c r="HC283" s="113"/>
      <c r="HD283" s="113"/>
      <c r="HE283" s="44"/>
      <c r="HF283" s="44"/>
      <c r="HG283" s="44"/>
      <c r="HH283" s="35"/>
      <c r="HI283" s="27"/>
      <c r="HJ283" s="46"/>
      <c r="HK283" s="326"/>
      <c r="HL283" s="326"/>
      <c r="HM283" s="31"/>
      <c r="HN283" s="44"/>
      <c r="HO283" s="23"/>
      <c r="HP283" s="44"/>
      <c r="HQ283" s="113"/>
      <c r="HR283" s="113"/>
      <c r="HS283" s="44"/>
      <c r="HT283" s="44"/>
      <c r="HU283" s="44"/>
      <c r="HV283" s="35"/>
      <c r="HW283" s="134"/>
      <c r="HX283" s="329" t="s">
        <v>38</v>
      </c>
      <c r="HY283" s="329"/>
      <c r="HZ283" s="133">
        <f>SUM(HZ221,HZ225,HZ229,HZ233,HZ237,HZ241,HZ245,HZ249,HZ253,HZ257,HZ261,HZ265,HZ269)*100</f>
        <v>0</v>
      </c>
      <c r="IA283" s="67"/>
      <c r="IB283" s="44"/>
      <c r="IC283" s="23">
        <f>HZ283/ID283</f>
        <v>0</v>
      </c>
      <c r="ID283" s="133">
        <f>SUM(ID221,ID225,ID229,ID233,ID237,ID241,ID245,ID249,ID253,ID257,ID261,ID265,ID269)</f>
        <v>12</v>
      </c>
      <c r="IE283" s="44"/>
      <c r="IF283" s="53" t="str">
        <f t="shared" si="1361"/>
        <v>アンパンおべんとパズル</v>
      </c>
      <c r="IG283" s="43">
        <f t="shared" si="1361"/>
        <v>1100</v>
      </c>
      <c r="IH283" s="133">
        <f>SUM(IH221,IH225,IH229,IH233,IH237,IH241,IH245,IH249,IH253,IH257,IH261,IH265,IH269)</f>
        <v>13200</v>
      </c>
      <c r="II283" s="113" t="e">
        <f>IH283/HZ283</f>
        <v>#DIV/0!</v>
      </c>
      <c r="IJ283" s="35"/>
      <c r="IK283" s="27"/>
      <c r="IL283" s="329" t="s">
        <v>38</v>
      </c>
      <c r="IM283" s="329"/>
      <c r="IN283" s="133">
        <f>SUM(IN221,IN225,IN229,IN233,IN237,IN241,IN245,IN249,IN253,IN257,IN261,IN265,IN269)*100</f>
        <v>72500</v>
      </c>
      <c r="IO283" s="67"/>
      <c r="IP283" s="44"/>
      <c r="IQ283" s="23">
        <f>IN283/IR283</f>
        <v>2589.2857142857142</v>
      </c>
      <c r="IR283" s="133">
        <f>SUM(IR221,IR225,IR229,IR233,IR237,IR241,IR245,IR249,IR253,IR257,IR261,IR265,IR269)</f>
        <v>28</v>
      </c>
      <c r="IS283" s="44"/>
      <c r="IT283" s="53" t="str">
        <f t="shared" si="1362"/>
        <v>ゲームアーク</v>
      </c>
      <c r="IU283" s="43">
        <f t="shared" si="1362"/>
        <v>600</v>
      </c>
      <c r="IV283" s="133">
        <f>SUM(IV221,IV225,IV229,IV233,IV237,IV241,IV245,IV249,IV253,IV257,IV261,IV265,IV269)</f>
        <v>16200</v>
      </c>
      <c r="IW283" s="113">
        <f>IV283/IN283</f>
        <v>0.22344827586206897</v>
      </c>
      <c r="IX283" s="35"/>
      <c r="IY283" s="33"/>
      <c r="IZ283" s="329" t="s">
        <v>38</v>
      </c>
      <c r="JA283" s="329"/>
      <c r="JB283" s="133">
        <f>SUM(JB221,JB225,JB229,JB233,JB237,JB241,JB245,JB249,JB253,JB257,JB261,JB265,JB269)*100</f>
        <v>63000</v>
      </c>
      <c r="JC283" s="67"/>
      <c r="JD283" s="44"/>
      <c r="JE283" s="23">
        <f>JB283/JF283</f>
        <v>1615.3846153846155</v>
      </c>
      <c r="JF283" s="133">
        <f>SUM(JF221,JF225,JF229,JF233,JF237,JF241,JF245,JF249,JF253,JF257,JF261,JF265,JF269)</f>
        <v>39</v>
      </c>
      <c r="JG283" s="44"/>
      <c r="JH283" s="53" t="str">
        <f t="shared" si="1363"/>
        <v>ラブブマスコット</v>
      </c>
      <c r="JI283" s="43">
        <f t="shared" si="1363"/>
        <v>250</v>
      </c>
      <c r="JJ283" s="133">
        <f>SUM(JJ221,JJ225,JJ229,JJ233,JJ237,JJ241,JJ245,JJ249,JJ253,JJ257,JJ261,JJ265,JJ269)</f>
        <v>6000</v>
      </c>
      <c r="JK283" s="113">
        <f>JJ283/JB283</f>
        <v>9.5238095238095233E-2</v>
      </c>
      <c r="JL283" s="35"/>
      <c r="JM283" s="27"/>
      <c r="JN283" s="329" t="s">
        <v>38</v>
      </c>
      <c r="JO283" s="329"/>
      <c r="JP283" s="133">
        <f>SUM(JP221,JP225,JP229,JP233,JP237,JP241,JP245,JP249,JP253,JP257,JP261,JP265,JP269)*100</f>
        <v>57500</v>
      </c>
      <c r="JQ283" s="67"/>
      <c r="JR283" s="44"/>
      <c r="JS283" s="23">
        <f>JP283/JT283</f>
        <v>631.86813186813185</v>
      </c>
      <c r="JT283" s="133">
        <f>SUM(JT221,JT225,JT229,JT233,JT237,JT241,JT245,JT249,JT253,JT257,JT261,JT265,JT269)</f>
        <v>91</v>
      </c>
      <c r="JU283" s="44"/>
      <c r="JV283" s="53" t="str">
        <f t="shared" si="1364"/>
        <v>アングリーキーホルダー</v>
      </c>
      <c r="JW283" s="43">
        <f t="shared" si="1364"/>
        <v>200</v>
      </c>
      <c r="JX283" s="133">
        <f>SUM(JX221,JX225,JX229,JX233,JX237,JX241,JX245,JX249,JX253,JX257,JX261,JX265,JX269)</f>
        <v>18200</v>
      </c>
      <c r="JY283" s="113">
        <f>JX283/JP283</f>
        <v>0.3165217391304348</v>
      </c>
      <c r="JZ283" s="35"/>
      <c r="KA283" s="134"/>
      <c r="KB283" s="329" t="s">
        <v>38</v>
      </c>
      <c r="KC283" s="329"/>
      <c r="KD283" s="133">
        <f>SUM(KD221,KD225,KD229,KD233,KD237,KD241,KD245,KD249,KD253,KD257,KD261,KD265,KD269)*100</f>
        <v>79700</v>
      </c>
      <c r="KE283" s="67"/>
      <c r="KF283" s="44"/>
      <c r="KG283" s="23">
        <f>KD283/KH283</f>
        <v>1350.8474576271187</v>
      </c>
      <c r="KH283" s="133">
        <f>SUM(KH221,KH225,KH229,KH233,KH237,KH241,KH245,KH249,KH253,KH257,KH261,KH265,KH269)</f>
        <v>59</v>
      </c>
      <c r="KI283" s="44"/>
      <c r="KJ283" s="53" t="str">
        <f t="shared" si="1365"/>
        <v>AIモンスターラバー</v>
      </c>
      <c r="KK283" s="43">
        <f t="shared" si="1365"/>
        <v>250</v>
      </c>
      <c r="KL283" s="133">
        <f>SUM(KL221,KL225,KL229,KL233,KL237,KL241,KL245,KL249,KL253,KL257,KL261,KL265,KL269)</f>
        <v>13750</v>
      </c>
      <c r="KM283" s="113">
        <f>KL283/KD283</f>
        <v>0.17252195734002509</v>
      </c>
      <c r="KN283" s="35"/>
      <c r="KO283" s="27"/>
      <c r="KP283" s="329" t="s">
        <v>38</v>
      </c>
      <c r="KQ283" s="329"/>
      <c r="KR283" s="133">
        <f>SUM(KR221,KR225,KR229,KR233,KR237,KR241,KR245,KR249,KR253,KR257,KR261,KR265,KR269)*100</f>
        <v>36000</v>
      </c>
      <c r="KS283" s="67"/>
      <c r="KT283" s="44"/>
      <c r="KU283" s="23">
        <f>KR283/KV283</f>
        <v>3600</v>
      </c>
      <c r="KV283" s="133">
        <f>SUM(KV221,KV225,KV229,KV233,KV237,KV241,KV245,KV249,KV253,KV257,KV261,KV265,KV269)</f>
        <v>10</v>
      </c>
      <c r="KW283" s="44"/>
      <c r="KX283" s="53" t="str">
        <f t="shared" si="1366"/>
        <v>サンリオホワイトマスコット</v>
      </c>
      <c r="KY283" s="43">
        <f t="shared" si="1366"/>
        <v>660</v>
      </c>
      <c r="KZ283" s="133">
        <f>SUM(KZ221,KZ225,KZ229,KZ233,KZ237,KZ241,KZ245,KZ249,KZ253,KZ257,KZ261,KZ265,KZ269)</f>
        <v>4620</v>
      </c>
      <c r="LA283" s="113">
        <f>KZ283/KR283</f>
        <v>0.12833333333333333</v>
      </c>
      <c r="LB283" s="35"/>
      <c r="LC283" s="27"/>
      <c r="LD283" s="46"/>
      <c r="LE283" s="44"/>
      <c r="LF283" s="44"/>
      <c r="LG283" s="44"/>
      <c r="LH283" s="44"/>
      <c r="LI283" s="23"/>
      <c r="LJ283" s="44"/>
      <c r="LK283" s="44"/>
      <c r="LL283" s="60"/>
      <c r="LM283" s="67"/>
      <c r="LN283" s="44"/>
      <c r="LO283" s="45"/>
      <c r="LP283" s="35"/>
      <c r="LQ283" s="27"/>
      <c r="LR283" s="46"/>
      <c r="LS283" s="326"/>
      <c r="LT283" s="326"/>
      <c r="LU283" s="31"/>
      <c r="LV283" s="44"/>
      <c r="LW283" s="23"/>
      <c r="LX283" s="44"/>
      <c r="LY283" s="113"/>
      <c r="LZ283" s="113"/>
      <c r="MA283" s="44"/>
      <c r="MB283" s="44"/>
      <c r="MC283" s="44"/>
      <c r="MD283" s="35"/>
      <c r="ME283" s="27"/>
      <c r="MF283" s="46"/>
      <c r="MG283" s="326"/>
      <c r="MH283" s="326"/>
      <c r="MI283" s="31"/>
      <c r="MJ283" s="44"/>
      <c r="MK283" s="23"/>
      <c r="ML283" s="44"/>
      <c r="MM283" s="113"/>
      <c r="MN283" s="113"/>
      <c r="MO283" s="44"/>
      <c r="MP283" s="44"/>
      <c r="MQ283" s="44"/>
      <c r="MR283" s="35"/>
      <c r="MS283" s="27"/>
      <c r="MT283" s="46"/>
      <c r="MU283" s="326"/>
      <c r="MV283" s="326"/>
      <c r="MW283" s="31"/>
      <c r="MX283" s="44"/>
      <c r="MY283" s="23"/>
      <c r="MZ283" s="44"/>
      <c r="NA283" s="113"/>
      <c r="NB283" s="113"/>
      <c r="NC283" s="44"/>
      <c r="ND283" s="44"/>
      <c r="NE283" s="44"/>
      <c r="NF283" s="35"/>
      <c r="NG283" s="27"/>
      <c r="NH283" s="46"/>
      <c r="NI283" s="326"/>
      <c r="NJ283" s="326"/>
      <c r="NK283" s="31"/>
      <c r="NL283" s="44"/>
      <c r="NM283" s="23"/>
      <c r="NN283" s="44"/>
      <c r="NO283" s="113"/>
      <c r="NP283" s="113"/>
      <c r="NQ283" s="44"/>
      <c r="NR283" s="44"/>
      <c r="NS283" s="44"/>
      <c r="NT283" s="35"/>
    </row>
    <row r="284" spans="1:384" ht="15" customHeight="1" thickBot="1" x14ac:dyDescent="0.25">
      <c r="A284" s="145" t="s">
        <v>40</v>
      </c>
      <c r="B284" s="146">
        <f>B283/A276</f>
        <v>1731.655172413793</v>
      </c>
      <c r="C284" s="143">
        <f>C283/A276</f>
        <v>526.44827586206895</v>
      </c>
      <c r="D284" s="143">
        <f>D283/A276</f>
        <v>189.75862068965517</v>
      </c>
      <c r="E284" s="147">
        <f>E283/A276</f>
        <v>537.65517241379314</v>
      </c>
      <c r="F284" s="142">
        <f>F283/A276</f>
        <v>399.51724137931035</v>
      </c>
      <c r="G284" s="177">
        <f>G283/A276</f>
        <v>75.310344827586206</v>
      </c>
      <c r="H284" s="178"/>
      <c r="I284" s="326">
        <f>I283/A276</f>
        <v>172862.06896551725</v>
      </c>
      <c r="J284" s="326"/>
      <c r="K284" s="44">
        <f>I284*A277</f>
        <v>5013000</v>
      </c>
      <c r="L284" s="44"/>
      <c r="M284" s="23" t="s">
        <v>41</v>
      </c>
      <c r="N284" s="44">
        <f>N277+AP277+EX278+BD278+CX275+CJ275+DZ275+LN276+EJ277+LX277+BV275+DL275+JJ275+JX275+KL275+KZ275+MZ277+ML277+AB277+NN277</f>
        <v>854408</v>
      </c>
      <c r="O284" s="113">
        <f>N284/I283</f>
        <v>0.17043846000398963</v>
      </c>
      <c r="P284" s="113"/>
      <c r="Q284" s="45"/>
      <c r="R284" s="45"/>
      <c r="S284" s="45"/>
      <c r="T284" s="35"/>
      <c r="U284" s="27"/>
      <c r="V284" s="46"/>
      <c r="W284" s="326"/>
      <c r="X284" s="326"/>
      <c r="Y284" s="44"/>
      <c r="Z284" s="44"/>
      <c r="AA284" s="23"/>
      <c r="AB284" s="44"/>
      <c r="AC284" s="113"/>
      <c r="AD284" s="113"/>
      <c r="AE284" s="45"/>
      <c r="AF284" s="45"/>
      <c r="AG284" s="45"/>
      <c r="AH284" s="35"/>
      <c r="AI284" s="27"/>
      <c r="AJ284" s="46"/>
      <c r="AK284" s="44"/>
      <c r="AL284" s="44"/>
      <c r="AM284" s="44"/>
      <c r="AN284" s="44"/>
      <c r="AO284" s="23"/>
      <c r="AP284" s="44"/>
      <c r="AQ284" s="44"/>
      <c r="AR284" s="44"/>
      <c r="AS284" s="44"/>
      <c r="AT284" s="44"/>
      <c r="AU284" s="44"/>
      <c r="AV284" s="35"/>
      <c r="AW284" s="27"/>
      <c r="AX284" s="46"/>
      <c r="AY284" s="44"/>
      <c r="AZ284" s="44"/>
      <c r="BA284" s="44"/>
      <c r="BB284" s="44"/>
      <c r="BC284" s="23"/>
      <c r="BD284" s="44"/>
      <c r="BE284" s="44"/>
      <c r="BF284" s="44"/>
      <c r="BG284" s="44"/>
      <c r="BH284" s="44"/>
      <c r="BI284" s="44"/>
      <c r="BJ284" s="35"/>
      <c r="BK284" s="50"/>
      <c r="BL284" s="329" t="s">
        <v>38</v>
      </c>
      <c r="BM284" s="329"/>
      <c r="BN284" s="133">
        <f>SUM(BN222,BN226,BN230,BN234,BN238,BN242,BN246,BN250,BN254,BN258,BN262,BN266,BN270)*100</f>
        <v>59400</v>
      </c>
      <c r="BO284" s="67"/>
      <c r="BP284" s="44"/>
      <c r="BQ284" s="23">
        <f>BN284/BR284</f>
        <v>848.57142857142856</v>
      </c>
      <c r="BR284" s="133">
        <f>SUM(BR222,BR226,BR230,BR234,BR238,BR242,BR246,BR250,BR254,BR258,BR262,BR266,BR270)</f>
        <v>70</v>
      </c>
      <c r="BS284" s="44"/>
      <c r="BT284" s="53" t="str">
        <f t="shared" si="1356"/>
        <v>ＡＩモンスターラバー</v>
      </c>
      <c r="BU284" s="43">
        <f t="shared" si="1356"/>
        <v>198</v>
      </c>
      <c r="BV284" s="133">
        <f>SUM(BV222,BV226,BV230,BV234,BV238,BV242,BV246,BV250,BV254,BV258,BV262,BV266,BV270)</f>
        <v>13860</v>
      </c>
      <c r="BW284" s="113">
        <f>BV284/BN284</f>
        <v>0.23333333333333334</v>
      </c>
      <c r="BX284" s="35"/>
      <c r="BY284" s="27"/>
      <c r="BZ284" s="329" t="s">
        <v>38</v>
      </c>
      <c r="CA284" s="329"/>
      <c r="CB284" s="133">
        <f>SUM(CB222,CB226,CB230,CB234,CB238,CB242,CB246,CB250,CB254,CB258,CB262,CB266,CB270)*100</f>
        <v>38700</v>
      </c>
      <c r="CC284" s="67"/>
      <c r="CD284" s="44"/>
      <c r="CE284" s="23">
        <f>CB284/CF284</f>
        <v>2036.8421052631579</v>
      </c>
      <c r="CF284" s="133">
        <f>SUM(CF222,CF226,CF230,CF234,CF238,CF242,CF246,CF250,CF254,CF258,CF262,CF266,CF270)</f>
        <v>19</v>
      </c>
      <c r="CG284" s="44"/>
      <c r="CH284" s="68" t="str">
        <f t="shared" si="1357"/>
        <v>AIモンスターマスコット</v>
      </c>
      <c r="CI284" s="43">
        <f t="shared" si="1357"/>
        <v>286</v>
      </c>
      <c r="CJ284" s="133">
        <f>SUM(CJ222,CJ226,CJ230,CJ234,CJ238,CJ242,CJ246,CJ250,CJ254,CJ258,CJ262,CJ266,CJ270)</f>
        <v>5434</v>
      </c>
      <c r="CK284" s="113">
        <f>CJ284/CB284</f>
        <v>0.14041343669250647</v>
      </c>
      <c r="CL284" s="35"/>
      <c r="CM284" s="27"/>
      <c r="CN284" s="329" t="s">
        <v>38</v>
      </c>
      <c r="CO284" s="329"/>
      <c r="CP284" s="133">
        <f>SUM(CP222,CP226,CP230,CP234,CP238,CP242,CP246,CP250,CP254,CP258,CP262,CP266,CP270)*100</f>
        <v>61600</v>
      </c>
      <c r="CQ284" s="67"/>
      <c r="CR284" s="44"/>
      <c r="CS284" s="23">
        <f>CP284/CT284</f>
        <v>5600</v>
      </c>
      <c r="CT284" s="133">
        <f>SUM(CT222,CT226,CT230,CT234,CT238,CT242,CT246,CT250,CT254,CT258,CT262,CT266,CT270)</f>
        <v>11</v>
      </c>
      <c r="CU284" s="44"/>
      <c r="CV284" s="53" t="str">
        <f t="shared" si="1358"/>
        <v>ラブブキーホルダー大きめ</v>
      </c>
      <c r="CW284" s="43">
        <f t="shared" si="1358"/>
        <v>400</v>
      </c>
      <c r="CX284" s="133">
        <f>SUM(CX222,CX226,CX230,CX234,CX238,CX242,CX246,CX250,CX254,CX258,CX262,CX266,CX270)</f>
        <v>8600</v>
      </c>
      <c r="CY284" s="113">
        <f>CX284/CP284</f>
        <v>0.1396103896103896</v>
      </c>
      <c r="CZ284" s="35"/>
      <c r="DA284" s="58"/>
      <c r="DB284" s="329" t="s">
        <v>38</v>
      </c>
      <c r="DC284" s="329"/>
      <c r="DD284" s="133">
        <f>SUM(DD222,DD226,DD230,DD234,DD238,DD242,DD246,DD250,DD254,DD258,DD262,DD266,DD270)*100</f>
        <v>40500</v>
      </c>
      <c r="DE284" s="67"/>
      <c r="DF284" s="44"/>
      <c r="DG284" s="23">
        <f>DD284/DH284</f>
        <v>409.09090909090907</v>
      </c>
      <c r="DH284" s="133">
        <f>SUM(DH222,DH226,DH230,DH234,DH238,DH242,DH246,DH250,DH254,DH258,DH262,DH266,DH270)</f>
        <v>99</v>
      </c>
      <c r="DI284" s="44"/>
      <c r="DJ284" s="53" t="str">
        <f t="shared" si="1359"/>
        <v>アングリーキーホルダー</v>
      </c>
      <c r="DK284" s="43">
        <f t="shared" si="1359"/>
        <v>198</v>
      </c>
      <c r="DL284" s="133">
        <f>SUM(DL222,DL226,DL230,DL234,DL238,DL242,DL246,DL250,DL254,DL258,DL262,DL266,DL270)</f>
        <v>19602</v>
      </c>
      <c r="DM284" s="113">
        <f>DL284/DD284</f>
        <v>0.48399999999999999</v>
      </c>
      <c r="DN284" s="35"/>
      <c r="DO284" s="27"/>
      <c r="DP284" s="329" t="s">
        <v>38</v>
      </c>
      <c r="DQ284" s="329"/>
      <c r="DR284" s="133">
        <f>SUM(DR222,DR226,DR230,DR234,DR238,DR242,DR246,DR250,DR254,DR258,DR262,DR266,DR270)*100</f>
        <v>40500</v>
      </c>
      <c r="DS284" s="67"/>
      <c r="DT284" s="44"/>
      <c r="DU284" s="23">
        <f>DR284/DV284</f>
        <v>723.21428571428567</v>
      </c>
      <c r="DV284" s="133">
        <f>SUM(DV222,DV226,DV230,DV234,DV238,DV242,DV246,DV250,DV254,DV258,DV262,DV266,DV270)</f>
        <v>56</v>
      </c>
      <c r="DW284" s="44"/>
      <c r="DX284" s="53" t="str">
        <f t="shared" si="1360"/>
        <v>AIラバーキーホルダー</v>
      </c>
      <c r="DY284" s="43">
        <f t="shared" si="1360"/>
        <v>198</v>
      </c>
      <c r="DZ284" s="133">
        <f>SUM(DZ222,DZ226,DZ230,DZ234,DZ238,DZ242,DZ246,DZ250,DZ254,DZ258,DZ262,DZ266,DZ270)</f>
        <v>11088</v>
      </c>
      <c r="EA284" s="113">
        <f>DZ284/DR284</f>
        <v>0.27377777777777779</v>
      </c>
      <c r="EB284" s="35"/>
      <c r="EC284" s="27"/>
      <c r="ED284" s="46"/>
      <c r="EE284" s="326"/>
      <c r="EF284" s="326"/>
      <c r="EG284" s="44"/>
      <c r="EH284" s="44"/>
      <c r="EI284" s="23"/>
      <c r="EJ284" s="44"/>
      <c r="EK284" s="113"/>
      <c r="EL284" s="113"/>
      <c r="EM284" s="45"/>
      <c r="EN284" s="45"/>
      <c r="EO284" s="45"/>
      <c r="EP284" s="35"/>
      <c r="EQ284" s="27"/>
      <c r="ER284" s="46"/>
      <c r="ES284" s="44"/>
      <c r="ET284" s="44"/>
      <c r="EU284" s="44"/>
      <c r="EV284" s="44"/>
      <c r="EW284" s="23"/>
      <c r="EX284" s="44"/>
      <c r="EY284" s="44"/>
      <c r="EZ284" s="44"/>
      <c r="FA284" s="44"/>
      <c r="FB284" s="44"/>
      <c r="FC284" s="44"/>
      <c r="FD284" s="35"/>
      <c r="FE284" s="27"/>
      <c r="FF284" s="46"/>
      <c r="FG284" s="326"/>
      <c r="FH284" s="326"/>
      <c r="FI284" s="44"/>
      <c r="FJ284" s="44"/>
      <c r="FK284" s="23"/>
      <c r="FL284" s="44"/>
      <c r="FM284" s="113"/>
      <c r="FN284" s="113"/>
      <c r="FO284" s="45"/>
      <c r="FP284" s="45"/>
      <c r="FQ284" s="45"/>
      <c r="FR284" s="35"/>
      <c r="FS284" s="27"/>
      <c r="FT284" s="46"/>
      <c r="FU284" s="326"/>
      <c r="FV284" s="326"/>
      <c r="FW284" s="44"/>
      <c r="FX284" s="44"/>
      <c r="FY284" s="23"/>
      <c r="FZ284" s="44"/>
      <c r="GA284" s="113"/>
      <c r="GB284" s="113"/>
      <c r="GC284" s="45"/>
      <c r="GD284" s="45"/>
      <c r="GE284" s="45"/>
      <c r="GF284" s="35"/>
      <c r="GG284" s="65"/>
      <c r="GH284" s="46"/>
      <c r="GI284" s="326"/>
      <c r="GJ284" s="326"/>
      <c r="GK284" s="44"/>
      <c r="GL284" s="44"/>
      <c r="GM284" s="23"/>
      <c r="GN284" s="44"/>
      <c r="GO284" s="113"/>
      <c r="GP284" s="113"/>
      <c r="GQ284" s="45"/>
      <c r="GR284" s="45"/>
      <c r="GS284" s="45"/>
      <c r="GT284" s="35"/>
      <c r="GU284" s="27"/>
      <c r="GV284" s="46"/>
      <c r="GW284" s="326"/>
      <c r="GX284" s="326"/>
      <c r="GY284" s="44"/>
      <c r="GZ284" s="44"/>
      <c r="HA284" s="23"/>
      <c r="HB284" s="44"/>
      <c r="HC284" s="113"/>
      <c r="HD284" s="113"/>
      <c r="HE284" s="45"/>
      <c r="HF284" s="45"/>
      <c r="HG284" s="45"/>
      <c r="HH284" s="35"/>
      <c r="HI284" s="27"/>
      <c r="HJ284" s="46"/>
      <c r="HK284" s="326"/>
      <c r="HL284" s="326"/>
      <c r="HM284" s="44"/>
      <c r="HN284" s="44"/>
      <c r="HO284" s="23"/>
      <c r="HP284" s="44"/>
      <c r="HQ284" s="113"/>
      <c r="HR284" s="113"/>
      <c r="HS284" s="45"/>
      <c r="HT284" s="45"/>
      <c r="HU284" s="45"/>
      <c r="HV284" s="35"/>
      <c r="HW284" s="134"/>
      <c r="HX284" s="329" t="s">
        <v>38</v>
      </c>
      <c r="HY284" s="329"/>
      <c r="HZ284" s="133">
        <f>SUM(HZ222,HZ226,HZ230,HZ234,HZ238,HZ242,HZ246,HZ250,HZ254,HZ258,HZ262,HZ266,HZ270)*100</f>
        <v>0</v>
      </c>
      <c r="IA284" s="67"/>
      <c r="IB284" s="44"/>
      <c r="IC284" s="23">
        <f>HZ284/ID284</f>
        <v>0</v>
      </c>
      <c r="ID284" s="133">
        <f>SUM(ID222,ID226,ID230,ID234,ID238,ID242,ID246,ID250,ID254,ID258,ID262,ID266,ID270)</f>
        <v>31</v>
      </c>
      <c r="IE284" s="44"/>
      <c r="IF284" s="53" t="str">
        <f t="shared" si="1361"/>
        <v>ボンボンドロップシール</v>
      </c>
      <c r="IG284" s="43">
        <f t="shared" si="1361"/>
        <v>2000</v>
      </c>
      <c r="IH284" s="133">
        <f>SUM(IH222,IH226,IH230,IH234,IH238,IH242,IH246,IH250,IH254,IH258,IH262,IH266,IH270)</f>
        <v>62000</v>
      </c>
      <c r="II284" s="113" t="e">
        <f>IH284/HZ284</f>
        <v>#DIV/0!</v>
      </c>
      <c r="IJ284" s="35"/>
      <c r="IK284" s="27"/>
      <c r="IL284" s="329" t="s">
        <v>38</v>
      </c>
      <c r="IM284" s="329"/>
      <c r="IN284" s="133">
        <f>SUM(IN222,IN226,IN230,IN234,IN238,IN242,IN246,IN250,IN254,IN258,IN262,IN266,IN270)*100</f>
        <v>34100</v>
      </c>
      <c r="IO284" s="67"/>
      <c r="IP284" s="44"/>
      <c r="IQ284" s="23">
        <f>IN284/IR284</f>
        <v>8525</v>
      </c>
      <c r="IR284" s="133">
        <f>SUM(IR222,IR226,IR230,IR234,IR238,IR242,IR246,IR250,IR254,IR258,IR262,IR266,IR270)</f>
        <v>4</v>
      </c>
      <c r="IS284" s="44"/>
      <c r="IT284" s="53" t="str">
        <f t="shared" si="1362"/>
        <v>スンスンクリップ</v>
      </c>
      <c r="IU284" s="43">
        <f t="shared" si="1362"/>
        <v>0</v>
      </c>
      <c r="IV284" s="133">
        <f>SUM(IV222,IV226,IV230,IV234,IV238,IV242,IV246,IV250,IV254,IV258,IV262,IV266,IV270)</f>
        <v>1100</v>
      </c>
      <c r="IW284" s="113">
        <f>IV284/IN284</f>
        <v>3.2258064516129031E-2</v>
      </c>
      <c r="IX284" s="35"/>
      <c r="IY284" s="33"/>
      <c r="IZ284" s="329" t="s">
        <v>38</v>
      </c>
      <c r="JA284" s="329"/>
      <c r="JB284" s="133">
        <f>SUM(JB222,JB226,JB230,JB234,JB238,JB242,JB246,JB250,JB254,JB258,JB262,JB266,JB270)*100</f>
        <v>43900</v>
      </c>
      <c r="JC284" s="67"/>
      <c r="JD284" s="44"/>
      <c r="JE284" s="23">
        <f>JB284/JF284</f>
        <v>2743.75</v>
      </c>
      <c r="JF284" s="133">
        <f>SUM(JF222,JF226,JF230,JF234,JF238,JF242,JF246,JF250,JF254,JF258,JF262,JF266,JF270)</f>
        <v>16</v>
      </c>
      <c r="JG284" s="44"/>
      <c r="JH284" s="53" t="str">
        <f t="shared" si="1363"/>
        <v>サンリオクリスマスキーケース</v>
      </c>
      <c r="JI284" s="43">
        <f t="shared" si="1363"/>
        <v>660</v>
      </c>
      <c r="JJ284" s="133">
        <f>SUM(JJ222,JJ226,JJ230,JJ234,JJ238,JJ242,JJ246,JJ250,JJ254,JJ258,JJ262,JJ266,JJ270)</f>
        <v>17600</v>
      </c>
      <c r="JK284" s="113">
        <f>JJ284/JB284</f>
        <v>0.40091116173120728</v>
      </c>
      <c r="JL284" s="35"/>
      <c r="JM284" s="27"/>
      <c r="JN284" s="329" t="s">
        <v>38</v>
      </c>
      <c r="JO284" s="329"/>
      <c r="JP284" s="133">
        <f>SUM(JP222,JP226,JP230,JP234,JP238,JP242,JP246,JP250,JP254,JP258,JP262,JP266,JP270)*100</f>
        <v>28100</v>
      </c>
      <c r="JQ284" s="67"/>
      <c r="JR284" s="44"/>
      <c r="JS284" s="23">
        <f>JP284/JT284</f>
        <v>2341.6666666666665</v>
      </c>
      <c r="JT284" s="133">
        <f>SUM(JT222,JT226,JT230,JT234,JT238,JT242,JT246,JT250,JT254,JT258,JT262,JT266,JT270)</f>
        <v>12</v>
      </c>
      <c r="JU284" s="44"/>
      <c r="JV284" s="53" t="str">
        <f t="shared" si="1364"/>
        <v>液晶デジカメ</v>
      </c>
      <c r="JW284" s="43">
        <f t="shared" si="1364"/>
        <v>1100</v>
      </c>
      <c r="JX284" s="133">
        <f>SUM(JX222,JX226,JX230,JX234,JX238,JX242,JX246,JX250,JX254,JX258,JX262,JX266,JX270)</f>
        <v>12760</v>
      </c>
      <c r="JY284" s="113">
        <f>JX284/JP284</f>
        <v>0.45409252669039146</v>
      </c>
      <c r="JZ284" s="35"/>
      <c r="KA284" s="134"/>
      <c r="KB284" s="329" t="s">
        <v>38</v>
      </c>
      <c r="KC284" s="329"/>
      <c r="KD284" s="133">
        <f>SUM(KD222,KD226,KD230,KD234,KD238,KD242,KD246,KD250,KD254,KD258,KD262,KD266,KD270)*100</f>
        <v>74500</v>
      </c>
      <c r="KE284" s="67"/>
      <c r="KF284" s="44"/>
      <c r="KG284" s="23">
        <f>KD284/KH284</f>
        <v>8277.7777777777774</v>
      </c>
      <c r="KH284" s="133">
        <f>SUM(KH222,KH226,KH230,KH234,KH238,KH242,KH246,KH250,KH254,KH258,KH262,KH266,KH270)</f>
        <v>9</v>
      </c>
      <c r="KI284" s="44"/>
      <c r="KJ284" s="53" t="str">
        <f t="shared" si="1365"/>
        <v>ゲームアーク</v>
      </c>
      <c r="KK284" s="43">
        <f t="shared" si="1365"/>
        <v>500</v>
      </c>
      <c r="KL284" s="133">
        <f>SUM(KL222,KL226,KL230,KL234,KL238,KL242,KL246,KL250,KL254,KL258,KL262,KL266,KL270)</f>
        <v>3500</v>
      </c>
      <c r="KM284" s="113">
        <f>KL284/KD284</f>
        <v>4.6979865771812082E-2</v>
      </c>
      <c r="KN284" s="35"/>
      <c r="KO284" s="27"/>
      <c r="KP284" s="329" t="s">
        <v>38</v>
      </c>
      <c r="KQ284" s="329"/>
      <c r="KR284" s="133">
        <f>SUM(KR222,KR226,KR230,KR234,KR238,KR242,KR246,KR250,KR254,KR258,KR262,KR266,KR270)*100</f>
        <v>54500</v>
      </c>
      <c r="KS284" s="67"/>
      <c r="KT284" s="44"/>
      <c r="KU284" s="23">
        <f>KR284/KV284</f>
        <v>3027.7777777777778</v>
      </c>
      <c r="KV284" s="133">
        <f>SUM(KV222,KV226,KV230,KV234,KV238,KV242,KV246,KV250,KV254,KV258,KV262,KV266,KV270)</f>
        <v>18</v>
      </c>
      <c r="KW284" s="44"/>
      <c r="KX284" s="53" t="str">
        <f t="shared" si="1366"/>
        <v>ミニ香水</v>
      </c>
      <c r="KY284" s="43">
        <f t="shared" si="1366"/>
        <v>1100</v>
      </c>
      <c r="KZ284" s="133">
        <f>SUM(KZ222,KZ226,KZ230,KZ234,KZ238,KZ242,KZ246,KZ250,KZ254,KZ258,KZ262,KZ266,KZ270)</f>
        <v>15400</v>
      </c>
      <c r="LA284" s="113">
        <f>KZ284/KR284</f>
        <v>0.28256880733944956</v>
      </c>
      <c r="LB284" s="35"/>
      <c r="LC284" s="27"/>
      <c r="LD284" s="46"/>
      <c r="LE284" s="44"/>
      <c r="LF284" s="44"/>
      <c r="LG284" s="44"/>
      <c r="LH284" s="44"/>
      <c r="LI284" s="23"/>
      <c r="LJ284" s="44"/>
      <c r="LK284" s="44"/>
      <c r="LL284" s="60"/>
      <c r="LM284" s="67"/>
      <c r="LN284" s="44"/>
      <c r="LO284" s="45"/>
      <c r="LP284" s="35"/>
      <c r="LQ284" s="27"/>
      <c r="LR284" s="46"/>
      <c r="LS284" s="326"/>
      <c r="LT284" s="326"/>
      <c r="LU284" s="44"/>
      <c r="LV284" s="44"/>
      <c r="LW284" s="23"/>
      <c r="LX284" s="44"/>
      <c r="LY284" s="113"/>
      <c r="LZ284" s="113"/>
      <c r="MA284" s="45"/>
      <c r="MB284" s="45"/>
      <c r="MC284" s="45"/>
      <c r="MD284" s="35"/>
      <c r="ME284" s="27"/>
      <c r="MF284" s="46"/>
      <c r="MG284" s="326"/>
      <c r="MH284" s="326"/>
      <c r="MI284" s="44"/>
      <c r="MJ284" s="44"/>
      <c r="MK284" s="23"/>
      <c r="ML284" s="44"/>
      <c r="MM284" s="113"/>
      <c r="MN284" s="113"/>
      <c r="MO284" s="45"/>
      <c r="MP284" s="45"/>
      <c r="MQ284" s="45"/>
      <c r="MR284" s="35"/>
      <c r="MS284" s="27"/>
      <c r="MT284" s="46"/>
      <c r="MU284" s="326"/>
      <c r="MV284" s="326"/>
      <c r="MW284" s="44"/>
      <c r="MX284" s="44"/>
      <c r="MY284" s="23"/>
      <c r="MZ284" s="44"/>
      <c r="NA284" s="113"/>
      <c r="NB284" s="113"/>
      <c r="NC284" s="45"/>
      <c r="ND284" s="45"/>
      <c r="NE284" s="45"/>
      <c r="NF284" s="35"/>
      <c r="NG284" s="27"/>
      <c r="NH284" s="46"/>
      <c r="NI284" s="326"/>
      <c r="NJ284" s="326"/>
      <c r="NK284" s="44"/>
      <c r="NL284" s="44"/>
      <c r="NM284" s="23"/>
      <c r="NN284" s="44"/>
      <c r="NO284" s="113"/>
      <c r="NP284" s="113"/>
      <c r="NQ284" s="45"/>
      <c r="NR284" s="45"/>
      <c r="NS284" s="45"/>
      <c r="NT284" s="35"/>
    </row>
    <row r="285" spans="1:384" ht="15" customHeight="1" thickTop="1" x14ac:dyDescent="0.2">
      <c r="A285" s="148" t="s">
        <v>747</v>
      </c>
      <c r="B285" s="149">
        <f t="shared" ref="B285:G285" si="1368">B284*$A277</f>
        <v>50218</v>
      </c>
      <c r="C285" s="150">
        <f t="shared" si="1368"/>
        <v>15267</v>
      </c>
      <c r="D285" s="150">
        <f t="shared" si="1368"/>
        <v>5503</v>
      </c>
      <c r="E285" s="142">
        <f t="shared" si="1368"/>
        <v>15592.000000000002</v>
      </c>
      <c r="F285" s="142">
        <f t="shared" si="1368"/>
        <v>11586</v>
      </c>
      <c r="G285" s="177">
        <f t="shared" si="1368"/>
        <v>2184</v>
      </c>
      <c r="H285" s="42"/>
      <c r="I285" s="326">
        <f>I283*K285</f>
        <v>3007800</v>
      </c>
      <c r="J285" s="326"/>
      <c r="K285" s="151">
        <v>0.6</v>
      </c>
      <c r="L285" s="90"/>
      <c r="M285" s="117" t="s">
        <v>36</v>
      </c>
      <c r="N285" s="90">
        <f>I285-N284</f>
        <v>2153392</v>
      </c>
      <c r="O285" s="151">
        <f>N285/I283</f>
        <v>0.42956153999601038</v>
      </c>
      <c r="P285" s="151"/>
      <c r="Q285" s="152"/>
      <c r="R285" s="152"/>
      <c r="S285" s="152"/>
      <c r="T285" s="153"/>
      <c r="U285" s="27"/>
      <c r="V285" s="46"/>
      <c r="W285" s="326"/>
      <c r="X285" s="326"/>
      <c r="Y285" s="113"/>
      <c r="Z285" s="44"/>
      <c r="AA285" s="23"/>
      <c r="AB285" s="44"/>
      <c r="AC285" s="113"/>
      <c r="AD285" s="113"/>
      <c r="AE285" s="45"/>
      <c r="AF285" s="45"/>
      <c r="AG285" s="45"/>
      <c r="AH285" s="35"/>
      <c r="AI285" s="27"/>
      <c r="AJ285" s="46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35"/>
      <c r="AW285" s="27"/>
      <c r="AX285" s="46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35"/>
      <c r="BK285" s="50"/>
      <c r="BL285" s="46"/>
      <c r="BM285" s="23" t="s">
        <v>29</v>
      </c>
      <c r="BN285" s="44">
        <f>SUM(BN281:BN284)</f>
        <v>218300</v>
      </c>
      <c r="BO285" s="44"/>
      <c r="BP285" s="44"/>
      <c r="BQ285" s="44"/>
      <c r="BR285" s="44">
        <f>SUM(BR281:BR284)</f>
        <v>153</v>
      </c>
      <c r="BS285" s="44"/>
      <c r="BT285" s="329" t="s">
        <v>43</v>
      </c>
      <c r="BU285" s="329"/>
      <c r="BV285" s="43">
        <f>SUM(BV281:BV284)</f>
        <v>51962</v>
      </c>
      <c r="BW285" s="154">
        <f>BV285/BN285</f>
        <v>0.23803023362345396</v>
      </c>
      <c r="BX285" s="56"/>
      <c r="BY285" s="27"/>
      <c r="BZ285" s="46"/>
      <c r="CA285" s="23" t="s">
        <v>29</v>
      </c>
      <c r="CB285" s="44">
        <f>SUM(CB281:CB284)</f>
        <v>230800</v>
      </c>
      <c r="CC285" s="44"/>
      <c r="CD285" s="44"/>
      <c r="CE285" s="44"/>
      <c r="CF285" s="44">
        <f>SUM(CF281:CF284)</f>
        <v>80</v>
      </c>
      <c r="CG285" s="44"/>
      <c r="CH285" s="325" t="s">
        <v>43</v>
      </c>
      <c r="CI285" s="325"/>
      <c r="CJ285" s="43">
        <f>SUM(CJ281:CJ284)</f>
        <v>46014</v>
      </c>
      <c r="CK285" s="154">
        <f>CJ285/CB285</f>
        <v>0.19936741767764299</v>
      </c>
      <c r="CL285" s="35"/>
      <c r="CM285" s="27"/>
      <c r="CN285" s="46"/>
      <c r="CO285" s="23" t="s">
        <v>29</v>
      </c>
      <c r="CP285" s="44">
        <f>SUM(CP281:CP284)</f>
        <v>245600</v>
      </c>
      <c r="CQ285" s="44"/>
      <c r="CR285" s="44"/>
      <c r="CS285" s="44"/>
      <c r="CT285" s="44">
        <f>SUM(CT281:CT284)</f>
        <v>71</v>
      </c>
      <c r="CU285" s="44"/>
      <c r="CV285" s="325" t="s">
        <v>43</v>
      </c>
      <c r="CW285" s="325"/>
      <c r="CX285" s="43">
        <f>SUM(CX281:CX284)</f>
        <v>53948</v>
      </c>
      <c r="CY285" s="154">
        <f>CX285/CP285</f>
        <v>0.21965798045602605</v>
      </c>
      <c r="CZ285" s="35"/>
      <c r="DA285" s="58"/>
      <c r="DB285" s="46"/>
      <c r="DC285" s="23" t="s">
        <v>29</v>
      </c>
      <c r="DD285" s="44">
        <f>SUM(DD281:DD284)</f>
        <v>171700</v>
      </c>
      <c r="DE285" s="44"/>
      <c r="DF285" s="44"/>
      <c r="DG285" s="44"/>
      <c r="DH285" s="44">
        <f>SUM(DH281:DH284)</f>
        <v>173</v>
      </c>
      <c r="DI285" s="44"/>
      <c r="DJ285" s="330" t="s">
        <v>43</v>
      </c>
      <c r="DK285" s="330"/>
      <c r="DL285" s="43">
        <f>SUM(DL281:DL284)</f>
        <v>67916</v>
      </c>
      <c r="DM285" s="154">
        <f>DL285/DD285</f>
        <v>0.39555037856726849</v>
      </c>
      <c r="DN285" s="56"/>
      <c r="DO285" s="27"/>
      <c r="DP285" s="46"/>
      <c r="DQ285" s="23" t="s">
        <v>29</v>
      </c>
      <c r="DR285" s="44">
        <f>SUM(DR281:DR284)</f>
        <v>195700</v>
      </c>
      <c r="DS285" s="44"/>
      <c r="DT285" s="44"/>
      <c r="DU285" s="44"/>
      <c r="DV285" s="44">
        <f>SUM(DV281:DV284)</f>
        <v>80</v>
      </c>
      <c r="DW285" s="44"/>
      <c r="DX285" s="331" t="s">
        <v>43</v>
      </c>
      <c r="DY285" s="331"/>
      <c r="DZ285" s="43">
        <f>SUM(DZ281:DZ284)</f>
        <v>22408</v>
      </c>
      <c r="EA285" s="154">
        <f>DZ285/DR285</f>
        <v>0.1145017884517118</v>
      </c>
      <c r="EB285" s="56"/>
      <c r="EC285" s="27"/>
      <c r="ED285" s="46"/>
      <c r="EE285" s="326"/>
      <c r="EF285" s="326"/>
      <c r="EG285" s="113"/>
      <c r="EH285" s="44"/>
      <c r="EI285" s="23"/>
      <c r="EJ285" s="44"/>
      <c r="EK285" s="113"/>
      <c r="EL285" s="113"/>
      <c r="EM285" s="45"/>
      <c r="EN285" s="45"/>
      <c r="EO285" s="45"/>
      <c r="EP285" s="35"/>
      <c r="EQ285" s="27"/>
      <c r="ER285" s="46"/>
      <c r="ES285" s="44"/>
      <c r="ET285" s="44"/>
      <c r="EU285" s="44"/>
      <c r="EV285" s="44"/>
      <c r="EW285" s="44"/>
      <c r="EX285" s="44"/>
      <c r="EY285" s="44"/>
      <c r="EZ285" s="44"/>
      <c r="FA285" s="44"/>
      <c r="FB285" s="44"/>
      <c r="FC285" s="44"/>
      <c r="FD285" s="35"/>
      <c r="FE285" s="27"/>
      <c r="FF285" s="46"/>
      <c r="FG285" s="326"/>
      <c r="FH285" s="326"/>
      <c r="FI285" s="113"/>
      <c r="FJ285" s="44"/>
      <c r="FK285" s="23"/>
      <c r="FL285" s="44"/>
      <c r="FM285" s="113"/>
      <c r="FN285" s="113"/>
      <c r="FO285" s="45"/>
      <c r="FP285" s="45"/>
      <c r="FQ285" s="45"/>
      <c r="FR285" s="35"/>
      <c r="FS285" s="27"/>
      <c r="FT285" s="46"/>
      <c r="FU285" s="326"/>
      <c r="FV285" s="326"/>
      <c r="FW285" s="113"/>
      <c r="FX285" s="44"/>
      <c r="FY285" s="23"/>
      <c r="FZ285" s="44"/>
      <c r="GA285" s="113"/>
      <c r="GB285" s="113"/>
      <c r="GC285" s="45"/>
      <c r="GD285" s="45"/>
      <c r="GE285" s="45"/>
      <c r="GF285" s="35"/>
      <c r="GG285" s="65"/>
      <c r="GH285" s="46"/>
      <c r="GI285" s="326"/>
      <c r="GJ285" s="326"/>
      <c r="GK285" s="113"/>
      <c r="GL285" s="44"/>
      <c r="GM285" s="23"/>
      <c r="GN285" s="44"/>
      <c r="GO285" s="113"/>
      <c r="GP285" s="113"/>
      <c r="GQ285" s="45"/>
      <c r="GR285" s="45"/>
      <c r="GS285" s="45"/>
      <c r="GT285" s="35"/>
      <c r="GU285" s="27"/>
      <c r="GV285" s="46"/>
      <c r="GW285" s="326"/>
      <c r="GX285" s="326"/>
      <c r="GY285" s="113"/>
      <c r="GZ285" s="44"/>
      <c r="HA285" s="23"/>
      <c r="HB285" s="44"/>
      <c r="HC285" s="113"/>
      <c r="HD285" s="113"/>
      <c r="HE285" s="45"/>
      <c r="HF285" s="45"/>
      <c r="HG285" s="45"/>
      <c r="HH285" s="35"/>
      <c r="HI285" s="27"/>
      <c r="HJ285" s="46"/>
      <c r="HK285" s="326"/>
      <c r="HL285" s="326"/>
      <c r="HM285" s="113"/>
      <c r="HN285" s="44"/>
      <c r="HO285" s="23"/>
      <c r="HP285" s="44"/>
      <c r="HQ285" s="113"/>
      <c r="HR285" s="113"/>
      <c r="HS285" s="45"/>
      <c r="HT285" s="45"/>
      <c r="HU285" s="45"/>
      <c r="HV285" s="35"/>
      <c r="HW285" s="61"/>
      <c r="HX285" s="46"/>
      <c r="HY285" s="23" t="s">
        <v>29</v>
      </c>
      <c r="HZ285" s="44">
        <f>SUM(HZ281:HZ284)</f>
        <v>740400</v>
      </c>
      <c r="IA285" s="44"/>
      <c r="IB285" s="44"/>
      <c r="IC285" s="44"/>
      <c r="ID285" s="44">
        <f>SUM(ID281:ID284)</f>
        <v>72</v>
      </c>
      <c r="IE285" s="44"/>
      <c r="IF285" s="325" t="s">
        <v>43</v>
      </c>
      <c r="IG285" s="325"/>
      <c r="IH285" s="43">
        <f>SUM(IH281:IH284)</f>
        <v>129260</v>
      </c>
      <c r="II285" s="154">
        <f>IH285/HZ285</f>
        <v>0.17458130740140465</v>
      </c>
      <c r="IJ285" s="35"/>
      <c r="IK285" s="27"/>
      <c r="IL285" s="46"/>
      <c r="IM285" s="23" t="s">
        <v>29</v>
      </c>
      <c r="IN285" s="44">
        <f>SUM(IN281:IN284)</f>
        <v>189200</v>
      </c>
      <c r="IO285" s="44"/>
      <c r="IP285" s="44"/>
      <c r="IQ285" s="44"/>
      <c r="IR285" s="44">
        <f>SUM(IR281:IR284)</f>
        <v>43</v>
      </c>
      <c r="IS285" s="44"/>
      <c r="IT285" s="325" t="s">
        <v>43</v>
      </c>
      <c r="IU285" s="325"/>
      <c r="IV285" s="43">
        <f>SUM(IV281:IV284)</f>
        <v>31376</v>
      </c>
      <c r="IW285" s="154">
        <f>IV285/IN285</f>
        <v>0.16583509513742073</v>
      </c>
      <c r="IX285" s="35"/>
      <c r="IY285" s="33"/>
      <c r="IZ285" s="46"/>
      <c r="JA285" s="23" t="s">
        <v>29</v>
      </c>
      <c r="JB285" s="44">
        <f>SUM(JB281:JB284)</f>
        <v>216600</v>
      </c>
      <c r="JC285" s="44"/>
      <c r="JD285" s="44"/>
      <c r="JE285" s="44"/>
      <c r="JF285" s="44">
        <f>SUM(JF281:JF284)</f>
        <v>86</v>
      </c>
      <c r="JG285" s="44"/>
      <c r="JH285" s="325" t="s">
        <v>43</v>
      </c>
      <c r="JI285" s="325"/>
      <c r="JJ285" s="43">
        <f>SUM(JJ281:JJ284)</f>
        <v>37600</v>
      </c>
      <c r="JK285" s="154">
        <f>JJ285/JB285</f>
        <v>0.17359187442289936</v>
      </c>
      <c r="JL285" s="35"/>
      <c r="JM285" s="27"/>
      <c r="JN285" s="46"/>
      <c r="JO285" s="23" t="s">
        <v>29</v>
      </c>
      <c r="JP285" s="44">
        <f>SUM(JP281:JP284)</f>
        <v>156700</v>
      </c>
      <c r="JQ285" s="44"/>
      <c r="JR285" s="44"/>
      <c r="JS285" s="44"/>
      <c r="JT285" s="44">
        <f>SUM(JT281:JT284)</f>
        <v>140</v>
      </c>
      <c r="JU285" s="44"/>
      <c r="JV285" s="325" t="s">
        <v>43</v>
      </c>
      <c r="JW285" s="325"/>
      <c r="JX285" s="43">
        <f>SUM(JX281:JX284)</f>
        <v>57960</v>
      </c>
      <c r="JY285" s="154">
        <f>JX285/JP285</f>
        <v>0.36987874920229741</v>
      </c>
      <c r="JZ285" s="35"/>
      <c r="KA285" s="61"/>
      <c r="KB285" s="46"/>
      <c r="KC285" s="23" t="s">
        <v>29</v>
      </c>
      <c r="KD285" s="44">
        <f>SUM(KD281:KD284)</f>
        <v>220200</v>
      </c>
      <c r="KE285" s="44"/>
      <c r="KF285" s="44"/>
      <c r="KG285" s="44"/>
      <c r="KH285" s="44">
        <f>SUM(KH281:KH284)</f>
        <v>84</v>
      </c>
      <c r="KI285" s="44"/>
      <c r="KJ285" s="325" t="s">
        <v>43</v>
      </c>
      <c r="KK285" s="325"/>
      <c r="KL285" s="43">
        <f>SUM(KL281:KL284)</f>
        <v>33650</v>
      </c>
      <c r="KM285" s="154">
        <f>KL285/KD285</f>
        <v>0.15281562216167122</v>
      </c>
      <c r="KN285" s="35"/>
      <c r="KO285" s="27"/>
      <c r="KP285" s="46"/>
      <c r="KQ285" s="23" t="s">
        <v>29</v>
      </c>
      <c r="KR285" s="44">
        <f>SUM(KR281:KR284)</f>
        <v>219900</v>
      </c>
      <c r="KS285" s="44"/>
      <c r="KT285" s="44"/>
      <c r="KU285" s="44"/>
      <c r="KV285" s="44">
        <f>SUM(KV281:KV284)</f>
        <v>53</v>
      </c>
      <c r="KW285" s="44"/>
      <c r="KX285" s="325" t="s">
        <v>43</v>
      </c>
      <c r="KY285" s="325"/>
      <c r="KZ285" s="43">
        <f>SUM(KZ281:KZ284)</f>
        <v>37466</v>
      </c>
      <c r="LA285" s="154">
        <f>KZ285/KR285</f>
        <v>0.17037744429286039</v>
      </c>
      <c r="LB285" s="35"/>
      <c r="LC285" s="27"/>
      <c r="LD285" s="46"/>
      <c r="LE285" s="44"/>
      <c r="LF285" s="44"/>
      <c r="LG285" s="44"/>
      <c r="LH285" s="44"/>
      <c r="LI285" s="44"/>
      <c r="LJ285" s="44"/>
      <c r="LK285" s="44"/>
      <c r="LL285" s="53"/>
      <c r="LM285" s="43"/>
      <c r="LN285" s="43"/>
      <c r="LO285" s="43"/>
      <c r="LP285" s="35"/>
      <c r="LQ285" s="27"/>
      <c r="LR285" s="46"/>
      <c r="LS285" s="326"/>
      <c r="LT285" s="326"/>
      <c r="LU285" s="113"/>
      <c r="LV285" s="44"/>
      <c r="LW285" s="23"/>
      <c r="LX285" s="44"/>
      <c r="LY285" s="113"/>
      <c r="LZ285" s="113"/>
      <c r="MA285" s="45"/>
      <c r="MB285" s="45"/>
      <c r="MC285" s="45"/>
      <c r="MD285" s="35"/>
      <c r="ME285" s="27"/>
      <c r="MF285" s="46"/>
      <c r="MG285" s="326"/>
      <c r="MH285" s="326"/>
      <c r="MI285" s="113"/>
      <c r="MJ285" s="44"/>
      <c r="MK285" s="23"/>
      <c r="ML285" s="44"/>
      <c r="MM285" s="113"/>
      <c r="MN285" s="113"/>
      <c r="MO285" s="45"/>
      <c r="MP285" s="45"/>
      <c r="MQ285" s="45"/>
      <c r="MR285" s="35"/>
      <c r="MS285" s="27"/>
      <c r="MT285" s="46"/>
      <c r="MU285" s="326"/>
      <c r="MV285" s="326"/>
      <c r="MW285" s="113"/>
      <c r="MX285" s="44"/>
      <c r="MY285" s="23"/>
      <c r="MZ285" s="44"/>
      <c r="NA285" s="113"/>
      <c r="NB285" s="113"/>
      <c r="NC285" s="45"/>
      <c r="ND285" s="45"/>
      <c r="NE285" s="45"/>
      <c r="NF285" s="35"/>
      <c r="NG285" s="27"/>
      <c r="NH285" s="46"/>
      <c r="NI285" s="326"/>
      <c r="NJ285" s="326"/>
      <c r="NK285" s="113"/>
      <c r="NL285" s="44"/>
      <c r="NM285" s="23"/>
      <c r="NN285" s="44"/>
      <c r="NO285" s="113"/>
      <c r="NP285" s="113"/>
      <c r="NQ285" s="45"/>
      <c r="NR285" s="45"/>
      <c r="NS285" s="45"/>
      <c r="NT285" s="35"/>
    </row>
    <row r="286" spans="1:384" x14ac:dyDescent="0.2">
      <c r="A286" s="155" t="s">
        <v>641</v>
      </c>
      <c r="B286" s="143">
        <f>SUM(C286:E286)</f>
        <v>13227</v>
      </c>
      <c r="C286" s="156">
        <v>2357</v>
      </c>
      <c r="D286" s="143">
        <v>2240</v>
      </c>
      <c r="E286" s="157">
        <v>8630</v>
      </c>
      <c r="F286" s="284">
        <v>0</v>
      </c>
      <c r="G286" s="177">
        <v>0</v>
      </c>
      <c r="H286" s="178"/>
      <c r="I286" s="159"/>
      <c r="J286" s="160"/>
      <c r="K286" s="161"/>
      <c r="L286" s="162"/>
      <c r="M286" s="159"/>
      <c r="N286" s="162"/>
      <c r="O286" s="163"/>
      <c r="P286" s="163"/>
      <c r="Q286" s="163"/>
      <c r="R286" s="163"/>
      <c r="S286" s="163"/>
      <c r="T286" s="164"/>
      <c r="U286" s="27"/>
      <c r="V286" s="168"/>
      <c r="W286" s="29"/>
      <c r="Y286" s="167"/>
      <c r="Z286" s="27"/>
      <c r="AA286" s="29"/>
      <c r="AB286" s="27"/>
      <c r="AC286" s="137"/>
      <c r="AD286" s="137"/>
      <c r="AE286" s="137"/>
      <c r="AF286" s="137"/>
      <c r="AG286" s="137"/>
      <c r="AH286" s="50"/>
      <c r="AI286" s="27"/>
      <c r="AJ286" s="168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50"/>
      <c r="AW286" s="27"/>
      <c r="AX286" s="168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50"/>
      <c r="BK286" s="50"/>
      <c r="BL286" s="50"/>
      <c r="BM286" s="50"/>
      <c r="BN286" s="50"/>
      <c r="BO286" s="50"/>
      <c r="BP286" s="50"/>
      <c r="BQ286" s="50"/>
      <c r="BR286" s="50"/>
      <c r="BS286" s="50"/>
      <c r="BT286" s="50"/>
      <c r="BU286" s="50"/>
      <c r="BV286" s="50"/>
      <c r="BW286" s="50"/>
      <c r="BX286" s="50"/>
      <c r="BY286" s="27"/>
      <c r="BZ286" s="168"/>
      <c r="CA286" s="29"/>
      <c r="CE286" s="27"/>
      <c r="CF286" s="27"/>
      <c r="CG286" s="27"/>
      <c r="CH286" s="169"/>
      <c r="CJ286" s="27"/>
      <c r="CK286" s="167"/>
      <c r="CL286" s="50"/>
      <c r="CM286" s="27"/>
      <c r="CN286" s="168"/>
      <c r="CO286" s="29"/>
      <c r="CP286" s="27"/>
      <c r="CQ286" s="27"/>
      <c r="CR286" s="27"/>
      <c r="CS286" s="27"/>
      <c r="CT286" s="27"/>
      <c r="CU286" s="27"/>
      <c r="CV286" s="170"/>
      <c r="CX286" s="27"/>
      <c r="CY286" s="167"/>
      <c r="CZ286" s="50"/>
      <c r="DA286" s="58"/>
      <c r="DB286" s="50"/>
      <c r="DC286" s="50"/>
      <c r="DD286" s="50"/>
      <c r="DE286" s="50"/>
      <c r="DF286" s="50"/>
      <c r="DG286" s="50"/>
      <c r="DH286" s="50"/>
      <c r="DI286" s="50"/>
      <c r="DJ286" s="171"/>
      <c r="DK286" s="50"/>
      <c r="DL286" s="50"/>
      <c r="DM286" s="50"/>
      <c r="DN286" s="50"/>
      <c r="DO286" s="27"/>
      <c r="DP286" s="168"/>
      <c r="DQ286" s="29"/>
      <c r="DR286" s="27"/>
      <c r="DS286" s="27"/>
      <c r="DT286" s="27"/>
      <c r="DU286" s="27"/>
      <c r="DV286" s="27"/>
      <c r="DW286" s="27"/>
      <c r="DX286" s="170"/>
      <c r="DZ286" s="27"/>
      <c r="EA286" s="167"/>
      <c r="EB286" s="50"/>
      <c r="EC286" s="27"/>
      <c r="ED286" s="168"/>
      <c r="EE286" s="29"/>
      <c r="EG286" s="167"/>
      <c r="EH286" s="27"/>
      <c r="EI286" s="29"/>
      <c r="EJ286" s="27"/>
      <c r="EK286" s="137"/>
      <c r="EL286" s="137"/>
      <c r="EM286" s="137"/>
      <c r="EN286" s="137"/>
      <c r="EO286" s="137"/>
      <c r="EP286" s="50"/>
      <c r="EQ286" s="27"/>
      <c r="ER286" s="168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50"/>
      <c r="HW286" s="50"/>
      <c r="HX286" s="27"/>
      <c r="HY286" s="27"/>
      <c r="HZ286" s="27"/>
      <c r="IA286" s="27"/>
      <c r="IC286" s="174"/>
      <c r="ID286" s="27"/>
      <c r="IE286" s="27"/>
      <c r="IF286" s="27"/>
      <c r="IG286" s="27"/>
      <c r="IH286" s="27"/>
      <c r="IL286" s="27"/>
      <c r="IM286" s="27"/>
      <c r="IN286" s="27"/>
      <c r="IO286" s="27"/>
      <c r="IQ286" s="174"/>
      <c r="IR286" s="27"/>
      <c r="IS286" s="27"/>
      <c r="IT286" s="27"/>
      <c r="IU286" s="27"/>
      <c r="IV286" s="27"/>
      <c r="IY286" s="33"/>
      <c r="IZ286" s="168"/>
      <c r="JA286" s="29"/>
      <c r="JB286" s="27"/>
      <c r="JC286" s="27"/>
      <c r="JD286" s="27"/>
      <c r="JE286" s="27"/>
      <c r="JF286" s="27"/>
      <c r="JG286" s="27"/>
      <c r="JH286" s="172"/>
      <c r="JJ286" s="27"/>
      <c r="JK286" s="167"/>
      <c r="JL286" s="50"/>
      <c r="JM286" s="27"/>
      <c r="JN286" s="168"/>
      <c r="JO286" s="29"/>
      <c r="JS286" s="27"/>
      <c r="JT286" s="27"/>
      <c r="JU286" s="27"/>
      <c r="JV286" s="27"/>
      <c r="JX286" s="27"/>
      <c r="JY286" s="167"/>
      <c r="JZ286" s="50"/>
      <c r="KA286" s="50"/>
      <c r="KB286" s="168"/>
      <c r="KC286" s="29"/>
      <c r="KD286" s="27"/>
      <c r="KE286" s="27"/>
      <c r="KF286" s="27"/>
      <c r="KG286" s="27"/>
      <c r="KH286" s="27"/>
      <c r="KI286" s="27"/>
      <c r="KJ286" s="172"/>
      <c r="KL286" s="27"/>
      <c r="KM286" s="167"/>
      <c r="KN286" s="50"/>
      <c r="KO286" s="27"/>
      <c r="KP286" s="168"/>
      <c r="KQ286" s="29"/>
      <c r="KU286" s="27"/>
      <c r="KV286" s="27"/>
      <c r="KW286" s="27"/>
      <c r="KX286" s="27"/>
      <c r="KZ286" s="27"/>
      <c r="LA286" s="167"/>
      <c r="LB286" s="50"/>
      <c r="LC286" s="27"/>
      <c r="LD286" s="168"/>
      <c r="LE286" s="27"/>
      <c r="LF286" s="27"/>
      <c r="LG286" s="27"/>
      <c r="LH286" s="27"/>
      <c r="LI286" s="27"/>
      <c r="LJ286" s="27"/>
      <c r="LK286" s="27"/>
      <c r="LL286" s="173"/>
      <c r="LM286" s="27"/>
      <c r="LN286" s="27"/>
      <c r="LO286" s="27"/>
      <c r="LP286" s="50"/>
      <c r="LQ286" s="27"/>
      <c r="LR286" s="168"/>
      <c r="LS286" s="29"/>
      <c r="LU286" s="167"/>
      <c r="LV286" s="27"/>
      <c r="LW286" s="29"/>
      <c r="LX286" s="27"/>
      <c r="LY286" s="137"/>
      <c r="LZ286" s="137"/>
      <c r="MA286" s="137"/>
      <c r="MB286" s="137"/>
      <c r="MC286" s="137"/>
      <c r="MD286" s="50"/>
      <c r="ME286" s="27"/>
      <c r="MF286" s="168"/>
      <c r="MG286" s="29"/>
      <c r="MI286" s="167"/>
      <c r="MJ286" s="27"/>
      <c r="MK286" s="29"/>
      <c r="ML286" s="27"/>
      <c r="MM286" s="137"/>
      <c r="MN286" s="137"/>
      <c r="MO286" s="137"/>
      <c r="MP286" s="137"/>
      <c r="MQ286" s="137"/>
      <c r="MR286" s="50"/>
      <c r="MS286" s="27"/>
      <c r="MT286" s="168"/>
      <c r="MU286" s="29"/>
      <c r="MW286" s="167"/>
      <c r="MX286" s="27"/>
      <c r="MY286" s="29"/>
      <c r="MZ286" s="27"/>
      <c r="NA286" s="137"/>
      <c r="NB286" s="137"/>
      <c r="NC286" s="137"/>
      <c r="ND286" s="137"/>
      <c r="NE286" s="137"/>
      <c r="NF286" s="50"/>
      <c r="NG286" s="27"/>
      <c r="NH286" s="168"/>
      <c r="NI286" s="29"/>
      <c r="NK286" s="167"/>
      <c r="NL286" s="27"/>
      <c r="NM286" s="29"/>
      <c r="NN286" s="27"/>
      <c r="NO286" s="137"/>
      <c r="NP286" s="137"/>
      <c r="NQ286" s="137"/>
      <c r="NR286" s="137"/>
      <c r="NS286" s="137"/>
      <c r="NT286" s="50"/>
    </row>
    <row r="287" spans="1:384" x14ac:dyDescent="0.2">
      <c r="A287" s="175" t="s">
        <v>44</v>
      </c>
      <c r="B287" s="176">
        <f t="shared" ref="B287:G287" si="1369">SUM(B285:B286)</f>
        <v>63445</v>
      </c>
      <c r="C287" s="176">
        <f t="shared" si="1369"/>
        <v>17624</v>
      </c>
      <c r="D287" s="176">
        <f t="shared" si="1369"/>
        <v>7743</v>
      </c>
      <c r="E287" s="176">
        <f t="shared" si="1369"/>
        <v>24222</v>
      </c>
      <c r="F287" s="285">
        <f t="shared" si="1369"/>
        <v>11586</v>
      </c>
      <c r="G287" s="177">
        <f t="shared" si="1369"/>
        <v>2184</v>
      </c>
      <c r="H287" s="178"/>
      <c r="I287" s="327"/>
      <c r="J287" s="327"/>
      <c r="K287" s="167"/>
      <c r="L287" s="27"/>
      <c r="M287" s="328"/>
      <c r="N287" s="328"/>
      <c r="O287" s="27"/>
      <c r="P287" s="27"/>
      <c r="Q287" s="137"/>
      <c r="R287" s="137"/>
      <c r="S287" s="137"/>
      <c r="T287" s="50"/>
      <c r="U287" s="27"/>
      <c r="V287" s="183"/>
      <c r="W287" s="327"/>
      <c r="X287" s="327"/>
      <c r="Y287" s="167"/>
      <c r="Z287" s="27"/>
      <c r="AA287" s="29"/>
      <c r="AB287" s="27"/>
      <c r="AC287" s="137"/>
      <c r="AD287" s="137"/>
      <c r="AE287" s="137"/>
      <c r="AF287" s="137"/>
      <c r="AG287" s="137"/>
      <c r="AH287" s="50"/>
      <c r="AI287" s="27"/>
      <c r="AJ287" s="168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50"/>
      <c r="AW287" s="27"/>
      <c r="AX287" s="168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50"/>
      <c r="BK287" s="50"/>
      <c r="BL287" s="50"/>
      <c r="BM287" s="50"/>
      <c r="BN287" s="50"/>
      <c r="BO287" s="50"/>
      <c r="BP287" s="50"/>
      <c r="BQ287" s="50"/>
      <c r="BR287" s="50"/>
      <c r="BS287" s="50"/>
      <c r="BT287" s="50"/>
      <c r="BU287" s="50"/>
      <c r="BV287" s="50"/>
      <c r="BW287" s="50"/>
      <c r="BX287" s="50"/>
      <c r="BY287" s="27"/>
      <c r="BZ287" s="168"/>
      <c r="CA287" s="29"/>
      <c r="CE287" s="27"/>
      <c r="CF287" s="27"/>
      <c r="CG287" s="27"/>
      <c r="CH287" s="169"/>
      <c r="CJ287" s="27"/>
      <c r="CK287" s="167"/>
      <c r="CL287" s="50"/>
      <c r="CM287" s="27"/>
      <c r="CN287" s="168"/>
      <c r="CO287" s="29"/>
      <c r="CP287" s="27"/>
      <c r="CQ287" s="27"/>
      <c r="CR287" s="27"/>
      <c r="CS287" s="27"/>
      <c r="CT287" s="27"/>
      <c r="CU287" s="27"/>
      <c r="CV287" s="170"/>
      <c r="CX287" s="27"/>
      <c r="CY287" s="167"/>
      <c r="CZ287" s="50"/>
      <c r="DA287" s="58"/>
      <c r="DB287" s="50"/>
      <c r="DC287" s="50"/>
      <c r="DD287" s="50"/>
      <c r="DE287" s="50"/>
      <c r="DF287" s="50"/>
      <c r="DG287" s="50"/>
      <c r="DH287" s="50"/>
      <c r="DI287" s="50"/>
      <c r="DJ287" s="171"/>
      <c r="DK287" s="50"/>
      <c r="DL287" s="50"/>
      <c r="DM287" s="50"/>
      <c r="DN287" s="50"/>
      <c r="DO287" s="27"/>
      <c r="DP287" s="168"/>
      <c r="DQ287" s="29"/>
      <c r="DR287" s="27"/>
      <c r="DS287" s="27"/>
      <c r="DT287" s="27"/>
      <c r="DU287" s="27"/>
      <c r="DV287" s="27"/>
      <c r="DW287" s="27"/>
      <c r="DX287" s="170"/>
      <c r="DZ287" s="27"/>
      <c r="EA287" s="167"/>
      <c r="EB287" s="50"/>
      <c r="EC287" s="27"/>
      <c r="ED287" s="183"/>
      <c r="EE287" s="327"/>
      <c r="EF287" s="327"/>
      <c r="EG287" s="167"/>
      <c r="EH287" s="27"/>
      <c r="EI287" s="29"/>
      <c r="EJ287" s="27"/>
      <c r="EK287" s="137"/>
      <c r="EL287" s="137"/>
      <c r="EM287" s="137"/>
      <c r="EN287" s="137"/>
      <c r="EO287" s="137"/>
      <c r="EP287" s="50"/>
      <c r="EQ287" s="27"/>
      <c r="ER287" s="168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50"/>
      <c r="HW287" s="50"/>
      <c r="IY287" s="33"/>
      <c r="IZ287" s="168"/>
      <c r="JA287" s="29"/>
      <c r="JB287" s="27"/>
      <c r="JC287" s="27"/>
      <c r="JD287" s="27"/>
      <c r="JE287" s="27"/>
      <c r="JF287" s="27"/>
      <c r="JG287" s="27"/>
      <c r="JH287" s="172"/>
      <c r="JJ287" s="27"/>
      <c r="JK287" s="167"/>
      <c r="JL287" s="50"/>
      <c r="JM287" s="27"/>
      <c r="JN287" s="168"/>
      <c r="JO287" s="29"/>
      <c r="JS287" s="27"/>
      <c r="JT287" s="27"/>
      <c r="JU287" s="27"/>
      <c r="JV287" s="27"/>
      <c r="JX287" s="27"/>
      <c r="JY287" s="167"/>
      <c r="JZ287" s="50"/>
      <c r="KA287" s="50"/>
      <c r="KB287" s="168"/>
      <c r="KC287" s="29"/>
      <c r="KD287" s="27"/>
      <c r="KE287" s="27"/>
      <c r="KF287" s="27"/>
      <c r="KG287" s="27"/>
      <c r="KH287" s="27"/>
      <c r="KI287" s="27"/>
      <c r="KJ287" s="172"/>
      <c r="KL287" s="27"/>
      <c r="KM287" s="167"/>
      <c r="KN287" s="50"/>
      <c r="KO287" s="27"/>
      <c r="KP287" s="168"/>
      <c r="KQ287" s="29"/>
      <c r="KU287" s="27"/>
      <c r="KV287" s="27"/>
      <c r="KW287" s="27"/>
      <c r="KX287" s="27"/>
      <c r="KZ287" s="27"/>
      <c r="LA287" s="167"/>
      <c r="LB287" s="50"/>
      <c r="LC287" s="27"/>
      <c r="LD287" s="168"/>
      <c r="LE287" s="27"/>
      <c r="LF287" s="27"/>
      <c r="LG287" s="27"/>
      <c r="LH287" s="27"/>
      <c r="LI287" s="27"/>
      <c r="LJ287" s="27"/>
      <c r="LK287" s="27"/>
      <c r="LL287" s="173"/>
      <c r="LM287" s="27"/>
      <c r="LN287" s="27"/>
      <c r="LO287" s="27"/>
      <c r="LP287" s="50"/>
      <c r="LQ287" s="27"/>
      <c r="LR287" s="183"/>
      <c r="LS287" s="327"/>
      <c r="LT287" s="327"/>
      <c r="LU287" s="167"/>
      <c r="LV287" s="27"/>
      <c r="LW287" s="29"/>
      <c r="LX287" s="27"/>
      <c r="LY287" s="137"/>
      <c r="LZ287" s="137"/>
      <c r="MA287" s="137"/>
      <c r="MB287" s="137"/>
      <c r="MC287" s="137"/>
      <c r="MD287" s="50"/>
      <c r="ME287" s="27"/>
      <c r="MF287" s="183"/>
      <c r="MG287" s="327"/>
      <c r="MH287" s="327"/>
      <c r="MI287" s="167"/>
      <c r="MJ287" s="27"/>
      <c r="MK287" s="29"/>
      <c r="ML287" s="27"/>
      <c r="MM287" s="137"/>
      <c r="MN287" s="137"/>
      <c r="MO287" s="137"/>
      <c r="MP287" s="137"/>
      <c r="MQ287" s="137"/>
      <c r="MR287" s="50"/>
      <c r="MS287" s="27"/>
      <c r="MT287" s="183"/>
      <c r="MU287" s="327"/>
      <c r="MV287" s="327"/>
      <c r="MW287" s="167"/>
      <c r="MX287" s="27"/>
      <c r="MY287" s="29"/>
      <c r="MZ287" s="27"/>
      <c r="NA287" s="137"/>
      <c r="NB287" s="137"/>
      <c r="NC287" s="137"/>
      <c r="ND287" s="137"/>
      <c r="NE287" s="137"/>
      <c r="NF287" s="50"/>
      <c r="NG287" s="27"/>
      <c r="NH287" s="183"/>
      <c r="NI287" s="327"/>
      <c r="NJ287" s="327"/>
      <c r="NK287" s="167"/>
      <c r="NL287" s="27"/>
      <c r="NM287" s="29"/>
      <c r="NN287" s="27"/>
      <c r="NO287" s="137"/>
      <c r="NP287" s="137"/>
      <c r="NQ287" s="137"/>
      <c r="NR287" s="137"/>
      <c r="NS287" s="137"/>
      <c r="NT287" s="50"/>
    </row>
    <row r="288" spans="1:384" x14ac:dyDescent="0.2">
      <c r="A288" s="184"/>
      <c r="B288" s="140"/>
      <c r="C288" s="140"/>
      <c r="D288" s="140"/>
      <c r="E288" s="140"/>
      <c r="F288" s="140"/>
      <c r="G288" s="178"/>
      <c r="H288" s="140"/>
      <c r="I288" s="29"/>
      <c r="K288" s="167"/>
      <c r="L288" s="27"/>
      <c r="M288" s="29"/>
      <c r="N288" s="27"/>
      <c r="O288" s="137"/>
      <c r="P288" s="137"/>
      <c r="Q288" s="137"/>
      <c r="R288" s="137"/>
      <c r="S288" s="137"/>
      <c r="T288" s="50"/>
      <c r="U288" s="27"/>
      <c r="V288" s="168"/>
      <c r="W288" s="29"/>
      <c r="Y288" s="167"/>
      <c r="Z288" s="27"/>
      <c r="AA288" s="29"/>
      <c r="AB288" s="27"/>
      <c r="AC288" s="137"/>
      <c r="AD288" s="137"/>
      <c r="AE288" s="137"/>
      <c r="AF288" s="137"/>
      <c r="AG288" s="137"/>
      <c r="AH288" s="50"/>
      <c r="AI288" s="27"/>
      <c r="AJ288" s="168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50"/>
      <c r="AW288" s="27"/>
      <c r="AX288" s="168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50"/>
      <c r="BK288" s="50"/>
      <c r="BL288" s="50"/>
      <c r="BM288" s="50"/>
      <c r="BN288" s="50"/>
      <c r="BO288" s="50"/>
      <c r="BP288" s="50"/>
      <c r="BQ288" s="50"/>
      <c r="BR288" s="50"/>
      <c r="BS288" s="50"/>
      <c r="BT288" s="50"/>
      <c r="BU288" s="50"/>
      <c r="BV288" s="50"/>
      <c r="BW288" s="50"/>
      <c r="BX288" s="50"/>
      <c r="BY288" s="27"/>
      <c r="BZ288" s="168"/>
      <c r="CA288" s="29"/>
      <c r="CB288" s="27"/>
      <c r="CC288" s="27"/>
      <c r="CD288" s="27"/>
      <c r="CE288" s="27"/>
      <c r="CF288" s="27"/>
      <c r="CG288" s="27"/>
      <c r="CH288" s="187"/>
      <c r="CJ288" s="27"/>
      <c r="CK288" s="167"/>
      <c r="CL288" s="50"/>
      <c r="CM288" s="27"/>
      <c r="CN288" s="168"/>
      <c r="CO288" s="29"/>
      <c r="CP288" s="27"/>
      <c r="CQ288" s="27"/>
      <c r="CR288" s="27"/>
      <c r="CS288" s="27"/>
      <c r="CT288" s="27"/>
      <c r="CU288" s="27"/>
      <c r="CV288" s="170"/>
      <c r="CX288" s="27"/>
      <c r="CY288" s="167"/>
      <c r="CZ288" s="50"/>
      <c r="DA288" s="58"/>
      <c r="DB288" s="50"/>
      <c r="DC288" s="50"/>
      <c r="DD288" s="50"/>
      <c r="DE288" s="50"/>
      <c r="DF288" s="50"/>
      <c r="DG288" s="50"/>
      <c r="DH288" s="50"/>
      <c r="DI288" s="50"/>
      <c r="DJ288" s="171"/>
      <c r="DK288" s="50"/>
      <c r="DL288" s="50"/>
      <c r="DM288" s="50"/>
      <c r="DN288" s="50"/>
      <c r="DO288" s="27"/>
      <c r="DP288" s="168"/>
      <c r="DQ288" s="29"/>
      <c r="DR288" s="27"/>
      <c r="DS288" s="27"/>
      <c r="DT288" s="27"/>
      <c r="DU288" s="27"/>
      <c r="DV288" s="27"/>
      <c r="DW288" s="27"/>
      <c r="DX288" s="170"/>
      <c r="DZ288" s="27"/>
      <c r="EA288" s="167"/>
      <c r="EB288" s="50"/>
      <c r="EC288" s="27"/>
      <c r="ED288" s="168"/>
      <c r="EE288" s="29"/>
      <c r="EG288" s="167"/>
      <c r="EH288" s="27"/>
      <c r="EI288" s="29"/>
      <c r="EJ288" s="27"/>
      <c r="EK288" s="137"/>
      <c r="EL288" s="137"/>
      <c r="EM288" s="137"/>
      <c r="EN288" s="137"/>
      <c r="EO288" s="137"/>
      <c r="EP288" s="50"/>
      <c r="EQ288" s="27"/>
      <c r="ER288" s="168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50"/>
      <c r="HW288" s="50"/>
      <c r="IY288" s="33"/>
      <c r="IZ288" s="168"/>
      <c r="JA288" s="29"/>
      <c r="JB288" s="27"/>
      <c r="JC288" s="27"/>
      <c r="JD288" s="27"/>
      <c r="JE288" s="27"/>
      <c r="JF288" s="27"/>
      <c r="JG288" s="27"/>
      <c r="JH288" s="172"/>
      <c r="JJ288" s="27"/>
      <c r="JK288" s="167"/>
      <c r="JL288" s="50"/>
      <c r="JM288" s="27"/>
      <c r="JN288" s="168"/>
      <c r="JO288" s="29"/>
      <c r="JP288" s="27"/>
      <c r="JQ288" s="27"/>
      <c r="JR288" s="27"/>
      <c r="JS288" s="27"/>
      <c r="JT288" s="27"/>
      <c r="JU288" s="27"/>
      <c r="JV288" s="188"/>
      <c r="JX288" s="27"/>
      <c r="JY288" s="167"/>
      <c r="JZ288" s="50"/>
      <c r="KA288" s="50"/>
      <c r="KB288" s="168"/>
      <c r="KC288" s="29"/>
      <c r="KD288" s="27"/>
      <c r="KE288" s="27"/>
      <c r="KF288" s="27"/>
      <c r="KG288" s="27"/>
      <c r="KH288" s="27"/>
      <c r="KI288" s="27"/>
      <c r="KJ288" s="172"/>
      <c r="KL288" s="27"/>
      <c r="KM288" s="167"/>
      <c r="KN288" s="50"/>
      <c r="KO288" s="27"/>
      <c r="KP288" s="168"/>
      <c r="KQ288" s="29"/>
      <c r="KR288" s="27"/>
      <c r="KS288" s="27"/>
      <c r="KT288" s="27"/>
      <c r="KU288" s="27"/>
      <c r="KV288" s="27"/>
      <c r="KW288" s="27"/>
      <c r="KX288" s="188"/>
      <c r="KZ288" s="27"/>
      <c r="LA288" s="167"/>
      <c r="LB288" s="50"/>
      <c r="LC288" s="27"/>
      <c r="LD288" s="168"/>
      <c r="LE288" s="27"/>
      <c r="LF288" s="27"/>
      <c r="LG288" s="27"/>
      <c r="LH288" s="27"/>
      <c r="LI288" s="27"/>
      <c r="LJ288" s="27"/>
      <c r="LK288" s="27"/>
      <c r="LL288" s="173"/>
      <c r="LM288" s="27"/>
      <c r="LN288" s="27"/>
      <c r="LO288" s="27"/>
      <c r="LP288" s="50"/>
      <c r="LQ288" s="27"/>
      <c r="LR288" s="168"/>
      <c r="LS288" s="29"/>
      <c r="LU288" s="167"/>
      <c r="LV288" s="27"/>
      <c r="LW288" s="29"/>
      <c r="LX288" s="27"/>
      <c r="LY288" s="137"/>
      <c r="LZ288" s="137"/>
      <c r="MA288" s="137"/>
      <c r="MB288" s="137"/>
      <c r="MC288" s="137"/>
      <c r="MD288" s="50"/>
      <c r="ME288" s="27"/>
      <c r="MF288" s="168"/>
      <c r="MG288" s="29"/>
      <c r="MI288" s="167"/>
      <c r="MJ288" s="27"/>
      <c r="MK288" s="29"/>
      <c r="ML288" s="27"/>
      <c r="MM288" s="137"/>
      <c r="MN288" s="137"/>
      <c r="MO288" s="137"/>
      <c r="MP288" s="137"/>
      <c r="MQ288" s="137"/>
      <c r="MR288" s="50"/>
      <c r="MS288" s="27"/>
      <c r="MT288" s="168"/>
      <c r="MU288" s="29"/>
      <c r="MW288" s="167"/>
      <c r="MX288" s="27"/>
      <c r="MY288" s="29"/>
      <c r="MZ288" s="27"/>
      <c r="NA288" s="137"/>
      <c r="NB288" s="137"/>
      <c r="NC288" s="137"/>
      <c r="ND288" s="137"/>
      <c r="NE288" s="137"/>
      <c r="NF288" s="50"/>
      <c r="NG288" s="27"/>
      <c r="NH288" s="168"/>
      <c r="NI288" s="29"/>
      <c r="NK288" s="167"/>
      <c r="NL288" s="27"/>
      <c r="NM288" s="29"/>
      <c r="NN288" s="27"/>
      <c r="NO288" s="137"/>
      <c r="NP288" s="137"/>
      <c r="NQ288" s="137"/>
      <c r="NR288" s="137"/>
      <c r="NS288" s="137"/>
      <c r="NT288" s="50"/>
    </row>
    <row r="289" spans="1:384" s="16" customFormat="1" ht="21" customHeight="1" x14ac:dyDescent="0.2">
      <c r="A289" s="1"/>
      <c r="B289" s="2"/>
      <c r="C289" s="2"/>
      <c r="D289" s="2"/>
      <c r="E289" s="2"/>
      <c r="F289" s="2"/>
      <c r="G289" s="200"/>
      <c r="H289" s="2"/>
      <c r="I289" s="340" t="s">
        <v>711</v>
      </c>
      <c r="J289" s="340"/>
      <c r="K289" s="340"/>
      <c r="L289" s="340"/>
      <c r="M289" s="3" t="s">
        <v>1</v>
      </c>
      <c r="N289" s="3"/>
      <c r="O289" s="3"/>
      <c r="P289" s="3"/>
      <c r="Q289" s="3"/>
      <c r="R289" s="3"/>
      <c r="S289" s="3"/>
      <c r="T289" s="3"/>
      <c r="U289" s="4"/>
      <c r="V289" s="5"/>
      <c r="W289" s="341" t="s">
        <v>712</v>
      </c>
      <c r="X289" s="341"/>
      <c r="Y289" s="341"/>
      <c r="Z289" s="341"/>
      <c r="AA289" s="4" t="s">
        <v>72</v>
      </c>
      <c r="AB289" s="4"/>
      <c r="AC289" s="4"/>
      <c r="AD289" s="4"/>
      <c r="AE289" s="4"/>
      <c r="AF289" s="4"/>
      <c r="AG289" s="4"/>
      <c r="AH289" s="4"/>
      <c r="AI289" s="3"/>
      <c r="AJ289" s="342" t="s">
        <v>713</v>
      </c>
      <c r="AK289" s="342"/>
      <c r="AL289" s="342"/>
      <c r="AM289" s="3" t="s">
        <v>1</v>
      </c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43" t="s">
        <v>714</v>
      </c>
      <c r="AY289" s="343"/>
      <c r="AZ289" s="343"/>
      <c r="BA289" s="3" t="s">
        <v>1</v>
      </c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43" t="s">
        <v>715</v>
      </c>
      <c r="BM289" s="343"/>
      <c r="BN289" s="343"/>
      <c r="BO289" s="3" t="s">
        <v>1</v>
      </c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43" t="s">
        <v>870</v>
      </c>
      <c r="CA289" s="343"/>
      <c r="CB289" s="343"/>
      <c r="CC289" s="3" t="s">
        <v>1</v>
      </c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43" t="s">
        <v>871</v>
      </c>
      <c r="CO289" s="343"/>
      <c r="CP289" s="343"/>
      <c r="CQ289" s="3" t="s">
        <v>1</v>
      </c>
      <c r="CR289" s="3"/>
      <c r="CS289" s="3"/>
      <c r="CT289" s="3"/>
      <c r="CU289" s="3"/>
      <c r="CV289" s="3"/>
      <c r="CW289" s="3"/>
      <c r="CX289" s="3"/>
      <c r="CY289" s="3"/>
      <c r="CZ289" s="3"/>
      <c r="DA289" s="6"/>
      <c r="DB289" s="344" t="s">
        <v>718</v>
      </c>
      <c r="DC289" s="344"/>
      <c r="DD289" s="344"/>
      <c r="DE289" s="7" t="s">
        <v>73</v>
      </c>
      <c r="DF289" s="7"/>
      <c r="DG289" s="6"/>
      <c r="DH289" s="6"/>
      <c r="DI289" s="6"/>
      <c r="DJ289" s="6"/>
      <c r="DK289" s="6"/>
      <c r="DL289" s="6"/>
      <c r="DM289" s="6"/>
      <c r="DN289" s="6"/>
      <c r="DO289" s="6"/>
      <c r="DP289" s="344" t="s">
        <v>719</v>
      </c>
      <c r="DQ289" s="344"/>
      <c r="DR289" s="344"/>
      <c r="DS289" s="6" t="s">
        <v>4</v>
      </c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8"/>
      <c r="EE289" s="345" t="s">
        <v>720</v>
      </c>
      <c r="EF289" s="345"/>
      <c r="EG289" s="345"/>
      <c r="EH289" s="345"/>
      <c r="EI289" s="6" t="s">
        <v>4</v>
      </c>
      <c r="EJ289" s="6"/>
      <c r="EK289" s="6"/>
      <c r="EL289" s="6"/>
      <c r="EM289" s="6"/>
      <c r="EN289" s="6"/>
      <c r="EO289" s="6"/>
      <c r="EP289" s="6"/>
      <c r="EQ289" s="6"/>
      <c r="ER289" s="344" t="s">
        <v>721</v>
      </c>
      <c r="ES289" s="344"/>
      <c r="ET289" s="344"/>
      <c r="EU289" s="6" t="s">
        <v>73</v>
      </c>
      <c r="EV289" s="6"/>
      <c r="EW289" s="6"/>
      <c r="EX289" s="6"/>
      <c r="EY289" s="6"/>
      <c r="EZ289" s="6"/>
      <c r="FA289" s="6"/>
      <c r="FB289" s="6"/>
      <c r="FC289" s="6"/>
      <c r="FD289" s="6"/>
      <c r="FE289" s="15"/>
      <c r="FF289" s="10"/>
      <c r="FG289" s="350" t="s">
        <v>838</v>
      </c>
      <c r="FH289" s="339"/>
      <c r="FI289" s="339"/>
      <c r="FJ289" s="339"/>
      <c r="FK289" s="9" t="s">
        <v>4</v>
      </c>
      <c r="FL289" s="9"/>
      <c r="FM289" s="9"/>
      <c r="FN289" s="9"/>
      <c r="FO289" s="9"/>
      <c r="FP289" s="9"/>
      <c r="FQ289" s="9"/>
      <c r="FR289" s="9"/>
      <c r="FS289" s="15"/>
      <c r="FT289" s="10"/>
      <c r="FU289" s="350" t="s">
        <v>839</v>
      </c>
      <c r="FV289" s="339"/>
      <c r="FW289" s="339"/>
      <c r="FX289" s="339"/>
      <c r="FY289" s="9" t="s">
        <v>4</v>
      </c>
      <c r="FZ289" s="9"/>
      <c r="GA289" s="9"/>
      <c r="GB289" s="9"/>
      <c r="GC289" s="9"/>
      <c r="GD289" s="9"/>
      <c r="GE289" s="9"/>
      <c r="GF289" s="9"/>
      <c r="GG289" s="12"/>
      <c r="GH289" s="13"/>
      <c r="GI289" s="348" t="s">
        <v>500</v>
      </c>
      <c r="GJ289" s="348"/>
      <c r="GK289" s="348"/>
      <c r="GL289" s="348"/>
      <c r="GM289" s="14" t="s">
        <v>4</v>
      </c>
      <c r="GN289" s="14"/>
      <c r="GO289" s="14"/>
      <c r="GP289" s="14"/>
      <c r="GQ289" s="14"/>
      <c r="GR289" s="14"/>
      <c r="GS289" s="14"/>
      <c r="GT289" s="14"/>
      <c r="GU289" s="14"/>
      <c r="GV289" s="13"/>
      <c r="GW289" s="348" t="s">
        <v>730</v>
      </c>
      <c r="GX289" s="348"/>
      <c r="GY289" s="348"/>
      <c r="GZ289" s="348"/>
      <c r="HA289" s="14" t="s">
        <v>4</v>
      </c>
      <c r="HB289" s="14"/>
      <c r="HC289" s="14"/>
      <c r="HD289" s="14"/>
      <c r="HE289" s="14"/>
      <c r="HF289" s="14"/>
      <c r="HG289" s="14"/>
      <c r="HH289" s="14"/>
      <c r="HI289" s="12"/>
      <c r="HJ289" s="13"/>
      <c r="HK289" s="349" t="s">
        <v>849</v>
      </c>
      <c r="HL289" s="348"/>
      <c r="HM289" s="348"/>
      <c r="HN289" s="348"/>
      <c r="HO289" s="14" t="s">
        <v>4</v>
      </c>
      <c r="HP289" s="14"/>
      <c r="HQ289" s="14"/>
      <c r="HR289" s="14"/>
      <c r="HS289" s="14"/>
      <c r="HT289" s="14"/>
      <c r="HU289" s="14"/>
      <c r="HV289" s="14"/>
      <c r="HW289" s="14"/>
      <c r="HX289" s="337" t="s">
        <v>731</v>
      </c>
      <c r="HY289" s="337"/>
      <c r="HZ289" s="337"/>
      <c r="IA289" s="14" t="s">
        <v>4</v>
      </c>
      <c r="IB289" s="14"/>
      <c r="IC289" s="14"/>
      <c r="ID289" s="14"/>
      <c r="IE289" s="14"/>
      <c r="IF289" s="14"/>
      <c r="IG289" s="14"/>
      <c r="IH289" s="14"/>
      <c r="II289" s="14"/>
      <c r="IJ289" s="14"/>
      <c r="IK289" s="12"/>
      <c r="IL289" s="337" t="s">
        <v>501</v>
      </c>
      <c r="IM289" s="337"/>
      <c r="IN289" s="337"/>
      <c r="IO289" s="14" t="s">
        <v>4</v>
      </c>
      <c r="IP289" s="14"/>
      <c r="IQ289" s="14"/>
      <c r="IR289" s="14"/>
      <c r="IS289" s="14"/>
      <c r="IT289" s="14"/>
      <c r="IU289" s="14"/>
      <c r="IV289" s="14"/>
      <c r="IW289" s="14"/>
      <c r="IX289" s="14"/>
      <c r="IY289" s="9"/>
      <c r="IZ289" s="338" t="s">
        <v>722</v>
      </c>
      <c r="JA289" s="338"/>
      <c r="JB289" s="338"/>
      <c r="JC289" s="9" t="s">
        <v>4</v>
      </c>
      <c r="JD289" s="9"/>
      <c r="JE289" s="9"/>
      <c r="JF289" s="9"/>
      <c r="JG289" s="9"/>
      <c r="JH289" s="9"/>
      <c r="JI289" s="9"/>
      <c r="JJ289" s="9"/>
      <c r="JK289" s="9"/>
      <c r="JL289" s="9"/>
      <c r="JM289" s="9"/>
      <c r="JN289" s="338" t="s">
        <v>723</v>
      </c>
      <c r="JO289" s="338"/>
      <c r="JP289" s="338"/>
      <c r="JQ289" s="9" t="s">
        <v>4</v>
      </c>
      <c r="JR289" s="9"/>
      <c r="JS289" s="9"/>
      <c r="JT289" s="9"/>
      <c r="JU289" s="9"/>
      <c r="JV289" s="9"/>
      <c r="JW289" s="9"/>
      <c r="JX289" s="9"/>
      <c r="JY289" s="9"/>
      <c r="JZ289" s="9"/>
      <c r="KA289" s="9"/>
      <c r="KB289" s="338" t="s">
        <v>724</v>
      </c>
      <c r="KC289" s="338"/>
      <c r="KD289" s="338"/>
      <c r="KE289" s="9" t="s">
        <v>4</v>
      </c>
      <c r="KF289" s="9"/>
      <c r="KG289" s="9"/>
      <c r="KH289" s="9"/>
      <c r="KI289" s="9"/>
      <c r="KJ289" s="9"/>
      <c r="KK289" s="9"/>
      <c r="KL289" s="9"/>
      <c r="KM289" s="9"/>
      <c r="KN289" s="9"/>
      <c r="KO289" s="9"/>
      <c r="KP289" s="338" t="s">
        <v>725</v>
      </c>
      <c r="KQ289" s="338"/>
      <c r="KR289" s="338"/>
      <c r="KS289" s="9" t="s">
        <v>4</v>
      </c>
      <c r="KT289" s="9"/>
      <c r="KU289" s="9"/>
      <c r="KV289" s="9"/>
      <c r="KW289" s="9"/>
      <c r="KX289" s="9"/>
      <c r="KY289" s="9"/>
      <c r="KZ289" s="9"/>
      <c r="LA289" s="9"/>
      <c r="LB289" s="9"/>
      <c r="LC289" s="9"/>
      <c r="LD289" s="338" t="s">
        <v>6</v>
      </c>
      <c r="LE289" s="338"/>
      <c r="LF289" s="338"/>
      <c r="LG289" s="9" t="s">
        <v>4</v>
      </c>
      <c r="LH289" s="9"/>
      <c r="LI289" s="9"/>
      <c r="LJ289" s="9"/>
      <c r="LK289" s="9"/>
      <c r="LL289" s="11"/>
      <c r="LM289" s="9"/>
      <c r="LN289" s="9"/>
      <c r="LO289" s="9"/>
      <c r="LP289" s="9"/>
      <c r="LQ289" s="9"/>
      <c r="LR289" s="10"/>
      <c r="LS289" s="339" t="s">
        <v>729</v>
      </c>
      <c r="LT289" s="339"/>
      <c r="LU289" s="339"/>
      <c r="LV289" s="339"/>
      <c r="LW289" s="9" t="s">
        <v>4</v>
      </c>
      <c r="LX289" s="9"/>
      <c r="LY289" s="9"/>
      <c r="LZ289" s="9"/>
      <c r="MA289" s="9"/>
      <c r="MB289" s="9"/>
      <c r="MC289" s="9"/>
      <c r="MD289" s="9"/>
      <c r="ME289" s="9"/>
      <c r="MF289" s="10"/>
      <c r="MG289" s="339" t="s">
        <v>728</v>
      </c>
      <c r="MH289" s="339"/>
      <c r="MI289" s="339"/>
      <c r="MJ289" s="339"/>
      <c r="MK289" s="9" t="s">
        <v>4</v>
      </c>
      <c r="ML289" s="9"/>
      <c r="MM289" s="9"/>
      <c r="MN289" s="9"/>
      <c r="MO289" s="9"/>
      <c r="MP289" s="9"/>
      <c r="MQ289" s="9"/>
      <c r="MR289" s="9"/>
      <c r="MS289" s="9"/>
      <c r="MT289" s="10"/>
      <c r="MU289" s="339" t="s">
        <v>727</v>
      </c>
      <c r="MV289" s="339"/>
      <c r="MW289" s="339"/>
      <c r="MX289" s="339"/>
      <c r="MY289" s="9" t="s">
        <v>4</v>
      </c>
      <c r="MZ289" s="9"/>
      <c r="NA289" s="9"/>
      <c r="NB289" s="9"/>
      <c r="NC289" s="9"/>
      <c r="ND289" s="9"/>
      <c r="NE289" s="9"/>
      <c r="NF289" s="9"/>
      <c r="NG289" s="9"/>
      <c r="NH289" s="10"/>
      <c r="NI289" s="339" t="s">
        <v>726</v>
      </c>
      <c r="NJ289" s="339"/>
      <c r="NK289" s="339"/>
      <c r="NL289" s="339"/>
      <c r="NM289" s="9" t="s">
        <v>4</v>
      </c>
      <c r="NN289" s="9"/>
      <c r="NO289" s="9"/>
      <c r="NP289" s="9"/>
      <c r="NQ289" s="9"/>
      <c r="NR289" s="9"/>
      <c r="NS289" s="9"/>
      <c r="NT289" s="9"/>
    </row>
    <row r="290" spans="1:384" x14ac:dyDescent="0.2">
      <c r="A290" s="17" t="s">
        <v>7</v>
      </c>
      <c r="B290" s="18" t="s">
        <v>733</v>
      </c>
      <c r="C290" s="19" t="s">
        <v>734</v>
      </c>
      <c r="D290" s="19" t="s">
        <v>735</v>
      </c>
      <c r="E290" s="20" t="s">
        <v>736</v>
      </c>
      <c r="F290" s="281" t="s">
        <v>737</v>
      </c>
      <c r="G290" s="286" t="s">
        <v>850</v>
      </c>
      <c r="H290" s="22"/>
      <c r="I290" s="23" t="s">
        <v>8</v>
      </c>
      <c r="J290" s="23" t="s">
        <v>9</v>
      </c>
      <c r="K290" s="24" t="s">
        <v>10</v>
      </c>
      <c r="L290" s="23" t="s">
        <v>9</v>
      </c>
      <c r="M290" s="23" t="s">
        <v>11</v>
      </c>
      <c r="N290" s="23" t="s">
        <v>12</v>
      </c>
      <c r="O290" s="23" t="s">
        <v>13</v>
      </c>
      <c r="P290" s="23"/>
      <c r="Q290" s="23" t="s">
        <v>14</v>
      </c>
      <c r="R290" s="23" t="s">
        <v>15</v>
      </c>
      <c r="S290" s="23" t="s">
        <v>16</v>
      </c>
      <c r="T290" s="23" t="s">
        <v>17</v>
      </c>
      <c r="U290" s="25"/>
      <c r="V290" s="26" t="s">
        <v>7</v>
      </c>
      <c r="W290" s="23" t="s">
        <v>8</v>
      </c>
      <c r="X290" s="23" t="s">
        <v>9</v>
      </c>
      <c r="Y290" s="24" t="s">
        <v>10</v>
      </c>
      <c r="Z290" s="23" t="s">
        <v>9</v>
      </c>
      <c r="AA290" s="23" t="s">
        <v>11</v>
      </c>
      <c r="AB290" s="23" t="s">
        <v>12</v>
      </c>
      <c r="AC290" s="23" t="s">
        <v>13</v>
      </c>
      <c r="AD290" s="23"/>
      <c r="AE290" s="23" t="s">
        <v>14</v>
      </c>
      <c r="AF290" s="23" t="s">
        <v>15</v>
      </c>
      <c r="AG290" s="23" t="s">
        <v>16</v>
      </c>
      <c r="AH290" s="23" t="s">
        <v>17</v>
      </c>
      <c r="AI290" s="27"/>
      <c r="AJ290" s="28" t="s">
        <v>7</v>
      </c>
      <c r="AK290" s="23" t="s">
        <v>8</v>
      </c>
      <c r="AL290" s="23" t="s">
        <v>9</v>
      </c>
      <c r="AM290" s="24" t="s">
        <v>10</v>
      </c>
      <c r="AN290" s="23" t="s">
        <v>9</v>
      </c>
      <c r="AO290" s="23" t="s">
        <v>11</v>
      </c>
      <c r="AP290" s="23" t="s">
        <v>12</v>
      </c>
      <c r="AQ290" s="23" t="s">
        <v>13</v>
      </c>
      <c r="AR290" s="23"/>
      <c r="AS290" s="23" t="s">
        <v>14</v>
      </c>
      <c r="AT290" s="23" t="s">
        <v>15</v>
      </c>
      <c r="AU290" s="23" t="s">
        <v>16</v>
      </c>
      <c r="AV290" s="23" t="s">
        <v>17</v>
      </c>
      <c r="AW290" s="27"/>
      <c r="AX290" s="28" t="s">
        <v>7</v>
      </c>
      <c r="AY290" s="23" t="s">
        <v>8</v>
      </c>
      <c r="AZ290" s="23" t="s">
        <v>9</v>
      </c>
      <c r="BA290" s="24" t="s">
        <v>10</v>
      </c>
      <c r="BB290" s="23" t="s">
        <v>9</v>
      </c>
      <c r="BC290" s="23" t="s">
        <v>11</v>
      </c>
      <c r="BD290" s="23" t="s">
        <v>12</v>
      </c>
      <c r="BE290" s="23" t="s">
        <v>13</v>
      </c>
      <c r="BF290" s="23"/>
      <c r="BG290" s="23" t="s">
        <v>14</v>
      </c>
      <c r="BH290" s="23" t="s">
        <v>15</v>
      </c>
      <c r="BI290" s="23" t="s">
        <v>16</v>
      </c>
      <c r="BJ290" s="23" t="s">
        <v>17</v>
      </c>
      <c r="BK290" s="29"/>
      <c r="BL290" s="28" t="s">
        <v>7</v>
      </c>
      <c r="BM290" s="23" t="s">
        <v>8</v>
      </c>
      <c r="BN290" s="23" t="s">
        <v>9</v>
      </c>
      <c r="BO290" s="24" t="s">
        <v>10</v>
      </c>
      <c r="BP290" s="23" t="s">
        <v>9</v>
      </c>
      <c r="BQ290" s="23" t="s">
        <v>11</v>
      </c>
      <c r="BR290" s="23" t="s">
        <v>12</v>
      </c>
      <c r="BS290" s="23" t="s">
        <v>13</v>
      </c>
      <c r="BT290" s="23" t="s">
        <v>18</v>
      </c>
      <c r="BU290" s="23" t="s">
        <v>14</v>
      </c>
      <c r="BV290" s="23" t="s">
        <v>12</v>
      </c>
      <c r="BW290" s="23" t="s">
        <v>19</v>
      </c>
      <c r="BX290" s="23" t="s">
        <v>17</v>
      </c>
      <c r="BY290" s="27"/>
      <c r="BZ290" s="28" t="s">
        <v>7</v>
      </c>
      <c r="CA290" s="23" t="s">
        <v>8</v>
      </c>
      <c r="CB290" s="23" t="s">
        <v>9</v>
      </c>
      <c r="CC290" s="24" t="s">
        <v>10</v>
      </c>
      <c r="CD290" s="23" t="s">
        <v>9</v>
      </c>
      <c r="CE290" s="23" t="s">
        <v>11</v>
      </c>
      <c r="CF290" s="23" t="s">
        <v>12</v>
      </c>
      <c r="CG290" s="23" t="s">
        <v>13</v>
      </c>
      <c r="CH290" s="30" t="s">
        <v>18</v>
      </c>
      <c r="CI290" s="23" t="s">
        <v>14</v>
      </c>
      <c r="CJ290" s="23" t="s">
        <v>12</v>
      </c>
      <c r="CK290" s="23" t="s">
        <v>19</v>
      </c>
      <c r="CL290" s="23" t="s">
        <v>17</v>
      </c>
      <c r="CM290" s="27"/>
      <c r="CN290" s="28" t="s">
        <v>7</v>
      </c>
      <c r="CO290" s="23" t="s">
        <v>8</v>
      </c>
      <c r="CP290" s="23" t="s">
        <v>9</v>
      </c>
      <c r="CQ290" s="24" t="s">
        <v>10</v>
      </c>
      <c r="CR290" s="23" t="s">
        <v>9</v>
      </c>
      <c r="CS290" s="23" t="s">
        <v>11</v>
      </c>
      <c r="CT290" s="23" t="s">
        <v>12</v>
      </c>
      <c r="CU290" s="23" t="s">
        <v>13</v>
      </c>
      <c r="CV290" s="31" t="s">
        <v>18</v>
      </c>
      <c r="CW290" s="23" t="s">
        <v>14</v>
      </c>
      <c r="CX290" s="23" t="s">
        <v>12</v>
      </c>
      <c r="CY290" s="23" t="s">
        <v>19</v>
      </c>
      <c r="CZ290" s="23" t="s">
        <v>17</v>
      </c>
      <c r="DA290" s="32"/>
      <c r="DB290" s="28" t="s">
        <v>7</v>
      </c>
      <c r="DC290" s="23" t="s">
        <v>8</v>
      </c>
      <c r="DD290" s="23" t="s">
        <v>9</v>
      </c>
      <c r="DE290" s="24" t="s">
        <v>10</v>
      </c>
      <c r="DF290" s="23" t="s">
        <v>9</v>
      </c>
      <c r="DG290" s="23" t="s">
        <v>11</v>
      </c>
      <c r="DH290" s="23" t="s">
        <v>12</v>
      </c>
      <c r="DI290" s="23" t="s">
        <v>13</v>
      </c>
      <c r="DJ290" s="31" t="s">
        <v>18</v>
      </c>
      <c r="DK290" s="23" t="s">
        <v>14</v>
      </c>
      <c r="DL290" s="23" t="s">
        <v>12</v>
      </c>
      <c r="DM290" s="23" t="s">
        <v>19</v>
      </c>
      <c r="DN290" s="23" t="s">
        <v>17</v>
      </c>
      <c r="DO290" s="25"/>
      <c r="DP290" s="28" t="s">
        <v>7</v>
      </c>
      <c r="DQ290" s="23" t="s">
        <v>8</v>
      </c>
      <c r="DR290" s="23" t="s">
        <v>9</v>
      </c>
      <c r="DS290" s="24" t="s">
        <v>10</v>
      </c>
      <c r="DT290" s="23" t="s">
        <v>9</v>
      </c>
      <c r="DU290" s="23" t="s">
        <v>11</v>
      </c>
      <c r="DV290" s="23" t="s">
        <v>12</v>
      </c>
      <c r="DW290" s="23" t="s">
        <v>13</v>
      </c>
      <c r="DX290" s="31" t="s">
        <v>18</v>
      </c>
      <c r="DY290" s="23" t="s">
        <v>14</v>
      </c>
      <c r="DZ290" s="23" t="s">
        <v>12</v>
      </c>
      <c r="EA290" s="23" t="s">
        <v>19</v>
      </c>
      <c r="EB290" s="23" t="s">
        <v>17</v>
      </c>
      <c r="EC290" s="27"/>
      <c r="ED290" s="26" t="s">
        <v>7</v>
      </c>
      <c r="EE290" s="23" t="s">
        <v>8</v>
      </c>
      <c r="EF290" s="23" t="s">
        <v>9</v>
      </c>
      <c r="EG290" s="24" t="s">
        <v>10</v>
      </c>
      <c r="EH290" s="23" t="s">
        <v>9</v>
      </c>
      <c r="EI290" s="23" t="s">
        <v>11</v>
      </c>
      <c r="EJ290" s="23" t="s">
        <v>12</v>
      </c>
      <c r="EK290" s="23" t="s">
        <v>13</v>
      </c>
      <c r="EL290" s="23"/>
      <c r="EM290" s="23" t="s">
        <v>14</v>
      </c>
      <c r="EN290" s="23" t="s">
        <v>15</v>
      </c>
      <c r="EO290" s="23" t="s">
        <v>16</v>
      </c>
      <c r="EP290" s="23" t="s">
        <v>17</v>
      </c>
      <c r="EQ290" s="27"/>
      <c r="ER290" s="28" t="s">
        <v>7</v>
      </c>
      <c r="ES290" s="23" t="s">
        <v>8</v>
      </c>
      <c r="ET290" s="23" t="s">
        <v>9</v>
      </c>
      <c r="EU290" s="24" t="s">
        <v>10</v>
      </c>
      <c r="EV290" s="23" t="s">
        <v>9</v>
      </c>
      <c r="EW290" s="23" t="s">
        <v>11</v>
      </c>
      <c r="EX290" s="23" t="s">
        <v>12</v>
      </c>
      <c r="EY290" s="23" t="s">
        <v>13</v>
      </c>
      <c r="EZ290" s="23"/>
      <c r="FA290" s="23" t="s">
        <v>14</v>
      </c>
      <c r="FB290" s="23" t="s">
        <v>15</v>
      </c>
      <c r="FC290" s="23" t="s">
        <v>16</v>
      </c>
      <c r="FD290" s="23" t="s">
        <v>17</v>
      </c>
      <c r="FE290" s="29"/>
      <c r="FF290" s="26" t="s">
        <v>7</v>
      </c>
      <c r="FG290" s="23" t="s">
        <v>8</v>
      </c>
      <c r="FH290" s="23" t="s">
        <v>9</v>
      </c>
      <c r="FI290" s="24" t="s">
        <v>10</v>
      </c>
      <c r="FJ290" s="23" t="s">
        <v>9</v>
      </c>
      <c r="FK290" s="23" t="s">
        <v>11</v>
      </c>
      <c r="FL290" s="23" t="s">
        <v>12</v>
      </c>
      <c r="FM290" s="23" t="s">
        <v>13</v>
      </c>
      <c r="FN290" s="23"/>
      <c r="FO290" s="23" t="s">
        <v>14</v>
      </c>
      <c r="FP290" s="23" t="s">
        <v>15</v>
      </c>
      <c r="FQ290" s="23" t="s">
        <v>16</v>
      </c>
      <c r="FR290" s="23" t="s">
        <v>17</v>
      </c>
      <c r="FS290" s="29"/>
      <c r="FT290" s="26" t="s">
        <v>7</v>
      </c>
      <c r="FU290" s="23" t="s">
        <v>8</v>
      </c>
      <c r="FV290" s="23" t="s">
        <v>9</v>
      </c>
      <c r="FW290" s="24" t="s">
        <v>10</v>
      </c>
      <c r="FX290" s="23" t="s">
        <v>9</v>
      </c>
      <c r="FY290" s="23" t="s">
        <v>11</v>
      </c>
      <c r="FZ290" s="23" t="s">
        <v>12</v>
      </c>
      <c r="GA290" s="23" t="s">
        <v>13</v>
      </c>
      <c r="GB290" s="23"/>
      <c r="GC290" s="23" t="s">
        <v>14</v>
      </c>
      <c r="GD290" s="23" t="s">
        <v>15</v>
      </c>
      <c r="GE290" s="23" t="s">
        <v>16</v>
      </c>
      <c r="GF290" s="23" t="s">
        <v>17</v>
      </c>
      <c r="GG290" s="36"/>
      <c r="GH290" s="26" t="s">
        <v>7</v>
      </c>
      <c r="GI290" s="23" t="s">
        <v>8</v>
      </c>
      <c r="GJ290" s="23" t="s">
        <v>9</v>
      </c>
      <c r="GK290" s="24" t="s">
        <v>10</v>
      </c>
      <c r="GL290" s="23" t="s">
        <v>9</v>
      </c>
      <c r="GM290" s="23" t="s">
        <v>11</v>
      </c>
      <c r="GN290" s="23" t="s">
        <v>12</v>
      </c>
      <c r="GO290" s="23" t="s">
        <v>13</v>
      </c>
      <c r="GP290" s="23"/>
      <c r="GQ290" s="23" t="s">
        <v>14</v>
      </c>
      <c r="GR290" s="23" t="s">
        <v>15</v>
      </c>
      <c r="GS290" s="23" t="s">
        <v>16</v>
      </c>
      <c r="GT290" s="23" t="s">
        <v>17</v>
      </c>
      <c r="GU290" s="25"/>
      <c r="GV290" s="26" t="s">
        <v>7</v>
      </c>
      <c r="GW290" s="23" t="s">
        <v>8</v>
      </c>
      <c r="GX290" s="23" t="s">
        <v>9</v>
      </c>
      <c r="GY290" s="24" t="s">
        <v>10</v>
      </c>
      <c r="GZ290" s="23" t="s">
        <v>9</v>
      </c>
      <c r="HA290" s="23" t="s">
        <v>11</v>
      </c>
      <c r="HB290" s="23" t="s">
        <v>12</v>
      </c>
      <c r="HC290" s="23" t="s">
        <v>13</v>
      </c>
      <c r="HD290" s="23"/>
      <c r="HE290" s="23" t="s">
        <v>14</v>
      </c>
      <c r="HF290" s="23" t="s">
        <v>15</v>
      </c>
      <c r="HG290" s="23" t="s">
        <v>16</v>
      </c>
      <c r="HH290" s="23" t="s">
        <v>17</v>
      </c>
      <c r="HI290" s="29"/>
      <c r="HJ290" s="26" t="s">
        <v>7</v>
      </c>
      <c r="HK290" s="23" t="s">
        <v>8</v>
      </c>
      <c r="HL290" s="23" t="s">
        <v>9</v>
      </c>
      <c r="HM290" s="24" t="s">
        <v>10</v>
      </c>
      <c r="HN290" s="23" t="s">
        <v>9</v>
      </c>
      <c r="HO290" s="23" t="s">
        <v>11</v>
      </c>
      <c r="HP290" s="23" t="s">
        <v>12</v>
      </c>
      <c r="HQ290" s="23" t="s">
        <v>13</v>
      </c>
      <c r="HR290" s="23"/>
      <c r="HS290" s="23" t="s">
        <v>14</v>
      </c>
      <c r="HT290" s="23" t="s">
        <v>15</v>
      </c>
      <c r="HU290" s="23" t="s">
        <v>16</v>
      </c>
      <c r="HV290" s="23" t="s">
        <v>17</v>
      </c>
      <c r="HW290" s="34"/>
      <c r="HX290" s="28" t="s">
        <v>7</v>
      </c>
      <c r="HY290" s="23" t="s">
        <v>8</v>
      </c>
      <c r="HZ290" s="23" t="s">
        <v>9</v>
      </c>
      <c r="IA290" s="24" t="s">
        <v>10</v>
      </c>
      <c r="IB290" s="23" t="s">
        <v>9</v>
      </c>
      <c r="IC290" s="23" t="s">
        <v>11</v>
      </c>
      <c r="ID290" s="23" t="s">
        <v>12</v>
      </c>
      <c r="IE290" s="23" t="s">
        <v>13</v>
      </c>
      <c r="IF290" s="23" t="s">
        <v>18</v>
      </c>
      <c r="IG290" s="23" t="s">
        <v>14</v>
      </c>
      <c r="IH290" s="23" t="s">
        <v>12</v>
      </c>
      <c r="II290" s="23" t="s">
        <v>19</v>
      </c>
      <c r="IJ290" s="23" t="s">
        <v>17</v>
      </c>
      <c r="IK290" s="29"/>
      <c r="IL290" s="28" t="s">
        <v>7</v>
      </c>
      <c r="IM290" s="23" t="s">
        <v>8</v>
      </c>
      <c r="IN290" s="23" t="s">
        <v>9</v>
      </c>
      <c r="IO290" s="24" t="s">
        <v>10</v>
      </c>
      <c r="IP290" s="23" t="s">
        <v>9</v>
      </c>
      <c r="IQ290" s="23" t="s">
        <v>11</v>
      </c>
      <c r="IR290" s="23" t="s">
        <v>12</v>
      </c>
      <c r="IS290" s="23" t="s">
        <v>13</v>
      </c>
      <c r="IT290" s="23" t="s">
        <v>18</v>
      </c>
      <c r="IU290" s="23" t="s">
        <v>14</v>
      </c>
      <c r="IV290" s="23" t="s">
        <v>12</v>
      </c>
      <c r="IW290" s="23" t="s">
        <v>19</v>
      </c>
      <c r="IX290" s="23" t="s">
        <v>17</v>
      </c>
      <c r="IY290" s="33"/>
      <c r="IZ290" s="28" t="s">
        <v>7</v>
      </c>
      <c r="JA290" s="23" t="s">
        <v>8</v>
      </c>
      <c r="JB290" s="23" t="s">
        <v>9</v>
      </c>
      <c r="JC290" s="24" t="s">
        <v>10</v>
      </c>
      <c r="JD290" s="23" t="s">
        <v>9</v>
      </c>
      <c r="JE290" s="23" t="s">
        <v>11</v>
      </c>
      <c r="JF290" s="23" t="s">
        <v>12</v>
      </c>
      <c r="JG290" s="23" t="s">
        <v>13</v>
      </c>
      <c r="JH290" s="24" t="s">
        <v>18</v>
      </c>
      <c r="JI290" s="23" t="s">
        <v>14</v>
      </c>
      <c r="JJ290" s="23" t="s">
        <v>12</v>
      </c>
      <c r="JK290" s="23" t="s">
        <v>19</v>
      </c>
      <c r="JL290" s="23" t="s">
        <v>17</v>
      </c>
      <c r="JM290" s="27"/>
      <c r="JN290" s="28" t="s">
        <v>7</v>
      </c>
      <c r="JO290" s="23" t="s">
        <v>8</v>
      </c>
      <c r="JP290" s="23" t="s">
        <v>9</v>
      </c>
      <c r="JQ290" s="24" t="s">
        <v>10</v>
      </c>
      <c r="JR290" s="23" t="s">
        <v>9</v>
      </c>
      <c r="JS290" s="23" t="s">
        <v>11</v>
      </c>
      <c r="JT290" s="23" t="s">
        <v>12</v>
      </c>
      <c r="JU290" s="23" t="s">
        <v>13</v>
      </c>
      <c r="JV290" s="23" t="s">
        <v>18</v>
      </c>
      <c r="JW290" s="23" t="s">
        <v>14</v>
      </c>
      <c r="JX290" s="23" t="s">
        <v>12</v>
      </c>
      <c r="JY290" s="23" t="s">
        <v>19</v>
      </c>
      <c r="JZ290" s="23" t="s">
        <v>17</v>
      </c>
      <c r="KA290" s="34"/>
      <c r="KB290" s="28" t="s">
        <v>7</v>
      </c>
      <c r="KC290" s="23" t="s">
        <v>8</v>
      </c>
      <c r="KD290" s="23" t="s">
        <v>9</v>
      </c>
      <c r="KE290" s="24" t="s">
        <v>10</v>
      </c>
      <c r="KF290" s="23" t="s">
        <v>9</v>
      </c>
      <c r="KG290" s="23" t="s">
        <v>11</v>
      </c>
      <c r="KH290" s="23" t="s">
        <v>12</v>
      </c>
      <c r="KI290" s="23" t="s">
        <v>13</v>
      </c>
      <c r="KJ290" s="24" t="s">
        <v>18</v>
      </c>
      <c r="KK290" s="23" t="s">
        <v>14</v>
      </c>
      <c r="KL290" s="23" t="s">
        <v>12</v>
      </c>
      <c r="KM290" s="23" t="s">
        <v>19</v>
      </c>
      <c r="KN290" s="23" t="s">
        <v>17</v>
      </c>
      <c r="KO290" s="27"/>
      <c r="KP290" s="28" t="s">
        <v>7</v>
      </c>
      <c r="KQ290" s="23" t="s">
        <v>8</v>
      </c>
      <c r="KR290" s="23" t="s">
        <v>9</v>
      </c>
      <c r="KS290" s="24" t="s">
        <v>10</v>
      </c>
      <c r="KT290" s="23" t="s">
        <v>9</v>
      </c>
      <c r="KU290" s="23" t="s">
        <v>11</v>
      </c>
      <c r="KV290" s="23" t="s">
        <v>12</v>
      </c>
      <c r="KW290" s="23" t="s">
        <v>13</v>
      </c>
      <c r="KX290" s="23" t="s">
        <v>18</v>
      </c>
      <c r="KY290" s="23" t="s">
        <v>14</v>
      </c>
      <c r="KZ290" s="23" t="s">
        <v>12</v>
      </c>
      <c r="LA290" s="23" t="s">
        <v>19</v>
      </c>
      <c r="LB290" s="23" t="s">
        <v>17</v>
      </c>
      <c r="LC290" s="25"/>
      <c r="LD290" s="28" t="s">
        <v>7</v>
      </c>
      <c r="LE290" s="23" t="s">
        <v>8</v>
      </c>
      <c r="LF290" s="23" t="s">
        <v>9</v>
      </c>
      <c r="LG290" s="24" t="s">
        <v>10</v>
      </c>
      <c r="LH290" s="23" t="s">
        <v>9</v>
      </c>
      <c r="LI290" s="23" t="s">
        <v>11</v>
      </c>
      <c r="LJ290" s="23" t="s">
        <v>12</v>
      </c>
      <c r="LK290" s="23" t="s">
        <v>13</v>
      </c>
      <c r="LL290" s="24" t="s">
        <v>18</v>
      </c>
      <c r="LM290" s="23" t="s">
        <v>14</v>
      </c>
      <c r="LN290" s="23" t="s">
        <v>12</v>
      </c>
      <c r="LO290" s="23" t="s">
        <v>19</v>
      </c>
      <c r="LP290" s="23" t="s">
        <v>17</v>
      </c>
      <c r="LQ290" s="25"/>
      <c r="LR290" s="26" t="s">
        <v>7</v>
      </c>
      <c r="LS290" s="23" t="s">
        <v>8</v>
      </c>
      <c r="LT290" s="23" t="s">
        <v>9</v>
      </c>
      <c r="LU290" s="24" t="s">
        <v>10</v>
      </c>
      <c r="LV290" s="23" t="s">
        <v>9</v>
      </c>
      <c r="LW290" s="23" t="s">
        <v>11</v>
      </c>
      <c r="LX290" s="23" t="s">
        <v>12</v>
      </c>
      <c r="LY290" s="23" t="s">
        <v>13</v>
      </c>
      <c r="LZ290" s="23"/>
      <c r="MA290" s="23" t="s">
        <v>14</v>
      </c>
      <c r="MB290" s="23" t="s">
        <v>15</v>
      </c>
      <c r="MC290" s="23" t="s">
        <v>16</v>
      </c>
      <c r="MD290" s="23" t="s">
        <v>17</v>
      </c>
      <c r="ME290" s="27"/>
      <c r="MF290" s="26" t="s">
        <v>7</v>
      </c>
      <c r="MG290" s="23" t="s">
        <v>8</v>
      </c>
      <c r="MH290" s="23" t="s">
        <v>9</v>
      </c>
      <c r="MI290" s="24" t="s">
        <v>10</v>
      </c>
      <c r="MJ290" s="23" t="s">
        <v>9</v>
      </c>
      <c r="MK290" s="23" t="s">
        <v>11</v>
      </c>
      <c r="ML290" s="23" t="s">
        <v>12</v>
      </c>
      <c r="MM290" s="23" t="s">
        <v>13</v>
      </c>
      <c r="MN290" s="23"/>
      <c r="MO290" s="23" t="s">
        <v>14</v>
      </c>
      <c r="MP290" s="23" t="s">
        <v>15</v>
      </c>
      <c r="MQ290" s="23" t="s">
        <v>16</v>
      </c>
      <c r="MR290" s="35"/>
      <c r="MS290" s="25"/>
      <c r="MT290" s="26" t="s">
        <v>7</v>
      </c>
      <c r="MU290" s="23" t="s">
        <v>8</v>
      </c>
      <c r="MV290" s="23" t="s">
        <v>9</v>
      </c>
      <c r="MW290" s="24" t="s">
        <v>10</v>
      </c>
      <c r="MX290" s="23" t="s">
        <v>9</v>
      </c>
      <c r="MY290" s="23" t="s">
        <v>11</v>
      </c>
      <c r="MZ290" s="23" t="s">
        <v>12</v>
      </c>
      <c r="NA290" s="23" t="s">
        <v>13</v>
      </c>
      <c r="NB290" s="23"/>
      <c r="NC290" s="23" t="s">
        <v>14</v>
      </c>
      <c r="ND290" s="23" t="s">
        <v>15</v>
      </c>
      <c r="NE290" s="23" t="s">
        <v>16</v>
      </c>
      <c r="NF290" s="23" t="s">
        <v>17</v>
      </c>
      <c r="NG290" s="27"/>
      <c r="NH290" s="26" t="s">
        <v>7</v>
      </c>
      <c r="NI290" s="23" t="s">
        <v>8</v>
      </c>
      <c r="NJ290" s="23" t="s">
        <v>9</v>
      </c>
      <c r="NK290" s="24" t="s">
        <v>10</v>
      </c>
      <c r="NL290" s="23" t="s">
        <v>9</v>
      </c>
      <c r="NM290" s="23" t="s">
        <v>11</v>
      </c>
      <c r="NN290" s="23" t="s">
        <v>12</v>
      </c>
      <c r="NO290" s="23" t="s">
        <v>13</v>
      </c>
      <c r="NP290" s="23"/>
      <c r="NQ290" s="23" t="s">
        <v>14</v>
      </c>
      <c r="NR290" s="23" t="s">
        <v>15</v>
      </c>
      <c r="NS290" s="23" t="s">
        <v>16</v>
      </c>
      <c r="NT290" s="23" t="s">
        <v>17</v>
      </c>
    </row>
    <row r="291" spans="1:384" x14ac:dyDescent="0.2">
      <c r="A291" s="38">
        <v>45978</v>
      </c>
      <c r="B291" s="39">
        <v>3981</v>
      </c>
      <c r="C291" s="40">
        <v>1263</v>
      </c>
      <c r="D291" s="40">
        <v>557</v>
      </c>
      <c r="E291" s="41">
        <v>1477</v>
      </c>
      <c r="F291" s="41">
        <v>684</v>
      </c>
      <c r="G291" s="40"/>
      <c r="H291" s="42"/>
      <c r="I291" s="43">
        <v>3882</v>
      </c>
      <c r="J291" s="43">
        <v>46</v>
      </c>
      <c r="K291" s="43">
        <v>131</v>
      </c>
      <c r="L291" s="43">
        <v>0</v>
      </c>
      <c r="M291" s="43">
        <v>8</v>
      </c>
      <c r="N291" s="43">
        <v>0</v>
      </c>
      <c r="O291" s="43">
        <v>10</v>
      </c>
      <c r="P291" s="43"/>
      <c r="Q291" s="44">
        <v>550</v>
      </c>
      <c r="R291" s="44">
        <v>0</v>
      </c>
      <c r="S291" s="45">
        <v>0</v>
      </c>
      <c r="T291" s="35" t="s">
        <v>651</v>
      </c>
      <c r="U291" s="27"/>
      <c r="V291" s="46">
        <v>45978</v>
      </c>
      <c r="W291" s="47">
        <v>13002</v>
      </c>
      <c r="X291" s="43">
        <v>139</v>
      </c>
      <c r="Y291" s="43">
        <v>500</v>
      </c>
      <c r="Z291" s="43">
        <v>5</v>
      </c>
      <c r="AA291" s="43">
        <v>22</v>
      </c>
      <c r="AB291" s="43">
        <v>4</v>
      </c>
      <c r="AC291" s="43">
        <v>6</v>
      </c>
      <c r="AD291" s="43"/>
      <c r="AE291" s="44">
        <v>1026</v>
      </c>
      <c r="AF291" s="44">
        <v>4104</v>
      </c>
      <c r="AG291" s="45">
        <v>0.29525179856115108</v>
      </c>
      <c r="AH291" s="35" t="s">
        <v>338</v>
      </c>
      <c r="AI291" s="27"/>
      <c r="AJ291" s="46">
        <v>45978</v>
      </c>
      <c r="AK291" s="43">
        <v>16121</v>
      </c>
      <c r="AL291" s="43">
        <v>144</v>
      </c>
      <c r="AM291" s="43">
        <v>349</v>
      </c>
      <c r="AN291" s="43">
        <v>2</v>
      </c>
      <c r="AO291" s="43">
        <v>38</v>
      </c>
      <c r="AP291" s="43">
        <v>1</v>
      </c>
      <c r="AQ291" s="43">
        <v>3</v>
      </c>
      <c r="AR291" s="43"/>
      <c r="AS291" s="43">
        <v>880</v>
      </c>
      <c r="AT291" s="44">
        <v>880</v>
      </c>
      <c r="AU291" s="45">
        <v>6.1111111111111109E-2</v>
      </c>
      <c r="AV291" s="35" t="s">
        <v>520</v>
      </c>
      <c r="AW291" s="27"/>
      <c r="AX291" s="46">
        <v>45978</v>
      </c>
      <c r="AY291" s="48">
        <v>18407</v>
      </c>
      <c r="AZ291" s="48">
        <v>162</v>
      </c>
      <c r="BA291" s="48">
        <v>536</v>
      </c>
      <c r="BB291" s="48">
        <v>-7</v>
      </c>
      <c r="BC291" s="48">
        <v>3</v>
      </c>
      <c r="BD291" s="48">
        <v>2</v>
      </c>
      <c r="BE291" s="48">
        <v>0</v>
      </c>
      <c r="BF291" s="48"/>
      <c r="BG291" s="48">
        <v>715</v>
      </c>
      <c r="BH291" s="48">
        <v>1430</v>
      </c>
      <c r="BI291" s="49">
        <v>8.8271604938271603E-2</v>
      </c>
      <c r="BJ291" s="35" t="s">
        <v>526</v>
      </c>
      <c r="BK291" s="50"/>
      <c r="BL291" s="51">
        <v>45978</v>
      </c>
      <c r="BM291" s="44">
        <v>12948</v>
      </c>
      <c r="BN291" s="43">
        <v>56</v>
      </c>
      <c r="BO291" s="43">
        <v>490</v>
      </c>
      <c r="BP291" s="43">
        <v>1</v>
      </c>
      <c r="BQ291" s="43">
        <v>11</v>
      </c>
      <c r="BR291" s="43">
        <v>1</v>
      </c>
      <c r="BS291" s="52">
        <v>0</v>
      </c>
      <c r="BT291" s="53" t="s">
        <v>498</v>
      </c>
      <c r="BU291" s="47">
        <v>996</v>
      </c>
      <c r="BV291" s="43">
        <v>996</v>
      </c>
      <c r="BW291" s="54">
        <v>0.17785714285714285</v>
      </c>
      <c r="BX291" s="35"/>
      <c r="BY291" s="27"/>
      <c r="BZ291" s="51">
        <v>45978</v>
      </c>
      <c r="CA291" s="43">
        <v>1706</v>
      </c>
      <c r="CB291" s="43">
        <v>52</v>
      </c>
      <c r="CC291" s="43">
        <v>21</v>
      </c>
      <c r="CD291" s="43">
        <v>0</v>
      </c>
      <c r="CE291" s="43">
        <v>3</v>
      </c>
      <c r="CF291" s="43">
        <v>1</v>
      </c>
      <c r="CG291" s="43">
        <v>0</v>
      </c>
      <c r="CH291" s="55" t="s">
        <v>631</v>
      </c>
      <c r="CI291" s="43">
        <v>900</v>
      </c>
      <c r="CJ291" s="43">
        <v>900</v>
      </c>
      <c r="CK291" s="54">
        <v>0.17307692307692307</v>
      </c>
      <c r="CL291" s="56"/>
      <c r="CM291" s="27"/>
      <c r="CN291" s="51">
        <v>45978</v>
      </c>
      <c r="CO291" s="43">
        <v>1187</v>
      </c>
      <c r="CP291" s="43">
        <v>39</v>
      </c>
      <c r="CQ291" s="43">
        <v>16</v>
      </c>
      <c r="CR291" s="43">
        <v>0</v>
      </c>
      <c r="CS291" s="43">
        <v>9</v>
      </c>
      <c r="CT291" s="43">
        <v>0</v>
      </c>
      <c r="CU291" s="43">
        <v>0</v>
      </c>
      <c r="CV291" s="57" t="s">
        <v>516</v>
      </c>
      <c r="CW291" s="43">
        <v>1079</v>
      </c>
      <c r="CX291" s="43">
        <v>0</v>
      </c>
      <c r="CY291" s="54">
        <v>0</v>
      </c>
      <c r="CZ291" s="56"/>
      <c r="DA291" s="58"/>
      <c r="DB291" s="51">
        <v>45978</v>
      </c>
      <c r="DC291" s="44">
        <v>7579</v>
      </c>
      <c r="DD291" s="59">
        <v>24</v>
      </c>
      <c r="DE291" s="43">
        <v>268</v>
      </c>
      <c r="DF291" s="43">
        <v>1</v>
      </c>
      <c r="DG291" s="43">
        <v>23</v>
      </c>
      <c r="DH291" s="43">
        <v>1</v>
      </c>
      <c r="DI291" s="52">
        <v>0</v>
      </c>
      <c r="DJ291" s="53" t="s">
        <v>466</v>
      </c>
      <c r="DK291" s="47">
        <v>1100</v>
      </c>
      <c r="DL291" s="43">
        <v>1100</v>
      </c>
      <c r="DM291" s="54">
        <v>0.45833333333333331</v>
      </c>
      <c r="DN291" s="35"/>
      <c r="DO291" s="27"/>
      <c r="DP291" s="51">
        <v>45978</v>
      </c>
      <c r="DQ291" s="43">
        <v>1497</v>
      </c>
      <c r="DR291" s="59">
        <v>27</v>
      </c>
      <c r="DS291" s="43">
        <v>65</v>
      </c>
      <c r="DT291" s="43">
        <v>2</v>
      </c>
      <c r="DU291" s="43">
        <v>12</v>
      </c>
      <c r="DV291" s="43">
        <v>-1</v>
      </c>
      <c r="DW291" s="52">
        <v>2</v>
      </c>
      <c r="DX291" s="53" t="s">
        <v>76</v>
      </c>
      <c r="DY291" s="47">
        <v>722</v>
      </c>
      <c r="DZ291" s="43">
        <v>-722</v>
      </c>
      <c r="EA291" s="54">
        <v>-0.26740740740740743</v>
      </c>
      <c r="EB291" s="35" t="s">
        <v>648</v>
      </c>
      <c r="EC291" s="27"/>
      <c r="ED291" s="46">
        <v>45978</v>
      </c>
      <c r="EE291" s="47">
        <v>29370</v>
      </c>
      <c r="EF291" s="43">
        <v>137</v>
      </c>
      <c r="EG291" s="43">
        <v>1508</v>
      </c>
      <c r="EH291" s="43">
        <v>1</v>
      </c>
      <c r="EI291" s="43">
        <v>3</v>
      </c>
      <c r="EJ291" s="43">
        <v>2</v>
      </c>
      <c r="EK291" s="43">
        <v>0</v>
      </c>
      <c r="EL291" s="43"/>
      <c r="EM291" s="43">
        <v>715</v>
      </c>
      <c r="EN291" s="44">
        <v>1430</v>
      </c>
      <c r="EO291" s="45">
        <v>0.10437956204379562</v>
      </c>
      <c r="EP291" s="35" t="s">
        <v>526</v>
      </c>
      <c r="EQ291" s="27"/>
      <c r="ER291" s="46">
        <v>45978</v>
      </c>
      <c r="ES291" s="43">
        <v>8037</v>
      </c>
      <c r="ET291" s="59">
        <v>67</v>
      </c>
      <c r="EU291" s="43">
        <v>237</v>
      </c>
      <c r="EV291" s="43">
        <v>5</v>
      </c>
      <c r="EW291" s="43">
        <v>30</v>
      </c>
      <c r="EX291" s="43">
        <v>6</v>
      </c>
      <c r="EY291" s="43">
        <v>4</v>
      </c>
      <c r="EZ291" s="43"/>
      <c r="FA291" s="44">
        <v>726</v>
      </c>
      <c r="FB291" s="44">
        <v>4356</v>
      </c>
      <c r="FC291" s="45">
        <v>0.65014925373134325</v>
      </c>
      <c r="FD291" s="35" t="s">
        <v>647</v>
      </c>
      <c r="FE291" s="27"/>
      <c r="FF291" s="46">
        <v>45978</v>
      </c>
      <c r="FG291" s="47">
        <v>0</v>
      </c>
      <c r="FH291" s="43">
        <v>0</v>
      </c>
      <c r="FI291" s="43">
        <v>0</v>
      </c>
      <c r="FJ291" s="43">
        <v>13</v>
      </c>
      <c r="FK291" s="43">
        <v>0</v>
      </c>
      <c r="FL291" s="43">
        <v>0</v>
      </c>
      <c r="FM291" s="43">
        <v>0</v>
      </c>
      <c r="FN291" s="43"/>
      <c r="FO291" s="43">
        <v>935</v>
      </c>
      <c r="FP291" s="44">
        <v>0</v>
      </c>
      <c r="FQ291" s="45">
        <v>0</v>
      </c>
      <c r="FR291" s="35"/>
      <c r="FS291" s="27"/>
      <c r="FT291" s="46">
        <v>45978</v>
      </c>
      <c r="FU291" s="47">
        <v>0</v>
      </c>
      <c r="FV291" s="43">
        <v>0</v>
      </c>
      <c r="FW291" s="43">
        <v>0</v>
      </c>
      <c r="FX291" s="43">
        <v>13</v>
      </c>
      <c r="FY291" s="43">
        <v>0</v>
      </c>
      <c r="FZ291" s="43">
        <v>0</v>
      </c>
      <c r="GA291" s="43">
        <v>0</v>
      </c>
      <c r="GB291" s="43"/>
      <c r="GC291" s="43">
        <v>420</v>
      </c>
      <c r="GD291" s="44">
        <v>0</v>
      </c>
      <c r="GE291" s="45">
        <v>0</v>
      </c>
      <c r="GF291" s="35"/>
      <c r="GG291" s="65"/>
      <c r="GH291" s="46">
        <v>45978</v>
      </c>
      <c r="GI291" s="47">
        <v>1507</v>
      </c>
      <c r="GJ291" s="43">
        <v>97</v>
      </c>
      <c r="GK291" s="43">
        <v>253</v>
      </c>
      <c r="GL291" s="43">
        <v>3</v>
      </c>
      <c r="GM291" s="43">
        <v>8</v>
      </c>
      <c r="GN291" s="43">
        <v>4</v>
      </c>
      <c r="GO291" s="43">
        <v>8</v>
      </c>
      <c r="GP291" s="43"/>
      <c r="GQ291" s="43">
        <v>550</v>
      </c>
      <c r="GR291" s="44">
        <v>2200</v>
      </c>
      <c r="GS291" s="45">
        <v>0.22680412371134021</v>
      </c>
      <c r="GT291" s="35" t="s">
        <v>738</v>
      </c>
      <c r="GU291" s="27"/>
      <c r="GV291" s="46">
        <v>45978</v>
      </c>
      <c r="GW291" s="47">
        <v>1207</v>
      </c>
      <c r="GX291" s="43">
        <v>114</v>
      </c>
      <c r="GY291" s="43">
        <v>51</v>
      </c>
      <c r="GZ291" s="43">
        <v>3</v>
      </c>
      <c r="HA291" s="43">
        <v>540</v>
      </c>
      <c r="HB291" s="43">
        <v>5</v>
      </c>
      <c r="HC291" s="43">
        <v>0</v>
      </c>
      <c r="HD291" s="43"/>
      <c r="HE291" s="44">
        <v>200</v>
      </c>
      <c r="HF291" s="44">
        <v>1000</v>
      </c>
      <c r="HG291" s="45">
        <v>8.771929824561403E-2</v>
      </c>
      <c r="HH291" s="35"/>
      <c r="HI291" s="27"/>
      <c r="HJ291" s="46">
        <v>45978</v>
      </c>
      <c r="HK291" s="47">
        <v>1086</v>
      </c>
      <c r="HL291" s="59">
        <v>34</v>
      </c>
      <c r="HM291" s="43">
        <v>420</v>
      </c>
      <c r="HN291" s="43">
        <v>13</v>
      </c>
      <c r="HO291" s="43">
        <v>129</v>
      </c>
      <c r="HP291" s="43">
        <v>13</v>
      </c>
      <c r="HQ291" s="43">
        <v>16</v>
      </c>
      <c r="HR291" s="43"/>
      <c r="HS291" s="43">
        <v>420</v>
      </c>
      <c r="HT291" s="44">
        <v>5460</v>
      </c>
      <c r="HU291" s="45">
        <v>1.6058823529411765</v>
      </c>
      <c r="HV291" s="35"/>
      <c r="HW291" s="61"/>
      <c r="HX291" s="51">
        <v>45978</v>
      </c>
      <c r="HY291" s="43">
        <v>29401</v>
      </c>
      <c r="HZ291" s="43">
        <v>167</v>
      </c>
      <c r="IA291" s="44"/>
      <c r="IB291" s="43" t="s">
        <v>24</v>
      </c>
      <c r="IC291" s="43">
        <v>1</v>
      </c>
      <c r="ID291" s="43">
        <v>1</v>
      </c>
      <c r="IE291" s="43">
        <v>2</v>
      </c>
      <c r="IF291" s="60" t="s">
        <v>526</v>
      </c>
      <c r="IG291" s="43">
        <v>715</v>
      </c>
      <c r="IH291" s="43">
        <v>715</v>
      </c>
      <c r="II291" s="54">
        <v>4.281437125748503E-2</v>
      </c>
      <c r="IJ291" s="56"/>
      <c r="IK291" s="27"/>
      <c r="IL291" s="51">
        <v>45978</v>
      </c>
      <c r="IM291" s="43">
        <v>1170</v>
      </c>
      <c r="IN291" s="43">
        <v>52</v>
      </c>
      <c r="IO291" s="44">
        <v>22</v>
      </c>
      <c r="IP291" s="43">
        <v>1</v>
      </c>
      <c r="IQ291" s="43">
        <v>23</v>
      </c>
      <c r="IR291" s="43">
        <v>1</v>
      </c>
      <c r="IS291" s="43">
        <v>0</v>
      </c>
      <c r="IT291" s="60" t="s">
        <v>484</v>
      </c>
      <c r="IU291" s="43">
        <v>400</v>
      </c>
      <c r="IV291" s="43">
        <v>400</v>
      </c>
      <c r="IW291" s="54">
        <v>7.6923076923076927E-2</v>
      </c>
      <c r="IX291" s="56"/>
      <c r="IY291" s="33"/>
      <c r="IZ291" s="51">
        <v>45978</v>
      </c>
      <c r="JA291" s="43">
        <v>7283</v>
      </c>
      <c r="JB291" s="59">
        <v>193</v>
      </c>
      <c r="JC291" s="44">
        <v>329</v>
      </c>
      <c r="JD291" s="43">
        <v>3</v>
      </c>
      <c r="JE291" s="43">
        <v>18</v>
      </c>
      <c r="JF291" s="43">
        <v>3</v>
      </c>
      <c r="JG291" s="43">
        <v>8</v>
      </c>
      <c r="JH291" s="53" t="s">
        <v>588</v>
      </c>
      <c r="JI291" s="43">
        <v>500</v>
      </c>
      <c r="JJ291" s="43">
        <v>0</v>
      </c>
      <c r="JK291" s="54">
        <v>0</v>
      </c>
      <c r="JL291" s="56"/>
      <c r="JM291" s="27"/>
      <c r="JN291" s="51">
        <v>45978</v>
      </c>
      <c r="JO291" s="43">
        <v>5666</v>
      </c>
      <c r="JP291" s="43">
        <v>67</v>
      </c>
      <c r="JQ291" s="44">
        <v>189</v>
      </c>
      <c r="JR291" s="43">
        <v>2</v>
      </c>
      <c r="JS291" s="43">
        <v>14</v>
      </c>
      <c r="JT291" s="43">
        <v>1</v>
      </c>
      <c r="JU291" s="43">
        <v>2</v>
      </c>
      <c r="JV291" s="60" t="s">
        <v>624</v>
      </c>
      <c r="JW291" s="43">
        <v>358</v>
      </c>
      <c r="JX291" s="43" t="e">
        <v>#VALUE!</v>
      </c>
      <c r="JY291" s="54" t="e">
        <v>#VALUE!</v>
      </c>
      <c r="JZ291" s="56"/>
      <c r="KA291" s="61"/>
      <c r="KB291" s="51">
        <v>45978</v>
      </c>
      <c r="KC291" s="43">
        <v>5911</v>
      </c>
      <c r="KD291" s="43">
        <v>48</v>
      </c>
      <c r="KE291" s="44">
        <v>208</v>
      </c>
      <c r="KF291" s="43">
        <v>0</v>
      </c>
      <c r="KG291" s="43">
        <v>11</v>
      </c>
      <c r="KH291" s="43">
        <v>0</v>
      </c>
      <c r="KI291" s="43">
        <v>0</v>
      </c>
      <c r="KJ291" s="53" t="s">
        <v>516</v>
      </c>
      <c r="KK291" s="43">
        <v>1074</v>
      </c>
      <c r="KL291" s="43">
        <v>0</v>
      </c>
      <c r="KM291" s="54">
        <v>0</v>
      </c>
      <c r="KN291" s="56"/>
      <c r="KO291" s="27"/>
      <c r="KP291" s="51">
        <v>45978</v>
      </c>
      <c r="KQ291" s="43">
        <v>4170</v>
      </c>
      <c r="KR291" s="59">
        <v>58</v>
      </c>
      <c r="KS291" s="44">
        <v>265</v>
      </c>
      <c r="KT291" s="43">
        <v>1</v>
      </c>
      <c r="KU291" s="43">
        <v>14</v>
      </c>
      <c r="KV291" s="43">
        <v>1</v>
      </c>
      <c r="KW291" s="43">
        <v>0</v>
      </c>
      <c r="KX291" s="62" t="s">
        <v>622</v>
      </c>
      <c r="KY291" s="43">
        <v>1100</v>
      </c>
      <c r="KZ291" s="43">
        <v>1100</v>
      </c>
      <c r="LA291" s="54">
        <v>0.18965517241379309</v>
      </c>
      <c r="LB291" s="56"/>
      <c r="LC291" s="27"/>
      <c r="LD291" s="51">
        <v>45978</v>
      </c>
      <c r="LE291" s="43">
        <v>68746</v>
      </c>
      <c r="LF291" s="59">
        <v>35</v>
      </c>
      <c r="LG291" s="43">
        <v>445</v>
      </c>
      <c r="LH291" s="43">
        <v>0</v>
      </c>
      <c r="LI291" s="43">
        <v>2</v>
      </c>
      <c r="LJ291" s="43">
        <v>0</v>
      </c>
      <c r="LK291" s="43">
        <v>0</v>
      </c>
      <c r="LL291" s="64" t="s">
        <v>534</v>
      </c>
      <c r="LM291" s="47">
        <v>1000</v>
      </c>
      <c r="LN291" s="43">
        <v>0</v>
      </c>
      <c r="LO291" s="54"/>
      <c r="LP291" s="56"/>
      <c r="LQ291" s="27"/>
      <c r="LR291" s="46">
        <v>45978</v>
      </c>
      <c r="LS291" s="47">
        <v>20668</v>
      </c>
      <c r="LT291" s="43">
        <v>123</v>
      </c>
      <c r="LU291" s="43">
        <v>1055</v>
      </c>
      <c r="LV291" s="43">
        <v>4</v>
      </c>
      <c r="LW291" s="43">
        <v>41</v>
      </c>
      <c r="LX291" s="43">
        <v>0</v>
      </c>
      <c r="LY291" s="43">
        <v>0</v>
      </c>
      <c r="LZ291" s="43"/>
      <c r="MA291" s="44">
        <v>495</v>
      </c>
      <c r="MB291" s="44">
        <v>0</v>
      </c>
      <c r="MC291" s="45">
        <v>0</v>
      </c>
      <c r="MD291" s="35"/>
      <c r="ME291" s="27"/>
      <c r="MF291" s="46">
        <v>45978</v>
      </c>
      <c r="MG291" s="47">
        <v>7299</v>
      </c>
      <c r="MH291" s="63">
        <v>155</v>
      </c>
      <c r="MI291" s="43">
        <v>371</v>
      </c>
      <c r="MJ291" s="43">
        <v>3</v>
      </c>
      <c r="MK291" s="43">
        <v>45</v>
      </c>
      <c r="ML291" s="43">
        <v>3</v>
      </c>
      <c r="MM291" s="43">
        <v>0</v>
      </c>
      <c r="MN291" s="43"/>
      <c r="MO291" s="43">
        <v>1100</v>
      </c>
      <c r="MP291" s="44">
        <v>3300</v>
      </c>
      <c r="MQ291" s="45">
        <v>0.2129032258064516</v>
      </c>
      <c r="MR291" s="35" t="s">
        <v>575</v>
      </c>
      <c r="MS291" s="27"/>
      <c r="MT291" s="46">
        <v>45978</v>
      </c>
      <c r="MU291" s="47">
        <v>10576</v>
      </c>
      <c r="MV291" s="59">
        <v>145</v>
      </c>
      <c r="MW291" s="43">
        <v>418</v>
      </c>
      <c r="MX291" s="43">
        <v>1</v>
      </c>
      <c r="MY291" s="43">
        <v>4</v>
      </c>
      <c r="MZ291" s="43">
        <v>1</v>
      </c>
      <c r="NA291" s="43">
        <v>0</v>
      </c>
      <c r="NB291" s="43"/>
      <c r="NC291" s="44">
        <v>715</v>
      </c>
      <c r="ND291" s="44">
        <v>715</v>
      </c>
      <c r="NE291" s="45">
        <v>4.9310344827586207E-2</v>
      </c>
      <c r="NF291" s="35" t="s">
        <v>526</v>
      </c>
      <c r="NG291" s="27"/>
      <c r="NH291" s="46">
        <v>45978</v>
      </c>
      <c r="NI291" s="47">
        <v>10440</v>
      </c>
      <c r="NJ291" s="43">
        <v>70</v>
      </c>
      <c r="NK291" s="43">
        <v>205</v>
      </c>
      <c r="NL291" s="43">
        <v>1</v>
      </c>
      <c r="NM291" s="43">
        <v>43</v>
      </c>
      <c r="NN291" s="43">
        <v>1</v>
      </c>
      <c r="NO291" s="43">
        <v>0</v>
      </c>
      <c r="NP291" s="43"/>
      <c r="NQ291" s="43">
        <v>1100</v>
      </c>
      <c r="NR291" s="44">
        <v>1100</v>
      </c>
      <c r="NS291" s="45">
        <v>0.15714285714285714</v>
      </c>
      <c r="NT291" s="35" t="s">
        <v>86</v>
      </c>
    </row>
    <row r="292" spans="1:384" x14ac:dyDescent="0.2">
      <c r="A292" s="38">
        <v>45982</v>
      </c>
      <c r="B292" s="39">
        <f>IF(A292="","",SUM(J292,LF294,AL292,ET292,AZ292,EF292,LT292,NJ292,MV292,MH292,X292,GJ292,GX292,HL292)+SUM(HZ295:HZ296)+SUM(IN295:IN298)+SUM(DR295:DR298)+SUM(CP295:CP298)+SUM(CB295:CB298)+SUM(BN295:BN298)+SUM(DD295:DD298)+SUM(JB295:JB298)+SUM(JP295:JP298)+SUM(KD295:KD298)+SUM(KR295:KR298))</f>
        <v>2160</v>
      </c>
      <c r="C292" s="40">
        <f>IF(A292="","",SUM(J292,X292,AL292,AZ292)+SUM(BN295:BN298)+SUM(CB295:CB298)+SUM(CP295:CP298))</f>
        <v>695</v>
      </c>
      <c r="D292" s="40">
        <f>IF(A292="","",SUM(EF292,ET292)+SUM(DD295:DD298)+SUM(DR295:DR298))</f>
        <v>427</v>
      </c>
      <c r="E292" s="41">
        <f>IF(A292="","",SUM(NJ292,MV292,MH292,LF294,LT292)+SUM(JB295:JB298)+SUM(JP295:JP298)+SUM(KD295:KD298)+SUM(KR295:KR298)+IC303)</f>
        <v>672</v>
      </c>
      <c r="F292" s="41">
        <f>IF(B292="","",SUM(GJ292,GX292,HL292)+SUM(IN295:IN298)+SUM(HZ295:HZ296))</f>
        <v>368</v>
      </c>
      <c r="G292" s="40"/>
      <c r="H292" s="42"/>
      <c r="I292" s="44">
        <v>3977</v>
      </c>
      <c r="J292" s="44">
        <v>95</v>
      </c>
      <c r="K292" s="44">
        <v>135</v>
      </c>
      <c r="L292" s="44">
        <v>4</v>
      </c>
      <c r="M292" s="44">
        <v>14</v>
      </c>
      <c r="N292" s="44">
        <v>4</v>
      </c>
      <c r="O292" s="44">
        <v>4</v>
      </c>
      <c r="P292" s="43"/>
      <c r="Q292" s="43">
        <v>855</v>
      </c>
      <c r="R292" s="44">
        <v>3420</v>
      </c>
      <c r="S292" s="45">
        <v>0.36</v>
      </c>
      <c r="T292" s="35" t="s">
        <v>275</v>
      </c>
      <c r="U292" s="27"/>
      <c r="V292" s="51">
        <f t="shared" ref="V292:V300" si="1370">IF($A292="","",$A292)</f>
        <v>45982</v>
      </c>
      <c r="W292" s="44">
        <v>13098</v>
      </c>
      <c r="X292" s="44">
        <f t="shared" ref="X292:X300" si="1371">IF(W292="","",W292-W291)</f>
        <v>96</v>
      </c>
      <c r="Y292" s="44">
        <v>504</v>
      </c>
      <c r="Z292" s="44">
        <f t="shared" ref="Z292:Z300" si="1372">IF(Y292="","",Y292-Y291)</f>
        <v>4</v>
      </c>
      <c r="AA292" s="44">
        <v>24</v>
      </c>
      <c r="AB292" s="44">
        <f t="shared" ref="AB292:AB300" si="1373">IF(AA292="","",AA291+AC291-AA292)</f>
        <v>4</v>
      </c>
      <c r="AC292" s="44">
        <v>0</v>
      </c>
      <c r="AD292" s="43"/>
      <c r="AE292" s="43">
        <f t="shared" ref="AE292:AE300" si="1374">IF(W292="","",AE291)</f>
        <v>1026</v>
      </c>
      <c r="AF292" s="44">
        <f t="shared" ref="AF292:AF300" si="1375">IF(AE292="","",AB292*AE292)</f>
        <v>4104</v>
      </c>
      <c r="AG292" s="45">
        <f t="shared" ref="AG292:AG300" si="1376">IF(AF292="","",AF292/(X292*100))</f>
        <v>0.42749999999999999</v>
      </c>
      <c r="AH292" s="35"/>
      <c r="AI292" s="27"/>
      <c r="AJ292" s="51">
        <f t="shared" ref="AJ292:AJ300" si="1377">IF($A292="","",$A292)</f>
        <v>45982</v>
      </c>
      <c r="AK292" s="44">
        <v>16230</v>
      </c>
      <c r="AL292" s="44">
        <f t="shared" ref="AL292:AL300" si="1378">IF(AK292="","",AK292-AK291)</f>
        <v>109</v>
      </c>
      <c r="AM292" s="44">
        <v>350</v>
      </c>
      <c r="AN292" s="44">
        <f t="shared" ref="AN292:AN300" si="1379">IF(AM292="","",AM292-AM291)</f>
        <v>1</v>
      </c>
      <c r="AO292" s="44">
        <v>40</v>
      </c>
      <c r="AP292" s="44">
        <f t="shared" ref="AP292:AP300" si="1380">IF(AO292="","",AO291+AQ291-AO292)</f>
        <v>1</v>
      </c>
      <c r="AQ292" s="44">
        <v>0</v>
      </c>
      <c r="AR292" s="43"/>
      <c r="AS292" s="43">
        <f t="shared" ref="AS292:AS300" si="1381">IF(AK292="","",AS291)</f>
        <v>880</v>
      </c>
      <c r="AT292" s="44">
        <f t="shared" ref="AT292:AT300" si="1382">IF(AS292="","",AP292*AS292)</f>
        <v>880</v>
      </c>
      <c r="AU292" s="45">
        <f t="shared" ref="AU292:AU300" si="1383">IF(AT292="","",AT292/(AL292*100))</f>
        <v>8.0733944954128445E-2</v>
      </c>
      <c r="AV292" s="35"/>
      <c r="AW292" s="27"/>
      <c r="AX292" s="51">
        <f t="shared" ref="AX292:AX300" si="1384">IF($A292="","",$A292)</f>
        <v>45982</v>
      </c>
      <c r="AY292" s="44">
        <v>18502</v>
      </c>
      <c r="AZ292" s="44">
        <f t="shared" ref="AZ292:AZ300" si="1385">IF(AY292="","",AY292-AY291)</f>
        <v>95</v>
      </c>
      <c r="BA292" s="44">
        <v>536</v>
      </c>
      <c r="BB292" s="44">
        <f t="shared" ref="BB292:BB300" si="1386">IF(BA292="","",BA292-BA291)</f>
        <v>0</v>
      </c>
      <c r="BC292" s="44">
        <v>3</v>
      </c>
      <c r="BD292" s="44">
        <f t="shared" ref="BD292:BD300" si="1387">IF(BC292="","",BC291+BE291-BC292)</f>
        <v>0</v>
      </c>
      <c r="BE292" s="44">
        <v>2</v>
      </c>
      <c r="BF292" s="43"/>
      <c r="BG292" s="43">
        <f t="shared" ref="BG292:BG300" si="1388">IF(AY292="","",BG291)</f>
        <v>715</v>
      </c>
      <c r="BH292" s="44">
        <f t="shared" ref="BH292:BH300" si="1389">IF(BG292="","",BD292*BG292)</f>
        <v>0</v>
      </c>
      <c r="BI292" s="45">
        <f t="shared" ref="BI292:BI300" si="1390">IF(BH292="","",BH292/(AZ292*100))</f>
        <v>0</v>
      </c>
      <c r="BJ292" s="35"/>
      <c r="BK292" s="50"/>
      <c r="BL292" s="46"/>
      <c r="BM292" s="44">
        <v>10450</v>
      </c>
      <c r="BN292" s="44">
        <v>39</v>
      </c>
      <c r="BO292" s="43">
        <v>295</v>
      </c>
      <c r="BP292" s="44">
        <v>0</v>
      </c>
      <c r="BQ292" s="44">
        <v>12</v>
      </c>
      <c r="BR292" s="43">
        <v>0</v>
      </c>
      <c r="BS292" s="66">
        <v>0</v>
      </c>
      <c r="BT292" s="60" t="s">
        <v>578</v>
      </c>
      <c r="BU292" s="67">
        <v>660</v>
      </c>
      <c r="BV292" s="44">
        <v>0</v>
      </c>
      <c r="BW292" s="45">
        <v>0</v>
      </c>
      <c r="BX292" s="35" t="s">
        <v>650</v>
      </c>
      <c r="BY292" s="27"/>
      <c r="BZ292" s="46"/>
      <c r="CA292" s="44">
        <v>2139</v>
      </c>
      <c r="CB292" s="44">
        <v>80</v>
      </c>
      <c r="CC292" s="44">
        <v>24</v>
      </c>
      <c r="CD292" s="44">
        <v>4</v>
      </c>
      <c r="CE292" s="44">
        <v>11</v>
      </c>
      <c r="CF292" s="43">
        <v>4</v>
      </c>
      <c r="CG292" s="44">
        <v>6</v>
      </c>
      <c r="CH292" s="68" t="s">
        <v>484</v>
      </c>
      <c r="CI292" s="43">
        <v>500</v>
      </c>
      <c r="CJ292" s="44">
        <v>2000</v>
      </c>
      <c r="CK292" s="45">
        <v>0.25</v>
      </c>
      <c r="CL292" s="35"/>
      <c r="CM292" s="27"/>
      <c r="CN292" s="46"/>
      <c r="CO292" s="44">
        <v>1008</v>
      </c>
      <c r="CP292" s="69">
        <v>30</v>
      </c>
      <c r="CQ292" s="44">
        <v>10</v>
      </c>
      <c r="CR292" s="44">
        <v>1</v>
      </c>
      <c r="CS292" s="44">
        <v>13</v>
      </c>
      <c r="CT292" s="43">
        <v>1</v>
      </c>
      <c r="CU292" s="44">
        <v>6</v>
      </c>
      <c r="CV292" s="70" t="s">
        <v>611</v>
      </c>
      <c r="CW292" s="44">
        <v>358</v>
      </c>
      <c r="CX292" s="44">
        <v>0</v>
      </c>
      <c r="CY292" s="45">
        <v>0</v>
      </c>
      <c r="CZ292" s="35"/>
      <c r="DA292" s="58"/>
      <c r="DB292" s="46"/>
      <c r="DC292" s="44">
        <v>7352</v>
      </c>
      <c r="DD292" s="69">
        <v>12</v>
      </c>
      <c r="DE292" s="43">
        <v>233</v>
      </c>
      <c r="DF292" s="44">
        <v>1</v>
      </c>
      <c r="DG292" s="44">
        <v>5</v>
      </c>
      <c r="DH292" s="43">
        <v>1</v>
      </c>
      <c r="DI292" s="66">
        <v>5</v>
      </c>
      <c r="DJ292" s="60" t="s">
        <v>76</v>
      </c>
      <c r="DK292" s="67">
        <v>682</v>
      </c>
      <c r="DL292" s="44">
        <v>682</v>
      </c>
      <c r="DM292" s="45">
        <v>0.56833333333333336</v>
      </c>
      <c r="DN292" s="35"/>
      <c r="DO292" s="27"/>
      <c r="DP292" s="46"/>
      <c r="DQ292" s="44">
        <v>3040</v>
      </c>
      <c r="DR292" s="69">
        <v>54</v>
      </c>
      <c r="DS292" s="44">
        <v>85</v>
      </c>
      <c r="DT292" s="44">
        <v>1</v>
      </c>
      <c r="DU292" s="44">
        <v>13</v>
      </c>
      <c r="DV292" s="43">
        <v>1</v>
      </c>
      <c r="DW292" s="66">
        <v>6</v>
      </c>
      <c r="DX292" s="60" t="s">
        <v>611</v>
      </c>
      <c r="DY292" s="67">
        <v>328</v>
      </c>
      <c r="DZ292" s="44">
        <v>0</v>
      </c>
      <c r="EA292" s="45">
        <v>0</v>
      </c>
      <c r="EB292" s="35"/>
      <c r="EC292" s="27"/>
      <c r="ED292" s="51">
        <f t="shared" ref="ED292:ED311" si="1391">IF($A292="","",$A292)</f>
        <v>45982</v>
      </c>
      <c r="EE292" s="44">
        <v>29459</v>
      </c>
      <c r="EF292" s="44">
        <f t="shared" ref="EF292:EF300" si="1392">IF(EE292="","",EE292-EE291)</f>
        <v>89</v>
      </c>
      <c r="EG292" s="44">
        <v>1509</v>
      </c>
      <c r="EH292" s="44">
        <f t="shared" ref="EH292:EH300" si="1393">IF(EG292="","",EG292-EG291)</f>
        <v>1</v>
      </c>
      <c r="EI292" s="44">
        <v>2</v>
      </c>
      <c r="EJ292" s="44">
        <f t="shared" ref="EJ292:EJ300" si="1394">IF(EI292="","",EI291+EK291-EI292)</f>
        <v>1</v>
      </c>
      <c r="EK292" s="44">
        <v>1</v>
      </c>
      <c r="EL292" s="43"/>
      <c r="EM292" s="43">
        <f t="shared" ref="EM292:EM300" si="1395">IF(EE292="","",EM291)</f>
        <v>715</v>
      </c>
      <c r="EN292" s="44">
        <f t="shared" ref="EN292:EN300" si="1396">IF(EM292="","",EJ292*EM292)</f>
        <v>715</v>
      </c>
      <c r="EO292" s="45">
        <f t="shared" ref="EO292:EO300" si="1397">IF(EN292="","",EN292/(EF292*100))</f>
        <v>8.0337078651685392E-2</v>
      </c>
      <c r="EP292" s="35"/>
      <c r="EQ292" s="27"/>
      <c r="ER292" s="51">
        <f t="shared" ref="ER292:ER300" si="1398">IF($A292="","",$A292)</f>
        <v>45982</v>
      </c>
      <c r="ES292" s="44">
        <v>8090</v>
      </c>
      <c r="ET292" s="44">
        <f t="shared" ref="ET292:ET300" si="1399">IF(ES292="","",ES292-ES291)</f>
        <v>53</v>
      </c>
      <c r="EU292" s="44">
        <v>240</v>
      </c>
      <c r="EV292" s="44">
        <f t="shared" ref="EV292:EV300" si="1400">IF(EU292="","",EU292-EU291)</f>
        <v>3</v>
      </c>
      <c r="EW292" s="44">
        <v>31</v>
      </c>
      <c r="EX292" s="44">
        <f t="shared" ref="EX292:EX300" si="1401">IF(EW292="","",EW291+EY291-EW292)</f>
        <v>3</v>
      </c>
      <c r="EY292" s="44">
        <v>3</v>
      </c>
      <c r="EZ292" s="43"/>
      <c r="FA292" s="43">
        <f t="shared" ref="FA292:FA300" si="1402">IF(ES292="","",FA291)</f>
        <v>726</v>
      </c>
      <c r="FB292" s="44">
        <f t="shared" ref="FB292:FB300" si="1403">IF(FA292="","",EX292*FA292)</f>
        <v>2178</v>
      </c>
      <c r="FC292" s="45">
        <f t="shared" ref="FC292:FC300" si="1404">IF(FB292="","",FB292/(ET292*100))</f>
        <v>0.41094339622641507</v>
      </c>
      <c r="FD292" s="35" t="s">
        <v>656</v>
      </c>
      <c r="FE292" s="27"/>
      <c r="FF292" s="51">
        <f t="shared" ref="FF292:FF311" si="1405">IF($A292="","",$A292)</f>
        <v>45982</v>
      </c>
      <c r="FG292" s="47">
        <v>0</v>
      </c>
      <c r="FH292" s="44">
        <f t="shared" ref="FH292:FH300" si="1406">IF(FG292="","",FG292-FG291)</f>
        <v>0</v>
      </c>
      <c r="FI292" s="43">
        <v>0</v>
      </c>
      <c r="FJ292" s="44">
        <f t="shared" ref="FJ292:FJ300" si="1407">IF(FI292="","",FI292-FI291)</f>
        <v>0</v>
      </c>
      <c r="FK292" s="43">
        <v>0</v>
      </c>
      <c r="FL292" s="44">
        <f t="shared" ref="FL292:FL300" si="1408">IF(FK292="","",FK291+FM291-FK292)</f>
        <v>0</v>
      </c>
      <c r="FM292" s="43">
        <v>0</v>
      </c>
      <c r="FN292" s="43"/>
      <c r="FO292" s="43">
        <f t="shared" ref="FO292:FO300" si="1409">IF(FG292="","",FO291)</f>
        <v>935</v>
      </c>
      <c r="FP292" s="44">
        <f t="shared" ref="FP292:FP300" si="1410">IF(FO292="","",FL292*FO292)</f>
        <v>0</v>
      </c>
      <c r="FQ292" s="45" t="e">
        <f t="shared" ref="FQ292:FQ300" si="1411">IF(FP292="","",FP292/(FH292*100))</f>
        <v>#DIV/0!</v>
      </c>
      <c r="FR292" s="35"/>
      <c r="FS292" s="27"/>
      <c r="FT292" s="51">
        <f t="shared" ref="FT292:FT300" si="1412">IF($A292="","",$A292)</f>
        <v>45982</v>
      </c>
      <c r="FU292" s="47">
        <v>0</v>
      </c>
      <c r="FV292" s="44">
        <f t="shared" ref="FV292:FV300" si="1413">IF(FU292="","",FU292-FU291)</f>
        <v>0</v>
      </c>
      <c r="FW292" s="43">
        <v>0</v>
      </c>
      <c r="FX292" s="44">
        <f t="shared" ref="FX292:FX300" si="1414">IF(FW292="","",FW292-FW291)</f>
        <v>0</v>
      </c>
      <c r="FY292" s="43">
        <v>0</v>
      </c>
      <c r="FZ292" s="44">
        <f t="shared" ref="FZ292:FZ300" si="1415">IF(FY292="","",FY291+GA291-FY292)</f>
        <v>0</v>
      </c>
      <c r="GA292" s="43">
        <v>0</v>
      </c>
      <c r="GB292" s="43"/>
      <c r="GC292" s="43">
        <f t="shared" ref="GC292:GC300" si="1416">IF(FU292="","",GC291)</f>
        <v>420</v>
      </c>
      <c r="GD292" s="44">
        <f t="shared" ref="GD292:GD300" si="1417">IF(GC292="","",FZ292*GC292)</f>
        <v>0</v>
      </c>
      <c r="GE292" s="45" t="e">
        <f t="shared" ref="GE292:GE300" si="1418">IF(GD292="","",GD292/(FV292*100))</f>
        <v>#DIV/0!</v>
      </c>
      <c r="GF292" s="35"/>
      <c r="GG292" s="65"/>
      <c r="GH292" s="51">
        <f t="shared" ref="GH292:GH311" si="1419">IF($A292="","",$A292)</f>
        <v>45982</v>
      </c>
      <c r="GI292" s="44">
        <v>1535</v>
      </c>
      <c r="GJ292" s="69">
        <f t="shared" ref="GJ292:GJ300" si="1420">IF(GI292="","",GI292-GI291)</f>
        <v>28</v>
      </c>
      <c r="GK292" s="44">
        <v>255</v>
      </c>
      <c r="GL292" s="44">
        <f t="shared" ref="GL292:GL300" si="1421">IF(GK292="","",GK292-GK291)</f>
        <v>2</v>
      </c>
      <c r="GM292" s="44">
        <v>14</v>
      </c>
      <c r="GN292" s="44">
        <f t="shared" ref="GN292:GN300" si="1422">IF(GM292="","",GM291+GO291-GM292)</f>
        <v>2</v>
      </c>
      <c r="GO292" s="44">
        <v>0</v>
      </c>
      <c r="GP292" s="43"/>
      <c r="GQ292" s="43">
        <f>IF(GI292="","",GQ291)</f>
        <v>550</v>
      </c>
      <c r="GR292" s="44">
        <f t="shared" ref="GR292:GR300" si="1423">IF(GQ292="","",GN292*GQ292)</f>
        <v>1100</v>
      </c>
      <c r="GS292" s="45">
        <f t="shared" ref="GS292:GS300" si="1424">IF(GR292="","",GR292/(GJ292*100))</f>
        <v>0.39285714285714285</v>
      </c>
      <c r="GT292" s="35"/>
      <c r="GU292" s="27"/>
      <c r="GV292" s="51">
        <f t="shared" ref="GV292:GV300" si="1425">IF($A292="","",$A292)</f>
        <v>45982</v>
      </c>
      <c r="GW292" s="44">
        <v>1233</v>
      </c>
      <c r="GX292" s="69">
        <f t="shared" ref="GX292:GX300" si="1426">IF(GW292="","",GW292-GW291)</f>
        <v>26</v>
      </c>
      <c r="GY292" s="44">
        <v>53</v>
      </c>
      <c r="GZ292" s="44">
        <f t="shared" ref="GZ292:GZ300" si="1427">IF(GY292="","",GY292-GY291)</f>
        <v>2</v>
      </c>
      <c r="HA292" s="44">
        <v>530</v>
      </c>
      <c r="HB292" s="44">
        <f t="shared" ref="HB292:HB300" si="1428">IF(HA292="","",HA291+HC291-HA292)</f>
        <v>10</v>
      </c>
      <c r="HC292" s="44">
        <v>0</v>
      </c>
      <c r="HD292" s="43"/>
      <c r="HE292" s="43">
        <f t="shared" ref="HE292:HE300" si="1429">IF(GW292="","",HE291)</f>
        <v>200</v>
      </c>
      <c r="HF292" s="44">
        <f t="shared" ref="HF292:HF300" si="1430">IF(HE292="","",HB292*HE292)</f>
        <v>2000</v>
      </c>
      <c r="HG292" s="45">
        <f t="shared" ref="HG292:HG300" si="1431">IF(HF292="","",HF292/(GX292*100))</f>
        <v>0.76923076923076927</v>
      </c>
      <c r="HH292" s="35"/>
      <c r="HI292" s="27"/>
      <c r="HJ292" s="51">
        <f t="shared" ref="HJ292:HJ300" si="1432">IF($A292="","",$A292)</f>
        <v>45982</v>
      </c>
      <c r="HK292" s="44">
        <v>1147</v>
      </c>
      <c r="HL292" s="44">
        <f>IF(HK292="","",HK292-HK291)</f>
        <v>61</v>
      </c>
      <c r="HM292" s="44">
        <v>446</v>
      </c>
      <c r="HN292" s="44">
        <f>IF(HM292="","",HM292-HM291)</f>
        <v>26</v>
      </c>
      <c r="HO292" s="44">
        <v>95</v>
      </c>
      <c r="HP292" s="44">
        <f t="shared" ref="HP292:HP300" si="1433">IF(HO292="","",HO291+HQ291-HO292)</f>
        <v>50</v>
      </c>
      <c r="HQ292" s="44">
        <v>24</v>
      </c>
      <c r="HR292" s="43"/>
      <c r="HS292" s="43">
        <f t="shared" ref="HS292:HS300" si="1434">IF(HK292="","",HS291)</f>
        <v>420</v>
      </c>
      <c r="HT292" s="44">
        <f t="shared" ref="HT292:HT300" si="1435">IF(HS292="","",HP292*HS292)</f>
        <v>21000</v>
      </c>
      <c r="HU292" s="45">
        <f t="shared" ref="HU292:HU300" si="1436">IF(HT292="","",HT292/(HL292*100))</f>
        <v>3.442622950819672</v>
      </c>
      <c r="HV292" s="35"/>
      <c r="HW292" s="61"/>
      <c r="HX292" s="46"/>
      <c r="HY292" s="44">
        <v>21319</v>
      </c>
      <c r="HZ292" s="44">
        <v>27</v>
      </c>
      <c r="IA292" s="43"/>
      <c r="IB292" s="44" t="s">
        <v>24</v>
      </c>
      <c r="IC292" s="44">
        <v>6</v>
      </c>
      <c r="ID292" s="43">
        <v>0</v>
      </c>
      <c r="IE292" s="44">
        <v>1</v>
      </c>
      <c r="IF292" s="53" t="s">
        <v>509</v>
      </c>
      <c r="IG292" s="43">
        <v>1100</v>
      </c>
      <c r="IH292" s="44">
        <v>0</v>
      </c>
      <c r="II292" s="45">
        <v>0</v>
      </c>
      <c r="IJ292" s="35"/>
      <c r="IK292" s="27"/>
      <c r="IL292" s="46"/>
      <c r="IM292" s="44">
        <v>155</v>
      </c>
      <c r="IN292" s="44">
        <v>84</v>
      </c>
      <c r="IO292" s="43">
        <v>19</v>
      </c>
      <c r="IP292" s="44">
        <v>2</v>
      </c>
      <c r="IQ292" s="44">
        <v>8</v>
      </c>
      <c r="IR292" s="43">
        <v>0</v>
      </c>
      <c r="IS292" s="44">
        <v>2</v>
      </c>
      <c r="IT292" s="53" t="s">
        <v>646</v>
      </c>
      <c r="IU292" s="43">
        <v>996</v>
      </c>
      <c r="IV292" s="44">
        <v>0</v>
      </c>
      <c r="IW292" s="45">
        <v>0</v>
      </c>
      <c r="IX292" s="35"/>
      <c r="IY292" s="33"/>
      <c r="IZ292" s="46"/>
      <c r="JA292" s="44">
        <v>4715</v>
      </c>
      <c r="JB292" s="44">
        <v>36</v>
      </c>
      <c r="JC292" s="43">
        <v>134</v>
      </c>
      <c r="JD292" s="44">
        <v>1</v>
      </c>
      <c r="JE292" s="44">
        <v>32</v>
      </c>
      <c r="JF292" s="43">
        <v>1</v>
      </c>
      <c r="JG292" s="44">
        <v>0</v>
      </c>
      <c r="JH292" s="60" t="s">
        <v>23</v>
      </c>
      <c r="JI292" s="44">
        <v>1100</v>
      </c>
      <c r="JJ292" s="44">
        <v>1100</v>
      </c>
      <c r="JK292" s="45">
        <v>0.30555555555555558</v>
      </c>
      <c r="JL292" s="35"/>
      <c r="JM292" s="27"/>
      <c r="JN292" s="46"/>
      <c r="JO292" s="44">
        <v>5580</v>
      </c>
      <c r="JP292" s="69">
        <v>23</v>
      </c>
      <c r="JQ292" s="43">
        <v>131</v>
      </c>
      <c r="JR292" s="44">
        <v>1</v>
      </c>
      <c r="JS292" s="44">
        <v>11</v>
      </c>
      <c r="JT292" s="43">
        <v>1</v>
      </c>
      <c r="JU292" s="44">
        <v>4</v>
      </c>
      <c r="JV292" s="53" t="s">
        <v>76</v>
      </c>
      <c r="JW292" s="43">
        <v>748</v>
      </c>
      <c r="JX292" s="44">
        <v>748</v>
      </c>
      <c r="JY292" s="45">
        <v>0.32521739130434785</v>
      </c>
      <c r="JZ292" s="35" t="s">
        <v>644</v>
      </c>
      <c r="KA292" s="61"/>
      <c r="KB292" s="46"/>
      <c r="KC292" s="44">
        <v>4274</v>
      </c>
      <c r="KD292" s="44">
        <v>42</v>
      </c>
      <c r="KE292" s="43">
        <v>115</v>
      </c>
      <c r="KF292" s="44">
        <v>0</v>
      </c>
      <c r="KG292" s="44">
        <v>10</v>
      </c>
      <c r="KH292" s="43">
        <v>1</v>
      </c>
      <c r="KI292" s="44">
        <v>2</v>
      </c>
      <c r="KJ292" s="60" t="s">
        <v>593</v>
      </c>
      <c r="KK292" s="44">
        <v>1100</v>
      </c>
      <c r="KL292" s="44">
        <v>1100</v>
      </c>
      <c r="KM292" s="45">
        <v>0.26190476190476192</v>
      </c>
      <c r="KN292" s="35"/>
      <c r="KO292" s="27"/>
      <c r="KP292" s="46"/>
      <c r="KQ292" s="44">
        <v>5090</v>
      </c>
      <c r="KR292" s="44">
        <v>54</v>
      </c>
      <c r="KS292" s="43">
        <v>105</v>
      </c>
      <c r="KT292" s="44">
        <v>3</v>
      </c>
      <c r="KU292" s="44">
        <v>6</v>
      </c>
      <c r="KV292" s="43">
        <v>3</v>
      </c>
      <c r="KW292" s="44">
        <v>7</v>
      </c>
      <c r="KX292" s="71" t="s">
        <v>610</v>
      </c>
      <c r="KY292" s="43">
        <v>539</v>
      </c>
      <c r="KZ292" s="44">
        <v>0</v>
      </c>
      <c r="LA292" s="45">
        <v>0</v>
      </c>
      <c r="LB292" s="35" t="s">
        <v>642</v>
      </c>
      <c r="LC292" s="27"/>
      <c r="LD292" s="46"/>
      <c r="LE292" s="44"/>
      <c r="LF292" s="44"/>
      <c r="LG292" s="44">
        <v>530</v>
      </c>
      <c r="LH292" s="44">
        <v>0</v>
      </c>
      <c r="LI292" s="43">
        <v>2</v>
      </c>
      <c r="LJ292" s="44">
        <v>0</v>
      </c>
      <c r="LK292" s="44">
        <v>0</v>
      </c>
      <c r="LL292" s="72" t="s">
        <v>535</v>
      </c>
      <c r="LM292" s="67">
        <v>1000</v>
      </c>
      <c r="LN292" s="44">
        <v>0</v>
      </c>
      <c r="LO292" s="45"/>
      <c r="LP292" s="35"/>
      <c r="LQ292" s="27"/>
      <c r="LR292" s="51">
        <f t="shared" ref="LR292:LR300" si="1437">IF($A292="","",$A292)</f>
        <v>45982</v>
      </c>
      <c r="LS292" s="44">
        <v>20686</v>
      </c>
      <c r="LT292" s="69">
        <f t="shared" ref="LT292:LT300" si="1438">IF(LS292="","",LS292-LS291)</f>
        <v>18</v>
      </c>
      <c r="LU292" s="44">
        <v>1058</v>
      </c>
      <c r="LV292" s="44">
        <f t="shared" ref="LV292:LV300" si="1439">IF(LU292="","",LU292-LU291)</f>
        <v>3</v>
      </c>
      <c r="LW292" s="44">
        <v>38</v>
      </c>
      <c r="LX292" s="44">
        <f t="shared" ref="LX292:LX300" si="1440">IF(LW292="","",LW291+LY291-LW292)</f>
        <v>3</v>
      </c>
      <c r="LY292" s="44">
        <v>11</v>
      </c>
      <c r="LZ292" s="43"/>
      <c r="MA292" s="43">
        <f>IF(LS292="","",MA291)</f>
        <v>495</v>
      </c>
      <c r="MB292" s="44">
        <f t="shared" ref="MB292:MB300" si="1441">IF(MA292="","",LX292*MA292)</f>
        <v>1485</v>
      </c>
      <c r="MC292" s="45">
        <f t="shared" ref="MC292:MC300" si="1442">IF(MB292="","",MB292/(LT292*100))</f>
        <v>0.82499999999999996</v>
      </c>
      <c r="MD292" s="35" t="s">
        <v>660</v>
      </c>
      <c r="ME292" s="27"/>
      <c r="MF292" s="51">
        <f t="shared" ref="MF292:MF300" si="1443">IF($A292="","",$A292)</f>
        <v>45982</v>
      </c>
      <c r="MG292" s="44">
        <v>7466</v>
      </c>
      <c r="MH292" s="44">
        <f t="shared" ref="MH292:MH300" si="1444">IF(MG292="","",MG292-MG291)</f>
        <v>167</v>
      </c>
      <c r="MI292" s="44">
        <v>373</v>
      </c>
      <c r="MJ292" s="44">
        <f t="shared" ref="MJ292:MJ300" si="1445">IF(MI292="","",MI292-MI291)</f>
        <v>2</v>
      </c>
      <c r="MK292" s="44">
        <v>43</v>
      </c>
      <c r="ML292" s="44">
        <f t="shared" ref="ML292:ML300" si="1446">IF(MK292="","",MK291+MM291-MK292)</f>
        <v>2</v>
      </c>
      <c r="MM292" s="44">
        <v>3</v>
      </c>
      <c r="MN292" s="43"/>
      <c r="MO292" s="43">
        <f t="shared" ref="MO292:MO300" si="1447">IF(MG292="","",MO291)</f>
        <v>1100</v>
      </c>
      <c r="MP292" s="44">
        <f t="shared" ref="MP292:MP300" si="1448">IF(MO292="","",ML292*MO292)</f>
        <v>2200</v>
      </c>
      <c r="MQ292" s="45">
        <f t="shared" ref="MQ292:MQ300" si="1449">IF(MP292="","",MP292/(MH292*100))</f>
        <v>0.1317365269461078</v>
      </c>
      <c r="MR292" s="35"/>
      <c r="MS292" s="27"/>
      <c r="MT292" s="51">
        <f t="shared" ref="MT292:MT300" si="1450">IF($A292="","",$A292)</f>
        <v>45982</v>
      </c>
      <c r="MU292" s="44">
        <v>10601</v>
      </c>
      <c r="MV292" s="69">
        <f t="shared" ref="MV292:MV300" si="1451">IF(MU292="","",MU292-MU291)</f>
        <v>25</v>
      </c>
      <c r="MW292" s="44">
        <v>419</v>
      </c>
      <c r="MX292" s="44">
        <f t="shared" ref="MX292:MX300" si="1452">IF(MW292="","",MW292-MW291)</f>
        <v>1</v>
      </c>
      <c r="MY292" s="44">
        <v>3</v>
      </c>
      <c r="MZ292" s="44">
        <f t="shared" ref="MZ292:MZ300" si="1453">IF(MY292="","",MY291+NA291-MY292)</f>
        <v>1</v>
      </c>
      <c r="NA292" s="44">
        <v>1</v>
      </c>
      <c r="NB292" s="43"/>
      <c r="NC292" s="43">
        <f t="shared" ref="NC292:NC300" si="1454">IF(MU292="","",NC291)</f>
        <v>715</v>
      </c>
      <c r="ND292" s="44">
        <f t="shared" ref="ND292:ND300" si="1455">IF(NC292="","",MZ292*NC292)</f>
        <v>715</v>
      </c>
      <c r="NE292" s="45">
        <f t="shared" ref="NE292:NE300" si="1456">IF(ND292="","",ND292/(MV292*100))</f>
        <v>0.28599999999999998</v>
      </c>
      <c r="NF292" s="35"/>
      <c r="NG292" s="27"/>
      <c r="NH292" s="51">
        <f t="shared" ref="NH292:NH311" si="1457">IF($A292="","",$A292)</f>
        <v>45982</v>
      </c>
      <c r="NI292" s="44">
        <v>10526</v>
      </c>
      <c r="NJ292" s="44">
        <f t="shared" ref="NJ292:NJ300" si="1458">IF(NI292="","",NI292-NI291)</f>
        <v>86</v>
      </c>
      <c r="NK292" s="44">
        <v>208</v>
      </c>
      <c r="NL292" s="44">
        <f t="shared" ref="NL292:NL300" si="1459">IF(NK292="","",NK292-NK291)</f>
        <v>3</v>
      </c>
      <c r="NM292" s="44">
        <v>40</v>
      </c>
      <c r="NN292" s="44">
        <f t="shared" ref="NN292:NN300" si="1460">IF(NM292="","",NM291+NO291-NM292)</f>
        <v>3</v>
      </c>
      <c r="NO292" s="44">
        <v>8</v>
      </c>
      <c r="NP292" s="43"/>
      <c r="NQ292" s="43">
        <f t="shared" ref="NQ292:NQ300" si="1461">IF(NI292="","",NQ291)</f>
        <v>1100</v>
      </c>
      <c r="NR292" s="44">
        <f t="shared" ref="NR292:NR300" si="1462">IF(NQ292="","",NN292*NQ292)</f>
        <v>3300</v>
      </c>
      <c r="NS292" s="45">
        <f t="shared" ref="NS292:NS300" si="1463">IF(NR292="","",NR292/(NJ292*100))</f>
        <v>0.38372093023255816</v>
      </c>
      <c r="NT292" s="35"/>
    </row>
    <row r="293" spans="1:384" ht="15" customHeight="1" thickBot="1" x14ac:dyDescent="0.25">
      <c r="A293" s="38">
        <v>45984</v>
      </c>
      <c r="B293" s="39">
        <f>IF(A293="","",SUM(J293,LF297,AL293,ET293,AZ293,EF293,LT293,NJ293,MV293,MH293,X293,GJ293,GX293,HL293)+SUM(IN299:IN302)+SUM(HZ299,HZ300)+SUM(DR299:DR302)+SUM(CP299:CP302)+SUM(CB299:CB302)+SUM(BN299:BN302)+SUM(DD299:DD302)+SUM(JB299:JB302)+SUM(JP299:JP302)+SUM(KD299:KD302)+SUM(KR299:KR302))</f>
        <v>1926</v>
      </c>
      <c r="C293" s="40">
        <f>IF(A293="","",SUM(J293,X293,AL293,AZ293)+SUM(BN299:BN302)+SUM(CB299:CB302)+SUM(CP299:CP302))</f>
        <v>611</v>
      </c>
      <c r="D293" s="40">
        <f>IF(A293="","",SUM(EF293,ET293)+SUM(DD299:DD302)+SUM(DR299:DR302))</f>
        <v>348</v>
      </c>
      <c r="E293" s="41">
        <f>IF(A293="","",SUM(NJ293,MV293,MH293,LF297,LT293)+SUM(JB299:JB302)+SUM(JP299:JP302)+SUM(KD299:KD302)+SUM(KR299:KR302))</f>
        <v>679</v>
      </c>
      <c r="F293" s="41">
        <f>IF(B293="","",SUM(GJ293,GX293,HL293)+SUM(IN299:IN302)+SUM(HZ299:HZ300))</f>
        <v>288</v>
      </c>
      <c r="G293" s="40"/>
      <c r="H293" s="42"/>
      <c r="I293" s="44">
        <v>3998</v>
      </c>
      <c r="J293" s="69">
        <f t="shared" ref="J293:J300" si="1464">IF(I293="","",I293-I292)</f>
        <v>21</v>
      </c>
      <c r="K293" s="44">
        <v>136</v>
      </c>
      <c r="L293" s="44">
        <f t="shared" ref="L293:L300" si="1465">IF(K293="","",K293-K292)</f>
        <v>1</v>
      </c>
      <c r="M293" s="44">
        <v>17</v>
      </c>
      <c r="N293" s="44">
        <f t="shared" ref="N293:N300" si="1466">IF(M293="","",M292+O292-M293)</f>
        <v>1</v>
      </c>
      <c r="O293" s="44">
        <v>0</v>
      </c>
      <c r="P293" s="43"/>
      <c r="Q293" s="43">
        <f t="shared" ref="Q293:Q300" si="1467">IF(I293="","",Q292)</f>
        <v>855</v>
      </c>
      <c r="R293" s="44">
        <f t="shared" ref="R293:R300" si="1468">IF(Q293="","",N293*Q293)</f>
        <v>855</v>
      </c>
      <c r="S293" s="45">
        <f t="shared" ref="S293:S300" si="1469">IF(R293="","",R293/(J293*100))</f>
        <v>0.40714285714285714</v>
      </c>
      <c r="T293" s="35"/>
      <c r="U293" s="27"/>
      <c r="V293" s="51">
        <f t="shared" si="1370"/>
        <v>45984</v>
      </c>
      <c r="W293" s="44">
        <v>13160</v>
      </c>
      <c r="X293" s="44">
        <f t="shared" si="1371"/>
        <v>62</v>
      </c>
      <c r="Y293" s="44">
        <v>507</v>
      </c>
      <c r="Z293" s="44">
        <f t="shared" si="1372"/>
        <v>3</v>
      </c>
      <c r="AA293" s="44">
        <v>21</v>
      </c>
      <c r="AB293" s="44">
        <f t="shared" si="1373"/>
        <v>3</v>
      </c>
      <c r="AC293" s="44">
        <v>0</v>
      </c>
      <c r="AD293" s="43"/>
      <c r="AE293" s="43">
        <f t="shared" si="1374"/>
        <v>1026</v>
      </c>
      <c r="AF293" s="44">
        <f t="shared" si="1375"/>
        <v>3078</v>
      </c>
      <c r="AG293" s="45">
        <f t="shared" si="1376"/>
        <v>0.49645161290322581</v>
      </c>
      <c r="AH293" s="35"/>
      <c r="AI293" s="27"/>
      <c r="AJ293" s="51">
        <f t="shared" si="1377"/>
        <v>45984</v>
      </c>
      <c r="AK293" s="44">
        <v>16259</v>
      </c>
      <c r="AL293" s="44">
        <f t="shared" si="1378"/>
        <v>29</v>
      </c>
      <c r="AM293" s="44">
        <v>350</v>
      </c>
      <c r="AN293" s="44">
        <f t="shared" si="1379"/>
        <v>0</v>
      </c>
      <c r="AO293" s="44">
        <v>40</v>
      </c>
      <c r="AP293" s="44">
        <f t="shared" si="1380"/>
        <v>0</v>
      </c>
      <c r="AQ293" s="44">
        <v>0</v>
      </c>
      <c r="AR293" s="43"/>
      <c r="AS293" s="43">
        <f t="shared" si="1381"/>
        <v>880</v>
      </c>
      <c r="AT293" s="44">
        <f t="shared" si="1382"/>
        <v>0</v>
      </c>
      <c r="AU293" s="45">
        <f t="shared" si="1383"/>
        <v>0</v>
      </c>
      <c r="AV293" s="35"/>
      <c r="AW293" s="27"/>
      <c r="AX293" s="51">
        <f t="shared" si="1384"/>
        <v>45984</v>
      </c>
      <c r="AY293" s="44">
        <v>18581</v>
      </c>
      <c r="AZ293" s="44">
        <f t="shared" si="1385"/>
        <v>79</v>
      </c>
      <c r="BA293" s="44">
        <v>537</v>
      </c>
      <c r="BB293" s="44">
        <f t="shared" si="1386"/>
        <v>1</v>
      </c>
      <c r="BC293" s="44">
        <v>4</v>
      </c>
      <c r="BD293" s="44">
        <f t="shared" si="1387"/>
        <v>1</v>
      </c>
      <c r="BE293" s="44">
        <v>1</v>
      </c>
      <c r="BF293" s="43"/>
      <c r="BG293" s="43">
        <f t="shared" si="1388"/>
        <v>715</v>
      </c>
      <c r="BH293" s="44">
        <f t="shared" si="1389"/>
        <v>715</v>
      </c>
      <c r="BI293" s="45">
        <f t="shared" si="1390"/>
        <v>9.0506329113924047E-2</v>
      </c>
      <c r="BJ293" s="35"/>
      <c r="BK293" s="50"/>
      <c r="BL293" s="46"/>
      <c r="BM293" s="44">
        <v>12168</v>
      </c>
      <c r="BN293" s="44">
        <v>82</v>
      </c>
      <c r="BO293" s="44">
        <v>627</v>
      </c>
      <c r="BP293" s="44">
        <v>2</v>
      </c>
      <c r="BQ293" s="44">
        <v>5</v>
      </c>
      <c r="BR293" s="73">
        <v>1</v>
      </c>
      <c r="BS293" s="66">
        <v>6</v>
      </c>
      <c r="BT293" s="60" t="s">
        <v>646</v>
      </c>
      <c r="BU293" s="44">
        <v>924</v>
      </c>
      <c r="BV293" s="37">
        <v>0</v>
      </c>
      <c r="BW293" s="45">
        <v>0</v>
      </c>
      <c r="BX293" s="35"/>
      <c r="BY293" s="27"/>
      <c r="BZ293" s="46"/>
      <c r="CA293" s="44">
        <v>1564</v>
      </c>
      <c r="CB293" s="69">
        <v>46</v>
      </c>
      <c r="CC293" s="44">
        <v>94</v>
      </c>
      <c r="CD293" s="44">
        <v>2</v>
      </c>
      <c r="CE293" s="44">
        <v>4</v>
      </c>
      <c r="CF293" s="43">
        <v>1</v>
      </c>
      <c r="CG293" s="44">
        <v>6</v>
      </c>
      <c r="CH293" s="55" t="s">
        <v>610</v>
      </c>
      <c r="CI293" s="44">
        <v>539</v>
      </c>
      <c r="CJ293" s="44">
        <v>0</v>
      </c>
      <c r="CK293" s="45">
        <v>0</v>
      </c>
      <c r="CL293" s="35" t="s">
        <v>161</v>
      </c>
      <c r="CM293" s="27"/>
      <c r="CN293" s="46"/>
      <c r="CO293" s="44">
        <v>2328</v>
      </c>
      <c r="CP293" s="44">
        <v>71</v>
      </c>
      <c r="CQ293" s="44">
        <v>22</v>
      </c>
      <c r="CR293" s="44">
        <v>1</v>
      </c>
      <c r="CS293" s="44">
        <v>23</v>
      </c>
      <c r="CT293" s="43">
        <v>1</v>
      </c>
      <c r="CU293" s="44">
        <v>20</v>
      </c>
      <c r="CV293" s="70" t="s">
        <v>483</v>
      </c>
      <c r="CW293" s="44">
        <v>200</v>
      </c>
      <c r="CX293" s="44">
        <v>0</v>
      </c>
      <c r="CY293" s="45">
        <v>0</v>
      </c>
      <c r="CZ293" s="35"/>
      <c r="DA293" s="58"/>
      <c r="DB293" s="46"/>
      <c r="DC293" s="44">
        <v>8438</v>
      </c>
      <c r="DD293" s="44">
        <v>47</v>
      </c>
      <c r="DE293" s="44">
        <v>437</v>
      </c>
      <c r="DF293" s="44">
        <v>1</v>
      </c>
      <c r="DG293" s="44">
        <v>26</v>
      </c>
      <c r="DH293" s="43">
        <v>1</v>
      </c>
      <c r="DI293" s="66">
        <v>0</v>
      </c>
      <c r="DJ293" s="60" t="s">
        <v>484</v>
      </c>
      <c r="DK293" s="44">
        <v>250</v>
      </c>
      <c r="DL293" s="37">
        <v>0</v>
      </c>
      <c r="DM293" s="45">
        <v>0</v>
      </c>
      <c r="DN293" s="35"/>
      <c r="DO293" s="27"/>
      <c r="DP293" s="46"/>
      <c r="DQ293" s="44">
        <v>3025</v>
      </c>
      <c r="DR293" s="44">
        <v>79</v>
      </c>
      <c r="DS293" s="44">
        <v>92</v>
      </c>
      <c r="DT293" s="44">
        <v>8</v>
      </c>
      <c r="DU293" s="44">
        <v>16</v>
      </c>
      <c r="DV293" s="43">
        <v>7</v>
      </c>
      <c r="DW293" s="66">
        <v>20</v>
      </c>
      <c r="DX293" s="60" t="s">
        <v>483</v>
      </c>
      <c r="DY293" s="44">
        <v>200</v>
      </c>
      <c r="DZ293" s="44">
        <v>1400</v>
      </c>
      <c r="EA293" s="45">
        <v>0.17721518987341772</v>
      </c>
      <c r="EB293" s="35"/>
      <c r="EC293" s="27"/>
      <c r="ED293" s="51">
        <f t="shared" si="1391"/>
        <v>45984</v>
      </c>
      <c r="EE293" s="44">
        <v>29515</v>
      </c>
      <c r="EF293" s="44">
        <f t="shared" si="1392"/>
        <v>56</v>
      </c>
      <c r="EG293" s="44">
        <v>1510</v>
      </c>
      <c r="EH293" s="44">
        <f t="shared" si="1393"/>
        <v>1</v>
      </c>
      <c r="EI293" s="44">
        <v>2</v>
      </c>
      <c r="EJ293" s="44">
        <f t="shared" si="1394"/>
        <v>1</v>
      </c>
      <c r="EK293" s="44">
        <v>4</v>
      </c>
      <c r="EL293" s="43"/>
      <c r="EM293" s="43">
        <f t="shared" si="1395"/>
        <v>715</v>
      </c>
      <c r="EN293" s="44">
        <f t="shared" si="1396"/>
        <v>715</v>
      </c>
      <c r="EO293" s="45">
        <f t="shared" si="1397"/>
        <v>0.12767857142857142</v>
      </c>
      <c r="EP293" s="35"/>
      <c r="EQ293" s="27"/>
      <c r="ER293" s="51">
        <f t="shared" si="1398"/>
        <v>45984</v>
      </c>
      <c r="ES293" s="44">
        <v>8152</v>
      </c>
      <c r="ET293" s="44">
        <f t="shared" si="1399"/>
        <v>62</v>
      </c>
      <c r="EU293" s="44">
        <v>241</v>
      </c>
      <c r="EV293" s="44">
        <f t="shared" si="1400"/>
        <v>1</v>
      </c>
      <c r="EW293" s="44">
        <v>33</v>
      </c>
      <c r="EX293" s="44">
        <f t="shared" si="1401"/>
        <v>1</v>
      </c>
      <c r="EY293" s="44"/>
      <c r="EZ293" s="43"/>
      <c r="FA293" s="43">
        <f t="shared" si="1402"/>
        <v>726</v>
      </c>
      <c r="FB293" s="44">
        <f t="shared" si="1403"/>
        <v>726</v>
      </c>
      <c r="FC293" s="45">
        <f t="shared" si="1404"/>
        <v>0.11709677419354839</v>
      </c>
      <c r="FD293" s="35" t="s">
        <v>433</v>
      </c>
      <c r="FE293" s="27"/>
      <c r="FF293" s="51">
        <f t="shared" si="1405"/>
        <v>45984</v>
      </c>
      <c r="FG293" s="47">
        <v>0</v>
      </c>
      <c r="FH293" s="44">
        <f t="shared" si="1406"/>
        <v>0</v>
      </c>
      <c r="FI293" s="43">
        <v>0</v>
      </c>
      <c r="FJ293" s="44">
        <f t="shared" si="1407"/>
        <v>0</v>
      </c>
      <c r="FK293" s="43">
        <v>0</v>
      </c>
      <c r="FL293" s="44">
        <f t="shared" si="1408"/>
        <v>0</v>
      </c>
      <c r="FM293" s="43">
        <v>0</v>
      </c>
      <c r="FN293" s="43"/>
      <c r="FO293" s="43">
        <f t="shared" si="1409"/>
        <v>935</v>
      </c>
      <c r="FP293" s="44">
        <f t="shared" si="1410"/>
        <v>0</v>
      </c>
      <c r="FQ293" s="45" t="e">
        <f t="shared" si="1411"/>
        <v>#DIV/0!</v>
      </c>
      <c r="FR293" s="35"/>
      <c r="FS293" s="27"/>
      <c r="FT293" s="51">
        <f t="shared" si="1412"/>
        <v>45984</v>
      </c>
      <c r="FU293" s="47">
        <v>0</v>
      </c>
      <c r="FV293" s="44">
        <f t="shared" si="1413"/>
        <v>0</v>
      </c>
      <c r="FW293" s="43">
        <v>0</v>
      </c>
      <c r="FX293" s="44">
        <f t="shared" si="1414"/>
        <v>0</v>
      </c>
      <c r="FY293" s="43">
        <v>0</v>
      </c>
      <c r="FZ293" s="44">
        <f t="shared" si="1415"/>
        <v>0</v>
      </c>
      <c r="GA293" s="43">
        <v>0</v>
      </c>
      <c r="GB293" s="43"/>
      <c r="GC293" s="43">
        <f t="shared" si="1416"/>
        <v>420</v>
      </c>
      <c r="GD293" s="44">
        <f t="shared" si="1417"/>
        <v>0</v>
      </c>
      <c r="GE293" s="45" t="e">
        <f t="shared" si="1418"/>
        <v>#DIV/0!</v>
      </c>
      <c r="GF293" s="35"/>
      <c r="GG293" s="65"/>
      <c r="GH293" s="51">
        <f t="shared" si="1419"/>
        <v>45984</v>
      </c>
      <c r="GI293" s="44">
        <v>1625</v>
      </c>
      <c r="GJ293" s="44">
        <f t="shared" si="1420"/>
        <v>90</v>
      </c>
      <c r="GK293" s="44">
        <v>255</v>
      </c>
      <c r="GL293" s="44">
        <f t="shared" si="1421"/>
        <v>0</v>
      </c>
      <c r="GM293" s="44">
        <v>14</v>
      </c>
      <c r="GN293" s="44">
        <f t="shared" si="1422"/>
        <v>0</v>
      </c>
      <c r="GO293" s="44"/>
      <c r="GP293" s="43"/>
      <c r="GQ293" s="43">
        <f>IF(GI293="","",GQ292)</f>
        <v>550</v>
      </c>
      <c r="GR293" s="44">
        <f t="shared" si="1423"/>
        <v>0</v>
      </c>
      <c r="GS293" s="45">
        <f t="shared" si="1424"/>
        <v>0</v>
      </c>
      <c r="GT293" s="35" t="s">
        <v>668</v>
      </c>
      <c r="GU293" s="27"/>
      <c r="GV293" s="51">
        <f t="shared" si="1425"/>
        <v>45984</v>
      </c>
      <c r="GW293" s="44">
        <v>1294</v>
      </c>
      <c r="GX293" s="44">
        <f t="shared" si="1426"/>
        <v>61</v>
      </c>
      <c r="GY293" s="44">
        <v>60</v>
      </c>
      <c r="GZ293" s="44">
        <f t="shared" si="1427"/>
        <v>7</v>
      </c>
      <c r="HA293" s="44">
        <v>520</v>
      </c>
      <c r="HB293" s="44">
        <f t="shared" si="1428"/>
        <v>10</v>
      </c>
      <c r="HC293" s="44">
        <v>0</v>
      </c>
      <c r="HD293" s="43"/>
      <c r="HE293" s="43">
        <f t="shared" si="1429"/>
        <v>200</v>
      </c>
      <c r="HF293" s="44">
        <f t="shared" si="1430"/>
        <v>2000</v>
      </c>
      <c r="HG293" s="45">
        <f t="shared" si="1431"/>
        <v>0.32786885245901637</v>
      </c>
      <c r="HH293" s="35"/>
      <c r="HI293" s="27"/>
      <c r="HJ293" s="51">
        <f t="shared" si="1432"/>
        <v>45984</v>
      </c>
      <c r="HK293" s="44">
        <v>1164</v>
      </c>
      <c r="HL293" s="69">
        <f>IF(HK293="","",HK293-HK292)</f>
        <v>17</v>
      </c>
      <c r="HM293" s="44">
        <v>455</v>
      </c>
      <c r="HN293" s="44">
        <f>IF(HM293="","",HM293-HM292)</f>
        <v>9</v>
      </c>
      <c r="HO293" s="44">
        <v>105</v>
      </c>
      <c r="HP293" s="44">
        <f t="shared" si="1433"/>
        <v>14</v>
      </c>
      <c r="HQ293" s="44">
        <v>0</v>
      </c>
      <c r="HR293" s="43"/>
      <c r="HS293" s="43">
        <f t="shared" si="1434"/>
        <v>420</v>
      </c>
      <c r="HT293" s="44">
        <f t="shared" si="1435"/>
        <v>5880</v>
      </c>
      <c r="HU293" s="45">
        <f t="shared" si="1436"/>
        <v>3.4588235294117649</v>
      </c>
      <c r="HV293" s="35" t="s">
        <v>666</v>
      </c>
      <c r="HW293" s="61"/>
      <c r="HX293" s="46"/>
      <c r="HY293" s="44"/>
      <c r="HZ293" s="44" t="s">
        <v>24</v>
      </c>
      <c r="IA293" s="44"/>
      <c r="IB293" s="44" t="s">
        <v>24</v>
      </c>
      <c r="IC293" s="44">
        <v>4</v>
      </c>
      <c r="ID293" s="43">
        <v>1</v>
      </c>
      <c r="IE293" s="44">
        <v>14</v>
      </c>
      <c r="IF293" s="60" t="s">
        <v>554</v>
      </c>
      <c r="IG293" s="44">
        <v>1100</v>
      </c>
      <c r="IH293" s="44">
        <v>1100</v>
      </c>
      <c r="II293" s="45" t="e">
        <v>#VALUE!</v>
      </c>
      <c r="IJ293" s="35"/>
      <c r="IK293" s="27"/>
      <c r="IL293" s="46"/>
      <c r="IM293" s="44">
        <v>725</v>
      </c>
      <c r="IN293" s="44">
        <v>67</v>
      </c>
      <c r="IO293" s="44">
        <v>13</v>
      </c>
      <c r="IP293" s="44">
        <v>2</v>
      </c>
      <c r="IQ293" s="44">
        <v>19</v>
      </c>
      <c r="IR293" s="43">
        <v>0</v>
      </c>
      <c r="IS293" s="44">
        <v>0</v>
      </c>
      <c r="IT293" s="60" t="s">
        <v>739</v>
      </c>
      <c r="IU293" s="44">
        <v>0</v>
      </c>
      <c r="IV293" s="44">
        <v>0</v>
      </c>
      <c r="IW293" s="45">
        <v>0</v>
      </c>
      <c r="IX293" s="35"/>
      <c r="IY293" s="33"/>
      <c r="IZ293" s="46"/>
      <c r="JA293" s="44">
        <v>6109</v>
      </c>
      <c r="JB293" s="44">
        <v>74</v>
      </c>
      <c r="JC293" s="44">
        <v>135</v>
      </c>
      <c r="JD293" s="44">
        <v>1</v>
      </c>
      <c r="JE293" s="44">
        <v>16</v>
      </c>
      <c r="JF293" s="43">
        <v>1</v>
      </c>
      <c r="JG293" s="44">
        <v>0</v>
      </c>
      <c r="JH293" s="60" t="s">
        <v>484</v>
      </c>
      <c r="JI293" s="44">
        <v>250</v>
      </c>
      <c r="JJ293" s="44">
        <v>0</v>
      </c>
      <c r="JK293" s="45">
        <v>0</v>
      </c>
      <c r="JL293" s="35"/>
      <c r="JM293" s="27"/>
      <c r="JN293" s="46"/>
      <c r="JO293" s="44">
        <v>4140</v>
      </c>
      <c r="JP293" s="44">
        <v>54</v>
      </c>
      <c r="JQ293" s="44">
        <v>247</v>
      </c>
      <c r="JR293" s="44">
        <v>4</v>
      </c>
      <c r="JS293" s="44">
        <v>55</v>
      </c>
      <c r="JT293" s="43">
        <v>5</v>
      </c>
      <c r="JU293" s="44">
        <v>0</v>
      </c>
      <c r="JV293" s="60" t="s">
        <v>567</v>
      </c>
      <c r="JW293" s="44">
        <v>200</v>
      </c>
      <c r="JX293" s="44">
        <v>0</v>
      </c>
      <c r="JY293" s="45">
        <v>0</v>
      </c>
      <c r="JZ293" s="35"/>
      <c r="KA293" s="61"/>
      <c r="KB293" s="46"/>
      <c r="KC293" s="44">
        <v>7296</v>
      </c>
      <c r="KD293" s="69">
        <v>118</v>
      </c>
      <c r="KE293" s="44">
        <v>430</v>
      </c>
      <c r="KF293" s="44">
        <v>3</v>
      </c>
      <c r="KG293" s="44">
        <v>66</v>
      </c>
      <c r="KH293" s="43">
        <v>4</v>
      </c>
      <c r="KI293" s="44">
        <v>8</v>
      </c>
      <c r="KJ293" s="60" t="s">
        <v>257</v>
      </c>
      <c r="KK293" s="44">
        <v>260</v>
      </c>
      <c r="KL293" s="44">
        <v>0</v>
      </c>
      <c r="KM293" s="45">
        <v>0</v>
      </c>
      <c r="KN293" s="35"/>
      <c r="KO293" s="27"/>
      <c r="KP293" s="46"/>
      <c r="KQ293" s="44">
        <v>5907</v>
      </c>
      <c r="KR293" s="44">
        <v>21</v>
      </c>
      <c r="KS293" s="44">
        <v>288</v>
      </c>
      <c r="KT293" s="44">
        <v>1</v>
      </c>
      <c r="KU293" s="44">
        <v>19</v>
      </c>
      <c r="KV293" s="43">
        <v>1</v>
      </c>
      <c r="KW293" s="44">
        <v>0</v>
      </c>
      <c r="KX293" s="60" t="s">
        <v>508</v>
      </c>
      <c r="KY293" s="44">
        <v>0</v>
      </c>
      <c r="KZ293" s="44">
        <v>0</v>
      </c>
      <c r="LA293" s="45">
        <v>0</v>
      </c>
      <c r="LB293" s="35"/>
      <c r="LC293" s="27"/>
      <c r="LD293" s="74"/>
      <c r="LE293" s="75"/>
      <c r="LF293" s="75"/>
      <c r="LG293" s="75">
        <v>1166</v>
      </c>
      <c r="LH293" s="75">
        <v>0</v>
      </c>
      <c r="LI293" s="76">
        <v>2</v>
      </c>
      <c r="LJ293" s="75">
        <v>0</v>
      </c>
      <c r="LK293" s="75">
        <v>0</v>
      </c>
      <c r="LL293" s="77" t="s">
        <v>536</v>
      </c>
      <c r="LM293" s="78">
        <v>1000</v>
      </c>
      <c r="LN293" s="75">
        <v>0</v>
      </c>
      <c r="LO293" s="79"/>
      <c r="LP293" s="35"/>
      <c r="LQ293" s="27"/>
      <c r="LR293" s="51">
        <f t="shared" si="1437"/>
        <v>45984</v>
      </c>
      <c r="LS293" s="44">
        <v>20731</v>
      </c>
      <c r="LT293" s="44">
        <f t="shared" si="1438"/>
        <v>45</v>
      </c>
      <c r="LU293" s="44">
        <v>1058</v>
      </c>
      <c r="LV293" s="44">
        <f t="shared" si="1439"/>
        <v>0</v>
      </c>
      <c r="LW293" s="44">
        <v>49</v>
      </c>
      <c r="LX293" s="44">
        <f t="shared" si="1440"/>
        <v>0</v>
      </c>
      <c r="LY293" s="44">
        <v>-9</v>
      </c>
      <c r="LZ293" s="43"/>
      <c r="MA293" s="43">
        <f>IF(LS293="","",MA292)</f>
        <v>495</v>
      </c>
      <c r="MB293" s="44">
        <f t="shared" si="1441"/>
        <v>0</v>
      </c>
      <c r="MC293" s="45">
        <f t="shared" si="1442"/>
        <v>0</v>
      </c>
      <c r="MD293" s="35" t="s">
        <v>665</v>
      </c>
      <c r="ME293" s="27"/>
      <c r="MF293" s="51">
        <f t="shared" si="1443"/>
        <v>45984</v>
      </c>
      <c r="MG293" s="44">
        <v>7503</v>
      </c>
      <c r="MH293" s="44">
        <f t="shared" si="1444"/>
        <v>37</v>
      </c>
      <c r="MI293" s="44">
        <v>374</v>
      </c>
      <c r="MJ293" s="44">
        <f t="shared" si="1445"/>
        <v>1</v>
      </c>
      <c r="MK293" s="44">
        <v>45</v>
      </c>
      <c r="ML293" s="44">
        <f t="shared" si="1446"/>
        <v>1</v>
      </c>
      <c r="MM293" s="44">
        <v>-3</v>
      </c>
      <c r="MN293" s="43"/>
      <c r="MO293" s="43">
        <f t="shared" si="1447"/>
        <v>1100</v>
      </c>
      <c r="MP293" s="44">
        <f t="shared" si="1448"/>
        <v>1100</v>
      </c>
      <c r="MQ293" s="45">
        <f t="shared" si="1449"/>
        <v>0.29729729729729731</v>
      </c>
      <c r="MR293" s="35"/>
      <c r="MS293" s="27"/>
      <c r="MT293" s="51">
        <f t="shared" si="1450"/>
        <v>45984</v>
      </c>
      <c r="MU293" s="44">
        <v>10695</v>
      </c>
      <c r="MV293" s="44">
        <f t="shared" si="1451"/>
        <v>94</v>
      </c>
      <c r="MW293" s="44">
        <v>420</v>
      </c>
      <c r="MX293" s="44">
        <f t="shared" si="1452"/>
        <v>1</v>
      </c>
      <c r="MY293" s="44">
        <v>3</v>
      </c>
      <c r="MZ293" s="44">
        <f t="shared" si="1453"/>
        <v>1</v>
      </c>
      <c r="NA293" s="44">
        <v>4</v>
      </c>
      <c r="NB293" s="43"/>
      <c r="NC293" s="43">
        <f t="shared" si="1454"/>
        <v>715</v>
      </c>
      <c r="ND293" s="44">
        <f t="shared" si="1455"/>
        <v>715</v>
      </c>
      <c r="NE293" s="45">
        <f t="shared" si="1456"/>
        <v>7.6063829787234041E-2</v>
      </c>
      <c r="NF293" s="35"/>
      <c r="NG293" s="27"/>
      <c r="NH293" s="51">
        <f t="shared" si="1457"/>
        <v>45984</v>
      </c>
      <c r="NI293" s="44">
        <v>10652</v>
      </c>
      <c r="NJ293" s="44">
        <f t="shared" si="1458"/>
        <v>126</v>
      </c>
      <c r="NK293" s="44">
        <v>209</v>
      </c>
      <c r="NL293" s="44">
        <f t="shared" si="1459"/>
        <v>1</v>
      </c>
      <c r="NM293" s="44">
        <v>47</v>
      </c>
      <c r="NN293" s="44">
        <f t="shared" si="1460"/>
        <v>1</v>
      </c>
      <c r="NO293" s="44">
        <v>0</v>
      </c>
      <c r="NP293" s="43"/>
      <c r="NQ293" s="43">
        <f t="shared" si="1461"/>
        <v>1100</v>
      </c>
      <c r="NR293" s="44">
        <f t="shared" si="1462"/>
        <v>1100</v>
      </c>
      <c r="NS293" s="45">
        <f t="shared" si="1463"/>
        <v>8.7301587301587297E-2</v>
      </c>
      <c r="NT293" s="35"/>
    </row>
    <row r="294" spans="1:384" ht="15" customHeight="1" thickTop="1" thickBot="1" x14ac:dyDescent="0.25">
      <c r="A294" s="38">
        <v>45986</v>
      </c>
      <c r="B294" s="39">
        <f>IF(A294="","",SUM(J294,LF300,AL294,ET294,AZ294,EF294,LT294,NJ294,MV294,MH294,X294,GJ294,GX294,HL294)+SUM(HZ303:HZ304)+SUM(IN303:IN306)+SUM(DR303:DR306)+SUM(CP303:CP306)+SUM(CB303:CB306)+SUM(BN303:BN306)+SUM(DD303:DD306)+SUM(JB303:JB306)+SUM(JP303:JP306)+SUM(KD303:KD306)+SUM(KR303:KR306))</f>
        <v>3030</v>
      </c>
      <c r="C294" s="40">
        <f>IF(A294="","",SUM(J294,X294,AL294,AZ294)+SUM(BN303:BN306)+SUM(CB303:CB306)+SUM(CP303:CP306))</f>
        <v>745</v>
      </c>
      <c r="D294" s="40">
        <f>IF(A294="","",SUM(EF294,ET294)+SUM(DD303:DD306)+SUM(DR303:DR306))</f>
        <v>454</v>
      </c>
      <c r="E294" s="41">
        <f>IF(A294="","",SUM(NJ294,MV294,MH294,LF300,LT294)+SUM(JB303:JB306)+SUM(JP303:JP306)+SUM(KD303:KD306)+SUM(KR303:KR306))</f>
        <v>1216</v>
      </c>
      <c r="F294" s="41">
        <f>IF(B294="","",SUM(GJ294,GX294,HL294)+SUM(IN303:IN306)+SUM(HZ303:HZ304))</f>
        <v>615</v>
      </c>
      <c r="G294" s="40"/>
      <c r="H294" s="42"/>
      <c r="I294" s="44">
        <v>4017</v>
      </c>
      <c r="J294" s="69">
        <f t="shared" si="1464"/>
        <v>19</v>
      </c>
      <c r="K294" s="44">
        <v>136</v>
      </c>
      <c r="L294" s="44">
        <f t="shared" si="1465"/>
        <v>0</v>
      </c>
      <c r="M294" s="44">
        <v>17</v>
      </c>
      <c r="N294" s="44">
        <f t="shared" si="1466"/>
        <v>0</v>
      </c>
      <c r="O294" s="44">
        <v>0</v>
      </c>
      <c r="P294" s="43"/>
      <c r="Q294" s="43">
        <f t="shared" si="1467"/>
        <v>855</v>
      </c>
      <c r="R294" s="44">
        <f t="shared" si="1468"/>
        <v>0</v>
      </c>
      <c r="S294" s="45">
        <f t="shared" si="1469"/>
        <v>0</v>
      </c>
      <c r="T294" s="55"/>
      <c r="U294" s="27"/>
      <c r="V294" s="51">
        <f t="shared" si="1370"/>
        <v>45986</v>
      </c>
      <c r="W294" s="44">
        <v>13195</v>
      </c>
      <c r="X294" s="69">
        <f t="shared" si="1371"/>
        <v>35</v>
      </c>
      <c r="Y294" s="44">
        <v>509</v>
      </c>
      <c r="Z294" s="44">
        <f t="shared" si="1372"/>
        <v>2</v>
      </c>
      <c r="AA294" s="44">
        <v>17</v>
      </c>
      <c r="AB294" s="44">
        <f t="shared" si="1373"/>
        <v>4</v>
      </c>
      <c r="AC294" s="44">
        <v>0</v>
      </c>
      <c r="AD294" s="43"/>
      <c r="AE294" s="43">
        <f t="shared" si="1374"/>
        <v>1026</v>
      </c>
      <c r="AF294" s="44">
        <f t="shared" si="1375"/>
        <v>4104</v>
      </c>
      <c r="AG294" s="45">
        <f t="shared" si="1376"/>
        <v>1.1725714285714286</v>
      </c>
      <c r="AH294" s="80" t="s">
        <v>671</v>
      </c>
      <c r="AI294" s="27"/>
      <c r="AJ294" s="51">
        <f t="shared" si="1377"/>
        <v>45986</v>
      </c>
      <c r="AK294" s="44">
        <v>16315</v>
      </c>
      <c r="AL294" s="69">
        <f t="shared" si="1378"/>
        <v>56</v>
      </c>
      <c r="AM294" s="44">
        <v>352</v>
      </c>
      <c r="AN294" s="44">
        <f t="shared" si="1379"/>
        <v>2</v>
      </c>
      <c r="AO294" s="44">
        <v>38</v>
      </c>
      <c r="AP294" s="44">
        <f t="shared" si="1380"/>
        <v>2</v>
      </c>
      <c r="AQ294" s="44">
        <v>0</v>
      </c>
      <c r="AR294" s="43"/>
      <c r="AS294" s="43">
        <f t="shared" si="1381"/>
        <v>880</v>
      </c>
      <c r="AT294" s="44">
        <f t="shared" si="1382"/>
        <v>1760</v>
      </c>
      <c r="AU294" s="45">
        <f t="shared" si="1383"/>
        <v>0.31428571428571428</v>
      </c>
      <c r="AV294" s="55"/>
      <c r="AW294" s="27"/>
      <c r="AX294" s="51">
        <f t="shared" si="1384"/>
        <v>45986</v>
      </c>
      <c r="AY294" s="44">
        <v>18730</v>
      </c>
      <c r="AZ294" s="44">
        <f t="shared" si="1385"/>
        <v>149</v>
      </c>
      <c r="BA294" s="44">
        <v>538</v>
      </c>
      <c r="BB294" s="44">
        <f t="shared" si="1386"/>
        <v>1</v>
      </c>
      <c r="BC294" s="44">
        <v>4</v>
      </c>
      <c r="BD294" s="44">
        <f t="shared" si="1387"/>
        <v>1</v>
      </c>
      <c r="BE294" s="44">
        <v>2</v>
      </c>
      <c r="BF294" s="43"/>
      <c r="BG294" s="43">
        <f t="shared" si="1388"/>
        <v>715</v>
      </c>
      <c r="BH294" s="44">
        <f t="shared" si="1389"/>
        <v>715</v>
      </c>
      <c r="BI294" s="45">
        <f t="shared" si="1390"/>
        <v>4.7986577181208051E-2</v>
      </c>
      <c r="BJ294" s="55" t="s">
        <v>675</v>
      </c>
      <c r="BK294" s="50"/>
      <c r="BL294" s="74"/>
      <c r="BM294" s="75">
        <v>14028</v>
      </c>
      <c r="BN294" s="75">
        <v>104</v>
      </c>
      <c r="BO294" s="75">
        <v>701</v>
      </c>
      <c r="BP294" s="75">
        <v>6</v>
      </c>
      <c r="BQ294" s="75">
        <v>76</v>
      </c>
      <c r="BR294" s="75">
        <v>8</v>
      </c>
      <c r="BS294" s="81">
        <v>9</v>
      </c>
      <c r="BT294" s="77" t="s">
        <v>277</v>
      </c>
      <c r="BU294" s="78">
        <v>198</v>
      </c>
      <c r="BV294" s="75">
        <v>1584</v>
      </c>
      <c r="BW294" s="79">
        <v>0.15230769230769231</v>
      </c>
      <c r="BX294" s="35" t="s">
        <v>649</v>
      </c>
      <c r="BY294" s="27"/>
      <c r="BZ294" s="74"/>
      <c r="CA294" s="75">
        <v>1935</v>
      </c>
      <c r="CB294" s="82">
        <v>137</v>
      </c>
      <c r="CC294" s="75">
        <v>25</v>
      </c>
      <c r="CD294" s="75">
        <v>3</v>
      </c>
      <c r="CE294" s="75">
        <v>8</v>
      </c>
      <c r="CF294" s="75">
        <v>2</v>
      </c>
      <c r="CG294" s="75">
        <v>0</v>
      </c>
      <c r="CH294" s="83" t="s">
        <v>369</v>
      </c>
      <c r="CI294" s="75">
        <v>286</v>
      </c>
      <c r="CJ294" s="75">
        <v>572</v>
      </c>
      <c r="CK294" s="79">
        <v>4.1751824817518247E-2</v>
      </c>
      <c r="CL294" s="35"/>
      <c r="CM294" s="27"/>
      <c r="CN294" s="74"/>
      <c r="CO294" s="75">
        <v>1210</v>
      </c>
      <c r="CP294" s="75">
        <v>36</v>
      </c>
      <c r="CQ294" s="75">
        <v>7</v>
      </c>
      <c r="CR294" s="75">
        <v>1</v>
      </c>
      <c r="CS294" s="75">
        <v>18</v>
      </c>
      <c r="CT294" s="75">
        <v>1</v>
      </c>
      <c r="CU294" s="75">
        <v>6</v>
      </c>
      <c r="CV294" s="84" t="s">
        <v>588</v>
      </c>
      <c r="CW294" s="75">
        <v>400</v>
      </c>
      <c r="CX294" s="75">
        <v>400</v>
      </c>
      <c r="CY294" s="79">
        <v>0.1111111111111111</v>
      </c>
      <c r="CZ294" s="35"/>
      <c r="DA294" s="58"/>
      <c r="DB294" s="74"/>
      <c r="DC294" s="75">
        <v>6594</v>
      </c>
      <c r="DD294" s="75">
        <v>37</v>
      </c>
      <c r="DE294" s="75">
        <v>344</v>
      </c>
      <c r="DF294" s="75">
        <v>3</v>
      </c>
      <c r="DG294" s="75">
        <v>55</v>
      </c>
      <c r="DH294" s="75">
        <v>5</v>
      </c>
      <c r="DI294" s="81">
        <v>0</v>
      </c>
      <c r="DJ294" s="77" t="s">
        <v>341</v>
      </c>
      <c r="DK294" s="78">
        <v>198</v>
      </c>
      <c r="DL294" s="75">
        <v>990</v>
      </c>
      <c r="DM294" s="79">
        <v>0.26756756756756755</v>
      </c>
      <c r="DN294" s="35"/>
      <c r="DO294" s="27"/>
      <c r="DP294" s="74"/>
      <c r="DQ294" s="75">
        <v>2132</v>
      </c>
      <c r="DR294" s="75">
        <v>73</v>
      </c>
      <c r="DS294" s="75">
        <v>64</v>
      </c>
      <c r="DT294" s="75">
        <v>3</v>
      </c>
      <c r="DU294" s="75">
        <v>53</v>
      </c>
      <c r="DV294" s="75">
        <v>5</v>
      </c>
      <c r="DW294" s="81">
        <v>0</v>
      </c>
      <c r="DX294" s="77" t="s">
        <v>567</v>
      </c>
      <c r="DY294" s="78">
        <v>198</v>
      </c>
      <c r="DZ294" s="75">
        <v>990</v>
      </c>
      <c r="EA294" s="79">
        <v>0.13561643835616438</v>
      </c>
      <c r="EB294" s="35"/>
      <c r="EC294" s="27"/>
      <c r="ED294" s="51">
        <f t="shared" si="1391"/>
        <v>45986</v>
      </c>
      <c r="EE294" s="44">
        <v>29631</v>
      </c>
      <c r="EF294" s="44">
        <f t="shared" si="1392"/>
        <v>116</v>
      </c>
      <c r="EG294" s="44">
        <v>1513</v>
      </c>
      <c r="EH294" s="44">
        <f t="shared" si="1393"/>
        <v>3</v>
      </c>
      <c r="EI294" s="44">
        <v>3</v>
      </c>
      <c r="EJ294" s="44">
        <f t="shared" si="1394"/>
        <v>3</v>
      </c>
      <c r="EK294" s="44">
        <v>3</v>
      </c>
      <c r="EL294" s="43"/>
      <c r="EM294" s="43">
        <f t="shared" si="1395"/>
        <v>715</v>
      </c>
      <c r="EN294" s="44">
        <f t="shared" si="1396"/>
        <v>2145</v>
      </c>
      <c r="EO294" s="45">
        <f t="shared" si="1397"/>
        <v>0.18491379310344827</v>
      </c>
      <c r="EP294" s="55"/>
      <c r="EQ294" s="27"/>
      <c r="ER294" s="51">
        <f t="shared" si="1398"/>
        <v>45986</v>
      </c>
      <c r="ES294" s="44">
        <v>8243</v>
      </c>
      <c r="ET294" s="44">
        <f t="shared" si="1399"/>
        <v>91</v>
      </c>
      <c r="EU294" s="44">
        <v>242</v>
      </c>
      <c r="EV294" s="44">
        <f t="shared" si="1400"/>
        <v>1</v>
      </c>
      <c r="EW294" s="44">
        <v>33</v>
      </c>
      <c r="EX294" s="44">
        <f t="shared" si="1401"/>
        <v>0</v>
      </c>
      <c r="EY294" s="44">
        <v>0</v>
      </c>
      <c r="EZ294" s="43"/>
      <c r="FA294" s="43">
        <f t="shared" si="1402"/>
        <v>726</v>
      </c>
      <c r="FB294" s="44">
        <f t="shared" si="1403"/>
        <v>0</v>
      </c>
      <c r="FC294" s="45">
        <f t="shared" si="1404"/>
        <v>0</v>
      </c>
      <c r="FD294" s="55"/>
      <c r="FE294" s="27"/>
      <c r="FF294" s="51">
        <f t="shared" si="1405"/>
        <v>45986</v>
      </c>
      <c r="FG294" s="47">
        <v>0</v>
      </c>
      <c r="FH294" s="44">
        <f t="shared" si="1406"/>
        <v>0</v>
      </c>
      <c r="FI294" s="43">
        <v>0</v>
      </c>
      <c r="FJ294" s="44">
        <f t="shared" si="1407"/>
        <v>0</v>
      </c>
      <c r="FK294" s="43">
        <v>0</v>
      </c>
      <c r="FL294" s="44">
        <f t="shared" si="1408"/>
        <v>0</v>
      </c>
      <c r="FM294" s="43">
        <v>0</v>
      </c>
      <c r="FN294" s="43"/>
      <c r="FO294" s="43">
        <f t="shared" si="1409"/>
        <v>935</v>
      </c>
      <c r="FP294" s="44">
        <f t="shared" si="1410"/>
        <v>0</v>
      </c>
      <c r="FQ294" s="45" t="e">
        <f t="shared" si="1411"/>
        <v>#DIV/0!</v>
      </c>
      <c r="FR294" s="35"/>
      <c r="FS294" s="27"/>
      <c r="FT294" s="51">
        <f t="shared" si="1412"/>
        <v>45986</v>
      </c>
      <c r="FU294" s="47">
        <v>0</v>
      </c>
      <c r="FV294" s="44">
        <f t="shared" si="1413"/>
        <v>0</v>
      </c>
      <c r="FW294" s="43">
        <v>0</v>
      </c>
      <c r="FX294" s="44">
        <f t="shared" si="1414"/>
        <v>0</v>
      </c>
      <c r="FY294" s="43">
        <v>0</v>
      </c>
      <c r="FZ294" s="44">
        <f t="shared" si="1415"/>
        <v>0</v>
      </c>
      <c r="GA294" s="43">
        <v>0</v>
      </c>
      <c r="GB294" s="43"/>
      <c r="GC294" s="43">
        <f t="shared" si="1416"/>
        <v>420</v>
      </c>
      <c r="GD294" s="44">
        <f t="shared" si="1417"/>
        <v>0</v>
      </c>
      <c r="GE294" s="45" t="e">
        <f t="shared" si="1418"/>
        <v>#DIV/0!</v>
      </c>
      <c r="GF294" s="35"/>
      <c r="GG294" s="65"/>
      <c r="GH294" s="51">
        <f t="shared" si="1419"/>
        <v>45986</v>
      </c>
      <c r="GI294" s="44">
        <v>1656</v>
      </c>
      <c r="GJ294" s="44">
        <f t="shared" si="1420"/>
        <v>31</v>
      </c>
      <c r="GK294" s="44">
        <v>256</v>
      </c>
      <c r="GL294" s="44">
        <f t="shared" si="1421"/>
        <v>1</v>
      </c>
      <c r="GM294" s="44">
        <v>11</v>
      </c>
      <c r="GN294" s="44">
        <f t="shared" si="1422"/>
        <v>3</v>
      </c>
      <c r="GO294" s="44">
        <v>0</v>
      </c>
      <c r="GP294" s="43"/>
      <c r="GQ294" s="43">
        <f>IF(GI294="","",GQ293)</f>
        <v>550</v>
      </c>
      <c r="GR294" s="44">
        <f t="shared" si="1423"/>
        <v>1650</v>
      </c>
      <c r="GS294" s="45">
        <f t="shared" si="1424"/>
        <v>0.532258064516129</v>
      </c>
      <c r="GT294" s="55" t="s">
        <v>13</v>
      </c>
      <c r="GU294" s="27"/>
      <c r="GV294" s="51">
        <f t="shared" si="1425"/>
        <v>45986</v>
      </c>
      <c r="GW294" s="44">
        <v>1380</v>
      </c>
      <c r="GX294" s="44">
        <f t="shared" si="1426"/>
        <v>86</v>
      </c>
      <c r="GY294" s="44">
        <v>74</v>
      </c>
      <c r="GZ294" s="44">
        <f t="shared" si="1427"/>
        <v>14</v>
      </c>
      <c r="HA294" s="44">
        <v>506</v>
      </c>
      <c r="HB294" s="44">
        <f t="shared" si="1428"/>
        <v>14</v>
      </c>
      <c r="HC294" s="44">
        <v>0</v>
      </c>
      <c r="HD294" s="43"/>
      <c r="HE294" s="43">
        <f t="shared" si="1429"/>
        <v>200</v>
      </c>
      <c r="HF294" s="44">
        <f t="shared" si="1430"/>
        <v>2800</v>
      </c>
      <c r="HG294" s="45">
        <f t="shared" si="1431"/>
        <v>0.32558139534883723</v>
      </c>
      <c r="HH294" s="55"/>
      <c r="HI294" s="27"/>
      <c r="HJ294" s="51">
        <f t="shared" si="1432"/>
        <v>45986</v>
      </c>
      <c r="HK294" s="44">
        <v>1176</v>
      </c>
      <c r="HL294" s="69">
        <f>IF(HK294="","",HK294-HK293)</f>
        <v>12</v>
      </c>
      <c r="HM294" s="44">
        <v>464</v>
      </c>
      <c r="HN294" s="44">
        <f>IF(HM294="","",HM294-HM293)</f>
        <v>9</v>
      </c>
      <c r="HO294" s="44">
        <v>96</v>
      </c>
      <c r="HP294" s="44">
        <f t="shared" si="1433"/>
        <v>9</v>
      </c>
      <c r="HQ294" s="44">
        <v>0</v>
      </c>
      <c r="HR294" s="43"/>
      <c r="HS294" s="43">
        <f t="shared" si="1434"/>
        <v>420</v>
      </c>
      <c r="HT294" s="44">
        <f t="shared" si="1435"/>
        <v>3780</v>
      </c>
      <c r="HU294" s="45">
        <f t="shared" si="1436"/>
        <v>3.15</v>
      </c>
      <c r="HV294" s="55"/>
      <c r="HW294" s="61"/>
      <c r="HX294" s="74"/>
      <c r="HY294" s="75"/>
      <c r="HZ294" s="75" t="s">
        <v>24</v>
      </c>
      <c r="IA294" s="75"/>
      <c r="IB294" s="75" t="s">
        <v>24</v>
      </c>
      <c r="IC294" s="75">
        <v>3</v>
      </c>
      <c r="ID294" s="75">
        <v>0</v>
      </c>
      <c r="IE294" s="75">
        <v>5</v>
      </c>
      <c r="IF294" s="77" t="s">
        <v>618</v>
      </c>
      <c r="IG294" s="75">
        <v>715</v>
      </c>
      <c r="IH294" s="75">
        <v>0</v>
      </c>
      <c r="II294" s="79" t="e">
        <v>#VALUE!</v>
      </c>
      <c r="IJ294" s="35"/>
      <c r="IK294" s="27"/>
      <c r="IL294" s="74"/>
      <c r="IM294" s="75">
        <v>485</v>
      </c>
      <c r="IN294" s="75">
        <v>42</v>
      </c>
      <c r="IO294" s="75">
        <v>9</v>
      </c>
      <c r="IP294" s="75">
        <v>1</v>
      </c>
      <c r="IQ294" s="75">
        <v>3</v>
      </c>
      <c r="IR294" s="75">
        <v>1</v>
      </c>
      <c r="IS294" s="75">
        <v>0</v>
      </c>
      <c r="IT294" s="77" t="s">
        <v>740</v>
      </c>
      <c r="IU294" s="75">
        <v>0</v>
      </c>
      <c r="IV294" s="75">
        <v>0</v>
      </c>
      <c r="IW294" s="79">
        <v>0</v>
      </c>
      <c r="IX294" s="35"/>
      <c r="IY294" s="33"/>
      <c r="IZ294" s="74"/>
      <c r="JA294" s="75">
        <v>7291</v>
      </c>
      <c r="JB294" s="75">
        <v>73</v>
      </c>
      <c r="JC294" s="75">
        <v>297</v>
      </c>
      <c r="JD294" s="75">
        <v>4</v>
      </c>
      <c r="JE294" s="75">
        <v>31</v>
      </c>
      <c r="JF294" s="75">
        <v>7</v>
      </c>
      <c r="JG294" s="75">
        <v>-19</v>
      </c>
      <c r="JH294" s="77" t="s">
        <v>483</v>
      </c>
      <c r="JI294" s="75">
        <v>500</v>
      </c>
      <c r="JJ294" s="75">
        <v>3500</v>
      </c>
      <c r="JK294" s="79">
        <v>0.47945205479452052</v>
      </c>
      <c r="JL294" s="35" t="s">
        <v>645</v>
      </c>
      <c r="JM294" s="27"/>
      <c r="JN294" s="74"/>
      <c r="JO294" s="75">
        <v>6027</v>
      </c>
      <c r="JP294" s="75">
        <v>21</v>
      </c>
      <c r="JQ294" s="75">
        <v>255</v>
      </c>
      <c r="JR294" s="75">
        <v>1</v>
      </c>
      <c r="JS294" s="75">
        <v>14</v>
      </c>
      <c r="JT294" s="75">
        <v>1</v>
      </c>
      <c r="JU294" s="75">
        <v>0</v>
      </c>
      <c r="JV294" s="77" t="s">
        <v>643</v>
      </c>
      <c r="JW294" s="75">
        <v>600</v>
      </c>
      <c r="JX294" s="75">
        <v>0</v>
      </c>
      <c r="JY294" s="79">
        <v>0</v>
      </c>
      <c r="JZ294" s="35"/>
      <c r="KA294" s="61"/>
      <c r="KB294" s="74"/>
      <c r="KC294" s="75">
        <v>4521</v>
      </c>
      <c r="KD294" s="75">
        <v>20</v>
      </c>
      <c r="KE294" s="75">
        <v>213</v>
      </c>
      <c r="KF294" s="75">
        <v>2</v>
      </c>
      <c r="KG294" s="75">
        <v>3</v>
      </c>
      <c r="KH294" s="75">
        <v>2</v>
      </c>
      <c r="KI294" s="75">
        <v>0</v>
      </c>
      <c r="KJ294" s="85" t="s">
        <v>621</v>
      </c>
      <c r="KK294" s="75">
        <v>0</v>
      </c>
      <c r="KL294" s="75">
        <v>0</v>
      </c>
      <c r="KM294" s="79">
        <v>0</v>
      </c>
      <c r="KN294" s="35" t="s">
        <v>452</v>
      </c>
      <c r="KO294" s="27"/>
      <c r="KP294" s="74"/>
      <c r="KQ294" s="75">
        <v>4961</v>
      </c>
      <c r="KR294" s="75">
        <v>47</v>
      </c>
      <c r="KS294" s="75">
        <v>200</v>
      </c>
      <c r="KT294" s="75">
        <v>1</v>
      </c>
      <c r="KU294" s="75">
        <v>7</v>
      </c>
      <c r="KV294" s="75">
        <v>1</v>
      </c>
      <c r="KW294" s="75">
        <v>1</v>
      </c>
      <c r="KX294" s="77" t="s">
        <v>245</v>
      </c>
      <c r="KY294" s="75">
        <v>0</v>
      </c>
      <c r="KZ294" s="75">
        <v>0</v>
      </c>
      <c r="LA294" s="79">
        <v>0</v>
      </c>
      <c r="LB294" s="35"/>
      <c r="LC294" s="27"/>
      <c r="LD294" s="51">
        <f>IF(A292="","",A292)</f>
        <v>45982</v>
      </c>
      <c r="LE294" s="43">
        <v>68760</v>
      </c>
      <c r="LF294" s="86">
        <f>IF(LE294="","",LE294-LE291)</f>
        <v>14</v>
      </c>
      <c r="LG294" s="43">
        <v>445</v>
      </c>
      <c r="LH294" s="43">
        <f t="shared" ref="LH294:LH320" si="1470">IF(LG294="","",LG294-LG291)</f>
        <v>0</v>
      </c>
      <c r="LI294" s="43">
        <v>2</v>
      </c>
      <c r="LJ294" s="87">
        <f t="shared" ref="LJ294:LJ320" si="1471">IF(LI294="","",LI291+LK291-LI294)</f>
        <v>0</v>
      </c>
      <c r="LK294" s="43">
        <v>0</v>
      </c>
      <c r="LL294" s="64" t="str">
        <f>IF(LE294="","",LL291)</f>
        <v>スヌーピーぬいぐるみ、コキンちゃん</v>
      </c>
      <c r="LM294" s="47">
        <f>IF(LF294="","",LM291)</f>
        <v>1000</v>
      </c>
      <c r="LN294" s="87">
        <f t="shared" ref="LN294:LN320" si="1472">IF(LI294="","",LJ294*LM294)</f>
        <v>0</v>
      </c>
      <c r="LO294" s="54"/>
      <c r="LP294" s="35"/>
      <c r="LQ294" s="27"/>
      <c r="LR294" s="51">
        <f t="shared" si="1437"/>
        <v>45986</v>
      </c>
      <c r="LS294" s="44">
        <v>20804</v>
      </c>
      <c r="LT294" s="44">
        <f t="shared" si="1438"/>
        <v>73</v>
      </c>
      <c r="LU294" s="44">
        <v>1062</v>
      </c>
      <c r="LV294" s="44">
        <f t="shared" si="1439"/>
        <v>4</v>
      </c>
      <c r="LW294" s="44">
        <v>26</v>
      </c>
      <c r="LX294" s="44">
        <f t="shared" si="1440"/>
        <v>14</v>
      </c>
      <c r="LY294" s="44">
        <v>2</v>
      </c>
      <c r="LZ294" s="43"/>
      <c r="MA294" s="43">
        <v>1100</v>
      </c>
      <c r="MB294" s="44">
        <f t="shared" si="1441"/>
        <v>15400</v>
      </c>
      <c r="MC294" s="45">
        <f t="shared" si="1442"/>
        <v>2.1095890410958904</v>
      </c>
      <c r="MD294" s="55" t="s">
        <v>677</v>
      </c>
      <c r="ME294" s="27"/>
      <c r="MF294" s="51">
        <f t="shared" si="1443"/>
        <v>45986</v>
      </c>
      <c r="MG294" s="44">
        <v>7619</v>
      </c>
      <c r="MH294" s="44">
        <f t="shared" si="1444"/>
        <v>116</v>
      </c>
      <c r="MI294" s="44">
        <v>379</v>
      </c>
      <c r="MJ294" s="44">
        <f t="shared" si="1445"/>
        <v>5</v>
      </c>
      <c r="MK294" s="44">
        <v>35</v>
      </c>
      <c r="ML294" s="44">
        <f t="shared" si="1446"/>
        <v>7</v>
      </c>
      <c r="MM294" s="44">
        <v>2</v>
      </c>
      <c r="MN294" s="43"/>
      <c r="MO294" s="43">
        <f t="shared" si="1447"/>
        <v>1100</v>
      </c>
      <c r="MP294" s="44">
        <f t="shared" si="1448"/>
        <v>7700</v>
      </c>
      <c r="MQ294" s="45">
        <f t="shared" si="1449"/>
        <v>0.66379310344827591</v>
      </c>
      <c r="MR294" s="55"/>
      <c r="MS294" s="27"/>
      <c r="MT294" s="51">
        <f t="shared" si="1450"/>
        <v>45986</v>
      </c>
      <c r="MU294" s="44">
        <v>10785</v>
      </c>
      <c r="MV294" s="44">
        <f t="shared" si="1451"/>
        <v>90</v>
      </c>
      <c r="MW294" s="44">
        <v>422</v>
      </c>
      <c r="MX294" s="44">
        <f t="shared" si="1452"/>
        <v>2</v>
      </c>
      <c r="MY294" s="44">
        <v>5</v>
      </c>
      <c r="MZ294" s="44">
        <f t="shared" si="1453"/>
        <v>2</v>
      </c>
      <c r="NA294" s="44">
        <v>3</v>
      </c>
      <c r="NB294" s="43"/>
      <c r="NC294" s="43">
        <f t="shared" si="1454"/>
        <v>715</v>
      </c>
      <c r="ND294" s="44">
        <f t="shared" si="1455"/>
        <v>1430</v>
      </c>
      <c r="NE294" s="45">
        <f t="shared" si="1456"/>
        <v>0.15888888888888889</v>
      </c>
      <c r="NF294" s="55"/>
      <c r="NG294" s="27"/>
      <c r="NH294" s="51">
        <f t="shared" si="1457"/>
        <v>45986</v>
      </c>
      <c r="NI294" s="44">
        <v>10773</v>
      </c>
      <c r="NJ294" s="44">
        <f t="shared" si="1458"/>
        <v>121</v>
      </c>
      <c r="NK294" s="44">
        <v>210</v>
      </c>
      <c r="NL294" s="44">
        <f t="shared" si="1459"/>
        <v>1</v>
      </c>
      <c r="NM294" s="44">
        <v>46</v>
      </c>
      <c r="NN294" s="44">
        <f t="shared" si="1460"/>
        <v>1</v>
      </c>
      <c r="NO294" s="44">
        <v>0</v>
      </c>
      <c r="NP294" s="43"/>
      <c r="NQ294" s="43">
        <f t="shared" si="1461"/>
        <v>1100</v>
      </c>
      <c r="NR294" s="44">
        <f t="shared" si="1462"/>
        <v>1100</v>
      </c>
      <c r="NS294" s="45">
        <f t="shared" si="1463"/>
        <v>9.0909090909090912E-2</v>
      </c>
      <c r="NT294" s="55"/>
    </row>
    <row r="295" spans="1:384" ht="15" customHeight="1" thickTop="1" x14ac:dyDescent="0.2">
      <c r="A295" s="38">
        <v>45989</v>
      </c>
      <c r="B295" s="39">
        <f>IF(A295="","",SUM(J295,LF303,AL295,ET295,AZ295,EF295,LT295,NJ295,MV295,MH295,X295,GJ295,HL295,GX295)+SUM(HZ307:HZ308)+SUM(IN307:IN310)+SUM(DR307:DR310)+SUM(CP307:CP310)+SUM(CB307:CB310)+SUM(BN307:BN310)+SUM(DD307:DD310)+SUM(JB307:JB310)+SUM(JP307:JP310)+SUM(KD307:KD310)+SUM(KR307:KR310))</f>
        <v>1993</v>
      </c>
      <c r="C295" s="40">
        <f>IF(A295="","",SUM(J295,X295,AL295,AZ295)+SUM(BN307:BN310)+SUM(CB307:CB310)+SUM(CP307:CP310))</f>
        <v>621</v>
      </c>
      <c r="D295" s="40">
        <f>IF(A295="","",SUM(EF295,ET295)+SUM(DD307:DD310)+SUM(DR307:DR310))</f>
        <v>467</v>
      </c>
      <c r="E295" s="41">
        <f>IF(A295="","",SUM(NJ295,MV295,MH295,LF303,LT295)+SUM(JB307:JB310)+SUM(JP307:JP310)+SUM(KD307:KD310)+SUM(KR307:KR310))</f>
        <v>594</v>
      </c>
      <c r="F295" s="282">
        <f>IF(B295="","",SUM(GJ295,GX295,HL295)+SUM(IN307:IN310)+SUM(HZ307:HZ308))</f>
        <v>311</v>
      </c>
      <c r="G295" s="40"/>
      <c r="H295" s="42"/>
      <c r="I295" s="44">
        <v>4048</v>
      </c>
      <c r="J295" s="44">
        <f t="shared" si="1464"/>
        <v>31</v>
      </c>
      <c r="K295" s="44">
        <v>136</v>
      </c>
      <c r="L295" s="44">
        <f t="shared" si="1465"/>
        <v>0</v>
      </c>
      <c r="M295" s="44">
        <v>17</v>
      </c>
      <c r="N295" s="44">
        <f t="shared" si="1466"/>
        <v>0</v>
      </c>
      <c r="O295" s="44">
        <v>5</v>
      </c>
      <c r="P295" s="43"/>
      <c r="Q295" s="43">
        <f t="shared" si="1467"/>
        <v>855</v>
      </c>
      <c r="R295" s="44">
        <f t="shared" si="1468"/>
        <v>0</v>
      </c>
      <c r="S295" s="45">
        <f t="shared" si="1469"/>
        <v>0</v>
      </c>
      <c r="T295" s="35"/>
      <c r="U295" s="27"/>
      <c r="V295" s="51">
        <f t="shared" si="1370"/>
        <v>45989</v>
      </c>
      <c r="W295" s="44">
        <v>13231</v>
      </c>
      <c r="X295" s="69">
        <f t="shared" si="1371"/>
        <v>36</v>
      </c>
      <c r="Y295" s="44">
        <v>511</v>
      </c>
      <c r="Z295" s="44">
        <f t="shared" si="1372"/>
        <v>2</v>
      </c>
      <c r="AA295" s="44">
        <v>15</v>
      </c>
      <c r="AB295" s="44">
        <f t="shared" si="1373"/>
        <v>2</v>
      </c>
      <c r="AC295" s="44">
        <v>4</v>
      </c>
      <c r="AD295" s="43"/>
      <c r="AE295" s="43">
        <f t="shared" si="1374"/>
        <v>1026</v>
      </c>
      <c r="AF295" s="44">
        <f t="shared" si="1375"/>
        <v>2052</v>
      </c>
      <c r="AG295" s="45">
        <f t="shared" si="1376"/>
        <v>0.56999999999999995</v>
      </c>
      <c r="AH295" s="35"/>
      <c r="AI295" s="27"/>
      <c r="AJ295" s="51">
        <f t="shared" si="1377"/>
        <v>45989</v>
      </c>
      <c r="AK295" s="44">
        <v>16502</v>
      </c>
      <c r="AL295" s="44">
        <f t="shared" si="1378"/>
        <v>187</v>
      </c>
      <c r="AM295" s="44">
        <v>354</v>
      </c>
      <c r="AN295" s="44">
        <f t="shared" si="1379"/>
        <v>2</v>
      </c>
      <c r="AO295" s="44">
        <v>35</v>
      </c>
      <c r="AP295" s="44">
        <f t="shared" si="1380"/>
        <v>3</v>
      </c>
      <c r="AQ295" s="44">
        <v>3</v>
      </c>
      <c r="AR295" s="43"/>
      <c r="AS295" s="43">
        <f t="shared" si="1381"/>
        <v>880</v>
      </c>
      <c r="AT295" s="44">
        <f t="shared" si="1382"/>
        <v>2640</v>
      </c>
      <c r="AU295" s="45">
        <f t="shared" si="1383"/>
        <v>0.14117647058823529</v>
      </c>
      <c r="AV295" s="35"/>
      <c r="AW295" s="27"/>
      <c r="AX295" s="51">
        <f t="shared" si="1384"/>
        <v>45989</v>
      </c>
      <c r="AY295" s="44">
        <v>18759</v>
      </c>
      <c r="AZ295" s="44">
        <f t="shared" si="1385"/>
        <v>29</v>
      </c>
      <c r="BA295" s="44">
        <v>538</v>
      </c>
      <c r="BB295" s="44">
        <f t="shared" si="1386"/>
        <v>0</v>
      </c>
      <c r="BC295" s="44">
        <v>6</v>
      </c>
      <c r="BD295" s="44">
        <f t="shared" si="1387"/>
        <v>0</v>
      </c>
      <c r="BE295" s="44">
        <v>2</v>
      </c>
      <c r="BF295" s="43"/>
      <c r="BG295" s="43">
        <f t="shared" si="1388"/>
        <v>715</v>
      </c>
      <c r="BH295" s="44">
        <f t="shared" si="1389"/>
        <v>0</v>
      </c>
      <c r="BI295" s="45">
        <f t="shared" si="1390"/>
        <v>0</v>
      </c>
      <c r="BJ295" s="35"/>
      <c r="BK295" s="50"/>
      <c r="BL295" s="51">
        <f>IF($A292="","",$A292)</f>
        <v>45982</v>
      </c>
      <c r="BM295" s="44">
        <v>12986</v>
      </c>
      <c r="BN295" s="43">
        <f t="shared" ref="BN295:BN330" si="1473">IF(BM295="","",BM295-BM291)</f>
        <v>38</v>
      </c>
      <c r="BO295" s="44">
        <v>491</v>
      </c>
      <c r="BP295" s="87">
        <f t="shared" ref="BP295:BP330" si="1474">IF(BO295="","",BO295-BO291)</f>
        <v>1</v>
      </c>
      <c r="BQ295" s="43">
        <v>10</v>
      </c>
      <c r="BR295" s="43">
        <f t="shared" ref="BR295:BR330" si="1475">IF(BQ295="","",BQ291+BS291-BQ295)</f>
        <v>1</v>
      </c>
      <c r="BS295" s="43">
        <v>0</v>
      </c>
      <c r="BT295" s="53" t="str">
        <f t="shared" ref="BT295:BT310" si="1476">IF(BM295="","",BT291)</f>
        <v>キティヒョウ柄マスコット</v>
      </c>
      <c r="BU295" s="47">
        <f t="shared" ref="BU295:BU310" si="1477">IF(BN295="","",BU291)</f>
        <v>996</v>
      </c>
      <c r="BV295" s="44">
        <f t="shared" ref="BV295:BV330" si="1478">IF(BQ295="","",BR295*BU295)</f>
        <v>996</v>
      </c>
      <c r="BW295" s="89">
        <f t="shared" ref="BW295:BW330" si="1479">IF(BR295="","",BV295/(BN295*100))</f>
        <v>0.26210526315789473</v>
      </c>
      <c r="BX295" s="35"/>
      <c r="BY295" s="27"/>
      <c r="BZ295" s="51">
        <f>IF($A292="","",$A292)</f>
        <v>45982</v>
      </c>
      <c r="CA295" s="44">
        <v>1739</v>
      </c>
      <c r="CB295" s="43">
        <f t="shared" ref="CB295:CB330" si="1480">IF(CA295="","",CA295-CA291)</f>
        <v>33</v>
      </c>
      <c r="CC295" s="69">
        <v>24</v>
      </c>
      <c r="CD295" s="87">
        <f t="shared" ref="CD295:CD330" si="1481">IF(CC295="","",CC295-CC291)</f>
        <v>3</v>
      </c>
      <c r="CE295" s="43">
        <v>0</v>
      </c>
      <c r="CF295" s="43">
        <f t="shared" ref="CF295:CF330" si="1482">IF(CE295="","",CE291+CG291-CE295)</f>
        <v>3</v>
      </c>
      <c r="CG295" s="43">
        <v>8</v>
      </c>
      <c r="CH295" s="53" t="str">
        <f t="shared" ref="CH295:CI298" si="1483">IF(CA295="","",CH291)</f>
        <v>スンスンクリップ</v>
      </c>
      <c r="CI295" s="47">
        <f t="shared" si="1483"/>
        <v>900</v>
      </c>
      <c r="CJ295" s="44">
        <f t="shared" ref="CJ295:CJ330" si="1484">IF(CE295="","",CF295*CI295)</f>
        <v>2700</v>
      </c>
      <c r="CK295" s="89">
        <f t="shared" ref="CK295:CK330" si="1485">IF(CF295="","",CJ295/(CB295*100))</f>
        <v>0.81818181818181823</v>
      </c>
      <c r="CL295" s="35" t="s">
        <v>653</v>
      </c>
      <c r="CM295" s="27"/>
      <c r="CN295" s="51">
        <f>IF($A292="","",$A292)</f>
        <v>45982</v>
      </c>
      <c r="CO295" s="44">
        <v>1210</v>
      </c>
      <c r="CP295" s="59">
        <f t="shared" ref="CP295:CP330" si="1486">IF(CO295="","",CO295-CO291)</f>
        <v>23</v>
      </c>
      <c r="CQ295" s="44">
        <v>16</v>
      </c>
      <c r="CR295" s="87">
        <f t="shared" ref="CR295:CR330" si="1487">IF(CQ295="","",CQ295-CQ291)</f>
        <v>0</v>
      </c>
      <c r="CS295" s="43">
        <v>9</v>
      </c>
      <c r="CT295" s="43">
        <f t="shared" ref="CT295:CT330" si="1488">IF(CS295="","",CS291+CU291-CS295)</f>
        <v>0</v>
      </c>
      <c r="CU295" s="43">
        <v>0</v>
      </c>
      <c r="CV295" s="53" t="str">
        <f t="shared" ref="CV295:CV316" si="1489">IF(CO295="","",CV291)</f>
        <v>液晶ミニカメラ</v>
      </c>
      <c r="CW295" s="47">
        <f t="shared" ref="CW295:CW316" si="1490">IF(CP295="","",CW291)</f>
        <v>1079</v>
      </c>
      <c r="CX295" s="44">
        <f t="shared" ref="CX295:CX330" si="1491">IF(CS295="","",CT295*CW295)</f>
        <v>0</v>
      </c>
      <c r="CY295" s="89">
        <f t="shared" ref="CY295:CY330" si="1492">IF(CT295="","",CX295/(CP295*100))</f>
        <v>0</v>
      </c>
      <c r="CZ295" s="35"/>
      <c r="DA295" s="58"/>
      <c r="DB295" s="51">
        <f>IF($A292="","",$A292)</f>
        <v>45982</v>
      </c>
      <c r="DC295" s="44">
        <v>7602</v>
      </c>
      <c r="DD295" s="59">
        <f t="shared" ref="DD295:DD330" si="1493">IF(DC295="","",DC295-DC291)</f>
        <v>23</v>
      </c>
      <c r="DE295" s="44">
        <v>269</v>
      </c>
      <c r="DF295" s="87">
        <f t="shared" ref="DF295:DF330" si="1494">IF(DE295="","",DE295-DE291)</f>
        <v>1</v>
      </c>
      <c r="DG295" s="43">
        <v>22</v>
      </c>
      <c r="DH295" s="43">
        <f t="shared" ref="DH295:DH330" si="1495">IF(DG295="","",DG291+DI291-DG295)</f>
        <v>1</v>
      </c>
      <c r="DI295" s="43"/>
      <c r="DJ295" s="53" t="str">
        <f t="shared" ref="DJ295:DJ330" si="1496">IF(DC295="","",DJ291)</f>
        <v>クーリッシュイヤホン</v>
      </c>
      <c r="DK295" s="47">
        <f t="shared" ref="DK295:DK330" si="1497">IF(DD295="","",DK291)</f>
        <v>1100</v>
      </c>
      <c r="DL295" s="44">
        <f t="shared" ref="DL295:DL330" si="1498">IF(DG295="","",DH295*DK295)</f>
        <v>1100</v>
      </c>
      <c r="DM295" s="89">
        <f t="shared" ref="DM295:DM330" si="1499">IF(DH295="","",DL295/(DD295*100))</f>
        <v>0.47826086956521741</v>
      </c>
      <c r="DN295" s="35"/>
      <c r="DO295" s="27"/>
      <c r="DP295" s="51">
        <f>IF($A292="","",$A292)</f>
        <v>45982</v>
      </c>
      <c r="DQ295" s="44">
        <v>1555</v>
      </c>
      <c r="DR295" s="43">
        <f t="shared" ref="DR295:DR330" si="1500">IF(DQ295="","",DQ295-DQ291)</f>
        <v>58</v>
      </c>
      <c r="DS295" s="44">
        <v>65</v>
      </c>
      <c r="DT295" s="87">
        <f t="shared" ref="DT295:DT330" si="1501">IF(DS295="","",DS295-DS291)</f>
        <v>0</v>
      </c>
      <c r="DU295" s="43">
        <v>14</v>
      </c>
      <c r="DV295" s="43">
        <f t="shared" ref="DV295:DV330" si="1502">IF(DU295="","",DU291+DW291-DU295)</f>
        <v>0</v>
      </c>
      <c r="DW295" s="43">
        <v>0</v>
      </c>
      <c r="DX295" s="53" t="s">
        <v>652</v>
      </c>
      <c r="DY295" s="47">
        <v>700</v>
      </c>
      <c r="DZ295" s="44">
        <f t="shared" ref="DZ295:DZ330" si="1503">IF(DU295="","",DV295*DY295)</f>
        <v>0</v>
      </c>
      <c r="EA295" s="89">
        <f t="shared" ref="EA295:EA330" si="1504">IF(DV295="","",DZ295/(DR295*100))</f>
        <v>0</v>
      </c>
      <c r="EB295" s="35"/>
      <c r="EC295" s="27"/>
      <c r="ED295" s="51">
        <f t="shared" si="1391"/>
        <v>45989</v>
      </c>
      <c r="EE295" s="44">
        <v>29718</v>
      </c>
      <c r="EF295" s="44">
        <f t="shared" si="1392"/>
        <v>87</v>
      </c>
      <c r="EG295" s="44">
        <v>1514</v>
      </c>
      <c r="EH295" s="44">
        <f t="shared" si="1393"/>
        <v>1</v>
      </c>
      <c r="EI295" s="44">
        <v>4</v>
      </c>
      <c r="EJ295" s="44">
        <f t="shared" si="1394"/>
        <v>2</v>
      </c>
      <c r="EK295" s="44">
        <v>3</v>
      </c>
      <c r="EL295" s="43"/>
      <c r="EM295" s="43">
        <f t="shared" si="1395"/>
        <v>715</v>
      </c>
      <c r="EN295" s="44">
        <f t="shared" si="1396"/>
        <v>1430</v>
      </c>
      <c r="EO295" s="45">
        <f t="shared" si="1397"/>
        <v>0.16436781609195403</v>
      </c>
      <c r="EP295" s="35" t="s">
        <v>690</v>
      </c>
      <c r="EQ295" s="27"/>
      <c r="ER295" s="51">
        <f t="shared" si="1398"/>
        <v>45989</v>
      </c>
      <c r="ES295" s="44">
        <v>8336</v>
      </c>
      <c r="ET295" s="44">
        <f t="shared" si="1399"/>
        <v>93</v>
      </c>
      <c r="EU295" s="44">
        <v>245</v>
      </c>
      <c r="EV295" s="44">
        <f t="shared" si="1400"/>
        <v>3</v>
      </c>
      <c r="EW295" s="44">
        <v>30</v>
      </c>
      <c r="EX295" s="44">
        <f t="shared" si="1401"/>
        <v>3</v>
      </c>
      <c r="EY295" s="44">
        <v>4</v>
      </c>
      <c r="EZ295" s="43"/>
      <c r="FA295" s="43">
        <f t="shared" si="1402"/>
        <v>726</v>
      </c>
      <c r="FB295" s="44">
        <f t="shared" si="1403"/>
        <v>2178</v>
      </c>
      <c r="FC295" s="45">
        <f t="shared" si="1404"/>
        <v>0.23419354838709677</v>
      </c>
      <c r="FD295" s="35"/>
      <c r="FE295" s="27"/>
      <c r="FF295" s="51">
        <f t="shared" si="1405"/>
        <v>45989</v>
      </c>
      <c r="FG295" s="47">
        <v>0</v>
      </c>
      <c r="FH295" s="44">
        <f t="shared" si="1406"/>
        <v>0</v>
      </c>
      <c r="FI295" s="43">
        <v>0</v>
      </c>
      <c r="FJ295" s="44">
        <f t="shared" si="1407"/>
        <v>0</v>
      </c>
      <c r="FK295" s="43">
        <v>0</v>
      </c>
      <c r="FL295" s="44">
        <f t="shared" si="1408"/>
        <v>0</v>
      </c>
      <c r="FM295" s="43">
        <v>0</v>
      </c>
      <c r="FN295" s="43"/>
      <c r="FO295" s="43">
        <f t="shared" si="1409"/>
        <v>935</v>
      </c>
      <c r="FP295" s="44">
        <f t="shared" si="1410"/>
        <v>0</v>
      </c>
      <c r="FQ295" s="45" t="e">
        <f t="shared" si="1411"/>
        <v>#DIV/0!</v>
      </c>
      <c r="FR295" s="35"/>
      <c r="FS295" s="27"/>
      <c r="FT295" s="51">
        <f t="shared" si="1412"/>
        <v>45989</v>
      </c>
      <c r="FU295" s="47">
        <v>0</v>
      </c>
      <c r="FV295" s="44">
        <f t="shared" si="1413"/>
        <v>0</v>
      </c>
      <c r="FW295" s="43">
        <v>0</v>
      </c>
      <c r="FX295" s="44">
        <f t="shared" si="1414"/>
        <v>0</v>
      </c>
      <c r="FY295" s="43">
        <v>0</v>
      </c>
      <c r="FZ295" s="44">
        <f t="shared" si="1415"/>
        <v>0</v>
      </c>
      <c r="GA295" s="43">
        <v>0</v>
      </c>
      <c r="GB295" s="43"/>
      <c r="GC295" s="43">
        <f t="shared" si="1416"/>
        <v>420</v>
      </c>
      <c r="GD295" s="44">
        <f t="shared" si="1417"/>
        <v>0</v>
      </c>
      <c r="GE295" s="45" t="e">
        <f t="shared" si="1418"/>
        <v>#DIV/0!</v>
      </c>
      <c r="GF295" s="35"/>
      <c r="GG295" s="65"/>
      <c r="GH295" s="51">
        <f t="shared" si="1419"/>
        <v>45989</v>
      </c>
      <c r="GI295" s="44">
        <v>1703</v>
      </c>
      <c r="GJ295" s="44">
        <f t="shared" si="1420"/>
        <v>47</v>
      </c>
      <c r="GK295" s="44">
        <v>256</v>
      </c>
      <c r="GL295" s="44">
        <f t="shared" si="1421"/>
        <v>0</v>
      </c>
      <c r="GM295" s="44">
        <v>11</v>
      </c>
      <c r="GN295" s="44">
        <f t="shared" si="1422"/>
        <v>0</v>
      </c>
      <c r="GO295" s="44">
        <v>39</v>
      </c>
      <c r="GP295" s="43"/>
      <c r="GQ295" s="43">
        <f>IF(GI295="","",GQ294)</f>
        <v>550</v>
      </c>
      <c r="GR295" s="44">
        <f t="shared" si="1423"/>
        <v>0</v>
      </c>
      <c r="GS295" s="45">
        <f t="shared" si="1424"/>
        <v>0</v>
      </c>
      <c r="GT295" s="35" t="s">
        <v>698</v>
      </c>
      <c r="GU295" s="27"/>
      <c r="GV295" s="51">
        <f t="shared" si="1425"/>
        <v>45989</v>
      </c>
      <c r="GW295" s="44">
        <v>1415</v>
      </c>
      <c r="GX295" s="44">
        <f t="shared" si="1426"/>
        <v>35</v>
      </c>
      <c r="GY295" s="44">
        <v>77</v>
      </c>
      <c r="GZ295" s="44">
        <f t="shared" si="1427"/>
        <v>3</v>
      </c>
      <c r="HA295" s="44">
        <v>500</v>
      </c>
      <c r="HB295" s="44">
        <f t="shared" si="1428"/>
        <v>6</v>
      </c>
      <c r="HC295" s="44">
        <v>0</v>
      </c>
      <c r="HD295" s="43"/>
      <c r="HE295" s="43">
        <f t="shared" si="1429"/>
        <v>200</v>
      </c>
      <c r="HF295" s="44">
        <f t="shared" si="1430"/>
        <v>1200</v>
      </c>
      <c r="HG295" s="45">
        <f t="shared" si="1431"/>
        <v>0.34285714285714286</v>
      </c>
      <c r="HH295" s="35"/>
      <c r="HI295" s="27"/>
      <c r="HJ295" s="51">
        <f t="shared" si="1432"/>
        <v>45989</v>
      </c>
      <c r="HK295" s="44">
        <v>1208</v>
      </c>
      <c r="HL295" s="44">
        <f>IF(HK295="","",HK295-HK294)</f>
        <v>32</v>
      </c>
      <c r="HM295" s="44">
        <v>478</v>
      </c>
      <c r="HN295" s="44">
        <f>IF(HM295="","",HM295-HM294)</f>
        <v>14</v>
      </c>
      <c r="HO295" s="44">
        <v>82</v>
      </c>
      <c r="HP295" s="44">
        <f t="shared" si="1433"/>
        <v>14</v>
      </c>
      <c r="HQ295" s="44">
        <v>-49</v>
      </c>
      <c r="HR295" s="43"/>
      <c r="HS295" s="43">
        <f t="shared" si="1434"/>
        <v>420</v>
      </c>
      <c r="HT295" s="44">
        <f t="shared" si="1435"/>
        <v>5880</v>
      </c>
      <c r="HU295" s="45">
        <f t="shared" si="1436"/>
        <v>1.8374999999999999</v>
      </c>
      <c r="HV295" s="35" t="s">
        <v>688</v>
      </c>
      <c r="HW295" s="61"/>
      <c r="HX295" s="51">
        <f>IF($A292="","",$A292)</f>
        <v>45982</v>
      </c>
      <c r="HY295" s="44">
        <v>29506</v>
      </c>
      <c r="HZ295" s="43">
        <f t="shared" ref="HZ295:HZ330" si="1505">IF(HY295="","",HY295-HY291)</f>
        <v>105</v>
      </c>
      <c r="IA295" s="44"/>
      <c r="IB295" s="87" t="str">
        <f t="shared" ref="IB295:IB330" si="1506">IF(IA295="","",IA295-IA291)</f>
        <v/>
      </c>
      <c r="IC295" s="43">
        <v>3</v>
      </c>
      <c r="ID295" s="43">
        <f t="shared" ref="ID295:ID330" si="1507">IF(IC295="","",IC291+IE291-IC295)</f>
        <v>0</v>
      </c>
      <c r="IE295" s="43">
        <v>0</v>
      </c>
      <c r="IF295" s="53" t="str">
        <f>IF(HY295="","",IF291)</f>
        <v>ルララ</v>
      </c>
      <c r="IG295" s="47">
        <f>IF(HY295="","",IG291)</f>
        <v>715</v>
      </c>
      <c r="IH295" s="44">
        <f t="shared" ref="IH295:IH330" si="1508">IF(IC295="","",ID295*IG295)</f>
        <v>0</v>
      </c>
      <c r="II295" s="89">
        <f t="shared" ref="II295:II330" si="1509">IF(ID295="","",IH295/(HZ295*100))</f>
        <v>0</v>
      </c>
      <c r="IJ295" s="35"/>
      <c r="IL295" s="51">
        <f>IF($A292="","",$A292)</f>
        <v>45982</v>
      </c>
      <c r="IM295" s="44">
        <v>1184</v>
      </c>
      <c r="IN295" s="59">
        <f t="shared" ref="IN295:IN330" si="1510">IF(IM295="","",IM295-IM291)</f>
        <v>14</v>
      </c>
      <c r="IO295" s="44">
        <v>22</v>
      </c>
      <c r="IP295" s="87">
        <f t="shared" ref="IP295:IP330" si="1511">IF(IO295="","",IO295-IO291)</f>
        <v>0</v>
      </c>
      <c r="IQ295" s="43">
        <v>23</v>
      </c>
      <c r="IR295" s="43">
        <f t="shared" ref="IR295:IR330" si="1512">IF(IQ295="","",IQ291+IS291-IQ295)</f>
        <v>0</v>
      </c>
      <c r="IS295" s="43">
        <v>-15</v>
      </c>
      <c r="IT295" s="53" t="str">
        <f t="shared" ref="IT295:IU298" si="1513">IF(IM295="","",IT291)</f>
        <v>ラブブマスコット</v>
      </c>
      <c r="IU295" s="47">
        <f t="shared" si="1513"/>
        <v>400</v>
      </c>
      <c r="IV295" s="44">
        <f t="shared" ref="IV295:IV330" si="1514">IF(IQ295="","",IR295*IU295)</f>
        <v>0</v>
      </c>
      <c r="IW295" s="89">
        <f t="shared" ref="IW295:IW330" si="1515">IF(IR295="","",IV295/(IN295*100))</f>
        <v>0</v>
      </c>
      <c r="IX295" s="35" t="s">
        <v>653</v>
      </c>
      <c r="IY295" s="33"/>
      <c r="IZ295" s="51">
        <f>IF($A292="","",$A292)</f>
        <v>45982</v>
      </c>
      <c r="JA295" s="44">
        <v>7343</v>
      </c>
      <c r="JB295" s="43">
        <f t="shared" ref="JB295:JB330" si="1516">IF(JA295="","",JA295-JA291)</f>
        <v>60</v>
      </c>
      <c r="JC295" s="44">
        <v>330</v>
      </c>
      <c r="JD295" s="87">
        <f t="shared" ref="JD295:JD330" si="1517">IF(JC295="","",JC295-JC291)</f>
        <v>1</v>
      </c>
      <c r="JE295" s="90">
        <v>25</v>
      </c>
      <c r="JF295" s="43">
        <f t="shared" ref="JF295:JF330" si="1518">IF(JE295="","",JE291+JG291-JE295)</f>
        <v>1</v>
      </c>
      <c r="JG295" s="43">
        <v>0</v>
      </c>
      <c r="JH295" s="53" t="str">
        <f t="shared" ref="JH295:JI297" si="1519">IF(JA295="","",JH291)</f>
        <v>ラブブキーホルダー大きめ</v>
      </c>
      <c r="JI295" s="47">
        <f t="shared" si="1519"/>
        <v>500</v>
      </c>
      <c r="JJ295" s="44">
        <f t="shared" ref="JJ295:JJ330" si="1520">IF(JE295="","",JF295*JI295)</f>
        <v>500</v>
      </c>
      <c r="JK295" s="89">
        <f t="shared" ref="JK295:JK330" si="1521">IF(JF295="","",JJ295/(JB295*100))</f>
        <v>8.3333333333333329E-2</v>
      </c>
      <c r="JL295" s="35"/>
      <c r="JM295" s="27"/>
      <c r="JN295" s="51">
        <f>IF($A292="","",$A292)</f>
        <v>45982</v>
      </c>
      <c r="JO295" s="44">
        <v>5692</v>
      </c>
      <c r="JP295" s="59">
        <f t="shared" ref="JP295:JP330" si="1522">IF(JO295="","",JO295-JO291)</f>
        <v>26</v>
      </c>
      <c r="JQ295" s="44">
        <v>190</v>
      </c>
      <c r="JR295" s="87">
        <f t="shared" ref="JR295:JR330" si="1523">IF(JQ295="","",JQ295-JQ291)</f>
        <v>1</v>
      </c>
      <c r="JS295" s="43">
        <v>15</v>
      </c>
      <c r="JT295" s="43">
        <f t="shared" ref="JT295:JT330" si="1524">IF(JS295="","",JS291+JU291-JS295)</f>
        <v>1</v>
      </c>
      <c r="JU295" s="43">
        <v>12</v>
      </c>
      <c r="JV295" s="53" t="str">
        <f>IF(JO295="","",JV291)</f>
        <v>番長サウンドボタン</v>
      </c>
      <c r="JW295" s="47">
        <f>IF(JP295="","",JW291)</f>
        <v>358</v>
      </c>
      <c r="JX295" s="44">
        <f t="shared" ref="JX295:JX330" si="1525">IF(JS295="","",JT295*JW295)</f>
        <v>358</v>
      </c>
      <c r="JY295" s="89">
        <f t="shared" ref="JY295:JY330" si="1526">IF(JT295="","",JX295/(JP295*100))</f>
        <v>0.1376923076923077</v>
      </c>
      <c r="JZ295" s="35"/>
      <c r="KA295" s="61"/>
      <c r="KB295" s="51">
        <f>IF($A292="","",$A292)</f>
        <v>45982</v>
      </c>
      <c r="KC295" s="44">
        <v>5913</v>
      </c>
      <c r="KD295" s="59">
        <f t="shared" ref="KD295:KD329" si="1527">IF(KC295="","",KC295-KC291)</f>
        <v>2</v>
      </c>
      <c r="KE295" s="44">
        <v>208</v>
      </c>
      <c r="KF295" s="87">
        <f t="shared" ref="KF295:KF330" si="1528">IF(KE295="","",KE295-KE291)</f>
        <v>0</v>
      </c>
      <c r="KG295" s="43">
        <v>11</v>
      </c>
      <c r="KH295" s="43">
        <f t="shared" ref="KH295:KH330" si="1529">IF(KG295="","",KG291+KI291-KG295)</f>
        <v>0</v>
      </c>
      <c r="KI295" s="43">
        <v>-3</v>
      </c>
      <c r="KJ295" s="53" t="str">
        <f t="shared" ref="KJ295:KJ305" si="1530">IF(KC295="","",KJ291)</f>
        <v>液晶ミニカメラ</v>
      </c>
      <c r="KK295" s="47">
        <f t="shared" ref="KK295:KK305" si="1531">IF(KD295="","",KK291)</f>
        <v>1074</v>
      </c>
      <c r="KL295" s="44">
        <f t="shared" ref="KL295:KL330" si="1532">IF(KG295="","",KH295*KK295)</f>
        <v>0</v>
      </c>
      <c r="KM295" s="89">
        <f t="shared" ref="KM295:KM330" si="1533">IF(KH295="","",KL295/(KD295*100))</f>
        <v>0</v>
      </c>
      <c r="KN295" s="35"/>
      <c r="KO295" s="27"/>
      <c r="KP295" s="51">
        <f>IF($A292="","",$A292)</f>
        <v>45982</v>
      </c>
      <c r="KQ295" s="44">
        <v>4183</v>
      </c>
      <c r="KR295" s="59">
        <f t="shared" ref="KR295:KR330" si="1534">IF(KQ295="","",KQ295-KQ291)</f>
        <v>13</v>
      </c>
      <c r="KS295" s="44">
        <v>266</v>
      </c>
      <c r="KT295" s="87">
        <f t="shared" ref="KT295:KT330" si="1535">IF(KS295="","",KS295-KS291)</f>
        <v>1</v>
      </c>
      <c r="KU295" s="43">
        <v>13</v>
      </c>
      <c r="KV295" s="43">
        <f t="shared" ref="KV295:KV330" si="1536">IF(KU295="","",KU291+KW291-KU295)</f>
        <v>1</v>
      </c>
      <c r="KW295" s="43">
        <v>1</v>
      </c>
      <c r="KX295" s="53" t="str">
        <f t="shared" ref="KX295:KX310" si="1537">IF(KQ295="","",KX291)</f>
        <v>サンリオクリスマスキーケース</v>
      </c>
      <c r="KY295" s="47">
        <f t="shared" ref="KY295:KY310" si="1538">IF(KR295="","",KY291)</f>
        <v>1100</v>
      </c>
      <c r="KZ295" s="44">
        <f t="shared" ref="KZ295:KZ330" si="1539">IF(KU295="","",KV295*KY295)</f>
        <v>1100</v>
      </c>
      <c r="LA295" s="89">
        <f t="shared" ref="LA295:LA330" si="1540">IF(KV295="","",KZ295/(KR295*100))</f>
        <v>0.84615384615384615</v>
      </c>
      <c r="LB295" s="35"/>
      <c r="LC295" s="27"/>
      <c r="LD295" s="46"/>
      <c r="LE295" s="44"/>
      <c r="LF295" s="44"/>
      <c r="LG295" s="44">
        <v>530</v>
      </c>
      <c r="LH295" s="44">
        <f t="shared" si="1470"/>
        <v>0</v>
      </c>
      <c r="LI295" s="43">
        <v>2</v>
      </c>
      <c r="LJ295" s="44">
        <f t="shared" si="1471"/>
        <v>0</v>
      </c>
      <c r="LK295" s="44">
        <v>0</v>
      </c>
      <c r="LL295" s="72" t="str">
        <f>IF(LE294="","",LL292)</f>
        <v>アンパンティッシュカバー、アンパンぬいぐるみ</v>
      </c>
      <c r="LM295" s="67">
        <f>IF(LF294="","",LM292)</f>
        <v>1000</v>
      </c>
      <c r="LN295" s="44">
        <f t="shared" si="1472"/>
        <v>0</v>
      </c>
      <c r="LO295" s="45"/>
      <c r="LP295" s="35"/>
      <c r="LQ295" s="27"/>
      <c r="LR295" s="51">
        <f t="shared" si="1437"/>
        <v>45989</v>
      </c>
      <c r="LS295" s="44">
        <v>20842</v>
      </c>
      <c r="LT295" s="44">
        <f t="shared" si="1438"/>
        <v>38</v>
      </c>
      <c r="LU295" s="44">
        <v>1063</v>
      </c>
      <c r="LV295" s="44">
        <f t="shared" si="1439"/>
        <v>1</v>
      </c>
      <c r="LW295" s="44">
        <v>27</v>
      </c>
      <c r="LX295" s="44">
        <f t="shared" si="1440"/>
        <v>1</v>
      </c>
      <c r="LY295" s="44">
        <v>4</v>
      </c>
      <c r="LZ295" s="43"/>
      <c r="MA295" s="43">
        <f t="shared" ref="MA295:MA300" si="1541">IF(LS295="","",MA294)</f>
        <v>1100</v>
      </c>
      <c r="MB295" s="44">
        <f t="shared" si="1441"/>
        <v>1100</v>
      </c>
      <c r="MC295" s="45">
        <f t="shared" si="1442"/>
        <v>0.28947368421052633</v>
      </c>
      <c r="MD295" s="35" t="s">
        <v>676</v>
      </c>
      <c r="ME295" s="27"/>
      <c r="MF295" s="51">
        <f t="shared" si="1443"/>
        <v>45989</v>
      </c>
      <c r="MG295" s="44">
        <v>7705</v>
      </c>
      <c r="MH295" s="44">
        <f t="shared" si="1444"/>
        <v>86</v>
      </c>
      <c r="MI295" s="44">
        <v>381</v>
      </c>
      <c r="MJ295" s="44">
        <f t="shared" si="1445"/>
        <v>2</v>
      </c>
      <c r="MK295" s="44">
        <v>35</v>
      </c>
      <c r="ML295" s="44">
        <f t="shared" si="1446"/>
        <v>2</v>
      </c>
      <c r="MM295" s="44">
        <v>3</v>
      </c>
      <c r="MN295" s="43"/>
      <c r="MO295" s="43">
        <f t="shared" si="1447"/>
        <v>1100</v>
      </c>
      <c r="MP295" s="44">
        <f t="shared" si="1448"/>
        <v>2200</v>
      </c>
      <c r="MQ295" s="45">
        <f t="shared" si="1449"/>
        <v>0.2558139534883721</v>
      </c>
      <c r="MR295" s="35"/>
      <c r="MS295" s="27"/>
      <c r="MT295" s="51">
        <f t="shared" si="1450"/>
        <v>45989</v>
      </c>
      <c r="MU295" s="44">
        <v>10830</v>
      </c>
      <c r="MV295" s="44">
        <f t="shared" si="1451"/>
        <v>45</v>
      </c>
      <c r="MW295" s="44">
        <v>423</v>
      </c>
      <c r="MX295" s="44">
        <f t="shared" si="1452"/>
        <v>1</v>
      </c>
      <c r="MY295" s="44">
        <v>7</v>
      </c>
      <c r="MZ295" s="44">
        <f t="shared" si="1453"/>
        <v>1</v>
      </c>
      <c r="NA295" s="44">
        <v>0</v>
      </c>
      <c r="NB295" s="43"/>
      <c r="NC295" s="43">
        <f t="shared" si="1454"/>
        <v>715</v>
      </c>
      <c r="ND295" s="44">
        <f t="shared" si="1455"/>
        <v>715</v>
      </c>
      <c r="NE295" s="45">
        <f t="shared" si="1456"/>
        <v>0.15888888888888889</v>
      </c>
      <c r="NF295" s="35"/>
      <c r="NG295" s="27"/>
      <c r="NH295" s="51">
        <f t="shared" si="1457"/>
        <v>45989</v>
      </c>
      <c r="NI295" s="44">
        <v>10820</v>
      </c>
      <c r="NJ295" s="44">
        <f t="shared" si="1458"/>
        <v>47</v>
      </c>
      <c r="NK295" s="44">
        <v>210</v>
      </c>
      <c r="NL295" s="44">
        <f t="shared" si="1459"/>
        <v>0</v>
      </c>
      <c r="NM295" s="44">
        <v>45</v>
      </c>
      <c r="NN295" s="44">
        <f t="shared" si="1460"/>
        <v>1</v>
      </c>
      <c r="NO295" s="44">
        <v>0</v>
      </c>
      <c r="NP295" s="43"/>
      <c r="NQ295" s="43">
        <f t="shared" si="1461"/>
        <v>1100</v>
      </c>
      <c r="NR295" s="44">
        <f t="shared" si="1462"/>
        <v>1100</v>
      </c>
      <c r="NS295" s="45">
        <f t="shared" si="1463"/>
        <v>0.23404255319148937</v>
      </c>
      <c r="NT295" s="35"/>
    </row>
    <row r="296" spans="1:384" ht="15" customHeight="1" thickBot="1" x14ac:dyDescent="0.25">
      <c r="A296" s="38">
        <v>45992</v>
      </c>
      <c r="B296" s="39">
        <f>IF(A296="","",SUM(J296,LF306,AL296,ET296,AZ296,EF296,LT296,NJ296,MV296,MH296,X296,GJ296,HL296,GX296)+SUM(HZ311:HZ312)+SUM(IN311:IN314)+SUM(DR311:DR314)+SUM(CP311:CP314)+SUM(CB311:CB314)+SUM(BN311:BN314)+SUM(DD311:DD314)+SUM(JB311:JB314)+SUM(JP311:JP314)+SUM(KD311:KD314)+SUM(KR311:KR314))</f>
        <v>3527</v>
      </c>
      <c r="C296" s="40">
        <f>IF(A296="","",SUM(J296,X296,AL296,AZ296)+SUM(BN311:BN314)+SUM(CB311:CB314)+SUM(CP311:CP314))</f>
        <v>876</v>
      </c>
      <c r="D296" s="40">
        <f>IF(A296="","",SUM(EF296,ET296)+SUM(DD311:DD314)+SUM(DR311:DR314))</f>
        <v>418</v>
      </c>
      <c r="E296" s="41">
        <f>IF(A296="","",SUM(NJ296,MV296,MH296,LF306,LT296)+SUM(JB311:JB314)+SUM(JP311:JP314)+SUM(KD311:KD314)+SUM(KR311:KR314))</f>
        <v>1109</v>
      </c>
      <c r="F296" s="41">
        <f>IF(B296="","",SUM(GJ296,GX296,HL296)+SUM(IN311:IN314)+SUM(HZ311:HZ312))</f>
        <v>1124</v>
      </c>
      <c r="G296" s="40"/>
      <c r="H296" s="42"/>
      <c r="I296" s="44">
        <v>4110</v>
      </c>
      <c r="J296" s="44">
        <f t="shared" si="1464"/>
        <v>62</v>
      </c>
      <c r="K296" s="44">
        <v>137</v>
      </c>
      <c r="L296" s="44">
        <f t="shared" si="1465"/>
        <v>1</v>
      </c>
      <c r="M296" s="44">
        <v>21</v>
      </c>
      <c r="N296" s="44">
        <f t="shared" si="1466"/>
        <v>1</v>
      </c>
      <c r="O296" s="44">
        <v>1</v>
      </c>
      <c r="P296" s="43"/>
      <c r="Q296" s="43">
        <f t="shared" si="1467"/>
        <v>855</v>
      </c>
      <c r="R296" s="44">
        <f t="shared" si="1468"/>
        <v>855</v>
      </c>
      <c r="S296" s="45">
        <f t="shared" si="1469"/>
        <v>0.13790322580645162</v>
      </c>
      <c r="T296" s="35"/>
      <c r="U296" s="27"/>
      <c r="V296" s="51">
        <f t="shared" si="1370"/>
        <v>45992</v>
      </c>
      <c r="W296" s="44">
        <v>13278</v>
      </c>
      <c r="X296" s="69">
        <f t="shared" si="1371"/>
        <v>47</v>
      </c>
      <c r="Y296" s="44">
        <v>512</v>
      </c>
      <c r="Z296" s="44">
        <f t="shared" si="1372"/>
        <v>1</v>
      </c>
      <c r="AA296" s="44">
        <v>18</v>
      </c>
      <c r="AB296" s="44">
        <f t="shared" si="1373"/>
        <v>1</v>
      </c>
      <c r="AC296" s="44"/>
      <c r="AD296" s="43"/>
      <c r="AE296" s="43">
        <f t="shared" si="1374"/>
        <v>1026</v>
      </c>
      <c r="AF296" s="44">
        <f t="shared" si="1375"/>
        <v>1026</v>
      </c>
      <c r="AG296" s="45">
        <f t="shared" si="1376"/>
        <v>0.21829787234042553</v>
      </c>
      <c r="AH296" s="35"/>
      <c r="AI296" s="27"/>
      <c r="AJ296" s="51">
        <f t="shared" si="1377"/>
        <v>45992</v>
      </c>
      <c r="AK296" s="44">
        <v>16630</v>
      </c>
      <c r="AL296" s="44">
        <f t="shared" si="1378"/>
        <v>128</v>
      </c>
      <c r="AM296" s="44">
        <v>356</v>
      </c>
      <c r="AN296" s="44">
        <f t="shared" si="1379"/>
        <v>2</v>
      </c>
      <c r="AO296" s="44">
        <v>36</v>
      </c>
      <c r="AP296" s="44">
        <f t="shared" si="1380"/>
        <v>2</v>
      </c>
      <c r="AQ296" s="44"/>
      <c r="AR296" s="43"/>
      <c r="AS296" s="43">
        <f t="shared" si="1381"/>
        <v>880</v>
      </c>
      <c r="AT296" s="44">
        <f t="shared" si="1382"/>
        <v>1760</v>
      </c>
      <c r="AU296" s="45">
        <f t="shared" si="1383"/>
        <v>0.13750000000000001</v>
      </c>
      <c r="AV296" s="35"/>
      <c r="AW296" s="27"/>
      <c r="AX296" s="51">
        <f t="shared" si="1384"/>
        <v>45992</v>
      </c>
      <c r="AY296" s="44">
        <v>18836</v>
      </c>
      <c r="AZ296" s="44">
        <f t="shared" si="1385"/>
        <v>77</v>
      </c>
      <c r="BA296" s="44">
        <v>541</v>
      </c>
      <c r="BB296" s="44">
        <f t="shared" si="1386"/>
        <v>3</v>
      </c>
      <c r="BC296" s="44">
        <v>5</v>
      </c>
      <c r="BD296" s="44">
        <f t="shared" si="1387"/>
        <v>3</v>
      </c>
      <c r="BE296" s="44">
        <v>0</v>
      </c>
      <c r="BF296" s="43"/>
      <c r="BG296" s="43">
        <f t="shared" si="1388"/>
        <v>715</v>
      </c>
      <c r="BH296" s="44">
        <f t="shared" si="1389"/>
        <v>2145</v>
      </c>
      <c r="BI296" s="45">
        <f t="shared" si="1390"/>
        <v>0.27857142857142858</v>
      </c>
      <c r="BJ296" s="35"/>
      <c r="BK296" s="50"/>
      <c r="BL296" s="46"/>
      <c r="BM296" s="43">
        <v>10481</v>
      </c>
      <c r="BN296" s="44">
        <f t="shared" si="1473"/>
        <v>31</v>
      </c>
      <c r="BO296" s="43">
        <v>295</v>
      </c>
      <c r="BP296" s="44">
        <f t="shared" si="1474"/>
        <v>0</v>
      </c>
      <c r="BQ296" s="44">
        <v>12</v>
      </c>
      <c r="BR296" s="44">
        <f t="shared" si="1475"/>
        <v>0</v>
      </c>
      <c r="BS296" s="43">
        <v>0</v>
      </c>
      <c r="BT296" s="60" t="str">
        <f t="shared" si="1476"/>
        <v>キティシリコンがま口</v>
      </c>
      <c r="BU296" s="67">
        <f t="shared" si="1477"/>
        <v>660</v>
      </c>
      <c r="BV296" s="43">
        <f t="shared" si="1478"/>
        <v>0</v>
      </c>
      <c r="BW296" s="45">
        <f t="shared" si="1479"/>
        <v>0</v>
      </c>
      <c r="BX296" s="35"/>
      <c r="BY296" s="27"/>
      <c r="BZ296" s="46"/>
      <c r="CA296" s="43">
        <v>2151</v>
      </c>
      <c r="CB296" s="69">
        <f t="shared" si="1480"/>
        <v>12</v>
      </c>
      <c r="CC296" s="59">
        <v>24</v>
      </c>
      <c r="CD296" s="44">
        <f t="shared" si="1481"/>
        <v>0</v>
      </c>
      <c r="CE296" s="44">
        <v>17</v>
      </c>
      <c r="CF296" s="44">
        <f t="shared" si="1482"/>
        <v>0</v>
      </c>
      <c r="CG296" s="43">
        <v>6</v>
      </c>
      <c r="CH296" s="60" t="str">
        <f t="shared" si="1483"/>
        <v>ラブブマスコット</v>
      </c>
      <c r="CI296" s="67">
        <f t="shared" si="1483"/>
        <v>500</v>
      </c>
      <c r="CJ296" s="43">
        <f t="shared" si="1484"/>
        <v>0</v>
      </c>
      <c r="CK296" s="45">
        <f t="shared" si="1485"/>
        <v>0</v>
      </c>
      <c r="CL296" s="35" t="s">
        <v>655</v>
      </c>
      <c r="CM296" s="27"/>
      <c r="CN296" s="46"/>
      <c r="CO296" s="43">
        <v>1020</v>
      </c>
      <c r="CP296" s="69">
        <f t="shared" si="1486"/>
        <v>12</v>
      </c>
      <c r="CQ296" s="43">
        <v>10</v>
      </c>
      <c r="CR296" s="44">
        <f t="shared" si="1487"/>
        <v>0</v>
      </c>
      <c r="CS296" s="44">
        <v>19</v>
      </c>
      <c r="CT296" s="44">
        <f t="shared" si="1488"/>
        <v>0</v>
      </c>
      <c r="CU296" s="43">
        <v>0</v>
      </c>
      <c r="CV296" s="60" t="str">
        <f t="shared" si="1489"/>
        <v>押忍番長サウンドボタン</v>
      </c>
      <c r="CW296" s="67">
        <f t="shared" si="1490"/>
        <v>358</v>
      </c>
      <c r="CX296" s="43">
        <f t="shared" si="1491"/>
        <v>0</v>
      </c>
      <c r="CY296" s="45">
        <f t="shared" si="1492"/>
        <v>0</v>
      </c>
      <c r="CZ296" s="35"/>
      <c r="DA296" s="58"/>
      <c r="DB296" s="46"/>
      <c r="DC296" s="43">
        <v>7382</v>
      </c>
      <c r="DD296" s="44">
        <f t="shared" si="1493"/>
        <v>30</v>
      </c>
      <c r="DE296" s="43">
        <v>233</v>
      </c>
      <c r="DF296" s="44">
        <f t="shared" si="1494"/>
        <v>0</v>
      </c>
      <c r="DG296" s="44">
        <v>10</v>
      </c>
      <c r="DH296" s="44">
        <f t="shared" si="1495"/>
        <v>0</v>
      </c>
      <c r="DI296" s="43">
        <v>1</v>
      </c>
      <c r="DJ296" s="60" t="str">
        <f t="shared" si="1496"/>
        <v>ジャグラーサウンドボタン</v>
      </c>
      <c r="DK296" s="67">
        <f t="shared" si="1497"/>
        <v>682</v>
      </c>
      <c r="DL296" s="43">
        <f t="shared" si="1498"/>
        <v>0</v>
      </c>
      <c r="DM296" s="45">
        <f t="shared" si="1499"/>
        <v>0</v>
      </c>
      <c r="DN296" s="35"/>
      <c r="DO296" s="27"/>
      <c r="DP296" s="46"/>
      <c r="DQ296" s="43">
        <v>3073</v>
      </c>
      <c r="DR296" s="44">
        <f t="shared" si="1500"/>
        <v>33</v>
      </c>
      <c r="DS296" s="43">
        <v>87</v>
      </c>
      <c r="DT296" s="44">
        <f t="shared" si="1501"/>
        <v>2</v>
      </c>
      <c r="DU296" s="44">
        <v>17</v>
      </c>
      <c r="DV296" s="44">
        <f t="shared" si="1502"/>
        <v>2</v>
      </c>
      <c r="DW296" s="43">
        <v>0</v>
      </c>
      <c r="DX296" s="60" t="str">
        <f t="shared" ref="DX296:DY303" si="1542">IF(DQ296="","",DX292)</f>
        <v>押忍番長サウンドボタン</v>
      </c>
      <c r="DY296" s="67">
        <f t="shared" si="1542"/>
        <v>328</v>
      </c>
      <c r="DZ296" s="43">
        <f t="shared" si="1503"/>
        <v>656</v>
      </c>
      <c r="EA296" s="45">
        <f t="shared" si="1504"/>
        <v>0.19878787878787879</v>
      </c>
      <c r="EB296" s="35"/>
      <c r="EC296" s="27"/>
      <c r="ED296" s="51">
        <f t="shared" si="1391"/>
        <v>45992</v>
      </c>
      <c r="EE296" s="44">
        <v>29809</v>
      </c>
      <c r="EF296" s="44">
        <f t="shared" si="1392"/>
        <v>91</v>
      </c>
      <c r="EG296" s="44">
        <v>1516</v>
      </c>
      <c r="EH296" s="44">
        <f t="shared" si="1393"/>
        <v>2</v>
      </c>
      <c r="EI296" s="44">
        <v>5</v>
      </c>
      <c r="EJ296" s="44">
        <f t="shared" si="1394"/>
        <v>2</v>
      </c>
      <c r="EK296" s="44">
        <v>4</v>
      </c>
      <c r="EL296" s="43"/>
      <c r="EM296" s="43">
        <f t="shared" si="1395"/>
        <v>715</v>
      </c>
      <c r="EN296" s="44">
        <f t="shared" si="1396"/>
        <v>1430</v>
      </c>
      <c r="EO296" s="45">
        <f t="shared" si="1397"/>
        <v>0.15714285714285714</v>
      </c>
      <c r="EP296" s="35"/>
      <c r="EQ296" s="27"/>
      <c r="ER296" s="51">
        <f t="shared" si="1398"/>
        <v>45992</v>
      </c>
      <c r="ES296" s="44">
        <v>8444</v>
      </c>
      <c r="ET296" s="44">
        <f t="shared" si="1399"/>
        <v>108</v>
      </c>
      <c r="EU296" s="44">
        <v>247</v>
      </c>
      <c r="EV296" s="44">
        <f t="shared" si="1400"/>
        <v>2</v>
      </c>
      <c r="EW296" s="44">
        <v>32</v>
      </c>
      <c r="EX296" s="44">
        <f t="shared" si="1401"/>
        <v>2</v>
      </c>
      <c r="EY296" s="44">
        <v>2</v>
      </c>
      <c r="EZ296" s="43"/>
      <c r="FA296" s="43">
        <f t="shared" si="1402"/>
        <v>726</v>
      </c>
      <c r="FB296" s="44">
        <f t="shared" si="1403"/>
        <v>1452</v>
      </c>
      <c r="FC296" s="45">
        <f t="shared" si="1404"/>
        <v>0.13444444444444445</v>
      </c>
      <c r="FD296" s="35"/>
      <c r="FE296" s="27"/>
      <c r="FF296" s="51">
        <f t="shared" si="1405"/>
        <v>45992</v>
      </c>
      <c r="FG296" s="47">
        <v>0</v>
      </c>
      <c r="FH296" s="44">
        <f t="shared" si="1406"/>
        <v>0</v>
      </c>
      <c r="FI296" s="43">
        <v>0</v>
      </c>
      <c r="FJ296" s="44">
        <f t="shared" si="1407"/>
        <v>0</v>
      </c>
      <c r="FK296" s="43">
        <v>0</v>
      </c>
      <c r="FL296" s="44">
        <f t="shared" si="1408"/>
        <v>0</v>
      </c>
      <c r="FM296" s="43">
        <v>0</v>
      </c>
      <c r="FN296" s="43"/>
      <c r="FO296" s="43">
        <f t="shared" si="1409"/>
        <v>935</v>
      </c>
      <c r="FP296" s="44">
        <f t="shared" si="1410"/>
        <v>0</v>
      </c>
      <c r="FQ296" s="45" t="e">
        <f t="shared" si="1411"/>
        <v>#DIV/0!</v>
      </c>
      <c r="FR296" s="35"/>
      <c r="FS296" s="27"/>
      <c r="FT296" s="51">
        <f t="shared" si="1412"/>
        <v>45992</v>
      </c>
      <c r="FU296" s="47">
        <v>0</v>
      </c>
      <c r="FV296" s="44">
        <f t="shared" si="1413"/>
        <v>0</v>
      </c>
      <c r="FW296" s="43">
        <v>0</v>
      </c>
      <c r="FX296" s="44">
        <f t="shared" si="1414"/>
        <v>0</v>
      </c>
      <c r="FY296" s="43">
        <v>0</v>
      </c>
      <c r="FZ296" s="44">
        <f t="shared" si="1415"/>
        <v>0</v>
      </c>
      <c r="GA296" s="43">
        <v>0</v>
      </c>
      <c r="GB296" s="43"/>
      <c r="GC296" s="43">
        <f t="shared" si="1416"/>
        <v>420</v>
      </c>
      <c r="GD296" s="44">
        <f t="shared" si="1417"/>
        <v>0</v>
      </c>
      <c r="GE296" s="45" t="e">
        <f t="shared" si="1418"/>
        <v>#DIV/0!</v>
      </c>
      <c r="GF296" s="35"/>
      <c r="GG296" s="65"/>
      <c r="GH296" s="51">
        <f t="shared" si="1419"/>
        <v>45992</v>
      </c>
      <c r="GI296" s="44">
        <v>1727</v>
      </c>
      <c r="GJ296" s="69">
        <f t="shared" si="1420"/>
        <v>24</v>
      </c>
      <c r="GK296" s="44">
        <v>262</v>
      </c>
      <c r="GL296" s="44">
        <f t="shared" si="1421"/>
        <v>6</v>
      </c>
      <c r="GM296" s="44">
        <v>44</v>
      </c>
      <c r="GN296" s="44">
        <f t="shared" si="1422"/>
        <v>6</v>
      </c>
      <c r="GO296" s="44"/>
      <c r="GP296" s="43"/>
      <c r="GQ296" s="43">
        <v>280</v>
      </c>
      <c r="GR296" s="44">
        <f t="shared" si="1423"/>
        <v>1680</v>
      </c>
      <c r="GS296" s="45">
        <f t="shared" si="1424"/>
        <v>0.7</v>
      </c>
      <c r="GT296" s="35" t="s">
        <v>697</v>
      </c>
      <c r="GU296" s="27"/>
      <c r="GV296" s="51">
        <f t="shared" si="1425"/>
        <v>45992</v>
      </c>
      <c r="GW296" s="44">
        <v>1565</v>
      </c>
      <c r="GX296" s="44">
        <f t="shared" si="1426"/>
        <v>150</v>
      </c>
      <c r="GY296" s="44">
        <v>93</v>
      </c>
      <c r="GZ296" s="44">
        <f t="shared" si="1427"/>
        <v>16</v>
      </c>
      <c r="HA296" s="44">
        <v>480</v>
      </c>
      <c r="HB296" s="44">
        <f t="shared" si="1428"/>
        <v>20</v>
      </c>
      <c r="HC296" s="44">
        <v>0</v>
      </c>
      <c r="HD296" s="43"/>
      <c r="HE296" s="43">
        <f t="shared" si="1429"/>
        <v>200</v>
      </c>
      <c r="HF296" s="44">
        <f t="shared" si="1430"/>
        <v>4000</v>
      </c>
      <c r="HG296" s="45">
        <f t="shared" si="1431"/>
        <v>0.26666666666666666</v>
      </c>
      <c r="HH296" s="35"/>
      <c r="HI296" s="27"/>
      <c r="HJ296" s="51">
        <f t="shared" si="1432"/>
        <v>45992</v>
      </c>
      <c r="HK296" s="44">
        <v>1208</v>
      </c>
      <c r="HL296" s="44">
        <f>IF(HK296="","",HK296-HK295)</f>
        <v>0</v>
      </c>
      <c r="HM296" s="44">
        <v>478</v>
      </c>
      <c r="HN296" s="44">
        <f>IF(HM296="","",HM296-HM295)</f>
        <v>0</v>
      </c>
      <c r="HO296" s="44">
        <v>33</v>
      </c>
      <c r="HP296" s="44">
        <f t="shared" si="1433"/>
        <v>0</v>
      </c>
      <c r="HQ296" s="44">
        <v>63</v>
      </c>
      <c r="HR296" s="43"/>
      <c r="HS296" s="43">
        <f t="shared" si="1434"/>
        <v>420</v>
      </c>
      <c r="HT296" s="44">
        <f t="shared" si="1435"/>
        <v>0</v>
      </c>
      <c r="HU296" s="45" t="e">
        <f t="shared" si="1436"/>
        <v>#DIV/0!</v>
      </c>
      <c r="HV296" s="92" t="s">
        <v>700</v>
      </c>
      <c r="HW296" s="61"/>
      <c r="HX296" s="46"/>
      <c r="HY296" s="43">
        <v>21362</v>
      </c>
      <c r="HZ296" s="44">
        <f t="shared" si="1505"/>
        <v>43</v>
      </c>
      <c r="IA296" s="43"/>
      <c r="IB296" s="44" t="str">
        <f t="shared" si="1506"/>
        <v/>
      </c>
      <c r="IC296" s="44">
        <v>6</v>
      </c>
      <c r="ID296" s="44">
        <f t="shared" si="1507"/>
        <v>1</v>
      </c>
      <c r="IE296" s="43">
        <v>0</v>
      </c>
      <c r="IF296" s="60" t="s">
        <v>657</v>
      </c>
      <c r="IG296" s="67">
        <f>IF(HY295="","",IG292)</f>
        <v>1100</v>
      </c>
      <c r="IH296" s="43">
        <f t="shared" si="1508"/>
        <v>1100</v>
      </c>
      <c r="II296" s="45">
        <f t="shared" si="1509"/>
        <v>0.2558139534883721</v>
      </c>
      <c r="IJ296" s="35"/>
      <c r="IL296" s="46"/>
      <c r="IM296" s="43">
        <v>207</v>
      </c>
      <c r="IN296" s="44">
        <f t="shared" si="1510"/>
        <v>52</v>
      </c>
      <c r="IO296" s="43">
        <v>20</v>
      </c>
      <c r="IP296" s="44">
        <f t="shared" si="1511"/>
        <v>1</v>
      </c>
      <c r="IQ296" s="44">
        <v>9</v>
      </c>
      <c r="IR296" s="44">
        <f t="shared" si="1512"/>
        <v>1</v>
      </c>
      <c r="IS296" s="43">
        <v>0</v>
      </c>
      <c r="IT296" s="60" t="str">
        <f t="shared" si="1513"/>
        <v>サンリオ豹柄キーケース</v>
      </c>
      <c r="IU296" s="67">
        <f t="shared" si="1513"/>
        <v>996</v>
      </c>
      <c r="IV296" s="43">
        <f t="shared" si="1514"/>
        <v>996</v>
      </c>
      <c r="IW296" s="45">
        <f t="shared" si="1515"/>
        <v>0.19153846153846155</v>
      </c>
      <c r="IX296" s="35"/>
      <c r="IY296" s="33"/>
      <c r="IZ296" s="46"/>
      <c r="JA296" s="43">
        <v>4722</v>
      </c>
      <c r="JB296" s="69">
        <f t="shared" si="1516"/>
        <v>7</v>
      </c>
      <c r="JC296" s="43">
        <v>134</v>
      </c>
      <c r="JD296" s="44">
        <f t="shared" si="1517"/>
        <v>0</v>
      </c>
      <c r="JE296" s="91">
        <v>32</v>
      </c>
      <c r="JF296" s="44">
        <f t="shared" si="1518"/>
        <v>0</v>
      </c>
      <c r="JG296" s="43">
        <v>0</v>
      </c>
      <c r="JH296" s="60" t="str">
        <f t="shared" si="1519"/>
        <v>ミニ香水</v>
      </c>
      <c r="JI296" s="67">
        <f t="shared" si="1519"/>
        <v>1100</v>
      </c>
      <c r="JJ296" s="43">
        <f t="shared" si="1520"/>
        <v>0</v>
      </c>
      <c r="JK296" s="45">
        <f t="shared" si="1521"/>
        <v>0</v>
      </c>
      <c r="JL296" s="35"/>
      <c r="JM296" s="27"/>
      <c r="JN296" s="46"/>
      <c r="JO296" s="43">
        <v>5612</v>
      </c>
      <c r="JP296" s="69">
        <f t="shared" si="1522"/>
        <v>32</v>
      </c>
      <c r="JQ296" s="43">
        <v>132</v>
      </c>
      <c r="JR296" s="44">
        <f t="shared" si="1523"/>
        <v>1</v>
      </c>
      <c r="JS296" s="44">
        <v>14</v>
      </c>
      <c r="JT296" s="44">
        <f t="shared" si="1524"/>
        <v>1</v>
      </c>
      <c r="JU296" s="43">
        <v>0</v>
      </c>
      <c r="JV296" s="60" t="s">
        <v>50</v>
      </c>
      <c r="JW296" s="67">
        <v>1100</v>
      </c>
      <c r="JX296" s="43">
        <f t="shared" si="1525"/>
        <v>1100</v>
      </c>
      <c r="JY296" s="45">
        <f t="shared" si="1526"/>
        <v>0.34375</v>
      </c>
      <c r="JZ296" s="35"/>
      <c r="KA296" s="61"/>
      <c r="KB296" s="46"/>
      <c r="KC296" s="43">
        <v>4290</v>
      </c>
      <c r="KD296" s="69">
        <f t="shared" si="1527"/>
        <v>16</v>
      </c>
      <c r="KE296" s="43">
        <v>116</v>
      </c>
      <c r="KF296" s="44">
        <f t="shared" si="1528"/>
        <v>1</v>
      </c>
      <c r="KG296" s="44">
        <v>11</v>
      </c>
      <c r="KH296" s="44">
        <f t="shared" si="1529"/>
        <v>1</v>
      </c>
      <c r="KI296" s="44">
        <v>0</v>
      </c>
      <c r="KJ296" s="60" t="str">
        <f t="shared" si="1530"/>
        <v>ジャグラーサウンドボタン金銀</v>
      </c>
      <c r="KK296" s="67">
        <f t="shared" si="1531"/>
        <v>1100</v>
      </c>
      <c r="KL296" s="43">
        <f t="shared" si="1532"/>
        <v>1100</v>
      </c>
      <c r="KM296" s="45">
        <f t="shared" si="1533"/>
        <v>0.6875</v>
      </c>
      <c r="KN296" s="35"/>
      <c r="KO296" s="27"/>
      <c r="KP296" s="46"/>
      <c r="KQ296" s="43">
        <v>5156</v>
      </c>
      <c r="KR296" s="44">
        <f t="shared" si="1534"/>
        <v>66</v>
      </c>
      <c r="KS296" s="43">
        <v>107</v>
      </c>
      <c r="KT296" s="44">
        <f t="shared" si="1535"/>
        <v>2</v>
      </c>
      <c r="KU296" s="44">
        <v>11</v>
      </c>
      <c r="KV296" s="44">
        <f t="shared" si="1536"/>
        <v>2</v>
      </c>
      <c r="KW296" s="43">
        <v>2</v>
      </c>
      <c r="KX296" s="60" t="str">
        <f t="shared" si="1537"/>
        <v>モンチッチマスコット2</v>
      </c>
      <c r="KY296" s="67">
        <f t="shared" si="1538"/>
        <v>539</v>
      </c>
      <c r="KZ296" s="43">
        <f t="shared" si="1539"/>
        <v>1078</v>
      </c>
      <c r="LA296" s="45">
        <f t="shared" si="1540"/>
        <v>0.16333333333333333</v>
      </c>
      <c r="LB296" s="35"/>
      <c r="LC296" s="27"/>
      <c r="LD296" s="74"/>
      <c r="LE296" s="75"/>
      <c r="LF296" s="75"/>
      <c r="LG296" s="75">
        <v>1166</v>
      </c>
      <c r="LH296" s="75">
        <f t="shared" si="1470"/>
        <v>0</v>
      </c>
      <c r="LI296" s="76">
        <v>2</v>
      </c>
      <c r="LJ296" s="75">
        <f t="shared" si="1471"/>
        <v>0</v>
      </c>
      <c r="LK296" s="75">
        <v>0</v>
      </c>
      <c r="LL296" s="77" t="str">
        <f>IF(LE294="","",LL293)</f>
        <v>バイキンティッシュカバー、アンパンぬいぐるみ</v>
      </c>
      <c r="LM296" s="78">
        <f>IF(LF294="","",LM293)</f>
        <v>1000</v>
      </c>
      <c r="LN296" s="75">
        <f t="shared" si="1472"/>
        <v>0</v>
      </c>
      <c r="LO296" s="79"/>
      <c r="LP296" s="35"/>
      <c r="LQ296" s="27"/>
      <c r="LR296" s="51">
        <f t="shared" si="1437"/>
        <v>45992</v>
      </c>
      <c r="LS296" s="44">
        <v>20926</v>
      </c>
      <c r="LT296" s="44">
        <f t="shared" si="1438"/>
        <v>84</v>
      </c>
      <c r="LU296" s="44">
        <v>1065</v>
      </c>
      <c r="LV296" s="44">
        <f t="shared" si="1439"/>
        <v>2</v>
      </c>
      <c r="LW296" s="44">
        <v>29</v>
      </c>
      <c r="LX296" s="44">
        <f t="shared" si="1440"/>
        <v>2</v>
      </c>
      <c r="LY296" s="44">
        <v>1</v>
      </c>
      <c r="LZ296" s="43"/>
      <c r="MA296" s="43">
        <f t="shared" si="1541"/>
        <v>1100</v>
      </c>
      <c r="MB296" s="44">
        <f t="shared" si="1441"/>
        <v>2200</v>
      </c>
      <c r="MC296" s="45">
        <f t="shared" si="1442"/>
        <v>0.26190476190476192</v>
      </c>
      <c r="MD296" s="35"/>
      <c r="ME296" s="27"/>
      <c r="MF296" s="51">
        <f t="shared" si="1443"/>
        <v>45992</v>
      </c>
      <c r="MG296" s="44">
        <v>7851</v>
      </c>
      <c r="MH296" s="44">
        <f t="shared" si="1444"/>
        <v>146</v>
      </c>
      <c r="MI296" s="44">
        <v>382</v>
      </c>
      <c r="MJ296" s="44">
        <f t="shared" si="1445"/>
        <v>1</v>
      </c>
      <c r="MK296" s="44">
        <v>37</v>
      </c>
      <c r="ML296" s="44">
        <f t="shared" si="1446"/>
        <v>1</v>
      </c>
      <c r="MM296" s="44">
        <v>1</v>
      </c>
      <c r="MN296" s="43"/>
      <c r="MO296" s="43">
        <f t="shared" si="1447"/>
        <v>1100</v>
      </c>
      <c r="MP296" s="44">
        <f t="shared" si="1448"/>
        <v>1100</v>
      </c>
      <c r="MQ296" s="45">
        <f t="shared" si="1449"/>
        <v>7.5342465753424653E-2</v>
      </c>
      <c r="MR296" s="35"/>
      <c r="MS296" s="27"/>
      <c r="MT296" s="51">
        <f t="shared" si="1450"/>
        <v>45992</v>
      </c>
      <c r="MU296" s="44">
        <v>10925</v>
      </c>
      <c r="MV296" s="44">
        <f t="shared" si="1451"/>
        <v>95</v>
      </c>
      <c r="MW296" s="44">
        <v>424</v>
      </c>
      <c r="MX296" s="44">
        <f t="shared" si="1452"/>
        <v>1</v>
      </c>
      <c r="MY296" s="44">
        <v>5</v>
      </c>
      <c r="MZ296" s="44">
        <f t="shared" si="1453"/>
        <v>2</v>
      </c>
      <c r="NA296" s="44">
        <v>3</v>
      </c>
      <c r="NB296" s="43"/>
      <c r="NC296" s="43">
        <f t="shared" si="1454"/>
        <v>715</v>
      </c>
      <c r="ND296" s="44">
        <f t="shared" si="1455"/>
        <v>1430</v>
      </c>
      <c r="NE296" s="45">
        <f t="shared" si="1456"/>
        <v>0.15052631578947367</v>
      </c>
      <c r="NF296" s="35"/>
      <c r="NG296" s="27"/>
      <c r="NH296" s="51">
        <f t="shared" si="1457"/>
        <v>45992</v>
      </c>
      <c r="NI296" s="44">
        <v>10960</v>
      </c>
      <c r="NJ296" s="44">
        <f t="shared" si="1458"/>
        <v>140</v>
      </c>
      <c r="NK296" s="44">
        <v>211</v>
      </c>
      <c r="NL296" s="44">
        <f t="shared" si="1459"/>
        <v>1</v>
      </c>
      <c r="NM296" s="44">
        <v>44</v>
      </c>
      <c r="NN296" s="44">
        <f t="shared" si="1460"/>
        <v>1</v>
      </c>
      <c r="NO296" s="44">
        <v>0</v>
      </c>
      <c r="NP296" s="43"/>
      <c r="NQ296" s="43">
        <f t="shared" si="1461"/>
        <v>1100</v>
      </c>
      <c r="NR296" s="44">
        <f t="shared" si="1462"/>
        <v>1100</v>
      </c>
      <c r="NS296" s="45">
        <f t="shared" si="1463"/>
        <v>7.857142857142857E-2</v>
      </c>
      <c r="NT296" s="35"/>
    </row>
    <row r="297" spans="1:384" ht="15" customHeight="1" thickTop="1" x14ac:dyDescent="0.2">
      <c r="A297" s="38">
        <v>45995</v>
      </c>
      <c r="B297" s="39">
        <f>IF(A297="","",SUM(J297,LF309,AL297,ET297,AZ297,EF297,LT297,NJ297,MV297,MH297,X297,GJ297,GX297,HL297)+SUM(HZ315:HZ316)+SUM(IN315:IN318)+SUM(DR315:DR318)+SUM(CP315:CP318)+SUM(CB315:CB318)+SUM(BN315:BN318)+SUM(DD315:DD318)+SUM(JB315:JB318)+SUM(JP315:JP318)+SUM(KD315:KD318)+SUM(KR315:KR318))</f>
        <v>2011</v>
      </c>
      <c r="C297" s="40">
        <f>IF(A297="","",SUM(J297,X297,AL297,AZ297)+SUM(BN315:BN318)+SUM(CB315:CB318)+SUM(CP315:CP318))</f>
        <v>752</v>
      </c>
      <c r="D297" s="40">
        <f>IF(A297="","",SUM(EF297,ET297)+SUM(DD315:DD318)+SUM(DR315:DR318))</f>
        <v>191</v>
      </c>
      <c r="E297" s="41">
        <f>IF(A297="","",SUM(NJ297,MV297,MH297,LT297,LF309)+SUM(JB315:JB318)+SUM(JP315:JP318)+SUM(KD315:KD318)+SUM(KR315:KR318))</f>
        <v>686</v>
      </c>
      <c r="F297" s="41">
        <f>IF(B297="","",SUM(GJ297,GX297,HL297)+SUM(IN315:IN318)+SUM(HZ315:HZ316))</f>
        <v>382</v>
      </c>
      <c r="G297" s="139"/>
      <c r="H297" s="42"/>
      <c r="I297" s="44">
        <v>4138</v>
      </c>
      <c r="J297" s="44">
        <f t="shared" si="1464"/>
        <v>28</v>
      </c>
      <c r="K297" s="44">
        <v>138</v>
      </c>
      <c r="L297" s="44">
        <f t="shared" si="1465"/>
        <v>1</v>
      </c>
      <c r="M297" s="44">
        <v>22</v>
      </c>
      <c r="N297" s="44">
        <f t="shared" si="1466"/>
        <v>0</v>
      </c>
      <c r="O297" s="44">
        <v>9</v>
      </c>
      <c r="P297" s="43"/>
      <c r="Q297" s="43">
        <f t="shared" si="1467"/>
        <v>855</v>
      </c>
      <c r="R297" s="44">
        <f t="shared" si="1468"/>
        <v>0</v>
      </c>
      <c r="S297" s="45">
        <f t="shared" si="1469"/>
        <v>0</v>
      </c>
      <c r="T297" s="35" t="s">
        <v>710</v>
      </c>
      <c r="U297" s="27"/>
      <c r="V297" s="51">
        <f t="shared" si="1370"/>
        <v>45995</v>
      </c>
      <c r="W297" s="44">
        <v>13306</v>
      </c>
      <c r="X297" s="69">
        <f t="shared" si="1371"/>
        <v>28</v>
      </c>
      <c r="Y297" s="44">
        <v>512</v>
      </c>
      <c r="Z297" s="44">
        <f t="shared" si="1372"/>
        <v>0</v>
      </c>
      <c r="AA297" s="44">
        <v>17</v>
      </c>
      <c r="AB297" s="44">
        <f t="shared" si="1373"/>
        <v>1</v>
      </c>
      <c r="AC297" s="44">
        <v>0</v>
      </c>
      <c r="AD297" s="43"/>
      <c r="AE297" s="43">
        <f t="shared" si="1374"/>
        <v>1026</v>
      </c>
      <c r="AF297" s="44">
        <f t="shared" si="1375"/>
        <v>1026</v>
      </c>
      <c r="AG297" s="45">
        <f t="shared" si="1376"/>
        <v>0.36642857142857144</v>
      </c>
      <c r="AH297" s="35"/>
      <c r="AI297" s="27"/>
      <c r="AJ297" s="51">
        <f t="shared" si="1377"/>
        <v>45995</v>
      </c>
      <c r="AK297" s="44">
        <v>16841</v>
      </c>
      <c r="AL297" s="44">
        <f t="shared" si="1378"/>
        <v>211</v>
      </c>
      <c r="AM297" s="44">
        <v>358</v>
      </c>
      <c r="AN297" s="44">
        <f t="shared" si="1379"/>
        <v>2</v>
      </c>
      <c r="AO297" s="44">
        <v>34</v>
      </c>
      <c r="AP297" s="44">
        <f t="shared" si="1380"/>
        <v>2</v>
      </c>
      <c r="AQ297" s="44">
        <v>3</v>
      </c>
      <c r="AR297" s="43"/>
      <c r="AS297" s="43">
        <f t="shared" si="1381"/>
        <v>880</v>
      </c>
      <c r="AT297" s="44">
        <f t="shared" si="1382"/>
        <v>1760</v>
      </c>
      <c r="AU297" s="45">
        <f t="shared" si="1383"/>
        <v>8.3412322274881517E-2</v>
      </c>
      <c r="AV297" s="35"/>
      <c r="AW297" s="27"/>
      <c r="AX297" s="51">
        <f t="shared" si="1384"/>
        <v>45995</v>
      </c>
      <c r="AY297" s="44">
        <v>18878</v>
      </c>
      <c r="AZ297" s="44">
        <f t="shared" si="1385"/>
        <v>42</v>
      </c>
      <c r="BA297" s="44">
        <v>543</v>
      </c>
      <c r="BB297" s="44">
        <f t="shared" si="1386"/>
        <v>2</v>
      </c>
      <c r="BC297" s="44">
        <v>3</v>
      </c>
      <c r="BD297" s="44">
        <f t="shared" si="1387"/>
        <v>2</v>
      </c>
      <c r="BE297" s="44">
        <v>7</v>
      </c>
      <c r="BF297" s="43"/>
      <c r="BG297" s="43">
        <f t="shared" si="1388"/>
        <v>715</v>
      </c>
      <c r="BH297" s="44">
        <f t="shared" si="1389"/>
        <v>1430</v>
      </c>
      <c r="BI297" s="45">
        <f t="shared" si="1390"/>
        <v>0.34047619047619049</v>
      </c>
      <c r="BJ297" s="35"/>
      <c r="BK297" s="50"/>
      <c r="BL297" s="46"/>
      <c r="BM297" s="44">
        <v>12223</v>
      </c>
      <c r="BN297" s="44">
        <f t="shared" si="1473"/>
        <v>55</v>
      </c>
      <c r="BO297" s="44">
        <v>628</v>
      </c>
      <c r="BP297" s="44">
        <f t="shared" si="1474"/>
        <v>1</v>
      </c>
      <c r="BQ297" s="44">
        <v>9</v>
      </c>
      <c r="BR297" s="44">
        <f t="shared" si="1475"/>
        <v>2</v>
      </c>
      <c r="BS297" s="25">
        <v>4</v>
      </c>
      <c r="BT297" s="60" t="str">
        <f t="shared" si="1476"/>
        <v>サンリオ豹柄キーケース</v>
      </c>
      <c r="BU297" s="67">
        <f t="shared" si="1477"/>
        <v>924</v>
      </c>
      <c r="BV297" s="44">
        <f t="shared" si="1478"/>
        <v>1848</v>
      </c>
      <c r="BW297" s="45">
        <f t="shared" si="1479"/>
        <v>0.33600000000000002</v>
      </c>
      <c r="BX297" s="35"/>
      <c r="BY297" s="27"/>
      <c r="BZ297" s="46"/>
      <c r="CA297" s="44">
        <v>1599</v>
      </c>
      <c r="CB297" s="44">
        <f t="shared" si="1480"/>
        <v>35</v>
      </c>
      <c r="CC297" s="44">
        <v>97</v>
      </c>
      <c r="CD297" s="44">
        <f t="shared" si="1481"/>
        <v>3</v>
      </c>
      <c r="CE297" s="44">
        <v>6</v>
      </c>
      <c r="CF297" s="44">
        <f t="shared" si="1482"/>
        <v>4</v>
      </c>
      <c r="CG297" s="25">
        <v>4</v>
      </c>
      <c r="CH297" s="60" t="str">
        <f t="shared" si="1483"/>
        <v>モンチッチマスコット2</v>
      </c>
      <c r="CI297" s="67">
        <f t="shared" si="1483"/>
        <v>539</v>
      </c>
      <c r="CJ297" s="44">
        <f t="shared" si="1484"/>
        <v>2156</v>
      </c>
      <c r="CK297" s="45">
        <f t="shared" si="1485"/>
        <v>0.61599999999999999</v>
      </c>
      <c r="CL297" s="35" t="s">
        <v>654</v>
      </c>
      <c r="CM297" s="27"/>
      <c r="CN297" s="46"/>
      <c r="CO297" s="44">
        <v>2349</v>
      </c>
      <c r="CP297" s="69">
        <f t="shared" si="1486"/>
        <v>21</v>
      </c>
      <c r="CQ297" s="44">
        <v>22</v>
      </c>
      <c r="CR297" s="44">
        <f t="shared" si="1487"/>
        <v>0</v>
      </c>
      <c r="CS297" s="44">
        <v>42</v>
      </c>
      <c r="CT297" s="44">
        <f t="shared" si="1488"/>
        <v>1</v>
      </c>
      <c r="CU297" s="25">
        <v>0</v>
      </c>
      <c r="CV297" s="60" t="str">
        <f t="shared" si="1489"/>
        <v>ラブブキーホルダー</v>
      </c>
      <c r="CW297" s="67">
        <f t="shared" si="1490"/>
        <v>200</v>
      </c>
      <c r="CX297" s="44">
        <f t="shared" si="1491"/>
        <v>200</v>
      </c>
      <c r="CY297" s="45">
        <f t="shared" si="1492"/>
        <v>9.5238095238095233E-2</v>
      </c>
      <c r="CZ297" s="35"/>
      <c r="DA297" s="58"/>
      <c r="DB297" s="46"/>
      <c r="DC297" s="44">
        <v>8477</v>
      </c>
      <c r="DD297" s="44">
        <f t="shared" si="1493"/>
        <v>39</v>
      </c>
      <c r="DE297" s="44">
        <v>438</v>
      </c>
      <c r="DF297" s="44">
        <f t="shared" si="1494"/>
        <v>1</v>
      </c>
      <c r="DG297" s="44">
        <v>25</v>
      </c>
      <c r="DH297" s="44">
        <f t="shared" si="1495"/>
        <v>1</v>
      </c>
      <c r="DI297" s="25">
        <v>1</v>
      </c>
      <c r="DJ297" s="60" t="str">
        <f t="shared" si="1496"/>
        <v>ラブブマスコット</v>
      </c>
      <c r="DK297" s="67">
        <f t="shared" si="1497"/>
        <v>250</v>
      </c>
      <c r="DL297" s="44">
        <f t="shared" si="1498"/>
        <v>250</v>
      </c>
      <c r="DM297" s="45">
        <f t="shared" si="1499"/>
        <v>6.4102564102564097E-2</v>
      </c>
      <c r="DN297" s="35"/>
      <c r="DO297" s="27"/>
      <c r="DP297" s="46"/>
      <c r="DQ297" s="44">
        <v>3076</v>
      </c>
      <c r="DR297" s="44">
        <f t="shared" si="1500"/>
        <v>51</v>
      </c>
      <c r="DS297" s="44">
        <v>102</v>
      </c>
      <c r="DT297" s="44">
        <f t="shared" si="1501"/>
        <v>10</v>
      </c>
      <c r="DU297" s="44">
        <v>20</v>
      </c>
      <c r="DV297" s="44">
        <f t="shared" si="1502"/>
        <v>16</v>
      </c>
      <c r="DW297" s="25">
        <v>15</v>
      </c>
      <c r="DX297" s="60" t="str">
        <f t="shared" si="1542"/>
        <v>ラブブキーホルダー</v>
      </c>
      <c r="DY297" s="67">
        <f t="shared" si="1542"/>
        <v>200</v>
      </c>
      <c r="DZ297" s="44">
        <f t="shared" si="1503"/>
        <v>3200</v>
      </c>
      <c r="EA297" s="45">
        <f t="shared" si="1504"/>
        <v>0.62745098039215685</v>
      </c>
      <c r="EB297" s="35" t="s">
        <v>446</v>
      </c>
      <c r="EC297" s="27"/>
      <c r="ED297" s="51">
        <f t="shared" si="1391"/>
        <v>45995</v>
      </c>
      <c r="EE297" s="44">
        <v>29897</v>
      </c>
      <c r="EF297" s="44">
        <f t="shared" si="1392"/>
        <v>88</v>
      </c>
      <c r="EG297" s="44">
        <v>1519</v>
      </c>
      <c r="EH297" s="44">
        <f t="shared" si="1393"/>
        <v>3</v>
      </c>
      <c r="EI297" s="44">
        <v>6</v>
      </c>
      <c r="EJ297" s="44">
        <f t="shared" si="1394"/>
        <v>3</v>
      </c>
      <c r="EK297" s="44">
        <v>0</v>
      </c>
      <c r="EL297" s="43"/>
      <c r="EM297" s="43">
        <f t="shared" si="1395"/>
        <v>715</v>
      </c>
      <c r="EN297" s="44">
        <f t="shared" si="1396"/>
        <v>2145</v>
      </c>
      <c r="EO297" s="45">
        <f t="shared" si="1397"/>
        <v>0.24374999999999999</v>
      </c>
      <c r="EP297" s="35"/>
      <c r="EQ297" s="27"/>
      <c r="ER297" s="51">
        <f t="shared" si="1398"/>
        <v>45995</v>
      </c>
      <c r="ES297" s="44">
        <v>8476</v>
      </c>
      <c r="ET297" s="44">
        <f t="shared" si="1399"/>
        <v>32</v>
      </c>
      <c r="EU297" s="44">
        <v>247</v>
      </c>
      <c r="EV297" s="44">
        <f t="shared" si="1400"/>
        <v>0</v>
      </c>
      <c r="EW297" s="44">
        <v>32</v>
      </c>
      <c r="EX297" s="44">
        <f t="shared" si="1401"/>
        <v>2</v>
      </c>
      <c r="EY297" s="44">
        <v>0</v>
      </c>
      <c r="EZ297" s="43"/>
      <c r="FA297" s="43">
        <f t="shared" si="1402"/>
        <v>726</v>
      </c>
      <c r="FB297" s="44">
        <f t="shared" si="1403"/>
        <v>1452</v>
      </c>
      <c r="FC297" s="45">
        <f t="shared" si="1404"/>
        <v>0.45374999999999999</v>
      </c>
      <c r="FD297" s="35"/>
      <c r="FE297" s="27"/>
      <c r="FF297" s="51">
        <f t="shared" si="1405"/>
        <v>45995</v>
      </c>
      <c r="FG297" s="47">
        <v>0</v>
      </c>
      <c r="FH297" s="44">
        <f t="shared" si="1406"/>
        <v>0</v>
      </c>
      <c r="FI297" s="43">
        <v>0</v>
      </c>
      <c r="FJ297" s="44">
        <f t="shared" si="1407"/>
        <v>0</v>
      </c>
      <c r="FK297" s="43">
        <v>0</v>
      </c>
      <c r="FL297" s="44">
        <f t="shared" si="1408"/>
        <v>0</v>
      </c>
      <c r="FM297" s="43">
        <v>40</v>
      </c>
      <c r="FN297" s="43"/>
      <c r="FO297" s="43">
        <f t="shared" si="1409"/>
        <v>935</v>
      </c>
      <c r="FP297" s="44">
        <f t="shared" si="1410"/>
        <v>0</v>
      </c>
      <c r="FQ297" s="45" t="e">
        <f t="shared" si="1411"/>
        <v>#DIV/0!</v>
      </c>
      <c r="FR297" s="277" t="s">
        <v>840</v>
      </c>
      <c r="FS297" s="27"/>
      <c r="FT297" s="51">
        <f t="shared" si="1412"/>
        <v>45995</v>
      </c>
      <c r="FU297" s="47">
        <v>0</v>
      </c>
      <c r="FV297" s="44">
        <f t="shared" si="1413"/>
        <v>0</v>
      </c>
      <c r="FW297" s="43">
        <v>0</v>
      </c>
      <c r="FX297" s="44">
        <f t="shared" si="1414"/>
        <v>0</v>
      </c>
      <c r="FY297" s="43">
        <v>0</v>
      </c>
      <c r="FZ297" s="44">
        <f t="shared" si="1415"/>
        <v>0</v>
      </c>
      <c r="GA297" s="43">
        <v>18</v>
      </c>
      <c r="GB297" s="43"/>
      <c r="GC297" s="43">
        <f t="shared" si="1416"/>
        <v>420</v>
      </c>
      <c r="GD297" s="44">
        <f t="shared" si="1417"/>
        <v>0</v>
      </c>
      <c r="GE297" s="45" t="e">
        <f t="shared" si="1418"/>
        <v>#DIV/0!</v>
      </c>
      <c r="GF297" s="277" t="s">
        <v>847</v>
      </c>
      <c r="GG297" s="65"/>
      <c r="GH297" s="51">
        <f t="shared" si="1419"/>
        <v>45995</v>
      </c>
      <c r="GI297" s="44">
        <v>1735</v>
      </c>
      <c r="GJ297" s="44">
        <f t="shared" si="1420"/>
        <v>8</v>
      </c>
      <c r="GK297" s="44">
        <v>265</v>
      </c>
      <c r="GL297" s="44">
        <f t="shared" si="1421"/>
        <v>3</v>
      </c>
      <c r="GM297" s="44">
        <v>41</v>
      </c>
      <c r="GN297" s="44">
        <f t="shared" si="1422"/>
        <v>3</v>
      </c>
      <c r="GO297" s="44">
        <v>11</v>
      </c>
      <c r="GP297" s="43"/>
      <c r="GQ297" s="43">
        <f>IF(GI297="","",GQ296)</f>
        <v>280</v>
      </c>
      <c r="GR297" s="44">
        <f t="shared" si="1423"/>
        <v>840</v>
      </c>
      <c r="GS297" s="45">
        <f t="shared" si="1424"/>
        <v>1.05</v>
      </c>
      <c r="GT297" s="35" t="s">
        <v>708</v>
      </c>
      <c r="GU297" s="27"/>
      <c r="GV297" s="51">
        <f t="shared" si="1425"/>
        <v>45995</v>
      </c>
      <c r="GW297" s="44">
        <v>1579</v>
      </c>
      <c r="GX297" s="44">
        <f t="shared" si="1426"/>
        <v>14</v>
      </c>
      <c r="GY297" s="44">
        <v>95</v>
      </c>
      <c r="GZ297" s="44">
        <f t="shared" si="1427"/>
        <v>2</v>
      </c>
      <c r="HA297" s="44">
        <v>466</v>
      </c>
      <c r="HB297" s="44">
        <f t="shared" si="1428"/>
        <v>14</v>
      </c>
      <c r="HC297" s="44">
        <v>0</v>
      </c>
      <c r="HD297" s="43"/>
      <c r="HE297" s="43">
        <f t="shared" si="1429"/>
        <v>200</v>
      </c>
      <c r="HF297" s="44">
        <f t="shared" si="1430"/>
        <v>2800</v>
      </c>
      <c r="HG297" s="45">
        <f t="shared" si="1431"/>
        <v>2</v>
      </c>
      <c r="HH297" s="35"/>
      <c r="HI297" s="27"/>
      <c r="HJ297" s="51">
        <f t="shared" si="1432"/>
        <v>45995</v>
      </c>
      <c r="HK297" s="44">
        <v>0</v>
      </c>
      <c r="HL297" s="44">
        <v>0</v>
      </c>
      <c r="HM297" s="44">
        <v>0</v>
      </c>
      <c r="HN297" s="44">
        <v>0</v>
      </c>
      <c r="HO297" s="44">
        <v>63</v>
      </c>
      <c r="HP297" s="44">
        <f t="shared" si="1433"/>
        <v>33</v>
      </c>
      <c r="HQ297" s="44">
        <v>2</v>
      </c>
      <c r="HR297" s="43"/>
      <c r="HS297" s="43">
        <f t="shared" si="1434"/>
        <v>420</v>
      </c>
      <c r="HT297" s="44">
        <f t="shared" si="1435"/>
        <v>13860</v>
      </c>
      <c r="HU297" s="45" t="e">
        <f t="shared" si="1436"/>
        <v>#DIV/0!</v>
      </c>
      <c r="HV297" s="35"/>
      <c r="HW297" s="61"/>
      <c r="HX297" s="46"/>
      <c r="HY297" s="44"/>
      <c r="HZ297" s="44" t="str">
        <f t="shared" si="1505"/>
        <v/>
      </c>
      <c r="IA297" s="44"/>
      <c r="IB297" s="44" t="str">
        <f t="shared" si="1506"/>
        <v/>
      </c>
      <c r="IC297" s="44">
        <v>16</v>
      </c>
      <c r="ID297" s="44">
        <f t="shared" si="1507"/>
        <v>2</v>
      </c>
      <c r="IE297" s="25">
        <v>0</v>
      </c>
      <c r="IF297" s="60" t="s">
        <v>658</v>
      </c>
      <c r="IG297" s="67">
        <f>IF(HY295="","",IG293)</f>
        <v>1100</v>
      </c>
      <c r="IH297" s="44">
        <f t="shared" si="1508"/>
        <v>2200</v>
      </c>
      <c r="II297" s="45" t="e">
        <f t="shared" si="1509"/>
        <v>#VALUE!</v>
      </c>
      <c r="IJ297" s="35"/>
      <c r="IL297" s="46"/>
      <c r="IM297" s="44">
        <v>754</v>
      </c>
      <c r="IN297" s="69">
        <f t="shared" si="1510"/>
        <v>29</v>
      </c>
      <c r="IO297" s="44">
        <v>13</v>
      </c>
      <c r="IP297" s="44">
        <f t="shared" si="1511"/>
        <v>0</v>
      </c>
      <c r="IQ297" s="44">
        <v>19</v>
      </c>
      <c r="IR297" s="44">
        <f t="shared" si="1512"/>
        <v>0</v>
      </c>
      <c r="IS297" s="25">
        <v>6</v>
      </c>
      <c r="IT297" s="60" t="str">
        <f t="shared" si="1513"/>
        <v>ゲームアーク</v>
      </c>
      <c r="IU297" s="67">
        <f t="shared" si="1513"/>
        <v>0</v>
      </c>
      <c r="IV297" s="44">
        <f t="shared" si="1514"/>
        <v>0</v>
      </c>
      <c r="IW297" s="45">
        <f t="shared" si="1515"/>
        <v>0</v>
      </c>
      <c r="IX297" s="35"/>
      <c r="IY297" s="33"/>
      <c r="IZ297" s="46"/>
      <c r="JA297" s="44">
        <v>6128</v>
      </c>
      <c r="JB297" s="69">
        <f t="shared" si="1516"/>
        <v>19</v>
      </c>
      <c r="JC297" s="44">
        <v>135</v>
      </c>
      <c r="JD297" s="44">
        <f t="shared" si="1517"/>
        <v>0</v>
      </c>
      <c r="JE297" s="43">
        <v>16</v>
      </c>
      <c r="JF297" s="44">
        <f t="shared" si="1518"/>
        <v>0</v>
      </c>
      <c r="JG297" s="25">
        <v>9</v>
      </c>
      <c r="JH297" s="60" t="str">
        <f t="shared" si="1519"/>
        <v>ラブブマスコット</v>
      </c>
      <c r="JI297" s="67">
        <f t="shared" si="1519"/>
        <v>250</v>
      </c>
      <c r="JJ297" s="44">
        <f t="shared" si="1520"/>
        <v>0</v>
      </c>
      <c r="JK297" s="45">
        <f t="shared" si="1521"/>
        <v>0</v>
      </c>
      <c r="JL297" s="35"/>
      <c r="JM297" s="27"/>
      <c r="JN297" s="46"/>
      <c r="JO297" s="44">
        <v>4149</v>
      </c>
      <c r="JP297" s="69">
        <f t="shared" si="1522"/>
        <v>9</v>
      </c>
      <c r="JQ297" s="44">
        <v>247</v>
      </c>
      <c r="JR297" s="44">
        <f t="shared" si="1523"/>
        <v>0</v>
      </c>
      <c r="JS297" s="44">
        <v>55</v>
      </c>
      <c r="JT297" s="44">
        <f t="shared" si="1524"/>
        <v>0</v>
      </c>
      <c r="JU297" s="25">
        <v>0</v>
      </c>
      <c r="JV297" s="60" t="str">
        <f t="shared" ref="JV297:JV316" si="1543">IF(JO297="","",JV293)</f>
        <v>アングリーキーホルダー</v>
      </c>
      <c r="JW297" s="67">
        <f t="shared" ref="JW297:JW316" si="1544">IF(JP297="","",JW293)</f>
        <v>200</v>
      </c>
      <c r="JX297" s="44">
        <f t="shared" si="1525"/>
        <v>0</v>
      </c>
      <c r="JY297" s="45">
        <f t="shared" si="1526"/>
        <v>0</v>
      </c>
      <c r="JZ297" s="35"/>
      <c r="KA297" s="61"/>
      <c r="KB297" s="46"/>
      <c r="KC297" s="44">
        <v>7317</v>
      </c>
      <c r="KD297" s="69">
        <f t="shared" si="1527"/>
        <v>21</v>
      </c>
      <c r="KE297" s="44">
        <v>431</v>
      </c>
      <c r="KF297" s="44">
        <f t="shared" si="1528"/>
        <v>1</v>
      </c>
      <c r="KG297" s="44">
        <v>70</v>
      </c>
      <c r="KH297" s="44">
        <f t="shared" si="1529"/>
        <v>4</v>
      </c>
      <c r="KI297" s="44">
        <v>0</v>
      </c>
      <c r="KJ297" s="60" t="str">
        <f t="shared" si="1530"/>
        <v>AIモンスターラバー</v>
      </c>
      <c r="KK297" s="67">
        <f t="shared" si="1531"/>
        <v>260</v>
      </c>
      <c r="KL297" s="44">
        <f t="shared" si="1532"/>
        <v>1040</v>
      </c>
      <c r="KM297" s="45">
        <f t="shared" si="1533"/>
        <v>0.49523809523809526</v>
      </c>
      <c r="KN297" s="35"/>
      <c r="KO297" s="27"/>
      <c r="KP297" s="46"/>
      <c r="KQ297" s="44">
        <v>5947</v>
      </c>
      <c r="KR297" s="44">
        <f t="shared" si="1534"/>
        <v>40</v>
      </c>
      <c r="KS297" s="44">
        <v>289</v>
      </c>
      <c r="KT297" s="44">
        <f t="shared" si="1535"/>
        <v>1</v>
      </c>
      <c r="KU297" s="44">
        <v>18</v>
      </c>
      <c r="KV297" s="44">
        <f t="shared" si="1536"/>
        <v>1</v>
      </c>
      <c r="KW297" s="25">
        <v>0</v>
      </c>
      <c r="KX297" s="60" t="str">
        <f t="shared" si="1537"/>
        <v>サンリオスカーフ付ポーチ</v>
      </c>
      <c r="KY297" s="67">
        <f t="shared" si="1538"/>
        <v>0</v>
      </c>
      <c r="KZ297" s="44">
        <f t="shared" si="1539"/>
        <v>0</v>
      </c>
      <c r="LA297" s="45">
        <f t="shared" si="1540"/>
        <v>0</v>
      </c>
      <c r="LB297" s="35"/>
      <c r="LC297" s="27"/>
      <c r="LD297" s="51">
        <f>IF(A293="","",A293)</f>
        <v>45984</v>
      </c>
      <c r="LE297" s="43">
        <v>68793</v>
      </c>
      <c r="LF297" s="93">
        <f>IF(LE297="","",LE297-LE294)</f>
        <v>33</v>
      </c>
      <c r="LG297" s="43">
        <v>445</v>
      </c>
      <c r="LH297" s="43">
        <f t="shared" si="1470"/>
        <v>0</v>
      </c>
      <c r="LI297" s="43">
        <v>2</v>
      </c>
      <c r="LJ297" s="87">
        <f t="shared" si="1471"/>
        <v>0</v>
      </c>
      <c r="LK297" s="43">
        <v>0</v>
      </c>
      <c r="LL297" s="64" t="str">
        <f>IF(LE297="","",LL294)</f>
        <v>スヌーピーぬいぐるみ、コキンちゃん</v>
      </c>
      <c r="LM297" s="47">
        <f>IF(LF297="","",LM294)</f>
        <v>1000</v>
      </c>
      <c r="LN297" s="87">
        <f t="shared" si="1472"/>
        <v>0</v>
      </c>
      <c r="LO297" s="54"/>
      <c r="LP297" s="35"/>
      <c r="LQ297" s="27"/>
      <c r="LR297" s="51">
        <f t="shared" si="1437"/>
        <v>45995</v>
      </c>
      <c r="LS297" s="44">
        <v>20970</v>
      </c>
      <c r="LT297" s="44">
        <f t="shared" si="1438"/>
        <v>44</v>
      </c>
      <c r="LU297" s="44">
        <v>1065</v>
      </c>
      <c r="LV297" s="44">
        <f t="shared" si="1439"/>
        <v>0</v>
      </c>
      <c r="LW297" s="44">
        <v>29</v>
      </c>
      <c r="LX297" s="44">
        <f t="shared" si="1440"/>
        <v>1</v>
      </c>
      <c r="LY297" s="44">
        <v>5</v>
      </c>
      <c r="LZ297" s="43"/>
      <c r="MA297" s="43">
        <f t="shared" si="1541"/>
        <v>1100</v>
      </c>
      <c r="MB297" s="44">
        <f t="shared" si="1441"/>
        <v>1100</v>
      </c>
      <c r="MC297" s="45">
        <f t="shared" si="1442"/>
        <v>0.25</v>
      </c>
      <c r="MD297" s="35"/>
      <c r="ME297" s="27"/>
      <c r="MF297" s="51">
        <f t="shared" si="1443"/>
        <v>45995</v>
      </c>
      <c r="MG297" s="44">
        <v>7925</v>
      </c>
      <c r="MH297" s="44">
        <f t="shared" si="1444"/>
        <v>74</v>
      </c>
      <c r="MI297" s="44">
        <v>384</v>
      </c>
      <c r="MJ297" s="44">
        <f t="shared" si="1445"/>
        <v>2</v>
      </c>
      <c r="MK297" s="44">
        <v>35</v>
      </c>
      <c r="ML297" s="44">
        <f t="shared" si="1446"/>
        <v>3</v>
      </c>
      <c r="MM297" s="44">
        <v>8</v>
      </c>
      <c r="MN297" s="43"/>
      <c r="MO297" s="43">
        <f t="shared" si="1447"/>
        <v>1100</v>
      </c>
      <c r="MP297" s="44">
        <f t="shared" si="1448"/>
        <v>3300</v>
      </c>
      <c r="MQ297" s="45">
        <f t="shared" si="1449"/>
        <v>0.44594594594594594</v>
      </c>
      <c r="MR297" s="35"/>
      <c r="MS297" s="27"/>
      <c r="MT297" s="51">
        <f t="shared" si="1450"/>
        <v>45995</v>
      </c>
      <c r="MU297" s="44">
        <v>11025</v>
      </c>
      <c r="MV297" s="44">
        <f t="shared" si="1451"/>
        <v>100</v>
      </c>
      <c r="MW297" s="44">
        <v>425</v>
      </c>
      <c r="MX297" s="44">
        <f t="shared" si="1452"/>
        <v>1</v>
      </c>
      <c r="MY297" s="44">
        <v>6</v>
      </c>
      <c r="MZ297" s="44">
        <f t="shared" si="1453"/>
        <v>2</v>
      </c>
      <c r="NA297" s="44">
        <v>2</v>
      </c>
      <c r="NB297" s="43"/>
      <c r="NC297" s="43">
        <f t="shared" si="1454"/>
        <v>715</v>
      </c>
      <c r="ND297" s="44">
        <f t="shared" si="1455"/>
        <v>1430</v>
      </c>
      <c r="NE297" s="45">
        <f t="shared" si="1456"/>
        <v>0.14299999999999999</v>
      </c>
      <c r="NF297" s="35"/>
      <c r="NG297" s="27"/>
      <c r="NH297" s="51">
        <f t="shared" si="1457"/>
        <v>45995</v>
      </c>
      <c r="NI297" s="44">
        <v>11029</v>
      </c>
      <c r="NJ297" s="44">
        <f t="shared" si="1458"/>
        <v>69</v>
      </c>
      <c r="NK297" s="44">
        <v>212</v>
      </c>
      <c r="NL297" s="44">
        <f t="shared" si="1459"/>
        <v>1</v>
      </c>
      <c r="NM297" s="44">
        <v>43</v>
      </c>
      <c r="NN297" s="44">
        <f t="shared" si="1460"/>
        <v>1</v>
      </c>
      <c r="NO297" s="44">
        <v>0</v>
      </c>
      <c r="NP297" s="43"/>
      <c r="NQ297" s="43">
        <f t="shared" si="1461"/>
        <v>1100</v>
      </c>
      <c r="NR297" s="44">
        <f t="shared" si="1462"/>
        <v>1100</v>
      </c>
      <c r="NS297" s="45">
        <f t="shared" si="1463"/>
        <v>0.15942028985507245</v>
      </c>
      <c r="NT297" s="35"/>
    </row>
    <row r="298" spans="1:384" ht="15" customHeight="1" thickBot="1" x14ac:dyDescent="0.25">
      <c r="A298" s="94">
        <v>45999</v>
      </c>
      <c r="B298" s="39">
        <f>IF(A298="","",SUM(J298,LF312,AL298,ET298,AZ298,EF298,LT298,NJ298,MV298,MH298,X298)+SUM(DR319:DR322,GJ298,GX298,HL298,FH298,FV298)+SUM(HZ319:HZ320)+SUM(IN319:IN322)+SUM(CP319:CP322)+SUM(CB319:CB322)+SUM(BN319:BN322)+SUM(DD319:DD322)+SUM(JB319:JB322)+SUM(JP319:JP322)+SUM(KD319:KD322)+SUM(KR319:KR322))</f>
        <v>5018</v>
      </c>
      <c r="C298" s="40">
        <f>IF(A298="","",SUM(J298,X298,AL298,AZ298)+SUM(BN319:BN322)+SUM(CB319:CB322)+SUM(CP319:CP322))</f>
        <v>1095</v>
      </c>
      <c r="D298" s="40">
        <f>IF(A298="","",SUM(EF298,ET298)+SUM(DD319:DD322)+SUM(DR319:DR322))</f>
        <v>578</v>
      </c>
      <c r="E298" s="41">
        <f>IF(A298="","",SUM(NJ298,MV298,MH298,LF312,LT298)+SUM(JB319:JB322)+SUM(JP319:JP322)+SUM(KD319:KD322)+SUM(KR319:KR322))</f>
        <v>1422</v>
      </c>
      <c r="F298" s="41">
        <f>IF(A298="","",SUM(GJ298,GX298,HL298)+SUM(IN319:IN322)+SUM(HZ319:HZ320))</f>
        <v>1518</v>
      </c>
      <c r="G298" s="40">
        <f>IF(A298="","",SUM(FH298,FV298))</f>
        <v>405</v>
      </c>
      <c r="H298" s="42"/>
      <c r="I298" s="44">
        <v>4212</v>
      </c>
      <c r="J298" s="44">
        <f t="shared" si="1464"/>
        <v>74</v>
      </c>
      <c r="K298" s="44">
        <v>141</v>
      </c>
      <c r="L298" s="44">
        <f t="shared" si="1465"/>
        <v>3</v>
      </c>
      <c r="M298" s="44">
        <v>28</v>
      </c>
      <c r="N298" s="44">
        <f t="shared" si="1466"/>
        <v>3</v>
      </c>
      <c r="O298" s="44"/>
      <c r="P298" s="43"/>
      <c r="Q298" s="43">
        <f t="shared" si="1467"/>
        <v>855</v>
      </c>
      <c r="R298" s="44">
        <f t="shared" si="1468"/>
        <v>2565</v>
      </c>
      <c r="S298" s="45">
        <f t="shared" si="1469"/>
        <v>0.34662162162162163</v>
      </c>
      <c r="T298" s="35"/>
      <c r="U298" s="27"/>
      <c r="V298" s="51">
        <f t="shared" si="1370"/>
        <v>45999</v>
      </c>
      <c r="W298" s="44">
        <v>13348</v>
      </c>
      <c r="X298" s="69">
        <f t="shared" si="1371"/>
        <v>42</v>
      </c>
      <c r="Y298" s="44">
        <v>514</v>
      </c>
      <c r="Z298" s="44">
        <f t="shared" si="1372"/>
        <v>2</v>
      </c>
      <c r="AA298" s="44">
        <v>15</v>
      </c>
      <c r="AB298" s="44">
        <f t="shared" si="1373"/>
        <v>2</v>
      </c>
      <c r="AC298" s="44">
        <v>8</v>
      </c>
      <c r="AD298" s="43"/>
      <c r="AE298" s="43">
        <f t="shared" si="1374"/>
        <v>1026</v>
      </c>
      <c r="AF298" s="44">
        <f t="shared" si="1375"/>
        <v>2052</v>
      </c>
      <c r="AG298" s="45">
        <f t="shared" si="1376"/>
        <v>0.48857142857142855</v>
      </c>
      <c r="AH298" s="35"/>
      <c r="AI298" s="27"/>
      <c r="AJ298" s="51">
        <f t="shared" si="1377"/>
        <v>45999</v>
      </c>
      <c r="AK298" s="44">
        <v>16953</v>
      </c>
      <c r="AL298" s="44">
        <f t="shared" si="1378"/>
        <v>112</v>
      </c>
      <c r="AM298" s="44">
        <v>359</v>
      </c>
      <c r="AN298" s="44">
        <f t="shared" si="1379"/>
        <v>1</v>
      </c>
      <c r="AO298" s="44">
        <v>36</v>
      </c>
      <c r="AP298" s="44">
        <f t="shared" si="1380"/>
        <v>1</v>
      </c>
      <c r="AQ298" s="44"/>
      <c r="AR298" s="43"/>
      <c r="AS298" s="43">
        <f t="shared" si="1381"/>
        <v>880</v>
      </c>
      <c r="AT298" s="44">
        <f t="shared" si="1382"/>
        <v>880</v>
      </c>
      <c r="AU298" s="45">
        <f t="shared" si="1383"/>
        <v>7.857142857142857E-2</v>
      </c>
      <c r="AV298" s="35"/>
      <c r="AW298" s="27"/>
      <c r="AX298" s="51">
        <f t="shared" si="1384"/>
        <v>45999</v>
      </c>
      <c r="AY298" s="44">
        <v>18990</v>
      </c>
      <c r="AZ298" s="44">
        <f t="shared" si="1385"/>
        <v>112</v>
      </c>
      <c r="BA298" s="44">
        <v>546</v>
      </c>
      <c r="BB298" s="44">
        <f t="shared" si="1386"/>
        <v>3</v>
      </c>
      <c r="BC298" s="44">
        <v>7</v>
      </c>
      <c r="BD298" s="44">
        <f t="shared" si="1387"/>
        <v>3</v>
      </c>
      <c r="BE298" s="44">
        <v>3</v>
      </c>
      <c r="BF298" s="43"/>
      <c r="BG298" s="43">
        <f t="shared" si="1388"/>
        <v>715</v>
      </c>
      <c r="BH298" s="44">
        <f t="shared" si="1389"/>
        <v>2145</v>
      </c>
      <c r="BI298" s="45">
        <f t="shared" si="1390"/>
        <v>0.19151785714285716</v>
      </c>
      <c r="BJ298" s="35"/>
      <c r="BK298" s="50"/>
      <c r="BL298" s="74"/>
      <c r="BM298" s="75">
        <v>14040</v>
      </c>
      <c r="BN298" s="82">
        <f t="shared" si="1473"/>
        <v>12</v>
      </c>
      <c r="BO298" s="75">
        <v>701</v>
      </c>
      <c r="BP298" s="75">
        <f t="shared" si="1474"/>
        <v>0</v>
      </c>
      <c r="BQ298" s="75">
        <v>80</v>
      </c>
      <c r="BR298" s="75">
        <f t="shared" si="1475"/>
        <v>5</v>
      </c>
      <c r="BS298" s="75">
        <v>0</v>
      </c>
      <c r="BT298" s="77" t="str">
        <f t="shared" si="1476"/>
        <v>ＡＩモンスターラバー</v>
      </c>
      <c r="BU298" s="78">
        <f t="shared" si="1477"/>
        <v>198</v>
      </c>
      <c r="BV298" s="75">
        <f t="shared" si="1478"/>
        <v>990</v>
      </c>
      <c r="BW298" s="79">
        <f t="shared" si="1479"/>
        <v>0.82499999999999996</v>
      </c>
      <c r="BX298" s="35"/>
      <c r="BY298" s="27"/>
      <c r="BZ298" s="74"/>
      <c r="CA298" s="75">
        <v>1945</v>
      </c>
      <c r="CB298" s="82">
        <f t="shared" si="1480"/>
        <v>10</v>
      </c>
      <c r="CC298" s="82">
        <v>25</v>
      </c>
      <c r="CD298" s="75">
        <f t="shared" si="1481"/>
        <v>0</v>
      </c>
      <c r="CE298" s="75">
        <v>7</v>
      </c>
      <c r="CF298" s="75">
        <f t="shared" si="1482"/>
        <v>1</v>
      </c>
      <c r="CG298" s="75">
        <v>4</v>
      </c>
      <c r="CH298" s="77" t="str">
        <f t="shared" si="1483"/>
        <v>AIモンスターマスコット</v>
      </c>
      <c r="CI298" s="78">
        <f t="shared" si="1483"/>
        <v>286</v>
      </c>
      <c r="CJ298" s="75">
        <f t="shared" si="1484"/>
        <v>286</v>
      </c>
      <c r="CK298" s="79">
        <f t="shared" si="1485"/>
        <v>0.28599999999999998</v>
      </c>
      <c r="CL298" s="35"/>
      <c r="CM298" s="27"/>
      <c r="CN298" s="74"/>
      <c r="CO298" s="75">
        <v>1228</v>
      </c>
      <c r="CP298" s="82">
        <f t="shared" si="1486"/>
        <v>18</v>
      </c>
      <c r="CQ298" s="75">
        <v>7</v>
      </c>
      <c r="CR298" s="75">
        <f t="shared" si="1487"/>
        <v>0</v>
      </c>
      <c r="CS298" s="75">
        <v>24</v>
      </c>
      <c r="CT298" s="75">
        <f t="shared" si="1488"/>
        <v>0</v>
      </c>
      <c r="CU298" s="75">
        <v>0</v>
      </c>
      <c r="CV298" s="77" t="str">
        <f t="shared" si="1489"/>
        <v>ラブブキーホルダー大きめ</v>
      </c>
      <c r="CW298" s="78">
        <f t="shared" si="1490"/>
        <v>400</v>
      </c>
      <c r="CX298" s="75">
        <f t="shared" si="1491"/>
        <v>0</v>
      </c>
      <c r="CY298" s="79">
        <f t="shared" si="1492"/>
        <v>0</v>
      </c>
      <c r="CZ298" s="35"/>
      <c r="DA298" s="58"/>
      <c r="DB298" s="74"/>
      <c r="DC298" s="75">
        <v>6623</v>
      </c>
      <c r="DD298" s="82">
        <f t="shared" si="1493"/>
        <v>29</v>
      </c>
      <c r="DE298" s="75">
        <v>345</v>
      </c>
      <c r="DF298" s="75">
        <f t="shared" si="1494"/>
        <v>1</v>
      </c>
      <c r="DG298" s="75">
        <v>54</v>
      </c>
      <c r="DH298" s="75">
        <f t="shared" si="1495"/>
        <v>1</v>
      </c>
      <c r="DI298" s="75">
        <v>0</v>
      </c>
      <c r="DJ298" s="77" t="str">
        <f t="shared" si="1496"/>
        <v>ＡＩラバー</v>
      </c>
      <c r="DK298" s="78">
        <f t="shared" si="1497"/>
        <v>198</v>
      </c>
      <c r="DL298" s="75">
        <f t="shared" si="1498"/>
        <v>198</v>
      </c>
      <c r="DM298" s="79">
        <f t="shared" si="1499"/>
        <v>6.827586206896552E-2</v>
      </c>
      <c r="DN298" s="35"/>
      <c r="DO298" s="27"/>
      <c r="DP298" s="74"/>
      <c r="DQ298" s="75">
        <v>2154</v>
      </c>
      <c r="DR298" s="82">
        <f t="shared" si="1500"/>
        <v>22</v>
      </c>
      <c r="DS298" s="75">
        <v>64</v>
      </c>
      <c r="DT298" s="75">
        <f t="shared" si="1501"/>
        <v>0</v>
      </c>
      <c r="DU298" s="75">
        <v>50</v>
      </c>
      <c r="DV298" s="75">
        <f t="shared" si="1502"/>
        <v>3</v>
      </c>
      <c r="DW298" s="75">
        <v>0</v>
      </c>
      <c r="DX298" s="77" t="str">
        <f t="shared" si="1542"/>
        <v>アングリーキーホルダー</v>
      </c>
      <c r="DY298" s="78">
        <f t="shared" si="1542"/>
        <v>198</v>
      </c>
      <c r="DZ298" s="75">
        <f t="shared" si="1503"/>
        <v>594</v>
      </c>
      <c r="EA298" s="79">
        <f t="shared" si="1504"/>
        <v>0.27</v>
      </c>
      <c r="EB298" s="35"/>
      <c r="EC298" s="27"/>
      <c r="ED298" s="51">
        <f t="shared" si="1391"/>
        <v>45999</v>
      </c>
      <c r="EE298" s="44">
        <v>30049</v>
      </c>
      <c r="EF298" s="44">
        <f t="shared" si="1392"/>
        <v>152</v>
      </c>
      <c r="EG298" s="44">
        <v>1521</v>
      </c>
      <c r="EH298" s="44">
        <f t="shared" si="1393"/>
        <v>2</v>
      </c>
      <c r="EI298" s="44">
        <v>4</v>
      </c>
      <c r="EJ298" s="44">
        <f t="shared" si="1394"/>
        <v>2</v>
      </c>
      <c r="EK298" s="44">
        <v>2</v>
      </c>
      <c r="EL298" s="43"/>
      <c r="EM298" s="43">
        <f t="shared" si="1395"/>
        <v>715</v>
      </c>
      <c r="EN298" s="44">
        <f t="shared" si="1396"/>
        <v>1430</v>
      </c>
      <c r="EO298" s="45">
        <f t="shared" si="1397"/>
        <v>9.4078947368421054E-2</v>
      </c>
      <c r="EP298" s="35"/>
      <c r="EQ298" s="27"/>
      <c r="ER298" s="51">
        <f t="shared" si="1398"/>
        <v>45999</v>
      </c>
      <c r="ES298" s="44">
        <v>8603</v>
      </c>
      <c r="ET298" s="44">
        <f t="shared" si="1399"/>
        <v>127</v>
      </c>
      <c r="EU298" s="44">
        <v>249</v>
      </c>
      <c r="EV298" s="44">
        <f t="shared" si="1400"/>
        <v>2</v>
      </c>
      <c r="EW298" s="44">
        <v>30</v>
      </c>
      <c r="EX298" s="44">
        <f t="shared" si="1401"/>
        <v>2</v>
      </c>
      <c r="EY298" s="44">
        <v>4</v>
      </c>
      <c r="EZ298" s="43"/>
      <c r="FA298" s="43">
        <f t="shared" si="1402"/>
        <v>726</v>
      </c>
      <c r="FB298" s="44">
        <f t="shared" si="1403"/>
        <v>1452</v>
      </c>
      <c r="FC298" s="45">
        <f t="shared" si="1404"/>
        <v>0.11433070866141733</v>
      </c>
      <c r="FD298" s="35"/>
      <c r="FE298" s="27"/>
      <c r="FF298" s="51">
        <f t="shared" si="1405"/>
        <v>45999</v>
      </c>
      <c r="FG298" s="44">
        <v>344</v>
      </c>
      <c r="FH298" s="44">
        <f t="shared" si="1406"/>
        <v>344</v>
      </c>
      <c r="FI298" s="44">
        <v>8</v>
      </c>
      <c r="FJ298" s="44">
        <f t="shared" si="1407"/>
        <v>8</v>
      </c>
      <c r="FK298" s="44">
        <v>32</v>
      </c>
      <c r="FL298" s="44">
        <f t="shared" si="1408"/>
        <v>8</v>
      </c>
      <c r="FM298" s="44">
        <v>6</v>
      </c>
      <c r="FN298" s="43"/>
      <c r="FO298" s="43">
        <f t="shared" si="1409"/>
        <v>935</v>
      </c>
      <c r="FP298" s="44">
        <f t="shared" si="1410"/>
        <v>7480</v>
      </c>
      <c r="FQ298" s="45">
        <f t="shared" si="1411"/>
        <v>0.21744186046511627</v>
      </c>
      <c r="FR298" s="35"/>
      <c r="FS298" s="27"/>
      <c r="FT298" s="51">
        <f t="shared" si="1412"/>
        <v>45999</v>
      </c>
      <c r="FU298" s="44">
        <v>61</v>
      </c>
      <c r="FV298" s="44">
        <f t="shared" si="1413"/>
        <v>61</v>
      </c>
      <c r="FW298" s="44">
        <v>1</v>
      </c>
      <c r="FX298" s="44">
        <f t="shared" si="1414"/>
        <v>1</v>
      </c>
      <c r="FY298" s="44">
        <v>17</v>
      </c>
      <c r="FZ298" s="44">
        <f t="shared" si="1415"/>
        <v>1</v>
      </c>
      <c r="GA298" s="44">
        <v>0</v>
      </c>
      <c r="GB298" s="43"/>
      <c r="GC298" s="43">
        <f t="shared" si="1416"/>
        <v>420</v>
      </c>
      <c r="GD298" s="44">
        <f t="shared" si="1417"/>
        <v>420</v>
      </c>
      <c r="GE298" s="45">
        <f t="shared" si="1418"/>
        <v>6.8852459016393447E-2</v>
      </c>
      <c r="GF298" s="278" t="s">
        <v>846</v>
      </c>
      <c r="GG298" s="65"/>
      <c r="GH298" s="51">
        <f t="shared" si="1419"/>
        <v>45999</v>
      </c>
      <c r="GI298" s="44">
        <v>1870</v>
      </c>
      <c r="GJ298" s="44">
        <f t="shared" si="1420"/>
        <v>135</v>
      </c>
      <c r="GK298" s="44">
        <v>278</v>
      </c>
      <c r="GL298" s="44">
        <f t="shared" si="1421"/>
        <v>13</v>
      </c>
      <c r="GM298" s="44">
        <v>40</v>
      </c>
      <c r="GN298" s="44">
        <f t="shared" si="1422"/>
        <v>12</v>
      </c>
      <c r="GO298" s="44">
        <v>26</v>
      </c>
      <c r="GP298" s="43"/>
      <c r="GQ298" s="43">
        <f>IF(GI298="","",GQ297)</f>
        <v>280</v>
      </c>
      <c r="GR298" s="44">
        <f t="shared" si="1423"/>
        <v>3360</v>
      </c>
      <c r="GS298" s="45">
        <f t="shared" si="1424"/>
        <v>0.24888888888888888</v>
      </c>
      <c r="GT298" s="35"/>
      <c r="GU298" s="27"/>
      <c r="GV298" s="51">
        <f t="shared" si="1425"/>
        <v>45999</v>
      </c>
      <c r="GW298" s="44">
        <v>1669</v>
      </c>
      <c r="GX298" s="44">
        <f t="shared" si="1426"/>
        <v>90</v>
      </c>
      <c r="GY298" s="44">
        <v>106</v>
      </c>
      <c r="GZ298" s="44">
        <f t="shared" si="1427"/>
        <v>11</v>
      </c>
      <c r="HA298" s="44">
        <v>450</v>
      </c>
      <c r="HB298" s="44">
        <f t="shared" si="1428"/>
        <v>16</v>
      </c>
      <c r="HC298" s="44">
        <v>0</v>
      </c>
      <c r="HD298" s="43"/>
      <c r="HE298" s="43">
        <f t="shared" si="1429"/>
        <v>200</v>
      </c>
      <c r="HF298" s="44">
        <f t="shared" si="1430"/>
        <v>3200</v>
      </c>
      <c r="HG298" s="45">
        <f t="shared" si="1431"/>
        <v>0.35555555555555557</v>
      </c>
      <c r="HH298" s="35"/>
      <c r="HI298" s="27"/>
      <c r="HJ298" s="51">
        <f t="shared" si="1432"/>
        <v>45999</v>
      </c>
      <c r="HK298" s="44">
        <v>120</v>
      </c>
      <c r="HL298" s="44">
        <f>IF(HK298="","",HK298-HK297)</f>
        <v>120</v>
      </c>
      <c r="HM298" s="44">
        <v>15</v>
      </c>
      <c r="HN298" s="44">
        <f>IF(HM298="","",HM298-HM297)</f>
        <v>15</v>
      </c>
      <c r="HO298" s="44">
        <v>50</v>
      </c>
      <c r="HP298" s="44">
        <f t="shared" si="1433"/>
        <v>15</v>
      </c>
      <c r="HQ298" s="44">
        <v>12</v>
      </c>
      <c r="HR298" s="43"/>
      <c r="HS298" s="43">
        <f t="shared" si="1434"/>
        <v>420</v>
      </c>
      <c r="HT298" s="44">
        <f t="shared" si="1435"/>
        <v>6300</v>
      </c>
      <c r="HU298" s="45">
        <f t="shared" si="1436"/>
        <v>0.52500000000000002</v>
      </c>
      <c r="HV298" s="35"/>
      <c r="HW298" s="61"/>
      <c r="HX298" s="74"/>
      <c r="HY298" s="75"/>
      <c r="HZ298" s="75" t="str">
        <f t="shared" si="1505"/>
        <v/>
      </c>
      <c r="IA298" s="75"/>
      <c r="IB298" s="75" t="str">
        <f t="shared" si="1506"/>
        <v/>
      </c>
      <c r="IC298" s="75">
        <v>8</v>
      </c>
      <c r="ID298" s="75">
        <f t="shared" si="1507"/>
        <v>0</v>
      </c>
      <c r="IE298" s="75">
        <v>0</v>
      </c>
      <c r="IF298" s="77" t="s">
        <v>659</v>
      </c>
      <c r="IG298" s="78">
        <f>IF(HY295="","",IG294)</f>
        <v>715</v>
      </c>
      <c r="IH298" s="75">
        <f t="shared" si="1508"/>
        <v>0</v>
      </c>
      <c r="II298" s="79" t="e">
        <f t="shared" si="1509"/>
        <v>#VALUE!</v>
      </c>
      <c r="IJ298" s="35"/>
      <c r="IL298" s="74"/>
      <c r="IM298" s="75">
        <v>495</v>
      </c>
      <c r="IN298" s="82">
        <f t="shared" si="1510"/>
        <v>10</v>
      </c>
      <c r="IO298" s="75">
        <v>10</v>
      </c>
      <c r="IP298" s="75">
        <f t="shared" si="1511"/>
        <v>1</v>
      </c>
      <c r="IQ298" s="75">
        <v>3</v>
      </c>
      <c r="IR298" s="75">
        <f t="shared" si="1512"/>
        <v>0</v>
      </c>
      <c r="IS298" s="75">
        <v>2</v>
      </c>
      <c r="IT298" s="77" t="str">
        <f t="shared" si="1513"/>
        <v>スンスンクリップ</v>
      </c>
      <c r="IU298" s="78">
        <f t="shared" si="1513"/>
        <v>0</v>
      </c>
      <c r="IV298" s="75">
        <f t="shared" si="1514"/>
        <v>0</v>
      </c>
      <c r="IW298" s="79">
        <f t="shared" si="1515"/>
        <v>0</v>
      </c>
      <c r="IX298" s="35"/>
      <c r="IY298" s="33"/>
      <c r="IZ298" s="74"/>
      <c r="JA298" s="75">
        <v>7291</v>
      </c>
      <c r="JB298" s="82">
        <f t="shared" si="1516"/>
        <v>0</v>
      </c>
      <c r="JC298" s="75">
        <v>297</v>
      </c>
      <c r="JD298" s="75">
        <f t="shared" si="1517"/>
        <v>0</v>
      </c>
      <c r="JE298" s="75">
        <v>12</v>
      </c>
      <c r="JF298" s="75">
        <f t="shared" si="1518"/>
        <v>0</v>
      </c>
      <c r="JG298" s="75">
        <v>0</v>
      </c>
      <c r="JH298" s="77" t="s">
        <v>662</v>
      </c>
      <c r="JI298" s="95"/>
      <c r="JJ298" s="75">
        <f t="shared" si="1520"/>
        <v>0</v>
      </c>
      <c r="JK298" s="79" t="e">
        <f t="shared" si="1521"/>
        <v>#DIV/0!</v>
      </c>
      <c r="JL298" s="35"/>
      <c r="JM298" s="27"/>
      <c r="JN298" s="74"/>
      <c r="JO298" s="75">
        <v>6042</v>
      </c>
      <c r="JP298" s="82">
        <f t="shared" si="1522"/>
        <v>15</v>
      </c>
      <c r="JQ298" s="75">
        <v>255</v>
      </c>
      <c r="JR298" s="75">
        <f t="shared" si="1523"/>
        <v>0</v>
      </c>
      <c r="JS298" s="75">
        <v>14</v>
      </c>
      <c r="JT298" s="75">
        <f t="shared" si="1524"/>
        <v>0</v>
      </c>
      <c r="JU298" s="75">
        <v>0</v>
      </c>
      <c r="JV298" s="77" t="str">
        <f t="shared" si="1543"/>
        <v>ポケモンシリコンポーチ</v>
      </c>
      <c r="JW298" s="78">
        <f t="shared" si="1544"/>
        <v>600</v>
      </c>
      <c r="JX298" s="75">
        <f t="shared" si="1525"/>
        <v>0</v>
      </c>
      <c r="JY298" s="79">
        <f t="shared" si="1526"/>
        <v>0</v>
      </c>
      <c r="JZ298" s="35"/>
      <c r="KA298" s="61"/>
      <c r="KB298" s="74"/>
      <c r="KC298" s="75">
        <v>4521</v>
      </c>
      <c r="KD298" s="82">
        <f t="shared" si="1527"/>
        <v>0</v>
      </c>
      <c r="KE298" s="75">
        <v>214</v>
      </c>
      <c r="KF298" s="75">
        <f t="shared" si="1528"/>
        <v>1</v>
      </c>
      <c r="KG298" s="75">
        <v>3</v>
      </c>
      <c r="KH298" s="75">
        <f t="shared" si="1529"/>
        <v>0</v>
      </c>
      <c r="KI298" s="75">
        <v>0</v>
      </c>
      <c r="KJ298" s="77" t="str">
        <f t="shared" si="1530"/>
        <v>スンスンボアバンス</v>
      </c>
      <c r="KK298" s="78">
        <f t="shared" si="1531"/>
        <v>0</v>
      </c>
      <c r="KL298" s="75">
        <f t="shared" si="1532"/>
        <v>0</v>
      </c>
      <c r="KM298" s="79" t="e">
        <f t="shared" si="1533"/>
        <v>#DIV/0!</v>
      </c>
      <c r="KN298" s="96" t="s">
        <v>661</v>
      </c>
      <c r="KO298" s="27"/>
      <c r="KP298" s="74"/>
      <c r="KQ298" s="75">
        <v>4995</v>
      </c>
      <c r="KR298" s="82">
        <f t="shared" si="1534"/>
        <v>34</v>
      </c>
      <c r="KS298" s="75">
        <v>200</v>
      </c>
      <c r="KT298" s="75">
        <f t="shared" si="1535"/>
        <v>0</v>
      </c>
      <c r="KU298" s="75">
        <v>8</v>
      </c>
      <c r="KV298" s="75">
        <f t="shared" si="1536"/>
        <v>0</v>
      </c>
      <c r="KW298" s="75">
        <v>0</v>
      </c>
      <c r="KX298" s="77" t="str">
        <f t="shared" si="1537"/>
        <v>キティフェイスポーチ</v>
      </c>
      <c r="KY298" s="78">
        <f t="shared" si="1538"/>
        <v>0</v>
      </c>
      <c r="KZ298" s="75">
        <f t="shared" si="1539"/>
        <v>0</v>
      </c>
      <c r="LA298" s="79">
        <f t="shared" si="1540"/>
        <v>0</v>
      </c>
      <c r="LB298" s="35"/>
      <c r="LC298" s="27"/>
      <c r="LD298" s="46"/>
      <c r="LE298" s="44"/>
      <c r="LF298" s="44"/>
      <c r="LG298" s="44">
        <v>530</v>
      </c>
      <c r="LH298" s="44">
        <f t="shared" si="1470"/>
        <v>0</v>
      </c>
      <c r="LI298" s="43">
        <v>2</v>
      </c>
      <c r="LJ298" s="44">
        <f t="shared" si="1471"/>
        <v>0</v>
      </c>
      <c r="LK298" s="44">
        <v>0</v>
      </c>
      <c r="LL298" s="72" t="str">
        <f>IF(LE297="","",LL295)</f>
        <v>アンパンティッシュカバー、アンパンぬいぐるみ</v>
      </c>
      <c r="LM298" s="67">
        <f>IF(LF297="","",LM295)</f>
        <v>1000</v>
      </c>
      <c r="LN298" s="44">
        <f t="shared" si="1472"/>
        <v>0</v>
      </c>
      <c r="LO298" s="45"/>
      <c r="LP298" s="35"/>
      <c r="LQ298" s="27"/>
      <c r="LR298" s="51">
        <f t="shared" si="1437"/>
        <v>45999</v>
      </c>
      <c r="LS298" s="44">
        <v>21055</v>
      </c>
      <c r="LT298" s="69">
        <f t="shared" si="1438"/>
        <v>85</v>
      </c>
      <c r="LU298" s="44">
        <v>1065</v>
      </c>
      <c r="LV298" s="44">
        <f t="shared" si="1439"/>
        <v>0</v>
      </c>
      <c r="LW298" s="44">
        <v>34</v>
      </c>
      <c r="LX298" s="44">
        <f t="shared" si="1440"/>
        <v>0</v>
      </c>
      <c r="LY298" s="44">
        <v>1</v>
      </c>
      <c r="LZ298" s="43"/>
      <c r="MA298" s="43">
        <f t="shared" si="1541"/>
        <v>1100</v>
      </c>
      <c r="MB298" s="44">
        <f t="shared" si="1441"/>
        <v>0</v>
      </c>
      <c r="MC298" s="45">
        <f t="shared" si="1442"/>
        <v>0</v>
      </c>
      <c r="MD298" s="35" t="s">
        <v>843</v>
      </c>
      <c r="ME298" s="27"/>
      <c r="MF298" s="51">
        <f t="shared" si="1443"/>
        <v>45999</v>
      </c>
      <c r="MG298" s="44">
        <v>8070</v>
      </c>
      <c r="MH298" s="44">
        <f t="shared" si="1444"/>
        <v>145</v>
      </c>
      <c r="MI298" s="44">
        <v>386</v>
      </c>
      <c r="MJ298" s="44">
        <f t="shared" si="1445"/>
        <v>2</v>
      </c>
      <c r="MK298" s="44">
        <v>41</v>
      </c>
      <c r="ML298" s="44">
        <f t="shared" si="1446"/>
        <v>2</v>
      </c>
      <c r="MM298" s="44">
        <v>5</v>
      </c>
      <c r="MN298" s="43"/>
      <c r="MO298" s="43">
        <f t="shared" si="1447"/>
        <v>1100</v>
      </c>
      <c r="MP298" s="44">
        <f t="shared" si="1448"/>
        <v>2200</v>
      </c>
      <c r="MQ298" s="45">
        <f t="shared" si="1449"/>
        <v>0.15172413793103448</v>
      </c>
      <c r="MR298" s="35"/>
      <c r="MS298" s="27"/>
      <c r="MT298" s="51">
        <f t="shared" si="1450"/>
        <v>45999</v>
      </c>
      <c r="MU298" s="44">
        <v>11141</v>
      </c>
      <c r="MV298" s="44">
        <f t="shared" si="1451"/>
        <v>116</v>
      </c>
      <c r="MW298" s="44">
        <v>426</v>
      </c>
      <c r="MX298" s="44">
        <f t="shared" si="1452"/>
        <v>1</v>
      </c>
      <c r="MY298" s="44">
        <v>7</v>
      </c>
      <c r="MZ298" s="44">
        <f t="shared" si="1453"/>
        <v>1</v>
      </c>
      <c r="NA298" s="44">
        <v>0</v>
      </c>
      <c r="NB298" s="43"/>
      <c r="NC298" s="43">
        <f t="shared" si="1454"/>
        <v>715</v>
      </c>
      <c r="ND298" s="44">
        <f t="shared" si="1455"/>
        <v>715</v>
      </c>
      <c r="NE298" s="45">
        <f t="shared" si="1456"/>
        <v>6.1637931034482757E-2</v>
      </c>
      <c r="NF298" s="35"/>
      <c r="NG298" s="27"/>
      <c r="NH298" s="51">
        <f t="shared" si="1457"/>
        <v>45999</v>
      </c>
      <c r="NI298" s="44">
        <v>11176</v>
      </c>
      <c r="NJ298" s="44">
        <f t="shared" si="1458"/>
        <v>147</v>
      </c>
      <c r="NK298" s="44">
        <v>213</v>
      </c>
      <c r="NL298" s="44">
        <f t="shared" si="1459"/>
        <v>1</v>
      </c>
      <c r="NM298" s="44">
        <v>42</v>
      </c>
      <c r="NN298" s="44">
        <f t="shared" si="1460"/>
        <v>1</v>
      </c>
      <c r="NO298" s="44">
        <v>2</v>
      </c>
      <c r="NP298" s="43"/>
      <c r="NQ298" s="43">
        <f t="shared" si="1461"/>
        <v>1100</v>
      </c>
      <c r="NR298" s="44">
        <f t="shared" si="1462"/>
        <v>1100</v>
      </c>
      <c r="NS298" s="45">
        <f t="shared" si="1463"/>
        <v>7.4829931972789115E-2</v>
      </c>
      <c r="NT298" s="35"/>
    </row>
    <row r="299" spans="1:384" ht="15" customHeight="1" thickTop="1" thickBot="1" x14ac:dyDescent="0.25">
      <c r="A299" s="38">
        <v>46003</v>
      </c>
      <c r="B299" s="39">
        <f>IF(A299="","",SUM(J299,LF315,AL299,ET299,AZ299,EF299,LT299,NJ299,MV299,MH299,X299,GJ299,GX299,HL299)+SUM(HZ323:HZ324)+SUM(IN323:IN326)+SUM(DR323:DR326)+SUM(CP323:CP326)+SUM(CB323:CB326)+SUM(BN323:BN326)+SUM(DD323:DD326)+SUM(JB323:JB326)+SUM(JP323:JP326)+SUM(KD323:KD326)+SUM(KR323:KR326))</f>
        <v>3294</v>
      </c>
      <c r="C299" s="40">
        <f>IF(A299="","",SUM(J299,X299,AL299,AZ299)+SUM(BN323:BN326)+SUM(CB323:CB326)+SUM(CP323:CP326))</f>
        <v>923</v>
      </c>
      <c r="D299" s="40">
        <f>IF(A299="","",SUM(EF299,ET299)+SUM(DD323:DD326)+SUM(DR323:DR326))</f>
        <v>359</v>
      </c>
      <c r="E299" s="41">
        <f>IF(A299="","",SUM(NJ299,MV299,MH299,LT299,LF315)+SUM(JB323:JB326)+SUM(JP323:JP326)+SUM(KD323:KD326)+SUM(KR323:KR326))</f>
        <v>1066</v>
      </c>
      <c r="F299" s="41">
        <f>IF(B299="","",SUM(GJ299,GX299,HL299)+SUM(IN323:IN326)+SUM(HZ323:HZ324))</f>
        <v>946</v>
      </c>
      <c r="G299" s="88">
        <f>IF(A299="","",SUM(FH299,FV299))</f>
        <v>143</v>
      </c>
      <c r="H299" s="42"/>
      <c r="I299" s="44">
        <v>4273</v>
      </c>
      <c r="J299" s="44">
        <f t="shared" si="1464"/>
        <v>61</v>
      </c>
      <c r="K299" s="44">
        <v>143</v>
      </c>
      <c r="L299" s="44">
        <f t="shared" si="1465"/>
        <v>2</v>
      </c>
      <c r="M299" s="44">
        <v>26</v>
      </c>
      <c r="N299" s="44">
        <f t="shared" si="1466"/>
        <v>2</v>
      </c>
      <c r="O299" s="44">
        <v>0</v>
      </c>
      <c r="P299" s="43"/>
      <c r="Q299" s="43">
        <f t="shared" si="1467"/>
        <v>855</v>
      </c>
      <c r="R299" s="44">
        <f t="shared" si="1468"/>
        <v>1710</v>
      </c>
      <c r="S299" s="45">
        <f t="shared" si="1469"/>
        <v>0.28032786885245903</v>
      </c>
      <c r="T299" s="35"/>
      <c r="U299" s="27"/>
      <c r="V299" s="51">
        <f t="shared" si="1370"/>
        <v>46003</v>
      </c>
      <c r="W299" s="44">
        <v>13451</v>
      </c>
      <c r="X299" s="44">
        <f t="shared" si="1371"/>
        <v>103</v>
      </c>
      <c r="Y299" s="44">
        <v>515</v>
      </c>
      <c r="Z299" s="44">
        <f t="shared" si="1372"/>
        <v>1</v>
      </c>
      <c r="AA299" s="44">
        <v>21</v>
      </c>
      <c r="AB299" s="44">
        <f t="shared" si="1373"/>
        <v>2</v>
      </c>
      <c r="AC299" s="44">
        <v>0</v>
      </c>
      <c r="AD299" s="43"/>
      <c r="AE299" s="43">
        <f t="shared" si="1374"/>
        <v>1026</v>
      </c>
      <c r="AF299" s="44">
        <f t="shared" si="1375"/>
        <v>2052</v>
      </c>
      <c r="AG299" s="45">
        <f t="shared" si="1376"/>
        <v>0.19922330097087379</v>
      </c>
      <c r="AH299" s="35"/>
      <c r="AI299" s="27"/>
      <c r="AJ299" s="51">
        <f t="shared" si="1377"/>
        <v>46003</v>
      </c>
      <c r="AK299" s="44">
        <v>17144</v>
      </c>
      <c r="AL299" s="44">
        <f t="shared" si="1378"/>
        <v>191</v>
      </c>
      <c r="AM299" s="44">
        <v>361</v>
      </c>
      <c r="AN299" s="44">
        <f t="shared" si="1379"/>
        <v>2</v>
      </c>
      <c r="AO299" s="44">
        <v>34</v>
      </c>
      <c r="AP299" s="44">
        <f t="shared" si="1380"/>
        <v>2</v>
      </c>
      <c r="AQ299" s="44">
        <v>-3</v>
      </c>
      <c r="AR299" s="43"/>
      <c r="AS299" s="43">
        <f t="shared" si="1381"/>
        <v>880</v>
      </c>
      <c r="AT299" s="44">
        <f t="shared" si="1382"/>
        <v>1760</v>
      </c>
      <c r="AU299" s="45">
        <f t="shared" si="1383"/>
        <v>9.2146596858638741E-2</v>
      </c>
      <c r="AV299" s="35"/>
      <c r="AW299" s="27"/>
      <c r="AX299" s="51">
        <f t="shared" si="1384"/>
        <v>46003</v>
      </c>
      <c r="AY299" s="44">
        <v>19101</v>
      </c>
      <c r="AZ299" s="44">
        <f t="shared" si="1385"/>
        <v>111</v>
      </c>
      <c r="BA299" s="44">
        <v>547</v>
      </c>
      <c r="BB299" s="44">
        <f t="shared" si="1386"/>
        <v>1</v>
      </c>
      <c r="BC299" s="44">
        <v>9</v>
      </c>
      <c r="BD299" s="44">
        <f t="shared" si="1387"/>
        <v>1</v>
      </c>
      <c r="BE299" s="44">
        <v>0</v>
      </c>
      <c r="BF299" s="43"/>
      <c r="BG299" s="43">
        <f t="shared" si="1388"/>
        <v>715</v>
      </c>
      <c r="BH299" s="44">
        <f t="shared" si="1389"/>
        <v>715</v>
      </c>
      <c r="BI299" s="45">
        <f t="shared" si="1390"/>
        <v>6.4414414414414409E-2</v>
      </c>
      <c r="BJ299" s="35"/>
      <c r="BK299" s="50"/>
      <c r="BL299" s="51">
        <f>IF($A293="","",$A293)</f>
        <v>45984</v>
      </c>
      <c r="BM299" s="44">
        <v>12997</v>
      </c>
      <c r="BN299" s="59">
        <f t="shared" si="1473"/>
        <v>11</v>
      </c>
      <c r="BO299" s="44">
        <v>492</v>
      </c>
      <c r="BP299" s="87">
        <f t="shared" si="1474"/>
        <v>1</v>
      </c>
      <c r="BQ299" s="43">
        <v>9</v>
      </c>
      <c r="BR299" s="43">
        <f t="shared" si="1475"/>
        <v>1</v>
      </c>
      <c r="BS299" s="43">
        <v>0</v>
      </c>
      <c r="BT299" s="53" t="str">
        <f t="shared" si="1476"/>
        <v>キティヒョウ柄マスコット</v>
      </c>
      <c r="BU299" s="47">
        <f t="shared" si="1477"/>
        <v>996</v>
      </c>
      <c r="BV299" s="44">
        <f t="shared" si="1478"/>
        <v>996</v>
      </c>
      <c r="BW299" s="89">
        <f t="shared" si="1479"/>
        <v>0.9054545454545454</v>
      </c>
      <c r="BX299" s="35"/>
      <c r="BY299" s="27"/>
      <c r="BZ299" s="51">
        <f>IF($A293="","",$A293)</f>
        <v>45984</v>
      </c>
      <c r="CA299" s="44">
        <v>1755</v>
      </c>
      <c r="CB299" s="43">
        <f t="shared" si="1480"/>
        <v>16</v>
      </c>
      <c r="CC299" s="44">
        <v>24</v>
      </c>
      <c r="CD299" s="87">
        <f t="shared" si="1481"/>
        <v>0</v>
      </c>
      <c r="CE299" s="43">
        <v>8</v>
      </c>
      <c r="CF299" s="43">
        <f t="shared" si="1482"/>
        <v>0</v>
      </c>
      <c r="CG299" s="43">
        <v>0</v>
      </c>
      <c r="CH299" s="53" t="s">
        <v>669</v>
      </c>
      <c r="CI299" s="47">
        <v>660</v>
      </c>
      <c r="CJ299" s="44">
        <f t="shared" si="1484"/>
        <v>0</v>
      </c>
      <c r="CK299" s="89">
        <f t="shared" si="1485"/>
        <v>0</v>
      </c>
      <c r="CL299" s="35"/>
      <c r="CM299" s="27"/>
      <c r="CN299" s="51">
        <f>IF($A293="","",$A293)</f>
        <v>45984</v>
      </c>
      <c r="CO299" s="44">
        <v>1238</v>
      </c>
      <c r="CP299" s="43">
        <f t="shared" si="1486"/>
        <v>28</v>
      </c>
      <c r="CQ299" s="44">
        <v>16</v>
      </c>
      <c r="CR299" s="87">
        <f t="shared" si="1487"/>
        <v>0</v>
      </c>
      <c r="CS299" s="43">
        <v>9</v>
      </c>
      <c r="CT299" s="43">
        <f t="shared" si="1488"/>
        <v>0</v>
      </c>
      <c r="CU299" s="43">
        <v>0</v>
      </c>
      <c r="CV299" s="53" t="str">
        <f t="shared" si="1489"/>
        <v>液晶ミニカメラ</v>
      </c>
      <c r="CW299" s="47">
        <f t="shared" si="1490"/>
        <v>1079</v>
      </c>
      <c r="CX299" s="44">
        <f t="shared" si="1491"/>
        <v>0</v>
      </c>
      <c r="CY299" s="89">
        <f t="shared" si="1492"/>
        <v>0</v>
      </c>
      <c r="CZ299" s="35"/>
      <c r="DA299" s="58"/>
      <c r="DB299" s="51">
        <f>IF($A293="","",$A293)</f>
        <v>45984</v>
      </c>
      <c r="DC299" s="44">
        <v>7634</v>
      </c>
      <c r="DD299" s="43">
        <f t="shared" si="1493"/>
        <v>32</v>
      </c>
      <c r="DE299" s="44">
        <v>269</v>
      </c>
      <c r="DF299" s="87">
        <f t="shared" si="1494"/>
        <v>0</v>
      </c>
      <c r="DG299" s="43">
        <v>22</v>
      </c>
      <c r="DH299" s="43">
        <f t="shared" si="1495"/>
        <v>0</v>
      </c>
      <c r="DI299" s="52">
        <v>0</v>
      </c>
      <c r="DJ299" s="53" t="str">
        <f t="shared" si="1496"/>
        <v>クーリッシュイヤホン</v>
      </c>
      <c r="DK299" s="47">
        <f t="shared" si="1497"/>
        <v>1100</v>
      </c>
      <c r="DL299" s="44">
        <f t="shared" si="1498"/>
        <v>0</v>
      </c>
      <c r="DM299" s="89">
        <f t="shared" si="1499"/>
        <v>0</v>
      </c>
      <c r="DN299" s="35"/>
      <c r="DO299" s="27"/>
      <c r="DP299" s="51">
        <f>IF($A293="","",$A293)</f>
        <v>45984</v>
      </c>
      <c r="DQ299" s="44">
        <v>1612</v>
      </c>
      <c r="DR299" s="43">
        <f t="shared" si="1500"/>
        <v>57</v>
      </c>
      <c r="DS299" s="44">
        <v>67</v>
      </c>
      <c r="DT299" s="87">
        <f t="shared" si="1501"/>
        <v>2</v>
      </c>
      <c r="DU299" s="43">
        <v>13</v>
      </c>
      <c r="DV299" s="43">
        <f t="shared" si="1502"/>
        <v>1</v>
      </c>
      <c r="DW299" s="52">
        <v>0</v>
      </c>
      <c r="DX299" s="53" t="str">
        <f t="shared" si="1542"/>
        <v>サンリオヒョウ柄キーケース</v>
      </c>
      <c r="DY299" s="47">
        <f t="shared" si="1542"/>
        <v>700</v>
      </c>
      <c r="DZ299" s="44">
        <f t="shared" si="1503"/>
        <v>700</v>
      </c>
      <c r="EA299" s="89">
        <f t="shared" si="1504"/>
        <v>0.12280701754385964</v>
      </c>
      <c r="EB299" s="35"/>
      <c r="EC299" s="27"/>
      <c r="ED299" s="51">
        <f t="shared" si="1391"/>
        <v>46003</v>
      </c>
      <c r="EE299" s="44">
        <v>30085</v>
      </c>
      <c r="EF299" s="44">
        <f t="shared" si="1392"/>
        <v>36</v>
      </c>
      <c r="EG299" s="44">
        <v>1522</v>
      </c>
      <c r="EH299" s="44">
        <f t="shared" si="1393"/>
        <v>1</v>
      </c>
      <c r="EI299" s="44">
        <v>5</v>
      </c>
      <c r="EJ299" s="44">
        <f t="shared" si="1394"/>
        <v>1</v>
      </c>
      <c r="EK299" s="44">
        <v>3</v>
      </c>
      <c r="EL299" s="43"/>
      <c r="EM299" s="43">
        <f t="shared" si="1395"/>
        <v>715</v>
      </c>
      <c r="EN299" s="44">
        <f t="shared" si="1396"/>
        <v>715</v>
      </c>
      <c r="EO299" s="45">
        <f t="shared" si="1397"/>
        <v>0.1986111111111111</v>
      </c>
      <c r="EP299" s="35"/>
      <c r="EQ299" s="27"/>
      <c r="ER299" s="51">
        <f t="shared" si="1398"/>
        <v>46003</v>
      </c>
      <c r="ES299" s="44">
        <v>8660</v>
      </c>
      <c r="ET299" s="44">
        <f t="shared" si="1399"/>
        <v>57</v>
      </c>
      <c r="EU299" s="44">
        <v>250</v>
      </c>
      <c r="EV299" s="44">
        <f t="shared" si="1400"/>
        <v>1</v>
      </c>
      <c r="EW299" s="44">
        <v>33</v>
      </c>
      <c r="EX299" s="44">
        <f t="shared" si="1401"/>
        <v>1</v>
      </c>
      <c r="EY299" s="44">
        <v>0</v>
      </c>
      <c r="EZ299" s="43"/>
      <c r="FA299" s="43">
        <f t="shared" si="1402"/>
        <v>726</v>
      </c>
      <c r="FB299" s="44">
        <f t="shared" si="1403"/>
        <v>726</v>
      </c>
      <c r="FC299" s="45">
        <f t="shared" si="1404"/>
        <v>0.12736842105263158</v>
      </c>
      <c r="FD299" s="35"/>
      <c r="FE299" s="27"/>
      <c r="FF299" s="51">
        <f t="shared" si="1405"/>
        <v>46003</v>
      </c>
      <c r="FG299" s="44">
        <v>426</v>
      </c>
      <c r="FH299" s="44">
        <f t="shared" si="1406"/>
        <v>82</v>
      </c>
      <c r="FI299" s="44">
        <v>11</v>
      </c>
      <c r="FJ299" s="44">
        <f t="shared" si="1407"/>
        <v>3</v>
      </c>
      <c r="FK299" s="44">
        <v>35</v>
      </c>
      <c r="FL299" s="44">
        <f t="shared" si="1408"/>
        <v>3</v>
      </c>
      <c r="FM299" s="44">
        <v>7</v>
      </c>
      <c r="FN299" s="43"/>
      <c r="FO299" s="43">
        <f t="shared" si="1409"/>
        <v>935</v>
      </c>
      <c r="FP299" s="44">
        <f t="shared" si="1410"/>
        <v>2805</v>
      </c>
      <c r="FQ299" s="45">
        <f t="shared" si="1411"/>
        <v>0.34207317073170734</v>
      </c>
      <c r="FR299" s="35"/>
      <c r="FS299" s="27"/>
      <c r="FT299" s="51">
        <f t="shared" si="1412"/>
        <v>46003</v>
      </c>
      <c r="FU299" s="44">
        <v>122</v>
      </c>
      <c r="FV299" s="44">
        <f t="shared" si="1413"/>
        <v>61</v>
      </c>
      <c r="FW299" s="44">
        <v>1</v>
      </c>
      <c r="FX299" s="44">
        <f t="shared" si="1414"/>
        <v>0</v>
      </c>
      <c r="FY299" s="44">
        <v>17</v>
      </c>
      <c r="FZ299" s="44">
        <f t="shared" si="1415"/>
        <v>0</v>
      </c>
      <c r="GA299" s="44">
        <v>-1</v>
      </c>
      <c r="GB299" s="43"/>
      <c r="GC299" s="43">
        <f t="shared" si="1416"/>
        <v>420</v>
      </c>
      <c r="GD299" s="44">
        <f t="shared" si="1417"/>
        <v>0</v>
      </c>
      <c r="GE299" s="45">
        <f t="shared" si="1418"/>
        <v>0</v>
      </c>
      <c r="GF299" s="35" t="s">
        <v>855</v>
      </c>
      <c r="GG299" s="65"/>
      <c r="GH299" s="51">
        <f t="shared" si="1419"/>
        <v>46003</v>
      </c>
      <c r="GI299" s="44">
        <v>1930</v>
      </c>
      <c r="GJ299" s="44">
        <f t="shared" si="1420"/>
        <v>60</v>
      </c>
      <c r="GK299" s="44">
        <v>281</v>
      </c>
      <c r="GL299" s="44">
        <f t="shared" si="1421"/>
        <v>3</v>
      </c>
      <c r="GM299" s="44">
        <v>63</v>
      </c>
      <c r="GN299" s="44">
        <f t="shared" si="1422"/>
        <v>3</v>
      </c>
      <c r="GO299" s="44">
        <v>0</v>
      </c>
      <c r="GP299" s="43"/>
      <c r="GQ299" s="43">
        <f>IF(GI299="","",GQ298)</f>
        <v>280</v>
      </c>
      <c r="GR299" s="44">
        <f t="shared" si="1423"/>
        <v>840</v>
      </c>
      <c r="GS299" s="45">
        <f t="shared" si="1424"/>
        <v>0.14000000000000001</v>
      </c>
      <c r="GT299" s="35"/>
      <c r="GU299" s="27"/>
      <c r="GV299" s="51">
        <f t="shared" si="1425"/>
        <v>46003</v>
      </c>
      <c r="GW299" s="44">
        <v>1722</v>
      </c>
      <c r="GX299" s="44">
        <f t="shared" si="1426"/>
        <v>53</v>
      </c>
      <c r="GY299" s="44">
        <v>113</v>
      </c>
      <c r="GZ299" s="44">
        <f t="shared" si="1427"/>
        <v>7</v>
      </c>
      <c r="HA299" s="44">
        <v>430</v>
      </c>
      <c r="HB299" s="44">
        <f t="shared" si="1428"/>
        <v>20</v>
      </c>
      <c r="HC299" s="44">
        <v>0</v>
      </c>
      <c r="HD299" s="43"/>
      <c r="HE299" s="43">
        <f t="shared" si="1429"/>
        <v>200</v>
      </c>
      <c r="HF299" s="44">
        <f t="shared" si="1430"/>
        <v>4000</v>
      </c>
      <c r="HG299" s="45">
        <f t="shared" si="1431"/>
        <v>0.75471698113207553</v>
      </c>
      <c r="HH299" s="35"/>
      <c r="HI299" s="27"/>
      <c r="HJ299" s="51">
        <f t="shared" si="1432"/>
        <v>46003</v>
      </c>
      <c r="HK299" s="44">
        <v>152</v>
      </c>
      <c r="HL299" s="44">
        <f>IF(HK299="","",HK299-HK298)</f>
        <v>32</v>
      </c>
      <c r="HM299" s="44">
        <v>19</v>
      </c>
      <c r="HN299" s="44">
        <f>IF(HM299="","",HM299-HM298)</f>
        <v>4</v>
      </c>
      <c r="HO299" s="44">
        <v>58</v>
      </c>
      <c r="HP299" s="44">
        <f t="shared" si="1433"/>
        <v>4</v>
      </c>
      <c r="HQ299" s="44">
        <v>0</v>
      </c>
      <c r="HR299" s="43"/>
      <c r="HS299" s="43">
        <f t="shared" si="1434"/>
        <v>420</v>
      </c>
      <c r="HT299" s="44">
        <f t="shared" si="1435"/>
        <v>1680</v>
      </c>
      <c r="HU299" s="45">
        <f t="shared" si="1436"/>
        <v>0.52500000000000002</v>
      </c>
      <c r="HV299" s="35"/>
      <c r="HW299" s="61"/>
      <c r="HX299" s="51">
        <f>IF($A293="","",$A293)</f>
        <v>45984</v>
      </c>
      <c r="HY299" s="44">
        <v>29543</v>
      </c>
      <c r="HZ299" s="43">
        <f t="shared" si="1505"/>
        <v>37</v>
      </c>
      <c r="IA299" s="44"/>
      <c r="IB299" s="87" t="str">
        <f t="shared" si="1506"/>
        <v/>
      </c>
      <c r="IC299" s="43">
        <v>3</v>
      </c>
      <c r="ID299" s="43">
        <f t="shared" si="1507"/>
        <v>0</v>
      </c>
      <c r="IE299" s="52">
        <v>0</v>
      </c>
      <c r="IF299" s="53" t="str">
        <f>IF(HY299="","",IF295)</f>
        <v>ルララ</v>
      </c>
      <c r="IG299" s="47">
        <f>IF(HZ299="","",IG295)</f>
        <v>715</v>
      </c>
      <c r="IH299" s="44">
        <f t="shared" si="1508"/>
        <v>0</v>
      </c>
      <c r="II299" s="89">
        <f t="shared" si="1509"/>
        <v>0</v>
      </c>
      <c r="IJ299" s="35"/>
      <c r="IK299" s="27"/>
      <c r="IL299" s="51">
        <f>IF($A293="","",$A293)</f>
        <v>45984</v>
      </c>
      <c r="IM299" s="44">
        <v>1189</v>
      </c>
      <c r="IN299" s="43">
        <f t="shared" si="1510"/>
        <v>5</v>
      </c>
      <c r="IO299" s="44">
        <v>22</v>
      </c>
      <c r="IP299" s="87">
        <f t="shared" si="1511"/>
        <v>0</v>
      </c>
      <c r="IQ299" s="43">
        <v>8</v>
      </c>
      <c r="IR299" s="43">
        <f t="shared" si="1512"/>
        <v>0</v>
      </c>
      <c r="IS299" s="52">
        <v>4</v>
      </c>
      <c r="IT299" s="53" t="s">
        <v>669</v>
      </c>
      <c r="IU299" s="47">
        <f t="shared" ref="IU299:IU316" si="1545">IF(IN299="","",IU295)</f>
        <v>400</v>
      </c>
      <c r="IV299" s="44">
        <f t="shared" si="1514"/>
        <v>0</v>
      </c>
      <c r="IW299" s="89">
        <f t="shared" si="1515"/>
        <v>0</v>
      </c>
      <c r="IX299" s="35"/>
      <c r="IY299" s="33"/>
      <c r="IZ299" s="51">
        <f>IF($A293="","",$A293)</f>
        <v>45984</v>
      </c>
      <c r="JA299" s="44">
        <v>7444</v>
      </c>
      <c r="JB299" s="43">
        <f t="shared" si="1516"/>
        <v>101</v>
      </c>
      <c r="JC299" s="44">
        <v>331</v>
      </c>
      <c r="JD299" s="87">
        <f t="shared" si="1517"/>
        <v>1</v>
      </c>
      <c r="JE299" s="43">
        <v>24</v>
      </c>
      <c r="JF299" s="43">
        <f t="shared" si="1518"/>
        <v>1</v>
      </c>
      <c r="JG299" s="43">
        <v>0</v>
      </c>
      <c r="JH299" s="53" t="str">
        <f t="shared" ref="JH299:JH313" si="1546">IF(JA299="","",JH295)</f>
        <v>ラブブキーホルダー大きめ</v>
      </c>
      <c r="JI299" s="47">
        <f t="shared" ref="JI299:JI313" si="1547">IF(JB299="","",JI295)</f>
        <v>500</v>
      </c>
      <c r="JJ299" s="44">
        <f t="shared" si="1520"/>
        <v>500</v>
      </c>
      <c r="JK299" s="89">
        <f t="shared" si="1521"/>
        <v>4.9504950495049507E-2</v>
      </c>
      <c r="JL299" s="35"/>
      <c r="JM299" s="27"/>
      <c r="JN299" s="51">
        <f>IF($A293="","",$A293)</f>
        <v>45984</v>
      </c>
      <c r="JO299" s="44">
        <v>5708</v>
      </c>
      <c r="JP299" s="43">
        <f t="shared" si="1522"/>
        <v>16</v>
      </c>
      <c r="JQ299" s="44">
        <v>191</v>
      </c>
      <c r="JR299" s="87">
        <f t="shared" si="1523"/>
        <v>1</v>
      </c>
      <c r="JS299" s="43">
        <v>26</v>
      </c>
      <c r="JT299" s="43">
        <f t="shared" si="1524"/>
        <v>1</v>
      </c>
      <c r="JU299" s="52">
        <v>0</v>
      </c>
      <c r="JV299" s="53" t="str">
        <f t="shared" si="1543"/>
        <v>番長サウンドボタン</v>
      </c>
      <c r="JW299" s="47">
        <f t="shared" si="1544"/>
        <v>358</v>
      </c>
      <c r="JX299" s="44">
        <f t="shared" si="1525"/>
        <v>358</v>
      </c>
      <c r="JY299" s="89">
        <f t="shared" si="1526"/>
        <v>0.22375</v>
      </c>
      <c r="JZ299" s="35"/>
      <c r="KA299" s="61"/>
      <c r="KB299" s="51">
        <f>IF($A293="","",$A293)</f>
        <v>45984</v>
      </c>
      <c r="KC299" s="44">
        <v>5923</v>
      </c>
      <c r="KD299" s="43">
        <f t="shared" si="1527"/>
        <v>10</v>
      </c>
      <c r="KE299" s="44">
        <v>208</v>
      </c>
      <c r="KF299" s="87">
        <f t="shared" si="1528"/>
        <v>0</v>
      </c>
      <c r="KG299" s="43">
        <v>8</v>
      </c>
      <c r="KH299" s="43">
        <f t="shared" si="1529"/>
        <v>0</v>
      </c>
      <c r="KI299" s="52">
        <v>0</v>
      </c>
      <c r="KJ299" s="53" t="str">
        <f t="shared" si="1530"/>
        <v>液晶ミニカメラ</v>
      </c>
      <c r="KK299" s="47">
        <f t="shared" si="1531"/>
        <v>1074</v>
      </c>
      <c r="KL299" s="44">
        <f t="shared" si="1532"/>
        <v>0</v>
      </c>
      <c r="KM299" s="89">
        <f t="shared" si="1533"/>
        <v>0</v>
      </c>
      <c r="KN299" s="60"/>
      <c r="KO299" s="27"/>
      <c r="KP299" s="51">
        <f>IF($A293="","",$A293)</f>
        <v>45984</v>
      </c>
      <c r="KQ299" s="44">
        <v>4223</v>
      </c>
      <c r="KR299" s="43">
        <f t="shared" si="1534"/>
        <v>40</v>
      </c>
      <c r="KS299" s="44">
        <v>266</v>
      </c>
      <c r="KT299" s="87">
        <f t="shared" si="1535"/>
        <v>0</v>
      </c>
      <c r="KU299" s="43">
        <v>14</v>
      </c>
      <c r="KV299" s="43">
        <f t="shared" si="1536"/>
        <v>0</v>
      </c>
      <c r="KW299" s="52"/>
      <c r="KX299" s="53" t="str">
        <f t="shared" si="1537"/>
        <v>サンリオクリスマスキーケース</v>
      </c>
      <c r="KY299" s="47">
        <f t="shared" si="1538"/>
        <v>1100</v>
      </c>
      <c r="KZ299" s="44">
        <f t="shared" si="1539"/>
        <v>0</v>
      </c>
      <c r="LA299" s="89">
        <f t="shared" si="1540"/>
        <v>0</v>
      </c>
      <c r="LB299" s="35"/>
      <c r="LC299" s="27"/>
      <c r="LD299" s="74"/>
      <c r="LE299" s="75"/>
      <c r="LF299" s="75"/>
      <c r="LG299" s="75">
        <v>1166</v>
      </c>
      <c r="LH299" s="75">
        <f t="shared" si="1470"/>
        <v>0</v>
      </c>
      <c r="LI299" s="76">
        <v>2</v>
      </c>
      <c r="LJ299" s="75">
        <f t="shared" si="1471"/>
        <v>0</v>
      </c>
      <c r="LK299" s="75">
        <v>0</v>
      </c>
      <c r="LL299" s="77" t="str">
        <f>IF(LE297="","",LL296)</f>
        <v>バイキンティッシュカバー、アンパンぬいぐるみ</v>
      </c>
      <c r="LM299" s="78">
        <f>IF(LF297="","",LM296)</f>
        <v>1000</v>
      </c>
      <c r="LN299" s="75">
        <f t="shared" si="1472"/>
        <v>0</v>
      </c>
      <c r="LO299" s="79"/>
      <c r="LP299" s="35"/>
      <c r="LQ299" s="27"/>
      <c r="LR299" s="51">
        <f t="shared" si="1437"/>
        <v>46003</v>
      </c>
      <c r="LS299" s="44">
        <v>21074</v>
      </c>
      <c r="LT299" s="44">
        <f t="shared" si="1438"/>
        <v>19</v>
      </c>
      <c r="LU299" s="44">
        <v>1067</v>
      </c>
      <c r="LV299" s="44">
        <f t="shared" si="1439"/>
        <v>2</v>
      </c>
      <c r="LW299" s="44">
        <v>33</v>
      </c>
      <c r="LX299" s="44">
        <f t="shared" si="1440"/>
        <v>2</v>
      </c>
      <c r="LY299" s="44">
        <v>0</v>
      </c>
      <c r="LZ299" s="43"/>
      <c r="MA299" s="43">
        <f t="shared" si="1541"/>
        <v>1100</v>
      </c>
      <c r="MB299" s="44">
        <f t="shared" si="1441"/>
        <v>2200</v>
      </c>
      <c r="MC299" s="45">
        <f t="shared" si="1442"/>
        <v>1.1578947368421053</v>
      </c>
      <c r="MD299" s="35"/>
      <c r="ME299" s="27"/>
      <c r="MF299" s="51">
        <f t="shared" si="1443"/>
        <v>46003</v>
      </c>
      <c r="MG299" s="44">
        <v>8128</v>
      </c>
      <c r="MH299" s="44">
        <f t="shared" si="1444"/>
        <v>58</v>
      </c>
      <c r="MI299" s="44">
        <v>387</v>
      </c>
      <c r="MJ299" s="44">
        <f t="shared" si="1445"/>
        <v>1</v>
      </c>
      <c r="MK299" s="44">
        <v>45</v>
      </c>
      <c r="ML299" s="44">
        <f t="shared" si="1446"/>
        <v>1</v>
      </c>
      <c r="MM299" s="44">
        <v>4</v>
      </c>
      <c r="MN299" s="43"/>
      <c r="MO299" s="43">
        <f t="shared" si="1447"/>
        <v>1100</v>
      </c>
      <c r="MP299" s="44">
        <f t="shared" si="1448"/>
        <v>1100</v>
      </c>
      <c r="MQ299" s="45">
        <f t="shared" si="1449"/>
        <v>0.18965517241379309</v>
      </c>
      <c r="MR299" s="35"/>
      <c r="MS299" s="27"/>
      <c r="MT299" s="51">
        <f t="shared" si="1450"/>
        <v>46003</v>
      </c>
      <c r="MU299" s="44">
        <v>11190</v>
      </c>
      <c r="MV299" s="44">
        <f t="shared" si="1451"/>
        <v>49</v>
      </c>
      <c r="MW299" s="44">
        <v>427</v>
      </c>
      <c r="MX299" s="44">
        <f t="shared" si="1452"/>
        <v>1</v>
      </c>
      <c r="MY299" s="44">
        <v>6</v>
      </c>
      <c r="MZ299" s="44">
        <f t="shared" si="1453"/>
        <v>1</v>
      </c>
      <c r="NA299" s="44">
        <v>2</v>
      </c>
      <c r="NB299" s="43"/>
      <c r="NC299" s="43">
        <f t="shared" si="1454"/>
        <v>715</v>
      </c>
      <c r="ND299" s="44">
        <f t="shared" si="1455"/>
        <v>715</v>
      </c>
      <c r="NE299" s="45">
        <f t="shared" si="1456"/>
        <v>0.14591836734693878</v>
      </c>
      <c r="NF299" s="35"/>
      <c r="NG299" s="27"/>
      <c r="NH299" s="51">
        <f t="shared" si="1457"/>
        <v>46003</v>
      </c>
      <c r="NI299" s="44">
        <v>11420</v>
      </c>
      <c r="NJ299" s="44">
        <f t="shared" si="1458"/>
        <v>244</v>
      </c>
      <c r="NK299" s="44">
        <v>215</v>
      </c>
      <c r="NL299" s="44">
        <f t="shared" si="1459"/>
        <v>2</v>
      </c>
      <c r="NM299" s="44">
        <v>42</v>
      </c>
      <c r="NN299" s="44">
        <f t="shared" si="1460"/>
        <v>2</v>
      </c>
      <c r="NO299" s="44">
        <v>4</v>
      </c>
      <c r="NP299" s="43"/>
      <c r="NQ299" s="43">
        <f t="shared" si="1461"/>
        <v>1100</v>
      </c>
      <c r="NR299" s="44">
        <f t="shared" si="1462"/>
        <v>2200</v>
      </c>
      <c r="NS299" s="45">
        <f t="shared" si="1463"/>
        <v>9.0163934426229511E-2</v>
      </c>
      <c r="NT299" s="35"/>
    </row>
    <row r="300" spans="1:384" ht="15" customHeight="1" thickTop="1" x14ac:dyDescent="0.2">
      <c r="A300" s="38">
        <v>46006</v>
      </c>
      <c r="B300" s="39">
        <f>IF(A300="","",SUM(J300,LF318,AL300,ET300,AZ300,EF300,LT300,NJ300,MV300,MH300,X300,GJ300,GX300,HL300,FH300,FV300)+SUM(HZ327:HZ328)+SUM(IN327:IN330)+SUM(DR327:DR330)+SUM(CP327:CP330)+SUM(CB327:CB330)+SUM(BN327:BN330)+SUM(DD327:DD330)+SUM(JB327:JB330)+SUM(JP327:JP330)+SUM(KD327:KD330)+SUM(KR327:KR330))</f>
        <v>4316</v>
      </c>
      <c r="C300" s="40">
        <f>IF(A300="","",SUM(J300,X300,AL300,AZ300)+SUM(BN327:BN330)+SUM(CB327:CB330)+SUM(CP327:CP330))</f>
        <v>1250</v>
      </c>
      <c r="D300" s="40">
        <f>IF(A300="","",SUM(EF300,ET300)+SUM(DD327:DD330)+SUM(DR327:DR330))</f>
        <v>453</v>
      </c>
      <c r="E300" s="41">
        <f>IF(A300="","",SUM(NJ300,MV300,MH300,LT300,LF318)+SUM(JB327:JB330)+SUM(JP327:JP330)+SUM(KD327:KD330)+SUM(KR327:KR330))</f>
        <v>1342</v>
      </c>
      <c r="F300" s="41">
        <f>IF(B300="","",SUM(GJ300,GX300,HL300)+SUM(IN327:IN330)+SUM(HZ327:HZ328))</f>
        <v>993</v>
      </c>
      <c r="G300" s="88">
        <f>IF(A300="","",SUM(FH300,FV300))</f>
        <v>278</v>
      </c>
      <c r="H300" s="42"/>
      <c r="I300" s="44">
        <v>4308</v>
      </c>
      <c r="J300" s="69">
        <f t="shared" si="1464"/>
        <v>35</v>
      </c>
      <c r="K300" s="44">
        <v>143</v>
      </c>
      <c r="L300" s="44">
        <f t="shared" si="1465"/>
        <v>0</v>
      </c>
      <c r="M300" s="44">
        <v>26</v>
      </c>
      <c r="N300" s="44">
        <f t="shared" si="1466"/>
        <v>0</v>
      </c>
      <c r="O300" s="44">
        <v>0</v>
      </c>
      <c r="P300" s="43"/>
      <c r="Q300" s="43">
        <f t="shared" si="1467"/>
        <v>855</v>
      </c>
      <c r="R300" s="44">
        <f t="shared" si="1468"/>
        <v>0</v>
      </c>
      <c r="S300" s="45">
        <f t="shared" si="1469"/>
        <v>0</v>
      </c>
      <c r="T300" s="35"/>
      <c r="U300" s="27"/>
      <c r="V300" s="51">
        <f t="shared" si="1370"/>
        <v>46006</v>
      </c>
      <c r="W300" s="44">
        <v>13557</v>
      </c>
      <c r="X300" s="44">
        <f t="shared" si="1371"/>
        <v>106</v>
      </c>
      <c r="Y300" s="44">
        <v>517</v>
      </c>
      <c r="Z300" s="44">
        <f t="shared" si="1372"/>
        <v>2</v>
      </c>
      <c r="AA300" s="44">
        <v>19</v>
      </c>
      <c r="AB300" s="44">
        <f t="shared" si="1373"/>
        <v>2</v>
      </c>
      <c r="AC300" s="44">
        <v>0</v>
      </c>
      <c r="AD300" s="43"/>
      <c r="AE300" s="43">
        <f t="shared" si="1374"/>
        <v>1026</v>
      </c>
      <c r="AF300" s="44">
        <f t="shared" si="1375"/>
        <v>2052</v>
      </c>
      <c r="AG300" s="45">
        <f t="shared" si="1376"/>
        <v>0.19358490566037737</v>
      </c>
      <c r="AH300" s="35"/>
      <c r="AI300" s="27"/>
      <c r="AJ300" s="51">
        <f t="shared" si="1377"/>
        <v>46006</v>
      </c>
      <c r="AK300" s="44">
        <v>17238</v>
      </c>
      <c r="AL300" s="44">
        <f t="shared" si="1378"/>
        <v>94</v>
      </c>
      <c r="AM300" s="44">
        <v>361</v>
      </c>
      <c r="AN300" s="44">
        <f t="shared" si="1379"/>
        <v>0</v>
      </c>
      <c r="AO300" s="44">
        <v>31</v>
      </c>
      <c r="AP300" s="44">
        <f t="shared" si="1380"/>
        <v>0</v>
      </c>
      <c r="AQ300" s="44">
        <v>0</v>
      </c>
      <c r="AR300" s="43"/>
      <c r="AS300" s="43">
        <f t="shared" si="1381"/>
        <v>880</v>
      </c>
      <c r="AT300" s="44">
        <f t="shared" si="1382"/>
        <v>0</v>
      </c>
      <c r="AU300" s="45">
        <f t="shared" si="1383"/>
        <v>0</v>
      </c>
      <c r="AV300" s="35"/>
      <c r="AW300" s="27"/>
      <c r="AX300" s="51">
        <f t="shared" si="1384"/>
        <v>46006</v>
      </c>
      <c r="AY300" s="44">
        <v>19205</v>
      </c>
      <c r="AZ300" s="44">
        <f t="shared" si="1385"/>
        <v>104</v>
      </c>
      <c r="BA300" s="44">
        <v>548</v>
      </c>
      <c r="BB300" s="44">
        <f t="shared" si="1386"/>
        <v>1</v>
      </c>
      <c r="BC300" s="44">
        <v>8</v>
      </c>
      <c r="BD300" s="44">
        <f t="shared" si="1387"/>
        <v>1</v>
      </c>
      <c r="BE300" s="44">
        <v>0</v>
      </c>
      <c r="BF300" s="43"/>
      <c r="BG300" s="43">
        <f t="shared" si="1388"/>
        <v>715</v>
      </c>
      <c r="BH300" s="44">
        <f t="shared" si="1389"/>
        <v>715</v>
      </c>
      <c r="BI300" s="45">
        <f t="shared" si="1390"/>
        <v>6.8750000000000006E-2</v>
      </c>
      <c r="BJ300" s="35" t="s">
        <v>873</v>
      </c>
      <c r="BK300" s="50"/>
      <c r="BL300" s="46"/>
      <c r="BM300" s="43">
        <v>10501</v>
      </c>
      <c r="BN300" s="44">
        <f t="shared" si="1473"/>
        <v>20</v>
      </c>
      <c r="BO300" s="43">
        <v>296</v>
      </c>
      <c r="BP300" s="44">
        <f t="shared" si="1474"/>
        <v>1</v>
      </c>
      <c r="BQ300" s="44">
        <v>11</v>
      </c>
      <c r="BR300" s="44">
        <f t="shared" si="1475"/>
        <v>1</v>
      </c>
      <c r="BS300" s="43">
        <v>0</v>
      </c>
      <c r="BT300" s="60" t="str">
        <f t="shared" si="1476"/>
        <v>キティシリコンがま口</v>
      </c>
      <c r="BU300" s="67">
        <f t="shared" si="1477"/>
        <v>660</v>
      </c>
      <c r="BV300" s="43">
        <f t="shared" si="1478"/>
        <v>660</v>
      </c>
      <c r="BW300" s="45">
        <f t="shared" si="1479"/>
        <v>0.33</v>
      </c>
      <c r="BX300" s="35"/>
      <c r="BY300" s="27"/>
      <c r="BZ300" s="46"/>
      <c r="CA300" s="43">
        <v>2163</v>
      </c>
      <c r="CB300" s="44">
        <f t="shared" si="1480"/>
        <v>12</v>
      </c>
      <c r="CC300" s="43">
        <v>24</v>
      </c>
      <c r="CD300" s="44">
        <f t="shared" si="1481"/>
        <v>0</v>
      </c>
      <c r="CE300" s="44">
        <v>22</v>
      </c>
      <c r="CF300" s="44">
        <f t="shared" si="1482"/>
        <v>1</v>
      </c>
      <c r="CG300" s="43">
        <v>0</v>
      </c>
      <c r="CH300" s="60" t="str">
        <f t="shared" ref="CH300:CH316" si="1548">IF(CA300="","",CH296)</f>
        <v>ラブブマスコット</v>
      </c>
      <c r="CI300" s="67">
        <f t="shared" ref="CI300:CI316" si="1549">IF(CB300="","",CI296)</f>
        <v>500</v>
      </c>
      <c r="CJ300" s="43">
        <f t="shared" si="1484"/>
        <v>500</v>
      </c>
      <c r="CK300" s="45">
        <f t="shared" si="1485"/>
        <v>0.41666666666666669</v>
      </c>
      <c r="CL300" s="35"/>
      <c r="CM300" s="27"/>
      <c r="CN300" s="46"/>
      <c r="CO300" s="43">
        <v>1035</v>
      </c>
      <c r="CP300" s="44">
        <f t="shared" si="1486"/>
        <v>15</v>
      </c>
      <c r="CQ300" s="43">
        <v>12</v>
      </c>
      <c r="CR300" s="44">
        <f t="shared" si="1487"/>
        <v>2</v>
      </c>
      <c r="CS300" s="44">
        <v>17</v>
      </c>
      <c r="CT300" s="44">
        <f t="shared" si="1488"/>
        <v>2</v>
      </c>
      <c r="CU300" s="43">
        <v>0</v>
      </c>
      <c r="CV300" s="60" t="str">
        <f t="shared" si="1489"/>
        <v>押忍番長サウンドボタン</v>
      </c>
      <c r="CW300" s="67">
        <f t="shared" si="1490"/>
        <v>358</v>
      </c>
      <c r="CX300" s="43">
        <f t="shared" si="1491"/>
        <v>716</v>
      </c>
      <c r="CY300" s="45">
        <f t="shared" si="1492"/>
        <v>0.47733333333333333</v>
      </c>
      <c r="CZ300" s="35"/>
      <c r="DA300" s="58"/>
      <c r="DB300" s="46"/>
      <c r="DC300" s="43">
        <v>7396</v>
      </c>
      <c r="DD300" s="44">
        <f t="shared" si="1493"/>
        <v>14</v>
      </c>
      <c r="DE300" s="43">
        <v>234</v>
      </c>
      <c r="DF300" s="44">
        <f t="shared" si="1494"/>
        <v>1</v>
      </c>
      <c r="DG300" s="44">
        <v>10</v>
      </c>
      <c r="DH300" s="44">
        <f t="shared" si="1495"/>
        <v>1</v>
      </c>
      <c r="DI300" s="66">
        <v>0</v>
      </c>
      <c r="DJ300" s="60" t="str">
        <f t="shared" si="1496"/>
        <v>ジャグラーサウンドボタン</v>
      </c>
      <c r="DK300" s="67">
        <f t="shared" si="1497"/>
        <v>682</v>
      </c>
      <c r="DL300" s="43">
        <f t="shared" si="1498"/>
        <v>682</v>
      </c>
      <c r="DM300" s="45">
        <f t="shared" si="1499"/>
        <v>0.48714285714285716</v>
      </c>
      <c r="DN300" s="35"/>
      <c r="DO300" s="27"/>
      <c r="DP300" s="46"/>
      <c r="DQ300" s="43">
        <v>3073</v>
      </c>
      <c r="DR300" s="44">
        <f t="shared" si="1500"/>
        <v>0</v>
      </c>
      <c r="DS300" s="43">
        <v>87</v>
      </c>
      <c r="DT300" s="44">
        <f t="shared" si="1501"/>
        <v>0</v>
      </c>
      <c r="DU300" s="44">
        <v>17</v>
      </c>
      <c r="DV300" s="44">
        <f t="shared" si="1502"/>
        <v>0</v>
      </c>
      <c r="DW300" s="66">
        <v>-3</v>
      </c>
      <c r="DX300" s="60" t="str">
        <f t="shared" si="1542"/>
        <v>押忍番長サウンドボタン</v>
      </c>
      <c r="DY300" s="67">
        <f t="shared" si="1542"/>
        <v>328</v>
      </c>
      <c r="DZ300" s="43">
        <f t="shared" si="1503"/>
        <v>0</v>
      </c>
      <c r="EA300" s="45" t="e">
        <f t="shared" si="1504"/>
        <v>#DIV/0!</v>
      </c>
      <c r="EB300" s="35" t="s">
        <v>670</v>
      </c>
      <c r="EC300" s="27"/>
      <c r="ED300" s="51">
        <f t="shared" si="1391"/>
        <v>46006</v>
      </c>
      <c r="EE300" s="44">
        <v>30131</v>
      </c>
      <c r="EF300" s="44">
        <f t="shared" si="1392"/>
        <v>46</v>
      </c>
      <c r="EG300" s="44">
        <v>1523</v>
      </c>
      <c r="EH300" s="44">
        <f t="shared" si="1393"/>
        <v>1</v>
      </c>
      <c r="EI300" s="44">
        <v>6</v>
      </c>
      <c r="EJ300" s="44">
        <f t="shared" si="1394"/>
        <v>2</v>
      </c>
      <c r="EK300" s="44">
        <v>1</v>
      </c>
      <c r="EL300" s="43"/>
      <c r="EM300" s="43">
        <f t="shared" si="1395"/>
        <v>715</v>
      </c>
      <c r="EN300" s="44">
        <f t="shared" si="1396"/>
        <v>1430</v>
      </c>
      <c r="EO300" s="45">
        <f t="shared" si="1397"/>
        <v>0.31086956521739129</v>
      </c>
      <c r="EP300" s="35" t="s">
        <v>872</v>
      </c>
      <c r="EQ300" s="27"/>
      <c r="ER300" s="51">
        <f t="shared" si="1398"/>
        <v>46006</v>
      </c>
      <c r="ES300" s="44">
        <v>8748</v>
      </c>
      <c r="ET300" s="44">
        <f t="shared" si="1399"/>
        <v>88</v>
      </c>
      <c r="EU300" s="44">
        <v>251</v>
      </c>
      <c r="EV300" s="44">
        <f t="shared" si="1400"/>
        <v>1</v>
      </c>
      <c r="EW300" s="44">
        <v>32</v>
      </c>
      <c r="EX300" s="44">
        <f t="shared" si="1401"/>
        <v>1</v>
      </c>
      <c r="EY300" s="44">
        <v>0</v>
      </c>
      <c r="EZ300" s="43"/>
      <c r="FA300" s="43">
        <f t="shared" si="1402"/>
        <v>726</v>
      </c>
      <c r="FB300" s="44">
        <f t="shared" si="1403"/>
        <v>726</v>
      </c>
      <c r="FC300" s="45">
        <f t="shared" si="1404"/>
        <v>8.2500000000000004E-2</v>
      </c>
      <c r="FD300" s="35"/>
      <c r="FE300" s="27"/>
      <c r="FF300" s="51">
        <f t="shared" si="1405"/>
        <v>46006</v>
      </c>
      <c r="FG300" s="44">
        <v>655</v>
      </c>
      <c r="FH300" s="44">
        <f t="shared" si="1406"/>
        <v>229</v>
      </c>
      <c r="FI300" s="44">
        <v>22</v>
      </c>
      <c r="FJ300" s="44">
        <f t="shared" si="1407"/>
        <v>11</v>
      </c>
      <c r="FK300" s="44">
        <v>32</v>
      </c>
      <c r="FL300" s="44">
        <f t="shared" si="1408"/>
        <v>10</v>
      </c>
      <c r="FM300" s="44">
        <v>1</v>
      </c>
      <c r="FN300" s="43"/>
      <c r="FO300" s="43">
        <f t="shared" si="1409"/>
        <v>935</v>
      </c>
      <c r="FP300" s="44">
        <f t="shared" si="1410"/>
        <v>9350</v>
      </c>
      <c r="FQ300" s="45">
        <f t="shared" si="1411"/>
        <v>0.40829694323144106</v>
      </c>
      <c r="FR300" s="35" t="s">
        <v>874</v>
      </c>
      <c r="FS300" s="27"/>
      <c r="FT300" s="51">
        <f t="shared" si="1412"/>
        <v>46006</v>
      </c>
      <c r="FU300" s="44">
        <v>171</v>
      </c>
      <c r="FV300" s="44">
        <f t="shared" si="1413"/>
        <v>49</v>
      </c>
      <c r="FW300" s="44">
        <v>2</v>
      </c>
      <c r="FX300" s="44">
        <f t="shared" si="1414"/>
        <v>1</v>
      </c>
      <c r="FY300" s="44">
        <v>15</v>
      </c>
      <c r="FZ300" s="44">
        <f t="shared" si="1415"/>
        <v>1</v>
      </c>
      <c r="GA300" s="44">
        <v>0</v>
      </c>
      <c r="GB300" s="43"/>
      <c r="GC300" s="43">
        <f t="shared" si="1416"/>
        <v>420</v>
      </c>
      <c r="GD300" s="44">
        <f t="shared" si="1417"/>
        <v>420</v>
      </c>
      <c r="GE300" s="45">
        <f t="shared" si="1418"/>
        <v>8.5714285714285715E-2</v>
      </c>
      <c r="GF300" s="35" t="s">
        <v>875</v>
      </c>
      <c r="GG300" s="65"/>
      <c r="GH300" s="51">
        <f t="shared" si="1419"/>
        <v>46006</v>
      </c>
      <c r="GI300" s="44">
        <v>2081</v>
      </c>
      <c r="GJ300" s="44">
        <f t="shared" si="1420"/>
        <v>151</v>
      </c>
      <c r="GK300" s="44">
        <v>291</v>
      </c>
      <c r="GL300" s="44">
        <f t="shared" si="1421"/>
        <v>10</v>
      </c>
      <c r="GM300" s="44">
        <v>53</v>
      </c>
      <c r="GN300" s="44">
        <f t="shared" si="1422"/>
        <v>10</v>
      </c>
      <c r="GO300" s="44">
        <v>0</v>
      </c>
      <c r="GP300" s="43"/>
      <c r="GQ300" s="43">
        <f>IF(GI300="","",GQ299)</f>
        <v>280</v>
      </c>
      <c r="GR300" s="44">
        <f t="shared" si="1423"/>
        <v>2800</v>
      </c>
      <c r="GS300" s="45">
        <f t="shared" si="1424"/>
        <v>0.18543046357615894</v>
      </c>
      <c r="GT300" s="35" t="s">
        <v>868</v>
      </c>
      <c r="GU300" s="27"/>
      <c r="GV300" s="51">
        <f t="shared" si="1425"/>
        <v>46006</v>
      </c>
      <c r="GW300" s="44">
        <v>1828</v>
      </c>
      <c r="GX300" s="44">
        <f t="shared" si="1426"/>
        <v>106</v>
      </c>
      <c r="GY300" s="44">
        <v>127</v>
      </c>
      <c r="GZ300" s="44">
        <f t="shared" si="1427"/>
        <v>14</v>
      </c>
      <c r="HA300" s="44">
        <v>400</v>
      </c>
      <c r="HB300" s="44">
        <f t="shared" si="1428"/>
        <v>30</v>
      </c>
      <c r="HC300" s="44">
        <v>0</v>
      </c>
      <c r="HD300" s="43"/>
      <c r="HE300" s="43">
        <f t="shared" si="1429"/>
        <v>200</v>
      </c>
      <c r="HF300" s="44">
        <f t="shared" si="1430"/>
        <v>6000</v>
      </c>
      <c r="HG300" s="45">
        <f t="shared" si="1431"/>
        <v>0.56603773584905659</v>
      </c>
      <c r="HH300" s="35"/>
      <c r="HI300" s="27"/>
      <c r="HJ300" s="51">
        <f t="shared" si="1432"/>
        <v>46006</v>
      </c>
      <c r="HK300" s="44">
        <v>206</v>
      </c>
      <c r="HL300" s="44">
        <f>IF(HK300="","",HK300-HK299)</f>
        <v>54</v>
      </c>
      <c r="HM300" s="44">
        <v>29</v>
      </c>
      <c r="HN300" s="44">
        <f>IF(HM300="","",HM300-HM299)</f>
        <v>10</v>
      </c>
      <c r="HO300" s="44">
        <v>48</v>
      </c>
      <c r="HP300" s="44">
        <f t="shared" si="1433"/>
        <v>10</v>
      </c>
      <c r="HQ300" s="44">
        <v>0</v>
      </c>
      <c r="HR300" s="43"/>
      <c r="HS300" s="43">
        <f t="shared" si="1434"/>
        <v>420</v>
      </c>
      <c r="HT300" s="44">
        <f t="shared" si="1435"/>
        <v>4200</v>
      </c>
      <c r="HU300" s="45">
        <f t="shared" si="1436"/>
        <v>0.77777777777777779</v>
      </c>
      <c r="HV300" s="35"/>
      <c r="HW300" s="61"/>
      <c r="HX300" s="46"/>
      <c r="HY300" s="43">
        <v>21375</v>
      </c>
      <c r="HZ300" s="44">
        <f t="shared" si="1505"/>
        <v>13</v>
      </c>
      <c r="IA300" s="43"/>
      <c r="IB300" s="44" t="str">
        <f t="shared" si="1506"/>
        <v/>
      </c>
      <c r="IC300" s="44">
        <v>6</v>
      </c>
      <c r="ID300" s="44">
        <f t="shared" si="1507"/>
        <v>0</v>
      </c>
      <c r="IE300" s="66">
        <v>2</v>
      </c>
      <c r="IF300" s="60" t="s">
        <v>657</v>
      </c>
      <c r="IG300" s="67">
        <f t="shared" ref="IG300:IG308" si="1550">IF(HZ300="","",IG296)</f>
        <v>1100</v>
      </c>
      <c r="IH300" s="43">
        <f t="shared" si="1508"/>
        <v>0</v>
      </c>
      <c r="II300" s="45">
        <f t="shared" si="1509"/>
        <v>0</v>
      </c>
      <c r="IJ300" s="35"/>
      <c r="IK300" s="27"/>
      <c r="IL300" s="46"/>
      <c r="IM300" s="43">
        <v>230</v>
      </c>
      <c r="IN300" s="44">
        <f t="shared" si="1510"/>
        <v>23</v>
      </c>
      <c r="IO300" s="43">
        <v>21</v>
      </c>
      <c r="IP300" s="44">
        <f t="shared" si="1511"/>
        <v>1</v>
      </c>
      <c r="IQ300" s="44">
        <v>8</v>
      </c>
      <c r="IR300" s="44">
        <f t="shared" si="1512"/>
        <v>1</v>
      </c>
      <c r="IS300" s="66">
        <v>0</v>
      </c>
      <c r="IT300" s="60" t="str">
        <f t="shared" ref="IT300:IT330" si="1551">IF(IM300="","",IT296)</f>
        <v>サンリオ豹柄キーケース</v>
      </c>
      <c r="IU300" s="67">
        <f t="shared" si="1545"/>
        <v>996</v>
      </c>
      <c r="IV300" s="43">
        <f t="shared" si="1514"/>
        <v>996</v>
      </c>
      <c r="IW300" s="45">
        <f t="shared" si="1515"/>
        <v>0.43304347826086959</v>
      </c>
      <c r="IX300" s="35"/>
      <c r="IY300" s="33"/>
      <c r="IZ300" s="46"/>
      <c r="JA300" s="43">
        <v>4735</v>
      </c>
      <c r="JB300" s="44">
        <f t="shared" si="1516"/>
        <v>13</v>
      </c>
      <c r="JC300" s="43">
        <v>135</v>
      </c>
      <c r="JD300" s="44">
        <f t="shared" si="1517"/>
        <v>1</v>
      </c>
      <c r="JE300" s="44">
        <v>31</v>
      </c>
      <c r="JF300" s="44">
        <f t="shared" si="1518"/>
        <v>1</v>
      </c>
      <c r="JG300" s="43">
        <v>0</v>
      </c>
      <c r="JH300" s="60" t="str">
        <f t="shared" si="1546"/>
        <v>ミニ香水</v>
      </c>
      <c r="JI300" s="67">
        <f t="shared" si="1547"/>
        <v>1100</v>
      </c>
      <c r="JJ300" s="43">
        <f t="shared" si="1520"/>
        <v>1100</v>
      </c>
      <c r="JK300" s="45">
        <f t="shared" si="1521"/>
        <v>0.84615384615384615</v>
      </c>
      <c r="JL300" s="35"/>
      <c r="JM300" s="27"/>
      <c r="JN300" s="46"/>
      <c r="JO300" s="43">
        <v>5623</v>
      </c>
      <c r="JP300" s="44">
        <f t="shared" si="1522"/>
        <v>11</v>
      </c>
      <c r="JQ300" s="43">
        <v>132</v>
      </c>
      <c r="JR300" s="44">
        <f t="shared" si="1523"/>
        <v>0</v>
      </c>
      <c r="JS300" s="44">
        <v>14</v>
      </c>
      <c r="JT300" s="44">
        <f t="shared" si="1524"/>
        <v>0</v>
      </c>
      <c r="JU300" s="66">
        <v>0</v>
      </c>
      <c r="JV300" s="60" t="str">
        <f t="shared" si="1543"/>
        <v>ジャグラーイヤホン</v>
      </c>
      <c r="JW300" s="67">
        <f t="shared" si="1544"/>
        <v>1100</v>
      </c>
      <c r="JX300" s="43">
        <f t="shared" si="1525"/>
        <v>0</v>
      </c>
      <c r="JY300" s="45">
        <f t="shared" si="1526"/>
        <v>0</v>
      </c>
      <c r="JZ300" s="35"/>
      <c r="KA300" s="61"/>
      <c r="KB300" s="46"/>
      <c r="KC300" s="43">
        <v>4313</v>
      </c>
      <c r="KD300" s="44">
        <f t="shared" si="1527"/>
        <v>23</v>
      </c>
      <c r="KE300" s="43">
        <v>116</v>
      </c>
      <c r="KF300" s="44">
        <f t="shared" si="1528"/>
        <v>0</v>
      </c>
      <c r="KG300" s="44">
        <v>11</v>
      </c>
      <c r="KH300" s="44">
        <f t="shared" si="1529"/>
        <v>0</v>
      </c>
      <c r="KI300" s="66">
        <v>0</v>
      </c>
      <c r="KJ300" s="60" t="str">
        <f t="shared" si="1530"/>
        <v>ジャグラーサウンドボタン金銀</v>
      </c>
      <c r="KK300" s="67">
        <f t="shared" si="1531"/>
        <v>1100</v>
      </c>
      <c r="KL300" s="43">
        <f t="shared" si="1532"/>
        <v>0</v>
      </c>
      <c r="KM300" s="45">
        <f t="shared" si="1533"/>
        <v>0</v>
      </c>
      <c r="KN300" s="60"/>
      <c r="KO300" s="27"/>
      <c r="KP300" s="46"/>
      <c r="KQ300" s="43">
        <v>5180</v>
      </c>
      <c r="KR300" s="44">
        <f t="shared" si="1534"/>
        <v>24</v>
      </c>
      <c r="KS300" s="43">
        <v>108</v>
      </c>
      <c r="KT300" s="44">
        <f t="shared" si="1535"/>
        <v>1</v>
      </c>
      <c r="KU300" s="44">
        <v>12</v>
      </c>
      <c r="KV300" s="44">
        <f t="shared" si="1536"/>
        <v>1</v>
      </c>
      <c r="KW300" s="66"/>
      <c r="KX300" s="60" t="str">
        <f t="shared" si="1537"/>
        <v>モンチッチマスコット2</v>
      </c>
      <c r="KY300" s="67">
        <f t="shared" si="1538"/>
        <v>539</v>
      </c>
      <c r="KZ300" s="43">
        <f t="shared" si="1539"/>
        <v>539</v>
      </c>
      <c r="LA300" s="45">
        <f t="shared" si="1540"/>
        <v>0.22458333333333333</v>
      </c>
      <c r="LB300" s="35"/>
      <c r="LC300" s="27"/>
      <c r="LD300" s="51">
        <f>IF(A294="","",A294)</f>
        <v>45986</v>
      </c>
      <c r="LE300" s="43">
        <v>68853</v>
      </c>
      <c r="LF300" s="93">
        <f>IF(LE300="","",LE300-LE297)</f>
        <v>60</v>
      </c>
      <c r="LG300" s="43">
        <v>445</v>
      </c>
      <c r="LH300" s="43">
        <f t="shared" si="1470"/>
        <v>0</v>
      </c>
      <c r="LI300" s="43">
        <v>2</v>
      </c>
      <c r="LJ300" s="87">
        <f t="shared" si="1471"/>
        <v>0</v>
      </c>
      <c r="LK300" s="43">
        <v>0</v>
      </c>
      <c r="LL300" s="64" t="str">
        <f>IF(LE300="","",LL297)</f>
        <v>スヌーピーぬいぐるみ、コキンちゃん</v>
      </c>
      <c r="LM300" s="47">
        <f>IF(LF300="","",LM297)</f>
        <v>1000</v>
      </c>
      <c r="LN300" s="87">
        <f t="shared" si="1472"/>
        <v>0</v>
      </c>
      <c r="LO300" s="54"/>
      <c r="LP300" s="35"/>
      <c r="LQ300" s="27"/>
      <c r="LR300" s="51">
        <f t="shared" si="1437"/>
        <v>46006</v>
      </c>
      <c r="LS300" s="44">
        <v>21198</v>
      </c>
      <c r="LT300" s="44">
        <f t="shared" si="1438"/>
        <v>124</v>
      </c>
      <c r="LU300" s="44">
        <v>1073</v>
      </c>
      <c r="LV300" s="44">
        <f t="shared" si="1439"/>
        <v>6</v>
      </c>
      <c r="LW300" s="44">
        <v>25</v>
      </c>
      <c r="LX300" s="44">
        <f t="shared" si="1440"/>
        <v>8</v>
      </c>
      <c r="LY300" s="44">
        <v>0</v>
      </c>
      <c r="LZ300" s="43"/>
      <c r="MA300" s="43">
        <f t="shared" si="1541"/>
        <v>1100</v>
      </c>
      <c r="MB300" s="44">
        <f t="shared" si="1441"/>
        <v>8800</v>
      </c>
      <c r="MC300" s="45">
        <f t="shared" si="1442"/>
        <v>0.70967741935483875</v>
      </c>
      <c r="MD300" s="35" t="s">
        <v>864</v>
      </c>
      <c r="ME300" s="27"/>
      <c r="MF300" s="51">
        <f t="shared" si="1443"/>
        <v>46006</v>
      </c>
      <c r="MG300" s="44">
        <v>8236</v>
      </c>
      <c r="MH300" s="44">
        <f t="shared" si="1444"/>
        <v>108</v>
      </c>
      <c r="MI300" s="44">
        <v>389</v>
      </c>
      <c r="MJ300" s="44">
        <f t="shared" si="1445"/>
        <v>2</v>
      </c>
      <c r="MK300" s="44">
        <v>47</v>
      </c>
      <c r="ML300" s="44">
        <f t="shared" si="1446"/>
        <v>2</v>
      </c>
      <c r="MM300" s="44">
        <v>0</v>
      </c>
      <c r="MN300" s="43"/>
      <c r="MO300" s="43">
        <f t="shared" si="1447"/>
        <v>1100</v>
      </c>
      <c r="MP300" s="44">
        <f t="shared" si="1448"/>
        <v>2200</v>
      </c>
      <c r="MQ300" s="45">
        <f t="shared" si="1449"/>
        <v>0.20370370370370369</v>
      </c>
      <c r="MR300" s="35"/>
      <c r="MS300" s="27"/>
      <c r="MT300" s="51">
        <f t="shared" si="1450"/>
        <v>46006</v>
      </c>
      <c r="MU300" s="44">
        <v>11200</v>
      </c>
      <c r="MV300" s="69">
        <f t="shared" si="1451"/>
        <v>10</v>
      </c>
      <c r="MW300" s="44">
        <v>428</v>
      </c>
      <c r="MX300" s="44">
        <f t="shared" si="1452"/>
        <v>1</v>
      </c>
      <c r="MY300" s="44">
        <v>7</v>
      </c>
      <c r="MZ300" s="44">
        <f t="shared" si="1453"/>
        <v>1</v>
      </c>
      <c r="NA300" s="44">
        <v>0</v>
      </c>
      <c r="NB300" s="43"/>
      <c r="NC300" s="43">
        <f t="shared" si="1454"/>
        <v>715</v>
      </c>
      <c r="ND300" s="44">
        <f t="shared" si="1455"/>
        <v>715</v>
      </c>
      <c r="NE300" s="45">
        <f t="shared" si="1456"/>
        <v>0.71499999999999997</v>
      </c>
      <c r="NF300" s="35"/>
      <c r="NG300" s="27"/>
      <c r="NH300" s="51">
        <f t="shared" si="1457"/>
        <v>46006</v>
      </c>
      <c r="NI300" s="44">
        <v>11509</v>
      </c>
      <c r="NJ300" s="44">
        <f t="shared" si="1458"/>
        <v>89</v>
      </c>
      <c r="NK300" s="44">
        <v>215</v>
      </c>
      <c r="NL300" s="44">
        <f t="shared" si="1459"/>
        <v>0</v>
      </c>
      <c r="NM300" s="44">
        <v>46</v>
      </c>
      <c r="NN300" s="44">
        <f t="shared" si="1460"/>
        <v>0</v>
      </c>
      <c r="NO300" s="44">
        <v>0</v>
      </c>
      <c r="NP300" s="43"/>
      <c r="NQ300" s="43">
        <f t="shared" si="1461"/>
        <v>1100</v>
      </c>
      <c r="NR300" s="44">
        <f t="shared" si="1462"/>
        <v>0</v>
      </c>
      <c r="NS300" s="45">
        <f t="shared" si="1463"/>
        <v>0</v>
      </c>
      <c r="NT300" s="35"/>
    </row>
    <row r="301" spans="1:384" x14ac:dyDescent="0.2">
      <c r="A301" s="38"/>
      <c r="B301" s="39"/>
      <c r="C301" s="40"/>
      <c r="D301" s="40"/>
      <c r="E301" s="41"/>
      <c r="F301" s="41"/>
      <c r="G301" s="88"/>
      <c r="H301" s="42"/>
      <c r="I301" s="44"/>
      <c r="J301" s="69"/>
      <c r="K301" s="44"/>
      <c r="L301" s="44"/>
      <c r="M301" s="44"/>
      <c r="N301" s="44"/>
      <c r="O301" s="44"/>
      <c r="P301" s="43"/>
      <c r="Q301" s="43"/>
      <c r="R301" s="44"/>
      <c r="S301" s="45"/>
      <c r="T301" s="35"/>
      <c r="U301" s="27"/>
      <c r="V301" s="51"/>
      <c r="W301" s="44"/>
      <c r="X301" s="44"/>
      <c r="Y301" s="44"/>
      <c r="Z301" s="44"/>
      <c r="AA301" s="44"/>
      <c r="AB301" s="44"/>
      <c r="AC301" s="44"/>
      <c r="AD301" s="43"/>
      <c r="AE301" s="43"/>
      <c r="AF301" s="44"/>
      <c r="AG301" s="45"/>
      <c r="AH301" s="35"/>
      <c r="AI301" s="27"/>
      <c r="AJ301" s="51"/>
      <c r="AK301" s="44"/>
      <c r="AL301" s="44"/>
      <c r="AM301" s="44"/>
      <c r="AN301" s="44"/>
      <c r="AO301" s="44"/>
      <c r="AP301" s="44"/>
      <c r="AQ301" s="44"/>
      <c r="AR301" s="43"/>
      <c r="AS301" s="43"/>
      <c r="AT301" s="44"/>
      <c r="AU301" s="45"/>
      <c r="AV301" s="35"/>
      <c r="AW301" s="27"/>
      <c r="AX301" s="51"/>
      <c r="AY301" s="44"/>
      <c r="AZ301" s="69"/>
      <c r="BA301" s="44"/>
      <c r="BB301" s="44"/>
      <c r="BC301" s="44"/>
      <c r="BD301" s="44"/>
      <c r="BE301" s="44"/>
      <c r="BF301" s="43"/>
      <c r="BG301" s="43"/>
      <c r="BH301" s="44"/>
      <c r="BI301" s="45"/>
      <c r="BJ301" s="35"/>
      <c r="BK301" s="50"/>
      <c r="BL301" s="46"/>
      <c r="BM301" s="44">
        <v>12319</v>
      </c>
      <c r="BN301" s="44">
        <f t="shared" si="1473"/>
        <v>96</v>
      </c>
      <c r="BO301" s="44">
        <v>629</v>
      </c>
      <c r="BP301" s="44">
        <f t="shared" si="1474"/>
        <v>1</v>
      </c>
      <c r="BQ301" s="44">
        <v>12</v>
      </c>
      <c r="BR301" s="44">
        <f t="shared" si="1475"/>
        <v>1</v>
      </c>
      <c r="BS301" s="25">
        <v>0</v>
      </c>
      <c r="BT301" s="60" t="str">
        <f t="shared" si="1476"/>
        <v>サンリオ豹柄キーケース</v>
      </c>
      <c r="BU301" s="67">
        <f t="shared" si="1477"/>
        <v>924</v>
      </c>
      <c r="BV301" s="44">
        <f t="shared" si="1478"/>
        <v>924</v>
      </c>
      <c r="BW301" s="45">
        <f t="shared" si="1479"/>
        <v>9.6250000000000002E-2</v>
      </c>
      <c r="BX301" s="35"/>
      <c r="BY301" s="27"/>
      <c r="BZ301" s="46"/>
      <c r="CA301" s="44">
        <v>1678</v>
      </c>
      <c r="CB301" s="44">
        <f t="shared" si="1480"/>
        <v>79</v>
      </c>
      <c r="CC301" s="44">
        <v>98</v>
      </c>
      <c r="CD301" s="44">
        <f t="shared" si="1481"/>
        <v>1</v>
      </c>
      <c r="CE301" s="44">
        <v>9</v>
      </c>
      <c r="CF301" s="44">
        <f t="shared" si="1482"/>
        <v>1</v>
      </c>
      <c r="CG301" s="25">
        <v>0</v>
      </c>
      <c r="CH301" s="60" t="str">
        <f t="shared" si="1548"/>
        <v>モンチッチマスコット2</v>
      </c>
      <c r="CI301" s="67">
        <f t="shared" si="1549"/>
        <v>539</v>
      </c>
      <c r="CJ301" s="44">
        <f t="shared" si="1484"/>
        <v>539</v>
      </c>
      <c r="CK301" s="45">
        <f t="shared" si="1485"/>
        <v>6.8227848101265823E-2</v>
      </c>
      <c r="CL301" s="35"/>
      <c r="CM301" s="27"/>
      <c r="CN301" s="46"/>
      <c r="CO301" s="44">
        <v>2396</v>
      </c>
      <c r="CP301" s="44">
        <f t="shared" si="1486"/>
        <v>47</v>
      </c>
      <c r="CQ301" s="44">
        <v>24</v>
      </c>
      <c r="CR301" s="44">
        <f t="shared" si="1487"/>
        <v>2</v>
      </c>
      <c r="CS301" s="44">
        <v>40</v>
      </c>
      <c r="CT301" s="44">
        <f t="shared" si="1488"/>
        <v>2</v>
      </c>
      <c r="CU301" s="25">
        <v>0</v>
      </c>
      <c r="CV301" s="60" t="str">
        <f t="shared" si="1489"/>
        <v>ラブブキーホルダー</v>
      </c>
      <c r="CW301" s="67">
        <f t="shared" si="1490"/>
        <v>200</v>
      </c>
      <c r="CX301" s="44">
        <f t="shared" si="1491"/>
        <v>400</v>
      </c>
      <c r="CY301" s="45">
        <f t="shared" si="1492"/>
        <v>8.5106382978723402E-2</v>
      </c>
      <c r="CZ301" s="35"/>
      <c r="DA301" s="58"/>
      <c r="DB301" s="46"/>
      <c r="DC301" s="44">
        <v>8526</v>
      </c>
      <c r="DD301" s="44">
        <f t="shared" si="1493"/>
        <v>49</v>
      </c>
      <c r="DE301" s="44">
        <v>438</v>
      </c>
      <c r="DF301" s="44">
        <f t="shared" si="1494"/>
        <v>0</v>
      </c>
      <c r="DG301" s="44">
        <v>25</v>
      </c>
      <c r="DH301" s="44">
        <f t="shared" si="1495"/>
        <v>1</v>
      </c>
      <c r="DI301" s="66">
        <v>0</v>
      </c>
      <c r="DJ301" s="60" t="str">
        <f t="shared" si="1496"/>
        <v>ラブブマスコット</v>
      </c>
      <c r="DK301" s="67">
        <f t="shared" si="1497"/>
        <v>250</v>
      </c>
      <c r="DL301" s="44">
        <f t="shared" si="1498"/>
        <v>250</v>
      </c>
      <c r="DM301" s="45">
        <f t="shared" si="1499"/>
        <v>5.1020408163265307E-2</v>
      </c>
      <c r="DN301" s="35"/>
      <c r="DO301" s="27"/>
      <c r="DP301" s="46"/>
      <c r="DQ301" s="44">
        <v>3117</v>
      </c>
      <c r="DR301" s="44">
        <f t="shared" si="1500"/>
        <v>41</v>
      </c>
      <c r="DS301" s="44">
        <v>107</v>
      </c>
      <c r="DT301" s="44">
        <f t="shared" si="1501"/>
        <v>5</v>
      </c>
      <c r="DU301" s="44">
        <v>30</v>
      </c>
      <c r="DV301" s="44">
        <f t="shared" si="1502"/>
        <v>5</v>
      </c>
      <c r="DW301" s="66">
        <v>0</v>
      </c>
      <c r="DX301" s="60" t="str">
        <f t="shared" si="1542"/>
        <v>ラブブキーホルダー</v>
      </c>
      <c r="DY301" s="67">
        <f t="shared" si="1542"/>
        <v>200</v>
      </c>
      <c r="DZ301" s="44">
        <f t="shared" si="1503"/>
        <v>1000</v>
      </c>
      <c r="EA301" s="45">
        <f t="shared" si="1504"/>
        <v>0.24390243902439024</v>
      </c>
      <c r="EB301" s="35"/>
      <c r="EC301" s="27"/>
      <c r="ED301" s="51" t="str">
        <f t="shared" si="1391"/>
        <v/>
      </c>
      <c r="EE301" s="44"/>
      <c r="EF301" s="69"/>
      <c r="EG301" s="44"/>
      <c r="EH301" s="44"/>
      <c r="EI301" s="44"/>
      <c r="EJ301" s="44"/>
      <c r="EK301" s="44"/>
      <c r="EL301" s="43"/>
      <c r="EM301" s="43"/>
      <c r="EN301" s="44"/>
      <c r="EO301" s="45"/>
      <c r="EP301" s="35"/>
      <c r="EQ301" s="27"/>
      <c r="ER301" s="51"/>
      <c r="ES301" s="44"/>
      <c r="ET301" s="44"/>
      <c r="EU301" s="44"/>
      <c r="EV301" s="44"/>
      <c r="EW301" s="44"/>
      <c r="EX301" s="44"/>
      <c r="EY301" s="44"/>
      <c r="EZ301" s="43"/>
      <c r="FA301" s="43"/>
      <c r="FB301" s="44"/>
      <c r="FC301" s="45"/>
      <c r="FD301" s="35"/>
      <c r="FE301" s="27"/>
      <c r="FF301" s="51" t="str">
        <f t="shared" si="1405"/>
        <v/>
      </c>
      <c r="FG301" s="44"/>
      <c r="FH301" s="44"/>
      <c r="FI301" s="44"/>
      <c r="FJ301" s="44"/>
      <c r="FK301" s="44"/>
      <c r="FL301" s="44"/>
      <c r="FM301" s="44"/>
      <c r="FN301" s="43"/>
      <c r="FO301" s="43"/>
      <c r="FP301" s="44"/>
      <c r="FQ301" s="45"/>
      <c r="FR301" s="35"/>
      <c r="FS301" s="27"/>
      <c r="FT301" s="51"/>
      <c r="FU301" s="44"/>
      <c r="FV301" s="44"/>
      <c r="FW301" s="44"/>
      <c r="FX301" s="44"/>
      <c r="FY301" s="44"/>
      <c r="FZ301" s="44"/>
      <c r="GA301" s="44"/>
      <c r="GB301" s="43"/>
      <c r="GC301" s="43"/>
      <c r="GD301" s="44"/>
      <c r="GE301" s="45"/>
      <c r="GF301" s="35"/>
      <c r="GG301" s="65"/>
      <c r="GH301" s="51" t="str">
        <f t="shared" si="1419"/>
        <v/>
      </c>
      <c r="GI301" s="44"/>
      <c r="GJ301" s="44"/>
      <c r="GK301" s="44"/>
      <c r="GL301" s="44"/>
      <c r="GM301" s="44"/>
      <c r="GN301" s="44"/>
      <c r="GO301" s="44"/>
      <c r="GP301" s="43"/>
      <c r="GQ301" s="43"/>
      <c r="GR301" s="44"/>
      <c r="GS301" s="45"/>
      <c r="GT301" s="35"/>
      <c r="GU301" s="27"/>
      <c r="GV301" s="51"/>
      <c r="GW301" s="44"/>
      <c r="GX301" s="44"/>
      <c r="GY301" s="44"/>
      <c r="GZ301" s="44"/>
      <c r="HA301" s="44"/>
      <c r="HB301" s="44"/>
      <c r="HC301" s="44"/>
      <c r="HD301" s="43"/>
      <c r="HE301" s="43"/>
      <c r="HF301" s="44"/>
      <c r="HG301" s="45"/>
      <c r="HH301" s="35"/>
      <c r="HI301" s="27"/>
      <c r="HJ301" s="51"/>
      <c r="HK301" s="44"/>
      <c r="HL301" s="44"/>
      <c r="HM301" s="44"/>
      <c r="HN301" s="44"/>
      <c r="HO301" s="44"/>
      <c r="HP301" s="44"/>
      <c r="HQ301" s="44"/>
      <c r="HR301" s="43"/>
      <c r="HS301" s="43"/>
      <c r="HT301" s="44"/>
      <c r="HU301" s="45"/>
      <c r="HV301" s="192"/>
      <c r="HW301" s="61"/>
      <c r="HX301" s="46"/>
      <c r="HY301" s="44"/>
      <c r="HZ301" s="44" t="str">
        <f t="shared" si="1505"/>
        <v/>
      </c>
      <c r="IA301" s="44"/>
      <c r="IB301" s="44" t="str">
        <f t="shared" si="1506"/>
        <v/>
      </c>
      <c r="IC301" s="44">
        <v>16</v>
      </c>
      <c r="ID301" s="44">
        <f t="shared" si="1507"/>
        <v>0</v>
      </c>
      <c r="IE301" s="66">
        <v>0</v>
      </c>
      <c r="IF301" s="60" t="s">
        <v>658</v>
      </c>
      <c r="IG301" s="67" t="str">
        <f t="shared" si="1550"/>
        <v/>
      </c>
      <c r="IH301" s="44" t="e">
        <f t="shared" si="1508"/>
        <v>#VALUE!</v>
      </c>
      <c r="II301" s="45" t="e">
        <f t="shared" si="1509"/>
        <v>#VALUE!</v>
      </c>
      <c r="IJ301" s="35"/>
      <c r="IK301" s="27"/>
      <c r="IL301" s="46"/>
      <c r="IM301" s="44">
        <v>770</v>
      </c>
      <c r="IN301" s="44">
        <f t="shared" si="1510"/>
        <v>16</v>
      </c>
      <c r="IO301" s="44">
        <v>15</v>
      </c>
      <c r="IP301" s="44">
        <f t="shared" si="1511"/>
        <v>2</v>
      </c>
      <c r="IQ301" s="44">
        <v>24</v>
      </c>
      <c r="IR301" s="44">
        <f t="shared" si="1512"/>
        <v>1</v>
      </c>
      <c r="IS301" s="66">
        <v>24</v>
      </c>
      <c r="IT301" s="60" t="str">
        <f t="shared" si="1551"/>
        <v>ゲームアーク</v>
      </c>
      <c r="IU301" s="67">
        <f t="shared" si="1545"/>
        <v>0</v>
      </c>
      <c r="IV301" s="44">
        <f t="shared" si="1514"/>
        <v>0</v>
      </c>
      <c r="IW301" s="45">
        <f t="shared" si="1515"/>
        <v>0</v>
      </c>
      <c r="IX301" s="35" t="s">
        <v>667</v>
      </c>
      <c r="IY301" s="33"/>
      <c r="IZ301" s="46"/>
      <c r="JA301" s="44">
        <v>6176</v>
      </c>
      <c r="JB301" s="44">
        <f t="shared" si="1516"/>
        <v>48</v>
      </c>
      <c r="JC301" s="44">
        <v>135</v>
      </c>
      <c r="JD301" s="44">
        <f t="shared" si="1517"/>
        <v>0</v>
      </c>
      <c r="JE301" s="44">
        <v>25</v>
      </c>
      <c r="JF301" s="44">
        <f t="shared" si="1518"/>
        <v>0</v>
      </c>
      <c r="JG301" s="25">
        <v>0</v>
      </c>
      <c r="JH301" s="60" t="str">
        <f t="shared" si="1546"/>
        <v>ラブブマスコット</v>
      </c>
      <c r="JI301" s="67">
        <f t="shared" si="1547"/>
        <v>250</v>
      </c>
      <c r="JJ301" s="44">
        <f t="shared" si="1520"/>
        <v>0</v>
      </c>
      <c r="JK301" s="45">
        <f t="shared" si="1521"/>
        <v>0</v>
      </c>
      <c r="JL301" s="35"/>
      <c r="JM301" s="27"/>
      <c r="JN301" s="46"/>
      <c r="JO301" s="44">
        <v>4159</v>
      </c>
      <c r="JP301" s="44">
        <f t="shared" si="1522"/>
        <v>10</v>
      </c>
      <c r="JQ301" s="44">
        <v>247</v>
      </c>
      <c r="JR301" s="44">
        <f t="shared" si="1523"/>
        <v>0</v>
      </c>
      <c r="JS301" s="44">
        <v>55</v>
      </c>
      <c r="JT301" s="44">
        <f t="shared" si="1524"/>
        <v>0</v>
      </c>
      <c r="JU301" s="66">
        <v>0</v>
      </c>
      <c r="JV301" s="60" t="str">
        <f t="shared" si="1543"/>
        <v>アングリーキーホルダー</v>
      </c>
      <c r="JW301" s="67">
        <f t="shared" si="1544"/>
        <v>200</v>
      </c>
      <c r="JX301" s="44">
        <f t="shared" si="1525"/>
        <v>0</v>
      </c>
      <c r="JY301" s="45">
        <f t="shared" si="1526"/>
        <v>0</v>
      </c>
      <c r="JZ301" s="35"/>
      <c r="KA301" s="61"/>
      <c r="KB301" s="46"/>
      <c r="KC301" s="44">
        <v>7337</v>
      </c>
      <c r="KD301" s="44">
        <f t="shared" si="1527"/>
        <v>20</v>
      </c>
      <c r="KE301" s="44">
        <v>433</v>
      </c>
      <c r="KF301" s="44">
        <f t="shared" si="1528"/>
        <v>2</v>
      </c>
      <c r="KG301" s="44">
        <v>68</v>
      </c>
      <c r="KH301" s="44">
        <f t="shared" si="1529"/>
        <v>2</v>
      </c>
      <c r="KI301" s="66">
        <v>0</v>
      </c>
      <c r="KJ301" s="60" t="str">
        <f t="shared" si="1530"/>
        <v>AIモンスターラバー</v>
      </c>
      <c r="KK301" s="67">
        <f t="shared" si="1531"/>
        <v>260</v>
      </c>
      <c r="KL301" s="44">
        <f t="shared" si="1532"/>
        <v>520</v>
      </c>
      <c r="KM301" s="45">
        <f t="shared" si="1533"/>
        <v>0.26</v>
      </c>
      <c r="KN301" s="60"/>
      <c r="KO301" s="27"/>
      <c r="KP301" s="46"/>
      <c r="KQ301" s="44">
        <v>5965</v>
      </c>
      <c r="KR301" s="44">
        <f t="shared" si="1534"/>
        <v>18</v>
      </c>
      <c r="KS301" s="44">
        <v>290</v>
      </c>
      <c r="KT301" s="44">
        <f t="shared" si="1535"/>
        <v>1</v>
      </c>
      <c r="KU301" s="44">
        <v>17</v>
      </c>
      <c r="KV301" s="44">
        <f t="shared" si="1536"/>
        <v>1</v>
      </c>
      <c r="KW301" s="66"/>
      <c r="KX301" s="60" t="str">
        <f t="shared" si="1537"/>
        <v>サンリオスカーフ付ポーチ</v>
      </c>
      <c r="KY301" s="67">
        <f t="shared" si="1538"/>
        <v>0</v>
      </c>
      <c r="KZ301" s="44">
        <f t="shared" si="1539"/>
        <v>0</v>
      </c>
      <c r="LA301" s="45">
        <f t="shared" si="1540"/>
        <v>0</v>
      </c>
      <c r="LB301" s="35"/>
      <c r="LC301" s="27"/>
      <c r="LD301" s="46"/>
      <c r="LE301" s="44"/>
      <c r="LF301" s="44"/>
      <c r="LG301" s="44">
        <v>530</v>
      </c>
      <c r="LH301" s="44">
        <f t="shared" si="1470"/>
        <v>0</v>
      </c>
      <c r="LI301" s="43">
        <v>2</v>
      </c>
      <c r="LJ301" s="44">
        <f t="shared" si="1471"/>
        <v>0</v>
      </c>
      <c r="LK301" s="44">
        <v>0</v>
      </c>
      <c r="LL301" s="72" t="str">
        <f>IF(LE300="","",LL298)</f>
        <v>アンパンティッシュカバー、アンパンぬいぐるみ</v>
      </c>
      <c r="LM301" s="67">
        <f>IF(LF300="","",LM298)</f>
        <v>1000</v>
      </c>
      <c r="LN301" s="44">
        <f t="shared" si="1472"/>
        <v>0</v>
      </c>
      <c r="LO301" s="45"/>
      <c r="LP301" s="35"/>
      <c r="LQ301" s="27"/>
      <c r="LR301" s="51"/>
      <c r="LS301" s="44"/>
      <c r="LT301" s="44"/>
      <c r="LU301" s="44"/>
      <c r="LV301" s="44"/>
      <c r="LW301" s="44"/>
      <c r="LX301" s="44"/>
      <c r="LY301" s="44"/>
      <c r="LZ301" s="43"/>
      <c r="MA301" s="43"/>
      <c r="MB301" s="44"/>
      <c r="MC301" s="45"/>
      <c r="MD301" s="35"/>
      <c r="ME301" s="27"/>
      <c r="MF301" s="51"/>
      <c r="MG301" s="44"/>
      <c r="MH301" s="44"/>
      <c r="MI301" s="44"/>
      <c r="MJ301" s="44"/>
      <c r="MK301" s="44"/>
      <c r="ML301" s="44"/>
      <c r="MM301" s="44"/>
      <c r="MN301" s="43"/>
      <c r="MO301" s="43"/>
      <c r="MP301" s="44"/>
      <c r="MQ301" s="45"/>
      <c r="MR301" s="35"/>
      <c r="MS301" s="27"/>
      <c r="MT301" s="51"/>
      <c r="MU301" s="44"/>
      <c r="MV301" s="69"/>
      <c r="MW301" s="44"/>
      <c r="MX301" s="44"/>
      <c r="MY301" s="44"/>
      <c r="MZ301" s="44"/>
      <c r="NA301" s="44"/>
      <c r="NB301" s="43"/>
      <c r="NC301" s="43"/>
      <c r="ND301" s="44"/>
      <c r="NE301" s="45"/>
      <c r="NF301" s="35"/>
      <c r="NG301" s="27"/>
      <c r="NH301" s="51" t="str">
        <f t="shared" si="1457"/>
        <v/>
      </c>
      <c r="NI301" s="44"/>
      <c r="NJ301" s="44"/>
      <c r="NK301" s="44"/>
      <c r="NL301" s="44"/>
      <c r="NM301" s="44"/>
      <c r="NN301" s="44"/>
      <c r="NO301" s="44"/>
      <c r="NP301" s="43"/>
      <c r="NQ301" s="43"/>
      <c r="NR301" s="44"/>
      <c r="NS301" s="45"/>
      <c r="NT301" s="35"/>
    </row>
    <row r="302" spans="1:384" ht="15" customHeight="1" thickBot="1" x14ac:dyDescent="0.25">
      <c r="A302" s="38"/>
      <c r="B302" s="39" t="str">
        <f>IF(A302="","",SUM(J302,LF324,AL302,ET302,AZ302,EF302,LT302,NJ302,MV302,MH302,X302)+SUM(DR335:DR338)+SUM(CP335:CP338)+SUM(CB335:CB338)+SUM(BN335:BN338)+SUM(DD335:DD338)+SUM(JB335:JB338)+SUM(JP335:JP338)+SUM(KD335:KD338)+SUM(KR335:KR338))</f>
        <v/>
      </c>
      <c r="C302" s="40" t="str">
        <f>IF(A302="","",SUM(J302,X302,AL302,AZ302)+SUM(BN335:BN338)+SUM(CB335:CB338)+SUM(CP335:CP338))</f>
        <v/>
      </c>
      <c r="D302" s="40" t="str">
        <f>IF(A302="","",SUM(EF302,LT302)+SUM(DD335:DD338)+SUM(DR335:DR338))</f>
        <v/>
      </c>
      <c r="E302" s="41" t="str">
        <f>IF(A302="","",SUM(NJ302,MV302,MH302,ET302,LF324)+SUM(JB335:JB338)+SUM(JP335:JP338)+SUM(KD335:KD338)+SUM(KR335:KR338))</f>
        <v/>
      </c>
      <c r="F302" s="41"/>
      <c r="G302" s="40"/>
      <c r="H302" s="42"/>
      <c r="I302" s="44"/>
      <c r="J302" s="44" t="str">
        <f>IF(I302="","",I302-I301)</f>
        <v/>
      </c>
      <c r="K302" s="44"/>
      <c r="L302" s="44" t="str">
        <f>IF(K302="","",K302-K301)</f>
        <v/>
      </c>
      <c r="M302" s="44"/>
      <c r="N302" s="44" t="str">
        <f>IF(M302="","",M301+O301-M302)</f>
        <v/>
      </c>
      <c r="O302" s="44"/>
      <c r="P302" s="43"/>
      <c r="Q302" s="43" t="str">
        <f>IF(I302="","",Q301)</f>
        <v/>
      </c>
      <c r="R302" s="44" t="str">
        <f>IF(Q302="","",N302*Q302)</f>
        <v/>
      </c>
      <c r="S302" s="45" t="str">
        <f>IF(R302="","",R302/(J302*100))</f>
        <v/>
      </c>
      <c r="T302" s="35"/>
      <c r="U302" s="27"/>
      <c r="V302" s="51" t="str">
        <f t="shared" ref="V302:V311" si="1552">IF($A302="","",$A302)</f>
        <v/>
      </c>
      <c r="W302" s="44"/>
      <c r="X302" s="44" t="str">
        <f>IF(W302="","",W302-W301)</f>
        <v/>
      </c>
      <c r="Y302" s="44"/>
      <c r="Z302" s="44" t="str">
        <f>IF(Y302="","",Y302-Y301)</f>
        <v/>
      </c>
      <c r="AA302" s="44"/>
      <c r="AB302" s="44" t="str">
        <f>IF(AA302="","",AA301+AC301-AA302)</f>
        <v/>
      </c>
      <c r="AC302" s="44"/>
      <c r="AD302" s="43"/>
      <c r="AE302" s="43" t="str">
        <f>IF(W302="","",AE301)</f>
        <v/>
      </c>
      <c r="AF302" s="44" t="str">
        <f>IF(AE302="","",AB302*AE302)</f>
        <v/>
      </c>
      <c r="AG302" s="45" t="str">
        <f>IF(AF302="","",AF302/(X302*100))</f>
        <v/>
      </c>
      <c r="AH302" s="35"/>
      <c r="AI302" s="27"/>
      <c r="AJ302" s="51" t="str">
        <f t="shared" ref="AJ302:AJ311" si="1553">IF($A302="","",$A302)</f>
        <v/>
      </c>
      <c r="AK302" s="44"/>
      <c r="AL302" s="44" t="str">
        <f>IF(AK302="","",AK302-AK301)</f>
        <v/>
      </c>
      <c r="AM302" s="44"/>
      <c r="AN302" s="44" t="str">
        <f>IF(AM302="","",AM302-AM301)</f>
        <v/>
      </c>
      <c r="AO302" s="44"/>
      <c r="AP302" s="44" t="str">
        <f>IF(AO302="","",AO301+AQ301-AO302)</f>
        <v/>
      </c>
      <c r="AQ302" s="44"/>
      <c r="AR302" s="43"/>
      <c r="AS302" s="43" t="str">
        <f>IF(AK302="","",AS301)</f>
        <v/>
      </c>
      <c r="AT302" s="44" t="str">
        <f>IF(AS302="","",AP302*AS302)</f>
        <v/>
      </c>
      <c r="AU302" s="45" t="str">
        <f>IF(AT302="","",AT302/(AL302*100))</f>
        <v/>
      </c>
      <c r="AV302" s="35"/>
      <c r="AW302" s="27"/>
      <c r="AX302" s="51" t="str">
        <f t="shared" ref="AX302:AX311" si="1554">IF($A302="","",$A302)</f>
        <v/>
      </c>
      <c r="AY302" s="44"/>
      <c r="AZ302" s="44" t="str">
        <f>IF(AY302="","",AY302-AY301)</f>
        <v/>
      </c>
      <c r="BA302" s="44"/>
      <c r="BB302" s="44" t="str">
        <f>IF(BA302="","",BA302-BA301)</f>
        <v/>
      </c>
      <c r="BC302" s="44"/>
      <c r="BD302" s="44" t="str">
        <f>IF(BC302="","",BC301+BE301-BC302)</f>
        <v/>
      </c>
      <c r="BE302" s="44"/>
      <c r="BF302" s="43"/>
      <c r="BG302" s="43" t="str">
        <f>IF(AY302="","",BG301)</f>
        <v/>
      </c>
      <c r="BH302" s="44" t="str">
        <f>IF(BG302="","",BD302*BG302)</f>
        <v/>
      </c>
      <c r="BI302" s="45" t="str">
        <f>IF(BH302="","",BH302/(AZ302*100))</f>
        <v/>
      </c>
      <c r="BJ302" s="35"/>
      <c r="BK302" s="50"/>
      <c r="BL302" s="74"/>
      <c r="BM302" s="75">
        <v>14059</v>
      </c>
      <c r="BN302" s="75">
        <f t="shared" si="1473"/>
        <v>19</v>
      </c>
      <c r="BO302" s="75">
        <v>702</v>
      </c>
      <c r="BP302" s="75">
        <f t="shared" si="1474"/>
        <v>1</v>
      </c>
      <c r="BQ302" s="75">
        <v>80</v>
      </c>
      <c r="BR302" s="75">
        <f t="shared" si="1475"/>
        <v>0</v>
      </c>
      <c r="BS302" s="75">
        <v>0</v>
      </c>
      <c r="BT302" s="77" t="str">
        <f t="shared" si="1476"/>
        <v>ＡＩモンスターラバー</v>
      </c>
      <c r="BU302" s="78">
        <f t="shared" si="1477"/>
        <v>198</v>
      </c>
      <c r="BV302" s="75">
        <f t="shared" si="1478"/>
        <v>0</v>
      </c>
      <c r="BW302" s="79">
        <f t="shared" si="1479"/>
        <v>0</v>
      </c>
      <c r="BX302" s="35"/>
      <c r="BY302" s="27"/>
      <c r="BZ302" s="74"/>
      <c r="CA302" s="75">
        <v>1952</v>
      </c>
      <c r="CB302" s="75">
        <f t="shared" si="1480"/>
        <v>7</v>
      </c>
      <c r="CC302" s="75">
        <v>25</v>
      </c>
      <c r="CD302" s="75">
        <f t="shared" si="1481"/>
        <v>0</v>
      </c>
      <c r="CE302" s="75">
        <v>11</v>
      </c>
      <c r="CF302" s="75">
        <f t="shared" si="1482"/>
        <v>0</v>
      </c>
      <c r="CG302" s="75">
        <v>0</v>
      </c>
      <c r="CH302" s="77" t="str">
        <f t="shared" si="1548"/>
        <v>AIモンスターマスコット</v>
      </c>
      <c r="CI302" s="78">
        <f t="shared" si="1549"/>
        <v>286</v>
      </c>
      <c r="CJ302" s="75">
        <f t="shared" si="1484"/>
        <v>0</v>
      </c>
      <c r="CK302" s="79">
        <f t="shared" si="1485"/>
        <v>0</v>
      </c>
      <c r="CL302" s="35"/>
      <c r="CM302" s="27"/>
      <c r="CN302" s="74"/>
      <c r="CO302" s="75">
        <v>1298</v>
      </c>
      <c r="CP302" s="75">
        <f t="shared" si="1486"/>
        <v>70</v>
      </c>
      <c r="CQ302" s="75">
        <v>7</v>
      </c>
      <c r="CR302" s="75">
        <f t="shared" si="1487"/>
        <v>0</v>
      </c>
      <c r="CS302" s="75">
        <v>24</v>
      </c>
      <c r="CT302" s="75">
        <f t="shared" si="1488"/>
        <v>0</v>
      </c>
      <c r="CU302" s="75">
        <v>0</v>
      </c>
      <c r="CV302" s="77" t="str">
        <f t="shared" si="1489"/>
        <v>ラブブキーホルダー大きめ</v>
      </c>
      <c r="CW302" s="78">
        <f t="shared" si="1490"/>
        <v>400</v>
      </c>
      <c r="CX302" s="75">
        <f t="shared" si="1491"/>
        <v>0</v>
      </c>
      <c r="CY302" s="79">
        <f t="shared" si="1492"/>
        <v>0</v>
      </c>
      <c r="CZ302" s="35"/>
      <c r="DA302" s="58"/>
      <c r="DB302" s="74"/>
      <c r="DC302" s="75">
        <v>6633</v>
      </c>
      <c r="DD302" s="75">
        <f t="shared" si="1493"/>
        <v>10</v>
      </c>
      <c r="DE302" s="75">
        <v>347</v>
      </c>
      <c r="DF302" s="75">
        <f t="shared" si="1494"/>
        <v>2</v>
      </c>
      <c r="DG302" s="75">
        <v>52</v>
      </c>
      <c r="DH302" s="75">
        <f t="shared" si="1495"/>
        <v>2</v>
      </c>
      <c r="DI302" s="81">
        <v>0</v>
      </c>
      <c r="DJ302" s="77" t="str">
        <f t="shared" si="1496"/>
        <v>ＡＩラバー</v>
      </c>
      <c r="DK302" s="78">
        <f t="shared" si="1497"/>
        <v>198</v>
      </c>
      <c r="DL302" s="75">
        <f t="shared" si="1498"/>
        <v>396</v>
      </c>
      <c r="DM302" s="79">
        <f t="shared" si="1499"/>
        <v>0.39600000000000002</v>
      </c>
      <c r="DN302" s="35"/>
      <c r="DO302" s="27"/>
      <c r="DP302" s="74"/>
      <c r="DQ302" s="75">
        <v>2181</v>
      </c>
      <c r="DR302" s="75">
        <f t="shared" si="1500"/>
        <v>27</v>
      </c>
      <c r="DS302" s="75">
        <v>64</v>
      </c>
      <c r="DT302" s="75">
        <f t="shared" si="1501"/>
        <v>0</v>
      </c>
      <c r="DU302" s="75">
        <v>50</v>
      </c>
      <c r="DV302" s="75">
        <f t="shared" si="1502"/>
        <v>0</v>
      </c>
      <c r="DW302" s="81">
        <v>0</v>
      </c>
      <c r="DX302" s="77" t="str">
        <f t="shared" si="1542"/>
        <v>アングリーキーホルダー</v>
      </c>
      <c r="DY302" s="78">
        <f t="shared" si="1542"/>
        <v>198</v>
      </c>
      <c r="DZ302" s="75">
        <f t="shared" si="1503"/>
        <v>0</v>
      </c>
      <c r="EA302" s="79">
        <f t="shared" si="1504"/>
        <v>0</v>
      </c>
      <c r="EB302" s="35"/>
      <c r="EC302" s="27"/>
      <c r="ED302" s="51" t="str">
        <f t="shared" si="1391"/>
        <v/>
      </c>
      <c r="EE302" s="44"/>
      <c r="EF302" s="44" t="str">
        <f>IF(EE302="","",EE302-EE301)</f>
        <v/>
      </c>
      <c r="EG302" s="44"/>
      <c r="EH302" s="44" t="str">
        <f>IF(EG302="","",EG302-EG301)</f>
        <v/>
      </c>
      <c r="EI302" s="44"/>
      <c r="EJ302" s="44" t="str">
        <f>IF(EI302="","",EI301+EK301-EI302)</f>
        <v/>
      </c>
      <c r="EK302" s="44"/>
      <c r="EL302" s="43"/>
      <c r="EM302" s="43" t="str">
        <f>IF(EE302="","",EM301)</f>
        <v/>
      </c>
      <c r="EN302" s="44" t="str">
        <f>IF(EM302="","",EJ302*EM302)</f>
        <v/>
      </c>
      <c r="EO302" s="45" t="str">
        <f>IF(EN302="","",EN302/(EF302*100))</f>
        <v/>
      </c>
      <c r="EP302" s="35"/>
      <c r="EQ302" s="27"/>
      <c r="ER302" s="51" t="str">
        <f t="shared" ref="ER302:ER311" si="1555">IF($A302="","",$A302)</f>
        <v/>
      </c>
      <c r="ES302" s="44"/>
      <c r="ET302" s="44" t="str">
        <f>IF(ES302="","",ES302-ES301)</f>
        <v/>
      </c>
      <c r="EU302" s="44"/>
      <c r="EV302" s="44" t="str">
        <f>IF(EU302="","",EU302-EU301)</f>
        <v/>
      </c>
      <c r="EW302" s="44"/>
      <c r="EX302" s="44" t="str">
        <f>IF(EW302="","",EW301+EY301-EW302)</f>
        <v/>
      </c>
      <c r="EY302" s="44"/>
      <c r="EZ302" s="43"/>
      <c r="FA302" s="43" t="str">
        <f>IF(ES302="","",FA301)</f>
        <v/>
      </c>
      <c r="FB302" s="44" t="str">
        <f>IF(FA302="","",EX302*FA302)</f>
        <v/>
      </c>
      <c r="FC302" s="45" t="str">
        <f>IF(FB302="","",FB302/(ET302*100))</f>
        <v/>
      </c>
      <c r="FD302" s="35"/>
      <c r="FE302" s="27"/>
      <c r="FF302" s="51" t="str">
        <f t="shared" si="1405"/>
        <v/>
      </c>
      <c r="FG302" s="44"/>
      <c r="FH302" s="44" t="str">
        <f>IF(FG302="","",FG302-FG301)</f>
        <v/>
      </c>
      <c r="FI302" s="44"/>
      <c r="FJ302" s="44" t="str">
        <f>IF(FI302="","",FI302-FI301)</f>
        <v/>
      </c>
      <c r="FK302" s="44"/>
      <c r="FL302" s="44" t="str">
        <f>IF(FK302="","",FK301+FM301-FK302)</f>
        <v/>
      </c>
      <c r="FM302" s="44"/>
      <c r="FN302" s="43"/>
      <c r="FO302" s="43" t="str">
        <f>IF(FG302="","",FO301)</f>
        <v/>
      </c>
      <c r="FP302" s="44" t="str">
        <f>IF(FO302="","",FL302*FO302)</f>
        <v/>
      </c>
      <c r="FQ302" s="45" t="str">
        <f>IF(FP302="","",FP302/(FH302*100))</f>
        <v/>
      </c>
      <c r="FR302" s="35"/>
      <c r="FS302" s="27"/>
      <c r="FT302" s="51" t="str">
        <f t="shared" ref="FT302:FT311" si="1556">IF($A302="","",$A302)</f>
        <v/>
      </c>
      <c r="FU302" s="44"/>
      <c r="FV302" s="44" t="str">
        <f>IF(FU302="","",FU302-FU301)</f>
        <v/>
      </c>
      <c r="FW302" s="44"/>
      <c r="FX302" s="44" t="str">
        <f>IF(FW302="","",FW302-FW301)</f>
        <v/>
      </c>
      <c r="FY302" s="44"/>
      <c r="FZ302" s="44" t="str">
        <f>IF(FY302="","",FY301+GA301-FY302)</f>
        <v/>
      </c>
      <c r="GA302" s="44"/>
      <c r="GB302" s="43"/>
      <c r="GC302" s="43" t="str">
        <f>IF(FU302="","",GC301)</f>
        <v/>
      </c>
      <c r="GD302" s="44" t="str">
        <f>IF(GC302="","",FZ302*GC302)</f>
        <v/>
      </c>
      <c r="GE302" s="45" t="str">
        <f>IF(GD302="","",GD302/(FV302*100))</f>
        <v/>
      </c>
      <c r="GF302" s="35"/>
      <c r="GG302" s="65"/>
      <c r="GH302" s="51" t="str">
        <f t="shared" si="1419"/>
        <v/>
      </c>
      <c r="GI302" s="44"/>
      <c r="GJ302" s="44" t="str">
        <f>IF(GI302="","",GI302-GI301)</f>
        <v/>
      </c>
      <c r="GK302" s="44"/>
      <c r="GL302" s="44" t="str">
        <f>IF(GK302="","",GK302-GK301)</f>
        <v/>
      </c>
      <c r="GM302" s="44"/>
      <c r="GN302" s="44" t="str">
        <f>IF(GM302="","",GM301+GO301-GM302)</f>
        <v/>
      </c>
      <c r="GO302" s="44"/>
      <c r="GP302" s="43"/>
      <c r="GQ302" s="43" t="str">
        <f>IF(GI302="","",GQ301)</f>
        <v/>
      </c>
      <c r="GR302" s="44" t="str">
        <f>IF(GQ302="","",GN302*GQ302)</f>
        <v/>
      </c>
      <c r="GS302" s="45" t="str">
        <f>IF(GR302="","",GR302/(GJ302*100))</f>
        <v/>
      </c>
      <c r="GT302" s="35"/>
      <c r="GU302" s="27"/>
      <c r="GV302" s="51" t="str">
        <f t="shared" ref="GV302:GV311" si="1557">IF($A302="","",$A302)</f>
        <v/>
      </c>
      <c r="GW302" s="44"/>
      <c r="GX302" s="44" t="str">
        <f>IF(GW302="","",GW302-GW301)</f>
        <v/>
      </c>
      <c r="GY302" s="44"/>
      <c r="GZ302" s="44" t="str">
        <f>IF(GY302="","",GY302-GY301)</f>
        <v/>
      </c>
      <c r="HA302" s="44"/>
      <c r="HB302" s="44" t="str">
        <f>IF(HA302="","",HA301+HC301-HA302)</f>
        <v/>
      </c>
      <c r="HC302" s="44"/>
      <c r="HD302" s="43"/>
      <c r="HE302" s="43" t="str">
        <f>IF(GW302="","",HE301)</f>
        <v/>
      </c>
      <c r="HF302" s="44" t="str">
        <f>IF(HE302="","",HB302*HE302)</f>
        <v/>
      </c>
      <c r="HG302" s="45" t="str">
        <f>IF(HF302="","",HF302/(GX302*100))</f>
        <v/>
      </c>
      <c r="HH302" s="35"/>
      <c r="HI302" s="27"/>
      <c r="HJ302" s="51" t="str">
        <f t="shared" ref="HJ302:HJ311" si="1558">IF($A302="","",$A302)</f>
        <v/>
      </c>
      <c r="HK302" s="44"/>
      <c r="HL302" s="44" t="str">
        <f>IF(HK302="","",HK302-HK301)</f>
        <v/>
      </c>
      <c r="HM302" s="44"/>
      <c r="HN302" s="44" t="str">
        <f>IF(HM302="","",HM302-HM301)</f>
        <v/>
      </c>
      <c r="HO302" s="44"/>
      <c r="HP302" s="44" t="str">
        <f>IF(HO302="","",HO301+HQ301-HO302)</f>
        <v/>
      </c>
      <c r="HQ302" s="44"/>
      <c r="HR302" s="43"/>
      <c r="HS302" s="43" t="str">
        <f>IF(HK302="","",HS301)</f>
        <v/>
      </c>
      <c r="HT302" s="44" t="str">
        <f>IF(HS302="","",HP302*HS302)</f>
        <v/>
      </c>
      <c r="HU302" s="45" t="str">
        <f>IF(HT302="","",HT302/(HL302*100))</f>
        <v/>
      </c>
      <c r="HV302" s="35"/>
      <c r="HW302" s="61"/>
      <c r="HX302" s="74"/>
      <c r="HY302" s="75"/>
      <c r="HZ302" s="75" t="str">
        <f t="shared" si="1505"/>
        <v/>
      </c>
      <c r="IA302" s="75"/>
      <c r="IB302" s="75" t="str">
        <f t="shared" si="1506"/>
        <v/>
      </c>
      <c r="IC302" s="75">
        <v>8</v>
      </c>
      <c r="ID302" s="75">
        <f t="shared" si="1507"/>
        <v>0</v>
      </c>
      <c r="IE302" s="81">
        <v>-2</v>
      </c>
      <c r="IF302" s="77" t="s">
        <v>659</v>
      </c>
      <c r="IG302" s="78" t="str">
        <f t="shared" si="1550"/>
        <v/>
      </c>
      <c r="IH302" s="75" t="e">
        <f t="shared" si="1508"/>
        <v>#VALUE!</v>
      </c>
      <c r="II302" s="79" t="e">
        <f t="shared" si="1509"/>
        <v>#VALUE!</v>
      </c>
      <c r="IJ302" s="35"/>
      <c r="IK302" s="27"/>
      <c r="IL302" s="74"/>
      <c r="IM302" s="75">
        <v>521</v>
      </c>
      <c r="IN302" s="75">
        <f t="shared" si="1510"/>
        <v>26</v>
      </c>
      <c r="IO302" s="75">
        <v>10</v>
      </c>
      <c r="IP302" s="75">
        <f t="shared" si="1511"/>
        <v>0</v>
      </c>
      <c r="IQ302" s="75">
        <v>5</v>
      </c>
      <c r="IR302" s="75">
        <f t="shared" si="1512"/>
        <v>0</v>
      </c>
      <c r="IS302" s="81">
        <v>2</v>
      </c>
      <c r="IT302" s="77" t="str">
        <f t="shared" si="1551"/>
        <v>スンスンクリップ</v>
      </c>
      <c r="IU302" s="78">
        <f t="shared" si="1545"/>
        <v>0</v>
      </c>
      <c r="IV302" s="75">
        <f t="shared" si="1514"/>
        <v>0</v>
      </c>
      <c r="IW302" s="79">
        <f t="shared" si="1515"/>
        <v>0</v>
      </c>
      <c r="IX302" s="35"/>
      <c r="IY302" s="33"/>
      <c r="IZ302" s="74"/>
      <c r="JA302" s="75">
        <v>7295</v>
      </c>
      <c r="JB302" s="75">
        <f t="shared" si="1516"/>
        <v>4</v>
      </c>
      <c r="JC302" s="75">
        <v>298</v>
      </c>
      <c r="JD302" s="75">
        <f t="shared" si="1517"/>
        <v>1</v>
      </c>
      <c r="JE302" s="75">
        <v>11</v>
      </c>
      <c r="JF302" s="75">
        <f t="shared" si="1518"/>
        <v>1</v>
      </c>
      <c r="JG302" s="75">
        <v>0</v>
      </c>
      <c r="JH302" s="77" t="str">
        <f t="shared" si="1546"/>
        <v>スヌーピーマスコット</v>
      </c>
      <c r="JI302" s="78">
        <f t="shared" si="1547"/>
        <v>0</v>
      </c>
      <c r="JJ302" s="75">
        <f t="shared" si="1520"/>
        <v>0</v>
      </c>
      <c r="JK302" s="79">
        <f t="shared" si="1521"/>
        <v>0</v>
      </c>
      <c r="JL302" s="35"/>
      <c r="JM302" s="27"/>
      <c r="JN302" s="74"/>
      <c r="JO302" s="75">
        <v>6042</v>
      </c>
      <c r="JP302" s="75">
        <f t="shared" si="1522"/>
        <v>0</v>
      </c>
      <c r="JQ302" s="75">
        <v>255</v>
      </c>
      <c r="JR302" s="75">
        <f t="shared" si="1523"/>
        <v>0</v>
      </c>
      <c r="JS302" s="75">
        <v>14</v>
      </c>
      <c r="JT302" s="75">
        <f t="shared" si="1524"/>
        <v>0</v>
      </c>
      <c r="JU302" s="81">
        <v>0</v>
      </c>
      <c r="JV302" s="77" t="str">
        <f t="shared" si="1543"/>
        <v>ポケモンシリコンポーチ</v>
      </c>
      <c r="JW302" s="78">
        <f t="shared" si="1544"/>
        <v>600</v>
      </c>
      <c r="JX302" s="75">
        <f t="shared" si="1525"/>
        <v>0</v>
      </c>
      <c r="JY302" s="79" t="e">
        <f t="shared" si="1526"/>
        <v>#DIV/0!</v>
      </c>
      <c r="JZ302" s="35" t="s">
        <v>663</v>
      </c>
      <c r="KA302" s="61"/>
      <c r="KB302" s="74"/>
      <c r="KC302" s="75">
        <v>4521</v>
      </c>
      <c r="KD302" s="75">
        <f t="shared" si="1527"/>
        <v>0</v>
      </c>
      <c r="KE302" s="75">
        <v>215</v>
      </c>
      <c r="KF302" s="75">
        <f t="shared" si="1528"/>
        <v>1</v>
      </c>
      <c r="KG302" s="75">
        <v>2</v>
      </c>
      <c r="KH302" s="75">
        <f t="shared" si="1529"/>
        <v>1</v>
      </c>
      <c r="KI302" s="81">
        <v>6</v>
      </c>
      <c r="KJ302" s="77" t="str">
        <f t="shared" si="1530"/>
        <v>スンスンボアバンス</v>
      </c>
      <c r="KK302" s="78">
        <f t="shared" si="1531"/>
        <v>0</v>
      </c>
      <c r="KL302" s="75">
        <f t="shared" si="1532"/>
        <v>0</v>
      </c>
      <c r="KM302" s="79" t="e">
        <f t="shared" si="1533"/>
        <v>#DIV/0!</v>
      </c>
      <c r="KN302" s="96" t="s">
        <v>661</v>
      </c>
      <c r="KO302" s="27"/>
      <c r="KP302" s="74"/>
      <c r="KQ302" s="75">
        <v>5001</v>
      </c>
      <c r="KR302" s="75">
        <f t="shared" si="1534"/>
        <v>6</v>
      </c>
      <c r="KS302" s="75">
        <v>200</v>
      </c>
      <c r="KT302" s="75">
        <f t="shared" si="1535"/>
        <v>0</v>
      </c>
      <c r="KU302" s="75">
        <v>8</v>
      </c>
      <c r="KV302" s="75">
        <f t="shared" si="1536"/>
        <v>0</v>
      </c>
      <c r="KW302" s="81"/>
      <c r="KX302" s="77" t="str">
        <f t="shared" si="1537"/>
        <v>キティフェイスポーチ</v>
      </c>
      <c r="KY302" s="78">
        <f t="shared" si="1538"/>
        <v>0</v>
      </c>
      <c r="KZ302" s="75">
        <f t="shared" si="1539"/>
        <v>0</v>
      </c>
      <c r="LA302" s="79">
        <f t="shared" si="1540"/>
        <v>0</v>
      </c>
      <c r="LB302" s="35"/>
      <c r="LC302" s="27"/>
      <c r="LD302" s="97"/>
      <c r="LE302" s="75"/>
      <c r="LF302" s="75"/>
      <c r="LG302" s="75">
        <v>1166</v>
      </c>
      <c r="LH302" s="75">
        <f t="shared" si="1470"/>
        <v>0</v>
      </c>
      <c r="LI302" s="76">
        <v>2</v>
      </c>
      <c r="LJ302" s="75">
        <f t="shared" si="1471"/>
        <v>0</v>
      </c>
      <c r="LK302" s="75">
        <v>0</v>
      </c>
      <c r="LL302" s="77" t="str">
        <f>IF(LE300="","",LL299)</f>
        <v>バイキンティッシュカバー、アンパンぬいぐるみ</v>
      </c>
      <c r="LM302" s="78">
        <f>IF(LF300="","",LM299)</f>
        <v>1000</v>
      </c>
      <c r="LN302" s="75">
        <f t="shared" si="1472"/>
        <v>0</v>
      </c>
      <c r="LO302" s="79"/>
      <c r="LP302" s="35"/>
      <c r="LQ302" s="27"/>
      <c r="LR302" s="51" t="str">
        <f t="shared" ref="LR302:LR311" si="1559">IF($A302="","",$A302)</f>
        <v/>
      </c>
      <c r="LS302" s="44"/>
      <c r="LT302" s="44" t="str">
        <f>IF(LS302="","",LS302-LS301)</f>
        <v/>
      </c>
      <c r="LU302" s="44"/>
      <c r="LV302" s="44" t="str">
        <f>IF(LU302="","",LU302-LU301)</f>
        <v/>
      </c>
      <c r="LW302" s="44"/>
      <c r="LX302" s="44" t="str">
        <f>IF(LW302="","",LW301+LY301-LW302)</f>
        <v/>
      </c>
      <c r="LY302" s="44"/>
      <c r="LZ302" s="43"/>
      <c r="MA302" s="43" t="str">
        <f>IF(LS302="","",MA301)</f>
        <v/>
      </c>
      <c r="MB302" s="44" t="str">
        <f>IF(MA302="","",LX302*MA302)</f>
        <v/>
      </c>
      <c r="MC302" s="45" t="str">
        <f>IF(MB302="","",MB302/(LT302*100))</f>
        <v/>
      </c>
      <c r="MD302" s="35"/>
      <c r="ME302" s="27"/>
      <c r="MF302" s="51" t="str">
        <f t="shared" ref="MF302:MF311" si="1560">IF($A302="","",$A302)</f>
        <v/>
      </c>
      <c r="MG302" s="44"/>
      <c r="MH302" s="44" t="str">
        <f>IF(MG302="","",MG302-MG301)</f>
        <v/>
      </c>
      <c r="MI302" s="44"/>
      <c r="MJ302" s="44" t="str">
        <f>IF(MI302="","",MI302-MI301)</f>
        <v/>
      </c>
      <c r="MK302" s="44"/>
      <c r="ML302" s="44" t="str">
        <f>IF(MK302="","",MK301+MM301-MK302)</f>
        <v/>
      </c>
      <c r="MM302" s="44"/>
      <c r="MN302" s="43"/>
      <c r="MO302" s="43" t="str">
        <f>IF(MG302="","",MO301)</f>
        <v/>
      </c>
      <c r="MP302" s="44" t="str">
        <f>IF(MO302="","",ML302*MO302)</f>
        <v/>
      </c>
      <c r="MQ302" s="45" t="str">
        <f>IF(MP302="","",MP302/(MH302*100))</f>
        <v/>
      </c>
      <c r="MR302" s="35"/>
      <c r="MS302" s="27"/>
      <c r="MT302" s="51" t="str">
        <f t="shared" ref="MT302:MT311" si="1561">IF($A302="","",$A302)</f>
        <v/>
      </c>
      <c r="MU302" s="44"/>
      <c r="MV302" s="44" t="str">
        <f>IF(MU302="","",MU302-MU301)</f>
        <v/>
      </c>
      <c r="MW302" s="44"/>
      <c r="MX302" s="44" t="str">
        <f>IF(MW302="","",MW302-MW301)</f>
        <v/>
      </c>
      <c r="MY302" s="44"/>
      <c r="MZ302" s="44" t="str">
        <f>IF(MY302="","",MY301+NA301-MY302)</f>
        <v/>
      </c>
      <c r="NA302" s="44"/>
      <c r="NB302" s="43"/>
      <c r="NC302" s="43" t="str">
        <f>IF(MU302="","",NC301)</f>
        <v/>
      </c>
      <c r="ND302" s="44" t="str">
        <f>IF(NC302="","",MZ302*NC302)</f>
        <v/>
      </c>
      <c r="NE302" s="45" t="str">
        <f>IF(ND302="","",ND302/(MV302*100))</f>
        <v/>
      </c>
      <c r="NF302" s="35"/>
      <c r="NG302" s="27"/>
      <c r="NH302" s="51" t="str">
        <f t="shared" si="1457"/>
        <v/>
      </c>
      <c r="NI302" s="44"/>
      <c r="NJ302" s="44" t="str">
        <f>IF(NI302="","",NI302-NI301)</f>
        <v/>
      </c>
      <c r="NK302" s="44"/>
      <c r="NL302" s="44" t="str">
        <f>IF(NK302="","",NK302-NK301)</f>
        <v/>
      </c>
      <c r="NM302" s="44"/>
      <c r="NN302" s="44" t="str">
        <f>IF(NM302="","",NM301+NO301-NM302)</f>
        <v/>
      </c>
      <c r="NO302" s="44"/>
      <c r="NP302" s="43"/>
      <c r="NQ302" s="43" t="str">
        <f>IF(NI302="","",NQ301)</f>
        <v/>
      </c>
      <c r="NR302" s="44" t="str">
        <f>IF(NQ302="","",NN302*NQ302)</f>
        <v/>
      </c>
      <c r="NS302" s="45" t="str">
        <f>IF(NR302="","",NR302/(NJ302*100))</f>
        <v/>
      </c>
      <c r="NT302" s="35"/>
    </row>
    <row r="303" spans="1:384" ht="15" customHeight="1" thickTop="1" x14ac:dyDescent="0.2">
      <c r="A303" s="38"/>
      <c r="B303" s="39" t="str">
        <f>IF(A303="","",SUM(J303,LF327,AL303,ET303,AZ303,EF303,LT303,NJ303,MV303,MH303,X303)+SUM(DR339:DR342)+SUM(CP339:CP342)+SUM(CB339:CB342)+SUM(BN339:BN342)+SUM(DD339:DD342)+SUM(JB339:JB342)+SUM(JP339:JP342)+SUM(KD339:KD342)+SUM(KR339:KR342))</f>
        <v/>
      </c>
      <c r="C303" s="40" t="str">
        <f>IF(A303="","",SUM(J303,X303,AL303,AZ303)+SUM(BN339:BN342)+SUM(CB339:CB342)+SUM(CP339:CP342))</f>
        <v/>
      </c>
      <c r="D303" s="40" t="str">
        <f>IF(A303="","",SUM(EF303,LT303)+SUM(DD339:DD342)+SUM(DR339:DR342))</f>
        <v/>
      </c>
      <c r="E303" s="41" t="str">
        <f>IF(A303="","",SUM(NJ303,MV303,MH303,ET303,LF327)+SUM(JB339:JB342)+SUM(JP339:JP342)+SUM(KD339:KD342)+SUM(KR339:KR342))</f>
        <v/>
      </c>
      <c r="F303" s="41"/>
      <c r="G303" s="40"/>
      <c r="H303" s="42"/>
      <c r="I303" s="44"/>
      <c r="J303" s="44" t="str">
        <f>IF(I303="","",I303-I302)</f>
        <v/>
      </c>
      <c r="K303" s="44"/>
      <c r="L303" s="44" t="str">
        <f>IF(K303="","",K303-K302)</f>
        <v/>
      </c>
      <c r="M303" s="44"/>
      <c r="N303" s="44" t="str">
        <f>IF(M303="","",M302+O302-M303)</f>
        <v/>
      </c>
      <c r="O303" s="44"/>
      <c r="P303" s="43"/>
      <c r="Q303" s="43" t="str">
        <f>IF(I303="","",Q302)</f>
        <v/>
      </c>
      <c r="R303" s="44" t="str">
        <f>IF(Q303="","",N303*Q303)</f>
        <v/>
      </c>
      <c r="S303" s="45" t="str">
        <f>IF(R303="","",R303/(J303*100))</f>
        <v/>
      </c>
      <c r="T303" s="35"/>
      <c r="U303" s="27"/>
      <c r="V303" s="51" t="str">
        <f t="shared" si="1552"/>
        <v/>
      </c>
      <c r="W303" s="44"/>
      <c r="X303" s="44" t="str">
        <f>IF(W303="","",W303-W302)</f>
        <v/>
      </c>
      <c r="Y303" s="44"/>
      <c r="Z303" s="44" t="str">
        <f>IF(Y303="","",Y303-Y302)</f>
        <v/>
      </c>
      <c r="AA303" s="44"/>
      <c r="AB303" s="44" t="str">
        <f>IF(AA303="","",AA302+AC302-AA303)</f>
        <v/>
      </c>
      <c r="AC303" s="44"/>
      <c r="AD303" s="43"/>
      <c r="AE303" s="43" t="str">
        <f>IF(W303="","",AE302)</f>
        <v/>
      </c>
      <c r="AF303" s="44" t="str">
        <f>IF(AE303="","",AB303*AE303)</f>
        <v/>
      </c>
      <c r="AG303" s="45" t="str">
        <f>IF(AF303="","",AF303/(X303*100))</f>
        <v/>
      </c>
      <c r="AH303" s="35"/>
      <c r="AI303" s="27"/>
      <c r="AJ303" s="51" t="str">
        <f t="shared" si="1553"/>
        <v/>
      </c>
      <c r="AK303" s="44"/>
      <c r="AL303" s="44" t="str">
        <f>IF(AK303="","",AK303-AK302)</f>
        <v/>
      </c>
      <c r="AM303" s="44"/>
      <c r="AN303" s="44" t="str">
        <f>IF(AM303="","",AM303-AM302)</f>
        <v/>
      </c>
      <c r="AO303" s="44"/>
      <c r="AP303" s="44" t="str">
        <f>IF(AO303="","",AO302+AQ302-AO303)</f>
        <v/>
      </c>
      <c r="AQ303" s="44"/>
      <c r="AR303" s="43"/>
      <c r="AS303" s="43" t="str">
        <f>IF(AK303="","",AS302)</f>
        <v/>
      </c>
      <c r="AT303" s="44" t="str">
        <f>IF(AS303="","",AP303*AS303)</f>
        <v/>
      </c>
      <c r="AU303" s="45" t="str">
        <f>IF(AT303="","",AT303/(AL303*100))</f>
        <v/>
      </c>
      <c r="AV303" s="35"/>
      <c r="AW303" s="27"/>
      <c r="AX303" s="51" t="str">
        <f t="shared" si="1554"/>
        <v/>
      </c>
      <c r="AY303" s="44"/>
      <c r="AZ303" s="44" t="str">
        <f>IF(AY303="","",AY303-AY302)</f>
        <v/>
      </c>
      <c r="BA303" s="44"/>
      <c r="BB303" s="44" t="str">
        <f>IF(BA303="","",BA303-BA302)</f>
        <v/>
      </c>
      <c r="BC303" s="44"/>
      <c r="BD303" s="44" t="str">
        <f>IF(BC303="","",BC302+BE302-BC303)</f>
        <v/>
      </c>
      <c r="BE303" s="44"/>
      <c r="BF303" s="43"/>
      <c r="BG303" s="43" t="str">
        <f>IF(AY303="","",BG302)</f>
        <v/>
      </c>
      <c r="BH303" s="44" t="str">
        <f>IF(BG303="","",BD303*BG303)</f>
        <v/>
      </c>
      <c r="BI303" s="45" t="str">
        <f>IF(BH303="","",BH303/(AZ303*100))</f>
        <v/>
      </c>
      <c r="BJ303" s="35"/>
      <c r="BK303" s="50"/>
      <c r="BL303" s="51">
        <f>IF($A294="","",$A294)</f>
        <v>45986</v>
      </c>
      <c r="BM303" s="43">
        <v>13004</v>
      </c>
      <c r="BN303" s="59">
        <f t="shared" si="1473"/>
        <v>7</v>
      </c>
      <c r="BO303" s="43">
        <v>492</v>
      </c>
      <c r="BP303" s="87">
        <f t="shared" si="1474"/>
        <v>0</v>
      </c>
      <c r="BQ303" s="43">
        <v>9</v>
      </c>
      <c r="BR303" s="43">
        <f t="shared" si="1475"/>
        <v>0</v>
      </c>
      <c r="BS303" s="43">
        <v>0</v>
      </c>
      <c r="BT303" s="53" t="str">
        <f t="shared" si="1476"/>
        <v>キティヒョウ柄マスコット</v>
      </c>
      <c r="BU303" s="47">
        <f t="shared" si="1477"/>
        <v>996</v>
      </c>
      <c r="BV303" s="44">
        <f t="shared" si="1478"/>
        <v>0</v>
      </c>
      <c r="BW303" s="89">
        <f t="shared" si="1479"/>
        <v>0</v>
      </c>
      <c r="BX303" s="35"/>
      <c r="BY303" s="27"/>
      <c r="BZ303" s="51">
        <f>IF($A294="","",$A294)</f>
        <v>45986</v>
      </c>
      <c r="CA303" s="43">
        <v>1779</v>
      </c>
      <c r="CB303" s="43">
        <f t="shared" si="1480"/>
        <v>24</v>
      </c>
      <c r="CC303" s="43">
        <v>25</v>
      </c>
      <c r="CD303" s="87">
        <f t="shared" si="1481"/>
        <v>1</v>
      </c>
      <c r="CE303" s="43">
        <v>7</v>
      </c>
      <c r="CF303" s="43">
        <f t="shared" si="1482"/>
        <v>1</v>
      </c>
      <c r="CG303" s="43">
        <v>0</v>
      </c>
      <c r="CH303" s="53" t="str">
        <f t="shared" si="1548"/>
        <v>サンリオホワイトマスコット</v>
      </c>
      <c r="CI303" s="47">
        <f t="shared" si="1549"/>
        <v>660</v>
      </c>
      <c r="CJ303" s="44">
        <f t="shared" si="1484"/>
        <v>660</v>
      </c>
      <c r="CK303" s="89">
        <f t="shared" si="1485"/>
        <v>0.27500000000000002</v>
      </c>
      <c r="CL303" s="35"/>
      <c r="CM303" s="27"/>
      <c r="CN303" s="51">
        <f>IF($A294="","",$A294)</f>
        <v>45986</v>
      </c>
      <c r="CO303" s="43">
        <v>1287</v>
      </c>
      <c r="CP303" s="43">
        <f t="shared" si="1486"/>
        <v>49</v>
      </c>
      <c r="CQ303" s="43">
        <v>17</v>
      </c>
      <c r="CR303" s="87">
        <f t="shared" si="1487"/>
        <v>1</v>
      </c>
      <c r="CS303" s="43">
        <v>8</v>
      </c>
      <c r="CT303" s="43">
        <f t="shared" si="1488"/>
        <v>1</v>
      </c>
      <c r="CU303" s="52">
        <v>0</v>
      </c>
      <c r="CV303" s="53" t="str">
        <f t="shared" si="1489"/>
        <v>液晶ミニカメラ</v>
      </c>
      <c r="CW303" s="47">
        <f t="shared" si="1490"/>
        <v>1079</v>
      </c>
      <c r="CX303" s="44">
        <f t="shared" si="1491"/>
        <v>1079</v>
      </c>
      <c r="CY303" s="89">
        <f t="shared" si="1492"/>
        <v>0.22020408163265306</v>
      </c>
      <c r="CZ303" s="35"/>
      <c r="DA303" s="58"/>
      <c r="DB303" s="51">
        <f>IF($A294="","",$A294)</f>
        <v>45986</v>
      </c>
      <c r="DC303" s="43">
        <v>7638</v>
      </c>
      <c r="DD303" s="59">
        <f t="shared" si="1493"/>
        <v>4</v>
      </c>
      <c r="DE303" s="43">
        <v>270</v>
      </c>
      <c r="DF303" s="87">
        <f t="shared" si="1494"/>
        <v>1</v>
      </c>
      <c r="DG303" s="43">
        <v>21</v>
      </c>
      <c r="DH303" s="43">
        <f t="shared" si="1495"/>
        <v>1</v>
      </c>
      <c r="DI303" s="43">
        <v>0</v>
      </c>
      <c r="DJ303" s="53" t="str">
        <f t="shared" si="1496"/>
        <v>クーリッシュイヤホン</v>
      </c>
      <c r="DK303" s="47">
        <f t="shared" si="1497"/>
        <v>1100</v>
      </c>
      <c r="DL303" s="44">
        <f t="shared" si="1498"/>
        <v>1100</v>
      </c>
      <c r="DM303" s="89">
        <f t="shared" si="1499"/>
        <v>2.75</v>
      </c>
      <c r="DN303" s="35" t="s">
        <v>672</v>
      </c>
      <c r="DO303" s="27"/>
      <c r="DP303" s="51">
        <f>IF($A294="","",$A294)</f>
        <v>45986</v>
      </c>
      <c r="DQ303" s="43">
        <v>1668</v>
      </c>
      <c r="DR303" s="43">
        <f t="shared" si="1500"/>
        <v>56</v>
      </c>
      <c r="DS303" s="43">
        <v>67</v>
      </c>
      <c r="DT303" s="87">
        <f t="shared" si="1501"/>
        <v>0</v>
      </c>
      <c r="DU303" s="43">
        <v>13</v>
      </c>
      <c r="DV303" s="43">
        <f t="shared" si="1502"/>
        <v>0</v>
      </c>
      <c r="DW303" s="43">
        <v>0</v>
      </c>
      <c r="DX303" s="53" t="str">
        <f t="shared" si="1542"/>
        <v>サンリオヒョウ柄キーケース</v>
      </c>
      <c r="DY303" s="47">
        <f t="shared" si="1542"/>
        <v>700</v>
      </c>
      <c r="DZ303" s="44">
        <f t="shared" si="1503"/>
        <v>0</v>
      </c>
      <c r="EA303" s="89">
        <f t="shared" si="1504"/>
        <v>0</v>
      </c>
      <c r="EB303" s="35"/>
      <c r="EC303" s="27"/>
      <c r="ED303" s="51" t="str">
        <f t="shared" si="1391"/>
        <v/>
      </c>
      <c r="EE303" s="44"/>
      <c r="EF303" s="44" t="str">
        <f>IF(EE303="","",EE303-EE302)</f>
        <v/>
      </c>
      <c r="EG303" s="44"/>
      <c r="EH303" s="44" t="str">
        <f>IF(EG303="","",EG303-EG302)</f>
        <v/>
      </c>
      <c r="EI303" s="44"/>
      <c r="EJ303" s="44" t="str">
        <f>IF(EI303="","",EI302+EK302-EI303)</f>
        <v/>
      </c>
      <c r="EK303" s="44"/>
      <c r="EL303" s="43"/>
      <c r="EM303" s="43" t="str">
        <f>IF(EE303="","",EM302)</f>
        <v/>
      </c>
      <c r="EN303" s="44" t="str">
        <f>IF(EM303="","",EJ303*EM303)</f>
        <v/>
      </c>
      <c r="EO303" s="45" t="str">
        <f>IF(EN303="","",EN303/(EF303*100))</f>
        <v/>
      </c>
      <c r="EP303" s="35"/>
      <c r="EQ303" s="27"/>
      <c r="ER303" s="51" t="str">
        <f t="shared" si="1555"/>
        <v/>
      </c>
      <c r="ES303" s="44"/>
      <c r="ET303" s="44" t="str">
        <f>IF(ES303="","",ES303-ES302)</f>
        <v/>
      </c>
      <c r="EU303" s="44"/>
      <c r="EV303" s="44" t="str">
        <f>IF(EU303="","",EU303-EU302)</f>
        <v/>
      </c>
      <c r="EW303" s="44"/>
      <c r="EX303" s="44" t="str">
        <f>IF(EW303="","",EW302+EY302-EW303)</f>
        <v/>
      </c>
      <c r="EY303" s="44"/>
      <c r="EZ303" s="43"/>
      <c r="FA303" s="43" t="str">
        <f>IF(ES303="","",FA302)</f>
        <v/>
      </c>
      <c r="FB303" s="44" t="str">
        <f>IF(FA303="","",EX303*FA303)</f>
        <v/>
      </c>
      <c r="FC303" s="45" t="str">
        <f>IF(FB303="","",FB303/(ET303*100))</f>
        <v/>
      </c>
      <c r="FD303" s="35"/>
      <c r="FE303" s="27"/>
      <c r="FF303" s="51" t="str">
        <f t="shared" si="1405"/>
        <v/>
      </c>
      <c r="FG303" s="44"/>
      <c r="FH303" s="44" t="str">
        <f>IF(FG303="","",FG303-FG302)</f>
        <v/>
      </c>
      <c r="FI303" s="44"/>
      <c r="FJ303" s="44" t="str">
        <f>IF(FI303="","",FI303-FI302)</f>
        <v/>
      </c>
      <c r="FK303" s="44"/>
      <c r="FL303" s="44" t="str">
        <f>IF(FK303="","",FK302+FM302-FK303)</f>
        <v/>
      </c>
      <c r="FM303" s="44"/>
      <c r="FN303" s="43"/>
      <c r="FO303" s="43" t="str">
        <f>IF(FG303="","",FO302)</f>
        <v/>
      </c>
      <c r="FP303" s="44" t="str">
        <f>IF(FO303="","",FL303*FO303)</f>
        <v/>
      </c>
      <c r="FQ303" s="45" t="str">
        <f>IF(FP303="","",FP303/(FH303*100))</f>
        <v/>
      </c>
      <c r="FR303" s="35"/>
      <c r="FS303" s="27"/>
      <c r="FT303" s="51" t="str">
        <f t="shared" si="1556"/>
        <v/>
      </c>
      <c r="FU303" s="44"/>
      <c r="FV303" s="44" t="str">
        <f>IF(FU303="","",FU303-FU302)</f>
        <v/>
      </c>
      <c r="FW303" s="44"/>
      <c r="FX303" s="44" t="str">
        <f>IF(FW303="","",FW303-FW302)</f>
        <v/>
      </c>
      <c r="FY303" s="44"/>
      <c r="FZ303" s="44" t="str">
        <f>IF(FY303="","",FY302+GA302-FY303)</f>
        <v/>
      </c>
      <c r="GA303" s="44"/>
      <c r="GB303" s="43"/>
      <c r="GC303" s="43" t="str">
        <f>IF(FU303="","",GC302)</f>
        <v/>
      </c>
      <c r="GD303" s="44" t="str">
        <f>IF(GC303="","",FZ303*GC303)</f>
        <v/>
      </c>
      <c r="GE303" s="45" t="str">
        <f>IF(GD303="","",GD303/(FV303*100))</f>
        <v/>
      </c>
      <c r="GF303" s="35"/>
      <c r="GG303" s="65"/>
      <c r="GH303" s="51" t="str">
        <f t="shared" si="1419"/>
        <v/>
      </c>
      <c r="GI303" s="44"/>
      <c r="GJ303" s="44" t="str">
        <f>IF(GI303="","",GI303-GI302)</f>
        <v/>
      </c>
      <c r="GK303" s="44"/>
      <c r="GL303" s="44" t="str">
        <f>IF(GK303="","",GK303-GK302)</f>
        <v/>
      </c>
      <c r="GM303" s="44"/>
      <c r="GN303" s="44" t="str">
        <f>IF(GM303="","",GM302+GO302-GM303)</f>
        <v/>
      </c>
      <c r="GO303" s="44"/>
      <c r="GP303" s="43"/>
      <c r="GQ303" s="43" t="str">
        <f>IF(GI303="","",GQ302)</f>
        <v/>
      </c>
      <c r="GR303" s="44" t="str">
        <f>IF(GQ303="","",GN303*GQ303)</f>
        <v/>
      </c>
      <c r="GS303" s="45" t="str">
        <f>IF(GR303="","",GR303/(GJ303*100))</f>
        <v/>
      </c>
      <c r="GT303" s="35"/>
      <c r="GU303" s="27"/>
      <c r="GV303" s="51" t="str">
        <f t="shared" si="1557"/>
        <v/>
      </c>
      <c r="GW303" s="44"/>
      <c r="GX303" s="44" t="str">
        <f>IF(GW303="","",GW303-GW302)</f>
        <v/>
      </c>
      <c r="GY303" s="44"/>
      <c r="GZ303" s="44" t="str">
        <f>IF(GY303="","",GY303-GY302)</f>
        <v/>
      </c>
      <c r="HA303" s="44"/>
      <c r="HB303" s="44" t="str">
        <f>IF(HA303="","",HA302+HC302-HA303)</f>
        <v/>
      </c>
      <c r="HC303" s="44"/>
      <c r="HD303" s="43"/>
      <c r="HE303" s="43" t="str">
        <f>IF(GW303="","",HE302)</f>
        <v/>
      </c>
      <c r="HF303" s="44" t="str">
        <f>IF(HE303="","",HB303*HE303)</f>
        <v/>
      </c>
      <c r="HG303" s="45" t="str">
        <f>IF(HF303="","",HF303/(GX303*100))</f>
        <v/>
      </c>
      <c r="HH303" s="35"/>
      <c r="HI303" s="27"/>
      <c r="HJ303" s="51" t="str">
        <f t="shared" si="1558"/>
        <v/>
      </c>
      <c r="HK303" s="44"/>
      <c r="HL303" s="44" t="str">
        <f>IF(HK303="","",HK303-HK302)</f>
        <v/>
      </c>
      <c r="HM303" s="44"/>
      <c r="HN303" s="44" t="str">
        <f>IF(HM303="","",HM303-HM302)</f>
        <v/>
      </c>
      <c r="HO303" s="44"/>
      <c r="HP303" s="44" t="str">
        <f>IF(HO303="","",HO302+HQ302-HO303)</f>
        <v/>
      </c>
      <c r="HQ303" s="44"/>
      <c r="HR303" s="43"/>
      <c r="HS303" s="43" t="str">
        <f>IF(HK303="","",HS302)</f>
        <v/>
      </c>
      <c r="HT303" s="44" t="str">
        <f>IF(HS303="","",HP303*HS303)</f>
        <v/>
      </c>
      <c r="HU303" s="45" t="str">
        <f>IF(HT303="","",HT303/(HL303*100))</f>
        <v/>
      </c>
      <c r="HV303" s="35"/>
      <c r="HW303" s="61"/>
      <c r="HX303" s="51">
        <f>IF($A294="","",$A294)</f>
        <v>45986</v>
      </c>
      <c r="HY303" s="43">
        <v>29635</v>
      </c>
      <c r="HZ303" s="43">
        <f t="shared" si="1505"/>
        <v>92</v>
      </c>
      <c r="IA303" s="43"/>
      <c r="IB303" s="87" t="str">
        <f t="shared" si="1506"/>
        <v/>
      </c>
      <c r="IC303" s="43">
        <v>2</v>
      </c>
      <c r="ID303" s="43">
        <f t="shared" si="1507"/>
        <v>1</v>
      </c>
      <c r="IE303" s="43">
        <v>1</v>
      </c>
      <c r="IF303" s="53" t="str">
        <f>IF(HY303="","",IF299)</f>
        <v>ルララ</v>
      </c>
      <c r="IG303" s="47">
        <f t="shared" si="1550"/>
        <v>715</v>
      </c>
      <c r="IH303" s="44">
        <f t="shared" si="1508"/>
        <v>715</v>
      </c>
      <c r="II303" s="89">
        <f t="shared" si="1509"/>
        <v>7.7717391304347822E-2</v>
      </c>
      <c r="IJ303" s="35"/>
      <c r="IK303" s="27"/>
      <c r="IL303" s="51">
        <f>IF($A294="","",$A294)</f>
        <v>45986</v>
      </c>
      <c r="IM303" s="43">
        <v>1191</v>
      </c>
      <c r="IN303" s="73">
        <f t="shared" si="1510"/>
        <v>2</v>
      </c>
      <c r="IO303" s="43">
        <v>22</v>
      </c>
      <c r="IP303" s="87">
        <f t="shared" si="1511"/>
        <v>0</v>
      </c>
      <c r="IQ303" s="43">
        <v>12</v>
      </c>
      <c r="IR303" s="43">
        <f t="shared" si="1512"/>
        <v>0</v>
      </c>
      <c r="IS303" s="43">
        <v>0</v>
      </c>
      <c r="IT303" s="53" t="str">
        <f t="shared" si="1551"/>
        <v>サンリオホワイトマスコット</v>
      </c>
      <c r="IU303" s="47">
        <f t="shared" si="1545"/>
        <v>400</v>
      </c>
      <c r="IV303" s="44">
        <f t="shared" si="1514"/>
        <v>0</v>
      </c>
      <c r="IW303" s="89">
        <f t="shared" si="1515"/>
        <v>0</v>
      </c>
      <c r="IX303" s="35"/>
      <c r="IY303" s="33"/>
      <c r="IZ303" s="51">
        <f>IF($A294="","",$A294)</f>
        <v>45986</v>
      </c>
      <c r="JA303" s="43">
        <v>7558</v>
      </c>
      <c r="JB303" s="43">
        <f t="shared" si="1516"/>
        <v>114</v>
      </c>
      <c r="JC303" s="43">
        <v>333</v>
      </c>
      <c r="JD303" s="87">
        <f t="shared" si="1517"/>
        <v>2</v>
      </c>
      <c r="JE303" s="43">
        <v>22</v>
      </c>
      <c r="JF303" s="43">
        <f t="shared" si="1518"/>
        <v>2</v>
      </c>
      <c r="JG303" s="43">
        <v>0</v>
      </c>
      <c r="JH303" s="53" t="str">
        <f t="shared" si="1546"/>
        <v>ラブブキーホルダー大きめ</v>
      </c>
      <c r="JI303" s="47">
        <f t="shared" si="1547"/>
        <v>500</v>
      </c>
      <c r="JJ303" s="44">
        <f t="shared" si="1520"/>
        <v>1000</v>
      </c>
      <c r="JK303" s="89">
        <f t="shared" si="1521"/>
        <v>8.771929824561403E-2</v>
      </c>
      <c r="JL303" s="35"/>
      <c r="JM303" s="27"/>
      <c r="JN303" s="51">
        <f>IF($A294="","",$A294)</f>
        <v>45986</v>
      </c>
      <c r="JO303" s="43">
        <v>5729</v>
      </c>
      <c r="JP303" s="43">
        <f t="shared" si="1522"/>
        <v>21</v>
      </c>
      <c r="JQ303" s="43">
        <v>191</v>
      </c>
      <c r="JR303" s="87">
        <f t="shared" si="1523"/>
        <v>0</v>
      </c>
      <c r="JS303" s="43">
        <v>26</v>
      </c>
      <c r="JT303" s="43">
        <f t="shared" si="1524"/>
        <v>0</v>
      </c>
      <c r="JU303" s="43">
        <v>0</v>
      </c>
      <c r="JV303" s="53" t="str">
        <f t="shared" si="1543"/>
        <v>番長サウンドボタン</v>
      </c>
      <c r="JW303" s="47">
        <f t="shared" si="1544"/>
        <v>358</v>
      </c>
      <c r="JX303" s="44">
        <f t="shared" si="1525"/>
        <v>0</v>
      </c>
      <c r="JY303" s="89">
        <f t="shared" si="1526"/>
        <v>0</v>
      </c>
      <c r="JZ303" s="35"/>
      <c r="KA303" s="61"/>
      <c r="KB303" s="51">
        <f>IF($A294="","",$A294)</f>
        <v>45986</v>
      </c>
      <c r="KC303" s="43">
        <v>5996</v>
      </c>
      <c r="KD303" s="43">
        <f t="shared" si="1527"/>
        <v>73</v>
      </c>
      <c r="KE303" s="43">
        <v>209</v>
      </c>
      <c r="KF303" s="87">
        <f t="shared" si="1528"/>
        <v>1</v>
      </c>
      <c r="KG303" s="43">
        <v>7</v>
      </c>
      <c r="KH303" s="43">
        <f t="shared" si="1529"/>
        <v>1</v>
      </c>
      <c r="KI303" s="43">
        <v>0</v>
      </c>
      <c r="KJ303" s="53" t="str">
        <f t="shared" si="1530"/>
        <v>液晶ミニカメラ</v>
      </c>
      <c r="KK303" s="47">
        <f t="shared" si="1531"/>
        <v>1074</v>
      </c>
      <c r="KL303" s="44">
        <f t="shared" si="1532"/>
        <v>1074</v>
      </c>
      <c r="KM303" s="89">
        <f t="shared" si="1533"/>
        <v>0.14712328767123287</v>
      </c>
      <c r="KN303" s="35" t="s">
        <v>674</v>
      </c>
      <c r="KO303" s="27"/>
      <c r="KP303" s="51">
        <f>IF($A294="","",$A294)</f>
        <v>45986</v>
      </c>
      <c r="KQ303" s="43">
        <v>4263</v>
      </c>
      <c r="KR303" s="43">
        <f t="shared" si="1534"/>
        <v>40</v>
      </c>
      <c r="KS303" s="43">
        <v>266</v>
      </c>
      <c r="KT303" s="87">
        <f t="shared" si="1535"/>
        <v>0</v>
      </c>
      <c r="KU303" s="43">
        <v>14</v>
      </c>
      <c r="KV303" s="43">
        <f t="shared" si="1536"/>
        <v>0</v>
      </c>
      <c r="KW303" s="43">
        <v>0</v>
      </c>
      <c r="KX303" s="53" t="str">
        <f t="shared" si="1537"/>
        <v>サンリオクリスマスキーケース</v>
      </c>
      <c r="KY303" s="47">
        <f t="shared" si="1538"/>
        <v>1100</v>
      </c>
      <c r="KZ303" s="44">
        <f t="shared" si="1539"/>
        <v>0</v>
      </c>
      <c r="LA303" s="89">
        <f t="shared" si="1540"/>
        <v>0</v>
      </c>
      <c r="LB303" s="35"/>
      <c r="LC303" s="27"/>
      <c r="LD303" s="51">
        <f>IF(A295="","",A295)</f>
        <v>45989</v>
      </c>
      <c r="LE303" s="43">
        <v>68871</v>
      </c>
      <c r="LF303" s="93">
        <f>IF(LE303="","",LE303-LE300)</f>
        <v>18</v>
      </c>
      <c r="LG303" s="43">
        <v>445</v>
      </c>
      <c r="LH303" s="43">
        <f t="shared" si="1470"/>
        <v>0</v>
      </c>
      <c r="LI303" s="43">
        <v>2</v>
      </c>
      <c r="LJ303" s="87">
        <f t="shared" si="1471"/>
        <v>0</v>
      </c>
      <c r="LK303" s="43"/>
      <c r="LL303" s="64" t="str">
        <f>IF(LE303="","",LL300)</f>
        <v>スヌーピーぬいぐるみ、コキンちゃん</v>
      </c>
      <c r="LM303" s="47">
        <f>IF(LF303="","",LM300)</f>
        <v>1000</v>
      </c>
      <c r="LN303" s="87">
        <f t="shared" si="1472"/>
        <v>0</v>
      </c>
      <c r="LO303" s="54"/>
      <c r="LP303" s="35"/>
      <c r="LQ303" s="27"/>
      <c r="LR303" s="51" t="str">
        <f t="shared" si="1559"/>
        <v/>
      </c>
      <c r="LS303" s="44"/>
      <c r="LT303" s="44" t="str">
        <f>IF(LS303="","",LS303-LS302)</f>
        <v/>
      </c>
      <c r="LU303" s="44"/>
      <c r="LV303" s="44" t="str">
        <f>IF(LU303="","",LU303-LU302)</f>
        <v/>
      </c>
      <c r="LW303" s="44"/>
      <c r="LX303" s="44" t="str">
        <f>IF(LW303="","",LW302+LY302-LW303)</f>
        <v/>
      </c>
      <c r="LY303" s="44"/>
      <c r="LZ303" s="43"/>
      <c r="MA303" s="43" t="str">
        <f>IF(LS303="","",MA302)</f>
        <v/>
      </c>
      <c r="MB303" s="44" t="str">
        <f>IF(MA303="","",LX303*MA303)</f>
        <v/>
      </c>
      <c r="MC303" s="45" t="str">
        <f>IF(MB303="","",MB303/(LT303*100))</f>
        <v/>
      </c>
      <c r="MD303" s="35"/>
      <c r="ME303" s="27"/>
      <c r="MF303" s="51" t="str">
        <f t="shared" si="1560"/>
        <v/>
      </c>
      <c r="MG303" s="44"/>
      <c r="MH303" s="44" t="str">
        <f>IF(MG303="","",MG303-MG302)</f>
        <v/>
      </c>
      <c r="MI303" s="44"/>
      <c r="MJ303" s="44" t="str">
        <f>IF(MI303="","",MI303-MI302)</f>
        <v/>
      </c>
      <c r="MK303" s="44"/>
      <c r="ML303" s="44" t="str">
        <f>IF(MK303="","",MK302+MM302-MK303)</f>
        <v/>
      </c>
      <c r="MM303" s="44"/>
      <c r="MN303" s="43"/>
      <c r="MO303" s="43" t="str">
        <f>IF(MG303="","",MO302)</f>
        <v/>
      </c>
      <c r="MP303" s="44" t="str">
        <f>IF(MO303="","",ML303*MO303)</f>
        <v/>
      </c>
      <c r="MQ303" s="45" t="str">
        <f>IF(MP303="","",MP303/(MH303*100))</f>
        <v/>
      </c>
      <c r="MR303" s="35"/>
      <c r="MS303" s="27"/>
      <c r="MT303" s="51" t="str">
        <f t="shared" si="1561"/>
        <v/>
      </c>
      <c r="MU303" s="44"/>
      <c r="MV303" s="44" t="str">
        <f>IF(MU303="","",MU303-MU302)</f>
        <v/>
      </c>
      <c r="MW303" s="44"/>
      <c r="MX303" s="44" t="str">
        <f>IF(MW303="","",MW303-MW302)</f>
        <v/>
      </c>
      <c r="MY303" s="44"/>
      <c r="MZ303" s="44" t="str">
        <f>IF(MY303="","",MY302+NA302-MY303)</f>
        <v/>
      </c>
      <c r="NA303" s="44"/>
      <c r="NB303" s="43"/>
      <c r="NC303" s="43" t="str">
        <f>IF(MU303="","",NC302)</f>
        <v/>
      </c>
      <c r="ND303" s="44" t="str">
        <f>IF(NC303="","",MZ303*NC303)</f>
        <v/>
      </c>
      <c r="NE303" s="45" t="str">
        <f>IF(ND303="","",ND303/(MV303*100))</f>
        <v/>
      </c>
      <c r="NF303" s="35"/>
      <c r="NG303" s="27"/>
      <c r="NH303" s="51" t="str">
        <f t="shared" si="1457"/>
        <v/>
      </c>
      <c r="NI303" s="44"/>
      <c r="NJ303" s="44" t="str">
        <f>IF(NI303="","",NI303-NI302)</f>
        <v/>
      </c>
      <c r="NK303" s="44"/>
      <c r="NL303" s="44" t="str">
        <f>IF(NK303="","",NK303-NK302)</f>
        <v/>
      </c>
      <c r="NM303" s="44"/>
      <c r="NN303" s="44" t="str">
        <f>IF(NM303="","",NM302+NO302-NM303)</f>
        <v/>
      </c>
      <c r="NO303" s="44"/>
      <c r="NP303" s="43"/>
      <c r="NQ303" s="43" t="str">
        <f>IF(NI303="","",NQ302)</f>
        <v/>
      </c>
      <c r="NR303" s="44" t="str">
        <f>IF(NQ303="","",NN303*NQ303)</f>
        <v/>
      </c>
      <c r="NS303" s="45" t="str">
        <f>IF(NR303="","",NR303/(NJ303*100))</f>
        <v/>
      </c>
      <c r="NT303" s="35"/>
    </row>
    <row r="304" spans="1:384" ht="15" customHeight="1" x14ac:dyDescent="0.2">
      <c r="A304" s="38"/>
      <c r="B304" s="39" t="str">
        <f>IF(A304="","",SUM(J304,LF330,AL304,ET304,AZ304,EF304,LT304,NJ304,MV304,MH304,X304)+SUM(DR343:DR346)+SUM(CP343:CP346)+SUM(CB343:CB346)+SUM(BN343:BN346)+SUM(DD343:DD346)+SUM(JB343:JB346)+SUM(JP343:JP346)+SUM(KD343:KD346)+SUM(KR343:KR346))</f>
        <v/>
      </c>
      <c r="C304" s="40" t="str">
        <f>IF(A304="","",SUM(J304,X304,AL304,AZ304)+SUM(BN343:BN346)+SUM(CB343:CB346)+SUM(CP343:CP346))</f>
        <v/>
      </c>
      <c r="D304" s="40" t="str">
        <f>IF(A304="","",SUM(EF304,LT304)+SUM(DD343:DD346)+SUM(DR343:DR346))</f>
        <v/>
      </c>
      <c r="E304" s="41" t="str">
        <f>IF(A304="","",SUM(NJ304,MV304,MH304,ET304,LF330)+SUM(JB343:JB346)+SUM(JP343:JP346)+SUM(KD343:KD346)+SUM(KR343:KR346))</f>
        <v/>
      </c>
      <c r="F304" s="41"/>
      <c r="G304" s="40"/>
      <c r="H304" s="42"/>
      <c r="I304" s="44"/>
      <c r="J304" s="44" t="str">
        <f>IF(I304="","",I304-I303)</f>
        <v/>
      </c>
      <c r="K304" s="44"/>
      <c r="L304" s="44" t="str">
        <f>IF(K304="","",K304-K303)</f>
        <v/>
      </c>
      <c r="M304" s="44"/>
      <c r="N304" s="44" t="str">
        <f>IF(M304="","",M303+O303-M304)</f>
        <v/>
      </c>
      <c r="O304" s="44"/>
      <c r="P304" s="43"/>
      <c r="Q304" s="43" t="str">
        <f>IF(I304="","",Q303)</f>
        <v/>
      </c>
      <c r="R304" s="44" t="str">
        <f>IF(Q304="","",N304*Q304)</f>
        <v/>
      </c>
      <c r="S304" s="45" t="str">
        <f>IF(R304="","",R304/(J304*100))</f>
        <v/>
      </c>
      <c r="T304" s="35"/>
      <c r="U304" s="27"/>
      <c r="V304" s="51" t="str">
        <f t="shared" si="1552"/>
        <v/>
      </c>
      <c r="W304" s="44"/>
      <c r="X304" s="44" t="str">
        <f>IF(W304="","",W304-W303)</f>
        <v/>
      </c>
      <c r="Y304" s="44"/>
      <c r="Z304" s="44" t="str">
        <f>IF(Y304="","",Y304-Y303)</f>
        <v/>
      </c>
      <c r="AA304" s="44"/>
      <c r="AB304" s="44" t="str">
        <f>IF(AA304="","",AA303+AC303-AA304)</f>
        <v/>
      </c>
      <c r="AC304" s="44"/>
      <c r="AD304" s="43"/>
      <c r="AE304" s="43" t="str">
        <f>IF(W304="","",AE303)</f>
        <v/>
      </c>
      <c r="AF304" s="44" t="str">
        <f>IF(AE304="","",AB304*AE304)</f>
        <v/>
      </c>
      <c r="AG304" s="45" t="str">
        <f>IF(AF304="","",AF304/(X304*100))</f>
        <v/>
      </c>
      <c r="AH304" s="35"/>
      <c r="AI304" s="27"/>
      <c r="AJ304" s="51" t="str">
        <f t="shared" si="1553"/>
        <v/>
      </c>
      <c r="AK304" s="44"/>
      <c r="AL304" s="44" t="str">
        <f>IF(AK304="","",AK304-AK303)</f>
        <v/>
      </c>
      <c r="AM304" s="44"/>
      <c r="AN304" s="44" t="str">
        <f>IF(AM304="","",AM304-AM303)</f>
        <v/>
      </c>
      <c r="AO304" s="44"/>
      <c r="AP304" s="44" t="str">
        <f>IF(AO304="","",AO303+AQ303-AO304)</f>
        <v/>
      </c>
      <c r="AQ304" s="44"/>
      <c r="AR304" s="43"/>
      <c r="AS304" s="43" t="str">
        <f>IF(AK304="","",AS303)</f>
        <v/>
      </c>
      <c r="AT304" s="44" t="str">
        <f>IF(AS304="","",AP304*AS304)</f>
        <v/>
      </c>
      <c r="AU304" s="45" t="str">
        <f>IF(AT304="","",AT304/(AL304*100))</f>
        <v/>
      </c>
      <c r="AV304" s="35"/>
      <c r="AW304" s="27"/>
      <c r="AX304" s="51" t="str">
        <f t="shared" si="1554"/>
        <v/>
      </c>
      <c r="AY304" s="44"/>
      <c r="AZ304" s="44" t="str">
        <f>IF(AY304="","",AY304-AY303)</f>
        <v/>
      </c>
      <c r="BA304" s="44"/>
      <c r="BB304" s="44" t="str">
        <f>IF(BA304="","",BA304-BA303)</f>
        <v/>
      </c>
      <c r="BC304" s="44"/>
      <c r="BD304" s="44" t="str">
        <f>IF(BC304="","",BC303+BE303-BC304)</f>
        <v/>
      </c>
      <c r="BE304" s="44"/>
      <c r="BF304" s="43"/>
      <c r="BG304" s="43" t="str">
        <f>IF(AY304="","",BG303)</f>
        <v/>
      </c>
      <c r="BH304" s="44" t="str">
        <f>IF(BG304="","",BD304*BG304)</f>
        <v/>
      </c>
      <c r="BI304" s="45" t="str">
        <f>IF(BH304="","",BH304/(AZ304*100))</f>
        <v/>
      </c>
      <c r="BJ304" s="35"/>
      <c r="BK304" s="50"/>
      <c r="BL304" s="51"/>
      <c r="BM304" s="43">
        <v>10522</v>
      </c>
      <c r="BN304" s="44">
        <f t="shared" si="1473"/>
        <v>21</v>
      </c>
      <c r="BO304" s="43">
        <v>296</v>
      </c>
      <c r="BP304" s="44">
        <f t="shared" si="1474"/>
        <v>0</v>
      </c>
      <c r="BQ304" s="43">
        <v>11</v>
      </c>
      <c r="BR304" s="44">
        <f t="shared" si="1475"/>
        <v>0</v>
      </c>
      <c r="BS304" s="43">
        <v>0</v>
      </c>
      <c r="BT304" s="60" t="str">
        <f t="shared" si="1476"/>
        <v>キティシリコンがま口</v>
      </c>
      <c r="BU304" s="67">
        <f t="shared" si="1477"/>
        <v>660</v>
      </c>
      <c r="BV304" s="43">
        <f t="shared" si="1478"/>
        <v>0</v>
      </c>
      <c r="BW304" s="45">
        <f t="shared" si="1479"/>
        <v>0</v>
      </c>
      <c r="BX304" s="35"/>
      <c r="BY304" s="27"/>
      <c r="BZ304" s="51"/>
      <c r="CA304" s="43">
        <v>2234</v>
      </c>
      <c r="CB304" s="44">
        <f t="shared" si="1480"/>
        <v>71</v>
      </c>
      <c r="CC304" s="43">
        <v>30</v>
      </c>
      <c r="CD304" s="44">
        <f t="shared" si="1481"/>
        <v>6</v>
      </c>
      <c r="CE304" s="43">
        <v>17</v>
      </c>
      <c r="CF304" s="44">
        <f t="shared" si="1482"/>
        <v>5</v>
      </c>
      <c r="CG304" s="43">
        <v>10</v>
      </c>
      <c r="CH304" s="60" t="str">
        <f t="shared" si="1548"/>
        <v>ラブブマスコット</v>
      </c>
      <c r="CI304" s="67">
        <f t="shared" si="1549"/>
        <v>500</v>
      </c>
      <c r="CJ304" s="43">
        <f t="shared" si="1484"/>
        <v>2500</v>
      </c>
      <c r="CK304" s="45">
        <f t="shared" si="1485"/>
        <v>0.352112676056338</v>
      </c>
      <c r="CL304" s="35" t="s">
        <v>678</v>
      </c>
      <c r="CM304" s="27"/>
      <c r="CN304" s="51"/>
      <c r="CO304" s="43">
        <v>1072</v>
      </c>
      <c r="CP304" s="44">
        <f t="shared" si="1486"/>
        <v>37</v>
      </c>
      <c r="CQ304" s="43">
        <v>13</v>
      </c>
      <c r="CR304" s="44">
        <f t="shared" si="1487"/>
        <v>1</v>
      </c>
      <c r="CS304" s="43">
        <v>16</v>
      </c>
      <c r="CT304" s="44">
        <f t="shared" si="1488"/>
        <v>1</v>
      </c>
      <c r="CU304" s="43">
        <v>0</v>
      </c>
      <c r="CV304" s="60" t="str">
        <f t="shared" si="1489"/>
        <v>押忍番長サウンドボタン</v>
      </c>
      <c r="CW304" s="67">
        <f t="shared" si="1490"/>
        <v>358</v>
      </c>
      <c r="CX304" s="43">
        <f t="shared" si="1491"/>
        <v>358</v>
      </c>
      <c r="CY304" s="45">
        <f t="shared" si="1492"/>
        <v>9.6756756756756754E-2</v>
      </c>
      <c r="CZ304" s="35"/>
      <c r="DA304" s="58"/>
      <c r="DB304" s="51"/>
      <c r="DC304" s="43">
        <v>7400</v>
      </c>
      <c r="DD304" s="69">
        <f t="shared" si="1493"/>
        <v>4</v>
      </c>
      <c r="DE304" s="43">
        <v>234</v>
      </c>
      <c r="DF304" s="44">
        <f t="shared" si="1494"/>
        <v>0</v>
      </c>
      <c r="DG304" s="43">
        <v>10</v>
      </c>
      <c r="DH304" s="44">
        <f t="shared" si="1495"/>
        <v>0</v>
      </c>
      <c r="DI304" s="43">
        <v>0</v>
      </c>
      <c r="DJ304" s="60" t="str">
        <f t="shared" si="1496"/>
        <v>ジャグラーサウンドボタン</v>
      </c>
      <c r="DK304" s="67">
        <f t="shared" si="1497"/>
        <v>682</v>
      </c>
      <c r="DL304" s="43">
        <f t="shared" si="1498"/>
        <v>0</v>
      </c>
      <c r="DM304" s="45">
        <f t="shared" si="1499"/>
        <v>0</v>
      </c>
      <c r="DN304" s="35"/>
      <c r="DO304" s="27"/>
      <c r="DP304" s="51"/>
      <c r="DQ304" s="43">
        <v>3091</v>
      </c>
      <c r="DR304" s="69">
        <f t="shared" si="1500"/>
        <v>18</v>
      </c>
      <c r="DS304" s="43">
        <v>88</v>
      </c>
      <c r="DT304" s="44">
        <f t="shared" si="1501"/>
        <v>1</v>
      </c>
      <c r="DU304" s="43">
        <v>13</v>
      </c>
      <c r="DV304" s="44">
        <f t="shared" si="1502"/>
        <v>1</v>
      </c>
      <c r="DW304" s="43">
        <v>0</v>
      </c>
      <c r="DX304" s="60" t="s">
        <v>669</v>
      </c>
      <c r="DY304" s="67">
        <v>660</v>
      </c>
      <c r="DZ304" s="43">
        <f t="shared" si="1503"/>
        <v>660</v>
      </c>
      <c r="EA304" s="45">
        <f t="shared" si="1504"/>
        <v>0.36666666666666664</v>
      </c>
      <c r="EB304" s="35"/>
      <c r="EC304" s="27"/>
      <c r="ED304" s="51" t="str">
        <f t="shared" si="1391"/>
        <v/>
      </c>
      <c r="EE304" s="44"/>
      <c r="EF304" s="44" t="str">
        <f>IF(EE304="","",EE304-EE303)</f>
        <v/>
      </c>
      <c r="EG304" s="44"/>
      <c r="EH304" s="44" t="str">
        <f>IF(EG304="","",EG304-EG303)</f>
        <v/>
      </c>
      <c r="EI304" s="44"/>
      <c r="EJ304" s="44" t="str">
        <f>IF(EI304="","",EI303+EK303-EI304)</f>
        <v/>
      </c>
      <c r="EK304" s="44"/>
      <c r="EL304" s="43"/>
      <c r="EM304" s="43" t="str">
        <f>IF(EE304="","",EM303)</f>
        <v/>
      </c>
      <c r="EN304" s="44" t="str">
        <f>IF(EM304="","",EJ304*EM304)</f>
        <v/>
      </c>
      <c r="EO304" s="45" t="str">
        <f>IF(EN304="","",EN304/(EF304*100))</f>
        <v/>
      </c>
      <c r="EP304" s="35"/>
      <c r="EQ304" s="27"/>
      <c r="ER304" s="51" t="str">
        <f t="shared" si="1555"/>
        <v/>
      </c>
      <c r="ES304" s="44"/>
      <c r="ET304" s="44" t="str">
        <f>IF(ES304="","",ES304-ES303)</f>
        <v/>
      </c>
      <c r="EU304" s="44"/>
      <c r="EV304" s="44" t="str">
        <f>IF(EU304="","",EU304-EU303)</f>
        <v/>
      </c>
      <c r="EW304" s="44"/>
      <c r="EX304" s="44" t="str">
        <f>IF(EW304="","",EW303+EY303-EW304)</f>
        <v/>
      </c>
      <c r="EY304" s="44"/>
      <c r="EZ304" s="43"/>
      <c r="FA304" s="43" t="str">
        <f>IF(ES304="","",FA303)</f>
        <v/>
      </c>
      <c r="FB304" s="44" t="str">
        <f>IF(FA304="","",EX304*FA304)</f>
        <v/>
      </c>
      <c r="FC304" s="45" t="str">
        <f>IF(FB304="","",FB304/(ET304*100))</f>
        <v/>
      </c>
      <c r="FD304" s="35"/>
      <c r="FE304" s="27"/>
      <c r="FF304" s="51" t="str">
        <f t="shared" si="1405"/>
        <v/>
      </c>
      <c r="FG304" s="44"/>
      <c r="FH304" s="44" t="str">
        <f>IF(FG304="","",FG304-FG303)</f>
        <v/>
      </c>
      <c r="FI304" s="44"/>
      <c r="FJ304" s="44" t="str">
        <f>IF(FI304="","",FI304-FI303)</f>
        <v/>
      </c>
      <c r="FK304" s="44"/>
      <c r="FL304" s="44" t="str">
        <f>IF(FK304="","",FK303+FM303-FK304)</f>
        <v/>
      </c>
      <c r="FM304" s="44"/>
      <c r="FN304" s="43"/>
      <c r="FO304" s="43" t="str">
        <f>IF(FG304="","",FO303)</f>
        <v/>
      </c>
      <c r="FP304" s="44" t="str">
        <f>IF(FO304="","",FL304*FO304)</f>
        <v/>
      </c>
      <c r="FQ304" s="45" t="str">
        <f>IF(FP304="","",FP304/(FH304*100))</f>
        <v/>
      </c>
      <c r="FR304" s="35"/>
      <c r="FS304" s="27"/>
      <c r="FT304" s="51" t="str">
        <f t="shared" si="1556"/>
        <v/>
      </c>
      <c r="FU304" s="44"/>
      <c r="FV304" s="44" t="str">
        <f>IF(FU304="","",FU304-FU303)</f>
        <v/>
      </c>
      <c r="FW304" s="44"/>
      <c r="FX304" s="44" t="str">
        <f>IF(FW304="","",FW304-FW303)</f>
        <v/>
      </c>
      <c r="FY304" s="44"/>
      <c r="FZ304" s="44" t="str">
        <f>IF(FY304="","",FY303+GA303-FY304)</f>
        <v/>
      </c>
      <c r="GA304" s="44"/>
      <c r="GB304" s="43"/>
      <c r="GC304" s="43" t="str">
        <f>IF(FU304="","",GC303)</f>
        <v/>
      </c>
      <c r="GD304" s="44" t="str">
        <f>IF(GC304="","",FZ304*GC304)</f>
        <v/>
      </c>
      <c r="GE304" s="45" t="str">
        <f>IF(GD304="","",GD304/(FV304*100))</f>
        <v/>
      </c>
      <c r="GF304" s="35"/>
      <c r="GG304" s="65"/>
      <c r="GH304" s="51" t="str">
        <f t="shared" si="1419"/>
        <v/>
      </c>
      <c r="GI304" s="44"/>
      <c r="GJ304" s="44" t="str">
        <f>IF(GI304="","",GI304-GI303)</f>
        <v/>
      </c>
      <c r="GK304" s="44"/>
      <c r="GL304" s="44" t="str">
        <f>IF(GK304="","",GK304-GK303)</f>
        <v/>
      </c>
      <c r="GM304" s="44"/>
      <c r="GN304" s="44" t="str">
        <f>IF(GM304="","",GM303+GO303-GM304)</f>
        <v/>
      </c>
      <c r="GO304" s="44"/>
      <c r="GP304" s="43"/>
      <c r="GQ304" s="43" t="str">
        <f>IF(GI304="","",GQ303)</f>
        <v/>
      </c>
      <c r="GR304" s="44" t="str">
        <f>IF(GQ304="","",GN304*GQ304)</f>
        <v/>
      </c>
      <c r="GS304" s="45" t="str">
        <f>IF(GR304="","",GR304/(GJ304*100))</f>
        <v/>
      </c>
      <c r="GT304" s="35"/>
      <c r="GU304" s="27"/>
      <c r="GV304" s="51" t="str">
        <f t="shared" si="1557"/>
        <v/>
      </c>
      <c r="GW304" s="44"/>
      <c r="GX304" s="44" t="str">
        <f>IF(GW304="","",GW304-GW303)</f>
        <v/>
      </c>
      <c r="GY304" s="44"/>
      <c r="GZ304" s="44" t="str">
        <f>IF(GY304="","",GY304-GY303)</f>
        <v/>
      </c>
      <c r="HA304" s="44"/>
      <c r="HB304" s="44" t="str">
        <f>IF(HA304="","",HA303+HC303-HA304)</f>
        <v/>
      </c>
      <c r="HC304" s="44"/>
      <c r="HD304" s="43"/>
      <c r="HE304" s="43" t="str">
        <f>IF(GW304="","",HE303)</f>
        <v/>
      </c>
      <c r="HF304" s="44" t="str">
        <f>IF(HE304="","",HB304*HE304)</f>
        <v/>
      </c>
      <c r="HG304" s="45" t="str">
        <f>IF(HF304="","",HF304/(GX304*100))</f>
        <v/>
      </c>
      <c r="HH304" s="35"/>
      <c r="HI304" s="27"/>
      <c r="HJ304" s="51" t="str">
        <f t="shared" si="1558"/>
        <v/>
      </c>
      <c r="HK304" s="44"/>
      <c r="HL304" s="44" t="str">
        <f>IF(HK304="","",HK304-HK303)</f>
        <v/>
      </c>
      <c r="HM304" s="44"/>
      <c r="HN304" s="44" t="str">
        <f>IF(HM304="","",HM304-HM303)</f>
        <v/>
      </c>
      <c r="HO304" s="44"/>
      <c r="HP304" s="44" t="str">
        <f>IF(HO304="","",HO303+HQ303-HO304)</f>
        <v/>
      </c>
      <c r="HQ304" s="44"/>
      <c r="HR304" s="43"/>
      <c r="HS304" s="43" t="str">
        <f>IF(HK304="","",HS303)</f>
        <v/>
      </c>
      <c r="HT304" s="44" t="str">
        <f>IF(HS304="","",HP304*HS304)</f>
        <v/>
      </c>
      <c r="HU304" s="45" t="str">
        <f>IF(HT304="","",HT304/(HL304*100))</f>
        <v/>
      </c>
      <c r="HV304" s="35"/>
      <c r="HW304" s="61"/>
      <c r="HX304" s="51"/>
      <c r="HY304" s="43">
        <v>21647</v>
      </c>
      <c r="HZ304" s="44">
        <f t="shared" si="1505"/>
        <v>272</v>
      </c>
      <c r="IA304" s="43"/>
      <c r="IB304" s="44" t="str">
        <f t="shared" si="1506"/>
        <v/>
      </c>
      <c r="IC304" s="43">
        <v>8</v>
      </c>
      <c r="ID304" s="44">
        <f t="shared" si="1507"/>
        <v>0</v>
      </c>
      <c r="IE304" s="43">
        <v>0</v>
      </c>
      <c r="IF304" s="60" t="str">
        <f>IF(HY304="","",IF300)</f>
        <v>サンリオ時計すみっこ時計</v>
      </c>
      <c r="IG304" s="67">
        <f t="shared" si="1550"/>
        <v>1100</v>
      </c>
      <c r="IH304" s="43">
        <f t="shared" si="1508"/>
        <v>0</v>
      </c>
      <c r="II304" s="45">
        <f t="shared" si="1509"/>
        <v>0</v>
      </c>
      <c r="IJ304" s="35"/>
      <c r="IK304" s="27"/>
      <c r="IL304" s="51"/>
      <c r="IM304" s="43">
        <v>244</v>
      </c>
      <c r="IN304" s="44">
        <f t="shared" si="1510"/>
        <v>14</v>
      </c>
      <c r="IO304" s="43">
        <v>21</v>
      </c>
      <c r="IP304" s="44">
        <f t="shared" si="1511"/>
        <v>0</v>
      </c>
      <c r="IQ304" s="43">
        <v>7</v>
      </c>
      <c r="IR304" s="44">
        <f t="shared" si="1512"/>
        <v>1</v>
      </c>
      <c r="IS304" s="43">
        <v>0</v>
      </c>
      <c r="IT304" s="60" t="str">
        <f t="shared" si="1551"/>
        <v>サンリオ豹柄キーケース</v>
      </c>
      <c r="IU304" s="67">
        <f t="shared" si="1545"/>
        <v>996</v>
      </c>
      <c r="IV304" s="43">
        <f t="shared" si="1514"/>
        <v>996</v>
      </c>
      <c r="IW304" s="45">
        <f t="shared" si="1515"/>
        <v>0.71142857142857141</v>
      </c>
      <c r="IX304" s="35" t="s">
        <v>673</v>
      </c>
      <c r="IY304" s="33"/>
      <c r="IZ304" s="51"/>
      <c r="JA304" s="43">
        <v>4768</v>
      </c>
      <c r="JB304" s="44">
        <f t="shared" si="1516"/>
        <v>33</v>
      </c>
      <c r="JC304" s="43">
        <v>135</v>
      </c>
      <c r="JD304" s="44">
        <f t="shared" si="1517"/>
        <v>0</v>
      </c>
      <c r="JE304" s="43">
        <v>38</v>
      </c>
      <c r="JF304" s="44">
        <f t="shared" si="1518"/>
        <v>-7</v>
      </c>
      <c r="JG304" s="43">
        <v>0</v>
      </c>
      <c r="JH304" s="60" t="str">
        <f t="shared" si="1546"/>
        <v>ミニ香水</v>
      </c>
      <c r="JI304" s="67">
        <f t="shared" si="1547"/>
        <v>1100</v>
      </c>
      <c r="JJ304" s="43">
        <f t="shared" si="1520"/>
        <v>-7700</v>
      </c>
      <c r="JK304" s="45">
        <f t="shared" si="1521"/>
        <v>-2.3333333333333335</v>
      </c>
      <c r="JL304" s="35"/>
      <c r="JM304" s="27"/>
      <c r="JN304" s="51"/>
      <c r="JO304" s="43">
        <v>5690</v>
      </c>
      <c r="JP304" s="44">
        <f t="shared" si="1522"/>
        <v>67</v>
      </c>
      <c r="JQ304" s="43">
        <v>134</v>
      </c>
      <c r="JR304" s="44">
        <f t="shared" si="1523"/>
        <v>2</v>
      </c>
      <c r="JS304" s="43">
        <v>12</v>
      </c>
      <c r="JT304" s="44">
        <f t="shared" si="1524"/>
        <v>2</v>
      </c>
      <c r="JU304" s="43">
        <v>0</v>
      </c>
      <c r="JV304" s="60" t="str">
        <f t="shared" si="1543"/>
        <v>ジャグラーイヤホン</v>
      </c>
      <c r="JW304" s="67">
        <f t="shared" si="1544"/>
        <v>1100</v>
      </c>
      <c r="JX304" s="43">
        <f t="shared" si="1525"/>
        <v>2200</v>
      </c>
      <c r="JY304" s="45">
        <f t="shared" si="1526"/>
        <v>0.32835820895522388</v>
      </c>
      <c r="JZ304" s="35"/>
      <c r="KA304" s="61"/>
      <c r="KB304" s="51"/>
      <c r="KC304" s="43">
        <v>4345</v>
      </c>
      <c r="KD304" s="44">
        <f t="shared" si="1527"/>
        <v>32</v>
      </c>
      <c r="KE304" s="43">
        <v>116</v>
      </c>
      <c r="KF304" s="44">
        <f t="shared" si="1528"/>
        <v>0</v>
      </c>
      <c r="KG304" s="43">
        <v>11</v>
      </c>
      <c r="KH304" s="44">
        <f t="shared" si="1529"/>
        <v>0</v>
      </c>
      <c r="KI304" s="43">
        <v>0</v>
      </c>
      <c r="KJ304" s="60" t="str">
        <f t="shared" si="1530"/>
        <v>ジャグラーサウンドボタン金銀</v>
      </c>
      <c r="KK304" s="67">
        <f t="shared" si="1531"/>
        <v>1100</v>
      </c>
      <c r="KL304" s="43">
        <f t="shared" si="1532"/>
        <v>0</v>
      </c>
      <c r="KM304" s="45">
        <f t="shared" si="1533"/>
        <v>0</v>
      </c>
      <c r="KN304" s="35"/>
      <c r="KO304" s="27"/>
      <c r="KP304" s="51"/>
      <c r="KQ304" s="43">
        <v>5229</v>
      </c>
      <c r="KR304" s="44">
        <f t="shared" si="1534"/>
        <v>49</v>
      </c>
      <c r="KS304" s="43">
        <v>109</v>
      </c>
      <c r="KT304" s="44">
        <f t="shared" si="1535"/>
        <v>1</v>
      </c>
      <c r="KU304" s="43">
        <v>11</v>
      </c>
      <c r="KV304" s="44">
        <f t="shared" si="1536"/>
        <v>1</v>
      </c>
      <c r="KW304" s="43">
        <v>0</v>
      </c>
      <c r="KX304" s="60" t="str">
        <f t="shared" si="1537"/>
        <v>モンチッチマスコット2</v>
      </c>
      <c r="KY304" s="67">
        <f t="shared" si="1538"/>
        <v>539</v>
      </c>
      <c r="KZ304" s="43">
        <f t="shared" si="1539"/>
        <v>539</v>
      </c>
      <c r="LA304" s="45">
        <f t="shared" si="1540"/>
        <v>0.11</v>
      </c>
      <c r="LB304" s="35"/>
      <c r="LC304" s="27"/>
      <c r="LD304" s="98"/>
      <c r="LE304" s="44"/>
      <c r="LF304" s="44"/>
      <c r="LG304" s="44">
        <v>530</v>
      </c>
      <c r="LH304" s="44">
        <f t="shared" si="1470"/>
        <v>0</v>
      </c>
      <c r="LI304" s="43">
        <v>2</v>
      </c>
      <c r="LJ304" s="44">
        <f t="shared" si="1471"/>
        <v>0</v>
      </c>
      <c r="LK304" s="44"/>
      <c r="LL304" s="72" t="str">
        <f>IF(LE303="","",LL301)</f>
        <v>アンパンティッシュカバー、アンパンぬいぐるみ</v>
      </c>
      <c r="LM304" s="67">
        <f>IF(LF303="","",LM301)</f>
        <v>1000</v>
      </c>
      <c r="LN304" s="44">
        <f t="shared" si="1472"/>
        <v>0</v>
      </c>
      <c r="LO304" s="45"/>
      <c r="LP304" s="35" t="s">
        <v>679</v>
      </c>
      <c r="LQ304" s="27"/>
      <c r="LR304" s="51" t="str">
        <f t="shared" si="1559"/>
        <v/>
      </c>
      <c r="LS304" s="44"/>
      <c r="LT304" s="44" t="str">
        <f>IF(LS304="","",LS304-LS303)</f>
        <v/>
      </c>
      <c r="LU304" s="44"/>
      <c r="LV304" s="44" t="str">
        <f>IF(LU304="","",LU304-LU303)</f>
        <v/>
      </c>
      <c r="LW304" s="44"/>
      <c r="LX304" s="44" t="str">
        <f>IF(LW304="","",LW303+LY303-LW304)</f>
        <v/>
      </c>
      <c r="LY304" s="44"/>
      <c r="LZ304" s="43"/>
      <c r="MA304" s="43" t="str">
        <f>IF(LS304="","",MA303)</f>
        <v/>
      </c>
      <c r="MB304" s="44" t="str">
        <f>IF(MA304="","",LX304*MA304)</f>
        <v/>
      </c>
      <c r="MC304" s="45" t="str">
        <f>IF(MB304="","",MB304/(LT304*100))</f>
        <v/>
      </c>
      <c r="MD304" s="35"/>
      <c r="ME304" s="27"/>
      <c r="MF304" s="51" t="str">
        <f t="shared" si="1560"/>
        <v/>
      </c>
      <c r="MG304" s="44"/>
      <c r="MH304" s="44" t="str">
        <f>IF(MG304="","",MG304-MG303)</f>
        <v/>
      </c>
      <c r="MI304" s="44"/>
      <c r="MJ304" s="44" t="str">
        <f>IF(MI304="","",MI304-MI303)</f>
        <v/>
      </c>
      <c r="MK304" s="44"/>
      <c r="ML304" s="44" t="str">
        <f>IF(MK304="","",MK303+MM303-MK304)</f>
        <v/>
      </c>
      <c r="MM304" s="44"/>
      <c r="MN304" s="43"/>
      <c r="MO304" s="43" t="str">
        <f>IF(MG304="","",MO303)</f>
        <v/>
      </c>
      <c r="MP304" s="44" t="str">
        <f>IF(MO304="","",ML304*MO304)</f>
        <v/>
      </c>
      <c r="MQ304" s="45" t="str">
        <f>IF(MP304="","",MP304/(MH304*100))</f>
        <v/>
      </c>
      <c r="MR304" s="35"/>
      <c r="MS304" s="27"/>
      <c r="MT304" s="51" t="str">
        <f t="shared" si="1561"/>
        <v/>
      </c>
      <c r="MU304" s="44"/>
      <c r="MV304" s="44" t="str">
        <f>IF(MU304="","",MU304-MU303)</f>
        <v/>
      </c>
      <c r="MW304" s="44"/>
      <c r="MX304" s="44" t="str">
        <f>IF(MW304="","",MW304-MW303)</f>
        <v/>
      </c>
      <c r="MY304" s="44"/>
      <c r="MZ304" s="44" t="str">
        <f>IF(MY304="","",MY303+NA303-MY304)</f>
        <v/>
      </c>
      <c r="NA304" s="44"/>
      <c r="NB304" s="43"/>
      <c r="NC304" s="43" t="str">
        <f>IF(MU304="","",NC303)</f>
        <v/>
      </c>
      <c r="ND304" s="44" t="str">
        <f>IF(NC304="","",MZ304*NC304)</f>
        <v/>
      </c>
      <c r="NE304" s="45" t="str">
        <f>IF(ND304="","",ND304/(MV304*100))</f>
        <v/>
      </c>
      <c r="NF304" s="35"/>
      <c r="NG304" s="27"/>
      <c r="NH304" s="51" t="str">
        <f t="shared" si="1457"/>
        <v/>
      </c>
      <c r="NI304" s="44"/>
      <c r="NJ304" s="44" t="str">
        <f>IF(NI304="","",NI304-NI303)</f>
        <v/>
      </c>
      <c r="NK304" s="44"/>
      <c r="NL304" s="44" t="str">
        <f>IF(NK304="","",NK304-NK303)</f>
        <v/>
      </c>
      <c r="NM304" s="44"/>
      <c r="NN304" s="44" t="str">
        <f>IF(NM304="","",NM303+NO303-NM304)</f>
        <v/>
      </c>
      <c r="NO304" s="44"/>
      <c r="NP304" s="43"/>
      <c r="NQ304" s="43" t="str">
        <f>IF(NI304="","",NQ303)</f>
        <v/>
      </c>
      <c r="NR304" s="44" t="str">
        <f>IF(NQ304="","",NN304*NQ304)</f>
        <v/>
      </c>
      <c r="NS304" s="45" t="str">
        <f>IF(NR304="","",NR304/(NJ304*100))</f>
        <v/>
      </c>
      <c r="NT304" s="35"/>
    </row>
    <row r="305" spans="1:384" ht="15" customHeight="1" thickBot="1" x14ac:dyDescent="0.25">
      <c r="A305" s="38"/>
      <c r="B305" s="39"/>
      <c r="C305" s="40"/>
      <c r="D305" s="40"/>
      <c r="E305" s="41"/>
      <c r="F305" s="41"/>
      <c r="G305" s="40"/>
      <c r="H305" s="42"/>
      <c r="I305" s="44"/>
      <c r="J305" s="44"/>
      <c r="K305" s="44"/>
      <c r="L305" s="44"/>
      <c r="M305" s="44"/>
      <c r="N305" s="44"/>
      <c r="O305" s="44"/>
      <c r="P305" s="43"/>
      <c r="Q305" s="43"/>
      <c r="R305" s="44"/>
      <c r="S305" s="45"/>
      <c r="T305" s="35"/>
      <c r="U305" s="27"/>
      <c r="V305" s="51" t="str">
        <f t="shared" si="1552"/>
        <v/>
      </c>
      <c r="W305" s="44"/>
      <c r="X305" s="44"/>
      <c r="Y305" s="44"/>
      <c r="Z305" s="44"/>
      <c r="AA305" s="44"/>
      <c r="AB305" s="44"/>
      <c r="AC305" s="44"/>
      <c r="AD305" s="43"/>
      <c r="AE305" s="43"/>
      <c r="AF305" s="44"/>
      <c r="AG305" s="45"/>
      <c r="AH305" s="35"/>
      <c r="AI305" s="27"/>
      <c r="AJ305" s="51" t="str">
        <f t="shared" si="1553"/>
        <v/>
      </c>
      <c r="AK305" s="44"/>
      <c r="AL305" s="44"/>
      <c r="AM305" s="44"/>
      <c r="AN305" s="44"/>
      <c r="AO305" s="44"/>
      <c r="AP305" s="44"/>
      <c r="AQ305" s="44"/>
      <c r="AR305" s="43"/>
      <c r="AS305" s="43"/>
      <c r="AT305" s="44"/>
      <c r="AU305" s="45"/>
      <c r="AV305" s="35"/>
      <c r="AW305" s="27"/>
      <c r="AX305" s="51" t="str">
        <f t="shared" si="1554"/>
        <v/>
      </c>
      <c r="AY305" s="44"/>
      <c r="AZ305" s="44"/>
      <c r="BA305" s="44"/>
      <c r="BB305" s="44"/>
      <c r="BC305" s="44"/>
      <c r="BD305" s="44"/>
      <c r="BE305" s="44"/>
      <c r="BF305" s="43"/>
      <c r="BG305" s="43"/>
      <c r="BH305" s="44"/>
      <c r="BI305" s="45"/>
      <c r="BJ305" s="35"/>
      <c r="BK305" s="50"/>
      <c r="BL305" s="99"/>
      <c r="BM305" s="25">
        <v>12351</v>
      </c>
      <c r="BN305" s="44">
        <f t="shared" si="1473"/>
        <v>32</v>
      </c>
      <c r="BO305" s="25">
        <v>629</v>
      </c>
      <c r="BP305" s="44">
        <f t="shared" si="1474"/>
        <v>0</v>
      </c>
      <c r="BQ305" s="25">
        <v>12</v>
      </c>
      <c r="BR305" s="44">
        <f t="shared" si="1475"/>
        <v>0</v>
      </c>
      <c r="BS305" s="25">
        <v>0</v>
      </c>
      <c r="BT305" s="60" t="str">
        <f t="shared" si="1476"/>
        <v>サンリオ豹柄キーケース</v>
      </c>
      <c r="BU305" s="67">
        <f t="shared" si="1477"/>
        <v>924</v>
      </c>
      <c r="BV305" s="44">
        <f t="shared" si="1478"/>
        <v>0</v>
      </c>
      <c r="BW305" s="45">
        <f t="shared" si="1479"/>
        <v>0</v>
      </c>
      <c r="BX305" s="35"/>
      <c r="BY305" s="27"/>
      <c r="BZ305" s="100"/>
      <c r="CA305" s="25">
        <v>1707</v>
      </c>
      <c r="CB305" s="44">
        <f t="shared" si="1480"/>
        <v>29</v>
      </c>
      <c r="CC305" s="25">
        <v>99</v>
      </c>
      <c r="CD305" s="44">
        <f t="shared" si="1481"/>
        <v>1</v>
      </c>
      <c r="CE305" s="25">
        <v>8</v>
      </c>
      <c r="CF305" s="44">
        <f t="shared" si="1482"/>
        <v>1</v>
      </c>
      <c r="CG305" s="25">
        <v>0</v>
      </c>
      <c r="CH305" s="60" t="str">
        <f t="shared" si="1548"/>
        <v>モンチッチマスコット2</v>
      </c>
      <c r="CI305" s="67">
        <f t="shared" si="1549"/>
        <v>539</v>
      </c>
      <c r="CJ305" s="44">
        <f t="shared" si="1484"/>
        <v>539</v>
      </c>
      <c r="CK305" s="45">
        <f t="shared" si="1485"/>
        <v>0.18586206896551724</v>
      </c>
      <c r="CL305" s="35"/>
      <c r="CM305" s="27"/>
      <c r="CN305" s="100"/>
      <c r="CO305" s="25">
        <v>2432</v>
      </c>
      <c r="CP305" s="44">
        <f t="shared" si="1486"/>
        <v>36</v>
      </c>
      <c r="CQ305" s="25">
        <v>26</v>
      </c>
      <c r="CR305" s="44">
        <f t="shared" si="1487"/>
        <v>2</v>
      </c>
      <c r="CS305" s="25">
        <v>41</v>
      </c>
      <c r="CT305" s="44">
        <f t="shared" si="1488"/>
        <v>-1</v>
      </c>
      <c r="CU305" s="25">
        <v>0</v>
      </c>
      <c r="CV305" s="60" t="str">
        <f t="shared" si="1489"/>
        <v>ラブブキーホルダー</v>
      </c>
      <c r="CW305" s="67">
        <f t="shared" si="1490"/>
        <v>200</v>
      </c>
      <c r="CX305" s="44">
        <f t="shared" si="1491"/>
        <v>-200</v>
      </c>
      <c r="CY305" s="45">
        <f t="shared" si="1492"/>
        <v>-5.5555555555555552E-2</v>
      </c>
      <c r="CZ305" s="35"/>
      <c r="DA305" s="58"/>
      <c r="DB305" s="100"/>
      <c r="DC305" s="25">
        <v>8576</v>
      </c>
      <c r="DD305" s="44">
        <f t="shared" si="1493"/>
        <v>50</v>
      </c>
      <c r="DE305" s="25">
        <v>438</v>
      </c>
      <c r="DF305" s="44">
        <f t="shared" si="1494"/>
        <v>0</v>
      </c>
      <c r="DG305" s="25">
        <v>26</v>
      </c>
      <c r="DH305" s="44">
        <f t="shared" si="1495"/>
        <v>-1</v>
      </c>
      <c r="DI305" s="25">
        <v>0</v>
      </c>
      <c r="DJ305" s="60" t="str">
        <f t="shared" si="1496"/>
        <v>ラブブマスコット</v>
      </c>
      <c r="DK305" s="67">
        <f t="shared" si="1497"/>
        <v>250</v>
      </c>
      <c r="DL305" s="44">
        <f t="shared" si="1498"/>
        <v>-250</v>
      </c>
      <c r="DM305" s="45">
        <f t="shared" si="1499"/>
        <v>-0.05</v>
      </c>
      <c r="DN305" s="35"/>
      <c r="DO305" s="27"/>
      <c r="DP305" s="100"/>
      <c r="DQ305" s="25">
        <v>3153</v>
      </c>
      <c r="DR305" s="44">
        <f t="shared" si="1500"/>
        <v>36</v>
      </c>
      <c r="DS305" s="25">
        <v>110</v>
      </c>
      <c r="DT305" s="44">
        <f t="shared" si="1501"/>
        <v>3</v>
      </c>
      <c r="DU305" s="25">
        <v>28</v>
      </c>
      <c r="DV305" s="44">
        <f t="shared" si="1502"/>
        <v>2</v>
      </c>
      <c r="DW305" s="25">
        <v>0</v>
      </c>
      <c r="DX305" s="60" t="str">
        <f t="shared" ref="DX305:DX330" si="1562">IF(DQ305="","",DX301)</f>
        <v>ラブブキーホルダー</v>
      </c>
      <c r="DY305" s="67">
        <f t="shared" ref="DY305:DY330" si="1563">IF(DR305="","",DY301)</f>
        <v>200</v>
      </c>
      <c r="DZ305" s="44">
        <f t="shared" si="1503"/>
        <v>400</v>
      </c>
      <c r="EA305" s="45">
        <f t="shared" si="1504"/>
        <v>0.1111111111111111</v>
      </c>
      <c r="EB305" s="35"/>
      <c r="EC305" s="27"/>
      <c r="ED305" s="51" t="str">
        <f t="shared" si="1391"/>
        <v/>
      </c>
      <c r="EE305" s="44"/>
      <c r="EF305" s="44"/>
      <c r="EG305" s="44"/>
      <c r="EH305" s="44"/>
      <c r="EI305" s="44"/>
      <c r="EJ305" s="44"/>
      <c r="EK305" s="44"/>
      <c r="EL305" s="43"/>
      <c r="EM305" s="43"/>
      <c r="EN305" s="44"/>
      <c r="EO305" s="45"/>
      <c r="EP305" s="35"/>
      <c r="EQ305" s="27"/>
      <c r="ER305" s="51" t="str">
        <f t="shared" si="1555"/>
        <v/>
      </c>
      <c r="ES305" s="44"/>
      <c r="ET305" s="44"/>
      <c r="EU305" s="44"/>
      <c r="EV305" s="44"/>
      <c r="EW305" s="44"/>
      <c r="EX305" s="44"/>
      <c r="EY305" s="44"/>
      <c r="EZ305" s="43"/>
      <c r="FA305" s="43"/>
      <c r="FB305" s="44"/>
      <c r="FC305" s="45"/>
      <c r="FD305" s="35"/>
      <c r="FF305" s="51" t="str">
        <f t="shared" si="1405"/>
        <v/>
      </c>
      <c r="FG305" s="44"/>
      <c r="FH305" s="44"/>
      <c r="FI305" s="44"/>
      <c r="FJ305" s="44"/>
      <c r="FK305" s="44"/>
      <c r="FL305" s="44"/>
      <c r="FM305" s="44"/>
      <c r="FN305" s="43"/>
      <c r="FO305" s="43"/>
      <c r="FP305" s="44"/>
      <c r="FQ305" s="45"/>
      <c r="FR305" s="35"/>
      <c r="FT305" s="51" t="str">
        <f t="shared" si="1556"/>
        <v/>
      </c>
      <c r="FU305" s="44"/>
      <c r="FV305" s="44"/>
      <c r="FW305" s="44"/>
      <c r="FX305" s="44"/>
      <c r="FY305" s="44"/>
      <c r="FZ305" s="44"/>
      <c r="GA305" s="44"/>
      <c r="GB305" s="43"/>
      <c r="GC305" s="43"/>
      <c r="GD305" s="44"/>
      <c r="GE305" s="45"/>
      <c r="GF305" s="35"/>
      <c r="GH305" s="51" t="str">
        <f t="shared" si="1419"/>
        <v/>
      </c>
      <c r="GI305" s="44"/>
      <c r="GJ305" s="44"/>
      <c r="GK305" s="44"/>
      <c r="GL305" s="44"/>
      <c r="GM305" s="44"/>
      <c r="GN305" s="44"/>
      <c r="GO305" s="44"/>
      <c r="GP305" s="43"/>
      <c r="GQ305" s="43"/>
      <c r="GR305" s="44"/>
      <c r="GS305" s="45"/>
      <c r="GT305" s="35"/>
      <c r="GU305" s="27"/>
      <c r="GV305" s="51" t="str">
        <f t="shared" si="1557"/>
        <v/>
      </c>
      <c r="GW305" s="44"/>
      <c r="GX305" s="44"/>
      <c r="GY305" s="44"/>
      <c r="GZ305" s="44"/>
      <c r="HA305" s="44"/>
      <c r="HB305" s="44"/>
      <c r="HC305" s="44"/>
      <c r="HD305" s="43"/>
      <c r="HE305" s="43"/>
      <c r="HF305" s="44"/>
      <c r="HG305" s="45"/>
      <c r="HH305" s="35"/>
      <c r="HJ305" s="51" t="str">
        <f t="shared" si="1558"/>
        <v/>
      </c>
      <c r="HK305" s="44"/>
      <c r="HL305" s="44"/>
      <c r="HM305" s="44"/>
      <c r="HN305" s="44"/>
      <c r="HO305" s="44"/>
      <c r="HP305" s="44"/>
      <c r="HQ305" s="44"/>
      <c r="HR305" s="43"/>
      <c r="HS305" s="43"/>
      <c r="HT305" s="44"/>
      <c r="HU305" s="45"/>
      <c r="HV305" s="35"/>
      <c r="HW305" s="61"/>
      <c r="HX305" s="100"/>
      <c r="HY305" s="25"/>
      <c r="HZ305" s="44" t="str">
        <f t="shared" si="1505"/>
        <v/>
      </c>
      <c r="IA305" s="25"/>
      <c r="IB305" s="44" t="str">
        <f t="shared" si="1506"/>
        <v/>
      </c>
      <c r="IC305" s="25">
        <v>16</v>
      </c>
      <c r="ID305" s="44">
        <f t="shared" si="1507"/>
        <v>0</v>
      </c>
      <c r="IE305" s="25">
        <v>0</v>
      </c>
      <c r="IF305" s="60" t="str">
        <f>IF(HY305="","",IF301)</f>
        <v/>
      </c>
      <c r="IG305" s="67" t="str">
        <f t="shared" si="1550"/>
        <v/>
      </c>
      <c r="IH305" s="44" t="e">
        <f t="shared" si="1508"/>
        <v>#VALUE!</v>
      </c>
      <c r="II305" s="45" t="e">
        <f t="shared" si="1509"/>
        <v>#VALUE!</v>
      </c>
      <c r="IJ305" s="35"/>
      <c r="IL305" s="100"/>
      <c r="IM305" s="25">
        <v>845</v>
      </c>
      <c r="IN305" s="44">
        <f t="shared" si="1510"/>
        <v>75</v>
      </c>
      <c r="IO305" s="25">
        <v>17</v>
      </c>
      <c r="IP305" s="44">
        <f t="shared" si="1511"/>
        <v>2</v>
      </c>
      <c r="IQ305" s="25">
        <v>45</v>
      </c>
      <c r="IR305" s="44">
        <f t="shared" si="1512"/>
        <v>3</v>
      </c>
      <c r="IS305" s="25">
        <v>0</v>
      </c>
      <c r="IT305" s="60" t="str">
        <f t="shared" si="1551"/>
        <v>ゲームアーク</v>
      </c>
      <c r="IU305" s="67">
        <f t="shared" si="1545"/>
        <v>0</v>
      </c>
      <c r="IV305" s="44">
        <f t="shared" si="1514"/>
        <v>0</v>
      </c>
      <c r="IW305" s="45">
        <f t="shared" si="1515"/>
        <v>0</v>
      </c>
      <c r="IX305" s="35"/>
      <c r="IY305" s="33"/>
      <c r="IZ305" s="100"/>
      <c r="JA305" s="25">
        <v>6239</v>
      </c>
      <c r="JB305" s="44">
        <f t="shared" si="1516"/>
        <v>63</v>
      </c>
      <c r="JC305" s="25">
        <v>136</v>
      </c>
      <c r="JD305" s="44">
        <f t="shared" si="1517"/>
        <v>1</v>
      </c>
      <c r="JE305" s="25">
        <v>24</v>
      </c>
      <c r="JF305" s="44">
        <f t="shared" si="1518"/>
        <v>1</v>
      </c>
      <c r="JG305" s="25">
        <v>0</v>
      </c>
      <c r="JH305" s="60" t="str">
        <f t="shared" si="1546"/>
        <v>ラブブマスコット</v>
      </c>
      <c r="JI305" s="67">
        <f t="shared" si="1547"/>
        <v>250</v>
      </c>
      <c r="JJ305" s="44">
        <f t="shared" si="1520"/>
        <v>250</v>
      </c>
      <c r="JK305" s="45">
        <f t="shared" si="1521"/>
        <v>3.968253968253968E-2</v>
      </c>
      <c r="JL305" s="35"/>
      <c r="JM305" s="27"/>
      <c r="JN305" s="100"/>
      <c r="JO305" s="25">
        <v>4257</v>
      </c>
      <c r="JP305" s="44">
        <f t="shared" si="1522"/>
        <v>98</v>
      </c>
      <c r="JQ305" s="25">
        <v>250</v>
      </c>
      <c r="JR305" s="44">
        <f t="shared" si="1523"/>
        <v>3</v>
      </c>
      <c r="JS305" s="25">
        <v>51</v>
      </c>
      <c r="JT305" s="44">
        <f t="shared" si="1524"/>
        <v>4</v>
      </c>
      <c r="JU305" s="25">
        <v>0</v>
      </c>
      <c r="JV305" s="60" t="str">
        <f t="shared" si="1543"/>
        <v>アングリーキーホルダー</v>
      </c>
      <c r="JW305" s="67">
        <f t="shared" si="1544"/>
        <v>200</v>
      </c>
      <c r="JX305" s="44">
        <f t="shared" si="1525"/>
        <v>800</v>
      </c>
      <c r="JY305" s="45">
        <f t="shared" si="1526"/>
        <v>8.1632653061224483E-2</v>
      </c>
      <c r="JZ305" s="35" t="s">
        <v>13</v>
      </c>
      <c r="KA305" s="61"/>
      <c r="KB305" s="100"/>
      <c r="KC305" s="25">
        <v>7378</v>
      </c>
      <c r="KD305" s="44">
        <f t="shared" si="1527"/>
        <v>41</v>
      </c>
      <c r="KE305" s="25">
        <v>437</v>
      </c>
      <c r="KF305" s="44">
        <f t="shared" si="1528"/>
        <v>4</v>
      </c>
      <c r="KG305" s="25">
        <v>62</v>
      </c>
      <c r="KH305" s="44">
        <f t="shared" si="1529"/>
        <v>6</v>
      </c>
      <c r="KI305" s="25">
        <v>0</v>
      </c>
      <c r="KJ305" s="60" t="str">
        <f t="shared" si="1530"/>
        <v>AIモンスターラバー</v>
      </c>
      <c r="KK305" s="67">
        <f t="shared" si="1531"/>
        <v>260</v>
      </c>
      <c r="KL305" s="44">
        <f t="shared" si="1532"/>
        <v>1560</v>
      </c>
      <c r="KM305" s="45">
        <f t="shared" si="1533"/>
        <v>0.38048780487804879</v>
      </c>
      <c r="KN305" s="35"/>
      <c r="KO305" s="27"/>
      <c r="KP305" s="100"/>
      <c r="KQ305" s="25">
        <v>5972</v>
      </c>
      <c r="KR305" s="69">
        <f t="shared" si="1534"/>
        <v>7</v>
      </c>
      <c r="KS305" s="25">
        <v>290</v>
      </c>
      <c r="KT305" s="44">
        <f t="shared" si="1535"/>
        <v>0</v>
      </c>
      <c r="KU305" s="25">
        <v>16</v>
      </c>
      <c r="KV305" s="44">
        <f t="shared" si="1536"/>
        <v>1</v>
      </c>
      <c r="KW305" s="25">
        <v>0</v>
      </c>
      <c r="KX305" s="60" t="str">
        <f t="shared" si="1537"/>
        <v>サンリオスカーフ付ポーチ</v>
      </c>
      <c r="KY305" s="67">
        <f t="shared" si="1538"/>
        <v>0</v>
      </c>
      <c r="KZ305" s="44">
        <f t="shared" si="1539"/>
        <v>0</v>
      </c>
      <c r="LA305" s="45">
        <f t="shared" si="1540"/>
        <v>0</v>
      </c>
      <c r="LB305" s="35"/>
      <c r="LC305" s="27"/>
      <c r="LD305" s="74"/>
      <c r="LE305" s="75"/>
      <c r="LF305" s="75"/>
      <c r="LG305" s="75">
        <v>1166</v>
      </c>
      <c r="LH305" s="75">
        <f t="shared" si="1470"/>
        <v>0</v>
      </c>
      <c r="LI305" s="76">
        <v>2</v>
      </c>
      <c r="LJ305" s="75">
        <f t="shared" si="1471"/>
        <v>0</v>
      </c>
      <c r="LK305" s="75"/>
      <c r="LL305" s="77" t="str">
        <f>IF(LE303="","",LL302)</f>
        <v>バイキンティッシュカバー、アンパンぬいぐるみ</v>
      </c>
      <c r="LM305" s="78">
        <f>IF(LF303="","",LM302)</f>
        <v>1000</v>
      </c>
      <c r="LN305" s="75">
        <f t="shared" si="1472"/>
        <v>0</v>
      </c>
      <c r="LO305" s="79"/>
      <c r="LP305" s="35" t="s">
        <v>679</v>
      </c>
      <c r="LQ305" s="27"/>
      <c r="LR305" s="51" t="str">
        <f t="shared" si="1559"/>
        <v/>
      </c>
      <c r="LS305" s="44"/>
      <c r="LT305" s="44"/>
      <c r="LU305" s="44"/>
      <c r="LV305" s="44"/>
      <c r="LW305" s="44"/>
      <c r="LX305" s="44"/>
      <c r="LY305" s="44"/>
      <c r="LZ305" s="43"/>
      <c r="MA305" s="43"/>
      <c r="MB305" s="44"/>
      <c r="MC305" s="45"/>
      <c r="MD305" s="35"/>
      <c r="ME305" s="27"/>
      <c r="MF305" s="51" t="str">
        <f t="shared" si="1560"/>
        <v/>
      </c>
      <c r="MG305" s="44"/>
      <c r="MH305" s="44"/>
      <c r="MI305" s="44"/>
      <c r="MJ305" s="44"/>
      <c r="MK305" s="44"/>
      <c r="ML305" s="44"/>
      <c r="MM305" s="44"/>
      <c r="MN305" s="43"/>
      <c r="MO305" s="43"/>
      <c r="MP305" s="44"/>
      <c r="MQ305" s="45"/>
      <c r="MR305" s="35"/>
      <c r="MS305" s="27"/>
      <c r="MT305" s="51" t="str">
        <f t="shared" si="1561"/>
        <v/>
      </c>
      <c r="MU305" s="44"/>
      <c r="MV305" s="44"/>
      <c r="MW305" s="44"/>
      <c r="MX305" s="44"/>
      <c r="MY305" s="44"/>
      <c r="MZ305" s="44"/>
      <c r="NA305" s="44"/>
      <c r="NB305" s="43"/>
      <c r="NC305" s="43"/>
      <c r="ND305" s="44"/>
      <c r="NE305" s="45"/>
      <c r="NF305" s="35"/>
      <c r="NG305" s="27"/>
      <c r="NH305" s="51" t="str">
        <f t="shared" si="1457"/>
        <v/>
      </c>
      <c r="NI305" s="44"/>
      <c r="NJ305" s="44"/>
      <c r="NK305" s="44"/>
      <c r="NL305" s="44"/>
      <c r="NM305" s="44"/>
      <c r="NN305" s="44"/>
      <c r="NO305" s="44"/>
      <c r="NP305" s="43"/>
      <c r="NQ305" s="43"/>
      <c r="NR305" s="44"/>
      <c r="NS305" s="45"/>
      <c r="NT305" s="35"/>
    </row>
    <row r="306" spans="1:384" ht="15" customHeight="1" thickTop="1" thickBot="1" x14ac:dyDescent="0.25">
      <c r="A306" s="38"/>
      <c r="B306" s="39"/>
      <c r="C306" s="40"/>
      <c r="D306" s="40"/>
      <c r="E306" s="41"/>
      <c r="F306" s="41"/>
      <c r="G306" s="40"/>
      <c r="H306" s="42"/>
      <c r="I306" s="44"/>
      <c r="J306" s="44" t="str">
        <f>IF(I306="","",I306-I307)</f>
        <v/>
      </c>
      <c r="K306" s="44"/>
      <c r="L306" s="44" t="str">
        <f>IF(K306="","",K306-K307)</f>
        <v/>
      </c>
      <c r="M306" s="44"/>
      <c r="N306" s="44" t="str">
        <f>IF(M306="","",M307+O307-M306)</f>
        <v/>
      </c>
      <c r="O306" s="44"/>
      <c r="P306" s="43"/>
      <c r="Q306" s="43" t="str">
        <f>IF(I306="","",Q307)</f>
        <v/>
      </c>
      <c r="R306" s="44" t="str">
        <f t="shared" ref="R306:R343" si="1564">IF(Q306="","",N306*Q306)</f>
        <v/>
      </c>
      <c r="S306" s="45" t="str">
        <f t="shared" ref="S306:S343" si="1565">IF(R306="","",R306/(J306*100))</f>
        <v/>
      </c>
      <c r="T306" s="35"/>
      <c r="U306" s="27"/>
      <c r="V306" s="51" t="str">
        <f t="shared" si="1552"/>
        <v/>
      </c>
      <c r="W306" s="67"/>
      <c r="X306" s="44" t="str">
        <f>IF(W306="","",W306-W307)</f>
        <v/>
      </c>
      <c r="Y306" s="44"/>
      <c r="Z306" s="44" t="str">
        <f>IF(Y306="","",Y306-Y307)</f>
        <v/>
      </c>
      <c r="AA306" s="44"/>
      <c r="AB306" s="44" t="str">
        <f>IF(AA306="","",AA307+AC307-AA306)</f>
        <v/>
      </c>
      <c r="AC306" s="44"/>
      <c r="AD306" s="43"/>
      <c r="AE306" s="43" t="str">
        <f>IF(W306="","",AE307)</f>
        <v/>
      </c>
      <c r="AF306" s="44" t="str">
        <f t="shared" ref="AF306:AF338" si="1566">IF(AE306="","",AB306*AE306)</f>
        <v/>
      </c>
      <c r="AG306" s="45" t="str">
        <f t="shared" ref="AG306:AG338" si="1567">IF(AF306="","",AF306/(X306*100))</f>
        <v/>
      </c>
      <c r="AH306" s="35"/>
      <c r="AI306" s="27"/>
      <c r="AJ306" s="51" t="str">
        <f t="shared" si="1553"/>
        <v/>
      </c>
      <c r="AK306" s="44"/>
      <c r="AL306" s="44" t="str">
        <f>IF(AK306="","",AK306-AK307)</f>
        <v/>
      </c>
      <c r="AM306" s="44"/>
      <c r="AN306" s="44" t="str">
        <f>IF(AM306="","",AM306-AM307)</f>
        <v/>
      </c>
      <c r="AO306" s="44"/>
      <c r="AP306" s="44" t="str">
        <f>IF(AO306="","",AO307+AQ307-AO306)</f>
        <v/>
      </c>
      <c r="AQ306" s="44"/>
      <c r="AR306" s="43"/>
      <c r="AS306" s="43" t="str">
        <f>IF(AK306="","",AS307)</f>
        <v/>
      </c>
      <c r="AT306" s="44" t="str">
        <f t="shared" ref="AT306:AT343" si="1568">IF(AS306="","",AP306*AS306)</f>
        <v/>
      </c>
      <c r="AU306" s="45" t="str">
        <f t="shared" ref="AU306:AU343" si="1569">IF(AT306="","",AT306/(AL306*100))</f>
        <v/>
      </c>
      <c r="AV306" s="35"/>
      <c r="AW306" s="27"/>
      <c r="AX306" s="51" t="str">
        <f t="shared" si="1554"/>
        <v/>
      </c>
      <c r="AY306" s="44"/>
      <c r="AZ306" s="44" t="str">
        <f>IF(AY306="","",AY306-AY307)</f>
        <v/>
      </c>
      <c r="BA306" s="44"/>
      <c r="BB306" s="44" t="str">
        <f>IF(BA306="","",BA306-BA307)</f>
        <v/>
      </c>
      <c r="BC306" s="44"/>
      <c r="BD306" s="44" t="str">
        <f>IF(BC306="","",BC307+BE307-BC306)</f>
        <v/>
      </c>
      <c r="BE306" s="44"/>
      <c r="BF306" s="43"/>
      <c r="BG306" s="43" t="str">
        <f>IF(AY306="","",BG307)</f>
        <v/>
      </c>
      <c r="BH306" s="44" t="str">
        <f t="shared" ref="BH306:BH343" si="1570">IF(BG306="","",BD306*BG306)</f>
        <v/>
      </c>
      <c r="BI306" s="45" t="str">
        <f t="shared" ref="BI306:BI343" si="1571">IF(BH306="","",BH306/(AZ306*100))</f>
        <v/>
      </c>
      <c r="BJ306" s="35"/>
      <c r="BK306" s="50"/>
      <c r="BL306" s="74"/>
      <c r="BM306" s="75">
        <v>14118</v>
      </c>
      <c r="BN306" s="75">
        <f t="shared" si="1473"/>
        <v>59</v>
      </c>
      <c r="BO306" s="75">
        <v>708</v>
      </c>
      <c r="BP306" s="75">
        <f t="shared" si="1474"/>
        <v>6</v>
      </c>
      <c r="BQ306" s="75">
        <v>73</v>
      </c>
      <c r="BR306" s="75">
        <f t="shared" si="1475"/>
        <v>7</v>
      </c>
      <c r="BS306" s="75">
        <v>0</v>
      </c>
      <c r="BT306" s="77" t="str">
        <f t="shared" si="1476"/>
        <v>ＡＩモンスターラバー</v>
      </c>
      <c r="BU306" s="78">
        <f t="shared" si="1477"/>
        <v>198</v>
      </c>
      <c r="BV306" s="75">
        <f t="shared" si="1478"/>
        <v>1386</v>
      </c>
      <c r="BW306" s="79">
        <f t="shared" si="1479"/>
        <v>0.23491525423728812</v>
      </c>
      <c r="BX306" s="35"/>
      <c r="BY306" s="27"/>
      <c r="BZ306" s="74"/>
      <c r="CA306" s="75">
        <v>2010</v>
      </c>
      <c r="CB306" s="75">
        <f t="shared" si="1480"/>
        <v>58</v>
      </c>
      <c r="CC306" s="75">
        <v>25</v>
      </c>
      <c r="CD306" s="75">
        <f t="shared" si="1481"/>
        <v>0</v>
      </c>
      <c r="CE306" s="75">
        <v>11</v>
      </c>
      <c r="CF306" s="75">
        <f t="shared" si="1482"/>
        <v>0</v>
      </c>
      <c r="CG306" s="75">
        <v>0</v>
      </c>
      <c r="CH306" s="77" t="str">
        <f t="shared" si="1548"/>
        <v>AIモンスターマスコット</v>
      </c>
      <c r="CI306" s="78">
        <f t="shared" si="1549"/>
        <v>286</v>
      </c>
      <c r="CJ306" s="75">
        <f t="shared" si="1484"/>
        <v>0</v>
      </c>
      <c r="CK306" s="79">
        <f t="shared" si="1485"/>
        <v>0</v>
      </c>
      <c r="CL306" s="35"/>
      <c r="CM306" s="27"/>
      <c r="CN306" s="74"/>
      <c r="CO306" s="75">
        <v>1361</v>
      </c>
      <c r="CP306" s="75">
        <f t="shared" si="1486"/>
        <v>63</v>
      </c>
      <c r="CQ306" s="75">
        <v>8</v>
      </c>
      <c r="CR306" s="75">
        <f t="shared" si="1487"/>
        <v>1</v>
      </c>
      <c r="CS306" s="75">
        <v>23</v>
      </c>
      <c r="CT306" s="75">
        <f t="shared" si="1488"/>
        <v>1</v>
      </c>
      <c r="CU306" s="75">
        <v>0</v>
      </c>
      <c r="CV306" s="77" t="str">
        <f t="shared" si="1489"/>
        <v>ラブブキーホルダー大きめ</v>
      </c>
      <c r="CW306" s="78">
        <f t="shared" si="1490"/>
        <v>400</v>
      </c>
      <c r="CX306" s="75">
        <f t="shared" si="1491"/>
        <v>400</v>
      </c>
      <c r="CY306" s="79">
        <f t="shared" si="1492"/>
        <v>6.3492063492063489E-2</v>
      </c>
      <c r="CZ306" s="35"/>
      <c r="DA306" s="58"/>
      <c r="DB306" s="74"/>
      <c r="DC306" s="75">
        <v>6672</v>
      </c>
      <c r="DD306" s="75">
        <f t="shared" si="1493"/>
        <v>39</v>
      </c>
      <c r="DE306" s="75">
        <v>350</v>
      </c>
      <c r="DF306" s="75">
        <f t="shared" si="1494"/>
        <v>3</v>
      </c>
      <c r="DG306" s="75">
        <v>48</v>
      </c>
      <c r="DH306" s="75">
        <f t="shared" si="1495"/>
        <v>4</v>
      </c>
      <c r="DI306" s="75">
        <v>0</v>
      </c>
      <c r="DJ306" s="77" t="str">
        <f t="shared" si="1496"/>
        <v>ＡＩラバー</v>
      </c>
      <c r="DK306" s="78">
        <f t="shared" si="1497"/>
        <v>198</v>
      </c>
      <c r="DL306" s="75">
        <f t="shared" si="1498"/>
        <v>792</v>
      </c>
      <c r="DM306" s="79">
        <f t="shared" si="1499"/>
        <v>0.20307692307692307</v>
      </c>
      <c r="DN306" s="35" t="s">
        <v>13</v>
      </c>
      <c r="DO306" s="27"/>
      <c r="DP306" s="74"/>
      <c r="DQ306" s="75">
        <v>2221</v>
      </c>
      <c r="DR306" s="75">
        <f t="shared" si="1500"/>
        <v>40</v>
      </c>
      <c r="DS306" s="75">
        <v>66</v>
      </c>
      <c r="DT306" s="75">
        <f t="shared" si="1501"/>
        <v>2</v>
      </c>
      <c r="DU306" s="75">
        <v>47</v>
      </c>
      <c r="DV306" s="75">
        <f t="shared" si="1502"/>
        <v>3</v>
      </c>
      <c r="DW306" s="75">
        <v>0</v>
      </c>
      <c r="DX306" s="77" t="str">
        <f t="shared" si="1562"/>
        <v>アングリーキーホルダー</v>
      </c>
      <c r="DY306" s="78">
        <f t="shared" si="1563"/>
        <v>198</v>
      </c>
      <c r="DZ306" s="75">
        <f t="shared" si="1503"/>
        <v>594</v>
      </c>
      <c r="EA306" s="79">
        <f t="shared" si="1504"/>
        <v>0.14849999999999999</v>
      </c>
      <c r="EB306" s="35"/>
      <c r="EC306" s="27"/>
      <c r="ED306" s="51" t="str">
        <f t="shared" si="1391"/>
        <v/>
      </c>
      <c r="EE306" s="44"/>
      <c r="EF306" s="44" t="str">
        <f>IF(EE306="","",EE306-EE307)</f>
        <v/>
      </c>
      <c r="EG306" s="44"/>
      <c r="EH306" s="44" t="str">
        <f>IF(EG306="","",EG306-EG307)</f>
        <v/>
      </c>
      <c r="EI306" s="44"/>
      <c r="EJ306" s="44" t="str">
        <f>IF(EI306="","",EI307+EK307-EI306)</f>
        <v/>
      </c>
      <c r="EK306" s="44"/>
      <c r="EL306" s="43"/>
      <c r="EM306" s="43" t="str">
        <f>IF(EE306="","",EM307)</f>
        <v/>
      </c>
      <c r="EN306" s="44" t="str">
        <f t="shared" ref="EN306:EN338" si="1572">IF(EM306="","",EJ306*EM306)</f>
        <v/>
      </c>
      <c r="EO306" s="45" t="str">
        <f t="shared" ref="EO306:EO338" si="1573">IF(EN306="","",EN306/(EF306*100))</f>
        <v/>
      </c>
      <c r="EP306" s="35"/>
      <c r="EQ306" s="27"/>
      <c r="ER306" s="51" t="str">
        <f t="shared" si="1555"/>
        <v/>
      </c>
      <c r="ES306" s="44"/>
      <c r="ET306" s="44" t="str">
        <f>IF(ES306="","",ES306-ES307)</f>
        <v/>
      </c>
      <c r="EU306" s="44"/>
      <c r="EV306" s="44" t="str">
        <f>IF(EU306="","",EU306-EU307)</f>
        <v/>
      </c>
      <c r="EW306" s="44"/>
      <c r="EX306" s="44" t="str">
        <f>IF(EW306="","",EW307+EY307-EW306)</f>
        <v/>
      </c>
      <c r="EY306" s="44"/>
      <c r="EZ306" s="43"/>
      <c r="FA306" s="43" t="str">
        <f>IF(ES306="","",FA307)</f>
        <v/>
      </c>
      <c r="FB306" s="44" t="str">
        <f t="shared" ref="FB306:FB343" si="1574">IF(FA306="","",EX306*FA306)</f>
        <v/>
      </c>
      <c r="FC306" s="45" t="str">
        <f t="shared" ref="FC306:FC343" si="1575">IF(FB306="","",FB306/(ET306*100))</f>
        <v/>
      </c>
      <c r="FD306" s="35"/>
      <c r="FF306" s="51" t="str">
        <f t="shared" si="1405"/>
        <v/>
      </c>
      <c r="FG306" s="44"/>
      <c r="FH306" s="44" t="str">
        <f>IF(FG306="","",FG306-FG307)</f>
        <v/>
      </c>
      <c r="FI306" s="44"/>
      <c r="FJ306" s="44" t="str">
        <f>IF(FI306="","",FI306-FI307)</f>
        <v/>
      </c>
      <c r="FK306" s="44"/>
      <c r="FL306" s="44" t="str">
        <f>IF(FK306="","",FK307+FM307-FK306)</f>
        <v/>
      </c>
      <c r="FM306" s="44"/>
      <c r="FN306" s="43"/>
      <c r="FO306" s="43" t="str">
        <f>IF(FG306="","",FO307)</f>
        <v/>
      </c>
      <c r="FP306" s="44" t="str">
        <f t="shared" ref="FP306:FP338" si="1576">IF(FO306="","",FL306*FO306)</f>
        <v/>
      </c>
      <c r="FQ306" s="45" t="str">
        <f t="shared" ref="FQ306:FQ338" si="1577">IF(FP306="","",FP306/(FH306*100))</f>
        <v/>
      </c>
      <c r="FR306" s="35"/>
      <c r="FT306" s="51" t="str">
        <f t="shared" si="1556"/>
        <v/>
      </c>
      <c r="FU306" s="44"/>
      <c r="FV306" s="44" t="str">
        <f>IF(FU306="","",FU306-FU307)</f>
        <v/>
      </c>
      <c r="FW306" s="44"/>
      <c r="FX306" s="44" t="str">
        <f>IF(FW306="","",FW306-FW307)</f>
        <v/>
      </c>
      <c r="FY306" s="44"/>
      <c r="FZ306" s="44" t="str">
        <f>IF(FY306="","",FY307+GA307-FY306)</f>
        <v/>
      </c>
      <c r="GA306" s="44"/>
      <c r="GB306" s="43"/>
      <c r="GC306" s="43" t="str">
        <f>IF(FU306="","",GC307)</f>
        <v/>
      </c>
      <c r="GD306" s="44" t="str">
        <f t="shared" ref="GD306:GD338" si="1578">IF(GC306="","",FZ306*GC306)</f>
        <v/>
      </c>
      <c r="GE306" s="45" t="str">
        <f t="shared" ref="GE306:GE338" si="1579">IF(GD306="","",GD306/(FV306*100))</f>
        <v/>
      </c>
      <c r="GF306" s="35"/>
      <c r="GH306" s="51" t="str">
        <f t="shared" si="1419"/>
        <v/>
      </c>
      <c r="GI306" s="44"/>
      <c r="GJ306" s="44" t="str">
        <f>IF(GI306="","",GI306-GI307)</f>
        <v/>
      </c>
      <c r="GK306" s="44"/>
      <c r="GL306" s="44" t="str">
        <f>IF(GK306="","",GK306-GK307)</f>
        <v/>
      </c>
      <c r="GM306" s="44"/>
      <c r="GN306" s="44" t="str">
        <f>IF(GM306="","",GM307+GO307-GM306)</f>
        <v/>
      </c>
      <c r="GO306" s="44"/>
      <c r="GP306" s="43"/>
      <c r="GQ306" s="43" t="str">
        <f>IF(GI306="","",GQ307)</f>
        <v/>
      </c>
      <c r="GR306" s="44" t="str">
        <f t="shared" ref="GR306:GR338" si="1580">IF(GQ306="","",GN306*GQ306)</f>
        <v/>
      </c>
      <c r="GS306" s="45" t="str">
        <f t="shared" ref="GS306:GS338" si="1581">IF(GR306="","",GR306/(GJ306*100))</f>
        <v/>
      </c>
      <c r="GT306" s="35"/>
      <c r="GU306" s="27"/>
      <c r="GV306" s="51" t="str">
        <f t="shared" si="1557"/>
        <v/>
      </c>
      <c r="GW306" s="44"/>
      <c r="GX306" s="44" t="str">
        <f>IF(GW306="","",GW306-GW307)</f>
        <v/>
      </c>
      <c r="GY306" s="44"/>
      <c r="GZ306" s="44" t="str">
        <f>IF(GY306="","",GY306-GY307)</f>
        <v/>
      </c>
      <c r="HA306" s="44"/>
      <c r="HB306" s="44" t="str">
        <f>IF(HA306="","",HA307+HC307-HA306)</f>
        <v/>
      </c>
      <c r="HC306" s="44"/>
      <c r="HD306" s="43"/>
      <c r="HE306" s="43" t="str">
        <f>IF(GW306="","",HE307)</f>
        <v/>
      </c>
      <c r="HF306" s="44" t="str">
        <f t="shared" ref="HF306:HF338" si="1582">IF(HE306="","",HB306*HE306)</f>
        <v/>
      </c>
      <c r="HG306" s="45" t="str">
        <f t="shared" ref="HG306:HG338" si="1583">IF(HF306="","",HF306/(GX306*100))</f>
        <v/>
      </c>
      <c r="HH306" s="35"/>
      <c r="HJ306" s="51" t="str">
        <f t="shared" si="1558"/>
        <v/>
      </c>
      <c r="HK306" s="44"/>
      <c r="HL306" s="44" t="str">
        <f>IF(HK306="","",HK306-HK307)</f>
        <v/>
      </c>
      <c r="HM306" s="44"/>
      <c r="HN306" s="44" t="str">
        <f>IF(HM306="","",HM306-HM307)</f>
        <v/>
      </c>
      <c r="HO306" s="44"/>
      <c r="HP306" s="44" t="str">
        <f>IF(HO306="","",HO307+HQ307-HO306)</f>
        <v/>
      </c>
      <c r="HQ306" s="44"/>
      <c r="HR306" s="43"/>
      <c r="HS306" s="43" t="str">
        <f>IF(HK306="","",HS307)</f>
        <v/>
      </c>
      <c r="HT306" s="44" t="str">
        <f t="shared" ref="HT306:HT338" si="1584">IF(HS306="","",HP306*HS306)</f>
        <v/>
      </c>
      <c r="HU306" s="45" t="str">
        <f t="shared" ref="HU306:HU338" si="1585">IF(HT306="","",HT306/(HL306*100))</f>
        <v/>
      </c>
      <c r="HV306" s="35"/>
      <c r="HW306" s="61"/>
      <c r="HX306" s="74"/>
      <c r="HY306" s="75"/>
      <c r="HZ306" s="75" t="str">
        <f t="shared" si="1505"/>
        <v/>
      </c>
      <c r="IA306" s="75"/>
      <c r="IB306" s="75" t="str">
        <f t="shared" si="1506"/>
        <v/>
      </c>
      <c r="IC306" s="75">
        <v>5</v>
      </c>
      <c r="ID306" s="75">
        <f t="shared" si="1507"/>
        <v>1</v>
      </c>
      <c r="IE306" s="75">
        <v>1</v>
      </c>
      <c r="IF306" s="77" t="str">
        <f>IF(HY306="","",IF302)</f>
        <v/>
      </c>
      <c r="IG306" s="78" t="str">
        <f t="shared" si="1550"/>
        <v/>
      </c>
      <c r="IH306" s="75" t="e">
        <f t="shared" si="1508"/>
        <v>#VALUE!</v>
      </c>
      <c r="II306" s="79" t="e">
        <f t="shared" si="1509"/>
        <v>#VALUE!</v>
      </c>
      <c r="IJ306" s="35"/>
      <c r="IL306" s="74"/>
      <c r="IM306" s="75">
        <v>552</v>
      </c>
      <c r="IN306" s="75">
        <f t="shared" si="1510"/>
        <v>31</v>
      </c>
      <c r="IO306" s="75">
        <v>12</v>
      </c>
      <c r="IP306" s="75">
        <f t="shared" si="1511"/>
        <v>2</v>
      </c>
      <c r="IQ306" s="75">
        <v>6</v>
      </c>
      <c r="IR306" s="75">
        <f t="shared" si="1512"/>
        <v>1</v>
      </c>
      <c r="IS306" s="75">
        <v>0</v>
      </c>
      <c r="IT306" s="77" t="str">
        <f t="shared" si="1551"/>
        <v>スンスンクリップ</v>
      </c>
      <c r="IU306" s="78">
        <f t="shared" si="1545"/>
        <v>0</v>
      </c>
      <c r="IV306" s="75">
        <f t="shared" si="1514"/>
        <v>0</v>
      </c>
      <c r="IW306" s="79">
        <f t="shared" si="1515"/>
        <v>0</v>
      </c>
      <c r="IX306" s="35"/>
      <c r="IY306" s="33"/>
      <c r="IZ306" s="74"/>
      <c r="JA306" s="75">
        <v>7301</v>
      </c>
      <c r="JB306" s="82">
        <f t="shared" si="1516"/>
        <v>6</v>
      </c>
      <c r="JC306" s="75">
        <v>298</v>
      </c>
      <c r="JD306" s="75">
        <f t="shared" si="1517"/>
        <v>0</v>
      </c>
      <c r="JE306" s="75">
        <v>11</v>
      </c>
      <c r="JF306" s="75">
        <f t="shared" si="1518"/>
        <v>0</v>
      </c>
      <c r="JG306" s="75">
        <v>0</v>
      </c>
      <c r="JH306" s="77" t="str">
        <f t="shared" si="1546"/>
        <v>スヌーピーマスコット</v>
      </c>
      <c r="JI306" s="78">
        <f t="shared" si="1547"/>
        <v>0</v>
      </c>
      <c r="JJ306" s="75">
        <f t="shared" si="1520"/>
        <v>0</v>
      </c>
      <c r="JK306" s="79">
        <f t="shared" si="1521"/>
        <v>0</v>
      </c>
      <c r="JL306" s="35"/>
      <c r="JM306" s="27"/>
      <c r="JN306" s="74"/>
      <c r="JO306" s="75">
        <v>6136</v>
      </c>
      <c r="JP306" s="75">
        <f t="shared" si="1522"/>
        <v>94</v>
      </c>
      <c r="JQ306" s="75">
        <v>257</v>
      </c>
      <c r="JR306" s="75">
        <f t="shared" si="1523"/>
        <v>2</v>
      </c>
      <c r="JS306" s="75">
        <v>12</v>
      </c>
      <c r="JT306" s="75">
        <f t="shared" si="1524"/>
        <v>2</v>
      </c>
      <c r="JU306" s="75">
        <v>0</v>
      </c>
      <c r="JV306" s="77" t="str">
        <f t="shared" si="1543"/>
        <v>ポケモンシリコンポーチ</v>
      </c>
      <c r="JW306" s="78">
        <f t="shared" si="1544"/>
        <v>600</v>
      </c>
      <c r="JX306" s="75">
        <f t="shared" si="1525"/>
        <v>1200</v>
      </c>
      <c r="JY306" s="79">
        <f t="shared" si="1526"/>
        <v>0.1276595744680851</v>
      </c>
      <c r="JZ306" s="35"/>
      <c r="KA306" s="61"/>
      <c r="KB306" s="74"/>
      <c r="KC306" s="75">
        <v>4521</v>
      </c>
      <c r="KD306" s="75">
        <f t="shared" si="1527"/>
        <v>0</v>
      </c>
      <c r="KE306" s="75">
        <v>216</v>
      </c>
      <c r="KF306" s="75">
        <f t="shared" si="1528"/>
        <v>1</v>
      </c>
      <c r="KG306" s="75">
        <v>6</v>
      </c>
      <c r="KH306" s="75">
        <f t="shared" si="1529"/>
        <v>2</v>
      </c>
      <c r="KI306" s="75">
        <v>0</v>
      </c>
      <c r="KJ306" s="77" t="s">
        <v>669</v>
      </c>
      <c r="KK306" s="78">
        <v>660</v>
      </c>
      <c r="KL306" s="75">
        <f t="shared" si="1532"/>
        <v>1320</v>
      </c>
      <c r="KM306" s="79" t="e">
        <f t="shared" si="1533"/>
        <v>#DIV/0!</v>
      </c>
      <c r="KN306" s="35" t="s">
        <v>664</v>
      </c>
      <c r="KO306" s="27"/>
      <c r="KP306" s="74"/>
      <c r="KQ306" s="75">
        <v>5019</v>
      </c>
      <c r="KR306" s="75">
        <f t="shared" si="1534"/>
        <v>18</v>
      </c>
      <c r="KS306" s="75">
        <v>201</v>
      </c>
      <c r="KT306" s="75">
        <f t="shared" si="1535"/>
        <v>1</v>
      </c>
      <c r="KU306" s="75">
        <v>7</v>
      </c>
      <c r="KV306" s="75">
        <f t="shared" si="1536"/>
        <v>1</v>
      </c>
      <c r="KW306" s="75">
        <v>0</v>
      </c>
      <c r="KX306" s="77" t="str">
        <f t="shared" si="1537"/>
        <v>キティフェイスポーチ</v>
      </c>
      <c r="KY306" s="78">
        <f t="shared" si="1538"/>
        <v>0</v>
      </c>
      <c r="KZ306" s="75">
        <f t="shared" si="1539"/>
        <v>0</v>
      </c>
      <c r="LA306" s="79">
        <f t="shared" si="1540"/>
        <v>0</v>
      </c>
      <c r="LB306" s="35" t="s">
        <v>13</v>
      </c>
      <c r="LC306" s="27"/>
      <c r="LD306" s="51">
        <f>IF(A296="","",A296)</f>
        <v>45992</v>
      </c>
      <c r="LE306" s="43">
        <v>68951</v>
      </c>
      <c r="LF306" s="93">
        <f>IF(LE306="","",LE306-LE303)</f>
        <v>80</v>
      </c>
      <c r="LG306" s="43">
        <v>445</v>
      </c>
      <c r="LH306" s="43">
        <f t="shared" si="1470"/>
        <v>0</v>
      </c>
      <c r="LI306" s="43">
        <v>2</v>
      </c>
      <c r="LJ306" s="87">
        <f t="shared" si="1471"/>
        <v>0</v>
      </c>
      <c r="LK306" s="43">
        <v>0</v>
      </c>
      <c r="LL306" s="64" t="str">
        <f>IF(LE306="","",LL303)</f>
        <v>スヌーピーぬいぐるみ、コキンちゃん</v>
      </c>
      <c r="LM306" s="47">
        <f>IF(LF306="","",LM303)</f>
        <v>1000</v>
      </c>
      <c r="LN306" s="87">
        <f t="shared" si="1472"/>
        <v>0</v>
      </c>
      <c r="LO306" s="54"/>
      <c r="LP306" s="35"/>
      <c r="LQ306" s="27"/>
      <c r="LR306" s="51" t="str">
        <f t="shared" si="1559"/>
        <v/>
      </c>
      <c r="LS306" s="44"/>
      <c r="LT306" s="44" t="str">
        <f>IF(LS306="","",LS306-LS307)</f>
        <v/>
      </c>
      <c r="LU306" s="44"/>
      <c r="LV306" s="44" t="str">
        <f>IF(LU306="","",LU306-LU307)</f>
        <v/>
      </c>
      <c r="LW306" s="44"/>
      <c r="LX306" s="44" t="str">
        <f>IF(LW306="","",LW307+LY307-LW306)</f>
        <v/>
      </c>
      <c r="LY306" s="44"/>
      <c r="LZ306" s="43"/>
      <c r="MA306" s="43" t="str">
        <f>IF(LS306="","",MA307)</f>
        <v/>
      </c>
      <c r="MB306" s="44" t="str">
        <f t="shared" ref="MB306:MB338" si="1586">IF(MA306="","",LX306*MA306)</f>
        <v/>
      </c>
      <c r="MC306" s="45" t="str">
        <f t="shared" ref="MC306:MC338" si="1587">IF(MB306="","",MB306/(LT306*100))</f>
        <v/>
      </c>
      <c r="MD306" s="35"/>
      <c r="ME306" s="27"/>
      <c r="MF306" s="51" t="str">
        <f t="shared" si="1560"/>
        <v/>
      </c>
      <c r="MG306" s="44"/>
      <c r="MH306" s="44" t="str">
        <f>IF(MG306="","",MG306-MG307)</f>
        <v/>
      </c>
      <c r="MI306" s="44"/>
      <c r="MJ306" s="44" t="str">
        <f>IF(MI306="","",MI306-MI307)</f>
        <v/>
      </c>
      <c r="MK306" s="44"/>
      <c r="ML306" s="44" t="str">
        <f>IF(MK306="","",MK307+MM307-MK306)</f>
        <v/>
      </c>
      <c r="MM306" s="44"/>
      <c r="MN306" s="43"/>
      <c r="MO306" s="43" t="str">
        <f>IF(MG306="","",MO307)</f>
        <v/>
      </c>
      <c r="MP306" s="44" t="str">
        <f t="shared" ref="MP306:MP338" si="1588">IF(MO306="","",ML306*MO306)</f>
        <v/>
      </c>
      <c r="MQ306" s="45" t="str">
        <f t="shared" ref="MQ306:MQ338" si="1589">IF(MP306="","",MP306/(MH306*100))</f>
        <v/>
      </c>
      <c r="MR306" s="35"/>
      <c r="MS306" s="27"/>
      <c r="MT306" s="51" t="str">
        <f t="shared" si="1561"/>
        <v/>
      </c>
      <c r="MU306" s="44"/>
      <c r="MV306" s="44" t="str">
        <f>IF(MU306="","",MU306-MU307)</f>
        <v/>
      </c>
      <c r="MW306" s="44"/>
      <c r="MX306" s="44" t="str">
        <f>IF(MW306="","",MW306-MW307)</f>
        <v/>
      </c>
      <c r="MY306" s="44"/>
      <c r="MZ306" s="44" t="str">
        <f>IF(MY306="","",MY307+NA307-MY306)</f>
        <v/>
      </c>
      <c r="NA306" s="44"/>
      <c r="NB306" s="43"/>
      <c r="NC306" s="43" t="str">
        <f>IF(MU306="","",NC307)</f>
        <v/>
      </c>
      <c r="ND306" s="44" t="str">
        <f t="shared" ref="ND306:ND338" si="1590">IF(NC306="","",MZ306*NC306)</f>
        <v/>
      </c>
      <c r="NE306" s="45" t="str">
        <f t="shared" ref="NE306:NE338" si="1591">IF(ND306="","",ND306/(MV306*100))</f>
        <v/>
      </c>
      <c r="NF306" s="35"/>
      <c r="NG306" s="27"/>
      <c r="NH306" s="51" t="str">
        <f t="shared" si="1457"/>
        <v/>
      </c>
      <c r="NI306" s="44"/>
      <c r="NJ306" s="44" t="str">
        <f>IF(NI306="","",NI306-NI307)</f>
        <v/>
      </c>
      <c r="NK306" s="44"/>
      <c r="NL306" s="44" t="str">
        <f>IF(NK306="","",NK306-NK307)</f>
        <v/>
      </c>
      <c r="NM306" s="44"/>
      <c r="NN306" s="44" t="str">
        <f>IF(NM306="","",NM307+NO307-NM306)</f>
        <v/>
      </c>
      <c r="NO306" s="44"/>
      <c r="NP306" s="43"/>
      <c r="NQ306" s="43" t="str">
        <f>IF(NI306="","",NQ307)</f>
        <v/>
      </c>
      <c r="NR306" s="44" t="str">
        <f t="shared" ref="NR306:NR338" si="1592">IF(NQ306="","",NN306*NQ306)</f>
        <v/>
      </c>
      <c r="NS306" s="45" t="str">
        <f t="shared" ref="NS306:NS338" si="1593">IF(NR306="","",NR306/(NJ306*100))</f>
        <v/>
      </c>
      <c r="NT306" s="35"/>
    </row>
    <row r="307" spans="1:384" ht="15" customHeight="1" thickTop="1" x14ac:dyDescent="0.2">
      <c r="A307" s="38"/>
      <c r="B307" s="39"/>
      <c r="C307" s="40"/>
      <c r="D307" s="40"/>
      <c r="E307" s="41"/>
      <c r="F307" s="41"/>
      <c r="G307" s="40"/>
      <c r="H307" s="42"/>
      <c r="I307" s="44"/>
      <c r="J307" s="44" t="str">
        <f>IF(I307="","",I307-I304)</f>
        <v/>
      </c>
      <c r="K307" s="44"/>
      <c r="L307" s="44" t="str">
        <f>IF(K307="","",K307-K304)</f>
        <v/>
      </c>
      <c r="M307" s="44"/>
      <c r="N307" s="44" t="str">
        <f>IF(M307="","",M304+O304-M307)</f>
        <v/>
      </c>
      <c r="O307" s="44"/>
      <c r="P307" s="43"/>
      <c r="Q307" s="43" t="str">
        <f>IF(I307="","",Q304)</f>
        <v/>
      </c>
      <c r="R307" s="44" t="str">
        <f t="shared" si="1564"/>
        <v/>
      </c>
      <c r="S307" s="45" t="str">
        <f t="shared" si="1565"/>
        <v/>
      </c>
      <c r="T307" s="35"/>
      <c r="U307" s="27"/>
      <c r="V307" s="51" t="str">
        <f t="shared" si="1552"/>
        <v/>
      </c>
      <c r="W307" s="67"/>
      <c r="X307" s="44" t="str">
        <f>IF(W307="","",W307-W304)</f>
        <v/>
      </c>
      <c r="Y307" s="44"/>
      <c r="Z307" s="44" t="str">
        <f>IF(Y307="","",Y307-Y304)</f>
        <v/>
      </c>
      <c r="AA307" s="44"/>
      <c r="AB307" s="44" t="str">
        <f>IF(AA307="","",AA304+AC304-AA307)</f>
        <v/>
      </c>
      <c r="AC307" s="44"/>
      <c r="AD307" s="43"/>
      <c r="AE307" s="43" t="str">
        <f>IF(W307="","",AE304)</f>
        <v/>
      </c>
      <c r="AF307" s="44" t="str">
        <f t="shared" si="1566"/>
        <v/>
      </c>
      <c r="AG307" s="45" t="str">
        <f t="shared" si="1567"/>
        <v/>
      </c>
      <c r="AH307" s="35"/>
      <c r="AI307" s="27"/>
      <c r="AJ307" s="51" t="str">
        <f t="shared" si="1553"/>
        <v/>
      </c>
      <c r="AK307" s="44"/>
      <c r="AL307" s="44" t="str">
        <f>IF(AK307="","",AK307-AK304)</f>
        <v/>
      </c>
      <c r="AM307" s="44"/>
      <c r="AN307" s="44" t="str">
        <f>IF(AM307="","",AM307-AM304)</f>
        <v/>
      </c>
      <c r="AO307" s="44"/>
      <c r="AP307" s="44" t="str">
        <f>IF(AO307="","",AO304+AQ304-AO307)</f>
        <v/>
      </c>
      <c r="AQ307" s="44"/>
      <c r="AR307" s="43"/>
      <c r="AS307" s="43" t="str">
        <f>IF(AK307="","",AS304)</f>
        <v/>
      </c>
      <c r="AT307" s="44" t="str">
        <f t="shared" si="1568"/>
        <v/>
      </c>
      <c r="AU307" s="45" t="str">
        <f t="shared" si="1569"/>
        <v/>
      </c>
      <c r="AV307" s="35"/>
      <c r="AW307" s="27"/>
      <c r="AX307" s="51" t="str">
        <f t="shared" si="1554"/>
        <v/>
      </c>
      <c r="AY307" s="44"/>
      <c r="AZ307" s="44" t="str">
        <f>IF(AY307="","",AY307-AY304)</f>
        <v/>
      </c>
      <c r="BA307" s="44"/>
      <c r="BB307" s="44" t="str">
        <f>IF(BA307="","",BA307-BA304)</f>
        <v/>
      </c>
      <c r="BC307" s="44"/>
      <c r="BD307" s="44" t="str">
        <f>IF(BC307="","",BC304+BE304-BC307)</f>
        <v/>
      </c>
      <c r="BE307" s="44"/>
      <c r="BF307" s="43"/>
      <c r="BG307" s="43" t="str">
        <f>IF(AY307="","",BG304)</f>
        <v/>
      </c>
      <c r="BH307" s="44" t="str">
        <f t="shared" si="1570"/>
        <v/>
      </c>
      <c r="BI307" s="45" t="str">
        <f t="shared" si="1571"/>
        <v/>
      </c>
      <c r="BJ307" s="35"/>
      <c r="BK307" s="50"/>
      <c r="BL307" s="51">
        <f>IF($A295="","",$A295)</f>
        <v>45989</v>
      </c>
      <c r="BM307" s="43">
        <v>13021</v>
      </c>
      <c r="BN307" s="43">
        <f t="shared" si="1473"/>
        <v>17</v>
      </c>
      <c r="BO307" s="43">
        <v>492</v>
      </c>
      <c r="BP307" s="87">
        <f t="shared" si="1474"/>
        <v>0</v>
      </c>
      <c r="BQ307" s="43">
        <v>9</v>
      </c>
      <c r="BR307" s="43">
        <f t="shared" si="1475"/>
        <v>0</v>
      </c>
      <c r="BS307" s="43">
        <v>0</v>
      </c>
      <c r="BT307" s="53" t="str">
        <f t="shared" si="1476"/>
        <v>キティヒョウ柄マスコット</v>
      </c>
      <c r="BU307" s="47">
        <f t="shared" si="1477"/>
        <v>996</v>
      </c>
      <c r="BV307" s="44">
        <f t="shared" si="1478"/>
        <v>0</v>
      </c>
      <c r="BW307" s="89">
        <f t="shared" si="1479"/>
        <v>0</v>
      </c>
      <c r="BX307" s="35" t="s">
        <v>691</v>
      </c>
      <c r="BY307" s="27"/>
      <c r="BZ307" s="51">
        <f>IF($A295="","",$A295)</f>
        <v>45989</v>
      </c>
      <c r="CA307" s="43">
        <v>1796</v>
      </c>
      <c r="CB307" s="43">
        <f t="shared" si="1480"/>
        <v>17</v>
      </c>
      <c r="CC307" s="43">
        <v>25</v>
      </c>
      <c r="CD307" s="87">
        <f t="shared" si="1481"/>
        <v>0</v>
      </c>
      <c r="CE307" s="43">
        <v>7</v>
      </c>
      <c r="CF307" s="43">
        <f t="shared" si="1482"/>
        <v>0</v>
      </c>
      <c r="CG307" s="43">
        <v>6</v>
      </c>
      <c r="CH307" s="53" t="str">
        <f t="shared" si="1548"/>
        <v>サンリオホワイトマスコット</v>
      </c>
      <c r="CI307" s="47">
        <f t="shared" si="1549"/>
        <v>660</v>
      </c>
      <c r="CJ307" s="44">
        <f t="shared" si="1484"/>
        <v>0</v>
      </c>
      <c r="CK307" s="89">
        <f t="shared" si="1485"/>
        <v>0</v>
      </c>
      <c r="CL307" s="35"/>
      <c r="CM307" s="27"/>
      <c r="CN307" s="51">
        <f>IF($A295="","",$A295)</f>
        <v>45989</v>
      </c>
      <c r="CO307" s="43">
        <v>1308</v>
      </c>
      <c r="CP307" s="43">
        <f t="shared" si="1486"/>
        <v>21</v>
      </c>
      <c r="CQ307" s="43">
        <v>17</v>
      </c>
      <c r="CR307" s="87">
        <f t="shared" si="1487"/>
        <v>0</v>
      </c>
      <c r="CS307" s="43">
        <v>8</v>
      </c>
      <c r="CT307" s="43">
        <f t="shared" si="1488"/>
        <v>0</v>
      </c>
      <c r="CU307" s="43">
        <v>0</v>
      </c>
      <c r="CV307" s="53" t="str">
        <f t="shared" si="1489"/>
        <v>液晶ミニカメラ</v>
      </c>
      <c r="CW307" s="47">
        <f t="shared" si="1490"/>
        <v>1079</v>
      </c>
      <c r="CX307" s="44">
        <f t="shared" si="1491"/>
        <v>0</v>
      </c>
      <c r="CY307" s="89">
        <f t="shared" si="1492"/>
        <v>0</v>
      </c>
      <c r="CZ307" s="35"/>
      <c r="DA307" s="58"/>
      <c r="DB307" s="51">
        <f>IF($A295="","",$A295)</f>
        <v>45989</v>
      </c>
      <c r="DC307" s="43">
        <v>7649</v>
      </c>
      <c r="DD307" s="43">
        <f t="shared" si="1493"/>
        <v>11</v>
      </c>
      <c r="DE307" s="43">
        <v>271</v>
      </c>
      <c r="DF307" s="87">
        <f t="shared" si="1494"/>
        <v>1</v>
      </c>
      <c r="DG307" s="43">
        <v>20</v>
      </c>
      <c r="DH307" s="43">
        <f t="shared" si="1495"/>
        <v>1</v>
      </c>
      <c r="DI307" s="43">
        <v>0</v>
      </c>
      <c r="DJ307" s="53" t="str">
        <f t="shared" si="1496"/>
        <v>クーリッシュイヤホン</v>
      </c>
      <c r="DK307" s="47">
        <f t="shared" si="1497"/>
        <v>1100</v>
      </c>
      <c r="DL307" s="44">
        <f t="shared" si="1498"/>
        <v>1100</v>
      </c>
      <c r="DM307" s="89">
        <f t="shared" si="1499"/>
        <v>1</v>
      </c>
      <c r="DN307" s="35"/>
      <c r="DO307" s="27"/>
      <c r="DP307" s="51">
        <f>IF($A295="","",$A295)</f>
        <v>45989</v>
      </c>
      <c r="DQ307" s="43">
        <v>1737</v>
      </c>
      <c r="DR307" s="43">
        <f t="shared" si="1500"/>
        <v>69</v>
      </c>
      <c r="DS307" s="43">
        <v>68</v>
      </c>
      <c r="DT307" s="87">
        <f t="shared" si="1501"/>
        <v>1</v>
      </c>
      <c r="DU307" s="43">
        <v>12</v>
      </c>
      <c r="DV307" s="43">
        <f t="shared" si="1502"/>
        <v>1</v>
      </c>
      <c r="DW307" s="43">
        <v>1</v>
      </c>
      <c r="DX307" s="53" t="str">
        <f t="shared" si="1562"/>
        <v>サンリオヒョウ柄キーケース</v>
      </c>
      <c r="DY307" s="47">
        <f t="shared" si="1563"/>
        <v>700</v>
      </c>
      <c r="DZ307" s="44">
        <f t="shared" si="1503"/>
        <v>700</v>
      </c>
      <c r="EA307" s="89">
        <f t="shared" si="1504"/>
        <v>0.10144927536231885</v>
      </c>
      <c r="EB307" s="35"/>
      <c r="EC307" s="27"/>
      <c r="ED307" s="51" t="str">
        <f t="shared" si="1391"/>
        <v/>
      </c>
      <c r="EE307" s="44"/>
      <c r="EF307" s="44" t="str">
        <f>IF(EE307="","",EE307-EE304)</f>
        <v/>
      </c>
      <c r="EG307" s="44"/>
      <c r="EH307" s="44" t="str">
        <f>IF(EG307="","",EG307-EG304)</f>
        <v/>
      </c>
      <c r="EI307" s="44"/>
      <c r="EJ307" s="44" t="str">
        <f>IF(EI307="","",EI304+EK304-EI307)</f>
        <v/>
      </c>
      <c r="EK307" s="44"/>
      <c r="EL307" s="43"/>
      <c r="EM307" s="43" t="str">
        <f>IF(EE307="","",EM304)</f>
        <v/>
      </c>
      <c r="EN307" s="44" t="str">
        <f t="shared" si="1572"/>
        <v/>
      </c>
      <c r="EO307" s="45" t="str">
        <f t="shared" si="1573"/>
        <v/>
      </c>
      <c r="EP307" s="35"/>
      <c r="EQ307" s="27"/>
      <c r="ER307" s="51" t="str">
        <f t="shared" si="1555"/>
        <v/>
      </c>
      <c r="ES307" s="44"/>
      <c r="ET307" s="44" t="str">
        <f>IF(ES307="","",ES307-ES304)</f>
        <v/>
      </c>
      <c r="EU307" s="44"/>
      <c r="EV307" s="44" t="str">
        <f>IF(EU307="","",EU307-EU304)</f>
        <v/>
      </c>
      <c r="EW307" s="44"/>
      <c r="EX307" s="44" t="str">
        <f>IF(EW307="","",EW304+EY304-EW307)</f>
        <v/>
      </c>
      <c r="EY307" s="44"/>
      <c r="EZ307" s="43"/>
      <c r="FA307" s="43" t="str">
        <f>IF(ES307="","",FA304)</f>
        <v/>
      </c>
      <c r="FB307" s="44" t="str">
        <f t="shared" si="1574"/>
        <v/>
      </c>
      <c r="FC307" s="45" t="str">
        <f t="shared" si="1575"/>
        <v/>
      </c>
      <c r="FD307" s="35"/>
      <c r="FF307" s="51" t="str">
        <f t="shared" si="1405"/>
        <v/>
      </c>
      <c r="FG307" s="44"/>
      <c r="FH307" s="44" t="str">
        <f>IF(FG307="","",FG307-FG304)</f>
        <v/>
      </c>
      <c r="FI307" s="44"/>
      <c r="FJ307" s="44" t="str">
        <f>IF(FI307="","",FI307-FI304)</f>
        <v/>
      </c>
      <c r="FK307" s="44"/>
      <c r="FL307" s="44" t="str">
        <f>IF(FK307="","",FK304+FM304-FK307)</f>
        <v/>
      </c>
      <c r="FM307" s="44"/>
      <c r="FN307" s="43"/>
      <c r="FO307" s="43" t="str">
        <f>IF(FG307="","",FO304)</f>
        <v/>
      </c>
      <c r="FP307" s="44" t="str">
        <f t="shared" si="1576"/>
        <v/>
      </c>
      <c r="FQ307" s="45" t="str">
        <f t="shared" si="1577"/>
        <v/>
      </c>
      <c r="FR307" s="35"/>
      <c r="FT307" s="51" t="str">
        <f t="shared" si="1556"/>
        <v/>
      </c>
      <c r="FU307" s="44"/>
      <c r="FV307" s="44" t="str">
        <f>IF(FU307="","",FU307-FU304)</f>
        <v/>
      </c>
      <c r="FW307" s="44"/>
      <c r="FX307" s="44" t="str">
        <f>IF(FW307="","",FW307-FW304)</f>
        <v/>
      </c>
      <c r="FY307" s="44"/>
      <c r="FZ307" s="44" t="str">
        <f>IF(FY307="","",FY304+GA304-FY307)</f>
        <v/>
      </c>
      <c r="GA307" s="44"/>
      <c r="GB307" s="43"/>
      <c r="GC307" s="43" t="str">
        <f>IF(FU307="","",GC304)</f>
        <v/>
      </c>
      <c r="GD307" s="44" t="str">
        <f t="shared" si="1578"/>
        <v/>
      </c>
      <c r="GE307" s="45" t="str">
        <f t="shared" si="1579"/>
        <v/>
      </c>
      <c r="GF307" s="35"/>
      <c r="GH307" s="51" t="str">
        <f t="shared" si="1419"/>
        <v/>
      </c>
      <c r="GI307" s="44"/>
      <c r="GJ307" s="44" t="str">
        <f>IF(GI307="","",GI307-GI304)</f>
        <v/>
      </c>
      <c r="GK307" s="44"/>
      <c r="GL307" s="44" t="str">
        <f>IF(GK307="","",GK307-GK304)</f>
        <v/>
      </c>
      <c r="GM307" s="44"/>
      <c r="GN307" s="44" t="str">
        <f>IF(GM307="","",GM304+GO304-GM307)</f>
        <v/>
      </c>
      <c r="GO307" s="44"/>
      <c r="GP307" s="43"/>
      <c r="GQ307" s="43" t="str">
        <f>IF(GI307="","",GQ304)</f>
        <v/>
      </c>
      <c r="GR307" s="44" t="str">
        <f t="shared" si="1580"/>
        <v/>
      </c>
      <c r="GS307" s="45" t="str">
        <f t="shared" si="1581"/>
        <v/>
      </c>
      <c r="GT307" s="35"/>
      <c r="GU307" s="27"/>
      <c r="GV307" s="51" t="str">
        <f t="shared" si="1557"/>
        <v/>
      </c>
      <c r="GW307" s="44"/>
      <c r="GX307" s="44" t="str">
        <f>IF(GW307="","",GW307-GW304)</f>
        <v/>
      </c>
      <c r="GY307" s="44"/>
      <c r="GZ307" s="44" t="str">
        <f>IF(GY307="","",GY307-GY304)</f>
        <v/>
      </c>
      <c r="HA307" s="44"/>
      <c r="HB307" s="44" t="str">
        <f>IF(HA307="","",HA304+HC304-HA307)</f>
        <v/>
      </c>
      <c r="HC307" s="44"/>
      <c r="HD307" s="43"/>
      <c r="HE307" s="43" t="str">
        <f>IF(GW307="","",HE304)</f>
        <v/>
      </c>
      <c r="HF307" s="44" t="str">
        <f t="shared" si="1582"/>
        <v/>
      </c>
      <c r="HG307" s="45" t="str">
        <f t="shared" si="1583"/>
        <v/>
      </c>
      <c r="HH307" s="35"/>
      <c r="HJ307" s="51" t="str">
        <f t="shared" si="1558"/>
        <v/>
      </c>
      <c r="HK307" s="44"/>
      <c r="HL307" s="44" t="str">
        <f>IF(HK307="","",HK307-HK304)</f>
        <v/>
      </c>
      <c r="HM307" s="44"/>
      <c r="HN307" s="44" t="str">
        <f>IF(HM307="","",HM307-HM304)</f>
        <v/>
      </c>
      <c r="HO307" s="44"/>
      <c r="HP307" s="44" t="str">
        <f>IF(HO307="","",HO304+HQ304-HO307)</f>
        <v/>
      </c>
      <c r="HQ307" s="44"/>
      <c r="HR307" s="43"/>
      <c r="HS307" s="43" t="str">
        <f>IF(HK307="","",HS304)</f>
        <v/>
      </c>
      <c r="HT307" s="44" t="str">
        <f t="shared" si="1584"/>
        <v/>
      </c>
      <c r="HU307" s="45" t="str">
        <f t="shared" si="1585"/>
        <v/>
      </c>
      <c r="HV307" s="35"/>
      <c r="HW307" s="61"/>
      <c r="HX307" s="51">
        <f>IF($A295="","",$A295)</f>
        <v>45989</v>
      </c>
      <c r="HY307" s="43">
        <v>29666</v>
      </c>
      <c r="HZ307" s="43">
        <f t="shared" si="1505"/>
        <v>31</v>
      </c>
      <c r="IA307" s="43"/>
      <c r="IB307" s="87" t="str">
        <f t="shared" si="1506"/>
        <v/>
      </c>
      <c r="IC307" s="43">
        <v>3</v>
      </c>
      <c r="ID307" s="43">
        <f t="shared" si="1507"/>
        <v>0</v>
      </c>
      <c r="IE307" s="43">
        <v>0</v>
      </c>
      <c r="IF307" s="53" t="str">
        <f>IF(HY307="","",IF303)</f>
        <v>ルララ</v>
      </c>
      <c r="IG307" s="47">
        <f t="shared" si="1550"/>
        <v>715</v>
      </c>
      <c r="IH307" s="44">
        <f t="shared" si="1508"/>
        <v>0</v>
      </c>
      <c r="II307" s="89">
        <f t="shared" si="1509"/>
        <v>0</v>
      </c>
      <c r="IJ307" s="35"/>
      <c r="IL307" s="51">
        <f>IF($A295="","",$A295)</f>
        <v>45989</v>
      </c>
      <c r="IM307" s="43">
        <v>1229</v>
      </c>
      <c r="IN307" s="43">
        <f t="shared" si="1510"/>
        <v>38</v>
      </c>
      <c r="IO307" s="43">
        <v>23</v>
      </c>
      <c r="IP307" s="87">
        <f t="shared" si="1511"/>
        <v>1</v>
      </c>
      <c r="IQ307" s="43">
        <v>11</v>
      </c>
      <c r="IR307" s="43">
        <f t="shared" si="1512"/>
        <v>1</v>
      </c>
      <c r="IS307" s="43">
        <v>1</v>
      </c>
      <c r="IT307" s="53" t="str">
        <f t="shared" si="1551"/>
        <v>サンリオホワイトマスコット</v>
      </c>
      <c r="IU307" s="47">
        <f t="shared" si="1545"/>
        <v>400</v>
      </c>
      <c r="IV307" s="44">
        <f t="shared" si="1514"/>
        <v>400</v>
      </c>
      <c r="IW307" s="89">
        <f t="shared" si="1515"/>
        <v>0.10526315789473684</v>
      </c>
      <c r="IX307" s="35" t="s">
        <v>689</v>
      </c>
      <c r="IY307" s="33"/>
      <c r="IZ307" s="51">
        <f>IF($A295="","",$A295)</f>
        <v>45989</v>
      </c>
      <c r="JA307" s="43">
        <v>7585</v>
      </c>
      <c r="JB307" s="43">
        <f t="shared" si="1516"/>
        <v>27</v>
      </c>
      <c r="JC307" s="43">
        <v>333</v>
      </c>
      <c r="JD307" s="87">
        <f t="shared" si="1517"/>
        <v>0</v>
      </c>
      <c r="JE307" s="43">
        <v>22</v>
      </c>
      <c r="JF307" s="43">
        <f t="shared" si="1518"/>
        <v>0</v>
      </c>
      <c r="JG307" s="43">
        <v>0</v>
      </c>
      <c r="JH307" s="53" t="str">
        <f t="shared" si="1546"/>
        <v>ラブブキーホルダー大きめ</v>
      </c>
      <c r="JI307" s="47">
        <f t="shared" si="1547"/>
        <v>500</v>
      </c>
      <c r="JJ307" s="44">
        <f t="shared" si="1520"/>
        <v>0</v>
      </c>
      <c r="JK307" s="89">
        <f t="shared" si="1521"/>
        <v>0</v>
      </c>
      <c r="JL307" s="35"/>
      <c r="JM307" s="27"/>
      <c r="JN307" s="51">
        <f>IF($A295="","",$A295)</f>
        <v>45989</v>
      </c>
      <c r="JO307" s="43">
        <v>5732</v>
      </c>
      <c r="JP307" s="43">
        <f t="shared" si="1522"/>
        <v>3</v>
      </c>
      <c r="JQ307" s="43">
        <v>191</v>
      </c>
      <c r="JR307" s="87">
        <f t="shared" si="1523"/>
        <v>0</v>
      </c>
      <c r="JS307" s="43">
        <v>26</v>
      </c>
      <c r="JT307" s="43">
        <f t="shared" si="1524"/>
        <v>0</v>
      </c>
      <c r="JU307" s="43">
        <v>0</v>
      </c>
      <c r="JV307" s="53" t="str">
        <f t="shared" si="1543"/>
        <v>番長サウンドボタン</v>
      </c>
      <c r="JW307" s="47">
        <f t="shared" si="1544"/>
        <v>358</v>
      </c>
      <c r="JX307" s="44">
        <f t="shared" si="1525"/>
        <v>0</v>
      </c>
      <c r="JY307" s="89">
        <f t="shared" si="1526"/>
        <v>0</v>
      </c>
      <c r="JZ307" s="35" t="s">
        <v>684</v>
      </c>
      <c r="KA307" s="61"/>
      <c r="KB307" s="51">
        <f>IF($A295="","",$A295)</f>
        <v>45989</v>
      </c>
      <c r="KC307" s="43">
        <v>6003</v>
      </c>
      <c r="KD307" s="43">
        <f t="shared" si="1527"/>
        <v>7</v>
      </c>
      <c r="KE307" s="43">
        <v>209</v>
      </c>
      <c r="KF307" s="87">
        <f t="shared" si="1528"/>
        <v>0</v>
      </c>
      <c r="KG307" s="43">
        <v>7</v>
      </c>
      <c r="KH307" s="43">
        <f t="shared" si="1529"/>
        <v>0</v>
      </c>
      <c r="KI307" s="43">
        <v>0</v>
      </c>
      <c r="KJ307" s="53" t="str">
        <f t="shared" ref="KJ307:KK313" si="1594">IF(KC307="","",KJ303)</f>
        <v>液晶ミニカメラ</v>
      </c>
      <c r="KK307" s="47">
        <f t="shared" si="1594"/>
        <v>1074</v>
      </c>
      <c r="KL307" s="44">
        <f t="shared" si="1532"/>
        <v>0</v>
      </c>
      <c r="KM307" s="89">
        <f t="shared" si="1533"/>
        <v>0</v>
      </c>
      <c r="KN307" s="35"/>
      <c r="KO307" s="27"/>
      <c r="KP307" s="51">
        <f>IF($A295="","",$A295)</f>
        <v>45989</v>
      </c>
      <c r="KQ307" s="43">
        <v>4273</v>
      </c>
      <c r="KR307" s="43">
        <f t="shared" si="1534"/>
        <v>10</v>
      </c>
      <c r="KS307" s="43">
        <v>266</v>
      </c>
      <c r="KT307" s="87">
        <f t="shared" si="1535"/>
        <v>0</v>
      </c>
      <c r="KU307" s="43">
        <v>14</v>
      </c>
      <c r="KV307" s="43">
        <f t="shared" si="1536"/>
        <v>0</v>
      </c>
      <c r="KW307" s="43">
        <v>-5</v>
      </c>
      <c r="KX307" s="53" t="str">
        <f t="shared" si="1537"/>
        <v>サンリオクリスマスキーケース</v>
      </c>
      <c r="KY307" s="47">
        <f t="shared" si="1538"/>
        <v>1100</v>
      </c>
      <c r="KZ307" s="44">
        <f t="shared" si="1539"/>
        <v>0</v>
      </c>
      <c r="LA307" s="89">
        <f t="shared" si="1540"/>
        <v>0</v>
      </c>
      <c r="LB307" s="35" t="s">
        <v>683</v>
      </c>
      <c r="LC307" s="27"/>
      <c r="LD307" s="98"/>
      <c r="LE307" s="44"/>
      <c r="LF307" s="44"/>
      <c r="LG307" s="44">
        <v>530</v>
      </c>
      <c r="LH307" s="44">
        <f t="shared" si="1470"/>
        <v>0</v>
      </c>
      <c r="LI307" s="43">
        <v>2</v>
      </c>
      <c r="LJ307" s="44">
        <f t="shared" si="1471"/>
        <v>0</v>
      </c>
      <c r="LK307" s="44">
        <v>0</v>
      </c>
      <c r="LL307" s="72" t="str">
        <f>IF(LE306="","",LL304)</f>
        <v>アンパンティッシュカバー、アンパンぬいぐるみ</v>
      </c>
      <c r="LM307" s="67">
        <f>IF(LF306="","",LM304)</f>
        <v>1000</v>
      </c>
      <c r="LN307" s="44">
        <f t="shared" si="1472"/>
        <v>0</v>
      </c>
      <c r="LO307" s="45"/>
      <c r="LP307" s="35"/>
      <c r="LQ307" s="27"/>
      <c r="LR307" s="51" t="str">
        <f t="shared" si="1559"/>
        <v/>
      </c>
      <c r="LS307" s="44"/>
      <c r="LT307" s="44" t="str">
        <f>IF(LS307="","",LS307-LS304)</f>
        <v/>
      </c>
      <c r="LU307" s="44"/>
      <c r="LV307" s="44" t="str">
        <f>IF(LU307="","",LU307-LU304)</f>
        <v/>
      </c>
      <c r="LW307" s="44"/>
      <c r="LX307" s="44" t="str">
        <f>IF(LW307="","",LW304+LY304-LW307)</f>
        <v/>
      </c>
      <c r="LY307" s="44"/>
      <c r="LZ307" s="43"/>
      <c r="MA307" s="43" t="str">
        <f>IF(LS307="","",MA304)</f>
        <v/>
      </c>
      <c r="MB307" s="44" t="str">
        <f t="shared" si="1586"/>
        <v/>
      </c>
      <c r="MC307" s="45" t="str">
        <f t="shared" si="1587"/>
        <v/>
      </c>
      <c r="MD307" s="35"/>
      <c r="ME307" s="27"/>
      <c r="MF307" s="51" t="str">
        <f t="shared" si="1560"/>
        <v/>
      </c>
      <c r="MG307" s="44"/>
      <c r="MH307" s="44" t="str">
        <f>IF(MG307="","",MG307-MG304)</f>
        <v/>
      </c>
      <c r="MI307" s="44"/>
      <c r="MJ307" s="44" t="str">
        <f>IF(MI307="","",MI307-MI304)</f>
        <v/>
      </c>
      <c r="MK307" s="44"/>
      <c r="ML307" s="44" t="str">
        <f>IF(MK307="","",MK304+MM304-MK307)</f>
        <v/>
      </c>
      <c r="MM307" s="44"/>
      <c r="MN307" s="43"/>
      <c r="MO307" s="43" t="str">
        <f>IF(MG307="","",MO304)</f>
        <v/>
      </c>
      <c r="MP307" s="44" t="str">
        <f t="shared" si="1588"/>
        <v/>
      </c>
      <c r="MQ307" s="45" t="str">
        <f t="shared" si="1589"/>
        <v/>
      </c>
      <c r="MR307" s="35"/>
      <c r="MS307" s="27"/>
      <c r="MT307" s="51" t="str">
        <f t="shared" si="1561"/>
        <v/>
      </c>
      <c r="MU307" s="44"/>
      <c r="MV307" s="44" t="str">
        <f>IF(MU307="","",MU307-MU304)</f>
        <v/>
      </c>
      <c r="MW307" s="44"/>
      <c r="MX307" s="44" t="str">
        <f>IF(MW307="","",MW307-MW304)</f>
        <v/>
      </c>
      <c r="MY307" s="44"/>
      <c r="MZ307" s="44" t="str">
        <f>IF(MY307="","",MY304+NA304-MY307)</f>
        <v/>
      </c>
      <c r="NA307" s="44"/>
      <c r="NB307" s="43"/>
      <c r="NC307" s="43" t="str">
        <f>IF(MU307="","",NC304)</f>
        <v/>
      </c>
      <c r="ND307" s="44" t="str">
        <f t="shared" si="1590"/>
        <v/>
      </c>
      <c r="NE307" s="45" t="str">
        <f t="shared" si="1591"/>
        <v/>
      </c>
      <c r="NF307" s="35"/>
      <c r="NG307" s="27"/>
      <c r="NH307" s="51" t="str">
        <f t="shared" si="1457"/>
        <v/>
      </c>
      <c r="NI307" s="44"/>
      <c r="NJ307" s="44" t="str">
        <f>IF(NI307="","",NI307-NI304)</f>
        <v/>
      </c>
      <c r="NK307" s="44"/>
      <c r="NL307" s="44" t="str">
        <f>IF(NK307="","",NK307-NK304)</f>
        <v/>
      </c>
      <c r="NM307" s="44"/>
      <c r="NN307" s="44" t="str">
        <f>IF(NM307="","",NM304+NO304-NM307)</f>
        <v/>
      </c>
      <c r="NO307" s="44"/>
      <c r="NP307" s="43"/>
      <c r="NQ307" s="43" t="str">
        <f>IF(NI307="","",NQ304)</f>
        <v/>
      </c>
      <c r="NR307" s="44" t="str">
        <f t="shared" si="1592"/>
        <v/>
      </c>
      <c r="NS307" s="45" t="str">
        <f t="shared" si="1593"/>
        <v/>
      </c>
      <c r="NT307" s="35"/>
    </row>
    <row r="308" spans="1:384" ht="15" customHeight="1" thickBot="1" x14ac:dyDescent="0.25">
      <c r="A308" s="38"/>
      <c r="B308" s="39"/>
      <c r="C308" s="40"/>
      <c r="D308" s="40"/>
      <c r="E308" s="41"/>
      <c r="F308" s="41"/>
      <c r="G308" s="40"/>
      <c r="H308" s="42"/>
      <c r="I308" s="44"/>
      <c r="J308" s="44" t="str">
        <f>IF(I308="","",I308-I306)</f>
        <v/>
      </c>
      <c r="K308" s="44"/>
      <c r="L308" s="44" t="str">
        <f>IF(K308="","",K308-K306)</f>
        <v/>
      </c>
      <c r="M308" s="44"/>
      <c r="N308" s="44" t="str">
        <f>IF(M308="","",M306+O306-M308)</f>
        <v/>
      </c>
      <c r="O308" s="44"/>
      <c r="P308" s="43"/>
      <c r="Q308" s="43" t="str">
        <f>IF(I308="","",Q306)</f>
        <v/>
      </c>
      <c r="R308" s="44" t="str">
        <f t="shared" si="1564"/>
        <v/>
      </c>
      <c r="S308" s="45" t="str">
        <f t="shared" si="1565"/>
        <v/>
      </c>
      <c r="T308" s="35"/>
      <c r="U308" s="27"/>
      <c r="V308" s="51" t="str">
        <f t="shared" si="1552"/>
        <v/>
      </c>
      <c r="W308" s="67"/>
      <c r="X308" s="44" t="str">
        <f>IF(W308="","",W308-W306)</f>
        <v/>
      </c>
      <c r="Y308" s="44"/>
      <c r="Z308" s="44" t="str">
        <f>IF(Y308="","",Y308-Y306)</f>
        <v/>
      </c>
      <c r="AA308" s="44"/>
      <c r="AB308" s="44" t="str">
        <f>IF(AA308="","",AA306+AC306-AA308)</f>
        <v/>
      </c>
      <c r="AC308" s="44"/>
      <c r="AD308" s="43"/>
      <c r="AE308" s="43" t="str">
        <f>IF(W308="","",AE306)</f>
        <v/>
      </c>
      <c r="AF308" s="44" t="str">
        <f t="shared" si="1566"/>
        <v/>
      </c>
      <c r="AG308" s="45" t="str">
        <f t="shared" si="1567"/>
        <v/>
      </c>
      <c r="AH308" s="35"/>
      <c r="AI308" s="27"/>
      <c r="AJ308" s="51" t="str">
        <f t="shared" si="1553"/>
        <v/>
      </c>
      <c r="AK308" s="44"/>
      <c r="AL308" s="44" t="str">
        <f>IF(AK308="","",AK308-AK306)</f>
        <v/>
      </c>
      <c r="AM308" s="44"/>
      <c r="AN308" s="44" t="str">
        <f>IF(AM308="","",AM308-AM306)</f>
        <v/>
      </c>
      <c r="AO308" s="44"/>
      <c r="AP308" s="44" t="str">
        <f>IF(AO308="","",AO306+AQ306-AO308)</f>
        <v/>
      </c>
      <c r="AQ308" s="44"/>
      <c r="AR308" s="43"/>
      <c r="AS308" s="43" t="str">
        <f>IF(AK308="","",AS306)</f>
        <v/>
      </c>
      <c r="AT308" s="44" t="str">
        <f t="shared" si="1568"/>
        <v/>
      </c>
      <c r="AU308" s="45" t="str">
        <f t="shared" si="1569"/>
        <v/>
      </c>
      <c r="AV308" s="35"/>
      <c r="AW308" s="27"/>
      <c r="AX308" s="51" t="str">
        <f t="shared" si="1554"/>
        <v/>
      </c>
      <c r="AY308" s="44"/>
      <c r="AZ308" s="44" t="str">
        <f>IF(AY308="","",AY308-AY306)</f>
        <v/>
      </c>
      <c r="BA308" s="44"/>
      <c r="BB308" s="44" t="str">
        <f>IF(BA308="","",BA308-BA306)</f>
        <v/>
      </c>
      <c r="BC308" s="44"/>
      <c r="BD308" s="44" t="str">
        <f>IF(BC308="","",BC306+BE306-BC308)</f>
        <v/>
      </c>
      <c r="BE308" s="44"/>
      <c r="BF308" s="43"/>
      <c r="BG308" s="43" t="str">
        <f>IF(AY308="","",BG306)</f>
        <v/>
      </c>
      <c r="BH308" s="44" t="str">
        <f t="shared" si="1570"/>
        <v/>
      </c>
      <c r="BI308" s="45" t="str">
        <f t="shared" si="1571"/>
        <v/>
      </c>
      <c r="BJ308" s="35"/>
      <c r="BK308" s="102"/>
      <c r="BL308" s="46"/>
      <c r="BM308" s="43">
        <v>10542</v>
      </c>
      <c r="BN308" s="44">
        <f t="shared" si="1473"/>
        <v>20</v>
      </c>
      <c r="BO308" s="43">
        <v>296</v>
      </c>
      <c r="BP308" s="44">
        <f t="shared" si="1474"/>
        <v>0</v>
      </c>
      <c r="BQ308" s="43">
        <v>11</v>
      </c>
      <c r="BR308" s="44">
        <f t="shared" si="1475"/>
        <v>0</v>
      </c>
      <c r="BS308" s="43">
        <v>0</v>
      </c>
      <c r="BT308" s="60" t="str">
        <f t="shared" si="1476"/>
        <v>キティシリコンがま口</v>
      </c>
      <c r="BU308" s="67">
        <f t="shared" si="1477"/>
        <v>660</v>
      </c>
      <c r="BV308" s="43">
        <f t="shared" si="1478"/>
        <v>0</v>
      </c>
      <c r="BW308" s="45">
        <f t="shared" si="1479"/>
        <v>0</v>
      </c>
      <c r="BX308" s="35"/>
      <c r="BY308" s="27"/>
      <c r="BZ308" s="46"/>
      <c r="CA308" s="43">
        <v>2242</v>
      </c>
      <c r="CB308" s="44">
        <f t="shared" si="1480"/>
        <v>8</v>
      </c>
      <c r="CC308" s="43">
        <v>34</v>
      </c>
      <c r="CD308" s="44">
        <f t="shared" si="1481"/>
        <v>4</v>
      </c>
      <c r="CE308" s="43">
        <v>23</v>
      </c>
      <c r="CF308" s="44">
        <f t="shared" si="1482"/>
        <v>4</v>
      </c>
      <c r="CG308" s="43">
        <v>0</v>
      </c>
      <c r="CH308" s="60" t="str">
        <f t="shared" si="1548"/>
        <v>ラブブマスコット</v>
      </c>
      <c r="CI308" s="67">
        <f t="shared" si="1549"/>
        <v>500</v>
      </c>
      <c r="CJ308" s="43">
        <f t="shared" si="1484"/>
        <v>2000</v>
      </c>
      <c r="CK308" s="45">
        <f t="shared" si="1485"/>
        <v>2.5</v>
      </c>
      <c r="CL308" s="35" t="s">
        <v>164</v>
      </c>
      <c r="CM308" s="27"/>
      <c r="CN308" s="46"/>
      <c r="CO308" s="43">
        <v>1163</v>
      </c>
      <c r="CP308" s="44">
        <f t="shared" si="1486"/>
        <v>91</v>
      </c>
      <c r="CQ308" s="43">
        <v>14</v>
      </c>
      <c r="CR308" s="44">
        <f t="shared" si="1487"/>
        <v>1</v>
      </c>
      <c r="CS308" s="43">
        <v>15</v>
      </c>
      <c r="CT308" s="44">
        <f t="shared" si="1488"/>
        <v>1</v>
      </c>
      <c r="CU308" s="43">
        <v>0</v>
      </c>
      <c r="CV308" s="60" t="str">
        <f t="shared" si="1489"/>
        <v>押忍番長サウンドボタン</v>
      </c>
      <c r="CW308" s="67">
        <f t="shared" si="1490"/>
        <v>358</v>
      </c>
      <c r="CX308" s="43">
        <f t="shared" si="1491"/>
        <v>358</v>
      </c>
      <c r="CY308" s="45">
        <f t="shared" si="1492"/>
        <v>3.9340659340659341E-2</v>
      </c>
      <c r="CZ308" s="35" t="s">
        <v>692</v>
      </c>
      <c r="DA308" s="103"/>
      <c r="DB308" s="46"/>
      <c r="DC308" s="43">
        <v>7436</v>
      </c>
      <c r="DD308" s="44">
        <f t="shared" si="1493"/>
        <v>36</v>
      </c>
      <c r="DE308" s="43">
        <v>235</v>
      </c>
      <c r="DF308" s="44">
        <f t="shared" si="1494"/>
        <v>1</v>
      </c>
      <c r="DG308" s="43">
        <v>9</v>
      </c>
      <c r="DH308" s="44">
        <f t="shared" si="1495"/>
        <v>1</v>
      </c>
      <c r="DI308" s="43">
        <v>0</v>
      </c>
      <c r="DJ308" s="60" t="str">
        <f t="shared" si="1496"/>
        <v>ジャグラーサウンドボタン</v>
      </c>
      <c r="DK308" s="67">
        <f t="shared" si="1497"/>
        <v>682</v>
      </c>
      <c r="DL308" s="43">
        <f t="shared" si="1498"/>
        <v>682</v>
      </c>
      <c r="DM308" s="45">
        <f t="shared" si="1499"/>
        <v>0.18944444444444444</v>
      </c>
      <c r="DN308" s="35"/>
      <c r="DO308" s="27"/>
      <c r="DP308" s="46"/>
      <c r="DQ308" s="43">
        <v>3125</v>
      </c>
      <c r="DR308" s="44">
        <f t="shared" si="1500"/>
        <v>34</v>
      </c>
      <c r="DS308" s="43">
        <v>89</v>
      </c>
      <c r="DT308" s="44">
        <f t="shared" si="1501"/>
        <v>1</v>
      </c>
      <c r="DU308" s="43">
        <v>12</v>
      </c>
      <c r="DV308" s="44">
        <f t="shared" si="1502"/>
        <v>1</v>
      </c>
      <c r="DW308" s="43">
        <v>1</v>
      </c>
      <c r="DX308" s="60" t="str">
        <f t="shared" si="1562"/>
        <v>サンリオホワイトマスコット</v>
      </c>
      <c r="DY308" s="67">
        <f t="shared" si="1563"/>
        <v>660</v>
      </c>
      <c r="DZ308" s="43">
        <f t="shared" si="1503"/>
        <v>660</v>
      </c>
      <c r="EA308" s="45">
        <f t="shared" si="1504"/>
        <v>0.19411764705882353</v>
      </c>
      <c r="EB308" s="35"/>
      <c r="EC308" s="27"/>
      <c r="ED308" s="51" t="str">
        <f t="shared" si="1391"/>
        <v/>
      </c>
      <c r="EE308" s="44"/>
      <c r="EF308" s="44" t="str">
        <f>IF(EE308="","",EE308-EE306)</f>
        <v/>
      </c>
      <c r="EG308" s="44"/>
      <c r="EH308" s="44" t="str">
        <f>IF(EG308="","",EG308-EG306)</f>
        <v/>
      </c>
      <c r="EI308" s="44"/>
      <c r="EJ308" s="44" t="str">
        <f>IF(EI308="","",EI306+EK306-EI308)</f>
        <v/>
      </c>
      <c r="EK308" s="44"/>
      <c r="EL308" s="43"/>
      <c r="EM308" s="43" t="str">
        <f>IF(EE308="","",EM306)</f>
        <v/>
      </c>
      <c r="EN308" s="44" t="str">
        <f t="shared" si="1572"/>
        <v/>
      </c>
      <c r="EO308" s="45" t="str">
        <f t="shared" si="1573"/>
        <v/>
      </c>
      <c r="EP308" s="35"/>
      <c r="EQ308" s="27"/>
      <c r="ER308" s="51" t="str">
        <f t="shared" si="1555"/>
        <v/>
      </c>
      <c r="ES308" s="44"/>
      <c r="ET308" s="44" t="str">
        <f>IF(ES308="","",ES308-ES306)</f>
        <v/>
      </c>
      <c r="EU308" s="44"/>
      <c r="EV308" s="44" t="str">
        <f>IF(EU308="","",EU308-EU306)</f>
        <v/>
      </c>
      <c r="EW308" s="44"/>
      <c r="EX308" s="44" t="str">
        <f>IF(EW308="","",EW306+EY306-EW308)</f>
        <v/>
      </c>
      <c r="EY308" s="44"/>
      <c r="EZ308" s="43"/>
      <c r="FA308" s="43" t="str">
        <f>IF(ES308="","",FA306)</f>
        <v/>
      </c>
      <c r="FB308" s="44" t="str">
        <f t="shared" si="1574"/>
        <v/>
      </c>
      <c r="FC308" s="45" t="str">
        <f t="shared" si="1575"/>
        <v/>
      </c>
      <c r="FD308" s="35"/>
      <c r="FF308" s="51" t="str">
        <f t="shared" si="1405"/>
        <v/>
      </c>
      <c r="FG308" s="44"/>
      <c r="FH308" s="44" t="str">
        <f>IF(FG308="","",FG308-FG306)</f>
        <v/>
      </c>
      <c r="FI308" s="44"/>
      <c r="FJ308" s="44" t="str">
        <f>IF(FI308="","",FI308-FI306)</f>
        <v/>
      </c>
      <c r="FK308" s="44"/>
      <c r="FL308" s="44" t="str">
        <f>IF(FK308="","",FK306+FM306-FK308)</f>
        <v/>
      </c>
      <c r="FM308" s="44"/>
      <c r="FN308" s="43"/>
      <c r="FO308" s="43" t="str">
        <f>IF(FG308="","",FO306)</f>
        <v/>
      </c>
      <c r="FP308" s="44" t="str">
        <f t="shared" si="1576"/>
        <v/>
      </c>
      <c r="FQ308" s="45" t="str">
        <f t="shared" si="1577"/>
        <v/>
      </c>
      <c r="FR308" s="35"/>
      <c r="FT308" s="51" t="str">
        <f t="shared" si="1556"/>
        <v/>
      </c>
      <c r="FU308" s="44"/>
      <c r="FV308" s="44" t="str">
        <f>IF(FU308="","",FU308-FU306)</f>
        <v/>
      </c>
      <c r="FW308" s="44"/>
      <c r="FX308" s="44" t="str">
        <f>IF(FW308="","",FW308-FW306)</f>
        <v/>
      </c>
      <c r="FY308" s="44"/>
      <c r="FZ308" s="44" t="str">
        <f>IF(FY308="","",FY306+GA306-FY308)</f>
        <v/>
      </c>
      <c r="GA308" s="44"/>
      <c r="GB308" s="43"/>
      <c r="GC308" s="43" t="str">
        <f>IF(FU308="","",GC306)</f>
        <v/>
      </c>
      <c r="GD308" s="44" t="str">
        <f t="shared" si="1578"/>
        <v/>
      </c>
      <c r="GE308" s="45" t="str">
        <f t="shared" si="1579"/>
        <v/>
      </c>
      <c r="GF308" s="35"/>
      <c r="GH308" s="51" t="str">
        <f t="shared" si="1419"/>
        <v/>
      </c>
      <c r="GI308" s="44"/>
      <c r="GJ308" s="44" t="str">
        <f>IF(GI308="","",GI308-GI306)</f>
        <v/>
      </c>
      <c r="GK308" s="44"/>
      <c r="GL308" s="44" t="str">
        <f>IF(GK308="","",GK308-GK306)</f>
        <v/>
      </c>
      <c r="GM308" s="44"/>
      <c r="GN308" s="44" t="str">
        <f>IF(GM308="","",GM306+GO306-GM308)</f>
        <v/>
      </c>
      <c r="GO308" s="44"/>
      <c r="GP308" s="43"/>
      <c r="GQ308" s="43" t="str">
        <f>IF(GI308="","",GQ306)</f>
        <v/>
      </c>
      <c r="GR308" s="44" t="str">
        <f t="shared" si="1580"/>
        <v/>
      </c>
      <c r="GS308" s="45" t="str">
        <f t="shared" si="1581"/>
        <v/>
      </c>
      <c r="GT308" s="35"/>
      <c r="GU308" s="27"/>
      <c r="GV308" s="51" t="str">
        <f t="shared" si="1557"/>
        <v/>
      </c>
      <c r="GW308" s="44"/>
      <c r="GX308" s="44" t="str">
        <f>IF(GW308="","",GW308-GW306)</f>
        <v/>
      </c>
      <c r="GY308" s="44"/>
      <c r="GZ308" s="44" t="str">
        <f>IF(GY308="","",GY308-GY306)</f>
        <v/>
      </c>
      <c r="HA308" s="44"/>
      <c r="HB308" s="44" t="str">
        <f>IF(HA308="","",HA306+HC306-HA308)</f>
        <v/>
      </c>
      <c r="HC308" s="44"/>
      <c r="HD308" s="43"/>
      <c r="HE308" s="43" t="str">
        <f>IF(GW308="","",HE306)</f>
        <v/>
      </c>
      <c r="HF308" s="44" t="str">
        <f t="shared" si="1582"/>
        <v/>
      </c>
      <c r="HG308" s="45" t="str">
        <f t="shared" si="1583"/>
        <v/>
      </c>
      <c r="HH308" s="35"/>
      <c r="HJ308" s="51" t="str">
        <f t="shared" si="1558"/>
        <v/>
      </c>
      <c r="HK308" s="44"/>
      <c r="HL308" s="44" t="str">
        <f>IF(HK308="","",HK308-HK306)</f>
        <v/>
      </c>
      <c r="HM308" s="44"/>
      <c r="HN308" s="44" t="str">
        <f>IF(HM308="","",HM308-HM306)</f>
        <v/>
      </c>
      <c r="HO308" s="44"/>
      <c r="HP308" s="44" t="str">
        <f>IF(HO308="","",HO306+HQ306-HO308)</f>
        <v/>
      </c>
      <c r="HQ308" s="44"/>
      <c r="HR308" s="43"/>
      <c r="HS308" s="43" t="str">
        <f>IF(HK308="","",HS306)</f>
        <v/>
      </c>
      <c r="HT308" s="44" t="str">
        <f t="shared" si="1584"/>
        <v/>
      </c>
      <c r="HU308" s="45" t="str">
        <f t="shared" si="1585"/>
        <v/>
      </c>
      <c r="HV308" s="35"/>
      <c r="HW308" s="61"/>
      <c r="HX308" s="46"/>
      <c r="HY308" s="43">
        <v>21713</v>
      </c>
      <c r="HZ308" s="44">
        <f t="shared" si="1505"/>
        <v>66</v>
      </c>
      <c r="IA308" s="43"/>
      <c r="IB308" s="44" t="str">
        <f t="shared" si="1506"/>
        <v/>
      </c>
      <c r="IC308" s="43">
        <v>8</v>
      </c>
      <c r="ID308" s="44">
        <f t="shared" si="1507"/>
        <v>0</v>
      </c>
      <c r="IE308" s="43">
        <v>0</v>
      </c>
      <c r="IF308" s="60" t="s">
        <v>685</v>
      </c>
      <c r="IG308" s="67">
        <f t="shared" si="1550"/>
        <v>1100</v>
      </c>
      <c r="IH308" s="43">
        <f t="shared" si="1508"/>
        <v>0</v>
      </c>
      <c r="II308" s="45">
        <f t="shared" si="1509"/>
        <v>0</v>
      </c>
      <c r="IJ308" s="35"/>
      <c r="IL308" s="46"/>
      <c r="IM308" s="43">
        <v>257</v>
      </c>
      <c r="IN308" s="44">
        <f t="shared" si="1510"/>
        <v>13</v>
      </c>
      <c r="IO308" s="43">
        <v>21</v>
      </c>
      <c r="IP308" s="44">
        <f t="shared" si="1511"/>
        <v>0</v>
      </c>
      <c r="IQ308" s="43">
        <v>8</v>
      </c>
      <c r="IR308" s="44">
        <f t="shared" si="1512"/>
        <v>-1</v>
      </c>
      <c r="IS308" s="43">
        <v>2</v>
      </c>
      <c r="IT308" s="60" t="str">
        <f t="shared" si="1551"/>
        <v>サンリオ豹柄キーケース</v>
      </c>
      <c r="IU308" s="67">
        <f t="shared" si="1545"/>
        <v>996</v>
      </c>
      <c r="IV308" s="43">
        <f t="shared" si="1514"/>
        <v>-996</v>
      </c>
      <c r="IW308" s="45">
        <f t="shared" si="1515"/>
        <v>-0.76615384615384619</v>
      </c>
      <c r="IX308" s="35"/>
      <c r="IY308" s="33"/>
      <c r="IZ308" s="46"/>
      <c r="JA308" s="43">
        <v>4781</v>
      </c>
      <c r="JB308" s="44">
        <f t="shared" si="1516"/>
        <v>13</v>
      </c>
      <c r="JC308" s="43">
        <v>136</v>
      </c>
      <c r="JD308" s="44">
        <f t="shared" si="1517"/>
        <v>1</v>
      </c>
      <c r="JE308" s="43">
        <v>38</v>
      </c>
      <c r="JF308" s="44">
        <f t="shared" si="1518"/>
        <v>0</v>
      </c>
      <c r="JG308" s="43">
        <v>0</v>
      </c>
      <c r="JH308" s="60" t="str">
        <f t="shared" si="1546"/>
        <v>ミニ香水</v>
      </c>
      <c r="JI308" s="67">
        <f t="shared" si="1547"/>
        <v>1100</v>
      </c>
      <c r="JJ308" s="43">
        <f t="shared" si="1520"/>
        <v>0</v>
      </c>
      <c r="JK308" s="45">
        <f t="shared" si="1521"/>
        <v>0</v>
      </c>
      <c r="JL308" s="35"/>
      <c r="JM308" s="27"/>
      <c r="JN308" s="46"/>
      <c r="JO308" s="43">
        <v>5734</v>
      </c>
      <c r="JP308" s="44">
        <f t="shared" si="1522"/>
        <v>44</v>
      </c>
      <c r="JQ308" s="43">
        <v>135</v>
      </c>
      <c r="JR308" s="44">
        <f t="shared" si="1523"/>
        <v>1</v>
      </c>
      <c r="JS308" s="43">
        <v>11</v>
      </c>
      <c r="JT308" s="44">
        <f t="shared" si="1524"/>
        <v>1</v>
      </c>
      <c r="JU308" s="43">
        <v>4</v>
      </c>
      <c r="JV308" s="60" t="str">
        <f t="shared" si="1543"/>
        <v>ジャグラーイヤホン</v>
      </c>
      <c r="JW308" s="67">
        <f t="shared" si="1544"/>
        <v>1100</v>
      </c>
      <c r="JX308" s="43">
        <f t="shared" si="1525"/>
        <v>1100</v>
      </c>
      <c r="JY308" s="45">
        <f t="shared" si="1526"/>
        <v>0.25</v>
      </c>
      <c r="JZ308" s="35"/>
      <c r="KA308" s="61"/>
      <c r="KB308" s="46"/>
      <c r="KC308" s="43">
        <v>4354</v>
      </c>
      <c r="KD308" s="44">
        <f t="shared" si="1527"/>
        <v>9</v>
      </c>
      <c r="KE308" s="43">
        <v>117</v>
      </c>
      <c r="KF308" s="44">
        <f t="shared" si="1528"/>
        <v>1</v>
      </c>
      <c r="KG308" s="43">
        <v>10</v>
      </c>
      <c r="KH308" s="44">
        <f t="shared" si="1529"/>
        <v>1</v>
      </c>
      <c r="KI308" s="43">
        <v>0</v>
      </c>
      <c r="KJ308" s="60" t="str">
        <f t="shared" si="1594"/>
        <v>ジャグラーサウンドボタン金銀</v>
      </c>
      <c r="KK308" s="67">
        <f t="shared" si="1594"/>
        <v>1100</v>
      </c>
      <c r="KL308" s="43">
        <f t="shared" si="1532"/>
        <v>1100</v>
      </c>
      <c r="KM308" s="45">
        <f t="shared" si="1533"/>
        <v>1.2222222222222223</v>
      </c>
      <c r="KN308" s="35"/>
      <c r="KO308" s="27"/>
      <c r="KP308" s="46"/>
      <c r="KQ308" s="43">
        <v>5349</v>
      </c>
      <c r="KR308" s="44">
        <f t="shared" si="1534"/>
        <v>120</v>
      </c>
      <c r="KS308" s="43">
        <v>111</v>
      </c>
      <c r="KT308" s="44">
        <f t="shared" si="1535"/>
        <v>2</v>
      </c>
      <c r="KU308" s="43">
        <v>9</v>
      </c>
      <c r="KV308" s="44">
        <f t="shared" si="1536"/>
        <v>2</v>
      </c>
      <c r="KW308" s="43">
        <v>3</v>
      </c>
      <c r="KX308" s="60" t="str">
        <f t="shared" si="1537"/>
        <v>モンチッチマスコット2</v>
      </c>
      <c r="KY308" s="67">
        <f t="shared" si="1538"/>
        <v>539</v>
      </c>
      <c r="KZ308" s="43">
        <f t="shared" si="1539"/>
        <v>1078</v>
      </c>
      <c r="LA308" s="45">
        <f t="shared" si="1540"/>
        <v>8.9833333333333334E-2</v>
      </c>
      <c r="LB308" s="35"/>
      <c r="LC308" s="27"/>
      <c r="LD308" s="74"/>
      <c r="LE308" s="75"/>
      <c r="LF308" s="75"/>
      <c r="LG308" s="75">
        <v>1166</v>
      </c>
      <c r="LH308" s="75">
        <f t="shared" si="1470"/>
        <v>0</v>
      </c>
      <c r="LI308" s="76">
        <v>2</v>
      </c>
      <c r="LJ308" s="75">
        <f t="shared" si="1471"/>
        <v>0</v>
      </c>
      <c r="LK308" s="75">
        <v>0</v>
      </c>
      <c r="LL308" s="77" t="str">
        <f>IF(LE306="","",LL305)</f>
        <v>バイキンティッシュカバー、アンパンぬいぐるみ</v>
      </c>
      <c r="LM308" s="78">
        <f>IF(LF306="","",LM305)</f>
        <v>1000</v>
      </c>
      <c r="LN308" s="75">
        <f t="shared" si="1472"/>
        <v>0</v>
      </c>
      <c r="LO308" s="79"/>
      <c r="LP308" s="35"/>
      <c r="LQ308" s="27"/>
      <c r="LR308" s="51" t="str">
        <f t="shared" si="1559"/>
        <v/>
      </c>
      <c r="LS308" s="44"/>
      <c r="LT308" s="44" t="str">
        <f>IF(LS308="","",LS308-LS306)</f>
        <v/>
      </c>
      <c r="LU308" s="44"/>
      <c r="LV308" s="44" t="str">
        <f>IF(LU308="","",LU308-LU306)</f>
        <v/>
      </c>
      <c r="LW308" s="44"/>
      <c r="LX308" s="44" t="str">
        <f>IF(LW308="","",LW306+LY306-LW308)</f>
        <v/>
      </c>
      <c r="LY308" s="44"/>
      <c r="LZ308" s="43"/>
      <c r="MA308" s="43" t="str">
        <f>IF(LS308="","",MA306)</f>
        <v/>
      </c>
      <c r="MB308" s="44" t="str">
        <f t="shared" si="1586"/>
        <v/>
      </c>
      <c r="MC308" s="45" t="str">
        <f t="shared" si="1587"/>
        <v/>
      </c>
      <c r="MD308" s="35"/>
      <c r="ME308" s="27"/>
      <c r="MF308" s="51" t="str">
        <f t="shared" si="1560"/>
        <v/>
      </c>
      <c r="MG308" s="44"/>
      <c r="MH308" s="44" t="str">
        <f>IF(MG308="","",MG308-MG306)</f>
        <v/>
      </c>
      <c r="MI308" s="44"/>
      <c r="MJ308" s="44" t="str">
        <f>IF(MI308="","",MI308-MI306)</f>
        <v/>
      </c>
      <c r="MK308" s="44"/>
      <c r="ML308" s="44" t="str">
        <f>IF(MK308="","",MK306+MM306-MK308)</f>
        <v/>
      </c>
      <c r="MM308" s="44"/>
      <c r="MN308" s="43"/>
      <c r="MO308" s="43" t="str">
        <f>IF(MG308="","",MO306)</f>
        <v/>
      </c>
      <c r="MP308" s="44" t="str">
        <f t="shared" si="1588"/>
        <v/>
      </c>
      <c r="MQ308" s="45" t="str">
        <f t="shared" si="1589"/>
        <v/>
      </c>
      <c r="MR308" s="35"/>
      <c r="MS308" s="27"/>
      <c r="MT308" s="51" t="str">
        <f t="shared" si="1561"/>
        <v/>
      </c>
      <c r="MU308" s="44"/>
      <c r="MV308" s="44" t="str">
        <f>IF(MU308="","",MU308-MU306)</f>
        <v/>
      </c>
      <c r="MW308" s="44"/>
      <c r="MX308" s="44" t="str">
        <f>IF(MW308="","",MW308-MW306)</f>
        <v/>
      </c>
      <c r="MY308" s="44"/>
      <c r="MZ308" s="44" t="str">
        <f>IF(MY308="","",MY306+NA306-MY308)</f>
        <v/>
      </c>
      <c r="NA308" s="44"/>
      <c r="NB308" s="43"/>
      <c r="NC308" s="43" t="str">
        <f>IF(MU308="","",NC306)</f>
        <v/>
      </c>
      <c r="ND308" s="44" t="str">
        <f t="shared" si="1590"/>
        <v/>
      </c>
      <c r="NE308" s="45" t="str">
        <f t="shared" si="1591"/>
        <v/>
      </c>
      <c r="NF308" s="35"/>
      <c r="NG308" s="27"/>
      <c r="NH308" s="51" t="str">
        <f t="shared" si="1457"/>
        <v/>
      </c>
      <c r="NI308" s="44"/>
      <c r="NJ308" s="44" t="str">
        <f>IF(NI308="","",NI308-NI306)</f>
        <v/>
      </c>
      <c r="NK308" s="44"/>
      <c r="NL308" s="44" t="str">
        <f>IF(NK308="","",NK308-NK306)</f>
        <v/>
      </c>
      <c r="NM308" s="44"/>
      <c r="NN308" s="44" t="str">
        <f>IF(NM308="","",NM306+NO306-NM308)</f>
        <v/>
      </c>
      <c r="NO308" s="44"/>
      <c r="NP308" s="43"/>
      <c r="NQ308" s="43" t="str">
        <f>IF(NI308="","",NQ306)</f>
        <v/>
      </c>
      <c r="NR308" s="44" t="str">
        <f t="shared" si="1592"/>
        <v/>
      </c>
      <c r="NS308" s="45" t="str">
        <f t="shared" si="1593"/>
        <v/>
      </c>
      <c r="NT308" s="35"/>
    </row>
    <row r="309" spans="1:384" ht="15" customHeight="1" thickTop="1" x14ac:dyDescent="0.2">
      <c r="A309" s="38"/>
      <c r="B309" s="39"/>
      <c r="C309" s="40"/>
      <c r="D309" s="40"/>
      <c r="E309" s="41"/>
      <c r="F309" s="41"/>
      <c r="G309" s="40"/>
      <c r="H309" s="42"/>
      <c r="I309" s="44"/>
      <c r="J309" s="44" t="str">
        <f>IF(I309="","",I309-#REF!)</f>
        <v/>
      </c>
      <c r="K309" s="44"/>
      <c r="L309" s="44" t="str">
        <f>IF(K309="","",K309-#REF!)</f>
        <v/>
      </c>
      <c r="M309" s="44"/>
      <c r="N309" s="44" t="str">
        <f>IF(M309="","",#REF!+#REF!-M309)</f>
        <v/>
      </c>
      <c r="O309" s="44"/>
      <c r="P309" s="43"/>
      <c r="Q309" s="43" t="str">
        <f>IF(I309="","",#REF!)</f>
        <v/>
      </c>
      <c r="R309" s="44" t="str">
        <f t="shared" si="1564"/>
        <v/>
      </c>
      <c r="S309" s="45" t="str">
        <f t="shared" si="1565"/>
        <v/>
      </c>
      <c r="T309" s="35"/>
      <c r="U309" s="27"/>
      <c r="V309" s="51" t="str">
        <f t="shared" si="1552"/>
        <v/>
      </c>
      <c r="W309" s="67"/>
      <c r="X309" s="44" t="str">
        <f>IF(W309="","",W309-#REF!)</f>
        <v/>
      </c>
      <c r="Y309" s="44"/>
      <c r="Z309" s="44" t="str">
        <f>IF(Y309="","",Y309-#REF!)</f>
        <v/>
      </c>
      <c r="AA309" s="44"/>
      <c r="AB309" s="44" t="str">
        <f>IF(AA309="","",#REF!+#REF!-AA309)</f>
        <v/>
      </c>
      <c r="AC309" s="44"/>
      <c r="AD309" s="43"/>
      <c r="AE309" s="43" t="str">
        <f>IF(W309="","",#REF!)</f>
        <v/>
      </c>
      <c r="AF309" s="44" t="str">
        <f t="shared" si="1566"/>
        <v/>
      </c>
      <c r="AG309" s="45" t="str">
        <f t="shared" si="1567"/>
        <v/>
      </c>
      <c r="AH309" s="35"/>
      <c r="AI309" s="27"/>
      <c r="AJ309" s="51" t="str">
        <f t="shared" si="1553"/>
        <v/>
      </c>
      <c r="AK309" s="44"/>
      <c r="AL309" s="44" t="str">
        <f>IF(AK309="","",AK309-#REF!)</f>
        <v/>
      </c>
      <c r="AM309" s="44"/>
      <c r="AN309" s="44" t="str">
        <f>IF(AM309="","",AM309-#REF!)</f>
        <v/>
      </c>
      <c r="AO309" s="44"/>
      <c r="AP309" s="44" t="str">
        <f>IF(AO309="","",#REF!+#REF!-AO309)</f>
        <v/>
      </c>
      <c r="AQ309" s="44"/>
      <c r="AR309" s="43"/>
      <c r="AS309" s="43" t="str">
        <f>IF(AK309="","",#REF!)</f>
        <v/>
      </c>
      <c r="AT309" s="44" t="str">
        <f t="shared" si="1568"/>
        <v/>
      </c>
      <c r="AU309" s="45" t="str">
        <f t="shared" si="1569"/>
        <v/>
      </c>
      <c r="AV309" s="35"/>
      <c r="AW309" s="27"/>
      <c r="AX309" s="51" t="str">
        <f t="shared" si="1554"/>
        <v/>
      </c>
      <c r="AY309" s="44"/>
      <c r="AZ309" s="44" t="str">
        <f>IF(AY309="","",AY309-#REF!)</f>
        <v/>
      </c>
      <c r="BA309" s="44"/>
      <c r="BB309" s="44" t="str">
        <f>IF(BA309="","",BA309-#REF!)</f>
        <v/>
      </c>
      <c r="BC309" s="44"/>
      <c r="BD309" s="44" t="str">
        <f>IF(BC309="","",#REF!+#REF!-BC309)</f>
        <v/>
      </c>
      <c r="BE309" s="44"/>
      <c r="BF309" s="43"/>
      <c r="BG309" s="43" t="str">
        <f>IF(AY309="","",#REF!)</f>
        <v/>
      </c>
      <c r="BH309" s="44" t="str">
        <f t="shared" si="1570"/>
        <v/>
      </c>
      <c r="BI309" s="45" t="str">
        <f t="shared" si="1571"/>
        <v/>
      </c>
      <c r="BJ309" s="35"/>
      <c r="BK309" s="50"/>
      <c r="BL309" s="46"/>
      <c r="BM309" s="25">
        <v>12383</v>
      </c>
      <c r="BN309" s="44">
        <f t="shared" si="1473"/>
        <v>32</v>
      </c>
      <c r="BO309" s="25">
        <v>631</v>
      </c>
      <c r="BP309" s="44">
        <f t="shared" si="1474"/>
        <v>2</v>
      </c>
      <c r="BQ309" s="25">
        <v>10</v>
      </c>
      <c r="BR309" s="44">
        <f t="shared" si="1475"/>
        <v>2</v>
      </c>
      <c r="BS309" s="25">
        <v>0</v>
      </c>
      <c r="BT309" s="60" t="str">
        <f t="shared" si="1476"/>
        <v>サンリオ豹柄キーケース</v>
      </c>
      <c r="BU309" s="67">
        <f t="shared" si="1477"/>
        <v>924</v>
      </c>
      <c r="BV309" s="44">
        <f t="shared" si="1478"/>
        <v>1848</v>
      </c>
      <c r="BW309" s="45">
        <f t="shared" si="1479"/>
        <v>0.57750000000000001</v>
      </c>
      <c r="BX309" s="35"/>
      <c r="BY309" s="27"/>
      <c r="BZ309" s="46"/>
      <c r="CA309" s="25">
        <v>1730</v>
      </c>
      <c r="CB309" s="44">
        <f t="shared" si="1480"/>
        <v>23</v>
      </c>
      <c r="CC309" s="25">
        <v>99</v>
      </c>
      <c r="CD309" s="44">
        <f t="shared" si="1481"/>
        <v>0</v>
      </c>
      <c r="CE309" s="25">
        <v>8</v>
      </c>
      <c r="CF309" s="44">
        <f t="shared" si="1482"/>
        <v>0</v>
      </c>
      <c r="CG309" s="25">
        <v>0</v>
      </c>
      <c r="CH309" s="60" t="str">
        <f t="shared" si="1548"/>
        <v>モンチッチマスコット2</v>
      </c>
      <c r="CI309" s="67">
        <f t="shared" si="1549"/>
        <v>539</v>
      </c>
      <c r="CJ309" s="44">
        <f t="shared" si="1484"/>
        <v>0</v>
      </c>
      <c r="CK309" s="45">
        <f t="shared" si="1485"/>
        <v>0</v>
      </c>
      <c r="CL309" s="35"/>
      <c r="CM309" s="27"/>
      <c r="CN309" s="46"/>
      <c r="CO309" s="25">
        <v>2482</v>
      </c>
      <c r="CP309" s="44">
        <f t="shared" si="1486"/>
        <v>50</v>
      </c>
      <c r="CQ309" s="25">
        <v>29</v>
      </c>
      <c r="CR309" s="44">
        <f t="shared" si="1487"/>
        <v>3</v>
      </c>
      <c r="CS309" s="25">
        <v>38</v>
      </c>
      <c r="CT309" s="44">
        <f t="shared" si="1488"/>
        <v>3</v>
      </c>
      <c r="CU309" s="25">
        <v>0</v>
      </c>
      <c r="CV309" s="60" t="str">
        <f t="shared" si="1489"/>
        <v>ラブブキーホルダー</v>
      </c>
      <c r="CW309" s="67">
        <f t="shared" si="1490"/>
        <v>200</v>
      </c>
      <c r="CX309" s="44">
        <f t="shared" si="1491"/>
        <v>600</v>
      </c>
      <c r="CY309" s="45">
        <f t="shared" si="1492"/>
        <v>0.12</v>
      </c>
      <c r="CZ309" s="35"/>
      <c r="DA309" s="58"/>
      <c r="DB309" s="46"/>
      <c r="DC309" s="25">
        <v>8613</v>
      </c>
      <c r="DD309" s="44">
        <f t="shared" si="1493"/>
        <v>37</v>
      </c>
      <c r="DE309" s="25">
        <v>439</v>
      </c>
      <c r="DF309" s="44">
        <f t="shared" si="1494"/>
        <v>1</v>
      </c>
      <c r="DG309" s="25">
        <v>25</v>
      </c>
      <c r="DH309" s="44">
        <f t="shared" si="1495"/>
        <v>1</v>
      </c>
      <c r="DI309" s="25">
        <v>0</v>
      </c>
      <c r="DJ309" s="60" t="str">
        <f t="shared" si="1496"/>
        <v>ラブブマスコット</v>
      </c>
      <c r="DK309" s="67">
        <f t="shared" si="1497"/>
        <v>250</v>
      </c>
      <c r="DL309" s="44">
        <f t="shared" si="1498"/>
        <v>250</v>
      </c>
      <c r="DM309" s="45">
        <f t="shared" si="1499"/>
        <v>6.7567567567567571E-2</v>
      </c>
      <c r="DN309" s="35"/>
      <c r="DO309" s="27"/>
      <c r="DP309" s="46"/>
      <c r="DQ309" s="25">
        <v>3206</v>
      </c>
      <c r="DR309" s="44">
        <f t="shared" si="1500"/>
        <v>53</v>
      </c>
      <c r="DS309" s="25">
        <v>112</v>
      </c>
      <c r="DT309" s="44">
        <f t="shared" si="1501"/>
        <v>2</v>
      </c>
      <c r="DU309" s="25">
        <v>27</v>
      </c>
      <c r="DV309" s="44">
        <f t="shared" si="1502"/>
        <v>1</v>
      </c>
      <c r="DW309" s="25">
        <v>2</v>
      </c>
      <c r="DX309" s="60" t="str">
        <f t="shared" si="1562"/>
        <v>ラブブキーホルダー</v>
      </c>
      <c r="DY309" s="67">
        <f t="shared" si="1563"/>
        <v>200</v>
      </c>
      <c r="DZ309" s="44">
        <f t="shared" si="1503"/>
        <v>200</v>
      </c>
      <c r="EA309" s="45">
        <f t="shared" si="1504"/>
        <v>3.7735849056603772E-2</v>
      </c>
      <c r="EB309" s="35"/>
      <c r="EC309" s="27"/>
      <c r="ED309" s="51" t="str">
        <f t="shared" si="1391"/>
        <v/>
      </c>
      <c r="EE309" s="44"/>
      <c r="EF309" s="44" t="str">
        <f>IF(EE309="","",EE309-#REF!)</f>
        <v/>
      </c>
      <c r="EG309" s="44"/>
      <c r="EH309" s="44" t="str">
        <f>IF(EG309="","",EG309-#REF!)</f>
        <v/>
      </c>
      <c r="EI309" s="44"/>
      <c r="EJ309" s="44" t="str">
        <f>IF(EI309="","",#REF!+#REF!-EI309)</f>
        <v/>
      </c>
      <c r="EK309" s="44"/>
      <c r="EL309" s="43"/>
      <c r="EM309" s="43" t="str">
        <f>IF(EE309="","",#REF!)</f>
        <v/>
      </c>
      <c r="EN309" s="44" t="str">
        <f t="shared" si="1572"/>
        <v/>
      </c>
      <c r="EO309" s="45" t="str">
        <f t="shared" si="1573"/>
        <v/>
      </c>
      <c r="EP309" s="35"/>
      <c r="EQ309" s="27"/>
      <c r="ER309" s="51" t="str">
        <f t="shared" si="1555"/>
        <v/>
      </c>
      <c r="ES309" s="44"/>
      <c r="ET309" s="44" t="str">
        <f>IF(ES309="","",ES309-#REF!)</f>
        <v/>
      </c>
      <c r="EU309" s="44"/>
      <c r="EV309" s="44" t="str">
        <f>IF(EU309="","",EU309-#REF!)</f>
        <v/>
      </c>
      <c r="EW309" s="44"/>
      <c r="EX309" s="44" t="str">
        <f>IF(EW309="","",#REF!+#REF!-EW309)</f>
        <v/>
      </c>
      <c r="EY309" s="44"/>
      <c r="EZ309" s="43"/>
      <c r="FA309" s="43" t="str">
        <f>IF(ES309="","",#REF!)</f>
        <v/>
      </c>
      <c r="FB309" s="44" t="str">
        <f t="shared" si="1574"/>
        <v/>
      </c>
      <c r="FC309" s="45" t="str">
        <f t="shared" si="1575"/>
        <v/>
      </c>
      <c r="FD309" s="35"/>
      <c r="FF309" s="51" t="str">
        <f t="shared" si="1405"/>
        <v/>
      </c>
      <c r="FG309" s="44"/>
      <c r="FH309" s="44" t="str">
        <f>IF(FG309="","",FG309-#REF!)</f>
        <v/>
      </c>
      <c r="FI309" s="44"/>
      <c r="FJ309" s="44" t="str">
        <f>IF(FI309="","",FI309-#REF!)</f>
        <v/>
      </c>
      <c r="FK309" s="44"/>
      <c r="FL309" s="44" t="str">
        <f>IF(FK309="","",#REF!+#REF!-FK309)</f>
        <v/>
      </c>
      <c r="FM309" s="44"/>
      <c r="FN309" s="43"/>
      <c r="FO309" s="43" t="str">
        <f>IF(FG309="","",#REF!)</f>
        <v/>
      </c>
      <c r="FP309" s="44" t="str">
        <f t="shared" si="1576"/>
        <v/>
      </c>
      <c r="FQ309" s="45" t="str">
        <f t="shared" si="1577"/>
        <v/>
      </c>
      <c r="FR309" s="35"/>
      <c r="FT309" s="51" t="str">
        <f t="shared" si="1556"/>
        <v/>
      </c>
      <c r="FU309" s="44"/>
      <c r="FV309" s="44" t="str">
        <f>IF(FU309="","",FU309-#REF!)</f>
        <v/>
      </c>
      <c r="FW309" s="44"/>
      <c r="FX309" s="44" t="str">
        <f>IF(FW309="","",FW309-#REF!)</f>
        <v/>
      </c>
      <c r="FY309" s="44"/>
      <c r="FZ309" s="44" t="str">
        <f>IF(FY309="","",#REF!+#REF!-FY309)</f>
        <v/>
      </c>
      <c r="GA309" s="44"/>
      <c r="GB309" s="43"/>
      <c r="GC309" s="43" t="str">
        <f>IF(FU309="","",#REF!)</f>
        <v/>
      </c>
      <c r="GD309" s="44" t="str">
        <f t="shared" si="1578"/>
        <v/>
      </c>
      <c r="GE309" s="45" t="str">
        <f t="shared" si="1579"/>
        <v/>
      </c>
      <c r="GF309" s="35"/>
      <c r="GH309" s="51" t="str">
        <f t="shared" si="1419"/>
        <v/>
      </c>
      <c r="GI309" s="44"/>
      <c r="GJ309" s="44" t="str">
        <f>IF(GI309="","",GI309-#REF!)</f>
        <v/>
      </c>
      <c r="GK309" s="44"/>
      <c r="GL309" s="44" t="str">
        <f>IF(GK309="","",GK309-#REF!)</f>
        <v/>
      </c>
      <c r="GM309" s="44"/>
      <c r="GN309" s="44" t="str">
        <f>IF(GM309="","",#REF!+#REF!-GM309)</f>
        <v/>
      </c>
      <c r="GO309" s="44"/>
      <c r="GP309" s="43"/>
      <c r="GQ309" s="43" t="str">
        <f>IF(GI309="","",#REF!)</f>
        <v/>
      </c>
      <c r="GR309" s="44" t="str">
        <f t="shared" si="1580"/>
        <v/>
      </c>
      <c r="GS309" s="45" t="str">
        <f t="shared" si="1581"/>
        <v/>
      </c>
      <c r="GT309" s="35"/>
      <c r="GU309" s="27"/>
      <c r="GV309" s="51" t="str">
        <f t="shared" si="1557"/>
        <v/>
      </c>
      <c r="GW309" s="44"/>
      <c r="GX309" s="44" t="str">
        <f>IF(GW309="","",GW309-#REF!)</f>
        <v/>
      </c>
      <c r="GY309" s="44"/>
      <c r="GZ309" s="44" t="str">
        <f>IF(GY309="","",GY309-#REF!)</f>
        <v/>
      </c>
      <c r="HA309" s="44"/>
      <c r="HB309" s="44" t="str">
        <f>IF(HA309="","",#REF!+#REF!-HA309)</f>
        <v/>
      </c>
      <c r="HC309" s="44"/>
      <c r="HD309" s="43"/>
      <c r="HE309" s="43" t="str">
        <f>IF(GW309="","",#REF!)</f>
        <v/>
      </c>
      <c r="HF309" s="44" t="str">
        <f t="shared" si="1582"/>
        <v/>
      </c>
      <c r="HG309" s="45" t="str">
        <f t="shared" si="1583"/>
        <v/>
      </c>
      <c r="HH309" s="35"/>
      <c r="HJ309" s="51" t="str">
        <f t="shared" si="1558"/>
        <v/>
      </c>
      <c r="HK309" s="44"/>
      <c r="HL309" s="44" t="str">
        <f>IF(HK309="","",HK309-#REF!)</f>
        <v/>
      </c>
      <c r="HM309" s="44"/>
      <c r="HN309" s="44" t="str">
        <f>IF(HM309="","",HM309-#REF!)</f>
        <v/>
      </c>
      <c r="HO309" s="44"/>
      <c r="HP309" s="44" t="str">
        <f>IF(HO309="","",#REF!+#REF!-HO309)</f>
        <v/>
      </c>
      <c r="HQ309" s="44"/>
      <c r="HR309" s="43"/>
      <c r="HS309" s="43" t="str">
        <f>IF(HK309="","",#REF!)</f>
        <v/>
      </c>
      <c r="HT309" s="44" t="str">
        <f t="shared" si="1584"/>
        <v/>
      </c>
      <c r="HU309" s="45" t="str">
        <f t="shared" si="1585"/>
        <v/>
      </c>
      <c r="HV309" s="35"/>
      <c r="HW309" s="61"/>
      <c r="HX309" s="46"/>
      <c r="HY309" s="25"/>
      <c r="HZ309" s="44" t="str">
        <f t="shared" si="1505"/>
        <v/>
      </c>
      <c r="IA309" s="25"/>
      <c r="IB309" s="44" t="str">
        <f t="shared" si="1506"/>
        <v/>
      </c>
      <c r="IC309" s="25">
        <v>13</v>
      </c>
      <c r="ID309" s="44">
        <f t="shared" si="1507"/>
        <v>3</v>
      </c>
      <c r="IE309" s="25">
        <v>0</v>
      </c>
      <c r="IF309" s="60" t="s">
        <v>686</v>
      </c>
      <c r="IG309" s="67">
        <v>1100</v>
      </c>
      <c r="IH309" s="44">
        <f t="shared" si="1508"/>
        <v>3300</v>
      </c>
      <c r="II309" s="45" t="e">
        <f t="shared" si="1509"/>
        <v>#VALUE!</v>
      </c>
      <c r="IJ309" s="35"/>
      <c r="IL309" s="46"/>
      <c r="IM309" s="25">
        <v>866</v>
      </c>
      <c r="IN309" s="44">
        <f t="shared" si="1510"/>
        <v>21</v>
      </c>
      <c r="IO309" s="25">
        <v>18</v>
      </c>
      <c r="IP309" s="44">
        <f t="shared" si="1511"/>
        <v>1</v>
      </c>
      <c r="IQ309" s="25">
        <v>44</v>
      </c>
      <c r="IR309" s="44">
        <f t="shared" si="1512"/>
        <v>1</v>
      </c>
      <c r="IS309" s="25">
        <v>0</v>
      </c>
      <c r="IT309" s="60" t="str">
        <f t="shared" si="1551"/>
        <v>ゲームアーク</v>
      </c>
      <c r="IU309" s="67">
        <f t="shared" si="1545"/>
        <v>0</v>
      </c>
      <c r="IV309" s="44">
        <f t="shared" si="1514"/>
        <v>0</v>
      </c>
      <c r="IW309" s="45">
        <f t="shared" si="1515"/>
        <v>0</v>
      </c>
      <c r="IX309" s="35"/>
      <c r="IY309" s="33"/>
      <c r="IZ309" s="46"/>
      <c r="JA309" s="25">
        <v>6266</v>
      </c>
      <c r="JB309" s="44">
        <f t="shared" si="1516"/>
        <v>27</v>
      </c>
      <c r="JC309" s="25">
        <v>136</v>
      </c>
      <c r="JD309" s="44">
        <f t="shared" si="1517"/>
        <v>0</v>
      </c>
      <c r="JE309" s="25">
        <v>24</v>
      </c>
      <c r="JF309" s="44">
        <f t="shared" si="1518"/>
        <v>0</v>
      </c>
      <c r="JG309" s="25">
        <v>0</v>
      </c>
      <c r="JH309" s="60" t="str">
        <f t="shared" si="1546"/>
        <v>ラブブマスコット</v>
      </c>
      <c r="JI309" s="67">
        <f t="shared" si="1547"/>
        <v>250</v>
      </c>
      <c r="JJ309" s="44">
        <f t="shared" si="1520"/>
        <v>0</v>
      </c>
      <c r="JK309" s="45">
        <f t="shared" si="1521"/>
        <v>0</v>
      </c>
      <c r="JL309" s="35"/>
      <c r="JM309" s="27"/>
      <c r="JN309" s="46"/>
      <c r="JO309" s="25">
        <v>4271</v>
      </c>
      <c r="JP309" s="44">
        <f t="shared" si="1522"/>
        <v>14</v>
      </c>
      <c r="JQ309" s="25">
        <v>250</v>
      </c>
      <c r="JR309" s="44">
        <f t="shared" si="1523"/>
        <v>0</v>
      </c>
      <c r="JS309" s="25">
        <v>51</v>
      </c>
      <c r="JT309" s="44">
        <f t="shared" si="1524"/>
        <v>0</v>
      </c>
      <c r="JU309" s="25">
        <v>0</v>
      </c>
      <c r="JV309" s="60" t="str">
        <f t="shared" si="1543"/>
        <v>アングリーキーホルダー</v>
      </c>
      <c r="JW309" s="67">
        <f t="shared" si="1544"/>
        <v>200</v>
      </c>
      <c r="JX309" s="44">
        <f t="shared" si="1525"/>
        <v>0</v>
      </c>
      <c r="JY309" s="45">
        <f t="shared" si="1526"/>
        <v>0</v>
      </c>
      <c r="JZ309" s="35"/>
      <c r="KA309" s="61"/>
      <c r="KB309" s="46"/>
      <c r="KC309" s="25">
        <v>7389</v>
      </c>
      <c r="KD309" s="44">
        <f t="shared" si="1527"/>
        <v>11</v>
      </c>
      <c r="KE309" s="25">
        <v>437</v>
      </c>
      <c r="KF309" s="44">
        <f t="shared" si="1528"/>
        <v>0</v>
      </c>
      <c r="KG309" s="25">
        <v>62</v>
      </c>
      <c r="KH309" s="44">
        <f t="shared" si="1529"/>
        <v>0</v>
      </c>
      <c r="KI309" s="25">
        <v>4</v>
      </c>
      <c r="KJ309" s="60" t="str">
        <f t="shared" si="1594"/>
        <v>AIモンスターラバー</v>
      </c>
      <c r="KK309" s="67">
        <f t="shared" si="1594"/>
        <v>260</v>
      </c>
      <c r="KL309" s="44">
        <f t="shared" si="1532"/>
        <v>0</v>
      </c>
      <c r="KM309" s="45">
        <f t="shared" si="1533"/>
        <v>0</v>
      </c>
      <c r="KN309" s="35"/>
      <c r="KO309" s="27"/>
      <c r="KP309" s="46"/>
      <c r="KQ309" s="25">
        <v>5977</v>
      </c>
      <c r="KR309" s="44">
        <f t="shared" si="1534"/>
        <v>5</v>
      </c>
      <c r="KS309" s="25">
        <v>290</v>
      </c>
      <c r="KT309" s="44">
        <f t="shared" si="1535"/>
        <v>0</v>
      </c>
      <c r="KU309" s="25">
        <v>16</v>
      </c>
      <c r="KV309" s="44">
        <f t="shared" si="1536"/>
        <v>0</v>
      </c>
      <c r="KW309" s="25">
        <v>-6</v>
      </c>
      <c r="KX309" s="60" t="str">
        <f t="shared" si="1537"/>
        <v>サンリオスカーフ付ポーチ</v>
      </c>
      <c r="KY309" s="67">
        <f t="shared" si="1538"/>
        <v>0</v>
      </c>
      <c r="KZ309" s="44">
        <f t="shared" si="1539"/>
        <v>0</v>
      </c>
      <c r="LA309" s="45">
        <f t="shared" si="1540"/>
        <v>0</v>
      </c>
      <c r="LB309" s="35" t="s">
        <v>680</v>
      </c>
      <c r="LC309" s="27"/>
      <c r="LD309" s="51">
        <f>IF(A297="","",A297)</f>
        <v>45995</v>
      </c>
      <c r="LE309" s="43">
        <v>69007</v>
      </c>
      <c r="LF309" s="93">
        <f>IF(LE309="","",LE309-LE306)</f>
        <v>56</v>
      </c>
      <c r="LG309" s="43">
        <v>445</v>
      </c>
      <c r="LH309" s="43">
        <f t="shared" si="1470"/>
        <v>0</v>
      </c>
      <c r="LI309" s="43">
        <v>2</v>
      </c>
      <c r="LJ309" s="87">
        <f t="shared" si="1471"/>
        <v>0</v>
      </c>
      <c r="LK309" s="43">
        <v>0</v>
      </c>
      <c r="LL309" s="64" t="str">
        <f>IF(LE309="","",LL306)</f>
        <v>スヌーピーぬいぐるみ、コキンちゃん</v>
      </c>
      <c r="LM309" s="47">
        <f>IF(LF309="","",LM306)</f>
        <v>1000</v>
      </c>
      <c r="LN309" s="87">
        <f t="shared" si="1472"/>
        <v>0</v>
      </c>
      <c r="LO309" s="54"/>
      <c r="LP309" s="35"/>
      <c r="LQ309" s="27"/>
      <c r="LR309" s="51" t="str">
        <f t="shared" si="1559"/>
        <v/>
      </c>
      <c r="LS309" s="44"/>
      <c r="LT309" s="44" t="str">
        <f>IF(LS309="","",LS309-#REF!)</f>
        <v/>
      </c>
      <c r="LU309" s="44"/>
      <c r="LV309" s="44" t="str">
        <f>IF(LU309="","",LU309-#REF!)</f>
        <v/>
      </c>
      <c r="LW309" s="44"/>
      <c r="LX309" s="44" t="str">
        <f>IF(LW309="","",#REF!+#REF!-LW309)</f>
        <v/>
      </c>
      <c r="LY309" s="44"/>
      <c r="LZ309" s="43"/>
      <c r="MA309" s="43" t="str">
        <f>IF(LS309="","",#REF!)</f>
        <v/>
      </c>
      <c r="MB309" s="44" t="str">
        <f t="shared" si="1586"/>
        <v/>
      </c>
      <c r="MC309" s="45" t="str">
        <f t="shared" si="1587"/>
        <v/>
      </c>
      <c r="MD309" s="35"/>
      <c r="ME309" s="27"/>
      <c r="MF309" s="51" t="str">
        <f t="shared" si="1560"/>
        <v/>
      </c>
      <c r="MG309" s="44"/>
      <c r="MH309" s="44" t="str">
        <f>IF(MG309="","",MG309-#REF!)</f>
        <v/>
      </c>
      <c r="MI309" s="44"/>
      <c r="MJ309" s="44" t="str">
        <f>IF(MI309="","",MI309-#REF!)</f>
        <v/>
      </c>
      <c r="MK309" s="44"/>
      <c r="ML309" s="44" t="str">
        <f>IF(MK309="","",#REF!+#REF!-MK309)</f>
        <v/>
      </c>
      <c r="MM309" s="44"/>
      <c r="MN309" s="43"/>
      <c r="MO309" s="43" t="str">
        <f>IF(MG309="","",#REF!)</f>
        <v/>
      </c>
      <c r="MP309" s="44" t="str">
        <f t="shared" si="1588"/>
        <v/>
      </c>
      <c r="MQ309" s="45" t="str">
        <f t="shared" si="1589"/>
        <v/>
      </c>
      <c r="MR309" s="35"/>
      <c r="MS309" s="27"/>
      <c r="MT309" s="51" t="str">
        <f t="shared" si="1561"/>
        <v/>
      </c>
      <c r="MU309" s="44"/>
      <c r="MV309" s="44" t="str">
        <f>IF(MU309="","",MU309-#REF!)</f>
        <v/>
      </c>
      <c r="MW309" s="44"/>
      <c r="MX309" s="44" t="str">
        <f>IF(MW309="","",MW309-#REF!)</f>
        <v/>
      </c>
      <c r="MY309" s="44"/>
      <c r="MZ309" s="44" t="str">
        <f>IF(MY309="","",#REF!+#REF!-MY309)</f>
        <v/>
      </c>
      <c r="NA309" s="44"/>
      <c r="NB309" s="43"/>
      <c r="NC309" s="43" t="str">
        <f>IF(MU309="","",#REF!)</f>
        <v/>
      </c>
      <c r="ND309" s="44" t="str">
        <f t="shared" si="1590"/>
        <v/>
      </c>
      <c r="NE309" s="45" t="str">
        <f t="shared" si="1591"/>
        <v/>
      </c>
      <c r="NF309" s="35"/>
      <c r="NG309" s="27"/>
      <c r="NH309" s="51" t="str">
        <f t="shared" si="1457"/>
        <v/>
      </c>
      <c r="NI309" s="44"/>
      <c r="NJ309" s="44" t="str">
        <f>IF(NI309="","",NI309-#REF!)</f>
        <v/>
      </c>
      <c r="NK309" s="44"/>
      <c r="NL309" s="44" t="str">
        <f>IF(NK309="","",NK309-#REF!)</f>
        <v/>
      </c>
      <c r="NM309" s="44"/>
      <c r="NN309" s="44" t="str">
        <f>IF(NM309="","",#REF!+#REF!-NM309)</f>
        <v/>
      </c>
      <c r="NO309" s="44"/>
      <c r="NP309" s="43"/>
      <c r="NQ309" s="43" t="str">
        <f>IF(NI309="","",#REF!)</f>
        <v/>
      </c>
      <c r="NR309" s="44" t="str">
        <f t="shared" si="1592"/>
        <v/>
      </c>
      <c r="NS309" s="45" t="str">
        <f t="shared" si="1593"/>
        <v/>
      </c>
      <c r="NT309" s="35"/>
    </row>
    <row r="310" spans="1:384" ht="15" customHeight="1" thickBot="1" x14ac:dyDescent="0.25">
      <c r="A310" s="38"/>
      <c r="B310" s="39"/>
      <c r="C310" s="40"/>
      <c r="D310" s="40"/>
      <c r="E310" s="41"/>
      <c r="F310" s="41"/>
      <c r="G310" s="40"/>
      <c r="H310" s="42"/>
      <c r="I310" s="44"/>
      <c r="J310" s="44" t="str">
        <f>IF(I310="","",I310-I309)</f>
        <v/>
      </c>
      <c r="K310" s="44"/>
      <c r="L310" s="44" t="str">
        <f>IF(K310="","",K310-K309)</f>
        <v/>
      </c>
      <c r="M310" s="44"/>
      <c r="N310" s="44" t="str">
        <f>IF(M310="","",M309+O309-M310)</f>
        <v/>
      </c>
      <c r="O310" s="44"/>
      <c r="P310" s="43"/>
      <c r="Q310" s="43" t="str">
        <f>IF(I310="","",Q309)</f>
        <v/>
      </c>
      <c r="R310" s="44" t="str">
        <f t="shared" si="1564"/>
        <v/>
      </c>
      <c r="S310" s="45" t="str">
        <f t="shared" si="1565"/>
        <v/>
      </c>
      <c r="T310" s="35"/>
      <c r="U310" s="27"/>
      <c r="V310" s="51" t="str">
        <f t="shared" si="1552"/>
        <v/>
      </c>
      <c r="W310" s="67"/>
      <c r="X310" s="44" t="str">
        <f>IF(W310="","",W310-W309)</f>
        <v/>
      </c>
      <c r="Y310" s="44"/>
      <c r="Z310" s="44" t="str">
        <f>IF(Y310="","",Y310-Y309)</f>
        <v/>
      </c>
      <c r="AA310" s="44"/>
      <c r="AB310" s="44" t="str">
        <f>IF(AA310="","",AA309+AC309-AA310)</f>
        <v/>
      </c>
      <c r="AC310" s="44"/>
      <c r="AD310" s="43"/>
      <c r="AE310" s="43" t="str">
        <f>IF(W310="","",AE309)</f>
        <v/>
      </c>
      <c r="AF310" s="44" t="str">
        <f t="shared" si="1566"/>
        <v/>
      </c>
      <c r="AG310" s="45" t="str">
        <f t="shared" si="1567"/>
        <v/>
      </c>
      <c r="AH310" s="35"/>
      <c r="AI310" s="27"/>
      <c r="AJ310" s="51" t="str">
        <f t="shared" si="1553"/>
        <v/>
      </c>
      <c r="AK310" s="44"/>
      <c r="AL310" s="44" t="str">
        <f>IF(AK310="","",AK310-AK309)</f>
        <v/>
      </c>
      <c r="AM310" s="44"/>
      <c r="AN310" s="44" t="str">
        <f>IF(AM310="","",AM310-AM309)</f>
        <v/>
      </c>
      <c r="AO310" s="44"/>
      <c r="AP310" s="44" t="str">
        <f>IF(AO310="","",AO309+AQ309-AO310)</f>
        <v/>
      </c>
      <c r="AQ310" s="44"/>
      <c r="AR310" s="43"/>
      <c r="AS310" s="43" t="str">
        <f>IF(AK310="","",AS309)</f>
        <v/>
      </c>
      <c r="AT310" s="44" t="str">
        <f t="shared" si="1568"/>
        <v/>
      </c>
      <c r="AU310" s="45" t="str">
        <f t="shared" si="1569"/>
        <v/>
      </c>
      <c r="AV310" s="35"/>
      <c r="AW310" s="27"/>
      <c r="AX310" s="51" t="str">
        <f t="shared" si="1554"/>
        <v/>
      </c>
      <c r="AY310" s="44"/>
      <c r="AZ310" s="44" t="str">
        <f>IF(AY310="","",AY310-AY309)</f>
        <v/>
      </c>
      <c r="BA310" s="44"/>
      <c r="BB310" s="44" t="str">
        <f>IF(BA310="","",BA310-BA309)</f>
        <v/>
      </c>
      <c r="BC310" s="44"/>
      <c r="BD310" s="44" t="str">
        <f>IF(BC310="","",BC309+BE309-BC310)</f>
        <v/>
      </c>
      <c r="BE310" s="44"/>
      <c r="BF310" s="43"/>
      <c r="BG310" s="43" t="str">
        <f>IF(AY310="","",BG309)</f>
        <v/>
      </c>
      <c r="BH310" s="44" t="str">
        <f t="shared" si="1570"/>
        <v/>
      </c>
      <c r="BI310" s="45" t="str">
        <f t="shared" si="1571"/>
        <v/>
      </c>
      <c r="BJ310" s="35"/>
      <c r="BK310" s="50"/>
      <c r="BL310" s="74"/>
      <c r="BM310" s="75">
        <v>14123</v>
      </c>
      <c r="BN310" s="75">
        <f t="shared" si="1473"/>
        <v>5</v>
      </c>
      <c r="BO310" s="75">
        <v>709</v>
      </c>
      <c r="BP310" s="75">
        <f t="shared" si="1474"/>
        <v>1</v>
      </c>
      <c r="BQ310" s="75">
        <v>72</v>
      </c>
      <c r="BR310" s="75">
        <f t="shared" si="1475"/>
        <v>1</v>
      </c>
      <c r="BS310" s="75">
        <v>0</v>
      </c>
      <c r="BT310" s="77" t="str">
        <f t="shared" si="1476"/>
        <v>ＡＩモンスターラバー</v>
      </c>
      <c r="BU310" s="78">
        <f t="shared" si="1477"/>
        <v>198</v>
      </c>
      <c r="BV310" s="75">
        <f t="shared" si="1478"/>
        <v>198</v>
      </c>
      <c r="BW310" s="79">
        <f t="shared" si="1479"/>
        <v>0.39600000000000002</v>
      </c>
      <c r="BX310" s="35"/>
      <c r="BY310" s="27"/>
      <c r="BZ310" s="74"/>
      <c r="CA310" s="75">
        <v>2026</v>
      </c>
      <c r="CB310" s="75">
        <f t="shared" si="1480"/>
        <v>16</v>
      </c>
      <c r="CC310" s="75">
        <v>25</v>
      </c>
      <c r="CD310" s="75">
        <f t="shared" si="1481"/>
        <v>0</v>
      </c>
      <c r="CE310" s="75">
        <v>11</v>
      </c>
      <c r="CF310" s="75">
        <f t="shared" si="1482"/>
        <v>0</v>
      </c>
      <c r="CG310" s="75">
        <v>0</v>
      </c>
      <c r="CH310" s="77" t="str">
        <f t="shared" si="1548"/>
        <v>AIモンスターマスコット</v>
      </c>
      <c r="CI310" s="78">
        <f t="shared" si="1549"/>
        <v>286</v>
      </c>
      <c r="CJ310" s="75">
        <f t="shared" si="1484"/>
        <v>0</v>
      </c>
      <c r="CK310" s="79">
        <f t="shared" si="1485"/>
        <v>0</v>
      </c>
      <c r="CL310" s="35"/>
      <c r="CM310" s="27"/>
      <c r="CN310" s="74"/>
      <c r="CO310" s="75">
        <v>1399</v>
      </c>
      <c r="CP310" s="75">
        <f t="shared" si="1486"/>
        <v>38</v>
      </c>
      <c r="CQ310" s="75">
        <v>8</v>
      </c>
      <c r="CR310" s="75">
        <f t="shared" si="1487"/>
        <v>0</v>
      </c>
      <c r="CS310" s="75">
        <v>23</v>
      </c>
      <c r="CT310" s="75">
        <f t="shared" si="1488"/>
        <v>0</v>
      </c>
      <c r="CU310" s="75">
        <v>0</v>
      </c>
      <c r="CV310" s="77" t="str">
        <f t="shared" si="1489"/>
        <v>ラブブキーホルダー大きめ</v>
      </c>
      <c r="CW310" s="78">
        <f t="shared" si="1490"/>
        <v>400</v>
      </c>
      <c r="CX310" s="75">
        <f t="shared" si="1491"/>
        <v>0</v>
      </c>
      <c r="CY310" s="79">
        <f t="shared" si="1492"/>
        <v>0</v>
      </c>
      <c r="CZ310" s="35"/>
      <c r="DA310" s="58"/>
      <c r="DB310" s="74"/>
      <c r="DC310" s="75">
        <v>6704</v>
      </c>
      <c r="DD310" s="75">
        <f t="shared" si="1493"/>
        <v>32</v>
      </c>
      <c r="DE310" s="75">
        <v>352</v>
      </c>
      <c r="DF310" s="75">
        <f t="shared" si="1494"/>
        <v>2</v>
      </c>
      <c r="DG310" s="75">
        <v>46</v>
      </c>
      <c r="DH310" s="75">
        <f t="shared" si="1495"/>
        <v>2</v>
      </c>
      <c r="DI310" s="75">
        <v>0</v>
      </c>
      <c r="DJ310" s="77" t="str">
        <f t="shared" si="1496"/>
        <v>ＡＩラバー</v>
      </c>
      <c r="DK310" s="78">
        <f t="shared" si="1497"/>
        <v>198</v>
      </c>
      <c r="DL310" s="75">
        <f t="shared" si="1498"/>
        <v>396</v>
      </c>
      <c r="DM310" s="79">
        <f t="shared" si="1499"/>
        <v>0.12375</v>
      </c>
      <c r="DN310" s="35"/>
      <c r="DO310" s="27"/>
      <c r="DP310" s="74"/>
      <c r="DQ310" s="75">
        <v>2236</v>
      </c>
      <c r="DR310" s="82">
        <f t="shared" si="1500"/>
        <v>15</v>
      </c>
      <c r="DS310" s="75">
        <v>67</v>
      </c>
      <c r="DT310" s="75">
        <f t="shared" si="1501"/>
        <v>1</v>
      </c>
      <c r="DU310" s="75">
        <v>45</v>
      </c>
      <c r="DV310" s="75">
        <f t="shared" si="1502"/>
        <v>2</v>
      </c>
      <c r="DW310" s="75">
        <v>16</v>
      </c>
      <c r="DX310" s="77" t="str">
        <f t="shared" si="1562"/>
        <v>アングリーキーホルダー</v>
      </c>
      <c r="DY310" s="78">
        <f t="shared" si="1563"/>
        <v>198</v>
      </c>
      <c r="DZ310" s="75">
        <f t="shared" si="1503"/>
        <v>396</v>
      </c>
      <c r="EA310" s="79">
        <f t="shared" si="1504"/>
        <v>0.26400000000000001</v>
      </c>
      <c r="EB310" s="35"/>
      <c r="EC310" s="27"/>
      <c r="ED310" s="51" t="str">
        <f t="shared" si="1391"/>
        <v/>
      </c>
      <c r="EE310" s="44"/>
      <c r="EF310" s="44" t="str">
        <f>IF(EE310="","",EE310-EE309)</f>
        <v/>
      </c>
      <c r="EG310" s="44"/>
      <c r="EH310" s="44" t="str">
        <f>IF(EG310="","",EG310-EG309)</f>
        <v/>
      </c>
      <c r="EI310" s="44"/>
      <c r="EJ310" s="44" t="str">
        <f>IF(EI310="","",EI309+EK309-EI310)</f>
        <v/>
      </c>
      <c r="EK310" s="44"/>
      <c r="EL310" s="43"/>
      <c r="EM310" s="43" t="str">
        <f>IF(EE310="","",EM309)</f>
        <v/>
      </c>
      <c r="EN310" s="44" t="str">
        <f t="shared" si="1572"/>
        <v/>
      </c>
      <c r="EO310" s="45" t="str">
        <f t="shared" si="1573"/>
        <v/>
      </c>
      <c r="EP310" s="35"/>
      <c r="EQ310" s="27"/>
      <c r="ER310" s="51" t="str">
        <f t="shared" si="1555"/>
        <v/>
      </c>
      <c r="ES310" s="44"/>
      <c r="ET310" s="44" t="str">
        <f>IF(ES310="","",ES310-ES309)</f>
        <v/>
      </c>
      <c r="EU310" s="44"/>
      <c r="EV310" s="44" t="str">
        <f>IF(EU310="","",EU310-EU309)</f>
        <v/>
      </c>
      <c r="EW310" s="44"/>
      <c r="EX310" s="44" t="str">
        <f>IF(EW310="","",EW309+EY309-EW310)</f>
        <v/>
      </c>
      <c r="EY310" s="44"/>
      <c r="EZ310" s="43"/>
      <c r="FA310" s="43" t="str">
        <f>IF(ES310="","",FA309)</f>
        <v/>
      </c>
      <c r="FB310" s="44" t="str">
        <f t="shared" si="1574"/>
        <v/>
      </c>
      <c r="FC310" s="45" t="str">
        <f t="shared" si="1575"/>
        <v/>
      </c>
      <c r="FD310" s="35"/>
      <c r="FF310" s="51" t="str">
        <f t="shared" si="1405"/>
        <v/>
      </c>
      <c r="FG310" s="44"/>
      <c r="FH310" s="44" t="str">
        <f>IF(FG310="","",FG310-FG309)</f>
        <v/>
      </c>
      <c r="FI310" s="44"/>
      <c r="FJ310" s="44" t="str">
        <f>IF(FI310="","",FI310-FI309)</f>
        <v/>
      </c>
      <c r="FK310" s="44"/>
      <c r="FL310" s="44" t="str">
        <f>IF(FK310="","",FK309+FM309-FK310)</f>
        <v/>
      </c>
      <c r="FM310" s="44"/>
      <c r="FN310" s="43"/>
      <c r="FO310" s="43" t="str">
        <f>IF(FG310="","",FO309)</f>
        <v/>
      </c>
      <c r="FP310" s="44" t="str">
        <f t="shared" si="1576"/>
        <v/>
      </c>
      <c r="FQ310" s="45" t="str">
        <f t="shared" si="1577"/>
        <v/>
      </c>
      <c r="FR310" s="35"/>
      <c r="FT310" s="51" t="str">
        <f t="shared" si="1556"/>
        <v/>
      </c>
      <c r="FU310" s="44"/>
      <c r="FV310" s="44" t="str">
        <f>IF(FU310="","",FU310-FU309)</f>
        <v/>
      </c>
      <c r="FW310" s="44"/>
      <c r="FX310" s="44" t="str">
        <f>IF(FW310="","",FW310-FW309)</f>
        <v/>
      </c>
      <c r="FY310" s="44"/>
      <c r="FZ310" s="44" t="str">
        <f>IF(FY310="","",FY309+GA309-FY310)</f>
        <v/>
      </c>
      <c r="GA310" s="44"/>
      <c r="GB310" s="43"/>
      <c r="GC310" s="43" t="str">
        <f>IF(FU310="","",GC309)</f>
        <v/>
      </c>
      <c r="GD310" s="44" t="str">
        <f t="shared" si="1578"/>
        <v/>
      </c>
      <c r="GE310" s="45" t="str">
        <f t="shared" si="1579"/>
        <v/>
      </c>
      <c r="GF310" s="35"/>
      <c r="GH310" s="51" t="str">
        <f t="shared" si="1419"/>
        <v/>
      </c>
      <c r="GI310" s="44"/>
      <c r="GJ310" s="44" t="str">
        <f>IF(GI310="","",GI310-GI309)</f>
        <v/>
      </c>
      <c r="GK310" s="44"/>
      <c r="GL310" s="44" t="str">
        <f>IF(GK310="","",GK310-GK309)</f>
        <v/>
      </c>
      <c r="GM310" s="44"/>
      <c r="GN310" s="44" t="str">
        <f>IF(GM310="","",GM309+GO309-GM310)</f>
        <v/>
      </c>
      <c r="GO310" s="44"/>
      <c r="GP310" s="43"/>
      <c r="GQ310" s="43" t="str">
        <f>IF(GI310="","",GQ309)</f>
        <v/>
      </c>
      <c r="GR310" s="44" t="str">
        <f t="shared" si="1580"/>
        <v/>
      </c>
      <c r="GS310" s="45" t="str">
        <f t="shared" si="1581"/>
        <v/>
      </c>
      <c r="GT310" s="35"/>
      <c r="GU310" s="27"/>
      <c r="GV310" s="51" t="str">
        <f t="shared" si="1557"/>
        <v/>
      </c>
      <c r="GW310" s="44"/>
      <c r="GX310" s="44" t="str">
        <f>IF(GW310="","",GW310-GW309)</f>
        <v/>
      </c>
      <c r="GY310" s="44"/>
      <c r="GZ310" s="44" t="str">
        <f>IF(GY310="","",GY310-GY309)</f>
        <v/>
      </c>
      <c r="HA310" s="44"/>
      <c r="HB310" s="44" t="str">
        <f>IF(HA310="","",HA309+HC309-HA310)</f>
        <v/>
      </c>
      <c r="HC310" s="44"/>
      <c r="HD310" s="43"/>
      <c r="HE310" s="43" t="str">
        <f>IF(GW310="","",HE309)</f>
        <v/>
      </c>
      <c r="HF310" s="44" t="str">
        <f t="shared" si="1582"/>
        <v/>
      </c>
      <c r="HG310" s="45" t="str">
        <f t="shared" si="1583"/>
        <v/>
      </c>
      <c r="HH310" s="35"/>
      <c r="HJ310" s="51" t="str">
        <f t="shared" si="1558"/>
        <v/>
      </c>
      <c r="HK310" s="44"/>
      <c r="HL310" s="44" t="str">
        <f>IF(HK310="","",HK310-HK309)</f>
        <v/>
      </c>
      <c r="HM310" s="44"/>
      <c r="HN310" s="44" t="str">
        <f>IF(HM310="","",HM310-HM309)</f>
        <v/>
      </c>
      <c r="HO310" s="44"/>
      <c r="HP310" s="44" t="str">
        <f>IF(HO310="","",HO309+HQ309-HO310)</f>
        <v/>
      </c>
      <c r="HQ310" s="44"/>
      <c r="HR310" s="43"/>
      <c r="HS310" s="43" t="str">
        <f>IF(HK310="","",HS309)</f>
        <v/>
      </c>
      <c r="HT310" s="44" t="str">
        <f t="shared" si="1584"/>
        <v/>
      </c>
      <c r="HU310" s="45" t="str">
        <f t="shared" si="1585"/>
        <v/>
      </c>
      <c r="HV310" s="35"/>
      <c r="HW310" s="61"/>
      <c r="HX310" s="74"/>
      <c r="HY310" s="75"/>
      <c r="HZ310" s="75" t="str">
        <f t="shared" si="1505"/>
        <v/>
      </c>
      <c r="IA310" s="75"/>
      <c r="IB310" s="75" t="str">
        <f t="shared" si="1506"/>
        <v/>
      </c>
      <c r="IC310" s="75">
        <v>6</v>
      </c>
      <c r="ID310" s="75">
        <f t="shared" si="1507"/>
        <v>0</v>
      </c>
      <c r="IE310" s="75">
        <v>0</v>
      </c>
      <c r="IF310" s="77" t="s">
        <v>687</v>
      </c>
      <c r="IG310" s="78">
        <v>2000</v>
      </c>
      <c r="IH310" s="75">
        <f t="shared" si="1508"/>
        <v>0</v>
      </c>
      <c r="II310" s="79" t="e">
        <f t="shared" si="1509"/>
        <v>#VALUE!</v>
      </c>
      <c r="IJ310" s="35"/>
      <c r="IL310" s="74"/>
      <c r="IM310" s="75">
        <v>580</v>
      </c>
      <c r="IN310" s="75">
        <f t="shared" si="1510"/>
        <v>28</v>
      </c>
      <c r="IO310" s="75">
        <v>13</v>
      </c>
      <c r="IP310" s="75">
        <f t="shared" si="1511"/>
        <v>1</v>
      </c>
      <c r="IQ310" s="75">
        <v>6</v>
      </c>
      <c r="IR310" s="75">
        <f t="shared" si="1512"/>
        <v>0</v>
      </c>
      <c r="IS310" s="75">
        <v>0</v>
      </c>
      <c r="IT310" s="77" t="str">
        <f t="shared" si="1551"/>
        <v>スンスンクリップ</v>
      </c>
      <c r="IU310" s="78">
        <f t="shared" si="1545"/>
        <v>0</v>
      </c>
      <c r="IV310" s="75">
        <f t="shared" si="1514"/>
        <v>0</v>
      </c>
      <c r="IW310" s="79">
        <f t="shared" si="1515"/>
        <v>0</v>
      </c>
      <c r="IX310" s="35"/>
      <c r="IY310" s="33"/>
      <c r="IZ310" s="74"/>
      <c r="JA310" s="75">
        <v>7308</v>
      </c>
      <c r="JB310" s="75">
        <f t="shared" si="1516"/>
        <v>7</v>
      </c>
      <c r="JC310" s="75">
        <v>298</v>
      </c>
      <c r="JD310" s="75">
        <f t="shared" si="1517"/>
        <v>0</v>
      </c>
      <c r="JE310" s="75">
        <v>11</v>
      </c>
      <c r="JF310" s="75">
        <f t="shared" si="1518"/>
        <v>0</v>
      </c>
      <c r="JG310" s="75">
        <v>4</v>
      </c>
      <c r="JH310" s="77" t="str">
        <f t="shared" si="1546"/>
        <v>スヌーピーマスコット</v>
      </c>
      <c r="JI310" s="78">
        <f t="shared" si="1547"/>
        <v>0</v>
      </c>
      <c r="JJ310" s="75">
        <f t="shared" si="1520"/>
        <v>0</v>
      </c>
      <c r="JK310" s="79">
        <f t="shared" si="1521"/>
        <v>0</v>
      </c>
      <c r="JL310" s="35" t="s">
        <v>681</v>
      </c>
      <c r="JM310" s="27"/>
      <c r="JN310" s="74"/>
      <c r="JO310" s="75">
        <v>6171</v>
      </c>
      <c r="JP310" s="75">
        <f t="shared" si="1522"/>
        <v>35</v>
      </c>
      <c r="JQ310" s="75">
        <v>257</v>
      </c>
      <c r="JR310" s="75">
        <f t="shared" si="1523"/>
        <v>0</v>
      </c>
      <c r="JS310" s="75">
        <v>12</v>
      </c>
      <c r="JT310" s="75">
        <f t="shared" si="1524"/>
        <v>0</v>
      </c>
      <c r="JU310" s="75">
        <v>0</v>
      </c>
      <c r="JV310" s="77" t="str">
        <f t="shared" si="1543"/>
        <v>ポケモンシリコンポーチ</v>
      </c>
      <c r="JW310" s="78">
        <f t="shared" si="1544"/>
        <v>600</v>
      </c>
      <c r="JX310" s="75">
        <f t="shared" si="1525"/>
        <v>0</v>
      </c>
      <c r="JY310" s="79">
        <f t="shared" si="1526"/>
        <v>0</v>
      </c>
      <c r="JZ310" s="35"/>
      <c r="KA310" s="61"/>
      <c r="KB310" s="74"/>
      <c r="KC310" s="75">
        <v>4521</v>
      </c>
      <c r="KD310" s="75">
        <f t="shared" si="1527"/>
        <v>0</v>
      </c>
      <c r="KE310" s="75">
        <v>216</v>
      </c>
      <c r="KF310" s="75">
        <f t="shared" si="1528"/>
        <v>0</v>
      </c>
      <c r="KG310" s="75">
        <v>6</v>
      </c>
      <c r="KH310" s="75">
        <f t="shared" si="1529"/>
        <v>0</v>
      </c>
      <c r="KI310" s="75">
        <v>54</v>
      </c>
      <c r="KJ310" s="77" t="str">
        <f t="shared" si="1594"/>
        <v>サンリオホワイトマスコット</v>
      </c>
      <c r="KK310" s="78">
        <f t="shared" si="1594"/>
        <v>660</v>
      </c>
      <c r="KL310" s="75">
        <f t="shared" si="1532"/>
        <v>0</v>
      </c>
      <c r="KM310" s="79" t="e">
        <f t="shared" si="1533"/>
        <v>#DIV/0!</v>
      </c>
      <c r="KN310" s="35" t="s">
        <v>682</v>
      </c>
      <c r="KO310" s="27"/>
      <c r="KP310" s="74"/>
      <c r="KQ310" s="75">
        <v>5047</v>
      </c>
      <c r="KR310" s="75">
        <f t="shared" si="1534"/>
        <v>28</v>
      </c>
      <c r="KS310" s="75">
        <v>201</v>
      </c>
      <c r="KT310" s="75">
        <f t="shared" si="1535"/>
        <v>0</v>
      </c>
      <c r="KU310" s="75">
        <v>7</v>
      </c>
      <c r="KV310" s="75">
        <f t="shared" si="1536"/>
        <v>0</v>
      </c>
      <c r="KW310" s="75">
        <v>1</v>
      </c>
      <c r="KX310" s="77" t="str">
        <f t="shared" si="1537"/>
        <v>キティフェイスポーチ</v>
      </c>
      <c r="KY310" s="78">
        <f t="shared" si="1538"/>
        <v>0</v>
      </c>
      <c r="KZ310" s="75">
        <f t="shared" si="1539"/>
        <v>0</v>
      </c>
      <c r="LA310" s="79">
        <f t="shared" si="1540"/>
        <v>0</v>
      </c>
      <c r="LB310" s="35"/>
      <c r="LC310" s="27"/>
      <c r="LD310" s="46"/>
      <c r="LE310" s="44"/>
      <c r="LF310" s="44"/>
      <c r="LG310" s="44">
        <v>530</v>
      </c>
      <c r="LH310" s="44">
        <f t="shared" si="1470"/>
        <v>0</v>
      </c>
      <c r="LI310" s="43">
        <v>2</v>
      </c>
      <c r="LJ310" s="44">
        <f t="shared" si="1471"/>
        <v>0</v>
      </c>
      <c r="LK310" s="44">
        <v>0</v>
      </c>
      <c r="LL310" s="72" t="str">
        <f>IF(LE309="","",LL307)</f>
        <v>アンパンティッシュカバー、アンパンぬいぐるみ</v>
      </c>
      <c r="LM310" s="67">
        <f>IF(LF309="","",LM307)</f>
        <v>1000</v>
      </c>
      <c r="LN310" s="44">
        <f t="shared" si="1472"/>
        <v>0</v>
      </c>
      <c r="LO310" s="45"/>
      <c r="LP310" s="35"/>
      <c r="LQ310" s="27"/>
      <c r="LR310" s="51" t="str">
        <f t="shared" si="1559"/>
        <v/>
      </c>
      <c r="LS310" s="44"/>
      <c r="LT310" s="44" t="str">
        <f>IF(LS310="","",LS310-LS309)</f>
        <v/>
      </c>
      <c r="LU310" s="44"/>
      <c r="LV310" s="44" t="str">
        <f>IF(LU310="","",LU310-LU309)</f>
        <v/>
      </c>
      <c r="LW310" s="44"/>
      <c r="LX310" s="44" t="str">
        <f>IF(LW310="","",LW309+LY309-LW310)</f>
        <v/>
      </c>
      <c r="LY310" s="44"/>
      <c r="LZ310" s="43"/>
      <c r="MA310" s="43" t="str">
        <f>IF(LS310="","",MA309)</f>
        <v/>
      </c>
      <c r="MB310" s="44" t="str">
        <f t="shared" si="1586"/>
        <v/>
      </c>
      <c r="MC310" s="45" t="str">
        <f t="shared" si="1587"/>
        <v/>
      </c>
      <c r="MD310" s="35"/>
      <c r="ME310" s="27"/>
      <c r="MF310" s="51" t="str">
        <f t="shared" si="1560"/>
        <v/>
      </c>
      <c r="MG310" s="44"/>
      <c r="MH310" s="44" t="str">
        <f>IF(MG310="","",MG310-MG309)</f>
        <v/>
      </c>
      <c r="MI310" s="44"/>
      <c r="MJ310" s="44" t="str">
        <f>IF(MI310="","",MI310-MI309)</f>
        <v/>
      </c>
      <c r="MK310" s="44"/>
      <c r="ML310" s="44" t="str">
        <f>IF(MK310="","",MK309+MM309-MK310)</f>
        <v/>
      </c>
      <c r="MM310" s="44"/>
      <c r="MN310" s="43"/>
      <c r="MO310" s="43" t="str">
        <f>IF(MG310="","",MO309)</f>
        <v/>
      </c>
      <c r="MP310" s="44" t="str">
        <f t="shared" si="1588"/>
        <v/>
      </c>
      <c r="MQ310" s="45" t="str">
        <f t="shared" si="1589"/>
        <v/>
      </c>
      <c r="MR310" s="35"/>
      <c r="MS310" s="27"/>
      <c r="MT310" s="51" t="str">
        <f t="shared" si="1561"/>
        <v/>
      </c>
      <c r="MU310" s="44"/>
      <c r="MV310" s="44" t="str">
        <f>IF(MU310="","",MU310-MU309)</f>
        <v/>
      </c>
      <c r="MW310" s="44"/>
      <c r="MX310" s="44" t="str">
        <f>IF(MW310="","",MW310-MW309)</f>
        <v/>
      </c>
      <c r="MY310" s="44"/>
      <c r="MZ310" s="44" t="str">
        <f>IF(MY310="","",MY309+NA309-MY310)</f>
        <v/>
      </c>
      <c r="NA310" s="44"/>
      <c r="NB310" s="43"/>
      <c r="NC310" s="43" t="str">
        <f>IF(MU310="","",NC309)</f>
        <v/>
      </c>
      <c r="ND310" s="44" t="str">
        <f t="shared" si="1590"/>
        <v/>
      </c>
      <c r="NE310" s="45" t="str">
        <f t="shared" si="1591"/>
        <v/>
      </c>
      <c r="NF310" s="35"/>
      <c r="NG310" s="27"/>
      <c r="NH310" s="51" t="str">
        <f t="shared" si="1457"/>
        <v/>
      </c>
      <c r="NI310" s="44"/>
      <c r="NJ310" s="44" t="str">
        <f>IF(NI310="","",NI310-NI309)</f>
        <v/>
      </c>
      <c r="NK310" s="44"/>
      <c r="NL310" s="44" t="str">
        <f>IF(NK310="","",NK310-NK309)</f>
        <v/>
      </c>
      <c r="NM310" s="44"/>
      <c r="NN310" s="44" t="str">
        <f>IF(NM310="","",NM309+NO309-NM310)</f>
        <v/>
      </c>
      <c r="NO310" s="44"/>
      <c r="NP310" s="43"/>
      <c r="NQ310" s="43" t="str">
        <f>IF(NI310="","",NQ309)</f>
        <v/>
      </c>
      <c r="NR310" s="44" t="str">
        <f t="shared" si="1592"/>
        <v/>
      </c>
      <c r="NS310" s="45" t="str">
        <f t="shared" si="1593"/>
        <v/>
      </c>
      <c r="NT310" s="35"/>
    </row>
    <row r="311" spans="1:384" ht="15" customHeight="1" thickTop="1" thickBot="1" x14ac:dyDescent="0.25">
      <c r="A311" s="38"/>
      <c r="B311" s="39"/>
      <c r="C311" s="40"/>
      <c r="D311" s="40"/>
      <c r="E311" s="41"/>
      <c r="F311" s="41"/>
      <c r="G311" s="40"/>
      <c r="H311" s="42"/>
      <c r="I311" s="44"/>
      <c r="J311" s="44" t="str">
        <f>IF(I311="","",I311-I310)</f>
        <v/>
      </c>
      <c r="K311" s="44"/>
      <c r="L311" s="44" t="str">
        <f>IF(K311="","",K311-K310)</f>
        <v/>
      </c>
      <c r="M311" s="44"/>
      <c r="N311" s="44" t="str">
        <f>IF(M311="","",M310+O310-M311)</f>
        <v/>
      </c>
      <c r="O311" s="44"/>
      <c r="P311" s="43"/>
      <c r="Q311" s="43" t="str">
        <f>IF(I311="","",Q310)</f>
        <v/>
      </c>
      <c r="R311" s="44" t="str">
        <f t="shared" si="1564"/>
        <v/>
      </c>
      <c r="S311" s="45" t="str">
        <f t="shared" si="1565"/>
        <v/>
      </c>
      <c r="T311" s="35"/>
      <c r="U311" s="27"/>
      <c r="V311" s="51" t="str">
        <f t="shared" si="1552"/>
        <v/>
      </c>
      <c r="W311" s="67"/>
      <c r="X311" s="44" t="str">
        <f>IF(W311="","",W311-W310)</f>
        <v/>
      </c>
      <c r="Y311" s="44"/>
      <c r="Z311" s="44" t="str">
        <f>IF(Y311="","",Y311-Y310)</f>
        <v/>
      </c>
      <c r="AA311" s="44"/>
      <c r="AB311" s="44" t="str">
        <f>IF(AA311="","",AA310+AC310-AA311)</f>
        <v/>
      </c>
      <c r="AC311" s="44"/>
      <c r="AD311" s="43"/>
      <c r="AE311" s="43" t="str">
        <f>IF(W311="","",AE310)</f>
        <v/>
      </c>
      <c r="AF311" s="44" t="str">
        <f t="shared" si="1566"/>
        <v/>
      </c>
      <c r="AG311" s="45" t="str">
        <f t="shared" si="1567"/>
        <v/>
      </c>
      <c r="AH311" s="35"/>
      <c r="AI311" s="27"/>
      <c r="AJ311" s="51" t="str">
        <f t="shared" si="1553"/>
        <v/>
      </c>
      <c r="AK311" s="44"/>
      <c r="AL311" s="44" t="str">
        <f>IF(AK311="","",AK311-AK310)</f>
        <v/>
      </c>
      <c r="AM311" s="44"/>
      <c r="AN311" s="44" t="str">
        <f>IF(AM311="","",AM311-AM310)</f>
        <v/>
      </c>
      <c r="AO311" s="44"/>
      <c r="AP311" s="44" t="str">
        <f>IF(AO311="","",AO310+AQ310-AO311)</f>
        <v/>
      </c>
      <c r="AQ311" s="44"/>
      <c r="AR311" s="43"/>
      <c r="AS311" s="43" t="str">
        <f>IF(AK311="","",AS310)</f>
        <v/>
      </c>
      <c r="AT311" s="44" t="str">
        <f t="shared" si="1568"/>
        <v/>
      </c>
      <c r="AU311" s="45" t="str">
        <f t="shared" si="1569"/>
        <v/>
      </c>
      <c r="AV311" s="35"/>
      <c r="AW311" s="27"/>
      <c r="AX311" s="51" t="str">
        <f t="shared" si="1554"/>
        <v/>
      </c>
      <c r="AY311" s="44"/>
      <c r="AZ311" s="44" t="str">
        <f>IF(AY311="","",AY311-AY310)</f>
        <v/>
      </c>
      <c r="BA311" s="44"/>
      <c r="BB311" s="44" t="str">
        <f>IF(BA311="","",BA311-BA310)</f>
        <v/>
      </c>
      <c r="BC311" s="44"/>
      <c r="BD311" s="44" t="str">
        <f>IF(BC311="","",BC310+BE310-BC311)</f>
        <v/>
      </c>
      <c r="BE311" s="44"/>
      <c r="BF311" s="43"/>
      <c r="BG311" s="43" t="str">
        <f>IF(AY311="","",BG310)</f>
        <v/>
      </c>
      <c r="BH311" s="44" t="str">
        <f t="shared" si="1570"/>
        <v/>
      </c>
      <c r="BI311" s="45" t="str">
        <f t="shared" si="1571"/>
        <v/>
      </c>
      <c r="BJ311" s="35"/>
      <c r="BK311" s="50"/>
      <c r="BL311" s="51">
        <f>IF($A296="","",$A296)</f>
        <v>45992</v>
      </c>
      <c r="BM311" s="43">
        <v>13087</v>
      </c>
      <c r="BN311" s="43">
        <f t="shared" si="1473"/>
        <v>66</v>
      </c>
      <c r="BO311" s="43">
        <v>492</v>
      </c>
      <c r="BP311" s="87">
        <f t="shared" si="1474"/>
        <v>0</v>
      </c>
      <c r="BQ311" s="43">
        <v>9</v>
      </c>
      <c r="BR311" s="43">
        <f t="shared" si="1475"/>
        <v>0</v>
      </c>
      <c r="BS311" s="43">
        <v>0</v>
      </c>
      <c r="BT311" s="53" t="s">
        <v>245</v>
      </c>
      <c r="BU311" s="47">
        <f t="shared" ref="BU311:BU316" si="1595">IF(BN311="","",BU307)</f>
        <v>996</v>
      </c>
      <c r="BV311" s="44">
        <f t="shared" si="1478"/>
        <v>0</v>
      </c>
      <c r="BW311" s="89">
        <f t="shared" si="1479"/>
        <v>0</v>
      </c>
      <c r="BX311" s="35"/>
      <c r="BY311" s="27"/>
      <c r="BZ311" s="51">
        <f>IF($A296="","",$A296)</f>
        <v>45992</v>
      </c>
      <c r="CA311" s="43">
        <v>1821</v>
      </c>
      <c r="CB311" s="59">
        <f t="shared" si="1480"/>
        <v>25</v>
      </c>
      <c r="CC311" s="43">
        <v>25</v>
      </c>
      <c r="CD311" s="87">
        <f t="shared" si="1481"/>
        <v>0</v>
      </c>
      <c r="CE311" s="43">
        <v>13</v>
      </c>
      <c r="CF311" s="43">
        <f t="shared" si="1482"/>
        <v>0</v>
      </c>
      <c r="CG311" s="43">
        <v>0</v>
      </c>
      <c r="CH311" s="53" t="str">
        <f t="shared" si="1548"/>
        <v>サンリオホワイトマスコット</v>
      </c>
      <c r="CI311" s="47">
        <f t="shared" si="1549"/>
        <v>660</v>
      </c>
      <c r="CJ311" s="44">
        <f t="shared" si="1484"/>
        <v>0</v>
      </c>
      <c r="CK311" s="89">
        <f t="shared" si="1485"/>
        <v>0</v>
      </c>
      <c r="CL311" s="35"/>
      <c r="CM311" s="27"/>
      <c r="CN311" s="51">
        <f>IF($A296="","",$A296)</f>
        <v>45992</v>
      </c>
      <c r="CO311" s="43">
        <v>1330</v>
      </c>
      <c r="CP311" s="59">
        <f t="shared" si="1486"/>
        <v>22</v>
      </c>
      <c r="CQ311" s="43">
        <v>18</v>
      </c>
      <c r="CR311" s="87">
        <f t="shared" si="1487"/>
        <v>1</v>
      </c>
      <c r="CS311" s="43">
        <v>7</v>
      </c>
      <c r="CT311" s="43">
        <f t="shared" si="1488"/>
        <v>1</v>
      </c>
      <c r="CU311" s="43">
        <v>0</v>
      </c>
      <c r="CV311" s="53" t="str">
        <f t="shared" si="1489"/>
        <v>液晶ミニカメラ</v>
      </c>
      <c r="CW311" s="47">
        <f t="shared" si="1490"/>
        <v>1079</v>
      </c>
      <c r="CX311" s="44">
        <f t="shared" si="1491"/>
        <v>1079</v>
      </c>
      <c r="CY311" s="89">
        <f t="shared" si="1492"/>
        <v>0.49045454545454548</v>
      </c>
      <c r="CZ311" s="35"/>
      <c r="DA311" s="58"/>
      <c r="DB311" s="51">
        <f>IF($A296="","",$A296)</f>
        <v>45992</v>
      </c>
      <c r="DC311" s="43">
        <v>7672</v>
      </c>
      <c r="DD311" s="59">
        <f t="shared" si="1493"/>
        <v>23</v>
      </c>
      <c r="DE311" s="43">
        <v>272</v>
      </c>
      <c r="DF311" s="87">
        <f t="shared" si="1494"/>
        <v>1</v>
      </c>
      <c r="DG311" s="43">
        <v>19</v>
      </c>
      <c r="DH311" s="43">
        <f t="shared" si="1495"/>
        <v>1</v>
      </c>
      <c r="DI311" s="43"/>
      <c r="DJ311" s="53" t="str">
        <f t="shared" si="1496"/>
        <v>クーリッシュイヤホン</v>
      </c>
      <c r="DK311" s="47">
        <f t="shared" si="1497"/>
        <v>1100</v>
      </c>
      <c r="DL311" s="44">
        <f t="shared" si="1498"/>
        <v>1100</v>
      </c>
      <c r="DM311" s="89">
        <f t="shared" si="1499"/>
        <v>0.47826086956521741</v>
      </c>
      <c r="DN311" s="35"/>
      <c r="DO311" s="27"/>
      <c r="DP311" s="51">
        <f>IF($A296="","",$A296)</f>
        <v>45992</v>
      </c>
      <c r="DQ311" s="43">
        <v>1775</v>
      </c>
      <c r="DR311" s="59">
        <f t="shared" si="1500"/>
        <v>38</v>
      </c>
      <c r="DS311" s="43">
        <v>68</v>
      </c>
      <c r="DT311" s="87">
        <f t="shared" si="1501"/>
        <v>0</v>
      </c>
      <c r="DU311" s="43">
        <v>13</v>
      </c>
      <c r="DV311" s="43">
        <f t="shared" si="1502"/>
        <v>0</v>
      </c>
      <c r="DW311" s="43">
        <v>0</v>
      </c>
      <c r="DX311" s="53" t="str">
        <f t="shared" si="1562"/>
        <v>サンリオヒョウ柄キーケース</v>
      </c>
      <c r="DY311" s="47">
        <f t="shared" si="1563"/>
        <v>700</v>
      </c>
      <c r="DZ311" s="44">
        <f t="shared" si="1503"/>
        <v>0</v>
      </c>
      <c r="EA311" s="89">
        <f t="shared" si="1504"/>
        <v>0</v>
      </c>
      <c r="EB311" s="35"/>
      <c r="EC311" s="27"/>
      <c r="ED311" s="51" t="str">
        <f t="shared" si="1391"/>
        <v/>
      </c>
      <c r="EE311" s="44"/>
      <c r="EF311" s="44" t="str">
        <f>IF(EE311="","",EE311-EE310)</f>
        <v/>
      </c>
      <c r="EG311" s="44"/>
      <c r="EH311" s="44" t="str">
        <f>IF(EG311="","",EG311-EG310)</f>
        <v/>
      </c>
      <c r="EI311" s="44"/>
      <c r="EJ311" s="44" t="str">
        <f>IF(EI311="","",EI310+EK310-EI311)</f>
        <v/>
      </c>
      <c r="EK311" s="44"/>
      <c r="EL311" s="43"/>
      <c r="EM311" s="43" t="str">
        <f>IF(EE311="","",EM310)</f>
        <v/>
      </c>
      <c r="EN311" s="44" t="str">
        <f t="shared" si="1572"/>
        <v/>
      </c>
      <c r="EO311" s="45" t="str">
        <f t="shared" si="1573"/>
        <v/>
      </c>
      <c r="EP311" s="35"/>
      <c r="EQ311" s="27"/>
      <c r="ER311" s="51" t="str">
        <f t="shared" si="1555"/>
        <v/>
      </c>
      <c r="ES311" s="44"/>
      <c r="ET311" s="44" t="str">
        <f>IF(ES311="","",ES311-ES310)</f>
        <v/>
      </c>
      <c r="EU311" s="44"/>
      <c r="EV311" s="44" t="str">
        <f>IF(EU311="","",EU311-EU310)</f>
        <v/>
      </c>
      <c r="EW311" s="44"/>
      <c r="EX311" s="44" t="str">
        <f>IF(EW311="","",EW310+EY310-EW311)</f>
        <v/>
      </c>
      <c r="EY311" s="44"/>
      <c r="EZ311" s="43"/>
      <c r="FA311" s="43" t="str">
        <f>IF(ES311="","",FA310)</f>
        <v/>
      </c>
      <c r="FB311" s="44" t="str">
        <f t="shared" si="1574"/>
        <v/>
      </c>
      <c r="FC311" s="45" t="str">
        <f t="shared" si="1575"/>
        <v/>
      </c>
      <c r="FD311" s="35"/>
      <c r="FF311" s="51" t="str">
        <f t="shared" si="1405"/>
        <v/>
      </c>
      <c r="FG311" s="44"/>
      <c r="FH311" s="44" t="str">
        <f>IF(FG311="","",FG311-FG310)</f>
        <v/>
      </c>
      <c r="FI311" s="44"/>
      <c r="FJ311" s="44" t="str">
        <f>IF(FI311="","",FI311-FI310)</f>
        <v/>
      </c>
      <c r="FK311" s="44"/>
      <c r="FL311" s="44" t="str">
        <f>IF(FK311="","",FK310+FM310-FK311)</f>
        <v/>
      </c>
      <c r="FM311" s="44"/>
      <c r="FN311" s="43"/>
      <c r="FO311" s="43" t="str">
        <f>IF(FG311="","",FO310)</f>
        <v/>
      </c>
      <c r="FP311" s="44" t="str">
        <f t="shared" si="1576"/>
        <v/>
      </c>
      <c r="FQ311" s="45" t="str">
        <f t="shared" si="1577"/>
        <v/>
      </c>
      <c r="FR311" s="35"/>
      <c r="FT311" s="51" t="str">
        <f t="shared" si="1556"/>
        <v/>
      </c>
      <c r="FU311" s="44"/>
      <c r="FV311" s="44" t="str">
        <f>IF(FU311="","",FU311-FU310)</f>
        <v/>
      </c>
      <c r="FW311" s="44"/>
      <c r="FX311" s="44" t="str">
        <f>IF(FW311="","",FW311-FW310)</f>
        <v/>
      </c>
      <c r="FY311" s="44"/>
      <c r="FZ311" s="44" t="str">
        <f>IF(FY311="","",FY310+GA310-FY311)</f>
        <v/>
      </c>
      <c r="GA311" s="44"/>
      <c r="GB311" s="43"/>
      <c r="GC311" s="43" t="str">
        <f>IF(FU311="","",GC310)</f>
        <v/>
      </c>
      <c r="GD311" s="44" t="str">
        <f t="shared" si="1578"/>
        <v/>
      </c>
      <c r="GE311" s="45" t="str">
        <f t="shared" si="1579"/>
        <v/>
      </c>
      <c r="GF311" s="35"/>
      <c r="GH311" s="51" t="str">
        <f t="shared" si="1419"/>
        <v/>
      </c>
      <c r="GI311" s="44"/>
      <c r="GJ311" s="44" t="str">
        <f>IF(GI311="","",GI311-GI310)</f>
        <v/>
      </c>
      <c r="GK311" s="44"/>
      <c r="GL311" s="44" t="str">
        <f>IF(GK311="","",GK311-GK310)</f>
        <v/>
      </c>
      <c r="GM311" s="44"/>
      <c r="GN311" s="44" t="str">
        <f>IF(GM311="","",GM310+GO310-GM311)</f>
        <v/>
      </c>
      <c r="GO311" s="44"/>
      <c r="GP311" s="43"/>
      <c r="GQ311" s="43" t="str">
        <f>IF(GI311="","",GQ310)</f>
        <v/>
      </c>
      <c r="GR311" s="44" t="str">
        <f t="shared" si="1580"/>
        <v/>
      </c>
      <c r="GS311" s="45" t="str">
        <f t="shared" si="1581"/>
        <v/>
      </c>
      <c r="GT311" s="35"/>
      <c r="GU311" s="27"/>
      <c r="GV311" s="51" t="str">
        <f t="shared" si="1557"/>
        <v/>
      </c>
      <c r="GW311" s="44"/>
      <c r="GX311" s="44" t="str">
        <f>IF(GW311="","",GW311-GW310)</f>
        <v/>
      </c>
      <c r="GY311" s="44"/>
      <c r="GZ311" s="44" t="str">
        <f>IF(GY311="","",GY311-GY310)</f>
        <v/>
      </c>
      <c r="HA311" s="44"/>
      <c r="HB311" s="44" t="str">
        <f>IF(HA311="","",HA310+HC310-HA311)</f>
        <v/>
      </c>
      <c r="HC311" s="44"/>
      <c r="HD311" s="43"/>
      <c r="HE311" s="43" t="str">
        <f>IF(GW311="","",HE310)</f>
        <v/>
      </c>
      <c r="HF311" s="44" t="str">
        <f t="shared" si="1582"/>
        <v/>
      </c>
      <c r="HG311" s="45" t="str">
        <f t="shared" si="1583"/>
        <v/>
      </c>
      <c r="HH311" s="35"/>
      <c r="HJ311" s="51" t="str">
        <f t="shared" si="1558"/>
        <v/>
      </c>
      <c r="HK311" s="44"/>
      <c r="HL311" s="44" t="str">
        <f>IF(HK311="","",HK311-HK310)</f>
        <v/>
      </c>
      <c r="HM311" s="44"/>
      <c r="HN311" s="44" t="str">
        <f>IF(HM311="","",HM311-HM310)</f>
        <v/>
      </c>
      <c r="HO311" s="44"/>
      <c r="HP311" s="44" t="str">
        <f>IF(HO311="","",HO310+HQ310-HO311)</f>
        <v/>
      </c>
      <c r="HQ311" s="44"/>
      <c r="HR311" s="43"/>
      <c r="HS311" s="43" t="str">
        <f>IF(HK311="","",HS310)</f>
        <v/>
      </c>
      <c r="HT311" s="44" t="str">
        <f t="shared" si="1584"/>
        <v/>
      </c>
      <c r="HU311" s="45" t="str">
        <f t="shared" si="1585"/>
        <v/>
      </c>
      <c r="HV311" s="35"/>
      <c r="HW311" s="61"/>
      <c r="HX311" s="51">
        <f>IF($A296="","",$A296)</f>
        <v>45992</v>
      </c>
      <c r="HY311" s="43">
        <v>29801</v>
      </c>
      <c r="HZ311" s="43">
        <f t="shared" si="1505"/>
        <v>135</v>
      </c>
      <c r="IA311" s="43"/>
      <c r="IB311" s="87" t="str">
        <f t="shared" si="1506"/>
        <v/>
      </c>
      <c r="IC311" s="43">
        <v>3</v>
      </c>
      <c r="ID311" s="43">
        <f t="shared" si="1507"/>
        <v>0</v>
      </c>
      <c r="IE311" s="43">
        <v>0</v>
      </c>
      <c r="IF311" s="53" t="str">
        <f>IF(HY311="","",IF307)</f>
        <v>ルララ</v>
      </c>
      <c r="IG311" s="47">
        <f>IF(HZ311="","",IG307)</f>
        <v>715</v>
      </c>
      <c r="IH311" s="44">
        <f t="shared" si="1508"/>
        <v>0</v>
      </c>
      <c r="II311" s="89">
        <f t="shared" si="1509"/>
        <v>0</v>
      </c>
      <c r="IJ311" s="35"/>
      <c r="IL311" s="51">
        <f>IF($A296="","",$A296)</f>
        <v>45992</v>
      </c>
      <c r="IM311" s="43">
        <v>1249</v>
      </c>
      <c r="IN311" s="59">
        <f t="shared" si="1510"/>
        <v>20</v>
      </c>
      <c r="IO311" s="43">
        <v>25</v>
      </c>
      <c r="IP311" s="87">
        <f t="shared" si="1511"/>
        <v>2</v>
      </c>
      <c r="IQ311" s="43">
        <v>11</v>
      </c>
      <c r="IR311" s="43">
        <f t="shared" si="1512"/>
        <v>1</v>
      </c>
      <c r="IS311" s="43">
        <v>1</v>
      </c>
      <c r="IT311" s="53" t="str">
        <f t="shared" si="1551"/>
        <v>サンリオホワイトマスコット</v>
      </c>
      <c r="IU311" s="47">
        <f t="shared" si="1545"/>
        <v>400</v>
      </c>
      <c r="IV311" s="44">
        <f t="shared" si="1514"/>
        <v>400</v>
      </c>
      <c r="IW311" s="89">
        <f t="shared" si="1515"/>
        <v>0.2</v>
      </c>
      <c r="IX311" s="35"/>
      <c r="IY311" s="33"/>
      <c r="IZ311" s="51">
        <f>IF($A296="","",$A296)</f>
        <v>45992</v>
      </c>
      <c r="JA311" s="43">
        <v>7688</v>
      </c>
      <c r="JB311" s="43">
        <f t="shared" si="1516"/>
        <v>103</v>
      </c>
      <c r="JC311" s="43">
        <v>334</v>
      </c>
      <c r="JD311" s="87">
        <f t="shared" si="1517"/>
        <v>1</v>
      </c>
      <c r="JE311" s="43">
        <v>21</v>
      </c>
      <c r="JF311" s="43">
        <f t="shared" si="1518"/>
        <v>1</v>
      </c>
      <c r="JG311" s="43">
        <v>0</v>
      </c>
      <c r="JH311" s="53" t="str">
        <f t="shared" si="1546"/>
        <v>ラブブキーホルダー大きめ</v>
      </c>
      <c r="JI311" s="47">
        <f t="shared" si="1547"/>
        <v>500</v>
      </c>
      <c r="JJ311" s="44">
        <f t="shared" si="1520"/>
        <v>500</v>
      </c>
      <c r="JK311" s="89">
        <f t="shared" si="1521"/>
        <v>4.8543689320388349E-2</v>
      </c>
      <c r="JL311" s="35"/>
      <c r="JM311" s="27"/>
      <c r="JN311" s="51">
        <f>IF($A296="","",$A296)</f>
        <v>45992</v>
      </c>
      <c r="JO311" s="43">
        <v>5758</v>
      </c>
      <c r="JP311" s="59">
        <f t="shared" si="1522"/>
        <v>26</v>
      </c>
      <c r="JQ311" s="43">
        <v>199</v>
      </c>
      <c r="JR311" s="87">
        <f t="shared" si="1523"/>
        <v>8</v>
      </c>
      <c r="JS311" s="43">
        <v>18</v>
      </c>
      <c r="JT311" s="43">
        <f t="shared" si="1524"/>
        <v>8</v>
      </c>
      <c r="JU311" s="43">
        <v>0</v>
      </c>
      <c r="JV311" s="53" t="str">
        <f t="shared" si="1543"/>
        <v>番長サウンドボタン</v>
      </c>
      <c r="JW311" s="47">
        <f t="shared" si="1544"/>
        <v>358</v>
      </c>
      <c r="JX311" s="44">
        <f t="shared" si="1525"/>
        <v>2864</v>
      </c>
      <c r="JY311" s="89">
        <f t="shared" si="1526"/>
        <v>1.1015384615384616</v>
      </c>
      <c r="JZ311" s="35" t="s">
        <v>281</v>
      </c>
      <c r="KA311" s="61"/>
      <c r="KB311" s="51">
        <f>IF($A296="","",$A296)</f>
        <v>45992</v>
      </c>
      <c r="KC311" s="43">
        <v>6014</v>
      </c>
      <c r="KD311" s="59">
        <f t="shared" si="1527"/>
        <v>11</v>
      </c>
      <c r="KE311" s="43">
        <v>209</v>
      </c>
      <c r="KF311" s="87">
        <f t="shared" si="1528"/>
        <v>0</v>
      </c>
      <c r="KG311" s="43">
        <v>7</v>
      </c>
      <c r="KH311" s="43">
        <f t="shared" si="1529"/>
        <v>0</v>
      </c>
      <c r="KI311" s="43">
        <v>5</v>
      </c>
      <c r="KJ311" s="53" t="str">
        <f t="shared" si="1594"/>
        <v>液晶ミニカメラ</v>
      </c>
      <c r="KK311" s="47">
        <f t="shared" si="1594"/>
        <v>1074</v>
      </c>
      <c r="KL311" s="44">
        <f t="shared" si="1532"/>
        <v>0</v>
      </c>
      <c r="KM311" s="89">
        <f t="shared" si="1533"/>
        <v>0</v>
      </c>
      <c r="KN311" s="35" t="s">
        <v>694</v>
      </c>
      <c r="KO311" s="27"/>
      <c r="KP311" s="51">
        <f>IF($A296="","",$A296)</f>
        <v>45992</v>
      </c>
      <c r="KQ311" s="43">
        <v>4350</v>
      </c>
      <c r="KR311" s="43">
        <f t="shared" si="1534"/>
        <v>77</v>
      </c>
      <c r="KS311" s="43">
        <v>267</v>
      </c>
      <c r="KT311" s="87">
        <f t="shared" si="1535"/>
        <v>1</v>
      </c>
      <c r="KU311" s="43">
        <v>8</v>
      </c>
      <c r="KV311" s="43">
        <f t="shared" si="1536"/>
        <v>1</v>
      </c>
      <c r="KW311" s="43"/>
      <c r="KX311" s="53" t="s">
        <v>707</v>
      </c>
      <c r="KY311" s="47"/>
      <c r="KZ311" s="44">
        <f t="shared" si="1539"/>
        <v>0</v>
      </c>
      <c r="LA311" s="89">
        <f t="shared" si="1540"/>
        <v>0</v>
      </c>
      <c r="LB311" s="35"/>
      <c r="LC311" s="27"/>
      <c r="LD311" s="74"/>
      <c r="LE311" s="75"/>
      <c r="LF311" s="75"/>
      <c r="LG311" s="75">
        <v>1166</v>
      </c>
      <c r="LH311" s="75">
        <f t="shared" si="1470"/>
        <v>0</v>
      </c>
      <c r="LI311" s="76">
        <v>2</v>
      </c>
      <c r="LJ311" s="75">
        <f t="shared" si="1471"/>
        <v>0</v>
      </c>
      <c r="LK311" s="75">
        <v>0</v>
      </c>
      <c r="LL311" s="77" t="str">
        <f>IF(LE309="","",LL308)</f>
        <v>バイキンティッシュカバー、アンパンぬいぐるみ</v>
      </c>
      <c r="LM311" s="78">
        <f>IF(LF309="","",LM308)</f>
        <v>1000</v>
      </c>
      <c r="LN311" s="75">
        <f t="shared" si="1472"/>
        <v>0</v>
      </c>
      <c r="LO311" s="79"/>
      <c r="LP311" s="35"/>
      <c r="LQ311" s="27"/>
      <c r="LR311" s="51" t="str">
        <f t="shared" si="1559"/>
        <v/>
      </c>
      <c r="LS311" s="44"/>
      <c r="LT311" s="44" t="str">
        <f>IF(LS311="","",LS311-LS310)</f>
        <v/>
      </c>
      <c r="LU311" s="44"/>
      <c r="LV311" s="44" t="str">
        <f>IF(LU311="","",LU311-LU310)</f>
        <v/>
      </c>
      <c r="LW311" s="44"/>
      <c r="LX311" s="44" t="str">
        <f>IF(LW311="","",LW310+LY310-LW311)</f>
        <v/>
      </c>
      <c r="LY311" s="44"/>
      <c r="LZ311" s="43"/>
      <c r="MA311" s="43" t="str">
        <f>IF(LS311="","",MA310)</f>
        <v/>
      </c>
      <c r="MB311" s="44" t="str">
        <f t="shared" si="1586"/>
        <v/>
      </c>
      <c r="MC311" s="45" t="str">
        <f t="shared" si="1587"/>
        <v/>
      </c>
      <c r="MD311" s="35"/>
      <c r="ME311" s="27"/>
      <c r="MF311" s="51" t="str">
        <f t="shared" si="1560"/>
        <v/>
      </c>
      <c r="MG311" s="44"/>
      <c r="MH311" s="44" t="str">
        <f>IF(MG311="","",MG311-MG310)</f>
        <v/>
      </c>
      <c r="MI311" s="44"/>
      <c r="MJ311" s="44" t="str">
        <f>IF(MI311="","",MI311-MI310)</f>
        <v/>
      </c>
      <c r="MK311" s="44"/>
      <c r="ML311" s="44" t="str">
        <f>IF(MK311="","",MK310+MM310-MK311)</f>
        <v/>
      </c>
      <c r="MM311" s="44"/>
      <c r="MN311" s="43"/>
      <c r="MO311" s="43" t="str">
        <f>IF(MG311="","",MO310)</f>
        <v/>
      </c>
      <c r="MP311" s="44" t="str">
        <f t="shared" si="1588"/>
        <v/>
      </c>
      <c r="MQ311" s="45" t="str">
        <f t="shared" si="1589"/>
        <v/>
      </c>
      <c r="MR311" s="35"/>
      <c r="MS311" s="27"/>
      <c r="MT311" s="51" t="str">
        <f t="shared" si="1561"/>
        <v/>
      </c>
      <c r="MU311" s="44"/>
      <c r="MV311" s="44" t="str">
        <f>IF(MU311="","",MU311-MU310)</f>
        <v/>
      </c>
      <c r="MW311" s="44"/>
      <c r="MX311" s="44" t="str">
        <f>IF(MW311="","",MW311-MW310)</f>
        <v/>
      </c>
      <c r="MY311" s="44"/>
      <c r="MZ311" s="44" t="str">
        <f>IF(MY311="","",MY310+NA310-MY311)</f>
        <v/>
      </c>
      <c r="NA311" s="44"/>
      <c r="NB311" s="43"/>
      <c r="NC311" s="43" t="str">
        <f>IF(MU311="","",NC310)</f>
        <v/>
      </c>
      <c r="ND311" s="44" t="str">
        <f t="shared" si="1590"/>
        <v/>
      </c>
      <c r="NE311" s="45" t="str">
        <f t="shared" si="1591"/>
        <v/>
      </c>
      <c r="NF311" s="35"/>
      <c r="NG311" s="27"/>
      <c r="NH311" s="51" t="str">
        <f t="shared" si="1457"/>
        <v/>
      </c>
      <c r="NI311" s="44"/>
      <c r="NJ311" s="44" t="str">
        <f>IF(NI311="","",NI311-NI310)</f>
        <v/>
      </c>
      <c r="NK311" s="44"/>
      <c r="NL311" s="44" t="str">
        <f>IF(NK311="","",NK311-NK310)</f>
        <v/>
      </c>
      <c r="NM311" s="44"/>
      <c r="NN311" s="44" t="str">
        <f>IF(NM311="","",NM310+NO310-NM311)</f>
        <v/>
      </c>
      <c r="NO311" s="44"/>
      <c r="NP311" s="43"/>
      <c r="NQ311" s="43" t="str">
        <f>IF(NI311="","",NQ310)</f>
        <v/>
      </c>
      <c r="NR311" s="44" t="str">
        <f t="shared" si="1592"/>
        <v/>
      </c>
      <c r="NS311" s="45" t="str">
        <f t="shared" si="1593"/>
        <v/>
      </c>
      <c r="NT311" s="35"/>
    </row>
    <row r="312" spans="1:384" ht="15" customHeight="1" thickTop="1" x14ac:dyDescent="0.2">
      <c r="A312" s="38"/>
      <c r="B312" s="39"/>
      <c r="C312" s="40"/>
      <c r="D312" s="40"/>
      <c r="E312" s="41"/>
      <c r="F312" s="41"/>
      <c r="G312" s="40"/>
      <c r="H312" s="42"/>
      <c r="I312" s="44"/>
      <c r="J312" s="44" t="str">
        <f>IF(I312="","",I312-I311)</f>
        <v/>
      </c>
      <c r="K312" s="44"/>
      <c r="L312" s="44" t="str">
        <f>IF(K312="","",K312-K311)</f>
        <v/>
      </c>
      <c r="M312" s="44"/>
      <c r="N312" s="44" t="str">
        <f>IF(M312="","",M311+O311-M312)</f>
        <v/>
      </c>
      <c r="O312" s="44"/>
      <c r="P312" s="43"/>
      <c r="Q312" s="43" t="str">
        <f>IF(I312="","",Q311)</f>
        <v/>
      </c>
      <c r="R312" s="44" t="str">
        <f t="shared" si="1564"/>
        <v/>
      </c>
      <c r="S312" s="45" t="str">
        <f t="shared" si="1565"/>
        <v/>
      </c>
      <c r="T312" s="35"/>
      <c r="U312" s="27"/>
      <c r="V312" s="46"/>
      <c r="W312" s="67"/>
      <c r="X312" s="44" t="str">
        <f>IF(W312="","",W312-W311)</f>
        <v/>
      </c>
      <c r="Y312" s="44"/>
      <c r="Z312" s="44" t="str">
        <f>IF(Y312="","",Y312-Y311)</f>
        <v/>
      </c>
      <c r="AA312" s="44"/>
      <c r="AB312" s="44" t="str">
        <f>IF(AA312="","",AA311+AC311-AA312)</f>
        <v/>
      </c>
      <c r="AC312" s="44"/>
      <c r="AD312" s="44"/>
      <c r="AE312" s="44"/>
      <c r="AF312" s="44" t="str">
        <f t="shared" si="1566"/>
        <v/>
      </c>
      <c r="AG312" s="45" t="str">
        <f t="shared" si="1567"/>
        <v/>
      </c>
      <c r="AH312" s="35"/>
      <c r="AI312" s="27"/>
      <c r="AJ312" s="46"/>
      <c r="AK312" s="44"/>
      <c r="AL312" s="44" t="str">
        <f>IF(AK312="","",AK312-AK311)</f>
        <v/>
      </c>
      <c r="AM312" s="44"/>
      <c r="AN312" s="44" t="str">
        <f>IF(AM312="","",AM312-AM311)</f>
        <v/>
      </c>
      <c r="AO312" s="44"/>
      <c r="AP312" s="44" t="str">
        <f>IF(AO312="","",AO311+AQ311-AO312)</f>
        <v/>
      </c>
      <c r="AQ312" s="44"/>
      <c r="AR312" s="44"/>
      <c r="AS312" s="44"/>
      <c r="AT312" s="44" t="str">
        <f t="shared" si="1568"/>
        <v/>
      </c>
      <c r="AU312" s="45" t="str">
        <f t="shared" si="1569"/>
        <v/>
      </c>
      <c r="AV312" s="35"/>
      <c r="AW312" s="27"/>
      <c r="AX312" s="46"/>
      <c r="AY312" s="44"/>
      <c r="AZ312" s="44" t="str">
        <f>IF(AY312="","",AY312-AY311)</f>
        <v/>
      </c>
      <c r="BA312" s="44"/>
      <c r="BB312" s="44" t="str">
        <f>IF(BA312="","",BA312-BA311)</f>
        <v/>
      </c>
      <c r="BC312" s="44"/>
      <c r="BD312" s="44" t="str">
        <f>IF(BC312="","",BC311+BE311-BC312)</f>
        <v/>
      </c>
      <c r="BE312" s="44"/>
      <c r="BF312" s="44"/>
      <c r="BG312" s="44"/>
      <c r="BH312" s="44" t="str">
        <f t="shared" si="1570"/>
        <v/>
      </c>
      <c r="BI312" s="45" t="str">
        <f t="shared" si="1571"/>
        <v/>
      </c>
      <c r="BJ312" s="35"/>
      <c r="BK312" s="50"/>
      <c r="BL312" s="46"/>
      <c r="BM312" s="44">
        <v>10576</v>
      </c>
      <c r="BN312" s="69">
        <f t="shared" si="1473"/>
        <v>34</v>
      </c>
      <c r="BO312" s="44">
        <v>296</v>
      </c>
      <c r="BP312" s="44">
        <f t="shared" si="1474"/>
        <v>0</v>
      </c>
      <c r="BQ312" s="44">
        <v>11</v>
      </c>
      <c r="BR312" s="44">
        <f t="shared" si="1475"/>
        <v>0</v>
      </c>
      <c r="BS312" s="43">
        <v>0</v>
      </c>
      <c r="BT312" s="60" t="str">
        <f>IF(BM312="","",BT308)</f>
        <v>キティシリコンがま口</v>
      </c>
      <c r="BU312" s="67">
        <f t="shared" si="1595"/>
        <v>660</v>
      </c>
      <c r="BV312" s="43">
        <f t="shared" si="1478"/>
        <v>0</v>
      </c>
      <c r="BW312" s="45">
        <f t="shared" si="1479"/>
        <v>0</v>
      </c>
      <c r="BX312" s="35" t="s">
        <v>699</v>
      </c>
      <c r="BY312" s="27"/>
      <c r="BZ312" s="46"/>
      <c r="CA312" s="44">
        <v>2279</v>
      </c>
      <c r="CB312" s="69">
        <f t="shared" si="1480"/>
        <v>37</v>
      </c>
      <c r="CC312" s="44">
        <v>35</v>
      </c>
      <c r="CD312" s="44">
        <f t="shared" si="1481"/>
        <v>1</v>
      </c>
      <c r="CE312" s="44">
        <v>22</v>
      </c>
      <c r="CF312" s="44">
        <f t="shared" si="1482"/>
        <v>1</v>
      </c>
      <c r="CG312" s="43"/>
      <c r="CH312" s="60" t="str">
        <f t="shared" si="1548"/>
        <v>ラブブマスコット</v>
      </c>
      <c r="CI312" s="67">
        <f t="shared" si="1549"/>
        <v>500</v>
      </c>
      <c r="CJ312" s="43">
        <f t="shared" si="1484"/>
        <v>500</v>
      </c>
      <c r="CK312" s="45">
        <f t="shared" si="1485"/>
        <v>0.13513513513513514</v>
      </c>
      <c r="CL312" s="35"/>
      <c r="CM312" s="27"/>
      <c r="CN312" s="46"/>
      <c r="CO312" s="44">
        <v>1187</v>
      </c>
      <c r="CP312" s="69">
        <f t="shared" si="1486"/>
        <v>24</v>
      </c>
      <c r="CQ312" s="44">
        <v>17</v>
      </c>
      <c r="CR312" s="44">
        <f t="shared" si="1487"/>
        <v>3</v>
      </c>
      <c r="CS312" s="44">
        <v>12</v>
      </c>
      <c r="CT312" s="44">
        <f t="shared" si="1488"/>
        <v>3</v>
      </c>
      <c r="CU312" s="43">
        <v>5</v>
      </c>
      <c r="CV312" s="60" t="str">
        <f t="shared" si="1489"/>
        <v>押忍番長サウンドボタン</v>
      </c>
      <c r="CW312" s="67">
        <f t="shared" si="1490"/>
        <v>358</v>
      </c>
      <c r="CX312" s="43">
        <f t="shared" si="1491"/>
        <v>1074</v>
      </c>
      <c r="CY312" s="45">
        <f t="shared" si="1492"/>
        <v>0.44750000000000001</v>
      </c>
      <c r="CZ312" s="35"/>
      <c r="DA312" s="58"/>
      <c r="DB312" s="46"/>
      <c r="DC312" s="44">
        <v>7451</v>
      </c>
      <c r="DD312" s="69">
        <f t="shared" si="1493"/>
        <v>15</v>
      </c>
      <c r="DE312" s="44">
        <v>238</v>
      </c>
      <c r="DF312" s="44">
        <f t="shared" si="1494"/>
        <v>3</v>
      </c>
      <c r="DG312" s="44">
        <v>6</v>
      </c>
      <c r="DH312" s="44">
        <f t="shared" si="1495"/>
        <v>3</v>
      </c>
      <c r="DI312" s="43"/>
      <c r="DJ312" s="60" t="str">
        <f t="shared" si="1496"/>
        <v>ジャグラーサウンドボタン</v>
      </c>
      <c r="DK312" s="67">
        <f t="shared" si="1497"/>
        <v>682</v>
      </c>
      <c r="DL312" s="43">
        <f t="shared" si="1498"/>
        <v>2046</v>
      </c>
      <c r="DM312" s="45">
        <f t="shared" si="1499"/>
        <v>1.3640000000000001</v>
      </c>
      <c r="DN312" s="35"/>
      <c r="DO312" s="27"/>
      <c r="DP312" s="46"/>
      <c r="DQ312" s="44">
        <v>3141</v>
      </c>
      <c r="DR312" s="69">
        <f t="shared" si="1500"/>
        <v>16</v>
      </c>
      <c r="DS312" s="44">
        <v>89</v>
      </c>
      <c r="DT312" s="44">
        <f t="shared" si="1501"/>
        <v>0</v>
      </c>
      <c r="DU312" s="44">
        <v>11</v>
      </c>
      <c r="DV312" s="44">
        <f t="shared" si="1502"/>
        <v>2</v>
      </c>
      <c r="DW312" s="43">
        <v>1</v>
      </c>
      <c r="DX312" s="60" t="str">
        <f t="shared" si="1562"/>
        <v>サンリオホワイトマスコット</v>
      </c>
      <c r="DY312" s="67">
        <f t="shared" si="1563"/>
        <v>660</v>
      </c>
      <c r="DZ312" s="43">
        <f t="shared" si="1503"/>
        <v>1320</v>
      </c>
      <c r="EA312" s="45">
        <f t="shared" si="1504"/>
        <v>0.82499999999999996</v>
      </c>
      <c r="EB312" s="35"/>
      <c r="EC312" s="27"/>
      <c r="ED312" s="46"/>
      <c r="EE312" s="44"/>
      <c r="EF312" s="44" t="str">
        <f>IF(EE312="","",EE312-EE311)</f>
        <v/>
      </c>
      <c r="EG312" s="44"/>
      <c r="EH312" s="44" t="str">
        <f>IF(EG312="","",EG312-EG311)</f>
        <v/>
      </c>
      <c r="EI312" s="44"/>
      <c r="EJ312" s="44" t="str">
        <f>IF(EI312="","",EI311+EK311-EI312)</f>
        <v/>
      </c>
      <c r="EK312" s="44"/>
      <c r="EL312" s="43"/>
      <c r="EM312" s="43" t="str">
        <f>IF(EE312="","",EM311)</f>
        <v/>
      </c>
      <c r="EN312" s="44" t="str">
        <f t="shared" si="1572"/>
        <v/>
      </c>
      <c r="EO312" s="45" t="str">
        <f t="shared" si="1573"/>
        <v/>
      </c>
      <c r="EP312" s="35"/>
      <c r="EQ312" s="27"/>
      <c r="ER312" s="46"/>
      <c r="ES312" s="44"/>
      <c r="ET312" s="44" t="str">
        <f>IF(ES312="","",ES312-ES311)</f>
        <v/>
      </c>
      <c r="EU312" s="44"/>
      <c r="EV312" s="44" t="str">
        <f>IF(EU312="","",EU312-EU311)</f>
        <v/>
      </c>
      <c r="EW312" s="44"/>
      <c r="EX312" s="44" t="str">
        <f>IF(EW312="","",EW311+EY311-EW312)</f>
        <v/>
      </c>
      <c r="EY312" s="44"/>
      <c r="EZ312" s="43"/>
      <c r="FA312" s="43" t="str">
        <f>IF(ES312="","",FA311)</f>
        <v/>
      </c>
      <c r="FB312" s="44" t="str">
        <f t="shared" si="1574"/>
        <v/>
      </c>
      <c r="FC312" s="45" t="str">
        <f t="shared" si="1575"/>
        <v/>
      </c>
      <c r="FD312" s="35"/>
      <c r="FF312" s="46"/>
      <c r="FG312" s="44"/>
      <c r="FH312" s="44" t="str">
        <f>IF(FG312="","",FG312-FG311)</f>
        <v/>
      </c>
      <c r="FI312" s="44"/>
      <c r="FJ312" s="44" t="str">
        <f>IF(FI312="","",FI312-FI311)</f>
        <v/>
      </c>
      <c r="FK312" s="44"/>
      <c r="FL312" s="44" t="str">
        <f>IF(FK312="","",FK311+FM311-FK312)</f>
        <v/>
      </c>
      <c r="FM312" s="44"/>
      <c r="FN312" s="43"/>
      <c r="FO312" s="43" t="str">
        <f>IF(FG312="","",FO311)</f>
        <v/>
      </c>
      <c r="FP312" s="44" t="str">
        <f t="shared" si="1576"/>
        <v/>
      </c>
      <c r="FQ312" s="45" t="str">
        <f t="shared" si="1577"/>
        <v/>
      </c>
      <c r="FR312" s="35"/>
      <c r="FT312" s="46"/>
      <c r="FU312" s="44"/>
      <c r="FV312" s="44" t="str">
        <f>IF(FU312="","",FU312-FU311)</f>
        <v/>
      </c>
      <c r="FW312" s="44"/>
      <c r="FX312" s="44" t="str">
        <f>IF(FW312="","",FW312-FW311)</f>
        <v/>
      </c>
      <c r="FY312" s="44"/>
      <c r="FZ312" s="44" t="str">
        <f>IF(FY312="","",FY311+GA311-FY312)</f>
        <v/>
      </c>
      <c r="GA312" s="44"/>
      <c r="GB312" s="43"/>
      <c r="GC312" s="43" t="str">
        <f>IF(FU312="","",GC311)</f>
        <v/>
      </c>
      <c r="GD312" s="44" t="str">
        <f t="shared" si="1578"/>
        <v/>
      </c>
      <c r="GE312" s="45" t="str">
        <f t="shared" si="1579"/>
        <v/>
      </c>
      <c r="GF312" s="35"/>
      <c r="GH312" s="46"/>
      <c r="GI312" s="44"/>
      <c r="GJ312" s="44" t="str">
        <f>IF(GI312="","",GI312-GI311)</f>
        <v/>
      </c>
      <c r="GK312" s="44"/>
      <c r="GL312" s="44" t="str">
        <f>IF(GK312="","",GK312-GK311)</f>
        <v/>
      </c>
      <c r="GM312" s="44"/>
      <c r="GN312" s="44" t="str">
        <f>IF(GM312="","",GM311+GO311-GM312)</f>
        <v/>
      </c>
      <c r="GO312" s="44"/>
      <c r="GP312" s="43"/>
      <c r="GQ312" s="43" t="str">
        <f>IF(GI312="","",GQ311)</f>
        <v/>
      </c>
      <c r="GR312" s="44" t="str">
        <f t="shared" si="1580"/>
        <v/>
      </c>
      <c r="GS312" s="45" t="str">
        <f t="shared" si="1581"/>
        <v/>
      </c>
      <c r="GT312" s="35"/>
      <c r="GU312" s="27"/>
      <c r="GV312" s="46"/>
      <c r="GW312" s="44"/>
      <c r="GX312" s="44" t="str">
        <f>IF(GW312="","",GW312-GW311)</f>
        <v/>
      </c>
      <c r="GY312" s="44"/>
      <c r="GZ312" s="44" t="str">
        <f>IF(GY312="","",GY312-GY311)</f>
        <v/>
      </c>
      <c r="HA312" s="44"/>
      <c r="HB312" s="44" t="str">
        <f>IF(HA312="","",HA311+HC311-HA312)</f>
        <v/>
      </c>
      <c r="HC312" s="44"/>
      <c r="HD312" s="43"/>
      <c r="HE312" s="43" t="str">
        <f>IF(GW312="","",HE311)</f>
        <v/>
      </c>
      <c r="HF312" s="44" t="str">
        <f t="shared" si="1582"/>
        <v/>
      </c>
      <c r="HG312" s="45" t="str">
        <f t="shared" si="1583"/>
        <v/>
      </c>
      <c r="HH312" s="35"/>
      <c r="HJ312" s="46"/>
      <c r="HK312" s="44"/>
      <c r="HL312" s="44" t="str">
        <f>IF(HK312="","",HK312-HK311)</f>
        <v/>
      </c>
      <c r="HM312" s="44"/>
      <c r="HN312" s="44" t="str">
        <f>IF(HM312="","",HM312-HM311)</f>
        <v/>
      </c>
      <c r="HO312" s="44"/>
      <c r="HP312" s="44" t="str">
        <f>IF(HO312="","",HO311+HQ311-HO312)</f>
        <v/>
      </c>
      <c r="HQ312" s="44"/>
      <c r="HR312" s="43"/>
      <c r="HS312" s="43" t="str">
        <f>IF(HK312="","",HS311)</f>
        <v/>
      </c>
      <c r="HT312" s="44" t="str">
        <f t="shared" si="1584"/>
        <v/>
      </c>
      <c r="HU312" s="45" t="str">
        <f t="shared" si="1585"/>
        <v/>
      </c>
      <c r="HV312" s="35"/>
      <c r="HW312" s="61"/>
      <c r="HX312" s="46"/>
      <c r="HY312" s="44">
        <v>22127</v>
      </c>
      <c r="HZ312" s="44">
        <f t="shared" si="1505"/>
        <v>414</v>
      </c>
      <c r="IA312" s="44"/>
      <c r="IB312" s="44" t="str">
        <f t="shared" si="1506"/>
        <v/>
      </c>
      <c r="IC312" s="44">
        <v>7</v>
      </c>
      <c r="ID312" s="44">
        <f t="shared" si="1507"/>
        <v>1</v>
      </c>
      <c r="IE312" s="43">
        <v>0</v>
      </c>
      <c r="IF312" s="60" t="str">
        <f>IF(HY312="","",IF308)</f>
        <v>ルララ大</v>
      </c>
      <c r="IG312" s="67">
        <f>IF(HZ312="","",IG308)</f>
        <v>1100</v>
      </c>
      <c r="IH312" s="43">
        <f t="shared" si="1508"/>
        <v>1100</v>
      </c>
      <c r="II312" s="45">
        <f t="shared" si="1509"/>
        <v>2.6570048309178744E-2</v>
      </c>
      <c r="IJ312" s="35"/>
      <c r="IL312" s="46"/>
      <c r="IM312" s="44">
        <v>301</v>
      </c>
      <c r="IN312" s="44">
        <f t="shared" si="1510"/>
        <v>44</v>
      </c>
      <c r="IO312" s="44">
        <v>23</v>
      </c>
      <c r="IP312" s="44">
        <f t="shared" si="1511"/>
        <v>2</v>
      </c>
      <c r="IQ312" s="44">
        <v>9</v>
      </c>
      <c r="IR312" s="44">
        <f t="shared" si="1512"/>
        <v>1</v>
      </c>
      <c r="IS312" s="43">
        <v>1</v>
      </c>
      <c r="IT312" s="60" t="str">
        <f t="shared" si="1551"/>
        <v>サンリオ豹柄キーケース</v>
      </c>
      <c r="IU312" s="67">
        <f t="shared" si="1545"/>
        <v>996</v>
      </c>
      <c r="IV312" s="43">
        <f t="shared" si="1514"/>
        <v>996</v>
      </c>
      <c r="IW312" s="45">
        <f t="shared" si="1515"/>
        <v>0.22636363636363635</v>
      </c>
      <c r="IX312" s="35"/>
      <c r="IY312" s="33"/>
      <c r="IZ312" s="46"/>
      <c r="JA312" s="44">
        <v>4805</v>
      </c>
      <c r="JB312" s="69">
        <f t="shared" si="1516"/>
        <v>24</v>
      </c>
      <c r="JC312" s="44">
        <v>137</v>
      </c>
      <c r="JD312" s="44">
        <f t="shared" si="1517"/>
        <v>1</v>
      </c>
      <c r="JE312" s="44">
        <v>37</v>
      </c>
      <c r="JF312" s="44">
        <f t="shared" si="1518"/>
        <v>1</v>
      </c>
      <c r="JG312" s="43">
        <v>-17</v>
      </c>
      <c r="JH312" s="60" t="str">
        <f t="shared" si="1546"/>
        <v>ミニ香水</v>
      </c>
      <c r="JI312" s="67">
        <f t="shared" si="1547"/>
        <v>1100</v>
      </c>
      <c r="JJ312" s="43">
        <f t="shared" si="1520"/>
        <v>1100</v>
      </c>
      <c r="JK312" s="45">
        <f t="shared" si="1521"/>
        <v>0.45833333333333331</v>
      </c>
      <c r="JL312" s="35" t="s">
        <v>696</v>
      </c>
      <c r="JM312" s="27"/>
      <c r="JN312" s="46"/>
      <c r="JO312" s="44">
        <v>5755</v>
      </c>
      <c r="JP312" s="69">
        <f t="shared" si="1522"/>
        <v>21</v>
      </c>
      <c r="JQ312" s="44">
        <v>135</v>
      </c>
      <c r="JR312" s="44">
        <f t="shared" si="1523"/>
        <v>0</v>
      </c>
      <c r="JS312" s="44">
        <v>15</v>
      </c>
      <c r="JT312" s="44">
        <f t="shared" si="1524"/>
        <v>0</v>
      </c>
      <c r="JU312" s="43">
        <v>0</v>
      </c>
      <c r="JV312" s="60" t="str">
        <f t="shared" si="1543"/>
        <v>ジャグラーイヤホン</v>
      </c>
      <c r="JW312" s="67">
        <f t="shared" si="1544"/>
        <v>1100</v>
      </c>
      <c r="JX312" s="43">
        <f t="shared" si="1525"/>
        <v>0</v>
      </c>
      <c r="JY312" s="45">
        <f t="shared" si="1526"/>
        <v>0</v>
      </c>
      <c r="JZ312" s="35"/>
      <c r="KA312" s="61"/>
      <c r="KB312" s="46"/>
      <c r="KC312" s="44">
        <v>4372</v>
      </c>
      <c r="KD312" s="69">
        <f t="shared" si="1527"/>
        <v>18</v>
      </c>
      <c r="KE312" s="44">
        <v>120</v>
      </c>
      <c r="KF312" s="44">
        <f t="shared" si="1528"/>
        <v>3</v>
      </c>
      <c r="KG312" s="44">
        <v>10</v>
      </c>
      <c r="KH312" s="44">
        <f t="shared" si="1529"/>
        <v>0</v>
      </c>
      <c r="KI312" s="43">
        <v>0</v>
      </c>
      <c r="KJ312" s="60" t="str">
        <f t="shared" si="1594"/>
        <v>ジャグラーサウンドボタン金銀</v>
      </c>
      <c r="KK312" s="67">
        <f t="shared" si="1594"/>
        <v>1100</v>
      </c>
      <c r="KL312" s="43">
        <f t="shared" si="1532"/>
        <v>0</v>
      </c>
      <c r="KM312" s="45">
        <f t="shared" si="1533"/>
        <v>0</v>
      </c>
      <c r="KN312" s="35"/>
      <c r="KO312" s="27"/>
      <c r="KP312" s="46"/>
      <c r="KQ312" s="44">
        <v>5409</v>
      </c>
      <c r="KR312" s="44">
        <f t="shared" si="1534"/>
        <v>60</v>
      </c>
      <c r="KS312" s="44">
        <v>113</v>
      </c>
      <c r="KT312" s="44">
        <f t="shared" si="1535"/>
        <v>2</v>
      </c>
      <c r="KU312" s="44">
        <v>10</v>
      </c>
      <c r="KV312" s="44">
        <f t="shared" si="1536"/>
        <v>2</v>
      </c>
      <c r="KW312" s="43"/>
      <c r="KX312" s="60" t="str">
        <f>IF(KQ312="","",KX308)</f>
        <v>モンチッチマスコット2</v>
      </c>
      <c r="KY312" s="67">
        <f>IF(KR312="","",KY308)</f>
        <v>539</v>
      </c>
      <c r="KZ312" s="43">
        <f t="shared" si="1539"/>
        <v>1078</v>
      </c>
      <c r="LA312" s="45">
        <f t="shared" si="1540"/>
        <v>0.17966666666666667</v>
      </c>
      <c r="LB312" s="35"/>
      <c r="LC312" s="27"/>
      <c r="LD312" s="51">
        <f>IF(A298="","",A298)</f>
        <v>45999</v>
      </c>
      <c r="LE312" s="43">
        <v>69120</v>
      </c>
      <c r="LF312" s="93">
        <f>IF(LE312="","",LE312-LE309)</f>
        <v>113</v>
      </c>
      <c r="LG312" s="43">
        <v>445</v>
      </c>
      <c r="LH312" s="43">
        <f t="shared" si="1470"/>
        <v>0</v>
      </c>
      <c r="LI312" s="43">
        <v>2</v>
      </c>
      <c r="LJ312" s="87">
        <f t="shared" si="1471"/>
        <v>0</v>
      </c>
      <c r="LK312" s="43">
        <v>0</v>
      </c>
      <c r="LL312" s="64" t="str">
        <f>IF(LE312="","",LL309)</f>
        <v>スヌーピーぬいぐるみ、コキンちゃん</v>
      </c>
      <c r="LM312" s="47">
        <f>IF(LF312="","",LM309)</f>
        <v>1000</v>
      </c>
      <c r="LN312" s="87">
        <f t="shared" si="1472"/>
        <v>0</v>
      </c>
      <c r="LO312" s="54"/>
      <c r="LP312" s="35"/>
      <c r="LQ312" s="27"/>
      <c r="LR312" s="46"/>
      <c r="LS312" s="44"/>
      <c r="LT312" s="44" t="str">
        <f>IF(LS312="","",LS312-LS311)</f>
        <v/>
      </c>
      <c r="LU312" s="44"/>
      <c r="LV312" s="44" t="str">
        <f>IF(LU312="","",LU312-LU311)</f>
        <v/>
      </c>
      <c r="LW312" s="44"/>
      <c r="LX312" s="44" t="str">
        <f>IF(LW312="","",LW311+LY311-LW312)</f>
        <v/>
      </c>
      <c r="LY312" s="44"/>
      <c r="LZ312" s="43"/>
      <c r="MA312" s="43" t="str">
        <f>IF(LS312="","",MA311)</f>
        <v/>
      </c>
      <c r="MB312" s="44" t="str">
        <f t="shared" si="1586"/>
        <v/>
      </c>
      <c r="MC312" s="45" t="str">
        <f t="shared" si="1587"/>
        <v/>
      </c>
      <c r="MD312" s="35"/>
      <c r="ME312" s="27"/>
      <c r="MF312" s="46"/>
      <c r="MG312" s="44"/>
      <c r="MH312" s="44" t="str">
        <f>IF(MG312="","",MG312-MG311)</f>
        <v/>
      </c>
      <c r="MI312" s="44"/>
      <c r="MJ312" s="44" t="str">
        <f>IF(MI312="","",MI312-MI311)</f>
        <v/>
      </c>
      <c r="MK312" s="44"/>
      <c r="ML312" s="44" t="str">
        <f>IF(MK312="","",MK311+MM311-MK312)</f>
        <v/>
      </c>
      <c r="MM312" s="44"/>
      <c r="MN312" s="43"/>
      <c r="MO312" s="43" t="str">
        <f>IF(MG312="","",MO311)</f>
        <v/>
      </c>
      <c r="MP312" s="44" t="str">
        <f t="shared" si="1588"/>
        <v/>
      </c>
      <c r="MQ312" s="45" t="str">
        <f t="shared" si="1589"/>
        <v/>
      </c>
      <c r="MR312" s="35"/>
      <c r="MS312" s="27"/>
      <c r="MT312" s="46"/>
      <c r="MU312" s="44"/>
      <c r="MV312" s="44" t="str">
        <f>IF(MU312="","",MU312-MU311)</f>
        <v/>
      </c>
      <c r="MW312" s="44"/>
      <c r="MX312" s="44" t="str">
        <f>IF(MW312="","",MW312-MW311)</f>
        <v/>
      </c>
      <c r="MY312" s="44"/>
      <c r="MZ312" s="44" t="str">
        <f>IF(MY312="","",MY311+NA311-MY312)</f>
        <v/>
      </c>
      <c r="NA312" s="44"/>
      <c r="NB312" s="43"/>
      <c r="NC312" s="43" t="str">
        <f>IF(MU312="","",NC311)</f>
        <v/>
      </c>
      <c r="ND312" s="44" t="str">
        <f t="shared" si="1590"/>
        <v/>
      </c>
      <c r="NE312" s="45" t="str">
        <f t="shared" si="1591"/>
        <v/>
      </c>
      <c r="NF312" s="35"/>
      <c r="NG312" s="27"/>
      <c r="NH312" s="46"/>
      <c r="NI312" s="44"/>
      <c r="NJ312" s="44" t="str">
        <f>IF(NI312="","",NI312-NI311)</f>
        <v/>
      </c>
      <c r="NK312" s="44"/>
      <c r="NL312" s="44" t="str">
        <f>IF(NK312="","",NK312-NK311)</f>
        <v/>
      </c>
      <c r="NM312" s="44"/>
      <c r="NN312" s="44" t="str">
        <f>IF(NM312="","",NM311+NO311-NM312)</f>
        <v/>
      </c>
      <c r="NO312" s="44"/>
      <c r="NP312" s="43"/>
      <c r="NQ312" s="43" t="str">
        <f>IF(NI312="","",NQ311)</f>
        <v/>
      </c>
      <c r="NR312" s="44" t="str">
        <f t="shared" si="1592"/>
        <v/>
      </c>
      <c r="NS312" s="45" t="str">
        <f t="shared" si="1593"/>
        <v/>
      </c>
      <c r="NT312" s="35"/>
    </row>
    <row r="313" spans="1:384" x14ac:dyDescent="0.2">
      <c r="A313" s="38"/>
      <c r="B313" s="39"/>
      <c r="C313" s="40"/>
      <c r="D313" s="40"/>
      <c r="E313" s="41"/>
      <c r="F313" s="41"/>
      <c r="G313" s="40"/>
      <c r="H313" s="42"/>
      <c r="I313" s="44"/>
      <c r="J313" s="44" t="str">
        <f>IF(I313="","",I313-I312)</f>
        <v/>
      </c>
      <c r="K313" s="44"/>
      <c r="L313" s="44" t="str">
        <f>IF(K313="","",K313-K312)</f>
        <v/>
      </c>
      <c r="M313" s="44"/>
      <c r="N313" s="44" t="str">
        <f>IF(M313="","",M312+O312-M313)</f>
        <v/>
      </c>
      <c r="O313" s="44"/>
      <c r="P313" s="43"/>
      <c r="Q313" s="43" t="str">
        <f>IF(I313="","",Q312)</f>
        <v/>
      </c>
      <c r="R313" s="44" t="str">
        <f t="shared" si="1564"/>
        <v/>
      </c>
      <c r="S313" s="45" t="str">
        <f t="shared" si="1565"/>
        <v/>
      </c>
      <c r="T313" s="35"/>
      <c r="U313" s="27"/>
      <c r="V313" s="46"/>
      <c r="W313" s="67"/>
      <c r="X313" s="44" t="str">
        <f>IF(W313="","",W313-W312)</f>
        <v/>
      </c>
      <c r="Y313" s="44"/>
      <c r="Z313" s="44" t="str">
        <f>IF(Y313="","",Y313-Y312)</f>
        <v/>
      </c>
      <c r="AA313" s="44"/>
      <c r="AB313" s="44" t="str">
        <f>IF(AA313="","",AA312+AC312-AA313)</f>
        <v/>
      </c>
      <c r="AC313" s="44"/>
      <c r="AD313" s="44"/>
      <c r="AE313" s="44"/>
      <c r="AF313" s="44" t="str">
        <f t="shared" si="1566"/>
        <v/>
      </c>
      <c r="AG313" s="45" t="str">
        <f t="shared" si="1567"/>
        <v/>
      </c>
      <c r="AH313" s="35"/>
      <c r="AI313" s="27"/>
      <c r="AJ313" s="46"/>
      <c r="AK313" s="44"/>
      <c r="AL313" s="44" t="str">
        <f>IF(AK313="","",AK313-AK312)</f>
        <v/>
      </c>
      <c r="AM313" s="44"/>
      <c r="AN313" s="44" t="str">
        <f>IF(AM313="","",AM313-AM312)</f>
        <v/>
      </c>
      <c r="AO313" s="44"/>
      <c r="AP313" s="44" t="str">
        <f>IF(AO313="","",AO312+AQ312-AO313)</f>
        <v/>
      </c>
      <c r="AQ313" s="44"/>
      <c r="AR313" s="44"/>
      <c r="AS313" s="44"/>
      <c r="AT313" s="44" t="str">
        <f t="shared" si="1568"/>
        <v/>
      </c>
      <c r="AU313" s="45" t="str">
        <f t="shared" si="1569"/>
        <v/>
      </c>
      <c r="AV313" s="35"/>
      <c r="AW313" s="27"/>
      <c r="AX313" s="46"/>
      <c r="AY313" s="44"/>
      <c r="AZ313" s="44" t="str">
        <f>IF(AY313="","",AY313-AY312)</f>
        <v/>
      </c>
      <c r="BA313" s="44"/>
      <c r="BB313" s="44" t="str">
        <f>IF(BA313="","",BA313-BA312)</f>
        <v/>
      </c>
      <c r="BC313" s="44"/>
      <c r="BD313" s="44" t="str">
        <f>IF(BC313="","",BC312+BE312-BC313)</f>
        <v/>
      </c>
      <c r="BE313" s="44"/>
      <c r="BF313" s="44"/>
      <c r="BG313" s="44"/>
      <c r="BH313" s="44" t="str">
        <f t="shared" si="1570"/>
        <v/>
      </c>
      <c r="BI313" s="45" t="str">
        <f t="shared" si="1571"/>
        <v/>
      </c>
      <c r="BJ313" s="35"/>
      <c r="BK313" s="50"/>
      <c r="BL313" s="46"/>
      <c r="BM313" s="44">
        <v>12436</v>
      </c>
      <c r="BN313" s="44">
        <f t="shared" si="1473"/>
        <v>53</v>
      </c>
      <c r="BO313" s="44">
        <v>631</v>
      </c>
      <c r="BP313" s="44">
        <f t="shared" si="1474"/>
        <v>0</v>
      </c>
      <c r="BQ313" s="44">
        <v>10</v>
      </c>
      <c r="BR313" s="44">
        <f t="shared" si="1475"/>
        <v>0</v>
      </c>
      <c r="BS313" s="25">
        <v>0</v>
      </c>
      <c r="BT313" s="60" t="str">
        <f>IF(BM313="","",BT309)</f>
        <v>サンリオ豹柄キーケース</v>
      </c>
      <c r="BU313" s="67">
        <f t="shared" si="1595"/>
        <v>924</v>
      </c>
      <c r="BV313" s="44">
        <f t="shared" si="1478"/>
        <v>0</v>
      </c>
      <c r="BW313" s="45">
        <f t="shared" si="1479"/>
        <v>0</v>
      </c>
      <c r="BX313" s="35"/>
      <c r="BY313" s="27"/>
      <c r="BZ313" s="46"/>
      <c r="CA313" s="44">
        <v>1792</v>
      </c>
      <c r="CB313" s="44">
        <f t="shared" si="1480"/>
        <v>62</v>
      </c>
      <c r="CC313" s="44">
        <v>100</v>
      </c>
      <c r="CD313" s="44">
        <f t="shared" si="1481"/>
        <v>1</v>
      </c>
      <c r="CE313" s="44">
        <v>6</v>
      </c>
      <c r="CF313" s="44">
        <f t="shared" si="1482"/>
        <v>2</v>
      </c>
      <c r="CG313" s="25">
        <v>2</v>
      </c>
      <c r="CH313" s="60" t="str">
        <f t="shared" si="1548"/>
        <v>モンチッチマスコット2</v>
      </c>
      <c r="CI313" s="67">
        <f t="shared" si="1549"/>
        <v>539</v>
      </c>
      <c r="CJ313" s="44">
        <f t="shared" si="1484"/>
        <v>1078</v>
      </c>
      <c r="CK313" s="45">
        <f t="shared" si="1485"/>
        <v>0.17387096774193547</v>
      </c>
      <c r="CL313" s="35"/>
      <c r="CM313" s="27"/>
      <c r="CN313" s="46"/>
      <c r="CO313" s="44">
        <v>2520</v>
      </c>
      <c r="CP313" s="69">
        <f t="shared" si="1486"/>
        <v>38</v>
      </c>
      <c r="CQ313" s="44">
        <v>29</v>
      </c>
      <c r="CR313" s="44">
        <f t="shared" si="1487"/>
        <v>0</v>
      </c>
      <c r="CS313" s="44">
        <v>34</v>
      </c>
      <c r="CT313" s="44">
        <f t="shared" si="1488"/>
        <v>4</v>
      </c>
      <c r="CU313" s="25">
        <v>0</v>
      </c>
      <c r="CV313" s="60" t="str">
        <f t="shared" si="1489"/>
        <v>ラブブキーホルダー</v>
      </c>
      <c r="CW313" s="67">
        <f t="shared" si="1490"/>
        <v>200</v>
      </c>
      <c r="CX313" s="44">
        <f t="shared" si="1491"/>
        <v>800</v>
      </c>
      <c r="CY313" s="45">
        <f t="shared" si="1492"/>
        <v>0.21052631578947367</v>
      </c>
      <c r="CZ313" s="35"/>
      <c r="DA313" s="58"/>
      <c r="DB313" s="46"/>
      <c r="DC313" s="44">
        <v>8673</v>
      </c>
      <c r="DD313" s="44">
        <f t="shared" si="1493"/>
        <v>60</v>
      </c>
      <c r="DE313" s="44">
        <v>439</v>
      </c>
      <c r="DF313" s="44">
        <f t="shared" si="1494"/>
        <v>0</v>
      </c>
      <c r="DG313" s="44">
        <v>23</v>
      </c>
      <c r="DH313" s="44">
        <f t="shared" si="1495"/>
        <v>2</v>
      </c>
      <c r="DI313" s="25">
        <v>4</v>
      </c>
      <c r="DJ313" s="60" t="str">
        <f t="shared" si="1496"/>
        <v>ラブブマスコット</v>
      </c>
      <c r="DK313" s="67">
        <f t="shared" si="1497"/>
        <v>250</v>
      </c>
      <c r="DL313" s="44">
        <f t="shared" si="1498"/>
        <v>500</v>
      </c>
      <c r="DM313" s="45">
        <f t="shared" si="1499"/>
        <v>8.3333333333333329E-2</v>
      </c>
      <c r="DN313" s="35"/>
      <c r="DO313" s="27"/>
      <c r="DP313" s="46"/>
      <c r="DQ313" s="44">
        <v>3239</v>
      </c>
      <c r="DR313" s="69">
        <f t="shared" si="1500"/>
        <v>33</v>
      </c>
      <c r="DS313" s="44">
        <v>112</v>
      </c>
      <c r="DT313" s="44">
        <f t="shared" si="1501"/>
        <v>0</v>
      </c>
      <c r="DU313" s="44">
        <v>27</v>
      </c>
      <c r="DV313" s="44">
        <f t="shared" si="1502"/>
        <v>2</v>
      </c>
      <c r="DW313" s="25">
        <v>0</v>
      </c>
      <c r="DX313" s="60" t="str">
        <f t="shared" si="1562"/>
        <v>ラブブキーホルダー</v>
      </c>
      <c r="DY313" s="67">
        <f t="shared" si="1563"/>
        <v>200</v>
      </c>
      <c r="DZ313" s="44">
        <f t="shared" si="1503"/>
        <v>400</v>
      </c>
      <c r="EA313" s="45">
        <f t="shared" si="1504"/>
        <v>0.12121212121212122</v>
      </c>
      <c r="EB313" s="35"/>
      <c r="EC313" s="27"/>
      <c r="ED313" s="46"/>
      <c r="EE313" s="44"/>
      <c r="EF313" s="44" t="str">
        <f>IF(EE313="","",EE313-EE312)</f>
        <v/>
      </c>
      <c r="EG313" s="44"/>
      <c r="EH313" s="44" t="str">
        <f>IF(EG313="","",EG313-EG312)</f>
        <v/>
      </c>
      <c r="EI313" s="44"/>
      <c r="EJ313" s="44" t="str">
        <f>IF(EI313="","",EI312+EK312-EI313)</f>
        <v/>
      </c>
      <c r="EK313" s="44"/>
      <c r="EL313" s="43"/>
      <c r="EM313" s="43" t="str">
        <f>IF(EE313="","",EM312)</f>
        <v/>
      </c>
      <c r="EN313" s="44" t="str">
        <f t="shared" si="1572"/>
        <v/>
      </c>
      <c r="EO313" s="45" t="str">
        <f t="shared" si="1573"/>
        <v/>
      </c>
      <c r="EP313" s="35"/>
      <c r="EQ313" s="27"/>
      <c r="ER313" s="46"/>
      <c r="ES313" s="44"/>
      <c r="ET313" s="44" t="str">
        <f>IF(ES313="","",ES313-ES312)</f>
        <v/>
      </c>
      <c r="EU313" s="44"/>
      <c r="EV313" s="44" t="str">
        <f>IF(EU313="","",EU313-EU312)</f>
        <v/>
      </c>
      <c r="EW313" s="44"/>
      <c r="EX313" s="44" t="str">
        <f>IF(EW313="","",EW312+EY312-EW313)</f>
        <v/>
      </c>
      <c r="EY313" s="44"/>
      <c r="EZ313" s="43"/>
      <c r="FA313" s="43" t="str">
        <f>IF(ES313="","",FA312)</f>
        <v/>
      </c>
      <c r="FB313" s="44" t="str">
        <f t="shared" si="1574"/>
        <v/>
      </c>
      <c r="FC313" s="45" t="str">
        <f t="shared" si="1575"/>
        <v/>
      </c>
      <c r="FD313" s="35"/>
      <c r="FF313" s="46"/>
      <c r="FG313" s="44"/>
      <c r="FH313" s="44" t="str">
        <f>IF(FG313="","",FG313-FG312)</f>
        <v/>
      </c>
      <c r="FI313" s="44"/>
      <c r="FJ313" s="44" t="str">
        <f>IF(FI313="","",FI313-FI312)</f>
        <v/>
      </c>
      <c r="FK313" s="44"/>
      <c r="FL313" s="44" t="str">
        <f>IF(FK313="","",FK312+FM312-FK313)</f>
        <v/>
      </c>
      <c r="FM313" s="44"/>
      <c r="FN313" s="43"/>
      <c r="FO313" s="43" t="str">
        <f>IF(FG313="","",FO312)</f>
        <v/>
      </c>
      <c r="FP313" s="44" t="str">
        <f t="shared" si="1576"/>
        <v/>
      </c>
      <c r="FQ313" s="45" t="str">
        <f t="shared" si="1577"/>
        <v/>
      </c>
      <c r="FR313" s="35"/>
      <c r="FT313" s="46"/>
      <c r="FU313" s="44"/>
      <c r="FV313" s="44" t="str">
        <f>IF(FU313="","",FU313-FU312)</f>
        <v/>
      </c>
      <c r="FW313" s="44"/>
      <c r="FX313" s="44" t="str">
        <f>IF(FW313="","",FW313-FW312)</f>
        <v/>
      </c>
      <c r="FY313" s="44"/>
      <c r="FZ313" s="44" t="str">
        <f>IF(FY313="","",FY312+GA312-FY313)</f>
        <v/>
      </c>
      <c r="GA313" s="44"/>
      <c r="GB313" s="43"/>
      <c r="GC313" s="43" t="str">
        <f>IF(FU313="","",GC312)</f>
        <v/>
      </c>
      <c r="GD313" s="44" t="str">
        <f t="shared" si="1578"/>
        <v/>
      </c>
      <c r="GE313" s="45" t="str">
        <f t="shared" si="1579"/>
        <v/>
      </c>
      <c r="GF313" s="35"/>
      <c r="GH313" s="46"/>
      <c r="GI313" s="44"/>
      <c r="GJ313" s="44" t="str">
        <f>IF(GI313="","",GI313-GI312)</f>
        <v/>
      </c>
      <c r="GK313" s="44"/>
      <c r="GL313" s="44" t="str">
        <f>IF(GK313="","",GK313-GK312)</f>
        <v/>
      </c>
      <c r="GM313" s="44"/>
      <c r="GN313" s="44" t="str">
        <f>IF(GM313="","",GM312+GO312-GM313)</f>
        <v/>
      </c>
      <c r="GO313" s="44"/>
      <c r="GP313" s="43"/>
      <c r="GQ313" s="43" t="str">
        <f>IF(GI313="","",GQ312)</f>
        <v/>
      </c>
      <c r="GR313" s="44" t="str">
        <f t="shared" si="1580"/>
        <v/>
      </c>
      <c r="GS313" s="45" t="str">
        <f t="shared" si="1581"/>
        <v/>
      </c>
      <c r="GT313" s="35"/>
      <c r="GU313" s="27"/>
      <c r="GV313" s="46"/>
      <c r="GW313" s="44"/>
      <c r="GX313" s="44" t="str">
        <f>IF(GW313="","",GW313-GW312)</f>
        <v/>
      </c>
      <c r="GY313" s="44"/>
      <c r="GZ313" s="44" t="str">
        <f>IF(GY313="","",GY313-GY312)</f>
        <v/>
      </c>
      <c r="HA313" s="44"/>
      <c r="HB313" s="44" t="str">
        <f>IF(HA313="","",HA312+HC312-HA313)</f>
        <v/>
      </c>
      <c r="HC313" s="44"/>
      <c r="HD313" s="43"/>
      <c r="HE313" s="43" t="str">
        <f>IF(GW313="","",HE312)</f>
        <v/>
      </c>
      <c r="HF313" s="44" t="str">
        <f t="shared" si="1582"/>
        <v/>
      </c>
      <c r="HG313" s="45" t="str">
        <f t="shared" si="1583"/>
        <v/>
      </c>
      <c r="HH313" s="35"/>
      <c r="HJ313" s="46"/>
      <c r="HK313" s="44"/>
      <c r="HL313" s="44" t="str">
        <f>IF(HK313="","",HK313-HK312)</f>
        <v/>
      </c>
      <c r="HM313" s="44"/>
      <c r="HN313" s="44" t="str">
        <f>IF(HM313="","",HM313-HM312)</f>
        <v/>
      </c>
      <c r="HO313" s="44"/>
      <c r="HP313" s="44" t="str">
        <f>IF(HO313="","",HO312+HQ312-HO313)</f>
        <v/>
      </c>
      <c r="HQ313" s="44"/>
      <c r="HR313" s="43"/>
      <c r="HS313" s="43" t="str">
        <f>IF(HK313="","",HS312)</f>
        <v/>
      </c>
      <c r="HT313" s="44" t="str">
        <f t="shared" si="1584"/>
        <v/>
      </c>
      <c r="HU313" s="45" t="str">
        <f t="shared" si="1585"/>
        <v/>
      </c>
      <c r="HV313" s="35"/>
      <c r="HW313" s="61"/>
      <c r="HX313" s="46"/>
      <c r="HY313" s="44"/>
      <c r="HZ313" s="44" t="str">
        <f t="shared" si="1505"/>
        <v/>
      </c>
      <c r="IA313" s="44"/>
      <c r="IB313" s="44" t="str">
        <f t="shared" si="1506"/>
        <v/>
      </c>
      <c r="IC313" s="44">
        <v>12</v>
      </c>
      <c r="ID313" s="44">
        <f t="shared" si="1507"/>
        <v>1</v>
      </c>
      <c r="IE313" s="25">
        <v>0</v>
      </c>
      <c r="IF313" s="60" t="s">
        <v>686</v>
      </c>
      <c r="IG313" s="67" t="str">
        <f>IF(HZ313="","",IG309)</f>
        <v/>
      </c>
      <c r="IH313" s="44" t="e">
        <f t="shared" si="1508"/>
        <v>#VALUE!</v>
      </c>
      <c r="II313" s="45" t="e">
        <f t="shared" si="1509"/>
        <v>#VALUE!</v>
      </c>
      <c r="IJ313" s="35"/>
      <c r="IL313" s="46"/>
      <c r="IM313" s="44">
        <v>1154</v>
      </c>
      <c r="IN313" s="44">
        <f t="shared" si="1510"/>
        <v>288</v>
      </c>
      <c r="IO313" s="44">
        <v>20</v>
      </c>
      <c r="IP313" s="44">
        <f t="shared" si="1511"/>
        <v>2</v>
      </c>
      <c r="IQ313" s="44">
        <v>42</v>
      </c>
      <c r="IR313" s="44">
        <f t="shared" si="1512"/>
        <v>2</v>
      </c>
      <c r="IS313" s="25">
        <v>2</v>
      </c>
      <c r="IT313" s="60" t="str">
        <f t="shared" si="1551"/>
        <v>ゲームアーク</v>
      </c>
      <c r="IU313" s="67">
        <f t="shared" si="1545"/>
        <v>0</v>
      </c>
      <c r="IV313" s="44">
        <f t="shared" si="1514"/>
        <v>0</v>
      </c>
      <c r="IW313" s="45">
        <f t="shared" si="1515"/>
        <v>0</v>
      </c>
      <c r="IX313" s="35"/>
      <c r="IY313" s="33"/>
      <c r="IZ313" s="46"/>
      <c r="JA313" s="44">
        <v>6317</v>
      </c>
      <c r="JB313" s="44">
        <f t="shared" si="1516"/>
        <v>51</v>
      </c>
      <c r="JC313" s="44">
        <v>137</v>
      </c>
      <c r="JD313" s="44">
        <f t="shared" si="1517"/>
        <v>1</v>
      </c>
      <c r="JE313" s="44">
        <v>23</v>
      </c>
      <c r="JF313" s="44">
        <f t="shared" si="1518"/>
        <v>1</v>
      </c>
      <c r="JG313" s="25">
        <v>2</v>
      </c>
      <c r="JH313" s="60" t="str">
        <f t="shared" si="1546"/>
        <v>ラブブマスコット</v>
      </c>
      <c r="JI313" s="67">
        <f t="shared" si="1547"/>
        <v>250</v>
      </c>
      <c r="JJ313" s="44">
        <f t="shared" si="1520"/>
        <v>250</v>
      </c>
      <c r="JK313" s="45">
        <f t="shared" si="1521"/>
        <v>4.9019607843137254E-2</v>
      </c>
      <c r="JL313" s="35"/>
      <c r="JM313" s="27"/>
      <c r="JN313" s="46"/>
      <c r="JO313" s="44">
        <v>4296</v>
      </c>
      <c r="JP313" s="69">
        <f t="shared" si="1522"/>
        <v>25</v>
      </c>
      <c r="JQ313" s="44">
        <v>252</v>
      </c>
      <c r="JR313" s="44">
        <f t="shared" si="1523"/>
        <v>2</v>
      </c>
      <c r="JS313" s="44">
        <v>50</v>
      </c>
      <c r="JT313" s="44">
        <f t="shared" si="1524"/>
        <v>1</v>
      </c>
      <c r="JU313" s="25">
        <v>0</v>
      </c>
      <c r="JV313" s="60" t="str">
        <f t="shared" si="1543"/>
        <v>アングリーキーホルダー</v>
      </c>
      <c r="JW313" s="67">
        <f t="shared" si="1544"/>
        <v>200</v>
      </c>
      <c r="JX313" s="44">
        <f t="shared" si="1525"/>
        <v>200</v>
      </c>
      <c r="JY313" s="45">
        <f t="shared" si="1526"/>
        <v>0.08</v>
      </c>
      <c r="JZ313" s="35"/>
      <c r="KA313" s="61"/>
      <c r="KB313" s="46"/>
      <c r="KC313" s="44">
        <v>7432</v>
      </c>
      <c r="KD313" s="104">
        <f t="shared" si="1527"/>
        <v>43</v>
      </c>
      <c r="KE313" s="44">
        <v>440</v>
      </c>
      <c r="KF313" s="44">
        <f t="shared" si="1528"/>
        <v>3</v>
      </c>
      <c r="KG313" s="44">
        <v>60</v>
      </c>
      <c r="KH313" s="44">
        <f t="shared" si="1529"/>
        <v>6</v>
      </c>
      <c r="KI313" s="25">
        <v>12</v>
      </c>
      <c r="KJ313" s="60" t="str">
        <f t="shared" si="1594"/>
        <v>AIモンスターラバー</v>
      </c>
      <c r="KK313" s="67">
        <f t="shared" si="1594"/>
        <v>260</v>
      </c>
      <c r="KL313" s="44">
        <f t="shared" si="1532"/>
        <v>1560</v>
      </c>
      <c r="KM313" s="45">
        <f t="shared" si="1533"/>
        <v>0.36279069767441863</v>
      </c>
      <c r="KN313" s="35"/>
      <c r="KO313" s="27"/>
      <c r="KP313" s="46"/>
      <c r="KQ313" s="44">
        <v>6003</v>
      </c>
      <c r="KR313" s="69">
        <f t="shared" si="1534"/>
        <v>26</v>
      </c>
      <c r="KS313" s="44">
        <v>290</v>
      </c>
      <c r="KT313" s="44">
        <f t="shared" si="1535"/>
        <v>0</v>
      </c>
      <c r="KU313" s="44">
        <v>10</v>
      </c>
      <c r="KV313" s="44">
        <f t="shared" si="1536"/>
        <v>0</v>
      </c>
      <c r="KW313" s="25"/>
      <c r="KX313" s="60" t="s">
        <v>669</v>
      </c>
      <c r="KY313" s="67">
        <v>660</v>
      </c>
      <c r="KZ313" s="44">
        <f t="shared" si="1539"/>
        <v>0</v>
      </c>
      <c r="LA313" s="45">
        <f t="shared" si="1540"/>
        <v>0</v>
      </c>
      <c r="LB313" s="35"/>
      <c r="LC313" s="27"/>
      <c r="LD313" s="46"/>
      <c r="LE313" s="44"/>
      <c r="LF313" s="44"/>
      <c r="LG313" s="44">
        <v>530</v>
      </c>
      <c r="LH313" s="44">
        <f t="shared" si="1470"/>
        <v>0</v>
      </c>
      <c r="LI313" s="43">
        <v>2</v>
      </c>
      <c r="LJ313" s="44">
        <f t="shared" si="1471"/>
        <v>0</v>
      </c>
      <c r="LK313" s="44">
        <v>0</v>
      </c>
      <c r="LL313" s="72" t="str">
        <f>IF(LE312="","",LL310)</f>
        <v>アンパンティッシュカバー、アンパンぬいぐるみ</v>
      </c>
      <c r="LM313" s="67">
        <f>IF(LF312="","",LM310)</f>
        <v>1000</v>
      </c>
      <c r="LN313" s="44">
        <f t="shared" si="1472"/>
        <v>0</v>
      </c>
      <c r="LO313" s="45"/>
      <c r="LP313" s="35"/>
      <c r="LQ313" s="27"/>
      <c r="LR313" s="46"/>
      <c r="LS313" s="44"/>
      <c r="LT313" s="44" t="str">
        <f>IF(LS313="","",LS313-LS312)</f>
        <v/>
      </c>
      <c r="LU313" s="44"/>
      <c r="LV313" s="44" t="str">
        <f>IF(LU313="","",LU313-LU312)</f>
        <v/>
      </c>
      <c r="LW313" s="44"/>
      <c r="LX313" s="44" t="str">
        <f>IF(LW313="","",LW312+LY312-LW313)</f>
        <v/>
      </c>
      <c r="LY313" s="44"/>
      <c r="LZ313" s="43"/>
      <c r="MA313" s="43" t="str">
        <f>IF(LS313="","",MA312)</f>
        <v/>
      </c>
      <c r="MB313" s="44" t="str">
        <f t="shared" si="1586"/>
        <v/>
      </c>
      <c r="MC313" s="45" t="str">
        <f t="shared" si="1587"/>
        <v/>
      </c>
      <c r="MD313" s="35"/>
      <c r="ME313" s="27"/>
      <c r="MF313" s="46"/>
      <c r="MG313" s="44"/>
      <c r="MH313" s="44" t="str">
        <f>IF(MG313="","",MG313-MG312)</f>
        <v/>
      </c>
      <c r="MI313" s="44"/>
      <c r="MJ313" s="44" t="str">
        <f>IF(MI313="","",MI313-MI312)</f>
        <v/>
      </c>
      <c r="MK313" s="44"/>
      <c r="ML313" s="44" t="str">
        <f>IF(MK313="","",MK312+MM312-MK313)</f>
        <v/>
      </c>
      <c r="MM313" s="44"/>
      <c r="MN313" s="43"/>
      <c r="MO313" s="43" t="str">
        <f>IF(MG313="","",MO312)</f>
        <v/>
      </c>
      <c r="MP313" s="44" t="str">
        <f t="shared" si="1588"/>
        <v/>
      </c>
      <c r="MQ313" s="45" t="str">
        <f t="shared" si="1589"/>
        <v/>
      </c>
      <c r="MR313" s="35"/>
      <c r="MS313" s="27"/>
      <c r="MT313" s="46"/>
      <c r="MU313" s="44"/>
      <c r="MV313" s="44" t="str">
        <f>IF(MU313="","",MU313-MU312)</f>
        <v/>
      </c>
      <c r="MW313" s="44"/>
      <c r="MX313" s="44" t="str">
        <f>IF(MW313="","",MW313-MW312)</f>
        <v/>
      </c>
      <c r="MY313" s="44"/>
      <c r="MZ313" s="44" t="str">
        <f>IF(MY313="","",MY312+NA312-MY313)</f>
        <v/>
      </c>
      <c r="NA313" s="44"/>
      <c r="NB313" s="43"/>
      <c r="NC313" s="43" t="str">
        <f>IF(MU313="","",NC312)</f>
        <v/>
      </c>
      <c r="ND313" s="44" t="str">
        <f t="shared" si="1590"/>
        <v/>
      </c>
      <c r="NE313" s="45" t="str">
        <f t="shared" si="1591"/>
        <v/>
      </c>
      <c r="NF313" s="35"/>
      <c r="NG313" s="27"/>
      <c r="NH313" s="46"/>
      <c r="NI313" s="44"/>
      <c r="NJ313" s="44" t="str">
        <f>IF(NI313="","",NI313-NI312)</f>
        <v/>
      </c>
      <c r="NK313" s="44"/>
      <c r="NL313" s="44" t="str">
        <f>IF(NK313="","",NK313-NK312)</f>
        <v/>
      </c>
      <c r="NM313" s="44"/>
      <c r="NN313" s="44" t="str">
        <f>IF(NM313="","",NM312+NO312-NM313)</f>
        <v/>
      </c>
      <c r="NO313" s="44"/>
      <c r="NP313" s="43"/>
      <c r="NQ313" s="43" t="str">
        <f>IF(NI313="","",NQ312)</f>
        <v/>
      </c>
      <c r="NR313" s="44" t="str">
        <f t="shared" si="1592"/>
        <v/>
      </c>
      <c r="NS313" s="45" t="str">
        <f t="shared" si="1593"/>
        <v/>
      </c>
      <c r="NT313" s="35"/>
    </row>
    <row r="314" spans="1:384" ht="15" customHeight="1" thickBot="1" x14ac:dyDescent="0.25">
      <c r="A314" s="38"/>
      <c r="B314" s="39"/>
      <c r="C314" s="40"/>
      <c r="D314" s="40"/>
      <c r="E314" s="41"/>
      <c r="F314" s="41"/>
      <c r="G314" s="40"/>
      <c r="H314" s="42"/>
      <c r="I314" s="44"/>
      <c r="J314" s="44" t="str">
        <f>IF(I314="","",I314-I313)</f>
        <v/>
      </c>
      <c r="K314" s="44"/>
      <c r="L314" s="44"/>
      <c r="M314" s="44"/>
      <c r="N314" s="44" t="str">
        <f>IF(M314="","",M313+O313-M314)</f>
        <v/>
      </c>
      <c r="O314" s="44"/>
      <c r="P314" s="43"/>
      <c r="Q314" s="43" t="str">
        <f>IF(I314="","",Q313)</f>
        <v/>
      </c>
      <c r="R314" s="44" t="str">
        <f t="shared" si="1564"/>
        <v/>
      </c>
      <c r="S314" s="45" t="str">
        <f t="shared" si="1565"/>
        <v/>
      </c>
      <c r="T314" s="35"/>
      <c r="U314" s="27"/>
      <c r="V314" s="46"/>
      <c r="W314" s="67"/>
      <c r="X314" s="44" t="str">
        <f>IF(W314="","",W314-W313)</f>
        <v/>
      </c>
      <c r="Y314" s="44"/>
      <c r="Z314" s="44"/>
      <c r="AA314" s="44"/>
      <c r="AB314" s="44" t="str">
        <f>IF(AA314="","",AA313+AC313-AA314)</f>
        <v/>
      </c>
      <c r="AC314" s="44"/>
      <c r="AD314" s="44"/>
      <c r="AE314" s="44"/>
      <c r="AF314" s="44" t="str">
        <f t="shared" si="1566"/>
        <v/>
      </c>
      <c r="AG314" s="45" t="str">
        <f t="shared" si="1567"/>
        <v/>
      </c>
      <c r="AH314" s="35"/>
      <c r="AI314" s="27"/>
      <c r="AJ314" s="46"/>
      <c r="AK314" s="44"/>
      <c r="AL314" s="44" t="str">
        <f>IF(AK314="","",AK314-AK313)</f>
        <v/>
      </c>
      <c r="AM314" s="44"/>
      <c r="AN314" s="44" t="str">
        <f>IF(AM314="","",AM314-AM313)</f>
        <v/>
      </c>
      <c r="AO314" s="44"/>
      <c r="AP314" s="44" t="str">
        <f>IF(AO314="","",AO313+AQ313-AO314)</f>
        <v/>
      </c>
      <c r="AQ314" s="44"/>
      <c r="AR314" s="44"/>
      <c r="AS314" s="44"/>
      <c r="AT314" s="44" t="str">
        <f t="shared" si="1568"/>
        <v/>
      </c>
      <c r="AU314" s="45" t="str">
        <f t="shared" si="1569"/>
        <v/>
      </c>
      <c r="AV314" s="35"/>
      <c r="AW314" s="27"/>
      <c r="AX314" s="46"/>
      <c r="AY314" s="44"/>
      <c r="AZ314" s="44" t="str">
        <f>IF(AY314="","",AY314-AY313)</f>
        <v/>
      </c>
      <c r="BA314" s="44"/>
      <c r="BB314" s="44" t="str">
        <f>IF(BA314="","",BA314-BA313)</f>
        <v/>
      </c>
      <c r="BC314" s="44"/>
      <c r="BD314" s="44" t="str">
        <f>IF(BC314="","",BC313+BE313-BC314)</f>
        <v/>
      </c>
      <c r="BE314" s="44"/>
      <c r="BF314" s="44"/>
      <c r="BG314" s="44"/>
      <c r="BH314" s="44" t="str">
        <f t="shared" si="1570"/>
        <v/>
      </c>
      <c r="BI314" s="45" t="str">
        <f t="shared" si="1571"/>
        <v/>
      </c>
      <c r="BJ314" s="35"/>
      <c r="BK314" s="50"/>
      <c r="BL314" s="74"/>
      <c r="BM314" s="75">
        <v>14164</v>
      </c>
      <c r="BN314" s="75">
        <f t="shared" si="1473"/>
        <v>41</v>
      </c>
      <c r="BO314" s="75">
        <v>711</v>
      </c>
      <c r="BP314" s="75">
        <f t="shared" si="1474"/>
        <v>2</v>
      </c>
      <c r="BQ314" s="75">
        <v>70</v>
      </c>
      <c r="BR314" s="75">
        <f t="shared" si="1475"/>
        <v>2</v>
      </c>
      <c r="BS314" s="75">
        <v>12</v>
      </c>
      <c r="BT314" s="77" t="str">
        <f>IF(BM314="","",BT310)</f>
        <v>ＡＩモンスターラバー</v>
      </c>
      <c r="BU314" s="78">
        <f t="shared" si="1595"/>
        <v>198</v>
      </c>
      <c r="BV314" s="75">
        <f t="shared" si="1478"/>
        <v>396</v>
      </c>
      <c r="BW314" s="79">
        <f t="shared" si="1479"/>
        <v>9.6585365853658539E-2</v>
      </c>
      <c r="BX314" s="35"/>
      <c r="BY314" s="27"/>
      <c r="BZ314" s="74"/>
      <c r="CA314" s="75">
        <v>2081</v>
      </c>
      <c r="CB314" s="75">
        <f t="shared" si="1480"/>
        <v>55</v>
      </c>
      <c r="CC314" s="75">
        <v>26</v>
      </c>
      <c r="CD314" s="75">
        <f t="shared" si="1481"/>
        <v>1</v>
      </c>
      <c r="CE314" s="75">
        <v>10</v>
      </c>
      <c r="CF314" s="75">
        <f t="shared" si="1482"/>
        <v>1</v>
      </c>
      <c r="CG314" s="75">
        <v>1</v>
      </c>
      <c r="CH314" s="77" t="str">
        <f t="shared" si="1548"/>
        <v>AIモンスターマスコット</v>
      </c>
      <c r="CI314" s="78">
        <f t="shared" si="1549"/>
        <v>286</v>
      </c>
      <c r="CJ314" s="75">
        <f t="shared" si="1484"/>
        <v>286</v>
      </c>
      <c r="CK314" s="79">
        <f t="shared" si="1485"/>
        <v>5.1999999999999998E-2</v>
      </c>
      <c r="CL314" s="35"/>
      <c r="CM314" s="27"/>
      <c r="CN314" s="74"/>
      <c r="CO314" s="75">
        <v>1504</v>
      </c>
      <c r="CP314" s="75">
        <f t="shared" si="1486"/>
        <v>105</v>
      </c>
      <c r="CQ314" s="75">
        <v>8</v>
      </c>
      <c r="CR314" s="75">
        <f t="shared" si="1487"/>
        <v>0</v>
      </c>
      <c r="CS314" s="75">
        <v>23</v>
      </c>
      <c r="CT314" s="75">
        <f t="shared" si="1488"/>
        <v>0</v>
      </c>
      <c r="CU314" s="75">
        <v>0</v>
      </c>
      <c r="CV314" s="77" t="str">
        <f t="shared" si="1489"/>
        <v>ラブブキーホルダー大きめ</v>
      </c>
      <c r="CW314" s="78">
        <f t="shared" si="1490"/>
        <v>400</v>
      </c>
      <c r="CX314" s="75">
        <f t="shared" si="1491"/>
        <v>0</v>
      </c>
      <c r="CY314" s="79">
        <f t="shared" si="1492"/>
        <v>0</v>
      </c>
      <c r="CZ314" s="35"/>
      <c r="DA314" s="58"/>
      <c r="DB314" s="74"/>
      <c r="DC314" s="75">
        <v>6728</v>
      </c>
      <c r="DD314" s="82">
        <f t="shared" si="1493"/>
        <v>24</v>
      </c>
      <c r="DE314" s="75">
        <v>355</v>
      </c>
      <c r="DF314" s="75">
        <f t="shared" si="1494"/>
        <v>3</v>
      </c>
      <c r="DG314" s="75">
        <v>40</v>
      </c>
      <c r="DH314" s="75">
        <f t="shared" si="1495"/>
        <v>6</v>
      </c>
      <c r="DI314" s="75"/>
      <c r="DJ314" s="77" t="str">
        <f t="shared" si="1496"/>
        <v>ＡＩラバー</v>
      </c>
      <c r="DK314" s="78">
        <f t="shared" si="1497"/>
        <v>198</v>
      </c>
      <c r="DL314" s="75">
        <f t="shared" si="1498"/>
        <v>1188</v>
      </c>
      <c r="DM314" s="79">
        <f t="shared" si="1499"/>
        <v>0.495</v>
      </c>
      <c r="DN314" s="35"/>
      <c r="DO314" s="27"/>
      <c r="DP314" s="74"/>
      <c r="DQ314" s="75">
        <v>2246</v>
      </c>
      <c r="DR314" s="82">
        <f t="shared" si="1500"/>
        <v>10</v>
      </c>
      <c r="DS314" s="75">
        <v>67</v>
      </c>
      <c r="DT314" s="75">
        <f t="shared" si="1501"/>
        <v>0</v>
      </c>
      <c r="DU314" s="75">
        <v>61</v>
      </c>
      <c r="DV314" s="75">
        <f t="shared" si="1502"/>
        <v>0</v>
      </c>
      <c r="DW314" s="75">
        <v>0</v>
      </c>
      <c r="DX314" s="77" t="str">
        <f t="shared" si="1562"/>
        <v>アングリーキーホルダー</v>
      </c>
      <c r="DY314" s="78">
        <f t="shared" si="1563"/>
        <v>198</v>
      </c>
      <c r="DZ314" s="75">
        <f t="shared" si="1503"/>
        <v>0</v>
      </c>
      <c r="EA314" s="79">
        <f t="shared" si="1504"/>
        <v>0</v>
      </c>
      <c r="EB314" s="35"/>
      <c r="EC314" s="27"/>
      <c r="ED314" s="46"/>
      <c r="EE314" s="44"/>
      <c r="EF314" s="44" t="str">
        <f>IF(EE314="","",EE314-EE313)</f>
        <v/>
      </c>
      <c r="EG314" s="44"/>
      <c r="EH314" s="44"/>
      <c r="EI314" s="44"/>
      <c r="EJ314" s="44" t="str">
        <f>IF(EI314="","",EI313+EK313-EI314)</f>
        <v/>
      </c>
      <c r="EK314" s="44"/>
      <c r="EL314" s="43"/>
      <c r="EM314" s="43" t="str">
        <f>IF(EE314="","",EM313)</f>
        <v/>
      </c>
      <c r="EN314" s="44" t="str">
        <f t="shared" si="1572"/>
        <v/>
      </c>
      <c r="EO314" s="45" t="str">
        <f t="shared" si="1573"/>
        <v/>
      </c>
      <c r="EP314" s="35"/>
      <c r="EQ314" s="27"/>
      <c r="ER314" s="46"/>
      <c r="ES314" s="44"/>
      <c r="ET314" s="44" t="str">
        <f>IF(ES314="","",ES314-ES313)</f>
        <v/>
      </c>
      <c r="EU314" s="44"/>
      <c r="EV314" s="44"/>
      <c r="EW314" s="44"/>
      <c r="EX314" s="44" t="str">
        <f>IF(EW314="","",EW313+EY313-EW314)</f>
        <v/>
      </c>
      <c r="EY314" s="44"/>
      <c r="EZ314" s="43"/>
      <c r="FA314" s="43" t="str">
        <f>IF(ES314="","",FA313)</f>
        <v/>
      </c>
      <c r="FB314" s="44" t="str">
        <f t="shared" si="1574"/>
        <v/>
      </c>
      <c r="FC314" s="45" t="str">
        <f t="shared" si="1575"/>
        <v/>
      </c>
      <c r="FD314" s="35"/>
      <c r="FF314" s="46"/>
      <c r="FG314" s="44"/>
      <c r="FH314" s="44" t="str">
        <f>IF(FG314="","",FG314-FG313)</f>
        <v/>
      </c>
      <c r="FI314" s="44"/>
      <c r="FJ314" s="44"/>
      <c r="FK314" s="44"/>
      <c r="FL314" s="44" t="str">
        <f>IF(FK314="","",FK313+FM313-FK314)</f>
        <v/>
      </c>
      <c r="FM314" s="44"/>
      <c r="FN314" s="43"/>
      <c r="FO314" s="43" t="str">
        <f>IF(FG314="","",FO313)</f>
        <v/>
      </c>
      <c r="FP314" s="44" t="str">
        <f t="shared" si="1576"/>
        <v/>
      </c>
      <c r="FQ314" s="45" t="str">
        <f t="shared" si="1577"/>
        <v/>
      </c>
      <c r="FR314" s="35"/>
      <c r="FT314" s="46"/>
      <c r="FU314" s="44"/>
      <c r="FV314" s="44" t="str">
        <f>IF(FU314="","",FU314-FU313)</f>
        <v/>
      </c>
      <c r="FW314" s="44"/>
      <c r="FX314" s="44"/>
      <c r="FY314" s="44"/>
      <c r="FZ314" s="44" t="str">
        <f>IF(FY314="","",FY313+GA313-FY314)</f>
        <v/>
      </c>
      <c r="GA314" s="44"/>
      <c r="GB314" s="43"/>
      <c r="GC314" s="43" t="str">
        <f>IF(FU314="","",GC313)</f>
        <v/>
      </c>
      <c r="GD314" s="44" t="str">
        <f t="shared" si="1578"/>
        <v/>
      </c>
      <c r="GE314" s="45" t="str">
        <f t="shared" si="1579"/>
        <v/>
      </c>
      <c r="GF314" s="35"/>
      <c r="GH314" s="46"/>
      <c r="GI314" s="44"/>
      <c r="GJ314" s="44" t="str">
        <f>IF(GI314="","",GI314-GI313)</f>
        <v/>
      </c>
      <c r="GK314" s="44"/>
      <c r="GL314" s="44"/>
      <c r="GM314" s="44"/>
      <c r="GN314" s="44" t="str">
        <f>IF(GM314="","",GM313+GO313-GM314)</f>
        <v/>
      </c>
      <c r="GO314" s="44"/>
      <c r="GP314" s="43"/>
      <c r="GQ314" s="43" t="str">
        <f>IF(GI314="","",GQ313)</f>
        <v/>
      </c>
      <c r="GR314" s="44" t="str">
        <f t="shared" si="1580"/>
        <v/>
      </c>
      <c r="GS314" s="45" t="str">
        <f t="shared" si="1581"/>
        <v/>
      </c>
      <c r="GT314" s="35"/>
      <c r="GU314" s="27"/>
      <c r="GV314" s="46"/>
      <c r="GW314" s="44"/>
      <c r="GX314" s="44" t="str">
        <f>IF(GW314="","",GW314-GW313)</f>
        <v/>
      </c>
      <c r="GY314" s="44"/>
      <c r="GZ314" s="44"/>
      <c r="HA314" s="44"/>
      <c r="HB314" s="44" t="str">
        <f>IF(HA314="","",HA313+HC313-HA314)</f>
        <v/>
      </c>
      <c r="HC314" s="44"/>
      <c r="HD314" s="43"/>
      <c r="HE314" s="43" t="str">
        <f>IF(GW314="","",HE313)</f>
        <v/>
      </c>
      <c r="HF314" s="44" t="str">
        <f t="shared" si="1582"/>
        <v/>
      </c>
      <c r="HG314" s="45" t="str">
        <f t="shared" si="1583"/>
        <v/>
      </c>
      <c r="HH314" s="35"/>
      <c r="HJ314" s="46"/>
      <c r="HK314" s="44"/>
      <c r="HL314" s="44" t="str">
        <f>IF(HK314="","",HK314-HK313)</f>
        <v/>
      </c>
      <c r="HM314" s="44"/>
      <c r="HN314" s="44"/>
      <c r="HO314" s="44"/>
      <c r="HP314" s="44" t="str">
        <f>IF(HO314="","",HO313+HQ313-HO314)</f>
        <v/>
      </c>
      <c r="HQ314" s="44"/>
      <c r="HR314" s="43"/>
      <c r="HS314" s="43" t="str">
        <f>IF(HK314="","",HS313)</f>
        <v/>
      </c>
      <c r="HT314" s="44" t="str">
        <f t="shared" si="1584"/>
        <v/>
      </c>
      <c r="HU314" s="45" t="str">
        <f t="shared" si="1585"/>
        <v/>
      </c>
      <c r="HV314" s="35"/>
      <c r="HW314" s="61"/>
      <c r="HX314" s="74"/>
      <c r="HY314" s="75"/>
      <c r="HZ314" s="75" t="str">
        <f t="shared" si="1505"/>
        <v/>
      </c>
      <c r="IA314" s="75"/>
      <c r="IB314" s="75" t="str">
        <f t="shared" si="1506"/>
        <v/>
      </c>
      <c r="IC314" s="75">
        <v>4</v>
      </c>
      <c r="ID314" s="75">
        <f t="shared" si="1507"/>
        <v>2</v>
      </c>
      <c r="IE314" s="75">
        <v>2</v>
      </c>
      <c r="IF314" s="77" t="s">
        <v>687</v>
      </c>
      <c r="IG314" s="78" t="str">
        <f>IF(HZ314="","",IG310)</f>
        <v/>
      </c>
      <c r="IH314" s="75" t="e">
        <f t="shared" si="1508"/>
        <v>#VALUE!</v>
      </c>
      <c r="II314" s="79" t="e">
        <f t="shared" si="1509"/>
        <v>#VALUE!</v>
      </c>
      <c r="IJ314" s="35"/>
      <c r="IL314" s="74"/>
      <c r="IM314" s="75">
        <v>629</v>
      </c>
      <c r="IN314" s="75">
        <f t="shared" si="1510"/>
        <v>49</v>
      </c>
      <c r="IO314" s="75">
        <v>19</v>
      </c>
      <c r="IP314" s="75">
        <f t="shared" si="1511"/>
        <v>6</v>
      </c>
      <c r="IQ314" s="75">
        <v>4</v>
      </c>
      <c r="IR314" s="75">
        <f t="shared" si="1512"/>
        <v>2</v>
      </c>
      <c r="IS314" s="75">
        <v>0</v>
      </c>
      <c r="IT314" s="77" t="str">
        <f t="shared" si="1551"/>
        <v>スンスンクリップ</v>
      </c>
      <c r="IU314" s="78">
        <f t="shared" si="1545"/>
        <v>0</v>
      </c>
      <c r="IV314" s="75">
        <f t="shared" si="1514"/>
        <v>0</v>
      </c>
      <c r="IW314" s="79">
        <f t="shared" si="1515"/>
        <v>0</v>
      </c>
      <c r="IX314" s="35"/>
      <c r="IY314" s="33"/>
      <c r="IZ314" s="74"/>
      <c r="JA314" s="75">
        <v>7354</v>
      </c>
      <c r="JB314" s="75">
        <f t="shared" si="1516"/>
        <v>46</v>
      </c>
      <c r="JC314" s="75">
        <v>300</v>
      </c>
      <c r="JD314" s="75">
        <f t="shared" si="1517"/>
        <v>2</v>
      </c>
      <c r="JE314" s="75">
        <v>13</v>
      </c>
      <c r="JF314" s="75">
        <f t="shared" si="1518"/>
        <v>2</v>
      </c>
      <c r="JG314" s="75">
        <v>0</v>
      </c>
      <c r="JH314" s="77" t="s">
        <v>622</v>
      </c>
      <c r="JI314" s="78">
        <v>660</v>
      </c>
      <c r="JJ314" s="75">
        <f t="shared" si="1520"/>
        <v>1320</v>
      </c>
      <c r="JK314" s="79">
        <f t="shared" si="1521"/>
        <v>0.28695652173913044</v>
      </c>
      <c r="JL314" s="35"/>
      <c r="JM314" s="27"/>
      <c r="JN314" s="74"/>
      <c r="JO314" s="75">
        <v>6182</v>
      </c>
      <c r="JP314" s="82">
        <f t="shared" si="1522"/>
        <v>11</v>
      </c>
      <c r="JQ314" s="75">
        <v>257</v>
      </c>
      <c r="JR314" s="75">
        <f t="shared" si="1523"/>
        <v>0</v>
      </c>
      <c r="JS314" s="75">
        <v>12</v>
      </c>
      <c r="JT314" s="75">
        <f t="shared" si="1524"/>
        <v>0</v>
      </c>
      <c r="JU314" s="75">
        <v>-5</v>
      </c>
      <c r="JV314" s="77" t="str">
        <f t="shared" si="1543"/>
        <v>ポケモンシリコンポーチ</v>
      </c>
      <c r="JW314" s="78">
        <f t="shared" si="1544"/>
        <v>600</v>
      </c>
      <c r="JX314" s="75">
        <f t="shared" si="1525"/>
        <v>0</v>
      </c>
      <c r="JY314" s="79">
        <f t="shared" si="1526"/>
        <v>0</v>
      </c>
      <c r="JZ314" s="35" t="s">
        <v>693</v>
      </c>
      <c r="KA314" s="61"/>
      <c r="KB314" s="74"/>
      <c r="KC314" s="75">
        <v>4521</v>
      </c>
      <c r="KD314" s="82">
        <f t="shared" si="1527"/>
        <v>0</v>
      </c>
      <c r="KE314" s="75">
        <v>227</v>
      </c>
      <c r="KF314" s="75">
        <f t="shared" si="1528"/>
        <v>11</v>
      </c>
      <c r="KG314" s="75">
        <v>40</v>
      </c>
      <c r="KH314" s="75">
        <f t="shared" si="1529"/>
        <v>20</v>
      </c>
      <c r="KI314" s="75">
        <v>0</v>
      </c>
      <c r="KJ314" s="77" t="s">
        <v>556</v>
      </c>
      <c r="KK314" s="78"/>
      <c r="KL314" s="75">
        <f t="shared" si="1532"/>
        <v>0</v>
      </c>
      <c r="KM314" s="79" t="e">
        <f t="shared" si="1533"/>
        <v>#DIV/0!</v>
      </c>
      <c r="KN314" s="35" t="s">
        <v>66</v>
      </c>
      <c r="KO314" s="27"/>
      <c r="KP314" s="74"/>
      <c r="KQ314" s="75">
        <v>5069</v>
      </c>
      <c r="KR314" s="82">
        <f t="shared" si="1534"/>
        <v>22</v>
      </c>
      <c r="KS314" s="75">
        <v>202</v>
      </c>
      <c r="KT314" s="75">
        <f t="shared" si="1535"/>
        <v>1</v>
      </c>
      <c r="KU314" s="75">
        <v>7</v>
      </c>
      <c r="KV314" s="75">
        <f t="shared" si="1536"/>
        <v>1</v>
      </c>
      <c r="KW314" s="75">
        <v>30</v>
      </c>
      <c r="KX314" s="77" t="str">
        <f>IF(KQ314="","",KX310)</f>
        <v>キティフェイスポーチ</v>
      </c>
      <c r="KY314" s="78">
        <f>IF(KR314="","",KY310)</f>
        <v>0</v>
      </c>
      <c r="KZ314" s="75">
        <f t="shared" si="1539"/>
        <v>0</v>
      </c>
      <c r="LA314" s="79">
        <f t="shared" si="1540"/>
        <v>0</v>
      </c>
      <c r="LB314" s="35" t="s">
        <v>695</v>
      </c>
      <c r="LC314" s="27"/>
      <c r="LD314" s="74"/>
      <c r="LE314" s="75"/>
      <c r="LF314" s="75"/>
      <c r="LG314" s="75">
        <v>1166</v>
      </c>
      <c r="LH314" s="75">
        <f t="shared" si="1470"/>
        <v>0</v>
      </c>
      <c r="LI314" s="76">
        <v>2</v>
      </c>
      <c r="LJ314" s="75">
        <f t="shared" si="1471"/>
        <v>0</v>
      </c>
      <c r="LK314" s="75">
        <v>0</v>
      </c>
      <c r="LL314" s="77" t="str">
        <f>IF(LE312="","",LL311)</f>
        <v>バイキンティッシュカバー、アンパンぬいぐるみ</v>
      </c>
      <c r="LM314" s="78">
        <f>IF(LF312="","",LM311)</f>
        <v>1000</v>
      </c>
      <c r="LN314" s="75">
        <f t="shared" si="1472"/>
        <v>0</v>
      </c>
      <c r="LO314" s="79"/>
      <c r="LP314" s="35"/>
      <c r="LQ314" s="27"/>
      <c r="LR314" s="46"/>
      <c r="LS314" s="44"/>
      <c r="LT314" s="44" t="str">
        <f>IF(LS314="","",LS314-LS313)</f>
        <v/>
      </c>
      <c r="LU314" s="44"/>
      <c r="LV314" s="44"/>
      <c r="LW314" s="44"/>
      <c r="LX314" s="44" t="str">
        <f>IF(LW314="","",LW313+LY313-LW314)</f>
        <v/>
      </c>
      <c r="LY314" s="44"/>
      <c r="LZ314" s="43"/>
      <c r="MA314" s="43" t="str">
        <f>IF(LS314="","",MA313)</f>
        <v/>
      </c>
      <c r="MB314" s="44" t="str">
        <f t="shared" si="1586"/>
        <v/>
      </c>
      <c r="MC314" s="45" t="str">
        <f t="shared" si="1587"/>
        <v/>
      </c>
      <c r="MD314" s="35"/>
      <c r="ME314" s="27"/>
      <c r="MF314" s="46"/>
      <c r="MG314" s="44"/>
      <c r="MH314" s="44" t="str">
        <f>IF(MG314="","",MG314-MG313)</f>
        <v/>
      </c>
      <c r="MI314" s="44"/>
      <c r="MJ314" s="44"/>
      <c r="MK314" s="44"/>
      <c r="ML314" s="44" t="str">
        <f>IF(MK314="","",MK313+MM313-MK314)</f>
        <v/>
      </c>
      <c r="MM314" s="44"/>
      <c r="MN314" s="43"/>
      <c r="MO314" s="43" t="str">
        <f>IF(MG314="","",MO313)</f>
        <v/>
      </c>
      <c r="MP314" s="44" t="str">
        <f t="shared" si="1588"/>
        <v/>
      </c>
      <c r="MQ314" s="45" t="str">
        <f t="shared" si="1589"/>
        <v/>
      </c>
      <c r="MR314" s="35"/>
      <c r="MS314" s="27"/>
      <c r="MT314" s="46"/>
      <c r="MU314" s="44"/>
      <c r="MV314" s="44" t="str">
        <f>IF(MU314="","",MU314-MU313)</f>
        <v/>
      </c>
      <c r="MW314" s="44"/>
      <c r="MX314" s="44"/>
      <c r="MY314" s="44"/>
      <c r="MZ314" s="44" t="str">
        <f>IF(MY314="","",MY313+NA313-MY314)</f>
        <v/>
      </c>
      <c r="NA314" s="44"/>
      <c r="NB314" s="43"/>
      <c r="NC314" s="43" t="str">
        <f>IF(MU314="","",NC313)</f>
        <v/>
      </c>
      <c r="ND314" s="44" t="str">
        <f t="shared" si="1590"/>
        <v/>
      </c>
      <c r="NE314" s="45" t="str">
        <f t="shared" si="1591"/>
        <v/>
      </c>
      <c r="NF314" s="35"/>
      <c r="NG314" s="27"/>
      <c r="NH314" s="46"/>
      <c r="NI314" s="44"/>
      <c r="NJ314" s="44" t="str">
        <f>IF(NI314="","",NI314-NI313)</f>
        <v/>
      </c>
      <c r="NK314" s="44"/>
      <c r="NL314" s="44"/>
      <c r="NM314" s="44"/>
      <c r="NN314" s="44" t="str">
        <f>IF(NM314="","",NM313+NO313-NM314)</f>
        <v/>
      </c>
      <c r="NO314" s="44"/>
      <c r="NP314" s="43"/>
      <c r="NQ314" s="43" t="str">
        <f>IF(NI314="","",NQ313)</f>
        <v/>
      </c>
      <c r="NR314" s="44" t="str">
        <f t="shared" si="1592"/>
        <v/>
      </c>
      <c r="NS314" s="45" t="str">
        <f t="shared" si="1593"/>
        <v/>
      </c>
      <c r="NT314" s="35"/>
    </row>
    <row r="315" spans="1:384" ht="15.75" thickTop="1" x14ac:dyDescent="0.2">
      <c r="A315" s="38"/>
      <c r="B315" s="39"/>
      <c r="C315" s="40"/>
      <c r="D315" s="40"/>
      <c r="E315" s="41"/>
      <c r="F315" s="41"/>
      <c r="G315" s="40"/>
      <c r="H315" s="42"/>
      <c r="I315" s="44"/>
      <c r="J315" s="44" t="str">
        <f>IF(I315="","",I315-I316)</f>
        <v/>
      </c>
      <c r="K315" s="44"/>
      <c r="L315" s="44"/>
      <c r="M315" s="44"/>
      <c r="N315" s="44" t="str">
        <f>IF(M315="","",M316+O316-M315)</f>
        <v/>
      </c>
      <c r="O315" s="44"/>
      <c r="P315" s="43"/>
      <c r="Q315" s="43" t="str">
        <f>IF(I315="","",Q316)</f>
        <v/>
      </c>
      <c r="R315" s="44" t="str">
        <f t="shared" si="1564"/>
        <v/>
      </c>
      <c r="S315" s="45" t="str">
        <f t="shared" si="1565"/>
        <v/>
      </c>
      <c r="T315" s="35"/>
      <c r="U315" s="27"/>
      <c r="V315" s="46"/>
      <c r="W315" s="67"/>
      <c r="X315" s="44" t="str">
        <f>IF(W315="","",W315-W316)</f>
        <v/>
      </c>
      <c r="Y315" s="44"/>
      <c r="Z315" s="44"/>
      <c r="AA315" s="44"/>
      <c r="AB315" s="44" t="str">
        <f>IF(AA315="","",AA316+AC316-AA315)</f>
        <v/>
      </c>
      <c r="AC315" s="44"/>
      <c r="AD315" s="44"/>
      <c r="AE315" s="44"/>
      <c r="AF315" s="44" t="str">
        <f t="shared" si="1566"/>
        <v/>
      </c>
      <c r="AG315" s="45" t="str">
        <f t="shared" si="1567"/>
        <v/>
      </c>
      <c r="AH315" s="35"/>
      <c r="AI315" s="27"/>
      <c r="AJ315" s="46"/>
      <c r="AK315" s="44"/>
      <c r="AL315" s="44" t="str">
        <f>IF(AK315="","",AK315-AK316)</f>
        <v/>
      </c>
      <c r="AM315" s="44"/>
      <c r="AN315" s="44" t="str">
        <f>IF(AM315="","",AM315-AM316)</f>
        <v/>
      </c>
      <c r="AO315" s="44"/>
      <c r="AP315" s="44" t="str">
        <f>IF(AO315="","",AO316+AQ316-AO315)</f>
        <v/>
      </c>
      <c r="AQ315" s="44"/>
      <c r="AR315" s="44"/>
      <c r="AS315" s="44"/>
      <c r="AT315" s="44" t="str">
        <f t="shared" si="1568"/>
        <v/>
      </c>
      <c r="AU315" s="45" t="str">
        <f t="shared" si="1569"/>
        <v/>
      </c>
      <c r="AV315" s="35"/>
      <c r="AW315" s="27"/>
      <c r="AX315" s="46"/>
      <c r="AY315" s="44"/>
      <c r="AZ315" s="44" t="str">
        <f>IF(AY315="","",AY315-AY316)</f>
        <v/>
      </c>
      <c r="BA315" s="44"/>
      <c r="BB315" s="44" t="str">
        <f>IF(BA315="","",BA315-BA316)</f>
        <v/>
      </c>
      <c r="BC315" s="44"/>
      <c r="BD315" s="44" t="str">
        <f>IF(BC315="","",BC316+BE316-BC315)</f>
        <v/>
      </c>
      <c r="BE315" s="44"/>
      <c r="BF315" s="44"/>
      <c r="BG315" s="44"/>
      <c r="BH315" s="44" t="str">
        <f t="shared" si="1570"/>
        <v/>
      </c>
      <c r="BI315" s="45" t="str">
        <f t="shared" si="1571"/>
        <v/>
      </c>
      <c r="BJ315" s="35"/>
      <c r="BK315" s="50"/>
      <c r="BL315" s="51">
        <f>IF($A297="","",$A297)</f>
        <v>45995</v>
      </c>
      <c r="BM315" s="44">
        <v>13118</v>
      </c>
      <c r="BN315" s="43">
        <f t="shared" si="1473"/>
        <v>31</v>
      </c>
      <c r="BO315" s="44">
        <v>493</v>
      </c>
      <c r="BP315" s="87">
        <f t="shared" si="1474"/>
        <v>1</v>
      </c>
      <c r="BQ315" s="44">
        <v>8</v>
      </c>
      <c r="BR315" s="43">
        <f t="shared" si="1475"/>
        <v>1</v>
      </c>
      <c r="BS315" s="43">
        <v>0</v>
      </c>
      <c r="BT315" s="53" t="str">
        <f>IF(BM315="","",BT311)</f>
        <v>キティフェイスポーチ</v>
      </c>
      <c r="BU315" s="47">
        <f t="shared" si="1595"/>
        <v>996</v>
      </c>
      <c r="BV315" s="44">
        <f t="shared" si="1478"/>
        <v>996</v>
      </c>
      <c r="BW315" s="89">
        <f t="shared" si="1479"/>
        <v>0.32129032258064516</v>
      </c>
      <c r="BX315" s="35"/>
      <c r="BY315" s="27"/>
      <c r="BZ315" s="51">
        <f>IF($A297="","",$A297)</f>
        <v>45995</v>
      </c>
      <c r="CA315" s="44">
        <v>1847</v>
      </c>
      <c r="CB315" s="43">
        <f t="shared" si="1480"/>
        <v>26</v>
      </c>
      <c r="CC315" s="44">
        <v>26</v>
      </c>
      <c r="CD315" s="87">
        <f t="shared" si="1481"/>
        <v>1</v>
      </c>
      <c r="CE315" s="44">
        <v>12</v>
      </c>
      <c r="CF315" s="43">
        <f t="shared" si="1482"/>
        <v>1</v>
      </c>
      <c r="CG315" s="43">
        <v>0</v>
      </c>
      <c r="CH315" s="53" t="str">
        <f t="shared" si="1548"/>
        <v>サンリオホワイトマスコット</v>
      </c>
      <c r="CI315" s="47">
        <f t="shared" si="1549"/>
        <v>660</v>
      </c>
      <c r="CJ315" s="44">
        <f t="shared" si="1484"/>
        <v>660</v>
      </c>
      <c r="CK315" s="89">
        <f t="shared" si="1485"/>
        <v>0.25384615384615383</v>
      </c>
      <c r="CL315" s="35"/>
      <c r="CM315" s="27"/>
      <c r="CN315" s="51">
        <f>IF($A297="","",$A297)</f>
        <v>45995</v>
      </c>
      <c r="CO315" s="44">
        <v>1400</v>
      </c>
      <c r="CP315" s="43">
        <f t="shared" si="1486"/>
        <v>70</v>
      </c>
      <c r="CQ315" s="44">
        <v>18</v>
      </c>
      <c r="CR315" s="87">
        <f t="shared" si="1487"/>
        <v>0</v>
      </c>
      <c r="CS315" s="44">
        <v>7</v>
      </c>
      <c r="CT315" s="43">
        <f t="shared" si="1488"/>
        <v>0</v>
      </c>
      <c r="CU315" s="43">
        <v>0</v>
      </c>
      <c r="CV315" s="53" t="str">
        <f t="shared" si="1489"/>
        <v>液晶ミニカメラ</v>
      </c>
      <c r="CW315" s="47">
        <f t="shared" si="1490"/>
        <v>1079</v>
      </c>
      <c r="CX315" s="44">
        <f t="shared" si="1491"/>
        <v>0</v>
      </c>
      <c r="CY315" s="89">
        <f t="shared" si="1492"/>
        <v>0</v>
      </c>
      <c r="CZ315" s="35"/>
      <c r="DA315" s="58"/>
      <c r="DB315" s="51">
        <f>IF($A297="","",$A297)</f>
        <v>45995</v>
      </c>
      <c r="DC315" s="44">
        <v>7680</v>
      </c>
      <c r="DD315" s="43">
        <f t="shared" si="1493"/>
        <v>8</v>
      </c>
      <c r="DE315" s="44">
        <v>272</v>
      </c>
      <c r="DF315" s="87">
        <f t="shared" si="1494"/>
        <v>0</v>
      </c>
      <c r="DG315" s="44">
        <v>19</v>
      </c>
      <c r="DH315" s="43">
        <f t="shared" si="1495"/>
        <v>0</v>
      </c>
      <c r="DI315" s="43"/>
      <c r="DJ315" s="53" t="str">
        <f t="shared" si="1496"/>
        <v>クーリッシュイヤホン</v>
      </c>
      <c r="DK315" s="47">
        <f t="shared" si="1497"/>
        <v>1100</v>
      </c>
      <c r="DL315" s="44">
        <f t="shared" si="1498"/>
        <v>0</v>
      </c>
      <c r="DM315" s="89">
        <f t="shared" si="1499"/>
        <v>0</v>
      </c>
      <c r="DN315" s="35"/>
      <c r="DO315" s="27"/>
      <c r="DP315" s="51">
        <f>IF($A297="","",$A297)</f>
        <v>45995</v>
      </c>
      <c r="DQ315" s="44">
        <v>1796</v>
      </c>
      <c r="DR315" s="43">
        <f t="shared" si="1500"/>
        <v>21</v>
      </c>
      <c r="DS315" s="44">
        <v>69</v>
      </c>
      <c r="DT315" s="87">
        <f t="shared" si="1501"/>
        <v>1</v>
      </c>
      <c r="DU315" s="44">
        <v>12</v>
      </c>
      <c r="DV315" s="43">
        <f t="shared" si="1502"/>
        <v>1</v>
      </c>
      <c r="DW315" s="43">
        <v>0</v>
      </c>
      <c r="DX315" s="53" t="str">
        <f t="shared" si="1562"/>
        <v>サンリオヒョウ柄キーケース</v>
      </c>
      <c r="DY315" s="47">
        <f t="shared" si="1563"/>
        <v>700</v>
      </c>
      <c r="DZ315" s="44">
        <f t="shared" si="1503"/>
        <v>700</v>
      </c>
      <c r="EA315" s="89">
        <f t="shared" si="1504"/>
        <v>0.33333333333333331</v>
      </c>
      <c r="EB315" s="35"/>
      <c r="EC315" s="27"/>
      <c r="ED315" s="46"/>
      <c r="EE315" s="44"/>
      <c r="EF315" s="44" t="str">
        <f>IF(EE315="","",EE315-EE316)</f>
        <v/>
      </c>
      <c r="EG315" s="44"/>
      <c r="EH315" s="44" t="str">
        <f>IF(EG315="","",EG315-EG316)</f>
        <v/>
      </c>
      <c r="EI315" s="44"/>
      <c r="EJ315" s="44" t="str">
        <f>IF(EI315="","",EI316+EK316-EI315)</f>
        <v/>
      </c>
      <c r="EK315" s="44"/>
      <c r="EL315" s="44"/>
      <c r="EM315" s="44"/>
      <c r="EN315" s="44" t="str">
        <f t="shared" si="1572"/>
        <v/>
      </c>
      <c r="EO315" s="45" t="str">
        <f t="shared" si="1573"/>
        <v/>
      </c>
      <c r="EP315" s="35"/>
      <c r="EQ315" s="27"/>
      <c r="ER315" s="46"/>
      <c r="ES315" s="44"/>
      <c r="ET315" s="44" t="str">
        <f>IF(ES315="","",ES315-ES316)</f>
        <v/>
      </c>
      <c r="EU315" s="44"/>
      <c r="EV315" s="44" t="str">
        <f>IF(EU315="","",EU315-EU316)</f>
        <v/>
      </c>
      <c r="EW315" s="44"/>
      <c r="EX315" s="44" t="str">
        <f>IF(EW315="","",EW316+EY316-EW315)</f>
        <v/>
      </c>
      <c r="EY315" s="44"/>
      <c r="EZ315" s="44"/>
      <c r="FA315" s="44"/>
      <c r="FB315" s="44" t="str">
        <f t="shared" si="1574"/>
        <v/>
      </c>
      <c r="FC315" s="45" t="str">
        <f t="shared" si="1575"/>
        <v/>
      </c>
      <c r="FD315" s="35"/>
      <c r="FF315" s="46"/>
      <c r="FG315" s="44"/>
      <c r="FH315" s="44" t="str">
        <f>IF(FG315="","",FG315-FG316)</f>
        <v/>
      </c>
      <c r="FI315" s="44"/>
      <c r="FJ315" s="44" t="str">
        <f>IF(FI315="","",FI315-FI316)</f>
        <v/>
      </c>
      <c r="FK315" s="44"/>
      <c r="FL315" s="44" t="str">
        <f>IF(FK315="","",FK316+FM316-FK315)</f>
        <v/>
      </c>
      <c r="FM315" s="44"/>
      <c r="FN315" s="44"/>
      <c r="FO315" s="44"/>
      <c r="FP315" s="44" t="str">
        <f t="shared" si="1576"/>
        <v/>
      </c>
      <c r="FQ315" s="45" t="str">
        <f t="shared" si="1577"/>
        <v/>
      </c>
      <c r="FR315" s="35"/>
      <c r="FT315" s="46"/>
      <c r="FU315" s="44"/>
      <c r="FV315" s="44" t="str">
        <f>IF(FU315="","",FU315-FU316)</f>
        <v/>
      </c>
      <c r="FW315" s="44"/>
      <c r="FX315" s="44" t="str">
        <f>IF(FW315="","",FW315-FW316)</f>
        <v/>
      </c>
      <c r="FY315" s="44"/>
      <c r="FZ315" s="44" t="str">
        <f>IF(FY315="","",FY316+GA316-FY315)</f>
        <v/>
      </c>
      <c r="GA315" s="44"/>
      <c r="GB315" s="44"/>
      <c r="GC315" s="44"/>
      <c r="GD315" s="44" t="str">
        <f t="shared" si="1578"/>
        <v/>
      </c>
      <c r="GE315" s="45" t="str">
        <f t="shared" si="1579"/>
        <v/>
      </c>
      <c r="GF315" s="35"/>
      <c r="GH315" s="46"/>
      <c r="GI315" s="44"/>
      <c r="GJ315" s="44" t="str">
        <f>IF(GI315="","",GI315-GI316)</f>
        <v/>
      </c>
      <c r="GK315" s="44"/>
      <c r="GL315" s="44" t="str">
        <f>IF(GK315="","",GK315-GK316)</f>
        <v/>
      </c>
      <c r="GM315" s="44"/>
      <c r="GN315" s="44" t="str">
        <f>IF(GM315="","",GM316+GO316-GM315)</f>
        <v/>
      </c>
      <c r="GO315" s="44"/>
      <c r="GP315" s="44"/>
      <c r="GQ315" s="44"/>
      <c r="GR315" s="44" t="str">
        <f t="shared" si="1580"/>
        <v/>
      </c>
      <c r="GS315" s="45" t="str">
        <f t="shared" si="1581"/>
        <v/>
      </c>
      <c r="GT315" s="35"/>
      <c r="GU315" s="27"/>
      <c r="GV315" s="46"/>
      <c r="GW315" s="44"/>
      <c r="GX315" s="44" t="str">
        <f>IF(GW315="","",GW315-GW316)</f>
        <v/>
      </c>
      <c r="GY315" s="44"/>
      <c r="GZ315" s="44" t="str">
        <f>IF(GY315="","",GY315-GY316)</f>
        <v/>
      </c>
      <c r="HA315" s="44"/>
      <c r="HB315" s="44" t="str">
        <f>IF(HA315="","",HA316+HC316-HA315)</f>
        <v/>
      </c>
      <c r="HC315" s="44"/>
      <c r="HD315" s="44"/>
      <c r="HE315" s="44"/>
      <c r="HF315" s="44" t="str">
        <f t="shared" si="1582"/>
        <v/>
      </c>
      <c r="HG315" s="45" t="str">
        <f t="shared" si="1583"/>
        <v/>
      </c>
      <c r="HH315" s="35"/>
      <c r="HJ315" s="46"/>
      <c r="HK315" s="44"/>
      <c r="HL315" s="44" t="str">
        <f>IF(HK315="","",HK315-HK316)</f>
        <v/>
      </c>
      <c r="HM315" s="44"/>
      <c r="HN315" s="44" t="str">
        <f>IF(HM315="","",HM315-HM316)</f>
        <v/>
      </c>
      <c r="HO315" s="44"/>
      <c r="HP315" s="44" t="str">
        <f>IF(HO315="","",HO316+HQ316-HO315)</f>
        <v/>
      </c>
      <c r="HQ315" s="44"/>
      <c r="HR315" s="44"/>
      <c r="HS315" s="44"/>
      <c r="HT315" s="44" t="str">
        <f t="shared" si="1584"/>
        <v/>
      </c>
      <c r="HU315" s="45" t="str">
        <f t="shared" si="1585"/>
        <v/>
      </c>
      <c r="HV315" s="35"/>
      <c r="HW315" s="61"/>
      <c r="HX315" s="51">
        <f>IF($A297="","",$A297)</f>
        <v>45995</v>
      </c>
      <c r="HY315" s="44">
        <v>29849</v>
      </c>
      <c r="HZ315" s="43">
        <f t="shared" si="1505"/>
        <v>48</v>
      </c>
      <c r="IA315" s="44"/>
      <c r="IB315" s="87" t="str">
        <f t="shared" si="1506"/>
        <v/>
      </c>
      <c r="IC315" s="44">
        <v>1</v>
      </c>
      <c r="ID315" s="43">
        <f t="shared" si="1507"/>
        <v>2</v>
      </c>
      <c r="IE315" s="43"/>
      <c r="IF315" s="53" t="str">
        <f t="shared" ref="IF315:IF330" si="1596">IF(HY315="","",IF311)</f>
        <v>ルララ</v>
      </c>
      <c r="IG315" s="47">
        <f>IF(HZ315="","",IG311)</f>
        <v>715</v>
      </c>
      <c r="IH315" s="44">
        <f t="shared" si="1508"/>
        <v>1430</v>
      </c>
      <c r="II315" s="89">
        <f t="shared" si="1509"/>
        <v>0.29791666666666666</v>
      </c>
      <c r="IJ315" s="35"/>
      <c r="IL315" s="51">
        <f>IF($A297="","",$A297)</f>
        <v>45995</v>
      </c>
      <c r="IM315" s="44">
        <v>1255</v>
      </c>
      <c r="IN315" s="43">
        <f t="shared" si="1510"/>
        <v>6</v>
      </c>
      <c r="IO315" s="44">
        <v>25</v>
      </c>
      <c r="IP315" s="87">
        <f t="shared" si="1511"/>
        <v>0</v>
      </c>
      <c r="IQ315" s="44">
        <v>12</v>
      </c>
      <c r="IR315" s="43">
        <f t="shared" si="1512"/>
        <v>0</v>
      </c>
      <c r="IS315" s="43">
        <v>0</v>
      </c>
      <c r="IT315" s="53" t="str">
        <f t="shared" si="1551"/>
        <v>サンリオホワイトマスコット</v>
      </c>
      <c r="IU315" s="47">
        <f t="shared" si="1545"/>
        <v>400</v>
      </c>
      <c r="IV315" s="44">
        <f t="shared" si="1514"/>
        <v>0</v>
      </c>
      <c r="IW315" s="89">
        <f t="shared" si="1515"/>
        <v>0</v>
      </c>
      <c r="IX315" s="35"/>
      <c r="IY315" s="33"/>
      <c r="IZ315" s="51">
        <f>IF($A297="","",$A297)</f>
        <v>45995</v>
      </c>
      <c r="JA315" s="44">
        <v>7729</v>
      </c>
      <c r="JB315" s="43">
        <f t="shared" si="1516"/>
        <v>41</v>
      </c>
      <c r="JC315" s="44">
        <v>335</v>
      </c>
      <c r="JD315" s="87">
        <f t="shared" si="1517"/>
        <v>1</v>
      </c>
      <c r="JE315" s="44">
        <v>20</v>
      </c>
      <c r="JF315" s="43">
        <f t="shared" si="1518"/>
        <v>1</v>
      </c>
      <c r="JG315" s="43">
        <v>4</v>
      </c>
      <c r="JH315" s="53" t="str">
        <f>IF(JA315="","",JH311)</f>
        <v>ラブブキーホルダー大きめ</v>
      </c>
      <c r="JI315" s="47">
        <f>IF(JB315="","",JI311)</f>
        <v>500</v>
      </c>
      <c r="JJ315" s="44">
        <f t="shared" si="1520"/>
        <v>500</v>
      </c>
      <c r="JK315" s="89">
        <f t="shared" si="1521"/>
        <v>0.12195121951219512</v>
      </c>
      <c r="JL315" s="35"/>
      <c r="JM315" s="27"/>
      <c r="JN315" s="51">
        <f>IF($A297="","",$A297)</f>
        <v>45995</v>
      </c>
      <c r="JO315" s="44">
        <v>5769</v>
      </c>
      <c r="JP315" s="43">
        <f t="shared" si="1522"/>
        <v>11</v>
      </c>
      <c r="JQ315" s="44">
        <v>200</v>
      </c>
      <c r="JR315" s="87">
        <f t="shared" si="1523"/>
        <v>1</v>
      </c>
      <c r="JS315" s="44">
        <v>17</v>
      </c>
      <c r="JT315" s="43">
        <f t="shared" si="1524"/>
        <v>1</v>
      </c>
      <c r="JU315" s="43">
        <v>0</v>
      </c>
      <c r="JV315" s="53" t="str">
        <f t="shared" si="1543"/>
        <v>番長サウンドボタン</v>
      </c>
      <c r="JW315" s="47">
        <f t="shared" si="1544"/>
        <v>358</v>
      </c>
      <c r="JX315" s="44">
        <f t="shared" si="1525"/>
        <v>358</v>
      </c>
      <c r="JY315" s="89">
        <f t="shared" si="1526"/>
        <v>0.32545454545454544</v>
      </c>
      <c r="JZ315" s="35" t="s">
        <v>702</v>
      </c>
      <c r="KA315" s="61"/>
      <c r="KB315" s="51">
        <f>IF($A297="","",$A297)</f>
        <v>45995</v>
      </c>
      <c r="KC315" s="44">
        <v>6047</v>
      </c>
      <c r="KD315" s="43">
        <f t="shared" si="1527"/>
        <v>33</v>
      </c>
      <c r="KE315" s="44">
        <v>212</v>
      </c>
      <c r="KF315" s="87">
        <f t="shared" si="1528"/>
        <v>3</v>
      </c>
      <c r="KG315" s="44">
        <v>10</v>
      </c>
      <c r="KH315" s="43">
        <f t="shared" si="1529"/>
        <v>2</v>
      </c>
      <c r="KI315" s="43">
        <v>3</v>
      </c>
      <c r="KJ315" s="53" t="s">
        <v>703</v>
      </c>
      <c r="KK315" s="47">
        <v>1100</v>
      </c>
      <c r="KL315" s="44">
        <f t="shared" si="1532"/>
        <v>2200</v>
      </c>
      <c r="KM315" s="89">
        <f t="shared" si="1533"/>
        <v>0.66666666666666663</v>
      </c>
      <c r="KN315" s="35" t="s">
        <v>66</v>
      </c>
      <c r="KO315" s="27"/>
      <c r="KP315" s="51">
        <f>IF($A297="","",$A297)</f>
        <v>45995</v>
      </c>
      <c r="KQ315" s="44">
        <v>4370</v>
      </c>
      <c r="KR315" s="43">
        <f t="shared" si="1534"/>
        <v>20</v>
      </c>
      <c r="KS315" s="44">
        <v>269</v>
      </c>
      <c r="KT315" s="87">
        <f t="shared" si="1535"/>
        <v>2</v>
      </c>
      <c r="KU315" s="44">
        <v>6</v>
      </c>
      <c r="KV315" s="43">
        <f t="shared" si="1536"/>
        <v>2</v>
      </c>
      <c r="KW315" s="43">
        <v>0</v>
      </c>
      <c r="KX315" s="53" t="s">
        <v>706</v>
      </c>
      <c r="KY315" s="47">
        <f>IF(KR315="","",KY311)</f>
        <v>0</v>
      </c>
      <c r="KZ315" s="44">
        <f t="shared" si="1539"/>
        <v>0</v>
      </c>
      <c r="LA315" s="89">
        <f t="shared" si="1540"/>
        <v>0</v>
      </c>
      <c r="LB315" s="35" t="s">
        <v>704</v>
      </c>
      <c r="LC315" s="27"/>
      <c r="LD315" s="51">
        <f>IF(A299="","",A299)</f>
        <v>46003</v>
      </c>
      <c r="LE315" s="43">
        <v>69264</v>
      </c>
      <c r="LF315" s="93">
        <f>IF(LE315="","",LE315-LE312)</f>
        <v>144</v>
      </c>
      <c r="LG315" s="43">
        <v>445</v>
      </c>
      <c r="LH315" s="43">
        <f t="shared" si="1470"/>
        <v>0</v>
      </c>
      <c r="LI315" s="43">
        <v>2</v>
      </c>
      <c r="LJ315" s="87">
        <f t="shared" si="1471"/>
        <v>0</v>
      </c>
      <c r="LK315" s="43"/>
      <c r="LL315" s="64" t="str">
        <f>IF(LE315="","",LL312)</f>
        <v>スヌーピーぬいぐるみ、コキンちゃん</v>
      </c>
      <c r="LM315" s="47">
        <f>IF(LF315="","",LM312)</f>
        <v>1000</v>
      </c>
      <c r="LN315" s="87">
        <f t="shared" si="1472"/>
        <v>0</v>
      </c>
      <c r="LO315" s="54"/>
      <c r="LP315" s="35"/>
      <c r="LQ315" s="27"/>
      <c r="LR315" s="46"/>
      <c r="LS315" s="44"/>
      <c r="LT315" s="44" t="str">
        <f>IF(LS315="","",LS315-LS316)</f>
        <v/>
      </c>
      <c r="LU315" s="44"/>
      <c r="LV315" s="44" t="str">
        <f>IF(LU315="","",LU315-LU316)</f>
        <v/>
      </c>
      <c r="LW315" s="44"/>
      <c r="LX315" s="44" t="str">
        <f>IF(LW315="","",LW316+LY316-LW315)</f>
        <v/>
      </c>
      <c r="LY315" s="44"/>
      <c r="LZ315" s="44"/>
      <c r="MA315" s="44"/>
      <c r="MB315" s="44" t="str">
        <f t="shared" si="1586"/>
        <v/>
      </c>
      <c r="MC315" s="45" t="str">
        <f t="shared" si="1587"/>
        <v/>
      </c>
      <c r="MD315" s="35"/>
      <c r="ME315" s="27"/>
      <c r="MF315" s="46"/>
      <c r="MG315" s="44"/>
      <c r="MH315" s="44" t="str">
        <f>IF(MG315="","",MG315-MG316)</f>
        <v/>
      </c>
      <c r="MI315" s="44"/>
      <c r="MJ315" s="44" t="str">
        <f>IF(MI315="","",MI315-MI316)</f>
        <v/>
      </c>
      <c r="MK315" s="44"/>
      <c r="ML315" s="44" t="str">
        <f>IF(MK315="","",MK316+MM316-MK315)</f>
        <v/>
      </c>
      <c r="MM315" s="44"/>
      <c r="MN315" s="44"/>
      <c r="MO315" s="44"/>
      <c r="MP315" s="44" t="str">
        <f t="shared" si="1588"/>
        <v/>
      </c>
      <c r="MQ315" s="45" t="str">
        <f t="shared" si="1589"/>
        <v/>
      </c>
      <c r="MR315" s="35"/>
      <c r="MS315" s="27"/>
      <c r="MT315" s="46"/>
      <c r="MU315" s="44"/>
      <c r="MV315" s="44" t="str">
        <f>IF(MU315="","",MU315-MU316)</f>
        <v/>
      </c>
      <c r="MW315" s="44"/>
      <c r="MX315" s="44" t="str">
        <f>IF(MW315="","",MW315-MW316)</f>
        <v/>
      </c>
      <c r="MY315" s="44"/>
      <c r="MZ315" s="44" t="str">
        <f>IF(MY315="","",MY316+NA316-MY315)</f>
        <v/>
      </c>
      <c r="NA315" s="44"/>
      <c r="NB315" s="44"/>
      <c r="NC315" s="44"/>
      <c r="ND315" s="44" t="str">
        <f t="shared" si="1590"/>
        <v/>
      </c>
      <c r="NE315" s="45" t="str">
        <f t="shared" si="1591"/>
        <v/>
      </c>
      <c r="NF315" s="35"/>
      <c r="NG315" s="27"/>
      <c r="NH315" s="46"/>
      <c r="NI315" s="44"/>
      <c r="NJ315" s="44" t="str">
        <f>IF(NI315="","",NI315-NI316)</f>
        <v/>
      </c>
      <c r="NK315" s="44"/>
      <c r="NL315" s="44" t="str">
        <f>IF(NK315="","",NK315-NK316)</f>
        <v/>
      </c>
      <c r="NM315" s="44"/>
      <c r="NN315" s="44" t="str">
        <f>IF(NM315="","",NM316+NO316-NM315)</f>
        <v/>
      </c>
      <c r="NO315" s="44"/>
      <c r="NP315" s="44"/>
      <c r="NQ315" s="44"/>
      <c r="NR315" s="44" t="str">
        <f t="shared" si="1592"/>
        <v/>
      </c>
      <c r="NS315" s="45" t="str">
        <f t="shared" si="1593"/>
        <v/>
      </c>
      <c r="NT315" s="35"/>
    </row>
    <row r="316" spans="1:384" x14ac:dyDescent="0.2">
      <c r="A316" s="38"/>
      <c r="B316" s="39"/>
      <c r="C316" s="40"/>
      <c r="D316" s="40"/>
      <c r="E316" s="41"/>
      <c r="F316" s="41"/>
      <c r="G316" s="40"/>
      <c r="H316" s="42"/>
      <c r="I316" s="44"/>
      <c r="J316" s="44" t="str">
        <f>IF(I316="","",I316-I314)</f>
        <v/>
      </c>
      <c r="K316" s="44"/>
      <c r="L316" s="44"/>
      <c r="M316" s="44"/>
      <c r="N316" s="44" t="str">
        <f>IF(M316="","",M314+O314-M316)</f>
        <v/>
      </c>
      <c r="O316" s="44"/>
      <c r="P316" s="43"/>
      <c r="Q316" s="43" t="str">
        <f>IF(I316="","",Q314)</f>
        <v/>
      </c>
      <c r="R316" s="44" t="str">
        <f t="shared" si="1564"/>
        <v/>
      </c>
      <c r="S316" s="45" t="str">
        <f t="shared" si="1565"/>
        <v/>
      </c>
      <c r="T316" s="35"/>
      <c r="U316" s="27"/>
      <c r="V316" s="46"/>
      <c r="W316" s="67"/>
      <c r="X316" s="44" t="str">
        <f>IF(W316="","",W316-W314)</f>
        <v/>
      </c>
      <c r="Y316" s="44"/>
      <c r="Z316" s="44"/>
      <c r="AA316" s="44"/>
      <c r="AB316" s="44" t="str">
        <f>IF(AA316="","",AA314+AC314-AA316)</f>
        <v/>
      </c>
      <c r="AC316" s="44"/>
      <c r="AD316" s="44"/>
      <c r="AE316" s="44"/>
      <c r="AF316" s="44" t="str">
        <f t="shared" si="1566"/>
        <v/>
      </c>
      <c r="AG316" s="45" t="str">
        <f t="shared" si="1567"/>
        <v/>
      </c>
      <c r="AH316" s="35"/>
      <c r="AI316" s="27"/>
      <c r="AJ316" s="46"/>
      <c r="AK316" s="44"/>
      <c r="AL316" s="44" t="str">
        <f>IF(AK316="","",AK316-AK314)</f>
        <v/>
      </c>
      <c r="AM316" s="44"/>
      <c r="AN316" s="44" t="str">
        <f>IF(AM316="","",AM316-AM314)</f>
        <v/>
      </c>
      <c r="AO316" s="44"/>
      <c r="AP316" s="44" t="str">
        <f>IF(AO316="","",AO314+AQ314-AO316)</f>
        <v/>
      </c>
      <c r="AQ316" s="44"/>
      <c r="AR316" s="44"/>
      <c r="AS316" s="44"/>
      <c r="AT316" s="44" t="str">
        <f t="shared" si="1568"/>
        <v/>
      </c>
      <c r="AU316" s="45" t="str">
        <f t="shared" si="1569"/>
        <v/>
      </c>
      <c r="AV316" s="35"/>
      <c r="AW316" s="27"/>
      <c r="AX316" s="46"/>
      <c r="AY316" s="44"/>
      <c r="AZ316" s="44" t="str">
        <f>IF(AY316="","",AY316-AY314)</f>
        <v/>
      </c>
      <c r="BA316" s="44"/>
      <c r="BB316" s="44" t="str">
        <f>IF(BA316="","",BA316-BA314)</f>
        <v/>
      </c>
      <c r="BC316" s="44"/>
      <c r="BD316" s="44" t="str">
        <f>IF(BC316="","",BC314+BE314-BC316)</f>
        <v/>
      </c>
      <c r="BE316" s="44"/>
      <c r="BF316" s="44"/>
      <c r="BG316" s="44"/>
      <c r="BH316" s="44" t="str">
        <f t="shared" si="1570"/>
        <v/>
      </c>
      <c r="BI316" s="45" t="str">
        <f t="shared" si="1571"/>
        <v/>
      </c>
      <c r="BJ316" s="35"/>
      <c r="BK316" s="50"/>
      <c r="BL316" s="51"/>
      <c r="BM316" s="43">
        <v>10600</v>
      </c>
      <c r="BN316" s="43">
        <f t="shared" si="1473"/>
        <v>24</v>
      </c>
      <c r="BO316" s="43">
        <v>298</v>
      </c>
      <c r="BP316" s="44">
        <f t="shared" si="1474"/>
        <v>2</v>
      </c>
      <c r="BQ316" s="43">
        <v>10</v>
      </c>
      <c r="BR316" s="44">
        <f t="shared" si="1475"/>
        <v>1</v>
      </c>
      <c r="BS316" s="43">
        <v>3</v>
      </c>
      <c r="BT316" s="60" t="s">
        <v>709</v>
      </c>
      <c r="BU316" s="67">
        <f t="shared" si="1595"/>
        <v>660</v>
      </c>
      <c r="BV316" s="43">
        <f t="shared" si="1478"/>
        <v>660</v>
      </c>
      <c r="BW316" s="45">
        <f t="shared" si="1479"/>
        <v>0.27500000000000002</v>
      </c>
      <c r="BX316" s="35"/>
      <c r="BY316" s="27"/>
      <c r="BZ316" s="51"/>
      <c r="CA316" s="43">
        <v>2342</v>
      </c>
      <c r="CB316" s="43">
        <f t="shared" si="1480"/>
        <v>63</v>
      </c>
      <c r="CC316" s="43">
        <v>37</v>
      </c>
      <c r="CD316" s="44">
        <f t="shared" si="1481"/>
        <v>2</v>
      </c>
      <c r="CE316" s="43">
        <v>20</v>
      </c>
      <c r="CF316" s="44">
        <f t="shared" si="1482"/>
        <v>2</v>
      </c>
      <c r="CG316" s="43">
        <v>4</v>
      </c>
      <c r="CH316" s="60" t="str">
        <f t="shared" si="1548"/>
        <v>ラブブマスコット</v>
      </c>
      <c r="CI316" s="67">
        <f t="shared" si="1549"/>
        <v>500</v>
      </c>
      <c r="CJ316" s="43">
        <f t="shared" si="1484"/>
        <v>1000</v>
      </c>
      <c r="CK316" s="45">
        <f t="shared" si="1485"/>
        <v>0.15873015873015872</v>
      </c>
      <c r="CL316" s="35"/>
      <c r="CM316" s="27"/>
      <c r="CN316" s="51"/>
      <c r="CO316" s="43">
        <v>1227</v>
      </c>
      <c r="CP316" s="43">
        <f t="shared" si="1486"/>
        <v>40</v>
      </c>
      <c r="CQ316" s="43">
        <v>17</v>
      </c>
      <c r="CR316" s="44">
        <f t="shared" si="1487"/>
        <v>0</v>
      </c>
      <c r="CS316" s="43">
        <v>17</v>
      </c>
      <c r="CT316" s="44">
        <f t="shared" si="1488"/>
        <v>0</v>
      </c>
      <c r="CU316" s="43">
        <v>0</v>
      </c>
      <c r="CV316" s="60" t="str">
        <f t="shared" si="1489"/>
        <v>押忍番長サウンドボタン</v>
      </c>
      <c r="CW316" s="67">
        <f t="shared" si="1490"/>
        <v>358</v>
      </c>
      <c r="CX316" s="43">
        <f t="shared" si="1491"/>
        <v>0</v>
      </c>
      <c r="CY316" s="45">
        <f t="shared" si="1492"/>
        <v>0</v>
      </c>
      <c r="CZ316" s="35"/>
      <c r="DA316" s="58"/>
      <c r="DB316" s="51"/>
      <c r="DC316" s="43">
        <v>7455</v>
      </c>
      <c r="DD316" s="43">
        <f t="shared" si="1493"/>
        <v>4</v>
      </c>
      <c r="DE316" s="43">
        <v>238</v>
      </c>
      <c r="DF316" s="44">
        <f t="shared" si="1494"/>
        <v>0</v>
      </c>
      <c r="DG316" s="43">
        <v>6</v>
      </c>
      <c r="DH316" s="44">
        <f t="shared" si="1495"/>
        <v>0</v>
      </c>
      <c r="DI316" s="43">
        <v>12</v>
      </c>
      <c r="DJ316" s="60" t="str">
        <f t="shared" si="1496"/>
        <v>ジャグラーサウンドボタン</v>
      </c>
      <c r="DK316" s="67">
        <f t="shared" si="1497"/>
        <v>682</v>
      </c>
      <c r="DL316" s="43">
        <f t="shared" si="1498"/>
        <v>0</v>
      </c>
      <c r="DM316" s="45">
        <f t="shared" si="1499"/>
        <v>0</v>
      </c>
      <c r="DN316" s="35"/>
      <c r="DO316" s="27"/>
      <c r="DP316" s="51"/>
      <c r="DQ316" s="43">
        <v>3145</v>
      </c>
      <c r="DR316" s="59">
        <f t="shared" si="1500"/>
        <v>4</v>
      </c>
      <c r="DS316" s="43">
        <v>89</v>
      </c>
      <c r="DT316" s="44">
        <f t="shared" si="1501"/>
        <v>0</v>
      </c>
      <c r="DU316" s="43">
        <v>12</v>
      </c>
      <c r="DV316" s="44">
        <f t="shared" si="1502"/>
        <v>0</v>
      </c>
      <c r="DW316" s="43">
        <v>0</v>
      </c>
      <c r="DX316" s="60" t="str">
        <f t="shared" si="1562"/>
        <v>サンリオホワイトマスコット</v>
      </c>
      <c r="DY316" s="67">
        <f t="shared" si="1563"/>
        <v>660</v>
      </c>
      <c r="DZ316" s="43">
        <f t="shared" si="1503"/>
        <v>0</v>
      </c>
      <c r="EA316" s="45">
        <f t="shared" si="1504"/>
        <v>0</v>
      </c>
      <c r="EB316" s="35"/>
      <c r="EC316" s="27"/>
      <c r="ED316" s="46"/>
      <c r="EE316" s="44"/>
      <c r="EF316" s="44" t="str">
        <f>IF(EE316="","",EE316-EE314)</f>
        <v/>
      </c>
      <c r="EG316" s="44"/>
      <c r="EH316" s="44" t="str">
        <f>IF(EG316="","",EG316-EG314)</f>
        <v/>
      </c>
      <c r="EI316" s="44"/>
      <c r="EJ316" s="44" t="str">
        <f>IF(EI316="","",EI314+EK314-EI316)</f>
        <v/>
      </c>
      <c r="EK316" s="44"/>
      <c r="EL316" s="44"/>
      <c r="EM316" s="44"/>
      <c r="EN316" s="44" t="str">
        <f t="shared" si="1572"/>
        <v/>
      </c>
      <c r="EO316" s="45" t="str">
        <f t="shared" si="1573"/>
        <v/>
      </c>
      <c r="EP316" s="35"/>
      <c r="EQ316" s="27"/>
      <c r="ER316" s="46"/>
      <c r="ES316" s="44"/>
      <c r="ET316" s="44" t="str">
        <f>IF(ES316="","",ES316-ES314)</f>
        <v/>
      </c>
      <c r="EU316" s="44"/>
      <c r="EV316" s="44" t="str">
        <f>IF(EU316="","",EU316-EU314)</f>
        <v/>
      </c>
      <c r="EW316" s="44"/>
      <c r="EX316" s="44" t="str">
        <f>IF(EW316="","",EW314+EY314-EW316)</f>
        <v/>
      </c>
      <c r="EY316" s="44"/>
      <c r="EZ316" s="44"/>
      <c r="FA316" s="44"/>
      <c r="FB316" s="44" t="str">
        <f t="shared" si="1574"/>
        <v/>
      </c>
      <c r="FC316" s="45" t="str">
        <f t="shared" si="1575"/>
        <v/>
      </c>
      <c r="FD316" s="35"/>
      <c r="FF316" s="46"/>
      <c r="FG316" s="44"/>
      <c r="FH316" s="44" t="str">
        <f>IF(FG316="","",FG316-FG314)</f>
        <v/>
      </c>
      <c r="FI316" s="44"/>
      <c r="FJ316" s="44" t="str">
        <f>IF(FI316="","",FI316-FI314)</f>
        <v/>
      </c>
      <c r="FK316" s="44"/>
      <c r="FL316" s="44" t="str">
        <f>IF(FK316="","",FK314+FM314-FK316)</f>
        <v/>
      </c>
      <c r="FM316" s="44"/>
      <c r="FN316" s="44"/>
      <c r="FO316" s="44"/>
      <c r="FP316" s="44" t="str">
        <f t="shared" si="1576"/>
        <v/>
      </c>
      <c r="FQ316" s="45" t="str">
        <f t="shared" si="1577"/>
        <v/>
      </c>
      <c r="FR316" s="35"/>
      <c r="FT316" s="46"/>
      <c r="FU316" s="44"/>
      <c r="FV316" s="44" t="str">
        <f>IF(FU316="","",FU316-FU314)</f>
        <v/>
      </c>
      <c r="FW316" s="44"/>
      <c r="FX316" s="44" t="str">
        <f>IF(FW316="","",FW316-FW314)</f>
        <v/>
      </c>
      <c r="FY316" s="44"/>
      <c r="FZ316" s="44" t="str">
        <f>IF(FY316="","",FY314+GA314-FY316)</f>
        <v/>
      </c>
      <c r="GA316" s="44"/>
      <c r="GB316" s="44"/>
      <c r="GC316" s="44"/>
      <c r="GD316" s="44" t="str">
        <f t="shared" si="1578"/>
        <v/>
      </c>
      <c r="GE316" s="45" t="str">
        <f t="shared" si="1579"/>
        <v/>
      </c>
      <c r="GF316" s="35"/>
      <c r="GH316" s="46"/>
      <c r="GI316" s="44"/>
      <c r="GJ316" s="44" t="str">
        <f>IF(GI316="","",GI316-GI314)</f>
        <v/>
      </c>
      <c r="GK316" s="44"/>
      <c r="GL316" s="44" t="str">
        <f>IF(GK316="","",GK316-GK314)</f>
        <v/>
      </c>
      <c r="GM316" s="44"/>
      <c r="GN316" s="44" t="str">
        <f>IF(GM316="","",GM314+GO314-GM316)</f>
        <v/>
      </c>
      <c r="GO316" s="44"/>
      <c r="GP316" s="44"/>
      <c r="GQ316" s="44"/>
      <c r="GR316" s="44" t="str">
        <f t="shared" si="1580"/>
        <v/>
      </c>
      <c r="GS316" s="45" t="str">
        <f t="shared" si="1581"/>
        <v/>
      </c>
      <c r="GT316" s="35"/>
      <c r="GU316" s="27"/>
      <c r="GV316" s="46"/>
      <c r="GW316" s="44"/>
      <c r="GX316" s="44" t="str">
        <f>IF(GW316="","",GW316-GW314)</f>
        <v/>
      </c>
      <c r="GY316" s="44"/>
      <c r="GZ316" s="44" t="str">
        <f>IF(GY316="","",GY316-GY314)</f>
        <v/>
      </c>
      <c r="HA316" s="44"/>
      <c r="HB316" s="44" t="str">
        <f>IF(HA316="","",HA314+HC314-HA316)</f>
        <v/>
      </c>
      <c r="HC316" s="44"/>
      <c r="HD316" s="44"/>
      <c r="HE316" s="44"/>
      <c r="HF316" s="44" t="str">
        <f t="shared" si="1582"/>
        <v/>
      </c>
      <c r="HG316" s="45" t="str">
        <f t="shared" si="1583"/>
        <v/>
      </c>
      <c r="HH316" s="35"/>
      <c r="HJ316" s="46"/>
      <c r="HK316" s="44"/>
      <c r="HL316" s="44" t="str">
        <f>IF(HK316="","",HK316-HK314)</f>
        <v/>
      </c>
      <c r="HM316" s="44"/>
      <c r="HN316" s="44" t="str">
        <f>IF(HM316="","",HM316-HM314)</f>
        <v/>
      </c>
      <c r="HO316" s="44"/>
      <c r="HP316" s="44" t="str">
        <f>IF(HO316="","",HO314+HQ314-HO316)</f>
        <v/>
      </c>
      <c r="HQ316" s="44"/>
      <c r="HR316" s="44"/>
      <c r="HS316" s="44"/>
      <c r="HT316" s="44" t="str">
        <f t="shared" si="1584"/>
        <v/>
      </c>
      <c r="HU316" s="45" t="str">
        <f t="shared" si="1585"/>
        <v/>
      </c>
      <c r="HV316" s="35"/>
      <c r="HW316" s="61"/>
      <c r="HX316" s="51"/>
      <c r="HY316" s="43">
        <v>22354</v>
      </c>
      <c r="HZ316" s="43">
        <f t="shared" si="1505"/>
        <v>227</v>
      </c>
      <c r="IA316" s="43"/>
      <c r="IB316" s="44" t="str">
        <f t="shared" si="1506"/>
        <v/>
      </c>
      <c r="IC316" s="43">
        <v>7</v>
      </c>
      <c r="ID316" s="44">
        <f t="shared" si="1507"/>
        <v>0</v>
      </c>
      <c r="IE316" s="43"/>
      <c r="IF316" s="60" t="str">
        <f t="shared" si="1596"/>
        <v>ルララ大</v>
      </c>
      <c r="IG316" s="67">
        <f>IF(HZ316="","",IG312)</f>
        <v>1100</v>
      </c>
      <c r="IH316" s="43">
        <f t="shared" si="1508"/>
        <v>0</v>
      </c>
      <c r="II316" s="45">
        <f t="shared" si="1509"/>
        <v>0</v>
      </c>
      <c r="IJ316" s="35"/>
      <c r="IL316" s="51"/>
      <c r="IM316" s="43">
        <v>340</v>
      </c>
      <c r="IN316" s="43">
        <f t="shared" si="1510"/>
        <v>39</v>
      </c>
      <c r="IO316" s="43">
        <v>23</v>
      </c>
      <c r="IP316" s="44">
        <f t="shared" si="1511"/>
        <v>0</v>
      </c>
      <c r="IQ316" s="43">
        <v>10</v>
      </c>
      <c r="IR316" s="44">
        <f t="shared" si="1512"/>
        <v>0</v>
      </c>
      <c r="IS316" s="43">
        <v>0</v>
      </c>
      <c r="IT316" s="60" t="str">
        <f t="shared" si="1551"/>
        <v>サンリオ豹柄キーケース</v>
      </c>
      <c r="IU316" s="67">
        <f t="shared" si="1545"/>
        <v>996</v>
      </c>
      <c r="IV316" s="43">
        <f t="shared" si="1514"/>
        <v>0</v>
      </c>
      <c r="IW316" s="45">
        <f t="shared" si="1515"/>
        <v>0</v>
      </c>
      <c r="IX316" s="35"/>
      <c r="IY316" s="33"/>
      <c r="IZ316" s="51"/>
      <c r="JA316" s="43">
        <v>4847</v>
      </c>
      <c r="JB316" s="43">
        <f t="shared" si="1516"/>
        <v>42</v>
      </c>
      <c r="JC316" s="43">
        <v>138</v>
      </c>
      <c r="JD316" s="44">
        <f t="shared" si="1517"/>
        <v>1</v>
      </c>
      <c r="JE316" s="43">
        <v>19</v>
      </c>
      <c r="JF316" s="44">
        <f t="shared" si="1518"/>
        <v>1</v>
      </c>
      <c r="JG316" s="43">
        <v>0</v>
      </c>
      <c r="JH316" s="60" t="s">
        <v>705</v>
      </c>
      <c r="JI316" s="67"/>
      <c r="JJ316" s="43">
        <f t="shared" si="1520"/>
        <v>0</v>
      </c>
      <c r="JK316" s="45">
        <f t="shared" si="1521"/>
        <v>0</v>
      </c>
      <c r="JL316" s="35"/>
      <c r="JM316" s="27"/>
      <c r="JN316" s="51"/>
      <c r="JO316" s="43">
        <v>5787</v>
      </c>
      <c r="JP316" s="43">
        <f t="shared" si="1522"/>
        <v>32</v>
      </c>
      <c r="JQ316" s="43">
        <v>135</v>
      </c>
      <c r="JR316" s="44">
        <f t="shared" si="1523"/>
        <v>0</v>
      </c>
      <c r="JS316" s="43">
        <v>15</v>
      </c>
      <c r="JT316" s="44">
        <f t="shared" si="1524"/>
        <v>0</v>
      </c>
      <c r="JU316" s="43">
        <v>0</v>
      </c>
      <c r="JV316" s="60" t="str">
        <f t="shared" si="1543"/>
        <v>ジャグラーイヤホン</v>
      </c>
      <c r="JW316" s="67">
        <f t="shared" si="1544"/>
        <v>1100</v>
      </c>
      <c r="JX316" s="43">
        <f t="shared" si="1525"/>
        <v>0</v>
      </c>
      <c r="JY316" s="45">
        <f t="shared" si="1526"/>
        <v>0</v>
      </c>
      <c r="JZ316" s="35"/>
      <c r="KA316" s="61"/>
      <c r="KB316" s="51"/>
      <c r="KC316" s="43">
        <v>4372</v>
      </c>
      <c r="KD316" s="59">
        <f t="shared" si="1527"/>
        <v>0</v>
      </c>
      <c r="KE316" s="43">
        <v>120</v>
      </c>
      <c r="KF316" s="44">
        <f t="shared" si="1528"/>
        <v>0</v>
      </c>
      <c r="KG316" s="43">
        <v>10</v>
      </c>
      <c r="KH316" s="44">
        <f t="shared" si="1529"/>
        <v>0</v>
      </c>
      <c r="KI316" s="43">
        <v>0</v>
      </c>
      <c r="KJ316" s="60" t="str">
        <f>IF(KC316="","",KJ312)</f>
        <v>ジャグラーサウンドボタン金銀</v>
      </c>
      <c r="KK316" s="67">
        <f>IF(KD316="","",KK312)</f>
        <v>1100</v>
      </c>
      <c r="KL316" s="43">
        <f t="shared" si="1532"/>
        <v>0</v>
      </c>
      <c r="KM316" s="45" t="e">
        <f t="shared" si="1533"/>
        <v>#DIV/0!</v>
      </c>
      <c r="KN316" s="35"/>
      <c r="KO316" s="27"/>
      <c r="KP316" s="51"/>
      <c r="KQ316" s="43">
        <v>5437</v>
      </c>
      <c r="KR316" s="43">
        <f t="shared" si="1534"/>
        <v>28</v>
      </c>
      <c r="KS316" s="43">
        <v>113</v>
      </c>
      <c r="KT316" s="44">
        <f t="shared" si="1535"/>
        <v>0</v>
      </c>
      <c r="KU316" s="43">
        <v>10</v>
      </c>
      <c r="KV316" s="44">
        <f t="shared" si="1536"/>
        <v>0</v>
      </c>
      <c r="KW316" s="43">
        <v>0</v>
      </c>
      <c r="KX316" s="60" t="str">
        <f>IF(KQ316="","",KX312)</f>
        <v>モンチッチマスコット2</v>
      </c>
      <c r="KY316" s="67">
        <f>IF(KR316="","",KY312)</f>
        <v>539</v>
      </c>
      <c r="KZ316" s="43">
        <f t="shared" si="1539"/>
        <v>0</v>
      </c>
      <c r="LA316" s="45">
        <f t="shared" si="1540"/>
        <v>0</v>
      </c>
      <c r="LB316" s="35"/>
      <c r="LC316" s="27"/>
      <c r="LD316" s="46"/>
      <c r="LE316" s="44"/>
      <c r="LF316" s="44"/>
      <c r="LG316" s="44">
        <v>530</v>
      </c>
      <c r="LH316" s="44">
        <f t="shared" si="1470"/>
        <v>0</v>
      </c>
      <c r="LI316" s="43">
        <v>2</v>
      </c>
      <c r="LJ316" s="44">
        <f t="shared" si="1471"/>
        <v>0</v>
      </c>
      <c r="LK316" s="44"/>
      <c r="LL316" s="72" t="str">
        <f>IF(LE315="","",LL313)</f>
        <v>アンパンティッシュカバー、アンパンぬいぐるみ</v>
      </c>
      <c r="LM316" s="67">
        <f>IF(LF315="","",LM313)</f>
        <v>1000</v>
      </c>
      <c r="LN316" s="44">
        <f t="shared" si="1472"/>
        <v>0</v>
      </c>
      <c r="LO316" s="45"/>
      <c r="LP316" s="35"/>
      <c r="LQ316" s="27"/>
      <c r="LR316" s="46"/>
      <c r="LS316" s="44"/>
      <c r="LT316" s="44" t="str">
        <f>IF(LS316="","",LS316-LS314)</f>
        <v/>
      </c>
      <c r="LU316" s="44"/>
      <c r="LV316" s="44" t="str">
        <f>IF(LU316="","",LU316-LU314)</f>
        <v/>
      </c>
      <c r="LW316" s="44"/>
      <c r="LX316" s="44" t="str">
        <f>IF(LW316="","",LW314+LY314-LW316)</f>
        <v/>
      </c>
      <c r="LY316" s="44"/>
      <c r="LZ316" s="44"/>
      <c r="MA316" s="44"/>
      <c r="MB316" s="44" t="str">
        <f t="shared" si="1586"/>
        <v/>
      </c>
      <c r="MC316" s="45" t="str">
        <f t="shared" si="1587"/>
        <v/>
      </c>
      <c r="MD316" s="35"/>
      <c r="ME316" s="27"/>
      <c r="MF316" s="46"/>
      <c r="MG316" s="44"/>
      <c r="MH316" s="44" t="str">
        <f>IF(MG316="","",MG316-MG314)</f>
        <v/>
      </c>
      <c r="MI316" s="44"/>
      <c r="MJ316" s="44" t="str">
        <f>IF(MI316="","",MI316-MI314)</f>
        <v/>
      </c>
      <c r="MK316" s="44"/>
      <c r="ML316" s="44" t="str">
        <f>IF(MK316="","",MK314+MM314-MK316)</f>
        <v/>
      </c>
      <c r="MM316" s="44"/>
      <c r="MN316" s="44"/>
      <c r="MO316" s="44"/>
      <c r="MP316" s="44" t="str">
        <f t="shared" si="1588"/>
        <v/>
      </c>
      <c r="MQ316" s="45" t="str">
        <f t="shared" si="1589"/>
        <v/>
      </c>
      <c r="MR316" s="35"/>
      <c r="MS316" s="27"/>
      <c r="MT316" s="46"/>
      <c r="MU316" s="44"/>
      <c r="MV316" s="44" t="str">
        <f>IF(MU316="","",MU316-MU314)</f>
        <v/>
      </c>
      <c r="MW316" s="44"/>
      <c r="MX316" s="44" t="str">
        <f>IF(MW316="","",MW316-MW314)</f>
        <v/>
      </c>
      <c r="MY316" s="44"/>
      <c r="MZ316" s="44" t="str">
        <f>IF(MY316="","",MY314+NA314-MY316)</f>
        <v/>
      </c>
      <c r="NA316" s="44"/>
      <c r="NB316" s="44"/>
      <c r="NC316" s="44"/>
      <c r="ND316" s="44" t="str">
        <f t="shared" si="1590"/>
        <v/>
      </c>
      <c r="NE316" s="45" t="str">
        <f t="shared" si="1591"/>
        <v/>
      </c>
      <c r="NF316" s="35"/>
      <c r="NG316" s="27"/>
      <c r="NH316" s="46"/>
      <c r="NI316" s="44"/>
      <c r="NJ316" s="44" t="str">
        <f>IF(NI316="","",NI316-NI314)</f>
        <v/>
      </c>
      <c r="NK316" s="44"/>
      <c r="NL316" s="44" t="str">
        <f>IF(NK316="","",NK316-NK314)</f>
        <v/>
      </c>
      <c r="NM316" s="44"/>
      <c r="NN316" s="44" t="str">
        <f>IF(NM316="","",NM314+NO314-NM316)</f>
        <v/>
      </c>
      <c r="NO316" s="44"/>
      <c r="NP316" s="44"/>
      <c r="NQ316" s="44"/>
      <c r="NR316" s="44" t="str">
        <f t="shared" si="1592"/>
        <v/>
      </c>
      <c r="NS316" s="45" t="str">
        <f t="shared" si="1593"/>
        <v/>
      </c>
      <c r="NT316" s="35"/>
    </row>
    <row r="317" spans="1:384" ht="15" customHeight="1" thickBot="1" x14ac:dyDescent="0.25">
      <c r="A317" s="38"/>
      <c r="B317" s="39"/>
      <c r="C317" s="40"/>
      <c r="D317" s="40"/>
      <c r="E317" s="41"/>
      <c r="F317" s="41"/>
      <c r="G317" s="40"/>
      <c r="H317" s="42"/>
      <c r="I317" s="44"/>
      <c r="J317" s="44" t="str">
        <f>IF(I317="","",I317-I315)</f>
        <v/>
      </c>
      <c r="K317" s="44"/>
      <c r="L317" s="44"/>
      <c r="M317" s="44"/>
      <c r="N317" s="44" t="str">
        <f>IF(M317="","",M315+O315-M317)</f>
        <v/>
      </c>
      <c r="O317" s="44"/>
      <c r="P317" s="44"/>
      <c r="Q317" s="44"/>
      <c r="R317" s="44" t="str">
        <f t="shared" si="1564"/>
        <v/>
      </c>
      <c r="S317" s="45" t="str">
        <f t="shared" si="1565"/>
        <v/>
      </c>
      <c r="T317" s="35"/>
      <c r="U317" s="27"/>
      <c r="V317" s="46"/>
      <c r="W317" s="67"/>
      <c r="X317" s="44" t="str">
        <f>IF(W317="","",W317-W315)</f>
        <v/>
      </c>
      <c r="Y317" s="44"/>
      <c r="Z317" s="44"/>
      <c r="AA317" s="44"/>
      <c r="AB317" s="44" t="str">
        <f>IF(AA317="","",AA315+AC315-AA317)</f>
        <v/>
      </c>
      <c r="AC317" s="44"/>
      <c r="AD317" s="44"/>
      <c r="AE317" s="44"/>
      <c r="AF317" s="44" t="str">
        <f t="shared" si="1566"/>
        <v/>
      </c>
      <c r="AG317" s="45" t="str">
        <f t="shared" si="1567"/>
        <v/>
      </c>
      <c r="AH317" s="35"/>
      <c r="AI317" s="27"/>
      <c r="AJ317" s="46"/>
      <c r="AK317" s="44"/>
      <c r="AL317" s="44" t="str">
        <f>IF(AK317="","",AK317-AK315)</f>
        <v/>
      </c>
      <c r="AM317" s="44"/>
      <c r="AN317" s="44" t="str">
        <f>IF(AM317="","",AM317-AM315)</f>
        <v/>
      </c>
      <c r="AO317" s="44"/>
      <c r="AP317" s="44" t="str">
        <f>IF(AO317="","",AO315+AQ315-AO317)</f>
        <v/>
      </c>
      <c r="AQ317" s="44"/>
      <c r="AR317" s="44"/>
      <c r="AS317" s="44"/>
      <c r="AT317" s="44" t="str">
        <f t="shared" si="1568"/>
        <v/>
      </c>
      <c r="AU317" s="45" t="str">
        <f t="shared" si="1569"/>
        <v/>
      </c>
      <c r="AV317" s="35"/>
      <c r="AW317" s="27"/>
      <c r="AX317" s="46"/>
      <c r="AY317" s="44"/>
      <c r="AZ317" s="44" t="str">
        <f>IF(AY317="","",AY317-AY315)</f>
        <v/>
      </c>
      <c r="BA317" s="44"/>
      <c r="BB317" s="44" t="str">
        <f>IF(BA317="","",BA317-BA315)</f>
        <v/>
      </c>
      <c r="BC317" s="44"/>
      <c r="BD317" s="44" t="str">
        <f>IF(BC317="","",BC315+BE315-BC317)</f>
        <v/>
      </c>
      <c r="BE317" s="44"/>
      <c r="BF317" s="44"/>
      <c r="BG317" s="44"/>
      <c r="BH317" s="44" t="str">
        <f t="shared" si="1570"/>
        <v/>
      </c>
      <c r="BI317" s="45" t="str">
        <f t="shared" si="1571"/>
        <v/>
      </c>
      <c r="BJ317" s="35"/>
      <c r="BK317" s="50"/>
      <c r="BL317" s="46"/>
      <c r="BM317" s="44">
        <v>12460</v>
      </c>
      <c r="BN317" s="25">
        <f t="shared" si="1473"/>
        <v>24</v>
      </c>
      <c r="BO317" s="44">
        <v>632</v>
      </c>
      <c r="BP317" s="44">
        <f t="shared" si="1474"/>
        <v>1</v>
      </c>
      <c r="BQ317" s="44">
        <v>9</v>
      </c>
      <c r="BR317" s="44">
        <f t="shared" si="1475"/>
        <v>1</v>
      </c>
      <c r="BS317" s="25">
        <v>1</v>
      </c>
      <c r="BT317" s="60" t="str">
        <f t="shared" ref="BT317:BT330" si="1597">IF(BM317="","",BT313)</f>
        <v>サンリオ豹柄キーケース</v>
      </c>
      <c r="BU317" s="67"/>
      <c r="BV317" s="44">
        <f t="shared" si="1478"/>
        <v>0</v>
      </c>
      <c r="BW317" s="45">
        <f t="shared" si="1479"/>
        <v>0</v>
      </c>
      <c r="BX317" s="35"/>
      <c r="BY317" s="27"/>
      <c r="BZ317" s="46"/>
      <c r="CA317" s="44">
        <v>1836</v>
      </c>
      <c r="CB317" s="25">
        <f t="shared" si="1480"/>
        <v>44</v>
      </c>
      <c r="CC317" s="44">
        <v>100</v>
      </c>
      <c r="CD317" s="44">
        <f t="shared" si="1481"/>
        <v>0</v>
      </c>
      <c r="CE317" s="44">
        <v>7</v>
      </c>
      <c r="CF317" s="44">
        <f t="shared" si="1482"/>
        <v>1</v>
      </c>
      <c r="CG317" s="25">
        <v>2</v>
      </c>
      <c r="CH317" s="60" t="str">
        <f t="shared" ref="CH317:CH328" si="1598">IF(CA317="","",CH313)</f>
        <v>モンチッチマスコット2</v>
      </c>
      <c r="CI317" s="67">
        <v>2</v>
      </c>
      <c r="CJ317" s="44">
        <f t="shared" si="1484"/>
        <v>2</v>
      </c>
      <c r="CK317" s="45">
        <f t="shared" si="1485"/>
        <v>4.5454545454545455E-4</v>
      </c>
      <c r="CL317" s="35"/>
      <c r="CM317" s="27"/>
      <c r="CN317" s="46"/>
      <c r="CO317" s="44">
        <v>2536</v>
      </c>
      <c r="CP317" s="25">
        <f t="shared" si="1486"/>
        <v>16</v>
      </c>
      <c r="CQ317" s="44">
        <v>29</v>
      </c>
      <c r="CR317" s="44">
        <f t="shared" si="1487"/>
        <v>0</v>
      </c>
      <c r="CS317" s="44">
        <v>34</v>
      </c>
      <c r="CT317" s="44">
        <f t="shared" si="1488"/>
        <v>0</v>
      </c>
      <c r="CU317" s="25">
        <v>0</v>
      </c>
      <c r="CV317" s="60" t="str">
        <f t="shared" ref="CV317:CV326" si="1599">IF(CO317="","",CV313)</f>
        <v>ラブブキーホルダー</v>
      </c>
      <c r="CW317" s="67"/>
      <c r="CX317" s="44">
        <f t="shared" si="1491"/>
        <v>0</v>
      </c>
      <c r="CY317" s="45">
        <f t="shared" si="1492"/>
        <v>0</v>
      </c>
      <c r="CZ317" s="35"/>
      <c r="DA317" s="58"/>
      <c r="DB317" s="46"/>
      <c r="DC317" s="44">
        <v>8691</v>
      </c>
      <c r="DD317" s="25">
        <f t="shared" si="1493"/>
        <v>18</v>
      </c>
      <c r="DE317" s="44">
        <v>439</v>
      </c>
      <c r="DF317" s="44">
        <f t="shared" si="1494"/>
        <v>0</v>
      </c>
      <c r="DG317" s="44">
        <v>27</v>
      </c>
      <c r="DH317" s="44">
        <f t="shared" si="1495"/>
        <v>0</v>
      </c>
      <c r="DI317" s="25"/>
      <c r="DJ317" s="60" t="str">
        <f t="shared" si="1496"/>
        <v>ラブブマスコット</v>
      </c>
      <c r="DK317" s="67">
        <f t="shared" si="1497"/>
        <v>250</v>
      </c>
      <c r="DL317" s="44">
        <f t="shared" si="1498"/>
        <v>0</v>
      </c>
      <c r="DM317" s="45">
        <f t="shared" si="1499"/>
        <v>0</v>
      </c>
      <c r="DN317" s="35"/>
      <c r="DO317" s="27"/>
      <c r="DP317" s="46"/>
      <c r="DQ317" s="44">
        <v>3241</v>
      </c>
      <c r="DR317" s="204">
        <f t="shared" si="1500"/>
        <v>2</v>
      </c>
      <c r="DS317" s="44">
        <v>112</v>
      </c>
      <c r="DT317" s="44">
        <f t="shared" si="1501"/>
        <v>0</v>
      </c>
      <c r="DU317" s="44">
        <v>27</v>
      </c>
      <c r="DV317" s="44">
        <f t="shared" si="1502"/>
        <v>0</v>
      </c>
      <c r="DW317" s="25">
        <v>0</v>
      </c>
      <c r="DX317" s="60" t="str">
        <f t="shared" si="1562"/>
        <v>ラブブキーホルダー</v>
      </c>
      <c r="DY317" s="67">
        <f t="shared" si="1563"/>
        <v>200</v>
      </c>
      <c r="DZ317" s="44">
        <f t="shared" si="1503"/>
        <v>0</v>
      </c>
      <c r="EA317" s="45">
        <f t="shared" si="1504"/>
        <v>0</v>
      </c>
      <c r="EB317" s="35"/>
      <c r="EC317" s="27"/>
      <c r="ED317" s="46"/>
      <c r="EE317" s="67"/>
      <c r="EF317" s="44" t="str">
        <f>IF(EE317="","",EE317-EE315)</f>
        <v/>
      </c>
      <c r="EG317" s="44"/>
      <c r="EH317" s="44"/>
      <c r="EI317" s="44"/>
      <c r="EJ317" s="44" t="str">
        <f>IF(EI317="","",EI315+EK315-EI317)</f>
        <v/>
      </c>
      <c r="EK317" s="44"/>
      <c r="EL317" s="44"/>
      <c r="EM317" s="44"/>
      <c r="EN317" s="44" t="str">
        <f t="shared" si="1572"/>
        <v/>
      </c>
      <c r="EO317" s="45" t="str">
        <f t="shared" si="1573"/>
        <v/>
      </c>
      <c r="EP317" s="35"/>
      <c r="EQ317" s="27"/>
      <c r="ER317" s="46"/>
      <c r="ES317" s="44"/>
      <c r="ET317" s="44" t="str">
        <f>IF(ES317="","",ES317-ES315)</f>
        <v/>
      </c>
      <c r="EU317" s="44"/>
      <c r="EV317" s="44" t="str">
        <f>IF(EU317="","",EU317-EU315)</f>
        <v/>
      </c>
      <c r="EW317" s="44"/>
      <c r="EX317" s="44" t="str">
        <f>IF(EW317="","",EW315+EY315-EW317)</f>
        <v/>
      </c>
      <c r="EY317" s="44"/>
      <c r="EZ317" s="44"/>
      <c r="FA317" s="44"/>
      <c r="FB317" s="44" t="str">
        <f t="shared" si="1574"/>
        <v/>
      </c>
      <c r="FC317" s="45" t="str">
        <f t="shared" si="1575"/>
        <v/>
      </c>
      <c r="FD317" s="35"/>
      <c r="FF317" s="46"/>
      <c r="FG317" s="67"/>
      <c r="FH317" s="44" t="str">
        <f>IF(FG317="","",FG317-FG315)</f>
        <v/>
      </c>
      <c r="FI317" s="44"/>
      <c r="FJ317" s="44"/>
      <c r="FK317" s="44"/>
      <c r="FL317" s="44" t="str">
        <f>IF(FK317="","",FK315+FM315-FK317)</f>
        <v/>
      </c>
      <c r="FM317" s="44"/>
      <c r="FN317" s="44"/>
      <c r="FO317" s="44"/>
      <c r="FP317" s="44" t="str">
        <f t="shared" si="1576"/>
        <v/>
      </c>
      <c r="FQ317" s="45" t="str">
        <f t="shared" si="1577"/>
        <v/>
      </c>
      <c r="FR317" s="35"/>
      <c r="FT317" s="46"/>
      <c r="FU317" s="67"/>
      <c r="FV317" s="44" t="str">
        <f>IF(FU317="","",FU317-FU315)</f>
        <v/>
      </c>
      <c r="FW317" s="44"/>
      <c r="FX317" s="44"/>
      <c r="FY317" s="44"/>
      <c r="FZ317" s="44" t="str">
        <f>IF(FY317="","",FY315+GA315-FY317)</f>
        <v/>
      </c>
      <c r="GA317" s="44"/>
      <c r="GB317" s="44"/>
      <c r="GC317" s="44"/>
      <c r="GD317" s="44" t="str">
        <f t="shared" si="1578"/>
        <v/>
      </c>
      <c r="GE317" s="45" t="str">
        <f t="shared" si="1579"/>
        <v/>
      </c>
      <c r="GF317" s="35"/>
      <c r="GH317" s="46"/>
      <c r="GI317" s="67"/>
      <c r="GJ317" s="44" t="str">
        <f>IF(GI317="","",GI317-GI315)</f>
        <v/>
      </c>
      <c r="GK317" s="44"/>
      <c r="GL317" s="44"/>
      <c r="GM317" s="44"/>
      <c r="GN317" s="44" t="str">
        <f>IF(GM317="","",GM315+GO315-GM317)</f>
        <v/>
      </c>
      <c r="GO317" s="44"/>
      <c r="GP317" s="44"/>
      <c r="GQ317" s="44"/>
      <c r="GR317" s="44" t="str">
        <f t="shared" si="1580"/>
        <v/>
      </c>
      <c r="GS317" s="45" t="str">
        <f t="shared" si="1581"/>
        <v/>
      </c>
      <c r="GT317" s="35"/>
      <c r="GU317" s="27"/>
      <c r="GV317" s="46"/>
      <c r="GW317" s="67"/>
      <c r="GX317" s="44" t="str">
        <f>IF(GW317="","",GW317-GW315)</f>
        <v/>
      </c>
      <c r="GY317" s="44"/>
      <c r="GZ317" s="44"/>
      <c r="HA317" s="44"/>
      <c r="HB317" s="44" t="str">
        <f>IF(HA317="","",HA315+HC315-HA317)</f>
        <v/>
      </c>
      <c r="HC317" s="44"/>
      <c r="HD317" s="44"/>
      <c r="HE317" s="44"/>
      <c r="HF317" s="44" t="str">
        <f t="shared" si="1582"/>
        <v/>
      </c>
      <c r="HG317" s="45" t="str">
        <f t="shared" si="1583"/>
        <v/>
      </c>
      <c r="HH317" s="35"/>
      <c r="HJ317" s="46"/>
      <c r="HK317" s="67"/>
      <c r="HL317" s="44" t="str">
        <f>IF(HK317="","",HK317-HK315)</f>
        <v/>
      </c>
      <c r="HM317" s="44"/>
      <c r="HN317" s="44"/>
      <c r="HO317" s="44"/>
      <c r="HP317" s="44" t="str">
        <f>IF(HO317="","",HO315+HQ315-HO317)</f>
        <v/>
      </c>
      <c r="HQ317" s="44"/>
      <c r="HR317" s="44"/>
      <c r="HS317" s="44"/>
      <c r="HT317" s="44" t="str">
        <f t="shared" si="1584"/>
        <v/>
      </c>
      <c r="HU317" s="45" t="str">
        <f t="shared" si="1585"/>
        <v/>
      </c>
      <c r="HV317" s="35"/>
      <c r="HW317" s="61"/>
      <c r="HX317" s="46"/>
      <c r="HY317" s="44"/>
      <c r="HZ317" s="25" t="str">
        <f t="shared" si="1505"/>
        <v/>
      </c>
      <c r="IA317" s="44"/>
      <c r="IB317" s="44" t="str">
        <f t="shared" si="1506"/>
        <v/>
      </c>
      <c r="IC317" s="44">
        <v>12</v>
      </c>
      <c r="ID317" s="44">
        <f t="shared" si="1507"/>
        <v>0</v>
      </c>
      <c r="IE317" s="25"/>
      <c r="IF317" s="60" t="str">
        <f t="shared" si="1596"/>
        <v/>
      </c>
      <c r="IG317" s="67"/>
      <c r="IH317" s="44">
        <f t="shared" si="1508"/>
        <v>0</v>
      </c>
      <c r="II317" s="45" t="e">
        <f t="shared" si="1509"/>
        <v>#VALUE!</v>
      </c>
      <c r="IJ317" s="35"/>
      <c r="IL317" s="46"/>
      <c r="IM317" s="44">
        <v>1184</v>
      </c>
      <c r="IN317" s="25">
        <f t="shared" si="1510"/>
        <v>30</v>
      </c>
      <c r="IO317" s="44">
        <v>20</v>
      </c>
      <c r="IP317" s="44">
        <f t="shared" si="1511"/>
        <v>0</v>
      </c>
      <c r="IQ317" s="44">
        <v>44</v>
      </c>
      <c r="IR317" s="44">
        <f t="shared" si="1512"/>
        <v>0</v>
      </c>
      <c r="IS317" s="25">
        <v>0</v>
      </c>
      <c r="IT317" s="60" t="str">
        <f t="shared" si="1551"/>
        <v>ゲームアーク</v>
      </c>
      <c r="IU317" s="67"/>
      <c r="IV317" s="44">
        <f t="shared" si="1514"/>
        <v>0</v>
      </c>
      <c r="IW317" s="45">
        <f t="shared" si="1515"/>
        <v>0</v>
      </c>
      <c r="IX317" s="35"/>
      <c r="IY317" s="33"/>
      <c r="IZ317" s="46"/>
      <c r="JA317" s="44">
        <v>6336</v>
      </c>
      <c r="JB317" s="25">
        <f t="shared" si="1516"/>
        <v>19</v>
      </c>
      <c r="JC317" s="44">
        <v>137</v>
      </c>
      <c r="JD317" s="44">
        <f t="shared" si="1517"/>
        <v>0</v>
      </c>
      <c r="JE317" s="44">
        <v>25</v>
      </c>
      <c r="JF317" s="44">
        <f t="shared" si="1518"/>
        <v>0</v>
      </c>
      <c r="JG317" s="25">
        <v>2</v>
      </c>
      <c r="JH317" s="60" t="str">
        <f t="shared" ref="JH317:JH330" si="1600">IF(JA317="","",JH313)</f>
        <v>ラブブマスコット</v>
      </c>
      <c r="JI317" s="67"/>
      <c r="JJ317" s="44">
        <f t="shared" si="1520"/>
        <v>0</v>
      </c>
      <c r="JK317" s="45">
        <f t="shared" si="1521"/>
        <v>0</v>
      </c>
      <c r="JL317" s="35"/>
      <c r="JM317" s="27"/>
      <c r="JN317" s="46"/>
      <c r="JO317" s="44">
        <v>4313</v>
      </c>
      <c r="JP317" s="25">
        <f t="shared" si="1522"/>
        <v>17</v>
      </c>
      <c r="JQ317" s="44">
        <v>258</v>
      </c>
      <c r="JR317" s="44">
        <f t="shared" si="1523"/>
        <v>6</v>
      </c>
      <c r="JS317" s="44">
        <v>45</v>
      </c>
      <c r="JT317" s="44">
        <f t="shared" si="1524"/>
        <v>5</v>
      </c>
      <c r="JU317" s="25">
        <v>0</v>
      </c>
      <c r="JV317" s="60" t="str">
        <f>IF(JO317="","",JV313)</f>
        <v>アングリーキーホルダー</v>
      </c>
      <c r="JW317" s="67">
        <v>200</v>
      </c>
      <c r="JX317" s="44">
        <f t="shared" si="1525"/>
        <v>1000</v>
      </c>
      <c r="JY317" s="45">
        <f t="shared" si="1526"/>
        <v>0.58823529411764708</v>
      </c>
      <c r="JZ317" s="35"/>
      <c r="KA317" s="61"/>
      <c r="KB317" s="46"/>
      <c r="KC317" s="44">
        <v>7461</v>
      </c>
      <c r="KD317" s="25">
        <f t="shared" si="1527"/>
        <v>29</v>
      </c>
      <c r="KE317" s="44">
        <v>443</v>
      </c>
      <c r="KF317" s="44">
        <f t="shared" si="1528"/>
        <v>3</v>
      </c>
      <c r="KG317" s="44">
        <v>70</v>
      </c>
      <c r="KH317" s="44">
        <f t="shared" si="1529"/>
        <v>2</v>
      </c>
      <c r="KI317" s="25">
        <v>7</v>
      </c>
      <c r="KJ317" s="60" t="str">
        <f t="shared" ref="KJ317:KJ327" si="1601">IF(KC317="","",KJ313)</f>
        <v>AIモンスターラバー</v>
      </c>
      <c r="KK317" s="67"/>
      <c r="KL317" s="44">
        <f t="shared" si="1532"/>
        <v>0</v>
      </c>
      <c r="KM317" s="45">
        <f t="shared" si="1533"/>
        <v>0</v>
      </c>
      <c r="KN317" s="35"/>
      <c r="KO317" s="27"/>
      <c r="KP317" s="46"/>
      <c r="KQ317" s="44">
        <v>6036</v>
      </c>
      <c r="KR317" s="25">
        <f t="shared" si="1534"/>
        <v>33</v>
      </c>
      <c r="KS317" s="44">
        <v>290</v>
      </c>
      <c r="KT317" s="44">
        <f t="shared" si="1535"/>
        <v>0</v>
      </c>
      <c r="KU317" s="44">
        <v>10</v>
      </c>
      <c r="KV317" s="44">
        <f t="shared" si="1536"/>
        <v>0</v>
      </c>
      <c r="KW317" s="25">
        <v>0</v>
      </c>
      <c r="KX317" s="60" t="str">
        <f>IF(KQ317="","",KX313)</f>
        <v>サンリオホワイトマスコット</v>
      </c>
      <c r="KY317" s="67">
        <v>660</v>
      </c>
      <c r="KZ317" s="44">
        <f t="shared" si="1539"/>
        <v>0</v>
      </c>
      <c r="LA317" s="45">
        <f t="shared" si="1540"/>
        <v>0</v>
      </c>
      <c r="LB317" s="35"/>
      <c r="LC317" s="27"/>
      <c r="LD317" s="74"/>
      <c r="LE317" s="75"/>
      <c r="LF317" s="75"/>
      <c r="LG317" s="75">
        <v>1166</v>
      </c>
      <c r="LH317" s="75">
        <f t="shared" si="1470"/>
        <v>0</v>
      </c>
      <c r="LI317" s="76">
        <v>2</v>
      </c>
      <c r="LJ317" s="75">
        <f t="shared" si="1471"/>
        <v>0</v>
      </c>
      <c r="LK317" s="75"/>
      <c r="LL317" s="77" t="str">
        <f>IF(LE315="","",LL314)</f>
        <v>バイキンティッシュカバー、アンパンぬいぐるみ</v>
      </c>
      <c r="LM317" s="78">
        <f>IF(LF315="","",LM314)</f>
        <v>1000</v>
      </c>
      <c r="LN317" s="75">
        <f t="shared" si="1472"/>
        <v>0</v>
      </c>
      <c r="LO317" s="79"/>
      <c r="LP317" s="35"/>
      <c r="LQ317" s="27"/>
      <c r="LR317" s="46"/>
      <c r="LS317" s="67"/>
      <c r="LT317" s="44" t="str">
        <f>IF(LS317="","",LS317-LS315)</f>
        <v/>
      </c>
      <c r="LU317" s="44"/>
      <c r="LV317" s="44"/>
      <c r="LW317" s="44"/>
      <c r="LX317" s="44" t="str">
        <f>IF(LW317="","",LW315+LY315-LW317)</f>
        <v/>
      </c>
      <c r="LY317" s="44"/>
      <c r="LZ317" s="44"/>
      <c r="MA317" s="44"/>
      <c r="MB317" s="44" t="str">
        <f t="shared" si="1586"/>
        <v/>
      </c>
      <c r="MC317" s="45" t="str">
        <f t="shared" si="1587"/>
        <v/>
      </c>
      <c r="MD317" s="35"/>
      <c r="ME317" s="27"/>
      <c r="MF317" s="46"/>
      <c r="MG317" s="67"/>
      <c r="MH317" s="44" t="str">
        <f>IF(MG317="","",MG317-MG315)</f>
        <v/>
      </c>
      <c r="MI317" s="44"/>
      <c r="MJ317" s="44"/>
      <c r="MK317" s="44"/>
      <c r="ML317" s="44" t="str">
        <f>IF(MK317="","",MK315+MM315-MK317)</f>
        <v/>
      </c>
      <c r="MM317" s="44"/>
      <c r="MN317" s="44"/>
      <c r="MO317" s="44"/>
      <c r="MP317" s="44" t="str">
        <f t="shared" si="1588"/>
        <v/>
      </c>
      <c r="MQ317" s="45" t="str">
        <f t="shared" si="1589"/>
        <v/>
      </c>
      <c r="MR317" s="35"/>
      <c r="MS317" s="27"/>
      <c r="MT317" s="46"/>
      <c r="MU317" s="67"/>
      <c r="MV317" s="44" t="str">
        <f>IF(MU317="","",MU317-MU315)</f>
        <v/>
      </c>
      <c r="MW317" s="44"/>
      <c r="MX317" s="44"/>
      <c r="MY317" s="44"/>
      <c r="MZ317" s="44" t="str">
        <f>IF(MY317="","",MY315+NA315-MY317)</f>
        <v/>
      </c>
      <c r="NA317" s="44"/>
      <c r="NB317" s="44"/>
      <c r="NC317" s="44"/>
      <c r="ND317" s="44" t="str">
        <f t="shared" si="1590"/>
        <v/>
      </c>
      <c r="NE317" s="45" t="str">
        <f t="shared" si="1591"/>
        <v/>
      </c>
      <c r="NF317" s="35"/>
      <c r="NG317" s="27"/>
      <c r="NH317" s="46"/>
      <c r="NI317" s="67"/>
      <c r="NJ317" s="44" t="str">
        <f>IF(NI317="","",NI317-NI315)</f>
        <v/>
      </c>
      <c r="NK317" s="44"/>
      <c r="NL317" s="44"/>
      <c r="NM317" s="44"/>
      <c r="NN317" s="44" t="str">
        <f>IF(NM317="","",NM315+NO315-NM317)</f>
        <v/>
      </c>
      <c r="NO317" s="44"/>
      <c r="NP317" s="44"/>
      <c r="NQ317" s="44"/>
      <c r="NR317" s="44" t="str">
        <f t="shared" si="1592"/>
        <v/>
      </c>
      <c r="NS317" s="45" t="str">
        <f t="shared" si="1593"/>
        <v/>
      </c>
      <c r="NT317" s="35"/>
    </row>
    <row r="318" spans="1:384" ht="15" customHeight="1" thickTop="1" thickBot="1" x14ac:dyDescent="0.25">
      <c r="A318" s="38"/>
      <c r="B318" s="39"/>
      <c r="C318" s="40"/>
      <c r="D318" s="40"/>
      <c r="E318" s="41"/>
      <c r="F318" s="41"/>
      <c r="G318" s="40"/>
      <c r="H318" s="42"/>
      <c r="I318" s="44"/>
      <c r="J318" s="44" t="str">
        <f t="shared" ref="J318:J342" si="1602">IF(I318="","",I318-I317)</f>
        <v/>
      </c>
      <c r="K318" s="44"/>
      <c r="L318" s="44"/>
      <c r="M318" s="44"/>
      <c r="N318" s="44" t="str">
        <f t="shared" ref="N318:N343" si="1603">IF(M318="","",M317+O317-M318)</f>
        <v/>
      </c>
      <c r="O318" s="44"/>
      <c r="P318" s="44"/>
      <c r="Q318" s="44"/>
      <c r="R318" s="44" t="str">
        <f t="shared" si="1564"/>
        <v/>
      </c>
      <c r="S318" s="45" t="str">
        <f t="shared" si="1565"/>
        <v/>
      </c>
      <c r="T318" s="35"/>
      <c r="U318" s="27"/>
      <c r="V318" s="46"/>
      <c r="W318" s="67"/>
      <c r="X318" s="44" t="str">
        <f t="shared" ref="X318:X338" si="1604">IF(W318="","",W318-W317)</f>
        <v/>
      </c>
      <c r="Y318" s="44"/>
      <c r="Z318" s="44"/>
      <c r="AA318" s="44"/>
      <c r="AB318" s="44" t="str">
        <f t="shared" ref="AB318:AB338" si="1605">IF(AA318="","",AA317+AC317-AA318)</f>
        <v/>
      </c>
      <c r="AC318" s="44"/>
      <c r="AD318" s="44"/>
      <c r="AE318" s="44"/>
      <c r="AF318" s="44" t="str">
        <f t="shared" si="1566"/>
        <v/>
      </c>
      <c r="AG318" s="45" t="str">
        <f t="shared" si="1567"/>
        <v/>
      </c>
      <c r="AH318" s="35"/>
      <c r="AI318" s="27"/>
      <c r="AJ318" s="46"/>
      <c r="AK318" s="44"/>
      <c r="AL318" s="44" t="str">
        <f t="shared" ref="AL318:AL342" si="1606">IF(AK318="","",AK318-AK317)</f>
        <v/>
      </c>
      <c r="AM318" s="44"/>
      <c r="AN318" s="44" t="str">
        <f t="shared" ref="AN318:AN343" si="1607">IF(AM318="","",AM318-AM317)</f>
        <v/>
      </c>
      <c r="AO318" s="44"/>
      <c r="AP318" s="44" t="str">
        <f t="shared" ref="AP318:AP343" si="1608">IF(AO318="","",AO317+AQ317-AO318)</f>
        <v/>
      </c>
      <c r="AQ318" s="44"/>
      <c r="AR318" s="44"/>
      <c r="AS318" s="44"/>
      <c r="AT318" s="44" t="str">
        <f t="shared" si="1568"/>
        <v/>
      </c>
      <c r="AU318" s="45" t="str">
        <f t="shared" si="1569"/>
        <v/>
      </c>
      <c r="AV318" s="35"/>
      <c r="AW318" s="27"/>
      <c r="AX318" s="46"/>
      <c r="AY318" s="44"/>
      <c r="AZ318" s="44" t="str">
        <f t="shared" ref="AZ318:AZ342" si="1609">IF(AY318="","",AY318-AY317)</f>
        <v/>
      </c>
      <c r="BA318" s="44"/>
      <c r="BB318" s="44" t="str">
        <f t="shared" ref="BB318:BB343" si="1610">IF(BA318="","",BA318-BA317)</f>
        <v/>
      </c>
      <c r="BC318" s="44"/>
      <c r="BD318" s="44" t="str">
        <f t="shared" ref="BD318:BD343" si="1611">IF(BC318="","",BC317+BE317-BC318)</f>
        <v/>
      </c>
      <c r="BE318" s="44"/>
      <c r="BF318" s="44"/>
      <c r="BG318" s="44"/>
      <c r="BH318" s="44" t="str">
        <f t="shared" si="1570"/>
        <v/>
      </c>
      <c r="BI318" s="45" t="str">
        <f t="shared" si="1571"/>
        <v/>
      </c>
      <c r="BJ318" s="35"/>
      <c r="BK318" s="50"/>
      <c r="BL318" s="74"/>
      <c r="BM318" s="81">
        <v>14211</v>
      </c>
      <c r="BN318" s="76">
        <f t="shared" si="1473"/>
        <v>47</v>
      </c>
      <c r="BO318" s="78">
        <v>714</v>
      </c>
      <c r="BP318" s="75">
        <f t="shared" si="1474"/>
        <v>3</v>
      </c>
      <c r="BQ318" s="75">
        <v>79</v>
      </c>
      <c r="BR318" s="75">
        <f t="shared" si="1475"/>
        <v>3</v>
      </c>
      <c r="BS318" s="75">
        <v>0</v>
      </c>
      <c r="BT318" s="77" t="str">
        <f t="shared" si="1597"/>
        <v>ＡＩモンスターラバー</v>
      </c>
      <c r="BU318" s="78">
        <f t="shared" ref="BU318:BU330" si="1612">IF(BN318="","",BU314)</f>
        <v>198</v>
      </c>
      <c r="BV318" s="75">
        <f t="shared" si="1478"/>
        <v>594</v>
      </c>
      <c r="BW318" s="79">
        <f t="shared" si="1479"/>
        <v>0.12638297872340426</v>
      </c>
      <c r="BX318" s="35"/>
      <c r="BY318" s="27"/>
      <c r="BZ318" s="74"/>
      <c r="CA318" s="81">
        <v>2104</v>
      </c>
      <c r="CB318" s="76">
        <f t="shared" si="1480"/>
        <v>23</v>
      </c>
      <c r="CC318" s="78">
        <v>26</v>
      </c>
      <c r="CD318" s="75">
        <f t="shared" si="1481"/>
        <v>0</v>
      </c>
      <c r="CE318" s="75">
        <v>11</v>
      </c>
      <c r="CF318" s="75">
        <f t="shared" si="1482"/>
        <v>0</v>
      </c>
      <c r="CG318" s="75">
        <v>0</v>
      </c>
      <c r="CH318" s="77" t="str">
        <f t="shared" si="1598"/>
        <v>AIモンスターマスコット</v>
      </c>
      <c r="CI318" s="78">
        <f t="shared" ref="CI318:CI328" si="1613">IF(CB318="","",CI314)</f>
        <v>286</v>
      </c>
      <c r="CJ318" s="75">
        <f t="shared" si="1484"/>
        <v>0</v>
      </c>
      <c r="CK318" s="79">
        <f t="shared" si="1485"/>
        <v>0</v>
      </c>
      <c r="CL318" s="35"/>
      <c r="CM318" s="27"/>
      <c r="CN318" s="74"/>
      <c r="CO318" s="81">
        <v>1539</v>
      </c>
      <c r="CP318" s="76">
        <f t="shared" si="1486"/>
        <v>35</v>
      </c>
      <c r="CQ318" s="78">
        <v>8</v>
      </c>
      <c r="CR318" s="75">
        <f t="shared" si="1487"/>
        <v>0</v>
      </c>
      <c r="CS318" s="75">
        <v>23</v>
      </c>
      <c r="CT318" s="75">
        <f t="shared" si="1488"/>
        <v>0</v>
      </c>
      <c r="CU318" s="75">
        <v>0</v>
      </c>
      <c r="CV318" s="77" t="str">
        <f t="shared" si="1599"/>
        <v>ラブブキーホルダー大きめ</v>
      </c>
      <c r="CW318" s="78">
        <f t="shared" ref="CW318:CW330" si="1614">IF(CP318="","",CW314)</f>
        <v>400</v>
      </c>
      <c r="CX318" s="75">
        <f t="shared" si="1491"/>
        <v>0</v>
      </c>
      <c r="CY318" s="79">
        <f t="shared" si="1492"/>
        <v>0</v>
      </c>
      <c r="CZ318" s="35" t="s">
        <v>325</v>
      </c>
      <c r="DA318" s="58"/>
      <c r="DB318" s="74"/>
      <c r="DC318" s="81">
        <v>6737</v>
      </c>
      <c r="DD318" s="105">
        <f t="shared" si="1493"/>
        <v>9</v>
      </c>
      <c r="DE318" s="78">
        <v>355</v>
      </c>
      <c r="DF318" s="75">
        <f t="shared" si="1494"/>
        <v>0</v>
      </c>
      <c r="DG318" s="75">
        <v>40</v>
      </c>
      <c r="DH318" s="75">
        <f t="shared" si="1495"/>
        <v>0</v>
      </c>
      <c r="DI318" s="75"/>
      <c r="DJ318" s="77" t="str">
        <f t="shared" si="1496"/>
        <v>ＡＩラバー</v>
      </c>
      <c r="DK318" s="78">
        <f t="shared" si="1497"/>
        <v>198</v>
      </c>
      <c r="DL318" s="75">
        <f t="shared" si="1498"/>
        <v>0</v>
      </c>
      <c r="DM318" s="79">
        <f t="shared" si="1499"/>
        <v>0</v>
      </c>
      <c r="DN318" s="35"/>
      <c r="DO318" s="27"/>
      <c r="DP318" s="74"/>
      <c r="DQ318" s="81">
        <v>2251</v>
      </c>
      <c r="DR318" s="105">
        <f t="shared" si="1500"/>
        <v>5</v>
      </c>
      <c r="DS318" s="78">
        <v>67</v>
      </c>
      <c r="DT318" s="75">
        <f t="shared" si="1501"/>
        <v>0</v>
      </c>
      <c r="DU318" s="75">
        <v>61</v>
      </c>
      <c r="DV318" s="75">
        <f t="shared" si="1502"/>
        <v>0</v>
      </c>
      <c r="DW318" s="75">
        <v>0</v>
      </c>
      <c r="DX318" s="77" t="str">
        <f t="shared" si="1562"/>
        <v>アングリーキーホルダー</v>
      </c>
      <c r="DY318" s="78">
        <f t="shared" si="1563"/>
        <v>198</v>
      </c>
      <c r="DZ318" s="75">
        <f t="shared" si="1503"/>
        <v>0</v>
      </c>
      <c r="EA318" s="79">
        <f t="shared" si="1504"/>
        <v>0</v>
      </c>
      <c r="EB318" s="35"/>
      <c r="EC318" s="27"/>
      <c r="ED318" s="46"/>
      <c r="EE318" s="67"/>
      <c r="EF318" s="44" t="str">
        <f t="shared" ref="EF318:EF338" si="1615">IF(EE318="","",EE318-EE317)</f>
        <v/>
      </c>
      <c r="EG318" s="44"/>
      <c r="EH318" s="44"/>
      <c r="EI318" s="44"/>
      <c r="EJ318" s="44" t="str">
        <f t="shared" ref="EJ318:EJ338" si="1616">IF(EI318="","",EI317+EK317-EI318)</f>
        <v/>
      </c>
      <c r="EK318" s="44"/>
      <c r="EL318" s="44"/>
      <c r="EM318" s="44"/>
      <c r="EN318" s="44" t="str">
        <f t="shared" si="1572"/>
        <v/>
      </c>
      <c r="EO318" s="45" t="str">
        <f t="shared" si="1573"/>
        <v/>
      </c>
      <c r="EP318" s="35"/>
      <c r="EQ318" s="27"/>
      <c r="ER318" s="46"/>
      <c r="ES318" s="44"/>
      <c r="ET318" s="44" t="str">
        <f t="shared" ref="ET318:ET342" si="1617">IF(ES318="","",ES318-ES317)</f>
        <v/>
      </c>
      <c r="EU318" s="44"/>
      <c r="EV318" s="44" t="str">
        <f t="shared" ref="EV318:EV343" si="1618">IF(EU318="","",EU318-EU317)</f>
        <v/>
      </c>
      <c r="EW318" s="44"/>
      <c r="EX318" s="44" t="str">
        <f t="shared" ref="EX318:EX343" si="1619">IF(EW318="","",EW317+EY317-EW318)</f>
        <v/>
      </c>
      <c r="EY318" s="44"/>
      <c r="EZ318" s="44"/>
      <c r="FA318" s="44"/>
      <c r="FB318" s="44" t="str">
        <f t="shared" si="1574"/>
        <v/>
      </c>
      <c r="FC318" s="45" t="str">
        <f t="shared" si="1575"/>
        <v/>
      </c>
      <c r="FD318" s="35"/>
      <c r="FF318" s="46"/>
      <c r="FG318" s="67"/>
      <c r="FH318" s="44" t="str">
        <f t="shared" ref="FH318:FH338" si="1620">IF(FG318="","",FG318-FG317)</f>
        <v/>
      </c>
      <c r="FI318" s="44"/>
      <c r="FJ318" s="44"/>
      <c r="FK318" s="44"/>
      <c r="FL318" s="44" t="str">
        <f t="shared" ref="FL318:FL338" si="1621">IF(FK318="","",FK317+FM317-FK318)</f>
        <v/>
      </c>
      <c r="FM318" s="44"/>
      <c r="FN318" s="44"/>
      <c r="FO318" s="44"/>
      <c r="FP318" s="44" t="str">
        <f t="shared" si="1576"/>
        <v/>
      </c>
      <c r="FQ318" s="45" t="str">
        <f t="shared" si="1577"/>
        <v/>
      </c>
      <c r="FR318" s="35"/>
      <c r="FT318" s="46"/>
      <c r="FU318" s="67"/>
      <c r="FV318" s="44" t="str">
        <f t="shared" ref="FV318:FV338" si="1622">IF(FU318="","",FU318-FU317)</f>
        <v/>
      </c>
      <c r="FW318" s="44"/>
      <c r="FX318" s="44"/>
      <c r="FY318" s="44"/>
      <c r="FZ318" s="44" t="str">
        <f t="shared" ref="FZ318:FZ338" si="1623">IF(FY318="","",FY317+GA317-FY318)</f>
        <v/>
      </c>
      <c r="GA318" s="44"/>
      <c r="GB318" s="44"/>
      <c r="GC318" s="44"/>
      <c r="GD318" s="44" t="str">
        <f t="shared" si="1578"/>
        <v/>
      </c>
      <c r="GE318" s="45" t="str">
        <f t="shared" si="1579"/>
        <v/>
      </c>
      <c r="GF318" s="35"/>
      <c r="GH318" s="46"/>
      <c r="GI318" s="67"/>
      <c r="GJ318" s="44" t="str">
        <f t="shared" ref="GJ318:GJ338" si="1624">IF(GI318="","",GI318-GI317)</f>
        <v/>
      </c>
      <c r="GK318" s="44"/>
      <c r="GL318" s="44"/>
      <c r="GM318" s="44"/>
      <c r="GN318" s="44" t="str">
        <f t="shared" ref="GN318:GN338" si="1625">IF(GM318="","",GM317+GO317-GM318)</f>
        <v/>
      </c>
      <c r="GO318" s="44"/>
      <c r="GP318" s="44"/>
      <c r="GQ318" s="44"/>
      <c r="GR318" s="44" t="str">
        <f t="shared" si="1580"/>
        <v/>
      </c>
      <c r="GS318" s="45" t="str">
        <f t="shared" si="1581"/>
        <v/>
      </c>
      <c r="GT318" s="35"/>
      <c r="GU318" s="27"/>
      <c r="GV318" s="46"/>
      <c r="GW318" s="67"/>
      <c r="GX318" s="44" t="str">
        <f t="shared" ref="GX318:GX338" si="1626">IF(GW318="","",GW318-GW317)</f>
        <v/>
      </c>
      <c r="GY318" s="44"/>
      <c r="GZ318" s="44"/>
      <c r="HA318" s="44"/>
      <c r="HB318" s="44" t="str">
        <f t="shared" ref="HB318:HB338" si="1627">IF(HA318="","",HA317+HC317-HA318)</f>
        <v/>
      </c>
      <c r="HC318" s="44"/>
      <c r="HD318" s="44"/>
      <c r="HE318" s="44"/>
      <c r="HF318" s="44" t="str">
        <f t="shared" si="1582"/>
        <v/>
      </c>
      <c r="HG318" s="45" t="str">
        <f t="shared" si="1583"/>
        <v/>
      </c>
      <c r="HH318" s="35"/>
      <c r="HJ318" s="46"/>
      <c r="HK318" s="67"/>
      <c r="HL318" s="44" t="str">
        <f t="shared" ref="HL318:HL338" si="1628">IF(HK318="","",HK318-HK317)</f>
        <v/>
      </c>
      <c r="HM318" s="44"/>
      <c r="HN318" s="44"/>
      <c r="HO318" s="44"/>
      <c r="HP318" s="44" t="str">
        <f t="shared" ref="HP318:HP338" si="1629">IF(HO318="","",HO317+HQ317-HO318)</f>
        <v/>
      </c>
      <c r="HQ318" s="44"/>
      <c r="HR318" s="44"/>
      <c r="HS318" s="44"/>
      <c r="HT318" s="44" t="str">
        <f t="shared" si="1584"/>
        <v/>
      </c>
      <c r="HU318" s="45" t="str">
        <f t="shared" si="1585"/>
        <v/>
      </c>
      <c r="HV318" s="35"/>
      <c r="HW318" s="61"/>
      <c r="HX318" s="74"/>
      <c r="HY318" s="81"/>
      <c r="HZ318" s="76" t="str">
        <f t="shared" si="1505"/>
        <v/>
      </c>
      <c r="IA318" s="78"/>
      <c r="IB318" s="75" t="str">
        <f t="shared" si="1506"/>
        <v/>
      </c>
      <c r="IC318" s="75">
        <v>5</v>
      </c>
      <c r="ID318" s="75">
        <f t="shared" si="1507"/>
        <v>1</v>
      </c>
      <c r="IE318" s="75"/>
      <c r="IF318" s="77" t="str">
        <f t="shared" si="1596"/>
        <v/>
      </c>
      <c r="IG318" s="78" t="str">
        <f t="shared" ref="IG318:IG330" si="1630">IF(HZ318="","",IG314)</f>
        <v/>
      </c>
      <c r="IH318" s="75" t="e">
        <f t="shared" si="1508"/>
        <v>#VALUE!</v>
      </c>
      <c r="II318" s="79" t="e">
        <f t="shared" si="1509"/>
        <v>#VALUE!</v>
      </c>
      <c r="IJ318" s="35"/>
      <c r="IL318" s="74"/>
      <c r="IM318" s="81">
        <v>639</v>
      </c>
      <c r="IN318" s="76">
        <f t="shared" si="1510"/>
        <v>10</v>
      </c>
      <c r="IO318" s="78">
        <v>19</v>
      </c>
      <c r="IP318" s="75">
        <f t="shared" si="1511"/>
        <v>0</v>
      </c>
      <c r="IQ318" s="75">
        <v>3</v>
      </c>
      <c r="IR318" s="75">
        <f t="shared" si="1512"/>
        <v>1</v>
      </c>
      <c r="IS318" s="75">
        <v>0</v>
      </c>
      <c r="IT318" s="77" t="str">
        <f t="shared" si="1551"/>
        <v>スンスンクリップ</v>
      </c>
      <c r="IU318" s="78">
        <f t="shared" ref="IU318:IU330" si="1631">IF(IN318="","",IU314)</f>
        <v>0</v>
      </c>
      <c r="IV318" s="75">
        <f t="shared" si="1514"/>
        <v>0</v>
      </c>
      <c r="IW318" s="79">
        <f t="shared" si="1515"/>
        <v>0</v>
      </c>
      <c r="IX318" s="35"/>
      <c r="IY318" s="33"/>
      <c r="IZ318" s="74"/>
      <c r="JA318" s="81">
        <v>7373</v>
      </c>
      <c r="JB318" s="76">
        <f t="shared" si="1516"/>
        <v>19</v>
      </c>
      <c r="JC318" s="78">
        <v>300</v>
      </c>
      <c r="JD318" s="75">
        <f t="shared" si="1517"/>
        <v>0</v>
      </c>
      <c r="JE318" s="75">
        <v>13</v>
      </c>
      <c r="JF318" s="75">
        <f t="shared" si="1518"/>
        <v>0</v>
      </c>
      <c r="JG318" s="75">
        <v>1</v>
      </c>
      <c r="JH318" s="77" t="str">
        <f t="shared" si="1600"/>
        <v>サンリオクリスマスキーケース</v>
      </c>
      <c r="JI318" s="78">
        <f t="shared" ref="JI318:JI330" si="1632">IF(JB318="","",JI314)</f>
        <v>660</v>
      </c>
      <c r="JJ318" s="75">
        <f t="shared" si="1520"/>
        <v>0</v>
      </c>
      <c r="JK318" s="79">
        <f t="shared" si="1521"/>
        <v>0</v>
      </c>
      <c r="JL318" s="35"/>
      <c r="JM318" s="27"/>
      <c r="JN318" s="74"/>
      <c r="JO318" s="81">
        <v>6195</v>
      </c>
      <c r="JP318" s="76">
        <f t="shared" si="1522"/>
        <v>13</v>
      </c>
      <c r="JQ318" s="78">
        <v>257</v>
      </c>
      <c r="JR318" s="75">
        <f t="shared" si="1523"/>
        <v>0</v>
      </c>
      <c r="JS318" s="75">
        <v>7</v>
      </c>
      <c r="JT318" s="75">
        <f t="shared" si="1524"/>
        <v>0</v>
      </c>
      <c r="JU318" s="75">
        <v>0</v>
      </c>
      <c r="JV318" s="77" t="s">
        <v>701</v>
      </c>
      <c r="JW318" s="78">
        <v>1100</v>
      </c>
      <c r="JX318" s="75">
        <f t="shared" si="1525"/>
        <v>0</v>
      </c>
      <c r="JY318" s="79">
        <f t="shared" si="1526"/>
        <v>0</v>
      </c>
      <c r="JZ318" s="35"/>
      <c r="KA318" s="61"/>
      <c r="KB318" s="74"/>
      <c r="KC318" s="81">
        <v>4521</v>
      </c>
      <c r="KD318" s="105">
        <f t="shared" si="1527"/>
        <v>0</v>
      </c>
      <c r="KE318" s="78">
        <v>228</v>
      </c>
      <c r="KF318" s="75">
        <f t="shared" si="1528"/>
        <v>1</v>
      </c>
      <c r="KG318" s="75">
        <v>38</v>
      </c>
      <c r="KH318" s="75">
        <f t="shared" si="1529"/>
        <v>2</v>
      </c>
      <c r="KI318" s="75">
        <v>0</v>
      </c>
      <c r="KJ318" s="77" t="str">
        <f t="shared" si="1601"/>
        <v>ゲームアーク</v>
      </c>
      <c r="KK318" s="78">
        <f t="shared" ref="KK318:KK330" si="1633">IF(KD318="","",KK314)</f>
        <v>0</v>
      </c>
      <c r="KL318" s="75">
        <f t="shared" si="1532"/>
        <v>0</v>
      </c>
      <c r="KM318" s="79" t="e">
        <f t="shared" si="1533"/>
        <v>#DIV/0!</v>
      </c>
      <c r="KN318" s="96" t="s">
        <v>661</v>
      </c>
      <c r="KO318" s="27"/>
      <c r="KP318" s="74"/>
      <c r="KQ318" s="81">
        <v>5075</v>
      </c>
      <c r="KR318" s="76">
        <f t="shared" si="1534"/>
        <v>6</v>
      </c>
      <c r="KS318" s="78">
        <v>202</v>
      </c>
      <c r="KT318" s="75">
        <f t="shared" si="1535"/>
        <v>0</v>
      </c>
      <c r="KU318" s="75">
        <v>37</v>
      </c>
      <c r="KV318" s="75">
        <f t="shared" si="1536"/>
        <v>0</v>
      </c>
      <c r="KW318" s="75">
        <v>0</v>
      </c>
      <c r="KX318" s="77" t="s">
        <v>23</v>
      </c>
      <c r="KY318" s="78">
        <v>1100</v>
      </c>
      <c r="KZ318" s="75">
        <f t="shared" si="1539"/>
        <v>0</v>
      </c>
      <c r="LA318" s="79">
        <f t="shared" si="1540"/>
        <v>0</v>
      </c>
      <c r="LB318" s="35"/>
      <c r="LC318" s="27"/>
      <c r="LD318" s="51">
        <f>IF(A300="","",A300)</f>
        <v>46006</v>
      </c>
      <c r="LE318" s="43">
        <v>69418</v>
      </c>
      <c r="LF318" s="93">
        <f>IF(LE318="","",LE318-LE315)</f>
        <v>154</v>
      </c>
      <c r="LG318" s="43">
        <v>445</v>
      </c>
      <c r="LH318" s="43">
        <f t="shared" si="1470"/>
        <v>0</v>
      </c>
      <c r="LI318" s="43">
        <v>2</v>
      </c>
      <c r="LJ318" s="87">
        <f t="shared" si="1471"/>
        <v>0</v>
      </c>
      <c r="LK318" s="43"/>
      <c r="LL318" s="64" t="str">
        <f>IF(LE318="","",LL315)</f>
        <v>スヌーピーぬいぐるみ、コキンちゃん</v>
      </c>
      <c r="LM318" s="47">
        <f>IF(LF318="","",LM315)</f>
        <v>1000</v>
      </c>
      <c r="LN318" s="87">
        <f t="shared" si="1472"/>
        <v>0</v>
      </c>
      <c r="LO318" s="54"/>
      <c r="LP318" s="35"/>
      <c r="LQ318" s="27"/>
      <c r="LR318" s="46"/>
      <c r="LS318" s="67"/>
      <c r="LT318" s="44" t="str">
        <f t="shared" ref="LT318:LT338" si="1634">IF(LS318="","",LS318-LS317)</f>
        <v/>
      </c>
      <c r="LU318" s="44"/>
      <c r="LV318" s="44"/>
      <c r="LW318" s="44"/>
      <c r="LX318" s="44" t="str">
        <f t="shared" ref="LX318:LX338" si="1635">IF(LW318="","",LW317+LY317-LW318)</f>
        <v/>
      </c>
      <c r="LY318" s="44"/>
      <c r="LZ318" s="44"/>
      <c r="MA318" s="44"/>
      <c r="MB318" s="44" t="str">
        <f t="shared" si="1586"/>
        <v/>
      </c>
      <c r="MC318" s="45" t="str">
        <f t="shared" si="1587"/>
        <v/>
      </c>
      <c r="MD318" s="35"/>
      <c r="ME318" s="27"/>
      <c r="MF318" s="46"/>
      <c r="MG318" s="67"/>
      <c r="MH318" s="44" t="str">
        <f t="shared" ref="MH318:MH338" si="1636">IF(MG318="","",MG318-MG317)</f>
        <v/>
      </c>
      <c r="MI318" s="44"/>
      <c r="MJ318" s="44"/>
      <c r="MK318" s="44"/>
      <c r="ML318" s="44" t="str">
        <f t="shared" ref="ML318:ML338" si="1637">IF(MK318="","",MK317+MM317-MK318)</f>
        <v/>
      </c>
      <c r="MM318" s="44"/>
      <c r="MN318" s="44"/>
      <c r="MO318" s="44"/>
      <c r="MP318" s="44" t="str">
        <f t="shared" si="1588"/>
        <v/>
      </c>
      <c r="MQ318" s="45" t="str">
        <f t="shared" si="1589"/>
        <v/>
      </c>
      <c r="MR318" s="35"/>
      <c r="MS318" s="27"/>
      <c r="MT318" s="46"/>
      <c r="MU318" s="67"/>
      <c r="MV318" s="44" t="str">
        <f t="shared" ref="MV318:MV338" si="1638">IF(MU318="","",MU318-MU317)</f>
        <v/>
      </c>
      <c r="MW318" s="44"/>
      <c r="MX318" s="44"/>
      <c r="MY318" s="44"/>
      <c r="MZ318" s="44" t="str">
        <f t="shared" ref="MZ318:MZ338" si="1639">IF(MY318="","",MY317+NA317-MY318)</f>
        <v/>
      </c>
      <c r="NA318" s="44"/>
      <c r="NB318" s="44"/>
      <c r="NC318" s="44"/>
      <c r="ND318" s="44" t="str">
        <f t="shared" si="1590"/>
        <v/>
      </c>
      <c r="NE318" s="45" t="str">
        <f t="shared" si="1591"/>
        <v/>
      </c>
      <c r="NF318" s="35"/>
      <c r="NG318" s="27"/>
      <c r="NH318" s="46"/>
      <c r="NI318" s="67"/>
      <c r="NJ318" s="44" t="str">
        <f t="shared" ref="NJ318:NJ338" si="1640">IF(NI318="","",NI318-NI317)</f>
        <v/>
      </c>
      <c r="NK318" s="44"/>
      <c r="NL318" s="44"/>
      <c r="NM318" s="44"/>
      <c r="NN318" s="44" t="str">
        <f t="shared" ref="NN318:NN338" si="1641">IF(NM318="","",NM317+NO317-NM318)</f>
        <v/>
      </c>
      <c r="NO318" s="44"/>
      <c r="NP318" s="44"/>
      <c r="NQ318" s="44"/>
      <c r="NR318" s="44" t="str">
        <f t="shared" si="1592"/>
        <v/>
      </c>
      <c r="NS318" s="45" t="str">
        <f t="shared" si="1593"/>
        <v/>
      </c>
      <c r="NT318" s="35"/>
    </row>
    <row r="319" spans="1:384" ht="15" customHeight="1" thickTop="1" x14ac:dyDescent="0.2">
      <c r="A319" s="38"/>
      <c r="B319" s="39"/>
      <c r="C319" s="40"/>
      <c r="D319" s="40"/>
      <c r="E319" s="41"/>
      <c r="F319" s="41"/>
      <c r="G319" s="40"/>
      <c r="H319" s="42"/>
      <c r="I319" s="44"/>
      <c r="J319" s="44" t="str">
        <f t="shared" si="1602"/>
        <v/>
      </c>
      <c r="K319" s="44"/>
      <c r="L319" s="44"/>
      <c r="M319" s="44"/>
      <c r="N319" s="44" t="str">
        <f t="shared" si="1603"/>
        <v/>
      </c>
      <c r="O319" s="44"/>
      <c r="P319" s="44"/>
      <c r="Q319" s="44"/>
      <c r="R319" s="44" t="str">
        <f t="shared" si="1564"/>
        <v/>
      </c>
      <c r="S319" s="45" t="str">
        <f t="shared" si="1565"/>
        <v/>
      </c>
      <c r="T319" s="35"/>
      <c r="U319" s="27"/>
      <c r="V319" s="46"/>
      <c r="W319" s="67"/>
      <c r="X319" s="44" t="str">
        <f t="shared" si="1604"/>
        <v/>
      </c>
      <c r="Y319" s="44"/>
      <c r="Z319" s="44"/>
      <c r="AA319" s="44"/>
      <c r="AB319" s="44" t="str">
        <f t="shared" si="1605"/>
        <v/>
      </c>
      <c r="AC319" s="44"/>
      <c r="AD319" s="44"/>
      <c r="AE319" s="44"/>
      <c r="AF319" s="44" t="str">
        <f t="shared" si="1566"/>
        <v/>
      </c>
      <c r="AG319" s="45" t="str">
        <f t="shared" si="1567"/>
        <v/>
      </c>
      <c r="AH319" s="35"/>
      <c r="AI319" s="27"/>
      <c r="AJ319" s="46"/>
      <c r="AK319" s="44"/>
      <c r="AL319" s="44" t="str">
        <f t="shared" si="1606"/>
        <v/>
      </c>
      <c r="AM319" s="44"/>
      <c r="AN319" s="44" t="str">
        <f t="shared" si="1607"/>
        <v/>
      </c>
      <c r="AO319" s="44"/>
      <c r="AP319" s="44" t="str">
        <f t="shared" si="1608"/>
        <v/>
      </c>
      <c r="AQ319" s="44"/>
      <c r="AR319" s="44"/>
      <c r="AS319" s="44"/>
      <c r="AT319" s="44" t="str">
        <f t="shared" si="1568"/>
        <v/>
      </c>
      <c r="AU319" s="45" t="str">
        <f t="shared" si="1569"/>
        <v/>
      </c>
      <c r="AV319" s="35"/>
      <c r="AW319" s="27"/>
      <c r="AX319" s="46"/>
      <c r="AY319" s="44"/>
      <c r="AZ319" s="44" t="str">
        <f t="shared" si="1609"/>
        <v/>
      </c>
      <c r="BA319" s="44"/>
      <c r="BB319" s="44" t="str">
        <f t="shared" si="1610"/>
        <v/>
      </c>
      <c r="BC319" s="44"/>
      <c r="BD319" s="44" t="str">
        <f t="shared" si="1611"/>
        <v/>
      </c>
      <c r="BE319" s="44"/>
      <c r="BF319" s="44"/>
      <c r="BG319" s="44"/>
      <c r="BH319" s="44" t="str">
        <f t="shared" si="1570"/>
        <v/>
      </c>
      <c r="BI319" s="45" t="str">
        <f t="shared" si="1571"/>
        <v/>
      </c>
      <c r="BJ319" s="35"/>
      <c r="BK319" s="50"/>
      <c r="BL319" s="51">
        <f>IF($A298="","",$A298)</f>
        <v>45999</v>
      </c>
      <c r="BM319" s="44">
        <v>13247</v>
      </c>
      <c r="BN319" s="43">
        <f t="shared" si="1473"/>
        <v>129</v>
      </c>
      <c r="BO319" s="44">
        <v>493</v>
      </c>
      <c r="BP319" s="87">
        <f t="shared" si="1474"/>
        <v>0</v>
      </c>
      <c r="BQ319" s="44">
        <v>8</v>
      </c>
      <c r="BR319" s="43">
        <f t="shared" si="1475"/>
        <v>0</v>
      </c>
      <c r="BS319" s="43">
        <v>0</v>
      </c>
      <c r="BT319" s="53" t="str">
        <f t="shared" si="1597"/>
        <v>キティフェイスポーチ</v>
      </c>
      <c r="BU319" s="47">
        <f t="shared" si="1612"/>
        <v>996</v>
      </c>
      <c r="BV319" s="44">
        <f t="shared" si="1478"/>
        <v>0</v>
      </c>
      <c r="BW319" s="89">
        <f t="shared" si="1479"/>
        <v>0</v>
      </c>
      <c r="BX319" s="35"/>
      <c r="BY319" s="27"/>
      <c r="BZ319" s="51">
        <f>IF($A298="","",$A298)</f>
        <v>45999</v>
      </c>
      <c r="CA319" s="44">
        <v>1923</v>
      </c>
      <c r="CB319" s="43">
        <f t="shared" si="1480"/>
        <v>76</v>
      </c>
      <c r="CC319" s="44">
        <v>28</v>
      </c>
      <c r="CD319" s="87">
        <f t="shared" si="1481"/>
        <v>2</v>
      </c>
      <c r="CE319" s="44">
        <v>10</v>
      </c>
      <c r="CF319" s="43">
        <f t="shared" si="1482"/>
        <v>2</v>
      </c>
      <c r="CG319" s="43">
        <v>1</v>
      </c>
      <c r="CH319" s="53" t="str">
        <f t="shared" si="1598"/>
        <v>サンリオホワイトマスコット</v>
      </c>
      <c r="CI319" s="47">
        <f t="shared" si="1613"/>
        <v>660</v>
      </c>
      <c r="CJ319" s="44">
        <f t="shared" si="1484"/>
        <v>1320</v>
      </c>
      <c r="CK319" s="89">
        <f t="shared" si="1485"/>
        <v>0.1736842105263158</v>
      </c>
      <c r="CL319" s="35"/>
      <c r="CM319" s="27"/>
      <c r="CN319" s="51">
        <f>IF($A298="","",$A298)</f>
        <v>45999</v>
      </c>
      <c r="CO319" s="44">
        <v>1450</v>
      </c>
      <c r="CP319" s="43">
        <f t="shared" si="1486"/>
        <v>50</v>
      </c>
      <c r="CQ319" s="44">
        <v>18</v>
      </c>
      <c r="CR319" s="87">
        <f t="shared" si="1487"/>
        <v>0</v>
      </c>
      <c r="CS319" s="44">
        <v>7</v>
      </c>
      <c r="CT319" s="43">
        <f t="shared" si="1488"/>
        <v>0</v>
      </c>
      <c r="CU319" s="43">
        <v>0</v>
      </c>
      <c r="CV319" s="53" t="str">
        <f t="shared" si="1599"/>
        <v>液晶ミニカメラ</v>
      </c>
      <c r="CW319" s="47">
        <f t="shared" si="1614"/>
        <v>1079</v>
      </c>
      <c r="CX319" s="44">
        <f t="shared" si="1491"/>
        <v>0</v>
      </c>
      <c r="CY319" s="89">
        <f t="shared" si="1492"/>
        <v>0</v>
      </c>
      <c r="CZ319" s="35"/>
      <c r="DA319" s="58"/>
      <c r="DB319" s="51">
        <f>IF($A298="","",$A298)</f>
        <v>45999</v>
      </c>
      <c r="DC319" s="44">
        <v>7700</v>
      </c>
      <c r="DD319" s="59">
        <f t="shared" si="1493"/>
        <v>20</v>
      </c>
      <c r="DE319" s="44">
        <v>272</v>
      </c>
      <c r="DF319" s="87">
        <f t="shared" si="1494"/>
        <v>0</v>
      </c>
      <c r="DG319" s="44">
        <v>19</v>
      </c>
      <c r="DH319" s="43">
        <f t="shared" si="1495"/>
        <v>0</v>
      </c>
      <c r="DI319" s="43"/>
      <c r="DJ319" s="53" t="str">
        <f t="shared" si="1496"/>
        <v>クーリッシュイヤホン</v>
      </c>
      <c r="DK319" s="47">
        <f t="shared" si="1497"/>
        <v>1100</v>
      </c>
      <c r="DL319" s="44">
        <f t="shared" si="1498"/>
        <v>0</v>
      </c>
      <c r="DM319" s="89">
        <f t="shared" si="1499"/>
        <v>0</v>
      </c>
      <c r="DN319" s="35"/>
      <c r="DO319" s="27"/>
      <c r="DP319" s="51">
        <f>IF($A298="","",$A298)</f>
        <v>45999</v>
      </c>
      <c r="DQ319" s="44">
        <v>1855</v>
      </c>
      <c r="DR319" s="43">
        <f t="shared" si="1500"/>
        <v>59</v>
      </c>
      <c r="DS319" s="44">
        <v>70</v>
      </c>
      <c r="DT319" s="87">
        <f t="shared" si="1501"/>
        <v>1</v>
      </c>
      <c r="DU319" s="44">
        <v>11</v>
      </c>
      <c r="DV319" s="43">
        <f t="shared" si="1502"/>
        <v>1</v>
      </c>
      <c r="DW319" s="43">
        <v>0</v>
      </c>
      <c r="DX319" s="53" t="str">
        <f t="shared" si="1562"/>
        <v>サンリオヒョウ柄キーケース</v>
      </c>
      <c r="DY319" s="47">
        <f t="shared" si="1563"/>
        <v>700</v>
      </c>
      <c r="DZ319" s="44">
        <f t="shared" si="1503"/>
        <v>700</v>
      </c>
      <c r="EA319" s="89">
        <f t="shared" si="1504"/>
        <v>0.11864406779661017</v>
      </c>
      <c r="EB319" s="35"/>
      <c r="EC319" s="27"/>
      <c r="ED319" s="46"/>
      <c r="EE319" s="67"/>
      <c r="EF319" s="44" t="str">
        <f t="shared" si="1615"/>
        <v/>
      </c>
      <c r="EG319" s="44"/>
      <c r="EH319" s="44"/>
      <c r="EI319" s="44"/>
      <c r="EJ319" s="44" t="str">
        <f t="shared" si="1616"/>
        <v/>
      </c>
      <c r="EK319" s="44"/>
      <c r="EL319" s="44"/>
      <c r="EM319" s="44"/>
      <c r="EN319" s="44" t="str">
        <f t="shared" si="1572"/>
        <v/>
      </c>
      <c r="EO319" s="45" t="str">
        <f t="shared" si="1573"/>
        <v/>
      </c>
      <c r="EP319" s="35"/>
      <c r="EQ319" s="27"/>
      <c r="ER319" s="46"/>
      <c r="ES319" s="44"/>
      <c r="ET319" s="44" t="str">
        <f t="shared" si="1617"/>
        <v/>
      </c>
      <c r="EU319" s="44"/>
      <c r="EV319" s="44" t="str">
        <f t="shared" si="1618"/>
        <v/>
      </c>
      <c r="EW319" s="44"/>
      <c r="EX319" s="44" t="str">
        <f t="shared" si="1619"/>
        <v/>
      </c>
      <c r="EY319" s="44"/>
      <c r="EZ319" s="44"/>
      <c r="FA319" s="44"/>
      <c r="FB319" s="44" t="str">
        <f t="shared" si="1574"/>
        <v/>
      </c>
      <c r="FC319" s="45" t="str">
        <f t="shared" si="1575"/>
        <v/>
      </c>
      <c r="FD319" s="35"/>
      <c r="FF319" s="46"/>
      <c r="FG319" s="67"/>
      <c r="FH319" s="44" t="str">
        <f t="shared" si="1620"/>
        <v/>
      </c>
      <c r="FI319" s="44"/>
      <c r="FJ319" s="44"/>
      <c r="FK319" s="44"/>
      <c r="FL319" s="44" t="str">
        <f t="shared" si="1621"/>
        <v/>
      </c>
      <c r="FM319" s="44"/>
      <c r="FN319" s="44"/>
      <c r="FO319" s="44"/>
      <c r="FP319" s="44" t="str">
        <f t="shared" si="1576"/>
        <v/>
      </c>
      <c r="FQ319" s="45" t="str">
        <f t="shared" si="1577"/>
        <v/>
      </c>
      <c r="FR319" s="35"/>
      <c r="FT319" s="46"/>
      <c r="FU319" s="67"/>
      <c r="FV319" s="44" t="str">
        <f t="shared" si="1622"/>
        <v/>
      </c>
      <c r="FW319" s="44"/>
      <c r="FX319" s="44"/>
      <c r="FY319" s="44"/>
      <c r="FZ319" s="44" t="str">
        <f t="shared" si="1623"/>
        <v/>
      </c>
      <c r="GA319" s="44"/>
      <c r="GB319" s="44"/>
      <c r="GC319" s="44"/>
      <c r="GD319" s="44" t="str">
        <f t="shared" si="1578"/>
        <v/>
      </c>
      <c r="GE319" s="45" t="str">
        <f t="shared" si="1579"/>
        <v/>
      </c>
      <c r="GF319" s="35"/>
      <c r="GH319" s="46"/>
      <c r="GI319" s="67"/>
      <c r="GJ319" s="44" t="str">
        <f t="shared" si="1624"/>
        <v/>
      </c>
      <c r="GK319" s="44"/>
      <c r="GL319" s="44"/>
      <c r="GM319" s="44"/>
      <c r="GN319" s="44" t="str">
        <f t="shared" si="1625"/>
        <v/>
      </c>
      <c r="GO319" s="44"/>
      <c r="GP319" s="44"/>
      <c r="GQ319" s="44"/>
      <c r="GR319" s="44" t="str">
        <f t="shared" si="1580"/>
        <v/>
      </c>
      <c r="GS319" s="45" t="str">
        <f t="shared" si="1581"/>
        <v/>
      </c>
      <c r="GT319" s="35"/>
      <c r="GU319" s="27"/>
      <c r="GV319" s="46"/>
      <c r="GW319" s="67"/>
      <c r="GX319" s="44" t="str">
        <f t="shared" si="1626"/>
        <v/>
      </c>
      <c r="GY319" s="44"/>
      <c r="GZ319" s="44"/>
      <c r="HA319" s="44"/>
      <c r="HB319" s="44" t="str">
        <f t="shared" si="1627"/>
        <v/>
      </c>
      <c r="HC319" s="44"/>
      <c r="HD319" s="44"/>
      <c r="HE319" s="44"/>
      <c r="HF319" s="44" t="str">
        <f t="shared" si="1582"/>
        <v/>
      </c>
      <c r="HG319" s="45" t="str">
        <f t="shared" si="1583"/>
        <v/>
      </c>
      <c r="HH319" s="35"/>
      <c r="HJ319" s="46"/>
      <c r="HK319" s="67"/>
      <c r="HL319" s="44" t="str">
        <f t="shared" si="1628"/>
        <v/>
      </c>
      <c r="HM319" s="44"/>
      <c r="HN319" s="44"/>
      <c r="HO319" s="44"/>
      <c r="HP319" s="44" t="str">
        <f t="shared" si="1629"/>
        <v/>
      </c>
      <c r="HQ319" s="44"/>
      <c r="HR319" s="44"/>
      <c r="HS319" s="44"/>
      <c r="HT319" s="44" t="str">
        <f t="shared" si="1584"/>
        <v/>
      </c>
      <c r="HU319" s="45" t="str">
        <f t="shared" si="1585"/>
        <v/>
      </c>
      <c r="HV319" s="35"/>
      <c r="HW319" s="61"/>
      <c r="HX319" s="51">
        <f>IF($A298="","",$A298)</f>
        <v>45999</v>
      </c>
      <c r="HY319" s="44">
        <v>30039</v>
      </c>
      <c r="HZ319" s="43">
        <f t="shared" si="1505"/>
        <v>190</v>
      </c>
      <c r="IA319" s="44"/>
      <c r="IB319" s="87" t="str">
        <f t="shared" si="1506"/>
        <v/>
      </c>
      <c r="IC319" s="44">
        <v>1</v>
      </c>
      <c r="ID319" s="43">
        <f t="shared" si="1507"/>
        <v>0</v>
      </c>
      <c r="IE319" s="43"/>
      <c r="IF319" s="53" t="str">
        <f t="shared" si="1596"/>
        <v>ルララ</v>
      </c>
      <c r="IG319" s="47">
        <f t="shared" si="1630"/>
        <v>715</v>
      </c>
      <c r="IH319" s="44">
        <f t="shared" si="1508"/>
        <v>0</v>
      </c>
      <c r="II319" s="89">
        <f t="shared" si="1509"/>
        <v>0</v>
      </c>
      <c r="IJ319" s="35"/>
      <c r="IL319" s="51">
        <f>IF($A298="","",$A298)</f>
        <v>45999</v>
      </c>
      <c r="IM319" s="44">
        <v>1320</v>
      </c>
      <c r="IN319" s="43">
        <f t="shared" si="1510"/>
        <v>65</v>
      </c>
      <c r="IO319" s="44">
        <v>27</v>
      </c>
      <c r="IP319" s="87">
        <f t="shared" si="1511"/>
        <v>2</v>
      </c>
      <c r="IQ319" s="44">
        <v>11</v>
      </c>
      <c r="IR319" s="43">
        <f t="shared" si="1512"/>
        <v>1</v>
      </c>
      <c r="IS319" s="43">
        <v>0</v>
      </c>
      <c r="IT319" s="53" t="str">
        <f t="shared" si="1551"/>
        <v>サンリオホワイトマスコット</v>
      </c>
      <c r="IU319" s="47">
        <f t="shared" si="1631"/>
        <v>400</v>
      </c>
      <c r="IV319" s="44">
        <f t="shared" si="1514"/>
        <v>400</v>
      </c>
      <c r="IW319" s="89">
        <f t="shared" si="1515"/>
        <v>6.1538461538461542E-2</v>
      </c>
      <c r="IX319" s="35"/>
      <c r="IY319" s="33"/>
      <c r="IZ319" s="51">
        <f>IF($A298="","",$A298)</f>
        <v>45999</v>
      </c>
      <c r="JA319" s="44">
        <v>7931</v>
      </c>
      <c r="JB319" s="43">
        <f t="shared" si="1516"/>
        <v>202</v>
      </c>
      <c r="JC319" s="44">
        <v>336</v>
      </c>
      <c r="JD319" s="87">
        <f t="shared" si="1517"/>
        <v>1</v>
      </c>
      <c r="JE319" s="44">
        <v>23</v>
      </c>
      <c r="JF319" s="43">
        <f t="shared" si="1518"/>
        <v>1</v>
      </c>
      <c r="JG319" s="43">
        <v>0</v>
      </c>
      <c r="JH319" s="53" t="str">
        <f t="shared" si="1600"/>
        <v>ラブブキーホルダー大きめ</v>
      </c>
      <c r="JI319" s="47">
        <f t="shared" si="1632"/>
        <v>500</v>
      </c>
      <c r="JJ319" s="44">
        <f t="shared" si="1520"/>
        <v>500</v>
      </c>
      <c r="JK319" s="89">
        <f t="shared" si="1521"/>
        <v>2.4752475247524754E-2</v>
      </c>
      <c r="JL319" s="35"/>
      <c r="JM319" s="27"/>
      <c r="JN319" s="51">
        <f>IF($A298="","",$A298)</f>
        <v>45999</v>
      </c>
      <c r="JO319" s="44">
        <v>5779</v>
      </c>
      <c r="JP319" s="59">
        <f t="shared" si="1522"/>
        <v>10</v>
      </c>
      <c r="JQ319" s="44">
        <v>202</v>
      </c>
      <c r="JR319" s="87">
        <f t="shared" si="1523"/>
        <v>2</v>
      </c>
      <c r="JS319" s="44">
        <v>15</v>
      </c>
      <c r="JT319" s="43">
        <f t="shared" si="1524"/>
        <v>2</v>
      </c>
      <c r="JU319" s="43">
        <v>25</v>
      </c>
      <c r="JV319" s="53" t="str">
        <f t="shared" ref="JV319:JW322" si="1642">IF(JO319="","",JV315)</f>
        <v>番長サウンドボタン</v>
      </c>
      <c r="JW319" s="47">
        <f t="shared" si="1642"/>
        <v>358</v>
      </c>
      <c r="JX319" s="44">
        <f t="shared" si="1525"/>
        <v>716</v>
      </c>
      <c r="JY319" s="89">
        <f t="shared" si="1526"/>
        <v>0.71599999999999997</v>
      </c>
      <c r="JZ319" s="35" t="s">
        <v>844</v>
      </c>
      <c r="KA319" s="61"/>
      <c r="KB319" s="51">
        <f>IF($A298="","",$A298)</f>
        <v>45999</v>
      </c>
      <c r="KC319" s="44">
        <v>6076</v>
      </c>
      <c r="KD319" s="59">
        <f t="shared" si="1527"/>
        <v>29</v>
      </c>
      <c r="KE319" s="44">
        <v>213</v>
      </c>
      <c r="KF319" s="87">
        <f t="shared" si="1528"/>
        <v>1</v>
      </c>
      <c r="KG319" s="44">
        <v>11</v>
      </c>
      <c r="KH319" s="43">
        <f t="shared" si="1529"/>
        <v>2</v>
      </c>
      <c r="KI319" s="43">
        <v>0</v>
      </c>
      <c r="KJ319" s="53" t="str">
        <f t="shared" si="1601"/>
        <v>サンリオ型押しケース</v>
      </c>
      <c r="KK319" s="47">
        <f t="shared" si="1633"/>
        <v>1100</v>
      </c>
      <c r="KL319" s="44">
        <f t="shared" si="1532"/>
        <v>2200</v>
      </c>
      <c r="KM319" s="89">
        <f t="shared" si="1533"/>
        <v>0.75862068965517238</v>
      </c>
      <c r="KN319" s="35" t="s">
        <v>841</v>
      </c>
      <c r="KO319" s="27"/>
      <c r="KP319" s="51">
        <f>IF($A298="","",$A298)</f>
        <v>45999</v>
      </c>
      <c r="KQ319" s="44">
        <v>4425</v>
      </c>
      <c r="KR319" s="43">
        <f t="shared" si="1534"/>
        <v>55</v>
      </c>
      <c r="KS319" s="44">
        <v>270</v>
      </c>
      <c r="KT319" s="87">
        <f t="shared" si="1535"/>
        <v>1</v>
      </c>
      <c r="KU319" s="44">
        <v>5</v>
      </c>
      <c r="KV319" s="43">
        <f t="shared" si="1536"/>
        <v>1</v>
      </c>
      <c r="KW319" s="43">
        <v>4</v>
      </c>
      <c r="KX319" s="53" t="str">
        <f t="shared" ref="KX319:KX330" si="1643">IF(KQ319="","",KX315)</f>
        <v>キティ豹柄フェイスポーチ</v>
      </c>
      <c r="KY319" s="47">
        <f t="shared" ref="KY319:KY330" si="1644">IF(KR319="","",KY315)</f>
        <v>0</v>
      </c>
      <c r="KZ319" s="44">
        <f t="shared" si="1539"/>
        <v>0</v>
      </c>
      <c r="LA319" s="89">
        <f t="shared" si="1540"/>
        <v>0</v>
      </c>
      <c r="LB319" s="35"/>
      <c r="LC319" s="27"/>
      <c r="LD319" s="46"/>
      <c r="LE319" s="44"/>
      <c r="LF319" s="44"/>
      <c r="LG319" s="44">
        <v>530</v>
      </c>
      <c r="LH319" s="44">
        <f t="shared" si="1470"/>
        <v>0</v>
      </c>
      <c r="LI319" s="43">
        <v>2</v>
      </c>
      <c r="LJ319" s="44">
        <f t="shared" si="1471"/>
        <v>0</v>
      </c>
      <c r="LK319" s="44"/>
      <c r="LL319" s="72" t="str">
        <f>IF(LE318="","",LL316)</f>
        <v>アンパンティッシュカバー、アンパンぬいぐるみ</v>
      </c>
      <c r="LM319" s="67">
        <f>IF(LF318="","",LM316)</f>
        <v>1000</v>
      </c>
      <c r="LN319" s="44">
        <f t="shared" si="1472"/>
        <v>0</v>
      </c>
      <c r="LO319" s="45"/>
      <c r="LP319" s="35"/>
      <c r="LQ319" s="27"/>
      <c r="LR319" s="46"/>
      <c r="LS319" s="67"/>
      <c r="LT319" s="44" t="str">
        <f t="shared" si="1634"/>
        <v/>
      </c>
      <c r="LU319" s="44"/>
      <c r="LV319" s="44"/>
      <c r="LW319" s="44"/>
      <c r="LX319" s="44" t="str">
        <f t="shared" si="1635"/>
        <v/>
      </c>
      <c r="LY319" s="44"/>
      <c r="LZ319" s="44"/>
      <c r="MA319" s="44"/>
      <c r="MB319" s="44" t="str">
        <f t="shared" si="1586"/>
        <v/>
      </c>
      <c r="MC319" s="45" t="str">
        <f t="shared" si="1587"/>
        <v/>
      </c>
      <c r="MD319" s="35"/>
      <c r="ME319" s="27"/>
      <c r="MF319" s="46"/>
      <c r="MG319" s="67"/>
      <c r="MH319" s="44" t="str">
        <f t="shared" si="1636"/>
        <v/>
      </c>
      <c r="MI319" s="44"/>
      <c r="MJ319" s="44"/>
      <c r="MK319" s="44"/>
      <c r="ML319" s="44" t="str">
        <f t="shared" si="1637"/>
        <v/>
      </c>
      <c r="MM319" s="44"/>
      <c r="MN319" s="44"/>
      <c r="MO319" s="44"/>
      <c r="MP319" s="44" t="str">
        <f t="shared" si="1588"/>
        <v/>
      </c>
      <c r="MQ319" s="45" t="str">
        <f t="shared" si="1589"/>
        <v/>
      </c>
      <c r="MR319" s="35"/>
      <c r="MS319" s="27"/>
      <c r="MT319" s="46"/>
      <c r="MU319" s="67"/>
      <c r="MV319" s="44" t="str">
        <f t="shared" si="1638"/>
        <v/>
      </c>
      <c r="MW319" s="44"/>
      <c r="MX319" s="44"/>
      <c r="MY319" s="44"/>
      <c r="MZ319" s="44" t="str">
        <f t="shared" si="1639"/>
        <v/>
      </c>
      <c r="NA319" s="44"/>
      <c r="NB319" s="44"/>
      <c r="NC319" s="44"/>
      <c r="ND319" s="44" t="str">
        <f t="shared" si="1590"/>
        <v/>
      </c>
      <c r="NE319" s="45" t="str">
        <f t="shared" si="1591"/>
        <v/>
      </c>
      <c r="NF319" s="35"/>
      <c r="NG319" s="27"/>
      <c r="NH319" s="46"/>
      <c r="NI319" s="67"/>
      <c r="NJ319" s="44" t="str">
        <f t="shared" si="1640"/>
        <v/>
      </c>
      <c r="NK319" s="44"/>
      <c r="NL319" s="44"/>
      <c r="NM319" s="44"/>
      <c r="NN319" s="44" t="str">
        <f t="shared" si="1641"/>
        <v/>
      </c>
      <c r="NO319" s="44"/>
      <c r="NP319" s="44"/>
      <c r="NQ319" s="44"/>
      <c r="NR319" s="44" t="str">
        <f t="shared" si="1592"/>
        <v/>
      </c>
      <c r="NS319" s="45" t="str">
        <f t="shared" si="1593"/>
        <v/>
      </c>
      <c r="NT319" s="35"/>
    </row>
    <row r="320" spans="1:384" ht="15" customHeight="1" thickBot="1" x14ac:dyDescent="0.25">
      <c r="A320" s="38"/>
      <c r="B320" s="39"/>
      <c r="C320" s="40"/>
      <c r="D320" s="40"/>
      <c r="E320" s="41"/>
      <c r="F320" s="41"/>
      <c r="G320" s="40"/>
      <c r="H320" s="42"/>
      <c r="I320" s="44"/>
      <c r="J320" s="44" t="str">
        <f t="shared" si="1602"/>
        <v/>
      </c>
      <c r="K320" s="44"/>
      <c r="L320" s="44"/>
      <c r="M320" s="44"/>
      <c r="N320" s="44" t="str">
        <f t="shared" si="1603"/>
        <v/>
      </c>
      <c r="O320" s="44"/>
      <c r="P320" s="44"/>
      <c r="Q320" s="44"/>
      <c r="R320" s="44" t="str">
        <f t="shared" si="1564"/>
        <v/>
      </c>
      <c r="S320" s="45" t="str">
        <f t="shared" si="1565"/>
        <v/>
      </c>
      <c r="T320" s="35"/>
      <c r="U320" s="27"/>
      <c r="V320" s="46"/>
      <c r="W320" s="67"/>
      <c r="X320" s="44" t="str">
        <f t="shared" si="1604"/>
        <v/>
      </c>
      <c r="Y320" s="44"/>
      <c r="Z320" s="44"/>
      <c r="AA320" s="44"/>
      <c r="AB320" s="44" t="str">
        <f t="shared" si="1605"/>
        <v/>
      </c>
      <c r="AC320" s="44"/>
      <c r="AD320" s="44"/>
      <c r="AE320" s="44"/>
      <c r="AF320" s="44" t="str">
        <f t="shared" si="1566"/>
        <v/>
      </c>
      <c r="AG320" s="45" t="str">
        <f t="shared" si="1567"/>
        <v/>
      </c>
      <c r="AH320" s="35"/>
      <c r="AI320" s="27"/>
      <c r="AJ320" s="46"/>
      <c r="AK320" s="44"/>
      <c r="AL320" s="44" t="str">
        <f t="shared" si="1606"/>
        <v/>
      </c>
      <c r="AM320" s="44"/>
      <c r="AN320" s="44" t="str">
        <f t="shared" si="1607"/>
        <v/>
      </c>
      <c r="AO320" s="44"/>
      <c r="AP320" s="44" t="str">
        <f t="shared" si="1608"/>
        <v/>
      </c>
      <c r="AQ320" s="44"/>
      <c r="AR320" s="44"/>
      <c r="AS320" s="44"/>
      <c r="AT320" s="44" t="str">
        <f t="shared" si="1568"/>
        <v/>
      </c>
      <c r="AU320" s="45" t="str">
        <f t="shared" si="1569"/>
        <v/>
      </c>
      <c r="AV320" s="35"/>
      <c r="AW320" s="27"/>
      <c r="AX320" s="46"/>
      <c r="AY320" s="44"/>
      <c r="AZ320" s="44" t="str">
        <f t="shared" si="1609"/>
        <v/>
      </c>
      <c r="BA320" s="44"/>
      <c r="BB320" s="44" t="str">
        <f t="shared" si="1610"/>
        <v/>
      </c>
      <c r="BC320" s="44"/>
      <c r="BD320" s="44" t="str">
        <f t="shared" si="1611"/>
        <v/>
      </c>
      <c r="BE320" s="44"/>
      <c r="BF320" s="44"/>
      <c r="BG320" s="44"/>
      <c r="BH320" s="44" t="str">
        <f t="shared" si="1570"/>
        <v/>
      </c>
      <c r="BI320" s="45" t="str">
        <f t="shared" si="1571"/>
        <v/>
      </c>
      <c r="BJ320" s="35"/>
      <c r="BK320" s="50"/>
      <c r="BL320" s="46"/>
      <c r="BM320" s="43">
        <v>10645</v>
      </c>
      <c r="BN320" s="69">
        <f t="shared" si="1473"/>
        <v>45</v>
      </c>
      <c r="BO320" s="43">
        <v>299</v>
      </c>
      <c r="BP320" s="44">
        <f t="shared" si="1474"/>
        <v>1</v>
      </c>
      <c r="BQ320" s="43">
        <v>12</v>
      </c>
      <c r="BR320" s="44">
        <f t="shared" si="1475"/>
        <v>1</v>
      </c>
      <c r="BS320" s="43">
        <v>0</v>
      </c>
      <c r="BT320" s="60" t="str">
        <f t="shared" si="1597"/>
        <v>サンリオ型押しマルチケース</v>
      </c>
      <c r="BU320" s="67">
        <f t="shared" si="1612"/>
        <v>660</v>
      </c>
      <c r="BV320" s="43">
        <f t="shared" si="1478"/>
        <v>660</v>
      </c>
      <c r="BW320" s="45">
        <f t="shared" si="1479"/>
        <v>0.14666666666666667</v>
      </c>
      <c r="BX320" s="35"/>
      <c r="BY320" s="27"/>
      <c r="BZ320" s="46"/>
      <c r="CA320" s="43">
        <v>2425</v>
      </c>
      <c r="CB320" s="44">
        <f t="shared" si="1480"/>
        <v>83</v>
      </c>
      <c r="CC320" s="43">
        <v>42</v>
      </c>
      <c r="CD320" s="44">
        <f t="shared" si="1481"/>
        <v>5</v>
      </c>
      <c r="CE320" s="43">
        <v>19</v>
      </c>
      <c r="CF320" s="44">
        <f t="shared" si="1482"/>
        <v>5</v>
      </c>
      <c r="CG320" s="43">
        <v>5</v>
      </c>
      <c r="CH320" s="60" t="str">
        <f t="shared" si="1598"/>
        <v>ラブブマスコット</v>
      </c>
      <c r="CI320" s="67">
        <f t="shared" si="1613"/>
        <v>500</v>
      </c>
      <c r="CJ320" s="43">
        <f t="shared" si="1484"/>
        <v>2500</v>
      </c>
      <c r="CK320" s="45">
        <f t="shared" si="1485"/>
        <v>0.30120481927710846</v>
      </c>
      <c r="CL320" s="35"/>
      <c r="CM320" s="27"/>
      <c r="CN320" s="46"/>
      <c r="CO320" s="43">
        <v>1272</v>
      </c>
      <c r="CP320" s="44">
        <f t="shared" si="1486"/>
        <v>45</v>
      </c>
      <c r="CQ320" s="43">
        <v>20</v>
      </c>
      <c r="CR320" s="44">
        <f t="shared" si="1487"/>
        <v>3</v>
      </c>
      <c r="CS320" s="43">
        <v>14</v>
      </c>
      <c r="CT320" s="44">
        <f t="shared" si="1488"/>
        <v>3</v>
      </c>
      <c r="CU320" s="43">
        <v>4</v>
      </c>
      <c r="CV320" s="60" t="str">
        <f t="shared" si="1599"/>
        <v>押忍番長サウンドボタン</v>
      </c>
      <c r="CW320" s="67">
        <f t="shared" si="1614"/>
        <v>358</v>
      </c>
      <c r="CX320" s="43">
        <f t="shared" si="1491"/>
        <v>1074</v>
      </c>
      <c r="CY320" s="45">
        <f t="shared" si="1492"/>
        <v>0.23866666666666667</v>
      </c>
      <c r="CZ320" s="35"/>
      <c r="DA320" s="58"/>
      <c r="DB320" s="46"/>
      <c r="DC320" s="43">
        <v>7497</v>
      </c>
      <c r="DD320" s="44">
        <f t="shared" si="1493"/>
        <v>42</v>
      </c>
      <c r="DE320" s="43">
        <v>244</v>
      </c>
      <c r="DF320" s="44">
        <f t="shared" si="1494"/>
        <v>6</v>
      </c>
      <c r="DG320" s="43">
        <v>17</v>
      </c>
      <c r="DH320" s="44">
        <f t="shared" si="1495"/>
        <v>1</v>
      </c>
      <c r="DI320" s="43"/>
      <c r="DJ320" s="60" t="str">
        <f t="shared" si="1496"/>
        <v>ジャグラーサウンドボタン</v>
      </c>
      <c r="DK320" s="67">
        <f t="shared" si="1497"/>
        <v>682</v>
      </c>
      <c r="DL320" s="43">
        <f t="shared" si="1498"/>
        <v>682</v>
      </c>
      <c r="DM320" s="45">
        <f t="shared" si="1499"/>
        <v>0.16238095238095238</v>
      </c>
      <c r="DN320" s="35"/>
      <c r="DO320" s="27"/>
      <c r="DP320" s="46"/>
      <c r="DQ320" s="43">
        <v>3210</v>
      </c>
      <c r="DR320" s="44">
        <f t="shared" si="1500"/>
        <v>65</v>
      </c>
      <c r="DS320" s="43">
        <v>89</v>
      </c>
      <c r="DT320" s="44">
        <f t="shared" si="1501"/>
        <v>0</v>
      </c>
      <c r="DU320" s="43">
        <v>11</v>
      </c>
      <c r="DV320" s="44">
        <f t="shared" si="1502"/>
        <v>1</v>
      </c>
      <c r="DW320" s="43">
        <v>0</v>
      </c>
      <c r="DX320" s="60" t="str">
        <f t="shared" si="1562"/>
        <v>サンリオホワイトマスコット</v>
      </c>
      <c r="DY320" s="67">
        <f t="shared" si="1563"/>
        <v>660</v>
      </c>
      <c r="DZ320" s="43">
        <f t="shared" si="1503"/>
        <v>660</v>
      </c>
      <c r="EA320" s="45">
        <f t="shared" si="1504"/>
        <v>0.10153846153846154</v>
      </c>
      <c r="EB320" s="35"/>
      <c r="EC320" s="27"/>
      <c r="ED320" s="46"/>
      <c r="EE320" s="67"/>
      <c r="EF320" s="44" t="str">
        <f t="shared" si="1615"/>
        <v/>
      </c>
      <c r="EG320" s="44"/>
      <c r="EH320" s="44"/>
      <c r="EI320" s="44"/>
      <c r="EJ320" s="44" t="str">
        <f t="shared" si="1616"/>
        <v/>
      </c>
      <c r="EK320" s="44"/>
      <c r="EL320" s="44"/>
      <c r="EM320" s="44"/>
      <c r="EN320" s="44" t="str">
        <f t="shared" si="1572"/>
        <v/>
      </c>
      <c r="EO320" s="45" t="str">
        <f t="shared" si="1573"/>
        <v/>
      </c>
      <c r="EP320" s="35"/>
      <c r="EQ320" s="27"/>
      <c r="ER320" s="46"/>
      <c r="ES320" s="44"/>
      <c r="ET320" s="44" t="str">
        <f t="shared" si="1617"/>
        <v/>
      </c>
      <c r="EU320" s="44"/>
      <c r="EV320" s="44" t="str">
        <f t="shared" si="1618"/>
        <v/>
      </c>
      <c r="EW320" s="44"/>
      <c r="EX320" s="44" t="str">
        <f t="shared" si="1619"/>
        <v/>
      </c>
      <c r="EY320" s="44"/>
      <c r="EZ320" s="44"/>
      <c r="FA320" s="44"/>
      <c r="FB320" s="44" t="str">
        <f t="shared" si="1574"/>
        <v/>
      </c>
      <c r="FC320" s="45" t="str">
        <f t="shared" si="1575"/>
        <v/>
      </c>
      <c r="FD320" s="35"/>
      <c r="FF320" s="46"/>
      <c r="FG320" s="67"/>
      <c r="FH320" s="44" t="str">
        <f t="shared" si="1620"/>
        <v/>
      </c>
      <c r="FI320" s="44"/>
      <c r="FJ320" s="44"/>
      <c r="FK320" s="44"/>
      <c r="FL320" s="44" t="str">
        <f t="shared" si="1621"/>
        <v/>
      </c>
      <c r="FM320" s="44"/>
      <c r="FN320" s="44"/>
      <c r="FO320" s="44"/>
      <c r="FP320" s="44" t="str">
        <f t="shared" si="1576"/>
        <v/>
      </c>
      <c r="FQ320" s="45" t="str">
        <f t="shared" si="1577"/>
        <v/>
      </c>
      <c r="FR320" s="35"/>
      <c r="FT320" s="46"/>
      <c r="FU320" s="67"/>
      <c r="FV320" s="44" t="str">
        <f t="shared" si="1622"/>
        <v/>
      </c>
      <c r="FW320" s="44"/>
      <c r="FX320" s="44"/>
      <c r="FY320" s="44"/>
      <c r="FZ320" s="44" t="str">
        <f t="shared" si="1623"/>
        <v/>
      </c>
      <c r="GA320" s="44"/>
      <c r="GB320" s="44"/>
      <c r="GC320" s="44"/>
      <c r="GD320" s="44" t="str">
        <f t="shared" si="1578"/>
        <v/>
      </c>
      <c r="GE320" s="45" t="str">
        <f t="shared" si="1579"/>
        <v/>
      </c>
      <c r="GF320" s="35"/>
      <c r="GH320" s="46"/>
      <c r="GI320" s="67"/>
      <c r="GJ320" s="44" t="str">
        <f t="shared" si="1624"/>
        <v/>
      </c>
      <c r="GK320" s="44"/>
      <c r="GL320" s="44"/>
      <c r="GM320" s="44"/>
      <c r="GN320" s="44" t="str">
        <f t="shared" si="1625"/>
        <v/>
      </c>
      <c r="GO320" s="44"/>
      <c r="GP320" s="44"/>
      <c r="GQ320" s="44"/>
      <c r="GR320" s="44" t="str">
        <f t="shared" si="1580"/>
        <v/>
      </c>
      <c r="GS320" s="45" t="str">
        <f t="shared" si="1581"/>
        <v/>
      </c>
      <c r="GT320" s="35"/>
      <c r="GU320" s="27"/>
      <c r="GV320" s="46"/>
      <c r="GW320" s="67"/>
      <c r="GX320" s="44" t="str">
        <f t="shared" si="1626"/>
        <v/>
      </c>
      <c r="GY320" s="44"/>
      <c r="GZ320" s="44"/>
      <c r="HA320" s="44"/>
      <c r="HB320" s="44" t="str">
        <f t="shared" si="1627"/>
        <v/>
      </c>
      <c r="HC320" s="44"/>
      <c r="HD320" s="44"/>
      <c r="HE320" s="44"/>
      <c r="HF320" s="44" t="str">
        <f t="shared" si="1582"/>
        <v/>
      </c>
      <c r="HG320" s="45" t="str">
        <f t="shared" si="1583"/>
        <v/>
      </c>
      <c r="HH320" s="35"/>
      <c r="HJ320" s="46"/>
      <c r="HK320" s="67"/>
      <c r="HL320" s="44" t="str">
        <f t="shared" si="1628"/>
        <v/>
      </c>
      <c r="HM320" s="44"/>
      <c r="HN320" s="44"/>
      <c r="HO320" s="44"/>
      <c r="HP320" s="44" t="str">
        <f t="shared" si="1629"/>
        <v/>
      </c>
      <c r="HQ320" s="44"/>
      <c r="HR320" s="44"/>
      <c r="HS320" s="44"/>
      <c r="HT320" s="44" t="str">
        <f t="shared" si="1584"/>
        <v/>
      </c>
      <c r="HU320" s="45" t="str">
        <f t="shared" si="1585"/>
        <v/>
      </c>
      <c r="HV320" s="35"/>
      <c r="HW320" s="61"/>
      <c r="HX320" s="46"/>
      <c r="HY320" s="43">
        <v>23040</v>
      </c>
      <c r="HZ320" s="44">
        <f t="shared" si="1505"/>
        <v>686</v>
      </c>
      <c r="IA320" s="43"/>
      <c r="IB320" s="44" t="str">
        <f t="shared" si="1506"/>
        <v/>
      </c>
      <c r="IC320" s="43">
        <v>6</v>
      </c>
      <c r="ID320" s="44">
        <f t="shared" si="1507"/>
        <v>1</v>
      </c>
      <c r="IE320" s="43">
        <v>1</v>
      </c>
      <c r="IF320" s="60" t="str">
        <f t="shared" si="1596"/>
        <v>ルララ大</v>
      </c>
      <c r="IG320" s="67">
        <f t="shared" si="1630"/>
        <v>1100</v>
      </c>
      <c r="IH320" s="43">
        <f t="shared" si="1508"/>
        <v>1100</v>
      </c>
      <c r="II320" s="45">
        <f t="shared" si="1509"/>
        <v>1.6034985422740525E-2</v>
      </c>
      <c r="IJ320" s="35"/>
      <c r="IL320" s="46"/>
      <c r="IM320" s="43">
        <v>418</v>
      </c>
      <c r="IN320" s="44">
        <f t="shared" si="1510"/>
        <v>78</v>
      </c>
      <c r="IO320" s="43">
        <v>25</v>
      </c>
      <c r="IP320" s="44">
        <f t="shared" si="1511"/>
        <v>2</v>
      </c>
      <c r="IQ320" s="43">
        <v>8</v>
      </c>
      <c r="IR320" s="44">
        <f t="shared" si="1512"/>
        <v>2</v>
      </c>
      <c r="IS320" s="43">
        <v>0</v>
      </c>
      <c r="IT320" s="60" t="str">
        <f t="shared" si="1551"/>
        <v>サンリオ豹柄キーケース</v>
      </c>
      <c r="IU320" s="67">
        <f t="shared" si="1631"/>
        <v>996</v>
      </c>
      <c r="IV320" s="43">
        <f t="shared" si="1514"/>
        <v>1992</v>
      </c>
      <c r="IW320" s="45">
        <f t="shared" si="1515"/>
        <v>0.25538461538461538</v>
      </c>
      <c r="IX320" s="35"/>
      <c r="IY320" s="33"/>
      <c r="IZ320" s="46"/>
      <c r="JA320" s="43">
        <v>4909</v>
      </c>
      <c r="JB320" s="44">
        <f t="shared" si="1516"/>
        <v>62</v>
      </c>
      <c r="JC320" s="43">
        <v>138</v>
      </c>
      <c r="JD320" s="44">
        <f t="shared" si="1517"/>
        <v>0</v>
      </c>
      <c r="JE320" s="43">
        <v>18</v>
      </c>
      <c r="JF320" s="44">
        <f t="shared" si="1518"/>
        <v>1</v>
      </c>
      <c r="JG320" s="43">
        <v>1</v>
      </c>
      <c r="JH320" s="60" t="str">
        <f t="shared" si="1600"/>
        <v>サンリオリボンポーチ</v>
      </c>
      <c r="JI320" s="67">
        <f t="shared" si="1632"/>
        <v>0</v>
      </c>
      <c r="JJ320" s="43">
        <f t="shared" si="1520"/>
        <v>0</v>
      </c>
      <c r="JK320" s="45">
        <f t="shared" si="1521"/>
        <v>0</v>
      </c>
      <c r="JL320" s="35"/>
      <c r="JM320" s="27"/>
      <c r="JN320" s="46"/>
      <c r="JO320" s="43">
        <v>5854</v>
      </c>
      <c r="JP320" s="44">
        <f t="shared" si="1522"/>
        <v>67</v>
      </c>
      <c r="JQ320" s="43">
        <v>135</v>
      </c>
      <c r="JR320" s="44">
        <f t="shared" si="1523"/>
        <v>0</v>
      </c>
      <c r="JS320" s="43">
        <v>15</v>
      </c>
      <c r="JT320" s="44">
        <f t="shared" si="1524"/>
        <v>0</v>
      </c>
      <c r="JU320" s="43">
        <v>0</v>
      </c>
      <c r="JV320" s="60" t="str">
        <f t="shared" si="1642"/>
        <v>ジャグラーイヤホン</v>
      </c>
      <c r="JW320" s="67">
        <f t="shared" si="1642"/>
        <v>1100</v>
      </c>
      <c r="JX320" s="43">
        <f t="shared" si="1525"/>
        <v>0</v>
      </c>
      <c r="JY320" s="45">
        <f t="shared" si="1526"/>
        <v>0</v>
      </c>
      <c r="JZ320" s="35"/>
      <c r="KA320" s="61"/>
      <c r="KB320" s="46"/>
      <c r="KC320" s="43">
        <v>4405</v>
      </c>
      <c r="KD320" s="69">
        <f t="shared" si="1527"/>
        <v>33</v>
      </c>
      <c r="KE320" s="43">
        <v>123</v>
      </c>
      <c r="KF320" s="44">
        <f t="shared" si="1528"/>
        <v>3</v>
      </c>
      <c r="KG320" s="43">
        <v>9</v>
      </c>
      <c r="KH320" s="44">
        <f t="shared" si="1529"/>
        <v>1</v>
      </c>
      <c r="KI320" s="43">
        <v>0</v>
      </c>
      <c r="KJ320" s="60" t="str">
        <f t="shared" si="1601"/>
        <v>ジャグラーサウンドボタン金銀</v>
      </c>
      <c r="KK320" s="67">
        <f t="shared" si="1633"/>
        <v>1100</v>
      </c>
      <c r="KL320" s="43">
        <f t="shared" si="1532"/>
        <v>1100</v>
      </c>
      <c r="KM320" s="45">
        <f t="shared" si="1533"/>
        <v>0.33333333333333331</v>
      </c>
      <c r="KN320" s="35" t="s">
        <v>845</v>
      </c>
      <c r="KO320" s="27"/>
      <c r="KP320" s="46"/>
      <c r="KQ320" s="43">
        <v>5518</v>
      </c>
      <c r="KR320" s="44">
        <f t="shared" si="1534"/>
        <v>81</v>
      </c>
      <c r="KS320" s="43">
        <v>116</v>
      </c>
      <c r="KT320" s="44">
        <f t="shared" si="1535"/>
        <v>3</v>
      </c>
      <c r="KU320" s="43">
        <v>7</v>
      </c>
      <c r="KV320" s="44">
        <f t="shared" si="1536"/>
        <v>3</v>
      </c>
      <c r="KW320" s="43">
        <v>0</v>
      </c>
      <c r="KX320" s="60" t="str">
        <f t="shared" si="1643"/>
        <v>モンチッチマスコット2</v>
      </c>
      <c r="KY320" s="67">
        <f t="shared" si="1644"/>
        <v>539</v>
      </c>
      <c r="KZ320" s="43">
        <f t="shared" si="1539"/>
        <v>1617</v>
      </c>
      <c r="LA320" s="45">
        <f t="shared" si="1540"/>
        <v>0.19962962962962963</v>
      </c>
      <c r="LB320" s="35"/>
      <c r="LC320" s="27"/>
      <c r="LD320" s="74"/>
      <c r="LE320" s="75"/>
      <c r="LF320" s="75"/>
      <c r="LG320" s="75">
        <v>1166</v>
      </c>
      <c r="LH320" s="75">
        <f t="shared" si="1470"/>
        <v>0</v>
      </c>
      <c r="LI320" s="76">
        <v>2</v>
      </c>
      <c r="LJ320" s="75">
        <f t="shared" si="1471"/>
        <v>0</v>
      </c>
      <c r="LK320" s="75"/>
      <c r="LL320" s="77" t="str">
        <f>IF(LE318="","",LL317)</f>
        <v>バイキンティッシュカバー、アンパンぬいぐるみ</v>
      </c>
      <c r="LM320" s="78">
        <f>IF(LF318="","",LM317)</f>
        <v>1000</v>
      </c>
      <c r="LN320" s="75">
        <f t="shared" si="1472"/>
        <v>0</v>
      </c>
      <c r="LO320" s="79"/>
      <c r="LP320" s="35"/>
      <c r="LQ320" s="27"/>
      <c r="LR320" s="46"/>
      <c r="LS320" s="67"/>
      <c r="LT320" s="44" t="str">
        <f t="shared" si="1634"/>
        <v/>
      </c>
      <c r="LU320" s="44"/>
      <c r="LV320" s="44"/>
      <c r="LW320" s="44"/>
      <c r="LX320" s="44" t="str">
        <f t="shared" si="1635"/>
        <v/>
      </c>
      <c r="LY320" s="44"/>
      <c r="LZ320" s="44"/>
      <c r="MA320" s="44"/>
      <c r="MB320" s="44" t="str">
        <f t="shared" si="1586"/>
        <v/>
      </c>
      <c r="MC320" s="45" t="str">
        <f t="shared" si="1587"/>
        <v/>
      </c>
      <c r="MD320" s="35"/>
      <c r="ME320" s="27"/>
      <c r="MF320" s="46"/>
      <c r="MG320" s="67"/>
      <c r="MH320" s="44" t="str">
        <f t="shared" si="1636"/>
        <v/>
      </c>
      <c r="MI320" s="44"/>
      <c r="MJ320" s="44"/>
      <c r="MK320" s="44"/>
      <c r="ML320" s="44" t="str">
        <f t="shared" si="1637"/>
        <v/>
      </c>
      <c r="MM320" s="44"/>
      <c r="MN320" s="44"/>
      <c r="MO320" s="44"/>
      <c r="MP320" s="44" t="str">
        <f t="shared" si="1588"/>
        <v/>
      </c>
      <c r="MQ320" s="45" t="str">
        <f t="shared" si="1589"/>
        <v/>
      </c>
      <c r="MR320" s="35"/>
      <c r="MS320" s="27"/>
      <c r="MT320" s="46"/>
      <c r="MU320" s="67"/>
      <c r="MV320" s="44" t="str">
        <f t="shared" si="1638"/>
        <v/>
      </c>
      <c r="MW320" s="44"/>
      <c r="MX320" s="44"/>
      <c r="MY320" s="44"/>
      <c r="MZ320" s="44" t="str">
        <f t="shared" si="1639"/>
        <v/>
      </c>
      <c r="NA320" s="44"/>
      <c r="NB320" s="44"/>
      <c r="NC320" s="44"/>
      <c r="ND320" s="44" t="str">
        <f t="shared" si="1590"/>
        <v/>
      </c>
      <c r="NE320" s="45" t="str">
        <f t="shared" si="1591"/>
        <v/>
      </c>
      <c r="NF320" s="35"/>
      <c r="NG320" s="27"/>
      <c r="NH320" s="46"/>
      <c r="NI320" s="67"/>
      <c r="NJ320" s="44" t="str">
        <f t="shared" si="1640"/>
        <v/>
      </c>
      <c r="NK320" s="44"/>
      <c r="NL320" s="44"/>
      <c r="NM320" s="44"/>
      <c r="NN320" s="44" t="str">
        <f t="shared" si="1641"/>
        <v/>
      </c>
      <c r="NO320" s="44"/>
      <c r="NP320" s="44"/>
      <c r="NQ320" s="44"/>
      <c r="NR320" s="44" t="str">
        <f t="shared" si="1592"/>
        <v/>
      </c>
      <c r="NS320" s="45" t="str">
        <f t="shared" si="1593"/>
        <v/>
      </c>
      <c r="NT320" s="35"/>
    </row>
    <row r="321" spans="1:384" ht="15" customHeight="1" thickTop="1" x14ac:dyDescent="0.2">
      <c r="A321" s="38"/>
      <c r="B321" s="39"/>
      <c r="C321" s="40"/>
      <c r="D321" s="40"/>
      <c r="E321" s="41"/>
      <c r="F321" s="41"/>
      <c r="G321" s="40"/>
      <c r="H321" s="42"/>
      <c r="I321" s="44"/>
      <c r="J321" s="44" t="str">
        <f t="shared" si="1602"/>
        <v/>
      </c>
      <c r="K321" s="44"/>
      <c r="L321" s="44"/>
      <c r="M321" s="44"/>
      <c r="N321" s="44" t="str">
        <f t="shared" si="1603"/>
        <v/>
      </c>
      <c r="O321" s="44"/>
      <c r="P321" s="44"/>
      <c r="Q321" s="44"/>
      <c r="R321" s="44" t="str">
        <f t="shared" si="1564"/>
        <v/>
      </c>
      <c r="S321" s="45" t="str">
        <f t="shared" si="1565"/>
        <v/>
      </c>
      <c r="T321" s="35"/>
      <c r="U321" s="27"/>
      <c r="V321" s="46"/>
      <c r="W321" s="67"/>
      <c r="X321" s="44" t="str">
        <f t="shared" si="1604"/>
        <v/>
      </c>
      <c r="Y321" s="44"/>
      <c r="Z321" s="44"/>
      <c r="AA321" s="44"/>
      <c r="AB321" s="44" t="str">
        <f t="shared" si="1605"/>
        <v/>
      </c>
      <c r="AC321" s="44"/>
      <c r="AD321" s="44"/>
      <c r="AE321" s="44"/>
      <c r="AF321" s="44" t="str">
        <f t="shared" si="1566"/>
        <v/>
      </c>
      <c r="AG321" s="45" t="str">
        <f t="shared" si="1567"/>
        <v/>
      </c>
      <c r="AH321" s="35"/>
      <c r="AI321" s="27"/>
      <c r="AJ321" s="46"/>
      <c r="AK321" s="44"/>
      <c r="AL321" s="44" t="str">
        <f t="shared" si="1606"/>
        <v/>
      </c>
      <c r="AM321" s="44"/>
      <c r="AN321" s="44" t="str">
        <f t="shared" si="1607"/>
        <v/>
      </c>
      <c r="AO321" s="44"/>
      <c r="AP321" s="44" t="str">
        <f t="shared" si="1608"/>
        <v/>
      </c>
      <c r="AQ321" s="44"/>
      <c r="AR321" s="44"/>
      <c r="AS321" s="44"/>
      <c r="AT321" s="44" t="str">
        <f t="shared" si="1568"/>
        <v/>
      </c>
      <c r="AU321" s="45" t="str">
        <f t="shared" si="1569"/>
        <v/>
      </c>
      <c r="AV321" s="35"/>
      <c r="AW321" s="27"/>
      <c r="AX321" s="46"/>
      <c r="AY321" s="44"/>
      <c r="AZ321" s="44" t="str">
        <f t="shared" si="1609"/>
        <v/>
      </c>
      <c r="BA321" s="44"/>
      <c r="BB321" s="44" t="str">
        <f t="shared" si="1610"/>
        <v/>
      </c>
      <c r="BC321" s="44"/>
      <c r="BD321" s="44" t="str">
        <f t="shared" si="1611"/>
        <v/>
      </c>
      <c r="BE321" s="44"/>
      <c r="BF321" s="44"/>
      <c r="BG321" s="44"/>
      <c r="BH321" s="44" t="str">
        <f t="shared" si="1570"/>
        <v/>
      </c>
      <c r="BI321" s="45" t="str">
        <f t="shared" si="1571"/>
        <v/>
      </c>
      <c r="BJ321" s="35"/>
      <c r="BK321" s="50"/>
      <c r="BL321" s="46"/>
      <c r="BM321" s="44">
        <v>12524</v>
      </c>
      <c r="BN321" s="44">
        <f t="shared" si="1473"/>
        <v>64</v>
      </c>
      <c r="BO321" s="44">
        <v>632</v>
      </c>
      <c r="BP321" s="44">
        <f t="shared" si="1474"/>
        <v>0</v>
      </c>
      <c r="BQ321" s="44">
        <v>10</v>
      </c>
      <c r="BR321" s="44">
        <f t="shared" si="1475"/>
        <v>0</v>
      </c>
      <c r="BS321" s="25">
        <v>0</v>
      </c>
      <c r="BT321" s="60" t="str">
        <f t="shared" si="1597"/>
        <v>サンリオ豹柄キーケース</v>
      </c>
      <c r="BU321" s="67">
        <f t="shared" si="1612"/>
        <v>0</v>
      </c>
      <c r="BV321" s="44">
        <f t="shared" si="1478"/>
        <v>0</v>
      </c>
      <c r="BW321" s="45">
        <f t="shared" si="1479"/>
        <v>0</v>
      </c>
      <c r="BX321" s="35"/>
      <c r="BY321" s="27"/>
      <c r="BZ321" s="46"/>
      <c r="CA321" s="44">
        <v>1895</v>
      </c>
      <c r="CB321" s="44">
        <f t="shared" si="1480"/>
        <v>59</v>
      </c>
      <c r="CC321" s="44">
        <v>104</v>
      </c>
      <c r="CD321" s="44">
        <f t="shared" si="1481"/>
        <v>4</v>
      </c>
      <c r="CE321" s="44">
        <v>5</v>
      </c>
      <c r="CF321" s="44">
        <f t="shared" si="1482"/>
        <v>4</v>
      </c>
      <c r="CG321" s="25">
        <v>0</v>
      </c>
      <c r="CH321" s="60" t="str">
        <f t="shared" si="1598"/>
        <v>モンチッチマスコット2</v>
      </c>
      <c r="CI321" s="67">
        <f t="shared" si="1613"/>
        <v>2</v>
      </c>
      <c r="CJ321" s="44">
        <f t="shared" si="1484"/>
        <v>8</v>
      </c>
      <c r="CK321" s="45">
        <f t="shared" si="1485"/>
        <v>1.3559322033898306E-3</v>
      </c>
      <c r="CL321" s="35"/>
      <c r="CM321" s="27"/>
      <c r="CN321" s="46"/>
      <c r="CO321" s="44">
        <v>2582</v>
      </c>
      <c r="CP321" s="44">
        <f t="shared" si="1486"/>
        <v>46</v>
      </c>
      <c r="CQ321" s="44">
        <v>35</v>
      </c>
      <c r="CR321" s="44">
        <f t="shared" si="1487"/>
        <v>6</v>
      </c>
      <c r="CS321" s="44">
        <v>28</v>
      </c>
      <c r="CT321" s="44">
        <f t="shared" si="1488"/>
        <v>6</v>
      </c>
      <c r="CU321" s="25">
        <v>4</v>
      </c>
      <c r="CV321" s="60" t="str">
        <f t="shared" si="1599"/>
        <v>ラブブキーホルダー</v>
      </c>
      <c r="CW321" s="67">
        <f t="shared" si="1614"/>
        <v>0</v>
      </c>
      <c r="CX321" s="44">
        <f t="shared" si="1491"/>
        <v>0</v>
      </c>
      <c r="CY321" s="45">
        <f t="shared" si="1492"/>
        <v>0</v>
      </c>
      <c r="CZ321" s="35"/>
      <c r="DA321" s="58"/>
      <c r="DB321" s="46"/>
      <c r="DC321" s="44">
        <v>8752</v>
      </c>
      <c r="DD321" s="44">
        <f t="shared" si="1493"/>
        <v>61</v>
      </c>
      <c r="DE321" s="44">
        <v>439</v>
      </c>
      <c r="DF321" s="44">
        <f t="shared" si="1494"/>
        <v>0</v>
      </c>
      <c r="DG321" s="44">
        <v>26</v>
      </c>
      <c r="DH321" s="44">
        <f t="shared" si="1495"/>
        <v>1</v>
      </c>
      <c r="DI321" s="25">
        <v>1</v>
      </c>
      <c r="DJ321" s="60" t="str">
        <f t="shared" si="1496"/>
        <v>ラブブマスコット</v>
      </c>
      <c r="DK321" s="67">
        <f t="shared" si="1497"/>
        <v>250</v>
      </c>
      <c r="DL321" s="44">
        <f t="shared" si="1498"/>
        <v>250</v>
      </c>
      <c r="DM321" s="45">
        <f t="shared" si="1499"/>
        <v>4.0983606557377046E-2</v>
      </c>
      <c r="DN321" s="35"/>
      <c r="DO321" s="27"/>
      <c r="DP321" s="46"/>
      <c r="DQ321" s="44">
        <v>3265</v>
      </c>
      <c r="DR321" s="69">
        <f t="shared" si="1500"/>
        <v>24</v>
      </c>
      <c r="DS321" s="44">
        <v>113</v>
      </c>
      <c r="DT321" s="44">
        <f t="shared" si="1501"/>
        <v>1</v>
      </c>
      <c r="DU321" s="44">
        <v>26</v>
      </c>
      <c r="DV321" s="44">
        <f t="shared" si="1502"/>
        <v>1</v>
      </c>
      <c r="DW321" s="25">
        <v>10</v>
      </c>
      <c r="DX321" s="60" t="str">
        <f t="shared" si="1562"/>
        <v>ラブブキーホルダー</v>
      </c>
      <c r="DY321" s="67">
        <f t="shared" si="1563"/>
        <v>200</v>
      </c>
      <c r="DZ321" s="44">
        <f t="shared" si="1503"/>
        <v>200</v>
      </c>
      <c r="EA321" s="45">
        <f t="shared" si="1504"/>
        <v>8.3333333333333329E-2</v>
      </c>
      <c r="EB321" s="35"/>
      <c r="EC321" s="27"/>
      <c r="ED321" s="46"/>
      <c r="EE321" s="67"/>
      <c r="EF321" s="44" t="str">
        <f t="shared" si="1615"/>
        <v/>
      </c>
      <c r="EG321" s="44"/>
      <c r="EH321" s="44"/>
      <c r="EI321" s="44"/>
      <c r="EJ321" s="44" t="str">
        <f t="shared" si="1616"/>
        <v/>
      </c>
      <c r="EK321" s="44"/>
      <c r="EL321" s="44"/>
      <c r="EM321" s="44"/>
      <c r="EN321" s="44" t="str">
        <f t="shared" si="1572"/>
        <v/>
      </c>
      <c r="EO321" s="45" t="str">
        <f t="shared" si="1573"/>
        <v/>
      </c>
      <c r="EP321" s="35"/>
      <c r="EQ321" s="27"/>
      <c r="ER321" s="46"/>
      <c r="ES321" s="44"/>
      <c r="ET321" s="44" t="str">
        <f t="shared" si="1617"/>
        <v/>
      </c>
      <c r="EU321" s="44"/>
      <c r="EV321" s="44" t="str">
        <f t="shared" si="1618"/>
        <v/>
      </c>
      <c r="EW321" s="44"/>
      <c r="EX321" s="44" t="str">
        <f t="shared" si="1619"/>
        <v/>
      </c>
      <c r="EY321" s="44"/>
      <c r="EZ321" s="44"/>
      <c r="FA321" s="44"/>
      <c r="FB321" s="44" t="str">
        <f t="shared" si="1574"/>
        <v/>
      </c>
      <c r="FC321" s="45" t="str">
        <f t="shared" si="1575"/>
        <v/>
      </c>
      <c r="FD321" s="35"/>
      <c r="FF321" s="46"/>
      <c r="FG321" s="67"/>
      <c r="FH321" s="44" t="str">
        <f t="shared" si="1620"/>
        <v/>
      </c>
      <c r="FI321" s="44"/>
      <c r="FJ321" s="44"/>
      <c r="FK321" s="44"/>
      <c r="FL321" s="44" t="str">
        <f t="shared" si="1621"/>
        <v/>
      </c>
      <c r="FM321" s="44"/>
      <c r="FN321" s="44"/>
      <c r="FO321" s="44"/>
      <c r="FP321" s="44" t="str">
        <f t="shared" si="1576"/>
        <v/>
      </c>
      <c r="FQ321" s="45" t="str">
        <f t="shared" si="1577"/>
        <v/>
      </c>
      <c r="FR321" s="35"/>
      <c r="FT321" s="46"/>
      <c r="FU321" s="67"/>
      <c r="FV321" s="44" t="str">
        <f t="shared" si="1622"/>
        <v/>
      </c>
      <c r="FW321" s="44"/>
      <c r="FX321" s="44"/>
      <c r="FY321" s="44"/>
      <c r="FZ321" s="44" t="str">
        <f t="shared" si="1623"/>
        <v/>
      </c>
      <c r="GA321" s="44"/>
      <c r="GB321" s="44"/>
      <c r="GC321" s="44"/>
      <c r="GD321" s="44" t="str">
        <f t="shared" si="1578"/>
        <v/>
      </c>
      <c r="GE321" s="45" t="str">
        <f t="shared" si="1579"/>
        <v/>
      </c>
      <c r="GF321" s="35"/>
      <c r="GH321" s="46"/>
      <c r="GI321" s="67"/>
      <c r="GJ321" s="44" t="str">
        <f t="shared" si="1624"/>
        <v/>
      </c>
      <c r="GK321" s="44"/>
      <c r="GL321" s="44"/>
      <c r="GM321" s="44"/>
      <c r="GN321" s="44" t="str">
        <f t="shared" si="1625"/>
        <v/>
      </c>
      <c r="GO321" s="44"/>
      <c r="GP321" s="44"/>
      <c r="GQ321" s="44"/>
      <c r="GR321" s="44" t="str">
        <f t="shared" si="1580"/>
        <v/>
      </c>
      <c r="GS321" s="45" t="str">
        <f t="shared" si="1581"/>
        <v/>
      </c>
      <c r="GT321" s="35"/>
      <c r="GU321" s="27"/>
      <c r="GV321" s="46"/>
      <c r="GW321" s="67"/>
      <c r="GX321" s="44" t="str">
        <f t="shared" si="1626"/>
        <v/>
      </c>
      <c r="GY321" s="44"/>
      <c r="GZ321" s="44"/>
      <c r="HA321" s="44"/>
      <c r="HB321" s="44" t="str">
        <f t="shared" si="1627"/>
        <v/>
      </c>
      <c r="HC321" s="44"/>
      <c r="HD321" s="44"/>
      <c r="HE321" s="44"/>
      <c r="HF321" s="44" t="str">
        <f t="shared" si="1582"/>
        <v/>
      </c>
      <c r="HG321" s="45" t="str">
        <f t="shared" si="1583"/>
        <v/>
      </c>
      <c r="HH321" s="35"/>
      <c r="HJ321" s="46"/>
      <c r="HK321" s="67"/>
      <c r="HL321" s="44" t="str">
        <f t="shared" si="1628"/>
        <v/>
      </c>
      <c r="HM321" s="44"/>
      <c r="HN321" s="44"/>
      <c r="HO321" s="44"/>
      <c r="HP321" s="44" t="str">
        <f t="shared" si="1629"/>
        <v/>
      </c>
      <c r="HQ321" s="44"/>
      <c r="HR321" s="44"/>
      <c r="HS321" s="44"/>
      <c r="HT321" s="44" t="str">
        <f t="shared" si="1584"/>
        <v/>
      </c>
      <c r="HU321" s="45" t="str">
        <f t="shared" si="1585"/>
        <v/>
      </c>
      <c r="HV321" s="35"/>
      <c r="HW321" s="61"/>
      <c r="HX321" s="46"/>
      <c r="HY321" s="44"/>
      <c r="HZ321" s="44" t="str">
        <f t="shared" si="1505"/>
        <v/>
      </c>
      <c r="IA321" s="44"/>
      <c r="IB321" s="44" t="str">
        <f t="shared" si="1506"/>
        <v/>
      </c>
      <c r="IC321" s="44">
        <v>12</v>
      </c>
      <c r="ID321" s="44">
        <f t="shared" si="1507"/>
        <v>0</v>
      </c>
      <c r="IE321" s="25"/>
      <c r="IF321" s="60" t="str">
        <f t="shared" si="1596"/>
        <v/>
      </c>
      <c r="IG321" s="67" t="str">
        <f t="shared" si="1630"/>
        <v/>
      </c>
      <c r="IH321" s="44" t="e">
        <f t="shared" si="1508"/>
        <v>#VALUE!</v>
      </c>
      <c r="II321" s="45" t="e">
        <f t="shared" si="1509"/>
        <v>#VALUE!</v>
      </c>
      <c r="IJ321" s="35"/>
      <c r="IL321" s="46"/>
      <c r="IM321" s="44">
        <v>1245</v>
      </c>
      <c r="IN321" s="44">
        <f t="shared" si="1510"/>
        <v>61</v>
      </c>
      <c r="IO321" s="44">
        <v>21</v>
      </c>
      <c r="IP321" s="44">
        <f t="shared" si="1511"/>
        <v>1</v>
      </c>
      <c r="IQ321" s="44">
        <v>43</v>
      </c>
      <c r="IR321" s="44">
        <f t="shared" si="1512"/>
        <v>1</v>
      </c>
      <c r="IS321" s="25">
        <v>3</v>
      </c>
      <c r="IT321" s="60" t="str">
        <f t="shared" si="1551"/>
        <v>ゲームアーク</v>
      </c>
      <c r="IU321" s="67">
        <f t="shared" si="1631"/>
        <v>0</v>
      </c>
      <c r="IV321" s="44">
        <f t="shared" si="1514"/>
        <v>0</v>
      </c>
      <c r="IW321" s="45">
        <f t="shared" si="1515"/>
        <v>0</v>
      </c>
      <c r="IX321" s="35"/>
      <c r="IY321" s="33"/>
      <c r="IZ321" s="46"/>
      <c r="JA321" s="44">
        <v>6372</v>
      </c>
      <c r="JB321" s="69">
        <f t="shared" si="1516"/>
        <v>36</v>
      </c>
      <c r="JC321" s="44">
        <v>138</v>
      </c>
      <c r="JD321" s="44">
        <f t="shared" si="1517"/>
        <v>1</v>
      </c>
      <c r="JE321" s="44">
        <v>26</v>
      </c>
      <c r="JF321" s="44">
        <f t="shared" si="1518"/>
        <v>1</v>
      </c>
      <c r="JG321" s="25">
        <v>0</v>
      </c>
      <c r="JH321" s="60" t="str">
        <f t="shared" si="1600"/>
        <v>ラブブマスコット</v>
      </c>
      <c r="JI321" s="67">
        <f t="shared" si="1632"/>
        <v>0</v>
      </c>
      <c r="JJ321" s="44">
        <f t="shared" si="1520"/>
        <v>0</v>
      </c>
      <c r="JK321" s="45">
        <f t="shared" si="1521"/>
        <v>0</v>
      </c>
      <c r="JL321" s="35"/>
      <c r="JM321" s="27"/>
      <c r="JN321" s="46"/>
      <c r="JO321" s="44">
        <v>4344</v>
      </c>
      <c r="JP321" s="69">
        <f t="shared" si="1522"/>
        <v>31</v>
      </c>
      <c r="JQ321" s="44">
        <v>261</v>
      </c>
      <c r="JR321" s="44">
        <f t="shared" si="1523"/>
        <v>3</v>
      </c>
      <c r="JS321" s="44">
        <v>40</v>
      </c>
      <c r="JT321" s="44">
        <f t="shared" si="1524"/>
        <v>5</v>
      </c>
      <c r="JU321" s="25">
        <v>50</v>
      </c>
      <c r="JV321" s="60" t="str">
        <f t="shared" si="1642"/>
        <v>アングリーキーホルダー</v>
      </c>
      <c r="JW321" s="67">
        <f t="shared" si="1642"/>
        <v>200</v>
      </c>
      <c r="JX321" s="44">
        <f t="shared" si="1525"/>
        <v>1000</v>
      </c>
      <c r="JY321" s="45">
        <f t="shared" si="1526"/>
        <v>0.32258064516129031</v>
      </c>
      <c r="JZ321" s="35"/>
      <c r="KA321" s="61"/>
      <c r="KB321" s="46"/>
      <c r="KC321" s="44">
        <v>7537</v>
      </c>
      <c r="KD321" s="44">
        <f t="shared" si="1527"/>
        <v>76</v>
      </c>
      <c r="KE321" s="44">
        <v>448</v>
      </c>
      <c r="KF321" s="44">
        <f t="shared" si="1528"/>
        <v>5</v>
      </c>
      <c r="KG321" s="44">
        <v>70</v>
      </c>
      <c r="KH321" s="44">
        <f t="shared" si="1529"/>
        <v>7</v>
      </c>
      <c r="KI321" s="25">
        <v>7</v>
      </c>
      <c r="KJ321" s="60" t="str">
        <f t="shared" si="1601"/>
        <v>AIモンスターラバー</v>
      </c>
      <c r="KK321" s="67">
        <f t="shared" si="1633"/>
        <v>0</v>
      </c>
      <c r="KL321" s="44">
        <f t="shared" si="1532"/>
        <v>0</v>
      </c>
      <c r="KM321" s="45">
        <f t="shared" si="1533"/>
        <v>0</v>
      </c>
      <c r="KN321" s="35"/>
      <c r="KO321" s="27"/>
      <c r="KP321" s="46"/>
      <c r="KQ321" s="44">
        <v>6079</v>
      </c>
      <c r="KR321" s="44">
        <f t="shared" si="1534"/>
        <v>43</v>
      </c>
      <c r="KS321" s="44">
        <v>291</v>
      </c>
      <c r="KT321" s="44">
        <f t="shared" si="1535"/>
        <v>1</v>
      </c>
      <c r="KU321" s="44">
        <v>9</v>
      </c>
      <c r="KV321" s="44">
        <f t="shared" si="1536"/>
        <v>1</v>
      </c>
      <c r="KW321" s="25">
        <v>4</v>
      </c>
      <c r="KX321" s="60" t="str">
        <f t="shared" si="1643"/>
        <v>サンリオホワイトマスコット</v>
      </c>
      <c r="KY321" s="67">
        <f t="shared" si="1644"/>
        <v>660</v>
      </c>
      <c r="KZ321" s="44">
        <f t="shared" si="1539"/>
        <v>660</v>
      </c>
      <c r="LA321" s="45">
        <f t="shared" si="1540"/>
        <v>0.15348837209302327</v>
      </c>
      <c r="LB321" s="35"/>
      <c r="LC321" s="27"/>
      <c r="LD321" s="51" t="str">
        <f>IF(A301="","",A301)</f>
        <v/>
      </c>
      <c r="LE321" s="43"/>
      <c r="LF321" s="93"/>
      <c r="LG321" s="43"/>
      <c r="LH321" s="43"/>
      <c r="LI321" s="43"/>
      <c r="LJ321" s="87"/>
      <c r="LK321" s="43"/>
      <c r="LL321" s="64"/>
      <c r="LM321" s="47"/>
      <c r="LN321" s="87"/>
      <c r="LO321" s="54"/>
      <c r="LP321" s="35"/>
      <c r="LQ321" s="27"/>
      <c r="LR321" s="46"/>
      <c r="LS321" s="67"/>
      <c r="LT321" s="44" t="str">
        <f t="shared" si="1634"/>
        <v/>
      </c>
      <c r="LU321" s="44"/>
      <c r="LV321" s="44"/>
      <c r="LW321" s="44"/>
      <c r="LX321" s="44" t="str">
        <f t="shared" si="1635"/>
        <v/>
      </c>
      <c r="LY321" s="44"/>
      <c r="LZ321" s="44"/>
      <c r="MA321" s="44"/>
      <c r="MB321" s="44" t="str">
        <f t="shared" si="1586"/>
        <v/>
      </c>
      <c r="MC321" s="45" t="str">
        <f t="shared" si="1587"/>
        <v/>
      </c>
      <c r="MD321" s="35"/>
      <c r="ME321" s="27"/>
      <c r="MF321" s="46"/>
      <c r="MG321" s="67"/>
      <c r="MH321" s="44" t="str">
        <f t="shared" si="1636"/>
        <v/>
      </c>
      <c r="MI321" s="44"/>
      <c r="MJ321" s="44"/>
      <c r="MK321" s="44"/>
      <c r="ML321" s="44" t="str">
        <f t="shared" si="1637"/>
        <v/>
      </c>
      <c r="MM321" s="44"/>
      <c r="MN321" s="44"/>
      <c r="MO321" s="44"/>
      <c r="MP321" s="44" t="str">
        <f t="shared" si="1588"/>
        <v/>
      </c>
      <c r="MQ321" s="45" t="str">
        <f t="shared" si="1589"/>
        <v/>
      </c>
      <c r="MR321" s="35"/>
      <c r="MS321" s="27"/>
      <c r="MT321" s="46"/>
      <c r="MU321" s="67"/>
      <c r="MV321" s="44" t="str">
        <f t="shared" si="1638"/>
        <v/>
      </c>
      <c r="MW321" s="44"/>
      <c r="MX321" s="44"/>
      <c r="MY321" s="44"/>
      <c r="MZ321" s="44" t="str">
        <f t="shared" si="1639"/>
        <v/>
      </c>
      <c r="NA321" s="44"/>
      <c r="NB321" s="44"/>
      <c r="NC321" s="44"/>
      <c r="ND321" s="44" t="str">
        <f t="shared" si="1590"/>
        <v/>
      </c>
      <c r="NE321" s="45" t="str">
        <f t="shared" si="1591"/>
        <v/>
      </c>
      <c r="NF321" s="35"/>
      <c r="NG321" s="27"/>
      <c r="NH321" s="46"/>
      <c r="NI321" s="67"/>
      <c r="NJ321" s="44" t="str">
        <f t="shared" si="1640"/>
        <v/>
      </c>
      <c r="NK321" s="44"/>
      <c r="NL321" s="44"/>
      <c r="NM321" s="44"/>
      <c r="NN321" s="44" t="str">
        <f t="shared" si="1641"/>
        <v/>
      </c>
      <c r="NO321" s="44"/>
      <c r="NP321" s="44"/>
      <c r="NQ321" s="44"/>
      <c r="NR321" s="44" t="str">
        <f t="shared" si="1592"/>
        <v/>
      </c>
      <c r="NS321" s="45" t="str">
        <f t="shared" si="1593"/>
        <v/>
      </c>
      <c r="NT321" s="35"/>
    </row>
    <row r="322" spans="1:384" ht="15" customHeight="1" thickBot="1" x14ac:dyDescent="0.25">
      <c r="A322" s="38"/>
      <c r="B322" s="39"/>
      <c r="C322" s="40"/>
      <c r="D322" s="40"/>
      <c r="E322" s="41"/>
      <c r="F322" s="41"/>
      <c r="G322" s="40"/>
      <c r="H322" s="42"/>
      <c r="I322" s="44"/>
      <c r="J322" s="44" t="str">
        <f t="shared" si="1602"/>
        <v/>
      </c>
      <c r="K322" s="44"/>
      <c r="L322" s="44"/>
      <c r="M322" s="44"/>
      <c r="N322" s="44" t="str">
        <f t="shared" si="1603"/>
        <v/>
      </c>
      <c r="O322" s="44"/>
      <c r="P322" s="44"/>
      <c r="Q322" s="44"/>
      <c r="R322" s="44" t="str">
        <f t="shared" si="1564"/>
        <v/>
      </c>
      <c r="S322" s="45" t="str">
        <f t="shared" si="1565"/>
        <v/>
      </c>
      <c r="T322" s="35"/>
      <c r="U322" s="27"/>
      <c r="V322" s="46"/>
      <c r="W322" s="67"/>
      <c r="X322" s="44" t="str">
        <f t="shared" si="1604"/>
        <v/>
      </c>
      <c r="Y322" s="44"/>
      <c r="Z322" s="44"/>
      <c r="AA322" s="44"/>
      <c r="AB322" s="44" t="str">
        <f t="shared" si="1605"/>
        <v/>
      </c>
      <c r="AC322" s="44"/>
      <c r="AD322" s="44"/>
      <c r="AE322" s="44"/>
      <c r="AF322" s="44" t="str">
        <f t="shared" si="1566"/>
        <v/>
      </c>
      <c r="AG322" s="45" t="str">
        <f t="shared" si="1567"/>
        <v/>
      </c>
      <c r="AH322" s="35"/>
      <c r="AI322" s="27"/>
      <c r="AJ322" s="46"/>
      <c r="AK322" s="44"/>
      <c r="AL322" s="44" t="str">
        <f t="shared" si="1606"/>
        <v/>
      </c>
      <c r="AM322" s="44"/>
      <c r="AN322" s="44" t="str">
        <f t="shared" si="1607"/>
        <v/>
      </c>
      <c r="AO322" s="44"/>
      <c r="AP322" s="44" t="str">
        <f t="shared" si="1608"/>
        <v/>
      </c>
      <c r="AQ322" s="44"/>
      <c r="AR322" s="44"/>
      <c r="AS322" s="44"/>
      <c r="AT322" s="44" t="str">
        <f t="shared" si="1568"/>
        <v/>
      </c>
      <c r="AU322" s="45" t="str">
        <f t="shared" si="1569"/>
        <v/>
      </c>
      <c r="AV322" s="35"/>
      <c r="AW322" s="27"/>
      <c r="AX322" s="46"/>
      <c r="AY322" s="44"/>
      <c r="AZ322" s="44" t="str">
        <f t="shared" si="1609"/>
        <v/>
      </c>
      <c r="BA322" s="44"/>
      <c r="BB322" s="44" t="str">
        <f t="shared" si="1610"/>
        <v/>
      </c>
      <c r="BC322" s="44"/>
      <c r="BD322" s="44" t="str">
        <f t="shared" si="1611"/>
        <v/>
      </c>
      <c r="BE322" s="44"/>
      <c r="BF322" s="44"/>
      <c r="BG322" s="44"/>
      <c r="BH322" s="44" t="str">
        <f t="shared" si="1570"/>
        <v/>
      </c>
      <c r="BI322" s="45" t="str">
        <f t="shared" si="1571"/>
        <v/>
      </c>
      <c r="BJ322" s="35"/>
      <c r="BK322" s="50"/>
      <c r="BL322" s="74"/>
      <c r="BM322" s="75">
        <v>14241</v>
      </c>
      <c r="BN322" s="82">
        <f t="shared" si="1473"/>
        <v>30</v>
      </c>
      <c r="BO322" s="75">
        <v>715</v>
      </c>
      <c r="BP322" s="75">
        <f t="shared" si="1474"/>
        <v>1</v>
      </c>
      <c r="BQ322" s="75">
        <v>78</v>
      </c>
      <c r="BR322" s="75">
        <f t="shared" si="1475"/>
        <v>1</v>
      </c>
      <c r="BS322" s="75">
        <v>5</v>
      </c>
      <c r="BT322" s="77" t="str">
        <f t="shared" si="1597"/>
        <v>ＡＩモンスターラバー</v>
      </c>
      <c r="BU322" s="78">
        <f t="shared" si="1612"/>
        <v>198</v>
      </c>
      <c r="BV322" s="75">
        <f t="shared" si="1478"/>
        <v>198</v>
      </c>
      <c r="BW322" s="79">
        <f t="shared" si="1479"/>
        <v>6.6000000000000003E-2</v>
      </c>
      <c r="BX322" s="35"/>
      <c r="BY322" s="27"/>
      <c r="BZ322" s="74"/>
      <c r="CA322" s="75">
        <v>2171</v>
      </c>
      <c r="CB322" s="75">
        <f t="shared" si="1480"/>
        <v>67</v>
      </c>
      <c r="CC322" s="75">
        <v>26</v>
      </c>
      <c r="CD322" s="75">
        <f t="shared" si="1481"/>
        <v>0</v>
      </c>
      <c r="CE322" s="75">
        <v>10</v>
      </c>
      <c r="CF322" s="75">
        <f t="shared" si="1482"/>
        <v>1</v>
      </c>
      <c r="CG322" s="75">
        <v>0</v>
      </c>
      <c r="CH322" s="77" t="str">
        <f t="shared" si="1598"/>
        <v>AIモンスターマスコット</v>
      </c>
      <c r="CI322" s="78">
        <f t="shared" si="1613"/>
        <v>286</v>
      </c>
      <c r="CJ322" s="75">
        <f t="shared" si="1484"/>
        <v>286</v>
      </c>
      <c r="CK322" s="79">
        <f t="shared" si="1485"/>
        <v>4.2686567164179103E-2</v>
      </c>
      <c r="CL322" s="35"/>
      <c r="CM322" s="27"/>
      <c r="CN322" s="74"/>
      <c r="CO322" s="75">
        <v>1600</v>
      </c>
      <c r="CP322" s="75">
        <f t="shared" si="1486"/>
        <v>61</v>
      </c>
      <c r="CQ322" s="75">
        <v>8</v>
      </c>
      <c r="CR322" s="75">
        <f t="shared" si="1487"/>
        <v>0</v>
      </c>
      <c r="CS322" s="75">
        <v>22</v>
      </c>
      <c r="CT322" s="75">
        <f t="shared" si="1488"/>
        <v>1</v>
      </c>
      <c r="CU322" s="75">
        <v>2</v>
      </c>
      <c r="CV322" s="77" t="str">
        <f t="shared" si="1599"/>
        <v>ラブブキーホルダー大きめ</v>
      </c>
      <c r="CW322" s="78">
        <f t="shared" si="1614"/>
        <v>400</v>
      </c>
      <c r="CX322" s="75">
        <f t="shared" si="1491"/>
        <v>400</v>
      </c>
      <c r="CY322" s="79">
        <f t="shared" si="1492"/>
        <v>6.5573770491803282E-2</v>
      </c>
      <c r="CZ322" s="35"/>
      <c r="DA322" s="58"/>
      <c r="DB322" s="74"/>
      <c r="DC322" s="75">
        <v>6753</v>
      </c>
      <c r="DD322" s="82">
        <f t="shared" si="1493"/>
        <v>16</v>
      </c>
      <c r="DE322" s="75">
        <v>355</v>
      </c>
      <c r="DF322" s="75">
        <f t="shared" si="1494"/>
        <v>0</v>
      </c>
      <c r="DG322" s="75">
        <v>40</v>
      </c>
      <c r="DH322" s="75">
        <f t="shared" si="1495"/>
        <v>0</v>
      </c>
      <c r="DI322" s="75"/>
      <c r="DJ322" s="77" t="str">
        <f t="shared" si="1496"/>
        <v>ＡＩラバー</v>
      </c>
      <c r="DK322" s="78">
        <f t="shared" si="1497"/>
        <v>198</v>
      </c>
      <c r="DL322" s="75">
        <f t="shared" si="1498"/>
        <v>0</v>
      </c>
      <c r="DM322" s="79">
        <f t="shared" si="1499"/>
        <v>0</v>
      </c>
      <c r="DN322" s="35"/>
      <c r="DO322" s="27"/>
      <c r="DP322" s="74"/>
      <c r="DQ322" s="75">
        <v>2263</v>
      </c>
      <c r="DR322" s="82">
        <f t="shared" si="1500"/>
        <v>12</v>
      </c>
      <c r="DS322" s="75">
        <v>67</v>
      </c>
      <c r="DT322" s="75">
        <f t="shared" si="1501"/>
        <v>0</v>
      </c>
      <c r="DU322" s="75">
        <v>61</v>
      </c>
      <c r="DV322" s="75">
        <f t="shared" si="1502"/>
        <v>0</v>
      </c>
      <c r="DW322" s="75">
        <v>0</v>
      </c>
      <c r="DX322" s="77" t="str">
        <f t="shared" si="1562"/>
        <v>アングリーキーホルダー</v>
      </c>
      <c r="DY322" s="78">
        <f t="shared" si="1563"/>
        <v>198</v>
      </c>
      <c r="DZ322" s="75">
        <f t="shared" si="1503"/>
        <v>0</v>
      </c>
      <c r="EA322" s="79">
        <f t="shared" si="1504"/>
        <v>0</v>
      </c>
      <c r="EB322" s="35" t="s">
        <v>848</v>
      </c>
      <c r="EC322" s="27"/>
      <c r="ED322" s="46"/>
      <c r="EE322" s="67"/>
      <c r="EF322" s="44" t="str">
        <f t="shared" si="1615"/>
        <v/>
      </c>
      <c r="EG322" s="44"/>
      <c r="EH322" s="44"/>
      <c r="EI322" s="44"/>
      <c r="EJ322" s="44" t="str">
        <f t="shared" si="1616"/>
        <v/>
      </c>
      <c r="EK322" s="44"/>
      <c r="EL322" s="44"/>
      <c r="EM322" s="44"/>
      <c r="EN322" s="44" t="str">
        <f t="shared" si="1572"/>
        <v/>
      </c>
      <c r="EO322" s="45" t="str">
        <f t="shared" si="1573"/>
        <v/>
      </c>
      <c r="EP322" s="35"/>
      <c r="EQ322" s="27"/>
      <c r="ER322" s="46"/>
      <c r="ES322" s="44"/>
      <c r="ET322" s="44" t="str">
        <f t="shared" si="1617"/>
        <v/>
      </c>
      <c r="EU322" s="44"/>
      <c r="EV322" s="44" t="str">
        <f t="shared" si="1618"/>
        <v/>
      </c>
      <c r="EW322" s="44"/>
      <c r="EX322" s="44" t="str">
        <f t="shared" si="1619"/>
        <v/>
      </c>
      <c r="EY322" s="44"/>
      <c r="EZ322" s="44"/>
      <c r="FA322" s="44"/>
      <c r="FB322" s="44" t="str">
        <f t="shared" si="1574"/>
        <v/>
      </c>
      <c r="FC322" s="45" t="str">
        <f t="shared" si="1575"/>
        <v/>
      </c>
      <c r="FD322" s="35"/>
      <c r="FF322" s="46"/>
      <c r="FG322" s="67"/>
      <c r="FH322" s="44" t="str">
        <f t="shared" si="1620"/>
        <v/>
      </c>
      <c r="FI322" s="44"/>
      <c r="FJ322" s="44"/>
      <c r="FK322" s="44"/>
      <c r="FL322" s="44" t="str">
        <f t="shared" si="1621"/>
        <v/>
      </c>
      <c r="FM322" s="44"/>
      <c r="FN322" s="44"/>
      <c r="FO322" s="44"/>
      <c r="FP322" s="44" t="str">
        <f t="shared" si="1576"/>
        <v/>
      </c>
      <c r="FQ322" s="45" t="str">
        <f t="shared" si="1577"/>
        <v/>
      </c>
      <c r="FR322" s="35"/>
      <c r="FT322" s="46"/>
      <c r="FU322" s="67"/>
      <c r="FV322" s="44" t="str">
        <f t="shared" si="1622"/>
        <v/>
      </c>
      <c r="FW322" s="44"/>
      <c r="FX322" s="44"/>
      <c r="FY322" s="44"/>
      <c r="FZ322" s="44" t="str">
        <f t="shared" si="1623"/>
        <v/>
      </c>
      <c r="GA322" s="44"/>
      <c r="GB322" s="44"/>
      <c r="GC322" s="44"/>
      <c r="GD322" s="44" t="str">
        <f t="shared" si="1578"/>
        <v/>
      </c>
      <c r="GE322" s="45" t="str">
        <f t="shared" si="1579"/>
        <v/>
      </c>
      <c r="GF322" s="35"/>
      <c r="GH322" s="46"/>
      <c r="GI322" s="67"/>
      <c r="GJ322" s="44" t="str">
        <f t="shared" si="1624"/>
        <v/>
      </c>
      <c r="GK322" s="44"/>
      <c r="GL322" s="44"/>
      <c r="GM322" s="44"/>
      <c r="GN322" s="44" t="str">
        <f t="shared" si="1625"/>
        <v/>
      </c>
      <c r="GO322" s="44"/>
      <c r="GP322" s="44"/>
      <c r="GQ322" s="44"/>
      <c r="GR322" s="44" t="str">
        <f t="shared" si="1580"/>
        <v/>
      </c>
      <c r="GS322" s="45" t="str">
        <f t="shared" si="1581"/>
        <v/>
      </c>
      <c r="GT322" s="35"/>
      <c r="GU322" s="27"/>
      <c r="GV322" s="46"/>
      <c r="GW322" s="67"/>
      <c r="GX322" s="44" t="str">
        <f t="shared" si="1626"/>
        <v/>
      </c>
      <c r="GY322" s="44"/>
      <c r="GZ322" s="44"/>
      <c r="HA322" s="44"/>
      <c r="HB322" s="44" t="str">
        <f t="shared" si="1627"/>
        <v/>
      </c>
      <c r="HC322" s="44"/>
      <c r="HD322" s="44"/>
      <c r="HE322" s="44"/>
      <c r="HF322" s="44" t="str">
        <f t="shared" si="1582"/>
        <v/>
      </c>
      <c r="HG322" s="45" t="str">
        <f t="shared" si="1583"/>
        <v/>
      </c>
      <c r="HH322" s="35"/>
      <c r="HJ322" s="46"/>
      <c r="HK322" s="67"/>
      <c r="HL322" s="44" t="str">
        <f t="shared" si="1628"/>
        <v/>
      </c>
      <c r="HM322" s="44"/>
      <c r="HN322" s="44"/>
      <c r="HO322" s="44"/>
      <c r="HP322" s="44" t="str">
        <f t="shared" si="1629"/>
        <v/>
      </c>
      <c r="HQ322" s="44"/>
      <c r="HR322" s="44"/>
      <c r="HS322" s="44"/>
      <c r="HT322" s="44" t="str">
        <f t="shared" si="1584"/>
        <v/>
      </c>
      <c r="HU322" s="45" t="str">
        <f t="shared" si="1585"/>
        <v/>
      </c>
      <c r="HV322" s="35"/>
      <c r="HW322" s="61"/>
      <c r="HX322" s="74"/>
      <c r="HY322" s="75"/>
      <c r="HZ322" s="75" t="str">
        <f t="shared" si="1505"/>
        <v/>
      </c>
      <c r="IA322" s="75"/>
      <c r="IB322" s="75" t="str">
        <f t="shared" si="1506"/>
        <v/>
      </c>
      <c r="IC322" s="75">
        <v>3</v>
      </c>
      <c r="ID322" s="75">
        <f t="shared" si="1507"/>
        <v>2</v>
      </c>
      <c r="IE322" s="75">
        <v>2</v>
      </c>
      <c r="IF322" s="77" t="str">
        <f t="shared" si="1596"/>
        <v/>
      </c>
      <c r="IG322" s="78" t="str">
        <f t="shared" si="1630"/>
        <v/>
      </c>
      <c r="IH322" s="75" t="e">
        <f t="shared" si="1508"/>
        <v>#VALUE!</v>
      </c>
      <c r="II322" s="79" t="e">
        <f t="shared" si="1509"/>
        <v>#VALUE!</v>
      </c>
      <c r="IJ322" s="35"/>
      <c r="IL322" s="74"/>
      <c r="IM322" s="75">
        <v>732</v>
      </c>
      <c r="IN322" s="75">
        <f t="shared" si="1510"/>
        <v>93</v>
      </c>
      <c r="IO322" s="75">
        <v>21</v>
      </c>
      <c r="IP322" s="75">
        <f t="shared" si="1511"/>
        <v>2</v>
      </c>
      <c r="IQ322" s="75">
        <v>3</v>
      </c>
      <c r="IR322" s="75">
        <f t="shared" si="1512"/>
        <v>0</v>
      </c>
      <c r="IS322" s="75">
        <v>0</v>
      </c>
      <c r="IT322" s="77" t="str">
        <f t="shared" si="1551"/>
        <v>スンスンクリップ</v>
      </c>
      <c r="IU322" s="78">
        <f t="shared" si="1631"/>
        <v>0</v>
      </c>
      <c r="IV322" s="75">
        <f t="shared" si="1514"/>
        <v>0</v>
      </c>
      <c r="IW322" s="79">
        <f t="shared" si="1515"/>
        <v>0</v>
      </c>
      <c r="IX322" s="35"/>
      <c r="IY322" s="33"/>
      <c r="IZ322" s="74"/>
      <c r="JA322" s="75">
        <v>7409</v>
      </c>
      <c r="JB322" s="82">
        <f t="shared" si="1516"/>
        <v>36</v>
      </c>
      <c r="JC322" s="75">
        <v>301</v>
      </c>
      <c r="JD322" s="75">
        <f t="shared" si="1517"/>
        <v>1</v>
      </c>
      <c r="JE322" s="75">
        <v>13</v>
      </c>
      <c r="JF322" s="75">
        <f t="shared" si="1518"/>
        <v>1</v>
      </c>
      <c r="JG322" s="75">
        <v>0</v>
      </c>
      <c r="JH322" s="77" t="str">
        <f t="shared" si="1600"/>
        <v>サンリオクリスマスキーケース</v>
      </c>
      <c r="JI322" s="78">
        <f t="shared" si="1632"/>
        <v>660</v>
      </c>
      <c r="JJ322" s="75">
        <f t="shared" si="1520"/>
        <v>660</v>
      </c>
      <c r="JK322" s="79">
        <f t="shared" si="1521"/>
        <v>0.18333333333333332</v>
      </c>
      <c r="JL322" s="35"/>
      <c r="JM322" s="27"/>
      <c r="JN322" s="74"/>
      <c r="JO322" s="75">
        <v>6217</v>
      </c>
      <c r="JP322" s="82">
        <f t="shared" si="1522"/>
        <v>22</v>
      </c>
      <c r="JQ322" s="75">
        <v>257</v>
      </c>
      <c r="JR322" s="75">
        <f t="shared" si="1523"/>
        <v>0</v>
      </c>
      <c r="JS322" s="75">
        <v>7</v>
      </c>
      <c r="JT322" s="75">
        <f t="shared" si="1524"/>
        <v>0</v>
      </c>
      <c r="JU322" s="75">
        <v>0</v>
      </c>
      <c r="JV322" s="77" t="str">
        <f t="shared" si="1642"/>
        <v>液晶デジカメ</v>
      </c>
      <c r="JW322" s="78">
        <f t="shared" si="1642"/>
        <v>1100</v>
      </c>
      <c r="JX322" s="75">
        <f t="shared" si="1525"/>
        <v>0</v>
      </c>
      <c r="JY322" s="79">
        <f t="shared" si="1526"/>
        <v>0</v>
      </c>
      <c r="JZ322" s="35"/>
      <c r="KA322" s="61"/>
      <c r="KB322" s="74"/>
      <c r="KC322" s="75">
        <v>4521</v>
      </c>
      <c r="KD322" s="75">
        <f t="shared" si="1527"/>
        <v>0</v>
      </c>
      <c r="KE322" s="75">
        <v>228</v>
      </c>
      <c r="KF322" s="75">
        <f t="shared" si="1528"/>
        <v>0</v>
      </c>
      <c r="KG322" s="75">
        <v>38</v>
      </c>
      <c r="KH322" s="75">
        <f t="shared" si="1529"/>
        <v>0</v>
      </c>
      <c r="KI322" s="75">
        <v>6</v>
      </c>
      <c r="KJ322" s="77" t="str">
        <f t="shared" si="1601"/>
        <v>ゲームアーク</v>
      </c>
      <c r="KK322" s="78">
        <f t="shared" si="1633"/>
        <v>0</v>
      </c>
      <c r="KL322" s="75">
        <f t="shared" si="1532"/>
        <v>0</v>
      </c>
      <c r="KM322" s="79" t="e">
        <f t="shared" si="1533"/>
        <v>#DIV/0!</v>
      </c>
      <c r="KN322" s="35"/>
      <c r="KO322" s="27"/>
      <c r="KP322" s="74"/>
      <c r="KQ322" s="75">
        <v>5108</v>
      </c>
      <c r="KR322" s="82">
        <f t="shared" si="1534"/>
        <v>33</v>
      </c>
      <c r="KS322" s="75">
        <v>202</v>
      </c>
      <c r="KT322" s="75">
        <f t="shared" si="1535"/>
        <v>0</v>
      </c>
      <c r="KU322" s="75">
        <v>36</v>
      </c>
      <c r="KV322" s="75">
        <f t="shared" si="1536"/>
        <v>1</v>
      </c>
      <c r="KW322" s="75">
        <v>0</v>
      </c>
      <c r="KX322" s="77" t="str">
        <f t="shared" si="1643"/>
        <v>ミニ香水</v>
      </c>
      <c r="KY322" s="78">
        <f t="shared" si="1644"/>
        <v>1100</v>
      </c>
      <c r="KZ322" s="75">
        <f t="shared" si="1539"/>
        <v>1100</v>
      </c>
      <c r="LA322" s="79">
        <f t="shared" si="1540"/>
        <v>0.33333333333333331</v>
      </c>
      <c r="LB322" s="35" t="s">
        <v>842</v>
      </c>
      <c r="LC322" s="27"/>
      <c r="LD322" s="46"/>
      <c r="LE322" s="44"/>
      <c r="LF322" s="44"/>
      <c r="LG322" s="44"/>
      <c r="LH322" s="44"/>
      <c r="LI322" s="43"/>
      <c r="LJ322" s="44"/>
      <c r="LK322" s="44"/>
      <c r="LL322" s="72"/>
      <c r="LM322" s="67"/>
      <c r="LN322" s="44"/>
      <c r="LO322" s="45"/>
      <c r="LP322" s="35"/>
      <c r="LQ322" s="27"/>
      <c r="LR322" s="46"/>
      <c r="LS322" s="67"/>
      <c r="LT322" s="44" t="str">
        <f t="shared" si="1634"/>
        <v/>
      </c>
      <c r="LU322" s="44"/>
      <c r="LV322" s="44"/>
      <c r="LW322" s="44"/>
      <c r="LX322" s="44" t="str">
        <f t="shared" si="1635"/>
        <v/>
      </c>
      <c r="LY322" s="44"/>
      <c r="LZ322" s="44"/>
      <c r="MA322" s="44"/>
      <c r="MB322" s="44" t="str">
        <f t="shared" si="1586"/>
        <v/>
      </c>
      <c r="MC322" s="45" t="str">
        <f t="shared" si="1587"/>
        <v/>
      </c>
      <c r="MD322" s="35"/>
      <c r="ME322" s="27"/>
      <c r="MF322" s="46"/>
      <c r="MG322" s="67"/>
      <c r="MH322" s="44" t="str">
        <f t="shared" si="1636"/>
        <v/>
      </c>
      <c r="MI322" s="44"/>
      <c r="MJ322" s="44"/>
      <c r="MK322" s="44"/>
      <c r="ML322" s="44" t="str">
        <f t="shared" si="1637"/>
        <v/>
      </c>
      <c r="MM322" s="44"/>
      <c r="MN322" s="44"/>
      <c r="MO322" s="44"/>
      <c r="MP322" s="44" t="str">
        <f t="shared" si="1588"/>
        <v/>
      </c>
      <c r="MQ322" s="45" t="str">
        <f t="shared" si="1589"/>
        <v/>
      </c>
      <c r="MR322" s="35"/>
      <c r="MS322" s="27"/>
      <c r="MT322" s="46"/>
      <c r="MU322" s="67"/>
      <c r="MV322" s="44" t="str">
        <f t="shared" si="1638"/>
        <v/>
      </c>
      <c r="MW322" s="44"/>
      <c r="MX322" s="44"/>
      <c r="MY322" s="44"/>
      <c r="MZ322" s="44" t="str">
        <f t="shared" si="1639"/>
        <v/>
      </c>
      <c r="NA322" s="44"/>
      <c r="NB322" s="44"/>
      <c r="NC322" s="44"/>
      <c r="ND322" s="44" t="str">
        <f t="shared" si="1590"/>
        <v/>
      </c>
      <c r="NE322" s="45" t="str">
        <f t="shared" si="1591"/>
        <v/>
      </c>
      <c r="NF322" s="35"/>
      <c r="NG322" s="27"/>
      <c r="NH322" s="46"/>
      <c r="NI322" s="67"/>
      <c r="NJ322" s="44" t="str">
        <f t="shared" si="1640"/>
        <v/>
      </c>
      <c r="NK322" s="44"/>
      <c r="NL322" s="44"/>
      <c r="NM322" s="44"/>
      <c r="NN322" s="44" t="str">
        <f t="shared" si="1641"/>
        <v/>
      </c>
      <c r="NO322" s="44"/>
      <c r="NP322" s="44"/>
      <c r="NQ322" s="44"/>
      <c r="NR322" s="44" t="str">
        <f t="shared" si="1592"/>
        <v/>
      </c>
      <c r="NS322" s="45" t="str">
        <f t="shared" si="1593"/>
        <v/>
      </c>
      <c r="NT322" s="35"/>
    </row>
    <row r="323" spans="1:384" ht="15" customHeight="1" thickTop="1" thickBot="1" x14ac:dyDescent="0.25">
      <c r="A323" s="38"/>
      <c r="B323" s="39"/>
      <c r="C323" s="40"/>
      <c r="D323" s="40"/>
      <c r="E323" s="41"/>
      <c r="F323" s="41"/>
      <c r="G323" s="40"/>
      <c r="H323" s="42"/>
      <c r="I323" s="44"/>
      <c r="J323" s="44" t="str">
        <f t="shared" si="1602"/>
        <v/>
      </c>
      <c r="K323" s="44"/>
      <c r="L323" s="44"/>
      <c r="M323" s="44"/>
      <c r="N323" s="44" t="str">
        <f t="shared" si="1603"/>
        <v/>
      </c>
      <c r="O323" s="44"/>
      <c r="P323" s="44"/>
      <c r="Q323" s="44"/>
      <c r="R323" s="44" t="str">
        <f t="shared" si="1564"/>
        <v/>
      </c>
      <c r="S323" s="45" t="str">
        <f t="shared" si="1565"/>
        <v/>
      </c>
      <c r="T323" s="35"/>
      <c r="U323" s="27"/>
      <c r="V323" s="46"/>
      <c r="W323" s="67"/>
      <c r="X323" s="44" t="str">
        <f t="shared" si="1604"/>
        <v/>
      </c>
      <c r="Y323" s="44"/>
      <c r="Z323" s="44"/>
      <c r="AA323" s="44"/>
      <c r="AB323" s="44" t="str">
        <f t="shared" si="1605"/>
        <v/>
      </c>
      <c r="AC323" s="44"/>
      <c r="AD323" s="44"/>
      <c r="AE323" s="44"/>
      <c r="AF323" s="44" t="str">
        <f t="shared" si="1566"/>
        <v/>
      </c>
      <c r="AG323" s="45" t="str">
        <f t="shared" si="1567"/>
        <v/>
      </c>
      <c r="AH323" s="35"/>
      <c r="AI323" s="27"/>
      <c r="AJ323" s="46"/>
      <c r="AK323" s="44"/>
      <c r="AL323" s="44" t="str">
        <f t="shared" si="1606"/>
        <v/>
      </c>
      <c r="AM323" s="44"/>
      <c r="AN323" s="44" t="str">
        <f t="shared" si="1607"/>
        <v/>
      </c>
      <c r="AO323" s="44"/>
      <c r="AP323" s="44" t="str">
        <f t="shared" si="1608"/>
        <v/>
      </c>
      <c r="AQ323" s="44"/>
      <c r="AR323" s="44"/>
      <c r="AS323" s="44"/>
      <c r="AT323" s="44" t="str">
        <f t="shared" si="1568"/>
        <v/>
      </c>
      <c r="AU323" s="45" t="str">
        <f t="shared" si="1569"/>
        <v/>
      </c>
      <c r="AV323" s="35"/>
      <c r="AW323" s="27"/>
      <c r="AX323" s="46"/>
      <c r="AY323" s="44"/>
      <c r="AZ323" s="44" t="str">
        <f t="shared" si="1609"/>
        <v/>
      </c>
      <c r="BA323" s="44"/>
      <c r="BB323" s="44" t="str">
        <f t="shared" si="1610"/>
        <v/>
      </c>
      <c r="BC323" s="44"/>
      <c r="BD323" s="44" t="str">
        <f t="shared" si="1611"/>
        <v/>
      </c>
      <c r="BE323" s="44"/>
      <c r="BF323" s="44"/>
      <c r="BG323" s="44"/>
      <c r="BH323" s="44" t="str">
        <f t="shared" si="1570"/>
        <v/>
      </c>
      <c r="BI323" s="45" t="str">
        <f t="shared" si="1571"/>
        <v/>
      </c>
      <c r="BJ323" s="35"/>
      <c r="BK323" s="50"/>
      <c r="BL323" s="51">
        <f>IF($A299="","",$A299)</f>
        <v>46003</v>
      </c>
      <c r="BM323" s="44">
        <v>13313</v>
      </c>
      <c r="BN323" s="43">
        <f t="shared" si="1473"/>
        <v>66</v>
      </c>
      <c r="BO323" s="44">
        <v>494</v>
      </c>
      <c r="BP323" s="87">
        <f t="shared" si="1474"/>
        <v>1</v>
      </c>
      <c r="BQ323" s="90">
        <v>7</v>
      </c>
      <c r="BR323" s="43">
        <f t="shared" si="1475"/>
        <v>1</v>
      </c>
      <c r="BS323" s="43">
        <v>2</v>
      </c>
      <c r="BT323" s="53" t="str">
        <f t="shared" si="1597"/>
        <v>キティフェイスポーチ</v>
      </c>
      <c r="BU323" s="47">
        <f t="shared" si="1612"/>
        <v>996</v>
      </c>
      <c r="BV323" s="44">
        <f t="shared" si="1478"/>
        <v>996</v>
      </c>
      <c r="BW323" s="89">
        <f t="shared" si="1479"/>
        <v>0.15090909090909091</v>
      </c>
      <c r="BX323" s="35"/>
      <c r="BY323" s="27"/>
      <c r="BZ323" s="51">
        <f>IF($A299="","",$A299)</f>
        <v>46003</v>
      </c>
      <c r="CA323" s="44">
        <v>2003</v>
      </c>
      <c r="CB323" s="43">
        <f t="shared" si="1480"/>
        <v>80</v>
      </c>
      <c r="CC323" s="44">
        <v>30</v>
      </c>
      <c r="CD323" s="87">
        <f t="shared" si="1481"/>
        <v>2</v>
      </c>
      <c r="CE323" s="90">
        <v>10</v>
      </c>
      <c r="CF323" s="43">
        <f t="shared" si="1482"/>
        <v>1</v>
      </c>
      <c r="CG323" s="43">
        <v>4</v>
      </c>
      <c r="CH323" s="53" t="str">
        <f t="shared" si="1598"/>
        <v>サンリオホワイトマスコット</v>
      </c>
      <c r="CI323" s="47">
        <f t="shared" si="1613"/>
        <v>660</v>
      </c>
      <c r="CJ323" s="44">
        <f t="shared" si="1484"/>
        <v>660</v>
      </c>
      <c r="CK323" s="89">
        <f t="shared" si="1485"/>
        <v>8.2500000000000004E-2</v>
      </c>
      <c r="CL323" s="35"/>
      <c r="CM323" s="27"/>
      <c r="CN323" s="51">
        <f>IF($A299="","",$A299)</f>
        <v>46003</v>
      </c>
      <c r="CO323" s="44">
        <v>1476</v>
      </c>
      <c r="CP323" s="43">
        <f t="shared" si="1486"/>
        <v>26</v>
      </c>
      <c r="CQ323" s="44">
        <v>18</v>
      </c>
      <c r="CR323" s="87">
        <f t="shared" si="1487"/>
        <v>0</v>
      </c>
      <c r="CS323" s="90">
        <v>7</v>
      </c>
      <c r="CT323" s="43">
        <f t="shared" si="1488"/>
        <v>0</v>
      </c>
      <c r="CU323" s="43">
        <v>3</v>
      </c>
      <c r="CV323" s="53" t="str">
        <f t="shared" si="1599"/>
        <v>液晶ミニカメラ</v>
      </c>
      <c r="CW323" s="47">
        <f t="shared" si="1614"/>
        <v>1079</v>
      </c>
      <c r="CX323" s="44">
        <f t="shared" si="1491"/>
        <v>0</v>
      </c>
      <c r="CY323" s="89">
        <f t="shared" si="1492"/>
        <v>0</v>
      </c>
      <c r="CZ323" s="35" t="s">
        <v>860</v>
      </c>
      <c r="DA323" s="58"/>
      <c r="DB323" s="51">
        <f>IF($A299="","",$A299)</f>
        <v>46003</v>
      </c>
      <c r="DC323" s="44">
        <v>7729</v>
      </c>
      <c r="DD323" s="43">
        <f t="shared" si="1493"/>
        <v>29</v>
      </c>
      <c r="DE323" s="44">
        <v>273</v>
      </c>
      <c r="DF323" s="87">
        <f t="shared" si="1494"/>
        <v>1</v>
      </c>
      <c r="DG323" s="90">
        <v>18</v>
      </c>
      <c r="DH323" s="43">
        <f t="shared" si="1495"/>
        <v>1</v>
      </c>
      <c r="DI323" s="43">
        <v>0</v>
      </c>
      <c r="DJ323" s="53" t="str">
        <f t="shared" si="1496"/>
        <v>クーリッシュイヤホン</v>
      </c>
      <c r="DK323" s="47">
        <f t="shared" si="1497"/>
        <v>1100</v>
      </c>
      <c r="DL323" s="44">
        <f t="shared" si="1498"/>
        <v>1100</v>
      </c>
      <c r="DM323" s="89">
        <f t="shared" si="1499"/>
        <v>0.37931034482758619</v>
      </c>
      <c r="DN323" s="35"/>
      <c r="DO323" s="27"/>
      <c r="DP323" s="51">
        <f>IF($A299="","",$A299)</f>
        <v>46003</v>
      </c>
      <c r="DQ323" s="44">
        <v>1974</v>
      </c>
      <c r="DR323" s="43">
        <f t="shared" si="1500"/>
        <v>119</v>
      </c>
      <c r="DS323" s="44">
        <v>71</v>
      </c>
      <c r="DT323" s="87">
        <f t="shared" si="1501"/>
        <v>1</v>
      </c>
      <c r="DU323" s="90">
        <v>10</v>
      </c>
      <c r="DV323" s="43">
        <f t="shared" si="1502"/>
        <v>1</v>
      </c>
      <c r="DW323" s="43">
        <v>1</v>
      </c>
      <c r="DX323" s="53" t="str">
        <f t="shared" si="1562"/>
        <v>サンリオヒョウ柄キーケース</v>
      </c>
      <c r="DY323" s="47">
        <f t="shared" si="1563"/>
        <v>700</v>
      </c>
      <c r="DZ323" s="44">
        <f t="shared" si="1503"/>
        <v>700</v>
      </c>
      <c r="EA323" s="89">
        <f t="shared" si="1504"/>
        <v>5.8823529411764705E-2</v>
      </c>
      <c r="EB323" s="35"/>
      <c r="EC323" s="27"/>
      <c r="ED323" s="46"/>
      <c r="EE323" s="67"/>
      <c r="EF323" s="44" t="str">
        <f t="shared" si="1615"/>
        <v/>
      </c>
      <c r="EG323" s="44"/>
      <c r="EH323" s="44"/>
      <c r="EI323" s="44"/>
      <c r="EJ323" s="44" t="str">
        <f t="shared" si="1616"/>
        <v/>
      </c>
      <c r="EK323" s="44"/>
      <c r="EL323" s="44"/>
      <c r="EM323" s="44"/>
      <c r="EN323" s="44" t="str">
        <f t="shared" si="1572"/>
        <v/>
      </c>
      <c r="EO323" s="45" t="str">
        <f t="shared" si="1573"/>
        <v/>
      </c>
      <c r="EP323" s="35"/>
      <c r="EQ323" s="27"/>
      <c r="ER323" s="46"/>
      <c r="ES323" s="44"/>
      <c r="ET323" s="44" t="str">
        <f t="shared" si="1617"/>
        <v/>
      </c>
      <c r="EU323" s="44"/>
      <c r="EV323" s="44" t="str">
        <f t="shared" si="1618"/>
        <v/>
      </c>
      <c r="EW323" s="44"/>
      <c r="EX323" s="44" t="str">
        <f t="shared" si="1619"/>
        <v/>
      </c>
      <c r="EY323" s="44"/>
      <c r="EZ323" s="44"/>
      <c r="FA323" s="44"/>
      <c r="FB323" s="44" t="str">
        <f t="shared" si="1574"/>
        <v/>
      </c>
      <c r="FC323" s="45" t="str">
        <f t="shared" si="1575"/>
        <v/>
      </c>
      <c r="FD323" s="35"/>
      <c r="FF323" s="46"/>
      <c r="FG323" s="67"/>
      <c r="FH323" s="44" t="str">
        <f t="shared" si="1620"/>
        <v/>
      </c>
      <c r="FI323" s="44"/>
      <c r="FJ323" s="44"/>
      <c r="FK323" s="44"/>
      <c r="FL323" s="44" t="str">
        <f t="shared" si="1621"/>
        <v/>
      </c>
      <c r="FM323" s="44"/>
      <c r="FN323" s="44"/>
      <c r="FO323" s="44"/>
      <c r="FP323" s="44" t="str">
        <f t="shared" si="1576"/>
        <v/>
      </c>
      <c r="FQ323" s="45" t="str">
        <f t="shared" si="1577"/>
        <v/>
      </c>
      <c r="FR323" s="35"/>
      <c r="FT323" s="46"/>
      <c r="FU323" s="67"/>
      <c r="FV323" s="44" t="str">
        <f t="shared" si="1622"/>
        <v/>
      </c>
      <c r="FW323" s="44"/>
      <c r="FX323" s="44"/>
      <c r="FY323" s="44"/>
      <c r="FZ323" s="44" t="str">
        <f t="shared" si="1623"/>
        <v/>
      </c>
      <c r="GA323" s="44"/>
      <c r="GB323" s="44"/>
      <c r="GC323" s="44"/>
      <c r="GD323" s="44" t="str">
        <f t="shared" si="1578"/>
        <v/>
      </c>
      <c r="GE323" s="45" t="str">
        <f t="shared" si="1579"/>
        <v/>
      </c>
      <c r="GF323" s="35"/>
      <c r="GH323" s="46"/>
      <c r="GI323" s="67"/>
      <c r="GJ323" s="44" t="str">
        <f t="shared" si="1624"/>
        <v/>
      </c>
      <c r="GK323" s="44"/>
      <c r="GL323" s="44"/>
      <c r="GM323" s="44"/>
      <c r="GN323" s="44" t="str">
        <f t="shared" si="1625"/>
        <v/>
      </c>
      <c r="GO323" s="44"/>
      <c r="GP323" s="44"/>
      <c r="GQ323" s="44"/>
      <c r="GR323" s="44" t="str">
        <f t="shared" si="1580"/>
        <v/>
      </c>
      <c r="GS323" s="45" t="str">
        <f t="shared" si="1581"/>
        <v/>
      </c>
      <c r="GT323" s="35"/>
      <c r="GU323" s="27"/>
      <c r="GV323" s="46"/>
      <c r="GW323" s="67"/>
      <c r="GX323" s="44" t="str">
        <f t="shared" si="1626"/>
        <v/>
      </c>
      <c r="GY323" s="44"/>
      <c r="GZ323" s="44"/>
      <c r="HA323" s="44"/>
      <c r="HB323" s="44" t="str">
        <f t="shared" si="1627"/>
        <v/>
      </c>
      <c r="HC323" s="44"/>
      <c r="HD323" s="44"/>
      <c r="HE323" s="44"/>
      <c r="HF323" s="44" t="str">
        <f t="shared" si="1582"/>
        <v/>
      </c>
      <c r="HG323" s="45" t="str">
        <f t="shared" si="1583"/>
        <v/>
      </c>
      <c r="HH323" s="35"/>
      <c r="HJ323" s="46"/>
      <c r="HK323" s="67"/>
      <c r="HL323" s="44" t="str">
        <f t="shared" si="1628"/>
        <v/>
      </c>
      <c r="HM323" s="44"/>
      <c r="HN323" s="44"/>
      <c r="HO323" s="44"/>
      <c r="HP323" s="44" t="str">
        <f t="shared" si="1629"/>
        <v/>
      </c>
      <c r="HQ323" s="44"/>
      <c r="HR323" s="44"/>
      <c r="HS323" s="44"/>
      <c r="HT323" s="44" t="str">
        <f t="shared" si="1584"/>
        <v/>
      </c>
      <c r="HU323" s="45" t="str">
        <f t="shared" si="1585"/>
        <v/>
      </c>
      <c r="HV323" s="35"/>
      <c r="HW323" s="61"/>
      <c r="HX323" s="51">
        <f>IF($A299="","",$A299)</f>
        <v>46003</v>
      </c>
      <c r="HY323" s="44">
        <v>30136</v>
      </c>
      <c r="HZ323" s="43">
        <f t="shared" si="1505"/>
        <v>97</v>
      </c>
      <c r="IA323" s="44"/>
      <c r="IB323" s="87" t="str">
        <f t="shared" si="1506"/>
        <v/>
      </c>
      <c r="IC323" s="90">
        <v>2</v>
      </c>
      <c r="ID323" s="43">
        <f t="shared" si="1507"/>
        <v>-1</v>
      </c>
      <c r="IE323" s="43">
        <v>1</v>
      </c>
      <c r="IF323" s="53" t="str">
        <f t="shared" si="1596"/>
        <v>ルララ</v>
      </c>
      <c r="IG323" s="47">
        <f t="shared" si="1630"/>
        <v>715</v>
      </c>
      <c r="IH323" s="44">
        <f t="shared" si="1508"/>
        <v>-715</v>
      </c>
      <c r="II323" s="89">
        <f t="shared" si="1509"/>
        <v>-7.3711340206185569E-2</v>
      </c>
      <c r="IJ323" s="35"/>
      <c r="IL323" s="51">
        <f>IF($A299="","",$A299)</f>
        <v>46003</v>
      </c>
      <c r="IM323" s="44">
        <v>1336</v>
      </c>
      <c r="IN323" s="43">
        <f t="shared" si="1510"/>
        <v>16</v>
      </c>
      <c r="IO323" s="44">
        <v>28</v>
      </c>
      <c r="IP323" s="87">
        <f t="shared" si="1511"/>
        <v>1</v>
      </c>
      <c r="IQ323" s="90">
        <v>10</v>
      </c>
      <c r="IR323" s="43">
        <f t="shared" si="1512"/>
        <v>1</v>
      </c>
      <c r="IS323" s="43">
        <v>3</v>
      </c>
      <c r="IT323" s="53" t="str">
        <f t="shared" si="1551"/>
        <v>サンリオホワイトマスコット</v>
      </c>
      <c r="IU323" s="47">
        <f t="shared" si="1631"/>
        <v>400</v>
      </c>
      <c r="IV323" s="44">
        <f t="shared" si="1514"/>
        <v>400</v>
      </c>
      <c r="IW323" s="89">
        <f t="shared" si="1515"/>
        <v>0.25</v>
      </c>
      <c r="IX323" s="35"/>
      <c r="IY323" s="33"/>
      <c r="IZ323" s="51">
        <f>IF($A299="","",$A299)</f>
        <v>46003</v>
      </c>
      <c r="JA323" s="44">
        <v>7974</v>
      </c>
      <c r="JB323" s="43">
        <f t="shared" si="1516"/>
        <v>43</v>
      </c>
      <c r="JC323" s="44">
        <v>337</v>
      </c>
      <c r="JD323" s="87">
        <f t="shared" si="1517"/>
        <v>1</v>
      </c>
      <c r="JE323" s="90">
        <v>22</v>
      </c>
      <c r="JF323" s="43">
        <f t="shared" si="1518"/>
        <v>1</v>
      </c>
      <c r="JG323" s="43">
        <v>4</v>
      </c>
      <c r="JH323" s="53" t="str">
        <f t="shared" si="1600"/>
        <v>ラブブキーホルダー大きめ</v>
      </c>
      <c r="JI323" s="47">
        <f t="shared" si="1632"/>
        <v>500</v>
      </c>
      <c r="JJ323" s="44">
        <f t="shared" si="1520"/>
        <v>500</v>
      </c>
      <c r="JK323" s="89">
        <f t="shared" si="1521"/>
        <v>0.11627906976744186</v>
      </c>
      <c r="JL323" s="35"/>
      <c r="JM323" s="27"/>
      <c r="JN323" s="51">
        <f>IF($A299="","",$A299)</f>
        <v>46003</v>
      </c>
      <c r="JO323" s="44">
        <v>5799</v>
      </c>
      <c r="JP323" s="43">
        <f t="shared" si="1522"/>
        <v>20</v>
      </c>
      <c r="JQ323" s="44">
        <v>202</v>
      </c>
      <c r="JR323" s="87">
        <f t="shared" si="1523"/>
        <v>0</v>
      </c>
      <c r="JS323" s="90">
        <v>40</v>
      </c>
      <c r="JT323" s="43">
        <f t="shared" si="1524"/>
        <v>0</v>
      </c>
      <c r="JU323" s="43">
        <v>10</v>
      </c>
      <c r="JV323" s="53" t="s">
        <v>852</v>
      </c>
      <c r="JW323" s="47">
        <v>400</v>
      </c>
      <c r="JX323" s="44">
        <f t="shared" si="1525"/>
        <v>0</v>
      </c>
      <c r="JY323" s="89">
        <f t="shared" si="1526"/>
        <v>0</v>
      </c>
      <c r="JZ323" s="35"/>
      <c r="KA323" s="61"/>
      <c r="KB323" s="51">
        <f>IF($A299="","",$A299)</f>
        <v>46003</v>
      </c>
      <c r="KC323" s="44">
        <v>6123</v>
      </c>
      <c r="KD323" s="43">
        <f t="shared" si="1527"/>
        <v>47</v>
      </c>
      <c r="KE323" s="44">
        <v>214</v>
      </c>
      <c r="KF323" s="87">
        <f t="shared" si="1528"/>
        <v>1</v>
      </c>
      <c r="KG323" s="90">
        <v>10</v>
      </c>
      <c r="KH323" s="43">
        <f t="shared" si="1529"/>
        <v>1</v>
      </c>
      <c r="KI323" s="43">
        <v>2</v>
      </c>
      <c r="KJ323" s="53" t="str">
        <f t="shared" si="1601"/>
        <v>サンリオ型押しケース</v>
      </c>
      <c r="KK323" s="47">
        <f t="shared" si="1633"/>
        <v>1100</v>
      </c>
      <c r="KL323" s="44">
        <f t="shared" si="1532"/>
        <v>1100</v>
      </c>
      <c r="KM323" s="89">
        <f t="shared" si="1533"/>
        <v>0.23404255319148937</v>
      </c>
      <c r="KN323" s="35"/>
      <c r="KO323" s="27"/>
      <c r="KP323" s="51">
        <f>IF($A299="","",$A299)</f>
        <v>46003</v>
      </c>
      <c r="KQ323" s="44">
        <v>4449</v>
      </c>
      <c r="KR323" s="43">
        <f t="shared" si="1534"/>
        <v>24</v>
      </c>
      <c r="KS323" s="44">
        <v>271</v>
      </c>
      <c r="KT323" s="87">
        <f t="shared" si="1535"/>
        <v>1</v>
      </c>
      <c r="KU323" s="90">
        <v>8</v>
      </c>
      <c r="KV323" s="43">
        <f t="shared" si="1536"/>
        <v>1</v>
      </c>
      <c r="KW323" s="43">
        <v>1</v>
      </c>
      <c r="KX323" s="53" t="str">
        <f t="shared" si="1643"/>
        <v>キティ豹柄フェイスポーチ</v>
      </c>
      <c r="KY323" s="47">
        <f t="shared" si="1644"/>
        <v>0</v>
      </c>
      <c r="KZ323" s="44">
        <f t="shared" si="1539"/>
        <v>0</v>
      </c>
      <c r="LA323" s="89">
        <f t="shared" si="1540"/>
        <v>0</v>
      </c>
      <c r="LB323" s="35"/>
      <c r="LC323" s="27"/>
      <c r="LD323" s="74"/>
      <c r="LE323" s="75"/>
      <c r="LF323" s="75"/>
      <c r="LG323" s="75"/>
      <c r="LH323" s="75"/>
      <c r="LI323" s="76"/>
      <c r="LJ323" s="75"/>
      <c r="LK323" s="75"/>
      <c r="LL323" s="77"/>
      <c r="LM323" s="78"/>
      <c r="LN323" s="75"/>
      <c r="LO323" s="79"/>
      <c r="LP323" s="35"/>
      <c r="LQ323" s="27"/>
      <c r="LR323" s="46"/>
      <c r="LS323" s="67"/>
      <c r="LT323" s="44" t="str">
        <f t="shared" si="1634"/>
        <v/>
      </c>
      <c r="LU323" s="44"/>
      <c r="LV323" s="44"/>
      <c r="LW323" s="44"/>
      <c r="LX323" s="44" t="str">
        <f t="shared" si="1635"/>
        <v/>
      </c>
      <c r="LY323" s="44"/>
      <c r="LZ323" s="44"/>
      <c r="MA323" s="44"/>
      <c r="MB323" s="44" t="str">
        <f t="shared" si="1586"/>
        <v/>
      </c>
      <c r="MC323" s="45" t="str">
        <f t="shared" si="1587"/>
        <v/>
      </c>
      <c r="MD323" s="35"/>
      <c r="ME323" s="27"/>
      <c r="MF323" s="46"/>
      <c r="MG323" s="67"/>
      <c r="MH323" s="44" t="str">
        <f t="shared" si="1636"/>
        <v/>
      </c>
      <c r="MI323" s="44"/>
      <c r="MJ323" s="44"/>
      <c r="MK323" s="44"/>
      <c r="ML323" s="44" t="str">
        <f t="shared" si="1637"/>
        <v/>
      </c>
      <c r="MM323" s="44"/>
      <c r="MN323" s="44"/>
      <c r="MO323" s="44"/>
      <c r="MP323" s="44" t="str">
        <f t="shared" si="1588"/>
        <v/>
      </c>
      <c r="MQ323" s="45" t="str">
        <f t="shared" si="1589"/>
        <v/>
      </c>
      <c r="MR323" s="35"/>
      <c r="MS323" s="27"/>
      <c r="MT323" s="46"/>
      <c r="MU323" s="67"/>
      <c r="MV323" s="44" t="str">
        <f t="shared" si="1638"/>
        <v/>
      </c>
      <c r="MW323" s="44"/>
      <c r="MX323" s="44"/>
      <c r="MY323" s="44"/>
      <c r="MZ323" s="44" t="str">
        <f t="shared" si="1639"/>
        <v/>
      </c>
      <c r="NA323" s="44"/>
      <c r="NB323" s="44"/>
      <c r="NC323" s="44"/>
      <c r="ND323" s="44" t="str">
        <f t="shared" si="1590"/>
        <v/>
      </c>
      <c r="NE323" s="45" t="str">
        <f t="shared" si="1591"/>
        <v/>
      </c>
      <c r="NF323" s="35"/>
      <c r="NG323" s="27"/>
      <c r="NH323" s="46"/>
      <c r="NI323" s="67"/>
      <c r="NJ323" s="44" t="str">
        <f t="shared" si="1640"/>
        <v/>
      </c>
      <c r="NK323" s="44"/>
      <c r="NL323" s="44"/>
      <c r="NM323" s="44"/>
      <c r="NN323" s="44" t="str">
        <f t="shared" si="1641"/>
        <v/>
      </c>
      <c r="NO323" s="44"/>
      <c r="NP323" s="44"/>
      <c r="NQ323" s="44"/>
      <c r="NR323" s="44" t="str">
        <f t="shared" si="1592"/>
        <v/>
      </c>
      <c r="NS323" s="45" t="str">
        <f t="shared" si="1593"/>
        <v/>
      </c>
      <c r="NT323" s="35"/>
    </row>
    <row r="324" spans="1:384" ht="15" customHeight="1" thickTop="1" x14ac:dyDescent="0.2">
      <c r="A324" s="38"/>
      <c r="B324" s="39"/>
      <c r="C324" s="40"/>
      <c r="D324" s="40"/>
      <c r="E324" s="41"/>
      <c r="F324" s="41"/>
      <c r="G324" s="40"/>
      <c r="H324" s="42"/>
      <c r="I324" s="44"/>
      <c r="J324" s="44" t="str">
        <f t="shared" si="1602"/>
        <v/>
      </c>
      <c r="K324" s="44"/>
      <c r="L324" s="44"/>
      <c r="M324" s="44"/>
      <c r="N324" s="44" t="str">
        <f t="shared" si="1603"/>
        <v/>
      </c>
      <c r="O324" s="44"/>
      <c r="P324" s="44"/>
      <c r="Q324" s="44"/>
      <c r="R324" s="44" t="str">
        <f t="shared" si="1564"/>
        <v/>
      </c>
      <c r="S324" s="45" t="str">
        <f t="shared" si="1565"/>
        <v/>
      </c>
      <c r="T324" s="35"/>
      <c r="U324" s="27"/>
      <c r="V324" s="46"/>
      <c r="W324" s="67"/>
      <c r="X324" s="44" t="str">
        <f t="shared" si="1604"/>
        <v/>
      </c>
      <c r="Y324" s="44"/>
      <c r="Z324" s="44"/>
      <c r="AA324" s="44"/>
      <c r="AB324" s="44" t="str">
        <f t="shared" si="1605"/>
        <v/>
      </c>
      <c r="AC324" s="44"/>
      <c r="AD324" s="44"/>
      <c r="AE324" s="44"/>
      <c r="AF324" s="44" t="str">
        <f t="shared" si="1566"/>
        <v/>
      </c>
      <c r="AG324" s="45" t="str">
        <f t="shared" si="1567"/>
        <v/>
      </c>
      <c r="AH324" s="35"/>
      <c r="AI324" s="27"/>
      <c r="AJ324" s="46"/>
      <c r="AK324" s="44"/>
      <c r="AL324" s="44" t="str">
        <f t="shared" si="1606"/>
        <v/>
      </c>
      <c r="AM324" s="44"/>
      <c r="AN324" s="44" t="str">
        <f t="shared" si="1607"/>
        <v/>
      </c>
      <c r="AO324" s="44"/>
      <c r="AP324" s="44" t="str">
        <f t="shared" si="1608"/>
        <v/>
      </c>
      <c r="AQ324" s="44"/>
      <c r="AR324" s="44"/>
      <c r="AS324" s="44"/>
      <c r="AT324" s="44" t="str">
        <f t="shared" si="1568"/>
        <v/>
      </c>
      <c r="AU324" s="45" t="str">
        <f t="shared" si="1569"/>
        <v/>
      </c>
      <c r="AV324" s="35"/>
      <c r="AW324" s="27"/>
      <c r="AX324" s="46"/>
      <c r="AY324" s="44"/>
      <c r="AZ324" s="44" t="str">
        <f t="shared" si="1609"/>
        <v/>
      </c>
      <c r="BA324" s="44"/>
      <c r="BB324" s="44" t="str">
        <f t="shared" si="1610"/>
        <v/>
      </c>
      <c r="BC324" s="44"/>
      <c r="BD324" s="44" t="str">
        <f t="shared" si="1611"/>
        <v/>
      </c>
      <c r="BE324" s="44"/>
      <c r="BF324" s="44"/>
      <c r="BG324" s="44"/>
      <c r="BH324" s="44" t="str">
        <f t="shared" si="1570"/>
        <v/>
      </c>
      <c r="BI324" s="45" t="str">
        <f t="shared" si="1571"/>
        <v/>
      </c>
      <c r="BJ324" s="35"/>
      <c r="BK324" s="50"/>
      <c r="BL324" s="46"/>
      <c r="BM324" s="43">
        <v>10687</v>
      </c>
      <c r="BN324" s="44">
        <f t="shared" si="1473"/>
        <v>42</v>
      </c>
      <c r="BO324" s="43">
        <v>300</v>
      </c>
      <c r="BP324" s="66">
        <f t="shared" si="1474"/>
        <v>1</v>
      </c>
      <c r="BQ324" s="91">
        <v>11</v>
      </c>
      <c r="BR324" s="67">
        <f t="shared" si="1475"/>
        <v>1</v>
      </c>
      <c r="BS324" s="43">
        <v>1</v>
      </c>
      <c r="BT324" s="60" t="str">
        <f t="shared" si="1597"/>
        <v>サンリオ型押しマルチケース</v>
      </c>
      <c r="BU324" s="67">
        <f t="shared" si="1612"/>
        <v>660</v>
      </c>
      <c r="BV324" s="43">
        <f t="shared" si="1478"/>
        <v>660</v>
      </c>
      <c r="BW324" s="45">
        <f t="shared" si="1479"/>
        <v>0.15714285714285714</v>
      </c>
      <c r="BX324" s="35"/>
      <c r="BY324" s="27"/>
      <c r="BZ324" s="46"/>
      <c r="CA324" s="43">
        <v>2476</v>
      </c>
      <c r="CB324" s="44">
        <f t="shared" si="1480"/>
        <v>51</v>
      </c>
      <c r="CC324" s="43">
        <v>46</v>
      </c>
      <c r="CD324" s="66">
        <f t="shared" si="1481"/>
        <v>4</v>
      </c>
      <c r="CE324" s="91">
        <v>20</v>
      </c>
      <c r="CF324" s="67">
        <f t="shared" si="1482"/>
        <v>4</v>
      </c>
      <c r="CG324" s="43">
        <v>8</v>
      </c>
      <c r="CH324" s="60" t="str">
        <f t="shared" si="1598"/>
        <v>ラブブマスコット</v>
      </c>
      <c r="CI324" s="67">
        <f t="shared" si="1613"/>
        <v>500</v>
      </c>
      <c r="CJ324" s="43">
        <f t="shared" si="1484"/>
        <v>2000</v>
      </c>
      <c r="CK324" s="45">
        <f t="shared" si="1485"/>
        <v>0.39215686274509803</v>
      </c>
      <c r="CL324" s="35"/>
      <c r="CM324" s="27"/>
      <c r="CN324" s="46"/>
      <c r="CO324" s="43">
        <v>1319</v>
      </c>
      <c r="CP324" s="44">
        <f t="shared" si="1486"/>
        <v>47</v>
      </c>
      <c r="CQ324" s="43">
        <v>21</v>
      </c>
      <c r="CR324" s="66">
        <f t="shared" si="1487"/>
        <v>1</v>
      </c>
      <c r="CS324" s="91">
        <v>17</v>
      </c>
      <c r="CT324" s="67">
        <f t="shared" si="1488"/>
        <v>1</v>
      </c>
      <c r="CU324" s="43">
        <v>0</v>
      </c>
      <c r="CV324" s="60" t="str">
        <f t="shared" si="1599"/>
        <v>押忍番長サウンドボタン</v>
      </c>
      <c r="CW324" s="67">
        <f t="shared" si="1614"/>
        <v>358</v>
      </c>
      <c r="CX324" s="43">
        <f t="shared" si="1491"/>
        <v>358</v>
      </c>
      <c r="CY324" s="45">
        <f t="shared" si="1492"/>
        <v>7.6170212765957451E-2</v>
      </c>
      <c r="CZ324" s="35"/>
      <c r="DA324" s="58"/>
      <c r="DB324" s="46"/>
      <c r="DC324" s="43">
        <v>7517</v>
      </c>
      <c r="DD324" s="44">
        <f t="shared" si="1493"/>
        <v>20</v>
      </c>
      <c r="DE324" s="43">
        <v>246</v>
      </c>
      <c r="DF324" s="66">
        <f t="shared" si="1494"/>
        <v>2</v>
      </c>
      <c r="DG324" s="91">
        <v>15</v>
      </c>
      <c r="DH324" s="67">
        <f t="shared" si="1495"/>
        <v>2</v>
      </c>
      <c r="DI324" s="43">
        <v>0</v>
      </c>
      <c r="DJ324" s="60" t="str">
        <f t="shared" si="1496"/>
        <v>ジャグラーサウンドボタン</v>
      </c>
      <c r="DK324" s="67">
        <f t="shared" si="1497"/>
        <v>682</v>
      </c>
      <c r="DL324" s="43">
        <f t="shared" si="1498"/>
        <v>1364</v>
      </c>
      <c r="DM324" s="45">
        <f t="shared" si="1499"/>
        <v>0.68200000000000005</v>
      </c>
      <c r="DN324" s="35"/>
      <c r="DO324" s="27"/>
      <c r="DP324" s="46"/>
      <c r="DQ324" s="43">
        <v>3217</v>
      </c>
      <c r="DR324" s="69">
        <f t="shared" si="1500"/>
        <v>7</v>
      </c>
      <c r="DS324" s="43">
        <v>89</v>
      </c>
      <c r="DT324" s="66">
        <f t="shared" si="1501"/>
        <v>0</v>
      </c>
      <c r="DU324" s="91">
        <v>11</v>
      </c>
      <c r="DV324" s="67">
        <f t="shared" si="1502"/>
        <v>0</v>
      </c>
      <c r="DW324" s="43">
        <v>-3</v>
      </c>
      <c r="DX324" s="60" t="str">
        <f t="shared" si="1562"/>
        <v>サンリオホワイトマスコット</v>
      </c>
      <c r="DY324" s="67">
        <f t="shared" si="1563"/>
        <v>660</v>
      </c>
      <c r="DZ324" s="43">
        <f t="shared" si="1503"/>
        <v>0</v>
      </c>
      <c r="EA324" s="45">
        <f t="shared" si="1504"/>
        <v>0</v>
      </c>
      <c r="EB324" s="35" t="s">
        <v>854</v>
      </c>
      <c r="EC324" s="27"/>
      <c r="ED324" s="46"/>
      <c r="EE324" s="67"/>
      <c r="EF324" s="44" t="str">
        <f t="shared" si="1615"/>
        <v/>
      </c>
      <c r="EG324" s="44"/>
      <c r="EH324" s="44"/>
      <c r="EI324" s="44"/>
      <c r="EJ324" s="44" t="str">
        <f t="shared" si="1616"/>
        <v/>
      </c>
      <c r="EK324" s="44"/>
      <c r="EL324" s="44"/>
      <c r="EM324" s="44"/>
      <c r="EN324" s="44" t="str">
        <f t="shared" si="1572"/>
        <v/>
      </c>
      <c r="EO324" s="45" t="str">
        <f t="shared" si="1573"/>
        <v/>
      </c>
      <c r="EP324" s="35"/>
      <c r="EQ324" s="27"/>
      <c r="ER324" s="46"/>
      <c r="ES324" s="44"/>
      <c r="ET324" s="44" t="str">
        <f t="shared" si="1617"/>
        <v/>
      </c>
      <c r="EU324" s="44"/>
      <c r="EV324" s="44" t="str">
        <f t="shared" si="1618"/>
        <v/>
      </c>
      <c r="EW324" s="44"/>
      <c r="EX324" s="44" t="str">
        <f t="shared" si="1619"/>
        <v/>
      </c>
      <c r="EY324" s="44"/>
      <c r="EZ324" s="44"/>
      <c r="FA324" s="44"/>
      <c r="FB324" s="44" t="str">
        <f t="shared" si="1574"/>
        <v/>
      </c>
      <c r="FC324" s="45" t="str">
        <f t="shared" si="1575"/>
        <v/>
      </c>
      <c r="FD324" s="35"/>
      <c r="FF324" s="46"/>
      <c r="FG324" s="67"/>
      <c r="FH324" s="44" t="str">
        <f t="shared" si="1620"/>
        <v/>
      </c>
      <c r="FI324" s="44"/>
      <c r="FJ324" s="44"/>
      <c r="FK324" s="44"/>
      <c r="FL324" s="44" t="str">
        <f t="shared" si="1621"/>
        <v/>
      </c>
      <c r="FM324" s="44"/>
      <c r="FN324" s="44"/>
      <c r="FO324" s="44"/>
      <c r="FP324" s="44" t="str">
        <f t="shared" si="1576"/>
        <v/>
      </c>
      <c r="FQ324" s="45" t="str">
        <f t="shared" si="1577"/>
        <v/>
      </c>
      <c r="FR324" s="35"/>
      <c r="FT324" s="46"/>
      <c r="FU324" s="67"/>
      <c r="FV324" s="44" t="str">
        <f t="shared" si="1622"/>
        <v/>
      </c>
      <c r="FW324" s="44"/>
      <c r="FX324" s="44"/>
      <c r="FY324" s="44"/>
      <c r="FZ324" s="44" t="str">
        <f t="shared" si="1623"/>
        <v/>
      </c>
      <c r="GA324" s="44"/>
      <c r="GB324" s="44"/>
      <c r="GC324" s="44"/>
      <c r="GD324" s="44" t="str">
        <f t="shared" si="1578"/>
        <v/>
      </c>
      <c r="GE324" s="45" t="str">
        <f t="shared" si="1579"/>
        <v/>
      </c>
      <c r="GF324" s="35"/>
      <c r="GH324" s="46"/>
      <c r="GI324" s="67"/>
      <c r="GJ324" s="44" t="str">
        <f t="shared" si="1624"/>
        <v/>
      </c>
      <c r="GK324" s="44"/>
      <c r="GL324" s="44"/>
      <c r="GM324" s="44"/>
      <c r="GN324" s="44" t="str">
        <f t="shared" si="1625"/>
        <v/>
      </c>
      <c r="GO324" s="44"/>
      <c r="GP324" s="44"/>
      <c r="GQ324" s="44"/>
      <c r="GR324" s="44" t="str">
        <f t="shared" si="1580"/>
        <v/>
      </c>
      <c r="GS324" s="45" t="str">
        <f t="shared" si="1581"/>
        <v/>
      </c>
      <c r="GT324" s="35"/>
      <c r="GU324" s="27"/>
      <c r="GV324" s="46"/>
      <c r="GW324" s="67"/>
      <c r="GX324" s="44" t="str">
        <f t="shared" si="1626"/>
        <v/>
      </c>
      <c r="GY324" s="44"/>
      <c r="GZ324" s="44"/>
      <c r="HA324" s="44"/>
      <c r="HB324" s="44" t="str">
        <f t="shared" si="1627"/>
        <v/>
      </c>
      <c r="HC324" s="44"/>
      <c r="HD324" s="44"/>
      <c r="HE324" s="44"/>
      <c r="HF324" s="44" t="str">
        <f t="shared" si="1582"/>
        <v/>
      </c>
      <c r="HG324" s="45" t="str">
        <f t="shared" si="1583"/>
        <v/>
      </c>
      <c r="HH324" s="35"/>
      <c r="HJ324" s="46"/>
      <c r="HK324" s="67"/>
      <c r="HL324" s="44" t="str">
        <f t="shared" si="1628"/>
        <v/>
      </c>
      <c r="HM324" s="44"/>
      <c r="HN324" s="44"/>
      <c r="HO324" s="44"/>
      <c r="HP324" s="44" t="str">
        <f t="shared" si="1629"/>
        <v/>
      </c>
      <c r="HQ324" s="44"/>
      <c r="HR324" s="44"/>
      <c r="HS324" s="44"/>
      <c r="HT324" s="44" t="str">
        <f t="shared" si="1584"/>
        <v/>
      </c>
      <c r="HU324" s="45" t="str">
        <f t="shared" si="1585"/>
        <v/>
      </c>
      <c r="HV324" s="35"/>
      <c r="HW324" s="61"/>
      <c r="HX324" s="46"/>
      <c r="HY324" s="43">
        <v>23588</v>
      </c>
      <c r="HZ324" s="44">
        <f t="shared" si="1505"/>
        <v>548</v>
      </c>
      <c r="IA324" s="43"/>
      <c r="IB324" s="66" t="str">
        <f t="shared" si="1506"/>
        <v/>
      </c>
      <c r="IC324" s="91">
        <v>7</v>
      </c>
      <c r="ID324" s="67">
        <f t="shared" si="1507"/>
        <v>0</v>
      </c>
      <c r="IE324" s="43"/>
      <c r="IF324" s="60" t="str">
        <f t="shared" si="1596"/>
        <v>ルララ大</v>
      </c>
      <c r="IG324" s="67">
        <f t="shared" si="1630"/>
        <v>1100</v>
      </c>
      <c r="IH324" s="43">
        <f t="shared" si="1508"/>
        <v>0</v>
      </c>
      <c r="II324" s="45">
        <f t="shared" si="1509"/>
        <v>0</v>
      </c>
      <c r="IJ324" s="35"/>
      <c r="IL324" s="46"/>
      <c r="IM324" s="43">
        <v>480</v>
      </c>
      <c r="IN324" s="44">
        <f t="shared" si="1510"/>
        <v>62</v>
      </c>
      <c r="IO324" s="43">
        <v>26</v>
      </c>
      <c r="IP324" s="66">
        <f t="shared" si="1511"/>
        <v>1</v>
      </c>
      <c r="IQ324" s="91">
        <v>7</v>
      </c>
      <c r="IR324" s="67">
        <f t="shared" si="1512"/>
        <v>1</v>
      </c>
      <c r="IS324" s="43">
        <v>6</v>
      </c>
      <c r="IT324" s="60" t="str">
        <f t="shared" si="1551"/>
        <v>サンリオ豹柄キーケース</v>
      </c>
      <c r="IU324" s="67">
        <f t="shared" si="1631"/>
        <v>996</v>
      </c>
      <c r="IV324" s="43">
        <f t="shared" si="1514"/>
        <v>996</v>
      </c>
      <c r="IW324" s="45">
        <f t="shared" si="1515"/>
        <v>0.16064516129032258</v>
      </c>
      <c r="IX324" s="35"/>
      <c r="IY324" s="33"/>
      <c r="IZ324" s="46"/>
      <c r="JA324" s="43">
        <v>4982</v>
      </c>
      <c r="JB324" s="44">
        <f t="shared" si="1516"/>
        <v>73</v>
      </c>
      <c r="JC324" s="43">
        <v>138</v>
      </c>
      <c r="JD324" s="66">
        <f t="shared" si="1517"/>
        <v>0</v>
      </c>
      <c r="JE324" s="91">
        <v>18</v>
      </c>
      <c r="JF324" s="67">
        <f t="shared" si="1518"/>
        <v>1</v>
      </c>
      <c r="JG324" s="43">
        <v>8</v>
      </c>
      <c r="JH324" s="60" t="str">
        <f t="shared" si="1600"/>
        <v>サンリオリボンポーチ</v>
      </c>
      <c r="JI324" s="67">
        <f t="shared" si="1632"/>
        <v>0</v>
      </c>
      <c r="JJ324" s="43">
        <f t="shared" si="1520"/>
        <v>0</v>
      </c>
      <c r="JK324" s="45">
        <f t="shared" si="1521"/>
        <v>0</v>
      </c>
      <c r="JL324" s="35"/>
      <c r="JM324" s="27"/>
      <c r="JN324" s="46"/>
      <c r="JO324" s="43">
        <v>5872</v>
      </c>
      <c r="JP324" s="44">
        <f t="shared" si="1522"/>
        <v>18</v>
      </c>
      <c r="JQ324" s="43">
        <v>136</v>
      </c>
      <c r="JR324" s="66">
        <f t="shared" si="1523"/>
        <v>1</v>
      </c>
      <c r="JS324" s="91">
        <v>14</v>
      </c>
      <c r="JT324" s="67">
        <f t="shared" si="1524"/>
        <v>1</v>
      </c>
      <c r="JU324" s="43">
        <v>4</v>
      </c>
      <c r="JV324" s="60" t="str">
        <f t="shared" ref="JV324:JW330" si="1645">IF(JO324="","",JV320)</f>
        <v>ジャグラーイヤホン</v>
      </c>
      <c r="JW324" s="67">
        <f t="shared" si="1645"/>
        <v>1100</v>
      </c>
      <c r="JX324" s="43">
        <f t="shared" si="1525"/>
        <v>1100</v>
      </c>
      <c r="JY324" s="45">
        <f t="shared" si="1526"/>
        <v>0.61111111111111116</v>
      </c>
      <c r="JZ324" s="35"/>
      <c r="KA324" s="61"/>
      <c r="KB324" s="46"/>
      <c r="KC324" s="43">
        <v>4429</v>
      </c>
      <c r="KD324" s="44">
        <f t="shared" si="1527"/>
        <v>24</v>
      </c>
      <c r="KE324" s="43">
        <v>126</v>
      </c>
      <c r="KF324" s="66">
        <f t="shared" si="1528"/>
        <v>3</v>
      </c>
      <c r="KG324" s="91">
        <v>6</v>
      </c>
      <c r="KH324" s="67">
        <f t="shared" si="1529"/>
        <v>3</v>
      </c>
      <c r="KI324" s="43">
        <v>2</v>
      </c>
      <c r="KJ324" s="60" t="str">
        <f t="shared" si="1601"/>
        <v>ジャグラーサウンドボタン金銀</v>
      </c>
      <c r="KK324" s="67">
        <f t="shared" si="1633"/>
        <v>1100</v>
      </c>
      <c r="KL324" s="43">
        <f t="shared" si="1532"/>
        <v>3300</v>
      </c>
      <c r="KM324" s="45">
        <f t="shared" si="1533"/>
        <v>1.375</v>
      </c>
      <c r="KN324" s="35" t="s">
        <v>854</v>
      </c>
      <c r="KO324" s="27"/>
      <c r="KP324" s="46"/>
      <c r="KQ324" s="43">
        <v>5578</v>
      </c>
      <c r="KR324" s="44">
        <f t="shared" si="1534"/>
        <v>60</v>
      </c>
      <c r="KS324" s="43">
        <v>117</v>
      </c>
      <c r="KT324" s="66">
        <f t="shared" si="1535"/>
        <v>1</v>
      </c>
      <c r="KU324" s="91">
        <v>6</v>
      </c>
      <c r="KV324" s="67">
        <f t="shared" si="1536"/>
        <v>1</v>
      </c>
      <c r="KW324" s="43">
        <v>4</v>
      </c>
      <c r="KX324" s="60" t="str">
        <f t="shared" si="1643"/>
        <v>モンチッチマスコット2</v>
      </c>
      <c r="KY324" s="67">
        <f t="shared" si="1644"/>
        <v>539</v>
      </c>
      <c r="KZ324" s="43">
        <f t="shared" si="1539"/>
        <v>539</v>
      </c>
      <c r="LA324" s="45">
        <f t="shared" si="1540"/>
        <v>8.9833333333333334E-2</v>
      </c>
      <c r="LB324" s="35"/>
      <c r="LC324" s="27"/>
      <c r="LD324" s="51" t="str">
        <f>IF(A302="","",A302)</f>
        <v/>
      </c>
      <c r="LE324" s="43"/>
      <c r="LF324" s="93" t="str">
        <f>IF(LE324="","",LE324-LE321)</f>
        <v/>
      </c>
      <c r="LG324" s="43"/>
      <c r="LH324" s="43" t="str">
        <f t="shared" ref="LH324:LH332" si="1646">IF(LG324="","",LG324-LG321)</f>
        <v/>
      </c>
      <c r="LI324" s="43"/>
      <c r="LJ324" s="87" t="str">
        <f t="shared" ref="LJ324:LJ332" si="1647">IF(LI324="","",LI321+LK321-LI324)</f>
        <v/>
      </c>
      <c r="LK324" s="43"/>
      <c r="LL324" s="64" t="str">
        <f>IF(LE324="","",LL321)</f>
        <v/>
      </c>
      <c r="LM324" s="47" t="str">
        <f>IF(LF324="","",LM321)</f>
        <v/>
      </c>
      <c r="LN324" s="87" t="str">
        <f t="shared" ref="LN324:LN338" si="1648">IF(LI324="","",LJ324*LM324)</f>
        <v/>
      </c>
      <c r="LO324" s="54"/>
      <c r="LP324" s="35"/>
      <c r="LQ324" s="27"/>
      <c r="LR324" s="46"/>
      <c r="LS324" s="67"/>
      <c r="LT324" s="44" t="str">
        <f t="shared" si="1634"/>
        <v/>
      </c>
      <c r="LU324" s="44"/>
      <c r="LV324" s="44"/>
      <c r="LW324" s="44"/>
      <c r="LX324" s="44" t="str">
        <f t="shared" si="1635"/>
        <v/>
      </c>
      <c r="LY324" s="44"/>
      <c r="LZ324" s="44"/>
      <c r="MA324" s="44"/>
      <c r="MB324" s="44" t="str">
        <f t="shared" si="1586"/>
        <v/>
      </c>
      <c r="MC324" s="45" t="str">
        <f t="shared" si="1587"/>
        <v/>
      </c>
      <c r="MD324" s="35"/>
      <c r="ME324" s="27"/>
      <c r="MF324" s="46"/>
      <c r="MG324" s="67"/>
      <c r="MH324" s="44" t="str">
        <f t="shared" si="1636"/>
        <v/>
      </c>
      <c r="MI324" s="44"/>
      <c r="MJ324" s="44"/>
      <c r="MK324" s="44"/>
      <c r="ML324" s="44" t="str">
        <f t="shared" si="1637"/>
        <v/>
      </c>
      <c r="MM324" s="44"/>
      <c r="MN324" s="44"/>
      <c r="MO324" s="44"/>
      <c r="MP324" s="44" t="str">
        <f t="shared" si="1588"/>
        <v/>
      </c>
      <c r="MQ324" s="45" t="str">
        <f t="shared" si="1589"/>
        <v/>
      </c>
      <c r="MR324" s="35"/>
      <c r="MS324" s="27"/>
      <c r="MT324" s="46"/>
      <c r="MU324" s="67"/>
      <c r="MV324" s="44" t="str">
        <f t="shared" si="1638"/>
        <v/>
      </c>
      <c r="MW324" s="44"/>
      <c r="MX324" s="44"/>
      <c r="MY324" s="44"/>
      <c r="MZ324" s="44" t="str">
        <f t="shared" si="1639"/>
        <v/>
      </c>
      <c r="NA324" s="44"/>
      <c r="NB324" s="44"/>
      <c r="NC324" s="44"/>
      <c r="ND324" s="44" t="str">
        <f t="shared" si="1590"/>
        <v/>
      </c>
      <c r="NE324" s="45" t="str">
        <f t="shared" si="1591"/>
        <v/>
      </c>
      <c r="NF324" s="35"/>
      <c r="NG324" s="27"/>
      <c r="NH324" s="46"/>
      <c r="NI324" s="67"/>
      <c r="NJ324" s="44" t="str">
        <f t="shared" si="1640"/>
        <v/>
      </c>
      <c r="NK324" s="44"/>
      <c r="NL324" s="44"/>
      <c r="NM324" s="44"/>
      <c r="NN324" s="44" t="str">
        <f t="shared" si="1641"/>
        <v/>
      </c>
      <c r="NO324" s="44"/>
      <c r="NP324" s="44"/>
      <c r="NQ324" s="44"/>
      <c r="NR324" s="44" t="str">
        <f t="shared" si="1592"/>
        <v/>
      </c>
      <c r="NS324" s="45" t="str">
        <f t="shared" si="1593"/>
        <v/>
      </c>
      <c r="NT324" s="35"/>
    </row>
    <row r="325" spans="1:384" x14ac:dyDescent="0.2">
      <c r="A325" s="38"/>
      <c r="B325" s="39"/>
      <c r="C325" s="40"/>
      <c r="D325" s="40"/>
      <c r="E325" s="41"/>
      <c r="F325" s="41"/>
      <c r="G325" s="40"/>
      <c r="H325" s="42"/>
      <c r="I325" s="44"/>
      <c r="J325" s="44" t="str">
        <f t="shared" si="1602"/>
        <v/>
      </c>
      <c r="K325" s="44"/>
      <c r="L325" s="44"/>
      <c r="M325" s="44"/>
      <c r="N325" s="44" t="str">
        <f t="shared" si="1603"/>
        <v/>
      </c>
      <c r="O325" s="44"/>
      <c r="P325" s="44"/>
      <c r="Q325" s="44"/>
      <c r="R325" s="44" t="str">
        <f t="shared" si="1564"/>
        <v/>
      </c>
      <c r="S325" s="45" t="str">
        <f t="shared" si="1565"/>
        <v/>
      </c>
      <c r="T325" s="35"/>
      <c r="U325" s="27"/>
      <c r="V325" s="46"/>
      <c r="W325" s="67"/>
      <c r="X325" s="44" t="str">
        <f t="shared" si="1604"/>
        <v/>
      </c>
      <c r="Y325" s="44"/>
      <c r="Z325" s="44"/>
      <c r="AA325" s="44"/>
      <c r="AB325" s="44" t="str">
        <f t="shared" si="1605"/>
        <v/>
      </c>
      <c r="AC325" s="44"/>
      <c r="AD325" s="44"/>
      <c r="AE325" s="44"/>
      <c r="AF325" s="44" t="str">
        <f t="shared" si="1566"/>
        <v/>
      </c>
      <c r="AG325" s="45" t="str">
        <f t="shared" si="1567"/>
        <v/>
      </c>
      <c r="AH325" s="35"/>
      <c r="AI325" s="27"/>
      <c r="AJ325" s="46"/>
      <c r="AK325" s="44"/>
      <c r="AL325" s="44" t="str">
        <f t="shared" si="1606"/>
        <v/>
      </c>
      <c r="AM325" s="44"/>
      <c r="AN325" s="44" t="str">
        <f t="shared" si="1607"/>
        <v/>
      </c>
      <c r="AO325" s="44"/>
      <c r="AP325" s="44" t="str">
        <f t="shared" si="1608"/>
        <v/>
      </c>
      <c r="AQ325" s="44"/>
      <c r="AR325" s="44"/>
      <c r="AS325" s="44"/>
      <c r="AT325" s="44" t="str">
        <f t="shared" si="1568"/>
        <v/>
      </c>
      <c r="AU325" s="45" t="str">
        <f t="shared" si="1569"/>
        <v/>
      </c>
      <c r="AV325" s="35"/>
      <c r="AW325" s="27"/>
      <c r="AX325" s="46"/>
      <c r="AY325" s="44"/>
      <c r="AZ325" s="44" t="str">
        <f t="shared" si="1609"/>
        <v/>
      </c>
      <c r="BA325" s="44"/>
      <c r="BB325" s="44" t="str">
        <f t="shared" si="1610"/>
        <v/>
      </c>
      <c r="BC325" s="44"/>
      <c r="BD325" s="44" t="str">
        <f t="shared" si="1611"/>
        <v/>
      </c>
      <c r="BE325" s="44"/>
      <c r="BF325" s="44"/>
      <c r="BG325" s="44"/>
      <c r="BH325" s="44" t="str">
        <f t="shared" si="1570"/>
        <v/>
      </c>
      <c r="BI325" s="45" t="str">
        <f t="shared" si="1571"/>
        <v/>
      </c>
      <c r="BJ325" s="35"/>
      <c r="BK325" s="50"/>
      <c r="BL325" s="46"/>
      <c r="BM325" s="44">
        <v>12550</v>
      </c>
      <c r="BN325" s="44">
        <f t="shared" si="1473"/>
        <v>26</v>
      </c>
      <c r="BO325" s="44">
        <v>633</v>
      </c>
      <c r="BP325" s="44">
        <f t="shared" si="1474"/>
        <v>1</v>
      </c>
      <c r="BQ325" s="43">
        <v>9</v>
      </c>
      <c r="BR325" s="44">
        <f t="shared" si="1475"/>
        <v>1</v>
      </c>
      <c r="BS325" s="25">
        <v>1</v>
      </c>
      <c r="BT325" s="60" t="str">
        <f t="shared" si="1597"/>
        <v>サンリオ豹柄キーケース</v>
      </c>
      <c r="BU325" s="67">
        <f t="shared" si="1612"/>
        <v>0</v>
      </c>
      <c r="BV325" s="44">
        <f t="shared" si="1478"/>
        <v>0</v>
      </c>
      <c r="BW325" s="45">
        <f t="shared" si="1479"/>
        <v>0</v>
      </c>
      <c r="BX325" s="35"/>
      <c r="BY325" s="27"/>
      <c r="BZ325" s="46"/>
      <c r="CA325" s="44">
        <v>1912</v>
      </c>
      <c r="CB325" s="44">
        <f t="shared" si="1480"/>
        <v>17</v>
      </c>
      <c r="CC325" s="44">
        <v>104</v>
      </c>
      <c r="CD325" s="44">
        <f t="shared" si="1481"/>
        <v>0</v>
      </c>
      <c r="CE325" s="43">
        <v>5</v>
      </c>
      <c r="CF325" s="44">
        <f t="shared" si="1482"/>
        <v>0</v>
      </c>
      <c r="CG325" s="25">
        <v>32</v>
      </c>
      <c r="CH325" s="60" t="str">
        <f t="shared" si="1598"/>
        <v>モンチッチマスコット2</v>
      </c>
      <c r="CI325" s="67">
        <f t="shared" si="1613"/>
        <v>2</v>
      </c>
      <c r="CJ325" s="44">
        <f t="shared" si="1484"/>
        <v>0</v>
      </c>
      <c r="CK325" s="45">
        <f t="shared" si="1485"/>
        <v>0</v>
      </c>
      <c r="CL325" s="35" t="s">
        <v>862</v>
      </c>
      <c r="CM325" s="27"/>
      <c r="CN325" s="46"/>
      <c r="CO325" s="44">
        <v>2601</v>
      </c>
      <c r="CP325" s="44">
        <f t="shared" si="1486"/>
        <v>19</v>
      </c>
      <c r="CQ325" s="44">
        <v>37</v>
      </c>
      <c r="CR325" s="44">
        <f t="shared" si="1487"/>
        <v>2</v>
      </c>
      <c r="CS325" s="43">
        <v>30</v>
      </c>
      <c r="CT325" s="44">
        <f t="shared" si="1488"/>
        <v>2</v>
      </c>
      <c r="CU325" s="25">
        <v>0</v>
      </c>
      <c r="CV325" s="60" t="str">
        <f t="shared" si="1599"/>
        <v>ラブブキーホルダー</v>
      </c>
      <c r="CW325" s="67">
        <f t="shared" si="1614"/>
        <v>0</v>
      </c>
      <c r="CX325" s="44">
        <f t="shared" si="1491"/>
        <v>0</v>
      </c>
      <c r="CY325" s="45">
        <f t="shared" si="1492"/>
        <v>0</v>
      </c>
      <c r="CZ325" s="35" t="s">
        <v>863</v>
      </c>
      <c r="DA325" s="58"/>
      <c r="DB325" s="46"/>
      <c r="DC325" s="44">
        <v>8810</v>
      </c>
      <c r="DD325" s="44">
        <f t="shared" si="1493"/>
        <v>58</v>
      </c>
      <c r="DE325" s="44">
        <v>439</v>
      </c>
      <c r="DF325" s="44">
        <f t="shared" si="1494"/>
        <v>0</v>
      </c>
      <c r="DG325" s="43">
        <v>27</v>
      </c>
      <c r="DH325" s="44">
        <f t="shared" si="1495"/>
        <v>0</v>
      </c>
      <c r="DI325" s="25">
        <v>0</v>
      </c>
      <c r="DJ325" s="60" t="str">
        <f t="shared" si="1496"/>
        <v>ラブブマスコット</v>
      </c>
      <c r="DK325" s="67">
        <f t="shared" si="1497"/>
        <v>250</v>
      </c>
      <c r="DL325" s="44">
        <f t="shared" si="1498"/>
        <v>0</v>
      </c>
      <c r="DM325" s="45">
        <f t="shared" si="1499"/>
        <v>0</v>
      </c>
      <c r="DN325" s="35"/>
      <c r="DO325" s="27"/>
      <c r="DP325" s="46"/>
      <c r="DQ325" s="44">
        <v>3271</v>
      </c>
      <c r="DR325" s="69">
        <f t="shared" si="1500"/>
        <v>6</v>
      </c>
      <c r="DS325" s="44">
        <v>113</v>
      </c>
      <c r="DT325" s="44">
        <f t="shared" si="1501"/>
        <v>0</v>
      </c>
      <c r="DU325" s="43">
        <v>36</v>
      </c>
      <c r="DV325" s="44">
        <f t="shared" si="1502"/>
        <v>0</v>
      </c>
      <c r="DW325" s="25"/>
      <c r="DX325" s="60" t="str">
        <f t="shared" si="1562"/>
        <v>ラブブキーホルダー</v>
      </c>
      <c r="DY325" s="67">
        <f t="shared" si="1563"/>
        <v>200</v>
      </c>
      <c r="DZ325" s="44">
        <f t="shared" si="1503"/>
        <v>0</v>
      </c>
      <c r="EA325" s="45">
        <f t="shared" si="1504"/>
        <v>0</v>
      </c>
      <c r="EB325" s="35" t="s">
        <v>859</v>
      </c>
      <c r="EC325" s="27"/>
      <c r="ED325" s="46"/>
      <c r="EE325" s="67"/>
      <c r="EF325" s="44" t="str">
        <f t="shared" si="1615"/>
        <v/>
      </c>
      <c r="EG325" s="44"/>
      <c r="EH325" s="44"/>
      <c r="EI325" s="44"/>
      <c r="EJ325" s="44" t="str">
        <f t="shared" si="1616"/>
        <v/>
      </c>
      <c r="EK325" s="44"/>
      <c r="EL325" s="44"/>
      <c r="EM325" s="44"/>
      <c r="EN325" s="44" t="str">
        <f t="shared" si="1572"/>
        <v/>
      </c>
      <c r="EO325" s="45" t="str">
        <f t="shared" si="1573"/>
        <v/>
      </c>
      <c r="EP325" s="35"/>
      <c r="EQ325" s="27"/>
      <c r="ER325" s="46"/>
      <c r="ES325" s="44"/>
      <c r="ET325" s="44" t="str">
        <f t="shared" si="1617"/>
        <v/>
      </c>
      <c r="EU325" s="44"/>
      <c r="EV325" s="44" t="str">
        <f t="shared" si="1618"/>
        <v/>
      </c>
      <c r="EW325" s="44"/>
      <c r="EX325" s="44" t="str">
        <f t="shared" si="1619"/>
        <v/>
      </c>
      <c r="EY325" s="44"/>
      <c r="EZ325" s="44"/>
      <c r="FA325" s="44"/>
      <c r="FB325" s="44" t="str">
        <f t="shared" si="1574"/>
        <v/>
      </c>
      <c r="FC325" s="45" t="str">
        <f t="shared" si="1575"/>
        <v/>
      </c>
      <c r="FD325" s="35"/>
      <c r="FF325" s="46"/>
      <c r="FG325" s="67"/>
      <c r="FH325" s="44" t="str">
        <f t="shared" si="1620"/>
        <v/>
      </c>
      <c r="FI325" s="44"/>
      <c r="FJ325" s="44"/>
      <c r="FK325" s="44"/>
      <c r="FL325" s="44" t="str">
        <f t="shared" si="1621"/>
        <v/>
      </c>
      <c r="FM325" s="44"/>
      <c r="FN325" s="44"/>
      <c r="FO325" s="44"/>
      <c r="FP325" s="44" t="str">
        <f t="shared" si="1576"/>
        <v/>
      </c>
      <c r="FQ325" s="45" t="str">
        <f t="shared" si="1577"/>
        <v/>
      </c>
      <c r="FR325" s="35"/>
      <c r="FT325" s="46"/>
      <c r="FU325" s="67"/>
      <c r="FV325" s="44" t="str">
        <f t="shared" si="1622"/>
        <v/>
      </c>
      <c r="FW325" s="44"/>
      <c r="FX325" s="44"/>
      <c r="FY325" s="44"/>
      <c r="FZ325" s="44" t="str">
        <f t="shared" si="1623"/>
        <v/>
      </c>
      <c r="GA325" s="44"/>
      <c r="GB325" s="44"/>
      <c r="GC325" s="44"/>
      <c r="GD325" s="44" t="str">
        <f t="shared" si="1578"/>
        <v/>
      </c>
      <c r="GE325" s="45" t="str">
        <f t="shared" si="1579"/>
        <v/>
      </c>
      <c r="GF325" s="35"/>
      <c r="GH325" s="46"/>
      <c r="GI325" s="67"/>
      <c r="GJ325" s="44" t="str">
        <f t="shared" si="1624"/>
        <v/>
      </c>
      <c r="GK325" s="44"/>
      <c r="GL325" s="44"/>
      <c r="GM325" s="44"/>
      <c r="GN325" s="44" t="str">
        <f t="shared" si="1625"/>
        <v/>
      </c>
      <c r="GO325" s="44"/>
      <c r="GP325" s="44"/>
      <c r="GQ325" s="44"/>
      <c r="GR325" s="44" t="str">
        <f t="shared" si="1580"/>
        <v/>
      </c>
      <c r="GS325" s="45" t="str">
        <f t="shared" si="1581"/>
        <v/>
      </c>
      <c r="GT325" s="35"/>
      <c r="GU325" s="27"/>
      <c r="GV325" s="46"/>
      <c r="GW325" s="67"/>
      <c r="GX325" s="44" t="str">
        <f t="shared" si="1626"/>
        <v/>
      </c>
      <c r="GY325" s="44"/>
      <c r="GZ325" s="44"/>
      <c r="HA325" s="44"/>
      <c r="HB325" s="44" t="str">
        <f t="shared" si="1627"/>
        <v/>
      </c>
      <c r="HC325" s="44"/>
      <c r="HD325" s="44"/>
      <c r="HE325" s="44"/>
      <c r="HF325" s="44" t="str">
        <f t="shared" si="1582"/>
        <v/>
      </c>
      <c r="HG325" s="45" t="str">
        <f t="shared" si="1583"/>
        <v/>
      </c>
      <c r="HH325" s="35"/>
      <c r="HJ325" s="46"/>
      <c r="HK325" s="67"/>
      <c r="HL325" s="44" t="str">
        <f t="shared" si="1628"/>
        <v/>
      </c>
      <c r="HM325" s="44"/>
      <c r="HN325" s="44"/>
      <c r="HO325" s="44"/>
      <c r="HP325" s="44" t="str">
        <f t="shared" si="1629"/>
        <v/>
      </c>
      <c r="HQ325" s="44"/>
      <c r="HR325" s="44"/>
      <c r="HS325" s="44"/>
      <c r="HT325" s="44" t="str">
        <f t="shared" si="1584"/>
        <v/>
      </c>
      <c r="HU325" s="45" t="str">
        <f t="shared" si="1585"/>
        <v/>
      </c>
      <c r="HV325" s="35"/>
      <c r="HW325" s="61"/>
      <c r="HX325" s="46"/>
      <c r="HY325" s="44"/>
      <c r="HZ325" s="44" t="str">
        <f t="shared" si="1505"/>
        <v/>
      </c>
      <c r="IA325" s="44"/>
      <c r="IB325" s="44" t="str">
        <f t="shared" si="1506"/>
        <v/>
      </c>
      <c r="IC325" s="43">
        <v>11</v>
      </c>
      <c r="ID325" s="44">
        <f t="shared" si="1507"/>
        <v>1</v>
      </c>
      <c r="IE325" s="25"/>
      <c r="IF325" s="60" t="str">
        <f t="shared" si="1596"/>
        <v/>
      </c>
      <c r="IG325" s="67" t="str">
        <f t="shared" si="1630"/>
        <v/>
      </c>
      <c r="IH325" s="44" t="e">
        <f t="shared" si="1508"/>
        <v>#VALUE!</v>
      </c>
      <c r="II325" s="45" t="e">
        <f t="shared" si="1509"/>
        <v>#VALUE!</v>
      </c>
      <c r="IJ325" s="35"/>
      <c r="IL325" s="46"/>
      <c r="IM325" s="44">
        <v>1263</v>
      </c>
      <c r="IN325" s="44">
        <f t="shared" si="1510"/>
        <v>18</v>
      </c>
      <c r="IO325" s="44">
        <v>21</v>
      </c>
      <c r="IP325" s="44">
        <f t="shared" si="1511"/>
        <v>0</v>
      </c>
      <c r="IQ325" s="43">
        <v>46</v>
      </c>
      <c r="IR325" s="44">
        <f t="shared" si="1512"/>
        <v>0</v>
      </c>
      <c r="IS325" s="25">
        <v>0</v>
      </c>
      <c r="IT325" s="60" t="str">
        <f t="shared" si="1551"/>
        <v>ゲームアーク</v>
      </c>
      <c r="IU325" s="67">
        <f t="shared" si="1631"/>
        <v>0</v>
      </c>
      <c r="IV325" s="44">
        <f t="shared" si="1514"/>
        <v>0</v>
      </c>
      <c r="IW325" s="45">
        <f t="shared" si="1515"/>
        <v>0</v>
      </c>
      <c r="IX325" s="35" t="s">
        <v>856</v>
      </c>
      <c r="IY325" s="33"/>
      <c r="IZ325" s="46"/>
      <c r="JA325" s="44">
        <v>6387</v>
      </c>
      <c r="JB325" s="44">
        <f t="shared" si="1516"/>
        <v>15</v>
      </c>
      <c r="JC325" s="44">
        <v>138</v>
      </c>
      <c r="JD325" s="44">
        <f t="shared" si="1517"/>
        <v>0</v>
      </c>
      <c r="JE325" s="43">
        <v>26</v>
      </c>
      <c r="JF325" s="44">
        <f t="shared" si="1518"/>
        <v>0</v>
      </c>
      <c r="JG325" s="25">
        <v>0</v>
      </c>
      <c r="JH325" s="60" t="str">
        <f t="shared" si="1600"/>
        <v>ラブブマスコット</v>
      </c>
      <c r="JI325" s="67">
        <f t="shared" si="1632"/>
        <v>0</v>
      </c>
      <c r="JJ325" s="44">
        <f t="shared" si="1520"/>
        <v>0</v>
      </c>
      <c r="JK325" s="45">
        <f t="shared" si="1521"/>
        <v>0</v>
      </c>
      <c r="JL325" s="35" t="s">
        <v>297</v>
      </c>
      <c r="JM325" s="27"/>
      <c r="JN325" s="46"/>
      <c r="JO325" s="44">
        <v>4397</v>
      </c>
      <c r="JP325" s="44">
        <f t="shared" si="1522"/>
        <v>53</v>
      </c>
      <c r="JQ325" s="44">
        <v>270</v>
      </c>
      <c r="JR325" s="44">
        <f t="shared" si="1523"/>
        <v>9</v>
      </c>
      <c r="JS325" s="43">
        <v>80</v>
      </c>
      <c r="JT325" s="44">
        <f t="shared" si="1524"/>
        <v>10</v>
      </c>
      <c r="JU325" s="25">
        <v>0</v>
      </c>
      <c r="JV325" s="60" t="str">
        <f t="shared" si="1645"/>
        <v>アングリーキーホルダー</v>
      </c>
      <c r="JW325" s="67">
        <f t="shared" si="1645"/>
        <v>200</v>
      </c>
      <c r="JX325" s="44">
        <f t="shared" si="1525"/>
        <v>2000</v>
      </c>
      <c r="JY325" s="45">
        <f t="shared" si="1526"/>
        <v>0.37735849056603776</v>
      </c>
      <c r="JZ325" s="35"/>
      <c r="KA325" s="61"/>
      <c r="KB325" s="46"/>
      <c r="KC325" s="44">
        <v>7566</v>
      </c>
      <c r="KD325" s="44">
        <f t="shared" si="1527"/>
        <v>29</v>
      </c>
      <c r="KE325" s="44">
        <v>448</v>
      </c>
      <c r="KF325" s="44">
        <f t="shared" si="1528"/>
        <v>0</v>
      </c>
      <c r="KG325" s="43">
        <v>70</v>
      </c>
      <c r="KH325" s="44">
        <f t="shared" si="1529"/>
        <v>7</v>
      </c>
      <c r="KI325" s="25">
        <v>15</v>
      </c>
      <c r="KJ325" s="60" t="str">
        <f t="shared" si="1601"/>
        <v>AIモンスターラバー</v>
      </c>
      <c r="KK325" s="67">
        <f t="shared" si="1633"/>
        <v>0</v>
      </c>
      <c r="KL325" s="44">
        <f t="shared" si="1532"/>
        <v>0</v>
      </c>
      <c r="KM325" s="45">
        <f t="shared" si="1533"/>
        <v>0</v>
      </c>
      <c r="KN325" s="35"/>
      <c r="KO325" s="27"/>
      <c r="KP325" s="46"/>
      <c r="KQ325" s="44">
        <v>6154</v>
      </c>
      <c r="KR325" s="44">
        <f t="shared" si="1534"/>
        <v>75</v>
      </c>
      <c r="KS325" s="44">
        <v>292</v>
      </c>
      <c r="KT325" s="44">
        <f t="shared" si="1535"/>
        <v>1</v>
      </c>
      <c r="KU325" s="43">
        <v>11</v>
      </c>
      <c r="KV325" s="44">
        <f t="shared" si="1536"/>
        <v>2</v>
      </c>
      <c r="KW325" s="25">
        <v>0</v>
      </c>
      <c r="KX325" s="60" t="str">
        <f t="shared" si="1643"/>
        <v>サンリオホワイトマスコット</v>
      </c>
      <c r="KY325" s="67">
        <f t="shared" si="1644"/>
        <v>660</v>
      </c>
      <c r="KZ325" s="44">
        <f t="shared" si="1539"/>
        <v>1320</v>
      </c>
      <c r="LA325" s="45">
        <f t="shared" si="1540"/>
        <v>0.17599999999999999</v>
      </c>
      <c r="LB325" s="35"/>
      <c r="LC325" s="27"/>
      <c r="LD325" s="46"/>
      <c r="LE325" s="44"/>
      <c r="LF325" s="44"/>
      <c r="LG325" s="44"/>
      <c r="LH325" s="44" t="str">
        <f t="shared" si="1646"/>
        <v/>
      </c>
      <c r="LI325" s="44"/>
      <c r="LJ325" s="44" t="str">
        <f t="shared" si="1647"/>
        <v/>
      </c>
      <c r="LK325" s="44"/>
      <c r="LL325" s="72" t="str">
        <f>IF(LE324="","",LL322)</f>
        <v/>
      </c>
      <c r="LM325" s="67" t="str">
        <f>IF(LF324="","",LM322)</f>
        <v/>
      </c>
      <c r="LN325" s="44" t="str">
        <f t="shared" si="1648"/>
        <v/>
      </c>
      <c r="LO325" s="45"/>
      <c r="LP325" s="35"/>
      <c r="LQ325" s="27"/>
      <c r="LR325" s="46"/>
      <c r="LS325" s="67"/>
      <c r="LT325" s="44" t="str">
        <f t="shared" si="1634"/>
        <v/>
      </c>
      <c r="LU325" s="44"/>
      <c r="LV325" s="44"/>
      <c r="LW325" s="44"/>
      <c r="LX325" s="44" t="str">
        <f t="shared" si="1635"/>
        <v/>
      </c>
      <c r="LY325" s="44"/>
      <c r="LZ325" s="44"/>
      <c r="MA325" s="44"/>
      <c r="MB325" s="44" t="str">
        <f t="shared" si="1586"/>
        <v/>
      </c>
      <c r="MC325" s="45" t="str">
        <f t="shared" si="1587"/>
        <v/>
      </c>
      <c r="MD325" s="35"/>
      <c r="ME325" s="27"/>
      <c r="MF325" s="46"/>
      <c r="MG325" s="67"/>
      <c r="MH325" s="44" t="str">
        <f t="shared" si="1636"/>
        <v/>
      </c>
      <c r="MI325" s="44"/>
      <c r="MJ325" s="44"/>
      <c r="MK325" s="44"/>
      <c r="ML325" s="44" t="str">
        <f t="shared" si="1637"/>
        <v/>
      </c>
      <c r="MM325" s="44"/>
      <c r="MN325" s="44"/>
      <c r="MO325" s="44"/>
      <c r="MP325" s="44" t="str">
        <f t="shared" si="1588"/>
        <v/>
      </c>
      <c r="MQ325" s="45" t="str">
        <f t="shared" si="1589"/>
        <v/>
      </c>
      <c r="MR325" s="35"/>
      <c r="MS325" s="27"/>
      <c r="MT325" s="46"/>
      <c r="MU325" s="67"/>
      <c r="MV325" s="44" t="str">
        <f t="shared" si="1638"/>
        <v/>
      </c>
      <c r="MW325" s="44"/>
      <c r="MX325" s="44"/>
      <c r="MY325" s="44"/>
      <c r="MZ325" s="44" t="str">
        <f t="shared" si="1639"/>
        <v/>
      </c>
      <c r="NA325" s="44"/>
      <c r="NB325" s="44"/>
      <c r="NC325" s="44"/>
      <c r="ND325" s="44" t="str">
        <f t="shared" si="1590"/>
        <v/>
      </c>
      <c r="NE325" s="45" t="str">
        <f t="shared" si="1591"/>
        <v/>
      </c>
      <c r="NF325" s="35"/>
      <c r="NG325" s="27"/>
      <c r="NH325" s="46"/>
      <c r="NI325" s="67"/>
      <c r="NJ325" s="44" t="str">
        <f t="shared" si="1640"/>
        <v/>
      </c>
      <c r="NK325" s="44"/>
      <c r="NL325" s="44"/>
      <c r="NM325" s="44"/>
      <c r="NN325" s="44" t="str">
        <f t="shared" si="1641"/>
        <v/>
      </c>
      <c r="NO325" s="44"/>
      <c r="NP325" s="44"/>
      <c r="NQ325" s="44"/>
      <c r="NR325" s="44" t="str">
        <f t="shared" si="1592"/>
        <v/>
      </c>
      <c r="NS325" s="45" t="str">
        <f t="shared" si="1593"/>
        <v/>
      </c>
      <c r="NT325" s="35"/>
    </row>
    <row r="326" spans="1:384" ht="15" customHeight="1" thickBot="1" x14ac:dyDescent="0.25">
      <c r="A326" s="38"/>
      <c r="B326" s="39"/>
      <c r="C326" s="40"/>
      <c r="D326" s="40"/>
      <c r="E326" s="41"/>
      <c r="F326" s="41"/>
      <c r="G326" s="40"/>
      <c r="H326" s="42"/>
      <c r="I326" s="44"/>
      <c r="J326" s="44" t="str">
        <f t="shared" si="1602"/>
        <v/>
      </c>
      <c r="K326" s="44"/>
      <c r="L326" s="44"/>
      <c r="M326" s="44"/>
      <c r="N326" s="44" t="str">
        <f t="shared" si="1603"/>
        <v/>
      </c>
      <c r="O326" s="44"/>
      <c r="P326" s="44"/>
      <c r="Q326" s="44"/>
      <c r="R326" s="44" t="str">
        <f t="shared" si="1564"/>
        <v/>
      </c>
      <c r="S326" s="45" t="str">
        <f t="shared" si="1565"/>
        <v/>
      </c>
      <c r="T326" s="35"/>
      <c r="U326" s="27"/>
      <c r="V326" s="46"/>
      <c r="W326" s="67"/>
      <c r="X326" s="44" t="str">
        <f t="shared" si="1604"/>
        <v/>
      </c>
      <c r="Y326" s="44"/>
      <c r="Z326" s="44"/>
      <c r="AA326" s="44"/>
      <c r="AB326" s="44" t="str">
        <f t="shared" si="1605"/>
        <v/>
      </c>
      <c r="AC326" s="44"/>
      <c r="AD326" s="44"/>
      <c r="AE326" s="44"/>
      <c r="AF326" s="44" t="str">
        <f t="shared" si="1566"/>
        <v/>
      </c>
      <c r="AG326" s="45" t="str">
        <f t="shared" si="1567"/>
        <v/>
      </c>
      <c r="AH326" s="35"/>
      <c r="AI326" s="27"/>
      <c r="AJ326" s="46"/>
      <c r="AK326" s="44"/>
      <c r="AL326" s="44" t="str">
        <f t="shared" si="1606"/>
        <v/>
      </c>
      <c r="AM326" s="44"/>
      <c r="AN326" s="44" t="str">
        <f t="shared" si="1607"/>
        <v/>
      </c>
      <c r="AO326" s="44"/>
      <c r="AP326" s="44" t="str">
        <f t="shared" si="1608"/>
        <v/>
      </c>
      <c r="AQ326" s="44"/>
      <c r="AR326" s="44"/>
      <c r="AS326" s="44"/>
      <c r="AT326" s="44" t="str">
        <f t="shared" si="1568"/>
        <v/>
      </c>
      <c r="AU326" s="45" t="str">
        <f t="shared" si="1569"/>
        <v/>
      </c>
      <c r="AV326" s="35"/>
      <c r="AW326" s="27"/>
      <c r="AX326" s="46"/>
      <c r="AY326" s="44"/>
      <c r="AZ326" s="44" t="str">
        <f t="shared" si="1609"/>
        <v/>
      </c>
      <c r="BA326" s="44"/>
      <c r="BB326" s="44" t="str">
        <f t="shared" si="1610"/>
        <v/>
      </c>
      <c r="BC326" s="44"/>
      <c r="BD326" s="44" t="str">
        <f t="shared" si="1611"/>
        <v/>
      </c>
      <c r="BE326" s="44"/>
      <c r="BF326" s="44"/>
      <c r="BG326" s="44"/>
      <c r="BH326" s="44" t="str">
        <f t="shared" si="1570"/>
        <v/>
      </c>
      <c r="BI326" s="45" t="str">
        <f t="shared" si="1571"/>
        <v/>
      </c>
      <c r="BJ326" s="35"/>
      <c r="BK326" s="50"/>
      <c r="BL326" s="74"/>
      <c r="BM326" s="75">
        <v>14268</v>
      </c>
      <c r="BN326" s="75">
        <f t="shared" si="1473"/>
        <v>27</v>
      </c>
      <c r="BO326" s="75">
        <v>715</v>
      </c>
      <c r="BP326" s="75">
        <f t="shared" si="1474"/>
        <v>0</v>
      </c>
      <c r="BQ326" s="75">
        <v>83</v>
      </c>
      <c r="BR326" s="75">
        <f t="shared" si="1475"/>
        <v>0</v>
      </c>
      <c r="BS326" s="75">
        <v>30</v>
      </c>
      <c r="BT326" s="77" t="str">
        <f t="shared" si="1597"/>
        <v>ＡＩモンスターラバー</v>
      </c>
      <c r="BU326" s="78">
        <f t="shared" si="1612"/>
        <v>198</v>
      </c>
      <c r="BV326" s="75">
        <f t="shared" si="1478"/>
        <v>0</v>
      </c>
      <c r="BW326" s="79">
        <f t="shared" si="1479"/>
        <v>0</v>
      </c>
      <c r="BX326" s="35" t="s">
        <v>861</v>
      </c>
      <c r="BY326" s="27"/>
      <c r="BZ326" s="74"/>
      <c r="CA326" s="75">
        <v>2213</v>
      </c>
      <c r="CB326" s="75">
        <f t="shared" si="1480"/>
        <v>42</v>
      </c>
      <c r="CC326" s="75">
        <v>26</v>
      </c>
      <c r="CD326" s="75">
        <f t="shared" si="1481"/>
        <v>0</v>
      </c>
      <c r="CE326" s="75">
        <v>10</v>
      </c>
      <c r="CF326" s="75">
        <f t="shared" si="1482"/>
        <v>0</v>
      </c>
      <c r="CG326" s="75">
        <v>0</v>
      </c>
      <c r="CH326" s="77" t="str">
        <f t="shared" si="1598"/>
        <v>AIモンスターマスコット</v>
      </c>
      <c r="CI326" s="78">
        <f t="shared" si="1613"/>
        <v>286</v>
      </c>
      <c r="CJ326" s="75">
        <f t="shared" si="1484"/>
        <v>0</v>
      </c>
      <c r="CK326" s="79">
        <f t="shared" si="1485"/>
        <v>0</v>
      </c>
      <c r="CL326" s="35"/>
      <c r="CM326" s="27"/>
      <c r="CN326" s="74"/>
      <c r="CO326" s="75">
        <v>1614</v>
      </c>
      <c r="CP326" s="75">
        <f t="shared" si="1486"/>
        <v>14</v>
      </c>
      <c r="CQ326" s="75">
        <v>8</v>
      </c>
      <c r="CR326" s="75">
        <f t="shared" si="1487"/>
        <v>0</v>
      </c>
      <c r="CS326" s="75">
        <v>24</v>
      </c>
      <c r="CT326" s="75">
        <f t="shared" si="1488"/>
        <v>0</v>
      </c>
      <c r="CU326" s="75">
        <v>-6</v>
      </c>
      <c r="CV326" s="77" t="str">
        <f t="shared" si="1599"/>
        <v>ラブブキーホルダー大きめ</v>
      </c>
      <c r="CW326" s="78">
        <f t="shared" si="1614"/>
        <v>400</v>
      </c>
      <c r="CX326" s="75">
        <f t="shared" si="1491"/>
        <v>0</v>
      </c>
      <c r="CY326" s="79">
        <f t="shared" si="1492"/>
        <v>0</v>
      </c>
      <c r="CZ326" s="35" t="s">
        <v>537</v>
      </c>
      <c r="DA326" s="58"/>
      <c r="DB326" s="74"/>
      <c r="DC326" s="75">
        <v>6757</v>
      </c>
      <c r="DD326" s="82">
        <f t="shared" si="1493"/>
        <v>4</v>
      </c>
      <c r="DE326" s="75">
        <v>355</v>
      </c>
      <c r="DF326" s="75">
        <f t="shared" si="1494"/>
        <v>0</v>
      </c>
      <c r="DG326" s="75">
        <v>40</v>
      </c>
      <c r="DH326" s="75">
        <f t="shared" si="1495"/>
        <v>0</v>
      </c>
      <c r="DI326" s="75">
        <v>60</v>
      </c>
      <c r="DJ326" s="77" t="str">
        <f t="shared" si="1496"/>
        <v>ＡＩラバー</v>
      </c>
      <c r="DK326" s="78">
        <f t="shared" si="1497"/>
        <v>198</v>
      </c>
      <c r="DL326" s="75">
        <f t="shared" si="1498"/>
        <v>0</v>
      </c>
      <c r="DM326" s="79">
        <f t="shared" si="1499"/>
        <v>0</v>
      </c>
      <c r="DN326" s="35" t="s">
        <v>858</v>
      </c>
      <c r="DO326" s="27"/>
      <c r="DP326" s="74"/>
      <c r="DQ326" s="75">
        <v>2286</v>
      </c>
      <c r="DR326" s="75">
        <f t="shared" si="1500"/>
        <v>23</v>
      </c>
      <c r="DS326" s="75">
        <v>68</v>
      </c>
      <c r="DT326" s="75">
        <f t="shared" si="1501"/>
        <v>1</v>
      </c>
      <c r="DU326" s="75">
        <v>60</v>
      </c>
      <c r="DV326" s="75">
        <f t="shared" si="1502"/>
        <v>1</v>
      </c>
      <c r="DW326" s="75">
        <v>0</v>
      </c>
      <c r="DX326" s="77" t="str">
        <f t="shared" si="1562"/>
        <v>アングリーキーホルダー</v>
      </c>
      <c r="DY326" s="78">
        <f t="shared" si="1563"/>
        <v>198</v>
      </c>
      <c r="DZ326" s="75">
        <f t="shared" si="1503"/>
        <v>198</v>
      </c>
      <c r="EA326" s="79">
        <f t="shared" si="1504"/>
        <v>8.608695652173913E-2</v>
      </c>
      <c r="EB326" s="35" t="s">
        <v>857</v>
      </c>
      <c r="EC326" s="27"/>
      <c r="ED326" s="46"/>
      <c r="EE326" s="67"/>
      <c r="EF326" s="44" t="str">
        <f t="shared" si="1615"/>
        <v/>
      </c>
      <c r="EG326" s="44"/>
      <c r="EH326" s="44"/>
      <c r="EI326" s="44"/>
      <c r="EJ326" s="44" t="str">
        <f t="shared" si="1616"/>
        <v/>
      </c>
      <c r="EK326" s="44"/>
      <c r="EL326" s="44"/>
      <c r="EM326" s="44"/>
      <c r="EN326" s="44" t="str">
        <f t="shared" si="1572"/>
        <v/>
      </c>
      <c r="EO326" s="45" t="str">
        <f t="shared" si="1573"/>
        <v/>
      </c>
      <c r="EP326" s="35"/>
      <c r="EQ326" s="27"/>
      <c r="ER326" s="46"/>
      <c r="ES326" s="44"/>
      <c r="ET326" s="44" t="str">
        <f t="shared" si="1617"/>
        <v/>
      </c>
      <c r="EU326" s="44"/>
      <c r="EV326" s="44" t="str">
        <f t="shared" si="1618"/>
        <v/>
      </c>
      <c r="EW326" s="44"/>
      <c r="EX326" s="44" t="str">
        <f t="shared" si="1619"/>
        <v/>
      </c>
      <c r="EY326" s="44"/>
      <c r="EZ326" s="44"/>
      <c r="FA326" s="44"/>
      <c r="FB326" s="44" t="str">
        <f t="shared" si="1574"/>
        <v/>
      </c>
      <c r="FC326" s="45" t="str">
        <f t="shared" si="1575"/>
        <v/>
      </c>
      <c r="FD326" s="35"/>
      <c r="FF326" s="46"/>
      <c r="FG326" s="67"/>
      <c r="FH326" s="44" t="str">
        <f t="shared" si="1620"/>
        <v/>
      </c>
      <c r="FI326" s="44"/>
      <c r="FJ326" s="44"/>
      <c r="FK326" s="44"/>
      <c r="FL326" s="44" t="str">
        <f t="shared" si="1621"/>
        <v/>
      </c>
      <c r="FM326" s="44"/>
      <c r="FN326" s="44"/>
      <c r="FO326" s="44"/>
      <c r="FP326" s="44" t="str">
        <f t="shared" si="1576"/>
        <v/>
      </c>
      <c r="FQ326" s="45" t="str">
        <f t="shared" si="1577"/>
        <v/>
      </c>
      <c r="FR326" s="35"/>
      <c r="FT326" s="46"/>
      <c r="FU326" s="67"/>
      <c r="FV326" s="44" t="str">
        <f t="shared" si="1622"/>
        <v/>
      </c>
      <c r="FW326" s="44"/>
      <c r="FX326" s="44"/>
      <c r="FY326" s="44"/>
      <c r="FZ326" s="44" t="str">
        <f t="shared" si="1623"/>
        <v/>
      </c>
      <c r="GA326" s="44"/>
      <c r="GB326" s="44"/>
      <c r="GC326" s="44"/>
      <c r="GD326" s="44" t="str">
        <f t="shared" si="1578"/>
        <v/>
      </c>
      <c r="GE326" s="45" t="str">
        <f t="shared" si="1579"/>
        <v/>
      </c>
      <c r="GF326" s="35"/>
      <c r="GH326" s="46"/>
      <c r="GI326" s="67"/>
      <c r="GJ326" s="44" t="str">
        <f t="shared" si="1624"/>
        <v/>
      </c>
      <c r="GK326" s="44"/>
      <c r="GL326" s="44"/>
      <c r="GM326" s="44"/>
      <c r="GN326" s="44" t="str">
        <f t="shared" si="1625"/>
        <v/>
      </c>
      <c r="GO326" s="44"/>
      <c r="GP326" s="44"/>
      <c r="GQ326" s="44"/>
      <c r="GR326" s="44" t="str">
        <f t="shared" si="1580"/>
        <v/>
      </c>
      <c r="GS326" s="45" t="str">
        <f t="shared" si="1581"/>
        <v/>
      </c>
      <c r="GT326" s="35"/>
      <c r="GU326" s="27"/>
      <c r="GV326" s="46"/>
      <c r="GW326" s="67"/>
      <c r="GX326" s="44" t="str">
        <f t="shared" si="1626"/>
        <v/>
      </c>
      <c r="GY326" s="44"/>
      <c r="GZ326" s="44"/>
      <c r="HA326" s="44"/>
      <c r="HB326" s="44" t="str">
        <f t="shared" si="1627"/>
        <v/>
      </c>
      <c r="HC326" s="44"/>
      <c r="HD326" s="44"/>
      <c r="HE326" s="44"/>
      <c r="HF326" s="44" t="str">
        <f t="shared" si="1582"/>
        <v/>
      </c>
      <c r="HG326" s="45" t="str">
        <f t="shared" si="1583"/>
        <v/>
      </c>
      <c r="HH326" s="35"/>
      <c r="HJ326" s="46"/>
      <c r="HK326" s="67"/>
      <c r="HL326" s="44" t="str">
        <f t="shared" si="1628"/>
        <v/>
      </c>
      <c r="HM326" s="44"/>
      <c r="HN326" s="44"/>
      <c r="HO326" s="44"/>
      <c r="HP326" s="44" t="str">
        <f t="shared" si="1629"/>
        <v/>
      </c>
      <c r="HQ326" s="44"/>
      <c r="HR326" s="44"/>
      <c r="HS326" s="44"/>
      <c r="HT326" s="44" t="str">
        <f t="shared" si="1584"/>
        <v/>
      </c>
      <c r="HU326" s="45" t="str">
        <f t="shared" si="1585"/>
        <v/>
      </c>
      <c r="HV326" s="35"/>
      <c r="HW326" s="61"/>
      <c r="HX326" s="74"/>
      <c r="HY326" s="75"/>
      <c r="HZ326" s="75" t="str">
        <f t="shared" si="1505"/>
        <v/>
      </c>
      <c r="IA326" s="75"/>
      <c r="IB326" s="75" t="str">
        <f t="shared" si="1506"/>
        <v/>
      </c>
      <c r="IC326" s="75">
        <v>2</v>
      </c>
      <c r="ID326" s="75">
        <f t="shared" si="1507"/>
        <v>3</v>
      </c>
      <c r="IE326" s="75">
        <v>4</v>
      </c>
      <c r="IF326" s="77" t="str">
        <f t="shared" si="1596"/>
        <v/>
      </c>
      <c r="IG326" s="78" t="str">
        <f t="shared" si="1630"/>
        <v/>
      </c>
      <c r="IH326" s="75" t="e">
        <f t="shared" si="1508"/>
        <v>#VALUE!</v>
      </c>
      <c r="II326" s="79" t="e">
        <f t="shared" si="1509"/>
        <v>#VALUE!</v>
      </c>
      <c r="IJ326" s="35"/>
      <c r="IL326" s="74"/>
      <c r="IM326" s="75">
        <v>792</v>
      </c>
      <c r="IN326" s="75">
        <f t="shared" si="1510"/>
        <v>60</v>
      </c>
      <c r="IO326" s="75">
        <v>23</v>
      </c>
      <c r="IP326" s="75">
        <f t="shared" si="1511"/>
        <v>2</v>
      </c>
      <c r="IQ326" s="75">
        <v>2</v>
      </c>
      <c r="IR326" s="75">
        <f t="shared" si="1512"/>
        <v>1</v>
      </c>
      <c r="IS326" s="75">
        <v>0</v>
      </c>
      <c r="IT326" s="77" t="str">
        <f t="shared" si="1551"/>
        <v>スンスンクリップ</v>
      </c>
      <c r="IU326" s="78">
        <f t="shared" si="1631"/>
        <v>0</v>
      </c>
      <c r="IV326" s="75">
        <f t="shared" si="1514"/>
        <v>0</v>
      </c>
      <c r="IW326" s="79">
        <f t="shared" si="1515"/>
        <v>0</v>
      </c>
      <c r="IX326" s="35"/>
      <c r="IY326" s="33"/>
      <c r="IZ326" s="74"/>
      <c r="JA326" s="75">
        <v>7417</v>
      </c>
      <c r="JB326" s="75">
        <f t="shared" si="1516"/>
        <v>8</v>
      </c>
      <c r="JC326" s="75">
        <v>301</v>
      </c>
      <c r="JD326" s="75">
        <f t="shared" si="1517"/>
        <v>0</v>
      </c>
      <c r="JE326" s="75">
        <v>13</v>
      </c>
      <c r="JF326" s="75">
        <f t="shared" si="1518"/>
        <v>0</v>
      </c>
      <c r="JG326" s="75">
        <v>5</v>
      </c>
      <c r="JH326" s="77" t="str">
        <f t="shared" si="1600"/>
        <v>サンリオクリスマスキーケース</v>
      </c>
      <c r="JI326" s="78">
        <f t="shared" si="1632"/>
        <v>660</v>
      </c>
      <c r="JJ326" s="75">
        <f t="shared" si="1520"/>
        <v>0</v>
      </c>
      <c r="JK326" s="79">
        <f t="shared" si="1521"/>
        <v>0</v>
      </c>
      <c r="JL326" s="35" t="s">
        <v>158</v>
      </c>
      <c r="JM326" s="27"/>
      <c r="JN326" s="74"/>
      <c r="JO326" s="75">
        <v>6256</v>
      </c>
      <c r="JP326" s="75">
        <f t="shared" si="1522"/>
        <v>39</v>
      </c>
      <c r="JQ326" s="75">
        <v>257</v>
      </c>
      <c r="JR326" s="75">
        <f t="shared" si="1523"/>
        <v>0</v>
      </c>
      <c r="JS326" s="75">
        <v>7</v>
      </c>
      <c r="JT326" s="75">
        <f t="shared" si="1524"/>
        <v>0</v>
      </c>
      <c r="JU326" s="75">
        <v>-1</v>
      </c>
      <c r="JV326" s="77" t="str">
        <f t="shared" si="1645"/>
        <v>液晶デジカメ</v>
      </c>
      <c r="JW326" s="78">
        <f t="shared" si="1645"/>
        <v>1100</v>
      </c>
      <c r="JX326" s="75">
        <f t="shared" si="1525"/>
        <v>0</v>
      </c>
      <c r="JY326" s="79">
        <f t="shared" si="1526"/>
        <v>0</v>
      </c>
      <c r="JZ326" s="35" t="s">
        <v>851</v>
      </c>
      <c r="KA326" s="61"/>
      <c r="KB326" s="74"/>
      <c r="KC326" s="75">
        <v>4521</v>
      </c>
      <c r="KD326" s="75">
        <f t="shared" si="1527"/>
        <v>0</v>
      </c>
      <c r="KE326" s="75">
        <v>229</v>
      </c>
      <c r="KF326" s="75">
        <f t="shared" si="1528"/>
        <v>1</v>
      </c>
      <c r="KG326" s="75">
        <v>40</v>
      </c>
      <c r="KH326" s="75">
        <f t="shared" si="1529"/>
        <v>4</v>
      </c>
      <c r="KI326" s="75">
        <v>20</v>
      </c>
      <c r="KJ326" s="77" t="str">
        <f t="shared" si="1601"/>
        <v>ゲームアーク</v>
      </c>
      <c r="KK326" s="78">
        <f t="shared" si="1633"/>
        <v>0</v>
      </c>
      <c r="KL326" s="75">
        <f t="shared" si="1532"/>
        <v>0</v>
      </c>
      <c r="KM326" s="79" t="e">
        <f t="shared" si="1533"/>
        <v>#DIV/0!</v>
      </c>
      <c r="KN326" s="35" t="s">
        <v>866</v>
      </c>
      <c r="KO326" s="27"/>
      <c r="KP326" s="74"/>
      <c r="KQ326" s="75">
        <v>5132</v>
      </c>
      <c r="KR326" s="75">
        <f t="shared" si="1534"/>
        <v>24</v>
      </c>
      <c r="KS326" s="75">
        <v>206</v>
      </c>
      <c r="KT326" s="75">
        <f t="shared" si="1535"/>
        <v>4</v>
      </c>
      <c r="KU326" s="75">
        <v>31</v>
      </c>
      <c r="KV326" s="75">
        <f t="shared" si="1536"/>
        <v>5</v>
      </c>
      <c r="KW326" s="75">
        <v>0</v>
      </c>
      <c r="KX326" s="77" t="str">
        <f t="shared" si="1643"/>
        <v>ミニ香水</v>
      </c>
      <c r="KY326" s="78">
        <f t="shared" si="1644"/>
        <v>1100</v>
      </c>
      <c r="KZ326" s="75">
        <f t="shared" si="1539"/>
        <v>5500</v>
      </c>
      <c r="LA326" s="79">
        <f t="shared" si="1540"/>
        <v>2.2916666666666665</v>
      </c>
      <c r="LB326" s="35" t="s">
        <v>853</v>
      </c>
      <c r="LC326" s="27"/>
      <c r="LD326" s="74"/>
      <c r="LE326" s="75"/>
      <c r="LF326" s="75"/>
      <c r="LG326" s="75"/>
      <c r="LH326" s="75" t="str">
        <f t="shared" si="1646"/>
        <v/>
      </c>
      <c r="LI326" s="75"/>
      <c r="LJ326" s="75" t="str">
        <f t="shared" si="1647"/>
        <v/>
      </c>
      <c r="LK326" s="75"/>
      <c r="LL326" s="77" t="str">
        <f>IF(LE324="","",LL323)</f>
        <v/>
      </c>
      <c r="LM326" s="78" t="str">
        <f>IF(LF324="","",LM323)</f>
        <v/>
      </c>
      <c r="LN326" s="75" t="str">
        <f t="shared" si="1648"/>
        <v/>
      </c>
      <c r="LO326" s="79"/>
      <c r="LP326" s="35"/>
      <c r="LQ326" s="27"/>
      <c r="LR326" s="46"/>
      <c r="LS326" s="67"/>
      <c r="LT326" s="44" t="str">
        <f t="shared" si="1634"/>
        <v/>
      </c>
      <c r="LU326" s="44"/>
      <c r="LV326" s="44"/>
      <c r="LW326" s="44"/>
      <c r="LX326" s="44" t="str">
        <f t="shared" si="1635"/>
        <v/>
      </c>
      <c r="LY326" s="44"/>
      <c r="LZ326" s="44"/>
      <c r="MA326" s="44"/>
      <c r="MB326" s="44" t="str">
        <f t="shared" si="1586"/>
        <v/>
      </c>
      <c r="MC326" s="45" t="str">
        <f t="shared" si="1587"/>
        <v/>
      </c>
      <c r="MD326" s="35"/>
      <c r="ME326" s="27"/>
      <c r="MF326" s="46"/>
      <c r="MG326" s="67"/>
      <c r="MH326" s="44" t="str">
        <f t="shared" si="1636"/>
        <v/>
      </c>
      <c r="MI326" s="44"/>
      <c r="MJ326" s="44"/>
      <c r="MK326" s="44"/>
      <c r="ML326" s="44" t="str">
        <f t="shared" si="1637"/>
        <v/>
      </c>
      <c r="MM326" s="44"/>
      <c r="MN326" s="44"/>
      <c r="MO326" s="44"/>
      <c r="MP326" s="44" t="str">
        <f t="shared" si="1588"/>
        <v/>
      </c>
      <c r="MQ326" s="45" t="str">
        <f t="shared" si="1589"/>
        <v/>
      </c>
      <c r="MR326" s="35"/>
      <c r="MS326" s="27"/>
      <c r="MT326" s="46"/>
      <c r="MU326" s="67"/>
      <c r="MV326" s="44" t="str">
        <f t="shared" si="1638"/>
        <v/>
      </c>
      <c r="MW326" s="44"/>
      <c r="MX326" s="44"/>
      <c r="MY326" s="44"/>
      <c r="MZ326" s="44" t="str">
        <f t="shared" si="1639"/>
        <v/>
      </c>
      <c r="NA326" s="44"/>
      <c r="NB326" s="44"/>
      <c r="NC326" s="44"/>
      <c r="ND326" s="44" t="str">
        <f t="shared" si="1590"/>
        <v/>
      </c>
      <c r="NE326" s="45" t="str">
        <f t="shared" si="1591"/>
        <v/>
      </c>
      <c r="NF326" s="35"/>
      <c r="NG326" s="27"/>
      <c r="NH326" s="46"/>
      <c r="NI326" s="67"/>
      <c r="NJ326" s="44" t="str">
        <f t="shared" si="1640"/>
        <v/>
      </c>
      <c r="NK326" s="44"/>
      <c r="NL326" s="44"/>
      <c r="NM326" s="44"/>
      <c r="NN326" s="44" t="str">
        <f t="shared" si="1641"/>
        <v/>
      </c>
      <c r="NO326" s="44"/>
      <c r="NP326" s="44"/>
      <c r="NQ326" s="44"/>
      <c r="NR326" s="44" t="str">
        <f t="shared" si="1592"/>
        <v/>
      </c>
      <c r="NS326" s="45" t="str">
        <f t="shared" si="1593"/>
        <v/>
      </c>
      <c r="NT326" s="35"/>
    </row>
    <row r="327" spans="1:384" ht="15" customHeight="1" thickTop="1" x14ac:dyDescent="0.2">
      <c r="A327" s="38"/>
      <c r="B327" s="39"/>
      <c r="C327" s="40"/>
      <c r="D327" s="40"/>
      <c r="E327" s="41"/>
      <c r="F327" s="41"/>
      <c r="G327" s="40"/>
      <c r="H327" s="42"/>
      <c r="I327" s="44"/>
      <c r="J327" s="44" t="str">
        <f t="shared" si="1602"/>
        <v/>
      </c>
      <c r="K327" s="44"/>
      <c r="L327" s="44"/>
      <c r="M327" s="44"/>
      <c r="N327" s="44" t="str">
        <f t="shared" si="1603"/>
        <v/>
      </c>
      <c r="O327" s="44"/>
      <c r="P327" s="44"/>
      <c r="Q327" s="44"/>
      <c r="R327" s="44" t="str">
        <f t="shared" si="1564"/>
        <v/>
      </c>
      <c r="S327" s="45" t="str">
        <f t="shared" si="1565"/>
        <v/>
      </c>
      <c r="T327" s="35"/>
      <c r="U327" s="27"/>
      <c r="V327" s="46"/>
      <c r="W327" s="67"/>
      <c r="X327" s="44" t="str">
        <f t="shared" si="1604"/>
        <v/>
      </c>
      <c r="Y327" s="44"/>
      <c r="Z327" s="44"/>
      <c r="AA327" s="44"/>
      <c r="AB327" s="44" t="str">
        <f t="shared" si="1605"/>
        <v/>
      </c>
      <c r="AC327" s="44"/>
      <c r="AD327" s="44"/>
      <c r="AE327" s="44"/>
      <c r="AF327" s="44" t="str">
        <f t="shared" si="1566"/>
        <v/>
      </c>
      <c r="AG327" s="45" t="str">
        <f t="shared" si="1567"/>
        <v/>
      </c>
      <c r="AH327" s="35"/>
      <c r="AI327" s="27"/>
      <c r="AJ327" s="46"/>
      <c r="AK327" s="44"/>
      <c r="AL327" s="44" t="str">
        <f t="shared" si="1606"/>
        <v/>
      </c>
      <c r="AM327" s="44"/>
      <c r="AN327" s="44" t="str">
        <f t="shared" si="1607"/>
        <v/>
      </c>
      <c r="AO327" s="44"/>
      <c r="AP327" s="44" t="str">
        <f t="shared" si="1608"/>
        <v/>
      </c>
      <c r="AQ327" s="44"/>
      <c r="AR327" s="44"/>
      <c r="AS327" s="44"/>
      <c r="AT327" s="44" t="str">
        <f t="shared" si="1568"/>
        <v/>
      </c>
      <c r="AU327" s="45" t="str">
        <f t="shared" si="1569"/>
        <v/>
      </c>
      <c r="AV327" s="35"/>
      <c r="AW327" s="27"/>
      <c r="AX327" s="46"/>
      <c r="AY327" s="44"/>
      <c r="AZ327" s="44" t="str">
        <f t="shared" si="1609"/>
        <v/>
      </c>
      <c r="BA327" s="44"/>
      <c r="BB327" s="44" t="str">
        <f t="shared" si="1610"/>
        <v/>
      </c>
      <c r="BC327" s="44"/>
      <c r="BD327" s="44" t="str">
        <f t="shared" si="1611"/>
        <v/>
      </c>
      <c r="BE327" s="44"/>
      <c r="BF327" s="44"/>
      <c r="BG327" s="44"/>
      <c r="BH327" s="44" t="str">
        <f t="shared" si="1570"/>
        <v/>
      </c>
      <c r="BI327" s="45" t="str">
        <f t="shared" si="1571"/>
        <v/>
      </c>
      <c r="BJ327" s="35"/>
      <c r="BK327" s="50"/>
      <c r="BL327" s="51">
        <f>IF($A300="","",$A300)</f>
        <v>46006</v>
      </c>
      <c r="BM327" s="44">
        <v>13389</v>
      </c>
      <c r="BN327" s="43">
        <f t="shared" si="1473"/>
        <v>76</v>
      </c>
      <c r="BO327" s="44">
        <v>494</v>
      </c>
      <c r="BP327" s="87">
        <f t="shared" si="1474"/>
        <v>0</v>
      </c>
      <c r="BQ327" s="43">
        <v>9</v>
      </c>
      <c r="BR327" s="43">
        <f t="shared" si="1475"/>
        <v>0</v>
      </c>
      <c r="BS327" s="43">
        <v>0</v>
      </c>
      <c r="BT327" s="53" t="str">
        <f t="shared" si="1597"/>
        <v>キティフェイスポーチ</v>
      </c>
      <c r="BU327" s="47">
        <f t="shared" si="1612"/>
        <v>996</v>
      </c>
      <c r="BV327" s="44">
        <f t="shared" si="1478"/>
        <v>0</v>
      </c>
      <c r="BW327" s="89">
        <f t="shared" si="1479"/>
        <v>0</v>
      </c>
      <c r="BX327" s="35"/>
      <c r="BY327" s="27"/>
      <c r="BZ327" s="51">
        <f>IF($A300="","",$A300)</f>
        <v>46006</v>
      </c>
      <c r="CA327" s="44">
        <v>2035</v>
      </c>
      <c r="CB327" s="43">
        <f t="shared" si="1480"/>
        <v>32</v>
      </c>
      <c r="CC327" s="44">
        <v>31</v>
      </c>
      <c r="CD327" s="87">
        <f t="shared" si="1481"/>
        <v>1</v>
      </c>
      <c r="CE327" s="43">
        <v>13</v>
      </c>
      <c r="CF327" s="43">
        <f t="shared" si="1482"/>
        <v>1</v>
      </c>
      <c r="CG327" s="43">
        <v>0</v>
      </c>
      <c r="CH327" s="53" t="str">
        <f t="shared" si="1598"/>
        <v>サンリオホワイトマスコット</v>
      </c>
      <c r="CI327" s="47">
        <f t="shared" si="1613"/>
        <v>660</v>
      </c>
      <c r="CJ327" s="44">
        <f t="shared" si="1484"/>
        <v>660</v>
      </c>
      <c r="CK327" s="89">
        <f t="shared" si="1485"/>
        <v>0.20624999999999999</v>
      </c>
      <c r="CL327" s="35"/>
      <c r="CM327" s="27"/>
      <c r="CN327" s="51">
        <f>IF($A300="","",$A300)</f>
        <v>46006</v>
      </c>
      <c r="CO327" s="44">
        <v>1534</v>
      </c>
      <c r="CP327" s="43">
        <f t="shared" si="1486"/>
        <v>58</v>
      </c>
      <c r="CQ327" s="44">
        <v>19</v>
      </c>
      <c r="CR327" s="87">
        <f t="shared" si="1487"/>
        <v>1</v>
      </c>
      <c r="CS327" s="43">
        <v>9</v>
      </c>
      <c r="CT327" s="43">
        <f t="shared" si="1488"/>
        <v>1</v>
      </c>
      <c r="CU327" s="43">
        <v>0</v>
      </c>
      <c r="CV327" s="53" t="s">
        <v>876</v>
      </c>
      <c r="CW327" s="47">
        <f t="shared" si="1614"/>
        <v>1079</v>
      </c>
      <c r="CX327" s="44">
        <f t="shared" si="1491"/>
        <v>1079</v>
      </c>
      <c r="CY327" s="89">
        <f t="shared" si="1492"/>
        <v>0.1860344827586207</v>
      </c>
      <c r="CZ327" s="35"/>
      <c r="DA327" s="58"/>
      <c r="DB327" s="51">
        <f>IF($A300="","",$A300)</f>
        <v>46006</v>
      </c>
      <c r="DC327" s="44">
        <v>7782</v>
      </c>
      <c r="DD327" s="43">
        <f t="shared" si="1493"/>
        <v>53</v>
      </c>
      <c r="DE327" s="44">
        <v>275</v>
      </c>
      <c r="DF327" s="87">
        <f t="shared" si="1494"/>
        <v>2</v>
      </c>
      <c r="DG327" s="43">
        <v>16</v>
      </c>
      <c r="DH327" s="43">
        <f t="shared" si="1495"/>
        <v>2</v>
      </c>
      <c r="DI327" s="43">
        <v>0</v>
      </c>
      <c r="DJ327" s="53" t="str">
        <f t="shared" si="1496"/>
        <v>クーリッシュイヤホン</v>
      </c>
      <c r="DK327" s="47">
        <f t="shared" si="1497"/>
        <v>1100</v>
      </c>
      <c r="DL327" s="44">
        <f t="shared" si="1498"/>
        <v>2200</v>
      </c>
      <c r="DM327" s="89">
        <f t="shared" si="1499"/>
        <v>0.41509433962264153</v>
      </c>
      <c r="DN327" s="35"/>
      <c r="DO327" s="27"/>
      <c r="DP327" s="51">
        <f>IF($A300="","",$A300)</f>
        <v>46006</v>
      </c>
      <c r="DQ327" s="44">
        <v>2015</v>
      </c>
      <c r="DR327" s="43">
        <f t="shared" si="1500"/>
        <v>41</v>
      </c>
      <c r="DS327" s="44">
        <v>71</v>
      </c>
      <c r="DT327" s="87">
        <f t="shared" si="1501"/>
        <v>0</v>
      </c>
      <c r="DU327" s="43">
        <v>11</v>
      </c>
      <c r="DV327" s="43">
        <f t="shared" si="1502"/>
        <v>0</v>
      </c>
      <c r="DW327" s="43">
        <v>0</v>
      </c>
      <c r="DX327" s="53" t="str">
        <f t="shared" si="1562"/>
        <v>サンリオヒョウ柄キーケース</v>
      </c>
      <c r="DY327" s="47">
        <f t="shared" si="1563"/>
        <v>700</v>
      </c>
      <c r="DZ327" s="44">
        <f t="shared" si="1503"/>
        <v>0</v>
      </c>
      <c r="EA327" s="89">
        <f t="shared" si="1504"/>
        <v>0</v>
      </c>
      <c r="EB327" s="35"/>
      <c r="EC327" s="27"/>
      <c r="ED327" s="46"/>
      <c r="EE327" s="67"/>
      <c r="EF327" s="44" t="str">
        <f t="shared" si="1615"/>
        <v/>
      </c>
      <c r="EG327" s="44"/>
      <c r="EH327" s="44"/>
      <c r="EI327" s="44"/>
      <c r="EJ327" s="44" t="str">
        <f t="shared" si="1616"/>
        <v/>
      </c>
      <c r="EK327" s="44"/>
      <c r="EL327" s="44"/>
      <c r="EM327" s="44"/>
      <c r="EN327" s="44" t="str">
        <f t="shared" si="1572"/>
        <v/>
      </c>
      <c r="EO327" s="45" t="str">
        <f t="shared" si="1573"/>
        <v/>
      </c>
      <c r="EP327" s="35"/>
      <c r="EQ327" s="27"/>
      <c r="ER327" s="46"/>
      <c r="ES327" s="44"/>
      <c r="ET327" s="44" t="str">
        <f t="shared" si="1617"/>
        <v/>
      </c>
      <c r="EU327" s="44"/>
      <c r="EV327" s="44" t="str">
        <f t="shared" si="1618"/>
        <v/>
      </c>
      <c r="EW327" s="44"/>
      <c r="EX327" s="44" t="str">
        <f t="shared" si="1619"/>
        <v/>
      </c>
      <c r="EY327" s="44"/>
      <c r="EZ327" s="44"/>
      <c r="FA327" s="44"/>
      <c r="FB327" s="44" t="str">
        <f t="shared" si="1574"/>
        <v/>
      </c>
      <c r="FC327" s="45" t="str">
        <f t="shared" si="1575"/>
        <v/>
      </c>
      <c r="FD327" s="35"/>
      <c r="FF327" s="46"/>
      <c r="FG327" s="67"/>
      <c r="FH327" s="44" t="str">
        <f t="shared" si="1620"/>
        <v/>
      </c>
      <c r="FI327" s="44"/>
      <c r="FJ327" s="44"/>
      <c r="FK327" s="44"/>
      <c r="FL327" s="44" t="str">
        <f t="shared" si="1621"/>
        <v/>
      </c>
      <c r="FM327" s="44"/>
      <c r="FN327" s="44"/>
      <c r="FO327" s="44"/>
      <c r="FP327" s="44" t="str">
        <f t="shared" si="1576"/>
        <v/>
      </c>
      <c r="FQ327" s="45" t="str">
        <f t="shared" si="1577"/>
        <v/>
      </c>
      <c r="FR327" s="35"/>
      <c r="FT327" s="46"/>
      <c r="FU327" s="67"/>
      <c r="FV327" s="44" t="str">
        <f t="shared" si="1622"/>
        <v/>
      </c>
      <c r="FW327" s="44"/>
      <c r="FX327" s="44"/>
      <c r="FY327" s="44"/>
      <c r="FZ327" s="44" t="str">
        <f t="shared" si="1623"/>
        <v/>
      </c>
      <c r="GA327" s="44"/>
      <c r="GB327" s="44"/>
      <c r="GC327" s="44"/>
      <c r="GD327" s="44" t="str">
        <f t="shared" si="1578"/>
        <v/>
      </c>
      <c r="GE327" s="45" t="str">
        <f t="shared" si="1579"/>
        <v/>
      </c>
      <c r="GF327" s="35"/>
      <c r="GH327" s="46"/>
      <c r="GI327" s="67"/>
      <c r="GJ327" s="44" t="str">
        <f t="shared" si="1624"/>
        <v/>
      </c>
      <c r="GK327" s="44"/>
      <c r="GL327" s="44"/>
      <c r="GM327" s="44"/>
      <c r="GN327" s="44" t="str">
        <f t="shared" si="1625"/>
        <v/>
      </c>
      <c r="GO327" s="44"/>
      <c r="GP327" s="44"/>
      <c r="GQ327" s="44"/>
      <c r="GR327" s="44" t="str">
        <f t="shared" si="1580"/>
        <v/>
      </c>
      <c r="GS327" s="45" t="str">
        <f t="shared" si="1581"/>
        <v/>
      </c>
      <c r="GT327" s="35"/>
      <c r="GU327" s="27"/>
      <c r="GV327" s="46"/>
      <c r="GW327" s="67"/>
      <c r="GX327" s="44" t="str">
        <f t="shared" si="1626"/>
        <v/>
      </c>
      <c r="GY327" s="44"/>
      <c r="GZ327" s="44"/>
      <c r="HA327" s="44"/>
      <c r="HB327" s="44" t="str">
        <f t="shared" si="1627"/>
        <v/>
      </c>
      <c r="HC327" s="44"/>
      <c r="HD327" s="44"/>
      <c r="HE327" s="44"/>
      <c r="HF327" s="44" t="str">
        <f t="shared" si="1582"/>
        <v/>
      </c>
      <c r="HG327" s="45" t="str">
        <f t="shared" si="1583"/>
        <v/>
      </c>
      <c r="HH327" s="35"/>
      <c r="HJ327" s="46"/>
      <c r="HK327" s="67"/>
      <c r="HL327" s="44" t="str">
        <f t="shared" si="1628"/>
        <v/>
      </c>
      <c r="HM327" s="44"/>
      <c r="HN327" s="44"/>
      <c r="HO327" s="44"/>
      <c r="HP327" s="44" t="str">
        <f t="shared" si="1629"/>
        <v/>
      </c>
      <c r="HQ327" s="44"/>
      <c r="HR327" s="44"/>
      <c r="HS327" s="44"/>
      <c r="HT327" s="44" t="str">
        <f t="shared" si="1584"/>
        <v/>
      </c>
      <c r="HU327" s="45" t="str">
        <f t="shared" si="1585"/>
        <v/>
      </c>
      <c r="HV327" s="35"/>
      <c r="HW327" s="61"/>
      <c r="HX327" s="51">
        <f>IF($A300="","",$A300)</f>
        <v>46006</v>
      </c>
      <c r="HY327" s="44">
        <v>30214</v>
      </c>
      <c r="HZ327" s="43">
        <f t="shared" si="1505"/>
        <v>78</v>
      </c>
      <c r="IA327" s="44"/>
      <c r="IB327" s="87" t="str">
        <f t="shared" si="1506"/>
        <v/>
      </c>
      <c r="IC327" s="43">
        <v>3</v>
      </c>
      <c r="ID327" s="43">
        <f t="shared" si="1507"/>
        <v>0</v>
      </c>
      <c r="IE327" s="43">
        <v>0</v>
      </c>
      <c r="IF327" s="53" t="str">
        <f t="shared" si="1596"/>
        <v>ルララ</v>
      </c>
      <c r="IG327" s="47">
        <f t="shared" si="1630"/>
        <v>715</v>
      </c>
      <c r="IH327" s="44">
        <f t="shared" si="1508"/>
        <v>0</v>
      </c>
      <c r="II327" s="89">
        <f t="shared" si="1509"/>
        <v>0</v>
      </c>
      <c r="IJ327" s="35"/>
      <c r="IL327" s="51">
        <f>IF($A300="","",$A300)</f>
        <v>46006</v>
      </c>
      <c r="IM327" s="44">
        <v>1349</v>
      </c>
      <c r="IN327" s="43">
        <f t="shared" si="1510"/>
        <v>13</v>
      </c>
      <c r="IO327" s="44">
        <v>28</v>
      </c>
      <c r="IP327" s="87">
        <f t="shared" si="1511"/>
        <v>0</v>
      </c>
      <c r="IQ327" s="43">
        <v>13</v>
      </c>
      <c r="IR327" s="43">
        <f t="shared" si="1512"/>
        <v>0</v>
      </c>
      <c r="IS327" s="43">
        <v>0</v>
      </c>
      <c r="IT327" s="53" t="str">
        <f t="shared" si="1551"/>
        <v>サンリオホワイトマスコット</v>
      </c>
      <c r="IU327" s="47">
        <f t="shared" si="1631"/>
        <v>400</v>
      </c>
      <c r="IV327" s="44">
        <f t="shared" si="1514"/>
        <v>0</v>
      </c>
      <c r="IW327" s="89">
        <f t="shared" si="1515"/>
        <v>0</v>
      </c>
      <c r="IX327" s="35"/>
      <c r="IY327" s="33"/>
      <c r="IZ327" s="51">
        <f>IF($A300="","",$A300)</f>
        <v>46006</v>
      </c>
      <c r="JA327" s="44">
        <v>8049</v>
      </c>
      <c r="JB327" s="43">
        <f t="shared" si="1516"/>
        <v>75</v>
      </c>
      <c r="JC327" s="44">
        <v>338</v>
      </c>
      <c r="JD327" s="87">
        <f t="shared" si="1517"/>
        <v>1</v>
      </c>
      <c r="JE327" s="43">
        <v>24</v>
      </c>
      <c r="JF327" s="43">
        <f t="shared" si="1518"/>
        <v>2</v>
      </c>
      <c r="JG327" s="43">
        <v>0</v>
      </c>
      <c r="JH327" s="53" t="str">
        <f t="shared" si="1600"/>
        <v>ラブブキーホルダー大きめ</v>
      </c>
      <c r="JI327" s="47">
        <f t="shared" si="1632"/>
        <v>500</v>
      </c>
      <c r="JJ327" s="44">
        <f t="shared" si="1520"/>
        <v>1000</v>
      </c>
      <c r="JK327" s="89">
        <f t="shared" si="1521"/>
        <v>0.13333333333333333</v>
      </c>
      <c r="JL327" s="35"/>
      <c r="JM327" s="27"/>
      <c r="JN327" s="51">
        <f>IF($A300="","",$A300)</f>
        <v>46006</v>
      </c>
      <c r="JO327" s="44">
        <v>5860</v>
      </c>
      <c r="JP327" s="43">
        <f t="shared" si="1522"/>
        <v>61</v>
      </c>
      <c r="JQ327" s="44">
        <v>205</v>
      </c>
      <c r="JR327" s="87">
        <f t="shared" si="1523"/>
        <v>3</v>
      </c>
      <c r="JS327" s="43">
        <v>45</v>
      </c>
      <c r="JT327" s="43">
        <f t="shared" si="1524"/>
        <v>5</v>
      </c>
      <c r="JU327" s="43">
        <v>0</v>
      </c>
      <c r="JV327" s="53" t="str">
        <f t="shared" si="1645"/>
        <v>電ブル</v>
      </c>
      <c r="JW327" s="47">
        <f t="shared" si="1645"/>
        <v>400</v>
      </c>
      <c r="JX327" s="44">
        <f t="shared" si="1525"/>
        <v>2000</v>
      </c>
      <c r="JY327" s="89">
        <f t="shared" si="1526"/>
        <v>0.32786885245901637</v>
      </c>
      <c r="JZ327" s="35"/>
      <c r="KA327" s="61"/>
      <c r="KB327" s="51">
        <f>IF($A300="","",$A300)</f>
        <v>46006</v>
      </c>
      <c r="KC327" s="44">
        <v>6186</v>
      </c>
      <c r="KD327" s="43">
        <f t="shared" si="1527"/>
        <v>63</v>
      </c>
      <c r="KE327" s="44">
        <v>215</v>
      </c>
      <c r="KF327" s="87">
        <f t="shared" si="1528"/>
        <v>1</v>
      </c>
      <c r="KG327" s="43">
        <v>11</v>
      </c>
      <c r="KH327" s="43">
        <f t="shared" si="1529"/>
        <v>1</v>
      </c>
      <c r="KI327" s="43">
        <v>0</v>
      </c>
      <c r="KJ327" s="53" t="str">
        <f t="shared" si="1601"/>
        <v>サンリオ型押しケース</v>
      </c>
      <c r="KK327" s="47">
        <f t="shared" si="1633"/>
        <v>1100</v>
      </c>
      <c r="KL327" s="44">
        <f t="shared" si="1532"/>
        <v>1100</v>
      </c>
      <c r="KM327" s="89">
        <f t="shared" si="1533"/>
        <v>0.17460317460317459</v>
      </c>
      <c r="KN327" s="35"/>
      <c r="KO327" s="27"/>
      <c r="KP327" s="51">
        <f>IF($A300="","",$A300)</f>
        <v>46006</v>
      </c>
      <c r="KQ327" s="44">
        <v>4473</v>
      </c>
      <c r="KR327" s="43">
        <f t="shared" si="1534"/>
        <v>24</v>
      </c>
      <c r="KS327" s="44">
        <v>271</v>
      </c>
      <c r="KT327" s="87">
        <f t="shared" si="1535"/>
        <v>0</v>
      </c>
      <c r="KU327" s="43">
        <v>9</v>
      </c>
      <c r="KV327" s="43">
        <f t="shared" si="1536"/>
        <v>0</v>
      </c>
      <c r="KW327" s="43">
        <v>0</v>
      </c>
      <c r="KX327" s="53" t="str">
        <f t="shared" si="1643"/>
        <v>キティ豹柄フェイスポーチ</v>
      </c>
      <c r="KY327" s="47">
        <f t="shared" si="1644"/>
        <v>0</v>
      </c>
      <c r="KZ327" s="44">
        <f t="shared" si="1539"/>
        <v>0</v>
      </c>
      <c r="LA327" s="89">
        <f t="shared" si="1540"/>
        <v>0</v>
      </c>
      <c r="LB327" s="35" t="s">
        <v>867</v>
      </c>
      <c r="LC327" s="27"/>
      <c r="LD327" s="51" t="str">
        <f>IF($A303="","",$A303)</f>
        <v/>
      </c>
      <c r="LE327" s="43"/>
      <c r="LF327" s="93" t="str">
        <f>IF(LE327="","",LE327-LE324)</f>
        <v/>
      </c>
      <c r="LG327" s="43"/>
      <c r="LH327" s="43" t="str">
        <f t="shared" si="1646"/>
        <v/>
      </c>
      <c r="LI327" s="43"/>
      <c r="LJ327" s="87" t="str">
        <f t="shared" si="1647"/>
        <v/>
      </c>
      <c r="LK327" s="43"/>
      <c r="LL327" s="64" t="str">
        <f>IF(LE327="","",LL324)</f>
        <v/>
      </c>
      <c r="LM327" s="47" t="str">
        <f>IF(LF327="","",LM324)</f>
        <v/>
      </c>
      <c r="LN327" s="87" t="str">
        <f t="shared" si="1648"/>
        <v/>
      </c>
      <c r="LO327" s="54"/>
      <c r="LP327" s="35"/>
      <c r="LQ327" s="27"/>
      <c r="LR327" s="46"/>
      <c r="LS327" s="67"/>
      <c r="LT327" s="44" t="str">
        <f t="shared" si="1634"/>
        <v/>
      </c>
      <c r="LU327" s="44"/>
      <c r="LV327" s="44"/>
      <c r="LW327" s="44"/>
      <c r="LX327" s="44" t="str">
        <f t="shared" si="1635"/>
        <v/>
      </c>
      <c r="LY327" s="44"/>
      <c r="LZ327" s="44"/>
      <c r="MA327" s="44"/>
      <c r="MB327" s="44" t="str">
        <f t="shared" si="1586"/>
        <v/>
      </c>
      <c r="MC327" s="45" t="str">
        <f t="shared" si="1587"/>
        <v/>
      </c>
      <c r="MD327" s="35"/>
      <c r="ME327" s="27"/>
      <c r="MF327" s="46"/>
      <c r="MG327" s="67"/>
      <c r="MH327" s="44" t="str">
        <f t="shared" si="1636"/>
        <v/>
      </c>
      <c r="MI327" s="44"/>
      <c r="MJ327" s="44"/>
      <c r="MK327" s="44"/>
      <c r="ML327" s="44" t="str">
        <f t="shared" si="1637"/>
        <v/>
      </c>
      <c r="MM327" s="44"/>
      <c r="MN327" s="44"/>
      <c r="MO327" s="44"/>
      <c r="MP327" s="44" t="str">
        <f t="shared" si="1588"/>
        <v/>
      </c>
      <c r="MQ327" s="45" t="str">
        <f t="shared" si="1589"/>
        <v/>
      </c>
      <c r="MR327" s="35"/>
      <c r="MS327" s="27"/>
      <c r="MT327" s="46"/>
      <c r="MU327" s="67"/>
      <c r="MV327" s="44" t="str">
        <f t="shared" si="1638"/>
        <v/>
      </c>
      <c r="MW327" s="44"/>
      <c r="MX327" s="44"/>
      <c r="MY327" s="44"/>
      <c r="MZ327" s="44" t="str">
        <f t="shared" si="1639"/>
        <v/>
      </c>
      <c r="NA327" s="44"/>
      <c r="NB327" s="44"/>
      <c r="NC327" s="44"/>
      <c r="ND327" s="44" t="str">
        <f t="shared" si="1590"/>
        <v/>
      </c>
      <c r="NE327" s="45" t="str">
        <f t="shared" si="1591"/>
        <v/>
      </c>
      <c r="NF327" s="35"/>
      <c r="NG327" s="27"/>
      <c r="NH327" s="46"/>
      <c r="NI327" s="67"/>
      <c r="NJ327" s="44" t="str">
        <f t="shared" si="1640"/>
        <v/>
      </c>
      <c r="NK327" s="44"/>
      <c r="NL327" s="44"/>
      <c r="NM327" s="44"/>
      <c r="NN327" s="44" t="str">
        <f t="shared" si="1641"/>
        <v/>
      </c>
      <c r="NO327" s="44"/>
      <c r="NP327" s="44"/>
      <c r="NQ327" s="44"/>
      <c r="NR327" s="44" t="str">
        <f t="shared" si="1592"/>
        <v/>
      </c>
      <c r="NS327" s="45" t="str">
        <f t="shared" si="1593"/>
        <v/>
      </c>
      <c r="NT327" s="35"/>
    </row>
    <row r="328" spans="1:384" x14ac:dyDescent="0.2">
      <c r="A328" s="38"/>
      <c r="B328" s="39"/>
      <c r="C328" s="40"/>
      <c r="D328" s="40"/>
      <c r="E328" s="41"/>
      <c r="F328" s="41"/>
      <c r="G328" s="40"/>
      <c r="H328" s="42"/>
      <c r="I328" s="44"/>
      <c r="J328" s="44" t="str">
        <f t="shared" si="1602"/>
        <v/>
      </c>
      <c r="K328" s="44"/>
      <c r="L328" s="44"/>
      <c r="M328" s="44"/>
      <c r="N328" s="44" t="str">
        <f t="shared" si="1603"/>
        <v/>
      </c>
      <c r="O328" s="44"/>
      <c r="P328" s="44"/>
      <c r="Q328" s="44"/>
      <c r="R328" s="44" t="str">
        <f t="shared" si="1564"/>
        <v/>
      </c>
      <c r="S328" s="45" t="str">
        <f t="shared" si="1565"/>
        <v/>
      </c>
      <c r="T328" s="35"/>
      <c r="U328" s="27"/>
      <c r="V328" s="46"/>
      <c r="W328" s="67"/>
      <c r="X328" s="44" t="str">
        <f t="shared" si="1604"/>
        <v/>
      </c>
      <c r="Y328" s="44"/>
      <c r="Z328" s="44"/>
      <c r="AA328" s="44"/>
      <c r="AB328" s="44" t="str">
        <f t="shared" si="1605"/>
        <v/>
      </c>
      <c r="AC328" s="44"/>
      <c r="AD328" s="44"/>
      <c r="AE328" s="44"/>
      <c r="AF328" s="44" t="str">
        <f t="shared" si="1566"/>
        <v/>
      </c>
      <c r="AG328" s="45" t="str">
        <f t="shared" si="1567"/>
        <v/>
      </c>
      <c r="AH328" s="35"/>
      <c r="AI328" s="27"/>
      <c r="AJ328" s="46"/>
      <c r="AK328" s="44"/>
      <c r="AL328" s="44" t="str">
        <f t="shared" si="1606"/>
        <v/>
      </c>
      <c r="AM328" s="44"/>
      <c r="AN328" s="44" t="str">
        <f t="shared" si="1607"/>
        <v/>
      </c>
      <c r="AO328" s="44"/>
      <c r="AP328" s="44" t="str">
        <f t="shared" si="1608"/>
        <v/>
      </c>
      <c r="AQ328" s="44"/>
      <c r="AR328" s="44"/>
      <c r="AS328" s="44"/>
      <c r="AT328" s="44" t="str">
        <f t="shared" si="1568"/>
        <v/>
      </c>
      <c r="AU328" s="45" t="str">
        <f t="shared" si="1569"/>
        <v/>
      </c>
      <c r="AV328" s="35"/>
      <c r="AW328" s="27"/>
      <c r="AX328" s="46"/>
      <c r="AY328" s="44"/>
      <c r="AZ328" s="44" t="str">
        <f t="shared" si="1609"/>
        <v/>
      </c>
      <c r="BA328" s="44"/>
      <c r="BB328" s="44" t="str">
        <f t="shared" si="1610"/>
        <v/>
      </c>
      <c r="BC328" s="44"/>
      <c r="BD328" s="44" t="str">
        <f t="shared" si="1611"/>
        <v/>
      </c>
      <c r="BE328" s="44"/>
      <c r="BF328" s="44"/>
      <c r="BG328" s="44"/>
      <c r="BH328" s="44" t="str">
        <f t="shared" si="1570"/>
        <v/>
      </c>
      <c r="BI328" s="45" t="str">
        <f t="shared" si="1571"/>
        <v/>
      </c>
      <c r="BJ328" s="35"/>
      <c r="BK328" s="50"/>
      <c r="BL328" s="46"/>
      <c r="BM328" s="43">
        <v>10717</v>
      </c>
      <c r="BN328" s="44">
        <f t="shared" si="1473"/>
        <v>30</v>
      </c>
      <c r="BO328" s="43">
        <v>300</v>
      </c>
      <c r="BP328" s="44">
        <f t="shared" si="1474"/>
        <v>0</v>
      </c>
      <c r="BQ328" s="44">
        <v>12</v>
      </c>
      <c r="BR328" s="44">
        <f t="shared" si="1475"/>
        <v>0</v>
      </c>
      <c r="BS328" s="43">
        <v>0</v>
      </c>
      <c r="BT328" s="60" t="str">
        <f t="shared" si="1597"/>
        <v>サンリオ型押しマルチケース</v>
      </c>
      <c r="BU328" s="67">
        <f t="shared" si="1612"/>
        <v>660</v>
      </c>
      <c r="BV328" s="43">
        <f t="shared" si="1478"/>
        <v>0</v>
      </c>
      <c r="BW328" s="45">
        <f t="shared" si="1479"/>
        <v>0</v>
      </c>
      <c r="BX328" s="35"/>
      <c r="BY328" s="27"/>
      <c r="BZ328" s="46"/>
      <c r="CA328" s="43">
        <v>2525</v>
      </c>
      <c r="CB328" s="44">
        <f t="shared" si="1480"/>
        <v>49</v>
      </c>
      <c r="CC328" s="43">
        <v>47</v>
      </c>
      <c r="CD328" s="44">
        <f t="shared" si="1481"/>
        <v>1</v>
      </c>
      <c r="CE328" s="44">
        <v>27</v>
      </c>
      <c r="CF328" s="44">
        <f t="shared" si="1482"/>
        <v>1</v>
      </c>
      <c r="CG328" s="43">
        <v>6</v>
      </c>
      <c r="CH328" s="60" t="str">
        <f t="shared" si="1598"/>
        <v>ラブブマスコット</v>
      </c>
      <c r="CI328" s="67">
        <f t="shared" si="1613"/>
        <v>500</v>
      </c>
      <c r="CJ328" s="43">
        <f t="shared" si="1484"/>
        <v>500</v>
      </c>
      <c r="CK328" s="45">
        <f t="shared" si="1485"/>
        <v>0.10204081632653061</v>
      </c>
      <c r="CL328" s="35"/>
      <c r="CM328" s="27"/>
      <c r="CN328" s="46"/>
      <c r="CO328" s="43">
        <v>1360</v>
      </c>
      <c r="CP328" s="44">
        <f t="shared" si="1486"/>
        <v>41</v>
      </c>
      <c r="CQ328" s="43">
        <v>21</v>
      </c>
      <c r="CR328" s="44">
        <f t="shared" si="1487"/>
        <v>0</v>
      </c>
      <c r="CS328" s="44">
        <v>17</v>
      </c>
      <c r="CT328" s="44">
        <f t="shared" si="1488"/>
        <v>0</v>
      </c>
      <c r="CU328" s="43">
        <v>0</v>
      </c>
      <c r="CV328" s="60" t="str">
        <f>IF(CO328="","",CV324)</f>
        <v>押忍番長サウンドボタン</v>
      </c>
      <c r="CW328" s="67">
        <f t="shared" si="1614"/>
        <v>358</v>
      </c>
      <c r="CX328" s="43">
        <f t="shared" si="1491"/>
        <v>0</v>
      </c>
      <c r="CY328" s="45">
        <f t="shared" si="1492"/>
        <v>0</v>
      </c>
      <c r="CZ328" s="35"/>
      <c r="DA328" s="58"/>
      <c r="DB328" s="46"/>
      <c r="DC328" s="43">
        <v>7541</v>
      </c>
      <c r="DD328" s="44">
        <f t="shared" si="1493"/>
        <v>24</v>
      </c>
      <c r="DE328" s="43">
        <v>250</v>
      </c>
      <c r="DF328" s="44">
        <f t="shared" si="1494"/>
        <v>4</v>
      </c>
      <c r="DG328" s="44">
        <v>11</v>
      </c>
      <c r="DH328" s="44">
        <f t="shared" si="1495"/>
        <v>4</v>
      </c>
      <c r="DI328" s="43">
        <v>6</v>
      </c>
      <c r="DJ328" s="60" t="str">
        <f t="shared" si="1496"/>
        <v>ジャグラーサウンドボタン</v>
      </c>
      <c r="DK328" s="67">
        <f t="shared" si="1497"/>
        <v>682</v>
      </c>
      <c r="DL328" s="43">
        <f t="shared" si="1498"/>
        <v>2728</v>
      </c>
      <c r="DM328" s="45">
        <f t="shared" si="1499"/>
        <v>1.1366666666666667</v>
      </c>
      <c r="DN328" s="35" t="s">
        <v>331</v>
      </c>
      <c r="DO328" s="27"/>
      <c r="DP328" s="46"/>
      <c r="DQ328" s="43">
        <v>3260</v>
      </c>
      <c r="DR328" s="44">
        <f t="shared" si="1500"/>
        <v>43</v>
      </c>
      <c r="DS328" s="43">
        <v>90</v>
      </c>
      <c r="DT328" s="44">
        <f t="shared" si="1501"/>
        <v>1</v>
      </c>
      <c r="DU328" s="44">
        <v>7</v>
      </c>
      <c r="DV328" s="44">
        <f t="shared" si="1502"/>
        <v>1</v>
      </c>
      <c r="DW328" s="43">
        <v>0</v>
      </c>
      <c r="DX328" s="60" t="str">
        <f t="shared" si="1562"/>
        <v>サンリオホワイトマスコット</v>
      </c>
      <c r="DY328" s="67">
        <f t="shared" si="1563"/>
        <v>660</v>
      </c>
      <c r="DZ328" s="43">
        <f t="shared" si="1503"/>
        <v>660</v>
      </c>
      <c r="EA328" s="45">
        <f t="shared" si="1504"/>
        <v>0.15348837209302327</v>
      </c>
      <c r="EB328" s="35"/>
      <c r="EC328" s="27"/>
      <c r="ED328" s="46"/>
      <c r="EE328" s="67"/>
      <c r="EF328" s="44" t="str">
        <f t="shared" si="1615"/>
        <v/>
      </c>
      <c r="EG328" s="44"/>
      <c r="EH328" s="44"/>
      <c r="EI328" s="44"/>
      <c r="EJ328" s="44" t="str">
        <f t="shared" si="1616"/>
        <v/>
      </c>
      <c r="EK328" s="44"/>
      <c r="EL328" s="44"/>
      <c r="EM328" s="44"/>
      <c r="EN328" s="44" t="str">
        <f t="shared" si="1572"/>
        <v/>
      </c>
      <c r="EO328" s="45" t="str">
        <f t="shared" si="1573"/>
        <v/>
      </c>
      <c r="EP328" s="35"/>
      <c r="EQ328" s="27"/>
      <c r="ER328" s="46"/>
      <c r="ES328" s="44"/>
      <c r="ET328" s="44" t="str">
        <f t="shared" si="1617"/>
        <v/>
      </c>
      <c r="EU328" s="44"/>
      <c r="EV328" s="44" t="str">
        <f t="shared" si="1618"/>
        <v/>
      </c>
      <c r="EW328" s="44"/>
      <c r="EX328" s="44" t="str">
        <f t="shared" si="1619"/>
        <v/>
      </c>
      <c r="EY328" s="44"/>
      <c r="EZ328" s="44"/>
      <c r="FA328" s="44"/>
      <c r="FB328" s="44" t="str">
        <f t="shared" si="1574"/>
        <v/>
      </c>
      <c r="FC328" s="45" t="str">
        <f t="shared" si="1575"/>
        <v/>
      </c>
      <c r="FD328" s="35"/>
      <c r="FF328" s="46"/>
      <c r="FG328" s="67"/>
      <c r="FH328" s="44" t="str">
        <f t="shared" si="1620"/>
        <v/>
      </c>
      <c r="FI328" s="44"/>
      <c r="FJ328" s="44"/>
      <c r="FK328" s="44"/>
      <c r="FL328" s="44" t="str">
        <f t="shared" si="1621"/>
        <v/>
      </c>
      <c r="FM328" s="44"/>
      <c r="FN328" s="44"/>
      <c r="FO328" s="44"/>
      <c r="FP328" s="44" t="str">
        <f t="shared" si="1576"/>
        <v/>
      </c>
      <c r="FQ328" s="45" t="str">
        <f t="shared" si="1577"/>
        <v/>
      </c>
      <c r="FR328" s="35"/>
      <c r="FT328" s="46"/>
      <c r="FU328" s="67"/>
      <c r="FV328" s="44" t="str">
        <f t="shared" si="1622"/>
        <v/>
      </c>
      <c r="FW328" s="44"/>
      <c r="FX328" s="44"/>
      <c r="FY328" s="44"/>
      <c r="FZ328" s="44" t="str">
        <f t="shared" si="1623"/>
        <v/>
      </c>
      <c r="GA328" s="44"/>
      <c r="GB328" s="44"/>
      <c r="GC328" s="44"/>
      <c r="GD328" s="44" t="str">
        <f t="shared" si="1578"/>
        <v/>
      </c>
      <c r="GE328" s="45" t="str">
        <f t="shared" si="1579"/>
        <v/>
      </c>
      <c r="GF328" s="35"/>
      <c r="GH328" s="46"/>
      <c r="GI328" s="67"/>
      <c r="GJ328" s="44" t="str">
        <f t="shared" si="1624"/>
        <v/>
      </c>
      <c r="GK328" s="44"/>
      <c r="GL328" s="44"/>
      <c r="GM328" s="44"/>
      <c r="GN328" s="44" t="str">
        <f t="shared" si="1625"/>
        <v/>
      </c>
      <c r="GO328" s="44"/>
      <c r="GP328" s="44"/>
      <c r="GQ328" s="44"/>
      <c r="GR328" s="44" t="str">
        <f t="shared" si="1580"/>
        <v/>
      </c>
      <c r="GS328" s="45" t="str">
        <f t="shared" si="1581"/>
        <v/>
      </c>
      <c r="GT328" s="35"/>
      <c r="GU328" s="27"/>
      <c r="GV328" s="46"/>
      <c r="GW328" s="67"/>
      <c r="GX328" s="44" t="str">
        <f t="shared" si="1626"/>
        <v/>
      </c>
      <c r="GY328" s="44"/>
      <c r="GZ328" s="44"/>
      <c r="HA328" s="44"/>
      <c r="HB328" s="44" t="str">
        <f t="shared" si="1627"/>
        <v/>
      </c>
      <c r="HC328" s="44"/>
      <c r="HD328" s="44"/>
      <c r="HE328" s="44"/>
      <c r="HF328" s="44" t="str">
        <f t="shared" si="1582"/>
        <v/>
      </c>
      <c r="HG328" s="45" t="str">
        <f t="shared" si="1583"/>
        <v/>
      </c>
      <c r="HH328" s="35"/>
      <c r="HJ328" s="46"/>
      <c r="HK328" s="67"/>
      <c r="HL328" s="44" t="str">
        <f t="shared" si="1628"/>
        <v/>
      </c>
      <c r="HM328" s="44"/>
      <c r="HN328" s="44"/>
      <c r="HO328" s="44"/>
      <c r="HP328" s="44" t="str">
        <f t="shared" si="1629"/>
        <v/>
      </c>
      <c r="HQ328" s="44"/>
      <c r="HR328" s="44"/>
      <c r="HS328" s="44"/>
      <c r="HT328" s="44" t="str">
        <f t="shared" si="1584"/>
        <v/>
      </c>
      <c r="HU328" s="45" t="str">
        <f t="shared" si="1585"/>
        <v/>
      </c>
      <c r="HV328" s="35"/>
      <c r="HW328" s="61"/>
      <c r="HX328" s="46"/>
      <c r="HY328" s="43">
        <v>24069</v>
      </c>
      <c r="HZ328" s="44">
        <f t="shared" si="1505"/>
        <v>481</v>
      </c>
      <c r="IA328" s="43"/>
      <c r="IB328" s="44" t="str">
        <f t="shared" si="1506"/>
        <v/>
      </c>
      <c r="IC328" s="44">
        <v>7</v>
      </c>
      <c r="ID328" s="44">
        <f t="shared" si="1507"/>
        <v>0</v>
      </c>
      <c r="IE328" s="43">
        <v>2</v>
      </c>
      <c r="IF328" s="60" t="str">
        <f t="shared" si="1596"/>
        <v>ルララ大</v>
      </c>
      <c r="IG328" s="67">
        <f t="shared" si="1630"/>
        <v>1100</v>
      </c>
      <c r="IH328" s="43">
        <f t="shared" si="1508"/>
        <v>0</v>
      </c>
      <c r="II328" s="45">
        <f t="shared" si="1509"/>
        <v>0</v>
      </c>
      <c r="IJ328" s="35"/>
      <c r="IL328" s="46"/>
      <c r="IM328" s="43">
        <v>511</v>
      </c>
      <c r="IN328" s="44">
        <f t="shared" si="1510"/>
        <v>31</v>
      </c>
      <c r="IO328" s="43">
        <v>27</v>
      </c>
      <c r="IP328" s="44">
        <f t="shared" si="1511"/>
        <v>1</v>
      </c>
      <c r="IQ328" s="44">
        <v>13</v>
      </c>
      <c r="IR328" s="44">
        <f t="shared" si="1512"/>
        <v>0</v>
      </c>
      <c r="IS328" s="43">
        <v>0</v>
      </c>
      <c r="IT328" s="60" t="str">
        <f t="shared" si="1551"/>
        <v>サンリオ豹柄キーケース</v>
      </c>
      <c r="IU328" s="67">
        <f t="shared" si="1631"/>
        <v>996</v>
      </c>
      <c r="IV328" s="43">
        <f t="shared" si="1514"/>
        <v>0</v>
      </c>
      <c r="IW328" s="45">
        <f t="shared" si="1515"/>
        <v>0</v>
      </c>
      <c r="IX328" s="35"/>
      <c r="IY328" s="33"/>
      <c r="IZ328" s="46"/>
      <c r="JA328" s="43">
        <v>5002</v>
      </c>
      <c r="JB328" s="44">
        <f t="shared" si="1516"/>
        <v>20</v>
      </c>
      <c r="JC328" s="43">
        <v>139</v>
      </c>
      <c r="JD328" s="44">
        <f t="shared" si="1517"/>
        <v>1</v>
      </c>
      <c r="JE328" s="44">
        <v>25</v>
      </c>
      <c r="JF328" s="44">
        <f t="shared" si="1518"/>
        <v>1</v>
      </c>
      <c r="JG328" s="43">
        <v>0</v>
      </c>
      <c r="JH328" s="60" t="str">
        <f t="shared" si="1600"/>
        <v>サンリオリボンポーチ</v>
      </c>
      <c r="JI328" s="67">
        <f t="shared" si="1632"/>
        <v>0</v>
      </c>
      <c r="JJ328" s="43">
        <f t="shared" si="1520"/>
        <v>0</v>
      </c>
      <c r="JK328" s="45">
        <f t="shared" si="1521"/>
        <v>0</v>
      </c>
      <c r="JL328" s="35" t="s">
        <v>237</v>
      </c>
      <c r="JM328" s="27"/>
      <c r="JN328" s="46"/>
      <c r="JO328" s="43">
        <v>5914</v>
      </c>
      <c r="JP328" s="44">
        <f t="shared" si="1522"/>
        <v>42</v>
      </c>
      <c r="JQ328" s="43">
        <v>137</v>
      </c>
      <c r="JR328" s="44">
        <f t="shared" si="1523"/>
        <v>1</v>
      </c>
      <c r="JS328" s="44">
        <v>17</v>
      </c>
      <c r="JT328" s="44">
        <f t="shared" si="1524"/>
        <v>1</v>
      </c>
      <c r="JU328" s="43">
        <v>0</v>
      </c>
      <c r="JV328" s="60" t="str">
        <f t="shared" si="1645"/>
        <v>ジャグラーイヤホン</v>
      </c>
      <c r="JW328" s="67">
        <f t="shared" si="1645"/>
        <v>1100</v>
      </c>
      <c r="JX328" s="43">
        <f t="shared" si="1525"/>
        <v>1100</v>
      </c>
      <c r="JY328" s="45">
        <f t="shared" si="1526"/>
        <v>0.26190476190476192</v>
      </c>
      <c r="JZ328" s="35"/>
      <c r="KA328" s="61"/>
      <c r="KB328" s="46"/>
      <c r="KC328" s="43">
        <v>4450</v>
      </c>
      <c r="KD328" s="44">
        <f t="shared" si="1527"/>
        <v>21</v>
      </c>
      <c r="KE328" s="43">
        <v>126</v>
      </c>
      <c r="KF328" s="44">
        <f t="shared" si="1528"/>
        <v>0</v>
      </c>
      <c r="KG328" s="44">
        <v>8</v>
      </c>
      <c r="KH328" s="44">
        <f t="shared" si="1529"/>
        <v>0</v>
      </c>
      <c r="KI328" s="43">
        <v>0</v>
      </c>
      <c r="KJ328" s="60" t="s">
        <v>876</v>
      </c>
      <c r="KK328" s="67">
        <f t="shared" si="1633"/>
        <v>1100</v>
      </c>
      <c r="KL328" s="43">
        <f t="shared" si="1532"/>
        <v>0</v>
      </c>
      <c r="KM328" s="45">
        <f t="shared" si="1533"/>
        <v>0</v>
      </c>
      <c r="KN328" s="35"/>
      <c r="KO328" s="27"/>
      <c r="KP328" s="46"/>
      <c r="KQ328" s="43">
        <v>5721</v>
      </c>
      <c r="KR328" s="44">
        <f t="shared" si="1534"/>
        <v>143</v>
      </c>
      <c r="KS328" s="43">
        <v>120</v>
      </c>
      <c r="KT328" s="44">
        <f t="shared" si="1535"/>
        <v>3</v>
      </c>
      <c r="KU328" s="44">
        <v>7</v>
      </c>
      <c r="KV328" s="44">
        <f t="shared" si="1536"/>
        <v>3</v>
      </c>
      <c r="KW328" s="43">
        <v>3</v>
      </c>
      <c r="KX328" s="60" t="str">
        <f t="shared" si="1643"/>
        <v>モンチッチマスコット2</v>
      </c>
      <c r="KY328" s="67">
        <f t="shared" si="1644"/>
        <v>539</v>
      </c>
      <c r="KZ328" s="43">
        <f t="shared" si="1539"/>
        <v>1617</v>
      </c>
      <c r="LA328" s="45">
        <f t="shared" si="1540"/>
        <v>0.11307692307692307</v>
      </c>
      <c r="LB328" s="35"/>
      <c r="LC328" s="27"/>
      <c r="LD328" s="46"/>
      <c r="LE328" s="44"/>
      <c r="LF328" s="44"/>
      <c r="LG328" s="44"/>
      <c r="LH328" s="44" t="str">
        <f t="shared" si="1646"/>
        <v/>
      </c>
      <c r="LI328" s="44"/>
      <c r="LJ328" s="44" t="str">
        <f t="shared" si="1647"/>
        <v/>
      </c>
      <c r="LK328" s="44"/>
      <c r="LL328" s="72" t="str">
        <f>IF(LE327="","",LL325)</f>
        <v/>
      </c>
      <c r="LM328" s="67" t="str">
        <f>IF(LF327="","",LM325)</f>
        <v/>
      </c>
      <c r="LN328" s="44" t="str">
        <f t="shared" si="1648"/>
        <v/>
      </c>
      <c r="LO328" s="45"/>
      <c r="LP328" s="35"/>
      <c r="LQ328" s="27"/>
      <c r="LR328" s="46"/>
      <c r="LS328" s="67"/>
      <c r="LT328" s="44" t="str">
        <f t="shared" si="1634"/>
        <v/>
      </c>
      <c r="LU328" s="44"/>
      <c r="LV328" s="44"/>
      <c r="LW328" s="44"/>
      <c r="LX328" s="44" t="str">
        <f t="shared" si="1635"/>
        <v/>
      </c>
      <c r="LY328" s="44"/>
      <c r="LZ328" s="44"/>
      <c r="MA328" s="44"/>
      <c r="MB328" s="44" t="str">
        <f t="shared" si="1586"/>
        <v/>
      </c>
      <c r="MC328" s="45" t="str">
        <f t="shared" si="1587"/>
        <v/>
      </c>
      <c r="MD328" s="35"/>
      <c r="ME328" s="27"/>
      <c r="MF328" s="46"/>
      <c r="MG328" s="67"/>
      <c r="MH328" s="44" t="str">
        <f t="shared" si="1636"/>
        <v/>
      </c>
      <c r="MI328" s="44"/>
      <c r="MJ328" s="44"/>
      <c r="MK328" s="44"/>
      <c r="ML328" s="44" t="str">
        <f t="shared" si="1637"/>
        <v/>
      </c>
      <c r="MM328" s="44"/>
      <c r="MN328" s="44"/>
      <c r="MO328" s="44"/>
      <c r="MP328" s="44" t="str">
        <f t="shared" si="1588"/>
        <v/>
      </c>
      <c r="MQ328" s="45" t="str">
        <f t="shared" si="1589"/>
        <v/>
      </c>
      <c r="MR328" s="35"/>
      <c r="MS328" s="27"/>
      <c r="MT328" s="46"/>
      <c r="MU328" s="67"/>
      <c r="MV328" s="44" t="str">
        <f t="shared" si="1638"/>
        <v/>
      </c>
      <c r="MW328" s="44"/>
      <c r="MX328" s="44"/>
      <c r="MY328" s="44"/>
      <c r="MZ328" s="44" t="str">
        <f t="shared" si="1639"/>
        <v/>
      </c>
      <c r="NA328" s="44"/>
      <c r="NB328" s="44"/>
      <c r="NC328" s="44"/>
      <c r="ND328" s="44" t="str">
        <f t="shared" si="1590"/>
        <v/>
      </c>
      <c r="NE328" s="45" t="str">
        <f t="shared" si="1591"/>
        <v/>
      </c>
      <c r="NF328" s="35"/>
      <c r="NG328" s="27"/>
      <c r="NH328" s="46"/>
      <c r="NI328" s="67"/>
      <c r="NJ328" s="44" t="str">
        <f t="shared" si="1640"/>
        <v/>
      </c>
      <c r="NK328" s="44"/>
      <c r="NL328" s="44"/>
      <c r="NM328" s="44"/>
      <c r="NN328" s="44" t="str">
        <f t="shared" si="1641"/>
        <v/>
      </c>
      <c r="NO328" s="44"/>
      <c r="NP328" s="44"/>
      <c r="NQ328" s="44"/>
      <c r="NR328" s="44" t="str">
        <f t="shared" si="1592"/>
        <v/>
      </c>
      <c r="NS328" s="45" t="str">
        <f t="shared" si="1593"/>
        <v/>
      </c>
      <c r="NT328" s="35"/>
    </row>
    <row r="329" spans="1:384" ht="15" customHeight="1" thickBot="1" x14ac:dyDescent="0.25">
      <c r="A329" s="38"/>
      <c r="B329" s="39"/>
      <c r="C329" s="40"/>
      <c r="D329" s="40"/>
      <c r="E329" s="41"/>
      <c r="F329" s="41"/>
      <c r="G329" s="40"/>
      <c r="H329" s="42"/>
      <c r="I329" s="44"/>
      <c r="J329" s="44" t="str">
        <f t="shared" si="1602"/>
        <v/>
      </c>
      <c r="K329" s="44"/>
      <c r="L329" s="44"/>
      <c r="M329" s="44"/>
      <c r="N329" s="44" t="str">
        <f t="shared" si="1603"/>
        <v/>
      </c>
      <c r="O329" s="44"/>
      <c r="P329" s="44"/>
      <c r="Q329" s="44"/>
      <c r="R329" s="44" t="str">
        <f t="shared" si="1564"/>
        <v/>
      </c>
      <c r="S329" s="45" t="str">
        <f t="shared" si="1565"/>
        <v/>
      </c>
      <c r="T329" s="35"/>
      <c r="U329" s="27"/>
      <c r="V329" s="46"/>
      <c r="W329" s="67"/>
      <c r="X329" s="44" t="str">
        <f t="shared" si="1604"/>
        <v/>
      </c>
      <c r="Y329" s="44"/>
      <c r="Z329" s="44"/>
      <c r="AA329" s="44"/>
      <c r="AB329" s="44" t="str">
        <f t="shared" si="1605"/>
        <v/>
      </c>
      <c r="AC329" s="44"/>
      <c r="AD329" s="44"/>
      <c r="AE329" s="44"/>
      <c r="AF329" s="44" t="str">
        <f t="shared" si="1566"/>
        <v/>
      </c>
      <c r="AG329" s="45" t="str">
        <f t="shared" si="1567"/>
        <v/>
      </c>
      <c r="AH329" s="35"/>
      <c r="AI329" s="27"/>
      <c r="AJ329" s="46"/>
      <c r="AK329" s="44"/>
      <c r="AL329" s="44" t="str">
        <f t="shared" si="1606"/>
        <v/>
      </c>
      <c r="AM329" s="44"/>
      <c r="AN329" s="44" t="str">
        <f t="shared" si="1607"/>
        <v/>
      </c>
      <c r="AO329" s="44"/>
      <c r="AP329" s="44" t="str">
        <f t="shared" si="1608"/>
        <v/>
      </c>
      <c r="AQ329" s="44"/>
      <c r="AR329" s="44"/>
      <c r="AS329" s="44"/>
      <c r="AT329" s="44" t="str">
        <f t="shared" si="1568"/>
        <v/>
      </c>
      <c r="AU329" s="45" t="str">
        <f t="shared" si="1569"/>
        <v/>
      </c>
      <c r="AV329" s="35"/>
      <c r="AW329" s="27"/>
      <c r="AX329" s="46"/>
      <c r="AY329" s="44"/>
      <c r="AZ329" s="44" t="str">
        <f t="shared" si="1609"/>
        <v/>
      </c>
      <c r="BA329" s="44"/>
      <c r="BB329" s="44" t="str">
        <f t="shared" si="1610"/>
        <v/>
      </c>
      <c r="BC329" s="44"/>
      <c r="BD329" s="44" t="str">
        <f t="shared" si="1611"/>
        <v/>
      </c>
      <c r="BE329" s="44"/>
      <c r="BF329" s="44"/>
      <c r="BG329" s="44"/>
      <c r="BH329" s="44" t="str">
        <f t="shared" si="1570"/>
        <v/>
      </c>
      <c r="BI329" s="45" t="str">
        <f t="shared" si="1571"/>
        <v/>
      </c>
      <c r="BJ329" s="35"/>
      <c r="BK329" s="50"/>
      <c r="BL329" s="46"/>
      <c r="BM329" s="44">
        <v>12588</v>
      </c>
      <c r="BN329" s="44">
        <f t="shared" si="1473"/>
        <v>38</v>
      </c>
      <c r="BO329" s="44">
        <v>634</v>
      </c>
      <c r="BP329" s="44">
        <f t="shared" si="1474"/>
        <v>1</v>
      </c>
      <c r="BQ329" s="44">
        <v>9</v>
      </c>
      <c r="BR329" s="44">
        <f t="shared" si="1475"/>
        <v>1</v>
      </c>
      <c r="BS329" s="25">
        <v>0</v>
      </c>
      <c r="BT329" s="60" t="str">
        <f t="shared" si="1597"/>
        <v>サンリオ豹柄キーケース</v>
      </c>
      <c r="BU329" s="67">
        <f t="shared" si="1612"/>
        <v>0</v>
      </c>
      <c r="BV329" s="44">
        <f t="shared" si="1478"/>
        <v>0</v>
      </c>
      <c r="BW329" s="45">
        <f t="shared" si="1479"/>
        <v>0</v>
      </c>
      <c r="BX329" s="35"/>
      <c r="BY329" s="27"/>
      <c r="BZ329" s="46"/>
      <c r="CA329" s="44">
        <v>2062</v>
      </c>
      <c r="CB329" s="44">
        <f t="shared" si="1480"/>
        <v>150</v>
      </c>
      <c r="CC329" s="44">
        <v>105</v>
      </c>
      <c r="CD329" s="44">
        <f t="shared" si="1481"/>
        <v>1</v>
      </c>
      <c r="CE329" s="44">
        <v>36</v>
      </c>
      <c r="CF329" s="44">
        <f t="shared" si="1482"/>
        <v>1</v>
      </c>
      <c r="CG329" s="25">
        <v>0</v>
      </c>
      <c r="CH329" s="60" t="s">
        <v>556</v>
      </c>
      <c r="CI329" s="67">
        <v>500</v>
      </c>
      <c r="CJ329" s="44">
        <f t="shared" si="1484"/>
        <v>500</v>
      </c>
      <c r="CK329" s="45">
        <f t="shared" si="1485"/>
        <v>3.3333333333333333E-2</v>
      </c>
      <c r="CL329" s="35"/>
      <c r="CM329" s="27"/>
      <c r="CN329" s="46"/>
      <c r="CO329" s="44">
        <v>2751</v>
      </c>
      <c r="CP329" s="44">
        <f t="shared" si="1486"/>
        <v>150</v>
      </c>
      <c r="CQ329" s="44">
        <v>44</v>
      </c>
      <c r="CR329" s="44">
        <f t="shared" si="1487"/>
        <v>7</v>
      </c>
      <c r="CS329" s="44">
        <v>18</v>
      </c>
      <c r="CT329" s="44">
        <f t="shared" si="1488"/>
        <v>12</v>
      </c>
      <c r="CU329" s="287">
        <v>0</v>
      </c>
      <c r="CV329" s="60" t="str">
        <f>IF(CO329="","",CV325)</f>
        <v>ラブブキーホルダー</v>
      </c>
      <c r="CW329" s="67">
        <f t="shared" si="1614"/>
        <v>0</v>
      </c>
      <c r="CX329" s="44">
        <f t="shared" si="1491"/>
        <v>0</v>
      </c>
      <c r="CY329" s="45">
        <f t="shared" si="1492"/>
        <v>0</v>
      </c>
      <c r="CZ329" s="35"/>
      <c r="DA329" s="58"/>
      <c r="DB329" s="46"/>
      <c r="DC329" s="44">
        <v>8864</v>
      </c>
      <c r="DD329" s="44">
        <f t="shared" si="1493"/>
        <v>54</v>
      </c>
      <c r="DE329" s="44">
        <v>439</v>
      </c>
      <c r="DF329" s="44">
        <f t="shared" si="1494"/>
        <v>0</v>
      </c>
      <c r="DG329" s="44">
        <v>27</v>
      </c>
      <c r="DH329" s="44">
        <f t="shared" si="1495"/>
        <v>0</v>
      </c>
      <c r="DI329" s="25">
        <v>0</v>
      </c>
      <c r="DJ329" s="60" t="str">
        <f t="shared" si="1496"/>
        <v>ラブブマスコット</v>
      </c>
      <c r="DK329" s="67">
        <f t="shared" si="1497"/>
        <v>250</v>
      </c>
      <c r="DL329" s="44">
        <f t="shared" si="1498"/>
        <v>0</v>
      </c>
      <c r="DM329" s="45">
        <f t="shared" si="1499"/>
        <v>0</v>
      </c>
      <c r="DN329" s="35"/>
      <c r="DO329" s="27"/>
      <c r="DP329" s="46"/>
      <c r="DQ329" s="44">
        <v>3306</v>
      </c>
      <c r="DR329" s="44">
        <f t="shared" si="1500"/>
        <v>35</v>
      </c>
      <c r="DS329" s="44">
        <v>113</v>
      </c>
      <c r="DT329" s="44">
        <f t="shared" si="1501"/>
        <v>0</v>
      </c>
      <c r="DU329" s="44">
        <v>36</v>
      </c>
      <c r="DV329" s="44">
        <f t="shared" si="1502"/>
        <v>0</v>
      </c>
      <c r="DW329" s="25">
        <v>0</v>
      </c>
      <c r="DX329" s="60" t="str">
        <f t="shared" si="1562"/>
        <v>ラブブキーホルダー</v>
      </c>
      <c r="DY329" s="67">
        <f t="shared" si="1563"/>
        <v>200</v>
      </c>
      <c r="DZ329" s="44">
        <f t="shared" si="1503"/>
        <v>0</v>
      </c>
      <c r="EA329" s="45">
        <f t="shared" si="1504"/>
        <v>0</v>
      </c>
      <c r="EB329" s="35" t="s">
        <v>869</v>
      </c>
      <c r="EC329" s="27"/>
      <c r="ED329" s="46"/>
      <c r="EE329" s="67"/>
      <c r="EF329" s="44" t="str">
        <f t="shared" si="1615"/>
        <v/>
      </c>
      <c r="EG329" s="44"/>
      <c r="EH329" s="44"/>
      <c r="EI329" s="44"/>
      <c r="EJ329" s="44" t="str">
        <f t="shared" si="1616"/>
        <v/>
      </c>
      <c r="EK329" s="44"/>
      <c r="EL329" s="44"/>
      <c r="EM329" s="44"/>
      <c r="EN329" s="44" t="str">
        <f t="shared" si="1572"/>
        <v/>
      </c>
      <c r="EO329" s="45" t="str">
        <f t="shared" si="1573"/>
        <v/>
      </c>
      <c r="EP329" s="35"/>
      <c r="EQ329" s="27"/>
      <c r="ER329" s="46"/>
      <c r="ES329" s="44"/>
      <c r="ET329" s="44" t="str">
        <f t="shared" si="1617"/>
        <v/>
      </c>
      <c r="EU329" s="44"/>
      <c r="EV329" s="44" t="str">
        <f t="shared" si="1618"/>
        <v/>
      </c>
      <c r="EW329" s="44"/>
      <c r="EX329" s="44" t="str">
        <f t="shared" si="1619"/>
        <v/>
      </c>
      <c r="EY329" s="44"/>
      <c r="EZ329" s="44"/>
      <c r="FA329" s="44"/>
      <c r="FB329" s="44" t="str">
        <f t="shared" si="1574"/>
        <v/>
      </c>
      <c r="FC329" s="45" t="str">
        <f t="shared" si="1575"/>
        <v/>
      </c>
      <c r="FD329" s="35"/>
      <c r="FF329" s="46"/>
      <c r="FG329" s="67"/>
      <c r="FH329" s="44" t="str">
        <f t="shared" si="1620"/>
        <v/>
      </c>
      <c r="FI329" s="44"/>
      <c r="FJ329" s="44"/>
      <c r="FK329" s="44"/>
      <c r="FL329" s="44" t="str">
        <f t="shared" si="1621"/>
        <v/>
      </c>
      <c r="FM329" s="44"/>
      <c r="FN329" s="44"/>
      <c r="FO329" s="44"/>
      <c r="FP329" s="44" t="str">
        <f t="shared" si="1576"/>
        <v/>
      </c>
      <c r="FQ329" s="45" t="str">
        <f t="shared" si="1577"/>
        <v/>
      </c>
      <c r="FR329" s="35"/>
      <c r="FT329" s="46"/>
      <c r="FU329" s="67"/>
      <c r="FV329" s="44" t="str">
        <f t="shared" si="1622"/>
        <v/>
      </c>
      <c r="FW329" s="44"/>
      <c r="FX329" s="44"/>
      <c r="FY329" s="44"/>
      <c r="FZ329" s="44" t="str">
        <f t="shared" si="1623"/>
        <v/>
      </c>
      <c r="GA329" s="44"/>
      <c r="GB329" s="44"/>
      <c r="GC329" s="44"/>
      <c r="GD329" s="44" t="str">
        <f t="shared" si="1578"/>
        <v/>
      </c>
      <c r="GE329" s="45" t="str">
        <f t="shared" si="1579"/>
        <v/>
      </c>
      <c r="GF329" s="35"/>
      <c r="GH329" s="46"/>
      <c r="GI329" s="67"/>
      <c r="GJ329" s="44" t="str">
        <f t="shared" si="1624"/>
        <v/>
      </c>
      <c r="GK329" s="44"/>
      <c r="GL329" s="44"/>
      <c r="GM329" s="44"/>
      <c r="GN329" s="44" t="str">
        <f t="shared" si="1625"/>
        <v/>
      </c>
      <c r="GO329" s="44"/>
      <c r="GP329" s="44"/>
      <c r="GQ329" s="44"/>
      <c r="GR329" s="44" t="str">
        <f t="shared" si="1580"/>
        <v/>
      </c>
      <c r="GS329" s="45" t="str">
        <f t="shared" si="1581"/>
        <v/>
      </c>
      <c r="GT329" s="35"/>
      <c r="GU329" s="27"/>
      <c r="GV329" s="46"/>
      <c r="GW329" s="67"/>
      <c r="GX329" s="44" t="str">
        <f t="shared" si="1626"/>
        <v/>
      </c>
      <c r="GY329" s="44"/>
      <c r="GZ329" s="44"/>
      <c r="HA329" s="44"/>
      <c r="HB329" s="44" t="str">
        <f t="shared" si="1627"/>
        <v/>
      </c>
      <c r="HC329" s="44"/>
      <c r="HD329" s="44"/>
      <c r="HE329" s="44"/>
      <c r="HF329" s="44" t="str">
        <f t="shared" si="1582"/>
        <v/>
      </c>
      <c r="HG329" s="45" t="str">
        <f t="shared" si="1583"/>
        <v/>
      </c>
      <c r="HH329" s="35"/>
      <c r="HJ329" s="46"/>
      <c r="HK329" s="67"/>
      <c r="HL329" s="44" t="str">
        <f t="shared" si="1628"/>
        <v/>
      </c>
      <c r="HM329" s="44"/>
      <c r="HN329" s="44"/>
      <c r="HO329" s="44"/>
      <c r="HP329" s="44" t="str">
        <f t="shared" si="1629"/>
        <v/>
      </c>
      <c r="HQ329" s="44"/>
      <c r="HR329" s="44"/>
      <c r="HS329" s="44"/>
      <c r="HT329" s="44" t="str">
        <f t="shared" si="1584"/>
        <v/>
      </c>
      <c r="HU329" s="45" t="str">
        <f t="shared" si="1585"/>
        <v/>
      </c>
      <c r="HV329" s="35"/>
      <c r="HW329" s="61"/>
      <c r="HX329" s="46"/>
      <c r="HY329" s="44"/>
      <c r="HZ329" s="44" t="str">
        <f t="shared" si="1505"/>
        <v/>
      </c>
      <c r="IA329" s="44"/>
      <c r="IB329" s="44" t="str">
        <f t="shared" si="1506"/>
        <v/>
      </c>
      <c r="IC329" s="44">
        <v>9</v>
      </c>
      <c r="ID329" s="44">
        <f t="shared" si="1507"/>
        <v>2</v>
      </c>
      <c r="IE329" s="25">
        <v>4</v>
      </c>
      <c r="IF329" s="60" t="str">
        <f t="shared" si="1596"/>
        <v/>
      </c>
      <c r="IG329" s="67" t="str">
        <f t="shared" si="1630"/>
        <v/>
      </c>
      <c r="IH329" s="44" t="e">
        <f t="shared" si="1508"/>
        <v>#VALUE!</v>
      </c>
      <c r="II329" s="45" t="e">
        <f t="shared" si="1509"/>
        <v>#VALUE!</v>
      </c>
      <c r="IJ329" s="35"/>
      <c r="IL329" s="46"/>
      <c r="IM329" s="44">
        <v>1308</v>
      </c>
      <c r="IN329" s="44">
        <f t="shared" si="1510"/>
        <v>45</v>
      </c>
      <c r="IO329" s="44">
        <v>23</v>
      </c>
      <c r="IP329" s="44">
        <f t="shared" si="1511"/>
        <v>2</v>
      </c>
      <c r="IQ329" s="44">
        <v>44</v>
      </c>
      <c r="IR329" s="44">
        <f t="shared" si="1512"/>
        <v>2</v>
      </c>
      <c r="IS329" s="25">
        <v>0</v>
      </c>
      <c r="IT329" s="60" t="str">
        <f t="shared" si="1551"/>
        <v>ゲームアーク</v>
      </c>
      <c r="IU329" s="67">
        <f t="shared" si="1631"/>
        <v>0</v>
      </c>
      <c r="IV329" s="44">
        <f t="shared" si="1514"/>
        <v>0</v>
      </c>
      <c r="IW329" s="45">
        <f t="shared" si="1515"/>
        <v>0</v>
      </c>
      <c r="IX329" s="35"/>
      <c r="IY329" s="33"/>
      <c r="IZ329" s="46"/>
      <c r="JA329" s="44">
        <v>6444</v>
      </c>
      <c r="JB329" s="44">
        <f t="shared" si="1516"/>
        <v>57</v>
      </c>
      <c r="JC329" s="44">
        <v>143</v>
      </c>
      <c r="JD329" s="44">
        <f t="shared" si="1517"/>
        <v>5</v>
      </c>
      <c r="JE329" s="44">
        <v>20</v>
      </c>
      <c r="JF329" s="44">
        <f t="shared" si="1518"/>
        <v>6</v>
      </c>
      <c r="JG329" s="25">
        <v>5</v>
      </c>
      <c r="JH329" s="60" t="str">
        <f t="shared" si="1600"/>
        <v>ラブブマスコット</v>
      </c>
      <c r="JI329" s="67">
        <f t="shared" si="1632"/>
        <v>0</v>
      </c>
      <c r="JJ329" s="44">
        <f t="shared" si="1520"/>
        <v>0</v>
      </c>
      <c r="JK329" s="45">
        <f t="shared" si="1521"/>
        <v>0</v>
      </c>
      <c r="JL329" s="35"/>
      <c r="JM329" s="27"/>
      <c r="JN329" s="46"/>
      <c r="JO329" s="44">
        <v>4469</v>
      </c>
      <c r="JP329" s="44">
        <f t="shared" si="1522"/>
        <v>72</v>
      </c>
      <c r="JQ329" s="44">
        <v>278</v>
      </c>
      <c r="JR329" s="44">
        <f t="shared" si="1523"/>
        <v>8</v>
      </c>
      <c r="JS329" s="44">
        <v>70</v>
      </c>
      <c r="JT329" s="44">
        <f t="shared" si="1524"/>
        <v>10</v>
      </c>
      <c r="JU329" s="25">
        <v>0</v>
      </c>
      <c r="JV329" s="60" t="str">
        <f t="shared" si="1645"/>
        <v>アングリーキーホルダー</v>
      </c>
      <c r="JW329" s="67">
        <f t="shared" si="1645"/>
        <v>200</v>
      </c>
      <c r="JX329" s="44">
        <f t="shared" si="1525"/>
        <v>2000</v>
      </c>
      <c r="JY329" s="45">
        <f t="shared" si="1526"/>
        <v>0.27777777777777779</v>
      </c>
      <c r="JZ329" s="35"/>
      <c r="KA329" s="61"/>
      <c r="KB329" s="46"/>
      <c r="KC329" s="44">
        <v>7648</v>
      </c>
      <c r="KD329" s="44">
        <f t="shared" si="1527"/>
        <v>82</v>
      </c>
      <c r="KE329" s="44">
        <v>451</v>
      </c>
      <c r="KF329" s="44">
        <f t="shared" si="1528"/>
        <v>3</v>
      </c>
      <c r="KG329" s="44">
        <v>80</v>
      </c>
      <c r="KH329" s="44">
        <f t="shared" si="1529"/>
        <v>5</v>
      </c>
      <c r="KI329" s="25">
        <v>0</v>
      </c>
      <c r="KJ329" s="60" t="str">
        <f>IF(KC329="","",KJ325)</f>
        <v>AIモンスターラバー</v>
      </c>
      <c r="KK329" s="67">
        <f t="shared" si="1633"/>
        <v>0</v>
      </c>
      <c r="KL329" s="44">
        <f t="shared" si="1532"/>
        <v>0</v>
      </c>
      <c r="KM329" s="45">
        <f t="shared" si="1533"/>
        <v>0</v>
      </c>
      <c r="KN329" s="35"/>
      <c r="KO329" s="27"/>
      <c r="KP329" s="46"/>
      <c r="KQ329" s="44">
        <v>6206</v>
      </c>
      <c r="KR329" s="44">
        <f t="shared" si="1534"/>
        <v>52</v>
      </c>
      <c r="KS329" s="44">
        <v>293</v>
      </c>
      <c r="KT329" s="44">
        <f t="shared" si="1535"/>
        <v>1</v>
      </c>
      <c r="KU329" s="44">
        <v>10</v>
      </c>
      <c r="KV329" s="44">
        <f t="shared" si="1536"/>
        <v>1</v>
      </c>
      <c r="KW329" s="25">
        <v>0</v>
      </c>
      <c r="KX329" s="60" t="str">
        <f t="shared" si="1643"/>
        <v>サンリオホワイトマスコット</v>
      </c>
      <c r="KY329" s="67">
        <f t="shared" si="1644"/>
        <v>660</v>
      </c>
      <c r="KZ329" s="44">
        <f t="shared" si="1539"/>
        <v>660</v>
      </c>
      <c r="LA329" s="45">
        <f t="shared" si="1540"/>
        <v>0.12692307692307692</v>
      </c>
      <c r="LB329" s="35"/>
      <c r="LC329" s="27"/>
      <c r="LD329" s="74"/>
      <c r="LE329" s="75"/>
      <c r="LF329" s="75"/>
      <c r="LG329" s="75"/>
      <c r="LH329" s="75" t="str">
        <f t="shared" si="1646"/>
        <v/>
      </c>
      <c r="LI329" s="75"/>
      <c r="LJ329" s="75" t="str">
        <f t="shared" si="1647"/>
        <v/>
      </c>
      <c r="LK329" s="75"/>
      <c r="LL329" s="77" t="str">
        <f>IF(LE327="","",LL326)</f>
        <v/>
      </c>
      <c r="LM329" s="78" t="str">
        <f>IF(LF327="","",LM326)</f>
        <v/>
      </c>
      <c r="LN329" s="75" t="str">
        <f t="shared" si="1648"/>
        <v/>
      </c>
      <c r="LO329" s="79"/>
      <c r="LP329" s="35"/>
      <c r="LQ329" s="27"/>
      <c r="LR329" s="46"/>
      <c r="LS329" s="67"/>
      <c r="LT329" s="44" t="str">
        <f t="shared" si="1634"/>
        <v/>
      </c>
      <c r="LU329" s="44"/>
      <c r="LV329" s="44"/>
      <c r="LW329" s="44"/>
      <c r="LX329" s="44" t="str">
        <f t="shared" si="1635"/>
        <v/>
      </c>
      <c r="LY329" s="44"/>
      <c r="LZ329" s="44"/>
      <c r="MA329" s="44"/>
      <c r="MB329" s="44" t="str">
        <f t="shared" si="1586"/>
        <v/>
      </c>
      <c r="MC329" s="45" t="str">
        <f t="shared" si="1587"/>
        <v/>
      </c>
      <c r="MD329" s="35"/>
      <c r="ME329" s="27"/>
      <c r="MF329" s="46"/>
      <c r="MG329" s="67"/>
      <c r="MH329" s="44" t="str">
        <f t="shared" si="1636"/>
        <v/>
      </c>
      <c r="MI329" s="44"/>
      <c r="MJ329" s="44"/>
      <c r="MK329" s="44"/>
      <c r="ML329" s="44" t="str">
        <f t="shared" si="1637"/>
        <v/>
      </c>
      <c r="MM329" s="44"/>
      <c r="MN329" s="44"/>
      <c r="MO329" s="44"/>
      <c r="MP329" s="44" t="str">
        <f t="shared" si="1588"/>
        <v/>
      </c>
      <c r="MQ329" s="45" t="str">
        <f t="shared" si="1589"/>
        <v/>
      </c>
      <c r="MR329" s="35"/>
      <c r="MS329" s="27"/>
      <c r="MT329" s="46"/>
      <c r="MU329" s="67"/>
      <c r="MV329" s="44" t="str">
        <f t="shared" si="1638"/>
        <v/>
      </c>
      <c r="MW329" s="44"/>
      <c r="MX329" s="44"/>
      <c r="MY329" s="44"/>
      <c r="MZ329" s="44" t="str">
        <f t="shared" si="1639"/>
        <v/>
      </c>
      <c r="NA329" s="44"/>
      <c r="NB329" s="44"/>
      <c r="NC329" s="44"/>
      <c r="ND329" s="44" t="str">
        <f t="shared" si="1590"/>
        <v/>
      </c>
      <c r="NE329" s="45" t="str">
        <f t="shared" si="1591"/>
        <v/>
      </c>
      <c r="NF329" s="35"/>
      <c r="NG329" s="27"/>
      <c r="NH329" s="46"/>
      <c r="NI329" s="67"/>
      <c r="NJ329" s="44" t="str">
        <f t="shared" si="1640"/>
        <v/>
      </c>
      <c r="NK329" s="44"/>
      <c r="NL329" s="44"/>
      <c r="NM329" s="44"/>
      <c r="NN329" s="44" t="str">
        <f t="shared" si="1641"/>
        <v/>
      </c>
      <c r="NO329" s="44"/>
      <c r="NP329" s="44"/>
      <c r="NQ329" s="44"/>
      <c r="NR329" s="44" t="str">
        <f t="shared" si="1592"/>
        <v/>
      </c>
      <c r="NS329" s="45" t="str">
        <f t="shared" si="1593"/>
        <v/>
      </c>
      <c r="NT329" s="35"/>
    </row>
    <row r="330" spans="1:384" ht="15" customHeight="1" thickTop="1" thickBot="1" x14ac:dyDescent="0.25">
      <c r="A330" s="38"/>
      <c r="B330" s="39"/>
      <c r="C330" s="40"/>
      <c r="D330" s="40"/>
      <c r="E330" s="41"/>
      <c r="F330" s="41"/>
      <c r="G330" s="40"/>
      <c r="H330" s="42"/>
      <c r="I330" s="44"/>
      <c r="J330" s="44" t="str">
        <f t="shared" si="1602"/>
        <v/>
      </c>
      <c r="K330" s="44"/>
      <c r="L330" s="44"/>
      <c r="M330" s="44"/>
      <c r="N330" s="44" t="str">
        <f t="shared" si="1603"/>
        <v/>
      </c>
      <c r="O330" s="44"/>
      <c r="P330" s="44"/>
      <c r="Q330" s="44"/>
      <c r="R330" s="44" t="str">
        <f t="shared" si="1564"/>
        <v/>
      </c>
      <c r="S330" s="45" t="str">
        <f t="shared" si="1565"/>
        <v/>
      </c>
      <c r="T330" s="35"/>
      <c r="U330" s="27"/>
      <c r="V330" s="46"/>
      <c r="W330" s="67"/>
      <c r="X330" s="44" t="str">
        <f t="shared" si="1604"/>
        <v/>
      </c>
      <c r="Y330" s="44"/>
      <c r="Z330" s="44"/>
      <c r="AA330" s="44"/>
      <c r="AB330" s="44" t="str">
        <f t="shared" si="1605"/>
        <v/>
      </c>
      <c r="AC330" s="44"/>
      <c r="AD330" s="44"/>
      <c r="AE330" s="44"/>
      <c r="AF330" s="44" t="str">
        <f t="shared" si="1566"/>
        <v/>
      </c>
      <c r="AG330" s="45" t="str">
        <f t="shared" si="1567"/>
        <v/>
      </c>
      <c r="AH330" s="35"/>
      <c r="AI330" s="27"/>
      <c r="AJ330" s="46"/>
      <c r="AK330" s="44"/>
      <c r="AL330" s="44" t="str">
        <f t="shared" si="1606"/>
        <v/>
      </c>
      <c r="AM330" s="44"/>
      <c r="AN330" s="44" t="str">
        <f t="shared" si="1607"/>
        <v/>
      </c>
      <c r="AO330" s="44"/>
      <c r="AP330" s="44" t="str">
        <f t="shared" si="1608"/>
        <v/>
      </c>
      <c r="AQ330" s="44"/>
      <c r="AR330" s="44"/>
      <c r="AS330" s="44"/>
      <c r="AT330" s="44" t="str">
        <f t="shared" si="1568"/>
        <v/>
      </c>
      <c r="AU330" s="45" t="str">
        <f t="shared" si="1569"/>
        <v/>
      </c>
      <c r="AV330" s="35"/>
      <c r="AW330" s="27"/>
      <c r="AX330" s="46"/>
      <c r="AY330" s="44"/>
      <c r="AZ330" s="44" t="str">
        <f t="shared" si="1609"/>
        <v/>
      </c>
      <c r="BA330" s="44"/>
      <c r="BB330" s="44" t="str">
        <f t="shared" si="1610"/>
        <v/>
      </c>
      <c r="BC330" s="44"/>
      <c r="BD330" s="44" t="str">
        <f t="shared" si="1611"/>
        <v/>
      </c>
      <c r="BE330" s="44"/>
      <c r="BF330" s="44"/>
      <c r="BG330" s="44"/>
      <c r="BH330" s="44" t="str">
        <f t="shared" si="1570"/>
        <v/>
      </c>
      <c r="BI330" s="45" t="str">
        <f t="shared" si="1571"/>
        <v/>
      </c>
      <c r="BJ330" s="35"/>
      <c r="BK330" s="50"/>
      <c r="BL330" s="74"/>
      <c r="BM330" s="75">
        <v>14363</v>
      </c>
      <c r="BN330" s="75">
        <f t="shared" si="1473"/>
        <v>95</v>
      </c>
      <c r="BO330" s="75">
        <v>720</v>
      </c>
      <c r="BP330" s="75">
        <f t="shared" si="1474"/>
        <v>5</v>
      </c>
      <c r="BQ330" s="75">
        <v>108</v>
      </c>
      <c r="BR330" s="75">
        <f t="shared" si="1475"/>
        <v>5</v>
      </c>
      <c r="BS330" s="75">
        <v>0</v>
      </c>
      <c r="BT330" s="77" t="str">
        <f t="shared" si="1597"/>
        <v>ＡＩモンスターラバー</v>
      </c>
      <c r="BU330" s="78">
        <f t="shared" si="1612"/>
        <v>198</v>
      </c>
      <c r="BV330" s="75">
        <f t="shared" si="1478"/>
        <v>990</v>
      </c>
      <c r="BW330" s="79">
        <f t="shared" si="1479"/>
        <v>0.10421052631578948</v>
      </c>
      <c r="BX330" s="35"/>
      <c r="BY330" s="27"/>
      <c r="BZ330" s="74"/>
      <c r="CA330" s="75">
        <v>2274</v>
      </c>
      <c r="CB330" s="75">
        <f t="shared" si="1480"/>
        <v>61</v>
      </c>
      <c r="CC330" s="75">
        <v>26</v>
      </c>
      <c r="CD330" s="75">
        <f t="shared" si="1481"/>
        <v>0</v>
      </c>
      <c r="CE330" s="75">
        <v>8</v>
      </c>
      <c r="CF330" s="75">
        <f t="shared" si="1482"/>
        <v>2</v>
      </c>
      <c r="CG330" s="75">
        <v>0</v>
      </c>
      <c r="CH330" s="77" t="str">
        <f>IF(CA330="","",CH326)</f>
        <v>AIモンスターマスコット</v>
      </c>
      <c r="CI330" s="78">
        <f>IF(CB330="","",CI326)</f>
        <v>286</v>
      </c>
      <c r="CJ330" s="75">
        <f t="shared" si="1484"/>
        <v>572</v>
      </c>
      <c r="CK330" s="79">
        <f t="shared" si="1485"/>
        <v>9.3770491803278691E-2</v>
      </c>
      <c r="CL330" s="35"/>
      <c r="CM330" s="27"/>
      <c r="CN330" s="74"/>
      <c r="CO330" s="75">
        <v>1745</v>
      </c>
      <c r="CP330" s="75">
        <f t="shared" si="1486"/>
        <v>131</v>
      </c>
      <c r="CQ330" s="75">
        <v>8</v>
      </c>
      <c r="CR330" s="75">
        <f t="shared" si="1487"/>
        <v>0</v>
      </c>
      <c r="CS330" s="75">
        <v>19</v>
      </c>
      <c r="CT330" s="75">
        <f t="shared" si="1488"/>
        <v>-1</v>
      </c>
      <c r="CU330" s="75">
        <v>0</v>
      </c>
      <c r="CV330" s="77" t="str">
        <f>IF(CO330="","",CV326)</f>
        <v>ラブブキーホルダー大きめ</v>
      </c>
      <c r="CW330" s="78">
        <f t="shared" si="1614"/>
        <v>400</v>
      </c>
      <c r="CX330" s="75">
        <f t="shared" si="1491"/>
        <v>-400</v>
      </c>
      <c r="CY330" s="79">
        <f t="shared" si="1492"/>
        <v>-3.0534351145038167E-2</v>
      </c>
      <c r="CZ330" s="35"/>
      <c r="DA330" s="58"/>
      <c r="DB330" s="74"/>
      <c r="DC330" s="75">
        <v>6799</v>
      </c>
      <c r="DD330" s="75">
        <f t="shared" si="1493"/>
        <v>42</v>
      </c>
      <c r="DE330" s="75">
        <v>361</v>
      </c>
      <c r="DF330" s="75">
        <f t="shared" si="1494"/>
        <v>6</v>
      </c>
      <c r="DG330" s="75">
        <v>93</v>
      </c>
      <c r="DH330" s="75">
        <f t="shared" si="1495"/>
        <v>7</v>
      </c>
      <c r="DI330" s="75">
        <v>0</v>
      </c>
      <c r="DJ330" s="77" t="str">
        <f t="shared" si="1496"/>
        <v>ＡＩラバー</v>
      </c>
      <c r="DK330" s="78">
        <f t="shared" si="1497"/>
        <v>198</v>
      </c>
      <c r="DL330" s="75">
        <f t="shared" si="1498"/>
        <v>1386</v>
      </c>
      <c r="DM330" s="79">
        <f t="shared" si="1499"/>
        <v>0.33</v>
      </c>
      <c r="DN330" s="35"/>
      <c r="DO330" s="27"/>
      <c r="DP330" s="74"/>
      <c r="DQ330" s="75">
        <v>2313</v>
      </c>
      <c r="DR330" s="75">
        <f t="shared" si="1500"/>
        <v>27</v>
      </c>
      <c r="DS330" s="75">
        <v>72</v>
      </c>
      <c r="DT330" s="75">
        <f t="shared" si="1501"/>
        <v>4</v>
      </c>
      <c r="DU330" s="75">
        <v>85</v>
      </c>
      <c r="DV330" s="75">
        <f t="shared" si="1502"/>
        <v>-25</v>
      </c>
      <c r="DW330" s="75">
        <v>0</v>
      </c>
      <c r="DX330" s="77" t="str">
        <f t="shared" si="1562"/>
        <v>アングリーキーホルダー</v>
      </c>
      <c r="DY330" s="78">
        <f t="shared" si="1563"/>
        <v>198</v>
      </c>
      <c r="DZ330" s="75">
        <f t="shared" si="1503"/>
        <v>-4950</v>
      </c>
      <c r="EA330" s="79">
        <f t="shared" si="1504"/>
        <v>-1.8333333333333333</v>
      </c>
      <c r="EB330" s="35"/>
      <c r="EC330" s="27"/>
      <c r="ED330" s="46"/>
      <c r="EE330" s="67"/>
      <c r="EF330" s="44" t="str">
        <f t="shared" si="1615"/>
        <v/>
      </c>
      <c r="EG330" s="44"/>
      <c r="EH330" s="44"/>
      <c r="EI330" s="44"/>
      <c r="EJ330" s="44" t="str">
        <f t="shared" si="1616"/>
        <v/>
      </c>
      <c r="EK330" s="44"/>
      <c r="EL330" s="44"/>
      <c r="EM330" s="44"/>
      <c r="EN330" s="44" t="str">
        <f t="shared" si="1572"/>
        <v/>
      </c>
      <c r="EO330" s="45" t="str">
        <f t="shared" si="1573"/>
        <v/>
      </c>
      <c r="EP330" s="35"/>
      <c r="EQ330" s="27"/>
      <c r="ER330" s="46"/>
      <c r="ES330" s="44"/>
      <c r="ET330" s="44" t="str">
        <f t="shared" si="1617"/>
        <v/>
      </c>
      <c r="EU330" s="44"/>
      <c r="EV330" s="44" t="str">
        <f t="shared" si="1618"/>
        <v/>
      </c>
      <c r="EW330" s="44"/>
      <c r="EX330" s="44" t="str">
        <f t="shared" si="1619"/>
        <v/>
      </c>
      <c r="EY330" s="44"/>
      <c r="EZ330" s="44"/>
      <c r="FA330" s="44"/>
      <c r="FB330" s="44" t="str">
        <f t="shared" si="1574"/>
        <v/>
      </c>
      <c r="FC330" s="45" t="str">
        <f t="shared" si="1575"/>
        <v/>
      </c>
      <c r="FD330" s="35"/>
      <c r="FF330" s="46"/>
      <c r="FG330" s="67"/>
      <c r="FH330" s="44" t="str">
        <f t="shared" si="1620"/>
        <v/>
      </c>
      <c r="FI330" s="44"/>
      <c r="FJ330" s="44"/>
      <c r="FK330" s="44"/>
      <c r="FL330" s="44" t="str">
        <f t="shared" si="1621"/>
        <v/>
      </c>
      <c r="FM330" s="44"/>
      <c r="FN330" s="44"/>
      <c r="FO330" s="44"/>
      <c r="FP330" s="44" t="str">
        <f t="shared" si="1576"/>
        <v/>
      </c>
      <c r="FQ330" s="45" t="str">
        <f t="shared" si="1577"/>
        <v/>
      </c>
      <c r="FR330" s="35"/>
      <c r="FT330" s="46"/>
      <c r="FU330" s="67"/>
      <c r="FV330" s="44" t="str">
        <f t="shared" si="1622"/>
        <v/>
      </c>
      <c r="FW330" s="44"/>
      <c r="FX330" s="44"/>
      <c r="FY330" s="44"/>
      <c r="FZ330" s="44" t="str">
        <f t="shared" si="1623"/>
        <v/>
      </c>
      <c r="GA330" s="44"/>
      <c r="GB330" s="44"/>
      <c r="GC330" s="44"/>
      <c r="GD330" s="44" t="str">
        <f t="shared" si="1578"/>
        <v/>
      </c>
      <c r="GE330" s="45" t="str">
        <f t="shared" si="1579"/>
        <v/>
      </c>
      <c r="GF330" s="35"/>
      <c r="GH330" s="46"/>
      <c r="GI330" s="67"/>
      <c r="GJ330" s="44" t="str">
        <f t="shared" si="1624"/>
        <v/>
      </c>
      <c r="GK330" s="44"/>
      <c r="GL330" s="44"/>
      <c r="GM330" s="44"/>
      <c r="GN330" s="44" t="str">
        <f t="shared" si="1625"/>
        <v/>
      </c>
      <c r="GO330" s="44"/>
      <c r="GP330" s="44"/>
      <c r="GQ330" s="44"/>
      <c r="GR330" s="44" t="str">
        <f t="shared" si="1580"/>
        <v/>
      </c>
      <c r="GS330" s="45" t="str">
        <f t="shared" si="1581"/>
        <v/>
      </c>
      <c r="GT330" s="35"/>
      <c r="GU330" s="27"/>
      <c r="GV330" s="46"/>
      <c r="GW330" s="67"/>
      <c r="GX330" s="44" t="str">
        <f t="shared" si="1626"/>
        <v/>
      </c>
      <c r="GY330" s="44"/>
      <c r="GZ330" s="44"/>
      <c r="HA330" s="44"/>
      <c r="HB330" s="44" t="str">
        <f t="shared" si="1627"/>
        <v/>
      </c>
      <c r="HC330" s="44"/>
      <c r="HD330" s="44"/>
      <c r="HE330" s="44"/>
      <c r="HF330" s="44" t="str">
        <f t="shared" si="1582"/>
        <v/>
      </c>
      <c r="HG330" s="45" t="str">
        <f t="shared" si="1583"/>
        <v/>
      </c>
      <c r="HH330" s="35"/>
      <c r="HJ330" s="46"/>
      <c r="HK330" s="67"/>
      <c r="HL330" s="44" t="str">
        <f t="shared" si="1628"/>
        <v/>
      </c>
      <c r="HM330" s="44"/>
      <c r="HN330" s="44"/>
      <c r="HO330" s="44"/>
      <c r="HP330" s="44" t="str">
        <f t="shared" si="1629"/>
        <v/>
      </c>
      <c r="HQ330" s="44"/>
      <c r="HR330" s="44"/>
      <c r="HS330" s="44"/>
      <c r="HT330" s="44" t="str">
        <f t="shared" si="1584"/>
        <v/>
      </c>
      <c r="HU330" s="45" t="str">
        <f t="shared" si="1585"/>
        <v/>
      </c>
      <c r="HV330" s="35"/>
      <c r="HW330" s="61"/>
      <c r="HX330" s="74"/>
      <c r="HY330" s="75"/>
      <c r="HZ330" s="75" t="str">
        <f t="shared" si="1505"/>
        <v/>
      </c>
      <c r="IA330" s="75"/>
      <c r="IB330" s="75" t="str">
        <f t="shared" si="1506"/>
        <v/>
      </c>
      <c r="IC330" s="75">
        <v>5</v>
      </c>
      <c r="ID330" s="75">
        <f t="shared" si="1507"/>
        <v>1</v>
      </c>
      <c r="IE330" s="75">
        <v>0</v>
      </c>
      <c r="IF330" s="77" t="str">
        <f t="shared" si="1596"/>
        <v/>
      </c>
      <c r="IG330" s="78" t="str">
        <f t="shared" si="1630"/>
        <v/>
      </c>
      <c r="IH330" s="75" t="e">
        <f t="shared" si="1508"/>
        <v>#VALUE!</v>
      </c>
      <c r="II330" s="79" t="e">
        <f t="shared" si="1509"/>
        <v>#VALUE!</v>
      </c>
      <c r="IJ330" s="35"/>
      <c r="IL330" s="74"/>
      <c r="IM330" s="75">
        <v>826</v>
      </c>
      <c r="IN330" s="75">
        <f t="shared" si="1510"/>
        <v>34</v>
      </c>
      <c r="IO330" s="75">
        <v>23</v>
      </c>
      <c r="IP330" s="75">
        <f t="shared" si="1511"/>
        <v>0</v>
      </c>
      <c r="IQ330" s="75">
        <v>2</v>
      </c>
      <c r="IR330" s="75">
        <f t="shared" si="1512"/>
        <v>0</v>
      </c>
      <c r="IS330" s="75">
        <v>2</v>
      </c>
      <c r="IT330" s="77" t="str">
        <f t="shared" si="1551"/>
        <v>スンスンクリップ</v>
      </c>
      <c r="IU330" s="78">
        <f t="shared" si="1631"/>
        <v>0</v>
      </c>
      <c r="IV330" s="75">
        <f t="shared" si="1514"/>
        <v>0</v>
      </c>
      <c r="IW330" s="79">
        <f t="shared" si="1515"/>
        <v>0</v>
      </c>
      <c r="IX330" s="35"/>
      <c r="IY330" s="33"/>
      <c r="IZ330" s="74"/>
      <c r="JA330" s="75">
        <v>7447</v>
      </c>
      <c r="JB330" s="75">
        <f t="shared" si="1516"/>
        <v>30</v>
      </c>
      <c r="JC330" s="75">
        <v>301</v>
      </c>
      <c r="JD330" s="75">
        <f t="shared" si="1517"/>
        <v>0</v>
      </c>
      <c r="JE330" s="75">
        <v>18</v>
      </c>
      <c r="JF330" s="75">
        <f t="shared" si="1518"/>
        <v>0</v>
      </c>
      <c r="JG330" s="75">
        <v>0</v>
      </c>
      <c r="JH330" s="77" t="str">
        <f t="shared" si="1600"/>
        <v>サンリオクリスマスキーケース</v>
      </c>
      <c r="JI330" s="78">
        <f t="shared" si="1632"/>
        <v>660</v>
      </c>
      <c r="JJ330" s="75">
        <f t="shared" si="1520"/>
        <v>0</v>
      </c>
      <c r="JK330" s="79">
        <f t="shared" si="1521"/>
        <v>0</v>
      </c>
      <c r="JL330" s="35" t="s">
        <v>865</v>
      </c>
      <c r="JM330" s="27"/>
      <c r="JN330" s="74"/>
      <c r="JO330" s="75">
        <v>6311</v>
      </c>
      <c r="JP330" s="75">
        <f t="shared" si="1522"/>
        <v>55</v>
      </c>
      <c r="JQ330" s="75">
        <v>257</v>
      </c>
      <c r="JR330" s="75">
        <f t="shared" si="1523"/>
        <v>0</v>
      </c>
      <c r="JS330" s="75">
        <v>6</v>
      </c>
      <c r="JT330" s="75">
        <f t="shared" si="1524"/>
        <v>0</v>
      </c>
      <c r="JU330" s="75">
        <v>0</v>
      </c>
      <c r="JV330" s="77" t="str">
        <f t="shared" si="1645"/>
        <v>液晶デジカメ</v>
      </c>
      <c r="JW330" s="78">
        <f t="shared" si="1645"/>
        <v>1100</v>
      </c>
      <c r="JX330" s="75">
        <f t="shared" si="1525"/>
        <v>0</v>
      </c>
      <c r="JY330" s="79">
        <f t="shared" si="1526"/>
        <v>0</v>
      </c>
      <c r="JZ330" s="35"/>
      <c r="KA330" s="61"/>
      <c r="KB330" s="74"/>
      <c r="KC330" s="75">
        <v>40</v>
      </c>
      <c r="KD330" s="75">
        <v>40</v>
      </c>
      <c r="KE330" s="75">
        <v>230</v>
      </c>
      <c r="KF330" s="75">
        <f t="shared" si="1528"/>
        <v>1</v>
      </c>
      <c r="KG330" s="75">
        <v>58</v>
      </c>
      <c r="KH330" s="75">
        <f t="shared" si="1529"/>
        <v>2</v>
      </c>
      <c r="KI330" s="75">
        <v>0</v>
      </c>
      <c r="KJ330" s="77" t="str">
        <f>IF(KC330="","",KJ326)</f>
        <v>ゲームアーク</v>
      </c>
      <c r="KK330" s="78">
        <f t="shared" si="1633"/>
        <v>0</v>
      </c>
      <c r="KL330" s="75">
        <f t="shared" si="1532"/>
        <v>0</v>
      </c>
      <c r="KM330" s="79">
        <f t="shared" si="1533"/>
        <v>0</v>
      </c>
      <c r="KN330" s="35"/>
      <c r="KO330" s="27"/>
      <c r="KP330" s="74"/>
      <c r="KQ330" s="75">
        <v>5152</v>
      </c>
      <c r="KR330" s="75">
        <f t="shared" si="1534"/>
        <v>20</v>
      </c>
      <c r="KS330" s="75">
        <v>207</v>
      </c>
      <c r="KT330" s="75">
        <f t="shared" si="1535"/>
        <v>1</v>
      </c>
      <c r="KU330" s="75">
        <v>30</v>
      </c>
      <c r="KV330" s="75">
        <f t="shared" si="1536"/>
        <v>1</v>
      </c>
      <c r="KW330" s="75">
        <v>0</v>
      </c>
      <c r="KX330" s="77" t="str">
        <f t="shared" si="1643"/>
        <v>ミニ香水</v>
      </c>
      <c r="KY330" s="78">
        <f t="shared" si="1644"/>
        <v>1100</v>
      </c>
      <c r="KZ330" s="75">
        <f t="shared" si="1539"/>
        <v>1100</v>
      </c>
      <c r="LA330" s="79">
        <f t="shared" si="1540"/>
        <v>0.55000000000000004</v>
      </c>
      <c r="LB330" s="35"/>
      <c r="LC330" s="27"/>
      <c r="LD330" s="51" t="str">
        <f>IF($A304="","",$A304)</f>
        <v/>
      </c>
      <c r="LE330" s="43"/>
      <c r="LF330" s="93" t="str">
        <f>IF(LE330="","",LE330-LE327)</f>
        <v/>
      </c>
      <c r="LG330" s="43"/>
      <c r="LH330" s="43" t="str">
        <f t="shared" si="1646"/>
        <v/>
      </c>
      <c r="LI330" s="43"/>
      <c r="LJ330" s="87" t="str">
        <f t="shared" si="1647"/>
        <v/>
      </c>
      <c r="LK330" s="43"/>
      <c r="LL330" s="64" t="str">
        <f>IF(LE330="","",LL327)</f>
        <v/>
      </c>
      <c r="LM330" s="47" t="str">
        <f>IF(LF330="","",LM327)</f>
        <v/>
      </c>
      <c r="LN330" s="87" t="str">
        <f t="shared" si="1648"/>
        <v/>
      </c>
      <c r="LO330" s="54"/>
      <c r="LP330" s="35"/>
      <c r="LQ330" s="27"/>
      <c r="LR330" s="46"/>
      <c r="LS330" s="67"/>
      <c r="LT330" s="44" t="str">
        <f t="shared" si="1634"/>
        <v/>
      </c>
      <c r="LU330" s="44"/>
      <c r="LV330" s="44"/>
      <c r="LW330" s="44"/>
      <c r="LX330" s="44" t="str">
        <f t="shared" si="1635"/>
        <v/>
      </c>
      <c r="LY330" s="44"/>
      <c r="LZ330" s="44"/>
      <c r="MA330" s="44"/>
      <c r="MB330" s="44" t="str">
        <f t="shared" si="1586"/>
        <v/>
      </c>
      <c r="MC330" s="45" t="str">
        <f t="shared" si="1587"/>
        <v/>
      </c>
      <c r="MD330" s="35"/>
      <c r="ME330" s="27"/>
      <c r="MF330" s="46"/>
      <c r="MG330" s="67"/>
      <c r="MH330" s="44" t="str">
        <f t="shared" si="1636"/>
        <v/>
      </c>
      <c r="MI330" s="44"/>
      <c r="MJ330" s="44"/>
      <c r="MK330" s="44"/>
      <c r="ML330" s="44" t="str">
        <f t="shared" si="1637"/>
        <v/>
      </c>
      <c r="MM330" s="44"/>
      <c r="MN330" s="44"/>
      <c r="MO330" s="44"/>
      <c r="MP330" s="44" t="str">
        <f t="shared" si="1588"/>
        <v/>
      </c>
      <c r="MQ330" s="45" t="str">
        <f t="shared" si="1589"/>
        <v/>
      </c>
      <c r="MR330" s="35"/>
      <c r="MS330" s="27"/>
      <c r="MT330" s="46"/>
      <c r="MU330" s="67"/>
      <c r="MV330" s="44" t="str">
        <f t="shared" si="1638"/>
        <v/>
      </c>
      <c r="MW330" s="44"/>
      <c r="MX330" s="44"/>
      <c r="MY330" s="44"/>
      <c r="MZ330" s="44" t="str">
        <f t="shared" si="1639"/>
        <v/>
      </c>
      <c r="NA330" s="44"/>
      <c r="NB330" s="44"/>
      <c r="NC330" s="44"/>
      <c r="ND330" s="44" t="str">
        <f t="shared" si="1590"/>
        <v/>
      </c>
      <c r="NE330" s="45" t="str">
        <f t="shared" si="1591"/>
        <v/>
      </c>
      <c r="NF330" s="35"/>
      <c r="NG330" s="27"/>
      <c r="NH330" s="46"/>
      <c r="NI330" s="67"/>
      <c r="NJ330" s="44" t="str">
        <f t="shared" si="1640"/>
        <v/>
      </c>
      <c r="NK330" s="44"/>
      <c r="NL330" s="44"/>
      <c r="NM330" s="44"/>
      <c r="NN330" s="44" t="str">
        <f t="shared" si="1641"/>
        <v/>
      </c>
      <c r="NO330" s="44"/>
      <c r="NP330" s="44"/>
      <c r="NQ330" s="44"/>
      <c r="NR330" s="44" t="str">
        <f t="shared" si="1592"/>
        <v/>
      </c>
      <c r="NS330" s="45" t="str">
        <f t="shared" si="1593"/>
        <v/>
      </c>
      <c r="NT330" s="35"/>
    </row>
    <row r="331" spans="1:384" ht="15" customHeight="1" thickTop="1" x14ac:dyDescent="0.2">
      <c r="A331" s="38"/>
      <c r="B331" s="39"/>
      <c r="C331" s="40"/>
      <c r="D331" s="40"/>
      <c r="E331" s="41"/>
      <c r="F331" s="41"/>
      <c r="G331" s="40"/>
      <c r="H331" s="42"/>
      <c r="I331" s="44"/>
      <c r="J331" s="44" t="str">
        <f t="shared" si="1602"/>
        <v/>
      </c>
      <c r="K331" s="44"/>
      <c r="L331" s="44"/>
      <c r="M331" s="44"/>
      <c r="N331" s="44" t="str">
        <f t="shared" si="1603"/>
        <v/>
      </c>
      <c r="O331" s="44"/>
      <c r="P331" s="44"/>
      <c r="Q331" s="44"/>
      <c r="R331" s="44" t="str">
        <f t="shared" si="1564"/>
        <v/>
      </c>
      <c r="S331" s="45" t="str">
        <f t="shared" si="1565"/>
        <v/>
      </c>
      <c r="T331" s="35"/>
      <c r="U331" s="27"/>
      <c r="V331" s="46"/>
      <c r="W331" s="67"/>
      <c r="X331" s="44" t="str">
        <f t="shared" si="1604"/>
        <v/>
      </c>
      <c r="Y331" s="44"/>
      <c r="Z331" s="44"/>
      <c r="AA331" s="44"/>
      <c r="AB331" s="44" t="str">
        <f t="shared" si="1605"/>
        <v/>
      </c>
      <c r="AC331" s="44"/>
      <c r="AD331" s="44"/>
      <c r="AE331" s="44"/>
      <c r="AF331" s="44" t="str">
        <f t="shared" si="1566"/>
        <v/>
      </c>
      <c r="AG331" s="45" t="str">
        <f t="shared" si="1567"/>
        <v/>
      </c>
      <c r="AH331" s="35"/>
      <c r="AI331" s="27"/>
      <c r="AJ331" s="46"/>
      <c r="AK331" s="44"/>
      <c r="AL331" s="44" t="str">
        <f t="shared" si="1606"/>
        <v/>
      </c>
      <c r="AM331" s="44"/>
      <c r="AN331" s="44" t="str">
        <f t="shared" si="1607"/>
        <v/>
      </c>
      <c r="AO331" s="44"/>
      <c r="AP331" s="44" t="str">
        <f t="shared" si="1608"/>
        <v/>
      </c>
      <c r="AQ331" s="44"/>
      <c r="AR331" s="44"/>
      <c r="AS331" s="44"/>
      <c r="AT331" s="44" t="str">
        <f t="shared" si="1568"/>
        <v/>
      </c>
      <c r="AU331" s="45" t="str">
        <f t="shared" si="1569"/>
        <v/>
      </c>
      <c r="AV331" s="35"/>
      <c r="AW331" s="27"/>
      <c r="AX331" s="46"/>
      <c r="AY331" s="44"/>
      <c r="AZ331" s="44" t="str">
        <f t="shared" si="1609"/>
        <v/>
      </c>
      <c r="BA331" s="44"/>
      <c r="BB331" s="44" t="str">
        <f t="shared" si="1610"/>
        <v/>
      </c>
      <c r="BC331" s="44"/>
      <c r="BD331" s="44" t="str">
        <f t="shared" si="1611"/>
        <v/>
      </c>
      <c r="BE331" s="44"/>
      <c r="BF331" s="44"/>
      <c r="BG331" s="44"/>
      <c r="BH331" s="44" t="str">
        <f t="shared" si="1570"/>
        <v/>
      </c>
      <c r="BI331" s="45" t="str">
        <f t="shared" si="1571"/>
        <v/>
      </c>
      <c r="BJ331" s="35"/>
      <c r="BK331" s="50"/>
      <c r="BL331" s="51" t="str">
        <f>IF($A301="","",$A301)</f>
        <v/>
      </c>
      <c r="BM331" s="43"/>
      <c r="BN331" s="43"/>
      <c r="BO331" s="43"/>
      <c r="BP331" s="87"/>
      <c r="BQ331" s="43"/>
      <c r="BR331" s="43"/>
      <c r="BS331" s="43"/>
      <c r="BT331" s="53"/>
      <c r="BU331" s="47"/>
      <c r="BV331" s="44"/>
      <c r="BW331" s="89"/>
      <c r="BX331" s="35"/>
      <c r="BY331" s="27"/>
      <c r="BZ331" s="51"/>
      <c r="CA331" s="43"/>
      <c r="CB331" s="43"/>
      <c r="CC331" s="43"/>
      <c r="CD331" s="87"/>
      <c r="CE331" s="43"/>
      <c r="CF331" s="43"/>
      <c r="CG331" s="43"/>
      <c r="CH331" s="53"/>
      <c r="CI331" s="47"/>
      <c r="CJ331" s="44"/>
      <c r="CK331" s="89"/>
      <c r="CL331" s="35"/>
      <c r="CM331" s="27"/>
      <c r="CN331" s="51"/>
      <c r="CO331" s="43"/>
      <c r="CP331" s="43"/>
      <c r="CQ331" s="43"/>
      <c r="CR331" s="87"/>
      <c r="CS331" s="43"/>
      <c r="CT331" s="43"/>
      <c r="CU331" s="43"/>
      <c r="CV331" s="53"/>
      <c r="CW331" s="47"/>
      <c r="CX331" s="44"/>
      <c r="CY331" s="89"/>
      <c r="CZ331" s="35"/>
      <c r="DA331" s="58"/>
      <c r="DB331" s="51"/>
      <c r="DC331" s="43"/>
      <c r="DD331" s="43"/>
      <c r="DE331" s="43"/>
      <c r="DF331" s="87"/>
      <c r="DG331" s="43"/>
      <c r="DH331" s="43"/>
      <c r="DI331" s="43"/>
      <c r="DJ331" s="53"/>
      <c r="DK331" s="47"/>
      <c r="DL331" s="44"/>
      <c r="DM331" s="89"/>
      <c r="DN331" s="35"/>
      <c r="DO331" s="27"/>
      <c r="DP331" s="51"/>
      <c r="DQ331" s="43"/>
      <c r="DR331" s="43"/>
      <c r="DS331" s="43"/>
      <c r="DT331" s="87"/>
      <c r="DU331" s="43"/>
      <c r="DV331" s="43"/>
      <c r="DW331" s="43"/>
      <c r="DX331" s="53"/>
      <c r="DY331" s="47"/>
      <c r="DZ331" s="44"/>
      <c r="EA331" s="89"/>
      <c r="EB331" s="35"/>
      <c r="EC331" s="27"/>
      <c r="ED331" s="46"/>
      <c r="EE331" s="67"/>
      <c r="EF331" s="44" t="str">
        <f t="shared" si="1615"/>
        <v/>
      </c>
      <c r="EG331" s="44"/>
      <c r="EH331" s="44"/>
      <c r="EI331" s="44"/>
      <c r="EJ331" s="44" t="str">
        <f t="shared" si="1616"/>
        <v/>
      </c>
      <c r="EK331" s="44"/>
      <c r="EL331" s="44"/>
      <c r="EM331" s="44"/>
      <c r="EN331" s="44" t="str">
        <f t="shared" si="1572"/>
        <v/>
      </c>
      <c r="EO331" s="45" t="str">
        <f t="shared" si="1573"/>
        <v/>
      </c>
      <c r="EP331" s="35"/>
      <c r="EQ331" s="27"/>
      <c r="ER331" s="46"/>
      <c r="ES331" s="44"/>
      <c r="ET331" s="44" t="str">
        <f t="shared" si="1617"/>
        <v/>
      </c>
      <c r="EU331" s="44"/>
      <c r="EV331" s="44" t="str">
        <f t="shared" si="1618"/>
        <v/>
      </c>
      <c r="EW331" s="44"/>
      <c r="EX331" s="44" t="str">
        <f t="shared" si="1619"/>
        <v/>
      </c>
      <c r="EY331" s="44"/>
      <c r="EZ331" s="44"/>
      <c r="FA331" s="44"/>
      <c r="FB331" s="44" t="str">
        <f t="shared" si="1574"/>
        <v/>
      </c>
      <c r="FC331" s="45" t="str">
        <f t="shared" si="1575"/>
        <v/>
      </c>
      <c r="FD331" s="35"/>
      <c r="FF331" s="46"/>
      <c r="FG331" s="67"/>
      <c r="FH331" s="44" t="str">
        <f t="shared" si="1620"/>
        <v/>
      </c>
      <c r="FI331" s="44"/>
      <c r="FJ331" s="44"/>
      <c r="FK331" s="44"/>
      <c r="FL331" s="44" t="str">
        <f t="shared" si="1621"/>
        <v/>
      </c>
      <c r="FM331" s="44"/>
      <c r="FN331" s="44"/>
      <c r="FO331" s="44"/>
      <c r="FP331" s="44" t="str">
        <f t="shared" si="1576"/>
        <v/>
      </c>
      <c r="FQ331" s="45" t="str">
        <f t="shared" si="1577"/>
        <v/>
      </c>
      <c r="FR331" s="35"/>
      <c r="FT331" s="46"/>
      <c r="FU331" s="67"/>
      <c r="FV331" s="44" t="str">
        <f t="shared" si="1622"/>
        <v/>
      </c>
      <c r="FW331" s="44"/>
      <c r="FX331" s="44"/>
      <c r="FY331" s="44"/>
      <c r="FZ331" s="44" t="str">
        <f t="shared" si="1623"/>
        <v/>
      </c>
      <c r="GA331" s="44"/>
      <c r="GB331" s="44"/>
      <c r="GC331" s="44"/>
      <c r="GD331" s="44" t="str">
        <f t="shared" si="1578"/>
        <v/>
      </c>
      <c r="GE331" s="45" t="str">
        <f t="shared" si="1579"/>
        <v/>
      </c>
      <c r="GF331" s="35"/>
      <c r="GH331" s="46"/>
      <c r="GI331" s="67"/>
      <c r="GJ331" s="44" t="str">
        <f t="shared" si="1624"/>
        <v/>
      </c>
      <c r="GK331" s="44"/>
      <c r="GL331" s="44"/>
      <c r="GM331" s="44"/>
      <c r="GN331" s="44" t="str">
        <f t="shared" si="1625"/>
        <v/>
      </c>
      <c r="GO331" s="44"/>
      <c r="GP331" s="44"/>
      <c r="GQ331" s="44"/>
      <c r="GR331" s="44" t="str">
        <f t="shared" si="1580"/>
        <v/>
      </c>
      <c r="GS331" s="45" t="str">
        <f t="shared" si="1581"/>
        <v/>
      </c>
      <c r="GT331" s="35"/>
      <c r="GU331" s="27"/>
      <c r="GV331" s="46"/>
      <c r="GW331" s="67"/>
      <c r="GX331" s="44" t="str">
        <f t="shared" si="1626"/>
        <v/>
      </c>
      <c r="GY331" s="44"/>
      <c r="GZ331" s="44"/>
      <c r="HA331" s="44"/>
      <c r="HB331" s="44" t="str">
        <f t="shared" si="1627"/>
        <v/>
      </c>
      <c r="HC331" s="44"/>
      <c r="HD331" s="44"/>
      <c r="HE331" s="44"/>
      <c r="HF331" s="44" t="str">
        <f t="shared" si="1582"/>
        <v/>
      </c>
      <c r="HG331" s="45" t="str">
        <f t="shared" si="1583"/>
        <v/>
      </c>
      <c r="HH331" s="35"/>
      <c r="HJ331" s="46"/>
      <c r="HK331" s="67"/>
      <c r="HL331" s="44" t="str">
        <f t="shared" si="1628"/>
        <v/>
      </c>
      <c r="HM331" s="44"/>
      <c r="HN331" s="44"/>
      <c r="HO331" s="44"/>
      <c r="HP331" s="44" t="str">
        <f t="shared" si="1629"/>
        <v/>
      </c>
      <c r="HQ331" s="44"/>
      <c r="HR331" s="44"/>
      <c r="HS331" s="44"/>
      <c r="HT331" s="44" t="str">
        <f t="shared" si="1584"/>
        <v/>
      </c>
      <c r="HU331" s="45" t="str">
        <f t="shared" si="1585"/>
        <v/>
      </c>
      <c r="HV331" s="35"/>
      <c r="HW331" s="61"/>
      <c r="HX331" s="51" t="str">
        <f>IF($A301="","",$A301)</f>
        <v/>
      </c>
      <c r="HY331" s="43"/>
      <c r="HZ331" s="43"/>
      <c r="IA331" s="43"/>
      <c r="IB331" s="87"/>
      <c r="IC331" s="43"/>
      <c r="ID331" s="43"/>
      <c r="IE331" s="43"/>
      <c r="IF331" s="53"/>
      <c r="IG331" s="47"/>
      <c r="IH331" s="44"/>
      <c r="II331" s="89"/>
      <c r="IJ331" s="35"/>
      <c r="IL331" s="51"/>
      <c r="IM331" s="43"/>
      <c r="IN331" s="43"/>
      <c r="IO331" s="43"/>
      <c r="IP331" s="87"/>
      <c r="IQ331" s="43"/>
      <c r="IR331" s="43"/>
      <c r="IS331" s="43"/>
      <c r="IT331" s="53"/>
      <c r="IU331" s="47"/>
      <c r="IV331" s="44"/>
      <c r="IW331" s="89"/>
      <c r="IX331" s="35"/>
      <c r="IY331" s="33"/>
      <c r="IZ331" s="51" t="str">
        <f>IF($A301="","",$A301)</f>
        <v/>
      </c>
      <c r="JA331" s="43"/>
      <c r="JB331" s="43"/>
      <c r="JC331" s="43"/>
      <c r="JD331" s="87"/>
      <c r="JE331" s="43"/>
      <c r="JF331" s="43"/>
      <c r="JG331" s="43"/>
      <c r="JH331" s="53"/>
      <c r="JI331" s="47"/>
      <c r="JJ331" s="44"/>
      <c r="JK331" s="89"/>
      <c r="JL331" s="35"/>
      <c r="JM331" s="27"/>
      <c r="JN331" s="51"/>
      <c r="JO331" s="43"/>
      <c r="JP331" s="43"/>
      <c r="JQ331" s="43"/>
      <c r="JR331" s="87"/>
      <c r="JS331" s="43"/>
      <c r="JT331" s="43"/>
      <c r="JU331" s="43"/>
      <c r="JV331" s="53"/>
      <c r="JW331" s="47"/>
      <c r="JX331" s="44"/>
      <c r="JY331" s="89"/>
      <c r="JZ331" s="35"/>
      <c r="KA331" s="61"/>
      <c r="KB331" s="51"/>
      <c r="KC331" s="43"/>
      <c r="KD331" s="43"/>
      <c r="KE331" s="43"/>
      <c r="KF331" s="87"/>
      <c r="KG331" s="43"/>
      <c r="KH331" s="43"/>
      <c r="KI331" s="43"/>
      <c r="KJ331" s="53"/>
      <c r="KK331" s="47"/>
      <c r="KL331" s="44"/>
      <c r="KM331" s="89"/>
      <c r="KN331" s="35"/>
      <c r="KO331" s="27"/>
      <c r="KP331" s="51"/>
      <c r="KQ331" s="43"/>
      <c r="KR331" s="59"/>
      <c r="KS331" s="43"/>
      <c r="KT331" s="87"/>
      <c r="KU331" s="43"/>
      <c r="KV331" s="43"/>
      <c r="KW331" s="43"/>
      <c r="KX331" s="53"/>
      <c r="KY331" s="47"/>
      <c r="KZ331" s="44"/>
      <c r="LA331" s="89"/>
      <c r="LB331" s="35"/>
      <c r="LC331" s="27"/>
      <c r="LD331" s="46"/>
      <c r="LE331" s="44"/>
      <c r="LF331" s="44"/>
      <c r="LG331" s="44"/>
      <c r="LH331" s="44" t="str">
        <f t="shared" si="1646"/>
        <v/>
      </c>
      <c r="LI331" s="44"/>
      <c r="LJ331" s="44" t="str">
        <f t="shared" si="1647"/>
        <v/>
      </c>
      <c r="LK331" s="44"/>
      <c r="LL331" s="72" t="str">
        <f>IF(LE330="","",LL328)</f>
        <v/>
      </c>
      <c r="LM331" s="67" t="str">
        <f>IF(LF330="","",LM328)</f>
        <v/>
      </c>
      <c r="LN331" s="44" t="str">
        <f t="shared" si="1648"/>
        <v/>
      </c>
      <c r="LO331" s="45"/>
      <c r="LP331" s="35"/>
      <c r="LQ331" s="27"/>
      <c r="LR331" s="46"/>
      <c r="LS331" s="67"/>
      <c r="LT331" s="44" t="str">
        <f t="shared" si="1634"/>
        <v/>
      </c>
      <c r="LU331" s="44"/>
      <c r="LV331" s="44"/>
      <c r="LW331" s="44"/>
      <c r="LX331" s="44" t="str">
        <f t="shared" si="1635"/>
        <v/>
      </c>
      <c r="LY331" s="44"/>
      <c r="LZ331" s="44"/>
      <c r="MA331" s="44"/>
      <c r="MB331" s="44" t="str">
        <f t="shared" si="1586"/>
        <v/>
      </c>
      <c r="MC331" s="45" t="str">
        <f t="shared" si="1587"/>
        <v/>
      </c>
      <c r="MD331" s="35"/>
      <c r="ME331" s="27"/>
      <c r="MF331" s="46"/>
      <c r="MG331" s="67"/>
      <c r="MH331" s="44" t="str">
        <f t="shared" si="1636"/>
        <v/>
      </c>
      <c r="MI331" s="44"/>
      <c r="MJ331" s="44"/>
      <c r="MK331" s="44"/>
      <c r="ML331" s="44" t="str">
        <f t="shared" si="1637"/>
        <v/>
      </c>
      <c r="MM331" s="44"/>
      <c r="MN331" s="44"/>
      <c r="MO331" s="44"/>
      <c r="MP331" s="44" t="str">
        <f t="shared" si="1588"/>
        <v/>
      </c>
      <c r="MQ331" s="45" t="str">
        <f t="shared" si="1589"/>
        <v/>
      </c>
      <c r="MR331" s="35"/>
      <c r="MS331" s="27"/>
      <c r="MT331" s="46"/>
      <c r="MU331" s="67"/>
      <c r="MV331" s="44" t="str">
        <f t="shared" si="1638"/>
        <v/>
      </c>
      <c r="MW331" s="44"/>
      <c r="MX331" s="44"/>
      <c r="MY331" s="44"/>
      <c r="MZ331" s="44" t="str">
        <f t="shared" si="1639"/>
        <v/>
      </c>
      <c r="NA331" s="44"/>
      <c r="NB331" s="44"/>
      <c r="NC331" s="44"/>
      <c r="ND331" s="44" t="str">
        <f t="shared" si="1590"/>
        <v/>
      </c>
      <c r="NE331" s="45" t="str">
        <f t="shared" si="1591"/>
        <v/>
      </c>
      <c r="NF331" s="35"/>
      <c r="NG331" s="27"/>
      <c r="NH331" s="46"/>
      <c r="NI331" s="67"/>
      <c r="NJ331" s="44" t="str">
        <f t="shared" si="1640"/>
        <v/>
      </c>
      <c r="NK331" s="44"/>
      <c r="NL331" s="44"/>
      <c r="NM331" s="44"/>
      <c r="NN331" s="44" t="str">
        <f t="shared" si="1641"/>
        <v/>
      </c>
      <c r="NO331" s="44"/>
      <c r="NP331" s="44"/>
      <c r="NQ331" s="44"/>
      <c r="NR331" s="44" t="str">
        <f t="shared" si="1592"/>
        <v/>
      </c>
      <c r="NS331" s="45" t="str">
        <f t="shared" si="1593"/>
        <v/>
      </c>
      <c r="NT331" s="35"/>
    </row>
    <row r="332" spans="1:384" ht="15" customHeight="1" thickBot="1" x14ac:dyDescent="0.25">
      <c r="A332" s="38"/>
      <c r="B332" s="39"/>
      <c r="C332" s="40"/>
      <c r="D332" s="40"/>
      <c r="E332" s="41"/>
      <c r="F332" s="41"/>
      <c r="G332" s="40"/>
      <c r="H332" s="42"/>
      <c r="I332" s="44"/>
      <c r="J332" s="44" t="str">
        <f t="shared" si="1602"/>
        <v/>
      </c>
      <c r="K332" s="44"/>
      <c r="L332" s="44"/>
      <c r="M332" s="44"/>
      <c r="N332" s="44" t="str">
        <f t="shared" si="1603"/>
        <v/>
      </c>
      <c r="O332" s="44"/>
      <c r="P332" s="44"/>
      <c r="Q332" s="44"/>
      <c r="R332" s="44" t="str">
        <f t="shared" si="1564"/>
        <v/>
      </c>
      <c r="S332" s="45" t="str">
        <f t="shared" si="1565"/>
        <v/>
      </c>
      <c r="T332" s="35"/>
      <c r="U332" s="27"/>
      <c r="V332" s="46"/>
      <c r="W332" s="67"/>
      <c r="X332" s="44" t="str">
        <f t="shared" si="1604"/>
        <v/>
      </c>
      <c r="Y332" s="44"/>
      <c r="Z332" s="44"/>
      <c r="AA332" s="44"/>
      <c r="AB332" s="44" t="str">
        <f t="shared" si="1605"/>
        <v/>
      </c>
      <c r="AC332" s="44"/>
      <c r="AD332" s="44"/>
      <c r="AE332" s="44"/>
      <c r="AF332" s="44" t="str">
        <f t="shared" si="1566"/>
        <v/>
      </c>
      <c r="AG332" s="45" t="str">
        <f t="shared" si="1567"/>
        <v/>
      </c>
      <c r="AH332" s="35"/>
      <c r="AI332" s="27"/>
      <c r="AJ332" s="46"/>
      <c r="AK332" s="44"/>
      <c r="AL332" s="44" t="str">
        <f t="shared" si="1606"/>
        <v/>
      </c>
      <c r="AM332" s="44"/>
      <c r="AN332" s="44" t="str">
        <f t="shared" si="1607"/>
        <v/>
      </c>
      <c r="AO332" s="44"/>
      <c r="AP332" s="44" t="str">
        <f t="shared" si="1608"/>
        <v/>
      </c>
      <c r="AQ332" s="44"/>
      <c r="AR332" s="44"/>
      <c r="AS332" s="44"/>
      <c r="AT332" s="44" t="str">
        <f t="shared" si="1568"/>
        <v/>
      </c>
      <c r="AU332" s="45" t="str">
        <f t="shared" si="1569"/>
        <v/>
      </c>
      <c r="AV332" s="35"/>
      <c r="AW332" s="27"/>
      <c r="AX332" s="46"/>
      <c r="AY332" s="44"/>
      <c r="AZ332" s="44" t="str">
        <f t="shared" si="1609"/>
        <v/>
      </c>
      <c r="BA332" s="44"/>
      <c r="BB332" s="44" t="str">
        <f t="shared" si="1610"/>
        <v/>
      </c>
      <c r="BC332" s="44"/>
      <c r="BD332" s="44" t="str">
        <f t="shared" si="1611"/>
        <v/>
      </c>
      <c r="BE332" s="44"/>
      <c r="BF332" s="44"/>
      <c r="BG332" s="44"/>
      <c r="BH332" s="44" t="str">
        <f t="shared" si="1570"/>
        <v/>
      </c>
      <c r="BI332" s="45" t="str">
        <f t="shared" si="1571"/>
        <v/>
      </c>
      <c r="BJ332" s="35"/>
      <c r="BK332" s="50"/>
      <c r="BL332" s="46"/>
      <c r="BM332" s="44"/>
      <c r="BN332" s="44"/>
      <c r="BO332" s="44"/>
      <c r="BP332" s="44"/>
      <c r="BQ332" s="44"/>
      <c r="BR332" s="44"/>
      <c r="BS332" s="43"/>
      <c r="BT332" s="106"/>
      <c r="BU332" s="67"/>
      <c r="BV332" s="43"/>
      <c r="BW332" s="45"/>
      <c r="BX332" s="35"/>
      <c r="BY332" s="27"/>
      <c r="BZ332" s="46"/>
      <c r="CA332" s="44"/>
      <c r="CB332" s="69"/>
      <c r="CC332" s="44"/>
      <c r="CD332" s="44"/>
      <c r="CE332" s="44"/>
      <c r="CF332" s="44"/>
      <c r="CG332" s="43"/>
      <c r="CH332" s="106"/>
      <c r="CI332" s="67"/>
      <c r="CJ332" s="43"/>
      <c r="CK332" s="45"/>
      <c r="CL332" s="35"/>
      <c r="CM332" s="27"/>
      <c r="CN332" s="46"/>
      <c r="CO332" s="44"/>
      <c r="CP332" s="69"/>
      <c r="CQ332" s="44"/>
      <c r="CR332" s="44"/>
      <c r="CS332" s="44"/>
      <c r="CT332" s="44"/>
      <c r="CU332" s="43"/>
      <c r="CV332" s="106"/>
      <c r="CW332" s="67"/>
      <c r="CX332" s="43"/>
      <c r="CY332" s="45"/>
      <c r="CZ332" s="35"/>
      <c r="DA332" s="58"/>
      <c r="DB332" s="46"/>
      <c r="DC332" s="44"/>
      <c r="DD332" s="69"/>
      <c r="DE332" s="44"/>
      <c r="DF332" s="44"/>
      <c r="DG332" s="44"/>
      <c r="DH332" s="44"/>
      <c r="DI332" s="43"/>
      <c r="DJ332" s="106"/>
      <c r="DK332" s="67"/>
      <c r="DL332" s="43"/>
      <c r="DM332" s="45"/>
      <c r="DN332" s="35"/>
      <c r="DO332" s="27"/>
      <c r="DP332" s="46"/>
      <c r="DQ332" s="44"/>
      <c r="DR332" s="44"/>
      <c r="DS332" s="44"/>
      <c r="DT332" s="44"/>
      <c r="DU332" s="44"/>
      <c r="DV332" s="44"/>
      <c r="DW332" s="43"/>
      <c r="DX332" s="106"/>
      <c r="DY332" s="67"/>
      <c r="DZ332" s="43"/>
      <c r="EA332" s="45"/>
      <c r="EB332" s="35"/>
      <c r="EC332" s="27"/>
      <c r="ED332" s="46"/>
      <c r="EE332" s="67"/>
      <c r="EF332" s="44" t="str">
        <f t="shared" si="1615"/>
        <v/>
      </c>
      <c r="EG332" s="44"/>
      <c r="EH332" s="44"/>
      <c r="EI332" s="44"/>
      <c r="EJ332" s="44" t="str">
        <f t="shared" si="1616"/>
        <v/>
      </c>
      <c r="EK332" s="44"/>
      <c r="EL332" s="44"/>
      <c r="EM332" s="44"/>
      <c r="EN332" s="44" t="str">
        <f t="shared" si="1572"/>
        <v/>
      </c>
      <c r="EO332" s="45" t="str">
        <f t="shared" si="1573"/>
        <v/>
      </c>
      <c r="EP332" s="35"/>
      <c r="EQ332" s="27"/>
      <c r="ER332" s="46"/>
      <c r="ES332" s="44"/>
      <c r="ET332" s="44" t="str">
        <f t="shared" si="1617"/>
        <v/>
      </c>
      <c r="EU332" s="44"/>
      <c r="EV332" s="44" t="str">
        <f t="shared" si="1618"/>
        <v/>
      </c>
      <c r="EW332" s="44"/>
      <c r="EX332" s="44" t="str">
        <f t="shared" si="1619"/>
        <v/>
      </c>
      <c r="EY332" s="44"/>
      <c r="EZ332" s="44"/>
      <c r="FA332" s="44"/>
      <c r="FB332" s="44" t="str">
        <f t="shared" si="1574"/>
        <v/>
      </c>
      <c r="FC332" s="45" t="str">
        <f t="shared" si="1575"/>
        <v/>
      </c>
      <c r="FD332" s="35"/>
      <c r="FF332" s="46"/>
      <c r="FG332" s="67"/>
      <c r="FH332" s="44" t="str">
        <f t="shared" si="1620"/>
        <v/>
      </c>
      <c r="FI332" s="44"/>
      <c r="FJ332" s="44"/>
      <c r="FK332" s="44"/>
      <c r="FL332" s="44" t="str">
        <f t="shared" si="1621"/>
        <v/>
      </c>
      <c r="FM332" s="44"/>
      <c r="FN332" s="44"/>
      <c r="FO332" s="44"/>
      <c r="FP332" s="44" t="str">
        <f t="shared" si="1576"/>
        <v/>
      </c>
      <c r="FQ332" s="45" t="str">
        <f t="shared" si="1577"/>
        <v/>
      </c>
      <c r="FR332" s="35"/>
      <c r="FT332" s="46"/>
      <c r="FU332" s="67"/>
      <c r="FV332" s="44" t="str">
        <f t="shared" si="1622"/>
        <v/>
      </c>
      <c r="FW332" s="44"/>
      <c r="FX332" s="44"/>
      <c r="FY332" s="44"/>
      <c r="FZ332" s="44" t="str">
        <f t="shared" si="1623"/>
        <v/>
      </c>
      <c r="GA332" s="44"/>
      <c r="GB332" s="44"/>
      <c r="GC332" s="44"/>
      <c r="GD332" s="44" t="str">
        <f t="shared" si="1578"/>
        <v/>
      </c>
      <c r="GE332" s="45" t="str">
        <f t="shared" si="1579"/>
        <v/>
      </c>
      <c r="GF332" s="35"/>
      <c r="GH332" s="46"/>
      <c r="GI332" s="67"/>
      <c r="GJ332" s="44" t="str">
        <f t="shared" si="1624"/>
        <v/>
      </c>
      <c r="GK332" s="44"/>
      <c r="GL332" s="44"/>
      <c r="GM332" s="44"/>
      <c r="GN332" s="44" t="str">
        <f t="shared" si="1625"/>
        <v/>
      </c>
      <c r="GO332" s="44"/>
      <c r="GP332" s="44"/>
      <c r="GQ332" s="44"/>
      <c r="GR332" s="44" t="str">
        <f t="shared" si="1580"/>
        <v/>
      </c>
      <c r="GS332" s="45" t="str">
        <f t="shared" si="1581"/>
        <v/>
      </c>
      <c r="GT332" s="35"/>
      <c r="GU332" s="27"/>
      <c r="GV332" s="46"/>
      <c r="GW332" s="67"/>
      <c r="GX332" s="44" t="str">
        <f t="shared" si="1626"/>
        <v/>
      </c>
      <c r="GY332" s="44"/>
      <c r="GZ332" s="44"/>
      <c r="HA332" s="44"/>
      <c r="HB332" s="44" t="str">
        <f t="shared" si="1627"/>
        <v/>
      </c>
      <c r="HC332" s="44"/>
      <c r="HD332" s="44"/>
      <c r="HE332" s="44"/>
      <c r="HF332" s="44" t="str">
        <f t="shared" si="1582"/>
        <v/>
      </c>
      <c r="HG332" s="45" t="str">
        <f t="shared" si="1583"/>
        <v/>
      </c>
      <c r="HH332" s="35"/>
      <c r="HJ332" s="46"/>
      <c r="HK332" s="67"/>
      <c r="HL332" s="44" t="str">
        <f t="shared" si="1628"/>
        <v/>
      </c>
      <c r="HM332" s="44"/>
      <c r="HN332" s="44"/>
      <c r="HO332" s="44"/>
      <c r="HP332" s="44" t="str">
        <f t="shared" si="1629"/>
        <v/>
      </c>
      <c r="HQ332" s="44"/>
      <c r="HR332" s="44"/>
      <c r="HS332" s="44"/>
      <c r="HT332" s="44" t="str">
        <f t="shared" si="1584"/>
        <v/>
      </c>
      <c r="HU332" s="45" t="str">
        <f t="shared" si="1585"/>
        <v/>
      </c>
      <c r="HV332" s="35"/>
      <c r="HW332" s="61"/>
      <c r="HX332" s="46"/>
      <c r="HY332" s="44"/>
      <c r="HZ332" s="44"/>
      <c r="IA332" s="44"/>
      <c r="IB332" s="44"/>
      <c r="IC332" s="44"/>
      <c r="ID332" s="44"/>
      <c r="IE332" s="43"/>
      <c r="IF332" s="60"/>
      <c r="IG332" s="67"/>
      <c r="IH332" s="43"/>
      <c r="II332" s="45"/>
      <c r="IJ332" s="35"/>
      <c r="IL332" s="46"/>
      <c r="IM332" s="44"/>
      <c r="IN332" s="44"/>
      <c r="IO332" s="44"/>
      <c r="IP332" s="44"/>
      <c r="IQ332" s="44"/>
      <c r="IR332" s="44"/>
      <c r="IS332" s="43"/>
      <c r="IT332" s="106"/>
      <c r="IU332" s="67"/>
      <c r="IV332" s="43"/>
      <c r="IW332" s="45"/>
      <c r="IX332" s="35"/>
      <c r="IY332" s="33"/>
      <c r="IZ332" s="46"/>
      <c r="JA332" s="44"/>
      <c r="JB332" s="44"/>
      <c r="JC332" s="44"/>
      <c r="JD332" s="44"/>
      <c r="JE332" s="44"/>
      <c r="JF332" s="44"/>
      <c r="JG332" s="43"/>
      <c r="JH332" s="106"/>
      <c r="JI332" s="67"/>
      <c r="JJ332" s="43"/>
      <c r="JK332" s="45"/>
      <c r="JL332" s="35"/>
      <c r="JM332" s="27"/>
      <c r="JN332" s="46"/>
      <c r="JO332" s="44"/>
      <c r="JP332" s="69"/>
      <c r="JQ332" s="44"/>
      <c r="JR332" s="44"/>
      <c r="JS332" s="44"/>
      <c r="JT332" s="44"/>
      <c r="JU332" s="43"/>
      <c r="JV332" s="106"/>
      <c r="JW332" s="67"/>
      <c r="JX332" s="43"/>
      <c r="JY332" s="45"/>
      <c r="JZ332" s="35"/>
      <c r="KA332" s="61"/>
      <c r="KB332" s="46"/>
      <c r="KC332" s="44"/>
      <c r="KD332" s="69"/>
      <c r="KE332" s="44"/>
      <c r="KF332" s="44"/>
      <c r="KG332" s="44"/>
      <c r="KH332" s="44"/>
      <c r="KI332" s="43"/>
      <c r="KJ332" s="106"/>
      <c r="KK332" s="67"/>
      <c r="KL332" s="43"/>
      <c r="KM332" s="45"/>
      <c r="KN332" s="35"/>
      <c r="KO332" s="27"/>
      <c r="KP332" s="46"/>
      <c r="KQ332" s="44"/>
      <c r="KR332" s="44"/>
      <c r="KS332" s="44"/>
      <c r="KT332" s="44"/>
      <c r="KU332" s="44"/>
      <c r="KV332" s="44"/>
      <c r="KW332" s="43"/>
      <c r="KX332" s="106"/>
      <c r="KY332" s="67"/>
      <c r="KZ332" s="43"/>
      <c r="LA332" s="45"/>
      <c r="LB332" s="35"/>
      <c r="LC332" s="27"/>
      <c r="LD332" s="74"/>
      <c r="LE332" s="75"/>
      <c r="LF332" s="75"/>
      <c r="LG332" s="75"/>
      <c r="LH332" s="75" t="str">
        <f t="shared" si="1646"/>
        <v/>
      </c>
      <c r="LI332" s="75"/>
      <c r="LJ332" s="75" t="str">
        <f t="shared" si="1647"/>
        <v/>
      </c>
      <c r="LK332" s="75"/>
      <c r="LL332" s="77" t="str">
        <f>IF(LE330="","",LL329)</f>
        <v/>
      </c>
      <c r="LM332" s="78" t="str">
        <f>IF(LF330="","",LM329)</f>
        <v/>
      </c>
      <c r="LN332" s="75" t="str">
        <f t="shared" si="1648"/>
        <v/>
      </c>
      <c r="LO332" s="79"/>
      <c r="LP332" s="35"/>
      <c r="LQ332" s="27"/>
      <c r="LR332" s="46"/>
      <c r="LS332" s="67"/>
      <c r="LT332" s="44" t="str">
        <f t="shared" si="1634"/>
        <v/>
      </c>
      <c r="LU332" s="44"/>
      <c r="LV332" s="44"/>
      <c r="LW332" s="44"/>
      <c r="LX332" s="44" t="str">
        <f t="shared" si="1635"/>
        <v/>
      </c>
      <c r="LY332" s="44"/>
      <c r="LZ332" s="44"/>
      <c r="MA332" s="44"/>
      <c r="MB332" s="44" t="str">
        <f t="shared" si="1586"/>
        <v/>
      </c>
      <c r="MC332" s="45" t="str">
        <f t="shared" si="1587"/>
        <v/>
      </c>
      <c r="MD332" s="35"/>
      <c r="ME332" s="27"/>
      <c r="MF332" s="46"/>
      <c r="MG332" s="67"/>
      <c r="MH332" s="44" t="str">
        <f t="shared" si="1636"/>
        <v/>
      </c>
      <c r="MI332" s="44"/>
      <c r="MJ332" s="44"/>
      <c r="MK332" s="44"/>
      <c r="ML332" s="44" t="str">
        <f t="shared" si="1637"/>
        <v/>
      </c>
      <c r="MM332" s="44"/>
      <c r="MN332" s="44"/>
      <c r="MO332" s="44"/>
      <c r="MP332" s="44" t="str">
        <f t="shared" si="1588"/>
        <v/>
      </c>
      <c r="MQ332" s="45" t="str">
        <f t="shared" si="1589"/>
        <v/>
      </c>
      <c r="MR332" s="35"/>
      <c r="MS332" s="27"/>
      <c r="MT332" s="46"/>
      <c r="MU332" s="67"/>
      <c r="MV332" s="44" t="str">
        <f t="shared" si="1638"/>
        <v/>
      </c>
      <c r="MW332" s="44"/>
      <c r="MX332" s="44"/>
      <c r="MY332" s="44"/>
      <c r="MZ332" s="44" t="str">
        <f t="shared" si="1639"/>
        <v/>
      </c>
      <c r="NA332" s="44"/>
      <c r="NB332" s="44"/>
      <c r="NC332" s="44"/>
      <c r="ND332" s="44" t="str">
        <f t="shared" si="1590"/>
        <v/>
      </c>
      <c r="NE332" s="45" t="str">
        <f t="shared" si="1591"/>
        <v/>
      </c>
      <c r="NF332" s="35"/>
      <c r="NG332" s="27"/>
      <c r="NH332" s="46"/>
      <c r="NI332" s="67"/>
      <c r="NJ332" s="44" t="str">
        <f t="shared" si="1640"/>
        <v/>
      </c>
      <c r="NK332" s="44"/>
      <c r="NL332" s="44"/>
      <c r="NM332" s="44"/>
      <c r="NN332" s="44" t="str">
        <f t="shared" si="1641"/>
        <v/>
      </c>
      <c r="NO332" s="44"/>
      <c r="NP332" s="44"/>
      <c r="NQ332" s="44"/>
      <c r="NR332" s="44" t="str">
        <f t="shared" si="1592"/>
        <v/>
      </c>
      <c r="NS332" s="45" t="str">
        <f t="shared" si="1593"/>
        <v/>
      </c>
      <c r="NT332" s="35"/>
    </row>
    <row r="333" spans="1:384" ht="15" customHeight="1" thickTop="1" x14ac:dyDescent="0.2">
      <c r="A333" s="38"/>
      <c r="B333" s="39"/>
      <c r="C333" s="40"/>
      <c r="D333" s="40"/>
      <c r="E333" s="41"/>
      <c r="F333" s="41"/>
      <c r="G333" s="40"/>
      <c r="H333" s="42"/>
      <c r="I333" s="44"/>
      <c r="J333" s="44" t="str">
        <f t="shared" si="1602"/>
        <v/>
      </c>
      <c r="K333" s="44"/>
      <c r="L333" s="44"/>
      <c r="M333" s="44"/>
      <c r="N333" s="44" t="str">
        <f t="shared" si="1603"/>
        <v/>
      </c>
      <c r="O333" s="44"/>
      <c r="P333" s="44"/>
      <c r="Q333" s="44"/>
      <c r="R333" s="44" t="str">
        <f t="shared" si="1564"/>
        <v/>
      </c>
      <c r="S333" s="45" t="str">
        <f t="shared" si="1565"/>
        <v/>
      </c>
      <c r="T333" s="35"/>
      <c r="U333" s="27"/>
      <c r="V333" s="46"/>
      <c r="W333" s="67"/>
      <c r="X333" s="44" t="str">
        <f t="shared" si="1604"/>
        <v/>
      </c>
      <c r="Y333" s="44"/>
      <c r="Z333" s="44"/>
      <c r="AA333" s="44"/>
      <c r="AB333" s="44" t="str">
        <f t="shared" si="1605"/>
        <v/>
      </c>
      <c r="AC333" s="44"/>
      <c r="AD333" s="44"/>
      <c r="AE333" s="44"/>
      <c r="AF333" s="44" t="str">
        <f t="shared" si="1566"/>
        <v/>
      </c>
      <c r="AG333" s="45" t="str">
        <f t="shared" si="1567"/>
        <v/>
      </c>
      <c r="AH333" s="35"/>
      <c r="AI333" s="27"/>
      <c r="AJ333" s="46"/>
      <c r="AK333" s="44"/>
      <c r="AL333" s="44" t="str">
        <f t="shared" si="1606"/>
        <v/>
      </c>
      <c r="AM333" s="44"/>
      <c r="AN333" s="44" t="str">
        <f t="shared" si="1607"/>
        <v/>
      </c>
      <c r="AO333" s="44"/>
      <c r="AP333" s="44" t="str">
        <f t="shared" si="1608"/>
        <v/>
      </c>
      <c r="AQ333" s="44"/>
      <c r="AR333" s="44"/>
      <c r="AS333" s="44"/>
      <c r="AT333" s="44" t="str">
        <f t="shared" si="1568"/>
        <v/>
      </c>
      <c r="AU333" s="45" t="str">
        <f t="shared" si="1569"/>
        <v/>
      </c>
      <c r="AV333" s="35"/>
      <c r="AW333" s="27"/>
      <c r="AX333" s="46"/>
      <c r="AY333" s="44"/>
      <c r="AZ333" s="44" t="str">
        <f t="shared" si="1609"/>
        <v/>
      </c>
      <c r="BA333" s="44"/>
      <c r="BB333" s="44" t="str">
        <f t="shared" si="1610"/>
        <v/>
      </c>
      <c r="BC333" s="44"/>
      <c r="BD333" s="44" t="str">
        <f t="shared" si="1611"/>
        <v/>
      </c>
      <c r="BE333" s="44"/>
      <c r="BF333" s="44"/>
      <c r="BG333" s="44"/>
      <c r="BH333" s="44" t="str">
        <f t="shared" si="1570"/>
        <v/>
      </c>
      <c r="BI333" s="45" t="str">
        <f t="shared" si="1571"/>
        <v/>
      </c>
      <c r="BJ333" s="35"/>
      <c r="BK333" s="50"/>
      <c r="BL333" s="46"/>
      <c r="BM333" s="44"/>
      <c r="BN333" s="44"/>
      <c r="BO333" s="44"/>
      <c r="BP333" s="44"/>
      <c r="BQ333" s="44"/>
      <c r="BR333" s="44"/>
      <c r="BS333" s="25"/>
      <c r="BT333" s="60"/>
      <c r="BU333" s="67"/>
      <c r="BV333" s="44"/>
      <c r="BW333" s="45"/>
      <c r="BX333" s="35"/>
      <c r="BY333" s="27"/>
      <c r="BZ333" s="46"/>
      <c r="CA333" s="44"/>
      <c r="CB333" s="44"/>
      <c r="CC333" s="44"/>
      <c r="CD333" s="44"/>
      <c r="CE333" s="44"/>
      <c r="CF333" s="44"/>
      <c r="CG333" s="25"/>
      <c r="CH333" s="60"/>
      <c r="CI333" s="67"/>
      <c r="CJ333" s="44"/>
      <c r="CK333" s="45"/>
      <c r="CL333" s="35"/>
      <c r="CM333" s="27"/>
      <c r="CN333" s="46"/>
      <c r="CO333" s="44"/>
      <c r="CP333" s="44"/>
      <c r="CQ333" s="44"/>
      <c r="CR333" s="44"/>
      <c r="CS333" s="44"/>
      <c r="CT333" s="44"/>
      <c r="CU333" s="25"/>
      <c r="CV333" s="60"/>
      <c r="CW333" s="67"/>
      <c r="CX333" s="44"/>
      <c r="CY333" s="45"/>
      <c r="CZ333" s="35"/>
      <c r="DA333" s="58"/>
      <c r="DB333" s="46"/>
      <c r="DC333" s="44"/>
      <c r="DD333" s="69"/>
      <c r="DE333" s="44"/>
      <c r="DF333" s="44"/>
      <c r="DG333" s="44"/>
      <c r="DH333" s="44"/>
      <c r="DI333" s="25"/>
      <c r="DJ333" s="60"/>
      <c r="DK333" s="67"/>
      <c r="DL333" s="44"/>
      <c r="DM333" s="45"/>
      <c r="DN333" s="35"/>
      <c r="DO333" s="27"/>
      <c r="DP333" s="46"/>
      <c r="DQ333" s="44"/>
      <c r="DR333" s="44"/>
      <c r="DS333" s="44"/>
      <c r="DT333" s="44"/>
      <c r="DU333" s="44"/>
      <c r="DV333" s="44"/>
      <c r="DW333" s="25"/>
      <c r="DX333" s="60"/>
      <c r="DY333" s="67"/>
      <c r="DZ333" s="44"/>
      <c r="EA333" s="45"/>
      <c r="EB333" s="35"/>
      <c r="EC333" s="27"/>
      <c r="ED333" s="46"/>
      <c r="EE333" s="67"/>
      <c r="EF333" s="44" t="str">
        <f t="shared" si="1615"/>
        <v/>
      </c>
      <c r="EG333" s="44"/>
      <c r="EH333" s="44"/>
      <c r="EI333" s="44"/>
      <c r="EJ333" s="44" t="str">
        <f t="shared" si="1616"/>
        <v/>
      </c>
      <c r="EK333" s="44"/>
      <c r="EL333" s="44"/>
      <c r="EM333" s="44"/>
      <c r="EN333" s="44" t="str">
        <f t="shared" si="1572"/>
        <v/>
      </c>
      <c r="EO333" s="45" t="str">
        <f t="shared" si="1573"/>
        <v/>
      </c>
      <c r="EP333" s="35"/>
      <c r="EQ333" s="27"/>
      <c r="ER333" s="46"/>
      <c r="ES333" s="44"/>
      <c r="ET333" s="44" t="str">
        <f t="shared" si="1617"/>
        <v/>
      </c>
      <c r="EU333" s="44"/>
      <c r="EV333" s="44" t="str">
        <f t="shared" si="1618"/>
        <v/>
      </c>
      <c r="EW333" s="44"/>
      <c r="EX333" s="44" t="str">
        <f t="shared" si="1619"/>
        <v/>
      </c>
      <c r="EY333" s="44"/>
      <c r="EZ333" s="44"/>
      <c r="FA333" s="44"/>
      <c r="FB333" s="44" t="str">
        <f t="shared" si="1574"/>
        <v/>
      </c>
      <c r="FC333" s="45" t="str">
        <f t="shared" si="1575"/>
        <v/>
      </c>
      <c r="FD333" s="35"/>
      <c r="FF333" s="46"/>
      <c r="FG333" s="67"/>
      <c r="FH333" s="44" t="str">
        <f t="shared" si="1620"/>
        <v/>
      </c>
      <c r="FI333" s="44"/>
      <c r="FJ333" s="44"/>
      <c r="FK333" s="44"/>
      <c r="FL333" s="44" t="str">
        <f t="shared" si="1621"/>
        <v/>
      </c>
      <c r="FM333" s="44"/>
      <c r="FN333" s="44"/>
      <c r="FO333" s="44"/>
      <c r="FP333" s="44" t="str">
        <f t="shared" si="1576"/>
        <v/>
      </c>
      <c r="FQ333" s="45" t="str">
        <f t="shared" si="1577"/>
        <v/>
      </c>
      <c r="FR333" s="35"/>
      <c r="FT333" s="46"/>
      <c r="FU333" s="67"/>
      <c r="FV333" s="44" t="str">
        <f t="shared" si="1622"/>
        <v/>
      </c>
      <c r="FW333" s="44"/>
      <c r="FX333" s="44"/>
      <c r="FY333" s="44"/>
      <c r="FZ333" s="44" t="str">
        <f t="shared" si="1623"/>
        <v/>
      </c>
      <c r="GA333" s="44"/>
      <c r="GB333" s="44"/>
      <c r="GC333" s="44"/>
      <c r="GD333" s="44" t="str">
        <f t="shared" si="1578"/>
        <v/>
      </c>
      <c r="GE333" s="45" t="str">
        <f t="shared" si="1579"/>
        <v/>
      </c>
      <c r="GF333" s="35"/>
      <c r="GH333" s="46"/>
      <c r="GI333" s="67"/>
      <c r="GJ333" s="44" t="str">
        <f t="shared" si="1624"/>
        <v/>
      </c>
      <c r="GK333" s="44"/>
      <c r="GL333" s="44"/>
      <c r="GM333" s="44"/>
      <c r="GN333" s="44" t="str">
        <f t="shared" si="1625"/>
        <v/>
      </c>
      <c r="GO333" s="44"/>
      <c r="GP333" s="44"/>
      <c r="GQ333" s="44"/>
      <c r="GR333" s="44" t="str">
        <f t="shared" si="1580"/>
        <v/>
      </c>
      <c r="GS333" s="45" t="str">
        <f t="shared" si="1581"/>
        <v/>
      </c>
      <c r="GT333" s="35"/>
      <c r="GU333" s="27"/>
      <c r="GV333" s="46"/>
      <c r="GW333" s="67"/>
      <c r="GX333" s="44" t="str">
        <f t="shared" si="1626"/>
        <v/>
      </c>
      <c r="GY333" s="44"/>
      <c r="GZ333" s="44"/>
      <c r="HA333" s="44"/>
      <c r="HB333" s="44" t="str">
        <f t="shared" si="1627"/>
        <v/>
      </c>
      <c r="HC333" s="44"/>
      <c r="HD333" s="44"/>
      <c r="HE333" s="44"/>
      <c r="HF333" s="44" t="str">
        <f t="shared" si="1582"/>
        <v/>
      </c>
      <c r="HG333" s="45" t="str">
        <f t="shared" si="1583"/>
        <v/>
      </c>
      <c r="HH333" s="35"/>
      <c r="HJ333" s="46"/>
      <c r="HK333" s="67"/>
      <c r="HL333" s="44" t="str">
        <f t="shared" si="1628"/>
        <v/>
      </c>
      <c r="HM333" s="44"/>
      <c r="HN333" s="44"/>
      <c r="HO333" s="44"/>
      <c r="HP333" s="44" t="str">
        <f t="shared" si="1629"/>
        <v/>
      </c>
      <c r="HQ333" s="44"/>
      <c r="HR333" s="44"/>
      <c r="HS333" s="44"/>
      <c r="HT333" s="44" t="str">
        <f t="shared" si="1584"/>
        <v/>
      </c>
      <c r="HU333" s="45" t="str">
        <f t="shared" si="1585"/>
        <v/>
      </c>
      <c r="HV333" s="35"/>
      <c r="HW333" s="61"/>
      <c r="HX333" s="46"/>
      <c r="HY333" s="44"/>
      <c r="HZ333" s="44"/>
      <c r="IA333" s="44"/>
      <c r="IB333" s="44"/>
      <c r="IC333" s="44"/>
      <c r="ID333" s="44"/>
      <c r="IE333" s="25"/>
      <c r="IF333" s="60"/>
      <c r="IG333" s="67"/>
      <c r="IH333" s="44"/>
      <c r="II333" s="45"/>
      <c r="IJ333" s="35"/>
      <c r="IL333" s="46"/>
      <c r="IM333" s="44"/>
      <c r="IN333" s="44"/>
      <c r="IO333" s="44"/>
      <c r="IP333" s="44"/>
      <c r="IQ333" s="44"/>
      <c r="IR333" s="44"/>
      <c r="IS333" s="25"/>
      <c r="IT333" s="60"/>
      <c r="IU333" s="67"/>
      <c r="IV333" s="44"/>
      <c r="IW333" s="45"/>
      <c r="IX333" s="35"/>
      <c r="IY333" s="33"/>
      <c r="IZ333" s="46"/>
      <c r="JA333" s="44"/>
      <c r="JB333" s="69"/>
      <c r="JC333" s="44"/>
      <c r="JD333" s="44"/>
      <c r="JE333" s="44"/>
      <c r="JF333" s="44"/>
      <c r="JG333" s="25"/>
      <c r="JH333" s="60"/>
      <c r="JI333" s="67"/>
      <c r="JJ333" s="44"/>
      <c r="JK333" s="45"/>
      <c r="JL333" s="35"/>
      <c r="JM333" s="27"/>
      <c r="JN333" s="46"/>
      <c r="JO333" s="44"/>
      <c r="JP333" s="69"/>
      <c r="JQ333" s="44"/>
      <c r="JR333" s="44"/>
      <c r="JS333" s="44"/>
      <c r="JT333" s="44"/>
      <c r="JU333" s="25"/>
      <c r="JV333" s="60"/>
      <c r="JW333" s="67"/>
      <c r="JX333" s="44"/>
      <c r="JY333" s="45"/>
      <c r="JZ333" s="35"/>
      <c r="KA333" s="61"/>
      <c r="KB333" s="46"/>
      <c r="KC333" s="44"/>
      <c r="KD333" s="44"/>
      <c r="KE333" s="44"/>
      <c r="KF333" s="44"/>
      <c r="KG333" s="44"/>
      <c r="KH333" s="44"/>
      <c r="KI333" s="25"/>
      <c r="KJ333" s="60"/>
      <c r="KK333" s="67"/>
      <c r="KL333" s="44"/>
      <c r="KM333" s="45"/>
      <c r="KN333" s="35"/>
      <c r="KO333" s="27"/>
      <c r="KP333" s="46"/>
      <c r="KQ333" s="44"/>
      <c r="KR333" s="69"/>
      <c r="KS333" s="44"/>
      <c r="KT333" s="44"/>
      <c r="KU333" s="44"/>
      <c r="KV333" s="44"/>
      <c r="KW333" s="25"/>
      <c r="KX333" s="60"/>
      <c r="KY333" s="67"/>
      <c r="KZ333" s="44"/>
      <c r="LA333" s="45"/>
      <c r="LB333" s="35"/>
      <c r="LC333" s="27"/>
      <c r="LD333" s="51"/>
      <c r="LE333" s="43"/>
      <c r="LF333" s="93" t="str">
        <f>IF(LE333="","",LE333-LE330)</f>
        <v/>
      </c>
      <c r="LG333" s="43"/>
      <c r="LH333" s="43"/>
      <c r="LI333" s="43"/>
      <c r="LJ333" s="87"/>
      <c r="LK333" s="43"/>
      <c r="LL333" s="72"/>
      <c r="LM333" s="67"/>
      <c r="LN333" s="87" t="str">
        <f t="shared" si="1648"/>
        <v/>
      </c>
      <c r="LO333" s="54"/>
      <c r="LP333" s="35"/>
      <c r="LQ333" s="27"/>
      <c r="LR333" s="46"/>
      <c r="LS333" s="67"/>
      <c r="LT333" s="44" t="str">
        <f t="shared" si="1634"/>
        <v/>
      </c>
      <c r="LU333" s="44"/>
      <c r="LV333" s="44"/>
      <c r="LW333" s="44"/>
      <c r="LX333" s="44" t="str">
        <f t="shared" si="1635"/>
        <v/>
      </c>
      <c r="LY333" s="44"/>
      <c r="LZ333" s="44"/>
      <c r="MA333" s="44"/>
      <c r="MB333" s="44" t="str">
        <f t="shared" si="1586"/>
        <v/>
      </c>
      <c r="MC333" s="45" t="str">
        <f t="shared" si="1587"/>
        <v/>
      </c>
      <c r="MD333" s="35"/>
      <c r="ME333" s="27"/>
      <c r="MF333" s="46"/>
      <c r="MG333" s="67"/>
      <c r="MH333" s="44" t="str">
        <f t="shared" si="1636"/>
        <v/>
      </c>
      <c r="MI333" s="44"/>
      <c r="MJ333" s="44"/>
      <c r="MK333" s="44"/>
      <c r="ML333" s="44" t="str">
        <f t="shared" si="1637"/>
        <v/>
      </c>
      <c r="MM333" s="44"/>
      <c r="MN333" s="44"/>
      <c r="MO333" s="44"/>
      <c r="MP333" s="44" t="str">
        <f t="shared" si="1588"/>
        <v/>
      </c>
      <c r="MQ333" s="45" t="str">
        <f t="shared" si="1589"/>
        <v/>
      </c>
      <c r="MR333" s="35"/>
      <c r="MS333" s="27"/>
      <c r="MT333" s="46"/>
      <c r="MU333" s="67"/>
      <c r="MV333" s="44" t="str">
        <f t="shared" si="1638"/>
        <v/>
      </c>
      <c r="MW333" s="44"/>
      <c r="MX333" s="44"/>
      <c r="MY333" s="44"/>
      <c r="MZ333" s="44" t="str">
        <f t="shared" si="1639"/>
        <v/>
      </c>
      <c r="NA333" s="44"/>
      <c r="NB333" s="44"/>
      <c r="NC333" s="44"/>
      <c r="ND333" s="44" t="str">
        <f t="shared" si="1590"/>
        <v/>
      </c>
      <c r="NE333" s="45" t="str">
        <f t="shared" si="1591"/>
        <v/>
      </c>
      <c r="NF333" s="35"/>
      <c r="NG333" s="27"/>
      <c r="NH333" s="46"/>
      <c r="NI333" s="67"/>
      <c r="NJ333" s="44" t="str">
        <f t="shared" si="1640"/>
        <v/>
      </c>
      <c r="NK333" s="44"/>
      <c r="NL333" s="44"/>
      <c r="NM333" s="44"/>
      <c r="NN333" s="44" t="str">
        <f t="shared" si="1641"/>
        <v/>
      </c>
      <c r="NO333" s="44"/>
      <c r="NP333" s="44"/>
      <c r="NQ333" s="44"/>
      <c r="NR333" s="44" t="str">
        <f t="shared" si="1592"/>
        <v/>
      </c>
      <c r="NS333" s="45" t="str">
        <f t="shared" si="1593"/>
        <v/>
      </c>
      <c r="NT333" s="35"/>
    </row>
    <row r="334" spans="1:384" ht="15" customHeight="1" thickBot="1" x14ac:dyDescent="0.25">
      <c r="A334" s="38"/>
      <c r="B334" s="39"/>
      <c r="C334" s="40"/>
      <c r="D334" s="40"/>
      <c r="E334" s="41"/>
      <c r="F334" s="41"/>
      <c r="G334" s="40"/>
      <c r="H334" s="42"/>
      <c r="I334" s="44"/>
      <c r="J334" s="44" t="str">
        <f t="shared" si="1602"/>
        <v/>
      </c>
      <c r="K334" s="44"/>
      <c r="L334" s="44"/>
      <c r="M334" s="44"/>
      <c r="N334" s="44" t="str">
        <f t="shared" si="1603"/>
        <v/>
      </c>
      <c r="O334" s="44"/>
      <c r="P334" s="44"/>
      <c r="Q334" s="44"/>
      <c r="R334" s="44" t="str">
        <f t="shared" si="1564"/>
        <v/>
      </c>
      <c r="S334" s="45" t="str">
        <f t="shared" si="1565"/>
        <v/>
      </c>
      <c r="T334" s="35"/>
      <c r="U334" s="27"/>
      <c r="V334" s="46"/>
      <c r="W334" s="67"/>
      <c r="X334" s="44" t="str">
        <f t="shared" si="1604"/>
        <v/>
      </c>
      <c r="Y334" s="44"/>
      <c r="Z334" s="44"/>
      <c r="AA334" s="44"/>
      <c r="AB334" s="44" t="str">
        <f t="shared" si="1605"/>
        <v/>
      </c>
      <c r="AC334" s="44"/>
      <c r="AD334" s="44"/>
      <c r="AE334" s="44"/>
      <c r="AF334" s="44" t="str">
        <f t="shared" si="1566"/>
        <v/>
      </c>
      <c r="AG334" s="45" t="str">
        <f t="shared" si="1567"/>
        <v/>
      </c>
      <c r="AH334" s="35"/>
      <c r="AI334" s="27"/>
      <c r="AJ334" s="46"/>
      <c r="AK334" s="44"/>
      <c r="AL334" s="44" t="str">
        <f t="shared" si="1606"/>
        <v/>
      </c>
      <c r="AM334" s="44"/>
      <c r="AN334" s="44" t="str">
        <f t="shared" si="1607"/>
        <v/>
      </c>
      <c r="AO334" s="44"/>
      <c r="AP334" s="44" t="str">
        <f t="shared" si="1608"/>
        <v/>
      </c>
      <c r="AQ334" s="44"/>
      <c r="AR334" s="44"/>
      <c r="AS334" s="44"/>
      <c r="AT334" s="44" t="str">
        <f t="shared" si="1568"/>
        <v/>
      </c>
      <c r="AU334" s="45" t="str">
        <f t="shared" si="1569"/>
        <v/>
      </c>
      <c r="AV334" s="35"/>
      <c r="AW334" s="27"/>
      <c r="AX334" s="46"/>
      <c r="AY334" s="44"/>
      <c r="AZ334" s="44" t="str">
        <f t="shared" si="1609"/>
        <v/>
      </c>
      <c r="BA334" s="44"/>
      <c r="BB334" s="44" t="str">
        <f t="shared" si="1610"/>
        <v/>
      </c>
      <c r="BC334" s="44"/>
      <c r="BD334" s="44" t="str">
        <f t="shared" si="1611"/>
        <v/>
      </c>
      <c r="BE334" s="44"/>
      <c r="BF334" s="44"/>
      <c r="BG334" s="44"/>
      <c r="BH334" s="44" t="str">
        <f t="shared" si="1570"/>
        <v/>
      </c>
      <c r="BI334" s="45" t="str">
        <f t="shared" si="1571"/>
        <v/>
      </c>
      <c r="BJ334" s="35"/>
      <c r="BK334" s="50"/>
      <c r="BL334" s="74"/>
      <c r="BM334" s="75"/>
      <c r="BN334" s="75"/>
      <c r="BO334" s="75"/>
      <c r="BP334" s="75"/>
      <c r="BQ334" s="75"/>
      <c r="BR334" s="75"/>
      <c r="BS334" s="75"/>
      <c r="BT334" s="77"/>
      <c r="BU334" s="78"/>
      <c r="BV334" s="75"/>
      <c r="BW334" s="79"/>
      <c r="BX334" s="35"/>
      <c r="BY334" s="27"/>
      <c r="BZ334" s="74"/>
      <c r="CA334" s="75"/>
      <c r="CB334" s="82"/>
      <c r="CC334" s="75"/>
      <c r="CD334" s="75"/>
      <c r="CE334" s="75"/>
      <c r="CF334" s="75"/>
      <c r="CG334" s="75"/>
      <c r="CH334" s="77"/>
      <c r="CI334" s="78"/>
      <c r="CJ334" s="75"/>
      <c r="CK334" s="79"/>
      <c r="CL334" s="35"/>
      <c r="CM334" s="27"/>
      <c r="CN334" s="74"/>
      <c r="CO334" s="75"/>
      <c r="CP334" s="75"/>
      <c r="CQ334" s="75"/>
      <c r="CR334" s="75"/>
      <c r="CS334" s="75"/>
      <c r="CT334" s="75"/>
      <c r="CU334" s="75"/>
      <c r="CV334" s="77"/>
      <c r="CW334" s="78"/>
      <c r="CX334" s="75"/>
      <c r="CY334" s="79"/>
      <c r="CZ334" s="35"/>
      <c r="DA334" s="58"/>
      <c r="DB334" s="74"/>
      <c r="DC334" s="75"/>
      <c r="DD334" s="75"/>
      <c r="DE334" s="75"/>
      <c r="DF334" s="75"/>
      <c r="DG334" s="75"/>
      <c r="DH334" s="75"/>
      <c r="DI334" s="75"/>
      <c r="DJ334" s="77"/>
      <c r="DK334" s="78"/>
      <c r="DL334" s="75"/>
      <c r="DM334" s="79"/>
      <c r="DN334" s="35"/>
      <c r="DO334" s="27"/>
      <c r="DP334" s="74"/>
      <c r="DQ334" s="75"/>
      <c r="DR334" s="75"/>
      <c r="DS334" s="75"/>
      <c r="DT334" s="75"/>
      <c r="DU334" s="75"/>
      <c r="DV334" s="75"/>
      <c r="DW334" s="75"/>
      <c r="DX334" s="77"/>
      <c r="DY334" s="78"/>
      <c r="DZ334" s="75"/>
      <c r="EA334" s="79"/>
      <c r="EB334" s="35"/>
      <c r="EC334" s="27"/>
      <c r="ED334" s="46"/>
      <c r="EE334" s="67"/>
      <c r="EF334" s="44" t="str">
        <f t="shared" si="1615"/>
        <v/>
      </c>
      <c r="EG334" s="44"/>
      <c r="EH334" s="44"/>
      <c r="EI334" s="44"/>
      <c r="EJ334" s="44" t="str">
        <f t="shared" si="1616"/>
        <v/>
      </c>
      <c r="EK334" s="44"/>
      <c r="EL334" s="44"/>
      <c r="EM334" s="44"/>
      <c r="EN334" s="44" t="str">
        <f t="shared" si="1572"/>
        <v/>
      </c>
      <c r="EO334" s="45" t="str">
        <f t="shared" si="1573"/>
        <v/>
      </c>
      <c r="EP334" s="35"/>
      <c r="EQ334" s="27"/>
      <c r="ER334" s="46"/>
      <c r="ES334" s="44"/>
      <c r="ET334" s="44" t="str">
        <f t="shared" si="1617"/>
        <v/>
      </c>
      <c r="EU334" s="44"/>
      <c r="EV334" s="44" t="str">
        <f t="shared" si="1618"/>
        <v/>
      </c>
      <c r="EW334" s="44"/>
      <c r="EX334" s="44" t="str">
        <f t="shared" si="1619"/>
        <v/>
      </c>
      <c r="EY334" s="44"/>
      <c r="EZ334" s="44"/>
      <c r="FA334" s="44"/>
      <c r="FB334" s="44" t="str">
        <f t="shared" si="1574"/>
        <v/>
      </c>
      <c r="FC334" s="45" t="str">
        <f t="shared" si="1575"/>
        <v/>
      </c>
      <c r="FD334" s="35"/>
      <c r="FF334" s="46"/>
      <c r="FG334" s="67"/>
      <c r="FH334" s="44" t="str">
        <f t="shared" si="1620"/>
        <v/>
      </c>
      <c r="FI334" s="44"/>
      <c r="FJ334" s="44"/>
      <c r="FK334" s="44"/>
      <c r="FL334" s="44" t="str">
        <f t="shared" si="1621"/>
        <v/>
      </c>
      <c r="FM334" s="44"/>
      <c r="FN334" s="44"/>
      <c r="FO334" s="44"/>
      <c r="FP334" s="44" t="str">
        <f t="shared" si="1576"/>
        <v/>
      </c>
      <c r="FQ334" s="45" t="str">
        <f t="shared" si="1577"/>
        <v/>
      </c>
      <c r="FR334" s="35"/>
      <c r="FT334" s="46"/>
      <c r="FU334" s="67"/>
      <c r="FV334" s="44" t="str">
        <f t="shared" si="1622"/>
        <v/>
      </c>
      <c r="FW334" s="44"/>
      <c r="FX334" s="44"/>
      <c r="FY334" s="44"/>
      <c r="FZ334" s="44" t="str">
        <f t="shared" si="1623"/>
        <v/>
      </c>
      <c r="GA334" s="44"/>
      <c r="GB334" s="44"/>
      <c r="GC334" s="44"/>
      <c r="GD334" s="44" t="str">
        <f t="shared" si="1578"/>
        <v/>
      </c>
      <c r="GE334" s="45" t="str">
        <f t="shared" si="1579"/>
        <v/>
      </c>
      <c r="GF334" s="35"/>
      <c r="GH334" s="46"/>
      <c r="GI334" s="67"/>
      <c r="GJ334" s="44" t="str">
        <f t="shared" si="1624"/>
        <v/>
      </c>
      <c r="GK334" s="44"/>
      <c r="GL334" s="44"/>
      <c r="GM334" s="44"/>
      <c r="GN334" s="44" t="str">
        <f t="shared" si="1625"/>
        <v/>
      </c>
      <c r="GO334" s="44"/>
      <c r="GP334" s="44"/>
      <c r="GQ334" s="44"/>
      <c r="GR334" s="44" t="str">
        <f t="shared" si="1580"/>
        <v/>
      </c>
      <c r="GS334" s="45" t="str">
        <f t="shared" si="1581"/>
        <v/>
      </c>
      <c r="GT334" s="35"/>
      <c r="GU334" s="27"/>
      <c r="GV334" s="46"/>
      <c r="GW334" s="67"/>
      <c r="GX334" s="44" t="str">
        <f t="shared" si="1626"/>
        <v/>
      </c>
      <c r="GY334" s="44"/>
      <c r="GZ334" s="44"/>
      <c r="HA334" s="44"/>
      <c r="HB334" s="44" t="str">
        <f t="shared" si="1627"/>
        <v/>
      </c>
      <c r="HC334" s="44"/>
      <c r="HD334" s="44"/>
      <c r="HE334" s="44"/>
      <c r="HF334" s="44" t="str">
        <f t="shared" si="1582"/>
        <v/>
      </c>
      <c r="HG334" s="45" t="str">
        <f t="shared" si="1583"/>
        <v/>
      </c>
      <c r="HH334" s="35"/>
      <c r="HJ334" s="46"/>
      <c r="HK334" s="67"/>
      <c r="HL334" s="44" t="str">
        <f t="shared" si="1628"/>
        <v/>
      </c>
      <c r="HM334" s="44"/>
      <c r="HN334" s="44"/>
      <c r="HO334" s="44"/>
      <c r="HP334" s="44" t="str">
        <f t="shared" si="1629"/>
        <v/>
      </c>
      <c r="HQ334" s="44"/>
      <c r="HR334" s="44"/>
      <c r="HS334" s="44"/>
      <c r="HT334" s="44" t="str">
        <f t="shared" si="1584"/>
        <v/>
      </c>
      <c r="HU334" s="45" t="str">
        <f t="shared" si="1585"/>
        <v/>
      </c>
      <c r="HV334" s="35"/>
      <c r="HW334" s="61"/>
      <c r="HX334" s="74"/>
      <c r="HY334" s="75"/>
      <c r="HZ334" s="75"/>
      <c r="IA334" s="75"/>
      <c r="IB334" s="75"/>
      <c r="IC334" s="75"/>
      <c r="ID334" s="75"/>
      <c r="IE334" s="75"/>
      <c r="IF334" s="77"/>
      <c r="IG334" s="78"/>
      <c r="IH334" s="75"/>
      <c r="II334" s="79"/>
      <c r="IJ334" s="35"/>
      <c r="IL334" s="74"/>
      <c r="IM334" s="75"/>
      <c r="IN334" s="75"/>
      <c r="IO334" s="75"/>
      <c r="IP334" s="75"/>
      <c r="IQ334" s="75"/>
      <c r="IR334" s="75"/>
      <c r="IS334" s="75"/>
      <c r="IT334" s="77"/>
      <c r="IU334" s="78"/>
      <c r="IV334" s="75"/>
      <c r="IW334" s="79"/>
      <c r="IX334" s="35"/>
      <c r="IY334" s="33"/>
      <c r="IZ334" s="74"/>
      <c r="JA334" s="75"/>
      <c r="JB334" s="82"/>
      <c r="JC334" s="75"/>
      <c r="JD334" s="75"/>
      <c r="JE334" s="75"/>
      <c r="JF334" s="75"/>
      <c r="JG334" s="75"/>
      <c r="JH334" s="77"/>
      <c r="JI334" s="78"/>
      <c r="JJ334" s="75"/>
      <c r="JK334" s="79"/>
      <c r="JL334" s="35"/>
      <c r="JM334" s="27"/>
      <c r="JN334" s="74"/>
      <c r="JO334" s="75"/>
      <c r="JP334" s="82"/>
      <c r="JQ334" s="75"/>
      <c r="JR334" s="75"/>
      <c r="JS334" s="75"/>
      <c r="JT334" s="75"/>
      <c r="JU334" s="75"/>
      <c r="JV334" s="77"/>
      <c r="JW334" s="78"/>
      <c r="JX334" s="75"/>
      <c r="JY334" s="79"/>
      <c r="JZ334" s="35"/>
      <c r="KA334" s="61"/>
      <c r="KB334" s="74"/>
      <c r="KC334" s="75"/>
      <c r="KD334" s="75"/>
      <c r="KE334" s="75"/>
      <c r="KF334" s="75"/>
      <c r="KG334" s="75"/>
      <c r="KH334" s="75"/>
      <c r="KI334" s="75"/>
      <c r="KJ334" s="77"/>
      <c r="KK334" s="78"/>
      <c r="KL334" s="75"/>
      <c r="KM334" s="79"/>
      <c r="KN334" s="35"/>
      <c r="KO334" s="27"/>
      <c r="KP334" s="74"/>
      <c r="KQ334" s="75"/>
      <c r="KR334" s="75"/>
      <c r="KS334" s="75"/>
      <c r="KT334" s="75"/>
      <c r="KU334" s="75"/>
      <c r="KV334" s="75"/>
      <c r="KW334" s="75"/>
      <c r="KX334" s="77"/>
      <c r="KY334" s="78"/>
      <c r="KZ334" s="75"/>
      <c r="LA334" s="79"/>
      <c r="LB334" s="35"/>
      <c r="LC334" s="27"/>
      <c r="LD334" s="46"/>
      <c r="LE334" s="44"/>
      <c r="LF334" s="44"/>
      <c r="LG334" s="44"/>
      <c r="LH334" s="44"/>
      <c r="LI334" s="44"/>
      <c r="LJ334" s="44"/>
      <c r="LK334" s="44"/>
      <c r="LL334" s="60"/>
      <c r="LM334" s="67"/>
      <c r="LN334" s="44" t="str">
        <f t="shared" si="1648"/>
        <v/>
      </c>
      <c r="LO334" s="45"/>
      <c r="LP334" s="35"/>
      <c r="LQ334" s="27"/>
      <c r="LR334" s="46"/>
      <c r="LS334" s="67"/>
      <c r="LT334" s="44" t="str">
        <f t="shared" si="1634"/>
        <v/>
      </c>
      <c r="LU334" s="44"/>
      <c r="LV334" s="44"/>
      <c r="LW334" s="44"/>
      <c r="LX334" s="44" t="str">
        <f t="shared" si="1635"/>
        <v/>
      </c>
      <c r="LY334" s="44"/>
      <c r="LZ334" s="44"/>
      <c r="MA334" s="44"/>
      <c r="MB334" s="44" t="str">
        <f t="shared" si="1586"/>
        <v/>
      </c>
      <c r="MC334" s="45" t="str">
        <f t="shared" si="1587"/>
        <v/>
      </c>
      <c r="MD334" s="35"/>
      <c r="ME334" s="27"/>
      <c r="MF334" s="46"/>
      <c r="MG334" s="67"/>
      <c r="MH334" s="44" t="str">
        <f t="shared" si="1636"/>
        <v/>
      </c>
      <c r="MI334" s="44"/>
      <c r="MJ334" s="44"/>
      <c r="MK334" s="44"/>
      <c r="ML334" s="44" t="str">
        <f t="shared" si="1637"/>
        <v/>
      </c>
      <c r="MM334" s="44"/>
      <c r="MN334" s="44"/>
      <c r="MO334" s="44"/>
      <c r="MP334" s="44" t="str">
        <f t="shared" si="1588"/>
        <v/>
      </c>
      <c r="MQ334" s="45" t="str">
        <f t="shared" si="1589"/>
        <v/>
      </c>
      <c r="MR334" s="35"/>
      <c r="MS334" s="27"/>
      <c r="MT334" s="46"/>
      <c r="MU334" s="67"/>
      <c r="MV334" s="44" t="str">
        <f t="shared" si="1638"/>
        <v/>
      </c>
      <c r="MW334" s="44"/>
      <c r="MX334" s="44"/>
      <c r="MY334" s="44"/>
      <c r="MZ334" s="44" t="str">
        <f t="shared" si="1639"/>
        <v/>
      </c>
      <c r="NA334" s="44"/>
      <c r="NB334" s="44"/>
      <c r="NC334" s="44"/>
      <c r="ND334" s="44" t="str">
        <f t="shared" si="1590"/>
        <v/>
      </c>
      <c r="NE334" s="45" t="str">
        <f t="shared" si="1591"/>
        <v/>
      </c>
      <c r="NF334" s="35"/>
      <c r="NG334" s="27"/>
      <c r="NH334" s="46"/>
      <c r="NI334" s="67"/>
      <c r="NJ334" s="44" t="str">
        <f t="shared" si="1640"/>
        <v/>
      </c>
      <c r="NK334" s="44"/>
      <c r="NL334" s="44"/>
      <c r="NM334" s="44"/>
      <c r="NN334" s="44" t="str">
        <f t="shared" si="1641"/>
        <v/>
      </c>
      <c r="NO334" s="44"/>
      <c r="NP334" s="44"/>
      <c r="NQ334" s="44"/>
      <c r="NR334" s="44" t="str">
        <f t="shared" si="1592"/>
        <v/>
      </c>
      <c r="NS334" s="45" t="str">
        <f t="shared" si="1593"/>
        <v/>
      </c>
      <c r="NT334" s="35"/>
    </row>
    <row r="335" spans="1:384" ht="15" customHeight="1" thickTop="1" thickBot="1" x14ac:dyDescent="0.25">
      <c r="A335" s="38"/>
      <c r="B335" s="39"/>
      <c r="C335" s="40"/>
      <c r="D335" s="40"/>
      <c r="E335" s="41"/>
      <c r="F335" s="41"/>
      <c r="G335" s="40"/>
      <c r="H335" s="42"/>
      <c r="I335" s="44"/>
      <c r="J335" s="44" t="str">
        <f t="shared" si="1602"/>
        <v/>
      </c>
      <c r="K335" s="44"/>
      <c r="L335" s="44"/>
      <c r="M335" s="44"/>
      <c r="N335" s="44" t="str">
        <f t="shared" si="1603"/>
        <v/>
      </c>
      <c r="O335" s="44"/>
      <c r="P335" s="44"/>
      <c r="Q335" s="44"/>
      <c r="R335" s="44" t="str">
        <f t="shared" si="1564"/>
        <v/>
      </c>
      <c r="S335" s="45" t="str">
        <f t="shared" si="1565"/>
        <v/>
      </c>
      <c r="T335" s="35"/>
      <c r="U335" s="27"/>
      <c r="V335" s="46"/>
      <c r="W335" s="67"/>
      <c r="X335" s="44" t="str">
        <f t="shared" si="1604"/>
        <v/>
      </c>
      <c r="Y335" s="44"/>
      <c r="Z335" s="44"/>
      <c r="AA335" s="44"/>
      <c r="AB335" s="44" t="str">
        <f t="shared" si="1605"/>
        <v/>
      </c>
      <c r="AC335" s="44"/>
      <c r="AD335" s="44"/>
      <c r="AE335" s="44"/>
      <c r="AF335" s="44" t="str">
        <f t="shared" si="1566"/>
        <v/>
      </c>
      <c r="AG335" s="45" t="str">
        <f t="shared" si="1567"/>
        <v/>
      </c>
      <c r="AH335" s="35"/>
      <c r="AI335" s="27"/>
      <c r="AJ335" s="46"/>
      <c r="AK335" s="44"/>
      <c r="AL335" s="44" t="str">
        <f t="shared" si="1606"/>
        <v/>
      </c>
      <c r="AM335" s="44"/>
      <c r="AN335" s="44" t="str">
        <f t="shared" si="1607"/>
        <v/>
      </c>
      <c r="AO335" s="44"/>
      <c r="AP335" s="44" t="str">
        <f t="shared" si="1608"/>
        <v/>
      </c>
      <c r="AQ335" s="44"/>
      <c r="AR335" s="44"/>
      <c r="AS335" s="44"/>
      <c r="AT335" s="44" t="str">
        <f t="shared" si="1568"/>
        <v/>
      </c>
      <c r="AU335" s="45" t="str">
        <f t="shared" si="1569"/>
        <v/>
      </c>
      <c r="AV335" s="35"/>
      <c r="AW335" s="27"/>
      <c r="AX335" s="46"/>
      <c r="AY335" s="44"/>
      <c r="AZ335" s="44" t="str">
        <f t="shared" si="1609"/>
        <v/>
      </c>
      <c r="BA335" s="44"/>
      <c r="BB335" s="44" t="str">
        <f t="shared" si="1610"/>
        <v/>
      </c>
      <c r="BC335" s="44"/>
      <c r="BD335" s="44" t="str">
        <f t="shared" si="1611"/>
        <v/>
      </c>
      <c r="BE335" s="44"/>
      <c r="BF335" s="44"/>
      <c r="BG335" s="44"/>
      <c r="BH335" s="44" t="str">
        <f t="shared" si="1570"/>
        <v/>
      </c>
      <c r="BI335" s="45" t="str">
        <f t="shared" si="1571"/>
        <v/>
      </c>
      <c r="BJ335" s="35"/>
      <c r="BK335" s="50"/>
      <c r="BL335" s="51" t="str">
        <f>IF($A302="","",$A302)</f>
        <v/>
      </c>
      <c r="BM335" s="43"/>
      <c r="BN335" s="43" t="str">
        <f t="shared" ref="BN335:BN346" si="1649">IF(BM335="","",BM335-BM331)</f>
        <v/>
      </c>
      <c r="BO335" s="43"/>
      <c r="BP335" s="87" t="str">
        <f t="shared" ref="BP335:BP346" si="1650">IF(BO335="","",BO335-BO331)</f>
        <v/>
      </c>
      <c r="BQ335" s="43"/>
      <c r="BR335" s="43" t="str">
        <f t="shared" ref="BR335:BR346" si="1651">IF(BQ335="","",BQ331+BS331-BQ335)</f>
        <v/>
      </c>
      <c r="BS335" s="43"/>
      <c r="BT335" s="53" t="str">
        <f t="shared" ref="BT335:BT346" si="1652">IF(BM335="","",BT331)</f>
        <v/>
      </c>
      <c r="BU335" s="47" t="str">
        <f t="shared" ref="BU335:BU346" si="1653">IF(BN335="","",BU331)</f>
        <v/>
      </c>
      <c r="BV335" s="44" t="str">
        <f t="shared" ref="BV335:BV346" si="1654">IF(BQ335="","",BR335*BU335)</f>
        <v/>
      </c>
      <c r="BW335" s="89" t="str">
        <f t="shared" ref="BW335:BW346" si="1655">IF(BR335="","",BV335/(BN335*100))</f>
        <v/>
      </c>
      <c r="BX335" s="35"/>
      <c r="BY335" s="27"/>
      <c r="BZ335" s="51" t="str">
        <f>IF($A302="","",$A302)</f>
        <v/>
      </c>
      <c r="CA335" s="43"/>
      <c r="CB335" s="43" t="str">
        <f t="shared" ref="CB335:CB346" si="1656">IF(CA335="","",CA335-CA331)</f>
        <v/>
      </c>
      <c r="CC335" s="43"/>
      <c r="CD335" s="87" t="str">
        <f t="shared" ref="CD335:CD346" si="1657">IF(CC335="","",CC335-CC331)</f>
        <v/>
      </c>
      <c r="CE335" s="43"/>
      <c r="CF335" s="43" t="str">
        <f t="shared" ref="CF335:CF346" si="1658">IF(CE335="","",CE331+CG331-CE335)</f>
        <v/>
      </c>
      <c r="CG335" s="43"/>
      <c r="CH335" s="53" t="str">
        <f t="shared" ref="CH335:CH346" si="1659">IF(CA335="","",CH331)</f>
        <v/>
      </c>
      <c r="CI335" s="47" t="str">
        <f t="shared" ref="CI335:CI346" si="1660">IF(CB335="","",CI331)</f>
        <v/>
      </c>
      <c r="CJ335" s="44" t="str">
        <f t="shared" ref="CJ335:CJ346" si="1661">IF(CE335="","",CF335*CI335)</f>
        <v/>
      </c>
      <c r="CK335" s="89" t="str">
        <f t="shared" ref="CK335:CK346" si="1662">IF(CF335="","",CJ335/(CB335*100))</f>
        <v/>
      </c>
      <c r="CL335" s="35"/>
      <c r="CM335" s="27"/>
      <c r="CN335" s="51" t="str">
        <f>IF($A302="","",$A302)</f>
        <v/>
      </c>
      <c r="CO335" s="43"/>
      <c r="CP335" s="43" t="str">
        <f t="shared" ref="CP335:CP346" si="1663">IF(CO335="","",CO335-CO331)</f>
        <v/>
      </c>
      <c r="CQ335" s="43"/>
      <c r="CR335" s="87" t="str">
        <f t="shared" ref="CR335:CR346" si="1664">IF(CQ335="","",CQ335-CQ331)</f>
        <v/>
      </c>
      <c r="CS335" s="43"/>
      <c r="CT335" s="43" t="str">
        <f t="shared" ref="CT335:CT346" si="1665">IF(CS335="","",CS331+CU331-CS335)</f>
        <v/>
      </c>
      <c r="CU335" s="43"/>
      <c r="CV335" s="53" t="str">
        <f t="shared" ref="CV335:CV346" si="1666">IF(CO335="","",CV331)</f>
        <v/>
      </c>
      <c r="CW335" s="47" t="str">
        <f t="shared" ref="CW335:CW346" si="1667">IF(CP335="","",CW331)</f>
        <v/>
      </c>
      <c r="CX335" s="44" t="str">
        <f t="shared" ref="CX335:CX346" si="1668">IF(CS335="","",CT335*CW335)</f>
        <v/>
      </c>
      <c r="CY335" s="89" t="str">
        <f t="shared" ref="CY335:CY346" si="1669">IF(CT335="","",CX335/(CP335*100))</f>
        <v/>
      </c>
      <c r="CZ335" s="35"/>
      <c r="DA335" s="58"/>
      <c r="DB335" s="51" t="str">
        <f>IF($A302="","",$A302)</f>
        <v/>
      </c>
      <c r="DC335" s="43"/>
      <c r="DD335" s="43" t="str">
        <f t="shared" ref="DD335:DD346" si="1670">IF(DC335="","",DC335-DC331)</f>
        <v/>
      </c>
      <c r="DE335" s="43"/>
      <c r="DF335" s="87" t="str">
        <f t="shared" ref="DF335:DF346" si="1671">IF(DE335="","",DE335-DE331)</f>
        <v/>
      </c>
      <c r="DG335" s="43"/>
      <c r="DH335" s="43" t="str">
        <f t="shared" ref="DH335:DH346" si="1672">IF(DG335="","",DG331+DI331-DG335)</f>
        <v/>
      </c>
      <c r="DI335" s="43"/>
      <c r="DJ335" s="53" t="str">
        <f t="shared" ref="DJ335:DJ346" si="1673">IF(DC335="","",DJ331)</f>
        <v/>
      </c>
      <c r="DK335" s="47" t="str">
        <f t="shared" ref="DK335:DK346" si="1674">IF(DD335="","",DK331)</f>
        <v/>
      </c>
      <c r="DL335" s="44" t="str">
        <f t="shared" ref="DL335:DL346" si="1675">IF(DG335="","",DH335*DK335)</f>
        <v/>
      </c>
      <c r="DM335" s="89" t="str">
        <f t="shared" ref="DM335:DM346" si="1676">IF(DH335="","",DL335/(DD335*100))</f>
        <v/>
      </c>
      <c r="DN335" s="35"/>
      <c r="DO335" s="27"/>
      <c r="DP335" s="51" t="str">
        <f>IF($A302="","",$A302)</f>
        <v/>
      </c>
      <c r="DQ335" s="43"/>
      <c r="DR335" s="43" t="str">
        <f t="shared" ref="DR335:DR346" si="1677">IF(DQ335="","",DQ335-DQ331)</f>
        <v/>
      </c>
      <c r="DS335" s="43"/>
      <c r="DT335" s="87" t="str">
        <f t="shared" ref="DT335:DT346" si="1678">IF(DS335="","",DS335-DS331)</f>
        <v/>
      </c>
      <c r="DU335" s="43"/>
      <c r="DV335" s="43" t="str">
        <f t="shared" ref="DV335:DV346" si="1679">IF(DU335="","",DU331+DW331-DU335)</f>
        <v/>
      </c>
      <c r="DW335" s="43"/>
      <c r="DX335" s="53" t="str">
        <f t="shared" ref="DX335:DX346" si="1680">IF(DQ335="","",DX331)</f>
        <v/>
      </c>
      <c r="DY335" s="47" t="str">
        <f t="shared" ref="DY335:DY346" si="1681">IF(DR335="","",DY331)</f>
        <v/>
      </c>
      <c r="DZ335" s="44" t="str">
        <f t="shared" ref="DZ335:DZ346" si="1682">IF(DU335="","",DV335*DY335)</f>
        <v/>
      </c>
      <c r="EA335" s="89" t="str">
        <f t="shared" ref="EA335:EA346" si="1683">IF(DV335="","",DZ335/(DR335*100))</f>
        <v/>
      </c>
      <c r="EB335" s="35"/>
      <c r="EC335" s="27"/>
      <c r="ED335" s="46"/>
      <c r="EE335" s="67"/>
      <c r="EF335" s="44" t="str">
        <f t="shared" si="1615"/>
        <v/>
      </c>
      <c r="EG335" s="44"/>
      <c r="EH335" s="44"/>
      <c r="EI335" s="44"/>
      <c r="EJ335" s="44" t="str">
        <f t="shared" si="1616"/>
        <v/>
      </c>
      <c r="EK335" s="44"/>
      <c r="EL335" s="44"/>
      <c r="EM335" s="44"/>
      <c r="EN335" s="44" t="str">
        <f t="shared" si="1572"/>
        <v/>
      </c>
      <c r="EO335" s="45" t="str">
        <f t="shared" si="1573"/>
        <v/>
      </c>
      <c r="EP335" s="35"/>
      <c r="EQ335" s="27"/>
      <c r="ER335" s="46"/>
      <c r="ES335" s="44"/>
      <c r="ET335" s="44" t="str">
        <f t="shared" si="1617"/>
        <v/>
      </c>
      <c r="EU335" s="44"/>
      <c r="EV335" s="44" t="str">
        <f t="shared" si="1618"/>
        <v/>
      </c>
      <c r="EW335" s="44"/>
      <c r="EX335" s="44" t="str">
        <f t="shared" si="1619"/>
        <v/>
      </c>
      <c r="EY335" s="44"/>
      <c r="EZ335" s="44"/>
      <c r="FA335" s="44"/>
      <c r="FB335" s="44" t="str">
        <f t="shared" si="1574"/>
        <v/>
      </c>
      <c r="FC335" s="45" t="str">
        <f t="shared" si="1575"/>
        <v/>
      </c>
      <c r="FD335" s="35"/>
      <c r="FF335" s="46"/>
      <c r="FG335" s="67"/>
      <c r="FH335" s="44" t="str">
        <f t="shared" si="1620"/>
        <v/>
      </c>
      <c r="FI335" s="44"/>
      <c r="FJ335" s="44"/>
      <c r="FK335" s="44"/>
      <c r="FL335" s="44" t="str">
        <f t="shared" si="1621"/>
        <v/>
      </c>
      <c r="FM335" s="44"/>
      <c r="FN335" s="44"/>
      <c r="FO335" s="44"/>
      <c r="FP335" s="44" t="str">
        <f t="shared" si="1576"/>
        <v/>
      </c>
      <c r="FQ335" s="45" t="str">
        <f t="shared" si="1577"/>
        <v/>
      </c>
      <c r="FR335" s="35"/>
      <c r="FT335" s="46"/>
      <c r="FU335" s="67"/>
      <c r="FV335" s="44" t="str">
        <f t="shared" si="1622"/>
        <v/>
      </c>
      <c r="FW335" s="44"/>
      <c r="FX335" s="44"/>
      <c r="FY335" s="44"/>
      <c r="FZ335" s="44" t="str">
        <f t="shared" si="1623"/>
        <v/>
      </c>
      <c r="GA335" s="44"/>
      <c r="GB335" s="44"/>
      <c r="GC335" s="44"/>
      <c r="GD335" s="44" t="str">
        <f t="shared" si="1578"/>
        <v/>
      </c>
      <c r="GE335" s="45" t="str">
        <f t="shared" si="1579"/>
        <v/>
      </c>
      <c r="GF335" s="35"/>
      <c r="GH335" s="46"/>
      <c r="GI335" s="67"/>
      <c r="GJ335" s="44" t="str">
        <f t="shared" si="1624"/>
        <v/>
      </c>
      <c r="GK335" s="44"/>
      <c r="GL335" s="44"/>
      <c r="GM335" s="44"/>
      <c r="GN335" s="44" t="str">
        <f t="shared" si="1625"/>
        <v/>
      </c>
      <c r="GO335" s="44"/>
      <c r="GP335" s="44"/>
      <c r="GQ335" s="44"/>
      <c r="GR335" s="44" t="str">
        <f t="shared" si="1580"/>
        <v/>
      </c>
      <c r="GS335" s="45" t="str">
        <f t="shared" si="1581"/>
        <v/>
      </c>
      <c r="GT335" s="35"/>
      <c r="GU335" s="27"/>
      <c r="GV335" s="46"/>
      <c r="GW335" s="67"/>
      <c r="GX335" s="44" t="str">
        <f t="shared" si="1626"/>
        <v/>
      </c>
      <c r="GY335" s="44"/>
      <c r="GZ335" s="44"/>
      <c r="HA335" s="44"/>
      <c r="HB335" s="44" t="str">
        <f t="shared" si="1627"/>
        <v/>
      </c>
      <c r="HC335" s="44"/>
      <c r="HD335" s="44"/>
      <c r="HE335" s="44"/>
      <c r="HF335" s="44" t="str">
        <f t="shared" si="1582"/>
        <v/>
      </c>
      <c r="HG335" s="45" t="str">
        <f t="shared" si="1583"/>
        <v/>
      </c>
      <c r="HH335" s="35"/>
      <c r="HJ335" s="46"/>
      <c r="HK335" s="67"/>
      <c r="HL335" s="44" t="str">
        <f t="shared" si="1628"/>
        <v/>
      </c>
      <c r="HM335" s="44"/>
      <c r="HN335" s="44"/>
      <c r="HO335" s="44"/>
      <c r="HP335" s="44" t="str">
        <f t="shared" si="1629"/>
        <v/>
      </c>
      <c r="HQ335" s="44"/>
      <c r="HR335" s="44"/>
      <c r="HS335" s="44"/>
      <c r="HT335" s="44" t="str">
        <f t="shared" si="1584"/>
        <v/>
      </c>
      <c r="HU335" s="45" t="str">
        <f t="shared" si="1585"/>
        <v/>
      </c>
      <c r="HV335" s="35"/>
      <c r="HW335" s="61"/>
      <c r="HX335" s="51" t="str">
        <f>IF($A302="","",$A302)</f>
        <v/>
      </c>
      <c r="HY335" s="43"/>
      <c r="HZ335" s="43" t="str">
        <f t="shared" ref="HZ335:HZ346" si="1684">IF(HY335="","",HY335-HY331)</f>
        <v/>
      </c>
      <c r="IA335" s="43"/>
      <c r="IB335" s="87" t="str">
        <f t="shared" ref="IB335:IB345" si="1685">IF(IA335="","",IA335-IA331)</f>
        <v/>
      </c>
      <c r="IC335" s="43"/>
      <c r="ID335" s="43" t="str">
        <f t="shared" ref="ID335:ID345" si="1686">IF(IC335="","",IC331+IE331-IC335)</f>
        <v/>
      </c>
      <c r="IE335" s="43"/>
      <c r="IF335" s="53" t="str">
        <f>IF(HY335="","",IF331)</f>
        <v/>
      </c>
      <c r="IG335" s="47" t="str">
        <f>IF(HY335="","",IG331)</f>
        <v/>
      </c>
      <c r="IH335" s="44" t="str">
        <f t="shared" ref="IH335:IH346" si="1687">IF(IC335="","",ID335*IG335)</f>
        <v/>
      </c>
      <c r="II335" s="89" t="str">
        <f t="shared" ref="II335:II346" si="1688">IF(ID335="","",IH335/(HZ335*100))</f>
        <v/>
      </c>
      <c r="IJ335" s="35"/>
      <c r="IL335" s="51" t="str">
        <f>IF($A302="","",$A302)</f>
        <v/>
      </c>
      <c r="IM335" s="43"/>
      <c r="IN335" s="43" t="str">
        <f t="shared" ref="IN335:IN346" si="1689">IF(IM335="","",IM335-IM331)</f>
        <v/>
      </c>
      <c r="IO335" s="43"/>
      <c r="IP335" s="87" t="str">
        <f t="shared" ref="IP335:IP345" si="1690">IF(IO335="","",IO335-IO331)</f>
        <v/>
      </c>
      <c r="IQ335" s="43"/>
      <c r="IR335" s="43" t="str">
        <f t="shared" ref="IR335:IR345" si="1691">IF(IQ335="","",IQ331+IS331-IQ335)</f>
        <v/>
      </c>
      <c r="IS335" s="43"/>
      <c r="IT335" s="53" t="str">
        <f t="shared" ref="IT335:IT346" si="1692">IF(IM335="","",IT331)</f>
        <v/>
      </c>
      <c r="IU335" s="47" t="str">
        <f t="shared" ref="IU335:IU346" si="1693">IF(IN335="","",IU331)</f>
        <v/>
      </c>
      <c r="IV335" s="44" t="str">
        <f t="shared" ref="IV335:IV346" si="1694">IF(IQ335="","",IR335*IU335)</f>
        <v/>
      </c>
      <c r="IW335" s="89" t="str">
        <f t="shared" ref="IW335:IW346" si="1695">IF(IR335="","",IV335/(IN335*100))</f>
        <v/>
      </c>
      <c r="IX335" s="35"/>
      <c r="IY335" s="33"/>
      <c r="IZ335" s="51" t="str">
        <f>IF($A302="","",$A302)</f>
        <v/>
      </c>
      <c r="JA335" s="43"/>
      <c r="JB335" s="43" t="str">
        <f t="shared" ref="JB335:JB346" si="1696">IF(JA335="","",JA335-JA331)</f>
        <v/>
      </c>
      <c r="JC335" s="43"/>
      <c r="JD335" s="87" t="str">
        <f t="shared" ref="JD335:JD346" si="1697">IF(JC335="","",JC335-JC331)</f>
        <v/>
      </c>
      <c r="JE335" s="43"/>
      <c r="JF335" s="43" t="str">
        <f t="shared" ref="JF335:JF346" si="1698">IF(JE335="","",JE331+JG331-JE335)</f>
        <v/>
      </c>
      <c r="JG335" s="43"/>
      <c r="JH335" s="53" t="str">
        <f t="shared" ref="JH335:JH346" si="1699">IF(JA335="","",JH331)</f>
        <v/>
      </c>
      <c r="JI335" s="47" t="str">
        <f t="shared" ref="JI335:JI346" si="1700">IF(JB335="","",JI331)</f>
        <v/>
      </c>
      <c r="JJ335" s="44" t="str">
        <f t="shared" ref="JJ335:JJ346" si="1701">IF(JE335="","",JF335*JI335)</f>
        <v/>
      </c>
      <c r="JK335" s="89" t="str">
        <f t="shared" ref="JK335:JK346" si="1702">IF(JF335="","",JJ335/(JB335*100))</f>
        <v/>
      </c>
      <c r="JL335" s="35"/>
      <c r="JM335" s="27"/>
      <c r="JN335" s="51" t="str">
        <f>IF($A302="","",$A302)</f>
        <v/>
      </c>
      <c r="JO335" s="43"/>
      <c r="JP335" s="43" t="str">
        <f t="shared" ref="JP335:JP346" si="1703">IF(JO335="","",JO335-JO331)</f>
        <v/>
      </c>
      <c r="JQ335" s="43"/>
      <c r="JR335" s="87" t="str">
        <f t="shared" ref="JR335:JR346" si="1704">IF(JQ335="","",JQ335-JQ331)</f>
        <v/>
      </c>
      <c r="JS335" s="43"/>
      <c r="JT335" s="43" t="str">
        <f t="shared" ref="JT335:JT346" si="1705">IF(JS335="","",JS331+JU331-JS335)</f>
        <v/>
      </c>
      <c r="JU335" s="43"/>
      <c r="JV335" s="53" t="str">
        <f t="shared" ref="JV335:JV346" si="1706">IF(JO335="","",JV331)</f>
        <v/>
      </c>
      <c r="JW335" s="47" t="str">
        <f t="shared" ref="JW335:JW346" si="1707">IF(JP335="","",JW331)</f>
        <v/>
      </c>
      <c r="JX335" s="44" t="str">
        <f t="shared" ref="JX335:JX346" si="1708">IF(JS335="","",JT335*JW335)</f>
        <v/>
      </c>
      <c r="JY335" s="89" t="str">
        <f t="shared" ref="JY335:JY346" si="1709">IF(JT335="","",JX335/(JP335*100))</f>
        <v/>
      </c>
      <c r="JZ335" s="35"/>
      <c r="KA335" s="61"/>
      <c r="KB335" s="51" t="str">
        <f>IF($A302="","",$A302)</f>
        <v/>
      </c>
      <c r="KC335" s="43"/>
      <c r="KD335" s="43" t="str">
        <f t="shared" ref="KD335:KD346" si="1710">IF(KC335="","",KC335-KC331)</f>
        <v/>
      </c>
      <c r="KE335" s="43"/>
      <c r="KF335" s="87" t="str">
        <f t="shared" ref="KF335:KF346" si="1711">IF(KE335="","",KE335-KE331)</f>
        <v/>
      </c>
      <c r="KG335" s="43"/>
      <c r="KH335" s="43" t="str">
        <f t="shared" ref="KH335:KH346" si="1712">IF(KG335="","",KG331+KI331-KG335)</f>
        <v/>
      </c>
      <c r="KI335" s="43"/>
      <c r="KJ335" s="53" t="str">
        <f t="shared" ref="KJ335:KJ346" si="1713">IF(KC335="","",KJ331)</f>
        <v/>
      </c>
      <c r="KK335" s="47" t="str">
        <f t="shared" ref="KK335:KK346" si="1714">IF(KD335="","",KK331)</f>
        <v/>
      </c>
      <c r="KL335" s="44" t="str">
        <f t="shared" ref="KL335:KL346" si="1715">IF(KG335="","",KH335*KK335)</f>
        <v/>
      </c>
      <c r="KM335" s="89" t="str">
        <f t="shared" ref="KM335:KM346" si="1716">IF(KH335="","",KL335/(KD335*100))</f>
        <v/>
      </c>
      <c r="KN335" s="35"/>
      <c r="KO335" s="27"/>
      <c r="KP335" s="51" t="str">
        <f>IF($A302="","",$A302)</f>
        <v/>
      </c>
      <c r="KQ335" s="43"/>
      <c r="KR335" s="43" t="str">
        <f t="shared" ref="KR335:KR346" si="1717">IF(KQ335="","",KQ335-KQ331)</f>
        <v/>
      </c>
      <c r="KS335" s="43"/>
      <c r="KT335" s="87" t="str">
        <f t="shared" ref="KT335:KT345" si="1718">IF(KS335="","",KS335-KS331)</f>
        <v/>
      </c>
      <c r="KU335" s="43"/>
      <c r="KV335" s="43" t="str">
        <f t="shared" ref="KV335:KV345" si="1719">IF(KU335="","",KU331+KW331-KU335)</f>
        <v/>
      </c>
      <c r="KW335" s="43"/>
      <c r="KX335" s="53" t="str">
        <f t="shared" ref="KX335:KX346" si="1720">IF(KQ335="","",KX331)</f>
        <v/>
      </c>
      <c r="KY335" s="47" t="str">
        <f t="shared" ref="KY335:KY346" si="1721">IF(KR335="","",KY331)</f>
        <v/>
      </c>
      <c r="KZ335" s="44" t="str">
        <f t="shared" ref="KZ335:KZ346" si="1722">IF(KU335="","",KV335*KY335)</f>
        <v/>
      </c>
      <c r="LA335" s="89" t="str">
        <f t="shared" ref="LA335:LA346" si="1723">IF(KV335="","",KZ335/(KR335*100))</f>
        <v/>
      </c>
      <c r="LB335" s="35"/>
      <c r="LC335" s="27"/>
      <c r="LD335" s="74"/>
      <c r="LE335" s="75"/>
      <c r="LF335" s="75"/>
      <c r="LG335" s="75"/>
      <c r="LH335" s="75"/>
      <c r="LI335" s="75"/>
      <c r="LJ335" s="75"/>
      <c r="LK335" s="75"/>
      <c r="LL335" s="77"/>
      <c r="LM335" s="78"/>
      <c r="LN335" s="75" t="str">
        <f t="shared" si="1648"/>
        <v/>
      </c>
      <c r="LO335" s="79"/>
      <c r="LP335" s="35"/>
      <c r="LQ335" s="27"/>
      <c r="LR335" s="46"/>
      <c r="LS335" s="67"/>
      <c r="LT335" s="44" t="str">
        <f t="shared" si="1634"/>
        <v/>
      </c>
      <c r="LU335" s="44"/>
      <c r="LV335" s="44"/>
      <c r="LW335" s="44"/>
      <c r="LX335" s="44" t="str">
        <f t="shared" si="1635"/>
        <v/>
      </c>
      <c r="LY335" s="44"/>
      <c r="LZ335" s="44"/>
      <c r="MA335" s="44"/>
      <c r="MB335" s="44" t="str">
        <f t="shared" si="1586"/>
        <v/>
      </c>
      <c r="MC335" s="45" t="str">
        <f t="shared" si="1587"/>
        <v/>
      </c>
      <c r="MD335" s="35"/>
      <c r="ME335" s="27"/>
      <c r="MF335" s="46"/>
      <c r="MG335" s="67"/>
      <c r="MH335" s="44" t="str">
        <f t="shared" si="1636"/>
        <v/>
      </c>
      <c r="MI335" s="44"/>
      <c r="MJ335" s="44"/>
      <c r="MK335" s="44"/>
      <c r="ML335" s="44" t="str">
        <f t="shared" si="1637"/>
        <v/>
      </c>
      <c r="MM335" s="44"/>
      <c r="MN335" s="44"/>
      <c r="MO335" s="44"/>
      <c r="MP335" s="44" t="str">
        <f t="shared" si="1588"/>
        <v/>
      </c>
      <c r="MQ335" s="45" t="str">
        <f t="shared" si="1589"/>
        <v/>
      </c>
      <c r="MR335" s="35"/>
      <c r="MS335" s="27"/>
      <c r="MT335" s="46"/>
      <c r="MU335" s="67"/>
      <c r="MV335" s="44" t="str">
        <f t="shared" si="1638"/>
        <v/>
      </c>
      <c r="MW335" s="44"/>
      <c r="MX335" s="44"/>
      <c r="MY335" s="44"/>
      <c r="MZ335" s="44" t="str">
        <f t="shared" si="1639"/>
        <v/>
      </c>
      <c r="NA335" s="44"/>
      <c r="NB335" s="44"/>
      <c r="NC335" s="44"/>
      <c r="ND335" s="44" t="str">
        <f t="shared" si="1590"/>
        <v/>
      </c>
      <c r="NE335" s="45" t="str">
        <f t="shared" si="1591"/>
        <v/>
      </c>
      <c r="NF335" s="35"/>
      <c r="NG335" s="27"/>
      <c r="NH335" s="46"/>
      <c r="NI335" s="67"/>
      <c r="NJ335" s="44" t="str">
        <f t="shared" si="1640"/>
        <v/>
      </c>
      <c r="NK335" s="44"/>
      <c r="NL335" s="44"/>
      <c r="NM335" s="44"/>
      <c r="NN335" s="44" t="str">
        <f t="shared" si="1641"/>
        <v/>
      </c>
      <c r="NO335" s="44"/>
      <c r="NP335" s="44"/>
      <c r="NQ335" s="44"/>
      <c r="NR335" s="44" t="str">
        <f t="shared" si="1592"/>
        <v/>
      </c>
      <c r="NS335" s="45" t="str">
        <f t="shared" si="1593"/>
        <v/>
      </c>
      <c r="NT335" s="35"/>
    </row>
    <row r="336" spans="1:384" ht="15" customHeight="1" thickTop="1" x14ac:dyDescent="0.2">
      <c r="A336" s="38"/>
      <c r="B336" s="39"/>
      <c r="C336" s="40"/>
      <c r="D336" s="40"/>
      <c r="E336" s="41"/>
      <c r="F336" s="41"/>
      <c r="G336" s="40"/>
      <c r="H336" s="42"/>
      <c r="I336" s="44"/>
      <c r="J336" s="44" t="str">
        <f t="shared" si="1602"/>
        <v/>
      </c>
      <c r="K336" s="44"/>
      <c r="L336" s="44"/>
      <c r="M336" s="44"/>
      <c r="N336" s="44" t="str">
        <f t="shared" si="1603"/>
        <v/>
      </c>
      <c r="O336" s="44"/>
      <c r="P336" s="44"/>
      <c r="Q336" s="44"/>
      <c r="R336" s="44" t="str">
        <f t="shared" si="1564"/>
        <v/>
      </c>
      <c r="S336" s="45" t="str">
        <f t="shared" si="1565"/>
        <v/>
      </c>
      <c r="T336" s="35"/>
      <c r="U336" s="27"/>
      <c r="V336" s="46"/>
      <c r="W336" s="67"/>
      <c r="X336" s="44" t="str">
        <f t="shared" si="1604"/>
        <v/>
      </c>
      <c r="Y336" s="44"/>
      <c r="Z336" s="44"/>
      <c r="AA336" s="44"/>
      <c r="AB336" s="44" t="str">
        <f t="shared" si="1605"/>
        <v/>
      </c>
      <c r="AC336" s="44"/>
      <c r="AD336" s="44"/>
      <c r="AE336" s="44"/>
      <c r="AF336" s="44" t="str">
        <f t="shared" si="1566"/>
        <v/>
      </c>
      <c r="AG336" s="45" t="str">
        <f t="shared" si="1567"/>
        <v/>
      </c>
      <c r="AH336" s="35"/>
      <c r="AI336" s="27"/>
      <c r="AJ336" s="46"/>
      <c r="AK336" s="44"/>
      <c r="AL336" s="44" t="str">
        <f t="shared" si="1606"/>
        <v/>
      </c>
      <c r="AM336" s="44"/>
      <c r="AN336" s="44" t="str">
        <f t="shared" si="1607"/>
        <v/>
      </c>
      <c r="AO336" s="44"/>
      <c r="AP336" s="44" t="str">
        <f t="shared" si="1608"/>
        <v/>
      </c>
      <c r="AQ336" s="44"/>
      <c r="AR336" s="44"/>
      <c r="AS336" s="44"/>
      <c r="AT336" s="44" t="str">
        <f t="shared" si="1568"/>
        <v/>
      </c>
      <c r="AU336" s="45" t="str">
        <f t="shared" si="1569"/>
        <v/>
      </c>
      <c r="AV336" s="35"/>
      <c r="AW336" s="27"/>
      <c r="AX336" s="46"/>
      <c r="AY336" s="44"/>
      <c r="AZ336" s="44" t="str">
        <f t="shared" si="1609"/>
        <v/>
      </c>
      <c r="BA336" s="44"/>
      <c r="BB336" s="44" t="str">
        <f t="shared" si="1610"/>
        <v/>
      </c>
      <c r="BC336" s="44"/>
      <c r="BD336" s="44" t="str">
        <f t="shared" si="1611"/>
        <v/>
      </c>
      <c r="BE336" s="44"/>
      <c r="BF336" s="44"/>
      <c r="BG336" s="44"/>
      <c r="BH336" s="44" t="str">
        <f t="shared" si="1570"/>
        <v/>
      </c>
      <c r="BI336" s="45" t="str">
        <f t="shared" si="1571"/>
        <v/>
      </c>
      <c r="BJ336" s="35"/>
      <c r="BK336" s="50"/>
      <c r="BL336" s="46"/>
      <c r="BM336" s="44"/>
      <c r="BN336" s="44" t="str">
        <f t="shared" si="1649"/>
        <v/>
      </c>
      <c r="BO336" s="44"/>
      <c r="BP336" s="44" t="str">
        <f t="shared" si="1650"/>
        <v/>
      </c>
      <c r="BQ336" s="44"/>
      <c r="BR336" s="44" t="str">
        <f t="shared" si="1651"/>
        <v/>
      </c>
      <c r="BS336" s="44"/>
      <c r="BT336" s="60" t="str">
        <f t="shared" si="1652"/>
        <v/>
      </c>
      <c r="BU336" s="67" t="str">
        <f t="shared" si="1653"/>
        <v/>
      </c>
      <c r="BV336" s="43" t="str">
        <f t="shared" si="1654"/>
        <v/>
      </c>
      <c r="BW336" s="45" t="str">
        <f t="shared" si="1655"/>
        <v/>
      </c>
      <c r="BX336" s="35"/>
      <c r="BY336" s="27"/>
      <c r="BZ336" s="46"/>
      <c r="CA336" s="44"/>
      <c r="CB336" s="44" t="str">
        <f t="shared" si="1656"/>
        <v/>
      </c>
      <c r="CC336" s="44"/>
      <c r="CD336" s="44" t="str">
        <f t="shared" si="1657"/>
        <v/>
      </c>
      <c r="CE336" s="44"/>
      <c r="CF336" s="44" t="str">
        <f t="shared" si="1658"/>
        <v/>
      </c>
      <c r="CG336" s="44"/>
      <c r="CH336" s="60" t="str">
        <f t="shared" si="1659"/>
        <v/>
      </c>
      <c r="CI336" s="67" t="str">
        <f t="shared" si="1660"/>
        <v/>
      </c>
      <c r="CJ336" s="43" t="str">
        <f t="shared" si="1661"/>
        <v/>
      </c>
      <c r="CK336" s="45" t="str">
        <f t="shared" si="1662"/>
        <v/>
      </c>
      <c r="CL336" s="35"/>
      <c r="CM336" s="27"/>
      <c r="CN336" s="46"/>
      <c r="CO336" s="44"/>
      <c r="CP336" s="44" t="str">
        <f t="shared" si="1663"/>
        <v/>
      </c>
      <c r="CQ336" s="44"/>
      <c r="CR336" s="44" t="str">
        <f t="shared" si="1664"/>
        <v/>
      </c>
      <c r="CS336" s="44"/>
      <c r="CT336" s="44" t="str">
        <f t="shared" si="1665"/>
        <v/>
      </c>
      <c r="CU336" s="44"/>
      <c r="CV336" s="60" t="str">
        <f t="shared" si="1666"/>
        <v/>
      </c>
      <c r="CW336" s="67" t="str">
        <f t="shared" si="1667"/>
        <v/>
      </c>
      <c r="CX336" s="43" t="str">
        <f t="shared" si="1668"/>
        <v/>
      </c>
      <c r="CY336" s="45" t="str">
        <f t="shared" si="1669"/>
        <v/>
      </c>
      <c r="CZ336" s="35"/>
      <c r="DA336" s="58"/>
      <c r="DB336" s="46"/>
      <c r="DC336" s="44"/>
      <c r="DD336" s="44" t="str">
        <f t="shared" si="1670"/>
        <v/>
      </c>
      <c r="DE336" s="44"/>
      <c r="DF336" s="44" t="str">
        <f t="shared" si="1671"/>
        <v/>
      </c>
      <c r="DG336" s="44"/>
      <c r="DH336" s="44" t="str">
        <f t="shared" si="1672"/>
        <v/>
      </c>
      <c r="DI336" s="44"/>
      <c r="DJ336" s="60" t="str">
        <f t="shared" si="1673"/>
        <v/>
      </c>
      <c r="DK336" s="67" t="str">
        <f t="shared" si="1674"/>
        <v/>
      </c>
      <c r="DL336" s="43" t="str">
        <f t="shared" si="1675"/>
        <v/>
      </c>
      <c r="DM336" s="45" t="str">
        <f t="shared" si="1676"/>
        <v/>
      </c>
      <c r="DN336" s="35"/>
      <c r="DO336" s="27"/>
      <c r="DP336" s="46"/>
      <c r="DQ336" s="44"/>
      <c r="DR336" s="44" t="str">
        <f t="shared" si="1677"/>
        <v/>
      </c>
      <c r="DS336" s="44"/>
      <c r="DT336" s="44" t="str">
        <f t="shared" si="1678"/>
        <v/>
      </c>
      <c r="DU336" s="44"/>
      <c r="DV336" s="44" t="str">
        <f t="shared" si="1679"/>
        <v/>
      </c>
      <c r="DW336" s="44"/>
      <c r="DX336" s="60" t="str">
        <f t="shared" si="1680"/>
        <v/>
      </c>
      <c r="DY336" s="67" t="str">
        <f t="shared" si="1681"/>
        <v/>
      </c>
      <c r="DZ336" s="43" t="str">
        <f t="shared" si="1682"/>
        <v/>
      </c>
      <c r="EA336" s="45" t="str">
        <f t="shared" si="1683"/>
        <v/>
      </c>
      <c r="EB336" s="35"/>
      <c r="EC336" s="27"/>
      <c r="ED336" s="46"/>
      <c r="EE336" s="67"/>
      <c r="EF336" s="44" t="str">
        <f t="shared" si="1615"/>
        <v/>
      </c>
      <c r="EG336" s="44"/>
      <c r="EH336" s="44"/>
      <c r="EI336" s="44"/>
      <c r="EJ336" s="44" t="str">
        <f t="shared" si="1616"/>
        <v/>
      </c>
      <c r="EK336" s="44"/>
      <c r="EL336" s="44"/>
      <c r="EM336" s="44"/>
      <c r="EN336" s="44" t="str">
        <f t="shared" si="1572"/>
        <v/>
      </c>
      <c r="EO336" s="45" t="str">
        <f t="shared" si="1573"/>
        <v/>
      </c>
      <c r="EP336" s="35"/>
      <c r="EQ336" s="27"/>
      <c r="ER336" s="46"/>
      <c r="ES336" s="44"/>
      <c r="ET336" s="44" t="str">
        <f t="shared" si="1617"/>
        <v/>
      </c>
      <c r="EU336" s="44"/>
      <c r="EV336" s="44" t="str">
        <f t="shared" si="1618"/>
        <v/>
      </c>
      <c r="EW336" s="44"/>
      <c r="EX336" s="44" t="str">
        <f t="shared" si="1619"/>
        <v/>
      </c>
      <c r="EY336" s="44"/>
      <c r="EZ336" s="44"/>
      <c r="FA336" s="44"/>
      <c r="FB336" s="44" t="str">
        <f t="shared" si="1574"/>
        <v/>
      </c>
      <c r="FC336" s="45" t="str">
        <f t="shared" si="1575"/>
        <v/>
      </c>
      <c r="FD336" s="35"/>
      <c r="FF336" s="46"/>
      <c r="FG336" s="67"/>
      <c r="FH336" s="44" t="str">
        <f t="shared" si="1620"/>
        <v/>
      </c>
      <c r="FI336" s="44"/>
      <c r="FJ336" s="44"/>
      <c r="FK336" s="44"/>
      <c r="FL336" s="44" t="str">
        <f t="shared" si="1621"/>
        <v/>
      </c>
      <c r="FM336" s="44"/>
      <c r="FN336" s="44"/>
      <c r="FO336" s="44"/>
      <c r="FP336" s="44" t="str">
        <f t="shared" si="1576"/>
        <v/>
      </c>
      <c r="FQ336" s="45" t="str">
        <f t="shared" si="1577"/>
        <v/>
      </c>
      <c r="FR336" s="35"/>
      <c r="FT336" s="46"/>
      <c r="FU336" s="67"/>
      <c r="FV336" s="44" t="str">
        <f t="shared" si="1622"/>
        <v/>
      </c>
      <c r="FW336" s="44"/>
      <c r="FX336" s="44"/>
      <c r="FY336" s="44"/>
      <c r="FZ336" s="44" t="str">
        <f t="shared" si="1623"/>
        <v/>
      </c>
      <c r="GA336" s="44"/>
      <c r="GB336" s="44"/>
      <c r="GC336" s="44"/>
      <c r="GD336" s="44" t="str">
        <f t="shared" si="1578"/>
        <v/>
      </c>
      <c r="GE336" s="45" t="str">
        <f t="shared" si="1579"/>
        <v/>
      </c>
      <c r="GF336" s="35"/>
      <c r="GH336" s="46"/>
      <c r="GI336" s="67"/>
      <c r="GJ336" s="44" t="str">
        <f t="shared" si="1624"/>
        <v/>
      </c>
      <c r="GK336" s="44"/>
      <c r="GL336" s="44"/>
      <c r="GM336" s="44"/>
      <c r="GN336" s="44" t="str">
        <f t="shared" si="1625"/>
        <v/>
      </c>
      <c r="GO336" s="44"/>
      <c r="GP336" s="44"/>
      <c r="GQ336" s="44"/>
      <c r="GR336" s="44" t="str">
        <f t="shared" si="1580"/>
        <v/>
      </c>
      <c r="GS336" s="45" t="str">
        <f t="shared" si="1581"/>
        <v/>
      </c>
      <c r="GT336" s="35"/>
      <c r="GU336" s="27"/>
      <c r="GV336" s="46"/>
      <c r="GW336" s="67"/>
      <c r="GX336" s="44" t="str">
        <f t="shared" si="1626"/>
        <v/>
      </c>
      <c r="GY336" s="44"/>
      <c r="GZ336" s="44"/>
      <c r="HA336" s="44"/>
      <c r="HB336" s="44" t="str">
        <f t="shared" si="1627"/>
        <v/>
      </c>
      <c r="HC336" s="44"/>
      <c r="HD336" s="44"/>
      <c r="HE336" s="44"/>
      <c r="HF336" s="44" t="str">
        <f t="shared" si="1582"/>
        <v/>
      </c>
      <c r="HG336" s="45" t="str">
        <f t="shared" si="1583"/>
        <v/>
      </c>
      <c r="HH336" s="35"/>
      <c r="HJ336" s="46"/>
      <c r="HK336" s="67"/>
      <c r="HL336" s="44" t="str">
        <f t="shared" si="1628"/>
        <v/>
      </c>
      <c r="HM336" s="44"/>
      <c r="HN336" s="44"/>
      <c r="HO336" s="44"/>
      <c r="HP336" s="44" t="str">
        <f t="shared" si="1629"/>
        <v/>
      </c>
      <c r="HQ336" s="44"/>
      <c r="HR336" s="44"/>
      <c r="HS336" s="44"/>
      <c r="HT336" s="44" t="str">
        <f t="shared" si="1584"/>
        <v/>
      </c>
      <c r="HU336" s="45" t="str">
        <f t="shared" si="1585"/>
        <v/>
      </c>
      <c r="HV336" s="35"/>
      <c r="HW336" s="61"/>
      <c r="HX336" s="46"/>
      <c r="HY336" s="44"/>
      <c r="HZ336" s="44" t="str">
        <f t="shared" si="1684"/>
        <v/>
      </c>
      <c r="IA336" s="44"/>
      <c r="IB336" s="44" t="str">
        <f t="shared" si="1685"/>
        <v/>
      </c>
      <c r="IC336" s="44"/>
      <c r="ID336" s="44" t="str">
        <f t="shared" si="1686"/>
        <v/>
      </c>
      <c r="IE336" s="44"/>
      <c r="IF336" s="60" t="str">
        <f>IF(HY335="","",IF332)</f>
        <v/>
      </c>
      <c r="IG336" s="67" t="str">
        <f>IF(HY335="","",IG332)</f>
        <v/>
      </c>
      <c r="IH336" s="43" t="str">
        <f t="shared" si="1687"/>
        <v/>
      </c>
      <c r="II336" s="45" t="str">
        <f t="shared" si="1688"/>
        <v/>
      </c>
      <c r="IJ336" s="35"/>
      <c r="IL336" s="46"/>
      <c r="IM336" s="44"/>
      <c r="IN336" s="44" t="str">
        <f t="shared" si="1689"/>
        <v/>
      </c>
      <c r="IO336" s="44"/>
      <c r="IP336" s="44" t="str">
        <f t="shared" si="1690"/>
        <v/>
      </c>
      <c r="IQ336" s="44"/>
      <c r="IR336" s="44" t="str">
        <f t="shared" si="1691"/>
        <v/>
      </c>
      <c r="IS336" s="44"/>
      <c r="IT336" s="60" t="str">
        <f t="shared" si="1692"/>
        <v/>
      </c>
      <c r="IU336" s="67" t="str">
        <f t="shared" si="1693"/>
        <v/>
      </c>
      <c r="IV336" s="43" t="str">
        <f t="shared" si="1694"/>
        <v/>
      </c>
      <c r="IW336" s="45" t="str">
        <f t="shared" si="1695"/>
        <v/>
      </c>
      <c r="IX336" s="35"/>
      <c r="IY336" s="33"/>
      <c r="IZ336" s="46"/>
      <c r="JA336" s="44"/>
      <c r="JB336" s="44" t="str">
        <f t="shared" si="1696"/>
        <v/>
      </c>
      <c r="JC336" s="44"/>
      <c r="JD336" s="44" t="str">
        <f t="shared" si="1697"/>
        <v/>
      </c>
      <c r="JE336" s="44"/>
      <c r="JF336" s="44" t="str">
        <f t="shared" si="1698"/>
        <v/>
      </c>
      <c r="JG336" s="44"/>
      <c r="JH336" s="60" t="str">
        <f t="shared" si="1699"/>
        <v/>
      </c>
      <c r="JI336" s="67" t="str">
        <f t="shared" si="1700"/>
        <v/>
      </c>
      <c r="JJ336" s="43" t="str">
        <f t="shared" si="1701"/>
        <v/>
      </c>
      <c r="JK336" s="45" t="str">
        <f t="shared" si="1702"/>
        <v/>
      </c>
      <c r="JL336" s="35"/>
      <c r="JM336" s="27"/>
      <c r="JN336" s="46"/>
      <c r="JO336" s="44"/>
      <c r="JP336" s="44" t="str">
        <f t="shared" si="1703"/>
        <v/>
      </c>
      <c r="JQ336" s="44"/>
      <c r="JR336" s="44" t="str">
        <f t="shared" si="1704"/>
        <v/>
      </c>
      <c r="JS336" s="44"/>
      <c r="JT336" s="44" t="str">
        <f t="shared" si="1705"/>
        <v/>
      </c>
      <c r="JU336" s="44"/>
      <c r="JV336" s="60" t="str">
        <f t="shared" si="1706"/>
        <v/>
      </c>
      <c r="JW336" s="67" t="str">
        <f t="shared" si="1707"/>
        <v/>
      </c>
      <c r="JX336" s="43" t="str">
        <f t="shared" si="1708"/>
        <v/>
      </c>
      <c r="JY336" s="45" t="str">
        <f t="shared" si="1709"/>
        <v/>
      </c>
      <c r="JZ336" s="35"/>
      <c r="KA336" s="61"/>
      <c r="KB336" s="46"/>
      <c r="KC336" s="44"/>
      <c r="KD336" s="44" t="str">
        <f t="shared" si="1710"/>
        <v/>
      </c>
      <c r="KE336" s="44"/>
      <c r="KF336" s="44" t="str">
        <f t="shared" si="1711"/>
        <v/>
      </c>
      <c r="KG336" s="44"/>
      <c r="KH336" s="44" t="str">
        <f t="shared" si="1712"/>
        <v/>
      </c>
      <c r="KI336" s="44"/>
      <c r="KJ336" s="60" t="str">
        <f t="shared" si="1713"/>
        <v/>
      </c>
      <c r="KK336" s="67" t="str">
        <f t="shared" si="1714"/>
        <v/>
      </c>
      <c r="KL336" s="43" t="str">
        <f t="shared" si="1715"/>
        <v/>
      </c>
      <c r="KM336" s="45" t="str">
        <f t="shared" si="1716"/>
        <v/>
      </c>
      <c r="KN336" s="35"/>
      <c r="KO336" s="27"/>
      <c r="KP336" s="46"/>
      <c r="KQ336" s="44"/>
      <c r="KR336" s="44" t="str">
        <f t="shared" si="1717"/>
        <v/>
      </c>
      <c r="KS336" s="44"/>
      <c r="KT336" s="44" t="str">
        <f t="shared" si="1718"/>
        <v/>
      </c>
      <c r="KU336" s="44"/>
      <c r="KV336" s="44" t="str">
        <f t="shared" si="1719"/>
        <v/>
      </c>
      <c r="KW336" s="44"/>
      <c r="KX336" s="60" t="str">
        <f t="shared" si="1720"/>
        <v/>
      </c>
      <c r="KY336" s="67" t="str">
        <f t="shared" si="1721"/>
        <v/>
      </c>
      <c r="KZ336" s="43" t="str">
        <f t="shared" si="1722"/>
        <v/>
      </c>
      <c r="LA336" s="45" t="str">
        <f t="shared" si="1723"/>
        <v/>
      </c>
      <c r="LB336" s="35"/>
      <c r="LC336" s="27"/>
      <c r="LD336" s="51"/>
      <c r="LE336" s="43"/>
      <c r="LF336" s="93" t="str">
        <f>IF(LE336="","",LE336-LE333)</f>
        <v/>
      </c>
      <c r="LG336" s="43"/>
      <c r="LH336" s="43"/>
      <c r="LI336" s="43"/>
      <c r="LJ336" s="87"/>
      <c r="LK336" s="43"/>
      <c r="LL336" s="72"/>
      <c r="LM336" s="67"/>
      <c r="LN336" s="87" t="str">
        <f t="shared" si="1648"/>
        <v/>
      </c>
      <c r="LO336" s="54"/>
      <c r="LP336" s="35"/>
      <c r="LQ336" s="27"/>
      <c r="LR336" s="46"/>
      <c r="LS336" s="67"/>
      <c r="LT336" s="44" t="str">
        <f t="shared" si="1634"/>
        <v/>
      </c>
      <c r="LU336" s="44"/>
      <c r="LV336" s="44"/>
      <c r="LW336" s="44"/>
      <c r="LX336" s="44" t="str">
        <f t="shared" si="1635"/>
        <v/>
      </c>
      <c r="LY336" s="44"/>
      <c r="LZ336" s="44"/>
      <c r="MA336" s="44"/>
      <c r="MB336" s="44" t="str">
        <f t="shared" si="1586"/>
        <v/>
      </c>
      <c r="MC336" s="45" t="str">
        <f t="shared" si="1587"/>
        <v/>
      </c>
      <c r="MD336" s="35"/>
      <c r="ME336" s="27"/>
      <c r="MF336" s="46"/>
      <c r="MG336" s="67"/>
      <c r="MH336" s="44" t="str">
        <f t="shared" si="1636"/>
        <v/>
      </c>
      <c r="MI336" s="44"/>
      <c r="MJ336" s="44"/>
      <c r="MK336" s="44"/>
      <c r="ML336" s="44" t="str">
        <f t="shared" si="1637"/>
        <v/>
      </c>
      <c r="MM336" s="44"/>
      <c r="MN336" s="44"/>
      <c r="MO336" s="44"/>
      <c r="MP336" s="44" t="str">
        <f t="shared" si="1588"/>
        <v/>
      </c>
      <c r="MQ336" s="45" t="str">
        <f t="shared" si="1589"/>
        <v/>
      </c>
      <c r="MR336" s="35"/>
      <c r="MS336" s="27"/>
      <c r="MT336" s="46"/>
      <c r="MU336" s="67"/>
      <c r="MV336" s="44" t="str">
        <f t="shared" si="1638"/>
        <v/>
      </c>
      <c r="MW336" s="44"/>
      <c r="MX336" s="44"/>
      <c r="MY336" s="44"/>
      <c r="MZ336" s="44" t="str">
        <f t="shared" si="1639"/>
        <v/>
      </c>
      <c r="NA336" s="44"/>
      <c r="NB336" s="44"/>
      <c r="NC336" s="44"/>
      <c r="ND336" s="44" t="str">
        <f t="shared" si="1590"/>
        <v/>
      </c>
      <c r="NE336" s="45" t="str">
        <f t="shared" si="1591"/>
        <v/>
      </c>
      <c r="NF336" s="35"/>
      <c r="NG336" s="27"/>
      <c r="NH336" s="46"/>
      <c r="NI336" s="67"/>
      <c r="NJ336" s="44" t="str">
        <f t="shared" si="1640"/>
        <v/>
      </c>
      <c r="NK336" s="44"/>
      <c r="NL336" s="44"/>
      <c r="NM336" s="44"/>
      <c r="NN336" s="44" t="str">
        <f t="shared" si="1641"/>
        <v/>
      </c>
      <c r="NO336" s="44"/>
      <c r="NP336" s="44"/>
      <c r="NQ336" s="44"/>
      <c r="NR336" s="44" t="str">
        <f t="shared" si="1592"/>
        <v/>
      </c>
      <c r="NS336" s="45" t="str">
        <f t="shared" si="1593"/>
        <v/>
      </c>
      <c r="NT336" s="35"/>
    </row>
    <row r="337" spans="1:384" x14ac:dyDescent="0.2">
      <c r="A337" s="38"/>
      <c r="B337" s="39"/>
      <c r="C337" s="40"/>
      <c r="D337" s="40"/>
      <c r="E337" s="41"/>
      <c r="F337" s="41"/>
      <c r="G337" s="40"/>
      <c r="H337" s="42"/>
      <c r="I337" s="44"/>
      <c r="J337" s="44" t="str">
        <f t="shared" si="1602"/>
        <v/>
      </c>
      <c r="K337" s="44"/>
      <c r="L337" s="44"/>
      <c r="M337" s="44"/>
      <c r="N337" s="44" t="str">
        <f t="shared" si="1603"/>
        <v/>
      </c>
      <c r="O337" s="44"/>
      <c r="P337" s="44"/>
      <c r="Q337" s="44"/>
      <c r="R337" s="44" t="str">
        <f t="shared" si="1564"/>
        <v/>
      </c>
      <c r="S337" s="45" t="str">
        <f t="shared" si="1565"/>
        <v/>
      </c>
      <c r="T337" s="35"/>
      <c r="U337" s="27"/>
      <c r="V337" s="46"/>
      <c r="W337" s="67"/>
      <c r="X337" s="44" t="str">
        <f t="shared" si="1604"/>
        <v/>
      </c>
      <c r="Y337" s="44"/>
      <c r="Z337" s="44"/>
      <c r="AA337" s="44"/>
      <c r="AB337" s="44" t="str">
        <f t="shared" si="1605"/>
        <v/>
      </c>
      <c r="AC337" s="44"/>
      <c r="AD337" s="44"/>
      <c r="AE337" s="44"/>
      <c r="AF337" s="44" t="str">
        <f t="shared" si="1566"/>
        <v/>
      </c>
      <c r="AG337" s="45" t="str">
        <f t="shared" si="1567"/>
        <v/>
      </c>
      <c r="AH337" s="35"/>
      <c r="AI337" s="27"/>
      <c r="AJ337" s="46"/>
      <c r="AK337" s="44"/>
      <c r="AL337" s="44" t="str">
        <f t="shared" si="1606"/>
        <v/>
      </c>
      <c r="AM337" s="44"/>
      <c r="AN337" s="44" t="str">
        <f t="shared" si="1607"/>
        <v/>
      </c>
      <c r="AO337" s="44"/>
      <c r="AP337" s="44" t="str">
        <f t="shared" si="1608"/>
        <v/>
      </c>
      <c r="AQ337" s="44"/>
      <c r="AR337" s="44"/>
      <c r="AS337" s="44"/>
      <c r="AT337" s="44" t="str">
        <f t="shared" si="1568"/>
        <v/>
      </c>
      <c r="AU337" s="45" t="str">
        <f t="shared" si="1569"/>
        <v/>
      </c>
      <c r="AV337" s="35"/>
      <c r="AW337" s="27"/>
      <c r="AX337" s="46"/>
      <c r="AY337" s="44"/>
      <c r="AZ337" s="44" t="str">
        <f t="shared" si="1609"/>
        <v/>
      </c>
      <c r="BA337" s="44"/>
      <c r="BB337" s="44" t="str">
        <f t="shared" si="1610"/>
        <v/>
      </c>
      <c r="BC337" s="44"/>
      <c r="BD337" s="44" t="str">
        <f t="shared" si="1611"/>
        <v/>
      </c>
      <c r="BE337" s="44"/>
      <c r="BF337" s="44"/>
      <c r="BG337" s="44"/>
      <c r="BH337" s="44" t="str">
        <f t="shared" si="1570"/>
        <v/>
      </c>
      <c r="BI337" s="45" t="str">
        <f t="shared" si="1571"/>
        <v/>
      </c>
      <c r="BJ337" s="35"/>
      <c r="BK337" s="50"/>
      <c r="BL337" s="46"/>
      <c r="BM337" s="44"/>
      <c r="BN337" s="44" t="str">
        <f t="shared" si="1649"/>
        <v/>
      </c>
      <c r="BO337" s="44"/>
      <c r="BP337" s="44" t="str">
        <f t="shared" si="1650"/>
        <v/>
      </c>
      <c r="BQ337" s="44"/>
      <c r="BR337" s="44" t="str">
        <f t="shared" si="1651"/>
        <v/>
      </c>
      <c r="BS337" s="44"/>
      <c r="BT337" s="60" t="str">
        <f t="shared" si="1652"/>
        <v/>
      </c>
      <c r="BU337" s="67" t="str">
        <f t="shared" si="1653"/>
        <v/>
      </c>
      <c r="BV337" s="44" t="str">
        <f t="shared" si="1654"/>
        <v/>
      </c>
      <c r="BW337" s="45" t="str">
        <f t="shared" si="1655"/>
        <v/>
      </c>
      <c r="BX337" s="35"/>
      <c r="BY337" s="27"/>
      <c r="BZ337" s="46"/>
      <c r="CA337" s="44"/>
      <c r="CB337" s="44" t="str">
        <f t="shared" si="1656"/>
        <v/>
      </c>
      <c r="CC337" s="44"/>
      <c r="CD337" s="44" t="str">
        <f t="shared" si="1657"/>
        <v/>
      </c>
      <c r="CE337" s="44"/>
      <c r="CF337" s="44" t="str">
        <f t="shared" si="1658"/>
        <v/>
      </c>
      <c r="CG337" s="44"/>
      <c r="CH337" s="60" t="str">
        <f t="shared" si="1659"/>
        <v/>
      </c>
      <c r="CI337" s="67" t="str">
        <f t="shared" si="1660"/>
        <v/>
      </c>
      <c r="CJ337" s="44" t="str">
        <f t="shared" si="1661"/>
        <v/>
      </c>
      <c r="CK337" s="45" t="str">
        <f t="shared" si="1662"/>
        <v/>
      </c>
      <c r="CL337" s="35"/>
      <c r="CM337" s="27"/>
      <c r="CN337" s="46"/>
      <c r="CO337" s="44"/>
      <c r="CP337" s="44" t="str">
        <f t="shared" si="1663"/>
        <v/>
      </c>
      <c r="CQ337" s="44"/>
      <c r="CR337" s="44" t="str">
        <f t="shared" si="1664"/>
        <v/>
      </c>
      <c r="CS337" s="44"/>
      <c r="CT337" s="44" t="str">
        <f t="shared" si="1665"/>
        <v/>
      </c>
      <c r="CU337" s="44"/>
      <c r="CV337" s="60" t="str">
        <f t="shared" si="1666"/>
        <v/>
      </c>
      <c r="CW337" s="67" t="str">
        <f t="shared" si="1667"/>
        <v/>
      </c>
      <c r="CX337" s="44" t="str">
        <f t="shared" si="1668"/>
        <v/>
      </c>
      <c r="CY337" s="45" t="str">
        <f t="shared" si="1669"/>
        <v/>
      </c>
      <c r="CZ337" s="35"/>
      <c r="DA337" s="58"/>
      <c r="DB337" s="46"/>
      <c r="DC337" s="44"/>
      <c r="DD337" s="44" t="str">
        <f t="shared" si="1670"/>
        <v/>
      </c>
      <c r="DE337" s="44"/>
      <c r="DF337" s="44" t="str">
        <f t="shared" si="1671"/>
        <v/>
      </c>
      <c r="DG337" s="44"/>
      <c r="DH337" s="44" t="str">
        <f t="shared" si="1672"/>
        <v/>
      </c>
      <c r="DI337" s="44"/>
      <c r="DJ337" s="60" t="str">
        <f t="shared" si="1673"/>
        <v/>
      </c>
      <c r="DK337" s="67" t="str">
        <f t="shared" si="1674"/>
        <v/>
      </c>
      <c r="DL337" s="44" t="str">
        <f t="shared" si="1675"/>
        <v/>
      </c>
      <c r="DM337" s="45" t="str">
        <f t="shared" si="1676"/>
        <v/>
      </c>
      <c r="DN337" s="35"/>
      <c r="DO337" s="27"/>
      <c r="DP337" s="46"/>
      <c r="DQ337" s="44"/>
      <c r="DR337" s="44" t="str">
        <f t="shared" si="1677"/>
        <v/>
      </c>
      <c r="DS337" s="44"/>
      <c r="DT337" s="44" t="str">
        <f t="shared" si="1678"/>
        <v/>
      </c>
      <c r="DU337" s="44"/>
      <c r="DV337" s="44" t="str">
        <f t="shared" si="1679"/>
        <v/>
      </c>
      <c r="DW337" s="44"/>
      <c r="DX337" s="60" t="str">
        <f t="shared" si="1680"/>
        <v/>
      </c>
      <c r="DY337" s="67" t="str">
        <f t="shared" si="1681"/>
        <v/>
      </c>
      <c r="DZ337" s="44" t="str">
        <f t="shared" si="1682"/>
        <v/>
      </c>
      <c r="EA337" s="45" t="str">
        <f t="shared" si="1683"/>
        <v/>
      </c>
      <c r="EB337" s="35"/>
      <c r="EC337" s="27"/>
      <c r="ED337" s="46"/>
      <c r="EE337" s="67"/>
      <c r="EF337" s="44" t="str">
        <f t="shared" si="1615"/>
        <v/>
      </c>
      <c r="EG337" s="44"/>
      <c r="EH337" s="44"/>
      <c r="EI337" s="44"/>
      <c r="EJ337" s="44" t="str">
        <f t="shared" si="1616"/>
        <v/>
      </c>
      <c r="EK337" s="44"/>
      <c r="EL337" s="44"/>
      <c r="EM337" s="44"/>
      <c r="EN337" s="44" t="str">
        <f t="shared" si="1572"/>
        <v/>
      </c>
      <c r="EO337" s="45" t="str">
        <f t="shared" si="1573"/>
        <v/>
      </c>
      <c r="EP337" s="35"/>
      <c r="EQ337" s="27"/>
      <c r="ER337" s="46"/>
      <c r="ES337" s="44"/>
      <c r="ET337" s="44" t="str">
        <f t="shared" si="1617"/>
        <v/>
      </c>
      <c r="EU337" s="44"/>
      <c r="EV337" s="44" t="str">
        <f t="shared" si="1618"/>
        <v/>
      </c>
      <c r="EW337" s="44"/>
      <c r="EX337" s="44" t="str">
        <f t="shared" si="1619"/>
        <v/>
      </c>
      <c r="EY337" s="44"/>
      <c r="EZ337" s="44"/>
      <c r="FA337" s="44"/>
      <c r="FB337" s="44" t="str">
        <f t="shared" si="1574"/>
        <v/>
      </c>
      <c r="FC337" s="45" t="str">
        <f t="shared" si="1575"/>
        <v/>
      </c>
      <c r="FD337" s="35"/>
      <c r="FF337" s="46"/>
      <c r="FG337" s="67"/>
      <c r="FH337" s="44" t="str">
        <f t="shared" si="1620"/>
        <v/>
      </c>
      <c r="FI337" s="44"/>
      <c r="FJ337" s="44"/>
      <c r="FK337" s="44"/>
      <c r="FL337" s="44" t="str">
        <f t="shared" si="1621"/>
        <v/>
      </c>
      <c r="FM337" s="44"/>
      <c r="FN337" s="44"/>
      <c r="FO337" s="44"/>
      <c r="FP337" s="44" t="str">
        <f t="shared" si="1576"/>
        <v/>
      </c>
      <c r="FQ337" s="45" t="str">
        <f t="shared" si="1577"/>
        <v/>
      </c>
      <c r="FR337" s="35"/>
      <c r="FT337" s="46"/>
      <c r="FU337" s="67"/>
      <c r="FV337" s="44" t="str">
        <f t="shared" si="1622"/>
        <v/>
      </c>
      <c r="FW337" s="44"/>
      <c r="FX337" s="44"/>
      <c r="FY337" s="44"/>
      <c r="FZ337" s="44" t="str">
        <f t="shared" si="1623"/>
        <v/>
      </c>
      <c r="GA337" s="44"/>
      <c r="GB337" s="44"/>
      <c r="GC337" s="44"/>
      <c r="GD337" s="44" t="str">
        <f t="shared" si="1578"/>
        <v/>
      </c>
      <c r="GE337" s="45" t="str">
        <f t="shared" si="1579"/>
        <v/>
      </c>
      <c r="GF337" s="35"/>
      <c r="GH337" s="46"/>
      <c r="GI337" s="67"/>
      <c r="GJ337" s="44" t="str">
        <f t="shared" si="1624"/>
        <v/>
      </c>
      <c r="GK337" s="44"/>
      <c r="GL337" s="44"/>
      <c r="GM337" s="44"/>
      <c r="GN337" s="44" t="str">
        <f t="shared" si="1625"/>
        <v/>
      </c>
      <c r="GO337" s="44"/>
      <c r="GP337" s="44"/>
      <c r="GQ337" s="44"/>
      <c r="GR337" s="44" t="str">
        <f t="shared" si="1580"/>
        <v/>
      </c>
      <c r="GS337" s="45" t="str">
        <f t="shared" si="1581"/>
        <v/>
      </c>
      <c r="GT337" s="35"/>
      <c r="GU337" s="27"/>
      <c r="GV337" s="46"/>
      <c r="GW337" s="67"/>
      <c r="GX337" s="44" t="str">
        <f t="shared" si="1626"/>
        <v/>
      </c>
      <c r="GY337" s="44"/>
      <c r="GZ337" s="44"/>
      <c r="HA337" s="44"/>
      <c r="HB337" s="44" t="str">
        <f t="shared" si="1627"/>
        <v/>
      </c>
      <c r="HC337" s="44"/>
      <c r="HD337" s="44"/>
      <c r="HE337" s="44"/>
      <c r="HF337" s="44" t="str">
        <f t="shared" si="1582"/>
        <v/>
      </c>
      <c r="HG337" s="45" t="str">
        <f t="shared" si="1583"/>
        <v/>
      </c>
      <c r="HH337" s="35"/>
      <c r="HJ337" s="46"/>
      <c r="HK337" s="67"/>
      <c r="HL337" s="44" t="str">
        <f t="shared" si="1628"/>
        <v/>
      </c>
      <c r="HM337" s="44"/>
      <c r="HN337" s="44"/>
      <c r="HO337" s="44"/>
      <c r="HP337" s="44" t="str">
        <f t="shared" si="1629"/>
        <v/>
      </c>
      <c r="HQ337" s="44"/>
      <c r="HR337" s="44"/>
      <c r="HS337" s="44"/>
      <c r="HT337" s="44" t="str">
        <f t="shared" si="1584"/>
        <v/>
      </c>
      <c r="HU337" s="45" t="str">
        <f t="shared" si="1585"/>
        <v/>
      </c>
      <c r="HV337" s="35"/>
      <c r="HW337" s="61"/>
      <c r="HX337" s="46"/>
      <c r="HY337" s="44"/>
      <c r="HZ337" s="44" t="str">
        <f t="shared" si="1684"/>
        <v/>
      </c>
      <c r="IA337" s="44"/>
      <c r="IB337" s="44" t="str">
        <f t="shared" si="1685"/>
        <v/>
      </c>
      <c r="IC337" s="44"/>
      <c r="ID337" s="44" t="str">
        <f t="shared" si="1686"/>
        <v/>
      </c>
      <c r="IE337" s="44"/>
      <c r="IF337" s="60" t="str">
        <f>IF(HY335="","",IF333)</f>
        <v/>
      </c>
      <c r="IG337" s="67" t="str">
        <f>IF(HY335="","",IG333)</f>
        <v/>
      </c>
      <c r="IH337" s="44" t="str">
        <f t="shared" si="1687"/>
        <v/>
      </c>
      <c r="II337" s="45" t="str">
        <f t="shared" si="1688"/>
        <v/>
      </c>
      <c r="IJ337" s="35"/>
      <c r="IL337" s="46"/>
      <c r="IM337" s="44"/>
      <c r="IN337" s="44" t="str">
        <f t="shared" si="1689"/>
        <v/>
      </c>
      <c r="IO337" s="44"/>
      <c r="IP337" s="44" t="str">
        <f t="shared" si="1690"/>
        <v/>
      </c>
      <c r="IQ337" s="44"/>
      <c r="IR337" s="44" t="str">
        <f t="shared" si="1691"/>
        <v/>
      </c>
      <c r="IS337" s="44"/>
      <c r="IT337" s="60" t="str">
        <f t="shared" si="1692"/>
        <v/>
      </c>
      <c r="IU337" s="67" t="str">
        <f t="shared" si="1693"/>
        <v/>
      </c>
      <c r="IV337" s="44" t="str">
        <f t="shared" si="1694"/>
        <v/>
      </c>
      <c r="IW337" s="45" t="str">
        <f t="shared" si="1695"/>
        <v/>
      </c>
      <c r="IX337" s="35"/>
      <c r="IY337" s="33"/>
      <c r="IZ337" s="46"/>
      <c r="JA337" s="44"/>
      <c r="JB337" s="44" t="str">
        <f t="shared" si="1696"/>
        <v/>
      </c>
      <c r="JC337" s="44"/>
      <c r="JD337" s="44" t="str">
        <f t="shared" si="1697"/>
        <v/>
      </c>
      <c r="JE337" s="44"/>
      <c r="JF337" s="44" t="str">
        <f t="shared" si="1698"/>
        <v/>
      </c>
      <c r="JG337" s="44"/>
      <c r="JH337" s="60" t="str">
        <f t="shared" si="1699"/>
        <v/>
      </c>
      <c r="JI337" s="67" t="str">
        <f t="shared" si="1700"/>
        <v/>
      </c>
      <c r="JJ337" s="44" t="str">
        <f t="shared" si="1701"/>
        <v/>
      </c>
      <c r="JK337" s="45" t="str">
        <f t="shared" si="1702"/>
        <v/>
      </c>
      <c r="JL337" s="35"/>
      <c r="JM337" s="27"/>
      <c r="JN337" s="46"/>
      <c r="JO337" s="44"/>
      <c r="JP337" s="44" t="str">
        <f t="shared" si="1703"/>
        <v/>
      </c>
      <c r="JQ337" s="44"/>
      <c r="JR337" s="44" t="str">
        <f t="shared" si="1704"/>
        <v/>
      </c>
      <c r="JS337" s="44"/>
      <c r="JT337" s="44" t="str">
        <f t="shared" si="1705"/>
        <v/>
      </c>
      <c r="JU337" s="44"/>
      <c r="JV337" s="60" t="str">
        <f t="shared" si="1706"/>
        <v/>
      </c>
      <c r="JW337" s="67" t="str">
        <f t="shared" si="1707"/>
        <v/>
      </c>
      <c r="JX337" s="44" t="str">
        <f t="shared" si="1708"/>
        <v/>
      </c>
      <c r="JY337" s="45" t="str">
        <f t="shared" si="1709"/>
        <v/>
      </c>
      <c r="JZ337" s="35"/>
      <c r="KA337" s="61"/>
      <c r="KB337" s="46"/>
      <c r="KC337" s="44"/>
      <c r="KD337" s="44" t="str">
        <f t="shared" si="1710"/>
        <v/>
      </c>
      <c r="KE337" s="44"/>
      <c r="KF337" s="44" t="str">
        <f t="shared" si="1711"/>
        <v/>
      </c>
      <c r="KG337" s="44"/>
      <c r="KH337" s="44" t="str">
        <f t="shared" si="1712"/>
        <v/>
      </c>
      <c r="KI337" s="44"/>
      <c r="KJ337" s="60" t="str">
        <f t="shared" si="1713"/>
        <v/>
      </c>
      <c r="KK337" s="67" t="str">
        <f t="shared" si="1714"/>
        <v/>
      </c>
      <c r="KL337" s="44" t="str">
        <f t="shared" si="1715"/>
        <v/>
      </c>
      <c r="KM337" s="45" t="str">
        <f t="shared" si="1716"/>
        <v/>
      </c>
      <c r="KN337" s="35"/>
      <c r="KO337" s="27"/>
      <c r="KP337" s="46"/>
      <c r="KQ337" s="44"/>
      <c r="KR337" s="44" t="str">
        <f t="shared" si="1717"/>
        <v/>
      </c>
      <c r="KS337" s="44"/>
      <c r="KT337" s="44" t="str">
        <f t="shared" si="1718"/>
        <v/>
      </c>
      <c r="KU337" s="44"/>
      <c r="KV337" s="44" t="str">
        <f t="shared" si="1719"/>
        <v/>
      </c>
      <c r="KW337" s="44"/>
      <c r="KX337" s="60" t="str">
        <f t="shared" si="1720"/>
        <v/>
      </c>
      <c r="KY337" s="67" t="str">
        <f t="shared" si="1721"/>
        <v/>
      </c>
      <c r="KZ337" s="44" t="str">
        <f t="shared" si="1722"/>
        <v/>
      </c>
      <c r="LA337" s="45" t="str">
        <f t="shared" si="1723"/>
        <v/>
      </c>
      <c r="LB337" s="35"/>
      <c r="LC337" s="27"/>
      <c r="LD337" s="51"/>
      <c r="LE337" s="43"/>
      <c r="LF337" s="44"/>
      <c r="LG337" s="44"/>
      <c r="LH337" s="44"/>
      <c r="LI337" s="44"/>
      <c r="LJ337" s="44"/>
      <c r="LK337" s="44"/>
      <c r="LL337" s="60"/>
      <c r="LM337" s="67"/>
      <c r="LN337" s="44" t="str">
        <f t="shared" si="1648"/>
        <v/>
      </c>
      <c r="LO337" s="45"/>
      <c r="LP337" s="35"/>
      <c r="LQ337" s="27"/>
      <c r="LR337" s="46"/>
      <c r="LS337" s="67"/>
      <c r="LT337" s="44" t="str">
        <f t="shared" si="1634"/>
        <v/>
      </c>
      <c r="LU337" s="44"/>
      <c r="LV337" s="44"/>
      <c r="LW337" s="44"/>
      <c r="LX337" s="44" t="str">
        <f t="shared" si="1635"/>
        <v/>
      </c>
      <c r="LY337" s="44"/>
      <c r="LZ337" s="44"/>
      <c r="MA337" s="44"/>
      <c r="MB337" s="44" t="str">
        <f t="shared" si="1586"/>
        <v/>
      </c>
      <c r="MC337" s="45" t="str">
        <f t="shared" si="1587"/>
        <v/>
      </c>
      <c r="MD337" s="35"/>
      <c r="ME337" s="27"/>
      <c r="MF337" s="46"/>
      <c r="MG337" s="67"/>
      <c r="MH337" s="44" t="str">
        <f t="shared" si="1636"/>
        <v/>
      </c>
      <c r="MI337" s="44"/>
      <c r="MJ337" s="44"/>
      <c r="MK337" s="44"/>
      <c r="ML337" s="44" t="str">
        <f t="shared" si="1637"/>
        <v/>
      </c>
      <c r="MM337" s="44"/>
      <c r="MN337" s="44"/>
      <c r="MO337" s="44"/>
      <c r="MP337" s="44" t="str">
        <f t="shared" si="1588"/>
        <v/>
      </c>
      <c r="MQ337" s="45" t="str">
        <f t="shared" si="1589"/>
        <v/>
      </c>
      <c r="MR337" s="35"/>
      <c r="MS337" s="27"/>
      <c r="MT337" s="46"/>
      <c r="MU337" s="67"/>
      <c r="MV337" s="44" t="str">
        <f t="shared" si="1638"/>
        <v/>
      </c>
      <c r="MW337" s="44"/>
      <c r="MX337" s="44"/>
      <c r="MY337" s="44"/>
      <c r="MZ337" s="44" t="str">
        <f t="shared" si="1639"/>
        <v/>
      </c>
      <c r="NA337" s="44"/>
      <c r="NB337" s="44"/>
      <c r="NC337" s="44"/>
      <c r="ND337" s="44" t="str">
        <f t="shared" si="1590"/>
        <v/>
      </c>
      <c r="NE337" s="45" t="str">
        <f t="shared" si="1591"/>
        <v/>
      </c>
      <c r="NF337" s="35"/>
      <c r="NG337" s="27"/>
      <c r="NH337" s="46"/>
      <c r="NI337" s="67"/>
      <c r="NJ337" s="44" t="str">
        <f t="shared" si="1640"/>
        <v/>
      </c>
      <c r="NK337" s="44"/>
      <c r="NL337" s="44"/>
      <c r="NM337" s="44"/>
      <c r="NN337" s="44" t="str">
        <f t="shared" si="1641"/>
        <v/>
      </c>
      <c r="NO337" s="44"/>
      <c r="NP337" s="44"/>
      <c r="NQ337" s="44"/>
      <c r="NR337" s="44" t="str">
        <f t="shared" si="1592"/>
        <v/>
      </c>
      <c r="NS337" s="45" t="str">
        <f t="shared" si="1593"/>
        <v/>
      </c>
      <c r="NT337" s="35"/>
    </row>
    <row r="338" spans="1:384" ht="15" customHeight="1" thickBot="1" x14ac:dyDescent="0.25">
      <c r="A338" s="38"/>
      <c r="B338" s="39"/>
      <c r="C338" s="40"/>
      <c r="D338" s="40"/>
      <c r="E338" s="41"/>
      <c r="F338" s="41"/>
      <c r="G338" s="40"/>
      <c r="H338" s="42"/>
      <c r="I338" s="44"/>
      <c r="J338" s="44" t="str">
        <f t="shared" si="1602"/>
        <v/>
      </c>
      <c r="K338" s="44"/>
      <c r="L338" s="44"/>
      <c r="M338" s="44"/>
      <c r="N338" s="44" t="str">
        <f t="shared" si="1603"/>
        <v/>
      </c>
      <c r="O338" s="44"/>
      <c r="P338" s="44"/>
      <c r="Q338" s="44"/>
      <c r="R338" s="44" t="str">
        <f t="shared" si="1564"/>
        <v/>
      </c>
      <c r="S338" s="45" t="str">
        <f t="shared" si="1565"/>
        <v/>
      </c>
      <c r="T338" s="35"/>
      <c r="U338" s="27"/>
      <c r="V338" s="46"/>
      <c r="W338" s="67"/>
      <c r="X338" s="44" t="str">
        <f t="shared" si="1604"/>
        <v/>
      </c>
      <c r="Y338" s="44"/>
      <c r="Z338" s="44"/>
      <c r="AA338" s="44"/>
      <c r="AB338" s="44" t="str">
        <f t="shared" si="1605"/>
        <v/>
      </c>
      <c r="AC338" s="44"/>
      <c r="AD338" s="44"/>
      <c r="AE338" s="44"/>
      <c r="AF338" s="44" t="str">
        <f t="shared" si="1566"/>
        <v/>
      </c>
      <c r="AG338" s="45" t="str">
        <f t="shared" si="1567"/>
        <v/>
      </c>
      <c r="AH338" s="35"/>
      <c r="AI338" s="27"/>
      <c r="AJ338" s="46"/>
      <c r="AK338" s="44"/>
      <c r="AL338" s="44" t="str">
        <f t="shared" si="1606"/>
        <v/>
      </c>
      <c r="AM338" s="44"/>
      <c r="AN338" s="44" t="str">
        <f t="shared" si="1607"/>
        <v/>
      </c>
      <c r="AO338" s="44"/>
      <c r="AP338" s="44" t="str">
        <f t="shared" si="1608"/>
        <v/>
      </c>
      <c r="AQ338" s="44"/>
      <c r="AR338" s="44"/>
      <c r="AS338" s="44"/>
      <c r="AT338" s="44" t="str">
        <f t="shared" si="1568"/>
        <v/>
      </c>
      <c r="AU338" s="45" t="str">
        <f t="shared" si="1569"/>
        <v/>
      </c>
      <c r="AV338" s="35"/>
      <c r="AW338" s="27"/>
      <c r="AX338" s="46"/>
      <c r="AY338" s="44"/>
      <c r="AZ338" s="44" t="str">
        <f t="shared" si="1609"/>
        <v/>
      </c>
      <c r="BA338" s="44"/>
      <c r="BB338" s="44" t="str">
        <f t="shared" si="1610"/>
        <v/>
      </c>
      <c r="BC338" s="44"/>
      <c r="BD338" s="44" t="str">
        <f t="shared" si="1611"/>
        <v/>
      </c>
      <c r="BE338" s="44"/>
      <c r="BF338" s="44"/>
      <c r="BG338" s="44"/>
      <c r="BH338" s="44" t="str">
        <f t="shared" si="1570"/>
        <v/>
      </c>
      <c r="BI338" s="45" t="str">
        <f t="shared" si="1571"/>
        <v/>
      </c>
      <c r="BJ338" s="35"/>
      <c r="BK338" s="50"/>
      <c r="BL338" s="74"/>
      <c r="BM338" s="75"/>
      <c r="BN338" s="75" t="str">
        <f t="shared" si="1649"/>
        <v/>
      </c>
      <c r="BO338" s="75"/>
      <c r="BP338" s="75" t="str">
        <f t="shared" si="1650"/>
        <v/>
      </c>
      <c r="BQ338" s="75"/>
      <c r="BR338" s="75" t="str">
        <f t="shared" si="1651"/>
        <v/>
      </c>
      <c r="BS338" s="75"/>
      <c r="BT338" s="77" t="str">
        <f t="shared" si="1652"/>
        <v/>
      </c>
      <c r="BU338" s="78" t="str">
        <f t="shared" si="1653"/>
        <v/>
      </c>
      <c r="BV338" s="75" t="str">
        <f t="shared" si="1654"/>
        <v/>
      </c>
      <c r="BW338" s="79" t="str">
        <f t="shared" si="1655"/>
        <v/>
      </c>
      <c r="BX338" s="35"/>
      <c r="BY338" s="27"/>
      <c r="BZ338" s="74"/>
      <c r="CA338" s="75"/>
      <c r="CB338" s="75" t="str">
        <f t="shared" si="1656"/>
        <v/>
      </c>
      <c r="CC338" s="75"/>
      <c r="CD338" s="75" t="str">
        <f t="shared" si="1657"/>
        <v/>
      </c>
      <c r="CE338" s="75"/>
      <c r="CF338" s="75" t="str">
        <f t="shared" si="1658"/>
        <v/>
      </c>
      <c r="CG338" s="75"/>
      <c r="CH338" s="77" t="str">
        <f t="shared" si="1659"/>
        <v/>
      </c>
      <c r="CI338" s="78" t="str">
        <f t="shared" si="1660"/>
        <v/>
      </c>
      <c r="CJ338" s="75" t="str">
        <f t="shared" si="1661"/>
        <v/>
      </c>
      <c r="CK338" s="79" t="str">
        <f t="shared" si="1662"/>
        <v/>
      </c>
      <c r="CL338" s="35"/>
      <c r="CM338" s="27"/>
      <c r="CN338" s="74"/>
      <c r="CO338" s="75"/>
      <c r="CP338" s="75" t="str">
        <f t="shared" si="1663"/>
        <v/>
      </c>
      <c r="CQ338" s="75"/>
      <c r="CR338" s="75" t="str">
        <f t="shared" si="1664"/>
        <v/>
      </c>
      <c r="CS338" s="75"/>
      <c r="CT338" s="75" t="str">
        <f t="shared" si="1665"/>
        <v/>
      </c>
      <c r="CU338" s="75"/>
      <c r="CV338" s="77" t="str">
        <f t="shared" si="1666"/>
        <v/>
      </c>
      <c r="CW338" s="78" t="str">
        <f t="shared" si="1667"/>
        <v/>
      </c>
      <c r="CX338" s="75" t="str">
        <f t="shared" si="1668"/>
        <v/>
      </c>
      <c r="CY338" s="79" t="str">
        <f t="shared" si="1669"/>
        <v/>
      </c>
      <c r="CZ338" s="35"/>
      <c r="DA338" s="58"/>
      <c r="DB338" s="74"/>
      <c r="DC338" s="75"/>
      <c r="DD338" s="75" t="str">
        <f t="shared" si="1670"/>
        <v/>
      </c>
      <c r="DE338" s="75"/>
      <c r="DF338" s="75" t="str">
        <f t="shared" si="1671"/>
        <v/>
      </c>
      <c r="DG338" s="75"/>
      <c r="DH338" s="75" t="str">
        <f t="shared" si="1672"/>
        <v/>
      </c>
      <c r="DI338" s="75"/>
      <c r="DJ338" s="77" t="str">
        <f t="shared" si="1673"/>
        <v/>
      </c>
      <c r="DK338" s="78" t="str">
        <f t="shared" si="1674"/>
        <v/>
      </c>
      <c r="DL338" s="75" t="str">
        <f t="shared" si="1675"/>
        <v/>
      </c>
      <c r="DM338" s="79" t="str">
        <f t="shared" si="1676"/>
        <v/>
      </c>
      <c r="DN338" s="35"/>
      <c r="DO338" s="27"/>
      <c r="DP338" s="74"/>
      <c r="DQ338" s="75"/>
      <c r="DR338" s="75" t="str">
        <f t="shared" si="1677"/>
        <v/>
      </c>
      <c r="DS338" s="75"/>
      <c r="DT338" s="75" t="str">
        <f t="shared" si="1678"/>
        <v/>
      </c>
      <c r="DU338" s="75"/>
      <c r="DV338" s="75" t="str">
        <f t="shared" si="1679"/>
        <v/>
      </c>
      <c r="DW338" s="75"/>
      <c r="DX338" s="77" t="str">
        <f t="shared" si="1680"/>
        <v/>
      </c>
      <c r="DY338" s="78" t="str">
        <f t="shared" si="1681"/>
        <v/>
      </c>
      <c r="DZ338" s="75" t="str">
        <f t="shared" si="1682"/>
        <v/>
      </c>
      <c r="EA338" s="79" t="str">
        <f t="shared" si="1683"/>
        <v/>
      </c>
      <c r="EB338" s="35"/>
      <c r="EC338" s="27"/>
      <c r="ED338" s="46"/>
      <c r="EE338" s="67"/>
      <c r="EF338" s="44" t="str">
        <f t="shared" si="1615"/>
        <v/>
      </c>
      <c r="EG338" s="44"/>
      <c r="EH338" s="44"/>
      <c r="EI338" s="44"/>
      <c r="EJ338" s="44" t="str">
        <f t="shared" si="1616"/>
        <v/>
      </c>
      <c r="EK338" s="44"/>
      <c r="EL338" s="44"/>
      <c r="EM338" s="44"/>
      <c r="EN338" s="44" t="str">
        <f t="shared" si="1572"/>
        <v/>
      </c>
      <c r="EO338" s="45" t="str">
        <f t="shared" si="1573"/>
        <v/>
      </c>
      <c r="EP338" s="35"/>
      <c r="EQ338" s="27"/>
      <c r="ER338" s="46"/>
      <c r="ES338" s="44"/>
      <c r="ET338" s="44" t="str">
        <f t="shared" si="1617"/>
        <v/>
      </c>
      <c r="EU338" s="44"/>
      <c r="EV338" s="44" t="str">
        <f t="shared" si="1618"/>
        <v/>
      </c>
      <c r="EW338" s="44"/>
      <c r="EX338" s="44" t="str">
        <f t="shared" si="1619"/>
        <v/>
      </c>
      <c r="EY338" s="44"/>
      <c r="EZ338" s="44"/>
      <c r="FA338" s="44"/>
      <c r="FB338" s="44" t="str">
        <f t="shared" si="1574"/>
        <v/>
      </c>
      <c r="FC338" s="45" t="str">
        <f t="shared" si="1575"/>
        <v/>
      </c>
      <c r="FD338" s="35"/>
      <c r="FF338" s="46"/>
      <c r="FG338" s="67"/>
      <c r="FH338" s="44" t="str">
        <f t="shared" si="1620"/>
        <v/>
      </c>
      <c r="FI338" s="44"/>
      <c r="FJ338" s="44"/>
      <c r="FK338" s="44"/>
      <c r="FL338" s="44" t="str">
        <f t="shared" si="1621"/>
        <v/>
      </c>
      <c r="FM338" s="44"/>
      <c r="FN338" s="44"/>
      <c r="FO338" s="44"/>
      <c r="FP338" s="44" t="str">
        <f t="shared" si="1576"/>
        <v/>
      </c>
      <c r="FQ338" s="45" t="str">
        <f t="shared" si="1577"/>
        <v/>
      </c>
      <c r="FR338" s="35"/>
      <c r="FT338" s="46"/>
      <c r="FU338" s="67"/>
      <c r="FV338" s="44" t="str">
        <f t="shared" si="1622"/>
        <v/>
      </c>
      <c r="FW338" s="44"/>
      <c r="FX338" s="44"/>
      <c r="FY338" s="44"/>
      <c r="FZ338" s="44" t="str">
        <f t="shared" si="1623"/>
        <v/>
      </c>
      <c r="GA338" s="44"/>
      <c r="GB338" s="44"/>
      <c r="GC338" s="44"/>
      <c r="GD338" s="44" t="str">
        <f t="shared" si="1578"/>
        <v/>
      </c>
      <c r="GE338" s="45" t="str">
        <f t="shared" si="1579"/>
        <v/>
      </c>
      <c r="GF338" s="35"/>
      <c r="GH338" s="46"/>
      <c r="GI338" s="67"/>
      <c r="GJ338" s="44" t="str">
        <f t="shared" si="1624"/>
        <v/>
      </c>
      <c r="GK338" s="44"/>
      <c r="GL338" s="44"/>
      <c r="GM338" s="44"/>
      <c r="GN338" s="44" t="str">
        <f t="shared" si="1625"/>
        <v/>
      </c>
      <c r="GO338" s="44"/>
      <c r="GP338" s="44"/>
      <c r="GQ338" s="44"/>
      <c r="GR338" s="44" t="str">
        <f t="shared" si="1580"/>
        <v/>
      </c>
      <c r="GS338" s="45" t="str">
        <f t="shared" si="1581"/>
        <v/>
      </c>
      <c r="GT338" s="35"/>
      <c r="GU338" s="27"/>
      <c r="GV338" s="46"/>
      <c r="GW338" s="67"/>
      <c r="GX338" s="44" t="str">
        <f t="shared" si="1626"/>
        <v/>
      </c>
      <c r="GY338" s="44"/>
      <c r="GZ338" s="44"/>
      <c r="HA338" s="44"/>
      <c r="HB338" s="44" t="str">
        <f t="shared" si="1627"/>
        <v/>
      </c>
      <c r="HC338" s="44"/>
      <c r="HD338" s="44"/>
      <c r="HE338" s="44"/>
      <c r="HF338" s="44" t="str">
        <f t="shared" si="1582"/>
        <v/>
      </c>
      <c r="HG338" s="45" t="str">
        <f t="shared" si="1583"/>
        <v/>
      </c>
      <c r="HH338" s="35"/>
      <c r="HJ338" s="46"/>
      <c r="HK338" s="67"/>
      <c r="HL338" s="44" t="str">
        <f t="shared" si="1628"/>
        <v/>
      </c>
      <c r="HM338" s="44"/>
      <c r="HN338" s="44"/>
      <c r="HO338" s="44"/>
      <c r="HP338" s="44" t="str">
        <f t="shared" si="1629"/>
        <v/>
      </c>
      <c r="HQ338" s="44"/>
      <c r="HR338" s="44"/>
      <c r="HS338" s="44"/>
      <c r="HT338" s="44" t="str">
        <f t="shared" si="1584"/>
        <v/>
      </c>
      <c r="HU338" s="45" t="str">
        <f t="shared" si="1585"/>
        <v/>
      </c>
      <c r="HV338" s="35"/>
      <c r="HW338" s="61"/>
      <c r="HX338" s="74"/>
      <c r="HY338" s="75"/>
      <c r="HZ338" s="75" t="str">
        <f t="shared" si="1684"/>
        <v/>
      </c>
      <c r="IA338" s="75"/>
      <c r="IB338" s="75" t="str">
        <f t="shared" si="1685"/>
        <v/>
      </c>
      <c r="IC338" s="75"/>
      <c r="ID338" s="75" t="str">
        <f t="shared" si="1686"/>
        <v/>
      </c>
      <c r="IE338" s="75"/>
      <c r="IF338" s="77" t="str">
        <f>IF(HY335="","",IF334)</f>
        <v/>
      </c>
      <c r="IG338" s="78" t="str">
        <f>IF(HY335="","",IG334)</f>
        <v/>
      </c>
      <c r="IH338" s="75" t="str">
        <f t="shared" si="1687"/>
        <v/>
      </c>
      <c r="II338" s="79" t="str">
        <f t="shared" si="1688"/>
        <v/>
      </c>
      <c r="IJ338" s="35"/>
      <c r="IL338" s="74"/>
      <c r="IM338" s="75"/>
      <c r="IN338" s="75" t="str">
        <f t="shared" si="1689"/>
        <v/>
      </c>
      <c r="IO338" s="75"/>
      <c r="IP338" s="75" t="str">
        <f t="shared" si="1690"/>
        <v/>
      </c>
      <c r="IQ338" s="75"/>
      <c r="IR338" s="75" t="str">
        <f t="shared" si="1691"/>
        <v/>
      </c>
      <c r="IS338" s="75"/>
      <c r="IT338" s="77" t="str">
        <f t="shared" si="1692"/>
        <v/>
      </c>
      <c r="IU338" s="78" t="str">
        <f t="shared" si="1693"/>
        <v/>
      </c>
      <c r="IV338" s="75" t="str">
        <f t="shared" si="1694"/>
        <v/>
      </c>
      <c r="IW338" s="79" t="str">
        <f t="shared" si="1695"/>
        <v/>
      </c>
      <c r="IX338" s="35"/>
      <c r="IY338" s="33"/>
      <c r="IZ338" s="74"/>
      <c r="JA338" s="75"/>
      <c r="JB338" s="75" t="str">
        <f t="shared" si="1696"/>
        <v/>
      </c>
      <c r="JC338" s="75"/>
      <c r="JD338" s="75" t="str">
        <f t="shared" si="1697"/>
        <v/>
      </c>
      <c r="JE338" s="75"/>
      <c r="JF338" s="75" t="str">
        <f t="shared" si="1698"/>
        <v/>
      </c>
      <c r="JG338" s="75"/>
      <c r="JH338" s="77" t="str">
        <f t="shared" si="1699"/>
        <v/>
      </c>
      <c r="JI338" s="78" t="str">
        <f t="shared" si="1700"/>
        <v/>
      </c>
      <c r="JJ338" s="75" t="str">
        <f t="shared" si="1701"/>
        <v/>
      </c>
      <c r="JK338" s="79" t="str">
        <f t="shared" si="1702"/>
        <v/>
      </c>
      <c r="JL338" s="35"/>
      <c r="JM338" s="27"/>
      <c r="JN338" s="74"/>
      <c r="JO338" s="75"/>
      <c r="JP338" s="75" t="str">
        <f t="shared" si="1703"/>
        <v/>
      </c>
      <c r="JQ338" s="75"/>
      <c r="JR338" s="75" t="str">
        <f t="shared" si="1704"/>
        <v/>
      </c>
      <c r="JS338" s="75"/>
      <c r="JT338" s="75" t="str">
        <f t="shared" si="1705"/>
        <v/>
      </c>
      <c r="JU338" s="75"/>
      <c r="JV338" s="77" t="str">
        <f t="shared" si="1706"/>
        <v/>
      </c>
      <c r="JW338" s="78" t="str">
        <f t="shared" si="1707"/>
        <v/>
      </c>
      <c r="JX338" s="75" t="str">
        <f t="shared" si="1708"/>
        <v/>
      </c>
      <c r="JY338" s="79" t="str">
        <f t="shared" si="1709"/>
        <v/>
      </c>
      <c r="JZ338" s="35"/>
      <c r="KA338" s="61"/>
      <c r="KB338" s="74"/>
      <c r="KC338" s="75"/>
      <c r="KD338" s="75" t="str">
        <f t="shared" si="1710"/>
        <v/>
      </c>
      <c r="KE338" s="75"/>
      <c r="KF338" s="75" t="str">
        <f t="shared" si="1711"/>
        <v/>
      </c>
      <c r="KG338" s="75"/>
      <c r="KH338" s="75" t="str">
        <f t="shared" si="1712"/>
        <v/>
      </c>
      <c r="KI338" s="75"/>
      <c r="KJ338" s="77" t="str">
        <f t="shared" si="1713"/>
        <v/>
      </c>
      <c r="KK338" s="78" t="str">
        <f t="shared" si="1714"/>
        <v/>
      </c>
      <c r="KL338" s="75" t="str">
        <f t="shared" si="1715"/>
        <v/>
      </c>
      <c r="KM338" s="79" t="str">
        <f t="shared" si="1716"/>
        <v/>
      </c>
      <c r="KN338" s="35"/>
      <c r="KO338" s="27"/>
      <c r="KP338" s="74"/>
      <c r="KQ338" s="75"/>
      <c r="KR338" s="75" t="str">
        <f t="shared" si="1717"/>
        <v/>
      </c>
      <c r="KS338" s="75"/>
      <c r="KT338" s="75" t="str">
        <f t="shared" si="1718"/>
        <v/>
      </c>
      <c r="KU338" s="75"/>
      <c r="KV338" s="75" t="str">
        <f t="shared" si="1719"/>
        <v/>
      </c>
      <c r="KW338" s="75"/>
      <c r="KX338" s="77" t="str">
        <f t="shared" si="1720"/>
        <v/>
      </c>
      <c r="KY338" s="78" t="str">
        <f t="shared" si="1721"/>
        <v/>
      </c>
      <c r="KZ338" s="75" t="str">
        <f t="shared" si="1722"/>
        <v/>
      </c>
      <c r="LA338" s="79" t="str">
        <f t="shared" si="1723"/>
        <v/>
      </c>
      <c r="LB338" s="35"/>
      <c r="LC338" s="27"/>
      <c r="LD338" s="100"/>
      <c r="LE338" s="25"/>
      <c r="LF338" s="75"/>
      <c r="LG338" s="75"/>
      <c r="LH338" s="75"/>
      <c r="LI338" s="75"/>
      <c r="LJ338" s="75"/>
      <c r="LK338" s="75"/>
      <c r="LL338" s="77"/>
      <c r="LM338" s="78"/>
      <c r="LN338" s="75" t="str">
        <f t="shared" si="1648"/>
        <v/>
      </c>
      <c r="LO338" s="79"/>
      <c r="LP338" s="35"/>
      <c r="LQ338" s="27"/>
      <c r="LR338" s="46"/>
      <c r="LS338" s="67"/>
      <c r="LT338" s="44" t="str">
        <f t="shared" si="1634"/>
        <v/>
      </c>
      <c r="LU338" s="44"/>
      <c r="LV338" s="44"/>
      <c r="LW338" s="44"/>
      <c r="LX338" s="44" t="str">
        <f t="shared" si="1635"/>
        <v/>
      </c>
      <c r="LY338" s="44"/>
      <c r="LZ338" s="44"/>
      <c r="MA338" s="44"/>
      <c r="MB338" s="44" t="str">
        <f t="shared" si="1586"/>
        <v/>
      </c>
      <c r="MC338" s="45" t="str">
        <f t="shared" si="1587"/>
        <v/>
      </c>
      <c r="MD338" s="35"/>
      <c r="ME338" s="27"/>
      <c r="MF338" s="46"/>
      <c r="MG338" s="67"/>
      <c r="MH338" s="44" t="str">
        <f t="shared" si="1636"/>
        <v/>
      </c>
      <c r="MI338" s="44"/>
      <c r="MJ338" s="44"/>
      <c r="MK338" s="44"/>
      <c r="ML338" s="44" t="str">
        <f t="shared" si="1637"/>
        <v/>
      </c>
      <c r="MM338" s="44"/>
      <c r="MN338" s="44"/>
      <c r="MO338" s="44"/>
      <c r="MP338" s="44" t="str">
        <f t="shared" si="1588"/>
        <v/>
      </c>
      <c r="MQ338" s="45" t="str">
        <f t="shared" si="1589"/>
        <v/>
      </c>
      <c r="MR338" s="35"/>
      <c r="MS338" s="27"/>
      <c r="MT338" s="46"/>
      <c r="MU338" s="67"/>
      <c r="MV338" s="44" t="str">
        <f t="shared" si="1638"/>
        <v/>
      </c>
      <c r="MW338" s="44"/>
      <c r="MX338" s="44"/>
      <c r="MY338" s="44"/>
      <c r="MZ338" s="44" t="str">
        <f t="shared" si="1639"/>
        <v/>
      </c>
      <c r="NA338" s="44"/>
      <c r="NB338" s="44"/>
      <c r="NC338" s="44"/>
      <c r="ND338" s="44" t="str">
        <f t="shared" si="1590"/>
        <v/>
      </c>
      <c r="NE338" s="45" t="str">
        <f t="shared" si="1591"/>
        <v/>
      </c>
      <c r="NF338" s="35"/>
      <c r="NG338" s="27"/>
      <c r="NH338" s="46"/>
      <c r="NI338" s="67"/>
      <c r="NJ338" s="44" t="str">
        <f t="shared" si="1640"/>
        <v/>
      </c>
      <c r="NK338" s="44"/>
      <c r="NL338" s="44"/>
      <c r="NM338" s="44"/>
      <c r="NN338" s="44" t="str">
        <f t="shared" si="1641"/>
        <v/>
      </c>
      <c r="NO338" s="44"/>
      <c r="NP338" s="44"/>
      <c r="NQ338" s="44"/>
      <c r="NR338" s="44" t="str">
        <f t="shared" si="1592"/>
        <v/>
      </c>
      <c r="NS338" s="45" t="str">
        <f t="shared" si="1593"/>
        <v/>
      </c>
      <c r="NT338" s="35"/>
    </row>
    <row r="339" spans="1:384" ht="15" customHeight="1" thickTop="1" x14ac:dyDescent="0.2">
      <c r="A339" s="38"/>
      <c r="B339" s="39"/>
      <c r="C339" s="40"/>
      <c r="D339" s="40"/>
      <c r="E339" s="41"/>
      <c r="F339" s="41"/>
      <c r="G339" s="40"/>
      <c r="H339" s="42"/>
      <c r="I339" s="44"/>
      <c r="J339" s="44" t="str">
        <f t="shared" si="1602"/>
        <v/>
      </c>
      <c r="K339" s="44"/>
      <c r="L339" s="44"/>
      <c r="M339" s="44"/>
      <c r="N339" s="44" t="str">
        <f t="shared" si="1603"/>
        <v/>
      </c>
      <c r="O339" s="44"/>
      <c r="P339" s="44"/>
      <c r="Q339" s="44"/>
      <c r="R339" s="44" t="str">
        <f t="shared" si="1564"/>
        <v/>
      </c>
      <c r="S339" s="45" t="str">
        <f t="shared" si="1565"/>
        <v/>
      </c>
      <c r="T339" s="35"/>
      <c r="U339" s="27"/>
      <c r="V339" s="46"/>
      <c r="W339" s="67"/>
      <c r="X339" s="44"/>
      <c r="Y339" s="44"/>
      <c r="Z339" s="44"/>
      <c r="AA339" s="44"/>
      <c r="AB339" s="44"/>
      <c r="AC339" s="44"/>
      <c r="AD339" s="44"/>
      <c r="AE339" s="44"/>
      <c r="AF339" s="44"/>
      <c r="AG339" s="45"/>
      <c r="AH339" s="35"/>
      <c r="AI339" s="27"/>
      <c r="AJ339" s="46"/>
      <c r="AK339" s="44"/>
      <c r="AL339" s="44" t="str">
        <f t="shared" si="1606"/>
        <v/>
      </c>
      <c r="AM339" s="44"/>
      <c r="AN339" s="44" t="str">
        <f t="shared" si="1607"/>
        <v/>
      </c>
      <c r="AO339" s="44"/>
      <c r="AP339" s="44" t="str">
        <f t="shared" si="1608"/>
        <v/>
      </c>
      <c r="AQ339" s="44"/>
      <c r="AR339" s="44"/>
      <c r="AS339" s="44"/>
      <c r="AT339" s="44" t="str">
        <f t="shared" si="1568"/>
        <v/>
      </c>
      <c r="AU339" s="45" t="str">
        <f t="shared" si="1569"/>
        <v/>
      </c>
      <c r="AV339" s="35"/>
      <c r="AW339" s="27"/>
      <c r="AX339" s="46"/>
      <c r="AY339" s="44"/>
      <c r="AZ339" s="44" t="str">
        <f t="shared" si="1609"/>
        <v/>
      </c>
      <c r="BA339" s="44"/>
      <c r="BB339" s="44" t="str">
        <f t="shared" si="1610"/>
        <v/>
      </c>
      <c r="BC339" s="44"/>
      <c r="BD339" s="44" t="str">
        <f t="shared" si="1611"/>
        <v/>
      </c>
      <c r="BE339" s="44"/>
      <c r="BF339" s="44"/>
      <c r="BG339" s="44"/>
      <c r="BH339" s="44" t="str">
        <f t="shared" si="1570"/>
        <v/>
      </c>
      <c r="BI339" s="45" t="str">
        <f t="shared" si="1571"/>
        <v/>
      </c>
      <c r="BJ339" s="35"/>
      <c r="BK339" s="50"/>
      <c r="BL339" s="51" t="str">
        <f>IF($A303="","",$A303)</f>
        <v/>
      </c>
      <c r="BM339" s="43"/>
      <c r="BN339" s="43" t="str">
        <f t="shared" si="1649"/>
        <v/>
      </c>
      <c r="BO339" s="43"/>
      <c r="BP339" s="87" t="str">
        <f t="shared" si="1650"/>
        <v/>
      </c>
      <c r="BQ339" s="43"/>
      <c r="BR339" s="43" t="str">
        <f t="shared" si="1651"/>
        <v/>
      </c>
      <c r="BS339" s="43"/>
      <c r="BT339" s="53" t="str">
        <f t="shared" si="1652"/>
        <v/>
      </c>
      <c r="BU339" s="47" t="str">
        <f t="shared" si="1653"/>
        <v/>
      </c>
      <c r="BV339" s="44" t="str">
        <f t="shared" si="1654"/>
        <v/>
      </c>
      <c r="BW339" s="89" t="str">
        <f t="shared" si="1655"/>
        <v/>
      </c>
      <c r="BX339" s="35"/>
      <c r="BY339" s="27"/>
      <c r="BZ339" s="51" t="str">
        <f>IF($A303="","",$A303)</f>
        <v/>
      </c>
      <c r="CA339" s="43"/>
      <c r="CB339" s="43" t="str">
        <f t="shared" si="1656"/>
        <v/>
      </c>
      <c r="CC339" s="43"/>
      <c r="CD339" s="87" t="str">
        <f t="shared" si="1657"/>
        <v/>
      </c>
      <c r="CE339" s="43"/>
      <c r="CF339" s="43" t="str">
        <f t="shared" si="1658"/>
        <v/>
      </c>
      <c r="CG339" s="43"/>
      <c r="CH339" s="53" t="str">
        <f t="shared" si="1659"/>
        <v/>
      </c>
      <c r="CI339" s="47" t="str">
        <f t="shared" si="1660"/>
        <v/>
      </c>
      <c r="CJ339" s="44" t="str">
        <f t="shared" si="1661"/>
        <v/>
      </c>
      <c r="CK339" s="89" t="str">
        <f t="shared" si="1662"/>
        <v/>
      </c>
      <c r="CL339" s="35"/>
      <c r="CM339" s="27"/>
      <c r="CN339" s="51" t="str">
        <f>IF($A303="","",$A303)</f>
        <v/>
      </c>
      <c r="CO339" s="43"/>
      <c r="CP339" s="43" t="str">
        <f t="shared" si="1663"/>
        <v/>
      </c>
      <c r="CQ339" s="43"/>
      <c r="CR339" s="87" t="str">
        <f t="shared" si="1664"/>
        <v/>
      </c>
      <c r="CS339" s="43"/>
      <c r="CT339" s="43" t="str">
        <f t="shared" si="1665"/>
        <v/>
      </c>
      <c r="CU339" s="43"/>
      <c r="CV339" s="53" t="str">
        <f t="shared" si="1666"/>
        <v/>
      </c>
      <c r="CW339" s="47" t="str">
        <f t="shared" si="1667"/>
        <v/>
      </c>
      <c r="CX339" s="44" t="str">
        <f t="shared" si="1668"/>
        <v/>
      </c>
      <c r="CY339" s="89" t="str">
        <f t="shared" si="1669"/>
        <v/>
      </c>
      <c r="CZ339" s="35"/>
      <c r="DA339" s="58"/>
      <c r="DB339" s="51" t="str">
        <f>IF($A303="","",$A303)</f>
        <v/>
      </c>
      <c r="DC339" s="43"/>
      <c r="DD339" s="43" t="str">
        <f t="shared" si="1670"/>
        <v/>
      </c>
      <c r="DE339" s="43"/>
      <c r="DF339" s="87" t="str">
        <f t="shared" si="1671"/>
        <v/>
      </c>
      <c r="DG339" s="43"/>
      <c r="DH339" s="43" t="str">
        <f t="shared" si="1672"/>
        <v/>
      </c>
      <c r="DI339" s="43"/>
      <c r="DJ339" s="53" t="str">
        <f t="shared" si="1673"/>
        <v/>
      </c>
      <c r="DK339" s="47" t="str">
        <f t="shared" si="1674"/>
        <v/>
      </c>
      <c r="DL339" s="44" t="str">
        <f t="shared" si="1675"/>
        <v/>
      </c>
      <c r="DM339" s="89" t="str">
        <f t="shared" si="1676"/>
        <v/>
      </c>
      <c r="DN339" s="35"/>
      <c r="DO339" s="27"/>
      <c r="DP339" s="51" t="str">
        <f>IF($A303="","",$A303)</f>
        <v/>
      </c>
      <c r="DQ339" s="43"/>
      <c r="DR339" s="43" t="str">
        <f t="shared" si="1677"/>
        <v/>
      </c>
      <c r="DS339" s="43"/>
      <c r="DT339" s="87" t="str">
        <f t="shared" si="1678"/>
        <v/>
      </c>
      <c r="DU339" s="43"/>
      <c r="DV339" s="43" t="str">
        <f t="shared" si="1679"/>
        <v/>
      </c>
      <c r="DW339" s="43"/>
      <c r="DX339" s="53" t="str">
        <f t="shared" si="1680"/>
        <v/>
      </c>
      <c r="DY339" s="47" t="str">
        <f t="shared" si="1681"/>
        <v/>
      </c>
      <c r="DZ339" s="44" t="str">
        <f t="shared" si="1682"/>
        <v/>
      </c>
      <c r="EA339" s="89" t="str">
        <f t="shared" si="1683"/>
        <v/>
      </c>
      <c r="EB339" s="35"/>
      <c r="EC339" s="27"/>
      <c r="ED339" s="46"/>
      <c r="EE339" s="67"/>
      <c r="EF339" s="44"/>
      <c r="EG339" s="44"/>
      <c r="EH339" s="44"/>
      <c r="EI339" s="44"/>
      <c r="EJ339" s="44"/>
      <c r="EK339" s="44"/>
      <c r="EL339" s="44"/>
      <c r="EM339" s="44"/>
      <c r="EN339" s="44"/>
      <c r="EO339" s="45"/>
      <c r="EP339" s="35"/>
      <c r="EQ339" s="27"/>
      <c r="ER339" s="46"/>
      <c r="ES339" s="44"/>
      <c r="ET339" s="44" t="str">
        <f t="shared" si="1617"/>
        <v/>
      </c>
      <c r="EU339" s="44"/>
      <c r="EV339" s="44" t="str">
        <f t="shared" si="1618"/>
        <v/>
      </c>
      <c r="EW339" s="44"/>
      <c r="EX339" s="44" t="str">
        <f t="shared" si="1619"/>
        <v/>
      </c>
      <c r="EY339" s="44"/>
      <c r="EZ339" s="44"/>
      <c r="FA339" s="44"/>
      <c r="FB339" s="44" t="str">
        <f t="shared" si="1574"/>
        <v/>
      </c>
      <c r="FC339" s="45" t="str">
        <f t="shared" si="1575"/>
        <v/>
      </c>
      <c r="FD339" s="35"/>
      <c r="FF339" s="46"/>
      <c r="FG339" s="67"/>
      <c r="FH339" s="44"/>
      <c r="FI339" s="44"/>
      <c r="FJ339" s="44"/>
      <c r="FK339" s="44"/>
      <c r="FL339" s="44"/>
      <c r="FM339" s="44"/>
      <c r="FN339" s="44"/>
      <c r="FO339" s="44"/>
      <c r="FP339" s="44"/>
      <c r="FQ339" s="45"/>
      <c r="FR339" s="35"/>
      <c r="FT339" s="46"/>
      <c r="FU339" s="67"/>
      <c r="FV339" s="44"/>
      <c r="FW339" s="44"/>
      <c r="FX339" s="44"/>
      <c r="FY339" s="44"/>
      <c r="FZ339" s="44"/>
      <c r="GA339" s="44"/>
      <c r="GB339" s="44"/>
      <c r="GC339" s="44"/>
      <c r="GD339" s="44"/>
      <c r="GE339" s="45"/>
      <c r="GF339" s="35"/>
      <c r="GH339" s="46"/>
      <c r="GI339" s="67"/>
      <c r="GJ339" s="44"/>
      <c r="GK339" s="44"/>
      <c r="GL339" s="44"/>
      <c r="GM339" s="44"/>
      <c r="GN339" s="44"/>
      <c r="GO339" s="44"/>
      <c r="GP339" s="44"/>
      <c r="GQ339" s="44"/>
      <c r="GR339" s="44"/>
      <c r="GS339" s="45"/>
      <c r="GT339" s="35"/>
      <c r="GU339" s="27"/>
      <c r="GV339" s="46"/>
      <c r="GW339" s="67"/>
      <c r="GX339" s="44"/>
      <c r="GY339" s="44"/>
      <c r="GZ339" s="44"/>
      <c r="HA339" s="44"/>
      <c r="HB339" s="44"/>
      <c r="HC339" s="44"/>
      <c r="HD339" s="44"/>
      <c r="HE339" s="44"/>
      <c r="HF339" s="44"/>
      <c r="HG339" s="45"/>
      <c r="HH339" s="35"/>
      <c r="HJ339" s="46"/>
      <c r="HK339" s="67"/>
      <c r="HL339" s="44"/>
      <c r="HM339" s="44"/>
      <c r="HN339" s="44"/>
      <c r="HO339" s="44"/>
      <c r="HP339" s="44"/>
      <c r="HQ339" s="44"/>
      <c r="HR339" s="44"/>
      <c r="HS339" s="44"/>
      <c r="HT339" s="44"/>
      <c r="HU339" s="45"/>
      <c r="HV339" s="35"/>
      <c r="HW339" s="61"/>
      <c r="HX339" s="51" t="str">
        <f>IF($A303="","",$A303)</f>
        <v/>
      </c>
      <c r="HY339" s="43"/>
      <c r="HZ339" s="43" t="str">
        <f t="shared" si="1684"/>
        <v/>
      </c>
      <c r="IA339" s="43"/>
      <c r="IB339" s="87" t="str">
        <f t="shared" si="1685"/>
        <v/>
      </c>
      <c r="IC339" s="43"/>
      <c r="ID339" s="43" t="str">
        <f t="shared" si="1686"/>
        <v/>
      </c>
      <c r="IE339" s="43"/>
      <c r="IF339" s="53" t="str">
        <f>IF(HY339="","",IF335)</f>
        <v/>
      </c>
      <c r="IG339" s="47" t="str">
        <f>IF(HY339="","",IG335)</f>
        <v/>
      </c>
      <c r="IH339" s="44" t="str">
        <f t="shared" si="1687"/>
        <v/>
      </c>
      <c r="II339" s="89" t="str">
        <f t="shared" si="1688"/>
        <v/>
      </c>
      <c r="IJ339" s="35"/>
      <c r="IL339" s="51" t="str">
        <f>IF($A303="","",$A303)</f>
        <v/>
      </c>
      <c r="IM339" s="43"/>
      <c r="IN339" s="43" t="str">
        <f t="shared" si="1689"/>
        <v/>
      </c>
      <c r="IO339" s="43"/>
      <c r="IP339" s="87" t="str">
        <f t="shared" si="1690"/>
        <v/>
      </c>
      <c r="IQ339" s="43"/>
      <c r="IR339" s="43" t="str">
        <f t="shared" si="1691"/>
        <v/>
      </c>
      <c r="IS339" s="43"/>
      <c r="IT339" s="53" t="str">
        <f t="shared" si="1692"/>
        <v/>
      </c>
      <c r="IU339" s="47" t="str">
        <f t="shared" si="1693"/>
        <v/>
      </c>
      <c r="IV339" s="44" t="str">
        <f t="shared" si="1694"/>
        <v/>
      </c>
      <c r="IW339" s="89" t="str">
        <f t="shared" si="1695"/>
        <v/>
      </c>
      <c r="IX339" s="35"/>
      <c r="IY339" s="33"/>
      <c r="IZ339" s="51" t="str">
        <f>IF($A303="","",$A303)</f>
        <v/>
      </c>
      <c r="JA339" s="43"/>
      <c r="JB339" s="43" t="str">
        <f t="shared" si="1696"/>
        <v/>
      </c>
      <c r="JC339" s="43"/>
      <c r="JD339" s="87" t="str">
        <f t="shared" si="1697"/>
        <v/>
      </c>
      <c r="JE339" s="43"/>
      <c r="JF339" s="43" t="str">
        <f t="shared" si="1698"/>
        <v/>
      </c>
      <c r="JG339" s="43"/>
      <c r="JH339" s="53" t="str">
        <f t="shared" si="1699"/>
        <v/>
      </c>
      <c r="JI339" s="47" t="str">
        <f t="shared" si="1700"/>
        <v/>
      </c>
      <c r="JJ339" s="44" t="str">
        <f t="shared" si="1701"/>
        <v/>
      </c>
      <c r="JK339" s="89" t="str">
        <f t="shared" si="1702"/>
        <v/>
      </c>
      <c r="JL339" s="35"/>
      <c r="JM339" s="27"/>
      <c r="JN339" s="51" t="str">
        <f>IF($A303="","",$A303)</f>
        <v/>
      </c>
      <c r="JO339" s="43"/>
      <c r="JP339" s="43" t="str">
        <f t="shared" si="1703"/>
        <v/>
      </c>
      <c r="JQ339" s="43"/>
      <c r="JR339" s="87" t="str">
        <f t="shared" si="1704"/>
        <v/>
      </c>
      <c r="JS339" s="43"/>
      <c r="JT339" s="43" t="str">
        <f t="shared" si="1705"/>
        <v/>
      </c>
      <c r="JU339" s="43"/>
      <c r="JV339" s="53" t="str">
        <f t="shared" si="1706"/>
        <v/>
      </c>
      <c r="JW339" s="47" t="str">
        <f t="shared" si="1707"/>
        <v/>
      </c>
      <c r="JX339" s="44" t="str">
        <f t="shared" si="1708"/>
        <v/>
      </c>
      <c r="JY339" s="89" t="str">
        <f t="shared" si="1709"/>
        <v/>
      </c>
      <c r="JZ339" s="35"/>
      <c r="KA339" s="61"/>
      <c r="KB339" s="51" t="str">
        <f>IF($A303="","",$A303)</f>
        <v/>
      </c>
      <c r="KC339" s="43"/>
      <c r="KD339" s="43" t="str">
        <f t="shared" si="1710"/>
        <v/>
      </c>
      <c r="KE339" s="43"/>
      <c r="KF339" s="87" t="str">
        <f t="shared" si="1711"/>
        <v/>
      </c>
      <c r="KG339" s="43"/>
      <c r="KH339" s="43" t="str">
        <f t="shared" si="1712"/>
        <v/>
      </c>
      <c r="KI339" s="43"/>
      <c r="KJ339" s="53" t="str">
        <f t="shared" si="1713"/>
        <v/>
      </c>
      <c r="KK339" s="47" t="str">
        <f t="shared" si="1714"/>
        <v/>
      </c>
      <c r="KL339" s="44" t="str">
        <f t="shared" si="1715"/>
        <v/>
      </c>
      <c r="KM339" s="89" t="str">
        <f t="shared" si="1716"/>
        <v/>
      </c>
      <c r="KN339" s="35"/>
      <c r="KO339" s="27"/>
      <c r="KP339" s="51" t="str">
        <f>IF($A303="","",$A303)</f>
        <v/>
      </c>
      <c r="KQ339" s="43"/>
      <c r="KR339" s="43" t="str">
        <f t="shared" si="1717"/>
        <v/>
      </c>
      <c r="KS339" s="43"/>
      <c r="KT339" s="87" t="str">
        <f t="shared" si="1718"/>
        <v/>
      </c>
      <c r="KU339" s="43"/>
      <c r="KV339" s="43" t="str">
        <f t="shared" si="1719"/>
        <v/>
      </c>
      <c r="KW339" s="43"/>
      <c r="KX339" s="53" t="str">
        <f t="shared" si="1720"/>
        <v/>
      </c>
      <c r="KY339" s="47" t="str">
        <f t="shared" si="1721"/>
        <v/>
      </c>
      <c r="KZ339" s="44" t="str">
        <f t="shared" si="1722"/>
        <v/>
      </c>
      <c r="LA339" s="89" t="str">
        <f t="shared" si="1723"/>
        <v/>
      </c>
      <c r="LB339" s="35"/>
      <c r="LC339" s="27"/>
      <c r="LD339" s="107"/>
      <c r="LE339" s="87"/>
      <c r="LF339" s="87"/>
      <c r="LG339" s="87"/>
      <c r="LH339" s="87"/>
      <c r="LI339" s="87"/>
      <c r="LJ339" s="87" t="str">
        <f>IF(LI339="","",#REF!+#REF!-LI339)</f>
        <v/>
      </c>
      <c r="LK339" s="87"/>
      <c r="LL339" s="108"/>
      <c r="LM339" s="109"/>
      <c r="LN339" s="87"/>
      <c r="LO339" s="89"/>
      <c r="LP339" s="35"/>
      <c r="LQ339" s="27"/>
      <c r="LR339" s="46"/>
      <c r="LS339" s="67"/>
      <c r="LT339" s="44"/>
      <c r="LU339" s="44"/>
      <c r="LV339" s="44"/>
      <c r="LW339" s="44"/>
      <c r="LX339" s="44"/>
      <c r="LY339" s="44"/>
      <c r="LZ339" s="44"/>
      <c r="MA339" s="44"/>
      <c r="MB339" s="44"/>
      <c r="MC339" s="45"/>
      <c r="MD339" s="35"/>
      <c r="ME339" s="27"/>
      <c r="MF339" s="46"/>
      <c r="MG339" s="67"/>
      <c r="MH339" s="44"/>
      <c r="MI339" s="44"/>
      <c r="MJ339" s="44"/>
      <c r="MK339" s="44"/>
      <c r="ML339" s="44"/>
      <c r="MM339" s="44"/>
      <c r="MN339" s="44"/>
      <c r="MO339" s="44"/>
      <c r="MP339" s="44"/>
      <c r="MQ339" s="45"/>
      <c r="MR339" s="35"/>
      <c r="MS339" s="27"/>
      <c r="MT339" s="46"/>
      <c r="MU339" s="67"/>
      <c r="MV339" s="44"/>
      <c r="MW339" s="44"/>
      <c r="MX339" s="44"/>
      <c r="MY339" s="44"/>
      <c r="MZ339" s="44"/>
      <c r="NA339" s="44"/>
      <c r="NB339" s="44"/>
      <c r="NC339" s="44"/>
      <c r="ND339" s="44"/>
      <c r="NE339" s="45"/>
      <c r="NF339" s="35"/>
      <c r="NG339" s="27"/>
      <c r="NH339" s="46"/>
      <c r="NI339" s="67"/>
      <c r="NJ339" s="44"/>
      <c r="NK339" s="44"/>
      <c r="NL339" s="44"/>
      <c r="NM339" s="44"/>
      <c r="NN339" s="44"/>
      <c r="NO339" s="44"/>
      <c r="NP339" s="44"/>
      <c r="NQ339" s="44"/>
      <c r="NR339" s="44"/>
      <c r="NS339" s="45"/>
      <c r="NT339" s="35"/>
    </row>
    <row r="340" spans="1:384" x14ac:dyDescent="0.2">
      <c r="A340" s="38"/>
      <c r="B340" s="39"/>
      <c r="C340" s="40"/>
      <c r="D340" s="40"/>
      <c r="E340" s="41"/>
      <c r="F340" s="41"/>
      <c r="G340" s="40"/>
      <c r="H340" s="42"/>
      <c r="I340" s="44"/>
      <c r="J340" s="44" t="str">
        <f t="shared" si="1602"/>
        <v/>
      </c>
      <c r="K340" s="44"/>
      <c r="L340" s="44"/>
      <c r="M340" s="44"/>
      <c r="N340" s="44" t="str">
        <f t="shared" si="1603"/>
        <v/>
      </c>
      <c r="O340" s="44"/>
      <c r="P340" s="44"/>
      <c r="Q340" s="44"/>
      <c r="R340" s="44" t="str">
        <f t="shared" si="1564"/>
        <v/>
      </c>
      <c r="S340" s="45" t="str">
        <f t="shared" si="1565"/>
        <v/>
      </c>
      <c r="T340" s="35"/>
      <c r="U340" s="27"/>
      <c r="V340" s="46"/>
      <c r="W340" s="67"/>
      <c r="X340" s="44" t="str">
        <f>IF(W340="","",W340-#REF!)</f>
        <v/>
      </c>
      <c r="Y340" s="44"/>
      <c r="Z340" s="44"/>
      <c r="AA340" s="44"/>
      <c r="AB340" s="44" t="str">
        <f>IF(AA340="","",#REF!+#REF!-AA340)</f>
        <v/>
      </c>
      <c r="AC340" s="44"/>
      <c r="AD340" s="44"/>
      <c r="AE340" s="44"/>
      <c r="AF340" s="44" t="str">
        <f>IF(AE340="","",AB340*AE340)</f>
        <v/>
      </c>
      <c r="AG340" s="45" t="str">
        <f>IF(AF340="","",AF340/(X340*100))</f>
        <v/>
      </c>
      <c r="AH340" s="35"/>
      <c r="AI340" s="27"/>
      <c r="AJ340" s="46"/>
      <c r="AK340" s="44"/>
      <c r="AL340" s="44" t="str">
        <f t="shared" si="1606"/>
        <v/>
      </c>
      <c r="AM340" s="44"/>
      <c r="AN340" s="44" t="str">
        <f t="shared" si="1607"/>
        <v/>
      </c>
      <c r="AO340" s="44"/>
      <c r="AP340" s="44" t="str">
        <f t="shared" si="1608"/>
        <v/>
      </c>
      <c r="AQ340" s="44"/>
      <c r="AR340" s="44"/>
      <c r="AS340" s="44"/>
      <c r="AT340" s="44" t="str">
        <f t="shared" si="1568"/>
        <v/>
      </c>
      <c r="AU340" s="45" t="str">
        <f t="shared" si="1569"/>
        <v/>
      </c>
      <c r="AV340" s="35"/>
      <c r="AW340" s="27"/>
      <c r="AX340" s="46"/>
      <c r="AY340" s="44"/>
      <c r="AZ340" s="44" t="str">
        <f t="shared" si="1609"/>
        <v/>
      </c>
      <c r="BA340" s="44"/>
      <c r="BB340" s="44" t="str">
        <f t="shared" si="1610"/>
        <v/>
      </c>
      <c r="BC340" s="44"/>
      <c r="BD340" s="44" t="str">
        <f t="shared" si="1611"/>
        <v/>
      </c>
      <c r="BE340" s="44"/>
      <c r="BF340" s="44"/>
      <c r="BG340" s="44"/>
      <c r="BH340" s="44" t="str">
        <f t="shared" si="1570"/>
        <v/>
      </c>
      <c r="BI340" s="45" t="str">
        <f t="shared" si="1571"/>
        <v/>
      </c>
      <c r="BJ340" s="35"/>
      <c r="BK340" s="50"/>
      <c r="BL340" s="46"/>
      <c r="BM340" s="44"/>
      <c r="BN340" s="44" t="str">
        <f t="shared" si="1649"/>
        <v/>
      </c>
      <c r="BO340" s="44"/>
      <c r="BP340" s="44" t="str">
        <f t="shared" si="1650"/>
        <v/>
      </c>
      <c r="BQ340" s="44"/>
      <c r="BR340" s="44" t="str">
        <f t="shared" si="1651"/>
        <v/>
      </c>
      <c r="BS340" s="44"/>
      <c r="BT340" s="60" t="str">
        <f t="shared" si="1652"/>
        <v/>
      </c>
      <c r="BU340" s="67" t="str">
        <f t="shared" si="1653"/>
        <v/>
      </c>
      <c r="BV340" s="43" t="str">
        <f t="shared" si="1654"/>
        <v/>
      </c>
      <c r="BW340" s="45" t="str">
        <f t="shared" si="1655"/>
        <v/>
      </c>
      <c r="BX340" s="35"/>
      <c r="BY340" s="27"/>
      <c r="BZ340" s="46"/>
      <c r="CA340" s="44"/>
      <c r="CB340" s="44" t="str">
        <f t="shared" si="1656"/>
        <v/>
      </c>
      <c r="CC340" s="44"/>
      <c r="CD340" s="44" t="str">
        <f t="shared" si="1657"/>
        <v/>
      </c>
      <c r="CE340" s="44"/>
      <c r="CF340" s="44" t="str">
        <f t="shared" si="1658"/>
        <v/>
      </c>
      <c r="CG340" s="44"/>
      <c r="CH340" s="60" t="str">
        <f t="shared" si="1659"/>
        <v/>
      </c>
      <c r="CI340" s="67" t="str">
        <f t="shared" si="1660"/>
        <v/>
      </c>
      <c r="CJ340" s="43" t="str">
        <f t="shared" si="1661"/>
        <v/>
      </c>
      <c r="CK340" s="45" t="str">
        <f t="shared" si="1662"/>
        <v/>
      </c>
      <c r="CL340" s="35"/>
      <c r="CM340" s="27"/>
      <c r="CN340" s="46"/>
      <c r="CO340" s="44"/>
      <c r="CP340" s="44" t="str">
        <f t="shared" si="1663"/>
        <v/>
      </c>
      <c r="CQ340" s="44"/>
      <c r="CR340" s="44" t="str">
        <f t="shared" si="1664"/>
        <v/>
      </c>
      <c r="CS340" s="44"/>
      <c r="CT340" s="44" t="str">
        <f t="shared" si="1665"/>
        <v/>
      </c>
      <c r="CU340" s="44"/>
      <c r="CV340" s="60" t="str">
        <f t="shared" si="1666"/>
        <v/>
      </c>
      <c r="CW340" s="67" t="str">
        <f t="shared" si="1667"/>
        <v/>
      </c>
      <c r="CX340" s="43" t="str">
        <f t="shared" si="1668"/>
        <v/>
      </c>
      <c r="CY340" s="45" t="str">
        <f t="shared" si="1669"/>
        <v/>
      </c>
      <c r="CZ340" s="35"/>
      <c r="DA340" s="58"/>
      <c r="DB340" s="46"/>
      <c r="DC340" s="44"/>
      <c r="DD340" s="44" t="str">
        <f t="shared" si="1670"/>
        <v/>
      </c>
      <c r="DE340" s="44"/>
      <c r="DF340" s="44" t="str">
        <f t="shared" si="1671"/>
        <v/>
      </c>
      <c r="DG340" s="44"/>
      <c r="DH340" s="44" t="str">
        <f t="shared" si="1672"/>
        <v/>
      </c>
      <c r="DI340" s="44"/>
      <c r="DJ340" s="60" t="str">
        <f t="shared" si="1673"/>
        <v/>
      </c>
      <c r="DK340" s="67" t="str">
        <f t="shared" si="1674"/>
        <v/>
      </c>
      <c r="DL340" s="43" t="str">
        <f t="shared" si="1675"/>
        <v/>
      </c>
      <c r="DM340" s="45" t="str">
        <f t="shared" si="1676"/>
        <v/>
      </c>
      <c r="DN340" s="35"/>
      <c r="DO340" s="27"/>
      <c r="DP340" s="46"/>
      <c r="DQ340" s="44"/>
      <c r="DR340" s="44" t="str">
        <f t="shared" si="1677"/>
        <v/>
      </c>
      <c r="DS340" s="44"/>
      <c r="DT340" s="44" t="str">
        <f t="shared" si="1678"/>
        <v/>
      </c>
      <c r="DU340" s="44"/>
      <c r="DV340" s="44" t="str">
        <f t="shared" si="1679"/>
        <v/>
      </c>
      <c r="DW340" s="44"/>
      <c r="DX340" s="60" t="str">
        <f t="shared" si="1680"/>
        <v/>
      </c>
      <c r="DY340" s="67" t="str">
        <f t="shared" si="1681"/>
        <v/>
      </c>
      <c r="DZ340" s="43" t="str">
        <f t="shared" si="1682"/>
        <v/>
      </c>
      <c r="EA340" s="45" t="str">
        <f t="shared" si="1683"/>
        <v/>
      </c>
      <c r="EB340" s="35"/>
      <c r="EC340" s="27"/>
      <c r="ED340" s="46"/>
      <c r="EE340" s="67"/>
      <c r="EF340" s="44" t="str">
        <f>IF(EE340="","",EE340-#REF!)</f>
        <v/>
      </c>
      <c r="EG340" s="44"/>
      <c r="EH340" s="44"/>
      <c r="EI340" s="44"/>
      <c r="EJ340" s="44" t="str">
        <f>IF(EI340="","",#REF!+#REF!-EI340)</f>
        <v/>
      </c>
      <c r="EK340" s="44"/>
      <c r="EL340" s="44"/>
      <c r="EM340" s="44"/>
      <c r="EN340" s="44" t="str">
        <f>IF(EM340="","",EJ340*EM340)</f>
        <v/>
      </c>
      <c r="EO340" s="45" t="str">
        <f>IF(EN340="","",EN340/(EF340*100))</f>
        <v/>
      </c>
      <c r="EP340" s="35"/>
      <c r="EQ340" s="27"/>
      <c r="ER340" s="46"/>
      <c r="ES340" s="44"/>
      <c r="ET340" s="44" t="str">
        <f t="shared" si="1617"/>
        <v/>
      </c>
      <c r="EU340" s="44"/>
      <c r="EV340" s="44" t="str">
        <f t="shared" si="1618"/>
        <v/>
      </c>
      <c r="EW340" s="44"/>
      <c r="EX340" s="44" t="str">
        <f t="shared" si="1619"/>
        <v/>
      </c>
      <c r="EY340" s="44"/>
      <c r="EZ340" s="44"/>
      <c r="FA340" s="44"/>
      <c r="FB340" s="44" t="str">
        <f t="shared" si="1574"/>
        <v/>
      </c>
      <c r="FC340" s="45" t="str">
        <f t="shared" si="1575"/>
        <v/>
      </c>
      <c r="FD340" s="35"/>
      <c r="FF340" s="46"/>
      <c r="FG340" s="67"/>
      <c r="FH340" s="44" t="str">
        <f>IF(FG340="","",FG340-#REF!)</f>
        <v/>
      </c>
      <c r="FI340" s="44"/>
      <c r="FJ340" s="44"/>
      <c r="FK340" s="44"/>
      <c r="FL340" s="44" t="str">
        <f>IF(FK340="","",#REF!+#REF!-FK340)</f>
        <v/>
      </c>
      <c r="FM340" s="44"/>
      <c r="FN340" s="44"/>
      <c r="FO340" s="44"/>
      <c r="FP340" s="44" t="str">
        <f>IF(FO340="","",FL340*FO340)</f>
        <v/>
      </c>
      <c r="FQ340" s="45" t="str">
        <f>IF(FP340="","",FP340/(FH340*100))</f>
        <v/>
      </c>
      <c r="FR340" s="35"/>
      <c r="FT340" s="46"/>
      <c r="FU340" s="67"/>
      <c r="FV340" s="44" t="str">
        <f>IF(FU340="","",FU340-#REF!)</f>
        <v/>
      </c>
      <c r="FW340" s="44"/>
      <c r="FX340" s="44"/>
      <c r="FY340" s="44"/>
      <c r="FZ340" s="44" t="str">
        <f>IF(FY340="","",#REF!+#REF!-FY340)</f>
        <v/>
      </c>
      <c r="GA340" s="44"/>
      <c r="GB340" s="44"/>
      <c r="GC340" s="44"/>
      <c r="GD340" s="44" t="str">
        <f>IF(GC340="","",FZ340*GC340)</f>
        <v/>
      </c>
      <c r="GE340" s="45" t="str">
        <f>IF(GD340="","",GD340/(FV340*100))</f>
        <v/>
      </c>
      <c r="GF340" s="35"/>
      <c r="GH340" s="46"/>
      <c r="GI340" s="67"/>
      <c r="GJ340" s="44" t="str">
        <f>IF(GI340="","",GI340-#REF!)</f>
        <v/>
      </c>
      <c r="GK340" s="44"/>
      <c r="GL340" s="44"/>
      <c r="GM340" s="44"/>
      <c r="GN340" s="44" t="str">
        <f>IF(GM340="","",#REF!+#REF!-GM340)</f>
        <v/>
      </c>
      <c r="GO340" s="44"/>
      <c r="GP340" s="44"/>
      <c r="GQ340" s="44"/>
      <c r="GR340" s="44" t="str">
        <f>IF(GQ340="","",GN340*GQ340)</f>
        <v/>
      </c>
      <c r="GS340" s="45" t="str">
        <f>IF(GR340="","",GR340/(GJ340*100))</f>
        <v/>
      </c>
      <c r="GT340" s="35"/>
      <c r="GU340" s="27"/>
      <c r="GV340" s="46"/>
      <c r="GW340" s="67"/>
      <c r="GX340" s="44" t="str">
        <f>IF(GW340="","",GW340-#REF!)</f>
        <v/>
      </c>
      <c r="GY340" s="44"/>
      <c r="GZ340" s="44"/>
      <c r="HA340" s="44"/>
      <c r="HB340" s="44" t="str">
        <f>IF(HA340="","",#REF!+#REF!-HA340)</f>
        <v/>
      </c>
      <c r="HC340" s="44"/>
      <c r="HD340" s="44"/>
      <c r="HE340" s="44"/>
      <c r="HF340" s="44" t="str">
        <f>IF(HE340="","",HB340*HE340)</f>
        <v/>
      </c>
      <c r="HG340" s="45" t="str">
        <f>IF(HF340="","",HF340/(GX340*100))</f>
        <v/>
      </c>
      <c r="HH340" s="35"/>
      <c r="HJ340" s="46"/>
      <c r="HK340" s="67"/>
      <c r="HL340" s="44" t="str">
        <f>IF(HK340="","",HK340-#REF!)</f>
        <v/>
      </c>
      <c r="HM340" s="44"/>
      <c r="HN340" s="44"/>
      <c r="HO340" s="44"/>
      <c r="HP340" s="44" t="str">
        <f>IF(HO340="","",#REF!+#REF!-HO340)</f>
        <v/>
      </c>
      <c r="HQ340" s="44"/>
      <c r="HR340" s="44"/>
      <c r="HS340" s="44"/>
      <c r="HT340" s="44" t="str">
        <f>IF(HS340="","",HP340*HS340)</f>
        <v/>
      </c>
      <c r="HU340" s="45" t="str">
        <f>IF(HT340="","",HT340/(HL340*100))</f>
        <v/>
      </c>
      <c r="HV340" s="35"/>
      <c r="HW340" s="61"/>
      <c r="HX340" s="46"/>
      <c r="HY340" s="44"/>
      <c r="HZ340" s="44" t="str">
        <f t="shared" si="1684"/>
        <v/>
      </c>
      <c r="IA340" s="44"/>
      <c r="IB340" s="44" t="str">
        <f t="shared" si="1685"/>
        <v/>
      </c>
      <c r="IC340" s="44"/>
      <c r="ID340" s="44" t="str">
        <f t="shared" si="1686"/>
        <v/>
      </c>
      <c r="IE340" s="44"/>
      <c r="IF340" s="60" t="str">
        <f>IF(HY339="","",IF336)</f>
        <v/>
      </c>
      <c r="IG340" s="67" t="str">
        <f>IF(HY339="","",IG336)</f>
        <v/>
      </c>
      <c r="IH340" s="43" t="str">
        <f t="shared" si="1687"/>
        <v/>
      </c>
      <c r="II340" s="45" t="str">
        <f t="shared" si="1688"/>
        <v/>
      </c>
      <c r="IJ340" s="35"/>
      <c r="IL340" s="46"/>
      <c r="IM340" s="44"/>
      <c r="IN340" s="44" t="str">
        <f t="shared" si="1689"/>
        <v/>
      </c>
      <c r="IO340" s="44"/>
      <c r="IP340" s="44" t="str">
        <f t="shared" si="1690"/>
        <v/>
      </c>
      <c r="IQ340" s="44"/>
      <c r="IR340" s="44" t="str">
        <f t="shared" si="1691"/>
        <v/>
      </c>
      <c r="IS340" s="44"/>
      <c r="IT340" s="60" t="str">
        <f t="shared" si="1692"/>
        <v/>
      </c>
      <c r="IU340" s="67" t="str">
        <f t="shared" si="1693"/>
        <v/>
      </c>
      <c r="IV340" s="43" t="str">
        <f t="shared" si="1694"/>
        <v/>
      </c>
      <c r="IW340" s="45" t="str">
        <f t="shared" si="1695"/>
        <v/>
      </c>
      <c r="IX340" s="35"/>
      <c r="IY340" s="33"/>
      <c r="IZ340" s="46"/>
      <c r="JA340" s="44"/>
      <c r="JB340" s="44" t="str">
        <f t="shared" si="1696"/>
        <v/>
      </c>
      <c r="JC340" s="44"/>
      <c r="JD340" s="44" t="str">
        <f t="shared" si="1697"/>
        <v/>
      </c>
      <c r="JE340" s="44"/>
      <c r="JF340" s="44" t="str">
        <f t="shared" si="1698"/>
        <v/>
      </c>
      <c r="JG340" s="44"/>
      <c r="JH340" s="60" t="str">
        <f t="shared" si="1699"/>
        <v/>
      </c>
      <c r="JI340" s="67" t="str">
        <f t="shared" si="1700"/>
        <v/>
      </c>
      <c r="JJ340" s="43" t="str">
        <f t="shared" si="1701"/>
        <v/>
      </c>
      <c r="JK340" s="45" t="str">
        <f t="shared" si="1702"/>
        <v/>
      </c>
      <c r="JL340" s="35"/>
      <c r="JM340" s="27"/>
      <c r="JN340" s="46"/>
      <c r="JO340" s="44"/>
      <c r="JP340" s="44" t="str">
        <f t="shared" si="1703"/>
        <v/>
      </c>
      <c r="JQ340" s="44"/>
      <c r="JR340" s="44" t="str">
        <f t="shared" si="1704"/>
        <v/>
      </c>
      <c r="JS340" s="44"/>
      <c r="JT340" s="44" t="str">
        <f t="shared" si="1705"/>
        <v/>
      </c>
      <c r="JU340" s="44"/>
      <c r="JV340" s="60" t="str">
        <f t="shared" si="1706"/>
        <v/>
      </c>
      <c r="JW340" s="67" t="str">
        <f t="shared" si="1707"/>
        <v/>
      </c>
      <c r="JX340" s="43" t="str">
        <f t="shared" si="1708"/>
        <v/>
      </c>
      <c r="JY340" s="45" t="str">
        <f t="shared" si="1709"/>
        <v/>
      </c>
      <c r="JZ340" s="35"/>
      <c r="KA340" s="61"/>
      <c r="KB340" s="46"/>
      <c r="KC340" s="44"/>
      <c r="KD340" s="44" t="str">
        <f t="shared" si="1710"/>
        <v/>
      </c>
      <c r="KE340" s="44"/>
      <c r="KF340" s="44" t="str">
        <f t="shared" si="1711"/>
        <v/>
      </c>
      <c r="KG340" s="44"/>
      <c r="KH340" s="44" t="str">
        <f t="shared" si="1712"/>
        <v/>
      </c>
      <c r="KI340" s="44"/>
      <c r="KJ340" s="60" t="str">
        <f t="shared" si="1713"/>
        <v/>
      </c>
      <c r="KK340" s="67" t="str">
        <f t="shared" si="1714"/>
        <v/>
      </c>
      <c r="KL340" s="43" t="str">
        <f t="shared" si="1715"/>
        <v/>
      </c>
      <c r="KM340" s="45" t="str">
        <f t="shared" si="1716"/>
        <v/>
      </c>
      <c r="KN340" s="35"/>
      <c r="KO340" s="27"/>
      <c r="KP340" s="46"/>
      <c r="KQ340" s="44"/>
      <c r="KR340" s="44" t="str">
        <f t="shared" si="1717"/>
        <v/>
      </c>
      <c r="KS340" s="44"/>
      <c r="KT340" s="44" t="str">
        <f t="shared" si="1718"/>
        <v/>
      </c>
      <c r="KU340" s="44"/>
      <c r="KV340" s="44" t="str">
        <f t="shared" si="1719"/>
        <v/>
      </c>
      <c r="KW340" s="44"/>
      <c r="KX340" s="60" t="str">
        <f t="shared" si="1720"/>
        <v/>
      </c>
      <c r="KY340" s="67" t="str">
        <f t="shared" si="1721"/>
        <v/>
      </c>
      <c r="KZ340" s="43" t="str">
        <f t="shared" si="1722"/>
        <v/>
      </c>
      <c r="LA340" s="45" t="str">
        <f t="shared" si="1723"/>
        <v/>
      </c>
      <c r="LB340" s="35"/>
      <c r="LC340" s="27"/>
      <c r="LD340" s="46"/>
      <c r="LE340" s="44"/>
      <c r="LF340" s="44"/>
      <c r="LG340" s="44"/>
      <c r="LH340" s="44"/>
      <c r="LI340" s="44"/>
      <c r="LJ340" s="44" t="str">
        <f>IF(LI340="","",#REF!+#REF!-LI340)</f>
        <v/>
      </c>
      <c r="LK340" s="44"/>
      <c r="LL340" s="60"/>
      <c r="LM340" s="67"/>
      <c r="LN340" s="44"/>
      <c r="LO340" s="45"/>
      <c r="LP340" s="35"/>
      <c r="LQ340" s="27"/>
      <c r="LR340" s="46"/>
      <c r="LS340" s="67"/>
      <c r="LT340" s="44" t="str">
        <f>IF(LS340="","",LS340-#REF!)</f>
        <v/>
      </c>
      <c r="LU340" s="44"/>
      <c r="LV340" s="44"/>
      <c r="LW340" s="44"/>
      <c r="LX340" s="44" t="str">
        <f>IF(LW340="","",#REF!+#REF!-LW340)</f>
        <v/>
      </c>
      <c r="LY340" s="44"/>
      <c r="LZ340" s="44"/>
      <c r="MA340" s="44"/>
      <c r="MB340" s="44" t="str">
        <f>IF(MA340="","",LX340*MA340)</f>
        <v/>
      </c>
      <c r="MC340" s="45" t="str">
        <f>IF(MB340="","",MB340/(LT340*100))</f>
        <v/>
      </c>
      <c r="MD340" s="35"/>
      <c r="ME340" s="27"/>
      <c r="MF340" s="46"/>
      <c r="MG340" s="67"/>
      <c r="MH340" s="44" t="str">
        <f>IF(MG340="","",MG340-#REF!)</f>
        <v/>
      </c>
      <c r="MI340" s="44"/>
      <c r="MJ340" s="44"/>
      <c r="MK340" s="44"/>
      <c r="ML340" s="44" t="str">
        <f>IF(MK340="","",#REF!+#REF!-MK340)</f>
        <v/>
      </c>
      <c r="MM340" s="44"/>
      <c r="MN340" s="44"/>
      <c r="MO340" s="44"/>
      <c r="MP340" s="44" t="str">
        <f>IF(MO340="","",ML340*MO340)</f>
        <v/>
      </c>
      <c r="MQ340" s="45" t="str">
        <f>IF(MP340="","",MP340/(MH340*100))</f>
        <v/>
      </c>
      <c r="MR340" s="35"/>
      <c r="MS340" s="27"/>
      <c r="MT340" s="46"/>
      <c r="MU340" s="67"/>
      <c r="MV340" s="44" t="str">
        <f>IF(MU340="","",MU340-#REF!)</f>
        <v/>
      </c>
      <c r="MW340" s="44"/>
      <c r="MX340" s="44"/>
      <c r="MY340" s="44"/>
      <c r="MZ340" s="44" t="str">
        <f>IF(MY340="","",#REF!+#REF!-MY340)</f>
        <v/>
      </c>
      <c r="NA340" s="44"/>
      <c r="NB340" s="44"/>
      <c r="NC340" s="44"/>
      <c r="ND340" s="44" t="str">
        <f>IF(NC340="","",MZ340*NC340)</f>
        <v/>
      </c>
      <c r="NE340" s="45" t="str">
        <f>IF(ND340="","",ND340/(MV340*100))</f>
        <v/>
      </c>
      <c r="NF340" s="35"/>
      <c r="NG340" s="27"/>
      <c r="NH340" s="46"/>
      <c r="NI340" s="67"/>
      <c r="NJ340" s="44" t="str">
        <f>IF(NI340="","",NI340-#REF!)</f>
        <v/>
      </c>
      <c r="NK340" s="44"/>
      <c r="NL340" s="44"/>
      <c r="NM340" s="44"/>
      <c r="NN340" s="44" t="str">
        <f>IF(NM340="","",#REF!+#REF!-NM340)</f>
        <v/>
      </c>
      <c r="NO340" s="44"/>
      <c r="NP340" s="44"/>
      <c r="NQ340" s="44"/>
      <c r="NR340" s="44" t="str">
        <f>IF(NQ340="","",NN340*NQ340)</f>
        <v/>
      </c>
      <c r="NS340" s="45" t="str">
        <f>IF(NR340="","",NR340/(NJ340*100))</f>
        <v/>
      </c>
      <c r="NT340" s="35"/>
    </row>
    <row r="341" spans="1:384" ht="15" customHeight="1" thickBot="1" x14ac:dyDescent="0.25">
      <c r="A341" s="38"/>
      <c r="B341" s="39"/>
      <c r="C341" s="40"/>
      <c r="D341" s="40"/>
      <c r="E341" s="41"/>
      <c r="F341" s="41"/>
      <c r="G341" s="40"/>
      <c r="H341" s="42"/>
      <c r="I341" s="44"/>
      <c r="J341" s="44" t="str">
        <f t="shared" si="1602"/>
        <v/>
      </c>
      <c r="K341" s="44"/>
      <c r="L341" s="44"/>
      <c r="M341" s="44"/>
      <c r="N341" s="44" t="str">
        <f t="shared" si="1603"/>
        <v/>
      </c>
      <c r="O341" s="44"/>
      <c r="P341" s="44"/>
      <c r="Q341" s="44"/>
      <c r="R341" s="44" t="str">
        <f t="shared" si="1564"/>
        <v/>
      </c>
      <c r="S341" s="45" t="str">
        <f t="shared" si="1565"/>
        <v/>
      </c>
      <c r="T341" s="35"/>
      <c r="U341" s="27"/>
      <c r="V341" s="46"/>
      <c r="W341" s="67"/>
      <c r="X341" s="44" t="str">
        <f>IF(W341="","",W341-W340)</f>
        <v/>
      </c>
      <c r="Y341" s="44"/>
      <c r="Z341" s="44"/>
      <c r="AA341" s="44"/>
      <c r="AB341" s="44" t="str">
        <f>IF(AA341="","",AA340+AC340-AA341)</f>
        <v/>
      </c>
      <c r="AC341" s="44"/>
      <c r="AD341" s="44"/>
      <c r="AE341" s="44"/>
      <c r="AF341" s="44" t="str">
        <f>IF(AE341="","",AB341*AE341)</f>
        <v/>
      </c>
      <c r="AG341" s="45" t="str">
        <f>IF(AF341="","",AF341/(X341*100))</f>
        <v/>
      </c>
      <c r="AH341" s="35"/>
      <c r="AI341" s="27"/>
      <c r="AJ341" s="46"/>
      <c r="AK341" s="44"/>
      <c r="AL341" s="44" t="str">
        <f t="shared" si="1606"/>
        <v/>
      </c>
      <c r="AM341" s="44"/>
      <c r="AN341" s="44" t="str">
        <f t="shared" si="1607"/>
        <v/>
      </c>
      <c r="AO341" s="44"/>
      <c r="AP341" s="44" t="str">
        <f t="shared" si="1608"/>
        <v/>
      </c>
      <c r="AQ341" s="44"/>
      <c r="AR341" s="44"/>
      <c r="AS341" s="44"/>
      <c r="AT341" s="44" t="str">
        <f t="shared" si="1568"/>
        <v/>
      </c>
      <c r="AU341" s="45" t="str">
        <f t="shared" si="1569"/>
        <v/>
      </c>
      <c r="AV341" s="35"/>
      <c r="AW341" s="27"/>
      <c r="AX341" s="46"/>
      <c r="AY341" s="44"/>
      <c r="AZ341" s="44" t="str">
        <f t="shared" si="1609"/>
        <v/>
      </c>
      <c r="BA341" s="44"/>
      <c r="BB341" s="44" t="str">
        <f t="shared" si="1610"/>
        <v/>
      </c>
      <c r="BC341" s="44"/>
      <c r="BD341" s="44" t="str">
        <f t="shared" si="1611"/>
        <v/>
      </c>
      <c r="BE341" s="44"/>
      <c r="BF341" s="44"/>
      <c r="BG341" s="44"/>
      <c r="BH341" s="44" t="str">
        <f t="shared" si="1570"/>
        <v/>
      </c>
      <c r="BI341" s="45" t="str">
        <f t="shared" si="1571"/>
        <v/>
      </c>
      <c r="BJ341" s="35"/>
      <c r="BK341" s="50"/>
      <c r="BL341" s="46"/>
      <c r="BM341" s="44"/>
      <c r="BN341" s="44" t="str">
        <f t="shared" si="1649"/>
        <v/>
      </c>
      <c r="BO341" s="44"/>
      <c r="BP341" s="44" t="str">
        <f t="shared" si="1650"/>
        <v/>
      </c>
      <c r="BQ341" s="44"/>
      <c r="BR341" s="44" t="str">
        <f t="shared" si="1651"/>
        <v/>
      </c>
      <c r="BS341" s="44"/>
      <c r="BT341" s="60" t="str">
        <f t="shared" si="1652"/>
        <v/>
      </c>
      <c r="BU341" s="67" t="str">
        <f t="shared" si="1653"/>
        <v/>
      </c>
      <c r="BV341" s="44" t="str">
        <f t="shared" si="1654"/>
        <v/>
      </c>
      <c r="BW341" s="45" t="str">
        <f t="shared" si="1655"/>
        <v/>
      </c>
      <c r="BX341" s="35"/>
      <c r="BY341" s="27"/>
      <c r="BZ341" s="46"/>
      <c r="CA341" s="44"/>
      <c r="CB341" s="44" t="str">
        <f t="shared" si="1656"/>
        <v/>
      </c>
      <c r="CC341" s="44"/>
      <c r="CD341" s="44" t="str">
        <f t="shared" si="1657"/>
        <v/>
      </c>
      <c r="CE341" s="44"/>
      <c r="CF341" s="44" t="str">
        <f t="shared" si="1658"/>
        <v/>
      </c>
      <c r="CG341" s="44"/>
      <c r="CH341" s="60" t="str">
        <f t="shared" si="1659"/>
        <v/>
      </c>
      <c r="CI341" s="67" t="str">
        <f t="shared" si="1660"/>
        <v/>
      </c>
      <c r="CJ341" s="44" t="str">
        <f t="shared" si="1661"/>
        <v/>
      </c>
      <c r="CK341" s="45" t="str">
        <f t="shared" si="1662"/>
        <v/>
      </c>
      <c r="CL341" s="35"/>
      <c r="CM341" s="27"/>
      <c r="CN341" s="46"/>
      <c r="CO341" s="44"/>
      <c r="CP341" s="44" t="str">
        <f t="shared" si="1663"/>
        <v/>
      </c>
      <c r="CQ341" s="44"/>
      <c r="CR341" s="44" t="str">
        <f t="shared" si="1664"/>
        <v/>
      </c>
      <c r="CS341" s="44"/>
      <c r="CT341" s="44" t="str">
        <f t="shared" si="1665"/>
        <v/>
      </c>
      <c r="CU341" s="44"/>
      <c r="CV341" s="60" t="str">
        <f t="shared" si="1666"/>
        <v/>
      </c>
      <c r="CW341" s="67" t="str">
        <f t="shared" si="1667"/>
        <v/>
      </c>
      <c r="CX341" s="44" t="str">
        <f t="shared" si="1668"/>
        <v/>
      </c>
      <c r="CY341" s="45" t="str">
        <f t="shared" si="1669"/>
        <v/>
      </c>
      <c r="CZ341" s="35"/>
      <c r="DA341" s="58"/>
      <c r="DB341" s="46"/>
      <c r="DC341" s="44"/>
      <c r="DD341" s="44" t="str">
        <f t="shared" si="1670"/>
        <v/>
      </c>
      <c r="DE341" s="44"/>
      <c r="DF341" s="44" t="str">
        <f t="shared" si="1671"/>
        <v/>
      </c>
      <c r="DG341" s="44"/>
      <c r="DH341" s="44" t="str">
        <f t="shared" si="1672"/>
        <v/>
      </c>
      <c r="DI341" s="44"/>
      <c r="DJ341" s="60" t="str">
        <f t="shared" si="1673"/>
        <v/>
      </c>
      <c r="DK341" s="67" t="str">
        <f t="shared" si="1674"/>
        <v/>
      </c>
      <c r="DL341" s="44" t="str">
        <f t="shared" si="1675"/>
        <v/>
      </c>
      <c r="DM341" s="45" t="str">
        <f t="shared" si="1676"/>
        <v/>
      </c>
      <c r="DN341" s="35"/>
      <c r="DO341" s="27"/>
      <c r="DP341" s="46"/>
      <c r="DQ341" s="44"/>
      <c r="DR341" s="44" t="str">
        <f t="shared" si="1677"/>
        <v/>
      </c>
      <c r="DS341" s="44"/>
      <c r="DT341" s="44" t="str">
        <f t="shared" si="1678"/>
        <v/>
      </c>
      <c r="DU341" s="44"/>
      <c r="DV341" s="44" t="str">
        <f t="shared" si="1679"/>
        <v/>
      </c>
      <c r="DW341" s="44"/>
      <c r="DX341" s="60" t="str">
        <f t="shared" si="1680"/>
        <v/>
      </c>
      <c r="DY341" s="67" t="str">
        <f t="shared" si="1681"/>
        <v/>
      </c>
      <c r="DZ341" s="44" t="str">
        <f t="shared" si="1682"/>
        <v/>
      </c>
      <c r="EA341" s="45" t="str">
        <f t="shared" si="1683"/>
        <v/>
      </c>
      <c r="EB341" s="35"/>
      <c r="EC341" s="27"/>
      <c r="ED341" s="46"/>
      <c r="EE341" s="67"/>
      <c r="EF341" s="44" t="str">
        <f>IF(EE341="","",EE341-EE340)</f>
        <v/>
      </c>
      <c r="EG341" s="44"/>
      <c r="EH341" s="44"/>
      <c r="EI341" s="44"/>
      <c r="EJ341" s="44" t="str">
        <f>IF(EI341="","",EI340+EK340-EI341)</f>
        <v/>
      </c>
      <c r="EK341" s="44"/>
      <c r="EL341" s="44"/>
      <c r="EM341" s="44"/>
      <c r="EN341" s="44" t="str">
        <f>IF(EM341="","",EJ341*EM341)</f>
        <v/>
      </c>
      <c r="EO341" s="45" t="str">
        <f>IF(EN341="","",EN341/(EF341*100))</f>
        <v/>
      </c>
      <c r="EP341" s="35"/>
      <c r="EQ341" s="27"/>
      <c r="ER341" s="46"/>
      <c r="ES341" s="44"/>
      <c r="ET341" s="44" t="str">
        <f t="shared" si="1617"/>
        <v/>
      </c>
      <c r="EU341" s="44"/>
      <c r="EV341" s="44" t="str">
        <f t="shared" si="1618"/>
        <v/>
      </c>
      <c r="EW341" s="44"/>
      <c r="EX341" s="44" t="str">
        <f t="shared" si="1619"/>
        <v/>
      </c>
      <c r="EY341" s="44"/>
      <c r="EZ341" s="44"/>
      <c r="FA341" s="44"/>
      <c r="FB341" s="44" t="str">
        <f t="shared" si="1574"/>
        <v/>
      </c>
      <c r="FC341" s="45" t="str">
        <f t="shared" si="1575"/>
        <v/>
      </c>
      <c r="FD341" s="35"/>
      <c r="FF341" s="46"/>
      <c r="FG341" s="67"/>
      <c r="FH341" s="44" t="str">
        <f>IF(FG341="","",FG341-FG340)</f>
        <v/>
      </c>
      <c r="FI341" s="44"/>
      <c r="FJ341" s="44"/>
      <c r="FK341" s="44"/>
      <c r="FL341" s="44" t="str">
        <f>IF(FK341="","",FK340+FM340-FK341)</f>
        <v/>
      </c>
      <c r="FM341" s="44"/>
      <c r="FN341" s="44"/>
      <c r="FO341" s="44"/>
      <c r="FP341" s="44" t="str">
        <f>IF(FO341="","",FL341*FO341)</f>
        <v/>
      </c>
      <c r="FQ341" s="45" t="str">
        <f>IF(FP341="","",FP341/(FH341*100))</f>
        <v/>
      </c>
      <c r="FR341" s="35"/>
      <c r="FT341" s="46"/>
      <c r="FU341" s="67"/>
      <c r="FV341" s="44" t="str">
        <f>IF(FU341="","",FU341-FU340)</f>
        <v/>
      </c>
      <c r="FW341" s="44"/>
      <c r="FX341" s="44"/>
      <c r="FY341" s="44"/>
      <c r="FZ341" s="44" t="str">
        <f>IF(FY341="","",FY340+GA340-FY341)</f>
        <v/>
      </c>
      <c r="GA341" s="44"/>
      <c r="GB341" s="44"/>
      <c r="GC341" s="44"/>
      <c r="GD341" s="44" t="str">
        <f>IF(GC341="","",FZ341*GC341)</f>
        <v/>
      </c>
      <c r="GE341" s="45" t="str">
        <f>IF(GD341="","",GD341/(FV341*100))</f>
        <v/>
      </c>
      <c r="GF341" s="35"/>
      <c r="GH341" s="46"/>
      <c r="GI341" s="67"/>
      <c r="GJ341" s="44" t="str">
        <f>IF(GI341="","",GI341-GI340)</f>
        <v/>
      </c>
      <c r="GK341" s="44"/>
      <c r="GL341" s="44"/>
      <c r="GM341" s="44"/>
      <c r="GN341" s="44" t="str">
        <f>IF(GM341="","",GM340+GO340-GM341)</f>
        <v/>
      </c>
      <c r="GO341" s="44"/>
      <c r="GP341" s="44"/>
      <c r="GQ341" s="44"/>
      <c r="GR341" s="44" t="str">
        <f>IF(GQ341="","",GN341*GQ341)</f>
        <v/>
      </c>
      <c r="GS341" s="45" t="str">
        <f>IF(GR341="","",GR341/(GJ341*100))</f>
        <v/>
      </c>
      <c r="GT341" s="35"/>
      <c r="GU341" s="27"/>
      <c r="GV341" s="46"/>
      <c r="GW341" s="67"/>
      <c r="GX341" s="44" t="str">
        <f>IF(GW341="","",GW341-GW340)</f>
        <v/>
      </c>
      <c r="GY341" s="44"/>
      <c r="GZ341" s="44"/>
      <c r="HA341" s="44"/>
      <c r="HB341" s="44" t="str">
        <f>IF(HA341="","",HA340+HC340-HA341)</f>
        <v/>
      </c>
      <c r="HC341" s="44"/>
      <c r="HD341" s="44"/>
      <c r="HE341" s="44"/>
      <c r="HF341" s="44" t="str">
        <f>IF(HE341="","",HB341*HE341)</f>
        <v/>
      </c>
      <c r="HG341" s="45" t="str">
        <f>IF(HF341="","",HF341/(GX341*100))</f>
        <v/>
      </c>
      <c r="HH341" s="35"/>
      <c r="HJ341" s="46"/>
      <c r="HK341" s="67"/>
      <c r="HL341" s="44" t="str">
        <f>IF(HK341="","",HK341-HK340)</f>
        <v/>
      </c>
      <c r="HM341" s="44"/>
      <c r="HN341" s="44"/>
      <c r="HO341" s="44"/>
      <c r="HP341" s="44" t="str">
        <f>IF(HO341="","",HO340+HQ340-HO341)</f>
        <v/>
      </c>
      <c r="HQ341" s="44"/>
      <c r="HR341" s="44"/>
      <c r="HS341" s="44"/>
      <c r="HT341" s="44" t="str">
        <f>IF(HS341="","",HP341*HS341)</f>
        <v/>
      </c>
      <c r="HU341" s="45" t="str">
        <f>IF(HT341="","",HT341/(HL341*100))</f>
        <v/>
      </c>
      <c r="HV341" s="35"/>
      <c r="HW341" s="61"/>
      <c r="HX341" s="46"/>
      <c r="HY341" s="44"/>
      <c r="HZ341" s="44" t="str">
        <f t="shared" si="1684"/>
        <v/>
      </c>
      <c r="IA341" s="44"/>
      <c r="IB341" s="44" t="str">
        <f t="shared" si="1685"/>
        <v/>
      </c>
      <c r="IC341" s="44"/>
      <c r="ID341" s="44" t="str">
        <f t="shared" si="1686"/>
        <v/>
      </c>
      <c r="IE341" s="44"/>
      <c r="IF341" s="60" t="str">
        <f>IF(HY339="","",IF337)</f>
        <v/>
      </c>
      <c r="IG341" s="67" t="str">
        <f>IF(HY339="","",IG337)</f>
        <v/>
      </c>
      <c r="IH341" s="44" t="str">
        <f t="shared" si="1687"/>
        <v/>
      </c>
      <c r="II341" s="45" t="str">
        <f t="shared" si="1688"/>
        <v/>
      </c>
      <c r="IJ341" s="35"/>
      <c r="IL341" s="46"/>
      <c r="IM341" s="44"/>
      <c r="IN341" s="44" t="str">
        <f t="shared" si="1689"/>
        <v/>
      </c>
      <c r="IO341" s="44"/>
      <c r="IP341" s="44" t="str">
        <f t="shared" si="1690"/>
        <v/>
      </c>
      <c r="IQ341" s="44"/>
      <c r="IR341" s="44" t="str">
        <f t="shared" si="1691"/>
        <v/>
      </c>
      <c r="IS341" s="44"/>
      <c r="IT341" s="60" t="str">
        <f t="shared" si="1692"/>
        <v/>
      </c>
      <c r="IU341" s="67" t="str">
        <f t="shared" si="1693"/>
        <v/>
      </c>
      <c r="IV341" s="44" t="str">
        <f t="shared" si="1694"/>
        <v/>
      </c>
      <c r="IW341" s="45" t="str">
        <f t="shared" si="1695"/>
        <v/>
      </c>
      <c r="IX341" s="35"/>
      <c r="IY341" s="33"/>
      <c r="IZ341" s="46"/>
      <c r="JA341" s="44"/>
      <c r="JB341" s="44" t="str">
        <f t="shared" si="1696"/>
        <v/>
      </c>
      <c r="JC341" s="44"/>
      <c r="JD341" s="44" t="str">
        <f t="shared" si="1697"/>
        <v/>
      </c>
      <c r="JE341" s="44"/>
      <c r="JF341" s="44" t="str">
        <f t="shared" si="1698"/>
        <v/>
      </c>
      <c r="JG341" s="44"/>
      <c r="JH341" s="60" t="str">
        <f t="shared" si="1699"/>
        <v/>
      </c>
      <c r="JI341" s="67" t="str">
        <f t="shared" si="1700"/>
        <v/>
      </c>
      <c r="JJ341" s="44" t="str">
        <f t="shared" si="1701"/>
        <v/>
      </c>
      <c r="JK341" s="45" t="str">
        <f t="shared" si="1702"/>
        <v/>
      </c>
      <c r="JL341" s="35"/>
      <c r="JM341" s="27"/>
      <c r="JN341" s="46"/>
      <c r="JO341" s="44"/>
      <c r="JP341" s="44" t="str">
        <f t="shared" si="1703"/>
        <v/>
      </c>
      <c r="JQ341" s="44"/>
      <c r="JR341" s="44" t="str">
        <f t="shared" si="1704"/>
        <v/>
      </c>
      <c r="JS341" s="44"/>
      <c r="JT341" s="44" t="str">
        <f t="shared" si="1705"/>
        <v/>
      </c>
      <c r="JU341" s="44"/>
      <c r="JV341" s="60" t="str">
        <f t="shared" si="1706"/>
        <v/>
      </c>
      <c r="JW341" s="67" t="str">
        <f t="shared" si="1707"/>
        <v/>
      </c>
      <c r="JX341" s="44" t="str">
        <f t="shared" si="1708"/>
        <v/>
      </c>
      <c r="JY341" s="45" t="str">
        <f t="shared" si="1709"/>
        <v/>
      </c>
      <c r="JZ341" s="35"/>
      <c r="KA341" s="61"/>
      <c r="KB341" s="46"/>
      <c r="KC341" s="44"/>
      <c r="KD341" s="44" t="str">
        <f t="shared" si="1710"/>
        <v/>
      </c>
      <c r="KE341" s="44"/>
      <c r="KF341" s="44" t="str">
        <f t="shared" si="1711"/>
        <v/>
      </c>
      <c r="KG341" s="44"/>
      <c r="KH341" s="44" t="str">
        <f t="shared" si="1712"/>
        <v/>
      </c>
      <c r="KI341" s="44"/>
      <c r="KJ341" s="60" t="str">
        <f t="shared" si="1713"/>
        <v/>
      </c>
      <c r="KK341" s="67" t="str">
        <f t="shared" si="1714"/>
        <v/>
      </c>
      <c r="KL341" s="44" t="str">
        <f t="shared" si="1715"/>
        <v/>
      </c>
      <c r="KM341" s="45" t="str">
        <f t="shared" si="1716"/>
        <v/>
      </c>
      <c r="KN341" s="35"/>
      <c r="KO341" s="27"/>
      <c r="KP341" s="46"/>
      <c r="KQ341" s="44"/>
      <c r="KR341" s="44" t="str">
        <f t="shared" si="1717"/>
        <v/>
      </c>
      <c r="KS341" s="44"/>
      <c r="KT341" s="44" t="str">
        <f t="shared" si="1718"/>
        <v/>
      </c>
      <c r="KU341" s="44"/>
      <c r="KV341" s="44" t="str">
        <f t="shared" si="1719"/>
        <v/>
      </c>
      <c r="KW341" s="44"/>
      <c r="KX341" s="60" t="str">
        <f t="shared" si="1720"/>
        <v/>
      </c>
      <c r="KY341" s="67" t="str">
        <f t="shared" si="1721"/>
        <v/>
      </c>
      <c r="KZ341" s="44" t="str">
        <f t="shared" si="1722"/>
        <v/>
      </c>
      <c r="LA341" s="45" t="str">
        <f t="shared" si="1723"/>
        <v/>
      </c>
      <c r="LB341" s="35"/>
      <c r="LC341" s="27"/>
      <c r="LD341" s="74"/>
      <c r="LE341" s="75"/>
      <c r="LF341" s="75"/>
      <c r="LG341" s="75"/>
      <c r="LH341" s="75"/>
      <c r="LI341" s="75"/>
      <c r="LJ341" s="75" t="str">
        <f>IF(LI341="","",#REF!+#REF!-LI341)</f>
        <v/>
      </c>
      <c r="LK341" s="75"/>
      <c r="LL341" s="77"/>
      <c r="LM341" s="78"/>
      <c r="LN341" s="75"/>
      <c r="LO341" s="79"/>
      <c r="LP341" s="35"/>
      <c r="LQ341" s="27"/>
      <c r="LR341" s="46"/>
      <c r="LS341" s="67"/>
      <c r="LT341" s="44" t="str">
        <f>IF(LS341="","",LS341-LS340)</f>
        <v/>
      </c>
      <c r="LU341" s="44"/>
      <c r="LV341" s="44"/>
      <c r="LW341" s="44"/>
      <c r="LX341" s="44" t="str">
        <f>IF(LW341="","",LW340+LY340-LW341)</f>
        <v/>
      </c>
      <c r="LY341" s="44"/>
      <c r="LZ341" s="44"/>
      <c r="MA341" s="44"/>
      <c r="MB341" s="44" t="str">
        <f>IF(MA341="","",LX341*MA341)</f>
        <v/>
      </c>
      <c r="MC341" s="45" t="str">
        <f>IF(MB341="","",MB341/(LT341*100))</f>
        <v/>
      </c>
      <c r="MD341" s="35"/>
      <c r="ME341" s="27"/>
      <c r="MF341" s="46"/>
      <c r="MG341" s="67"/>
      <c r="MH341" s="44" t="str">
        <f>IF(MG341="","",MG341-MG340)</f>
        <v/>
      </c>
      <c r="MI341" s="44"/>
      <c r="MJ341" s="44"/>
      <c r="MK341" s="44"/>
      <c r="ML341" s="44" t="str">
        <f>IF(MK341="","",MK340+MM340-MK341)</f>
        <v/>
      </c>
      <c r="MM341" s="44"/>
      <c r="MN341" s="44"/>
      <c r="MO341" s="44"/>
      <c r="MP341" s="44" t="str">
        <f>IF(MO341="","",ML341*MO341)</f>
        <v/>
      </c>
      <c r="MQ341" s="45" t="str">
        <f>IF(MP341="","",MP341/(MH341*100))</f>
        <v/>
      </c>
      <c r="MR341" s="35"/>
      <c r="MS341" s="27"/>
      <c r="MT341" s="46"/>
      <c r="MU341" s="67"/>
      <c r="MV341" s="44" t="str">
        <f>IF(MU341="","",MU341-MU340)</f>
        <v/>
      </c>
      <c r="MW341" s="44"/>
      <c r="MX341" s="44"/>
      <c r="MY341" s="44"/>
      <c r="MZ341" s="44" t="str">
        <f>IF(MY341="","",MY340+NA340-MY341)</f>
        <v/>
      </c>
      <c r="NA341" s="44"/>
      <c r="NB341" s="44"/>
      <c r="NC341" s="44"/>
      <c r="ND341" s="44" t="str">
        <f>IF(NC341="","",MZ341*NC341)</f>
        <v/>
      </c>
      <c r="NE341" s="45" t="str">
        <f>IF(ND341="","",ND341/(MV341*100))</f>
        <v/>
      </c>
      <c r="NF341" s="35"/>
      <c r="NG341" s="27"/>
      <c r="NH341" s="46"/>
      <c r="NI341" s="67"/>
      <c r="NJ341" s="44" t="str">
        <f>IF(NI341="","",NI341-NI340)</f>
        <v/>
      </c>
      <c r="NK341" s="44"/>
      <c r="NL341" s="44"/>
      <c r="NM341" s="44"/>
      <c r="NN341" s="44" t="str">
        <f>IF(NM341="","",NM340+NO340-NM341)</f>
        <v/>
      </c>
      <c r="NO341" s="44"/>
      <c r="NP341" s="44"/>
      <c r="NQ341" s="44"/>
      <c r="NR341" s="44" t="str">
        <f>IF(NQ341="","",NN341*NQ341)</f>
        <v/>
      </c>
      <c r="NS341" s="45" t="str">
        <f>IF(NR341="","",NR341/(NJ341*100))</f>
        <v/>
      </c>
      <c r="NT341" s="35"/>
    </row>
    <row r="342" spans="1:384" ht="15" customHeight="1" thickTop="1" thickBot="1" x14ac:dyDescent="0.25">
      <c r="A342" s="38"/>
      <c r="B342" s="39"/>
      <c r="C342" s="40"/>
      <c r="D342" s="40"/>
      <c r="E342" s="41"/>
      <c r="F342" s="41"/>
      <c r="G342" s="40"/>
      <c r="H342" s="42"/>
      <c r="I342" s="44"/>
      <c r="J342" s="44" t="str">
        <f t="shared" si="1602"/>
        <v/>
      </c>
      <c r="K342" s="44"/>
      <c r="L342" s="44"/>
      <c r="M342" s="44"/>
      <c r="N342" s="44" t="str">
        <f t="shared" si="1603"/>
        <v/>
      </c>
      <c r="O342" s="44"/>
      <c r="P342" s="44"/>
      <c r="Q342" s="44"/>
      <c r="R342" s="44" t="str">
        <f t="shared" si="1564"/>
        <v/>
      </c>
      <c r="S342" s="45" t="str">
        <f t="shared" si="1565"/>
        <v/>
      </c>
      <c r="T342" s="35"/>
      <c r="U342" s="27"/>
      <c r="V342" s="46"/>
      <c r="W342" s="67"/>
      <c r="X342" s="44" t="str">
        <f>IF(W342="","",W342-W341)</f>
        <v/>
      </c>
      <c r="Y342" s="44"/>
      <c r="Z342" s="44"/>
      <c r="AA342" s="44"/>
      <c r="AB342" s="44" t="str">
        <f>IF(AA342="","",AA341+AC341-AA342)</f>
        <v/>
      </c>
      <c r="AC342" s="44"/>
      <c r="AD342" s="44"/>
      <c r="AE342" s="44"/>
      <c r="AF342" s="44" t="str">
        <f>IF(AE342="","",AB342*AE342)</f>
        <v/>
      </c>
      <c r="AG342" s="45" t="str">
        <f>IF(AF342="","",AF342/(X342*100))</f>
        <v/>
      </c>
      <c r="AH342" s="35"/>
      <c r="AI342" s="27"/>
      <c r="AJ342" s="46"/>
      <c r="AK342" s="44"/>
      <c r="AL342" s="44" t="str">
        <f t="shared" si="1606"/>
        <v/>
      </c>
      <c r="AM342" s="44"/>
      <c r="AN342" s="44" t="str">
        <f t="shared" si="1607"/>
        <v/>
      </c>
      <c r="AO342" s="44"/>
      <c r="AP342" s="44" t="str">
        <f t="shared" si="1608"/>
        <v/>
      </c>
      <c r="AQ342" s="44"/>
      <c r="AR342" s="44"/>
      <c r="AS342" s="44"/>
      <c r="AT342" s="44" t="str">
        <f t="shared" si="1568"/>
        <v/>
      </c>
      <c r="AU342" s="45" t="str">
        <f t="shared" si="1569"/>
        <v/>
      </c>
      <c r="AV342" s="35"/>
      <c r="AW342" s="27"/>
      <c r="AX342" s="46"/>
      <c r="AY342" s="44"/>
      <c r="AZ342" s="44" t="str">
        <f t="shared" si="1609"/>
        <v/>
      </c>
      <c r="BA342" s="44"/>
      <c r="BB342" s="44" t="str">
        <f t="shared" si="1610"/>
        <v/>
      </c>
      <c r="BC342" s="44"/>
      <c r="BD342" s="44" t="str">
        <f t="shared" si="1611"/>
        <v/>
      </c>
      <c r="BE342" s="44"/>
      <c r="BF342" s="44"/>
      <c r="BG342" s="44"/>
      <c r="BH342" s="44" t="str">
        <f t="shared" si="1570"/>
        <v/>
      </c>
      <c r="BI342" s="45" t="str">
        <f t="shared" si="1571"/>
        <v/>
      </c>
      <c r="BJ342" s="35"/>
      <c r="BK342" s="50"/>
      <c r="BL342" s="74"/>
      <c r="BM342" s="75"/>
      <c r="BN342" s="75" t="str">
        <f t="shared" si="1649"/>
        <v/>
      </c>
      <c r="BO342" s="75"/>
      <c r="BP342" s="75" t="str">
        <f t="shared" si="1650"/>
        <v/>
      </c>
      <c r="BQ342" s="75"/>
      <c r="BR342" s="75" t="str">
        <f t="shared" si="1651"/>
        <v/>
      </c>
      <c r="BS342" s="75"/>
      <c r="BT342" s="77" t="str">
        <f t="shared" si="1652"/>
        <v/>
      </c>
      <c r="BU342" s="78" t="str">
        <f t="shared" si="1653"/>
        <v/>
      </c>
      <c r="BV342" s="75" t="str">
        <f t="shared" si="1654"/>
        <v/>
      </c>
      <c r="BW342" s="79" t="str">
        <f t="shared" si="1655"/>
        <v/>
      </c>
      <c r="BX342" s="35"/>
      <c r="BY342" s="27"/>
      <c r="BZ342" s="74"/>
      <c r="CA342" s="75"/>
      <c r="CB342" s="75" t="str">
        <f t="shared" si="1656"/>
        <v/>
      </c>
      <c r="CC342" s="75"/>
      <c r="CD342" s="75" t="str">
        <f t="shared" si="1657"/>
        <v/>
      </c>
      <c r="CE342" s="75"/>
      <c r="CF342" s="75" t="str">
        <f t="shared" si="1658"/>
        <v/>
      </c>
      <c r="CG342" s="75"/>
      <c r="CH342" s="77" t="str">
        <f t="shared" si="1659"/>
        <v/>
      </c>
      <c r="CI342" s="78" t="str">
        <f t="shared" si="1660"/>
        <v/>
      </c>
      <c r="CJ342" s="75" t="str">
        <f t="shared" si="1661"/>
        <v/>
      </c>
      <c r="CK342" s="79" t="str">
        <f t="shared" si="1662"/>
        <v/>
      </c>
      <c r="CL342" s="35"/>
      <c r="CM342" s="27"/>
      <c r="CN342" s="74"/>
      <c r="CO342" s="75"/>
      <c r="CP342" s="75" t="str">
        <f t="shared" si="1663"/>
        <v/>
      </c>
      <c r="CQ342" s="75"/>
      <c r="CR342" s="75" t="str">
        <f t="shared" si="1664"/>
        <v/>
      </c>
      <c r="CS342" s="75"/>
      <c r="CT342" s="75" t="str">
        <f t="shared" si="1665"/>
        <v/>
      </c>
      <c r="CU342" s="75"/>
      <c r="CV342" s="77" t="str">
        <f t="shared" si="1666"/>
        <v/>
      </c>
      <c r="CW342" s="78" t="str">
        <f t="shared" si="1667"/>
        <v/>
      </c>
      <c r="CX342" s="75" t="str">
        <f t="shared" si="1668"/>
        <v/>
      </c>
      <c r="CY342" s="79" t="str">
        <f t="shared" si="1669"/>
        <v/>
      </c>
      <c r="CZ342" s="35"/>
      <c r="DA342" s="58"/>
      <c r="DB342" s="74"/>
      <c r="DC342" s="75"/>
      <c r="DD342" s="75" t="str">
        <f t="shared" si="1670"/>
        <v/>
      </c>
      <c r="DE342" s="75"/>
      <c r="DF342" s="75" t="str">
        <f t="shared" si="1671"/>
        <v/>
      </c>
      <c r="DG342" s="75"/>
      <c r="DH342" s="75" t="str">
        <f t="shared" si="1672"/>
        <v/>
      </c>
      <c r="DI342" s="75"/>
      <c r="DJ342" s="77" t="str">
        <f t="shared" si="1673"/>
        <v/>
      </c>
      <c r="DK342" s="78" t="str">
        <f t="shared" si="1674"/>
        <v/>
      </c>
      <c r="DL342" s="75" t="str">
        <f t="shared" si="1675"/>
        <v/>
      </c>
      <c r="DM342" s="79" t="str">
        <f t="shared" si="1676"/>
        <v/>
      </c>
      <c r="DN342" s="35"/>
      <c r="DO342" s="27"/>
      <c r="DP342" s="74"/>
      <c r="DQ342" s="75"/>
      <c r="DR342" s="75" t="str">
        <f t="shared" si="1677"/>
        <v/>
      </c>
      <c r="DS342" s="75"/>
      <c r="DT342" s="75" t="str">
        <f t="shared" si="1678"/>
        <v/>
      </c>
      <c r="DU342" s="75"/>
      <c r="DV342" s="75" t="str">
        <f t="shared" si="1679"/>
        <v/>
      </c>
      <c r="DW342" s="75"/>
      <c r="DX342" s="77" t="str">
        <f t="shared" si="1680"/>
        <v/>
      </c>
      <c r="DY342" s="78" t="str">
        <f t="shared" si="1681"/>
        <v/>
      </c>
      <c r="DZ342" s="75" t="str">
        <f t="shared" si="1682"/>
        <v/>
      </c>
      <c r="EA342" s="79" t="str">
        <f t="shared" si="1683"/>
        <v/>
      </c>
      <c r="EB342" s="35"/>
      <c r="EC342" s="27"/>
      <c r="ED342" s="46"/>
      <c r="EE342" s="67"/>
      <c r="EF342" s="44" t="str">
        <f>IF(EE342="","",EE342-EE341)</f>
        <v/>
      </c>
      <c r="EG342" s="44"/>
      <c r="EH342" s="44"/>
      <c r="EI342" s="44"/>
      <c r="EJ342" s="44" t="str">
        <f>IF(EI342="","",EI341+EK341-EI342)</f>
        <v/>
      </c>
      <c r="EK342" s="44"/>
      <c r="EL342" s="44"/>
      <c r="EM342" s="44"/>
      <c r="EN342" s="44" t="str">
        <f>IF(EM342="","",EJ342*EM342)</f>
        <v/>
      </c>
      <c r="EO342" s="45" t="str">
        <f>IF(EN342="","",EN342/(EF342*100))</f>
        <v/>
      </c>
      <c r="EP342" s="35"/>
      <c r="EQ342" s="27"/>
      <c r="ER342" s="46"/>
      <c r="ES342" s="44"/>
      <c r="ET342" s="44" t="str">
        <f t="shared" si="1617"/>
        <v/>
      </c>
      <c r="EU342" s="44"/>
      <c r="EV342" s="44" t="str">
        <f t="shared" si="1618"/>
        <v/>
      </c>
      <c r="EW342" s="44"/>
      <c r="EX342" s="44" t="str">
        <f t="shared" si="1619"/>
        <v/>
      </c>
      <c r="EY342" s="44"/>
      <c r="EZ342" s="44"/>
      <c r="FA342" s="44"/>
      <c r="FB342" s="44" t="str">
        <f t="shared" si="1574"/>
        <v/>
      </c>
      <c r="FC342" s="45" t="str">
        <f t="shared" si="1575"/>
        <v/>
      </c>
      <c r="FD342" s="35"/>
      <c r="FF342" s="46"/>
      <c r="FG342" s="67"/>
      <c r="FH342" s="44" t="str">
        <f>IF(FG342="","",FG342-FG341)</f>
        <v/>
      </c>
      <c r="FI342" s="44"/>
      <c r="FJ342" s="44"/>
      <c r="FK342" s="44"/>
      <c r="FL342" s="44" t="str">
        <f>IF(FK342="","",FK341+FM341-FK342)</f>
        <v/>
      </c>
      <c r="FM342" s="44"/>
      <c r="FN342" s="44"/>
      <c r="FO342" s="44"/>
      <c r="FP342" s="44" t="str">
        <f>IF(FO342="","",FL342*FO342)</f>
        <v/>
      </c>
      <c r="FQ342" s="45" t="str">
        <f>IF(FP342="","",FP342/(FH342*100))</f>
        <v/>
      </c>
      <c r="FR342" s="35"/>
      <c r="FT342" s="46"/>
      <c r="FU342" s="67"/>
      <c r="FV342" s="44" t="str">
        <f>IF(FU342="","",FU342-FU341)</f>
        <v/>
      </c>
      <c r="FW342" s="44"/>
      <c r="FX342" s="44"/>
      <c r="FY342" s="44"/>
      <c r="FZ342" s="44" t="str">
        <f>IF(FY342="","",FY341+GA341-FY342)</f>
        <v/>
      </c>
      <c r="GA342" s="44"/>
      <c r="GB342" s="44"/>
      <c r="GC342" s="44"/>
      <c r="GD342" s="44" t="str">
        <f>IF(GC342="","",FZ342*GC342)</f>
        <v/>
      </c>
      <c r="GE342" s="45" t="str">
        <f>IF(GD342="","",GD342/(FV342*100))</f>
        <v/>
      </c>
      <c r="GF342" s="35"/>
      <c r="GH342" s="46"/>
      <c r="GI342" s="67"/>
      <c r="GJ342" s="44" t="str">
        <f>IF(GI342="","",GI342-GI341)</f>
        <v/>
      </c>
      <c r="GK342" s="44"/>
      <c r="GL342" s="44"/>
      <c r="GM342" s="44"/>
      <c r="GN342" s="44" t="str">
        <f>IF(GM342="","",GM341+GO341-GM342)</f>
        <v/>
      </c>
      <c r="GO342" s="44"/>
      <c r="GP342" s="44"/>
      <c r="GQ342" s="44"/>
      <c r="GR342" s="44" t="str">
        <f>IF(GQ342="","",GN342*GQ342)</f>
        <v/>
      </c>
      <c r="GS342" s="45" t="str">
        <f>IF(GR342="","",GR342/(GJ342*100))</f>
        <v/>
      </c>
      <c r="GT342" s="35"/>
      <c r="GU342" s="27"/>
      <c r="GV342" s="46"/>
      <c r="GW342" s="67"/>
      <c r="GX342" s="44" t="str">
        <f>IF(GW342="","",GW342-GW341)</f>
        <v/>
      </c>
      <c r="GY342" s="44"/>
      <c r="GZ342" s="44"/>
      <c r="HA342" s="44"/>
      <c r="HB342" s="44" t="str">
        <f>IF(HA342="","",HA341+HC341-HA342)</f>
        <v/>
      </c>
      <c r="HC342" s="44"/>
      <c r="HD342" s="44"/>
      <c r="HE342" s="44"/>
      <c r="HF342" s="44" t="str">
        <f>IF(HE342="","",HB342*HE342)</f>
        <v/>
      </c>
      <c r="HG342" s="45" t="str">
        <f>IF(HF342="","",HF342/(GX342*100))</f>
        <v/>
      </c>
      <c r="HH342" s="35"/>
      <c r="HJ342" s="46"/>
      <c r="HK342" s="67"/>
      <c r="HL342" s="44" t="str">
        <f>IF(HK342="","",HK342-HK341)</f>
        <v/>
      </c>
      <c r="HM342" s="44"/>
      <c r="HN342" s="44"/>
      <c r="HO342" s="44"/>
      <c r="HP342" s="44" t="str">
        <f>IF(HO342="","",HO341+HQ341-HO342)</f>
        <v/>
      </c>
      <c r="HQ342" s="44"/>
      <c r="HR342" s="44"/>
      <c r="HS342" s="44"/>
      <c r="HT342" s="44" t="str">
        <f>IF(HS342="","",HP342*HS342)</f>
        <v/>
      </c>
      <c r="HU342" s="45" t="str">
        <f>IF(HT342="","",HT342/(HL342*100))</f>
        <v/>
      </c>
      <c r="HV342" s="35"/>
      <c r="HW342" s="61"/>
      <c r="HX342" s="74"/>
      <c r="HY342" s="75"/>
      <c r="HZ342" s="75" t="str">
        <f t="shared" si="1684"/>
        <v/>
      </c>
      <c r="IA342" s="75"/>
      <c r="IB342" s="75" t="str">
        <f t="shared" si="1685"/>
        <v/>
      </c>
      <c r="IC342" s="75"/>
      <c r="ID342" s="75" t="str">
        <f t="shared" si="1686"/>
        <v/>
      </c>
      <c r="IE342" s="75"/>
      <c r="IF342" s="77" t="str">
        <f>IF(HY339="","",IF338)</f>
        <v/>
      </c>
      <c r="IG342" s="78" t="str">
        <f>IF(HY339="","",IG338)</f>
        <v/>
      </c>
      <c r="IH342" s="75" t="str">
        <f t="shared" si="1687"/>
        <v/>
      </c>
      <c r="II342" s="79" t="str">
        <f t="shared" si="1688"/>
        <v/>
      </c>
      <c r="IJ342" s="35"/>
      <c r="IL342" s="74"/>
      <c r="IM342" s="75"/>
      <c r="IN342" s="75" t="str">
        <f t="shared" si="1689"/>
        <v/>
      </c>
      <c r="IO342" s="75"/>
      <c r="IP342" s="75" t="str">
        <f t="shared" si="1690"/>
        <v/>
      </c>
      <c r="IQ342" s="75"/>
      <c r="IR342" s="75" t="str">
        <f t="shared" si="1691"/>
        <v/>
      </c>
      <c r="IS342" s="75"/>
      <c r="IT342" s="77" t="str">
        <f t="shared" si="1692"/>
        <v/>
      </c>
      <c r="IU342" s="78" t="str">
        <f t="shared" si="1693"/>
        <v/>
      </c>
      <c r="IV342" s="75" t="str">
        <f t="shared" si="1694"/>
        <v/>
      </c>
      <c r="IW342" s="79" t="str">
        <f t="shared" si="1695"/>
        <v/>
      </c>
      <c r="IX342" s="35"/>
      <c r="IY342" s="33"/>
      <c r="IZ342" s="74"/>
      <c r="JA342" s="75"/>
      <c r="JB342" s="75" t="str">
        <f t="shared" si="1696"/>
        <v/>
      </c>
      <c r="JC342" s="75"/>
      <c r="JD342" s="75" t="str">
        <f t="shared" si="1697"/>
        <v/>
      </c>
      <c r="JE342" s="75"/>
      <c r="JF342" s="75" t="str">
        <f t="shared" si="1698"/>
        <v/>
      </c>
      <c r="JG342" s="75"/>
      <c r="JH342" s="77" t="str">
        <f t="shared" si="1699"/>
        <v/>
      </c>
      <c r="JI342" s="78" t="str">
        <f t="shared" si="1700"/>
        <v/>
      </c>
      <c r="JJ342" s="75" t="str">
        <f t="shared" si="1701"/>
        <v/>
      </c>
      <c r="JK342" s="79" t="str">
        <f t="shared" si="1702"/>
        <v/>
      </c>
      <c r="JL342" s="35"/>
      <c r="JM342" s="27"/>
      <c r="JN342" s="74"/>
      <c r="JO342" s="75"/>
      <c r="JP342" s="75" t="str">
        <f t="shared" si="1703"/>
        <v/>
      </c>
      <c r="JQ342" s="75"/>
      <c r="JR342" s="75" t="str">
        <f t="shared" si="1704"/>
        <v/>
      </c>
      <c r="JS342" s="75"/>
      <c r="JT342" s="75" t="str">
        <f t="shared" si="1705"/>
        <v/>
      </c>
      <c r="JU342" s="75"/>
      <c r="JV342" s="77" t="str">
        <f t="shared" si="1706"/>
        <v/>
      </c>
      <c r="JW342" s="78" t="str">
        <f t="shared" si="1707"/>
        <v/>
      </c>
      <c r="JX342" s="75" t="str">
        <f t="shared" si="1708"/>
        <v/>
      </c>
      <c r="JY342" s="79" t="str">
        <f t="shared" si="1709"/>
        <v/>
      </c>
      <c r="JZ342" s="35"/>
      <c r="KA342" s="61"/>
      <c r="KB342" s="74"/>
      <c r="KC342" s="75"/>
      <c r="KD342" s="75" t="str">
        <f t="shared" si="1710"/>
        <v/>
      </c>
      <c r="KE342" s="75"/>
      <c r="KF342" s="75" t="str">
        <f t="shared" si="1711"/>
        <v/>
      </c>
      <c r="KG342" s="75"/>
      <c r="KH342" s="75" t="str">
        <f t="shared" si="1712"/>
        <v/>
      </c>
      <c r="KI342" s="75"/>
      <c r="KJ342" s="77" t="str">
        <f t="shared" si="1713"/>
        <v/>
      </c>
      <c r="KK342" s="78" t="str">
        <f t="shared" si="1714"/>
        <v/>
      </c>
      <c r="KL342" s="75" t="str">
        <f t="shared" si="1715"/>
        <v/>
      </c>
      <c r="KM342" s="79" t="str">
        <f t="shared" si="1716"/>
        <v/>
      </c>
      <c r="KN342" s="35"/>
      <c r="KO342" s="27"/>
      <c r="KP342" s="74"/>
      <c r="KQ342" s="75"/>
      <c r="KR342" s="75" t="str">
        <f t="shared" si="1717"/>
        <v/>
      </c>
      <c r="KS342" s="75"/>
      <c r="KT342" s="75" t="str">
        <f t="shared" si="1718"/>
        <v/>
      </c>
      <c r="KU342" s="75"/>
      <c r="KV342" s="75" t="str">
        <f t="shared" si="1719"/>
        <v/>
      </c>
      <c r="KW342" s="75"/>
      <c r="KX342" s="77" t="str">
        <f t="shared" si="1720"/>
        <v/>
      </c>
      <c r="KY342" s="78" t="str">
        <f t="shared" si="1721"/>
        <v/>
      </c>
      <c r="KZ342" s="75" t="str">
        <f t="shared" si="1722"/>
        <v/>
      </c>
      <c r="LA342" s="79" t="str">
        <f t="shared" si="1723"/>
        <v/>
      </c>
      <c r="LB342" s="35"/>
      <c r="LC342" s="27"/>
      <c r="LD342" s="107"/>
      <c r="LE342" s="87"/>
      <c r="LF342" s="87"/>
      <c r="LG342" s="87"/>
      <c r="LH342" s="87"/>
      <c r="LI342" s="87"/>
      <c r="LJ342" s="87" t="str">
        <f>IF(LI342="","",LI339+LK339-LI342)</f>
        <v/>
      </c>
      <c r="LK342" s="87"/>
      <c r="LL342" s="108"/>
      <c r="LM342" s="109"/>
      <c r="LN342" s="87"/>
      <c r="LO342" s="89"/>
      <c r="LP342" s="35"/>
      <c r="LQ342" s="27"/>
      <c r="LR342" s="46"/>
      <c r="LS342" s="67"/>
      <c r="LT342" s="44" t="str">
        <f>IF(LS342="","",LS342-LS341)</f>
        <v/>
      </c>
      <c r="LU342" s="44"/>
      <c r="LV342" s="44"/>
      <c r="LW342" s="44"/>
      <c r="LX342" s="44" t="str">
        <f>IF(LW342="","",LW341+LY341-LW342)</f>
        <v/>
      </c>
      <c r="LY342" s="44"/>
      <c r="LZ342" s="44"/>
      <c r="MA342" s="44"/>
      <c r="MB342" s="44" t="str">
        <f>IF(MA342="","",LX342*MA342)</f>
        <v/>
      </c>
      <c r="MC342" s="45" t="str">
        <f>IF(MB342="","",MB342/(LT342*100))</f>
        <v/>
      </c>
      <c r="MD342" s="35"/>
      <c r="ME342" s="27"/>
      <c r="MF342" s="46"/>
      <c r="MG342" s="67"/>
      <c r="MH342" s="44" t="str">
        <f>IF(MG342="","",MG342-MG341)</f>
        <v/>
      </c>
      <c r="MI342" s="44"/>
      <c r="MJ342" s="44"/>
      <c r="MK342" s="44"/>
      <c r="ML342" s="44" t="str">
        <f>IF(MK342="","",MK341+MM341-MK342)</f>
        <v/>
      </c>
      <c r="MM342" s="44"/>
      <c r="MN342" s="44"/>
      <c r="MO342" s="44"/>
      <c r="MP342" s="44" t="str">
        <f>IF(MO342="","",ML342*MO342)</f>
        <v/>
      </c>
      <c r="MQ342" s="45" t="str">
        <f>IF(MP342="","",MP342/(MH342*100))</f>
        <v/>
      </c>
      <c r="MR342" s="35"/>
      <c r="MS342" s="27"/>
      <c r="MT342" s="46"/>
      <c r="MU342" s="67"/>
      <c r="MV342" s="44" t="str">
        <f>IF(MU342="","",MU342-MU341)</f>
        <v/>
      </c>
      <c r="MW342" s="44"/>
      <c r="MX342" s="44"/>
      <c r="MY342" s="44"/>
      <c r="MZ342" s="44" t="str">
        <f>IF(MY342="","",MY341+NA341-MY342)</f>
        <v/>
      </c>
      <c r="NA342" s="44"/>
      <c r="NB342" s="44"/>
      <c r="NC342" s="44"/>
      <c r="ND342" s="44" t="str">
        <f>IF(NC342="","",MZ342*NC342)</f>
        <v/>
      </c>
      <c r="NE342" s="45" t="str">
        <f>IF(ND342="","",ND342/(MV342*100))</f>
        <v/>
      </c>
      <c r="NF342" s="35"/>
      <c r="NG342" s="27"/>
      <c r="NH342" s="46"/>
      <c r="NI342" s="67"/>
      <c r="NJ342" s="44" t="str">
        <f>IF(NI342="","",NI342-NI341)</f>
        <v/>
      </c>
      <c r="NK342" s="44"/>
      <c r="NL342" s="44"/>
      <c r="NM342" s="44"/>
      <c r="NN342" s="44" t="str">
        <f>IF(NM342="","",NM341+NO341-NM342)</f>
        <v/>
      </c>
      <c r="NO342" s="44"/>
      <c r="NP342" s="44"/>
      <c r="NQ342" s="44"/>
      <c r="NR342" s="44" t="str">
        <f>IF(NQ342="","",NN342*NQ342)</f>
        <v/>
      </c>
      <c r="NS342" s="45" t="str">
        <f>IF(NR342="","",NR342/(NJ342*100))</f>
        <v/>
      </c>
      <c r="NT342" s="35"/>
    </row>
    <row r="343" spans="1:384" ht="15" customHeight="1" thickTop="1" x14ac:dyDescent="0.2">
      <c r="A343" s="38"/>
      <c r="B343" s="39"/>
      <c r="C343" s="40"/>
      <c r="D343" s="40"/>
      <c r="E343" s="41"/>
      <c r="F343" s="41"/>
      <c r="G343" s="40"/>
      <c r="H343" s="42"/>
      <c r="I343" s="44"/>
      <c r="J343" s="44"/>
      <c r="K343" s="44"/>
      <c r="L343" s="44"/>
      <c r="M343" s="44"/>
      <c r="N343" s="44" t="str">
        <f t="shared" si="1603"/>
        <v/>
      </c>
      <c r="O343" s="44"/>
      <c r="P343" s="44"/>
      <c r="Q343" s="44"/>
      <c r="R343" s="44" t="str">
        <f t="shared" si="1564"/>
        <v/>
      </c>
      <c r="S343" s="45" t="str">
        <f t="shared" si="1565"/>
        <v/>
      </c>
      <c r="T343" s="35"/>
      <c r="U343" s="27"/>
      <c r="V343" s="46"/>
      <c r="W343" s="67"/>
      <c r="X343" s="44"/>
      <c r="Y343" s="44"/>
      <c r="Z343" s="44"/>
      <c r="AA343" s="44"/>
      <c r="AB343" s="44" t="str">
        <f>IF(AA343="","",AA342+AC342-AA343)</f>
        <v/>
      </c>
      <c r="AC343" s="44"/>
      <c r="AD343" s="44"/>
      <c r="AE343" s="44"/>
      <c r="AF343" s="44" t="str">
        <f>IF(AE343="","",AB343*AE343)</f>
        <v/>
      </c>
      <c r="AG343" s="45" t="str">
        <f>IF(AF343="","",AF343/(X343*100))</f>
        <v/>
      </c>
      <c r="AH343" s="35"/>
      <c r="AI343" s="27"/>
      <c r="AJ343" s="46"/>
      <c r="AK343" s="44"/>
      <c r="AL343" s="44"/>
      <c r="AM343" s="44"/>
      <c r="AN343" s="44" t="str">
        <f t="shared" si="1607"/>
        <v/>
      </c>
      <c r="AO343" s="44"/>
      <c r="AP343" s="44" t="str">
        <f t="shared" si="1608"/>
        <v/>
      </c>
      <c r="AQ343" s="44"/>
      <c r="AR343" s="44"/>
      <c r="AS343" s="44"/>
      <c r="AT343" s="44" t="str">
        <f t="shared" si="1568"/>
        <v/>
      </c>
      <c r="AU343" s="45" t="str">
        <f t="shared" si="1569"/>
        <v/>
      </c>
      <c r="AV343" s="35"/>
      <c r="AW343" s="27"/>
      <c r="AX343" s="46"/>
      <c r="AY343" s="44"/>
      <c r="AZ343" s="44"/>
      <c r="BA343" s="44"/>
      <c r="BB343" s="44" t="str">
        <f t="shared" si="1610"/>
        <v/>
      </c>
      <c r="BC343" s="44"/>
      <c r="BD343" s="44" t="str">
        <f t="shared" si="1611"/>
        <v/>
      </c>
      <c r="BE343" s="44"/>
      <c r="BF343" s="44"/>
      <c r="BG343" s="44"/>
      <c r="BH343" s="44" t="str">
        <f t="shared" si="1570"/>
        <v/>
      </c>
      <c r="BI343" s="45" t="str">
        <f t="shared" si="1571"/>
        <v/>
      </c>
      <c r="BJ343" s="35"/>
      <c r="BK343" s="50"/>
      <c r="BL343" s="51" t="str">
        <f>IF($A304="","",$A304)</f>
        <v/>
      </c>
      <c r="BM343" s="43"/>
      <c r="BN343" s="43" t="str">
        <f t="shared" si="1649"/>
        <v/>
      </c>
      <c r="BO343" s="43"/>
      <c r="BP343" s="87" t="str">
        <f t="shared" si="1650"/>
        <v/>
      </c>
      <c r="BQ343" s="43"/>
      <c r="BR343" s="43" t="str">
        <f t="shared" si="1651"/>
        <v/>
      </c>
      <c r="BS343" s="43"/>
      <c r="BT343" s="53" t="str">
        <f t="shared" si="1652"/>
        <v/>
      </c>
      <c r="BU343" s="47" t="str">
        <f t="shared" si="1653"/>
        <v/>
      </c>
      <c r="BV343" s="87" t="str">
        <f t="shared" si="1654"/>
        <v/>
      </c>
      <c r="BW343" s="89" t="str">
        <f t="shared" si="1655"/>
        <v/>
      </c>
      <c r="BX343" s="35"/>
      <c r="BY343" s="27"/>
      <c r="BZ343" s="51" t="str">
        <f>IF($A304="","",$A304)</f>
        <v/>
      </c>
      <c r="CA343" s="43"/>
      <c r="CB343" s="43" t="str">
        <f t="shared" si="1656"/>
        <v/>
      </c>
      <c r="CC343" s="43"/>
      <c r="CD343" s="87" t="str">
        <f t="shared" si="1657"/>
        <v/>
      </c>
      <c r="CE343" s="43"/>
      <c r="CF343" s="43" t="str">
        <f t="shared" si="1658"/>
        <v/>
      </c>
      <c r="CG343" s="43"/>
      <c r="CH343" s="53" t="str">
        <f t="shared" si="1659"/>
        <v/>
      </c>
      <c r="CI343" s="47" t="str">
        <f t="shared" si="1660"/>
        <v/>
      </c>
      <c r="CJ343" s="87" t="str">
        <f t="shared" si="1661"/>
        <v/>
      </c>
      <c r="CK343" s="89" t="str">
        <f t="shared" si="1662"/>
        <v/>
      </c>
      <c r="CL343" s="35"/>
      <c r="CM343" s="27"/>
      <c r="CN343" s="51" t="str">
        <f>IF($A304="","",$A304)</f>
        <v/>
      </c>
      <c r="CO343" s="43"/>
      <c r="CP343" s="43" t="str">
        <f t="shared" si="1663"/>
        <v/>
      </c>
      <c r="CQ343" s="43"/>
      <c r="CR343" s="87" t="str">
        <f t="shared" si="1664"/>
        <v/>
      </c>
      <c r="CS343" s="43"/>
      <c r="CT343" s="43" t="str">
        <f t="shared" si="1665"/>
        <v/>
      </c>
      <c r="CU343" s="43"/>
      <c r="CV343" s="53" t="str">
        <f t="shared" si="1666"/>
        <v/>
      </c>
      <c r="CW343" s="47" t="str">
        <f t="shared" si="1667"/>
        <v/>
      </c>
      <c r="CX343" s="87" t="str">
        <f t="shared" si="1668"/>
        <v/>
      </c>
      <c r="CY343" s="89" t="str">
        <f t="shared" si="1669"/>
        <v/>
      </c>
      <c r="CZ343" s="35"/>
      <c r="DA343" s="58"/>
      <c r="DB343" s="51" t="str">
        <f>IF($A304="","",$A304)</f>
        <v/>
      </c>
      <c r="DC343" s="43"/>
      <c r="DD343" s="43" t="str">
        <f t="shared" si="1670"/>
        <v/>
      </c>
      <c r="DE343" s="43"/>
      <c r="DF343" s="87" t="str">
        <f t="shared" si="1671"/>
        <v/>
      </c>
      <c r="DG343" s="43"/>
      <c r="DH343" s="43" t="str">
        <f t="shared" si="1672"/>
        <v/>
      </c>
      <c r="DI343" s="43"/>
      <c r="DJ343" s="53" t="str">
        <f t="shared" si="1673"/>
        <v/>
      </c>
      <c r="DK343" s="47" t="str">
        <f t="shared" si="1674"/>
        <v/>
      </c>
      <c r="DL343" s="87" t="str">
        <f t="shared" si="1675"/>
        <v/>
      </c>
      <c r="DM343" s="89" t="str">
        <f t="shared" si="1676"/>
        <v/>
      </c>
      <c r="DN343" s="35"/>
      <c r="DO343" s="27"/>
      <c r="DP343" s="51" t="str">
        <f>IF($A304="","",$A304)</f>
        <v/>
      </c>
      <c r="DQ343" s="43"/>
      <c r="DR343" s="43" t="str">
        <f t="shared" si="1677"/>
        <v/>
      </c>
      <c r="DS343" s="43"/>
      <c r="DT343" s="87" t="str">
        <f t="shared" si="1678"/>
        <v/>
      </c>
      <c r="DU343" s="43"/>
      <c r="DV343" s="43" t="str">
        <f t="shared" si="1679"/>
        <v/>
      </c>
      <c r="DW343" s="43"/>
      <c r="DX343" s="53" t="str">
        <f t="shared" si="1680"/>
        <v/>
      </c>
      <c r="DY343" s="47" t="str">
        <f t="shared" si="1681"/>
        <v/>
      </c>
      <c r="DZ343" s="87" t="str">
        <f t="shared" si="1682"/>
        <v/>
      </c>
      <c r="EA343" s="89" t="str">
        <f t="shared" si="1683"/>
        <v/>
      </c>
      <c r="EB343" s="35"/>
      <c r="EC343" s="27"/>
      <c r="ED343" s="46"/>
      <c r="EE343" s="67"/>
      <c r="EF343" s="44"/>
      <c r="EG343" s="44"/>
      <c r="EH343" s="44"/>
      <c r="EI343" s="44"/>
      <c r="EJ343" s="44" t="str">
        <f>IF(EI343="","",EI342+EK342-EI343)</f>
        <v/>
      </c>
      <c r="EK343" s="44"/>
      <c r="EL343" s="44"/>
      <c r="EM343" s="44"/>
      <c r="EN343" s="44" t="str">
        <f>IF(EM343="","",EJ343*EM343)</f>
        <v/>
      </c>
      <c r="EO343" s="45" t="str">
        <f>IF(EN343="","",EN343/(EF343*100))</f>
        <v/>
      </c>
      <c r="EP343" s="35"/>
      <c r="EQ343" s="27"/>
      <c r="ER343" s="46"/>
      <c r="ES343" s="44"/>
      <c r="ET343" s="44"/>
      <c r="EU343" s="44"/>
      <c r="EV343" s="44" t="str">
        <f t="shared" si="1618"/>
        <v/>
      </c>
      <c r="EW343" s="44"/>
      <c r="EX343" s="44" t="str">
        <f t="shared" si="1619"/>
        <v/>
      </c>
      <c r="EY343" s="44"/>
      <c r="EZ343" s="44"/>
      <c r="FA343" s="44"/>
      <c r="FB343" s="44" t="str">
        <f t="shared" si="1574"/>
        <v/>
      </c>
      <c r="FC343" s="45" t="str">
        <f t="shared" si="1575"/>
        <v/>
      </c>
      <c r="FD343" s="35"/>
      <c r="FF343" s="46"/>
      <c r="FG343" s="67"/>
      <c r="FH343" s="44"/>
      <c r="FI343" s="44"/>
      <c r="FJ343" s="44"/>
      <c r="FK343" s="44"/>
      <c r="FL343" s="44" t="str">
        <f>IF(FK343="","",FK342+FM342-FK343)</f>
        <v/>
      </c>
      <c r="FM343" s="44"/>
      <c r="FN343" s="44"/>
      <c r="FO343" s="44"/>
      <c r="FP343" s="44" t="str">
        <f>IF(FO343="","",FL343*FO343)</f>
        <v/>
      </c>
      <c r="FQ343" s="45" t="str">
        <f>IF(FP343="","",FP343/(FH343*100))</f>
        <v/>
      </c>
      <c r="FR343" s="35"/>
      <c r="FT343" s="46"/>
      <c r="FU343" s="67"/>
      <c r="FV343" s="44"/>
      <c r="FW343" s="44"/>
      <c r="FX343" s="44"/>
      <c r="FY343" s="44"/>
      <c r="FZ343" s="44" t="str">
        <f>IF(FY343="","",FY342+GA342-FY343)</f>
        <v/>
      </c>
      <c r="GA343" s="44"/>
      <c r="GB343" s="44"/>
      <c r="GC343" s="44"/>
      <c r="GD343" s="44" t="str">
        <f>IF(GC343="","",FZ343*GC343)</f>
        <v/>
      </c>
      <c r="GE343" s="45" t="str">
        <f>IF(GD343="","",GD343/(FV343*100))</f>
        <v/>
      </c>
      <c r="GF343" s="35"/>
      <c r="GH343" s="46"/>
      <c r="GI343" s="67"/>
      <c r="GJ343" s="44"/>
      <c r="GK343" s="44"/>
      <c r="GL343" s="44"/>
      <c r="GM343" s="44"/>
      <c r="GN343" s="44" t="str">
        <f>IF(GM343="","",GM342+GO342-GM343)</f>
        <v/>
      </c>
      <c r="GO343" s="44"/>
      <c r="GP343" s="44"/>
      <c r="GQ343" s="44"/>
      <c r="GR343" s="44" t="str">
        <f>IF(GQ343="","",GN343*GQ343)</f>
        <v/>
      </c>
      <c r="GS343" s="45" t="str">
        <f>IF(GR343="","",GR343/(GJ343*100))</f>
        <v/>
      </c>
      <c r="GT343" s="35"/>
      <c r="GU343" s="27"/>
      <c r="GV343" s="46"/>
      <c r="GW343" s="67"/>
      <c r="GX343" s="44"/>
      <c r="GY343" s="44"/>
      <c r="GZ343" s="44"/>
      <c r="HA343" s="44"/>
      <c r="HB343" s="44" t="str">
        <f>IF(HA343="","",HA342+HC342-HA343)</f>
        <v/>
      </c>
      <c r="HC343" s="44"/>
      <c r="HD343" s="44"/>
      <c r="HE343" s="44"/>
      <c r="HF343" s="44" t="str">
        <f>IF(HE343="","",HB343*HE343)</f>
        <v/>
      </c>
      <c r="HG343" s="45" t="str">
        <f>IF(HF343="","",HF343/(GX343*100))</f>
        <v/>
      </c>
      <c r="HH343" s="35"/>
      <c r="HJ343" s="46"/>
      <c r="HK343" s="67"/>
      <c r="HL343" s="44"/>
      <c r="HM343" s="44"/>
      <c r="HN343" s="44"/>
      <c r="HO343" s="44"/>
      <c r="HP343" s="44" t="str">
        <f>IF(HO343="","",HO342+HQ342-HO343)</f>
        <v/>
      </c>
      <c r="HQ343" s="44"/>
      <c r="HR343" s="44"/>
      <c r="HS343" s="44"/>
      <c r="HT343" s="44" t="str">
        <f>IF(HS343="","",HP343*HS343)</f>
        <v/>
      </c>
      <c r="HU343" s="45" t="str">
        <f>IF(HT343="","",HT343/(HL343*100))</f>
        <v/>
      </c>
      <c r="HV343" s="35"/>
      <c r="HW343" s="61"/>
      <c r="HX343" s="51" t="str">
        <f>IF($A304="","",$A304)</f>
        <v/>
      </c>
      <c r="HY343" s="43"/>
      <c r="HZ343" s="43" t="str">
        <f t="shared" si="1684"/>
        <v/>
      </c>
      <c r="IA343" s="43"/>
      <c r="IB343" s="87" t="str">
        <f t="shared" si="1685"/>
        <v/>
      </c>
      <c r="IC343" s="43"/>
      <c r="ID343" s="43" t="str">
        <f t="shared" si="1686"/>
        <v/>
      </c>
      <c r="IE343" s="43"/>
      <c r="IF343" s="53" t="str">
        <f t="shared" ref="IF343:IG346" si="1724">IF(HY343="","",IF339)</f>
        <v/>
      </c>
      <c r="IG343" s="47" t="str">
        <f t="shared" si="1724"/>
        <v/>
      </c>
      <c r="IH343" s="87" t="str">
        <f t="shared" si="1687"/>
        <v/>
      </c>
      <c r="II343" s="89" t="str">
        <f t="shared" si="1688"/>
        <v/>
      </c>
      <c r="IJ343" s="35"/>
      <c r="IL343" s="51" t="str">
        <f>IF($A304="","",$A304)</f>
        <v/>
      </c>
      <c r="IM343" s="43"/>
      <c r="IN343" s="43" t="str">
        <f t="shared" si="1689"/>
        <v/>
      </c>
      <c r="IO343" s="43"/>
      <c r="IP343" s="87" t="str">
        <f t="shared" si="1690"/>
        <v/>
      </c>
      <c r="IQ343" s="43"/>
      <c r="IR343" s="43" t="str">
        <f t="shared" si="1691"/>
        <v/>
      </c>
      <c r="IS343" s="43"/>
      <c r="IT343" s="53" t="str">
        <f t="shared" si="1692"/>
        <v/>
      </c>
      <c r="IU343" s="47" t="str">
        <f t="shared" si="1693"/>
        <v/>
      </c>
      <c r="IV343" s="87" t="str">
        <f t="shared" si="1694"/>
        <v/>
      </c>
      <c r="IW343" s="89" t="str">
        <f t="shared" si="1695"/>
        <v/>
      </c>
      <c r="IX343" s="35"/>
      <c r="IY343" s="33"/>
      <c r="IZ343" s="51" t="str">
        <f>IF($A304="","",$A304)</f>
        <v/>
      </c>
      <c r="JA343" s="43"/>
      <c r="JB343" s="43" t="str">
        <f t="shared" si="1696"/>
        <v/>
      </c>
      <c r="JC343" s="43"/>
      <c r="JD343" s="87" t="str">
        <f t="shared" si="1697"/>
        <v/>
      </c>
      <c r="JE343" s="43"/>
      <c r="JF343" s="43" t="str">
        <f t="shared" si="1698"/>
        <v/>
      </c>
      <c r="JG343" s="43"/>
      <c r="JH343" s="53" t="str">
        <f t="shared" si="1699"/>
        <v/>
      </c>
      <c r="JI343" s="47" t="str">
        <f t="shared" si="1700"/>
        <v/>
      </c>
      <c r="JJ343" s="87" t="str">
        <f t="shared" si="1701"/>
        <v/>
      </c>
      <c r="JK343" s="89" t="str">
        <f t="shared" si="1702"/>
        <v/>
      </c>
      <c r="JL343" s="35"/>
      <c r="JM343" s="27"/>
      <c r="JN343" s="51" t="str">
        <f>IF($A304="","",$A304)</f>
        <v/>
      </c>
      <c r="JO343" s="43"/>
      <c r="JP343" s="43" t="str">
        <f t="shared" si="1703"/>
        <v/>
      </c>
      <c r="JQ343" s="43"/>
      <c r="JR343" s="87" t="str">
        <f t="shared" si="1704"/>
        <v/>
      </c>
      <c r="JS343" s="43"/>
      <c r="JT343" s="43" t="str">
        <f t="shared" si="1705"/>
        <v/>
      </c>
      <c r="JU343" s="43"/>
      <c r="JV343" s="53" t="str">
        <f t="shared" si="1706"/>
        <v/>
      </c>
      <c r="JW343" s="47" t="str">
        <f t="shared" si="1707"/>
        <v/>
      </c>
      <c r="JX343" s="87" t="str">
        <f t="shared" si="1708"/>
        <v/>
      </c>
      <c r="JY343" s="89" t="str">
        <f t="shared" si="1709"/>
        <v/>
      </c>
      <c r="JZ343" s="35"/>
      <c r="KA343" s="61"/>
      <c r="KB343" s="51" t="str">
        <f>IF($A304="","",$A304)</f>
        <v/>
      </c>
      <c r="KC343" s="43"/>
      <c r="KD343" s="43" t="str">
        <f t="shared" si="1710"/>
        <v/>
      </c>
      <c r="KE343" s="43"/>
      <c r="KF343" s="87" t="str">
        <f t="shared" si="1711"/>
        <v/>
      </c>
      <c r="KG343" s="43"/>
      <c r="KH343" s="43" t="str">
        <f t="shared" si="1712"/>
        <v/>
      </c>
      <c r="KI343" s="43"/>
      <c r="KJ343" s="53" t="str">
        <f t="shared" si="1713"/>
        <v/>
      </c>
      <c r="KK343" s="47" t="str">
        <f t="shared" si="1714"/>
        <v/>
      </c>
      <c r="KL343" s="87" t="str">
        <f t="shared" si="1715"/>
        <v/>
      </c>
      <c r="KM343" s="89" t="str">
        <f t="shared" si="1716"/>
        <v/>
      </c>
      <c r="KN343" s="35"/>
      <c r="KO343" s="27"/>
      <c r="KP343" s="51" t="str">
        <f>IF($A304="","",$A304)</f>
        <v/>
      </c>
      <c r="KQ343" s="43"/>
      <c r="KR343" s="43" t="str">
        <f t="shared" si="1717"/>
        <v/>
      </c>
      <c r="KS343" s="43"/>
      <c r="KT343" s="87" t="str">
        <f t="shared" si="1718"/>
        <v/>
      </c>
      <c r="KU343" s="43"/>
      <c r="KV343" s="43" t="str">
        <f t="shared" si="1719"/>
        <v/>
      </c>
      <c r="KW343" s="43"/>
      <c r="KX343" s="53" t="str">
        <f t="shared" si="1720"/>
        <v/>
      </c>
      <c r="KY343" s="47" t="str">
        <f t="shared" si="1721"/>
        <v/>
      </c>
      <c r="KZ343" s="87" t="str">
        <f t="shared" si="1722"/>
        <v/>
      </c>
      <c r="LA343" s="89" t="str">
        <f t="shared" si="1723"/>
        <v/>
      </c>
      <c r="LB343" s="35"/>
      <c r="LC343" s="27"/>
      <c r="LD343" s="46"/>
      <c r="LE343" s="44"/>
      <c r="LF343" s="44"/>
      <c r="LG343" s="44"/>
      <c r="LH343" s="44"/>
      <c r="LI343" s="44"/>
      <c r="LJ343" s="44"/>
      <c r="LK343" s="44"/>
      <c r="LL343" s="60"/>
      <c r="LM343" s="44"/>
      <c r="LN343" s="44"/>
      <c r="LO343" s="44"/>
      <c r="LP343" s="35"/>
      <c r="LQ343" s="27"/>
      <c r="LR343" s="46"/>
      <c r="LS343" s="67"/>
      <c r="LT343" s="44"/>
      <c r="LU343" s="44"/>
      <c r="LV343" s="44"/>
      <c r="LW343" s="44"/>
      <c r="LX343" s="44" t="str">
        <f>IF(LW343="","",LW342+LY342-LW343)</f>
        <v/>
      </c>
      <c r="LY343" s="44"/>
      <c r="LZ343" s="44"/>
      <c r="MA343" s="44"/>
      <c r="MB343" s="44" t="str">
        <f>IF(MA343="","",LX343*MA343)</f>
        <v/>
      </c>
      <c r="MC343" s="45" t="str">
        <f>IF(MB343="","",MB343/(LT343*100))</f>
        <v/>
      </c>
      <c r="MD343" s="35"/>
      <c r="ME343" s="27"/>
      <c r="MF343" s="46"/>
      <c r="MG343" s="67"/>
      <c r="MH343" s="44"/>
      <c r="MI343" s="44"/>
      <c r="MJ343" s="44"/>
      <c r="MK343" s="44"/>
      <c r="ML343" s="44" t="str">
        <f>IF(MK343="","",MK342+MM342-MK343)</f>
        <v/>
      </c>
      <c r="MM343" s="44"/>
      <c r="MN343" s="44"/>
      <c r="MO343" s="44"/>
      <c r="MP343" s="44" t="str">
        <f>IF(MO343="","",ML343*MO343)</f>
        <v/>
      </c>
      <c r="MQ343" s="45" t="str">
        <f>IF(MP343="","",MP343/(MH343*100))</f>
        <v/>
      </c>
      <c r="MR343" s="35"/>
      <c r="MS343" s="27"/>
      <c r="MT343" s="46"/>
      <c r="MU343" s="67"/>
      <c r="MV343" s="44"/>
      <c r="MW343" s="44"/>
      <c r="MX343" s="44"/>
      <c r="MY343" s="44"/>
      <c r="MZ343" s="44" t="str">
        <f>IF(MY343="","",MY342+NA342-MY343)</f>
        <v/>
      </c>
      <c r="NA343" s="44"/>
      <c r="NB343" s="44"/>
      <c r="NC343" s="44"/>
      <c r="ND343" s="44" t="str">
        <f>IF(NC343="","",MZ343*NC343)</f>
        <v/>
      </c>
      <c r="NE343" s="45" t="str">
        <f>IF(ND343="","",ND343/(MV343*100))</f>
        <v/>
      </c>
      <c r="NF343" s="35"/>
      <c r="NG343" s="27"/>
      <c r="NH343" s="46"/>
      <c r="NI343" s="67"/>
      <c r="NJ343" s="44"/>
      <c r="NK343" s="44"/>
      <c r="NL343" s="44"/>
      <c r="NM343" s="44"/>
      <c r="NN343" s="44" t="str">
        <f>IF(NM343="","",NM342+NO342-NM343)</f>
        <v/>
      </c>
      <c r="NO343" s="44"/>
      <c r="NP343" s="44"/>
      <c r="NQ343" s="44"/>
      <c r="NR343" s="44" t="str">
        <f>IF(NQ343="","",NN343*NQ343)</f>
        <v/>
      </c>
      <c r="NS343" s="45" t="str">
        <f>IF(NR343="","",NR343/(NJ343*100))</f>
        <v/>
      </c>
      <c r="NT343" s="35"/>
    </row>
    <row r="344" spans="1:384" x14ac:dyDescent="0.2">
      <c r="A344" s="38"/>
      <c r="B344" s="39"/>
      <c r="C344" s="40"/>
      <c r="D344" s="40"/>
      <c r="E344" s="41"/>
      <c r="F344" s="41"/>
      <c r="G344" s="40"/>
      <c r="H344" s="42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5"/>
      <c r="T344" s="35"/>
      <c r="U344" s="27"/>
      <c r="V344" s="46"/>
      <c r="W344" s="67"/>
      <c r="X344" s="44"/>
      <c r="Y344" s="44"/>
      <c r="Z344" s="44"/>
      <c r="AA344" s="44"/>
      <c r="AB344" s="44"/>
      <c r="AC344" s="44"/>
      <c r="AD344" s="44"/>
      <c r="AE344" s="44"/>
      <c r="AF344" s="44"/>
      <c r="AG344" s="45"/>
      <c r="AH344" s="35"/>
      <c r="AI344" s="27"/>
      <c r="AJ344" s="46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5"/>
      <c r="AV344" s="35"/>
      <c r="AW344" s="27"/>
      <c r="AX344" s="46"/>
      <c r="AY344" s="44"/>
      <c r="AZ344" s="44"/>
      <c r="BA344" s="44"/>
      <c r="BB344" s="44"/>
      <c r="BC344" s="44"/>
      <c r="BD344" s="44"/>
      <c r="BE344" s="44"/>
      <c r="BF344" s="44"/>
      <c r="BG344" s="44"/>
      <c r="BH344" s="44"/>
      <c r="BI344" s="45"/>
      <c r="BJ344" s="35"/>
      <c r="BK344" s="50"/>
      <c r="BL344" s="51"/>
      <c r="BM344" s="43"/>
      <c r="BN344" s="44" t="str">
        <f t="shared" si="1649"/>
        <v/>
      </c>
      <c r="BO344" s="43"/>
      <c r="BP344" s="44" t="str">
        <f t="shared" si="1650"/>
        <v/>
      </c>
      <c r="BQ344" s="43"/>
      <c r="BR344" s="44" t="str">
        <f t="shared" si="1651"/>
        <v/>
      </c>
      <c r="BS344" s="43"/>
      <c r="BT344" s="60" t="str">
        <f t="shared" si="1652"/>
        <v/>
      </c>
      <c r="BU344" s="67" t="str">
        <f t="shared" si="1653"/>
        <v/>
      </c>
      <c r="BV344" s="44" t="str">
        <f t="shared" si="1654"/>
        <v/>
      </c>
      <c r="BW344" s="45" t="str">
        <f t="shared" si="1655"/>
        <v/>
      </c>
      <c r="BX344" s="35"/>
      <c r="BY344" s="27"/>
      <c r="BZ344" s="51"/>
      <c r="CA344" s="43"/>
      <c r="CB344" s="44" t="str">
        <f t="shared" si="1656"/>
        <v/>
      </c>
      <c r="CC344" s="43"/>
      <c r="CD344" s="44" t="str">
        <f t="shared" si="1657"/>
        <v/>
      </c>
      <c r="CE344" s="43"/>
      <c r="CF344" s="44" t="str">
        <f t="shared" si="1658"/>
        <v/>
      </c>
      <c r="CG344" s="43"/>
      <c r="CH344" s="60" t="str">
        <f t="shared" si="1659"/>
        <v/>
      </c>
      <c r="CI344" s="67" t="str">
        <f t="shared" si="1660"/>
        <v/>
      </c>
      <c r="CJ344" s="44" t="str">
        <f t="shared" si="1661"/>
        <v/>
      </c>
      <c r="CK344" s="45" t="str">
        <f t="shared" si="1662"/>
        <v/>
      </c>
      <c r="CL344" s="35"/>
      <c r="CM344" s="27"/>
      <c r="CN344" s="51"/>
      <c r="CO344" s="43"/>
      <c r="CP344" s="44" t="str">
        <f t="shared" si="1663"/>
        <v/>
      </c>
      <c r="CQ344" s="43"/>
      <c r="CR344" s="44" t="str">
        <f t="shared" si="1664"/>
        <v/>
      </c>
      <c r="CS344" s="43"/>
      <c r="CT344" s="44" t="str">
        <f t="shared" si="1665"/>
        <v/>
      </c>
      <c r="CU344" s="43"/>
      <c r="CV344" s="60" t="str">
        <f t="shared" si="1666"/>
        <v/>
      </c>
      <c r="CW344" s="67" t="str">
        <f t="shared" si="1667"/>
        <v/>
      </c>
      <c r="CX344" s="44" t="str">
        <f t="shared" si="1668"/>
        <v/>
      </c>
      <c r="CY344" s="45" t="str">
        <f t="shared" si="1669"/>
        <v/>
      </c>
      <c r="CZ344" s="35"/>
      <c r="DA344" s="58"/>
      <c r="DB344" s="51"/>
      <c r="DC344" s="43"/>
      <c r="DD344" s="44" t="str">
        <f t="shared" si="1670"/>
        <v/>
      </c>
      <c r="DE344" s="43"/>
      <c r="DF344" s="44" t="str">
        <f t="shared" si="1671"/>
        <v/>
      </c>
      <c r="DG344" s="43"/>
      <c r="DH344" s="44" t="str">
        <f t="shared" si="1672"/>
        <v/>
      </c>
      <c r="DI344" s="43"/>
      <c r="DJ344" s="60" t="str">
        <f t="shared" si="1673"/>
        <v/>
      </c>
      <c r="DK344" s="67" t="str">
        <f t="shared" si="1674"/>
        <v/>
      </c>
      <c r="DL344" s="44" t="str">
        <f t="shared" si="1675"/>
        <v/>
      </c>
      <c r="DM344" s="45" t="str">
        <f t="shared" si="1676"/>
        <v/>
      </c>
      <c r="DN344" s="35"/>
      <c r="DO344" s="27"/>
      <c r="DP344" s="51"/>
      <c r="DQ344" s="43"/>
      <c r="DR344" s="44" t="str">
        <f t="shared" si="1677"/>
        <v/>
      </c>
      <c r="DS344" s="43"/>
      <c r="DT344" s="44" t="str">
        <f t="shared" si="1678"/>
        <v/>
      </c>
      <c r="DU344" s="43"/>
      <c r="DV344" s="44" t="str">
        <f t="shared" si="1679"/>
        <v/>
      </c>
      <c r="DW344" s="43"/>
      <c r="DX344" s="60" t="str">
        <f t="shared" si="1680"/>
        <v/>
      </c>
      <c r="DY344" s="67" t="str">
        <f t="shared" si="1681"/>
        <v/>
      </c>
      <c r="DZ344" s="44" t="str">
        <f t="shared" si="1682"/>
        <v/>
      </c>
      <c r="EA344" s="45" t="str">
        <f t="shared" si="1683"/>
        <v/>
      </c>
      <c r="EB344" s="35"/>
      <c r="EC344" s="27"/>
      <c r="ED344" s="46"/>
      <c r="EE344" s="67"/>
      <c r="EF344" s="44"/>
      <c r="EG344" s="44"/>
      <c r="EH344" s="44"/>
      <c r="EI344" s="44"/>
      <c r="EJ344" s="44"/>
      <c r="EK344" s="44"/>
      <c r="EL344" s="44"/>
      <c r="EM344" s="44"/>
      <c r="EN344" s="44"/>
      <c r="EO344" s="45"/>
      <c r="EP344" s="35"/>
      <c r="EQ344" s="27"/>
      <c r="ER344" s="46"/>
      <c r="ES344" s="44"/>
      <c r="ET344" s="44"/>
      <c r="EU344" s="44"/>
      <c r="EV344" s="44"/>
      <c r="EW344" s="44"/>
      <c r="EX344" s="44"/>
      <c r="EY344" s="44"/>
      <c r="EZ344" s="44"/>
      <c r="FA344" s="44"/>
      <c r="FB344" s="44"/>
      <c r="FC344" s="45"/>
      <c r="FD344" s="35"/>
      <c r="FF344" s="46"/>
      <c r="FG344" s="67"/>
      <c r="FH344" s="44"/>
      <c r="FI344" s="44"/>
      <c r="FJ344" s="44"/>
      <c r="FK344" s="44"/>
      <c r="FL344" s="44"/>
      <c r="FM344" s="44"/>
      <c r="FN344" s="44"/>
      <c r="FO344" s="44"/>
      <c r="FP344" s="44"/>
      <c r="FQ344" s="45"/>
      <c r="FR344" s="35"/>
      <c r="FT344" s="46"/>
      <c r="FU344" s="67"/>
      <c r="FV344" s="44"/>
      <c r="FW344" s="44"/>
      <c r="FX344" s="44"/>
      <c r="FY344" s="44"/>
      <c r="FZ344" s="44"/>
      <c r="GA344" s="44"/>
      <c r="GB344" s="44"/>
      <c r="GC344" s="44"/>
      <c r="GD344" s="44"/>
      <c r="GE344" s="45"/>
      <c r="GF344" s="35"/>
      <c r="GH344" s="46"/>
      <c r="GI344" s="67"/>
      <c r="GJ344" s="44"/>
      <c r="GK344" s="44"/>
      <c r="GL344" s="44"/>
      <c r="GM344" s="44"/>
      <c r="GN344" s="44"/>
      <c r="GO344" s="44"/>
      <c r="GP344" s="44"/>
      <c r="GQ344" s="44"/>
      <c r="GR344" s="44"/>
      <c r="GS344" s="45"/>
      <c r="GT344" s="35"/>
      <c r="GU344" s="27"/>
      <c r="GV344" s="46"/>
      <c r="GW344" s="67"/>
      <c r="GX344" s="44"/>
      <c r="GY344" s="44"/>
      <c r="GZ344" s="44"/>
      <c r="HA344" s="44"/>
      <c r="HB344" s="44"/>
      <c r="HC344" s="44"/>
      <c r="HD344" s="44"/>
      <c r="HE344" s="44"/>
      <c r="HF344" s="44"/>
      <c r="HG344" s="45"/>
      <c r="HH344" s="35"/>
      <c r="HJ344" s="46"/>
      <c r="HK344" s="67"/>
      <c r="HL344" s="44"/>
      <c r="HM344" s="44"/>
      <c r="HN344" s="44"/>
      <c r="HO344" s="44"/>
      <c r="HP344" s="44"/>
      <c r="HQ344" s="44"/>
      <c r="HR344" s="44"/>
      <c r="HS344" s="44"/>
      <c r="HT344" s="44"/>
      <c r="HU344" s="45"/>
      <c r="HV344" s="35"/>
      <c r="HW344" s="61"/>
      <c r="HX344" s="51"/>
      <c r="HY344" s="43"/>
      <c r="HZ344" s="44" t="str">
        <f t="shared" si="1684"/>
        <v/>
      </c>
      <c r="IA344" s="43"/>
      <c r="IB344" s="44" t="str">
        <f t="shared" si="1685"/>
        <v/>
      </c>
      <c r="IC344" s="43"/>
      <c r="ID344" s="44" t="str">
        <f t="shared" si="1686"/>
        <v/>
      </c>
      <c r="IE344" s="43"/>
      <c r="IF344" s="60" t="str">
        <f t="shared" si="1724"/>
        <v/>
      </c>
      <c r="IG344" s="67" t="str">
        <f t="shared" si="1724"/>
        <v/>
      </c>
      <c r="IH344" s="44" t="str">
        <f t="shared" si="1687"/>
        <v/>
      </c>
      <c r="II344" s="45" t="str">
        <f t="shared" si="1688"/>
        <v/>
      </c>
      <c r="IJ344" s="35"/>
      <c r="IL344" s="51"/>
      <c r="IM344" s="43"/>
      <c r="IN344" s="44" t="str">
        <f t="shared" si="1689"/>
        <v/>
      </c>
      <c r="IO344" s="43"/>
      <c r="IP344" s="44" t="str">
        <f t="shared" si="1690"/>
        <v/>
      </c>
      <c r="IQ344" s="43"/>
      <c r="IR344" s="44" t="str">
        <f t="shared" si="1691"/>
        <v/>
      </c>
      <c r="IS344" s="43"/>
      <c r="IT344" s="60" t="str">
        <f t="shared" si="1692"/>
        <v/>
      </c>
      <c r="IU344" s="67" t="str">
        <f t="shared" si="1693"/>
        <v/>
      </c>
      <c r="IV344" s="44" t="str">
        <f t="shared" si="1694"/>
        <v/>
      </c>
      <c r="IW344" s="45" t="str">
        <f t="shared" si="1695"/>
        <v/>
      </c>
      <c r="IX344" s="35"/>
      <c r="IY344" s="33"/>
      <c r="IZ344" s="51"/>
      <c r="JA344" s="43"/>
      <c r="JB344" s="44" t="str">
        <f t="shared" si="1696"/>
        <v/>
      </c>
      <c r="JC344" s="43"/>
      <c r="JD344" s="44" t="str">
        <f t="shared" si="1697"/>
        <v/>
      </c>
      <c r="JE344" s="43"/>
      <c r="JF344" s="44" t="str">
        <f t="shared" si="1698"/>
        <v/>
      </c>
      <c r="JG344" s="43"/>
      <c r="JH344" s="60" t="str">
        <f t="shared" si="1699"/>
        <v/>
      </c>
      <c r="JI344" s="67" t="str">
        <f t="shared" si="1700"/>
        <v/>
      </c>
      <c r="JJ344" s="44" t="str">
        <f t="shared" si="1701"/>
        <v/>
      </c>
      <c r="JK344" s="45" t="str">
        <f t="shared" si="1702"/>
        <v/>
      </c>
      <c r="JL344" s="35"/>
      <c r="JM344" s="27"/>
      <c r="JN344" s="51"/>
      <c r="JO344" s="43"/>
      <c r="JP344" s="44" t="str">
        <f t="shared" si="1703"/>
        <v/>
      </c>
      <c r="JQ344" s="43"/>
      <c r="JR344" s="44" t="str">
        <f t="shared" si="1704"/>
        <v/>
      </c>
      <c r="JS344" s="43"/>
      <c r="JT344" s="44" t="str">
        <f t="shared" si="1705"/>
        <v/>
      </c>
      <c r="JU344" s="43"/>
      <c r="JV344" s="60" t="str">
        <f t="shared" si="1706"/>
        <v/>
      </c>
      <c r="JW344" s="67" t="str">
        <f t="shared" si="1707"/>
        <v/>
      </c>
      <c r="JX344" s="44" t="str">
        <f t="shared" si="1708"/>
        <v/>
      </c>
      <c r="JY344" s="45" t="str">
        <f t="shared" si="1709"/>
        <v/>
      </c>
      <c r="JZ344" s="35"/>
      <c r="KA344" s="61"/>
      <c r="KB344" s="51"/>
      <c r="KC344" s="43"/>
      <c r="KD344" s="44" t="str">
        <f t="shared" si="1710"/>
        <v/>
      </c>
      <c r="KE344" s="43"/>
      <c r="KF344" s="44" t="str">
        <f t="shared" si="1711"/>
        <v/>
      </c>
      <c r="KG344" s="43"/>
      <c r="KH344" s="44" t="str">
        <f t="shared" si="1712"/>
        <v/>
      </c>
      <c r="KI344" s="43"/>
      <c r="KJ344" s="60" t="str">
        <f t="shared" si="1713"/>
        <v/>
      </c>
      <c r="KK344" s="67" t="str">
        <f t="shared" si="1714"/>
        <v/>
      </c>
      <c r="KL344" s="44" t="str">
        <f t="shared" si="1715"/>
        <v/>
      </c>
      <c r="KM344" s="45" t="str">
        <f t="shared" si="1716"/>
        <v/>
      </c>
      <c r="KN344" s="35"/>
      <c r="KO344" s="27"/>
      <c r="KP344" s="51"/>
      <c r="KQ344" s="43"/>
      <c r="KR344" s="44" t="str">
        <f t="shared" si="1717"/>
        <v/>
      </c>
      <c r="KS344" s="43"/>
      <c r="KT344" s="44" t="str">
        <f t="shared" si="1718"/>
        <v/>
      </c>
      <c r="KU344" s="43"/>
      <c r="KV344" s="44" t="str">
        <f t="shared" si="1719"/>
        <v/>
      </c>
      <c r="KW344" s="43"/>
      <c r="KX344" s="60" t="str">
        <f t="shared" si="1720"/>
        <v/>
      </c>
      <c r="KY344" s="67" t="str">
        <f t="shared" si="1721"/>
        <v/>
      </c>
      <c r="KZ344" s="44" t="str">
        <f t="shared" si="1722"/>
        <v/>
      </c>
      <c r="LA344" s="45" t="str">
        <f t="shared" si="1723"/>
        <v/>
      </c>
      <c r="LB344" s="35"/>
      <c r="LC344" s="27"/>
      <c r="LD344" s="46"/>
      <c r="LE344" s="44"/>
      <c r="LF344" s="44"/>
      <c r="LG344" s="44"/>
      <c r="LH344" s="44"/>
      <c r="LI344" s="44"/>
      <c r="LJ344" s="44"/>
      <c r="LK344" s="44"/>
      <c r="LL344" s="60"/>
      <c r="LM344" s="44"/>
      <c r="LN344" s="44"/>
      <c r="LO344" s="44"/>
      <c r="LP344" s="35"/>
      <c r="LQ344" s="27"/>
      <c r="LR344" s="46"/>
      <c r="LS344" s="67"/>
      <c r="LT344" s="44"/>
      <c r="LU344" s="44"/>
      <c r="LV344" s="44"/>
      <c r="LW344" s="44"/>
      <c r="LX344" s="44"/>
      <c r="LY344" s="44"/>
      <c r="LZ344" s="44"/>
      <c r="MA344" s="44"/>
      <c r="MB344" s="44"/>
      <c r="MC344" s="45"/>
      <c r="MD344" s="35"/>
      <c r="ME344" s="27"/>
      <c r="MF344" s="46"/>
      <c r="MG344" s="67"/>
      <c r="MH344" s="44"/>
      <c r="MI344" s="44"/>
      <c r="MJ344" s="44"/>
      <c r="MK344" s="44"/>
      <c r="ML344" s="44"/>
      <c r="MM344" s="44"/>
      <c r="MN344" s="44"/>
      <c r="MO344" s="44"/>
      <c r="MP344" s="44"/>
      <c r="MQ344" s="45"/>
      <c r="MR344" s="35"/>
      <c r="MS344" s="27"/>
      <c r="MT344" s="46"/>
      <c r="MU344" s="67"/>
      <c r="MV344" s="44"/>
      <c r="MW344" s="44"/>
      <c r="MX344" s="44"/>
      <c r="MY344" s="44"/>
      <c r="MZ344" s="44"/>
      <c r="NA344" s="44"/>
      <c r="NB344" s="44"/>
      <c r="NC344" s="44"/>
      <c r="ND344" s="44"/>
      <c r="NE344" s="45"/>
      <c r="NF344" s="35"/>
      <c r="NG344" s="27"/>
      <c r="NH344" s="46"/>
      <c r="NI344" s="67"/>
      <c r="NJ344" s="44"/>
      <c r="NK344" s="44"/>
      <c r="NL344" s="44"/>
      <c r="NM344" s="44"/>
      <c r="NN344" s="44"/>
      <c r="NO344" s="44"/>
      <c r="NP344" s="44"/>
      <c r="NQ344" s="44"/>
      <c r="NR344" s="44"/>
      <c r="NS344" s="45"/>
      <c r="NT344" s="35"/>
    </row>
    <row r="345" spans="1:384" x14ac:dyDescent="0.2">
      <c r="A345" s="38"/>
      <c r="B345" s="39"/>
      <c r="C345" s="40"/>
      <c r="D345" s="40"/>
      <c r="E345" s="41"/>
      <c r="F345" s="41"/>
      <c r="G345" s="40"/>
      <c r="H345" s="42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5"/>
      <c r="T345" s="35"/>
      <c r="U345" s="27"/>
      <c r="V345" s="46"/>
      <c r="W345" s="67"/>
      <c r="X345" s="44"/>
      <c r="Y345" s="44"/>
      <c r="Z345" s="44"/>
      <c r="AA345" s="44"/>
      <c r="AB345" s="44"/>
      <c r="AC345" s="44"/>
      <c r="AD345" s="44"/>
      <c r="AE345" s="44"/>
      <c r="AF345" s="44"/>
      <c r="AG345" s="45"/>
      <c r="AH345" s="35"/>
      <c r="AI345" s="27"/>
      <c r="AJ345" s="46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5"/>
      <c r="AV345" s="35"/>
      <c r="AW345" s="27"/>
      <c r="AX345" s="46"/>
      <c r="AY345" s="44"/>
      <c r="AZ345" s="44"/>
      <c r="BA345" s="44"/>
      <c r="BB345" s="44"/>
      <c r="BC345" s="44"/>
      <c r="BD345" s="44"/>
      <c r="BE345" s="44"/>
      <c r="BF345" s="44"/>
      <c r="BG345" s="44"/>
      <c r="BH345" s="44"/>
      <c r="BI345" s="45"/>
      <c r="BJ345" s="35"/>
      <c r="BK345" s="50"/>
      <c r="BL345" s="51"/>
      <c r="BM345" s="43"/>
      <c r="BN345" s="44" t="str">
        <f t="shared" si="1649"/>
        <v/>
      </c>
      <c r="BO345" s="43"/>
      <c r="BP345" s="44" t="str">
        <f t="shared" si="1650"/>
        <v/>
      </c>
      <c r="BQ345" s="43"/>
      <c r="BR345" s="44" t="str">
        <f t="shared" si="1651"/>
        <v/>
      </c>
      <c r="BS345" s="43"/>
      <c r="BT345" s="60" t="str">
        <f t="shared" si="1652"/>
        <v/>
      </c>
      <c r="BU345" s="67" t="str">
        <f t="shared" si="1653"/>
        <v/>
      </c>
      <c r="BV345" s="44" t="str">
        <f t="shared" si="1654"/>
        <v/>
      </c>
      <c r="BW345" s="45" t="str">
        <f t="shared" si="1655"/>
        <v/>
      </c>
      <c r="BX345" s="35"/>
      <c r="BY345" s="27"/>
      <c r="BZ345" s="51"/>
      <c r="CA345" s="43"/>
      <c r="CB345" s="44" t="str">
        <f t="shared" si="1656"/>
        <v/>
      </c>
      <c r="CC345" s="43"/>
      <c r="CD345" s="44" t="str">
        <f t="shared" si="1657"/>
        <v/>
      </c>
      <c r="CE345" s="43"/>
      <c r="CF345" s="44" t="str">
        <f t="shared" si="1658"/>
        <v/>
      </c>
      <c r="CG345" s="43"/>
      <c r="CH345" s="60" t="str">
        <f t="shared" si="1659"/>
        <v/>
      </c>
      <c r="CI345" s="67" t="str">
        <f t="shared" si="1660"/>
        <v/>
      </c>
      <c r="CJ345" s="44" t="str">
        <f t="shared" si="1661"/>
        <v/>
      </c>
      <c r="CK345" s="45" t="str">
        <f t="shared" si="1662"/>
        <v/>
      </c>
      <c r="CL345" s="35"/>
      <c r="CM345" s="27"/>
      <c r="CN345" s="51"/>
      <c r="CO345" s="43"/>
      <c r="CP345" s="44" t="str">
        <f t="shared" si="1663"/>
        <v/>
      </c>
      <c r="CQ345" s="43"/>
      <c r="CR345" s="44" t="str">
        <f t="shared" si="1664"/>
        <v/>
      </c>
      <c r="CS345" s="43"/>
      <c r="CT345" s="44" t="str">
        <f t="shared" si="1665"/>
        <v/>
      </c>
      <c r="CU345" s="43"/>
      <c r="CV345" s="60" t="str">
        <f t="shared" si="1666"/>
        <v/>
      </c>
      <c r="CW345" s="67" t="str">
        <f t="shared" si="1667"/>
        <v/>
      </c>
      <c r="CX345" s="44" t="str">
        <f t="shared" si="1668"/>
        <v/>
      </c>
      <c r="CY345" s="45" t="str">
        <f t="shared" si="1669"/>
        <v/>
      </c>
      <c r="CZ345" s="35"/>
      <c r="DA345" s="58"/>
      <c r="DB345" s="51"/>
      <c r="DC345" s="43"/>
      <c r="DD345" s="44" t="str">
        <f t="shared" si="1670"/>
        <v/>
      </c>
      <c r="DE345" s="43"/>
      <c r="DF345" s="44" t="str">
        <f t="shared" si="1671"/>
        <v/>
      </c>
      <c r="DG345" s="43"/>
      <c r="DH345" s="44" t="str">
        <f t="shared" si="1672"/>
        <v/>
      </c>
      <c r="DI345" s="43"/>
      <c r="DJ345" s="60" t="str">
        <f t="shared" si="1673"/>
        <v/>
      </c>
      <c r="DK345" s="67" t="str">
        <f t="shared" si="1674"/>
        <v/>
      </c>
      <c r="DL345" s="44" t="str">
        <f t="shared" si="1675"/>
        <v/>
      </c>
      <c r="DM345" s="45" t="str">
        <f t="shared" si="1676"/>
        <v/>
      </c>
      <c r="DN345" s="35"/>
      <c r="DO345" s="27"/>
      <c r="DP345" s="51"/>
      <c r="DQ345" s="43"/>
      <c r="DR345" s="44" t="str">
        <f t="shared" si="1677"/>
        <v/>
      </c>
      <c r="DS345" s="43"/>
      <c r="DT345" s="44" t="str">
        <f t="shared" si="1678"/>
        <v/>
      </c>
      <c r="DU345" s="43"/>
      <c r="DV345" s="44" t="str">
        <f t="shared" si="1679"/>
        <v/>
      </c>
      <c r="DW345" s="43"/>
      <c r="DX345" s="60" t="str">
        <f t="shared" si="1680"/>
        <v/>
      </c>
      <c r="DY345" s="67" t="str">
        <f t="shared" si="1681"/>
        <v/>
      </c>
      <c r="DZ345" s="44" t="str">
        <f t="shared" si="1682"/>
        <v/>
      </c>
      <c r="EA345" s="45" t="str">
        <f t="shared" si="1683"/>
        <v/>
      </c>
      <c r="EB345" s="35"/>
      <c r="EC345" s="27"/>
      <c r="ED345" s="46"/>
      <c r="EE345" s="67"/>
      <c r="EF345" s="44"/>
      <c r="EG345" s="44"/>
      <c r="EH345" s="44"/>
      <c r="EI345" s="44"/>
      <c r="EJ345" s="44"/>
      <c r="EK345" s="44"/>
      <c r="EL345" s="44"/>
      <c r="EM345" s="44"/>
      <c r="EN345" s="44"/>
      <c r="EO345" s="45"/>
      <c r="EP345" s="35"/>
      <c r="EQ345" s="27"/>
      <c r="ER345" s="46"/>
      <c r="ES345" s="44"/>
      <c r="ET345" s="44"/>
      <c r="EU345" s="44"/>
      <c r="EV345" s="44"/>
      <c r="EW345" s="44"/>
      <c r="EX345" s="44"/>
      <c r="EY345" s="44"/>
      <c r="EZ345" s="44"/>
      <c r="FA345" s="44"/>
      <c r="FB345" s="44"/>
      <c r="FC345" s="45"/>
      <c r="FD345" s="35"/>
      <c r="FF345" s="46"/>
      <c r="FG345" s="67"/>
      <c r="FH345" s="44"/>
      <c r="FI345" s="44"/>
      <c r="FJ345" s="44"/>
      <c r="FK345" s="44"/>
      <c r="FL345" s="44"/>
      <c r="FM345" s="44"/>
      <c r="FN345" s="44"/>
      <c r="FO345" s="44"/>
      <c r="FP345" s="44"/>
      <c r="FQ345" s="45"/>
      <c r="FR345" s="35"/>
      <c r="FT345" s="46"/>
      <c r="FU345" s="67"/>
      <c r="FV345" s="44"/>
      <c r="FW345" s="44"/>
      <c r="FX345" s="44"/>
      <c r="FY345" s="44"/>
      <c r="FZ345" s="44"/>
      <c r="GA345" s="44"/>
      <c r="GB345" s="44"/>
      <c r="GC345" s="44"/>
      <c r="GD345" s="44"/>
      <c r="GE345" s="45"/>
      <c r="GF345" s="35"/>
      <c r="GH345" s="46"/>
      <c r="GI345" s="67"/>
      <c r="GJ345" s="44"/>
      <c r="GK345" s="44"/>
      <c r="GL345" s="44"/>
      <c r="GM345" s="44"/>
      <c r="GN345" s="44"/>
      <c r="GO345" s="44"/>
      <c r="GP345" s="44"/>
      <c r="GQ345" s="44"/>
      <c r="GR345" s="44"/>
      <c r="GS345" s="45"/>
      <c r="GT345" s="35"/>
      <c r="GU345" s="27"/>
      <c r="GV345" s="46"/>
      <c r="GW345" s="67"/>
      <c r="GX345" s="44"/>
      <c r="GY345" s="44"/>
      <c r="GZ345" s="44"/>
      <c r="HA345" s="44"/>
      <c r="HB345" s="44"/>
      <c r="HC345" s="44"/>
      <c r="HD345" s="44"/>
      <c r="HE345" s="44"/>
      <c r="HF345" s="44"/>
      <c r="HG345" s="45"/>
      <c r="HH345" s="35"/>
      <c r="HJ345" s="46"/>
      <c r="HK345" s="67"/>
      <c r="HL345" s="44"/>
      <c r="HM345" s="44"/>
      <c r="HN345" s="44"/>
      <c r="HO345" s="44"/>
      <c r="HP345" s="44"/>
      <c r="HQ345" s="44"/>
      <c r="HR345" s="44"/>
      <c r="HS345" s="44"/>
      <c r="HT345" s="44"/>
      <c r="HU345" s="45"/>
      <c r="HV345" s="35"/>
      <c r="HW345" s="61"/>
      <c r="HX345" s="51"/>
      <c r="HY345" s="43"/>
      <c r="HZ345" s="44" t="str">
        <f t="shared" si="1684"/>
        <v/>
      </c>
      <c r="IA345" s="43"/>
      <c r="IB345" s="44" t="str">
        <f t="shared" si="1685"/>
        <v/>
      </c>
      <c r="IC345" s="43"/>
      <c r="ID345" s="44" t="str">
        <f t="shared" si="1686"/>
        <v/>
      </c>
      <c r="IE345" s="43"/>
      <c r="IF345" s="60" t="str">
        <f t="shared" si="1724"/>
        <v/>
      </c>
      <c r="IG345" s="67" t="str">
        <f t="shared" si="1724"/>
        <v/>
      </c>
      <c r="IH345" s="44" t="str">
        <f t="shared" si="1687"/>
        <v/>
      </c>
      <c r="II345" s="45" t="str">
        <f t="shared" si="1688"/>
        <v/>
      </c>
      <c r="IJ345" s="35"/>
      <c r="IL345" s="51"/>
      <c r="IM345" s="43"/>
      <c r="IN345" s="44" t="str">
        <f t="shared" si="1689"/>
        <v/>
      </c>
      <c r="IO345" s="43"/>
      <c r="IP345" s="44" t="str">
        <f t="shared" si="1690"/>
        <v/>
      </c>
      <c r="IQ345" s="43"/>
      <c r="IR345" s="44" t="str">
        <f t="shared" si="1691"/>
        <v/>
      </c>
      <c r="IS345" s="43"/>
      <c r="IT345" s="60" t="str">
        <f t="shared" si="1692"/>
        <v/>
      </c>
      <c r="IU345" s="67" t="str">
        <f t="shared" si="1693"/>
        <v/>
      </c>
      <c r="IV345" s="44" t="str">
        <f t="shared" si="1694"/>
        <v/>
      </c>
      <c r="IW345" s="45" t="str">
        <f t="shared" si="1695"/>
        <v/>
      </c>
      <c r="IX345" s="35"/>
      <c r="IY345" s="33"/>
      <c r="IZ345" s="51"/>
      <c r="JA345" s="43"/>
      <c r="JB345" s="44" t="str">
        <f t="shared" si="1696"/>
        <v/>
      </c>
      <c r="JC345" s="43"/>
      <c r="JD345" s="44" t="str">
        <f t="shared" si="1697"/>
        <v/>
      </c>
      <c r="JE345" s="43"/>
      <c r="JF345" s="44" t="str">
        <f t="shared" si="1698"/>
        <v/>
      </c>
      <c r="JG345" s="43"/>
      <c r="JH345" s="60" t="str">
        <f t="shared" si="1699"/>
        <v/>
      </c>
      <c r="JI345" s="67" t="str">
        <f t="shared" si="1700"/>
        <v/>
      </c>
      <c r="JJ345" s="44" t="str">
        <f t="shared" si="1701"/>
        <v/>
      </c>
      <c r="JK345" s="45" t="str">
        <f t="shared" si="1702"/>
        <v/>
      </c>
      <c r="JL345" s="35"/>
      <c r="JM345" s="27"/>
      <c r="JN345" s="51"/>
      <c r="JO345" s="43"/>
      <c r="JP345" s="44" t="str">
        <f t="shared" si="1703"/>
        <v/>
      </c>
      <c r="JQ345" s="43"/>
      <c r="JR345" s="44" t="str">
        <f t="shared" si="1704"/>
        <v/>
      </c>
      <c r="JS345" s="43"/>
      <c r="JT345" s="44" t="str">
        <f t="shared" si="1705"/>
        <v/>
      </c>
      <c r="JU345" s="43"/>
      <c r="JV345" s="60" t="str">
        <f t="shared" si="1706"/>
        <v/>
      </c>
      <c r="JW345" s="67" t="str">
        <f t="shared" si="1707"/>
        <v/>
      </c>
      <c r="JX345" s="44" t="str">
        <f t="shared" si="1708"/>
        <v/>
      </c>
      <c r="JY345" s="45" t="str">
        <f t="shared" si="1709"/>
        <v/>
      </c>
      <c r="JZ345" s="35"/>
      <c r="KA345" s="61"/>
      <c r="KB345" s="51"/>
      <c r="KC345" s="43"/>
      <c r="KD345" s="44" t="str">
        <f t="shared" si="1710"/>
        <v/>
      </c>
      <c r="KE345" s="43"/>
      <c r="KF345" s="44" t="str">
        <f t="shared" si="1711"/>
        <v/>
      </c>
      <c r="KG345" s="43"/>
      <c r="KH345" s="44" t="str">
        <f t="shared" si="1712"/>
        <v/>
      </c>
      <c r="KI345" s="43"/>
      <c r="KJ345" s="60" t="str">
        <f t="shared" si="1713"/>
        <v/>
      </c>
      <c r="KK345" s="67" t="str">
        <f t="shared" si="1714"/>
        <v/>
      </c>
      <c r="KL345" s="44" t="str">
        <f t="shared" si="1715"/>
        <v/>
      </c>
      <c r="KM345" s="45" t="str">
        <f t="shared" si="1716"/>
        <v/>
      </c>
      <c r="KN345" s="35"/>
      <c r="KO345" s="27"/>
      <c r="KP345" s="51"/>
      <c r="KQ345" s="43"/>
      <c r="KR345" s="44" t="str">
        <f t="shared" si="1717"/>
        <v/>
      </c>
      <c r="KS345" s="43"/>
      <c r="KT345" s="44" t="str">
        <f t="shared" si="1718"/>
        <v/>
      </c>
      <c r="KU345" s="43"/>
      <c r="KV345" s="44" t="str">
        <f t="shared" si="1719"/>
        <v/>
      </c>
      <c r="KW345" s="43"/>
      <c r="KX345" s="60" t="str">
        <f t="shared" si="1720"/>
        <v/>
      </c>
      <c r="KY345" s="67" t="str">
        <f t="shared" si="1721"/>
        <v/>
      </c>
      <c r="KZ345" s="44" t="str">
        <f t="shared" si="1722"/>
        <v/>
      </c>
      <c r="LA345" s="45" t="str">
        <f t="shared" si="1723"/>
        <v/>
      </c>
      <c r="LB345" s="35"/>
      <c r="LC345" s="27"/>
      <c r="LD345" s="46"/>
      <c r="LE345" s="44"/>
      <c r="LF345" s="44"/>
      <c r="LG345" s="44"/>
      <c r="LH345" s="44"/>
      <c r="LI345" s="44"/>
      <c r="LJ345" s="44"/>
      <c r="LK345" s="44"/>
      <c r="LL345" s="60"/>
      <c r="LM345" s="44"/>
      <c r="LN345" s="44"/>
      <c r="LO345" s="44"/>
      <c r="LP345" s="35"/>
      <c r="LQ345" s="27"/>
      <c r="LR345" s="46"/>
      <c r="LS345" s="67"/>
      <c r="LT345" s="44"/>
      <c r="LU345" s="44"/>
      <c r="LV345" s="44"/>
      <c r="LW345" s="44"/>
      <c r="LX345" s="44"/>
      <c r="LY345" s="44"/>
      <c r="LZ345" s="44"/>
      <c r="MA345" s="44"/>
      <c r="MB345" s="44"/>
      <c r="MC345" s="45"/>
      <c r="MD345" s="35"/>
      <c r="ME345" s="27"/>
      <c r="MF345" s="46"/>
      <c r="MG345" s="67"/>
      <c r="MH345" s="44"/>
      <c r="MI345" s="44"/>
      <c r="MJ345" s="44"/>
      <c r="MK345" s="44"/>
      <c r="ML345" s="44"/>
      <c r="MM345" s="44"/>
      <c r="MN345" s="44"/>
      <c r="MO345" s="44"/>
      <c r="MP345" s="44"/>
      <c r="MQ345" s="45"/>
      <c r="MR345" s="35"/>
      <c r="MS345" s="27"/>
      <c r="MT345" s="46"/>
      <c r="MU345" s="67"/>
      <c r="MV345" s="44"/>
      <c r="MW345" s="44"/>
      <c r="MX345" s="44"/>
      <c r="MY345" s="44"/>
      <c r="MZ345" s="44"/>
      <c r="NA345" s="44"/>
      <c r="NB345" s="44"/>
      <c r="NC345" s="44"/>
      <c r="ND345" s="44"/>
      <c r="NE345" s="45"/>
      <c r="NF345" s="35"/>
      <c r="NG345" s="27"/>
      <c r="NH345" s="46"/>
      <c r="NI345" s="67"/>
      <c r="NJ345" s="44"/>
      <c r="NK345" s="44"/>
      <c r="NL345" s="44"/>
      <c r="NM345" s="44"/>
      <c r="NN345" s="44"/>
      <c r="NO345" s="44"/>
      <c r="NP345" s="44"/>
      <c r="NQ345" s="44"/>
      <c r="NR345" s="44"/>
      <c r="NS345" s="45"/>
      <c r="NT345" s="35"/>
    </row>
    <row r="346" spans="1:384" ht="15" customHeight="1" thickBot="1" x14ac:dyDescent="0.25">
      <c r="A346" s="38"/>
      <c r="B346" s="39"/>
      <c r="C346" s="40"/>
      <c r="D346" s="40"/>
      <c r="E346" s="41"/>
      <c r="F346" s="41"/>
      <c r="G346" s="40"/>
      <c r="H346" s="42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5"/>
      <c r="T346" s="35"/>
      <c r="U346" s="27"/>
      <c r="V346" s="46"/>
      <c r="W346" s="67"/>
      <c r="X346" s="44"/>
      <c r="Y346" s="44"/>
      <c r="Z346" s="44"/>
      <c r="AA346" s="44"/>
      <c r="AB346" s="44"/>
      <c r="AC346" s="44"/>
      <c r="AD346" s="44"/>
      <c r="AE346" s="44"/>
      <c r="AF346" s="44"/>
      <c r="AG346" s="45"/>
      <c r="AH346" s="35"/>
      <c r="AI346" s="27"/>
      <c r="AJ346" s="46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5"/>
      <c r="AV346" s="35"/>
      <c r="AW346" s="27"/>
      <c r="AX346" s="46"/>
      <c r="AY346" s="44"/>
      <c r="AZ346" s="44"/>
      <c r="BA346" s="44"/>
      <c r="BB346" s="44"/>
      <c r="BC346" s="44"/>
      <c r="BD346" s="44"/>
      <c r="BE346" s="44"/>
      <c r="BF346" s="44"/>
      <c r="BG346" s="44"/>
      <c r="BH346" s="44"/>
      <c r="BI346" s="45"/>
      <c r="BJ346" s="35"/>
      <c r="BK346" s="50"/>
      <c r="BL346" s="51"/>
      <c r="BM346" s="43"/>
      <c r="BN346" s="44" t="str">
        <f t="shared" si="1649"/>
        <v/>
      </c>
      <c r="BO346" s="44"/>
      <c r="BP346" s="44" t="str">
        <f t="shared" si="1650"/>
        <v/>
      </c>
      <c r="BQ346" s="44"/>
      <c r="BR346" s="44" t="str">
        <f t="shared" si="1651"/>
        <v/>
      </c>
      <c r="BS346" s="43"/>
      <c r="BT346" s="77" t="str">
        <f t="shared" si="1652"/>
        <v/>
      </c>
      <c r="BU346" s="78" t="str">
        <f t="shared" si="1653"/>
        <v/>
      </c>
      <c r="BV346" s="75" t="str">
        <f t="shared" si="1654"/>
        <v/>
      </c>
      <c r="BW346" s="79" t="str">
        <f t="shared" si="1655"/>
        <v/>
      </c>
      <c r="BX346" s="35"/>
      <c r="BY346" s="27"/>
      <c r="BZ346" s="51"/>
      <c r="CA346" s="43"/>
      <c r="CB346" s="44" t="str">
        <f t="shared" si="1656"/>
        <v/>
      </c>
      <c r="CC346" s="44"/>
      <c r="CD346" s="44" t="str">
        <f t="shared" si="1657"/>
        <v/>
      </c>
      <c r="CE346" s="44"/>
      <c r="CF346" s="44" t="str">
        <f t="shared" si="1658"/>
        <v/>
      </c>
      <c r="CG346" s="43"/>
      <c r="CH346" s="77" t="str">
        <f t="shared" si="1659"/>
        <v/>
      </c>
      <c r="CI346" s="78" t="str">
        <f t="shared" si="1660"/>
        <v/>
      </c>
      <c r="CJ346" s="75" t="str">
        <f t="shared" si="1661"/>
        <v/>
      </c>
      <c r="CK346" s="79" t="str">
        <f t="shared" si="1662"/>
        <v/>
      </c>
      <c r="CL346" s="35"/>
      <c r="CM346" s="27"/>
      <c r="CN346" s="51"/>
      <c r="CO346" s="43"/>
      <c r="CP346" s="44" t="str">
        <f t="shared" si="1663"/>
        <v/>
      </c>
      <c r="CQ346" s="44"/>
      <c r="CR346" s="44" t="str">
        <f t="shared" si="1664"/>
        <v/>
      </c>
      <c r="CS346" s="44"/>
      <c r="CT346" s="44" t="str">
        <f t="shared" si="1665"/>
        <v/>
      </c>
      <c r="CU346" s="43"/>
      <c r="CV346" s="77" t="str">
        <f t="shared" si="1666"/>
        <v/>
      </c>
      <c r="CW346" s="78" t="str">
        <f t="shared" si="1667"/>
        <v/>
      </c>
      <c r="CX346" s="75" t="str">
        <f t="shared" si="1668"/>
        <v/>
      </c>
      <c r="CY346" s="79" t="str">
        <f t="shared" si="1669"/>
        <v/>
      </c>
      <c r="CZ346" s="35"/>
      <c r="DA346" s="58"/>
      <c r="DB346" s="51"/>
      <c r="DC346" s="43"/>
      <c r="DD346" s="44" t="str">
        <f t="shared" si="1670"/>
        <v/>
      </c>
      <c r="DE346" s="44"/>
      <c r="DF346" s="44" t="str">
        <f t="shared" si="1671"/>
        <v/>
      </c>
      <c r="DG346" s="44"/>
      <c r="DH346" s="44" t="str">
        <f t="shared" si="1672"/>
        <v/>
      </c>
      <c r="DI346" s="43"/>
      <c r="DJ346" s="77" t="str">
        <f t="shared" si="1673"/>
        <v/>
      </c>
      <c r="DK346" s="78" t="str">
        <f t="shared" si="1674"/>
        <v/>
      </c>
      <c r="DL346" s="75" t="str">
        <f t="shared" si="1675"/>
        <v/>
      </c>
      <c r="DM346" s="79" t="str">
        <f t="shared" si="1676"/>
        <v/>
      </c>
      <c r="DN346" s="35"/>
      <c r="DO346" s="27"/>
      <c r="DP346" s="51"/>
      <c r="DQ346" s="43"/>
      <c r="DR346" s="44" t="str">
        <f t="shared" si="1677"/>
        <v/>
      </c>
      <c r="DS346" s="44"/>
      <c r="DT346" s="44" t="str">
        <f t="shared" si="1678"/>
        <v/>
      </c>
      <c r="DU346" s="44"/>
      <c r="DV346" s="44" t="str">
        <f t="shared" si="1679"/>
        <v/>
      </c>
      <c r="DW346" s="43"/>
      <c r="DX346" s="77" t="str">
        <f t="shared" si="1680"/>
        <v/>
      </c>
      <c r="DY346" s="78" t="str">
        <f t="shared" si="1681"/>
        <v/>
      </c>
      <c r="DZ346" s="75" t="str">
        <f t="shared" si="1682"/>
        <v/>
      </c>
      <c r="EA346" s="79" t="str">
        <f t="shared" si="1683"/>
        <v/>
      </c>
      <c r="EB346" s="35"/>
      <c r="EC346" s="27"/>
      <c r="ED346" s="46"/>
      <c r="EE346" s="67"/>
      <c r="EF346" s="44"/>
      <c r="EG346" s="44"/>
      <c r="EH346" s="44"/>
      <c r="EI346" s="44"/>
      <c r="EJ346" s="44"/>
      <c r="EK346" s="44"/>
      <c r="EL346" s="44"/>
      <c r="EM346" s="44"/>
      <c r="EN346" s="44"/>
      <c r="EO346" s="45"/>
      <c r="EP346" s="35"/>
      <c r="EQ346" s="27"/>
      <c r="ER346" s="46"/>
      <c r="ES346" s="44"/>
      <c r="ET346" s="44"/>
      <c r="EU346" s="44"/>
      <c r="EV346" s="44"/>
      <c r="EW346" s="44"/>
      <c r="EX346" s="44"/>
      <c r="EY346" s="44"/>
      <c r="EZ346" s="44"/>
      <c r="FA346" s="44"/>
      <c r="FB346" s="44"/>
      <c r="FC346" s="45"/>
      <c r="FD346" s="35"/>
      <c r="FF346" s="46"/>
      <c r="FG346" s="67"/>
      <c r="FH346" s="44"/>
      <c r="FI346" s="44"/>
      <c r="FJ346" s="44"/>
      <c r="FK346" s="44"/>
      <c r="FL346" s="44"/>
      <c r="FM346" s="44"/>
      <c r="FN346" s="44"/>
      <c r="FO346" s="44"/>
      <c r="FP346" s="44"/>
      <c r="FQ346" s="45"/>
      <c r="FR346" s="35"/>
      <c r="FT346" s="46"/>
      <c r="FU346" s="67"/>
      <c r="FV346" s="44"/>
      <c r="FW346" s="44"/>
      <c r="FX346" s="44"/>
      <c r="FY346" s="44"/>
      <c r="FZ346" s="44"/>
      <c r="GA346" s="44"/>
      <c r="GB346" s="44"/>
      <c r="GC346" s="44"/>
      <c r="GD346" s="44"/>
      <c r="GE346" s="45"/>
      <c r="GF346" s="35"/>
      <c r="GH346" s="46"/>
      <c r="GI346" s="67"/>
      <c r="GJ346" s="44"/>
      <c r="GK346" s="44"/>
      <c r="GL346" s="44"/>
      <c r="GM346" s="44"/>
      <c r="GN346" s="44"/>
      <c r="GO346" s="44"/>
      <c r="GP346" s="44"/>
      <c r="GQ346" s="44"/>
      <c r="GR346" s="44"/>
      <c r="GS346" s="45"/>
      <c r="GT346" s="35"/>
      <c r="GU346" s="27"/>
      <c r="GV346" s="46"/>
      <c r="GW346" s="67"/>
      <c r="GX346" s="44"/>
      <c r="GY346" s="44"/>
      <c r="GZ346" s="44"/>
      <c r="HA346" s="44"/>
      <c r="HB346" s="44"/>
      <c r="HC346" s="44"/>
      <c r="HD346" s="44"/>
      <c r="HE346" s="44"/>
      <c r="HF346" s="44"/>
      <c r="HG346" s="45"/>
      <c r="HH346" s="35"/>
      <c r="HJ346" s="46"/>
      <c r="HK346" s="67"/>
      <c r="HL346" s="44"/>
      <c r="HM346" s="44"/>
      <c r="HN346" s="44"/>
      <c r="HO346" s="44"/>
      <c r="HP346" s="44"/>
      <c r="HQ346" s="44"/>
      <c r="HR346" s="44"/>
      <c r="HS346" s="44"/>
      <c r="HT346" s="44"/>
      <c r="HU346" s="45"/>
      <c r="HV346" s="35"/>
      <c r="HW346" s="61"/>
      <c r="HX346" s="51"/>
      <c r="HY346" s="43"/>
      <c r="HZ346" s="44" t="str">
        <f t="shared" si="1684"/>
        <v/>
      </c>
      <c r="IA346" s="44"/>
      <c r="IB346" s="44"/>
      <c r="IC346" s="44"/>
      <c r="ID346" s="44"/>
      <c r="IE346" s="43"/>
      <c r="IF346" s="77" t="str">
        <f t="shared" si="1724"/>
        <v/>
      </c>
      <c r="IG346" s="78" t="str">
        <f t="shared" si="1724"/>
        <v/>
      </c>
      <c r="IH346" s="75" t="str">
        <f t="shared" si="1687"/>
        <v/>
      </c>
      <c r="II346" s="79" t="str">
        <f t="shared" si="1688"/>
        <v/>
      </c>
      <c r="IJ346" s="35"/>
      <c r="IL346" s="51"/>
      <c r="IM346" s="43"/>
      <c r="IN346" s="44" t="str">
        <f t="shared" si="1689"/>
        <v/>
      </c>
      <c r="IO346" s="44"/>
      <c r="IP346" s="44"/>
      <c r="IQ346" s="44"/>
      <c r="IR346" s="44"/>
      <c r="IS346" s="43"/>
      <c r="IT346" s="77" t="str">
        <f t="shared" si="1692"/>
        <v/>
      </c>
      <c r="IU346" s="78" t="str">
        <f t="shared" si="1693"/>
        <v/>
      </c>
      <c r="IV346" s="75" t="str">
        <f t="shared" si="1694"/>
        <v/>
      </c>
      <c r="IW346" s="79" t="str">
        <f t="shared" si="1695"/>
        <v/>
      </c>
      <c r="IX346" s="35"/>
      <c r="IY346" s="33"/>
      <c r="IZ346" s="51"/>
      <c r="JA346" s="43"/>
      <c r="JB346" s="44" t="str">
        <f t="shared" si="1696"/>
        <v/>
      </c>
      <c r="JC346" s="44"/>
      <c r="JD346" s="44" t="str">
        <f t="shared" si="1697"/>
        <v/>
      </c>
      <c r="JE346" s="44"/>
      <c r="JF346" s="44" t="str">
        <f t="shared" si="1698"/>
        <v/>
      </c>
      <c r="JG346" s="43"/>
      <c r="JH346" s="77" t="str">
        <f t="shared" si="1699"/>
        <v/>
      </c>
      <c r="JI346" s="78" t="str">
        <f t="shared" si="1700"/>
        <v/>
      </c>
      <c r="JJ346" s="75" t="str">
        <f t="shared" si="1701"/>
        <v/>
      </c>
      <c r="JK346" s="79" t="str">
        <f t="shared" si="1702"/>
        <v/>
      </c>
      <c r="JL346" s="35"/>
      <c r="JM346" s="27"/>
      <c r="JN346" s="51"/>
      <c r="JO346" s="43"/>
      <c r="JP346" s="44" t="str">
        <f t="shared" si="1703"/>
        <v/>
      </c>
      <c r="JQ346" s="44"/>
      <c r="JR346" s="44" t="str">
        <f t="shared" si="1704"/>
        <v/>
      </c>
      <c r="JS346" s="44"/>
      <c r="JT346" s="44" t="str">
        <f t="shared" si="1705"/>
        <v/>
      </c>
      <c r="JU346" s="43"/>
      <c r="JV346" s="77" t="str">
        <f t="shared" si="1706"/>
        <v/>
      </c>
      <c r="JW346" s="78" t="str">
        <f t="shared" si="1707"/>
        <v/>
      </c>
      <c r="JX346" s="75" t="str">
        <f t="shared" si="1708"/>
        <v/>
      </c>
      <c r="JY346" s="79" t="str">
        <f t="shared" si="1709"/>
        <v/>
      </c>
      <c r="JZ346" s="35"/>
      <c r="KA346" s="61"/>
      <c r="KB346" s="51"/>
      <c r="KC346" s="43"/>
      <c r="KD346" s="44" t="str">
        <f t="shared" si="1710"/>
        <v/>
      </c>
      <c r="KE346" s="44"/>
      <c r="KF346" s="44" t="str">
        <f t="shared" si="1711"/>
        <v/>
      </c>
      <c r="KG346" s="44"/>
      <c r="KH346" s="44" t="str">
        <f t="shared" si="1712"/>
        <v/>
      </c>
      <c r="KI346" s="43"/>
      <c r="KJ346" s="77" t="str">
        <f t="shared" si="1713"/>
        <v/>
      </c>
      <c r="KK346" s="78" t="str">
        <f t="shared" si="1714"/>
        <v/>
      </c>
      <c r="KL346" s="75" t="str">
        <f t="shared" si="1715"/>
        <v/>
      </c>
      <c r="KM346" s="79" t="str">
        <f t="shared" si="1716"/>
        <v/>
      </c>
      <c r="KN346" s="35"/>
      <c r="KO346" s="27"/>
      <c r="KP346" s="51"/>
      <c r="KQ346" s="43"/>
      <c r="KR346" s="44" t="str">
        <f t="shared" si="1717"/>
        <v/>
      </c>
      <c r="KS346" s="44"/>
      <c r="KT346" s="44"/>
      <c r="KU346" s="44"/>
      <c r="KV346" s="44"/>
      <c r="KW346" s="43"/>
      <c r="KX346" s="77" t="str">
        <f t="shared" si="1720"/>
        <v/>
      </c>
      <c r="KY346" s="78" t="str">
        <f t="shared" si="1721"/>
        <v/>
      </c>
      <c r="KZ346" s="75" t="str">
        <f t="shared" si="1722"/>
        <v/>
      </c>
      <c r="LA346" s="79" t="str">
        <f t="shared" si="1723"/>
        <v/>
      </c>
      <c r="LB346" s="35"/>
      <c r="LC346" s="27"/>
      <c r="LD346" s="46"/>
      <c r="LE346" s="44"/>
      <c r="LF346" s="44"/>
      <c r="LG346" s="44"/>
      <c r="LH346" s="44"/>
      <c r="LI346" s="44"/>
      <c r="LJ346" s="44"/>
      <c r="LK346" s="44"/>
      <c r="LL346" s="60"/>
      <c r="LM346" s="44"/>
      <c r="LN346" s="44"/>
      <c r="LO346" s="44"/>
      <c r="LP346" s="35"/>
      <c r="LQ346" s="27"/>
      <c r="LR346" s="46"/>
      <c r="LS346" s="67"/>
      <c r="LT346" s="44"/>
      <c r="LU346" s="44"/>
      <c r="LV346" s="44"/>
      <c r="LW346" s="44"/>
      <c r="LX346" s="44"/>
      <c r="LY346" s="44"/>
      <c r="LZ346" s="44"/>
      <c r="MA346" s="44"/>
      <c r="MB346" s="44"/>
      <c r="MC346" s="45"/>
      <c r="MD346" s="35"/>
      <c r="ME346" s="27"/>
      <c r="MF346" s="46"/>
      <c r="MG346" s="67"/>
      <c r="MH346" s="44"/>
      <c r="MI346" s="44"/>
      <c r="MJ346" s="44"/>
      <c r="MK346" s="44"/>
      <c r="ML346" s="44"/>
      <c r="MM346" s="44"/>
      <c r="MN346" s="44"/>
      <c r="MO346" s="44"/>
      <c r="MP346" s="44"/>
      <c r="MQ346" s="45"/>
      <c r="MR346" s="35"/>
      <c r="MS346" s="27"/>
      <c r="MT346" s="46"/>
      <c r="MU346" s="67"/>
      <c r="MV346" s="44"/>
      <c r="MW346" s="44"/>
      <c r="MX346" s="44"/>
      <c r="MY346" s="44"/>
      <c r="MZ346" s="44"/>
      <c r="NA346" s="44"/>
      <c r="NB346" s="44"/>
      <c r="NC346" s="44"/>
      <c r="ND346" s="44"/>
      <c r="NE346" s="45"/>
      <c r="NF346" s="35"/>
      <c r="NG346" s="27"/>
      <c r="NH346" s="46"/>
      <c r="NI346" s="67"/>
      <c r="NJ346" s="44"/>
      <c r="NK346" s="44"/>
      <c r="NL346" s="44"/>
      <c r="NM346" s="44"/>
      <c r="NN346" s="44"/>
      <c r="NO346" s="44"/>
      <c r="NP346" s="44"/>
      <c r="NQ346" s="44"/>
      <c r="NR346" s="44"/>
      <c r="NS346" s="45"/>
      <c r="NT346" s="35"/>
    </row>
    <row r="347" spans="1:384" ht="15" customHeight="1" thickTop="1" x14ac:dyDescent="0.2">
      <c r="A347" s="110" t="s">
        <v>741</v>
      </c>
      <c r="B347" s="39"/>
      <c r="C347" s="40"/>
      <c r="D347" s="40"/>
      <c r="E347" s="41"/>
      <c r="F347" s="41"/>
      <c r="G347" s="40"/>
      <c r="H347" s="42"/>
      <c r="I347" s="23" t="s">
        <v>29</v>
      </c>
      <c r="J347" s="44">
        <f>SUM(J291:J343)*100</f>
        <v>47200</v>
      </c>
      <c r="K347" s="44"/>
      <c r="L347" s="44"/>
      <c r="M347" s="23"/>
      <c r="N347" s="44"/>
      <c r="O347" s="44"/>
      <c r="P347" s="44"/>
      <c r="Q347" s="44"/>
      <c r="R347" s="44"/>
      <c r="S347" s="44"/>
      <c r="T347" s="35"/>
      <c r="U347" s="27"/>
      <c r="V347" s="46"/>
      <c r="W347" s="111" t="s">
        <v>29</v>
      </c>
      <c r="X347" s="44">
        <f>SUM(X291:X343)*100</f>
        <v>69400</v>
      </c>
      <c r="Y347" s="44"/>
      <c r="Z347" s="44"/>
      <c r="AA347" s="23"/>
      <c r="AB347" s="44"/>
      <c r="AC347" s="44"/>
      <c r="AD347" s="44"/>
      <c r="AE347" s="44"/>
      <c r="AF347" s="44"/>
      <c r="AG347" s="44"/>
      <c r="AH347" s="35"/>
      <c r="AI347" s="27"/>
      <c r="AJ347" s="46"/>
      <c r="AK347" s="23" t="s">
        <v>29</v>
      </c>
      <c r="AL347" s="44">
        <f>SUM(AL291:AL343)*100</f>
        <v>126100</v>
      </c>
      <c r="AM347" s="44"/>
      <c r="AN347" s="44"/>
      <c r="AO347" s="23"/>
      <c r="AP347" s="44"/>
      <c r="AQ347" s="44"/>
      <c r="AR347" s="44"/>
      <c r="AS347" s="44"/>
      <c r="AT347" s="44"/>
      <c r="AU347" s="44"/>
      <c r="AV347" s="35"/>
      <c r="AW347" s="27"/>
      <c r="AX347" s="46"/>
      <c r="AY347" s="23" t="s">
        <v>29</v>
      </c>
      <c r="AZ347" s="44">
        <f>SUM(AZ291:AZ343)*100</f>
        <v>96000</v>
      </c>
      <c r="BA347" s="44"/>
      <c r="BB347" s="44"/>
      <c r="BC347" s="23"/>
      <c r="BD347" s="44"/>
      <c r="BE347" s="44"/>
      <c r="BF347" s="44"/>
      <c r="BG347" s="44"/>
      <c r="BH347" s="44"/>
      <c r="BI347" s="44"/>
      <c r="BJ347" s="35"/>
      <c r="BK347" s="50"/>
      <c r="BL347" s="46"/>
      <c r="BM347" s="23" t="s">
        <v>29</v>
      </c>
      <c r="BN347" s="43">
        <f>SUM(BN291:BN343)*100</f>
        <v>174400</v>
      </c>
      <c r="BO347" s="43"/>
      <c r="BP347" s="43"/>
      <c r="BQ347" s="112"/>
      <c r="BR347" s="43"/>
      <c r="BS347" s="44"/>
      <c r="BT347" s="326" t="s">
        <v>31</v>
      </c>
      <c r="BU347" s="326"/>
      <c r="BV347" s="44">
        <f>SUM(BV291:BV343)</f>
        <v>18576</v>
      </c>
      <c r="BW347" s="113"/>
      <c r="BX347" s="35"/>
      <c r="BY347" s="27"/>
      <c r="BZ347" s="46"/>
      <c r="CA347" s="23" t="s">
        <v>29</v>
      </c>
      <c r="CB347" s="43">
        <f>SUM(CB291:CB343)*100</f>
        <v>186700</v>
      </c>
      <c r="CC347" s="43"/>
      <c r="CD347" s="43"/>
      <c r="CE347" s="23"/>
      <c r="CF347" s="44"/>
      <c r="CG347" s="44"/>
      <c r="CH347" s="326" t="s">
        <v>31</v>
      </c>
      <c r="CI347" s="326"/>
      <c r="CJ347" s="44">
        <f>SUM(CJ291:CJ343)</f>
        <v>27884</v>
      </c>
      <c r="CK347" s="44"/>
      <c r="CL347" s="35"/>
      <c r="CM347" s="27"/>
      <c r="CN347" s="46"/>
      <c r="CO347" s="23" t="s">
        <v>29</v>
      </c>
      <c r="CP347" s="43">
        <f>SUM(CP291:CP343)*100</f>
        <v>183300</v>
      </c>
      <c r="CQ347" s="43"/>
      <c r="CR347" s="43"/>
      <c r="CS347" s="23"/>
      <c r="CT347" s="44"/>
      <c r="CU347" s="44"/>
      <c r="CV347" s="326" t="s">
        <v>31</v>
      </c>
      <c r="CW347" s="326"/>
      <c r="CX347" s="44">
        <f>SUM(CX291:CX343)</f>
        <v>9775</v>
      </c>
      <c r="CY347" s="44"/>
      <c r="CZ347" s="35"/>
      <c r="DA347" s="58"/>
      <c r="DB347" s="46"/>
      <c r="DC347" s="23" t="s">
        <v>29</v>
      </c>
      <c r="DD347" s="43">
        <f>SUM(DD291:DD343)*100</f>
        <v>114300</v>
      </c>
      <c r="DE347" s="43"/>
      <c r="DF347" s="43"/>
      <c r="DG347" s="112"/>
      <c r="DH347" s="43"/>
      <c r="DI347" s="44"/>
      <c r="DJ347" s="336" t="s">
        <v>31</v>
      </c>
      <c r="DK347" s="336"/>
      <c r="DL347" s="44">
        <f>SUM(DL291:DL343)</f>
        <v>24262</v>
      </c>
      <c r="DM347" s="113"/>
      <c r="DN347" s="35"/>
      <c r="DO347" s="27"/>
      <c r="DP347" s="46"/>
      <c r="DQ347" s="23" t="s">
        <v>29</v>
      </c>
      <c r="DR347" s="43">
        <f>SUM(DR291:DR343)*100</f>
        <v>143300</v>
      </c>
      <c r="DS347" s="43"/>
      <c r="DT347" s="43"/>
      <c r="DU347" s="112"/>
      <c r="DV347" s="43"/>
      <c r="DW347" s="44"/>
      <c r="DX347" s="336" t="s">
        <v>31</v>
      </c>
      <c r="DY347" s="336"/>
      <c r="DZ347" s="44">
        <f>SUM(DZ291:DZ343)</f>
        <v>12016</v>
      </c>
      <c r="EA347" s="113"/>
      <c r="EB347" s="35"/>
      <c r="EC347" s="27"/>
      <c r="ED347" s="46"/>
      <c r="EE347" s="111" t="s">
        <v>29</v>
      </c>
      <c r="EF347" s="44">
        <f>SUM(EF291:EF343)*100</f>
        <v>89800</v>
      </c>
      <c r="EG347" s="44"/>
      <c r="EH347" s="44"/>
      <c r="EI347" s="23"/>
      <c r="EJ347" s="44"/>
      <c r="EK347" s="44"/>
      <c r="EL347" s="44"/>
      <c r="EM347" s="44"/>
      <c r="EN347" s="44"/>
      <c r="EO347" s="44"/>
      <c r="EP347" s="35"/>
      <c r="EQ347" s="27"/>
      <c r="ER347" s="46"/>
      <c r="ES347" s="23" t="s">
        <v>29</v>
      </c>
      <c r="ET347" s="44">
        <f>SUM(ET291:ET343)*100</f>
        <v>77800</v>
      </c>
      <c r="EU347" s="44"/>
      <c r="EV347" s="44"/>
      <c r="EW347" s="23"/>
      <c r="EX347" s="44"/>
      <c r="EY347" s="44"/>
      <c r="EZ347" s="44"/>
      <c r="FA347" s="44"/>
      <c r="FB347" s="44"/>
      <c r="FC347" s="44"/>
      <c r="FD347" s="35"/>
      <c r="FF347" s="46"/>
      <c r="FG347" s="111" t="s">
        <v>29</v>
      </c>
      <c r="FH347" s="44">
        <f>SUM(FH291:FH343)*100</f>
        <v>65500</v>
      </c>
      <c r="FI347" s="44"/>
      <c r="FJ347" s="44">
        <f>SUM(FJ291:FJ338)</f>
        <v>35</v>
      </c>
      <c r="FK347" s="23" t="s">
        <v>30</v>
      </c>
      <c r="FL347" s="44"/>
      <c r="FM347" s="44"/>
      <c r="FN347" s="44"/>
      <c r="FO347" s="44"/>
      <c r="FP347" s="44"/>
      <c r="FQ347" s="44"/>
      <c r="FR347" s="35"/>
      <c r="FT347" s="46"/>
      <c r="FU347" s="111" t="s">
        <v>29</v>
      </c>
      <c r="FV347" s="44">
        <f>SUM(FV291:FV343)*100</f>
        <v>17100</v>
      </c>
      <c r="FW347" s="44"/>
      <c r="FX347" s="44">
        <f>SUM(FX291:FX338)</f>
        <v>15</v>
      </c>
      <c r="FY347" s="23" t="s">
        <v>30</v>
      </c>
      <c r="FZ347" s="44"/>
      <c r="GA347" s="44"/>
      <c r="GB347" s="44"/>
      <c r="GC347" s="44"/>
      <c r="GD347" s="44"/>
      <c r="GE347" s="44"/>
      <c r="GF347" s="35"/>
      <c r="GH347" s="46"/>
      <c r="GI347" s="111" t="s">
        <v>29</v>
      </c>
      <c r="GJ347" s="44">
        <f>SUM(GJ291:GJ343)*100</f>
        <v>67100</v>
      </c>
      <c r="GK347" s="44"/>
      <c r="GL347" s="44">
        <f>SUM(GL291:GL338)</f>
        <v>41</v>
      </c>
      <c r="GM347" s="23" t="s">
        <v>30</v>
      </c>
      <c r="GN347" s="44"/>
      <c r="GO347" s="44"/>
      <c r="GP347" s="44"/>
      <c r="GQ347" s="44"/>
      <c r="GR347" s="44"/>
      <c r="GS347" s="44"/>
      <c r="GT347" s="35"/>
      <c r="GU347" s="27"/>
      <c r="GV347" s="46"/>
      <c r="GW347" s="111" t="s">
        <v>29</v>
      </c>
      <c r="GX347" s="44">
        <f>SUM(GX291:GX343)*100</f>
        <v>73500</v>
      </c>
      <c r="GY347" s="44"/>
      <c r="GZ347" s="44"/>
      <c r="HA347" s="23"/>
      <c r="HB347" s="44"/>
      <c r="HC347" s="44"/>
      <c r="HD347" s="44"/>
      <c r="HE347" s="44"/>
      <c r="HF347" s="44"/>
      <c r="HG347" s="44"/>
      <c r="HH347" s="35"/>
      <c r="HJ347" s="46"/>
      <c r="HK347" s="111" t="s">
        <v>29</v>
      </c>
      <c r="HL347" s="44">
        <f>SUM(HL291:HL343)*100</f>
        <v>36200</v>
      </c>
      <c r="HM347" s="44"/>
      <c r="HN347" s="44">
        <f>SUM(HN291:HN338)</f>
        <v>100</v>
      </c>
      <c r="HO347" s="23" t="s">
        <v>30</v>
      </c>
      <c r="HP347" s="44"/>
      <c r="HQ347" s="44"/>
      <c r="HR347" s="44"/>
      <c r="HS347" s="44"/>
      <c r="HT347" s="44"/>
      <c r="HU347" s="44"/>
      <c r="HV347" s="35"/>
      <c r="HW347" s="61"/>
      <c r="HX347" s="46"/>
      <c r="HY347" s="23" t="s">
        <v>29</v>
      </c>
      <c r="HZ347" s="43">
        <f>SUM(HZ291:HZ343)*100</f>
        <v>375700</v>
      </c>
      <c r="IA347" s="43"/>
      <c r="IB347" s="43"/>
      <c r="IC347" s="23"/>
      <c r="ID347" s="44"/>
      <c r="IE347" s="44"/>
      <c r="IF347" s="326" t="s">
        <v>31</v>
      </c>
      <c r="IG347" s="326"/>
      <c r="IH347" s="44" t="e">
        <f>SUM(IH291:IH343)</f>
        <v>#VALUE!</v>
      </c>
      <c r="II347" s="44"/>
      <c r="IJ347" s="35"/>
      <c r="IL347" s="46"/>
      <c r="IM347" s="23" t="s">
        <v>29</v>
      </c>
      <c r="IN347" s="43">
        <f>SUM(IN291:IN343)*100</f>
        <v>170400</v>
      </c>
      <c r="IO347" s="43">
        <v>71</v>
      </c>
      <c r="IP347" s="43"/>
      <c r="IQ347" s="23"/>
      <c r="IR347" s="44"/>
      <c r="IS347" s="44"/>
      <c r="IT347" s="326" t="s">
        <v>31</v>
      </c>
      <c r="IU347" s="326"/>
      <c r="IV347" s="44">
        <f>SUM(IV291:IV343)</f>
        <v>7976</v>
      </c>
      <c r="IW347" s="44"/>
      <c r="IX347" s="35"/>
      <c r="IY347" s="33"/>
      <c r="IZ347" s="46"/>
      <c r="JA347" s="23" t="s">
        <v>29</v>
      </c>
      <c r="JB347" s="43">
        <f>SUM(JB291:JB343)*100</f>
        <v>192000</v>
      </c>
      <c r="JC347" s="43"/>
      <c r="JD347" s="43"/>
      <c r="JE347" s="23"/>
      <c r="JF347" s="44"/>
      <c r="JG347" s="44"/>
      <c r="JH347" s="326" t="s">
        <v>31</v>
      </c>
      <c r="JI347" s="326"/>
      <c r="JJ347" s="44">
        <f>SUM(JJ291:JJ343)</f>
        <v>6580</v>
      </c>
      <c r="JK347" s="44"/>
      <c r="JL347" s="35"/>
      <c r="JM347" s="27"/>
      <c r="JN347" s="46"/>
      <c r="JO347" s="23" t="s">
        <v>29</v>
      </c>
      <c r="JP347" s="43">
        <f>SUM(JP291:JP343)*100</f>
        <v>130600</v>
      </c>
      <c r="JQ347" s="43"/>
      <c r="JR347" s="43"/>
      <c r="JS347" s="23"/>
      <c r="JT347" s="44"/>
      <c r="JU347" s="44"/>
      <c r="JV347" s="326" t="s">
        <v>31</v>
      </c>
      <c r="JW347" s="326"/>
      <c r="JX347" s="44" t="e">
        <f>SUM(JX291:JX343)</f>
        <v>#VALUE!</v>
      </c>
      <c r="JY347" s="44"/>
      <c r="JZ347" s="35"/>
      <c r="KA347" s="61"/>
      <c r="KB347" s="46"/>
      <c r="KC347" s="23" t="s">
        <v>29</v>
      </c>
      <c r="KD347" s="43">
        <f>SUM(KD291:KD343)*100</f>
        <v>107100</v>
      </c>
      <c r="KE347" s="43"/>
      <c r="KF347" s="43"/>
      <c r="KG347" s="23"/>
      <c r="KH347" s="44"/>
      <c r="KI347" s="44"/>
      <c r="KJ347" s="326" t="s">
        <v>31</v>
      </c>
      <c r="KK347" s="326"/>
      <c r="KL347" s="44">
        <f>SUM(KL291:KL343)</f>
        <v>21374</v>
      </c>
      <c r="KM347" s="44"/>
      <c r="KN347" s="35"/>
      <c r="KO347" s="27"/>
      <c r="KP347" s="46"/>
      <c r="KQ347" s="23" t="s">
        <v>29</v>
      </c>
      <c r="KR347" s="43">
        <f>SUM(KR291:KR343)*100</f>
        <v>160400</v>
      </c>
      <c r="KS347" s="43"/>
      <c r="KT347" s="43"/>
      <c r="KU347" s="23"/>
      <c r="KV347" s="44"/>
      <c r="KW347" s="44"/>
      <c r="KX347" s="326" t="s">
        <v>31</v>
      </c>
      <c r="KY347" s="326"/>
      <c r="KZ347" s="44">
        <f>SUM(KZ291:KZ343)</f>
        <v>20625</v>
      </c>
      <c r="LA347" s="44"/>
      <c r="LB347" s="35"/>
      <c r="LC347" s="27"/>
      <c r="LD347" s="46"/>
      <c r="LE347" s="44"/>
      <c r="LF347" s="44"/>
      <c r="LG347" s="44"/>
      <c r="LH347" s="44"/>
      <c r="LI347" s="44"/>
      <c r="LJ347" s="44"/>
      <c r="LK347" s="44"/>
      <c r="LL347" s="60"/>
      <c r="LM347" s="44"/>
      <c r="LN347" s="44"/>
      <c r="LO347" s="44"/>
      <c r="LP347" s="35"/>
      <c r="LQ347" s="27"/>
      <c r="LR347" s="46"/>
      <c r="LS347" s="111" t="s">
        <v>29</v>
      </c>
      <c r="LT347" s="44">
        <f>SUM(LT291:LT343)*100</f>
        <v>65300</v>
      </c>
      <c r="LU347" s="44"/>
      <c r="LV347" s="44"/>
      <c r="LW347" s="23"/>
      <c r="LX347" s="44"/>
      <c r="LY347" s="44"/>
      <c r="LZ347" s="44"/>
      <c r="MA347" s="44"/>
      <c r="MB347" s="44"/>
      <c r="MC347" s="44"/>
      <c r="MD347" s="35"/>
      <c r="ME347" s="27"/>
      <c r="MF347" s="46"/>
      <c r="MG347" s="111" t="s">
        <v>29</v>
      </c>
      <c r="MH347" s="44">
        <f>SUM(MH291:MH343)*100</f>
        <v>109200</v>
      </c>
      <c r="MI347" s="44"/>
      <c r="MJ347" s="44">
        <f>SUM(MJ291:MJ338)</f>
        <v>21</v>
      </c>
      <c r="MK347" s="23" t="s">
        <v>30</v>
      </c>
      <c r="ML347" s="44"/>
      <c r="MM347" s="44"/>
      <c r="MN347" s="44"/>
      <c r="MO347" s="44"/>
      <c r="MP347" s="44"/>
      <c r="MQ347" s="44"/>
      <c r="MR347" s="35"/>
      <c r="MS347" s="27"/>
      <c r="MT347" s="46"/>
      <c r="MU347" s="111" t="s">
        <v>29</v>
      </c>
      <c r="MV347" s="44">
        <f>SUM(MV291:MV343)*100</f>
        <v>76900</v>
      </c>
      <c r="MW347" s="44"/>
      <c r="MX347" s="44"/>
      <c r="MY347" s="23"/>
      <c r="MZ347" s="44"/>
      <c r="NA347" s="44"/>
      <c r="NB347" s="44"/>
      <c r="NC347" s="44"/>
      <c r="ND347" s="44"/>
      <c r="NE347" s="44"/>
      <c r="NF347" s="35"/>
      <c r="NG347" s="27"/>
      <c r="NH347" s="46"/>
      <c r="NI347" s="111" t="s">
        <v>29</v>
      </c>
      <c r="NJ347" s="44">
        <f>SUM(NJ291:NJ343)*100</f>
        <v>113900</v>
      </c>
      <c r="NK347" s="44"/>
      <c r="NL347" s="44"/>
      <c r="NM347" s="23"/>
      <c r="NN347" s="44"/>
      <c r="NO347" s="44"/>
      <c r="NP347" s="44"/>
      <c r="NQ347" s="44"/>
      <c r="NR347" s="44"/>
      <c r="NS347" s="44"/>
      <c r="NT347" s="35"/>
    </row>
    <row r="348" spans="1:384" x14ac:dyDescent="0.2">
      <c r="A348" s="114">
        <f>DATEDIF(A$370,A$300,"d")</f>
        <v>32</v>
      </c>
      <c r="B348" s="39"/>
      <c r="C348" s="40"/>
      <c r="D348" s="40"/>
      <c r="E348" s="41"/>
      <c r="F348" s="41"/>
      <c r="G348" s="40"/>
      <c r="H348" s="42"/>
      <c r="I348" s="23" t="s">
        <v>32</v>
      </c>
      <c r="J348" s="44">
        <f>J347/A348</f>
        <v>1475</v>
      </c>
      <c r="K348" s="44">
        <f>J348*$A349</f>
        <v>47200</v>
      </c>
      <c r="L348" s="44"/>
      <c r="M348" s="23"/>
      <c r="N348" s="44"/>
      <c r="O348" s="44"/>
      <c r="P348" s="44"/>
      <c r="Q348" s="44"/>
      <c r="R348" s="44"/>
      <c r="S348" s="44"/>
      <c r="T348" s="35"/>
      <c r="U348" s="27"/>
      <c r="V348" s="46"/>
      <c r="W348" s="111" t="s">
        <v>32</v>
      </c>
      <c r="X348" s="44">
        <f>X347/A348</f>
        <v>2168.75</v>
      </c>
      <c r="Y348" s="44">
        <f>X348*$A349</f>
        <v>69400</v>
      </c>
      <c r="Z348" s="44"/>
      <c r="AA348" s="23"/>
      <c r="AB348" s="44"/>
      <c r="AC348" s="44"/>
      <c r="AD348" s="44"/>
      <c r="AE348" s="44"/>
      <c r="AF348" s="44"/>
      <c r="AG348" s="44"/>
      <c r="AH348" s="35"/>
      <c r="AI348" s="27"/>
      <c r="AJ348" s="46"/>
      <c r="AK348" s="23" t="s">
        <v>32</v>
      </c>
      <c r="AL348" s="44">
        <f>AL347/A348</f>
        <v>3940.625</v>
      </c>
      <c r="AM348" s="44">
        <f>AL348*$A349</f>
        <v>126100</v>
      </c>
      <c r="AN348" s="44"/>
      <c r="AO348" s="23"/>
      <c r="AP348" s="44"/>
      <c r="AQ348" s="44"/>
      <c r="AR348" s="44"/>
      <c r="AS348" s="44"/>
      <c r="AT348" s="44"/>
      <c r="AU348" s="44"/>
      <c r="AV348" s="35"/>
      <c r="AW348" s="27"/>
      <c r="AX348" s="46"/>
      <c r="AY348" s="23" t="s">
        <v>32</v>
      </c>
      <c r="AZ348" s="44">
        <f>AZ347/A348</f>
        <v>3000</v>
      </c>
      <c r="BA348" s="44">
        <f>AZ348*$A349</f>
        <v>96000</v>
      </c>
      <c r="BB348" s="44"/>
      <c r="BC348" s="23"/>
      <c r="BD348" s="44"/>
      <c r="BE348" s="44"/>
      <c r="BF348" s="44"/>
      <c r="BG348" s="44"/>
      <c r="BH348" s="44"/>
      <c r="BI348" s="44"/>
      <c r="BJ348" s="35"/>
      <c r="BK348" s="50"/>
      <c r="BL348" s="46"/>
      <c r="BM348" s="23" t="s">
        <v>32</v>
      </c>
      <c r="BN348" s="44">
        <f>BN347/A348</f>
        <v>5450</v>
      </c>
      <c r="BO348" s="44">
        <f>BN348*$A349</f>
        <v>174400</v>
      </c>
      <c r="BP348" s="44"/>
      <c r="BQ348" s="23"/>
      <c r="BR348" s="44"/>
      <c r="BS348" s="44"/>
      <c r="BT348" s="326" t="s">
        <v>33</v>
      </c>
      <c r="BU348" s="326"/>
      <c r="BV348" s="44"/>
      <c r="BW348" s="113">
        <f>BV347/BN347</f>
        <v>0.10651376146788991</v>
      </c>
      <c r="BX348" s="35"/>
      <c r="BY348" s="27"/>
      <c r="BZ348" s="46"/>
      <c r="CA348" s="23" t="s">
        <v>32</v>
      </c>
      <c r="CB348" s="44">
        <f>CB347/A348</f>
        <v>5834.375</v>
      </c>
      <c r="CC348" s="44">
        <f>CB348*$A349</f>
        <v>186700</v>
      </c>
      <c r="CD348" s="44"/>
      <c r="CE348" s="23"/>
      <c r="CF348" s="44"/>
      <c r="CG348" s="44"/>
      <c r="CH348" s="326" t="s">
        <v>33</v>
      </c>
      <c r="CI348" s="326"/>
      <c r="CJ348" s="44"/>
      <c r="CK348" s="113">
        <f>CJ347/CB347</f>
        <v>0.14935190144617033</v>
      </c>
      <c r="CL348" s="35"/>
      <c r="CM348" s="27"/>
      <c r="CN348" s="46"/>
      <c r="CO348" s="23" t="s">
        <v>32</v>
      </c>
      <c r="CP348" s="44">
        <f>CP347/A348</f>
        <v>5728.125</v>
      </c>
      <c r="CQ348" s="44">
        <f>CP348*$A349</f>
        <v>183300</v>
      </c>
      <c r="CR348" s="44"/>
      <c r="CS348" s="23"/>
      <c r="CT348" s="44"/>
      <c r="CU348" s="44"/>
      <c r="CV348" s="326" t="s">
        <v>33</v>
      </c>
      <c r="CW348" s="326"/>
      <c r="CX348" s="44"/>
      <c r="CY348" s="113">
        <f>CX347/CP347</f>
        <v>5.3327877795962902E-2</v>
      </c>
      <c r="CZ348" s="35"/>
      <c r="DA348" s="58"/>
      <c r="DB348" s="46"/>
      <c r="DC348" s="23" t="s">
        <v>32</v>
      </c>
      <c r="DD348" s="44">
        <f>DD347/A348</f>
        <v>3571.875</v>
      </c>
      <c r="DE348" s="44">
        <f>DD348*$A349</f>
        <v>114300</v>
      </c>
      <c r="DF348" s="44"/>
      <c r="DG348" s="23"/>
      <c r="DH348" s="44"/>
      <c r="DI348" s="44"/>
      <c r="DJ348" s="336" t="s">
        <v>33</v>
      </c>
      <c r="DK348" s="336"/>
      <c r="DL348" s="44"/>
      <c r="DM348" s="113">
        <f>DL347/DD347</f>
        <v>0.21226596675415574</v>
      </c>
      <c r="DN348" s="35"/>
      <c r="DO348" s="27"/>
      <c r="DP348" s="46"/>
      <c r="DQ348" s="23" t="s">
        <v>32</v>
      </c>
      <c r="DR348" s="44">
        <f>DR347/A348</f>
        <v>4478.125</v>
      </c>
      <c r="DS348" s="44">
        <f>DR348*$A349</f>
        <v>143300</v>
      </c>
      <c r="DT348" s="44"/>
      <c r="DU348" s="23"/>
      <c r="DV348" s="44"/>
      <c r="DW348" s="44"/>
      <c r="DX348" s="336" t="s">
        <v>33</v>
      </c>
      <c r="DY348" s="336"/>
      <c r="DZ348" s="44"/>
      <c r="EA348" s="113">
        <f>DZ347/DR347</f>
        <v>8.3852058618283321E-2</v>
      </c>
      <c r="EB348" s="35"/>
      <c r="EC348" s="27"/>
      <c r="ED348" s="46"/>
      <c r="EE348" s="111" t="s">
        <v>32</v>
      </c>
      <c r="EF348" s="44">
        <f>EF347/A348</f>
        <v>2806.25</v>
      </c>
      <c r="EG348" s="44">
        <f>EF348*$A349</f>
        <v>89800</v>
      </c>
      <c r="EH348" s="44"/>
      <c r="EI348" s="23"/>
      <c r="EJ348" s="44"/>
      <c r="EK348" s="44"/>
      <c r="EL348" s="44"/>
      <c r="EM348" s="44"/>
      <c r="EN348" s="44"/>
      <c r="EO348" s="44"/>
      <c r="EP348" s="35"/>
      <c r="EQ348" s="27"/>
      <c r="ER348" s="46"/>
      <c r="ES348" s="23" t="s">
        <v>32</v>
      </c>
      <c r="ET348" s="44">
        <f>ET347/A348</f>
        <v>2431.25</v>
      </c>
      <c r="EU348" s="44">
        <f>ET348*$A349</f>
        <v>77800</v>
      </c>
      <c r="EV348" s="44"/>
      <c r="EW348" s="23"/>
      <c r="EX348" s="44"/>
      <c r="EY348" s="44"/>
      <c r="EZ348" s="44"/>
      <c r="FA348" s="44"/>
      <c r="FB348" s="44"/>
      <c r="FC348" s="44"/>
      <c r="FD348" s="35"/>
      <c r="FF348" s="46"/>
      <c r="FG348" s="111" t="s">
        <v>32</v>
      </c>
      <c r="FH348" s="44" t="e">
        <f>FH347/O348</f>
        <v>#DIV/0!</v>
      </c>
      <c r="FI348" s="44" t="e">
        <f>FH348*$A349</f>
        <v>#DIV/0!</v>
      </c>
      <c r="FJ348" s="44"/>
      <c r="FK348" s="23"/>
      <c r="FL348" s="44"/>
      <c r="FM348" s="44"/>
      <c r="FN348" s="44"/>
      <c r="FO348" s="44"/>
      <c r="FP348" s="44"/>
      <c r="FQ348" s="44"/>
      <c r="FR348" s="35"/>
      <c r="FT348" s="46"/>
      <c r="FU348" s="111" t="s">
        <v>32</v>
      </c>
      <c r="FV348" s="44" t="e">
        <f>FV347/AC348</f>
        <v>#DIV/0!</v>
      </c>
      <c r="FW348" s="44" t="e">
        <f>FV348*$A349</f>
        <v>#DIV/0!</v>
      </c>
      <c r="FX348" s="44"/>
      <c r="FY348" s="23"/>
      <c r="FZ348" s="44"/>
      <c r="GA348" s="44"/>
      <c r="GB348" s="44"/>
      <c r="GC348" s="44"/>
      <c r="GD348" s="44"/>
      <c r="GE348" s="44"/>
      <c r="GF348" s="35"/>
      <c r="GH348" s="46"/>
      <c r="GI348" s="111" t="s">
        <v>32</v>
      </c>
      <c r="GJ348" s="44">
        <f>GJ347/A348</f>
        <v>2096.875</v>
      </c>
      <c r="GK348" s="44">
        <f>GJ348*$A349</f>
        <v>67100</v>
      </c>
      <c r="GL348" s="44"/>
      <c r="GM348" s="23"/>
      <c r="GN348" s="44"/>
      <c r="GO348" s="44"/>
      <c r="GP348" s="44"/>
      <c r="GQ348" s="44"/>
      <c r="GR348" s="44"/>
      <c r="GS348" s="44"/>
      <c r="GT348" s="35"/>
      <c r="GU348" s="27"/>
      <c r="GV348" s="46"/>
      <c r="GW348" s="111" t="s">
        <v>32</v>
      </c>
      <c r="GX348" s="44">
        <f>GX347/A348</f>
        <v>2296.875</v>
      </c>
      <c r="GY348" s="44">
        <f>GX348*$A349</f>
        <v>73500</v>
      </c>
      <c r="GZ348" s="44"/>
      <c r="HA348" s="23"/>
      <c r="HB348" s="44"/>
      <c r="HC348" s="44"/>
      <c r="HD348" s="44"/>
      <c r="HE348" s="44"/>
      <c r="HF348" s="44"/>
      <c r="HG348" s="44"/>
      <c r="HH348" s="35"/>
      <c r="HJ348" s="46"/>
      <c r="HK348" s="111" t="s">
        <v>32</v>
      </c>
      <c r="HL348" s="44">
        <f>HL347/A348</f>
        <v>1131.25</v>
      </c>
      <c r="HM348" s="44">
        <f>HL348*$A349</f>
        <v>36200</v>
      </c>
      <c r="HN348" s="44"/>
      <c r="HO348" s="23"/>
      <c r="HP348" s="44"/>
      <c r="HQ348" s="44"/>
      <c r="HR348" s="44"/>
      <c r="HS348" s="44"/>
      <c r="HT348" s="44"/>
      <c r="HU348" s="44"/>
      <c r="HV348" s="35"/>
      <c r="HW348" s="61"/>
      <c r="HX348" s="46"/>
      <c r="HY348" s="23" t="s">
        <v>32</v>
      </c>
      <c r="HZ348" s="44">
        <f>HZ347/A348</f>
        <v>11740.625</v>
      </c>
      <c r="IA348" s="44">
        <f>HZ348*$A349</f>
        <v>375700</v>
      </c>
      <c r="IB348" s="44"/>
      <c r="IC348" s="23"/>
      <c r="ID348" s="44"/>
      <c r="IE348" s="44"/>
      <c r="IF348" s="326" t="s">
        <v>33</v>
      </c>
      <c r="IG348" s="326"/>
      <c r="IH348" s="44"/>
      <c r="II348" s="113" t="e">
        <f>IH347/HZ347</f>
        <v>#VALUE!</v>
      </c>
      <c r="IJ348" s="35"/>
      <c r="IL348" s="46"/>
      <c r="IM348" s="23" t="s">
        <v>32</v>
      </c>
      <c r="IN348" s="44">
        <f>IN347/A348</f>
        <v>5325</v>
      </c>
      <c r="IO348" s="44">
        <f>IN348*$A349</f>
        <v>170400</v>
      </c>
      <c r="IP348" s="44"/>
      <c r="IQ348" s="23"/>
      <c r="IR348" s="44"/>
      <c r="IS348" s="44"/>
      <c r="IT348" s="326" t="s">
        <v>33</v>
      </c>
      <c r="IU348" s="326"/>
      <c r="IV348" s="44"/>
      <c r="IW348" s="113">
        <f>IV347/IN347</f>
        <v>4.6807511737089205E-2</v>
      </c>
      <c r="IX348" s="35"/>
      <c r="IY348" s="33"/>
      <c r="IZ348" s="46"/>
      <c r="JA348" s="23" t="s">
        <v>32</v>
      </c>
      <c r="JB348" s="44">
        <f>JB347/A348</f>
        <v>6000</v>
      </c>
      <c r="JC348" s="44">
        <f>JB348*$A349</f>
        <v>192000</v>
      </c>
      <c r="JD348" s="44"/>
      <c r="JE348" s="23"/>
      <c r="JF348" s="44"/>
      <c r="JG348" s="44"/>
      <c r="JH348" s="326" t="s">
        <v>33</v>
      </c>
      <c r="JI348" s="326"/>
      <c r="JJ348" s="44"/>
      <c r="JK348" s="113">
        <f>JJ347/JB347</f>
        <v>3.4270833333333334E-2</v>
      </c>
      <c r="JL348" s="35"/>
      <c r="JM348" s="27"/>
      <c r="JN348" s="46"/>
      <c r="JO348" s="23" t="s">
        <v>32</v>
      </c>
      <c r="JP348" s="44">
        <f>JP347/A348</f>
        <v>4081.25</v>
      </c>
      <c r="JQ348" s="44">
        <f>JP348*$A349</f>
        <v>130600</v>
      </c>
      <c r="JR348" s="44"/>
      <c r="JS348" s="23"/>
      <c r="JT348" s="44"/>
      <c r="JU348" s="44"/>
      <c r="JV348" s="326" t="s">
        <v>33</v>
      </c>
      <c r="JW348" s="326"/>
      <c r="JX348" s="44"/>
      <c r="JY348" s="113" t="e">
        <f>JX347/JP347</f>
        <v>#VALUE!</v>
      </c>
      <c r="JZ348" s="35"/>
      <c r="KA348" s="61"/>
      <c r="KB348" s="46"/>
      <c r="KC348" s="23" t="s">
        <v>32</v>
      </c>
      <c r="KD348" s="44">
        <f>KD347/A348</f>
        <v>3346.875</v>
      </c>
      <c r="KE348" s="44">
        <f>KD348*$A349</f>
        <v>107100</v>
      </c>
      <c r="KF348" s="44"/>
      <c r="KG348" s="23"/>
      <c r="KH348" s="44"/>
      <c r="KI348" s="44"/>
      <c r="KJ348" s="326" t="s">
        <v>33</v>
      </c>
      <c r="KK348" s="326"/>
      <c r="KL348" s="44"/>
      <c r="KM348" s="113">
        <f>KL347/KD347</f>
        <v>0.19957049486461251</v>
      </c>
      <c r="KN348" s="35"/>
      <c r="KO348" s="27"/>
      <c r="KP348" s="46"/>
      <c r="KQ348" s="23" t="s">
        <v>32</v>
      </c>
      <c r="KR348" s="44">
        <f>KR347/A348</f>
        <v>5012.5</v>
      </c>
      <c r="KS348" s="44">
        <f>KR348*$A349</f>
        <v>160400</v>
      </c>
      <c r="KT348" s="44"/>
      <c r="KU348" s="23"/>
      <c r="KV348" s="44"/>
      <c r="KW348" s="44"/>
      <c r="KX348" s="326" t="s">
        <v>33</v>
      </c>
      <c r="KY348" s="326"/>
      <c r="KZ348" s="44"/>
      <c r="LA348" s="113">
        <f>KZ347/KR347</f>
        <v>0.12858478802992518</v>
      </c>
      <c r="LB348" s="35"/>
      <c r="LC348" s="27"/>
      <c r="LD348" s="46"/>
      <c r="LE348" s="23" t="s">
        <v>29</v>
      </c>
      <c r="LF348" s="44">
        <f>SUM(LF291:LF347)*100</f>
        <v>70700</v>
      </c>
      <c r="LG348" s="44"/>
      <c r="LH348" s="44"/>
      <c r="LI348" s="23"/>
      <c r="LJ348" s="44"/>
      <c r="LK348" s="44"/>
      <c r="LL348" s="60"/>
      <c r="LM348" s="23" t="s">
        <v>34</v>
      </c>
      <c r="LN348" s="115">
        <f>SUM(LN291:LN347)</f>
        <v>0</v>
      </c>
      <c r="LO348" s="113">
        <f>LN348/LF348</f>
        <v>0</v>
      </c>
      <c r="LP348" s="35"/>
      <c r="LQ348" s="27"/>
      <c r="LR348" s="46"/>
      <c r="LS348" s="111" t="s">
        <v>32</v>
      </c>
      <c r="LT348" s="44">
        <f>LT347/A348</f>
        <v>2040.625</v>
      </c>
      <c r="LU348" s="44">
        <f>LT348*$A349</f>
        <v>65300</v>
      </c>
      <c r="LV348" s="44"/>
      <c r="LW348" s="23"/>
      <c r="LX348" s="44"/>
      <c r="LY348" s="44"/>
      <c r="LZ348" s="44"/>
      <c r="MA348" s="44"/>
      <c r="MB348" s="44"/>
      <c r="MC348" s="44"/>
      <c r="MD348" s="35"/>
      <c r="ME348" s="27"/>
      <c r="MF348" s="46"/>
      <c r="MG348" s="111" t="s">
        <v>32</v>
      </c>
      <c r="MH348" s="44">
        <f>MH347/A348</f>
        <v>3412.5</v>
      </c>
      <c r="MI348" s="44">
        <f>MH348*$A349</f>
        <v>109200</v>
      </c>
      <c r="MJ348" s="44"/>
      <c r="MK348" s="23"/>
      <c r="ML348" s="44"/>
      <c r="MM348" s="44"/>
      <c r="MN348" s="44"/>
      <c r="MO348" s="44"/>
      <c r="MP348" s="44"/>
      <c r="MQ348" s="44"/>
      <c r="MR348" s="35"/>
      <c r="MS348" s="27"/>
      <c r="MT348" s="46"/>
      <c r="MU348" s="111" t="s">
        <v>32</v>
      </c>
      <c r="MV348" s="44">
        <f>MV347/A348</f>
        <v>2403.125</v>
      </c>
      <c r="MW348" s="44">
        <f>MV348*$A349</f>
        <v>76900</v>
      </c>
      <c r="MX348" s="44"/>
      <c r="MY348" s="23"/>
      <c r="MZ348" s="44"/>
      <c r="NA348" s="44"/>
      <c r="NB348" s="44"/>
      <c r="NC348" s="44"/>
      <c r="ND348" s="44"/>
      <c r="NE348" s="44"/>
      <c r="NF348" s="35"/>
      <c r="NG348" s="27"/>
      <c r="NH348" s="46"/>
      <c r="NI348" s="111" t="s">
        <v>32</v>
      </c>
      <c r="NJ348" s="44">
        <f>NJ347/A348</f>
        <v>3559.375</v>
      </c>
      <c r="NK348" s="44">
        <f>NJ348*$A349</f>
        <v>113900</v>
      </c>
      <c r="NL348" s="44"/>
      <c r="NM348" s="23"/>
      <c r="NN348" s="44"/>
      <c r="NO348" s="44"/>
      <c r="NP348" s="44"/>
      <c r="NQ348" s="44"/>
      <c r="NR348" s="44"/>
      <c r="NS348" s="44"/>
      <c r="NT348" s="35"/>
    </row>
    <row r="349" spans="1:384" x14ac:dyDescent="0.2">
      <c r="A349" s="116">
        <v>32</v>
      </c>
      <c r="B349" s="39"/>
      <c r="C349" s="40"/>
      <c r="D349" s="40"/>
      <c r="E349" s="41"/>
      <c r="F349" s="41"/>
      <c r="G349" s="40"/>
      <c r="H349" s="42"/>
      <c r="I349" s="23" t="s">
        <v>35</v>
      </c>
      <c r="J349" s="44">
        <f>J347*K357</f>
        <v>28320</v>
      </c>
      <c r="K349" s="44"/>
      <c r="L349" s="44"/>
      <c r="M349" s="23" t="s">
        <v>34</v>
      </c>
      <c r="N349" s="44">
        <f>SUM(R291:R343)</f>
        <v>9405</v>
      </c>
      <c r="O349" s="113">
        <f>N349/J347</f>
        <v>0.19925847457627119</v>
      </c>
      <c r="P349" s="113"/>
      <c r="Q349" s="44"/>
      <c r="R349" s="44"/>
      <c r="S349" s="44"/>
      <c r="T349" s="35"/>
      <c r="U349" s="27"/>
      <c r="V349" s="46"/>
      <c r="W349" s="111" t="s">
        <v>35</v>
      </c>
      <c r="X349" s="44">
        <f>X347*K357</f>
        <v>41640</v>
      </c>
      <c r="Y349" s="44"/>
      <c r="Z349" s="44"/>
      <c r="AA349" s="23" t="s">
        <v>34</v>
      </c>
      <c r="AB349" s="44">
        <f>SUM(AF291:AF343)</f>
        <v>25650</v>
      </c>
      <c r="AC349" s="113">
        <f>AB349/X347</f>
        <v>0.3695965417867435</v>
      </c>
      <c r="AD349" s="113"/>
      <c r="AE349" s="44"/>
      <c r="AF349" s="44"/>
      <c r="AG349" s="44"/>
      <c r="AH349" s="35"/>
      <c r="AI349" s="27"/>
      <c r="AJ349" s="46"/>
      <c r="AK349" s="23" t="s">
        <v>35</v>
      </c>
      <c r="AL349" s="44">
        <f>AL347*K357</f>
        <v>75660</v>
      </c>
      <c r="AM349" s="44"/>
      <c r="AN349" s="44"/>
      <c r="AO349" s="23" t="s">
        <v>34</v>
      </c>
      <c r="AP349" s="44">
        <f>SUM(AT290:AT342)</f>
        <v>12320</v>
      </c>
      <c r="AQ349" s="113">
        <f>AP349/AL347</f>
        <v>9.7700237906423473E-2</v>
      </c>
      <c r="AR349" s="113"/>
      <c r="AS349" s="44"/>
      <c r="AT349" s="44"/>
      <c r="AU349" s="44"/>
      <c r="AV349" s="35"/>
      <c r="AW349" s="27"/>
      <c r="AX349" s="46"/>
      <c r="AY349" s="23"/>
      <c r="AZ349" s="44"/>
      <c r="BA349" s="44"/>
      <c r="BB349" s="44"/>
      <c r="BC349" s="23" t="s">
        <v>34</v>
      </c>
      <c r="BD349" s="44">
        <f>SUM(BH291:BH343)</f>
        <v>10010</v>
      </c>
      <c r="BE349" s="113">
        <f>BD349/AZ347</f>
        <v>0.10427083333333333</v>
      </c>
      <c r="BF349" s="113"/>
      <c r="BG349" s="44"/>
      <c r="BH349" s="44"/>
      <c r="BI349" s="44"/>
      <c r="BJ349" s="35"/>
      <c r="BK349" s="50"/>
      <c r="BL349" s="46"/>
      <c r="BM349" s="23" t="s">
        <v>35</v>
      </c>
      <c r="BN349" s="44">
        <f>BN347*K357</f>
        <v>104640</v>
      </c>
      <c r="BO349" s="44"/>
      <c r="BP349" s="44"/>
      <c r="BQ349" s="23"/>
      <c r="BR349" s="44"/>
      <c r="BS349" s="44"/>
      <c r="BT349" s="326" t="s">
        <v>36</v>
      </c>
      <c r="BU349" s="326"/>
      <c r="BV349" s="44">
        <f>BN349-BV347</f>
        <v>86064</v>
      </c>
      <c r="BW349" s="113">
        <f>BV349/BN347</f>
        <v>0.4934862385321101</v>
      </c>
      <c r="BX349" s="35"/>
      <c r="BY349" s="27"/>
      <c r="BZ349" s="46"/>
      <c r="CA349" s="23" t="s">
        <v>35</v>
      </c>
      <c r="CB349" s="44">
        <f>CB347*K357</f>
        <v>112020</v>
      </c>
      <c r="CC349" s="44"/>
      <c r="CD349" s="44"/>
      <c r="CE349" s="23"/>
      <c r="CF349" s="44"/>
      <c r="CG349" s="44"/>
      <c r="CH349" s="326" t="s">
        <v>36</v>
      </c>
      <c r="CI349" s="326"/>
      <c r="CJ349" s="44">
        <f>CB349-CJ347</f>
        <v>84136</v>
      </c>
      <c r="CK349" s="113">
        <f>CJ349/CB347</f>
        <v>0.45064809855382965</v>
      </c>
      <c r="CL349" s="35"/>
      <c r="CM349" s="27"/>
      <c r="CN349" s="46"/>
      <c r="CO349" s="23" t="s">
        <v>35</v>
      </c>
      <c r="CP349" s="44">
        <f>CP347*K357</f>
        <v>109980</v>
      </c>
      <c r="CQ349" s="44"/>
      <c r="CR349" s="44"/>
      <c r="CS349" s="23"/>
      <c r="CT349" s="44"/>
      <c r="CU349" s="44"/>
      <c r="CV349" s="326" t="s">
        <v>36</v>
      </c>
      <c r="CW349" s="326"/>
      <c r="CX349" s="44">
        <f>CP349-CX347</f>
        <v>100205</v>
      </c>
      <c r="CY349" s="113">
        <f>CX349/CP347</f>
        <v>0.54667212220403705</v>
      </c>
      <c r="CZ349" s="35"/>
      <c r="DA349" s="58"/>
      <c r="DB349" s="46"/>
      <c r="DC349" s="23" t="s">
        <v>35</v>
      </c>
      <c r="DD349" s="44">
        <f>DD347*K357</f>
        <v>68580</v>
      </c>
      <c r="DE349" s="44"/>
      <c r="DF349" s="44"/>
      <c r="DG349" s="23"/>
      <c r="DH349" s="44"/>
      <c r="DI349" s="44"/>
      <c r="DJ349" s="336" t="s">
        <v>36</v>
      </c>
      <c r="DK349" s="336"/>
      <c r="DL349" s="44">
        <f>DD349-DL347</f>
        <v>44318</v>
      </c>
      <c r="DM349" s="113">
        <f>DL349/DD347</f>
        <v>0.38773403324584427</v>
      </c>
      <c r="DN349" s="35"/>
      <c r="DO349" s="27"/>
      <c r="DP349" s="46"/>
      <c r="DQ349" s="23" t="s">
        <v>35</v>
      </c>
      <c r="DR349" s="44">
        <f>DR347*K357</f>
        <v>85980</v>
      </c>
      <c r="DS349" s="44"/>
      <c r="DT349" s="44"/>
      <c r="DU349" s="23"/>
      <c r="DV349" s="44"/>
      <c r="DW349" s="44"/>
      <c r="DX349" s="336" t="s">
        <v>36</v>
      </c>
      <c r="DY349" s="336"/>
      <c r="DZ349" s="44">
        <f>DR349-DZ347</f>
        <v>73964</v>
      </c>
      <c r="EA349" s="113">
        <f>DZ349/DR347</f>
        <v>0.51614794138171671</v>
      </c>
      <c r="EB349" s="35"/>
      <c r="EC349" s="27"/>
      <c r="ED349" s="46"/>
      <c r="EE349" s="111" t="s">
        <v>35</v>
      </c>
      <c r="EF349" s="44">
        <f>EF347*K357</f>
        <v>53880</v>
      </c>
      <c r="EG349" s="44"/>
      <c r="EH349" s="44"/>
      <c r="EI349" s="23" t="s">
        <v>34</v>
      </c>
      <c r="EJ349" s="44">
        <f>SUM(EN291:EN343)</f>
        <v>13585</v>
      </c>
      <c r="EK349" s="113">
        <f>EJ349/EF347</f>
        <v>0.15128062360801781</v>
      </c>
      <c r="EL349" s="113"/>
      <c r="EM349" s="44"/>
      <c r="EN349" s="44"/>
      <c r="EO349" s="44"/>
      <c r="EP349" s="35"/>
      <c r="EQ349" s="27"/>
      <c r="ER349" s="46"/>
      <c r="ES349" s="23" t="s">
        <v>35</v>
      </c>
      <c r="ET349" s="44">
        <f>ET347*$K357</f>
        <v>46680</v>
      </c>
      <c r="EU349" s="44"/>
      <c r="EV349" s="44"/>
      <c r="EW349" s="23" t="s">
        <v>34</v>
      </c>
      <c r="EX349" s="44">
        <f>SUM(FB291:FB342)</f>
        <v>15246</v>
      </c>
      <c r="EY349" s="113">
        <f>EX349/ET347</f>
        <v>0.19596401028277635</v>
      </c>
      <c r="EZ349" s="113"/>
      <c r="FA349" s="44"/>
      <c r="FB349" s="44"/>
      <c r="FC349" s="44"/>
      <c r="FD349" s="35"/>
      <c r="FF349" s="46"/>
      <c r="FG349" s="111" t="s">
        <v>35</v>
      </c>
      <c r="FH349" s="44">
        <f>FH347*$K357</f>
        <v>39300</v>
      </c>
      <c r="FI349" s="44"/>
      <c r="FJ349" s="44"/>
      <c r="FK349" s="23" t="s">
        <v>34</v>
      </c>
      <c r="FL349" s="44">
        <f>SUM(FP291:FP343)</f>
        <v>19635</v>
      </c>
      <c r="FM349" s="113">
        <f>FL349/FH347</f>
        <v>0.29977099236641219</v>
      </c>
      <c r="FN349" s="113"/>
      <c r="FO349" s="44"/>
      <c r="FP349" s="44"/>
      <c r="FQ349" s="44"/>
      <c r="FR349" s="35"/>
      <c r="FT349" s="46"/>
      <c r="FU349" s="111" t="s">
        <v>35</v>
      </c>
      <c r="FV349" s="44">
        <f>FV347*$K357</f>
        <v>10260</v>
      </c>
      <c r="FW349" s="44"/>
      <c r="FX349" s="44"/>
      <c r="FY349" s="23" t="s">
        <v>34</v>
      </c>
      <c r="FZ349" s="44">
        <f>SUM(GD291:GD343)</f>
        <v>840</v>
      </c>
      <c r="GA349" s="113">
        <f>FZ349/FV347</f>
        <v>4.912280701754386E-2</v>
      </c>
      <c r="GB349" s="113"/>
      <c r="GC349" s="44"/>
      <c r="GD349" s="44"/>
      <c r="GE349" s="44"/>
      <c r="GF349" s="35"/>
      <c r="GH349" s="46"/>
      <c r="GI349" s="111" t="s">
        <v>35</v>
      </c>
      <c r="GJ349" s="44">
        <f>GJ347*$K357</f>
        <v>40260</v>
      </c>
      <c r="GK349" s="44"/>
      <c r="GL349" s="44"/>
      <c r="GM349" s="23" t="s">
        <v>34</v>
      </c>
      <c r="GN349" s="44">
        <f>SUM(GR291:GR343)</f>
        <v>14470</v>
      </c>
      <c r="GO349" s="113">
        <f>GN349/GJ347</f>
        <v>0.21564828614008941</v>
      </c>
      <c r="GP349" s="113"/>
      <c r="GQ349" s="44"/>
      <c r="GR349" s="44"/>
      <c r="GS349" s="44"/>
      <c r="GT349" s="35"/>
      <c r="GU349" s="27"/>
      <c r="GV349" s="46"/>
      <c r="GW349" s="111" t="s">
        <v>35</v>
      </c>
      <c r="GX349" s="44">
        <f>GX347*BB357</f>
        <v>0</v>
      </c>
      <c r="GY349" s="44"/>
      <c r="GZ349" s="44"/>
      <c r="HA349" s="23" t="s">
        <v>34</v>
      </c>
      <c r="HB349" s="44">
        <f>SUM(HF291:HF343)</f>
        <v>29000</v>
      </c>
      <c r="HC349" s="113">
        <f>HB349/GX347</f>
        <v>0.39455782312925169</v>
      </c>
      <c r="HD349" s="113"/>
      <c r="HE349" s="44"/>
      <c r="HF349" s="44"/>
      <c r="HG349" s="44"/>
      <c r="HH349" s="35"/>
      <c r="HJ349" s="46"/>
      <c r="HK349" s="111" t="s">
        <v>35</v>
      </c>
      <c r="HL349" s="44">
        <f>HL347*$K357</f>
        <v>21720</v>
      </c>
      <c r="HM349" s="44"/>
      <c r="HN349" s="44"/>
      <c r="HO349" s="23" t="s">
        <v>34</v>
      </c>
      <c r="HP349" s="44">
        <f>SUM(HT291:HT343)</f>
        <v>68040</v>
      </c>
      <c r="HQ349" s="113">
        <f>HP349/HL347</f>
        <v>1.8795580110497239</v>
      </c>
      <c r="HR349" s="113"/>
      <c r="HS349" s="44"/>
      <c r="HT349" s="44"/>
      <c r="HU349" s="44"/>
      <c r="HV349" s="35"/>
      <c r="HW349" s="61"/>
      <c r="HX349" s="46"/>
      <c r="HY349" s="23" t="s">
        <v>35</v>
      </c>
      <c r="HZ349" s="44">
        <f>HZ347*$K357</f>
        <v>225420</v>
      </c>
      <c r="IA349" s="44"/>
      <c r="IB349" s="44"/>
      <c r="IC349" s="23"/>
      <c r="ID349" s="44"/>
      <c r="IE349" s="44"/>
      <c r="IF349" s="326" t="s">
        <v>36</v>
      </c>
      <c r="IG349" s="326"/>
      <c r="IH349" s="44" t="e">
        <f>HZ349-IH347</f>
        <v>#VALUE!</v>
      </c>
      <c r="II349" s="113" t="e">
        <f>IH349/HZ347</f>
        <v>#VALUE!</v>
      </c>
      <c r="IJ349" s="35"/>
      <c r="IL349" s="46"/>
      <c r="IM349" s="23" t="s">
        <v>35</v>
      </c>
      <c r="IN349" s="44">
        <f>IN347*$K357</f>
        <v>102240</v>
      </c>
      <c r="IO349" s="44"/>
      <c r="IP349" s="44"/>
      <c r="IQ349" s="23"/>
      <c r="IR349" s="44"/>
      <c r="IS349" s="44"/>
      <c r="IT349" s="326" t="s">
        <v>36</v>
      </c>
      <c r="IU349" s="326"/>
      <c r="IV349" s="44">
        <f>IN349-IV347</f>
        <v>94264</v>
      </c>
      <c r="IW349" s="113">
        <f>IV349/IN347</f>
        <v>0.55319248826291079</v>
      </c>
      <c r="IX349" s="35"/>
      <c r="IY349" s="33"/>
      <c r="IZ349" s="46"/>
      <c r="JA349" s="23" t="s">
        <v>35</v>
      </c>
      <c r="JB349" s="44">
        <f>JB347*$K357</f>
        <v>115200</v>
      </c>
      <c r="JC349" s="44"/>
      <c r="JD349" s="44"/>
      <c r="JE349" s="23"/>
      <c r="JF349" s="44"/>
      <c r="JG349" s="44"/>
      <c r="JH349" s="326" t="s">
        <v>36</v>
      </c>
      <c r="JI349" s="326"/>
      <c r="JJ349" s="44">
        <f>JB349-JJ347</f>
        <v>108620</v>
      </c>
      <c r="JK349" s="113">
        <f>JJ349/JB347</f>
        <v>0.56572916666666662</v>
      </c>
      <c r="JL349" s="35"/>
      <c r="JM349" s="27"/>
      <c r="JN349" s="46"/>
      <c r="JO349" s="23" t="s">
        <v>35</v>
      </c>
      <c r="JP349" s="44">
        <f>JP347*$K357</f>
        <v>78360</v>
      </c>
      <c r="JQ349" s="44"/>
      <c r="JR349" s="44"/>
      <c r="JS349" s="23"/>
      <c r="JT349" s="44"/>
      <c r="JU349" s="44"/>
      <c r="JV349" s="326" t="s">
        <v>36</v>
      </c>
      <c r="JW349" s="326"/>
      <c r="JX349" s="44" t="e">
        <f>JP349-JX347</f>
        <v>#VALUE!</v>
      </c>
      <c r="JY349" s="113" t="e">
        <f>JX349/JP347</f>
        <v>#VALUE!</v>
      </c>
      <c r="JZ349" s="35"/>
      <c r="KA349" s="61"/>
      <c r="KB349" s="46"/>
      <c r="KC349" s="23" t="s">
        <v>35</v>
      </c>
      <c r="KD349" s="44">
        <f>KD347*$K357</f>
        <v>64260</v>
      </c>
      <c r="KE349" s="44"/>
      <c r="KF349" s="44"/>
      <c r="KG349" s="23"/>
      <c r="KH349" s="44"/>
      <c r="KI349" s="44"/>
      <c r="KJ349" s="326" t="s">
        <v>36</v>
      </c>
      <c r="KK349" s="326"/>
      <c r="KL349" s="44">
        <f>KD349-KL347</f>
        <v>42886</v>
      </c>
      <c r="KM349" s="113">
        <f>KL349/KD347</f>
        <v>0.4004295051353875</v>
      </c>
      <c r="KN349" s="35"/>
      <c r="KO349" s="27"/>
      <c r="KP349" s="46"/>
      <c r="KQ349" s="23" t="s">
        <v>35</v>
      </c>
      <c r="KR349" s="44">
        <f>KR347*$K357</f>
        <v>96240</v>
      </c>
      <c r="KS349" s="44"/>
      <c r="KT349" s="44"/>
      <c r="KU349" s="23"/>
      <c r="KV349" s="44"/>
      <c r="KW349" s="44"/>
      <c r="KX349" s="326" t="s">
        <v>36</v>
      </c>
      <c r="KY349" s="326"/>
      <c r="KZ349" s="44">
        <f>KR349-KZ347</f>
        <v>75615</v>
      </c>
      <c r="LA349" s="113">
        <f>KZ349/KR347</f>
        <v>0.4714152119700748</v>
      </c>
      <c r="LB349" s="35"/>
      <c r="LC349" s="27"/>
      <c r="LD349" s="46"/>
      <c r="LE349" s="23" t="s">
        <v>32</v>
      </c>
      <c r="LF349" s="44">
        <f>LF348/A348</f>
        <v>2209.375</v>
      </c>
      <c r="LG349" s="44">
        <f>LF349*$A349</f>
        <v>70700</v>
      </c>
      <c r="LH349" s="44"/>
      <c r="LI349" s="23"/>
      <c r="LJ349" s="44"/>
      <c r="LK349" s="44"/>
      <c r="LL349" s="60"/>
      <c r="LM349" s="23" t="s">
        <v>36</v>
      </c>
      <c r="LN349" s="44">
        <f>LF350-LN348</f>
        <v>42420</v>
      </c>
      <c r="LO349" s="113">
        <f>LN349/LF348</f>
        <v>0.6</v>
      </c>
      <c r="LP349" s="35"/>
      <c r="LQ349" s="27"/>
      <c r="LR349" s="46"/>
      <c r="LS349" s="111" t="s">
        <v>35</v>
      </c>
      <c r="LT349" s="44">
        <f>LT347*K357</f>
        <v>39180</v>
      </c>
      <c r="LU349" s="44"/>
      <c r="LV349" s="44"/>
      <c r="LW349" s="23" t="s">
        <v>34</v>
      </c>
      <c r="LX349" s="44">
        <f>SUM(MB291:MB343)</f>
        <v>32285</v>
      </c>
      <c r="LY349" s="113">
        <f>LX349/LT347</f>
        <v>0.49441041347626341</v>
      </c>
      <c r="LZ349" s="113"/>
      <c r="MA349" s="44"/>
      <c r="MB349" s="44"/>
      <c r="MC349" s="44"/>
      <c r="MD349" s="35"/>
      <c r="ME349" s="27"/>
      <c r="MF349" s="46"/>
      <c r="MG349" s="111" t="s">
        <v>35</v>
      </c>
      <c r="MH349" s="44">
        <f>MH347*$K357</f>
        <v>65520</v>
      </c>
      <c r="MI349" s="44"/>
      <c r="MJ349" s="44"/>
      <c r="MK349" s="23" t="s">
        <v>34</v>
      </c>
      <c r="ML349" s="44">
        <f>SUM(MP291:MP343)</f>
        <v>26400</v>
      </c>
      <c r="MM349" s="113">
        <f>ML349/MH347</f>
        <v>0.24175824175824176</v>
      </c>
      <c r="MN349" s="113"/>
      <c r="MO349" s="44"/>
      <c r="MP349" s="44"/>
      <c r="MQ349" s="44"/>
      <c r="MR349" s="35"/>
      <c r="MS349" s="27"/>
      <c r="MT349" s="46"/>
      <c r="MU349" s="111" t="s">
        <v>35</v>
      </c>
      <c r="MV349" s="44">
        <f>MV347*$K357</f>
        <v>46140</v>
      </c>
      <c r="MW349" s="44"/>
      <c r="MX349" s="44"/>
      <c r="MY349" s="23" t="s">
        <v>34</v>
      </c>
      <c r="MZ349" s="44">
        <f>SUM(ND291:ND343)</f>
        <v>9295</v>
      </c>
      <c r="NA349" s="113">
        <f>MZ349/MV347</f>
        <v>0.12087126137841353</v>
      </c>
      <c r="NB349" s="113"/>
      <c r="NC349" s="44"/>
      <c r="ND349" s="44"/>
      <c r="NE349" s="44"/>
      <c r="NF349" s="35"/>
      <c r="NG349" s="27"/>
      <c r="NH349" s="46"/>
      <c r="NI349" s="111" t="s">
        <v>35</v>
      </c>
      <c r="NJ349" s="44">
        <f>NJ347*$K357</f>
        <v>68340</v>
      </c>
      <c r="NK349" s="44"/>
      <c r="NL349" s="44"/>
      <c r="NM349" s="23" t="s">
        <v>34</v>
      </c>
      <c r="NN349" s="44">
        <f>SUM(NR291:NR343)</f>
        <v>13200</v>
      </c>
      <c r="NO349" s="113">
        <f>NN349/NJ347</f>
        <v>0.11589113257243196</v>
      </c>
      <c r="NP349" s="113"/>
      <c r="NQ349" s="44"/>
      <c r="NR349" s="44"/>
      <c r="NS349" s="44"/>
      <c r="NT349" s="35"/>
    </row>
    <row r="350" spans="1:384" x14ac:dyDescent="0.2">
      <c r="A350" s="38"/>
      <c r="B350" s="39"/>
      <c r="C350" s="40"/>
      <c r="D350" s="40"/>
      <c r="E350" s="41"/>
      <c r="F350" s="41"/>
      <c r="G350" s="40"/>
      <c r="H350" s="42"/>
      <c r="I350" s="23" t="s">
        <v>37</v>
      </c>
      <c r="J350" s="44">
        <f>J419</f>
        <v>52500</v>
      </c>
      <c r="K350" s="44"/>
      <c r="L350" s="44"/>
      <c r="M350" s="23" t="s">
        <v>36</v>
      </c>
      <c r="N350" s="44">
        <f>J349-N349</f>
        <v>18915</v>
      </c>
      <c r="O350" s="113">
        <f>N350/J347</f>
        <v>0.40074152542372882</v>
      </c>
      <c r="P350" s="113"/>
      <c r="Q350" s="45"/>
      <c r="R350" s="45"/>
      <c r="S350" s="45"/>
      <c r="T350" s="35"/>
      <c r="U350" s="27"/>
      <c r="V350" s="46"/>
      <c r="W350" s="111" t="s">
        <v>37</v>
      </c>
      <c r="X350" s="44">
        <f>X419</f>
        <v>73600</v>
      </c>
      <c r="Y350" s="44"/>
      <c r="Z350" s="44"/>
      <c r="AA350" s="23" t="s">
        <v>36</v>
      </c>
      <c r="AB350" s="44">
        <f>X349-AB349</f>
        <v>15990</v>
      </c>
      <c r="AC350" s="113">
        <f>AB350/X347</f>
        <v>0.23040345821325647</v>
      </c>
      <c r="AD350" s="113"/>
      <c r="AE350" s="45"/>
      <c r="AF350" s="45"/>
      <c r="AG350" s="45"/>
      <c r="AH350" s="35"/>
      <c r="AI350" s="27"/>
      <c r="AJ350" s="46"/>
      <c r="AK350" s="23" t="s">
        <v>37</v>
      </c>
      <c r="AL350" s="44">
        <f>AL419</f>
        <v>125900</v>
      </c>
      <c r="AM350" s="44"/>
      <c r="AN350" s="44"/>
      <c r="AO350" s="23" t="s">
        <v>36</v>
      </c>
      <c r="AP350" s="44">
        <f>AL349-AP349</f>
        <v>63340</v>
      </c>
      <c r="AQ350" s="113">
        <f>AP350/AL347</f>
        <v>0.50229976209357652</v>
      </c>
      <c r="AR350" s="113"/>
      <c r="AS350" s="45"/>
      <c r="AT350" s="45"/>
      <c r="AU350" s="45"/>
      <c r="AV350" s="35"/>
      <c r="AW350" s="27"/>
      <c r="AX350" s="46"/>
      <c r="AY350" s="23" t="s">
        <v>35</v>
      </c>
      <c r="AZ350" s="44">
        <f>AZ347*K357</f>
        <v>57600</v>
      </c>
      <c r="BA350" s="44"/>
      <c r="BB350" s="44"/>
      <c r="BC350" s="23" t="s">
        <v>36</v>
      </c>
      <c r="BD350" s="44">
        <f>AZ350-BD349</f>
        <v>47590</v>
      </c>
      <c r="BE350" s="113">
        <f>BD350/AZ347</f>
        <v>0.49572916666666667</v>
      </c>
      <c r="BF350" s="113"/>
      <c r="BG350" s="45"/>
      <c r="BH350" s="45"/>
      <c r="BI350" s="45"/>
      <c r="BJ350" s="35"/>
      <c r="BK350" s="50"/>
      <c r="BL350" s="46"/>
      <c r="BM350" s="23" t="s">
        <v>37</v>
      </c>
      <c r="BN350" s="44">
        <f>BN419</f>
        <v>163600</v>
      </c>
      <c r="BO350" s="44"/>
      <c r="BP350" s="44"/>
      <c r="BQ350" s="23"/>
      <c r="BR350" s="44"/>
      <c r="BS350" s="66"/>
      <c r="BT350" s="332" t="s">
        <v>742</v>
      </c>
      <c r="BU350" s="334"/>
      <c r="BV350" s="43">
        <f>(BQ323+BS323)*BU323+(BQ324+BS324)*BU324+(BQ325+BS325)*BU325+(BQ326+BS326)*BU326</f>
        <v>39258</v>
      </c>
      <c r="BW350" s="45"/>
      <c r="BX350" s="35"/>
      <c r="BY350" s="27"/>
      <c r="BZ350" s="46"/>
      <c r="CA350" s="23" t="s">
        <v>37</v>
      </c>
      <c r="CB350" s="44">
        <f>CB419</f>
        <v>189700</v>
      </c>
      <c r="CC350" s="44"/>
      <c r="CD350" s="44"/>
      <c r="CE350" s="23"/>
      <c r="CF350" s="44"/>
      <c r="CG350" s="44"/>
      <c r="CH350" s="332" t="s">
        <v>742</v>
      </c>
      <c r="CI350" s="334"/>
      <c r="CJ350" s="43">
        <f>(CE323+CG323)*CI323+(CE324+CG324)*CI324+(CE325+CG325)*CI325+(CE326+CG326)*CI326</f>
        <v>26174</v>
      </c>
      <c r="CK350" s="45"/>
      <c r="CL350" s="35"/>
      <c r="CM350" s="27"/>
      <c r="CN350" s="46"/>
      <c r="CO350" s="23" t="s">
        <v>37</v>
      </c>
      <c r="CP350" s="44">
        <f>CP419</f>
        <v>159000</v>
      </c>
      <c r="CQ350" s="44"/>
      <c r="CR350" s="44"/>
      <c r="CS350" s="23"/>
      <c r="CT350" s="44"/>
      <c r="CU350" s="44"/>
      <c r="CV350" s="332" t="s">
        <v>742</v>
      </c>
      <c r="CW350" s="334"/>
      <c r="CX350" s="43">
        <f>(CS323+CU323)*CW323+(CS324+CU324)*CW324+(CS325+CU325)*CW325+(CS326+CU326)*CW326</f>
        <v>24076</v>
      </c>
      <c r="CY350" s="45"/>
      <c r="CZ350" s="35"/>
      <c r="DA350" s="58"/>
      <c r="DB350" s="46"/>
      <c r="DC350" s="23" t="s">
        <v>37</v>
      </c>
      <c r="DD350" s="44">
        <f>DD419</f>
        <v>124200</v>
      </c>
      <c r="DE350" s="44"/>
      <c r="DF350" s="44"/>
      <c r="DG350" s="23"/>
      <c r="DH350" s="44"/>
      <c r="DI350" s="66"/>
      <c r="DJ350" s="332" t="s">
        <v>742</v>
      </c>
      <c r="DK350" s="334"/>
      <c r="DL350" s="43">
        <f>(DG323+DI323)*DK323+(DG324+DI324)*DK324+(DG325+DI325)*DK325+(DG326+DI326)*DK326</f>
        <v>56580</v>
      </c>
      <c r="DM350" s="45"/>
      <c r="DN350" s="35"/>
      <c r="DO350" s="27"/>
      <c r="DP350" s="46"/>
      <c r="DQ350" s="23" t="s">
        <v>37</v>
      </c>
      <c r="DR350" s="44">
        <f>DR419</f>
        <v>144300</v>
      </c>
      <c r="DS350" s="44"/>
      <c r="DT350" s="44"/>
      <c r="DU350" s="23"/>
      <c r="DV350" s="44"/>
      <c r="DW350" s="66"/>
      <c r="DX350" s="332" t="s">
        <v>742</v>
      </c>
      <c r="DY350" s="334"/>
      <c r="DZ350" s="43">
        <f>(DU323+DW323)*DY323+(DU324+DW324)*DY324+(DU325+DW325)*DY325+(DU326+DW326)*DY326</f>
        <v>32060</v>
      </c>
      <c r="EA350" s="45"/>
      <c r="EB350" s="35"/>
      <c r="EC350" s="27"/>
      <c r="ED350" s="46"/>
      <c r="EE350" s="111" t="s">
        <v>37</v>
      </c>
      <c r="EF350" s="44">
        <f>EF419</f>
        <v>114500</v>
      </c>
      <c r="EG350" s="44"/>
      <c r="EH350" s="44"/>
      <c r="EI350" s="23" t="s">
        <v>36</v>
      </c>
      <c r="EJ350" s="44">
        <f>EF349-EJ349</f>
        <v>40295</v>
      </c>
      <c r="EK350" s="113">
        <f>EJ350/EF347</f>
        <v>0.44871937639198217</v>
      </c>
      <c r="EL350" s="113"/>
      <c r="EM350" s="45"/>
      <c r="EN350" s="45"/>
      <c r="EO350" s="45"/>
      <c r="EP350" s="35"/>
      <c r="EQ350" s="27"/>
      <c r="ER350" s="46"/>
      <c r="ES350" s="23" t="s">
        <v>37</v>
      </c>
      <c r="ET350" s="44">
        <f>ET419</f>
        <v>51100</v>
      </c>
      <c r="EU350" s="44"/>
      <c r="EV350" s="44"/>
      <c r="EW350" s="23" t="s">
        <v>36</v>
      </c>
      <c r="EX350" s="44">
        <f>ET349-EX349</f>
        <v>31434</v>
      </c>
      <c r="EY350" s="113">
        <f>EX350/ET347</f>
        <v>0.40403598971722365</v>
      </c>
      <c r="EZ350" s="113"/>
      <c r="FA350" s="45"/>
      <c r="FB350" s="45"/>
      <c r="FC350" s="45"/>
      <c r="FD350" s="35"/>
      <c r="FF350" s="46"/>
      <c r="FG350" s="111" t="s">
        <v>37</v>
      </c>
      <c r="FH350" s="44">
        <f>IO419</f>
        <v>71</v>
      </c>
      <c r="FI350" s="44"/>
      <c r="FJ350" s="44"/>
      <c r="FK350" s="23" t="s">
        <v>36</v>
      </c>
      <c r="FL350" s="44">
        <f>FH349-FL349</f>
        <v>19665</v>
      </c>
      <c r="FM350" s="113">
        <f>FL350/FH347</f>
        <v>0.30022900763358779</v>
      </c>
      <c r="FN350" s="113"/>
      <c r="FO350" s="45"/>
      <c r="FP350" s="45"/>
      <c r="FQ350" s="45"/>
      <c r="FR350" s="35"/>
      <c r="FT350" s="46"/>
      <c r="FU350" s="111" t="s">
        <v>37</v>
      </c>
      <c r="FV350" s="44">
        <f>HL419</f>
        <v>55200</v>
      </c>
      <c r="FW350" s="44"/>
      <c r="FX350" s="44"/>
      <c r="FY350" s="23" t="s">
        <v>36</v>
      </c>
      <c r="FZ350" s="44">
        <f>FV349-FZ349</f>
        <v>9420</v>
      </c>
      <c r="GA350" s="113">
        <f>FZ350/FV347</f>
        <v>0.55087719298245619</v>
      </c>
      <c r="GB350" s="113"/>
      <c r="GC350" s="45"/>
      <c r="GD350" s="45"/>
      <c r="GE350" s="45"/>
      <c r="GF350" s="35"/>
      <c r="GH350" s="46"/>
      <c r="GI350" s="111" t="s">
        <v>37</v>
      </c>
      <c r="GJ350" s="44">
        <f>IN419</f>
        <v>133400</v>
      </c>
      <c r="GK350" s="44"/>
      <c r="GL350" s="44"/>
      <c r="GM350" s="23" t="s">
        <v>36</v>
      </c>
      <c r="GN350" s="44">
        <f>GJ349-GN349</f>
        <v>25790</v>
      </c>
      <c r="GO350" s="113">
        <f>GN350/GJ347</f>
        <v>0.38435171385991057</v>
      </c>
      <c r="GP350" s="113"/>
      <c r="GQ350" s="45"/>
      <c r="GR350" s="45"/>
      <c r="GS350" s="45"/>
      <c r="GT350" s="35"/>
      <c r="GU350" s="27"/>
      <c r="GV350" s="46"/>
      <c r="GW350" s="111" t="s">
        <v>37</v>
      </c>
      <c r="GX350" s="44" t="str">
        <f>GI419</f>
        <v>合計</v>
      </c>
      <c r="GY350" s="44"/>
      <c r="GZ350" s="44"/>
      <c r="HA350" s="23" t="s">
        <v>36</v>
      </c>
      <c r="HB350" s="44">
        <f>GX349-HB349</f>
        <v>-29000</v>
      </c>
      <c r="HC350" s="113">
        <f>HB350/GX347</f>
        <v>-0.39455782312925169</v>
      </c>
      <c r="HD350" s="113"/>
      <c r="HE350" s="45"/>
      <c r="HF350" s="45"/>
      <c r="HG350" s="45"/>
      <c r="HH350" s="35"/>
      <c r="HJ350" s="46"/>
      <c r="HK350" s="111" t="s">
        <v>37</v>
      </c>
      <c r="HL350" s="44">
        <f>IB419</f>
        <v>0</v>
      </c>
      <c r="HM350" s="44"/>
      <c r="HN350" s="44"/>
      <c r="HO350" s="23" t="s">
        <v>36</v>
      </c>
      <c r="HP350" s="44">
        <f>HL349-HP349</f>
        <v>-46320</v>
      </c>
      <c r="HQ350" s="113">
        <f>HP350/HL347</f>
        <v>-1.2795580110497238</v>
      </c>
      <c r="HR350" s="113"/>
      <c r="HS350" s="45"/>
      <c r="HT350" s="45"/>
      <c r="HU350" s="45"/>
      <c r="HV350" s="35"/>
      <c r="HW350" s="61"/>
      <c r="HX350" s="46"/>
      <c r="HY350" s="23" t="s">
        <v>37</v>
      </c>
      <c r="HZ350" s="44">
        <f>HZ419</f>
        <v>128900</v>
      </c>
      <c r="IA350" s="44"/>
      <c r="IB350" s="44"/>
      <c r="IC350" s="23"/>
      <c r="ID350" s="44"/>
      <c r="IE350" s="44"/>
      <c r="IF350" s="332" t="s">
        <v>742</v>
      </c>
      <c r="IG350" s="334"/>
      <c r="IH350" s="43" t="e">
        <f>(IC323+IE323)*IG323+(IC324+IE324)*IG324+(IC325+IE325)*IG325+(IC326+IE326)*IG326</f>
        <v>#VALUE!</v>
      </c>
      <c r="II350" s="45"/>
      <c r="IJ350" s="35"/>
      <c r="IL350" s="46"/>
      <c r="IM350" s="23" t="s">
        <v>37</v>
      </c>
      <c r="IN350" s="44">
        <f>IN419</f>
        <v>133400</v>
      </c>
      <c r="IO350" s="44"/>
      <c r="IP350" s="44"/>
      <c r="IQ350" s="23"/>
      <c r="IR350" s="44"/>
      <c r="IS350" s="44"/>
      <c r="IT350" s="332" t="s">
        <v>742</v>
      </c>
      <c r="IU350" s="334"/>
      <c r="IV350" s="43">
        <f>(IQ323+IS323)*IU323+(IQ324+IS324)*IU324+(IQ325+IS325)*IU325+(IQ326+IS326)*IU326</f>
        <v>18148</v>
      </c>
      <c r="IW350" s="45"/>
      <c r="IX350" s="35"/>
      <c r="IY350" s="33"/>
      <c r="IZ350" s="46"/>
      <c r="JA350" s="23" t="s">
        <v>37</v>
      </c>
      <c r="JB350" s="44">
        <f>JB419</f>
        <v>211800</v>
      </c>
      <c r="JC350" s="44"/>
      <c r="JD350" s="44"/>
      <c r="JE350" s="23"/>
      <c r="JF350" s="44"/>
      <c r="JG350" s="44"/>
      <c r="JH350" s="332" t="s">
        <v>742</v>
      </c>
      <c r="JI350" s="334"/>
      <c r="JJ350" s="43">
        <f>(JE323+JG323)*JI323+(JE324+JG324)*JI324+(JE325+JG325)*JI325+(JE326+JG326)*JI326</f>
        <v>24880</v>
      </c>
      <c r="JK350" s="45"/>
      <c r="JL350" s="35"/>
      <c r="JM350" s="27"/>
      <c r="JN350" s="46"/>
      <c r="JO350" s="23" t="s">
        <v>37</v>
      </c>
      <c r="JP350" s="44">
        <f>JP419</f>
        <v>121200</v>
      </c>
      <c r="JQ350" s="44"/>
      <c r="JR350" s="44"/>
      <c r="JS350" s="23"/>
      <c r="JT350" s="44"/>
      <c r="JU350" s="44"/>
      <c r="JV350" s="332" t="s">
        <v>742</v>
      </c>
      <c r="JW350" s="334"/>
      <c r="JX350" s="43">
        <f>(JS323+JU323)*JW323+(JS324+JU324)*JW324+(JS325+JU325)*JW325+(JS326+JU326)*JW326</f>
        <v>62400</v>
      </c>
      <c r="JY350" s="45"/>
      <c r="JZ350" s="35"/>
      <c r="KA350" s="61"/>
      <c r="KB350" s="46"/>
      <c r="KC350" s="23" t="s">
        <v>37</v>
      </c>
      <c r="KD350" s="44">
        <f>KD419</f>
        <v>163100</v>
      </c>
      <c r="KE350" s="44"/>
      <c r="KF350" s="44"/>
      <c r="KG350" s="23"/>
      <c r="KH350" s="44"/>
      <c r="KI350" s="44"/>
      <c r="KJ350" s="332" t="s">
        <v>742</v>
      </c>
      <c r="KK350" s="334"/>
      <c r="KL350" s="43">
        <f>(KG323+KI323)*KK323+(KG324+KI324)*KK324+(KG325+KI325)*KK325+(KG326+KI326)*KK326</f>
        <v>22000</v>
      </c>
      <c r="KM350" s="45"/>
      <c r="KN350" s="35"/>
      <c r="KO350" s="27"/>
      <c r="KP350" s="46"/>
      <c r="KQ350" s="23" t="s">
        <v>37</v>
      </c>
      <c r="KR350" s="44">
        <f>KR419</f>
        <v>98900</v>
      </c>
      <c r="KS350" s="44"/>
      <c r="KT350" s="44"/>
      <c r="KU350" s="23"/>
      <c r="KV350" s="44"/>
      <c r="KW350" s="44"/>
      <c r="KX350" s="332" t="s">
        <v>742</v>
      </c>
      <c r="KY350" s="334"/>
      <c r="KZ350" s="43">
        <f>(KU323+KW323)*KY323+(KU324+KW324)*KY324+(KU325+KW325)*KY325+(KU326+KW326)*KY326</f>
        <v>46750</v>
      </c>
      <c r="LA350" s="45"/>
      <c r="LB350" s="35"/>
      <c r="LC350" s="27"/>
      <c r="LD350" s="46"/>
      <c r="LE350" s="23" t="s">
        <v>35</v>
      </c>
      <c r="LF350" s="44">
        <f>LF348*K357</f>
        <v>42420</v>
      </c>
      <c r="LG350" s="44"/>
      <c r="LH350" s="44"/>
      <c r="LI350" s="23"/>
      <c r="LJ350" s="44"/>
      <c r="LK350" s="44"/>
      <c r="LL350" s="66"/>
      <c r="LM350" s="326" t="s">
        <v>33</v>
      </c>
      <c r="LN350" s="335"/>
      <c r="LO350" s="113">
        <f>LN348/LF348</f>
        <v>0</v>
      </c>
      <c r="LP350" s="35"/>
      <c r="LQ350" s="27"/>
      <c r="LR350" s="46"/>
      <c r="LS350" s="111" t="s">
        <v>37</v>
      </c>
      <c r="LT350" s="44">
        <f>LT419</f>
        <v>52500</v>
      </c>
      <c r="LU350" s="44"/>
      <c r="LV350" s="44"/>
      <c r="LW350" s="23" t="s">
        <v>36</v>
      </c>
      <c r="LX350" s="44">
        <f>LT349-LX349</f>
        <v>6895</v>
      </c>
      <c r="LY350" s="113">
        <f>LX350/LT347</f>
        <v>0.10558958652373659</v>
      </c>
      <c r="LZ350" s="113"/>
      <c r="MA350" s="45"/>
      <c r="MB350" s="45"/>
      <c r="MC350" s="45"/>
      <c r="MD350" s="35"/>
      <c r="ME350" s="27"/>
      <c r="MF350" s="46"/>
      <c r="MG350" s="111" t="s">
        <v>37</v>
      </c>
      <c r="MH350" s="44">
        <f>MH419</f>
        <v>59200</v>
      </c>
      <c r="MI350" s="44"/>
      <c r="MJ350" s="44"/>
      <c r="MK350" s="23" t="s">
        <v>36</v>
      </c>
      <c r="ML350" s="44">
        <f>MH349-ML349</f>
        <v>39120</v>
      </c>
      <c r="MM350" s="113">
        <f>ML350/MH347</f>
        <v>0.35824175824175825</v>
      </c>
      <c r="MN350" s="113"/>
      <c r="MO350" s="45"/>
      <c r="MP350" s="45"/>
      <c r="MQ350" s="45"/>
      <c r="MR350" s="35"/>
      <c r="MS350" s="27"/>
      <c r="MT350" s="46"/>
      <c r="MU350" s="111" t="s">
        <v>37</v>
      </c>
      <c r="MV350" s="44">
        <f>MV419</f>
        <v>115100</v>
      </c>
      <c r="MW350" s="44"/>
      <c r="MX350" s="44"/>
      <c r="MY350" s="23" t="s">
        <v>36</v>
      </c>
      <c r="MZ350" s="44">
        <f>MV349-MZ349</f>
        <v>36845</v>
      </c>
      <c r="NA350" s="113">
        <f>MZ350/MV347</f>
        <v>0.4791287386215865</v>
      </c>
      <c r="NB350" s="113"/>
      <c r="NC350" s="45"/>
      <c r="ND350" s="45"/>
      <c r="NE350" s="45"/>
      <c r="NF350" s="35"/>
      <c r="NG350" s="27"/>
      <c r="NH350" s="46"/>
      <c r="NI350" s="111" t="s">
        <v>37</v>
      </c>
      <c r="NJ350" s="44">
        <f>NJ419</f>
        <v>79000</v>
      </c>
      <c r="NK350" s="44"/>
      <c r="NL350" s="44"/>
      <c r="NM350" s="23" t="s">
        <v>36</v>
      </c>
      <c r="NN350" s="44">
        <f>NJ349-NN349</f>
        <v>55140</v>
      </c>
      <c r="NO350" s="113">
        <f>NN350/NJ347</f>
        <v>0.48410886742756803</v>
      </c>
      <c r="NP350" s="113"/>
      <c r="NQ350" s="45"/>
      <c r="NR350" s="45"/>
      <c r="NS350" s="45"/>
      <c r="NT350" s="35"/>
    </row>
    <row r="351" spans="1:384" x14ac:dyDescent="0.2">
      <c r="A351" s="38"/>
      <c r="B351" s="39"/>
      <c r="C351" s="40"/>
      <c r="D351" s="40"/>
      <c r="E351" s="41"/>
      <c r="F351" s="41"/>
      <c r="G351" s="40"/>
      <c r="H351" s="42"/>
      <c r="I351" s="44"/>
      <c r="J351" s="44"/>
      <c r="K351" s="44"/>
      <c r="L351" s="44"/>
      <c r="M351" s="326" t="s">
        <v>743</v>
      </c>
      <c r="N351" s="333"/>
      <c r="O351" s="44">
        <f>(M299+O299)*Q299</f>
        <v>22230</v>
      </c>
      <c r="P351" s="44"/>
      <c r="Q351" s="45"/>
      <c r="R351" s="45"/>
      <c r="S351" s="45"/>
      <c r="T351" s="35"/>
      <c r="U351" s="27"/>
      <c r="V351" s="46"/>
      <c r="W351" s="67"/>
      <c r="X351" s="44"/>
      <c r="Y351" s="44"/>
      <c r="Z351" s="44"/>
      <c r="AA351" s="326" t="s">
        <v>743</v>
      </c>
      <c r="AB351" s="333"/>
      <c r="AC351" s="44">
        <f>(AA299+AC299)*AE299</f>
        <v>21546</v>
      </c>
      <c r="AD351" s="44"/>
      <c r="AE351" s="45"/>
      <c r="AF351" s="45"/>
      <c r="AG351" s="45"/>
      <c r="AH351" s="35"/>
      <c r="AI351" s="27"/>
      <c r="AJ351" s="46"/>
      <c r="AK351" s="44"/>
      <c r="AL351" s="44"/>
      <c r="AM351" s="44"/>
      <c r="AN351" s="44"/>
      <c r="AO351" s="326" t="s">
        <v>743</v>
      </c>
      <c r="AP351" s="333"/>
      <c r="AQ351" s="44">
        <f>(AO299+AQ299)*AS299</f>
        <v>27280</v>
      </c>
      <c r="AR351" s="44"/>
      <c r="AS351" s="45"/>
      <c r="AT351" s="45"/>
      <c r="AU351" s="45"/>
      <c r="AV351" s="35"/>
      <c r="AW351" s="27"/>
      <c r="AX351" s="46"/>
      <c r="AY351" s="117" t="s">
        <v>37</v>
      </c>
      <c r="AZ351" s="90">
        <f>AZ419</f>
        <v>153800</v>
      </c>
      <c r="BA351" s="44"/>
      <c r="BB351" s="44"/>
      <c r="BC351" s="326" t="s">
        <v>743</v>
      </c>
      <c r="BD351" s="333"/>
      <c r="BE351" s="44">
        <f>(BC299+BE299)*BG299</f>
        <v>6435</v>
      </c>
      <c r="BF351" s="44"/>
      <c r="BG351" s="45"/>
      <c r="BH351" s="45"/>
      <c r="BI351" s="45"/>
      <c r="BJ351" s="35"/>
      <c r="BK351" s="50"/>
      <c r="BL351" s="46"/>
      <c r="BM351" s="44"/>
      <c r="BN351" s="44"/>
      <c r="BO351" s="44"/>
      <c r="BP351" s="44"/>
      <c r="BQ351" s="23"/>
      <c r="BR351" s="44"/>
      <c r="BS351" s="66"/>
      <c r="BT351" s="52"/>
      <c r="BU351" s="118"/>
      <c r="BV351" s="67"/>
      <c r="BW351" s="45"/>
      <c r="BX351" s="35"/>
      <c r="BY351" s="27"/>
      <c r="BZ351" s="46"/>
      <c r="CA351" s="44"/>
      <c r="CB351" s="44"/>
      <c r="CC351" s="44"/>
      <c r="CD351" s="44"/>
      <c r="CE351" s="23"/>
      <c r="CF351" s="44"/>
      <c r="CG351" s="44"/>
      <c r="CH351" s="119"/>
      <c r="CI351" s="118"/>
      <c r="CJ351" s="67"/>
      <c r="CK351" s="45"/>
      <c r="CL351" s="35"/>
      <c r="CM351" s="27"/>
      <c r="CN351" s="46"/>
      <c r="CO351" s="44"/>
      <c r="CP351" s="90"/>
      <c r="CQ351" s="44"/>
      <c r="CR351" s="44"/>
      <c r="CS351" s="23"/>
      <c r="CT351" s="44"/>
      <c r="CU351" s="44"/>
      <c r="CV351" s="120"/>
      <c r="CW351" s="111"/>
      <c r="CX351" s="45"/>
      <c r="CY351" s="45"/>
      <c r="CZ351" s="35"/>
      <c r="DA351" s="58"/>
      <c r="DB351" s="46"/>
      <c r="DC351" s="44"/>
      <c r="DD351" s="44"/>
      <c r="DE351" s="44"/>
      <c r="DF351" s="44"/>
      <c r="DG351" s="23"/>
      <c r="DH351" s="44"/>
      <c r="DI351" s="66"/>
      <c r="DJ351" s="121"/>
      <c r="DK351" s="118"/>
      <c r="DL351" s="67"/>
      <c r="DM351" s="45"/>
      <c r="DN351" s="35"/>
      <c r="DO351" s="27"/>
      <c r="DP351" s="46"/>
      <c r="DQ351" s="44"/>
      <c r="DR351" s="44"/>
      <c r="DS351" s="44"/>
      <c r="DT351" s="44"/>
      <c r="DU351" s="23"/>
      <c r="DV351" s="44"/>
      <c r="DW351" s="66"/>
      <c r="DX351" s="121"/>
      <c r="DY351" s="118"/>
      <c r="DZ351" s="67"/>
      <c r="EA351" s="45"/>
      <c r="EB351" s="35"/>
      <c r="EC351" s="27"/>
      <c r="ED351" s="46"/>
      <c r="EE351" s="67"/>
      <c r="EF351" s="44"/>
      <c r="EG351" s="44"/>
      <c r="EH351" s="44"/>
      <c r="EI351" s="326" t="s">
        <v>743</v>
      </c>
      <c r="EJ351" s="333"/>
      <c r="EK351" s="44">
        <f>(EI299+EK299)*EM299</f>
        <v>5720</v>
      </c>
      <c r="EL351" s="44"/>
      <c r="EM351" s="45"/>
      <c r="EN351" s="45"/>
      <c r="EO351" s="45"/>
      <c r="EP351" s="35"/>
      <c r="EQ351" s="27"/>
      <c r="ER351" s="46"/>
      <c r="EW351" s="326" t="s">
        <v>743</v>
      </c>
      <c r="EX351" s="333"/>
      <c r="EY351" s="44">
        <f>(EW299+EY299)*FA299</f>
        <v>23958</v>
      </c>
      <c r="EZ351" s="44"/>
      <c r="FA351" s="45"/>
      <c r="FB351" s="45"/>
      <c r="FC351" s="45"/>
      <c r="FD351" s="35"/>
      <c r="FF351" s="46"/>
      <c r="FG351" s="67"/>
      <c r="FH351" s="44"/>
      <c r="FI351" s="44"/>
      <c r="FJ351" s="44"/>
      <c r="FK351" s="326" t="s">
        <v>743</v>
      </c>
      <c r="FL351" s="333"/>
      <c r="FM351" s="44">
        <f>(FK299+FM299)*FO299</f>
        <v>39270</v>
      </c>
      <c r="FN351" s="44"/>
      <c r="FO351" s="45"/>
      <c r="FP351" s="45"/>
      <c r="FQ351" s="45"/>
      <c r="FR351" s="35"/>
      <c r="FT351" s="46"/>
      <c r="FU351" s="67"/>
      <c r="FV351" s="44"/>
      <c r="FW351" s="44"/>
      <c r="FX351" s="44"/>
      <c r="FY351" s="326" t="s">
        <v>743</v>
      </c>
      <c r="FZ351" s="333"/>
      <c r="GA351" s="44">
        <f>(FY299+GA299)*GC299</f>
        <v>6720</v>
      </c>
      <c r="GB351" s="44"/>
      <c r="GC351" s="45"/>
      <c r="GD351" s="45"/>
      <c r="GE351" s="45"/>
      <c r="GF351" s="35"/>
      <c r="GH351" s="46"/>
      <c r="GI351" s="67"/>
      <c r="GJ351" s="44"/>
      <c r="GK351" s="44"/>
      <c r="GL351" s="44"/>
      <c r="GM351" s="326" t="s">
        <v>743</v>
      </c>
      <c r="GN351" s="333"/>
      <c r="GO351" s="44">
        <f>(GM299+GO299)*GQ299</f>
        <v>17640</v>
      </c>
      <c r="GP351" s="44"/>
      <c r="GQ351" s="45"/>
      <c r="GR351" s="45"/>
      <c r="GS351" s="45"/>
      <c r="GT351" s="35"/>
      <c r="GU351" s="27"/>
      <c r="GV351" s="46"/>
      <c r="GW351" s="67"/>
      <c r="GX351" s="44"/>
      <c r="GY351" s="44"/>
      <c r="GZ351" s="44"/>
      <c r="HA351" s="326" t="s">
        <v>743</v>
      </c>
      <c r="HB351" s="333"/>
      <c r="HC351" s="44">
        <f>(HA299+HC299)*HE299</f>
        <v>86000</v>
      </c>
      <c r="HD351" s="44"/>
      <c r="HE351" s="45"/>
      <c r="HF351" s="45"/>
      <c r="HG351" s="45"/>
      <c r="HH351" s="35"/>
      <c r="HJ351" s="46"/>
      <c r="HK351" s="67"/>
      <c r="HL351" s="44"/>
      <c r="HM351" s="44"/>
      <c r="HN351" s="44"/>
      <c r="HO351" s="326" t="s">
        <v>743</v>
      </c>
      <c r="HP351" s="333"/>
      <c r="HQ351" s="44">
        <f>(HO299+HQ299)*HS299</f>
        <v>24360</v>
      </c>
      <c r="HR351" s="44"/>
      <c r="HS351" s="45"/>
      <c r="HT351" s="45"/>
      <c r="HU351" s="45"/>
      <c r="HV351" s="35"/>
      <c r="HW351" s="61"/>
      <c r="HX351" s="46"/>
      <c r="HY351" s="44"/>
      <c r="HZ351" s="44"/>
      <c r="IA351" s="44"/>
      <c r="IB351" s="44"/>
      <c r="IC351" s="23"/>
      <c r="ID351" s="44"/>
      <c r="IE351" s="44"/>
      <c r="IF351" s="66"/>
      <c r="IG351" s="118"/>
      <c r="IH351" s="67"/>
      <c r="II351" s="45"/>
      <c r="IJ351" s="35"/>
      <c r="IL351" s="46"/>
      <c r="IM351" s="44"/>
      <c r="IN351" s="44"/>
      <c r="IO351" s="44"/>
      <c r="IP351" s="44"/>
      <c r="IQ351" s="23"/>
      <c r="IR351" s="44"/>
      <c r="IS351" s="44"/>
      <c r="IT351" s="66"/>
      <c r="IU351" s="118"/>
      <c r="IV351" s="67"/>
      <c r="IW351" s="45"/>
      <c r="IX351" s="35"/>
      <c r="IY351" s="33"/>
      <c r="IZ351" s="46"/>
      <c r="JA351" s="44"/>
      <c r="JB351" s="90"/>
      <c r="JC351" s="44"/>
      <c r="JD351" s="44"/>
      <c r="JE351" s="23"/>
      <c r="JF351" s="44"/>
      <c r="JG351" s="44"/>
      <c r="JH351" s="122"/>
      <c r="JI351" s="111"/>
      <c r="JJ351" s="45"/>
      <c r="JK351" s="45"/>
      <c r="JL351" s="35"/>
      <c r="JM351" s="27"/>
      <c r="JN351" s="46"/>
      <c r="JO351" s="44"/>
      <c r="JP351" s="44"/>
      <c r="JQ351" s="44"/>
      <c r="JR351" s="44"/>
      <c r="JS351" s="23"/>
      <c r="JT351" s="44"/>
      <c r="JU351" s="44"/>
      <c r="JV351" s="66"/>
      <c r="JW351" s="118"/>
      <c r="JX351" s="67"/>
      <c r="JY351" s="45"/>
      <c r="JZ351" s="35"/>
      <c r="KA351" s="61"/>
      <c r="KB351" s="46"/>
      <c r="KC351" s="44"/>
      <c r="KD351" s="90"/>
      <c r="KE351" s="44"/>
      <c r="KF351" s="44"/>
      <c r="KG351" s="23"/>
      <c r="KH351" s="44"/>
      <c r="KI351" s="44"/>
      <c r="KJ351" s="122"/>
      <c r="KK351" s="111"/>
      <c r="KL351" s="45"/>
      <c r="KM351" s="45"/>
      <c r="KN351" s="35"/>
      <c r="KO351" s="27"/>
      <c r="KP351" s="46"/>
      <c r="KQ351" s="44"/>
      <c r="KR351" s="44"/>
      <c r="KS351" s="44"/>
      <c r="KT351" s="44"/>
      <c r="KU351" s="23"/>
      <c r="KV351" s="44"/>
      <c r="KW351" s="44"/>
      <c r="KX351" s="66"/>
      <c r="KY351" s="118"/>
      <c r="KZ351" s="67"/>
      <c r="LA351" s="45"/>
      <c r="LB351" s="35"/>
      <c r="LC351" s="27"/>
      <c r="LD351" s="46"/>
      <c r="LE351" s="23" t="s">
        <v>37</v>
      </c>
      <c r="LF351" s="44">
        <f>LF420</f>
        <v>44300</v>
      </c>
      <c r="LG351" s="44"/>
      <c r="LH351" s="44"/>
      <c r="LI351" s="23"/>
      <c r="LJ351" s="44"/>
      <c r="LK351" s="66"/>
      <c r="LL351" s="24"/>
      <c r="LM351" s="332" t="s">
        <v>742</v>
      </c>
      <c r="LN351" s="334"/>
      <c r="LO351" s="43">
        <f>(LI315+LK315)*LM315+(LI316+LK316)*LM316+(LI317+LK317)*LM317</f>
        <v>6000</v>
      </c>
      <c r="LP351" s="35"/>
      <c r="LQ351" s="27"/>
      <c r="LR351" s="46"/>
      <c r="LS351" s="67"/>
      <c r="LT351" s="44"/>
      <c r="LU351" s="44"/>
      <c r="LV351" s="44"/>
      <c r="LW351" s="326" t="s">
        <v>743</v>
      </c>
      <c r="LX351" s="333"/>
      <c r="LY351" s="44">
        <f>(LW299+LY299)*MA299</f>
        <v>36300</v>
      </c>
      <c r="LZ351" s="44"/>
      <c r="MA351" s="45"/>
      <c r="MB351" s="45"/>
      <c r="MC351" s="45"/>
      <c r="MD351" s="35"/>
      <c r="ME351" s="27"/>
      <c r="MF351" s="46"/>
      <c r="MG351" s="67"/>
      <c r="MH351" s="44"/>
      <c r="MI351" s="44"/>
      <c r="MJ351" s="44"/>
      <c r="MK351" s="326" t="s">
        <v>743</v>
      </c>
      <c r="ML351" s="333"/>
      <c r="MM351" s="44">
        <f>(MK299+MM299)*MO299</f>
        <v>53900</v>
      </c>
      <c r="MN351" s="44"/>
      <c r="MO351" s="45"/>
      <c r="MP351" s="45"/>
      <c r="MQ351" s="45"/>
      <c r="MR351" s="35"/>
      <c r="MS351" s="27"/>
      <c r="MT351" s="46"/>
      <c r="MU351" s="67"/>
      <c r="MV351" s="44"/>
      <c r="MW351" s="44"/>
      <c r="MX351" s="44"/>
      <c r="MY351" s="326" t="s">
        <v>743</v>
      </c>
      <c r="MZ351" s="333"/>
      <c r="NA351" s="44">
        <f>(MY299+NA299)*NC299</f>
        <v>5720</v>
      </c>
      <c r="NB351" s="44"/>
      <c r="NC351" s="45"/>
      <c r="ND351" s="45"/>
      <c r="NE351" s="45"/>
      <c r="NF351" s="35"/>
      <c r="NG351" s="27"/>
      <c r="NH351" s="46"/>
      <c r="NI351" s="67"/>
      <c r="NJ351" s="44"/>
      <c r="NK351" s="44"/>
      <c r="NL351" s="44"/>
      <c r="NM351" s="326" t="s">
        <v>743</v>
      </c>
      <c r="NN351" s="333"/>
      <c r="NO351" s="44">
        <f>(NM299+NO299)*NQ299</f>
        <v>50600</v>
      </c>
      <c r="NP351" s="44"/>
      <c r="NQ351" s="45"/>
      <c r="NR351" s="45"/>
      <c r="NS351" s="45"/>
      <c r="NT351" s="35"/>
    </row>
    <row r="352" spans="1:384" x14ac:dyDescent="0.2">
      <c r="A352" s="38"/>
      <c r="B352" s="39"/>
      <c r="C352" s="40"/>
      <c r="D352" s="40"/>
      <c r="E352" s="41"/>
      <c r="F352" s="41"/>
      <c r="G352" s="40"/>
      <c r="H352" s="42"/>
      <c r="I352" s="44"/>
      <c r="J352" s="44"/>
      <c r="K352" s="44"/>
      <c r="L352" s="44"/>
      <c r="M352" s="23"/>
      <c r="N352" s="44"/>
      <c r="O352" s="44"/>
      <c r="P352" s="44"/>
      <c r="Q352" s="45"/>
      <c r="R352" s="45"/>
      <c r="S352" s="45"/>
      <c r="T352" s="35"/>
      <c r="U352" s="27"/>
      <c r="V352" s="46"/>
      <c r="W352" s="67"/>
      <c r="X352" s="44"/>
      <c r="Y352" s="44"/>
      <c r="Z352" s="44"/>
      <c r="AA352" s="23"/>
      <c r="AB352" s="44"/>
      <c r="AC352" s="44"/>
      <c r="AD352" s="44"/>
      <c r="AE352" s="45"/>
      <c r="AF352" s="45"/>
      <c r="AG352" s="45"/>
      <c r="AH352" s="35"/>
      <c r="AI352" s="27"/>
      <c r="AJ352" s="46"/>
      <c r="AK352" s="44"/>
      <c r="AL352" s="44"/>
      <c r="AM352" s="44"/>
      <c r="AN352" s="44"/>
      <c r="AO352" s="23"/>
      <c r="AP352" s="44"/>
      <c r="AQ352" s="44"/>
      <c r="AR352" s="44"/>
      <c r="AS352" s="45"/>
      <c r="AT352" s="45"/>
      <c r="AU352" s="45"/>
      <c r="AV352" s="35"/>
      <c r="AW352" s="27"/>
      <c r="AX352" s="123"/>
      <c r="AY352" s="124"/>
      <c r="AZ352" s="124"/>
      <c r="BA352" s="67"/>
      <c r="BB352" s="44"/>
      <c r="BC352" s="23"/>
      <c r="BD352" s="44"/>
      <c r="BE352" s="113"/>
      <c r="BF352" s="113"/>
      <c r="BG352" s="45"/>
      <c r="BH352" s="45"/>
      <c r="BI352" s="45"/>
      <c r="BJ352" s="35"/>
      <c r="BK352" s="50"/>
      <c r="BL352" s="46"/>
      <c r="BM352" s="44"/>
      <c r="BN352" s="44"/>
      <c r="BO352" s="44"/>
      <c r="BP352" s="44"/>
      <c r="BQ352" s="23"/>
      <c r="BR352" s="44"/>
      <c r="BS352" s="44"/>
      <c r="BT352" s="125"/>
      <c r="BU352" s="126"/>
      <c r="BV352" s="127" t="s">
        <v>744</v>
      </c>
      <c r="BW352" s="45"/>
      <c r="BX352" s="35"/>
      <c r="BY352" s="27"/>
      <c r="BZ352" s="46"/>
      <c r="CA352" s="44"/>
      <c r="CB352" s="44"/>
      <c r="CC352" s="44"/>
      <c r="CD352" s="44"/>
      <c r="CE352" s="23"/>
      <c r="CF352" s="44"/>
      <c r="CG352" s="44"/>
      <c r="CH352" s="128"/>
      <c r="CI352" s="126"/>
      <c r="CJ352" s="129"/>
      <c r="CK352" s="45"/>
      <c r="CL352" s="35"/>
      <c r="CM352" s="27"/>
      <c r="CN352" s="46"/>
      <c r="CO352" s="44"/>
      <c r="CP352" s="90"/>
      <c r="CQ352" s="44"/>
      <c r="CR352" s="44"/>
      <c r="CS352" s="23"/>
      <c r="CT352" s="44"/>
      <c r="CU352" s="44"/>
      <c r="CV352" s="120"/>
      <c r="CW352" s="130"/>
      <c r="CX352" s="45"/>
      <c r="CY352" s="45"/>
      <c r="CZ352" s="35"/>
      <c r="DA352" s="58"/>
      <c r="DB352" s="46"/>
      <c r="DC352" s="44"/>
      <c r="DD352" s="44"/>
      <c r="DE352" s="44"/>
      <c r="DF352" s="44"/>
      <c r="DG352" s="23"/>
      <c r="DH352" s="44"/>
      <c r="DI352" s="44"/>
      <c r="DJ352" s="131"/>
      <c r="DK352" s="126"/>
      <c r="DL352" s="127" t="s">
        <v>744</v>
      </c>
      <c r="DM352" s="45"/>
      <c r="DN352" s="35"/>
      <c r="DO352" s="27"/>
      <c r="DP352" s="46"/>
      <c r="DQ352" s="44"/>
      <c r="DR352" s="44"/>
      <c r="DS352" s="44"/>
      <c r="DT352" s="44"/>
      <c r="DU352" s="23"/>
      <c r="DV352" s="44"/>
      <c r="DW352" s="44"/>
      <c r="DX352" s="131"/>
      <c r="DY352" s="126"/>
      <c r="DZ352" s="127" t="s">
        <v>744</v>
      </c>
      <c r="EA352" s="45"/>
      <c r="EB352" s="35"/>
      <c r="EC352" s="27"/>
      <c r="ED352" s="46"/>
      <c r="EE352" s="67"/>
      <c r="EF352" s="44"/>
      <c r="EG352" s="44"/>
      <c r="EH352" s="44"/>
      <c r="EI352" s="23"/>
      <c r="EJ352" s="44"/>
      <c r="EK352" s="44"/>
      <c r="EL352" s="44"/>
      <c r="EM352" s="45"/>
      <c r="EN352" s="45"/>
      <c r="EO352" s="45"/>
      <c r="EP352" s="35"/>
      <c r="EQ352" s="27"/>
      <c r="ER352" s="46"/>
      <c r="ES352" s="23"/>
      <c r="ET352" s="44"/>
      <c r="EU352" s="44"/>
      <c r="EV352" s="44"/>
      <c r="EW352" s="23"/>
      <c r="EX352" s="44"/>
      <c r="EY352" s="113"/>
      <c r="EZ352" s="113"/>
      <c r="FA352" s="45"/>
      <c r="FB352" s="45"/>
      <c r="FC352" s="45"/>
      <c r="FD352" s="35"/>
      <c r="FF352" s="46"/>
      <c r="FG352" s="67"/>
      <c r="FH352" s="44"/>
      <c r="FI352" s="44"/>
      <c r="FJ352" s="44"/>
      <c r="FK352" s="23"/>
      <c r="FL352" s="44"/>
      <c r="FM352" s="44"/>
      <c r="FN352" s="44"/>
      <c r="FO352" s="45"/>
      <c r="FP352" s="45"/>
      <c r="FQ352" s="45"/>
      <c r="FR352" s="35"/>
      <c r="FT352" s="46"/>
      <c r="FU352" s="67"/>
      <c r="FV352" s="44"/>
      <c r="FW352" s="44"/>
      <c r="FX352" s="44"/>
      <c r="FY352" s="23"/>
      <c r="FZ352" s="44"/>
      <c r="GA352" s="44"/>
      <c r="GB352" s="44"/>
      <c r="GC352" s="45"/>
      <c r="GD352" s="45"/>
      <c r="GE352" s="45"/>
      <c r="GF352" s="35"/>
      <c r="GH352" s="46"/>
      <c r="GI352" s="67"/>
      <c r="GJ352" s="44"/>
      <c r="GK352" s="44"/>
      <c r="GL352" s="44"/>
      <c r="GM352" s="23"/>
      <c r="GN352" s="44"/>
      <c r="GO352" s="44"/>
      <c r="GP352" s="44"/>
      <c r="GQ352" s="45"/>
      <c r="GR352" s="45"/>
      <c r="GS352" s="45"/>
      <c r="GT352" s="35"/>
      <c r="GU352" s="27"/>
      <c r="GV352" s="46"/>
      <c r="GW352" s="67"/>
      <c r="GX352" s="44"/>
      <c r="GY352" s="44"/>
      <c r="GZ352" s="44"/>
      <c r="HA352" s="23"/>
      <c r="HB352" s="44"/>
      <c r="HC352" s="44"/>
      <c r="HD352" s="44"/>
      <c r="HE352" s="45"/>
      <c r="HF352" s="45"/>
      <c r="HG352" s="45"/>
      <c r="HH352" s="35"/>
      <c r="HJ352" s="46"/>
      <c r="HK352" s="67"/>
      <c r="HL352" s="44"/>
      <c r="HM352" s="44"/>
      <c r="HN352" s="44"/>
      <c r="HO352" s="23"/>
      <c r="HP352" s="44"/>
      <c r="HQ352" s="44"/>
      <c r="HR352" s="44"/>
      <c r="HS352" s="45"/>
      <c r="HT352" s="45"/>
      <c r="HU352" s="45"/>
      <c r="HV352" s="35"/>
      <c r="HW352" s="61"/>
      <c r="HX352" s="46"/>
      <c r="HY352" s="44"/>
      <c r="HZ352" s="44"/>
      <c r="IA352" s="44"/>
      <c r="IB352" s="44"/>
      <c r="IC352" s="23"/>
      <c r="ID352" s="44"/>
      <c r="IE352" s="44"/>
      <c r="IF352" s="132"/>
      <c r="IG352" s="126"/>
      <c r="IH352" s="129"/>
      <c r="II352" s="45"/>
      <c r="IJ352" s="35"/>
      <c r="IL352" s="46"/>
      <c r="IM352" s="44"/>
      <c r="IN352" s="44"/>
      <c r="IO352" s="44"/>
      <c r="IP352" s="44"/>
      <c r="IQ352" s="23"/>
      <c r="IR352" s="44"/>
      <c r="IS352" s="44"/>
      <c r="IT352" s="132"/>
      <c r="IU352" s="126"/>
      <c r="IV352" s="129"/>
      <c r="IW352" s="45"/>
      <c r="IX352" s="35"/>
      <c r="IY352" s="33"/>
      <c r="IZ352" s="46"/>
      <c r="JA352" s="44"/>
      <c r="JB352" s="90"/>
      <c r="JC352" s="44"/>
      <c r="JD352" s="44"/>
      <c r="JE352" s="23"/>
      <c r="JF352" s="44"/>
      <c r="JG352" s="44"/>
      <c r="JH352" s="122"/>
      <c r="JI352" s="130"/>
      <c r="JJ352" s="45"/>
      <c r="JK352" s="45"/>
      <c r="JL352" s="35"/>
      <c r="JM352" s="27"/>
      <c r="JN352" s="46"/>
      <c r="JO352" s="44"/>
      <c r="JP352" s="44"/>
      <c r="JQ352" s="44"/>
      <c r="JR352" s="44"/>
      <c r="JS352" s="23"/>
      <c r="JT352" s="44"/>
      <c r="JU352" s="44"/>
      <c r="JV352" s="132"/>
      <c r="JW352" s="126"/>
      <c r="JX352" s="129"/>
      <c r="JY352" s="45"/>
      <c r="JZ352" s="35"/>
      <c r="KA352" s="61"/>
      <c r="KB352" s="46"/>
      <c r="KC352" s="44"/>
      <c r="KD352" s="90"/>
      <c r="KE352" s="44"/>
      <c r="KF352" s="44"/>
      <c r="KG352" s="23"/>
      <c r="KH352" s="44"/>
      <c r="KI352" s="44"/>
      <c r="KJ352" s="122"/>
      <c r="KK352" s="130"/>
      <c r="KL352" s="45"/>
      <c r="KM352" s="45"/>
      <c r="KN352" s="35"/>
      <c r="KO352" s="27"/>
      <c r="KP352" s="46"/>
      <c r="KQ352" s="44"/>
      <c r="KR352" s="44"/>
      <c r="KS352" s="44"/>
      <c r="KT352" s="44"/>
      <c r="KU352" s="23"/>
      <c r="KV352" s="44"/>
      <c r="KW352" s="44"/>
      <c r="KX352" s="132"/>
      <c r="KY352" s="126"/>
      <c r="KZ352" s="129"/>
      <c r="LA352" s="45"/>
      <c r="LB352" s="35"/>
      <c r="LC352" s="27"/>
      <c r="LD352" s="46"/>
      <c r="LE352" s="23"/>
      <c r="LF352" s="44"/>
      <c r="LG352" s="44"/>
      <c r="LH352" s="44"/>
      <c r="LI352" s="23"/>
      <c r="LJ352" s="44"/>
      <c r="LK352" s="66"/>
      <c r="LL352" s="24"/>
      <c r="LM352" s="126"/>
      <c r="LN352" s="129"/>
      <c r="LO352" s="45"/>
      <c r="LP352" s="35"/>
      <c r="LQ352" s="27"/>
      <c r="LR352" s="46"/>
      <c r="LS352" s="67"/>
      <c r="LT352" s="44"/>
      <c r="LU352" s="44"/>
      <c r="LV352" s="44"/>
      <c r="LW352" s="23"/>
      <c r="LX352" s="44"/>
      <c r="LY352" s="44"/>
      <c r="LZ352" s="44"/>
      <c r="MA352" s="45"/>
      <c r="MB352" s="45"/>
      <c r="MC352" s="45"/>
      <c r="MD352" s="35"/>
      <c r="ME352" s="27"/>
      <c r="MF352" s="46"/>
      <c r="MG352" s="67"/>
      <c r="MH352" s="44"/>
      <c r="MI352" s="44"/>
      <c r="MJ352" s="44"/>
      <c r="MK352" s="23"/>
      <c r="ML352" s="44"/>
      <c r="MM352" s="44"/>
      <c r="MN352" s="44"/>
      <c r="MO352" s="45"/>
      <c r="MP352" s="45"/>
      <c r="MQ352" s="45"/>
      <c r="MR352" s="35"/>
      <c r="MS352" s="27"/>
      <c r="MT352" s="46"/>
      <c r="MU352" s="67"/>
      <c r="MV352" s="44"/>
      <c r="MW352" s="44"/>
      <c r="MX352" s="44"/>
      <c r="MY352" s="23"/>
      <c r="MZ352" s="44"/>
      <c r="NA352" s="44"/>
      <c r="NB352" s="44"/>
      <c r="NC352" s="45"/>
      <c r="ND352" s="45"/>
      <c r="NE352" s="45"/>
      <c r="NF352" s="35"/>
      <c r="NG352" s="27"/>
      <c r="NH352" s="46"/>
      <c r="NI352" s="67"/>
      <c r="NJ352" s="44"/>
      <c r="NK352" s="44"/>
      <c r="NL352" s="44"/>
      <c r="NM352" s="23"/>
      <c r="NN352" s="44"/>
      <c r="NO352" s="44"/>
      <c r="NP352" s="44"/>
      <c r="NQ352" s="45"/>
      <c r="NR352" s="45"/>
      <c r="NS352" s="45"/>
      <c r="NT352" s="35"/>
    </row>
    <row r="353" spans="1:384" x14ac:dyDescent="0.2">
      <c r="A353" s="38"/>
      <c r="B353" s="39"/>
      <c r="C353" s="40"/>
      <c r="D353" s="40"/>
      <c r="E353" s="41"/>
      <c r="F353" s="41"/>
      <c r="G353" s="40"/>
      <c r="H353" s="42"/>
      <c r="I353" s="44"/>
      <c r="J353" s="44"/>
      <c r="K353" s="44"/>
      <c r="L353" s="44"/>
      <c r="M353" s="23"/>
      <c r="N353" s="44"/>
      <c r="O353" s="113"/>
      <c r="P353" s="113"/>
      <c r="Q353" s="44"/>
      <c r="R353" s="44"/>
      <c r="S353" s="44"/>
      <c r="T353" s="35"/>
      <c r="U353" s="27"/>
      <c r="V353" s="46"/>
      <c r="W353" s="67"/>
      <c r="X353" s="44"/>
      <c r="Y353" s="44"/>
      <c r="Z353" s="44"/>
      <c r="AA353" s="23"/>
      <c r="AB353" s="44"/>
      <c r="AC353" s="113"/>
      <c r="AD353" s="113"/>
      <c r="AE353" s="44"/>
      <c r="AF353" s="44"/>
      <c r="AG353" s="44"/>
      <c r="AH353" s="35"/>
      <c r="AI353" s="27"/>
      <c r="AJ353" s="46"/>
      <c r="AK353" s="44"/>
      <c r="AL353" s="44"/>
      <c r="AM353" s="44"/>
      <c r="AN353" s="44"/>
      <c r="AO353" s="23"/>
      <c r="AP353" s="44"/>
      <c r="AQ353" s="44"/>
      <c r="AR353" s="44"/>
      <c r="AS353" s="44"/>
      <c r="AT353" s="44"/>
      <c r="AU353" s="44"/>
      <c r="AV353" s="35"/>
      <c r="AW353" s="27"/>
      <c r="AX353" s="46"/>
      <c r="AY353" s="43"/>
      <c r="AZ353" s="43"/>
      <c r="BA353" s="44"/>
      <c r="BB353" s="44"/>
      <c r="BC353" s="23"/>
      <c r="BD353" s="44"/>
      <c r="BE353" s="44"/>
      <c r="BF353" s="44"/>
      <c r="BG353" s="44"/>
      <c r="BH353" s="44"/>
      <c r="BI353" s="44"/>
      <c r="BJ353" s="35"/>
      <c r="BK353" s="50"/>
      <c r="BL353" s="329" t="s">
        <v>38</v>
      </c>
      <c r="BM353" s="329"/>
      <c r="BN353" s="133">
        <f>SUM(BN291,BN295,BN299,BN303,BN307,BN311,BN315,BN319,BN323,BN327,BN331,BN335,BN339)*100</f>
        <v>49700</v>
      </c>
      <c r="BO353" s="67"/>
      <c r="BP353" s="44"/>
      <c r="BQ353" s="23">
        <f>BN353/BR353</f>
        <v>9940</v>
      </c>
      <c r="BR353" s="133">
        <f>SUM(BR291,BR295,BR299,BR303,BR308,BR311,BR316,BR319,BR323,BR327,BR331,BR335,BR339)</f>
        <v>5</v>
      </c>
      <c r="BS353" s="44"/>
      <c r="BT353" s="53" t="str">
        <f t="shared" ref="BT353:BU356" si="1725">BT291</f>
        <v>キティヒョウ柄マスコット</v>
      </c>
      <c r="BU353" s="43">
        <f t="shared" si="1725"/>
        <v>996</v>
      </c>
      <c r="BV353" s="133">
        <f>SUM(BV291,BV295,BV299,BV303,BV307,BV311,BV315,BV319,BV323,BV327,BV331,BV335,BV339)</f>
        <v>4980</v>
      </c>
      <c r="BW353" s="113">
        <f>BV353/BN353</f>
        <v>0.10020120724346077</v>
      </c>
      <c r="BX353" s="35"/>
      <c r="BY353" s="27"/>
      <c r="BZ353" s="329" t="s">
        <v>38</v>
      </c>
      <c r="CA353" s="329"/>
      <c r="CB353" s="133">
        <f>SUM(CB291,CB295,CB299,CB303,CB307,CB311,CB315,CB319,CB323,CB327,CB331,CB335,CB339)*100</f>
        <v>38100</v>
      </c>
      <c r="CC353" s="67"/>
      <c r="CD353" s="44"/>
      <c r="CE353" s="23">
        <f>CB353/CF353</f>
        <v>2540</v>
      </c>
      <c r="CF353" s="133">
        <f>SUM(CF291,CF295,CF299,CF303,CF308,CF311,CF316,CF319,CF323,CF327,CF331,CF335,CF339)</f>
        <v>15</v>
      </c>
      <c r="CG353" s="44"/>
      <c r="CH353" s="68" t="str">
        <f t="shared" ref="CH353:CI356" si="1726">CH291</f>
        <v>スンスンクリップ</v>
      </c>
      <c r="CI353" s="43">
        <f t="shared" si="1726"/>
        <v>900</v>
      </c>
      <c r="CJ353" s="133">
        <f>SUM(CJ291,CJ295,CJ299,CJ303,CJ307,CJ311,CJ315,CJ319,CJ323,CJ327,CJ331,CJ335,CJ339)</f>
        <v>7560</v>
      </c>
      <c r="CK353" s="113">
        <f>CJ353/CB353</f>
        <v>0.1984251968503937</v>
      </c>
      <c r="CL353" s="35"/>
      <c r="CM353" s="27"/>
      <c r="CN353" s="329" t="s">
        <v>38</v>
      </c>
      <c r="CO353" s="329"/>
      <c r="CP353" s="133">
        <f>SUM(CP291,CP295,CP299,CP303,CP307,CP311,CP315,CP319,CP323,CP327,CP331,CP335,CP339)*100</f>
        <v>38600</v>
      </c>
      <c r="CQ353" s="67"/>
      <c r="CR353" s="44"/>
      <c r="CS353" s="23">
        <f>CP353/CT353</f>
        <v>9650</v>
      </c>
      <c r="CT353" s="133">
        <f>SUM(CT291,CT295,CT299,CT303,CT308,CT311,CT316,CT319,CT323,CT327,CT331,CT335,CT339)</f>
        <v>4</v>
      </c>
      <c r="CU353" s="44"/>
      <c r="CV353" s="53" t="str">
        <f t="shared" ref="CV353:CW356" si="1727">CV291</f>
        <v>液晶ミニカメラ</v>
      </c>
      <c r="CW353" s="43">
        <f t="shared" si="1727"/>
        <v>1079</v>
      </c>
      <c r="CX353" s="133">
        <f>SUM(CX291,CX295,CX299,CX303,CX307,CX311,CX315,CX319,CX323,CX327,CX331,CX335,CX339)</f>
        <v>3237</v>
      </c>
      <c r="CY353" s="113">
        <f>CX353/CP353</f>
        <v>8.3860103626943003E-2</v>
      </c>
      <c r="CZ353" s="35"/>
      <c r="DA353" s="58"/>
      <c r="DB353" s="329" t="s">
        <v>38</v>
      </c>
      <c r="DC353" s="329"/>
      <c r="DD353" s="133">
        <f>SUM(DD291,DD295,DD299,DD303,DD307,DD311,DD315,DD319,DD323,DD327,DD331,DD335,DD339)*100</f>
        <v>22700</v>
      </c>
      <c r="DE353" s="67"/>
      <c r="DF353" s="44"/>
      <c r="DG353" s="23">
        <f>DD353/DH353</f>
        <v>2837.5</v>
      </c>
      <c r="DH353" s="133">
        <f>SUM(DH291,DH295,DH299,DH303,DH308,DH311,DH316,DH319,DH323,DH327,DH331,DH335,DH339)</f>
        <v>8</v>
      </c>
      <c r="DI353" s="44"/>
      <c r="DJ353" s="53" t="str">
        <f t="shared" ref="DJ353:DK356" si="1728">DJ291</f>
        <v>クーリッシュイヤホン</v>
      </c>
      <c r="DK353" s="43">
        <f t="shared" si="1728"/>
        <v>1100</v>
      </c>
      <c r="DL353" s="133">
        <f>SUM(DL291,DL295,DL299,DL303,DL307,DL311,DL315,DL319,DL323,DL327,DL331,DL335,DL339)</f>
        <v>8800</v>
      </c>
      <c r="DM353" s="113">
        <f>DL353/DD353</f>
        <v>0.38766519823788548</v>
      </c>
      <c r="DN353" s="35"/>
      <c r="DO353" s="27"/>
      <c r="DP353" s="329" t="s">
        <v>38</v>
      </c>
      <c r="DQ353" s="329"/>
      <c r="DR353" s="133">
        <f>SUM(DR291,DR295,DR299,DR303,DR307,DR311,DR315,DR319,DR323,DR327,DR331,DR335,DR339)*100</f>
        <v>54500</v>
      </c>
      <c r="DS353" s="67"/>
      <c r="DT353" s="44"/>
      <c r="DU353" s="23">
        <f>DR353/DV353</f>
        <v>18166.666666666668</v>
      </c>
      <c r="DV353" s="133">
        <f>SUM(DV291,DV295,DV299,DV303,DV308,DV311,DV316,DV319,DV323,DV327,DV331,DV335,DV339)</f>
        <v>3</v>
      </c>
      <c r="DW353" s="44"/>
      <c r="DX353" s="53" t="str">
        <f t="shared" ref="DX353:DY356" si="1729">DX291</f>
        <v>ジャグラーサウンドボタン</v>
      </c>
      <c r="DY353" s="43">
        <f t="shared" si="1729"/>
        <v>722</v>
      </c>
      <c r="DZ353" s="133">
        <f>SUM(DZ291,DZ295,DZ299,DZ303,DZ307,DZ311,DZ315,DZ319,DZ323,DZ327,DZ331,DZ335,DZ339)</f>
        <v>2778</v>
      </c>
      <c r="EA353" s="113">
        <f>DZ353/DR353</f>
        <v>5.0972477064220187E-2</v>
      </c>
      <c r="EB353" s="35"/>
      <c r="EC353" s="27"/>
      <c r="ED353" s="46"/>
      <c r="EE353" s="67"/>
      <c r="EF353" s="44"/>
      <c r="EG353" s="44"/>
      <c r="EH353" s="44"/>
      <c r="EI353" s="23"/>
      <c r="EJ353" s="44"/>
      <c r="EK353" s="113"/>
      <c r="EL353" s="113"/>
      <c r="EM353" s="44"/>
      <c r="EN353" s="44"/>
      <c r="EO353" s="44"/>
      <c r="EP353" s="35"/>
      <c r="EQ353" s="27"/>
      <c r="ER353" s="46"/>
      <c r="FA353" s="44"/>
      <c r="FB353" s="44"/>
      <c r="FC353" s="44"/>
      <c r="FD353" s="35"/>
      <c r="FE353" s="137"/>
      <c r="FF353" s="46"/>
      <c r="FG353" s="67"/>
      <c r="FH353" s="44"/>
      <c r="FI353" s="44"/>
      <c r="FJ353" s="44"/>
      <c r="FK353" s="23"/>
      <c r="FL353" s="44"/>
      <c r="FM353" s="113"/>
      <c r="FN353" s="113"/>
      <c r="FO353" s="44"/>
      <c r="FP353" s="44"/>
      <c r="FQ353" s="44"/>
      <c r="FR353" s="35"/>
      <c r="FS353" s="137"/>
      <c r="FT353" s="46"/>
      <c r="FU353" s="67"/>
      <c r="FV353" s="44"/>
      <c r="FW353" s="44"/>
      <c r="FX353" s="44"/>
      <c r="FY353" s="23"/>
      <c r="FZ353" s="44"/>
      <c r="GA353" s="113"/>
      <c r="GB353" s="113"/>
      <c r="GC353" s="44"/>
      <c r="GD353" s="44"/>
      <c r="GE353" s="44"/>
      <c r="GF353" s="35"/>
      <c r="GG353" s="136"/>
      <c r="GH353" s="46"/>
      <c r="GI353" s="67"/>
      <c r="GJ353" s="44"/>
      <c r="GK353" s="44"/>
      <c r="GL353" s="44"/>
      <c r="GM353" s="23"/>
      <c r="GN353" s="44"/>
      <c r="GO353" s="113"/>
      <c r="GP353" s="113"/>
      <c r="GQ353" s="44"/>
      <c r="GR353" s="44"/>
      <c r="GS353" s="44"/>
      <c r="GT353" s="35"/>
      <c r="GU353" s="27"/>
      <c r="GV353" s="46"/>
      <c r="GW353" s="67"/>
      <c r="GX353" s="44"/>
      <c r="GY353" s="44"/>
      <c r="GZ353" s="44"/>
      <c r="HA353" s="23"/>
      <c r="HB353" s="44"/>
      <c r="HC353" s="113"/>
      <c r="HD353" s="113"/>
      <c r="HE353" s="44"/>
      <c r="HF353" s="44"/>
      <c r="HG353" s="44"/>
      <c r="HH353" s="35"/>
      <c r="HI353" s="137"/>
      <c r="HJ353" s="46"/>
      <c r="HK353" s="67"/>
      <c r="HL353" s="44"/>
      <c r="HM353" s="44"/>
      <c r="HN353" s="44"/>
      <c r="HO353" s="23"/>
      <c r="HP353" s="44"/>
      <c r="HQ353" s="113"/>
      <c r="HR353" s="113"/>
      <c r="HS353" s="44"/>
      <c r="HT353" s="44"/>
      <c r="HU353" s="44"/>
      <c r="HV353" s="35"/>
      <c r="HW353" s="134"/>
      <c r="HX353" s="329" t="s">
        <v>38</v>
      </c>
      <c r="HY353" s="329"/>
      <c r="HZ353" s="133">
        <f>SUM(HZ291,HZ295,HZ299,HZ303,HZ307,HZ311,HZ315,HZ319,HZ323,HZ327,HZ331,HZ335,HZ339)*100</f>
        <v>98000</v>
      </c>
      <c r="IA353" s="67"/>
      <c r="IB353" s="44"/>
      <c r="IC353" s="23">
        <f>HZ353/ID353</f>
        <v>98000</v>
      </c>
      <c r="ID353" s="133">
        <f>SUM(ID291,ID295,ID299,ID303,ID308,ID311,ID316,ID319,ID323,ID327,ID331,ID335,ID339)</f>
        <v>1</v>
      </c>
      <c r="IE353" s="44"/>
      <c r="IF353" s="53" t="str">
        <f t="shared" ref="IF353:IG356" si="1730">IF291</f>
        <v>ルララ</v>
      </c>
      <c r="IG353" s="43">
        <f t="shared" si="1730"/>
        <v>715</v>
      </c>
      <c r="IH353" s="133">
        <f>SUM(IH291,IH295,IH299,IH303,IH307,IH311,IH315,IH319,IH323,IH327,IH331,IH335,IH339)</f>
        <v>2145</v>
      </c>
      <c r="II353" s="113">
        <f>IH353/HZ353</f>
        <v>2.1887755102040815E-2</v>
      </c>
      <c r="IJ353" s="35"/>
      <c r="IK353" s="137"/>
      <c r="IL353" s="329" t="s">
        <v>38</v>
      </c>
      <c r="IM353" s="329"/>
      <c r="IN353" s="133">
        <f>SUM(IN291,IN295,IN299,IN303,IN307,IN311,IN315,IN319,IN323,IN327,IN331,IN335,IN339)*100</f>
        <v>23100</v>
      </c>
      <c r="IO353" s="67"/>
      <c r="IP353" s="44"/>
      <c r="IQ353" s="23">
        <f>IN353/IR353</f>
        <v>7700</v>
      </c>
      <c r="IR353" s="133">
        <f>SUM(IR291,IR295,IR299,IR303,IR308,IR311,IR316,IR319,IR323,IR327,IR331,IR335,IR339)</f>
        <v>3</v>
      </c>
      <c r="IS353" s="44"/>
      <c r="IT353" s="53" t="str">
        <f t="shared" ref="IT353:IU356" si="1731">IT291</f>
        <v>ラブブマスコット</v>
      </c>
      <c r="IU353" s="43">
        <f t="shared" si="1731"/>
        <v>400</v>
      </c>
      <c r="IV353" s="133">
        <f>SUM(IV291,IV295,IV299,IV303,IV307,IV311,IV315,IV319,IV323,IV327,IV331,IV335,IV339)</f>
        <v>2000</v>
      </c>
      <c r="IW353" s="113">
        <f>IV353/IN353</f>
        <v>8.6580086580086577E-2</v>
      </c>
      <c r="IX353" s="35"/>
      <c r="IY353" s="33"/>
      <c r="IZ353" s="329" t="s">
        <v>38</v>
      </c>
      <c r="JA353" s="329"/>
      <c r="JB353" s="133">
        <f>SUM(JB291,JB295,JB299,JB303,JB307,JB311,JB315,JB319,JB323,JB327,JB331,JB335,JB339)*100</f>
        <v>95900</v>
      </c>
      <c r="JC353" s="67"/>
      <c r="JD353" s="44"/>
      <c r="JE353" s="23">
        <f>JB353/JF353</f>
        <v>7376.9230769230771</v>
      </c>
      <c r="JF353" s="133">
        <f>SUM(JF291,JF295,JF299,JF303,JF308,JF311,JF316,JF319,JF323,JF327,JF331,JF335,JF339)</f>
        <v>13</v>
      </c>
      <c r="JG353" s="44"/>
      <c r="JH353" s="53" t="str">
        <f t="shared" ref="JH353:JI356" si="1732">JH291</f>
        <v>ラブブキーホルダー大きめ</v>
      </c>
      <c r="JI353" s="43">
        <f t="shared" si="1732"/>
        <v>500</v>
      </c>
      <c r="JJ353" s="133">
        <f>SUM(JJ291,JJ295,JJ299,JJ303,JJ307,JJ311,JJ315,JJ319,JJ323,JJ327,JJ331,JJ335,JJ339)</f>
        <v>5000</v>
      </c>
      <c r="JK353" s="113">
        <f>JJ353/JB353</f>
        <v>5.213764337851929E-2</v>
      </c>
      <c r="JL353" s="35"/>
      <c r="JM353" s="27"/>
      <c r="JN353" s="329" t="s">
        <v>38</v>
      </c>
      <c r="JO353" s="329"/>
      <c r="JP353" s="133">
        <f>SUM(JP291,JP295,JP299,JP303,JP307,JP311,JP315,JP319,JP323,JP327,JP331,JP335,JP339)*100</f>
        <v>26100</v>
      </c>
      <c r="JQ353" s="67"/>
      <c r="JR353" s="44"/>
      <c r="JS353" s="23">
        <f>JP353/JT353</f>
        <v>1373.6842105263158</v>
      </c>
      <c r="JT353" s="133">
        <f>SUM(JT291,JT295,JT299,JT303,JT308,JT311,JT316,JT319,JT323,JT327,JT331,JT335,JT339)</f>
        <v>19</v>
      </c>
      <c r="JU353" s="44"/>
      <c r="JV353" s="53" t="str">
        <f t="shared" ref="JV353:JW356" si="1733">JV291</f>
        <v>番長サウンドボタン</v>
      </c>
      <c r="JW353" s="43">
        <f t="shared" si="1733"/>
        <v>358</v>
      </c>
      <c r="JX353" s="133" t="e">
        <f>SUM(JX291,JX295,JX299,JX303,JX307,JX311,JX315,JX319,JX323,JX327,JX331,JX335,JX339)</f>
        <v>#VALUE!</v>
      </c>
      <c r="JY353" s="113" t="e">
        <f>JX353/JP353</f>
        <v>#VALUE!</v>
      </c>
      <c r="JZ353" s="35"/>
      <c r="KA353" s="134"/>
      <c r="KB353" s="329" t="s">
        <v>38</v>
      </c>
      <c r="KC353" s="329"/>
      <c r="KD353" s="133">
        <f>SUM(KD291,KD295,KD299,KD303,KD307,KD311,KD315,KD319,KD323,KD327,KD331,KD335,KD339)*100</f>
        <v>32300</v>
      </c>
      <c r="KE353" s="67"/>
      <c r="KF353" s="44"/>
      <c r="KG353" s="23">
        <f>KD353/KH353</f>
        <v>5383.333333333333</v>
      </c>
      <c r="KH353" s="133">
        <f>SUM(KH291,KH295,KH299,KH303,KH308,KH311,KH316,KH319,KH323,KH327,KH331,KH335,KH339)</f>
        <v>6</v>
      </c>
      <c r="KI353" s="44"/>
      <c r="KJ353" s="53" t="str">
        <f t="shared" ref="KJ353:KK356" si="1734">KJ291</f>
        <v>液晶ミニカメラ</v>
      </c>
      <c r="KK353" s="43">
        <f t="shared" si="1734"/>
        <v>1074</v>
      </c>
      <c r="KL353" s="133">
        <f>SUM(KL291,KL295,KL299,KL303,KL307,KL311,KL315,KL319,KL323,KL327,KL331,KL335,KL339)</f>
        <v>7674</v>
      </c>
      <c r="KM353" s="113">
        <f>KL353/KD353</f>
        <v>0.23758513931888545</v>
      </c>
      <c r="KN353" s="35"/>
      <c r="KO353" s="27"/>
      <c r="KP353" s="329" t="s">
        <v>38</v>
      </c>
      <c r="KQ353" s="329"/>
      <c r="KR353" s="133">
        <f>SUM(KR291,KR295,KR299,KR303,KR307,KR311,KR315,KR319,KR323,KR327,KR331,KR335,KR339)*100</f>
        <v>36100</v>
      </c>
      <c r="KS353" s="67"/>
      <c r="KT353" s="44"/>
      <c r="KU353" s="23">
        <f>KR353/KV353</f>
        <v>5157.1428571428569</v>
      </c>
      <c r="KV353" s="133">
        <f>SUM(KV291,KV295,KV299,KV303,KV308,KV311,KV316,KV319,KV323,KV327,KV331,KV335,KV339)</f>
        <v>7</v>
      </c>
      <c r="KW353" s="44"/>
      <c r="KX353" s="53" t="str">
        <f t="shared" ref="KX353:KY356" si="1735">KX291</f>
        <v>サンリオクリスマスキーケース</v>
      </c>
      <c r="KY353" s="43">
        <f t="shared" si="1735"/>
        <v>1100</v>
      </c>
      <c r="KZ353" s="133">
        <f>SUM(KZ291,KZ295,KZ299,KZ303,KZ307,KZ311,KZ315,KZ319,KZ323,KZ327,KZ331,KZ335,KZ339)</f>
        <v>2200</v>
      </c>
      <c r="LA353" s="113">
        <f>KZ353/KR353</f>
        <v>6.0941828254847646E-2</v>
      </c>
      <c r="LB353" s="35"/>
      <c r="LC353" s="27"/>
      <c r="LD353" s="46"/>
      <c r="LG353" s="44"/>
      <c r="LH353" s="44"/>
      <c r="LI353" s="23"/>
      <c r="LJ353" s="44"/>
      <c r="LK353" s="44"/>
      <c r="LL353" s="53"/>
      <c r="LM353" s="43"/>
      <c r="LN353" s="135"/>
      <c r="LO353" s="113"/>
      <c r="LP353" s="35"/>
      <c r="LQ353" s="27"/>
      <c r="LR353" s="46"/>
      <c r="LS353" s="67"/>
      <c r="LT353" s="44"/>
      <c r="LU353" s="44"/>
      <c r="LV353" s="44"/>
      <c r="LW353" s="23"/>
      <c r="LX353" s="44"/>
      <c r="LY353" s="113"/>
      <c r="LZ353" s="113"/>
      <c r="MA353" s="44"/>
      <c r="MB353" s="44"/>
      <c r="MC353" s="44"/>
      <c r="MD353" s="35"/>
      <c r="ME353" s="27"/>
      <c r="MF353" s="46"/>
      <c r="MG353" s="67"/>
      <c r="MH353" s="44"/>
      <c r="MI353" s="44"/>
      <c r="MJ353" s="44"/>
      <c r="MK353" s="23"/>
      <c r="ML353" s="44"/>
      <c r="MM353" s="113"/>
      <c r="MN353" s="113"/>
      <c r="MO353" s="44"/>
      <c r="MP353" s="44"/>
      <c r="MQ353" s="44"/>
      <c r="MR353" s="35"/>
      <c r="MS353" s="27"/>
      <c r="MT353" s="46"/>
      <c r="MU353" s="67"/>
      <c r="MV353" s="44"/>
      <c r="MW353" s="44"/>
      <c r="MX353" s="44"/>
      <c r="MY353" s="23"/>
      <c r="MZ353" s="44"/>
      <c r="NA353" s="113"/>
      <c r="NB353" s="113"/>
      <c r="NC353" s="44"/>
      <c r="ND353" s="44"/>
      <c r="NE353" s="44"/>
      <c r="NF353" s="35"/>
      <c r="NG353" s="27"/>
      <c r="NH353" s="46"/>
      <c r="NI353" s="67"/>
      <c r="NJ353" s="44"/>
      <c r="NK353" s="44"/>
      <c r="NL353" s="44"/>
      <c r="NM353" s="23"/>
      <c r="NN353" s="44"/>
      <c r="NO353" s="113"/>
      <c r="NP353" s="113"/>
      <c r="NQ353" s="44"/>
      <c r="NR353" s="44"/>
      <c r="NS353" s="44"/>
      <c r="NT353" s="35"/>
    </row>
    <row r="354" spans="1:384" x14ac:dyDescent="0.2">
      <c r="A354" s="38"/>
      <c r="B354" s="138"/>
      <c r="C354" s="40"/>
      <c r="D354" s="40"/>
      <c r="E354" s="41"/>
      <c r="F354" s="283"/>
      <c r="G354" s="40"/>
      <c r="H354" s="178"/>
      <c r="I354" s="66"/>
      <c r="J354" s="67"/>
      <c r="K354" s="44"/>
      <c r="L354" s="44"/>
      <c r="M354" s="23"/>
      <c r="N354" s="44"/>
      <c r="O354" s="113"/>
      <c r="P354" s="113"/>
      <c r="Q354" s="44"/>
      <c r="R354" s="44"/>
      <c r="S354" s="44"/>
      <c r="T354" s="35"/>
      <c r="U354" s="27"/>
      <c r="V354" s="46"/>
      <c r="W354" s="44"/>
      <c r="X354" s="44"/>
      <c r="Y354" s="44"/>
      <c r="Z354" s="44"/>
      <c r="AA354" s="23"/>
      <c r="AB354" s="44"/>
      <c r="AC354" s="113"/>
      <c r="AD354" s="113"/>
      <c r="AE354" s="44"/>
      <c r="AF354" s="44"/>
      <c r="AG354" s="44"/>
      <c r="AH354" s="35"/>
      <c r="AI354" s="27"/>
      <c r="AJ354" s="46"/>
      <c r="AK354" s="44"/>
      <c r="AL354" s="44"/>
      <c r="AM354" s="44"/>
      <c r="AN354" s="44"/>
      <c r="AO354" s="23"/>
      <c r="AP354" s="44"/>
      <c r="AQ354" s="44"/>
      <c r="AR354" s="44"/>
      <c r="AS354" s="44"/>
      <c r="AT354" s="44"/>
      <c r="AU354" s="44"/>
      <c r="AV354" s="35"/>
      <c r="AW354" s="27"/>
      <c r="AX354" s="46"/>
      <c r="AY354" s="44"/>
      <c r="AZ354" s="44"/>
      <c r="BA354" s="44"/>
      <c r="BB354" s="44"/>
      <c r="BC354" s="23"/>
      <c r="BD354" s="44"/>
      <c r="BE354" s="44"/>
      <c r="BF354" s="44"/>
      <c r="BG354" s="44"/>
      <c r="BH354" s="44"/>
      <c r="BI354" s="44"/>
      <c r="BJ354" s="35"/>
      <c r="BK354" s="50"/>
      <c r="BL354" s="329" t="s">
        <v>38</v>
      </c>
      <c r="BM354" s="329"/>
      <c r="BN354" s="133">
        <f>SUM(BN292,BN296,BN300,BN304,BN308,BN312,BN316,BN320,BN324,BN328,BN332,BN336,BN340)*100</f>
        <v>30600</v>
      </c>
      <c r="BO354" s="67"/>
      <c r="BP354" s="44"/>
      <c r="BQ354" s="23">
        <f>BN354/BR354</f>
        <v>7650</v>
      </c>
      <c r="BR354" s="133">
        <f>SUM(BR292,BR296,BR300,BR304,BR308,BR312,BR315,BR320,BR324,BR328,BR332,BR336,BR340)</f>
        <v>4</v>
      </c>
      <c r="BS354" s="44"/>
      <c r="BT354" s="53" t="str">
        <f t="shared" si="1725"/>
        <v>キティシリコンがま口</v>
      </c>
      <c r="BU354" s="43">
        <f t="shared" si="1725"/>
        <v>660</v>
      </c>
      <c r="BV354" s="133">
        <f>SUM(BV292,BV296,BV300,BV304,BV308,BV312,BV315,BV320,BV324,BV328,BV332,BV336,BV340)</f>
        <v>2976</v>
      </c>
      <c r="BW354" s="113">
        <f>BV354/BN354</f>
        <v>9.7254901960784318E-2</v>
      </c>
      <c r="BX354" s="35"/>
      <c r="BY354" s="27"/>
      <c r="BZ354" s="329" t="s">
        <v>38</v>
      </c>
      <c r="CA354" s="329"/>
      <c r="CB354" s="133">
        <f>SUM(CB292,CB296,CB300,CB304,CB308,CB312,CB316,CB320,CB324,CB328,CB332,CB336,CB340)*100</f>
        <v>46600</v>
      </c>
      <c r="CC354" s="67"/>
      <c r="CD354" s="44"/>
      <c r="CE354" s="23">
        <f>CB354/CF354</f>
        <v>1792.3076923076924</v>
      </c>
      <c r="CF354" s="133">
        <f>SUM(CF292,CF296,CF300,CF304,CF308,CF312,CF315,CF320,CF324,CF328,CF332,CF336,CF340)</f>
        <v>26</v>
      </c>
      <c r="CG354" s="44"/>
      <c r="CH354" s="68" t="str">
        <f t="shared" si="1726"/>
        <v>ラブブマスコット</v>
      </c>
      <c r="CI354" s="43">
        <f t="shared" si="1726"/>
        <v>500</v>
      </c>
      <c r="CJ354" s="133">
        <f>SUM(CJ292,CJ296,CJ300,CJ304,CJ308,CJ312,CJ315,CJ320,CJ324,CJ328,CJ332,CJ336,CJ340)</f>
        <v>13160</v>
      </c>
      <c r="CK354" s="113">
        <f>CJ354/CB354</f>
        <v>0.28240343347639485</v>
      </c>
      <c r="CL354" s="35"/>
      <c r="CM354" s="27"/>
      <c r="CN354" s="329" t="s">
        <v>38</v>
      </c>
      <c r="CO354" s="329"/>
      <c r="CP354" s="133">
        <f>SUM(CP292,CP296,CP300,CP304,CP308,CP312,CP316,CP320,CP324,CP328,CP332,CP336,CP340)*100</f>
        <v>38200</v>
      </c>
      <c r="CQ354" s="67"/>
      <c r="CR354" s="44"/>
      <c r="CS354" s="23">
        <f>CP354/CT354</f>
        <v>3183.3333333333335</v>
      </c>
      <c r="CT354" s="133">
        <f>SUM(CT292,CT296,CT300,CT304,CT308,CT312,CT315,CT320,CT324,CT328,CT332,CT336,CT340)</f>
        <v>12</v>
      </c>
      <c r="CU354" s="44"/>
      <c r="CV354" s="53" t="str">
        <f t="shared" si="1727"/>
        <v>押忍番長サウンドボタン</v>
      </c>
      <c r="CW354" s="43">
        <f t="shared" si="1727"/>
        <v>358</v>
      </c>
      <c r="CX354" s="133">
        <f>SUM(CX292,CX296,CX300,CX304,CX308,CX312,CX315,CX320,CX324,CX328,CX332,CX336,CX340)</f>
        <v>3938</v>
      </c>
      <c r="CY354" s="113">
        <f>CX354/CP354</f>
        <v>0.10308900523560209</v>
      </c>
      <c r="CZ354" s="35"/>
      <c r="DA354" s="58"/>
      <c r="DB354" s="329" t="s">
        <v>38</v>
      </c>
      <c r="DC354" s="329"/>
      <c r="DD354" s="133">
        <f>SUM(DD292,DD296,DD300,DD304,DD308,DD312,DD316,DD320,DD324,DD328,DD332,DD336,DD340)*100</f>
        <v>20100</v>
      </c>
      <c r="DE354" s="67"/>
      <c r="DF354" s="44"/>
      <c r="DG354" s="23">
        <f>DD354/DH354</f>
        <v>1546.1538461538462</v>
      </c>
      <c r="DH354" s="133">
        <f>SUM(DH292,DH296,DH300,DH304,DH308,DH312,DH315,DH320,DH324,DH328,DH332,DH336,DH340)</f>
        <v>13</v>
      </c>
      <c r="DI354" s="44"/>
      <c r="DJ354" s="53" t="str">
        <f t="shared" si="1728"/>
        <v>ジャグラーサウンドボタン</v>
      </c>
      <c r="DK354" s="43">
        <f t="shared" si="1728"/>
        <v>682</v>
      </c>
      <c r="DL354" s="133">
        <f>SUM(DL292,DL296,DL300,DL304,DL308,DL312,DL315,DL320,DL324,DL328,DL332,DL336,DL340)</f>
        <v>8866</v>
      </c>
      <c r="DM354" s="113">
        <f>DL354/DD354</f>
        <v>0.44109452736318405</v>
      </c>
      <c r="DN354" s="35"/>
      <c r="DO354" s="27"/>
      <c r="DP354" s="329" t="s">
        <v>38</v>
      </c>
      <c r="DQ354" s="329"/>
      <c r="DR354" s="133">
        <f>SUM(DR292,DR296,DR300,DR304,DR308,DR312,DR316,DR320,DR324,DR328,DR332,DR336,DR340)*100</f>
        <v>27400</v>
      </c>
      <c r="DS354" s="67"/>
      <c r="DT354" s="44"/>
      <c r="DU354" s="23">
        <f>DR354/DV354</f>
        <v>2740</v>
      </c>
      <c r="DV354" s="133">
        <f>SUM(DV292,DV296,DV300,DV304,DV308,DV312,DV315,DV320,DV324,DV328,DV332,DV336,DV340)</f>
        <v>10</v>
      </c>
      <c r="DW354" s="44"/>
      <c r="DX354" s="53" t="str">
        <f t="shared" si="1729"/>
        <v>押忍番長サウンドボタン</v>
      </c>
      <c r="DY354" s="43">
        <f t="shared" si="1729"/>
        <v>328</v>
      </c>
      <c r="DZ354" s="133">
        <f>SUM(DZ292,DZ296,DZ300,DZ304,DZ308,DZ312,DZ315,DZ320,DZ324,DZ328,DZ332,DZ336,DZ340)</f>
        <v>5316</v>
      </c>
      <c r="EA354" s="113">
        <f>DZ354/DR354</f>
        <v>0.19401459854014599</v>
      </c>
      <c r="EB354" s="35"/>
      <c r="EC354" s="27"/>
      <c r="ED354" s="46"/>
      <c r="EE354" s="44"/>
      <c r="EF354" s="44"/>
      <c r="EG354" s="44"/>
      <c r="EH354" s="44"/>
      <c r="EI354" s="23"/>
      <c r="EJ354" s="44"/>
      <c r="EK354" s="113"/>
      <c r="EL354" s="113"/>
      <c r="EM354" s="44"/>
      <c r="EN354" s="44"/>
      <c r="EO354" s="44"/>
      <c r="EP354" s="35"/>
      <c r="EQ354" s="27"/>
      <c r="ER354" s="46"/>
      <c r="ES354" s="44"/>
      <c r="ET354" s="44"/>
      <c r="EU354" s="44"/>
      <c r="EV354" s="44"/>
      <c r="EW354" s="23"/>
      <c r="EX354" s="44"/>
      <c r="EY354" s="44"/>
      <c r="EZ354" s="44"/>
      <c r="FA354" s="44"/>
      <c r="FB354" s="44"/>
      <c r="FC354" s="44"/>
      <c r="FD354" s="35"/>
      <c r="FE354" s="27"/>
      <c r="FF354" s="46"/>
      <c r="FG354" s="44"/>
      <c r="FH354" s="44"/>
      <c r="FI354" s="44"/>
      <c r="FJ354" s="44"/>
      <c r="FK354" s="23"/>
      <c r="FL354" s="44"/>
      <c r="FM354" s="113"/>
      <c r="FN354" s="113"/>
      <c r="FO354" s="44"/>
      <c r="FP354" s="44"/>
      <c r="FQ354" s="44"/>
      <c r="FR354" s="35"/>
      <c r="FS354" s="27"/>
      <c r="FT354" s="46"/>
      <c r="FU354" s="44"/>
      <c r="FV354" s="44"/>
      <c r="FW354" s="44"/>
      <c r="FX354" s="44"/>
      <c r="FY354" s="23"/>
      <c r="FZ354" s="44"/>
      <c r="GA354" s="113"/>
      <c r="GB354" s="113"/>
      <c r="GC354" s="44"/>
      <c r="GD354" s="44"/>
      <c r="GE354" s="44"/>
      <c r="GF354" s="35"/>
      <c r="GG354" s="65"/>
      <c r="GH354" s="46"/>
      <c r="GI354" s="44"/>
      <c r="GJ354" s="44"/>
      <c r="GK354" s="44"/>
      <c r="GL354" s="44"/>
      <c r="GM354" s="23"/>
      <c r="GN354" s="44"/>
      <c r="GO354" s="113"/>
      <c r="GP354" s="113"/>
      <c r="GQ354" s="44"/>
      <c r="GR354" s="44"/>
      <c r="GS354" s="44"/>
      <c r="GT354" s="35"/>
      <c r="GU354" s="27"/>
      <c r="GV354" s="46"/>
      <c r="GW354" s="44"/>
      <c r="GX354" s="44"/>
      <c r="GY354" s="44"/>
      <c r="GZ354" s="44"/>
      <c r="HA354" s="23"/>
      <c r="HB354" s="44"/>
      <c r="HC354" s="113"/>
      <c r="HD354" s="113"/>
      <c r="HE354" s="44"/>
      <c r="HF354" s="44"/>
      <c r="HG354" s="44"/>
      <c r="HH354" s="35"/>
      <c r="HI354" s="27"/>
      <c r="HJ354" s="46"/>
      <c r="HK354" s="44"/>
      <c r="HL354" s="44"/>
      <c r="HM354" s="44"/>
      <c r="HN354" s="44"/>
      <c r="HO354" s="23"/>
      <c r="HP354" s="44"/>
      <c r="HQ354" s="113"/>
      <c r="HR354" s="113"/>
      <c r="HS354" s="44"/>
      <c r="HT354" s="44"/>
      <c r="HU354" s="44"/>
      <c r="HV354" s="35"/>
      <c r="HW354" s="134"/>
      <c r="HX354" s="329" t="s">
        <v>38</v>
      </c>
      <c r="HY354" s="329"/>
      <c r="HZ354" s="133">
        <f>SUM(HZ292,HZ296,HZ300,HZ304,HZ308,HZ312,HZ316,HZ320,HZ324,HZ328,HZ332,HZ336,HZ340)*100</f>
        <v>277700</v>
      </c>
      <c r="IA354" s="67"/>
      <c r="IB354" s="44"/>
      <c r="IC354" s="23">
        <f>HZ354/ID354</f>
        <v>55540</v>
      </c>
      <c r="ID354" s="133">
        <f>SUM(ID292,ID296,ID300,ID304,ID308,ID312,ID315,ID320,ID324,ID328,ID332,ID336,ID340)</f>
        <v>5</v>
      </c>
      <c r="IE354" s="44"/>
      <c r="IF354" s="53" t="str">
        <f t="shared" si="1730"/>
        <v>サンリオ浴衣BIG</v>
      </c>
      <c r="IG354" s="43">
        <f t="shared" si="1730"/>
        <v>1100</v>
      </c>
      <c r="IH354" s="133">
        <f>SUM(IH292,IH296,IH300,IH304,IH308,IH312,IH315,IH320,IH324,IH328,IH332,IH336,IH340)</f>
        <v>4730</v>
      </c>
      <c r="II354" s="113">
        <f>IH354/HZ354</f>
        <v>1.7032769175369104E-2</v>
      </c>
      <c r="IJ354" s="35"/>
      <c r="IK354" s="27"/>
      <c r="IL354" s="329" t="s">
        <v>38</v>
      </c>
      <c r="IM354" s="329"/>
      <c r="IN354" s="133">
        <f>SUM(IN292,IN296,IN300,IN304,IN308,IN312,IN316,IN320,IN324,IN328,IN332,IN336,IN340)*100</f>
        <v>44000</v>
      </c>
      <c r="IO354" s="67"/>
      <c r="IP354" s="44"/>
      <c r="IQ354" s="23">
        <f>IN354/IR354</f>
        <v>7333.333333333333</v>
      </c>
      <c r="IR354" s="133">
        <f>SUM(IR292,IR296,IR300,IR304,IR308,IR312,IR315,IR320,IR324,IR328,IR332,IR336,IR340)</f>
        <v>6</v>
      </c>
      <c r="IS354" s="44"/>
      <c r="IT354" s="53" t="str">
        <f t="shared" si="1731"/>
        <v>サンリオ豹柄キーケース</v>
      </c>
      <c r="IU354" s="43">
        <f t="shared" si="1731"/>
        <v>996</v>
      </c>
      <c r="IV354" s="133">
        <f>SUM(IV292,IV296,IV300,IV304,IV308,IV312,IV315,IV320,IV324,IV328,IV332,IV336,IV340)</f>
        <v>5976</v>
      </c>
      <c r="IW354" s="113">
        <f>IV354/IN354</f>
        <v>0.13581818181818181</v>
      </c>
      <c r="IX354" s="35"/>
      <c r="IY354" s="33"/>
      <c r="IZ354" s="329" t="s">
        <v>38</v>
      </c>
      <c r="JA354" s="329"/>
      <c r="JB354" s="133">
        <f>SUM(JB292,JB296,JB300,JB304,JB308,JB312,JB316,JB320,JB324,JB328,JB332,JB336,JB340)*100</f>
        <v>32300</v>
      </c>
      <c r="JC354" s="67"/>
      <c r="JD354" s="44"/>
      <c r="JE354" s="23" t="e">
        <f>JB354/JF354</f>
        <v>#DIV/0!</v>
      </c>
      <c r="JF354" s="133">
        <f>SUM(JF292,JF296,JF300,JF304,JF308,JF312,JF315,JF320,JF324,JF328,JF332,JF336,JF340)</f>
        <v>0</v>
      </c>
      <c r="JG354" s="44"/>
      <c r="JH354" s="53" t="str">
        <f t="shared" si="1732"/>
        <v>ミニ香水</v>
      </c>
      <c r="JI354" s="43">
        <f t="shared" si="1732"/>
        <v>1100</v>
      </c>
      <c r="JJ354" s="133">
        <f>SUM(JJ292,JJ296,JJ300,JJ304,JJ308,JJ312,JJ315,JJ320,JJ324,JJ328,JJ332,JJ336,JJ340)</f>
        <v>-3900</v>
      </c>
      <c r="JK354" s="113">
        <f>JJ354/JB354</f>
        <v>-0.12074303405572756</v>
      </c>
      <c r="JL354" s="35"/>
      <c r="JM354" s="27"/>
      <c r="JN354" s="329" t="s">
        <v>38</v>
      </c>
      <c r="JO354" s="329"/>
      <c r="JP354" s="133">
        <f>SUM(JP292,JP296,JP300,JP304,JP308,JP312,JP316,JP320,JP324,JP328,JP332,JP336,JP340)*100</f>
        <v>35700</v>
      </c>
      <c r="JQ354" s="67"/>
      <c r="JR354" s="44"/>
      <c r="JS354" s="23">
        <f>JP354/JT354</f>
        <v>4462.5</v>
      </c>
      <c r="JT354" s="133">
        <f>SUM(JT292,JT296,JT300,JT304,JT308,JT312,JT315,JT320,JT324,JT328,JT332,JT336,JT340)</f>
        <v>8</v>
      </c>
      <c r="JU354" s="44"/>
      <c r="JV354" s="53" t="str">
        <f t="shared" si="1733"/>
        <v>ジャグラーサウンドボタン</v>
      </c>
      <c r="JW354" s="43">
        <f t="shared" si="1733"/>
        <v>748</v>
      </c>
      <c r="JX354" s="133">
        <f>SUM(JX292,JX296,JX300,JX304,JX308,JX312,JX315,JX320,JX324,JX328,JX332,JX336,JX340)</f>
        <v>7706</v>
      </c>
      <c r="JY354" s="113">
        <f>JX354/JP354</f>
        <v>0.21585434173669468</v>
      </c>
      <c r="JZ354" s="35"/>
      <c r="KA354" s="134"/>
      <c r="KB354" s="329" t="s">
        <v>38</v>
      </c>
      <c r="KC354" s="329"/>
      <c r="KD354" s="133">
        <f>SUM(KD292,KD296,KD300,KD304,KD308,KD312,KD316,KD320,KD324,KD328,KD332,KD336,KD340)*100</f>
        <v>21800</v>
      </c>
      <c r="KE354" s="67"/>
      <c r="KF354" s="44"/>
      <c r="KG354" s="23">
        <f>KD354/KH354</f>
        <v>2422.2222222222222</v>
      </c>
      <c r="KH354" s="133">
        <f>SUM(KH292,KH296,KH300,KH304,KH308,KH312,KH315,KH320,KH324,KH328,KH332,KH336,KH340)</f>
        <v>9</v>
      </c>
      <c r="KI354" s="44"/>
      <c r="KJ354" s="53" t="str">
        <f t="shared" si="1734"/>
        <v>ジャグラーサウンドボタン金銀</v>
      </c>
      <c r="KK354" s="43">
        <f t="shared" si="1734"/>
        <v>1100</v>
      </c>
      <c r="KL354" s="133">
        <f>SUM(KL292,KL296,KL300,KL304,KL308,KL312,KL315,KL320,KL324,KL328,KL332,KL336,KL340)</f>
        <v>9900</v>
      </c>
      <c r="KM354" s="113">
        <f>KL354/KD354</f>
        <v>0.45412844036697247</v>
      </c>
      <c r="KN354" s="35"/>
      <c r="KO354" s="27"/>
      <c r="KP354" s="329" t="s">
        <v>38</v>
      </c>
      <c r="KQ354" s="329"/>
      <c r="KR354" s="133">
        <f>SUM(KR292,KR296,KR300,KR304,KR308,KR312,KR316,KR320,KR324,KR328,KR332,KR336,KR340)*100</f>
        <v>68500</v>
      </c>
      <c r="KS354" s="67"/>
      <c r="KT354" s="44"/>
      <c r="KU354" s="23">
        <f>KR354/KV354</f>
        <v>3425</v>
      </c>
      <c r="KV354" s="133">
        <f>SUM(KV292,KV296,KV300,KV304,KV308,KV312,KV315,KV320,KV324,KV328,KV332,KV336,KV340)</f>
        <v>20</v>
      </c>
      <c r="KW354" s="44"/>
      <c r="KX354" s="53" t="str">
        <f t="shared" si="1735"/>
        <v>モンチッチマスコット2</v>
      </c>
      <c r="KY354" s="43">
        <f t="shared" si="1735"/>
        <v>539</v>
      </c>
      <c r="KZ354" s="133">
        <f>SUM(KZ292,KZ296,KZ300,KZ304,KZ308,KZ312,KZ315,KZ320,KZ324,KZ328,KZ332,KZ336,KZ340)</f>
        <v>8085</v>
      </c>
      <c r="LA354" s="113">
        <f>KZ354/KR354</f>
        <v>0.11802919708029197</v>
      </c>
      <c r="LB354" s="35"/>
      <c r="LC354" s="27"/>
      <c r="LD354" s="46"/>
      <c r="LE354" s="44"/>
      <c r="LF354" s="44"/>
      <c r="LG354" s="44"/>
      <c r="LH354" s="44"/>
      <c r="LI354" s="23"/>
      <c r="LJ354" s="44"/>
      <c r="LK354" s="44"/>
      <c r="LL354" s="60"/>
      <c r="LM354" s="67"/>
      <c r="LN354" s="44"/>
      <c r="LO354" s="45"/>
      <c r="LP354" s="35"/>
      <c r="LQ354" s="27"/>
      <c r="LR354" s="46"/>
      <c r="LS354" s="44"/>
      <c r="LT354" s="44"/>
      <c r="LU354" s="44"/>
      <c r="LV354" s="44"/>
      <c r="LW354" s="23"/>
      <c r="LX354" s="44"/>
      <c r="LY354" s="113"/>
      <c r="LZ354" s="113"/>
      <c r="MA354" s="44"/>
      <c r="MB354" s="44"/>
      <c r="MC354" s="44"/>
      <c r="MD354" s="35"/>
      <c r="ME354" s="27"/>
      <c r="MF354" s="46"/>
      <c r="MG354" s="44"/>
      <c r="MH354" s="44"/>
      <c r="MI354" s="44"/>
      <c r="MJ354" s="44"/>
      <c r="MK354" s="23"/>
      <c r="ML354" s="44"/>
      <c r="MM354" s="113"/>
      <c r="MN354" s="113"/>
      <c r="MO354" s="44"/>
      <c r="MP354" s="44"/>
      <c r="MQ354" s="44"/>
      <c r="MR354" s="35"/>
      <c r="MS354" s="27"/>
      <c r="MT354" s="46"/>
      <c r="MU354" s="44"/>
      <c r="MV354" s="44"/>
      <c r="MW354" s="44"/>
      <c r="MX354" s="44"/>
      <c r="MY354" s="23"/>
      <c r="MZ354" s="44"/>
      <c r="NA354" s="113"/>
      <c r="NB354" s="113"/>
      <c r="NC354" s="44"/>
      <c r="ND354" s="44"/>
      <c r="NE354" s="44"/>
      <c r="NF354" s="35"/>
      <c r="NG354" s="27"/>
      <c r="NH354" s="46"/>
      <c r="NI354" s="44"/>
      <c r="NJ354" s="44"/>
      <c r="NK354" s="44"/>
      <c r="NL354" s="44"/>
      <c r="NM354" s="23"/>
      <c r="NN354" s="44"/>
      <c r="NO354" s="113"/>
      <c r="NP354" s="113"/>
      <c r="NQ354" s="44"/>
      <c r="NR354" s="44"/>
      <c r="NS354" s="44"/>
      <c r="NT354" s="35"/>
    </row>
    <row r="355" spans="1:384" x14ac:dyDescent="0.2">
      <c r="A355" s="141" t="s">
        <v>745</v>
      </c>
      <c r="B355" s="142">
        <f>SUMIF(B291:B354,"&gt;=0")</f>
        <v>31256</v>
      </c>
      <c r="C355" s="142">
        <f>SUMIF(C291:C354,"&gt;=0")</f>
        <v>8831</v>
      </c>
      <c r="D355" s="142">
        <f>SUMIF(D291:D354,"&gt;=0")</f>
        <v>4252</v>
      </c>
      <c r="E355" s="142">
        <f>SUMIF(E291:E354,"&gt;=0")</f>
        <v>10263</v>
      </c>
      <c r="F355" s="142">
        <f>SUMIF(F291:F354,"&gt;=0")</f>
        <v>7229</v>
      </c>
      <c r="G355" s="143"/>
      <c r="H355" s="178"/>
      <c r="I355" s="326">
        <f>J347+AL347+ET347+AZ347+CP347+CB347+DR347+LF348+EF347+LT347+BN347+DD347+JB347+JP347+KD347+KR347+NJ347+MV347+MH347+X347+GJ347+GX347+HZ347+IN347+HL347+FH347+FV347</f>
        <v>3139900</v>
      </c>
      <c r="J355" s="326"/>
      <c r="K355" s="31" t="s">
        <v>746</v>
      </c>
      <c r="L355" s="44"/>
      <c r="M355" s="332" t="s">
        <v>742</v>
      </c>
      <c r="N355" s="332"/>
      <c r="O355" s="144">
        <f>O351+LO351+EK351+LY351+DZ350+DL350+BV350+CX350+AQ351+BE351+EY351+CJ350+AC351+JJ350+JX350+KL350+KZ350+NO351+NA351+MM351</f>
        <v>593867</v>
      </c>
      <c r="P355" s="144"/>
      <c r="Q355" s="44"/>
      <c r="R355" s="44"/>
      <c r="S355" s="44"/>
      <c r="T355" s="35"/>
      <c r="U355" s="27"/>
      <c r="V355" s="46"/>
      <c r="W355" s="326"/>
      <c r="X355" s="326"/>
      <c r="Y355" s="31"/>
      <c r="Z355" s="44"/>
      <c r="AA355" s="23"/>
      <c r="AB355" s="44"/>
      <c r="AC355" s="113"/>
      <c r="AD355" s="113"/>
      <c r="AE355" s="44"/>
      <c r="AF355" s="44"/>
      <c r="AG355" s="44"/>
      <c r="AH355" s="35"/>
      <c r="AI355" s="27"/>
      <c r="AJ355" s="46"/>
      <c r="AK355" s="44"/>
      <c r="AL355" s="44"/>
      <c r="AM355" s="44"/>
      <c r="AN355" s="44"/>
      <c r="AO355" s="23"/>
      <c r="AP355" s="44"/>
      <c r="AQ355" s="44"/>
      <c r="AR355" s="44"/>
      <c r="AS355" s="44"/>
      <c r="AT355" s="44"/>
      <c r="AU355" s="44"/>
      <c r="AV355" s="35"/>
      <c r="AW355" s="27"/>
      <c r="AX355" s="46"/>
      <c r="AY355" s="44"/>
      <c r="AZ355" s="44"/>
      <c r="BA355" s="44"/>
      <c r="BB355" s="44"/>
      <c r="BC355" s="23"/>
      <c r="BD355" s="44"/>
      <c r="BE355" s="44"/>
      <c r="BF355" s="44"/>
      <c r="BG355" s="44"/>
      <c r="BH355" s="44"/>
      <c r="BI355" s="44"/>
      <c r="BJ355" s="35"/>
      <c r="BK355" s="50"/>
      <c r="BL355" s="329" t="s">
        <v>38</v>
      </c>
      <c r="BM355" s="329"/>
      <c r="BN355" s="133">
        <f>SUM(BN293,BN297,BN301,BN305,BN309,BN313,BN317,BN321,BN325,BN329,BN333,BN337,BN341)*100</f>
        <v>50200</v>
      </c>
      <c r="BO355" s="67"/>
      <c r="BP355" s="44"/>
      <c r="BQ355" s="23">
        <f>BN355/BR355</f>
        <v>5577.7777777777774</v>
      </c>
      <c r="BR355" s="133">
        <f>SUM(BR293,BR297,BR301,BR305,BR309,BR313,BR317,BR321,BR325,BR329,BR333,BR337,BR341)</f>
        <v>9</v>
      </c>
      <c r="BS355" s="44"/>
      <c r="BT355" s="53" t="str">
        <f t="shared" si="1725"/>
        <v>サンリオ豹柄キーケース</v>
      </c>
      <c r="BU355" s="43">
        <f t="shared" si="1725"/>
        <v>924</v>
      </c>
      <c r="BV355" s="133">
        <f>SUM(BV293,BV297,BV301,BV305,BV309,BV313,BV317,BV321,BV325,BV329,BV333,BV337,BV341)</f>
        <v>4620</v>
      </c>
      <c r="BW355" s="113">
        <f>BV355/BN355</f>
        <v>9.2031872509960158E-2</v>
      </c>
      <c r="BX355" s="35"/>
      <c r="BY355" s="27"/>
      <c r="BZ355" s="329" t="s">
        <v>38</v>
      </c>
      <c r="CA355" s="329"/>
      <c r="CB355" s="133">
        <f>SUM(CB293,CB297,CB301,CB305,CB309,CB313,CB317,CB321,CB325,CB329,CB333,CB337,CB341)*100</f>
        <v>54400</v>
      </c>
      <c r="CC355" s="67"/>
      <c r="CD355" s="44"/>
      <c r="CE355" s="23">
        <f>CB355/CF355</f>
        <v>3626.6666666666665</v>
      </c>
      <c r="CF355" s="133">
        <f>SUM(CF293,CF297,CF301,CF305,CF309,CF313,CF317,CF321,CF325,CF329,CF333,CF337,CF341)</f>
        <v>15</v>
      </c>
      <c r="CG355" s="44"/>
      <c r="CH355" s="68" t="str">
        <f t="shared" si="1726"/>
        <v>モンチッチマスコット2</v>
      </c>
      <c r="CI355" s="43">
        <f t="shared" si="1726"/>
        <v>539</v>
      </c>
      <c r="CJ355" s="133">
        <f>SUM(CJ293,CJ297,CJ301,CJ305,CJ309,CJ313,CJ317,CJ321,CJ325,CJ329,CJ333,CJ337,CJ341)</f>
        <v>4822</v>
      </c>
      <c r="CK355" s="113">
        <f>CJ355/CB355</f>
        <v>8.863970588235294E-2</v>
      </c>
      <c r="CL355" s="35"/>
      <c r="CM355" s="27"/>
      <c r="CN355" s="329" t="s">
        <v>38</v>
      </c>
      <c r="CO355" s="329"/>
      <c r="CP355" s="133">
        <f>SUM(CP293,CP297,CP301,CP305,CP309,CP313,CP317,CP321,CP325,CP329,CP333,CP337,CP341)*100</f>
        <v>49400</v>
      </c>
      <c r="CQ355" s="67"/>
      <c r="CR355" s="44"/>
      <c r="CS355" s="23">
        <f>CP355/CT355</f>
        <v>1646.6666666666667</v>
      </c>
      <c r="CT355" s="133">
        <f>SUM(CT293,CT297,CT301,CT305,CT309,CT313,CT317,CT321,CT325,CT329,CT333,CT337,CT341)</f>
        <v>30</v>
      </c>
      <c r="CU355" s="44"/>
      <c r="CV355" s="53" t="str">
        <f t="shared" si="1727"/>
        <v>ラブブキーホルダー</v>
      </c>
      <c r="CW355" s="43">
        <f t="shared" si="1727"/>
        <v>200</v>
      </c>
      <c r="CX355" s="133">
        <f>SUM(CX293,CX297,CX301,CX305,CX309,CX313,CX317,CX321,CX325,CX329,CX333,CX337,CX341)</f>
        <v>1800</v>
      </c>
      <c r="CY355" s="113">
        <f>CX355/CP355</f>
        <v>3.643724696356275E-2</v>
      </c>
      <c r="CZ355" s="35"/>
      <c r="DA355" s="58"/>
      <c r="DB355" s="329" t="s">
        <v>38</v>
      </c>
      <c r="DC355" s="329"/>
      <c r="DD355" s="133">
        <f>SUM(DD293,DD297,DD301,DD305,DD309,DD313,DD317,DD321,DD325,DD329,DD333,DD337,DD341)*100</f>
        <v>47300</v>
      </c>
      <c r="DE355" s="67"/>
      <c r="DF355" s="44"/>
      <c r="DG355" s="23">
        <f>DD355/DH355</f>
        <v>7883.333333333333</v>
      </c>
      <c r="DH355" s="133">
        <f>SUM(DH293,DH297,DH301,DH305,DH309,DH313,DH317,DH321,DH325,DH329,DH333,DH337,DH341)</f>
        <v>6</v>
      </c>
      <c r="DI355" s="44"/>
      <c r="DJ355" s="53" t="str">
        <f t="shared" si="1728"/>
        <v>ラブブマスコット</v>
      </c>
      <c r="DK355" s="43">
        <f t="shared" si="1728"/>
        <v>250</v>
      </c>
      <c r="DL355" s="133">
        <f>SUM(DL293,DL297,DL301,DL305,DL309,DL313,DL317,DL321,DL325,DL329,DL333,DL337,DL341)</f>
        <v>1250</v>
      </c>
      <c r="DM355" s="113">
        <f>DL355/DD355</f>
        <v>2.6427061310782242E-2</v>
      </c>
      <c r="DN355" s="35"/>
      <c r="DO355" s="27"/>
      <c r="DP355" s="329" t="s">
        <v>38</v>
      </c>
      <c r="DQ355" s="329"/>
      <c r="DR355" s="133">
        <f>SUM(DR293,DR297,DR301,DR305,DR309,DR313,DR317,DR321,DR325,DR329,DR333,DR337,DR341)*100</f>
        <v>36000</v>
      </c>
      <c r="DS355" s="67"/>
      <c r="DT355" s="44"/>
      <c r="DU355" s="23">
        <f>DR355/DV355</f>
        <v>1058.8235294117646</v>
      </c>
      <c r="DV355" s="133">
        <f>SUM(DV293,DV297,DV301,DV305,DV309,DV313,DV317,DV321,DV325,DV329,DV333,DV337,DV341)</f>
        <v>34</v>
      </c>
      <c r="DW355" s="44"/>
      <c r="DX355" s="53" t="str">
        <f t="shared" si="1729"/>
        <v>ラブブキーホルダー</v>
      </c>
      <c r="DY355" s="43">
        <f t="shared" si="1729"/>
        <v>200</v>
      </c>
      <c r="DZ355" s="133">
        <f>SUM(DZ293,DZ297,DZ301,DZ305,DZ309,DZ313,DZ317,DZ321,DZ325,DZ329,DZ333,DZ337,DZ341)</f>
        <v>6800</v>
      </c>
      <c r="EA355" s="113">
        <f>DZ355/DR355</f>
        <v>0.18888888888888888</v>
      </c>
      <c r="EB355" s="35"/>
      <c r="EC355" s="27"/>
      <c r="ED355" s="46"/>
      <c r="EE355" s="326"/>
      <c r="EF355" s="326"/>
      <c r="EG355" s="31"/>
      <c r="EH355" s="44"/>
      <c r="EI355" s="23"/>
      <c r="EJ355" s="44"/>
      <c r="EK355" s="113"/>
      <c r="EL355" s="113"/>
      <c r="EM355" s="44"/>
      <c r="EN355" s="44"/>
      <c r="EO355" s="44"/>
      <c r="EP355" s="35"/>
      <c r="EQ355" s="27"/>
      <c r="ER355" s="46"/>
      <c r="ES355" s="44"/>
      <c r="ET355" s="44"/>
      <c r="EU355" s="44"/>
      <c r="EV355" s="44"/>
      <c r="EW355" s="23"/>
      <c r="EX355" s="44"/>
      <c r="EY355" s="44"/>
      <c r="EZ355" s="44"/>
      <c r="FA355" s="44"/>
      <c r="FB355" s="44"/>
      <c r="FC355" s="44"/>
      <c r="FD355" s="35"/>
      <c r="FE355" s="27"/>
      <c r="FF355" s="46"/>
      <c r="FG355" s="326"/>
      <c r="FH355" s="326"/>
      <c r="FI355" s="31"/>
      <c r="FJ355" s="44"/>
      <c r="FK355" s="23"/>
      <c r="FL355" s="44"/>
      <c r="FM355" s="113"/>
      <c r="FN355" s="113"/>
      <c r="FO355" s="44"/>
      <c r="FP355" s="44"/>
      <c r="FQ355" s="44"/>
      <c r="FR355" s="35"/>
      <c r="FS355" s="27"/>
      <c r="FT355" s="46"/>
      <c r="FU355" s="326"/>
      <c r="FV355" s="326"/>
      <c r="FW355" s="31"/>
      <c r="FX355" s="44"/>
      <c r="FY355" s="23"/>
      <c r="FZ355" s="44"/>
      <c r="GA355" s="113"/>
      <c r="GB355" s="113"/>
      <c r="GC355" s="44"/>
      <c r="GD355" s="44"/>
      <c r="GE355" s="44"/>
      <c r="GF355" s="35"/>
      <c r="GG355" s="65"/>
      <c r="GH355" s="46"/>
      <c r="GI355" s="326"/>
      <c r="GJ355" s="326"/>
      <c r="GK355" s="31"/>
      <c r="GL355" s="44"/>
      <c r="GM355" s="23"/>
      <c r="GN355" s="44"/>
      <c r="GO355" s="113"/>
      <c r="GP355" s="113"/>
      <c r="GQ355" s="44"/>
      <c r="GR355" s="44"/>
      <c r="GS355" s="44"/>
      <c r="GT355" s="35"/>
      <c r="GU355" s="27"/>
      <c r="GV355" s="46"/>
      <c r="GW355" s="326"/>
      <c r="GX355" s="326"/>
      <c r="GY355" s="31"/>
      <c r="GZ355" s="44"/>
      <c r="HA355" s="23"/>
      <c r="HB355" s="44"/>
      <c r="HC355" s="113"/>
      <c r="HD355" s="113"/>
      <c r="HE355" s="44"/>
      <c r="HF355" s="44"/>
      <c r="HG355" s="44"/>
      <c r="HH355" s="35"/>
      <c r="HI355" s="27"/>
      <c r="HJ355" s="46"/>
      <c r="HK355" s="326"/>
      <c r="HL355" s="326"/>
      <c r="HM355" s="31"/>
      <c r="HN355" s="44"/>
      <c r="HO355" s="23"/>
      <c r="HP355" s="44"/>
      <c r="HQ355" s="113"/>
      <c r="HR355" s="113"/>
      <c r="HS355" s="44"/>
      <c r="HT355" s="44"/>
      <c r="HU355" s="44"/>
      <c r="HV355" s="35"/>
      <c r="HW355" s="134"/>
      <c r="HX355" s="329" t="s">
        <v>38</v>
      </c>
      <c r="HY355" s="329"/>
      <c r="HZ355" s="133">
        <f>SUM(HZ293,HZ297,HZ301,HZ305,HZ309,HZ313,HZ317,HZ321,HZ325,HZ329,HZ333,HZ337,HZ341)*100</f>
        <v>0</v>
      </c>
      <c r="IA355" s="67"/>
      <c r="IB355" s="44"/>
      <c r="IC355" s="23">
        <f>HZ355/ID355</f>
        <v>0</v>
      </c>
      <c r="ID355" s="133">
        <f>SUM(ID293,ID297,ID301,ID305,ID309,ID313,ID317,ID321,ID325,ID329,ID333,ID337,ID341)</f>
        <v>10</v>
      </c>
      <c r="IE355" s="44"/>
      <c r="IF355" s="53" t="str">
        <f t="shared" si="1730"/>
        <v>すみっこ時計</v>
      </c>
      <c r="IG355" s="43">
        <f t="shared" si="1730"/>
        <v>1100</v>
      </c>
      <c r="IH355" s="133" t="e">
        <f>SUM(IH293,IH297,IH301,IH305,IH309,IH313,IH317,IH321,IH325,IH329,IH333,IH337,IH341)</f>
        <v>#VALUE!</v>
      </c>
      <c r="II355" s="113" t="e">
        <f>IH355/HZ355</f>
        <v>#VALUE!</v>
      </c>
      <c r="IJ355" s="35"/>
      <c r="IK355" s="27"/>
      <c r="IL355" s="329" t="s">
        <v>38</v>
      </c>
      <c r="IM355" s="329"/>
      <c r="IN355" s="133">
        <f>SUM(IN293,IN297,IN301,IN305,IN309,IN313,IN317,IN321,IN325,IN329,IN333,IN337,IN341)*100</f>
        <v>65000</v>
      </c>
      <c r="IO355" s="67"/>
      <c r="IP355" s="44"/>
      <c r="IQ355" s="23">
        <f>IN355/IR355</f>
        <v>6500</v>
      </c>
      <c r="IR355" s="133">
        <f>SUM(IR293,IR297,IR301,IR305,IR309,IR313,IR317,IR321,IR325,IR329,IR333,IR337,IR341)</f>
        <v>10</v>
      </c>
      <c r="IS355" s="44"/>
      <c r="IT355" s="53" t="str">
        <f t="shared" si="1731"/>
        <v>ゲームアーク</v>
      </c>
      <c r="IU355" s="43">
        <f t="shared" si="1731"/>
        <v>0</v>
      </c>
      <c r="IV355" s="133">
        <f>SUM(IV293,IV297,IV301,IV305,IV309,IV313,IV317,IV321,IV325,IV329,IV333,IV337,IV341)</f>
        <v>0</v>
      </c>
      <c r="IW355" s="113">
        <f>IV355/IN355</f>
        <v>0</v>
      </c>
      <c r="IX355" s="35"/>
      <c r="IY355" s="33"/>
      <c r="IZ355" s="329" t="s">
        <v>38</v>
      </c>
      <c r="JA355" s="329"/>
      <c r="JB355" s="133">
        <f>SUM(JB293,JB297,JB301,JB305,JB309,JB313,JB317,JB321,JB325,JB329,JB333,JB337,JB341)*100</f>
        <v>40900</v>
      </c>
      <c r="JC355" s="67"/>
      <c r="JD355" s="44"/>
      <c r="JE355" s="23">
        <f>JB355/JF355</f>
        <v>4090</v>
      </c>
      <c r="JF355" s="133">
        <f>SUM(JF293,JF297,JF301,JF305,JF309,JF313,JF317,JF321,JF325,JF329,JF333,JF337,JF341)</f>
        <v>10</v>
      </c>
      <c r="JG355" s="44"/>
      <c r="JH355" s="53" t="str">
        <f t="shared" si="1732"/>
        <v>ラブブマスコット</v>
      </c>
      <c r="JI355" s="43">
        <f t="shared" si="1732"/>
        <v>250</v>
      </c>
      <c r="JJ355" s="133">
        <f>SUM(JJ293,JJ297,JJ301,JJ305,JJ309,JJ313,JJ317,JJ321,JJ325,JJ329,JJ333,JJ337,JJ341)</f>
        <v>500</v>
      </c>
      <c r="JK355" s="113">
        <f>JJ355/JB355</f>
        <v>1.2224938875305624E-2</v>
      </c>
      <c r="JL355" s="35"/>
      <c r="JM355" s="27"/>
      <c r="JN355" s="329" t="s">
        <v>38</v>
      </c>
      <c r="JO355" s="329"/>
      <c r="JP355" s="133">
        <f>SUM(JP293,JP297,JP301,JP305,JP309,JP313,JP317,JP321,JP325,JP329,JP333,JP337,JP341)*100</f>
        <v>38300</v>
      </c>
      <c r="JQ355" s="67"/>
      <c r="JR355" s="44"/>
      <c r="JS355" s="23">
        <f>JP355/JT355</f>
        <v>957.5</v>
      </c>
      <c r="JT355" s="133">
        <f>SUM(JT293,JT297,JT301,JT305,JT309,JT313,JT317,JT321,JT325,JT329,JT333,JT337,JT341)</f>
        <v>40</v>
      </c>
      <c r="JU355" s="44"/>
      <c r="JV355" s="53" t="str">
        <f t="shared" si="1733"/>
        <v>アングリーキーホルダー</v>
      </c>
      <c r="JW355" s="43">
        <f t="shared" si="1733"/>
        <v>200</v>
      </c>
      <c r="JX355" s="133">
        <f>SUM(JX293,JX297,JX301,JX305,JX309,JX313,JX317,JX321,JX325,JX329,JX333,JX337,JX341)</f>
        <v>7000</v>
      </c>
      <c r="JY355" s="113">
        <f>JX355/JP355</f>
        <v>0.18276762402088773</v>
      </c>
      <c r="JZ355" s="35"/>
      <c r="KA355" s="134"/>
      <c r="KB355" s="329" t="s">
        <v>38</v>
      </c>
      <c r="KC355" s="329"/>
      <c r="KD355" s="133">
        <f>SUM(KD293,KD297,KD301,KD305,KD309,KD313,KD317,KD321,KD325,KD329,KD333,KD337,KD341)*100</f>
        <v>47000</v>
      </c>
      <c r="KE355" s="67"/>
      <c r="KF355" s="44"/>
      <c r="KG355" s="23">
        <f>KD355/KH355</f>
        <v>1093.0232558139535</v>
      </c>
      <c r="KH355" s="133">
        <f>SUM(KH293,KH297,KH301,KH305,KH309,KH313,KH317,KH321,KH325,KH329,KH333,KH337,KH341)</f>
        <v>43</v>
      </c>
      <c r="KI355" s="44"/>
      <c r="KJ355" s="53" t="str">
        <f t="shared" si="1734"/>
        <v>AIモンスターラバー</v>
      </c>
      <c r="KK355" s="43">
        <f t="shared" si="1734"/>
        <v>260</v>
      </c>
      <c r="KL355" s="133">
        <f>SUM(KL293,KL297,KL301,KL305,KL309,KL313,KL317,KL321,KL325,KL329,KL333,KL337,KL341)</f>
        <v>4680</v>
      </c>
      <c r="KM355" s="113">
        <f>KL355/KD355</f>
        <v>9.957446808510638E-2</v>
      </c>
      <c r="KN355" s="35"/>
      <c r="KO355" s="27"/>
      <c r="KP355" s="329" t="s">
        <v>38</v>
      </c>
      <c r="KQ355" s="329"/>
      <c r="KR355" s="133">
        <f>SUM(KR293,KR297,KR301,KR305,KR309,KR313,KR317,KR321,KR325,KR329,KR333,KR337,KR341)*100</f>
        <v>32000</v>
      </c>
      <c r="KS355" s="67"/>
      <c r="KT355" s="44"/>
      <c r="KU355" s="23">
        <f>KR355/KV355</f>
        <v>4000</v>
      </c>
      <c r="KV355" s="133">
        <f>SUM(KV293,KV297,KV301,KV305,KV309,KV313,KV317,KV321,KV325,KV329,KV333,KV337,KV341)</f>
        <v>8</v>
      </c>
      <c r="KW355" s="44"/>
      <c r="KX355" s="53" t="str">
        <f t="shared" si="1735"/>
        <v>サンリオスカーフ付ポーチ</v>
      </c>
      <c r="KY355" s="43">
        <f t="shared" si="1735"/>
        <v>0</v>
      </c>
      <c r="KZ355" s="133">
        <f>SUM(KZ293,KZ297,KZ301,KZ305,KZ309,KZ313,KZ317,KZ321,KZ325,KZ329,KZ333,KZ337,KZ341)</f>
        <v>2640</v>
      </c>
      <c r="LA355" s="113">
        <f>KZ355/KR355</f>
        <v>8.2500000000000004E-2</v>
      </c>
      <c r="LB355" s="35"/>
      <c r="LC355" s="27"/>
      <c r="LD355" s="46"/>
      <c r="LE355" s="44"/>
      <c r="LF355" s="44"/>
      <c r="LG355" s="44"/>
      <c r="LH355" s="44"/>
      <c r="LI355" s="23"/>
      <c r="LJ355" s="44"/>
      <c r="LK355" s="44"/>
      <c r="LL355" s="60"/>
      <c r="LM355" s="67"/>
      <c r="LN355" s="44"/>
      <c r="LO355" s="45"/>
      <c r="LP355" s="35"/>
      <c r="LQ355" s="27"/>
      <c r="LR355" s="46"/>
      <c r="LS355" s="326"/>
      <c r="LT355" s="326"/>
      <c r="LU355" s="31"/>
      <c r="LV355" s="44"/>
      <c r="LW355" s="23"/>
      <c r="LX355" s="44"/>
      <c r="LY355" s="113"/>
      <c r="LZ355" s="113"/>
      <c r="MA355" s="44"/>
      <c r="MB355" s="44"/>
      <c r="MC355" s="44"/>
      <c r="MD355" s="35"/>
      <c r="ME355" s="27"/>
      <c r="MF355" s="46"/>
      <c r="MG355" s="326"/>
      <c r="MH355" s="326"/>
      <c r="MI355" s="31"/>
      <c r="MJ355" s="44"/>
      <c r="MK355" s="23"/>
      <c r="ML355" s="44"/>
      <c r="MM355" s="113"/>
      <c r="MN355" s="113"/>
      <c r="MO355" s="44"/>
      <c r="MP355" s="44"/>
      <c r="MQ355" s="44"/>
      <c r="MR355" s="35"/>
      <c r="MS355" s="27"/>
      <c r="MT355" s="46"/>
      <c r="MU355" s="326"/>
      <c r="MV355" s="326"/>
      <c r="MW355" s="31"/>
      <c r="MX355" s="44"/>
      <c r="MY355" s="23"/>
      <c r="MZ355" s="44"/>
      <c r="NA355" s="113"/>
      <c r="NB355" s="113"/>
      <c r="NC355" s="44"/>
      <c r="ND355" s="44"/>
      <c r="NE355" s="44"/>
      <c r="NF355" s="35"/>
      <c r="NG355" s="27"/>
      <c r="NH355" s="46"/>
      <c r="NI355" s="326"/>
      <c r="NJ355" s="326"/>
      <c r="NK355" s="31"/>
      <c r="NL355" s="44"/>
      <c r="NM355" s="23"/>
      <c r="NN355" s="44"/>
      <c r="NO355" s="113"/>
      <c r="NP355" s="113"/>
      <c r="NQ355" s="44"/>
      <c r="NR355" s="44"/>
      <c r="NS355" s="44"/>
      <c r="NT355" s="35"/>
    </row>
    <row r="356" spans="1:384" ht="15" customHeight="1" thickBot="1" x14ac:dyDescent="0.25">
      <c r="A356" s="145" t="s">
        <v>40</v>
      </c>
      <c r="B356" s="146">
        <f>B355/A348</f>
        <v>976.75</v>
      </c>
      <c r="C356" s="143">
        <f>C355/A348</f>
        <v>275.96875</v>
      </c>
      <c r="D356" s="143">
        <f>D355/A348</f>
        <v>132.875</v>
      </c>
      <c r="E356" s="147">
        <f>E355/A348</f>
        <v>320.71875</v>
      </c>
      <c r="F356" s="142">
        <f>F355/A348</f>
        <v>225.90625</v>
      </c>
      <c r="G356" s="143"/>
      <c r="H356" s="178"/>
      <c r="I356" s="326">
        <f>I355/A348</f>
        <v>98121.875</v>
      </c>
      <c r="J356" s="326"/>
      <c r="K356" s="44">
        <f>I356*A349</f>
        <v>3139900</v>
      </c>
      <c r="L356" s="44"/>
      <c r="M356" s="23" t="s">
        <v>41</v>
      </c>
      <c r="N356" s="44" t="e">
        <f>N349+AP349+EX350+BD350+CX347+CJ347+DZ347+LN348+EJ349+LX349+BV347+DL347+JJ347+JX347+KL347+KZ347+MZ349+ML349+AB349+NN349</f>
        <v>#VALUE!</v>
      </c>
      <c r="O356" s="113" t="e">
        <f>N356/I355</f>
        <v>#VALUE!</v>
      </c>
      <c r="P356" s="113"/>
      <c r="Q356" s="45"/>
      <c r="R356" s="45"/>
      <c r="S356" s="45"/>
      <c r="T356" s="35"/>
      <c r="U356" s="27"/>
      <c r="V356" s="46"/>
      <c r="W356" s="326"/>
      <c r="X356" s="326"/>
      <c r="Y356" s="44"/>
      <c r="Z356" s="44"/>
      <c r="AA356" s="23"/>
      <c r="AB356" s="44"/>
      <c r="AC356" s="113"/>
      <c r="AD356" s="113"/>
      <c r="AE356" s="45"/>
      <c r="AF356" s="45"/>
      <c r="AG356" s="45"/>
      <c r="AH356" s="35"/>
      <c r="AI356" s="27"/>
      <c r="AJ356" s="46"/>
      <c r="AK356" s="44"/>
      <c r="AL356" s="44"/>
      <c r="AM356" s="44"/>
      <c r="AN356" s="44"/>
      <c r="AO356" s="23"/>
      <c r="AP356" s="44"/>
      <c r="AQ356" s="44"/>
      <c r="AR356" s="44"/>
      <c r="AS356" s="44"/>
      <c r="AT356" s="44"/>
      <c r="AU356" s="44"/>
      <c r="AV356" s="35"/>
      <c r="AW356" s="27"/>
      <c r="AX356" s="46"/>
      <c r="AY356" s="44"/>
      <c r="AZ356" s="44"/>
      <c r="BA356" s="44"/>
      <c r="BB356" s="44"/>
      <c r="BC356" s="23"/>
      <c r="BD356" s="44"/>
      <c r="BE356" s="44"/>
      <c r="BF356" s="44"/>
      <c r="BG356" s="44"/>
      <c r="BH356" s="44"/>
      <c r="BI356" s="44"/>
      <c r="BJ356" s="35"/>
      <c r="BK356" s="50"/>
      <c r="BL356" s="329" t="s">
        <v>38</v>
      </c>
      <c r="BM356" s="329"/>
      <c r="BN356" s="133">
        <f>SUM(BN294,BN298,BN302,BN306,BN310,BN314,BN318,BN322,BN326,BN330,BN334,BN338,BN342)*100</f>
        <v>43900</v>
      </c>
      <c r="BO356" s="67"/>
      <c r="BP356" s="44"/>
      <c r="BQ356" s="23">
        <f>BN356/BR356</f>
        <v>1371.875</v>
      </c>
      <c r="BR356" s="133">
        <f>SUM(BR294,BR298,BR302,BR306,BR310,BR314,BR318,BR322,BR326,BR330,BR334,BR338,BR342)</f>
        <v>32</v>
      </c>
      <c r="BS356" s="44"/>
      <c r="BT356" s="53" t="str">
        <f t="shared" si="1725"/>
        <v>ＡＩモンスターラバー</v>
      </c>
      <c r="BU356" s="43">
        <f t="shared" si="1725"/>
        <v>198</v>
      </c>
      <c r="BV356" s="133">
        <f>SUM(BV294,BV298,BV302,BV306,BV310,BV314,BV318,BV322,BV326,BV330,BV334,BV338,BV342)</f>
        <v>6336</v>
      </c>
      <c r="BW356" s="113">
        <f>BV356/BN356</f>
        <v>0.14432801822323463</v>
      </c>
      <c r="BX356" s="35"/>
      <c r="BY356" s="27"/>
      <c r="BZ356" s="329" t="s">
        <v>38</v>
      </c>
      <c r="CA356" s="329"/>
      <c r="CB356" s="133">
        <f>SUM(CB294,CB298,CB302,CB306,CB310,CB314,CB318,CB322,CB326,CB330,CB334,CB338,CB342)*100</f>
        <v>47600</v>
      </c>
      <c r="CC356" s="67"/>
      <c r="CD356" s="44"/>
      <c r="CE356" s="23">
        <f>CB356/CF356</f>
        <v>6800</v>
      </c>
      <c r="CF356" s="133">
        <f>SUM(CF294,CF298,CF302,CF306,CF310,CF314,CF318,CF322,CF326,CF330,CF334,CF338,CF342)</f>
        <v>7</v>
      </c>
      <c r="CG356" s="44"/>
      <c r="CH356" s="68" t="str">
        <f t="shared" si="1726"/>
        <v>AIモンスターマスコット</v>
      </c>
      <c r="CI356" s="43">
        <f t="shared" si="1726"/>
        <v>286</v>
      </c>
      <c r="CJ356" s="133">
        <f>SUM(CJ294,CJ298,CJ302,CJ306,CJ310,CJ314,CJ318,CJ322,CJ326,CJ330,CJ334,CJ338,CJ342)</f>
        <v>2002</v>
      </c>
      <c r="CK356" s="113">
        <f>CJ356/CB356</f>
        <v>4.2058823529411767E-2</v>
      </c>
      <c r="CL356" s="35"/>
      <c r="CM356" s="27"/>
      <c r="CN356" s="329" t="s">
        <v>38</v>
      </c>
      <c r="CO356" s="329"/>
      <c r="CP356" s="133">
        <f>SUM(CP294,CP298,CP302,CP306,CP310,CP314,CP318,CP322,CP326,CP330,CP334,CP338,CP342)*100</f>
        <v>57100</v>
      </c>
      <c r="CQ356" s="67"/>
      <c r="CR356" s="44"/>
      <c r="CS356" s="23">
        <f>CP356/CT356</f>
        <v>28550</v>
      </c>
      <c r="CT356" s="133">
        <f>SUM(CT294,CT298,CT302,CT306,CT310,CT314,CT318,CT322,CT326,CT330,CT334,CT338,CT342)</f>
        <v>2</v>
      </c>
      <c r="CU356" s="44"/>
      <c r="CV356" s="53" t="str">
        <f t="shared" si="1727"/>
        <v>ラブブキーホルダー大きめ</v>
      </c>
      <c r="CW356" s="43">
        <f t="shared" si="1727"/>
        <v>400</v>
      </c>
      <c r="CX356" s="133">
        <f>SUM(CX294,CX298,CX302,CX306,CX310,CX314,CX318,CX322,CX326,CX330,CX334,CX338,CX342)</f>
        <v>800</v>
      </c>
      <c r="CY356" s="113">
        <f>CX356/CP356</f>
        <v>1.4010507880910683E-2</v>
      </c>
      <c r="CZ356" s="35"/>
      <c r="DA356" s="58"/>
      <c r="DB356" s="329" t="s">
        <v>38</v>
      </c>
      <c r="DC356" s="329"/>
      <c r="DD356" s="133">
        <f>SUM(DD294,DD298,DD302,DD306,DD310,DD314,DD318,DD322,DD326,DD330,DD334,DD338,DD342)*100</f>
        <v>24200</v>
      </c>
      <c r="DE356" s="67"/>
      <c r="DF356" s="44"/>
      <c r="DG356" s="23">
        <f>DD356/DH356</f>
        <v>896.2962962962963</v>
      </c>
      <c r="DH356" s="133">
        <f>SUM(DH294,DH298,DH302,DH306,DH310,DH314,DH318,DH322,DH326,DH330,DH334,DH338,DH342)</f>
        <v>27</v>
      </c>
      <c r="DI356" s="44"/>
      <c r="DJ356" s="53" t="str">
        <f t="shared" si="1728"/>
        <v>ＡＩラバー</v>
      </c>
      <c r="DK356" s="43">
        <f t="shared" si="1728"/>
        <v>198</v>
      </c>
      <c r="DL356" s="133">
        <f>SUM(DL294,DL298,DL302,DL306,DL310,DL314,DL318,DL322,DL326,DL330,DL334,DL338,DL342)</f>
        <v>5346</v>
      </c>
      <c r="DM356" s="113">
        <f>DL356/DD356</f>
        <v>0.22090909090909092</v>
      </c>
      <c r="DN356" s="35"/>
      <c r="DO356" s="27"/>
      <c r="DP356" s="329" t="s">
        <v>38</v>
      </c>
      <c r="DQ356" s="329"/>
      <c r="DR356" s="133">
        <f>SUM(DR294,DR298,DR302,DR306,DR310,DR314,DR318,DR322,DR326,DR330,DR334,DR338,DR342)*100</f>
        <v>25400</v>
      </c>
      <c r="DS356" s="67"/>
      <c r="DT356" s="44"/>
      <c r="DU356" s="23">
        <f>DR356/DV356</f>
        <v>-2309.090909090909</v>
      </c>
      <c r="DV356" s="133">
        <f>SUM(DV294,DV298,DV302,DV306,DV310,DV314,DV318,DV322,DV326,DV330,DV334,DV338,DV342)</f>
        <v>-11</v>
      </c>
      <c r="DW356" s="44"/>
      <c r="DX356" s="53" t="str">
        <f t="shared" si="1729"/>
        <v>アングリーキーホルダー</v>
      </c>
      <c r="DY356" s="43">
        <f t="shared" si="1729"/>
        <v>198</v>
      </c>
      <c r="DZ356" s="133">
        <f>SUM(DZ294,DZ298,DZ302,DZ306,DZ310,DZ314,DZ318,DZ322,DZ326,DZ330,DZ334,DZ338,DZ342)</f>
        <v>-2178</v>
      </c>
      <c r="EA356" s="113">
        <f>DZ356/DR356</f>
        <v>-8.5748031496062999E-2</v>
      </c>
      <c r="EB356" s="35"/>
      <c r="EC356" s="27"/>
      <c r="ED356" s="46"/>
      <c r="EE356" s="326"/>
      <c r="EF356" s="326"/>
      <c r="EG356" s="44"/>
      <c r="EH356" s="44"/>
      <c r="EI356" s="23"/>
      <c r="EJ356" s="44"/>
      <c r="EK356" s="113"/>
      <c r="EL356" s="113"/>
      <c r="EM356" s="45"/>
      <c r="EN356" s="45"/>
      <c r="EO356" s="45"/>
      <c r="EP356" s="35"/>
      <c r="EQ356" s="27"/>
      <c r="ER356" s="46"/>
      <c r="ES356" s="44"/>
      <c r="ET356" s="44"/>
      <c r="EU356" s="44"/>
      <c r="EV356" s="44"/>
      <c r="EW356" s="23"/>
      <c r="EX356" s="44"/>
      <c r="EY356" s="44"/>
      <c r="EZ356" s="44"/>
      <c r="FA356" s="44"/>
      <c r="FB356" s="44"/>
      <c r="FC356" s="44"/>
      <c r="FD356" s="35"/>
      <c r="FE356" s="27"/>
      <c r="FF356" s="46"/>
      <c r="FG356" s="326"/>
      <c r="FH356" s="326"/>
      <c r="FI356" s="44"/>
      <c r="FJ356" s="44"/>
      <c r="FK356" s="23"/>
      <c r="FL356" s="44"/>
      <c r="FM356" s="113"/>
      <c r="FN356" s="113"/>
      <c r="FO356" s="45"/>
      <c r="FP356" s="45"/>
      <c r="FQ356" s="45"/>
      <c r="FR356" s="35"/>
      <c r="FS356" s="27"/>
      <c r="FT356" s="46"/>
      <c r="FU356" s="326"/>
      <c r="FV356" s="326"/>
      <c r="FW356" s="44"/>
      <c r="FX356" s="44"/>
      <c r="FY356" s="23"/>
      <c r="FZ356" s="44"/>
      <c r="GA356" s="113"/>
      <c r="GB356" s="113"/>
      <c r="GC356" s="45"/>
      <c r="GD356" s="45"/>
      <c r="GE356" s="45"/>
      <c r="GF356" s="35"/>
      <c r="GG356" s="65"/>
      <c r="GH356" s="46"/>
      <c r="GI356" s="326"/>
      <c r="GJ356" s="326"/>
      <c r="GK356" s="44"/>
      <c r="GL356" s="44"/>
      <c r="GM356" s="23"/>
      <c r="GN356" s="44"/>
      <c r="GO356" s="113"/>
      <c r="GP356" s="113"/>
      <c r="GQ356" s="45"/>
      <c r="GR356" s="45"/>
      <c r="GS356" s="45"/>
      <c r="GT356" s="35"/>
      <c r="GU356" s="27"/>
      <c r="GV356" s="46"/>
      <c r="GW356" s="326"/>
      <c r="GX356" s="326"/>
      <c r="GY356" s="44"/>
      <c r="GZ356" s="44"/>
      <c r="HA356" s="23"/>
      <c r="HB356" s="44"/>
      <c r="HC356" s="113"/>
      <c r="HD356" s="113"/>
      <c r="HE356" s="45"/>
      <c r="HF356" s="45"/>
      <c r="HG356" s="45"/>
      <c r="HH356" s="35"/>
      <c r="HI356" s="27"/>
      <c r="HJ356" s="46"/>
      <c r="HK356" s="326"/>
      <c r="HL356" s="326"/>
      <c r="HM356" s="44"/>
      <c r="HN356" s="44"/>
      <c r="HO356" s="23"/>
      <c r="HP356" s="44"/>
      <c r="HQ356" s="113"/>
      <c r="HR356" s="113"/>
      <c r="HS356" s="45"/>
      <c r="HT356" s="45"/>
      <c r="HU356" s="45"/>
      <c r="HV356" s="35"/>
      <c r="HW356" s="134"/>
      <c r="HX356" s="329" t="s">
        <v>38</v>
      </c>
      <c r="HY356" s="329"/>
      <c r="HZ356" s="133">
        <f>SUM(HZ294,HZ298,HZ302,HZ306,HZ310,HZ314,HZ318,HZ322,HZ326,HZ330,HZ334,HZ338,HZ342)*100</f>
        <v>0</v>
      </c>
      <c r="IA356" s="67"/>
      <c r="IB356" s="44"/>
      <c r="IC356" s="23">
        <f>HZ356/ID356</f>
        <v>0</v>
      </c>
      <c r="ID356" s="133">
        <f>SUM(ID294,ID298,ID302,ID306,ID310,ID314,ID318,ID322,ID326,ID330,ID334,ID338,ID342)</f>
        <v>10</v>
      </c>
      <c r="IE356" s="44"/>
      <c r="IF356" s="53" t="str">
        <f t="shared" si="1730"/>
        <v>サンリオ時計</v>
      </c>
      <c r="IG356" s="43">
        <f t="shared" si="1730"/>
        <v>715</v>
      </c>
      <c r="IH356" s="133" t="e">
        <f>SUM(IH294,IH298,IH302,IH306,IH310,IH314,IH318,IH322,IH326,IH330,IH334,IH338,IH342)</f>
        <v>#VALUE!</v>
      </c>
      <c r="II356" s="113" t="e">
        <f>IH356/HZ356</f>
        <v>#VALUE!</v>
      </c>
      <c r="IJ356" s="35"/>
      <c r="IK356" s="27"/>
      <c r="IL356" s="329" t="s">
        <v>38</v>
      </c>
      <c r="IM356" s="329"/>
      <c r="IN356" s="133">
        <f>SUM(IN294,IN298,IN302,IN306,IN310,IN314,IN318,IN322,IN326,IN330,IN334,IN338,IN342)*100</f>
        <v>38300</v>
      </c>
      <c r="IO356" s="67"/>
      <c r="IP356" s="44"/>
      <c r="IQ356" s="23">
        <f>IN356/IR356</f>
        <v>6383.333333333333</v>
      </c>
      <c r="IR356" s="133">
        <f>SUM(IR294,IR298,IR302,IR306,IR310,IR314,IR318,IR322,IR326,IR330,IR334,IR338,IR342)</f>
        <v>6</v>
      </c>
      <c r="IS356" s="44"/>
      <c r="IT356" s="53" t="str">
        <f t="shared" si="1731"/>
        <v>スンスンクリップ</v>
      </c>
      <c r="IU356" s="43">
        <f t="shared" si="1731"/>
        <v>0</v>
      </c>
      <c r="IV356" s="133">
        <f>SUM(IV294,IV298,IV302,IV306,IV310,IV314,IV318,IV322,IV326,IV330,IV334,IV338,IV342)</f>
        <v>0</v>
      </c>
      <c r="IW356" s="113">
        <f>IV356/IN356</f>
        <v>0</v>
      </c>
      <c r="IX356" s="35"/>
      <c r="IY356" s="33"/>
      <c r="IZ356" s="329" t="s">
        <v>38</v>
      </c>
      <c r="JA356" s="329"/>
      <c r="JB356" s="133">
        <f>SUM(JB294,JB298,JB302,JB306,JB310,JB314,JB318,JB322,JB326,JB330,JB334,JB338,JB342)*100</f>
        <v>22900</v>
      </c>
      <c r="JC356" s="67"/>
      <c r="JD356" s="44"/>
      <c r="JE356" s="23">
        <f>JB356/JF356</f>
        <v>2081.818181818182</v>
      </c>
      <c r="JF356" s="133">
        <f>SUM(JF294,JF298,JF302,JF306,JF310,JF314,JF318,JF322,JF326,JF330,JF334,JF338,JF342)</f>
        <v>11</v>
      </c>
      <c r="JG356" s="44"/>
      <c r="JH356" s="53" t="str">
        <f t="shared" si="1732"/>
        <v>ラブブキーホルダー</v>
      </c>
      <c r="JI356" s="43">
        <f t="shared" si="1732"/>
        <v>500</v>
      </c>
      <c r="JJ356" s="133">
        <f>SUM(JJ294,JJ298,JJ302,JJ306,JJ310,JJ314,JJ318,JJ322,JJ326,JJ330,JJ334,JJ338,JJ342)</f>
        <v>5480</v>
      </c>
      <c r="JK356" s="113">
        <f>JJ356/JB356</f>
        <v>0.23930131004366811</v>
      </c>
      <c r="JL356" s="35"/>
      <c r="JM356" s="27"/>
      <c r="JN356" s="329" t="s">
        <v>38</v>
      </c>
      <c r="JO356" s="329"/>
      <c r="JP356" s="133">
        <f>SUM(JP294,JP298,JP302,JP306,JP310,JP314,JP318,JP322,JP326,JP330,JP334,JP338,JP342)*100</f>
        <v>30500</v>
      </c>
      <c r="JQ356" s="67"/>
      <c r="JR356" s="44"/>
      <c r="JS356" s="23">
        <f>JP356/JT356</f>
        <v>10166.666666666666</v>
      </c>
      <c r="JT356" s="133">
        <f>SUM(JT294,JT298,JT302,JT306,JT310,JT314,JT318,JT322,JT326,JT330,JT334,JT338,JT342)</f>
        <v>3</v>
      </c>
      <c r="JU356" s="44"/>
      <c r="JV356" s="53" t="str">
        <f t="shared" si="1733"/>
        <v>ポケモンシリコンポーチ</v>
      </c>
      <c r="JW356" s="43">
        <f t="shared" si="1733"/>
        <v>600</v>
      </c>
      <c r="JX356" s="133">
        <f>SUM(JX294,JX298,JX302,JX306,JX310,JX314,JX318,JX322,JX326,JX330,JX334,JX338,JX342)</f>
        <v>1200</v>
      </c>
      <c r="JY356" s="113">
        <f>JX356/JP356</f>
        <v>3.9344262295081971E-2</v>
      </c>
      <c r="JZ356" s="35"/>
      <c r="KA356" s="134"/>
      <c r="KB356" s="329" t="s">
        <v>38</v>
      </c>
      <c r="KC356" s="329"/>
      <c r="KD356" s="133">
        <f>SUM(KD294,KD298,KD302,KD306,KD310,KD314,KD318,KD322,KD326,KD330,KD334,KD338,KD342)*100</f>
        <v>6000</v>
      </c>
      <c r="KE356" s="67"/>
      <c r="KF356" s="44"/>
      <c r="KG356" s="23">
        <f>KD356/KH356</f>
        <v>181.81818181818181</v>
      </c>
      <c r="KH356" s="133">
        <f>SUM(KH294,KH298,KH302,KH306,KH310,KH314,KH318,KH322,KH326,KH330,KH334,KH338,KH342)</f>
        <v>33</v>
      </c>
      <c r="KI356" s="44"/>
      <c r="KJ356" s="53" t="str">
        <f t="shared" si="1734"/>
        <v>スンスンボアバンス</v>
      </c>
      <c r="KK356" s="43">
        <f t="shared" si="1734"/>
        <v>0</v>
      </c>
      <c r="KL356" s="133">
        <f>SUM(KL294,KL298,KL302,KL306,KL310,KL314,KL318,KL322,KL326,KL330,KL334,KL338,KL342)</f>
        <v>1320</v>
      </c>
      <c r="KM356" s="113">
        <f>KL356/KD356</f>
        <v>0.22</v>
      </c>
      <c r="KN356" s="35"/>
      <c r="KO356" s="27"/>
      <c r="KP356" s="329" t="s">
        <v>38</v>
      </c>
      <c r="KQ356" s="329"/>
      <c r="KR356" s="133">
        <f>SUM(KR294,KR298,KR302,KR306,KR310,KR314,KR318,KR322,KR326,KR330,KR334,KR338,KR342)*100</f>
        <v>23800</v>
      </c>
      <c r="KS356" s="67"/>
      <c r="KT356" s="44"/>
      <c r="KU356" s="23">
        <f>KR356/KV356</f>
        <v>2380</v>
      </c>
      <c r="KV356" s="133">
        <f>SUM(KV294,KV298,KV302,KV306,KV310,KV314,KV318,KV322,KV326,KV330,KV334,KV338,KV342)</f>
        <v>10</v>
      </c>
      <c r="KW356" s="44"/>
      <c r="KX356" s="53" t="str">
        <f t="shared" si="1735"/>
        <v>キティフェイスポーチ</v>
      </c>
      <c r="KY356" s="43">
        <f t="shared" si="1735"/>
        <v>0</v>
      </c>
      <c r="KZ356" s="133">
        <f>SUM(KZ294,KZ298,KZ302,KZ306,KZ310,KZ314,KZ318,KZ322,KZ326,KZ330,KZ334,KZ338,KZ342)</f>
        <v>7700</v>
      </c>
      <c r="LA356" s="113">
        <f>KZ356/KR356</f>
        <v>0.3235294117647059</v>
      </c>
      <c r="LB356" s="35"/>
      <c r="LC356" s="27"/>
      <c r="LD356" s="46"/>
      <c r="LE356" s="44"/>
      <c r="LF356" s="44"/>
      <c r="LG356" s="44"/>
      <c r="LH356" s="44"/>
      <c r="LI356" s="23"/>
      <c r="LJ356" s="44"/>
      <c r="LK356" s="44"/>
      <c r="LL356" s="60"/>
      <c r="LM356" s="67"/>
      <c r="LN356" s="44"/>
      <c r="LO356" s="45"/>
      <c r="LP356" s="35"/>
      <c r="LQ356" s="27"/>
      <c r="LR356" s="46"/>
      <c r="LS356" s="326"/>
      <c r="LT356" s="326"/>
      <c r="LU356" s="44"/>
      <c r="LV356" s="44"/>
      <c r="LW356" s="23"/>
      <c r="LX356" s="44"/>
      <c r="LY356" s="113"/>
      <c r="LZ356" s="113"/>
      <c r="MA356" s="45"/>
      <c r="MB356" s="45"/>
      <c r="MC356" s="45"/>
      <c r="MD356" s="35"/>
      <c r="ME356" s="27"/>
      <c r="MF356" s="46"/>
      <c r="MG356" s="326"/>
      <c r="MH356" s="326"/>
      <c r="MI356" s="44"/>
      <c r="MJ356" s="44"/>
      <c r="MK356" s="23"/>
      <c r="ML356" s="44"/>
      <c r="MM356" s="113"/>
      <c r="MN356" s="113"/>
      <c r="MO356" s="45"/>
      <c r="MP356" s="45"/>
      <c r="MQ356" s="45"/>
      <c r="MR356" s="35"/>
      <c r="MS356" s="27"/>
      <c r="MT356" s="46"/>
      <c r="MU356" s="326"/>
      <c r="MV356" s="326"/>
      <c r="MW356" s="44"/>
      <c r="MX356" s="44"/>
      <c r="MY356" s="23"/>
      <c r="MZ356" s="44"/>
      <c r="NA356" s="113"/>
      <c r="NB356" s="113"/>
      <c r="NC356" s="45"/>
      <c r="ND356" s="45"/>
      <c r="NE356" s="45"/>
      <c r="NF356" s="35"/>
      <c r="NG356" s="27"/>
      <c r="NH356" s="46"/>
      <c r="NI356" s="326"/>
      <c r="NJ356" s="326"/>
      <c r="NK356" s="44"/>
      <c r="NL356" s="44"/>
      <c r="NM356" s="23"/>
      <c r="NN356" s="44"/>
      <c r="NO356" s="113"/>
      <c r="NP356" s="113"/>
      <c r="NQ356" s="45"/>
      <c r="NR356" s="45"/>
      <c r="NS356" s="45"/>
      <c r="NT356" s="35"/>
    </row>
    <row r="357" spans="1:384" ht="15" customHeight="1" thickTop="1" x14ac:dyDescent="0.2">
      <c r="A357" s="148" t="s">
        <v>747</v>
      </c>
      <c r="B357" s="149">
        <f>B356*$A349</f>
        <v>31256</v>
      </c>
      <c r="C357" s="150">
        <f>C356*$A349</f>
        <v>8831</v>
      </c>
      <c r="D357" s="150">
        <f>D356*$A349</f>
        <v>4252</v>
      </c>
      <c r="E357" s="142">
        <f>E356*$A349</f>
        <v>10263</v>
      </c>
      <c r="F357" s="142">
        <f>F356*$A349</f>
        <v>7229</v>
      </c>
      <c r="G357" s="143"/>
      <c r="H357" s="42"/>
      <c r="I357" s="326">
        <f>I355*K357</f>
        <v>1883940</v>
      </c>
      <c r="J357" s="326"/>
      <c r="K357" s="151">
        <v>0.6</v>
      </c>
      <c r="L357" s="90"/>
      <c r="M357" s="117" t="s">
        <v>36</v>
      </c>
      <c r="N357" s="90" t="e">
        <f>I357-N356</f>
        <v>#VALUE!</v>
      </c>
      <c r="O357" s="151" t="e">
        <f>N357/I355</f>
        <v>#VALUE!</v>
      </c>
      <c r="P357" s="151"/>
      <c r="Q357" s="152"/>
      <c r="R357" s="152"/>
      <c r="S357" s="152"/>
      <c r="T357" s="153"/>
      <c r="U357" s="27"/>
      <c r="V357" s="46"/>
      <c r="W357" s="326"/>
      <c r="X357" s="326"/>
      <c r="Y357" s="113"/>
      <c r="Z357" s="44"/>
      <c r="AA357" s="23"/>
      <c r="AB357" s="44"/>
      <c r="AC357" s="113"/>
      <c r="AD357" s="113"/>
      <c r="AE357" s="45"/>
      <c r="AF357" s="45"/>
      <c r="AG357" s="45"/>
      <c r="AH357" s="35"/>
      <c r="AI357" s="27"/>
      <c r="AJ357" s="46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35"/>
      <c r="AW357" s="27"/>
      <c r="AX357" s="46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35"/>
      <c r="BK357" s="50"/>
      <c r="BL357" s="46"/>
      <c r="BM357" s="23" t="s">
        <v>29</v>
      </c>
      <c r="BN357" s="44">
        <f>SUM(BN353:BN356)</f>
        <v>174400</v>
      </c>
      <c r="BO357" s="44"/>
      <c r="BP357" s="44"/>
      <c r="BQ357" s="44"/>
      <c r="BR357" s="44">
        <f>SUM(BR353:BR356)</f>
        <v>50</v>
      </c>
      <c r="BS357" s="44"/>
      <c r="BT357" s="329" t="s">
        <v>43</v>
      </c>
      <c r="BU357" s="329"/>
      <c r="BV357" s="43">
        <f>SUM(BV353:BV356)</f>
        <v>18912</v>
      </c>
      <c r="BW357" s="154">
        <f>BV357/BN357</f>
        <v>0.10844036697247707</v>
      </c>
      <c r="BX357" s="56"/>
      <c r="BY357" s="27"/>
      <c r="BZ357" s="46"/>
      <c r="CA357" s="23" t="s">
        <v>29</v>
      </c>
      <c r="CB357" s="44">
        <f>SUM(CB353:CB356)</f>
        <v>186700</v>
      </c>
      <c r="CC357" s="44"/>
      <c r="CD357" s="44"/>
      <c r="CE357" s="44"/>
      <c r="CF357" s="44">
        <f>SUM(CF353:CF356)</f>
        <v>63</v>
      </c>
      <c r="CG357" s="44"/>
      <c r="CH357" s="325" t="s">
        <v>43</v>
      </c>
      <c r="CI357" s="325"/>
      <c r="CJ357" s="43">
        <f>SUM(CJ353:CJ356)</f>
        <v>27544</v>
      </c>
      <c r="CK357" s="154">
        <f>CJ357/CB357</f>
        <v>0.14753079807177288</v>
      </c>
      <c r="CL357" s="35"/>
      <c r="CM357" s="27"/>
      <c r="CN357" s="46"/>
      <c r="CO357" s="23" t="s">
        <v>29</v>
      </c>
      <c r="CP357" s="44">
        <f>SUM(CP353:CP356)</f>
        <v>183300</v>
      </c>
      <c r="CQ357" s="44"/>
      <c r="CR357" s="44"/>
      <c r="CS357" s="44"/>
      <c r="CT357" s="44">
        <f>SUM(CT353:CT356)</f>
        <v>48</v>
      </c>
      <c r="CU357" s="44"/>
      <c r="CV357" s="325" t="s">
        <v>43</v>
      </c>
      <c r="CW357" s="325"/>
      <c r="CX357" s="43">
        <f>SUM(CX353:CX356)</f>
        <v>9775</v>
      </c>
      <c r="CY357" s="154">
        <f>CX357/CP357</f>
        <v>5.3327877795962902E-2</v>
      </c>
      <c r="CZ357" s="35"/>
      <c r="DA357" s="58"/>
      <c r="DB357" s="46"/>
      <c r="DC357" s="23" t="s">
        <v>29</v>
      </c>
      <c r="DD357" s="44">
        <f>SUM(DD353:DD356)</f>
        <v>114300</v>
      </c>
      <c r="DE357" s="44"/>
      <c r="DF357" s="44"/>
      <c r="DG357" s="44"/>
      <c r="DH357" s="44">
        <f>SUM(DH353:DH356)</f>
        <v>54</v>
      </c>
      <c r="DI357" s="44"/>
      <c r="DJ357" s="330" t="s">
        <v>43</v>
      </c>
      <c r="DK357" s="330"/>
      <c r="DL357" s="43">
        <f>SUM(DL353:DL356)</f>
        <v>24262</v>
      </c>
      <c r="DM357" s="154">
        <f>DL357/DD357</f>
        <v>0.21226596675415574</v>
      </c>
      <c r="DN357" s="56"/>
      <c r="DO357" s="27"/>
      <c r="DP357" s="46"/>
      <c r="DQ357" s="23" t="s">
        <v>29</v>
      </c>
      <c r="DR357" s="44">
        <f>SUM(DR353:DR356)</f>
        <v>143300</v>
      </c>
      <c r="DS357" s="44"/>
      <c r="DT357" s="44"/>
      <c r="DU357" s="44"/>
      <c r="DV357" s="44">
        <f>SUM(DV353:DV356)</f>
        <v>36</v>
      </c>
      <c r="DW357" s="44"/>
      <c r="DX357" s="331" t="s">
        <v>43</v>
      </c>
      <c r="DY357" s="331"/>
      <c r="DZ357" s="43">
        <f>SUM(DZ353:DZ356)</f>
        <v>12716</v>
      </c>
      <c r="EA357" s="154">
        <f>DZ357/DR357</f>
        <v>8.8736915561758542E-2</v>
      </c>
      <c r="EB357" s="56"/>
      <c r="EC357" s="27"/>
      <c r="ED357" s="46"/>
      <c r="EE357" s="326"/>
      <c r="EF357" s="326"/>
      <c r="EG357" s="113"/>
      <c r="EH357" s="44"/>
      <c r="EI357" s="23"/>
      <c r="EJ357" s="44"/>
      <c r="EK357" s="113"/>
      <c r="EL357" s="113"/>
      <c r="EM357" s="45"/>
      <c r="EN357" s="45"/>
      <c r="EO357" s="45"/>
      <c r="EP357" s="35"/>
      <c r="EQ357" s="27"/>
      <c r="ER357" s="46"/>
      <c r="ES357" s="44"/>
      <c r="ET357" s="44"/>
      <c r="EU357" s="44"/>
      <c r="EV357" s="44"/>
      <c r="EW357" s="44"/>
      <c r="EX357" s="44"/>
      <c r="EY357" s="44"/>
      <c r="EZ357" s="44"/>
      <c r="FA357" s="44"/>
      <c r="FB357" s="44"/>
      <c r="FC357" s="44"/>
      <c r="FD357" s="35"/>
      <c r="FE357" s="27"/>
      <c r="FF357" s="46"/>
      <c r="FG357" s="326"/>
      <c r="FH357" s="326"/>
      <c r="FI357" s="113"/>
      <c r="FJ357" s="44"/>
      <c r="FK357" s="23"/>
      <c r="FL357" s="44"/>
      <c r="FM357" s="113"/>
      <c r="FN357" s="113"/>
      <c r="FO357" s="45"/>
      <c r="FP357" s="45"/>
      <c r="FQ357" s="45"/>
      <c r="FR357" s="35"/>
      <c r="FS357" s="27"/>
      <c r="FT357" s="46"/>
      <c r="FU357" s="326"/>
      <c r="FV357" s="326"/>
      <c r="FW357" s="113"/>
      <c r="FX357" s="44"/>
      <c r="FY357" s="23"/>
      <c r="FZ357" s="44"/>
      <c r="GA357" s="113"/>
      <c r="GB357" s="113"/>
      <c r="GC357" s="45"/>
      <c r="GD357" s="45"/>
      <c r="GE357" s="45"/>
      <c r="GF357" s="35"/>
      <c r="GG357" s="65"/>
      <c r="GH357" s="46"/>
      <c r="GI357" s="326"/>
      <c r="GJ357" s="326"/>
      <c r="GK357" s="113"/>
      <c r="GL357" s="44"/>
      <c r="GM357" s="23"/>
      <c r="GN357" s="44"/>
      <c r="GO357" s="113"/>
      <c r="GP357" s="113"/>
      <c r="GQ357" s="45"/>
      <c r="GR357" s="45"/>
      <c r="GS357" s="45"/>
      <c r="GT357" s="35"/>
      <c r="GU357" s="27"/>
      <c r="GV357" s="46"/>
      <c r="GW357" s="326"/>
      <c r="GX357" s="326"/>
      <c r="GY357" s="113"/>
      <c r="GZ357" s="44"/>
      <c r="HA357" s="23"/>
      <c r="HB357" s="44"/>
      <c r="HC357" s="113"/>
      <c r="HD357" s="113"/>
      <c r="HE357" s="45"/>
      <c r="HF357" s="45"/>
      <c r="HG357" s="45"/>
      <c r="HH357" s="35"/>
      <c r="HI357" s="27"/>
      <c r="HJ357" s="46"/>
      <c r="HK357" s="326"/>
      <c r="HL357" s="326"/>
      <c r="HM357" s="113"/>
      <c r="HN357" s="44"/>
      <c r="HO357" s="23"/>
      <c r="HP357" s="44"/>
      <c r="HQ357" s="113"/>
      <c r="HR357" s="113"/>
      <c r="HS357" s="45"/>
      <c r="HT357" s="45"/>
      <c r="HU357" s="45"/>
      <c r="HV357" s="35"/>
      <c r="HW357" s="61"/>
      <c r="HX357" s="46"/>
      <c r="HY357" s="23" t="s">
        <v>29</v>
      </c>
      <c r="HZ357" s="44">
        <f>SUM(HZ353:HZ356)</f>
        <v>375700</v>
      </c>
      <c r="IA357" s="44"/>
      <c r="IB357" s="44"/>
      <c r="IC357" s="44"/>
      <c r="ID357" s="44">
        <f>SUM(ID353:ID356)</f>
        <v>26</v>
      </c>
      <c r="IE357" s="44"/>
      <c r="IF357" s="325" t="s">
        <v>43</v>
      </c>
      <c r="IG357" s="325"/>
      <c r="IH357" s="43" t="e">
        <f>SUM(IH353:IH356)</f>
        <v>#VALUE!</v>
      </c>
      <c r="II357" s="154" t="e">
        <f>IH357/HZ357</f>
        <v>#VALUE!</v>
      </c>
      <c r="IJ357" s="35"/>
      <c r="IK357" s="27"/>
      <c r="IL357" s="46"/>
      <c r="IM357" s="23" t="s">
        <v>29</v>
      </c>
      <c r="IN357" s="44">
        <f>SUM(IN353:IN356)</f>
        <v>170400</v>
      </c>
      <c r="IO357" s="44"/>
      <c r="IP357" s="44"/>
      <c r="IQ357" s="44"/>
      <c r="IR357" s="44">
        <f>SUM(IR353:IR356)</f>
        <v>25</v>
      </c>
      <c r="IS357" s="44"/>
      <c r="IT357" s="325" t="s">
        <v>43</v>
      </c>
      <c r="IU357" s="325"/>
      <c r="IV357" s="43">
        <f>SUM(IV353:IV356)</f>
        <v>7976</v>
      </c>
      <c r="IW357" s="154">
        <f>IV357/IN357</f>
        <v>4.6807511737089205E-2</v>
      </c>
      <c r="IX357" s="35"/>
      <c r="IY357" s="33"/>
      <c r="IZ357" s="46"/>
      <c r="JA357" s="23" t="s">
        <v>29</v>
      </c>
      <c r="JB357" s="44">
        <f>SUM(JB353:JB356)</f>
        <v>192000</v>
      </c>
      <c r="JC357" s="44"/>
      <c r="JD357" s="44"/>
      <c r="JE357" s="44"/>
      <c r="JF357" s="44">
        <f>SUM(JF353:JF356)</f>
        <v>34</v>
      </c>
      <c r="JG357" s="44"/>
      <c r="JH357" s="325" t="s">
        <v>43</v>
      </c>
      <c r="JI357" s="325"/>
      <c r="JJ357" s="43">
        <f>SUM(JJ353:JJ356)</f>
        <v>7080</v>
      </c>
      <c r="JK357" s="154">
        <f>JJ357/JB357</f>
        <v>3.6874999999999998E-2</v>
      </c>
      <c r="JL357" s="35"/>
      <c r="JM357" s="27"/>
      <c r="JN357" s="46"/>
      <c r="JO357" s="23" t="s">
        <v>29</v>
      </c>
      <c r="JP357" s="44">
        <f>SUM(JP353:JP356)</f>
        <v>130600</v>
      </c>
      <c r="JQ357" s="44"/>
      <c r="JR357" s="44"/>
      <c r="JS357" s="44"/>
      <c r="JT357" s="44">
        <f>SUM(JT353:JT356)</f>
        <v>70</v>
      </c>
      <c r="JU357" s="44"/>
      <c r="JV357" s="325" t="s">
        <v>43</v>
      </c>
      <c r="JW357" s="325"/>
      <c r="JX357" s="43" t="e">
        <f>SUM(JX353:JX356)</f>
        <v>#VALUE!</v>
      </c>
      <c r="JY357" s="154" t="e">
        <f>JX357/JP357</f>
        <v>#VALUE!</v>
      </c>
      <c r="JZ357" s="35"/>
      <c r="KA357" s="61"/>
      <c r="KB357" s="46"/>
      <c r="KC357" s="23" t="s">
        <v>29</v>
      </c>
      <c r="KD357" s="44">
        <f>SUM(KD353:KD356)</f>
        <v>107100</v>
      </c>
      <c r="KE357" s="44"/>
      <c r="KF357" s="44"/>
      <c r="KG357" s="44"/>
      <c r="KH357" s="44">
        <f>SUM(KH353:KH356)</f>
        <v>91</v>
      </c>
      <c r="KI357" s="44"/>
      <c r="KJ357" s="325" t="s">
        <v>43</v>
      </c>
      <c r="KK357" s="325"/>
      <c r="KL357" s="43">
        <f>SUM(KL353:KL356)</f>
        <v>23574</v>
      </c>
      <c r="KM357" s="154">
        <f>KL357/KD357</f>
        <v>0.22011204481792718</v>
      </c>
      <c r="KN357" s="35"/>
      <c r="KO357" s="27"/>
      <c r="KP357" s="46"/>
      <c r="KQ357" s="23" t="s">
        <v>29</v>
      </c>
      <c r="KR357" s="44">
        <f>SUM(KR353:KR356)</f>
        <v>160400</v>
      </c>
      <c r="KS357" s="44"/>
      <c r="KT357" s="44"/>
      <c r="KU357" s="44"/>
      <c r="KV357" s="44">
        <f>SUM(KV353:KV356)</f>
        <v>45</v>
      </c>
      <c r="KW357" s="44"/>
      <c r="KX357" s="325" t="s">
        <v>43</v>
      </c>
      <c r="KY357" s="325"/>
      <c r="KZ357" s="43">
        <f>SUM(KZ353:KZ356)</f>
        <v>20625</v>
      </c>
      <c r="LA357" s="154">
        <f>KZ357/KR357</f>
        <v>0.12858478802992518</v>
      </c>
      <c r="LB357" s="35"/>
      <c r="LC357" s="27"/>
      <c r="LD357" s="46"/>
      <c r="LE357" s="44"/>
      <c r="LF357" s="44"/>
      <c r="LG357" s="44"/>
      <c r="LH357" s="44"/>
      <c r="LI357" s="44"/>
      <c r="LJ357" s="44"/>
      <c r="LK357" s="44"/>
      <c r="LL357" s="53"/>
      <c r="LM357" s="43"/>
      <c r="LN357" s="43"/>
      <c r="LO357" s="43"/>
      <c r="LP357" s="35"/>
      <c r="LQ357" s="27"/>
      <c r="LR357" s="46"/>
      <c r="LS357" s="326"/>
      <c r="LT357" s="326"/>
      <c r="LU357" s="113"/>
      <c r="LV357" s="44"/>
      <c r="LW357" s="23"/>
      <c r="LX357" s="44"/>
      <c r="LY357" s="113"/>
      <c r="LZ357" s="113"/>
      <c r="MA357" s="45"/>
      <c r="MB357" s="45"/>
      <c r="MC357" s="45"/>
      <c r="MD357" s="35"/>
      <c r="ME357" s="27"/>
      <c r="MF357" s="46"/>
      <c r="MG357" s="326"/>
      <c r="MH357" s="326"/>
      <c r="MI357" s="113"/>
      <c r="MJ357" s="44"/>
      <c r="MK357" s="23"/>
      <c r="ML357" s="44"/>
      <c r="MM357" s="113"/>
      <c r="MN357" s="113"/>
      <c r="MO357" s="45"/>
      <c r="MP357" s="45"/>
      <c r="MQ357" s="45"/>
      <c r="MR357" s="35"/>
      <c r="MS357" s="27"/>
      <c r="MT357" s="46"/>
      <c r="MU357" s="326"/>
      <c r="MV357" s="326"/>
      <c r="MW357" s="113"/>
      <c r="MX357" s="44"/>
      <c r="MY357" s="23"/>
      <c r="MZ357" s="44"/>
      <c r="NA357" s="113"/>
      <c r="NB357" s="113"/>
      <c r="NC357" s="45"/>
      <c r="ND357" s="45"/>
      <c r="NE357" s="45"/>
      <c r="NF357" s="35"/>
      <c r="NG357" s="27"/>
      <c r="NH357" s="46"/>
      <c r="NI357" s="326"/>
      <c r="NJ357" s="326"/>
      <c r="NK357" s="113"/>
      <c r="NL357" s="44"/>
      <c r="NM357" s="23"/>
      <c r="NN357" s="44"/>
      <c r="NO357" s="113"/>
      <c r="NP357" s="113"/>
      <c r="NQ357" s="45"/>
      <c r="NR357" s="45"/>
      <c r="NS357" s="45"/>
      <c r="NT357" s="35"/>
    </row>
    <row r="358" spans="1:384" x14ac:dyDescent="0.2">
      <c r="A358" s="155" t="s">
        <v>641</v>
      </c>
      <c r="B358" s="143">
        <f>SUM(C358:E358)</f>
        <v>8400</v>
      </c>
      <c r="C358" s="156">
        <v>1210</v>
      </c>
      <c r="D358" s="143">
        <v>1780</v>
      </c>
      <c r="E358" s="157">
        <v>5410</v>
      </c>
      <c r="F358" s="284">
        <v>0</v>
      </c>
      <c r="G358" s="143"/>
      <c r="H358" s="178"/>
      <c r="I358" s="159"/>
      <c r="J358" s="160"/>
      <c r="K358" s="161"/>
      <c r="L358" s="162"/>
      <c r="M358" s="159"/>
      <c r="N358" s="162"/>
      <c r="O358" s="163"/>
      <c r="P358" s="163"/>
      <c r="Q358" s="163"/>
      <c r="R358" s="163"/>
      <c r="S358" s="163"/>
      <c r="T358" s="164"/>
      <c r="U358" s="165"/>
      <c r="V358" s="166"/>
      <c r="W358" s="29"/>
      <c r="Y358" s="167"/>
      <c r="Z358" s="27"/>
      <c r="AA358" s="29"/>
      <c r="AB358" s="27"/>
      <c r="AC358" s="137"/>
      <c r="AD358" s="137"/>
      <c r="AE358" s="137"/>
      <c r="AF358" s="137"/>
      <c r="AG358" s="137"/>
      <c r="AH358" s="50"/>
      <c r="AI358" s="27"/>
      <c r="AJ358" s="168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50"/>
      <c r="AW358" s="27"/>
      <c r="AX358" s="168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50"/>
      <c r="BK358" s="50"/>
      <c r="BL358" s="50"/>
      <c r="BM358" s="50"/>
      <c r="BN358" s="50"/>
      <c r="BO358" s="50"/>
      <c r="BP358" s="50"/>
      <c r="BQ358" s="50"/>
      <c r="BR358" s="50"/>
      <c r="BS358" s="50"/>
      <c r="BT358" s="50"/>
      <c r="BU358" s="50"/>
      <c r="BV358" s="50"/>
      <c r="BW358" s="50"/>
      <c r="BX358" s="50"/>
      <c r="BY358" s="27"/>
      <c r="BZ358" s="168"/>
      <c r="CA358" s="29"/>
      <c r="CE358" s="27"/>
      <c r="CF358" s="27"/>
      <c r="CG358" s="27"/>
      <c r="CH358" s="169"/>
      <c r="CJ358" s="27"/>
      <c r="CK358" s="167"/>
      <c r="CL358" s="50"/>
      <c r="CM358" s="27"/>
      <c r="CN358" s="168"/>
      <c r="CO358" s="29"/>
      <c r="CP358" s="27"/>
      <c r="CQ358" s="27"/>
      <c r="CR358" s="27"/>
      <c r="CS358" s="27"/>
      <c r="CT358" s="27"/>
      <c r="CU358" s="27"/>
      <c r="CV358" s="170"/>
      <c r="CX358" s="27"/>
      <c r="CY358" s="167"/>
      <c r="CZ358" s="50"/>
      <c r="DA358" s="58"/>
      <c r="DB358" s="50"/>
      <c r="DC358" s="50"/>
      <c r="DD358" s="50"/>
      <c r="DE358" s="50"/>
      <c r="DF358" s="50"/>
      <c r="DG358" s="50"/>
      <c r="DH358" s="50"/>
      <c r="DI358" s="50"/>
      <c r="DJ358" s="171"/>
      <c r="DK358" s="50"/>
      <c r="DL358" s="50"/>
      <c r="DM358" s="50"/>
      <c r="DN358" s="50"/>
      <c r="DO358" s="27"/>
      <c r="DP358" s="168"/>
      <c r="DQ358" s="29"/>
      <c r="DR358" s="27"/>
      <c r="DS358" s="27"/>
      <c r="DT358" s="27"/>
      <c r="DU358" s="27"/>
      <c r="DV358" s="27"/>
      <c r="DW358" s="27"/>
      <c r="DX358" s="170"/>
      <c r="DZ358" s="27"/>
      <c r="EA358" s="167"/>
      <c r="EB358" s="50"/>
      <c r="EC358" s="27"/>
      <c r="ED358" s="168"/>
      <c r="EE358" s="29"/>
      <c r="EG358" s="167"/>
      <c r="EH358" s="27"/>
      <c r="EI358" s="29"/>
      <c r="EJ358" s="27"/>
      <c r="EK358" s="137"/>
      <c r="EL358" s="137"/>
      <c r="EM358" s="137"/>
      <c r="EN358" s="137"/>
      <c r="EO358" s="137"/>
      <c r="EP358" s="50"/>
      <c r="EQ358" s="27"/>
      <c r="ER358" s="168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50"/>
      <c r="HW358" s="50"/>
      <c r="HX358" s="27"/>
      <c r="HY358" s="27"/>
      <c r="HZ358" s="27"/>
      <c r="IA358" s="27"/>
      <c r="IC358" s="174"/>
      <c r="ID358" s="27"/>
      <c r="IE358" s="27"/>
      <c r="IF358" s="27"/>
      <c r="IG358" s="27"/>
      <c r="IH358" s="27"/>
      <c r="IL358" s="27"/>
      <c r="IM358" s="27"/>
      <c r="IN358" s="27"/>
      <c r="IO358" s="27"/>
      <c r="IQ358" s="174"/>
      <c r="IR358" s="27"/>
      <c r="IS358" s="27"/>
      <c r="IT358" s="27"/>
      <c r="IU358" s="27"/>
      <c r="IV358" s="27"/>
      <c r="IY358" s="33"/>
      <c r="IZ358" s="168"/>
      <c r="JA358" s="29"/>
      <c r="JB358" s="27"/>
      <c r="JC358" s="27"/>
      <c r="JD358" s="27"/>
      <c r="JE358" s="27"/>
      <c r="JF358" s="27"/>
      <c r="JG358" s="27"/>
      <c r="JH358" s="172"/>
      <c r="JJ358" s="27"/>
      <c r="JK358" s="167"/>
      <c r="JL358" s="50"/>
      <c r="JM358" s="27"/>
      <c r="JN358" s="168"/>
      <c r="JO358" s="29"/>
      <c r="JS358" s="27"/>
      <c r="JT358" s="27"/>
      <c r="JU358" s="27"/>
      <c r="JV358" s="27"/>
      <c r="JX358" s="27"/>
      <c r="JY358" s="167"/>
      <c r="JZ358" s="50"/>
      <c r="KA358" s="50"/>
      <c r="KB358" s="168"/>
      <c r="KC358" s="29"/>
      <c r="KD358" s="27"/>
      <c r="KE358" s="27"/>
      <c r="KF358" s="27"/>
      <c r="KG358" s="27"/>
      <c r="KH358" s="27"/>
      <c r="KI358" s="27"/>
      <c r="KJ358" s="172"/>
      <c r="KL358" s="27"/>
      <c r="KM358" s="167"/>
      <c r="KN358" s="50"/>
      <c r="KO358" s="27"/>
      <c r="KP358" s="168"/>
      <c r="KQ358" s="29"/>
      <c r="KU358" s="27"/>
      <c r="KV358" s="27"/>
      <c r="KW358" s="27"/>
      <c r="KX358" s="27"/>
      <c r="KZ358" s="27"/>
      <c r="LA358" s="167"/>
      <c r="LB358" s="50"/>
      <c r="LC358" s="27"/>
      <c r="LD358" s="168"/>
      <c r="LE358" s="27"/>
      <c r="LF358" s="27"/>
      <c r="LG358" s="27"/>
      <c r="LH358" s="27"/>
      <c r="LI358" s="27"/>
      <c r="LJ358" s="27"/>
      <c r="LK358" s="27"/>
      <c r="LL358" s="173"/>
      <c r="LM358" s="27"/>
      <c r="LN358" s="27"/>
      <c r="LO358" s="27"/>
      <c r="LP358" s="50"/>
      <c r="LQ358" s="27"/>
      <c r="LR358" s="168"/>
      <c r="LS358" s="29"/>
      <c r="LU358" s="167"/>
      <c r="LV358" s="27"/>
      <c r="LW358" s="29"/>
      <c r="LX358" s="27"/>
      <c r="LY358" s="137"/>
      <c r="LZ358" s="137"/>
      <c r="MA358" s="137"/>
      <c r="MB358" s="137"/>
      <c r="MC358" s="137"/>
      <c r="MD358" s="50"/>
      <c r="ME358" s="27"/>
      <c r="MF358" s="168"/>
      <c r="MG358" s="29"/>
      <c r="MI358" s="167"/>
      <c r="MJ358" s="27"/>
      <c r="MK358" s="29"/>
      <c r="ML358" s="27"/>
      <c r="MM358" s="137"/>
      <c r="MN358" s="137"/>
      <c r="MO358" s="137"/>
      <c r="MP358" s="137"/>
      <c r="MQ358" s="137"/>
      <c r="MR358" s="50"/>
      <c r="MS358" s="27"/>
      <c r="MT358" s="168"/>
      <c r="MU358" s="29"/>
      <c r="MW358" s="167"/>
      <c r="MX358" s="27"/>
      <c r="MY358" s="29"/>
      <c r="MZ358" s="27"/>
      <c r="NA358" s="137"/>
      <c r="NB358" s="137"/>
      <c r="NC358" s="137"/>
      <c r="ND358" s="137"/>
      <c r="NE358" s="137"/>
      <c r="NF358" s="50"/>
      <c r="NG358" s="27"/>
      <c r="NH358" s="168"/>
      <c r="NI358" s="29"/>
      <c r="NK358" s="167"/>
      <c r="NL358" s="27"/>
      <c r="NM358" s="29"/>
      <c r="NN358" s="27"/>
      <c r="NO358" s="137"/>
      <c r="NP358" s="137"/>
      <c r="NQ358" s="137"/>
      <c r="NR358" s="137"/>
      <c r="NS358" s="137"/>
      <c r="NT358" s="50"/>
    </row>
    <row r="359" spans="1:384" x14ac:dyDescent="0.2">
      <c r="A359" s="175" t="s">
        <v>44</v>
      </c>
      <c r="B359" s="176">
        <f>SUM(B357:B358)</f>
        <v>39656</v>
      </c>
      <c r="C359" s="176">
        <f>SUM(C357:C358)</f>
        <v>10041</v>
      </c>
      <c r="D359" s="176">
        <f>SUM(D357:D358)</f>
        <v>6032</v>
      </c>
      <c r="E359" s="176">
        <f>SUM(E357:E358)</f>
        <v>15673</v>
      </c>
      <c r="F359" s="285">
        <f>SUM(F357:F358)</f>
        <v>7229</v>
      </c>
      <c r="G359" s="143"/>
      <c r="H359" s="178"/>
      <c r="I359" s="351"/>
      <c r="J359" s="351"/>
      <c r="K359" s="179"/>
      <c r="L359" s="165"/>
      <c r="M359" s="352"/>
      <c r="N359" s="352"/>
      <c r="O359" s="165"/>
      <c r="P359" s="165"/>
      <c r="Q359" s="180"/>
      <c r="R359" s="180"/>
      <c r="S359" s="180"/>
      <c r="T359" s="181"/>
      <c r="U359" s="165"/>
      <c r="V359" s="182"/>
      <c r="W359" s="351"/>
      <c r="X359" s="327"/>
      <c r="Y359" s="167"/>
      <c r="Z359" s="27"/>
      <c r="AA359" s="29"/>
      <c r="AB359" s="27"/>
      <c r="AC359" s="137"/>
      <c r="AD359" s="137"/>
      <c r="AE359" s="137"/>
      <c r="AF359" s="137"/>
      <c r="AG359" s="137"/>
      <c r="AH359" s="50"/>
      <c r="AI359" s="27"/>
      <c r="AJ359" s="168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50"/>
      <c r="AW359" s="27"/>
      <c r="AX359" s="168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50"/>
      <c r="BK359" s="50"/>
      <c r="BL359" s="50"/>
      <c r="BM359" s="50"/>
      <c r="BN359" s="50"/>
      <c r="BO359" s="50"/>
      <c r="BP359" s="50"/>
      <c r="BQ359" s="50"/>
      <c r="BR359" s="50"/>
      <c r="BS359" s="50"/>
      <c r="BT359" s="50"/>
      <c r="BU359" s="50"/>
      <c r="BV359" s="50"/>
      <c r="BW359" s="50"/>
      <c r="BX359" s="50"/>
      <c r="BY359" s="27"/>
      <c r="BZ359" s="168"/>
      <c r="CA359" s="29"/>
      <c r="CE359" s="27"/>
      <c r="CF359" s="27"/>
      <c r="CG359" s="27"/>
      <c r="CH359" s="169"/>
      <c r="CJ359" s="27"/>
      <c r="CK359" s="167"/>
      <c r="CL359" s="50"/>
      <c r="CM359" s="27"/>
      <c r="CN359" s="168"/>
      <c r="CO359" s="29"/>
      <c r="CP359" s="27"/>
      <c r="CQ359" s="27"/>
      <c r="CR359" s="27"/>
      <c r="CS359" s="27"/>
      <c r="CT359" s="27"/>
      <c r="CU359" s="27"/>
      <c r="CV359" s="170"/>
      <c r="CX359" s="27"/>
      <c r="CY359" s="167"/>
      <c r="CZ359" s="50"/>
      <c r="DA359" s="58"/>
      <c r="DB359" s="50"/>
      <c r="DC359" s="50"/>
      <c r="DD359" s="50"/>
      <c r="DE359" s="50"/>
      <c r="DF359" s="50"/>
      <c r="DG359" s="50"/>
      <c r="DH359" s="50"/>
      <c r="DI359" s="50"/>
      <c r="DJ359" s="171"/>
      <c r="DK359" s="50"/>
      <c r="DL359" s="50"/>
      <c r="DM359" s="50"/>
      <c r="DN359" s="50"/>
      <c r="DO359" s="27"/>
      <c r="DP359" s="168"/>
      <c r="DQ359" s="29"/>
      <c r="DR359" s="27"/>
      <c r="DS359" s="27"/>
      <c r="DT359" s="27"/>
      <c r="DU359" s="27"/>
      <c r="DV359" s="27"/>
      <c r="DW359" s="27"/>
      <c r="DX359" s="170"/>
      <c r="DZ359" s="27"/>
      <c r="EA359" s="167"/>
      <c r="EB359" s="50"/>
      <c r="EC359" s="27"/>
      <c r="ED359" s="183"/>
      <c r="EE359" s="327"/>
      <c r="EF359" s="327"/>
      <c r="EG359" s="167"/>
      <c r="EH359" s="27"/>
      <c r="EI359" s="29"/>
      <c r="EJ359" s="27"/>
      <c r="EK359" s="137"/>
      <c r="EL359" s="137"/>
      <c r="EM359" s="137"/>
      <c r="EN359" s="137"/>
      <c r="EO359" s="137"/>
      <c r="EP359" s="50"/>
      <c r="EQ359" s="27"/>
      <c r="ER359" s="168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50"/>
      <c r="HW359" s="50"/>
      <c r="IY359" s="33"/>
      <c r="IZ359" s="168"/>
      <c r="JA359" s="29"/>
      <c r="JB359" s="27"/>
      <c r="JC359" s="27"/>
      <c r="JD359" s="27"/>
      <c r="JE359" s="27"/>
      <c r="JF359" s="27"/>
      <c r="JG359" s="27"/>
      <c r="JH359" s="172"/>
      <c r="JJ359" s="27"/>
      <c r="JK359" s="167"/>
      <c r="JL359" s="50"/>
      <c r="JM359" s="27"/>
      <c r="JN359" s="168"/>
      <c r="JO359" s="29"/>
      <c r="JS359" s="27"/>
      <c r="JT359" s="27"/>
      <c r="JU359" s="27"/>
      <c r="JV359" s="27"/>
      <c r="JX359" s="27"/>
      <c r="JY359" s="167"/>
      <c r="JZ359" s="50"/>
      <c r="KA359" s="50"/>
      <c r="KB359" s="168"/>
      <c r="KC359" s="29"/>
      <c r="KD359" s="27"/>
      <c r="KE359" s="27"/>
      <c r="KF359" s="27"/>
      <c r="KG359" s="27"/>
      <c r="KH359" s="27"/>
      <c r="KI359" s="27"/>
      <c r="KJ359" s="172"/>
      <c r="KL359" s="27"/>
      <c r="KM359" s="167"/>
      <c r="KN359" s="50"/>
      <c r="KO359" s="27"/>
      <c r="KP359" s="168"/>
      <c r="KQ359" s="29"/>
      <c r="KU359" s="27"/>
      <c r="KV359" s="27"/>
      <c r="KW359" s="27"/>
      <c r="KX359" s="27"/>
      <c r="KZ359" s="27"/>
      <c r="LA359" s="167"/>
      <c r="LB359" s="50"/>
      <c r="LC359" s="27"/>
      <c r="LD359" s="168"/>
      <c r="LE359" s="27"/>
      <c r="LF359" s="27"/>
      <c r="LG359" s="27"/>
      <c r="LH359" s="27"/>
      <c r="LI359" s="27"/>
      <c r="LJ359" s="27"/>
      <c r="LK359" s="27"/>
      <c r="LL359" s="173"/>
      <c r="LM359" s="27"/>
      <c r="LN359" s="27"/>
      <c r="LO359" s="27"/>
      <c r="LP359" s="50"/>
      <c r="LQ359" s="27"/>
      <c r="LR359" s="183"/>
      <c r="LS359" s="327"/>
      <c r="LT359" s="327"/>
      <c r="LU359" s="167"/>
      <c r="LV359" s="27"/>
      <c r="LW359" s="29"/>
      <c r="LX359" s="27"/>
      <c r="LY359" s="137"/>
      <c r="LZ359" s="137"/>
      <c r="MA359" s="137"/>
      <c r="MB359" s="137"/>
      <c r="MC359" s="137"/>
      <c r="MD359" s="50"/>
      <c r="ME359" s="27"/>
      <c r="MF359" s="183"/>
      <c r="MG359" s="327"/>
      <c r="MH359" s="327"/>
      <c r="MI359" s="167"/>
      <c r="MJ359" s="27"/>
      <c r="MK359" s="29"/>
      <c r="ML359" s="27"/>
      <c r="MM359" s="137"/>
      <c r="MN359" s="137"/>
      <c r="MO359" s="137"/>
      <c r="MP359" s="137"/>
      <c r="MQ359" s="137"/>
      <c r="MR359" s="50"/>
      <c r="MS359" s="27"/>
      <c r="MT359" s="183"/>
      <c r="MU359" s="327"/>
      <c r="MV359" s="327"/>
      <c r="MW359" s="167"/>
      <c r="MX359" s="27"/>
      <c r="MY359" s="29"/>
      <c r="MZ359" s="27"/>
      <c r="NA359" s="137"/>
      <c r="NB359" s="137"/>
      <c r="NC359" s="137"/>
      <c r="ND359" s="137"/>
      <c r="NE359" s="137"/>
      <c r="NF359" s="50"/>
      <c r="NG359" s="27"/>
      <c r="NH359" s="183"/>
      <c r="NI359" s="327"/>
      <c r="NJ359" s="327"/>
      <c r="NK359" s="167"/>
      <c r="NL359" s="27"/>
      <c r="NM359" s="29"/>
      <c r="NN359" s="27"/>
      <c r="NO359" s="137"/>
      <c r="NP359" s="137"/>
      <c r="NQ359" s="137"/>
      <c r="NR359" s="137"/>
      <c r="NS359" s="137"/>
      <c r="NT359" s="50"/>
    </row>
    <row r="360" spans="1:384" x14ac:dyDescent="0.2">
      <c r="A360" s="184"/>
      <c r="B360" s="140"/>
      <c r="C360" s="140"/>
      <c r="D360" s="140"/>
      <c r="E360" s="140"/>
      <c r="F360" s="140"/>
      <c r="G360" s="178"/>
      <c r="H360" s="140"/>
      <c r="I360" s="185"/>
      <c r="J360" s="186"/>
      <c r="K360" s="179"/>
      <c r="L360" s="165"/>
      <c r="M360" s="185"/>
      <c r="N360" s="165"/>
      <c r="O360" s="180"/>
      <c r="P360" s="180"/>
      <c r="Q360" s="180"/>
      <c r="R360" s="180"/>
      <c r="S360" s="180"/>
      <c r="T360" s="181"/>
      <c r="U360" s="165"/>
      <c r="V360" s="166"/>
      <c r="W360" s="29"/>
      <c r="Y360" s="167"/>
      <c r="Z360" s="27"/>
      <c r="AA360" s="29"/>
      <c r="AB360" s="27"/>
      <c r="AC360" s="137"/>
      <c r="AD360" s="137"/>
      <c r="AE360" s="137"/>
      <c r="AF360" s="137"/>
      <c r="AG360" s="137"/>
      <c r="AH360" s="50"/>
      <c r="AI360" s="27"/>
      <c r="AJ360" s="168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50"/>
      <c r="AW360" s="27"/>
      <c r="AX360" s="168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50"/>
      <c r="BK360" s="50"/>
      <c r="BL360" s="50"/>
      <c r="BM360" s="50"/>
      <c r="BN360" s="50"/>
      <c r="BO360" s="50"/>
      <c r="BP360" s="50"/>
      <c r="BQ360" s="50"/>
      <c r="BR360" s="50"/>
      <c r="BS360" s="50"/>
      <c r="BT360" s="50"/>
      <c r="BU360" s="50"/>
      <c r="BV360" s="50"/>
      <c r="BW360" s="50"/>
      <c r="BX360" s="50"/>
      <c r="BY360" s="27"/>
      <c r="BZ360" s="168"/>
      <c r="CA360" s="29"/>
      <c r="CB360" s="27"/>
      <c r="CC360" s="27"/>
      <c r="CD360" s="27"/>
      <c r="CE360" s="27"/>
      <c r="CF360" s="27"/>
      <c r="CG360" s="27"/>
      <c r="CH360" s="187"/>
      <c r="CJ360" s="27"/>
      <c r="CK360" s="167"/>
      <c r="CL360" s="50"/>
      <c r="CM360" s="27"/>
      <c r="CN360" s="168"/>
      <c r="CO360" s="29"/>
      <c r="CP360" s="27"/>
      <c r="CQ360" s="27"/>
      <c r="CR360" s="27"/>
      <c r="CS360" s="27"/>
      <c r="CT360" s="27"/>
      <c r="CU360" s="27"/>
      <c r="CV360" s="170"/>
      <c r="CX360" s="27"/>
      <c r="CY360" s="167"/>
      <c r="CZ360" s="50"/>
      <c r="DA360" s="58"/>
      <c r="DB360" s="50"/>
      <c r="DC360" s="50"/>
      <c r="DD360" s="50"/>
      <c r="DE360" s="50"/>
      <c r="DF360" s="50"/>
      <c r="DG360" s="50"/>
      <c r="DH360" s="50"/>
      <c r="DI360" s="50"/>
      <c r="DJ360" s="171"/>
      <c r="DK360" s="50"/>
      <c r="DL360" s="50"/>
      <c r="DM360" s="50"/>
      <c r="DN360" s="50"/>
      <c r="DO360" s="27"/>
      <c r="DP360" s="168"/>
      <c r="DQ360" s="29"/>
      <c r="DR360" s="27"/>
      <c r="DS360" s="27"/>
      <c r="DT360" s="27"/>
      <c r="DU360" s="27"/>
      <c r="DV360" s="27"/>
      <c r="DW360" s="27"/>
      <c r="DX360" s="170"/>
      <c r="DZ360" s="27"/>
      <c r="EA360" s="167"/>
      <c r="EB360" s="50"/>
      <c r="EC360" s="27"/>
      <c r="ED360" s="168"/>
      <c r="EE360" s="29"/>
      <c r="EG360" s="167"/>
      <c r="EH360" s="27"/>
      <c r="EI360" s="29"/>
      <c r="EJ360" s="27"/>
      <c r="EK360" s="137"/>
      <c r="EL360" s="137"/>
      <c r="EM360" s="137"/>
      <c r="EN360" s="137"/>
      <c r="EO360" s="137"/>
      <c r="EP360" s="50"/>
      <c r="EQ360" s="27"/>
      <c r="ER360" s="168"/>
      <c r="ES360" s="27"/>
      <c r="ET360" s="27"/>
      <c r="EU360" s="27"/>
      <c r="EV360" s="27"/>
      <c r="EW360" s="27"/>
      <c r="EX360" s="27"/>
      <c r="EY360" s="27"/>
      <c r="EZ360" s="27"/>
      <c r="FA360" s="27"/>
      <c r="FB360" s="27"/>
      <c r="FC360" s="27"/>
      <c r="FD360" s="50"/>
      <c r="HW360" s="50"/>
      <c r="IY360" s="33"/>
      <c r="IZ360" s="168"/>
      <c r="JA360" s="29"/>
      <c r="JB360" s="27"/>
      <c r="JC360" s="27"/>
      <c r="JD360" s="27"/>
      <c r="JE360" s="27"/>
      <c r="JF360" s="27"/>
      <c r="JG360" s="27"/>
      <c r="JH360" s="172"/>
      <c r="JJ360" s="27"/>
      <c r="JK360" s="167"/>
      <c r="JL360" s="50"/>
      <c r="JM360" s="27"/>
      <c r="JN360" s="168"/>
      <c r="JO360" s="29"/>
      <c r="JP360" s="27"/>
      <c r="JQ360" s="27"/>
      <c r="JR360" s="27"/>
      <c r="JS360" s="27"/>
      <c r="JT360" s="27"/>
      <c r="JU360" s="27"/>
      <c r="JV360" s="188"/>
      <c r="JX360" s="27"/>
      <c r="JY360" s="167"/>
      <c r="JZ360" s="50"/>
      <c r="KA360" s="50"/>
      <c r="KB360" s="168"/>
      <c r="KC360" s="29"/>
      <c r="KD360" s="27"/>
      <c r="KE360" s="27"/>
      <c r="KF360" s="27"/>
      <c r="KG360" s="27"/>
      <c r="KH360" s="27"/>
      <c r="KI360" s="27"/>
      <c r="KJ360" s="172"/>
      <c r="KL360" s="27"/>
      <c r="KM360" s="167"/>
      <c r="KN360" s="50"/>
      <c r="KO360" s="27"/>
      <c r="KP360" s="168"/>
      <c r="KQ360" s="29"/>
      <c r="KR360" s="27"/>
      <c r="KS360" s="27"/>
      <c r="KT360" s="27"/>
      <c r="KU360" s="27"/>
      <c r="KV360" s="27"/>
      <c r="KW360" s="27"/>
      <c r="KX360" s="188"/>
      <c r="KZ360" s="27"/>
      <c r="LA360" s="167"/>
      <c r="LB360" s="50"/>
      <c r="LC360" s="27"/>
      <c r="LD360" s="168"/>
      <c r="LE360" s="27"/>
      <c r="LF360" s="27"/>
      <c r="LG360" s="27"/>
      <c r="LH360" s="27"/>
      <c r="LI360" s="27"/>
      <c r="LJ360" s="27"/>
      <c r="LK360" s="27"/>
      <c r="LL360" s="173"/>
      <c r="LM360" s="27"/>
      <c r="LN360" s="27"/>
      <c r="LO360" s="27"/>
      <c r="LP360" s="50"/>
      <c r="LQ360" s="27"/>
      <c r="LR360" s="168"/>
      <c r="LS360" s="29"/>
      <c r="LU360" s="167"/>
      <c r="LV360" s="27"/>
      <c r="LW360" s="29"/>
      <c r="LX360" s="27"/>
      <c r="LY360" s="137"/>
      <c r="LZ360" s="137"/>
      <c r="MA360" s="137"/>
      <c r="MB360" s="137"/>
      <c r="MC360" s="137"/>
      <c r="MD360" s="50"/>
      <c r="ME360" s="27"/>
      <c r="MF360" s="168"/>
      <c r="MG360" s="29"/>
      <c r="MI360" s="167"/>
      <c r="MJ360" s="27"/>
      <c r="MK360" s="29"/>
      <c r="ML360" s="27"/>
      <c r="MM360" s="137"/>
      <c r="MN360" s="137"/>
      <c r="MO360" s="137"/>
      <c r="MP360" s="137"/>
      <c r="MQ360" s="137"/>
      <c r="MR360" s="50"/>
      <c r="MS360" s="27"/>
      <c r="MT360" s="168"/>
      <c r="MU360" s="29"/>
      <c r="MW360" s="167"/>
      <c r="MX360" s="27"/>
      <c r="MY360" s="29"/>
      <c r="MZ360" s="27"/>
      <c r="NA360" s="137"/>
      <c r="NB360" s="137"/>
      <c r="NC360" s="137"/>
      <c r="ND360" s="137"/>
      <c r="NE360" s="137"/>
      <c r="NF360" s="50"/>
      <c r="NG360" s="27"/>
      <c r="NH360" s="168"/>
      <c r="NI360" s="29"/>
      <c r="NK360" s="167"/>
      <c r="NL360" s="27"/>
      <c r="NM360" s="29"/>
      <c r="NN360" s="27"/>
      <c r="NO360" s="137"/>
      <c r="NP360" s="137"/>
      <c r="NQ360" s="137"/>
      <c r="NR360" s="137"/>
      <c r="NS360" s="137"/>
      <c r="NT360" s="50"/>
    </row>
    <row r="361" spans="1:384" s="16" customFormat="1" ht="15" customHeight="1" x14ac:dyDescent="0.2">
      <c r="A361" s="1"/>
      <c r="B361" s="2"/>
      <c r="C361" s="2"/>
      <c r="D361" s="2"/>
      <c r="E361" s="2"/>
      <c r="F361" s="2"/>
      <c r="G361" s="2"/>
      <c r="H361" s="2"/>
      <c r="I361" s="340" t="s">
        <v>711</v>
      </c>
      <c r="J361" s="340"/>
      <c r="K361" s="340"/>
      <c r="L361" s="340"/>
      <c r="M361" s="3" t="s">
        <v>1</v>
      </c>
      <c r="N361" s="3"/>
      <c r="O361" s="3"/>
      <c r="P361" s="3"/>
      <c r="Q361" s="3"/>
      <c r="R361" s="3"/>
      <c r="S361" s="3"/>
      <c r="T361" s="3"/>
      <c r="U361" s="4"/>
      <c r="V361" s="5"/>
      <c r="W361" s="341" t="s">
        <v>712</v>
      </c>
      <c r="X361" s="341"/>
      <c r="Y361" s="341"/>
      <c r="Z361" s="341"/>
      <c r="AA361" s="4" t="s">
        <v>72</v>
      </c>
      <c r="AB361" s="4"/>
      <c r="AC361" s="4"/>
      <c r="AD361" s="4"/>
      <c r="AE361" s="4"/>
      <c r="AF361" s="4"/>
      <c r="AG361" s="4"/>
      <c r="AH361" s="4"/>
      <c r="AI361" s="3"/>
      <c r="AJ361" s="342" t="s">
        <v>713</v>
      </c>
      <c r="AK361" s="342"/>
      <c r="AL361" s="342"/>
      <c r="AM361" s="3" t="s">
        <v>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43" t="s">
        <v>714</v>
      </c>
      <c r="AY361" s="343"/>
      <c r="AZ361" s="343"/>
      <c r="BA361" s="3" t="s">
        <v>1</v>
      </c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43" t="s">
        <v>715</v>
      </c>
      <c r="BM361" s="343"/>
      <c r="BN361" s="343"/>
      <c r="BO361" s="3" t="s">
        <v>1</v>
      </c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43" t="s">
        <v>716</v>
      </c>
      <c r="CA361" s="343"/>
      <c r="CB361" s="343"/>
      <c r="CC361" s="3" t="s">
        <v>1</v>
      </c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43" t="s">
        <v>717</v>
      </c>
      <c r="CO361" s="343"/>
      <c r="CP361" s="343"/>
      <c r="CQ361" s="3" t="s">
        <v>1</v>
      </c>
      <c r="CR361" s="3"/>
      <c r="CS361" s="3"/>
      <c r="CT361" s="3"/>
      <c r="CU361" s="3"/>
      <c r="CV361" s="3"/>
      <c r="CW361" s="3"/>
      <c r="CX361" s="3"/>
      <c r="CY361" s="3"/>
      <c r="CZ361" s="3"/>
      <c r="DA361" s="6"/>
      <c r="DB361" s="344" t="s">
        <v>718</v>
      </c>
      <c r="DC361" s="344"/>
      <c r="DD361" s="344"/>
      <c r="DE361" s="7" t="s">
        <v>73</v>
      </c>
      <c r="DF361" s="7"/>
      <c r="DG361" s="6"/>
      <c r="DH361" s="6"/>
      <c r="DI361" s="6"/>
      <c r="DJ361" s="6"/>
      <c r="DK361" s="6"/>
      <c r="DL361" s="6"/>
      <c r="DM361" s="6"/>
      <c r="DN361" s="6"/>
      <c r="DO361" s="6"/>
      <c r="DP361" s="344" t="s">
        <v>719</v>
      </c>
      <c r="DQ361" s="344"/>
      <c r="DR361" s="344"/>
      <c r="DS361" s="6" t="s">
        <v>4</v>
      </c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8"/>
      <c r="EE361" s="345" t="s">
        <v>720</v>
      </c>
      <c r="EF361" s="345"/>
      <c r="EG361" s="345"/>
      <c r="EH361" s="345"/>
      <c r="EI361" s="6" t="s">
        <v>4</v>
      </c>
      <c r="EJ361" s="6"/>
      <c r="EK361" s="6"/>
      <c r="EL361" s="6"/>
      <c r="EM361" s="6"/>
      <c r="EN361" s="6"/>
      <c r="EO361" s="6"/>
      <c r="EP361" s="6"/>
      <c r="EQ361" s="6"/>
      <c r="ER361" s="344" t="s">
        <v>721</v>
      </c>
      <c r="ES361" s="344"/>
      <c r="ET361" s="344"/>
      <c r="EU361" s="6" t="s">
        <v>73</v>
      </c>
      <c r="EV361" s="6"/>
      <c r="EW361" s="6"/>
      <c r="EX361" s="6"/>
      <c r="EY361" s="6"/>
      <c r="EZ361" s="6"/>
      <c r="FA361" s="6"/>
      <c r="FB361" s="6"/>
      <c r="FC361" s="6"/>
      <c r="FD361" s="6"/>
      <c r="FE361" s="12"/>
      <c r="FF361" s="13"/>
      <c r="FG361" s="348" t="s">
        <v>732</v>
      </c>
      <c r="FH361" s="348"/>
      <c r="FI361" s="348"/>
      <c r="FJ361" s="348"/>
      <c r="FK361" s="14" t="s">
        <v>4</v>
      </c>
      <c r="FL361" s="14"/>
      <c r="FM361" s="14"/>
      <c r="FN361" s="14"/>
      <c r="FO361" s="14"/>
      <c r="FP361" s="14"/>
      <c r="FQ361" s="14"/>
      <c r="FR361" s="14"/>
      <c r="FS361" s="12"/>
      <c r="FT361" s="13"/>
      <c r="FU361" s="348" t="s">
        <v>732</v>
      </c>
      <c r="FV361" s="348"/>
      <c r="FW361" s="348"/>
      <c r="FX361" s="348"/>
      <c r="FY361" s="14" t="s">
        <v>4</v>
      </c>
      <c r="FZ361" s="14"/>
      <c r="GA361" s="14"/>
      <c r="GB361" s="14"/>
      <c r="GC361" s="14"/>
      <c r="GD361" s="14"/>
      <c r="GE361" s="14"/>
      <c r="GF361" s="14"/>
      <c r="GG361" s="12"/>
      <c r="GH361" s="13"/>
      <c r="GI361" s="348" t="s">
        <v>500</v>
      </c>
      <c r="GJ361" s="348"/>
      <c r="GK361" s="348"/>
      <c r="GL361" s="348"/>
      <c r="GM361" s="14" t="s">
        <v>4</v>
      </c>
      <c r="GN361" s="14"/>
      <c r="GO361" s="14"/>
      <c r="GP361" s="14"/>
      <c r="GQ361" s="14"/>
      <c r="GR361" s="14"/>
      <c r="GS361" s="14"/>
      <c r="GT361" s="14"/>
      <c r="GU361" s="14"/>
      <c r="GV361" s="13"/>
      <c r="GW361" s="348" t="s">
        <v>730</v>
      </c>
      <c r="GX361" s="348"/>
      <c r="GY361" s="348"/>
      <c r="GZ361" s="348"/>
      <c r="HA361" s="14" t="s">
        <v>4</v>
      </c>
      <c r="HB361" s="14"/>
      <c r="HC361" s="14"/>
      <c r="HD361" s="14"/>
      <c r="HE361" s="14"/>
      <c r="HF361" s="14"/>
      <c r="HG361" s="14"/>
      <c r="HH361" s="14"/>
      <c r="HI361" s="12"/>
      <c r="HJ361" s="13"/>
      <c r="HK361" s="348" t="s">
        <v>732</v>
      </c>
      <c r="HL361" s="348"/>
      <c r="HM361" s="348"/>
      <c r="HN361" s="348"/>
      <c r="HO361" s="14" t="s">
        <v>4</v>
      </c>
      <c r="HP361" s="14"/>
      <c r="HQ361" s="14"/>
      <c r="HR361" s="14"/>
      <c r="HS361" s="14"/>
      <c r="HT361" s="14"/>
      <c r="HU361" s="14"/>
      <c r="HV361" s="14"/>
      <c r="HW361" s="14"/>
      <c r="HX361" s="337" t="s">
        <v>731</v>
      </c>
      <c r="HY361" s="337"/>
      <c r="HZ361" s="337"/>
      <c r="IA361" s="14" t="s">
        <v>4</v>
      </c>
      <c r="IB361" s="14"/>
      <c r="IC361" s="14"/>
      <c r="ID361" s="14"/>
      <c r="IE361" s="14"/>
      <c r="IF361" s="14"/>
      <c r="IG361" s="14"/>
      <c r="IH361" s="14"/>
      <c r="II361" s="14"/>
      <c r="IJ361" s="14"/>
      <c r="IK361" s="12"/>
      <c r="IL361" s="337" t="s">
        <v>501</v>
      </c>
      <c r="IM361" s="337"/>
      <c r="IN361" s="337"/>
      <c r="IO361" s="14" t="s">
        <v>4</v>
      </c>
      <c r="IP361" s="14"/>
      <c r="IQ361" s="14"/>
      <c r="IR361" s="14"/>
      <c r="IS361" s="14"/>
      <c r="IT361" s="14"/>
      <c r="IU361" s="14"/>
      <c r="IV361" s="14"/>
      <c r="IW361" s="14"/>
      <c r="IX361" s="14"/>
      <c r="IY361" s="9"/>
      <c r="IZ361" s="338" t="s">
        <v>722</v>
      </c>
      <c r="JA361" s="338"/>
      <c r="JB361" s="338"/>
      <c r="JC361" s="9" t="s">
        <v>4</v>
      </c>
      <c r="JD361" s="9"/>
      <c r="JE361" s="9"/>
      <c r="JF361" s="9"/>
      <c r="JG361" s="9"/>
      <c r="JH361" s="9"/>
      <c r="JI361" s="9"/>
      <c r="JJ361" s="9"/>
      <c r="JK361" s="9"/>
      <c r="JL361" s="9"/>
      <c r="JM361" s="9"/>
      <c r="JN361" s="338" t="s">
        <v>723</v>
      </c>
      <c r="JO361" s="338"/>
      <c r="JP361" s="338"/>
      <c r="JQ361" s="9" t="s">
        <v>4</v>
      </c>
      <c r="JR361" s="9"/>
      <c r="JS361" s="9"/>
      <c r="JT361" s="9"/>
      <c r="JU361" s="9"/>
      <c r="JV361" s="9"/>
      <c r="JW361" s="9"/>
      <c r="JX361" s="9"/>
      <c r="JY361" s="9"/>
      <c r="JZ361" s="9"/>
      <c r="KA361" s="9"/>
      <c r="KB361" s="338" t="s">
        <v>724</v>
      </c>
      <c r="KC361" s="338"/>
      <c r="KD361" s="338"/>
      <c r="KE361" s="9" t="s">
        <v>4</v>
      </c>
      <c r="KF361" s="9"/>
      <c r="KG361" s="9"/>
      <c r="KH361" s="9"/>
      <c r="KI361" s="9"/>
      <c r="KJ361" s="9"/>
      <c r="KK361" s="9"/>
      <c r="KL361" s="9"/>
      <c r="KM361" s="9"/>
      <c r="KN361" s="9"/>
      <c r="KO361" s="9"/>
      <c r="KP361" s="338" t="s">
        <v>725</v>
      </c>
      <c r="KQ361" s="338"/>
      <c r="KR361" s="338"/>
      <c r="KS361" s="9" t="s">
        <v>4</v>
      </c>
      <c r="KT361" s="9"/>
      <c r="KU361" s="9"/>
      <c r="KV361" s="9"/>
      <c r="KW361" s="9"/>
      <c r="KX361" s="9"/>
      <c r="KY361" s="9"/>
      <c r="KZ361" s="9"/>
      <c r="LA361" s="9"/>
      <c r="LB361" s="9"/>
      <c r="LC361" s="9"/>
      <c r="LD361" s="338" t="s">
        <v>6</v>
      </c>
      <c r="LE361" s="338"/>
      <c r="LF361" s="338"/>
      <c r="LG361" s="9" t="s">
        <v>4</v>
      </c>
      <c r="LH361" s="9"/>
      <c r="LI361" s="9"/>
      <c r="LJ361" s="9"/>
      <c r="LK361" s="9"/>
      <c r="LL361" s="11"/>
      <c r="LM361" s="9"/>
      <c r="LN361" s="9"/>
      <c r="LO361" s="9"/>
      <c r="LP361" s="9"/>
      <c r="LQ361" s="9"/>
      <c r="LR361" s="10"/>
      <c r="LS361" s="339" t="s">
        <v>729</v>
      </c>
      <c r="LT361" s="339"/>
      <c r="LU361" s="339"/>
      <c r="LV361" s="339"/>
      <c r="LW361" s="9" t="s">
        <v>4</v>
      </c>
      <c r="LX361" s="9"/>
      <c r="LY361" s="9"/>
      <c r="LZ361" s="9"/>
      <c r="MA361" s="9"/>
      <c r="MB361" s="9"/>
      <c r="MC361" s="9"/>
      <c r="MD361" s="9"/>
      <c r="ME361" s="9"/>
      <c r="MF361" s="10"/>
      <c r="MG361" s="339" t="s">
        <v>728</v>
      </c>
      <c r="MH361" s="339"/>
      <c r="MI361" s="339"/>
      <c r="MJ361" s="339"/>
      <c r="MK361" s="9" t="s">
        <v>4</v>
      </c>
      <c r="ML361" s="9"/>
      <c r="MM361" s="9"/>
      <c r="MN361" s="9"/>
      <c r="MO361" s="9"/>
      <c r="MP361" s="9"/>
      <c r="MQ361" s="9"/>
      <c r="MR361" s="9"/>
      <c r="MS361" s="9"/>
      <c r="MT361" s="10"/>
      <c r="MU361" s="339" t="s">
        <v>727</v>
      </c>
      <c r="MV361" s="339"/>
      <c r="MW361" s="339"/>
      <c r="MX361" s="339"/>
      <c r="MY361" s="9" t="s">
        <v>4</v>
      </c>
      <c r="MZ361" s="9"/>
      <c r="NA361" s="9"/>
      <c r="NB361" s="9"/>
      <c r="NC361" s="9"/>
      <c r="ND361" s="9"/>
      <c r="NE361" s="9"/>
      <c r="NF361" s="9"/>
      <c r="NG361" s="9"/>
      <c r="NH361" s="10"/>
      <c r="NI361" s="339" t="s">
        <v>726</v>
      </c>
      <c r="NJ361" s="339"/>
      <c r="NK361" s="339"/>
      <c r="NL361" s="339"/>
      <c r="NM361" s="9" t="s">
        <v>4</v>
      </c>
      <c r="NN361" s="9"/>
      <c r="NO361" s="9"/>
      <c r="NP361" s="9"/>
      <c r="NQ361" s="9"/>
      <c r="NR361" s="9"/>
      <c r="NS361" s="9"/>
      <c r="NT361" s="9"/>
    </row>
    <row r="362" spans="1:384" x14ac:dyDescent="0.2">
      <c r="A362" s="17" t="s">
        <v>7</v>
      </c>
      <c r="B362" s="18" t="s">
        <v>733</v>
      </c>
      <c r="C362" s="19" t="s">
        <v>734</v>
      </c>
      <c r="D362" s="19" t="s">
        <v>735</v>
      </c>
      <c r="E362" s="20" t="s">
        <v>736</v>
      </c>
      <c r="F362" s="21" t="s">
        <v>737</v>
      </c>
      <c r="G362" s="279"/>
      <c r="H362" s="22"/>
      <c r="I362" s="23" t="s">
        <v>8</v>
      </c>
      <c r="J362" s="23" t="s">
        <v>9</v>
      </c>
      <c r="K362" s="24" t="s">
        <v>10</v>
      </c>
      <c r="L362" s="23" t="s">
        <v>9</v>
      </c>
      <c r="M362" s="23" t="s">
        <v>11</v>
      </c>
      <c r="N362" s="23" t="s">
        <v>12</v>
      </c>
      <c r="O362" s="23" t="s">
        <v>13</v>
      </c>
      <c r="P362" s="23"/>
      <c r="Q362" s="23" t="s">
        <v>14</v>
      </c>
      <c r="R362" s="23" t="s">
        <v>15</v>
      </c>
      <c r="S362" s="23" t="s">
        <v>16</v>
      </c>
      <c r="T362" s="23" t="s">
        <v>17</v>
      </c>
      <c r="U362" s="25"/>
      <c r="V362" s="26" t="s">
        <v>7</v>
      </c>
      <c r="W362" s="23" t="s">
        <v>8</v>
      </c>
      <c r="X362" s="23" t="s">
        <v>9</v>
      </c>
      <c r="Y362" s="24" t="s">
        <v>10</v>
      </c>
      <c r="Z362" s="23" t="s">
        <v>9</v>
      </c>
      <c r="AA362" s="23" t="s">
        <v>11</v>
      </c>
      <c r="AB362" s="23" t="s">
        <v>12</v>
      </c>
      <c r="AC362" s="23" t="s">
        <v>13</v>
      </c>
      <c r="AD362" s="23"/>
      <c r="AE362" s="23" t="s">
        <v>14</v>
      </c>
      <c r="AF362" s="23" t="s">
        <v>15</v>
      </c>
      <c r="AG362" s="23" t="s">
        <v>16</v>
      </c>
      <c r="AH362" s="23" t="s">
        <v>17</v>
      </c>
      <c r="AI362" s="27"/>
      <c r="AJ362" s="28" t="s">
        <v>7</v>
      </c>
      <c r="AK362" s="23" t="s">
        <v>8</v>
      </c>
      <c r="AL362" s="23" t="s">
        <v>9</v>
      </c>
      <c r="AM362" s="24" t="s">
        <v>10</v>
      </c>
      <c r="AN362" s="23" t="s">
        <v>9</v>
      </c>
      <c r="AO362" s="23" t="s">
        <v>11</v>
      </c>
      <c r="AP362" s="23" t="s">
        <v>12</v>
      </c>
      <c r="AQ362" s="23" t="s">
        <v>13</v>
      </c>
      <c r="AR362" s="23"/>
      <c r="AS362" s="23" t="s">
        <v>14</v>
      </c>
      <c r="AT362" s="23" t="s">
        <v>15</v>
      </c>
      <c r="AU362" s="23" t="s">
        <v>16</v>
      </c>
      <c r="AV362" s="23" t="s">
        <v>17</v>
      </c>
      <c r="AW362" s="27"/>
      <c r="AX362" s="28" t="s">
        <v>7</v>
      </c>
      <c r="AY362" s="23" t="s">
        <v>8</v>
      </c>
      <c r="AZ362" s="23" t="s">
        <v>9</v>
      </c>
      <c r="BA362" s="24" t="s">
        <v>10</v>
      </c>
      <c r="BB362" s="23" t="s">
        <v>9</v>
      </c>
      <c r="BC362" s="23" t="s">
        <v>11</v>
      </c>
      <c r="BD362" s="23" t="s">
        <v>12</v>
      </c>
      <c r="BE362" s="23" t="s">
        <v>13</v>
      </c>
      <c r="BF362" s="23"/>
      <c r="BG362" s="23" t="s">
        <v>14</v>
      </c>
      <c r="BH362" s="23" t="s">
        <v>15</v>
      </c>
      <c r="BI362" s="23" t="s">
        <v>16</v>
      </c>
      <c r="BJ362" s="23" t="s">
        <v>17</v>
      </c>
      <c r="BK362" s="29"/>
      <c r="BL362" s="28" t="s">
        <v>7</v>
      </c>
      <c r="BM362" s="23" t="s">
        <v>8</v>
      </c>
      <c r="BN362" s="23" t="s">
        <v>9</v>
      </c>
      <c r="BO362" s="24" t="s">
        <v>10</v>
      </c>
      <c r="BP362" s="23" t="s">
        <v>9</v>
      </c>
      <c r="BQ362" s="23" t="s">
        <v>11</v>
      </c>
      <c r="BR362" s="23" t="s">
        <v>12</v>
      </c>
      <c r="BS362" s="23" t="s">
        <v>13</v>
      </c>
      <c r="BT362" s="23" t="s">
        <v>18</v>
      </c>
      <c r="BU362" s="23" t="s">
        <v>14</v>
      </c>
      <c r="BV362" s="23" t="s">
        <v>12</v>
      </c>
      <c r="BW362" s="23" t="s">
        <v>19</v>
      </c>
      <c r="BX362" s="23" t="s">
        <v>17</v>
      </c>
      <c r="BY362" s="27"/>
      <c r="BZ362" s="28" t="s">
        <v>7</v>
      </c>
      <c r="CA362" s="23" t="s">
        <v>8</v>
      </c>
      <c r="CB362" s="23" t="s">
        <v>9</v>
      </c>
      <c r="CC362" s="24" t="s">
        <v>10</v>
      </c>
      <c r="CD362" s="23" t="s">
        <v>9</v>
      </c>
      <c r="CE362" s="23" t="s">
        <v>11</v>
      </c>
      <c r="CF362" s="23" t="s">
        <v>12</v>
      </c>
      <c r="CG362" s="23" t="s">
        <v>13</v>
      </c>
      <c r="CH362" s="30" t="s">
        <v>18</v>
      </c>
      <c r="CI362" s="23" t="s">
        <v>14</v>
      </c>
      <c r="CJ362" s="23" t="s">
        <v>12</v>
      </c>
      <c r="CK362" s="23" t="s">
        <v>19</v>
      </c>
      <c r="CL362" s="23" t="s">
        <v>17</v>
      </c>
      <c r="CM362" s="27"/>
      <c r="CN362" s="28" t="s">
        <v>7</v>
      </c>
      <c r="CO362" s="23" t="s">
        <v>8</v>
      </c>
      <c r="CP362" s="23" t="s">
        <v>9</v>
      </c>
      <c r="CQ362" s="24" t="s">
        <v>10</v>
      </c>
      <c r="CR362" s="23" t="s">
        <v>9</v>
      </c>
      <c r="CS362" s="23" t="s">
        <v>11</v>
      </c>
      <c r="CT362" s="23" t="s">
        <v>12</v>
      </c>
      <c r="CU362" s="23" t="s">
        <v>13</v>
      </c>
      <c r="CV362" s="31" t="s">
        <v>18</v>
      </c>
      <c r="CW362" s="23" t="s">
        <v>14</v>
      </c>
      <c r="CX362" s="23" t="s">
        <v>12</v>
      </c>
      <c r="CY362" s="23" t="s">
        <v>19</v>
      </c>
      <c r="CZ362" s="23" t="s">
        <v>17</v>
      </c>
      <c r="DA362" s="32"/>
      <c r="DB362" s="28" t="s">
        <v>7</v>
      </c>
      <c r="DC362" s="23" t="s">
        <v>8</v>
      </c>
      <c r="DD362" s="23" t="s">
        <v>9</v>
      </c>
      <c r="DE362" s="24" t="s">
        <v>10</v>
      </c>
      <c r="DF362" s="23" t="s">
        <v>9</v>
      </c>
      <c r="DG362" s="23" t="s">
        <v>11</v>
      </c>
      <c r="DH362" s="23" t="s">
        <v>12</v>
      </c>
      <c r="DI362" s="23" t="s">
        <v>13</v>
      </c>
      <c r="DJ362" s="31" t="s">
        <v>18</v>
      </c>
      <c r="DK362" s="23" t="s">
        <v>14</v>
      </c>
      <c r="DL362" s="23" t="s">
        <v>12</v>
      </c>
      <c r="DM362" s="23" t="s">
        <v>19</v>
      </c>
      <c r="DN362" s="23" t="s">
        <v>17</v>
      </c>
      <c r="DO362" s="25"/>
      <c r="DP362" s="28" t="s">
        <v>7</v>
      </c>
      <c r="DQ362" s="23" t="s">
        <v>8</v>
      </c>
      <c r="DR362" s="23" t="s">
        <v>9</v>
      </c>
      <c r="DS362" s="24" t="s">
        <v>10</v>
      </c>
      <c r="DT362" s="23" t="s">
        <v>9</v>
      </c>
      <c r="DU362" s="23" t="s">
        <v>11</v>
      </c>
      <c r="DV362" s="23" t="s">
        <v>12</v>
      </c>
      <c r="DW362" s="23" t="s">
        <v>13</v>
      </c>
      <c r="DX362" s="31" t="s">
        <v>18</v>
      </c>
      <c r="DY362" s="23" t="s">
        <v>14</v>
      </c>
      <c r="DZ362" s="23" t="s">
        <v>12</v>
      </c>
      <c r="EA362" s="23" t="s">
        <v>19</v>
      </c>
      <c r="EB362" s="23" t="s">
        <v>17</v>
      </c>
      <c r="EC362" s="27"/>
      <c r="ED362" s="26" t="s">
        <v>7</v>
      </c>
      <c r="EE362" s="23" t="s">
        <v>8</v>
      </c>
      <c r="EF362" s="23" t="s">
        <v>9</v>
      </c>
      <c r="EG362" s="24" t="s">
        <v>10</v>
      </c>
      <c r="EH362" s="23" t="s">
        <v>9</v>
      </c>
      <c r="EI362" s="23" t="s">
        <v>11</v>
      </c>
      <c r="EJ362" s="23" t="s">
        <v>12</v>
      </c>
      <c r="EK362" s="23" t="s">
        <v>13</v>
      </c>
      <c r="EL362" s="23"/>
      <c r="EM362" s="23" t="s">
        <v>14</v>
      </c>
      <c r="EN362" s="23" t="s">
        <v>15</v>
      </c>
      <c r="EO362" s="23" t="s">
        <v>16</v>
      </c>
      <c r="EP362" s="23" t="s">
        <v>17</v>
      </c>
      <c r="EQ362" s="27"/>
      <c r="ER362" s="28" t="s">
        <v>7</v>
      </c>
      <c r="ES362" s="23" t="s">
        <v>8</v>
      </c>
      <c r="ET362" s="23" t="s">
        <v>9</v>
      </c>
      <c r="EU362" s="24" t="s">
        <v>10</v>
      </c>
      <c r="EV362" s="23" t="s">
        <v>9</v>
      </c>
      <c r="EW362" s="23" t="s">
        <v>11</v>
      </c>
      <c r="EX362" s="23" t="s">
        <v>12</v>
      </c>
      <c r="EY362" s="23" t="s">
        <v>13</v>
      </c>
      <c r="EZ362" s="23"/>
      <c r="FA362" s="23" t="s">
        <v>14</v>
      </c>
      <c r="FB362" s="23" t="s">
        <v>15</v>
      </c>
      <c r="FC362" s="23" t="s">
        <v>16</v>
      </c>
      <c r="FD362" s="23" t="s">
        <v>17</v>
      </c>
      <c r="FE362" s="29"/>
      <c r="FF362" s="26" t="s">
        <v>7</v>
      </c>
      <c r="FG362" s="23" t="s">
        <v>8</v>
      </c>
      <c r="FH362" s="23" t="s">
        <v>9</v>
      </c>
      <c r="FI362" s="24" t="s">
        <v>10</v>
      </c>
      <c r="FJ362" s="23" t="s">
        <v>9</v>
      </c>
      <c r="FK362" s="23" t="s">
        <v>11</v>
      </c>
      <c r="FL362" s="23" t="s">
        <v>12</v>
      </c>
      <c r="FM362" s="23" t="s">
        <v>13</v>
      </c>
      <c r="FN362" s="23"/>
      <c r="FO362" s="23" t="s">
        <v>14</v>
      </c>
      <c r="FP362" s="23" t="s">
        <v>15</v>
      </c>
      <c r="FQ362" s="23" t="s">
        <v>16</v>
      </c>
      <c r="FR362" s="23" t="s">
        <v>17</v>
      </c>
      <c r="FS362" s="29"/>
      <c r="FT362" s="26" t="s">
        <v>7</v>
      </c>
      <c r="FU362" s="23" t="s">
        <v>8</v>
      </c>
      <c r="FV362" s="23" t="s">
        <v>9</v>
      </c>
      <c r="FW362" s="24" t="s">
        <v>10</v>
      </c>
      <c r="FX362" s="23" t="s">
        <v>9</v>
      </c>
      <c r="FY362" s="23" t="s">
        <v>11</v>
      </c>
      <c r="FZ362" s="23" t="s">
        <v>12</v>
      </c>
      <c r="GA362" s="23" t="s">
        <v>13</v>
      </c>
      <c r="GB362" s="23"/>
      <c r="GC362" s="23" t="s">
        <v>14</v>
      </c>
      <c r="GD362" s="23" t="s">
        <v>15</v>
      </c>
      <c r="GE362" s="23" t="s">
        <v>16</v>
      </c>
      <c r="GF362" s="23" t="s">
        <v>17</v>
      </c>
      <c r="GG362" s="36"/>
      <c r="GH362" s="26" t="s">
        <v>7</v>
      </c>
      <c r="GI362" s="23" t="s">
        <v>8</v>
      </c>
      <c r="GJ362" s="23" t="s">
        <v>9</v>
      </c>
      <c r="GK362" s="24" t="s">
        <v>10</v>
      </c>
      <c r="GL362" s="23" t="s">
        <v>9</v>
      </c>
      <c r="GM362" s="23" t="s">
        <v>11</v>
      </c>
      <c r="GN362" s="23" t="s">
        <v>12</v>
      </c>
      <c r="GO362" s="23" t="s">
        <v>13</v>
      </c>
      <c r="GP362" s="23"/>
      <c r="GQ362" s="23" t="s">
        <v>14</v>
      </c>
      <c r="GR362" s="23" t="s">
        <v>15</v>
      </c>
      <c r="GS362" s="23" t="s">
        <v>16</v>
      </c>
      <c r="GT362" s="23" t="s">
        <v>17</v>
      </c>
      <c r="GU362" s="25"/>
      <c r="GV362" s="26" t="s">
        <v>7</v>
      </c>
      <c r="GW362" s="23" t="s">
        <v>8</v>
      </c>
      <c r="GX362" s="23" t="s">
        <v>9</v>
      </c>
      <c r="GY362" s="24" t="s">
        <v>10</v>
      </c>
      <c r="GZ362" s="23" t="s">
        <v>9</v>
      </c>
      <c r="HA362" s="23" t="s">
        <v>11</v>
      </c>
      <c r="HB362" s="23" t="s">
        <v>12</v>
      </c>
      <c r="HC362" s="23" t="s">
        <v>13</v>
      </c>
      <c r="HD362" s="23"/>
      <c r="HE362" s="23" t="s">
        <v>14</v>
      </c>
      <c r="HF362" s="23" t="s">
        <v>15</v>
      </c>
      <c r="HG362" s="23" t="s">
        <v>16</v>
      </c>
      <c r="HH362" s="23" t="s">
        <v>17</v>
      </c>
      <c r="HI362" s="29"/>
      <c r="HJ362" s="26" t="s">
        <v>7</v>
      </c>
      <c r="HK362" s="23" t="s">
        <v>8</v>
      </c>
      <c r="HL362" s="23" t="s">
        <v>9</v>
      </c>
      <c r="HM362" s="24" t="s">
        <v>10</v>
      </c>
      <c r="HN362" s="23" t="s">
        <v>9</v>
      </c>
      <c r="HO362" s="23" t="s">
        <v>11</v>
      </c>
      <c r="HP362" s="23" t="s">
        <v>12</v>
      </c>
      <c r="HQ362" s="23" t="s">
        <v>13</v>
      </c>
      <c r="HR362" s="23"/>
      <c r="HS362" s="23" t="s">
        <v>14</v>
      </c>
      <c r="HT362" s="23" t="s">
        <v>15</v>
      </c>
      <c r="HU362" s="23" t="s">
        <v>16</v>
      </c>
      <c r="HV362" s="23" t="s">
        <v>17</v>
      </c>
      <c r="HW362" s="34"/>
      <c r="HX362" s="28" t="s">
        <v>7</v>
      </c>
      <c r="HY362" s="23" t="s">
        <v>8</v>
      </c>
      <c r="HZ362" s="23" t="s">
        <v>9</v>
      </c>
      <c r="IA362" s="24" t="s">
        <v>10</v>
      </c>
      <c r="IB362" s="23" t="s">
        <v>9</v>
      </c>
      <c r="IC362" s="23" t="s">
        <v>11</v>
      </c>
      <c r="ID362" s="23" t="s">
        <v>12</v>
      </c>
      <c r="IE362" s="23" t="s">
        <v>13</v>
      </c>
      <c r="IF362" s="23" t="s">
        <v>18</v>
      </c>
      <c r="IG362" s="23" t="s">
        <v>14</v>
      </c>
      <c r="IH362" s="23" t="s">
        <v>12</v>
      </c>
      <c r="II362" s="23" t="s">
        <v>19</v>
      </c>
      <c r="IJ362" s="23" t="s">
        <v>17</v>
      </c>
      <c r="IK362" s="29"/>
      <c r="IL362" s="28" t="s">
        <v>7</v>
      </c>
      <c r="IM362" s="23" t="s">
        <v>8</v>
      </c>
      <c r="IN362" s="23" t="s">
        <v>9</v>
      </c>
      <c r="IO362" s="24" t="s">
        <v>10</v>
      </c>
      <c r="IP362" s="23" t="s">
        <v>9</v>
      </c>
      <c r="IQ362" s="23" t="s">
        <v>11</v>
      </c>
      <c r="IR362" s="23" t="s">
        <v>12</v>
      </c>
      <c r="IS362" s="23" t="s">
        <v>13</v>
      </c>
      <c r="IT362" s="23" t="s">
        <v>18</v>
      </c>
      <c r="IU362" s="23" t="s">
        <v>14</v>
      </c>
      <c r="IV362" s="23" t="s">
        <v>12</v>
      </c>
      <c r="IW362" s="23" t="s">
        <v>19</v>
      </c>
      <c r="IX362" s="23" t="s">
        <v>17</v>
      </c>
      <c r="IY362" s="33"/>
      <c r="IZ362" s="28" t="s">
        <v>7</v>
      </c>
      <c r="JA362" s="23" t="s">
        <v>8</v>
      </c>
      <c r="JB362" s="23" t="s">
        <v>9</v>
      </c>
      <c r="JC362" s="24" t="s">
        <v>10</v>
      </c>
      <c r="JD362" s="23" t="s">
        <v>9</v>
      </c>
      <c r="JE362" s="23" t="s">
        <v>11</v>
      </c>
      <c r="JF362" s="23" t="s">
        <v>12</v>
      </c>
      <c r="JG362" s="23" t="s">
        <v>13</v>
      </c>
      <c r="JH362" s="24" t="s">
        <v>18</v>
      </c>
      <c r="JI362" s="23" t="s">
        <v>14</v>
      </c>
      <c r="JJ362" s="23" t="s">
        <v>12</v>
      </c>
      <c r="JK362" s="23" t="s">
        <v>19</v>
      </c>
      <c r="JL362" s="23" t="s">
        <v>17</v>
      </c>
      <c r="JM362" s="27"/>
      <c r="JN362" s="28" t="s">
        <v>7</v>
      </c>
      <c r="JO362" s="23" t="s">
        <v>8</v>
      </c>
      <c r="JP362" s="23" t="s">
        <v>9</v>
      </c>
      <c r="JQ362" s="24" t="s">
        <v>10</v>
      </c>
      <c r="JR362" s="23" t="s">
        <v>9</v>
      </c>
      <c r="JS362" s="23" t="s">
        <v>11</v>
      </c>
      <c r="JT362" s="23" t="s">
        <v>12</v>
      </c>
      <c r="JU362" s="23" t="s">
        <v>13</v>
      </c>
      <c r="JV362" s="23" t="s">
        <v>18</v>
      </c>
      <c r="JW362" s="23" t="s">
        <v>14</v>
      </c>
      <c r="JX362" s="23" t="s">
        <v>12</v>
      </c>
      <c r="JY362" s="23" t="s">
        <v>19</v>
      </c>
      <c r="JZ362" s="23" t="s">
        <v>17</v>
      </c>
      <c r="KA362" s="34"/>
      <c r="KB362" s="28" t="s">
        <v>7</v>
      </c>
      <c r="KC362" s="23" t="s">
        <v>8</v>
      </c>
      <c r="KD362" s="23" t="s">
        <v>9</v>
      </c>
      <c r="KE362" s="24" t="s">
        <v>10</v>
      </c>
      <c r="KF362" s="23" t="s">
        <v>9</v>
      </c>
      <c r="KG362" s="23" t="s">
        <v>11</v>
      </c>
      <c r="KH362" s="23" t="s">
        <v>12</v>
      </c>
      <c r="KI362" s="23" t="s">
        <v>13</v>
      </c>
      <c r="KJ362" s="24" t="s">
        <v>18</v>
      </c>
      <c r="KK362" s="23" t="s">
        <v>14</v>
      </c>
      <c r="KL362" s="23" t="s">
        <v>12</v>
      </c>
      <c r="KM362" s="23" t="s">
        <v>19</v>
      </c>
      <c r="KN362" s="23" t="s">
        <v>17</v>
      </c>
      <c r="KO362" s="27"/>
      <c r="KP362" s="28" t="s">
        <v>7</v>
      </c>
      <c r="KQ362" s="23" t="s">
        <v>8</v>
      </c>
      <c r="KR362" s="23" t="s">
        <v>9</v>
      </c>
      <c r="KS362" s="24" t="s">
        <v>10</v>
      </c>
      <c r="KT362" s="23" t="s">
        <v>9</v>
      </c>
      <c r="KU362" s="23" t="s">
        <v>11</v>
      </c>
      <c r="KV362" s="23" t="s">
        <v>12</v>
      </c>
      <c r="KW362" s="23" t="s">
        <v>13</v>
      </c>
      <c r="KX362" s="23" t="s">
        <v>18</v>
      </c>
      <c r="KY362" s="23" t="s">
        <v>14</v>
      </c>
      <c r="KZ362" s="23" t="s">
        <v>12</v>
      </c>
      <c r="LA362" s="23" t="s">
        <v>19</v>
      </c>
      <c r="LB362" s="23" t="s">
        <v>17</v>
      </c>
      <c r="LC362" s="25"/>
      <c r="LD362" s="28" t="s">
        <v>7</v>
      </c>
      <c r="LE362" s="23" t="s">
        <v>8</v>
      </c>
      <c r="LF362" s="23" t="s">
        <v>9</v>
      </c>
      <c r="LG362" s="24" t="s">
        <v>10</v>
      </c>
      <c r="LH362" s="23" t="s">
        <v>9</v>
      </c>
      <c r="LI362" s="23" t="s">
        <v>11</v>
      </c>
      <c r="LJ362" s="23" t="s">
        <v>12</v>
      </c>
      <c r="LK362" s="23" t="s">
        <v>13</v>
      </c>
      <c r="LL362" s="24" t="s">
        <v>18</v>
      </c>
      <c r="LM362" s="23" t="s">
        <v>14</v>
      </c>
      <c r="LN362" s="23" t="s">
        <v>12</v>
      </c>
      <c r="LO362" s="23" t="s">
        <v>19</v>
      </c>
      <c r="LP362" s="23" t="s">
        <v>17</v>
      </c>
      <c r="LQ362" s="25"/>
      <c r="LR362" s="26" t="s">
        <v>7</v>
      </c>
      <c r="LS362" s="23" t="s">
        <v>8</v>
      </c>
      <c r="LT362" s="23" t="s">
        <v>9</v>
      </c>
      <c r="LU362" s="24" t="s">
        <v>10</v>
      </c>
      <c r="LV362" s="23" t="s">
        <v>9</v>
      </c>
      <c r="LW362" s="23" t="s">
        <v>11</v>
      </c>
      <c r="LX362" s="23" t="s">
        <v>12</v>
      </c>
      <c r="LY362" s="23" t="s">
        <v>13</v>
      </c>
      <c r="LZ362" s="23"/>
      <c r="MA362" s="23" t="s">
        <v>14</v>
      </c>
      <c r="MB362" s="23" t="s">
        <v>15</v>
      </c>
      <c r="MC362" s="23" t="s">
        <v>16</v>
      </c>
      <c r="MD362" s="23" t="s">
        <v>17</v>
      </c>
      <c r="ME362" s="27"/>
      <c r="MF362" s="26" t="s">
        <v>7</v>
      </c>
      <c r="MG362" s="23" t="s">
        <v>8</v>
      </c>
      <c r="MH362" s="23" t="s">
        <v>9</v>
      </c>
      <c r="MI362" s="24" t="s">
        <v>10</v>
      </c>
      <c r="MJ362" s="23" t="s">
        <v>9</v>
      </c>
      <c r="MK362" s="23" t="s">
        <v>11</v>
      </c>
      <c r="ML362" s="23" t="s">
        <v>12</v>
      </c>
      <c r="MM362" s="23" t="s">
        <v>13</v>
      </c>
      <c r="MN362" s="23"/>
      <c r="MO362" s="23" t="s">
        <v>14</v>
      </c>
      <c r="MP362" s="23" t="s">
        <v>15</v>
      </c>
      <c r="MQ362" s="23" t="s">
        <v>16</v>
      </c>
      <c r="MR362" s="35"/>
      <c r="MS362" s="25"/>
      <c r="MT362" s="26" t="s">
        <v>7</v>
      </c>
      <c r="MU362" s="23" t="s">
        <v>8</v>
      </c>
      <c r="MV362" s="23" t="s">
        <v>9</v>
      </c>
      <c r="MW362" s="24" t="s">
        <v>10</v>
      </c>
      <c r="MX362" s="23" t="s">
        <v>9</v>
      </c>
      <c r="MY362" s="23" t="s">
        <v>11</v>
      </c>
      <c r="MZ362" s="23" t="s">
        <v>12</v>
      </c>
      <c r="NA362" s="23" t="s">
        <v>13</v>
      </c>
      <c r="NB362" s="23"/>
      <c r="NC362" s="23" t="s">
        <v>14</v>
      </c>
      <c r="ND362" s="23" t="s">
        <v>15</v>
      </c>
      <c r="NE362" s="23" t="s">
        <v>16</v>
      </c>
      <c r="NF362" s="23" t="s">
        <v>17</v>
      </c>
      <c r="NG362" s="27"/>
      <c r="NH362" s="26" t="s">
        <v>7</v>
      </c>
      <c r="NI362" s="23" t="s">
        <v>8</v>
      </c>
      <c r="NJ362" s="23" t="s">
        <v>9</v>
      </c>
      <c r="NK362" s="24" t="s">
        <v>10</v>
      </c>
      <c r="NL362" s="23" t="s">
        <v>9</v>
      </c>
      <c r="NM362" s="23" t="s">
        <v>11</v>
      </c>
      <c r="NN362" s="23" t="s">
        <v>12</v>
      </c>
      <c r="NO362" s="23" t="s">
        <v>13</v>
      </c>
      <c r="NP362" s="23"/>
      <c r="NQ362" s="23" t="s">
        <v>14</v>
      </c>
      <c r="NR362" s="23" t="s">
        <v>15</v>
      </c>
      <c r="NS362" s="23" t="s">
        <v>16</v>
      </c>
      <c r="NT362" s="23" t="s">
        <v>17</v>
      </c>
    </row>
    <row r="363" spans="1:384" x14ac:dyDescent="0.2">
      <c r="A363" s="38">
        <v>45950</v>
      </c>
      <c r="B363" s="39">
        <v>5333</v>
      </c>
      <c r="C363" s="40">
        <v>1648</v>
      </c>
      <c r="D363" s="40">
        <v>820</v>
      </c>
      <c r="E363" s="41">
        <v>2016</v>
      </c>
      <c r="F363" s="40">
        <v>849</v>
      </c>
      <c r="G363" s="178"/>
      <c r="H363" s="42"/>
      <c r="I363" s="43">
        <v>3453</v>
      </c>
      <c r="J363" s="43">
        <v>142</v>
      </c>
      <c r="K363" s="43">
        <v>123</v>
      </c>
      <c r="L363" s="43">
        <v>3</v>
      </c>
      <c r="M363" s="43">
        <v>3</v>
      </c>
      <c r="N363" s="43">
        <v>4</v>
      </c>
      <c r="O363" s="43">
        <v>7</v>
      </c>
      <c r="P363" s="43"/>
      <c r="Q363" s="44">
        <v>550</v>
      </c>
      <c r="R363" s="44">
        <v>2200</v>
      </c>
      <c r="S363" s="45">
        <v>0.15492957746478872</v>
      </c>
      <c r="T363" s="35" t="s">
        <v>443</v>
      </c>
      <c r="U363" s="27"/>
      <c r="V363" s="46">
        <v>45950</v>
      </c>
      <c r="W363" s="47">
        <v>12291</v>
      </c>
      <c r="X363" s="43">
        <v>164</v>
      </c>
      <c r="Y363" s="43">
        <v>480</v>
      </c>
      <c r="Z363" s="43">
        <v>4</v>
      </c>
      <c r="AA363" s="43">
        <v>21</v>
      </c>
      <c r="AB363" s="43">
        <v>3</v>
      </c>
      <c r="AC363" s="43">
        <v>4</v>
      </c>
      <c r="AD363" s="43"/>
      <c r="AE363" s="44">
        <v>1026</v>
      </c>
      <c r="AF363" s="44">
        <v>3078</v>
      </c>
      <c r="AG363" s="45">
        <v>0.18768292682926829</v>
      </c>
      <c r="AH363" s="35" t="s">
        <v>338</v>
      </c>
      <c r="AI363" s="27"/>
      <c r="AJ363" s="46">
        <v>45950</v>
      </c>
      <c r="AK363" s="43">
        <v>14889</v>
      </c>
      <c r="AL363" s="43">
        <v>171</v>
      </c>
      <c r="AM363" s="43">
        <v>330</v>
      </c>
      <c r="AN363" s="43">
        <v>1</v>
      </c>
      <c r="AO363" s="43">
        <v>34</v>
      </c>
      <c r="AP363" s="43">
        <v>2</v>
      </c>
      <c r="AQ363" s="43">
        <v>0</v>
      </c>
      <c r="AR363" s="43"/>
      <c r="AS363" s="43">
        <v>880</v>
      </c>
      <c r="AT363" s="44">
        <v>1760</v>
      </c>
      <c r="AU363" s="45">
        <v>0.10292397660818714</v>
      </c>
      <c r="AV363" s="35" t="s">
        <v>576</v>
      </c>
      <c r="AW363" s="27"/>
      <c r="AX363" s="46">
        <v>45950</v>
      </c>
      <c r="AY363" s="48">
        <v>17077</v>
      </c>
      <c r="AZ363" s="48">
        <v>370</v>
      </c>
      <c r="BA363" s="48">
        <v>516</v>
      </c>
      <c r="BB363" s="48">
        <v>5</v>
      </c>
      <c r="BC363" s="48">
        <v>4</v>
      </c>
      <c r="BD363" s="48">
        <v>5</v>
      </c>
      <c r="BE363" s="48">
        <v>6</v>
      </c>
      <c r="BF363" s="48"/>
      <c r="BG363" s="48">
        <v>715</v>
      </c>
      <c r="BH363" s="48">
        <v>3575</v>
      </c>
      <c r="BI363" s="49">
        <v>9.662162162162162E-2</v>
      </c>
      <c r="BJ363" s="35" t="s">
        <v>526</v>
      </c>
      <c r="BK363" s="50"/>
      <c r="BL363" s="51">
        <v>45950</v>
      </c>
      <c r="BM363" s="44">
        <v>12630</v>
      </c>
      <c r="BN363" s="43">
        <v>96</v>
      </c>
      <c r="BO363" s="43">
        <v>477</v>
      </c>
      <c r="BP363" s="43">
        <v>3</v>
      </c>
      <c r="BQ363" s="43">
        <v>8</v>
      </c>
      <c r="BR363" s="43">
        <v>3</v>
      </c>
      <c r="BS363" s="52">
        <v>0</v>
      </c>
      <c r="BT363" s="53" t="s">
        <v>498</v>
      </c>
      <c r="BU363" s="47">
        <v>996</v>
      </c>
      <c r="BV363" s="43">
        <v>2988</v>
      </c>
      <c r="BW363" s="54">
        <v>0.31125000000000003</v>
      </c>
      <c r="BX363" s="35"/>
      <c r="BY363" s="27"/>
      <c r="BZ363" s="51">
        <v>45950</v>
      </c>
      <c r="CA363" s="43">
        <v>1211</v>
      </c>
      <c r="CB363" s="43">
        <v>63</v>
      </c>
      <c r="CC363" s="43">
        <v>12</v>
      </c>
      <c r="CD363" s="43">
        <v>2</v>
      </c>
      <c r="CE363" s="43">
        <v>7</v>
      </c>
      <c r="CF363" s="43">
        <v>3</v>
      </c>
      <c r="CG363" s="43">
        <v>4</v>
      </c>
      <c r="CH363" s="55" t="s">
        <v>421</v>
      </c>
      <c r="CI363" s="43">
        <v>900</v>
      </c>
      <c r="CJ363" s="43">
        <v>2700</v>
      </c>
      <c r="CK363" s="54">
        <v>0.42857142857142855</v>
      </c>
      <c r="CL363" s="56"/>
      <c r="CM363" s="27"/>
      <c r="CN363" s="51">
        <v>45950</v>
      </c>
      <c r="CO363" s="43">
        <v>726</v>
      </c>
      <c r="CP363" s="43">
        <v>87</v>
      </c>
      <c r="CQ363" s="43">
        <v>9</v>
      </c>
      <c r="CR363" s="43">
        <v>4</v>
      </c>
      <c r="CS363" s="43">
        <v>7</v>
      </c>
      <c r="CT363" s="43">
        <v>4</v>
      </c>
      <c r="CU363" s="43">
        <v>0</v>
      </c>
      <c r="CV363" s="57" t="s">
        <v>516</v>
      </c>
      <c r="CW363" s="43">
        <v>1079</v>
      </c>
      <c r="CX363" s="43">
        <v>4316</v>
      </c>
      <c r="CY363" s="54">
        <v>0.4960919540229885</v>
      </c>
      <c r="CZ363" s="56"/>
      <c r="DA363" s="58"/>
      <c r="DB363" s="51">
        <v>45950</v>
      </c>
      <c r="DC363" s="44">
        <v>7377</v>
      </c>
      <c r="DD363" s="59">
        <v>32</v>
      </c>
      <c r="DE363" s="43">
        <v>263</v>
      </c>
      <c r="DF363" s="43">
        <v>1</v>
      </c>
      <c r="DG363" s="43">
        <v>24</v>
      </c>
      <c r="DH363" s="43">
        <v>1</v>
      </c>
      <c r="DI363" s="52">
        <v>0</v>
      </c>
      <c r="DJ363" s="53" t="s">
        <v>466</v>
      </c>
      <c r="DK363" s="47">
        <v>1100</v>
      </c>
      <c r="DL363" s="43">
        <v>1100</v>
      </c>
      <c r="DM363" s="54">
        <v>0.34375</v>
      </c>
      <c r="DN363" s="35"/>
      <c r="DO363" s="27"/>
      <c r="DP363" s="51">
        <v>45950</v>
      </c>
      <c r="DQ363" s="43">
        <v>1309</v>
      </c>
      <c r="DR363" s="59">
        <v>33</v>
      </c>
      <c r="DS363" s="43">
        <v>58</v>
      </c>
      <c r="DT363" s="43">
        <v>1</v>
      </c>
      <c r="DU363" s="43">
        <v>9</v>
      </c>
      <c r="DV363" s="43">
        <v>1</v>
      </c>
      <c r="DW363" s="52">
        <v>0</v>
      </c>
      <c r="DX363" s="53" t="s">
        <v>97</v>
      </c>
      <c r="DY363" s="47">
        <v>722</v>
      </c>
      <c r="DZ363" s="43">
        <v>722</v>
      </c>
      <c r="EA363" s="54">
        <v>0.21878787878787878</v>
      </c>
      <c r="EB363" s="35"/>
      <c r="EC363" s="27"/>
      <c r="ED363" s="46">
        <v>45950</v>
      </c>
      <c r="EE363" s="47">
        <v>28339</v>
      </c>
      <c r="EF363" s="43">
        <v>251</v>
      </c>
      <c r="EG363" s="43">
        <v>1491</v>
      </c>
      <c r="EH363" s="43">
        <v>7</v>
      </c>
      <c r="EI363" s="43">
        <v>4</v>
      </c>
      <c r="EJ363" s="43">
        <v>7</v>
      </c>
      <c r="EK363" s="43">
        <v>0</v>
      </c>
      <c r="EL363" s="43"/>
      <c r="EM363" s="43">
        <v>715</v>
      </c>
      <c r="EN363" s="44">
        <v>5005</v>
      </c>
      <c r="EO363" s="45">
        <v>0.19940239043824701</v>
      </c>
      <c r="EP363" s="35" t="s">
        <v>526</v>
      </c>
      <c r="EQ363" s="27"/>
      <c r="ER363" s="46">
        <v>45950</v>
      </c>
      <c r="ES363" s="43">
        <v>7475</v>
      </c>
      <c r="ET363" s="59">
        <v>16</v>
      </c>
      <c r="EU363" s="43">
        <v>218</v>
      </c>
      <c r="EV363" s="43">
        <v>2</v>
      </c>
      <c r="EW363" s="43">
        <v>47</v>
      </c>
      <c r="EX363" s="43">
        <v>2</v>
      </c>
      <c r="EY363" s="43">
        <v>-35</v>
      </c>
      <c r="EZ363" s="43"/>
      <c r="FA363" s="44">
        <v>726</v>
      </c>
      <c r="FB363" s="44">
        <v>1452</v>
      </c>
      <c r="FC363" s="45">
        <v>0.90749999999999997</v>
      </c>
      <c r="FD363" s="35" t="s">
        <v>573</v>
      </c>
      <c r="FE363" s="27"/>
      <c r="FF363" s="46">
        <v>45950</v>
      </c>
      <c r="FG363" s="47">
        <v>568</v>
      </c>
      <c r="FH363" s="43">
        <v>68</v>
      </c>
      <c r="FI363" s="43">
        <v>215</v>
      </c>
      <c r="FJ363" s="43">
        <v>25</v>
      </c>
      <c r="FK363" s="43">
        <v>110</v>
      </c>
      <c r="FL363" s="43">
        <v>24</v>
      </c>
      <c r="FM363" s="43"/>
      <c r="FN363" s="43"/>
      <c r="FO363" s="43">
        <v>420</v>
      </c>
      <c r="FP363" s="44">
        <v>10080</v>
      </c>
      <c r="FQ363" s="45">
        <v>1.4823529411764707</v>
      </c>
      <c r="FR363" s="35"/>
      <c r="FS363" s="27"/>
      <c r="FT363" s="46">
        <v>45950</v>
      </c>
      <c r="FU363" s="47">
        <v>568</v>
      </c>
      <c r="FV363" s="43">
        <v>68</v>
      </c>
      <c r="FW363" s="43">
        <v>215</v>
      </c>
      <c r="FX363" s="43">
        <v>25</v>
      </c>
      <c r="FY363" s="43">
        <v>110</v>
      </c>
      <c r="FZ363" s="43">
        <v>24</v>
      </c>
      <c r="GA363" s="43"/>
      <c r="GB363" s="43"/>
      <c r="GC363" s="43">
        <v>420</v>
      </c>
      <c r="GD363" s="44">
        <v>10080</v>
      </c>
      <c r="GE363" s="45">
        <v>1.4823529411764707</v>
      </c>
      <c r="GF363" s="35"/>
      <c r="GG363" s="65"/>
      <c r="GH363" s="46">
        <v>45950</v>
      </c>
      <c r="GI363" s="47">
        <v>1081</v>
      </c>
      <c r="GJ363" s="43">
        <v>116</v>
      </c>
      <c r="GK363" s="43">
        <v>241</v>
      </c>
      <c r="GL363" s="43">
        <v>2</v>
      </c>
      <c r="GM363" s="43">
        <v>3</v>
      </c>
      <c r="GN363" s="43">
        <v>2</v>
      </c>
      <c r="GO363" s="43">
        <v>9</v>
      </c>
      <c r="GP363" s="43"/>
      <c r="GQ363" s="43">
        <v>550</v>
      </c>
      <c r="GR363" s="44">
        <v>1100</v>
      </c>
      <c r="GS363" s="45">
        <v>9.4827586206896547E-2</v>
      </c>
      <c r="GT363" s="35" t="s">
        <v>738</v>
      </c>
      <c r="GU363" s="27"/>
      <c r="GV363" s="46">
        <v>45950</v>
      </c>
      <c r="GW363" s="47">
        <v>521</v>
      </c>
      <c r="GX363" s="43">
        <v>103</v>
      </c>
      <c r="GY363" s="43">
        <v>23</v>
      </c>
      <c r="GZ363" s="43">
        <v>7</v>
      </c>
      <c r="HA363" s="43">
        <v>560</v>
      </c>
      <c r="HB363" s="43">
        <v>18</v>
      </c>
      <c r="HC363" s="43">
        <v>0</v>
      </c>
      <c r="HD363" s="43"/>
      <c r="HE363" s="44">
        <v>200</v>
      </c>
      <c r="HF363" s="44">
        <v>3600</v>
      </c>
      <c r="HG363" s="45">
        <v>0.34951456310679613</v>
      </c>
      <c r="HH363" s="35"/>
      <c r="HI363" s="27"/>
      <c r="HJ363" s="46">
        <v>45950</v>
      </c>
      <c r="HK363" s="47">
        <v>568</v>
      </c>
      <c r="HL363" s="43">
        <v>68</v>
      </c>
      <c r="HM363" s="43">
        <v>215</v>
      </c>
      <c r="HN363" s="43">
        <v>25</v>
      </c>
      <c r="HO363" s="43">
        <v>110</v>
      </c>
      <c r="HP363" s="43">
        <v>24</v>
      </c>
      <c r="HQ363" s="43"/>
      <c r="HR363" s="43"/>
      <c r="HS363" s="43">
        <v>420</v>
      </c>
      <c r="HT363" s="44">
        <v>10080</v>
      </c>
      <c r="HU363" s="45">
        <v>1.4823529411764707</v>
      </c>
      <c r="HV363" s="35"/>
      <c r="HW363" s="61"/>
      <c r="HX363" s="51">
        <v>45950</v>
      </c>
      <c r="HY363" s="43">
        <v>28612</v>
      </c>
      <c r="HZ363" s="43">
        <v>168</v>
      </c>
      <c r="IA363" s="44"/>
      <c r="IB363" s="43" t="s">
        <v>24</v>
      </c>
      <c r="IC363" s="43">
        <v>5</v>
      </c>
      <c r="ID363" s="43">
        <v>1</v>
      </c>
      <c r="IE363" s="43">
        <v>-1</v>
      </c>
      <c r="IF363" s="60" t="s">
        <v>526</v>
      </c>
      <c r="IG363" s="43">
        <v>715</v>
      </c>
      <c r="IH363" s="43">
        <v>715</v>
      </c>
      <c r="II363" s="54">
        <v>4.2559523809523811E-2</v>
      </c>
      <c r="IJ363" s="56"/>
      <c r="IK363" s="27"/>
      <c r="IL363" s="51">
        <v>45950</v>
      </c>
      <c r="IM363" s="43">
        <v>732</v>
      </c>
      <c r="IN363" s="43">
        <v>59</v>
      </c>
      <c r="IO363" s="44">
        <v>14</v>
      </c>
      <c r="IP363" s="43">
        <v>0</v>
      </c>
      <c r="IQ363" s="43">
        <v>10</v>
      </c>
      <c r="IR363" s="43">
        <v>0</v>
      </c>
      <c r="IS363" s="43">
        <v>5</v>
      </c>
      <c r="IT363" s="60" t="s">
        <v>484</v>
      </c>
      <c r="IU363" s="43">
        <v>400</v>
      </c>
      <c r="IV363" s="43">
        <v>0</v>
      </c>
      <c r="IW363" s="54">
        <v>0</v>
      </c>
      <c r="IX363" s="56"/>
      <c r="IY363" s="33"/>
      <c r="IZ363" s="51">
        <v>45950</v>
      </c>
      <c r="JA363" s="43">
        <v>6363</v>
      </c>
      <c r="JB363" s="59">
        <v>29</v>
      </c>
      <c r="JC363" s="44">
        <v>315</v>
      </c>
      <c r="JD363" s="43">
        <v>1</v>
      </c>
      <c r="JE363" s="43">
        <v>16</v>
      </c>
      <c r="JF363" s="43">
        <v>1</v>
      </c>
      <c r="JG363" s="43">
        <v>3</v>
      </c>
      <c r="JH363" s="53" t="s">
        <v>566</v>
      </c>
      <c r="JI363" s="43">
        <v>0</v>
      </c>
      <c r="JJ363" s="43">
        <v>0</v>
      </c>
      <c r="JK363" s="54">
        <v>0</v>
      </c>
      <c r="JL363" s="56"/>
      <c r="JM363" s="27"/>
      <c r="JN363" s="51">
        <v>45950</v>
      </c>
      <c r="JO363" s="43">
        <v>5381</v>
      </c>
      <c r="JP363" s="43">
        <v>133</v>
      </c>
      <c r="JQ363" s="44">
        <v>178</v>
      </c>
      <c r="JR363" s="43">
        <v>1</v>
      </c>
      <c r="JS363" s="43">
        <v>28</v>
      </c>
      <c r="JT363" s="43">
        <v>1</v>
      </c>
      <c r="JU363" s="43">
        <v>0</v>
      </c>
      <c r="JV363" s="60" t="s">
        <v>481</v>
      </c>
      <c r="JW363" s="43">
        <v>1100</v>
      </c>
      <c r="JX363" s="43">
        <v>1100</v>
      </c>
      <c r="JY363" s="54">
        <v>8.2706766917293228E-2</v>
      </c>
      <c r="JZ363" s="56"/>
      <c r="KA363" s="61"/>
      <c r="KB363" s="51">
        <v>45950</v>
      </c>
      <c r="KC363" s="43">
        <v>5658</v>
      </c>
      <c r="KD363" s="43">
        <v>114</v>
      </c>
      <c r="KE363" s="44">
        <v>205</v>
      </c>
      <c r="KF363" s="43">
        <v>2</v>
      </c>
      <c r="KG363" s="43">
        <v>14</v>
      </c>
      <c r="KH363" s="43">
        <v>2</v>
      </c>
      <c r="KI363" s="43">
        <v>0</v>
      </c>
      <c r="KJ363" s="53" t="s">
        <v>516</v>
      </c>
      <c r="KK363" s="43">
        <v>1074</v>
      </c>
      <c r="KL363" s="43">
        <v>2148</v>
      </c>
      <c r="KM363" s="54">
        <v>0.18842105263157893</v>
      </c>
      <c r="KN363" s="56"/>
      <c r="KO363" s="27"/>
      <c r="KP363" s="51">
        <v>45950</v>
      </c>
      <c r="KQ363" s="43">
        <v>3917</v>
      </c>
      <c r="KR363" s="59">
        <v>9</v>
      </c>
      <c r="KS363" s="44">
        <v>258</v>
      </c>
      <c r="KT363" s="43">
        <v>1</v>
      </c>
      <c r="KU363" s="43">
        <v>16</v>
      </c>
      <c r="KV363" s="43">
        <v>0</v>
      </c>
      <c r="KW363" s="43">
        <v>0</v>
      </c>
      <c r="KX363" s="62" t="s">
        <v>499</v>
      </c>
      <c r="KY363" s="43">
        <v>1100</v>
      </c>
      <c r="KZ363" s="43">
        <v>0</v>
      </c>
      <c r="LA363" s="54">
        <v>0</v>
      </c>
      <c r="LB363" s="56"/>
      <c r="LC363" s="27"/>
      <c r="LD363" s="51">
        <v>45950</v>
      </c>
      <c r="LE363" s="43">
        <v>68320</v>
      </c>
      <c r="LF363" s="43">
        <v>52</v>
      </c>
      <c r="LG363" s="43">
        <v>445</v>
      </c>
      <c r="LH363" s="43">
        <v>0</v>
      </c>
      <c r="LI363" s="43">
        <v>2</v>
      </c>
      <c r="LJ363" s="43">
        <v>0</v>
      </c>
      <c r="LK363" s="43">
        <v>0</v>
      </c>
      <c r="LL363" s="64" t="s">
        <v>534</v>
      </c>
      <c r="LM363" s="47">
        <v>1000</v>
      </c>
      <c r="LN363" s="43">
        <v>0</v>
      </c>
      <c r="LO363" s="54"/>
      <c r="LP363" s="56"/>
      <c r="LQ363" s="27"/>
      <c r="LR363" s="46">
        <v>45950</v>
      </c>
      <c r="LS363" s="47">
        <v>20146</v>
      </c>
      <c r="LT363" s="43">
        <v>126</v>
      </c>
      <c r="LU363" s="43">
        <v>1016</v>
      </c>
      <c r="LV363" s="43">
        <v>5</v>
      </c>
      <c r="LW363" s="43">
        <v>3</v>
      </c>
      <c r="LX363" s="43">
        <v>5</v>
      </c>
      <c r="LY363" s="43">
        <v>11</v>
      </c>
      <c r="LZ363" s="43"/>
      <c r="MA363" s="44">
        <v>495</v>
      </c>
      <c r="MB363" s="44">
        <v>2475</v>
      </c>
      <c r="MC363" s="45">
        <v>0.19642857142857142</v>
      </c>
      <c r="MD363" s="35" t="s">
        <v>443</v>
      </c>
      <c r="ME363" s="27"/>
      <c r="MF363" s="46">
        <v>45950</v>
      </c>
      <c r="MG363" s="47">
        <v>6703</v>
      </c>
      <c r="MH363" s="63">
        <v>151</v>
      </c>
      <c r="MI363" s="43">
        <v>362</v>
      </c>
      <c r="MJ363" s="43">
        <v>3</v>
      </c>
      <c r="MK363" s="43">
        <v>38</v>
      </c>
      <c r="ML363" s="43">
        <v>4</v>
      </c>
      <c r="MM363" s="43">
        <v>0</v>
      </c>
      <c r="MN363" s="43"/>
      <c r="MO363" s="43">
        <v>1100</v>
      </c>
      <c r="MP363" s="44">
        <v>4400</v>
      </c>
      <c r="MQ363" s="45">
        <v>0.29139072847682118</v>
      </c>
      <c r="MR363" s="35" t="s">
        <v>586</v>
      </c>
      <c r="MS363" s="27"/>
      <c r="MT363" s="46">
        <v>45950</v>
      </c>
      <c r="MU363" s="47">
        <v>9641</v>
      </c>
      <c r="MV363" s="59">
        <v>361</v>
      </c>
      <c r="MW363" s="43">
        <v>404</v>
      </c>
      <c r="MX363" s="43">
        <v>4</v>
      </c>
      <c r="MY363" s="43">
        <v>7</v>
      </c>
      <c r="MZ363" s="43">
        <v>4</v>
      </c>
      <c r="NA363" s="43">
        <v>0</v>
      </c>
      <c r="NB363" s="43"/>
      <c r="NC363" s="44">
        <v>715</v>
      </c>
      <c r="ND363" s="44">
        <v>2860</v>
      </c>
      <c r="NE363" s="45">
        <v>7.9224376731301935E-2</v>
      </c>
      <c r="NF363" s="35" t="s">
        <v>526</v>
      </c>
      <c r="NG363" s="27"/>
      <c r="NH363" s="46">
        <v>45950</v>
      </c>
      <c r="NI363" s="47">
        <v>9745</v>
      </c>
      <c r="NJ363" s="43">
        <v>165</v>
      </c>
      <c r="NK363" s="43">
        <v>195</v>
      </c>
      <c r="NL363" s="43">
        <v>0</v>
      </c>
      <c r="NM363" s="43">
        <v>34</v>
      </c>
      <c r="NN363" s="43">
        <v>0</v>
      </c>
      <c r="NO363" s="43">
        <v>0</v>
      </c>
      <c r="NP363" s="43"/>
      <c r="NQ363" s="43">
        <v>1100</v>
      </c>
      <c r="NR363" s="44">
        <v>0</v>
      </c>
      <c r="NS363" s="45">
        <v>0</v>
      </c>
      <c r="NT363" s="35" t="s">
        <v>86</v>
      </c>
    </row>
    <row r="364" spans="1:384" x14ac:dyDescent="0.2">
      <c r="A364" s="38">
        <v>45954</v>
      </c>
      <c r="B364" s="39">
        <f>IF(A364="","",SUM(J364,LF366,AL364,ET364,AZ364,EF364,LT364,NJ364,MV364,MH364,X364,GJ364,GX364,HL364)+SUM(HZ367:HZ368)+SUM(IN367:IN370)+SUM(DR367:DR370)+SUM(CP367:CP370)+SUM(CB367:CB370)+SUM(BN367:BN370)+SUM(DD367:DD370)+SUM(JB367:JB370)+SUM(JP367:JP370)+SUM(KD367:KD370)+SUM(KR367:KR370))</f>
        <v>2685</v>
      </c>
      <c r="C364" s="40">
        <f>IF(A364="","",SUM(J364,X364,AL364,AZ364)+SUM(BN367:BN370)+SUM(CB367:CB370)+SUM(CP367:CP370))</f>
        <v>1037</v>
      </c>
      <c r="D364" s="40">
        <f>IF(A364="","",SUM(EF364,ET364)+SUM(DD367:DD370)+SUM(DR367:DR370))</f>
        <v>420</v>
      </c>
      <c r="E364" s="41">
        <f>IF(A364="","",SUM(NJ364,MV364,MH364,LF366,LT364)+SUM(JB367:JB370)+SUM(JP367:JP370)+SUM(KD367:KD370)+SUM(KR367:KR370)+IC375)</f>
        <v>841</v>
      </c>
      <c r="F364" s="40">
        <f>IF(B364="","",SUM(GJ364,GX364,HL364)+SUM(IN367:IN370)+SUM(HZ367:HZ368))</f>
        <v>390</v>
      </c>
      <c r="G364" s="178"/>
      <c r="H364" s="42"/>
      <c r="I364" s="44">
        <v>3489</v>
      </c>
      <c r="J364" s="44">
        <f t="shared" ref="J364:J376" si="1736">IF(I364="","",I364-I363)</f>
        <v>36</v>
      </c>
      <c r="K364" s="44">
        <v>124</v>
      </c>
      <c r="L364" s="44">
        <f t="shared" ref="L364:L376" si="1737">IF(K364="","",K364-K363)</f>
        <v>1</v>
      </c>
      <c r="M364" s="44">
        <v>9</v>
      </c>
      <c r="N364" s="44">
        <f t="shared" ref="N364:N376" si="1738">IF(M364="","",M363+O363-M364)</f>
        <v>1</v>
      </c>
      <c r="O364" s="44">
        <v>4</v>
      </c>
      <c r="P364" s="43"/>
      <c r="Q364" s="43">
        <f t="shared" ref="Q364:Q376" si="1739">IF(I364="","",Q363)</f>
        <v>550</v>
      </c>
      <c r="R364" s="44">
        <f t="shared" ref="R364:R376" si="1740">IF(Q364="","",N364*Q364)</f>
        <v>550</v>
      </c>
      <c r="S364" s="45">
        <f t="shared" ref="S364:S376" si="1741">IF(R364="","",R364/(J364*100))</f>
        <v>0.15277777777777779</v>
      </c>
      <c r="T364" s="35"/>
      <c r="U364" s="27"/>
      <c r="V364" s="51">
        <f t="shared" ref="V364:V383" si="1742">IF($A364="","",$A364)</f>
        <v>45954</v>
      </c>
      <c r="W364" s="44">
        <v>12373</v>
      </c>
      <c r="X364" s="44">
        <f t="shared" ref="X364:X376" si="1743">IF(W364="","",W364-W363)</f>
        <v>82</v>
      </c>
      <c r="Y364" s="44">
        <v>482</v>
      </c>
      <c r="Z364" s="44">
        <f t="shared" ref="Z364:Z376" si="1744">IF(Y364="","",Y364-Y363)</f>
        <v>2</v>
      </c>
      <c r="AA364" s="44">
        <v>22</v>
      </c>
      <c r="AB364" s="44">
        <f t="shared" ref="AB364:AB376" si="1745">IF(AA364="","",AA363+AC363-AA364)</f>
        <v>3</v>
      </c>
      <c r="AC364" s="44">
        <v>0</v>
      </c>
      <c r="AD364" s="43"/>
      <c r="AE364" s="43">
        <f t="shared" ref="AE364:AE376" si="1746">IF(W364="","",AE363)</f>
        <v>1026</v>
      </c>
      <c r="AF364" s="44">
        <f t="shared" ref="AF364:AF376" si="1747">IF(AE364="","",AB364*AE364)</f>
        <v>3078</v>
      </c>
      <c r="AG364" s="45">
        <f t="shared" ref="AG364:AG376" si="1748">IF(AF364="","",AF364/(X364*100))</f>
        <v>0.37536585365853659</v>
      </c>
      <c r="AH364" s="35"/>
      <c r="AI364" s="27"/>
      <c r="AJ364" s="51">
        <f t="shared" ref="AJ364:AJ383" si="1749">IF($A364="","",$A364)</f>
        <v>45954</v>
      </c>
      <c r="AK364" s="44">
        <v>14923</v>
      </c>
      <c r="AL364" s="44">
        <f t="shared" ref="AL364:AL376" si="1750">IF(AK364="","",AK364-AK363)</f>
        <v>34</v>
      </c>
      <c r="AM364" s="44">
        <v>330</v>
      </c>
      <c r="AN364" s="44">
        <f t="shared" ref="AN364:AN376" si="1751">IF(AM364="","",AM364-AM363)</f>
        <v>0</v>
      </c>
      <c r="AO364" s="44">
        <v>34</v>
      </c>
      <c r="AP364" s="44">
        <f t="shared" ref="AP364:AP376" si="1752">IF(AO364="","",AO363+AQ363-AO364)</f>
        <v>0</v>
      </c>
      <c r="AQ364" s="44">
        <v>0</v>
      </c>
      <c r="AR364" s="43"/>
      <c r="AS364" s="43">
        <f t="shared" ref="AS364:AS376" si="1753">IF(AK364="","",AS363)</f>
        <v>880</v>
      </c>
      <c r="AT364" s="44">
        <f t="shared" ref="AT364:AT376" si="1754">IF(AS364="","",AP364*AS364)</f>
        <v>0</v>
      </c>
      <c r="AU364" s="45">
        <f t="shared" ref="AU364:AU376" si="1755">IF(AT364="","",AT364/(AL364*100))</f>
        <v>0</v>
      </c>
      <c r="AV364" s="35"/>
      <c r="AW364" s="27"/>
      <c r="AX364" s="51">
        <f t="shared" ref="AX364:AX383" si="1756">IF($A364="","",$A364)</f>
        <v>45954</v>
      </c>
      <c r="AY364" s="44">
        <v>17257</v>
      </c>
      <c r="AZ364" s="44">
        <f t="shared" ref="AZ364:AZ376" si="1757">IF(AY364="","",AY364-AY363)</f>
        <v>180</v>
      </c>
      <c r="BA364" s="44">
        <v>520</v>
      </c>
      <c r="BB364" s="44">
        <f t="shared" ref="BB364:BB376" si="1758">IF(BA364="","",BA364-BA363)</f>
        <v>4</v>
      </c>
      <c r="BC364" s="44">
        <v>6</v>
      </c>
      <c r="BD364" s="44">
        <f t="shared" ref="BD364:BD376" si="1759">IF(BC364="","",BC363+BE363-BC364)</f>
        <v>4</v>
      </c>
      <c r="BE364" s="44">
        <v>3</v>
      </c>
      <c r="BF364" s="43"/>
      <c r="BG364" s="43">
        <f t="shared" ref="BG364:BG376" si="1760">IF(AY364="","",BG363)</f>
        <v>715</v>
      </c>
      <c r="BH364" s="44">
        <f t="shared" ref="BH364:BH376" si="1761">IF(BG364="","",BD364*BG364)</f>
        <v>2860</v>
      </c>
      <c r="BI364" s="45">
        <f t="shared" ref="BI364:BI376" si="1762">IF(BH364="","",BH364/(AZ364*100))</f>
        <v>0.15888888888888889</v>
      </c>
      <c r="BJ364" s="35"/>
      <c r="BK364" s="50"/>
      <c r="BL364" s="46"/>
      <c r="BM364" s="44">
        <v>10051</v>
      </c>
      <c r="BN364" s="44">
        <v>48</v>
      </c>
      <c r="BO364" s="43">
        <v>290</v>
      </c>
      <c r="BP364" s="44">
        <v>1</v>
      </c>
      <c r="BQ364" s="44">
        <v>15</v>
      </c>
      <c r="BR364" s="43">
        <v>1</v>
      </c>
      <c r="BS364" s="66">
        <v>-5</v>
      </c>
      <c r="BT364" s="60" t="s">
        <v>441</v>
      </c>
      <c r="BU364" s="67">
        <v>660</v>
      </c>
      <c r="BV364" s="44">
        <v>660</v>
      </c>
      <c r="BW364" s="45">
        <v>0.13750000000000001</v>
      </c>
      <c r="BX364" s="35" t="s">
        <v>571</v>
      </c>
      <c r="BY364" s="27"/>
      <c r="BZ364" s="46"/>
      <c r="CA364" s="44">
        <v>1531</v>
      </c>
      <c r="CB364" s="44">
        <v>109</v>
      </c>
      <c r="CC364" s="44">
        <v>12</v>
      </c>
      <c r="CD364" s="44">
        <v>1</v>
      </c>
      <c r="CE364" s="44">
        <v>20</v>
      </c>
      <c r="CF364" s="43">
        <v>1</v>
      </c>
      <c r="CG364" s="44">
        <v>3</v>
      </c>
      <c r="CH364" s="68" t="s">
        <v>484</v>
      </c>
      <c r="CI364" s="43">
        <v>500</v>
      </c>
      <c r="CJ364" s="44">
        <v>500</v>
      </c>
      <c r="CK364" s="45">
        <v>4.5871559633027525E-2</v>
      </c>
      <c r="CL364" s="35"/>
      <c r="CM364" s="27"/>
      <c r="CN364" s="46"/>
      <c r="CO364" s="44">
        <v>794</v>
      </c>
      <c r="CP364" s="69">
        <v>26</v>
      </c>
      <c r="CQ364" s="44">
        <v>6</v>
      </c>
      <c r="CR364" s="44">
        <v>0</v>
      </c>
      <c r="CS364" s="44">
        <v>5</v>
      </c>
      <c r="CT364" s="43">
        <v>1</v>
      </c>
      <c r="CU364" s="44">
        <v>13</v>
      </c>
      <c r="CV364" s="70" t="s">
        <v>438</v>
      </c>
      <c r="CW364" s="44">
        <v>600</v>
      </c>
      <c r="CX364" s="44">
        <v>600</v>
      </c>
      <c r="CY364" s="45">
        <v>0.23076923076923078</v>
      </c>
      <c r="CZ364" s="35" t="s">
        <v>572</v>
      </c>
      <c r="DA364" s="58"/>
      <c r="DB364" s="46"/>
      <c r="DC364" s="44">
        <v>7106</v>
      </c>
      <c r="DD364" s="69">
        <v>54</v>
      </c>
      <c r="DE364" s="43">
        <v>224</v>
      </c>
      <c r="DF364" s="44">
        <v>0</v>
      </c>
      <c r="DG364" s="44">
        <v>10</v>
      </c>
      <c r="DH364" s="43">
        <v>0</v>
      </c>
      <c r="DI364" s="66">
        <v>5</v>
      </c>
      <c r="DJ364" s="60" t="s">
        <v>76</v>
      </c>
      <c r="DK364" s="67">
        <v>682</v>
      </c>
      <c r="DL364" s="44">
        <v>0</v>
      </c>
      <c r="DM364" s="45">
        <v>0</v>
      </c>
      <c r="DN364" s="35"/>
      <c r="DO364" s="27"/>
      <c r="DP364" s="46"/>
      <c r="DQ364" s="44">
        <v>2677</v>
      </c>
      <c r="DR364" s="69">
        <v>41</v>
      </c>
      <c r="DS364" s="44">
        <v>75</v>
      </c>
      <c r="DT364" s="44">
        <v>1</v>
      </c>
      <c r="DU364" s="44">
        <v>11</v>
      </c>
      <c r="DV364" s="43">
        <v>1</v>
      </c>
      <c r="DW364" s="66">
        <v>0</v>
      </c>
      <c r="DX364" s="60" t="s">
        <v>498</v>
      </c>
      <c r="DY364" s="67">
        <v>996</v>
      </c>
      <c r="DZ364" s="44">
        <v>996</v>
      </c>
      <c r="EA364" s="45">
        <v>0.24292682926829268</v>
      </c>
      <c r="EB364" s="35"/>
      <c r="EC364" s="27"/>
      <c r="ED364" s="51">
        <f t="shared" ref="ED364:ED383" si="1763">IF($A364="","",$A364)</f>
        <v>45954</v>
      </c>
      <c r="EE364" s="44">
        <v>28448</v>
      </c>
      <c r="EF364" s="44">
        <f t="shared" ref="EF364:EF376" si="1764">IF(EE364="","",EE364-EE363)</f>
        <v>109</v>
      </c>
      <c r="EG364" s="44">
        <v>1494</v>
      </c>
      <c r="EH364" s="44">
        <f t="shared" ref="EH364:EH376" si="1765">IF(EG364="","",EG364-EG363)</f>
        <v>3</v>
      </c>
      <c r="EI364" s="44">
        <v>0</v>
      </c>
      <c r="EJ364" s="44">
        <f t="shared" ref="EJ364:EJ376" si="1766">IF(EI364="","",EI363+EK363-EI364)</f>
        <v>4</v>
      </c>
      <c r="EK364" s="44">
        <v>9</v>
      </c>
      <c r="EL364" s="43"/>
      <c r="EM364" s="43">
        <f t="shared" ref="EM364:EM376" si="1767">IF(EE364="","",EM363)</f>
        <v>715</v>
      </c>
      <c r="EN364" s="44">
        <f t="shared" ref="EN364:EN376" si="1768">IF(EM364="","",EJ364*EM364)</f>
        <v>2860</v>
      </c>
      <c r="EO364" s="45">
        <f t="shared" ref="EO364:EO376" si="1769">IF(EN364="","",EN364/(EF364*100))</f>
        <v>0.26238532110091745</v>
      </c>
      <c r="EP364" s="35" t="s">
        <v>579</v>
      </c>
      <c r="EQ364" s="27"/>
      <c r="ER364" s="51">
        <f t="shared" ref="ER364:ER383" si="1770">IF($A364="","",$A364)</f>
        <v>45954</v>
      </c>
      <c r="ES364" s="44">
        <v>7575</v>
      </c>
      <c r="ET364" s="44">
        <f t="shared" ref="ET364:ET376" si="1771">IF(ES364="","",ES364-ES363)</f>
        <v>100</v>
      </c>
      <c r="EU364" s="44">
        <v>219</v>
      </c>
      <c r="EV364" s="44">
        <f t="shared" ref="EV364:EV376" si="1772">IF(EU364="","",EU364-EU363)</f>
        <v>1</v>
      </c>
      <c r="EW364" s="44">
        <v>12</v>
      </c>
      <c r="EX364" s="44">
        <f t="shared" ref="EX364:EX376" si="1773">IF(EW364="","",EW363+EY363-EW364)</f>
        <v>0</v>
      </c>
      <c r="EY364" s="44">
        <v>0</v>
      </c>
      <c r="EZ364" s="43"/>
      <c r="FA364" s="43">
        <f t="shared" ref="FA364:FA376" si="1774">IF(ES364="","",FA363)</f>
        <v>726</v>
      </c>
      <c r="FB364" s="44">
        <f t="shared" ref="FB364:FB376" si="1775">IF(FA364="","",EX364*FA364)</f>
        <v>0</v>
      </c>
      <c r="FC364" s="45">
        <f t="shared" ref="FC364:FC376" si="1776">IF(FB364="","",FB364/(ET364*100))</f>
        <v>0</v>
      </c>
      <c r="FD364" s="35"/>
      <c r="FE364" s="27"/>
      <c r="FF364" s="51">
        <f t="shared" ref="FF364:FF383" si="1777">IF($A364="","",$A364)</f>
        <v>45954</v>
      </c>
      <c r="FG364" s="44">
        <v>640</v>
      </c>
      <c r="FH364" s="44">
        <f t="shared" ref="FH364:FH370" si="1778">IF(FG364="","",FG364-FG363)</f>
        <v>72</v>
      </c>
      <c r="FI364" s="44">
        <v>247</v>
      </c>
      <c r="FJ364" s="44">
        <f t="shared" ref="FJ364:FJ370" si="1779">IF(FI364="","",FI364-FI363)</f>
        <v>32</v>
      </c>
      <c r="FK364" s="44">
        <v>77</v>
      </c>
      <c r="FL364" s="44">
        <f t="shared" ref="FL364:FL370" si="1780">IF(FK364="","",FK363+FM363-FK364)</f>
        <v>33</v>
      </c>
      <c r="FM364" s="44">
        <v>62</v>
      </c>
      <c r="FN364" s="43"/>
      <c r="FO364" s="43">
        <f t="shared" ref="FO364:FO370" si="1781">IF(FG364="","",FO363)</f>
        <v>420</v>
      </c>
      <c r="FP364" s="44">
        <f t="shared" ref="FP364:FP370" si="1782">IF(FO364="","",FL364*FO364)</f>
        <v>13860</v>
      </c>
      <c r="FQ364" s="45">
        <f t="shared" ref="FQ364:FQ370" si="1783">IF(FP364="","",FP364/(FH364*100))</f>
        <v>1.925</v>
      </c>
      <c r="FR364" s="35" t="s">
        <v>587</v>
      </c>
      <c r="FS364" s="27"/>
      <c r="FT364" s="51">
        <f t="shared" ref="FT364:FT383" si="1784">IF($A364="","",$A364)</f>
        <v>45954</v>
      </c>
      <c r="FU364" s="44">
        <v>640</v>
      </c>
      <c r="FV364" s="44">
        <f t="shared" ref="FV364:FV370" si="1785">IF(FU364="","",FU364-FU363)</f>
        <v>72</v>
      </c>
      <c r="FW364" s="44">
        <v>247</v>
      </c>
      <c r="FX364" s="44">
        <f t="shared" ref="FX364:FX370" si="1786">IF(FW364="","",FW364-FW363)</f>
        <v>32</v>
      </c>
      <c r="FY364" s="44">
        <v>77</v>
      </c>
      <c r="FZ364" s="44">
        <f t="shared" ref="FZ364:FZ370" si="1787">IF(FY364="","",FY363+GA363-FY364)</f>
        <v>33</v>
      </c>
      <c r="GA364" s="44">
        <v>62</v>
      </c>
      <c r="GB364" s="43"/>
      <c r="GC364" s="43">
        <f t="shared" ref="GC364:GC370" si="1788">IF(FU364="","",GC363)</f>
        <v>420</v>
      </c>
      <c r="GD364" s="44">
        <f t="shared" ref="GD364:GD370" si="1789">IF(GC364="","",FZ364*GC364)</f>
        <v>13860</v>
      </c>
      <c r="GE364" s="45">
        <f t="shared" ref="GE364:GE370" si="1790">IF(GD364="","",GD364/(FV364*100))</f>
        <v>1.925</v>
      </c>
      <c r="GF364" s="35" t="s">
        <v>587</v>
      </c>
      <c r="GG364" s="65"/>
      <c r="GH364" s="51">
        <f t="shared" ref="GH364:GH383" si="1791">IF($A364="","",$A364)</f>
        <v>45954</v>
      </c>
      <c r="GI364" s="44">
        <v>1119</v>
      </c>
      <c r="GJ364" s="44">
        <f t="shared" ref="GJ364:GJ376" si="1792">IF(GI364="","",GI364-GI363)</f>
        <v>38</v>
      </c>
      <c r="GK364" s="44">
        <v>242</v>
      </c>
      <c r="GL364" s="44">
        <f t="shared" ref="GL364:GL376" si="1793">IF(GK364="","",GK364-GK363)</f>
        <v>1</v>
      </c>
      <c r="GM364" s="44">
        <v>11</v>
      </c>
      <c r="GN364" s="44">
        <f t="shared" ref="GN364:GN376" si="1794">IF(GM364="","",GM363+GO363-GM364)</f>
        <v>1</v>
      </c>
      <c r="GO364" s="44">
        <v>3</v>
      </c>
      <c r="GP364" s="43"/>
      <c r="GQ364" s="43">
        <f t="shared" ref="GQ364:GQ376" si="1795">IF(GI364="","",GQ363)</f>
        <v>550</v>
      </c>
      <c r="GR364" s="44">
        <f t="shared" ref="GR364:GR376" si="1796">IF(GQ364="","",GN364*GQ364)</f>
        <v>550</v>
      </c>
      <c r="GS364" s="45">
        <f t="shared" ref="GS364:GS376" si="1797">IF(GR364="","",GR364/(GJ364*100))</f>
        <v>0.14473684210526316</v>
      </c>
      <c r="GT364" s="35"/>
      <c r="GU364" s="27"/>
      <c r="GV364" s="51">
        <f t="shared" ref="GV364:GV383" si="1798">IF($A364="","",$A364)</f>
        <v>45954</v>
      </c>
      <c r="GW364" s="44">
        <v>569</v>
      </c>
      <c r="GX364" s="44">
        <f t="shared" ref="GX364:GX376" si="1799">IF(GW364="","",GW364-GW363)</f>
        <v>48</v>
      </c>
      <c r="GY364" s="44">
        <v>26</v>
      </c>
      <c r="GZ364" s="44">
        <f t="shared" ref="GZ364:GZ376" si="1800">IF(GY364="","",GY364-GY363)</f>
        <v>3</v>
      </c>
      <c r="HA364" s="44">
        <v>550</v>
      </c>
      <c r="HB364" s="44">
        <f t="shared" ref="HB364:HB376" si="1801">IF(HA364="","",HA363+HC363-HA364)</f>
        <v>10</v>
      </c>
      <c r="HC364" s="44">
        <v>0</v>
      </c>
      <c r="HD364" s="43"/>
      <c r="HE364" s="43">
        <f t="shared" ref="HE364:HE376" si="1802">IF(GW364="","",HE363)</f>
        <v>200</v>
      </c>
      <c r="HF364" s="44">
        <f t="shared" ref="HF364:HF376" si="1803">IF(HE364="","",HB364*HE364)</f>
        <v>2000</v>
      </c>
      <c r="HG364" s="45">
        <f t="shared" ref="HG364:HG376" si="1804">IF(HF364="","",HF364/(GX364*100))</f>
        <v>0.41666666666666669</v>
      </c>
      <c r="HH364" s="35"/>
      <c r="HI364" s="27"/>
      <c r="HJ364" s="51">
        <f t="shared" ref="HJ364:HJ383" si="1805">IF($A364="","",$A364)</f>
        <v>45954</v>
      </c>
      <c r="HK364" s="44">
        <v>640</v>
      </c>
      <c r="HL364" s="44">
        <f t="shared" ref="HL364:HL376" si="1806">IF(HK364="","",HK364-HK363)</f>
        <v>72</v>
      </c>
      <c r="HM364" s="44">
        <v>247</v>
      </c>
      <c r="HN364" s="44">
        <f t="shared" ref="HN364:HN376" si="1807">IF(HM364="","",HM364-HM363)</f>
        <v>32</v>
      </c>
      <c r="HO364" s="44">
        <v>77</v>
      </c>
      <c r="HP364" s="44">
        <f t="shared" ref="HP364:HP376" si="1808">IF(HO364="","",HO363+HQ363-HO364)</f>
        <v>33</v>
      </c>
      <c r="HQ364" s="44">
        <v>62</v>
      </c>
      <c r="HR364" s="43"/>
      <c r="HS364" s="43">
        <f t="shared" ref="HS364:HS376" si="1809">IF(HK364="","",HS363)</f>
        <v>420</v>
      </c>
      <c r="HT364" s="44">
        <f t="shared" ref="HT364:HT376" si="1810">IF(HS364="","",HP364*HS364)</f>
        <v>13860</v>
      </c>
      <c r="HU364" s="45">
        <f t="shared" ref="HU364:HU376" si="1811">IF(HT364="","",HT364/(HL364*100))</f>
        <v>1.925</v>
      </c>
      <c r="HV364" s="35" t="s">
        <v>587</v>
      </c>
      <c r="HW364" s="61"/>
      <c r="HX364" s="46"/>
      <c r="HY364" s="44">
        <v>20940</v>
      </c>
      <c r="HZ364" s="44">
        <v>147</v>
      </c>
      <c r="IA364" s="43"/>
      <c r="IB364" s="44" t="s">
        <v>24</v>
      </c>
      <c r="IC364" s="44">
        <v>2</v>
      </c>
      <c r="ID364" s="43">
        <v>1</v>
      </c>
      <c r="IE364" s="44">
        <v>6</v>
      </c>
      <c r="IF364" s="53" t="s">
        <v>509</v>
      </c>
      <c r="IG364" s="43">
        <v>1100</v>
      </c>
      <c r="IH364" s="44">
        <v>1100</v>
      </c>
      <c r="II364" s="45">
        <v>7.4829931972789115E-2</v>
      </c>
      <c r="IJ364" s="35"/>
      <c r="IK364" s="27"/>
      <c r="IL364" s="46"/>
      <c r="IM364" s="44">
        <v>818</v>
      </c>
      <c r="IN364" s="44">
        <v>36</v>
      </c>
      <c r="IO364" s="43">
        <v>8</v>
      </c>
      <c r="IP364" s="44">
        <v>0</v>
      </c>
      <c r="IQ364" s="44">
        <v>11</v>
      </c>
      <c r="IR364" s="43">
        <v>0</v>
      </c>
      <c r="IS364" s="44">
        <v>-1</v>
      </c>
      <c r="IT364" s="53" t="s">
        <v>498</v>
      </c>
      <c r="IU364" s="43">
        <v>996</v>
      </c>
      <c r="IV364" s="44">
        <v>0</v>
      </c>
      <c r="IW364" s="45">
        <v>0</v>
      </c>
      <c r="IX364" s="35" t="s">
        <v>574</v>
      </c>
      <c r="IY364" s="33"/>
      <c r="IZ364" s="46"/>
      <c r="JA364" s="44">
        <v>4537</v>
      </c>
      <c r="JB364" s="44">
        <v>48</v>
      </c>
      <c r="JC364" s="43">
        <v>130</v>
      </c>
      <c r="JD364" s="44">
        <v>1</v>
      </c>
      <c r="JE364" s="44">
        <v>35</v>
      </c>
      <c r="JF364" s="43">
        <v>1</v>
      </c>
      <c r="JG364" s="44">
        <v>0</v>
      </c>
      <c r="JH364" s="60" t="s">
        <v>23</v>
      </c>
      <c r="JI364" s="44">
        <v>1100</v>
      </c>
      <c r="JJ364" s="44">
        <v>1100</v>
      </c>
      <c r="JK364" s="45">
        <v>0.22916666666666666</v>
      </c>
      <c r="JL364" s="35"/>
      <c r="JM364" s="27"/>
      <c r="JN364" s="46"/>
      <c r="JO364" s="44">
        <v>5362</v>
      </c>
      <c r="JP364" s="69">
        <v>36</v>
      </c>
      <c r="JQ364" s="43">
        <v>121</v>
      </c>
      <c r="JR364" s="44">
        <v>2</v>
      </c>
      <c r="JS364" s="44">
        <v>10</v>
      </c>
      <c r="JT364" s="43">
        <v>3</v>
      </c>
      <c r="JU364" s="44">
        <v>3</v>
      </c>
      <c r="JV364" s="53" t="s">
        <v>76</v>
      </c>
      <c r="JW364" s="43">
        <v>748</v>
      </c>
      <c r="JX364" s="44">
        <v>2244</v>
      </c>
      <c r="JY364" s="45">
        <v>0.62333333333333329</v>
      </c>
      <c r="JZ364" s="35"/>
      <c r="KA364" s="61"/>
      <c r="KB364" s="46"/>
      <c r="KC364" s="44">
        <v>4060</v>
      </c>
      <c r="KD364" s="44">
        <v>60</v>
      </c>
      <c r="KE364" s="43">
        <v>109</v>
      </c>
      <c r="KF364" s="44">
        <v>0</v>
      </c>
      <c r="KG364" s="44">
        <v>11</v>
      </c>
      <c r="KH364" s="43">
        <v>0</v>
      </c>
      <c r="KI364" s="44">
        <v>0</v>
      </c>
      <c r="KJ364" s="60" t="s">
        <v>508</v>
      </c>
      <c r="KK364" s="44">
        <v>0</v>
      </c>
      <c r="KL364" s="44">
        <v>0</v>
      </c>
      <c r="KM364" s="45">
        <v>0</v>
      </c>
      <c r="KN364" s="35"/>
      <c r="KO364" s="27"/>
      <c r="KP364" s="46"/>
      <c r="KQ364" s="44">
        <v>4862</v>
      </c>
      <c r="KR364" s="44">
        <v>72</v>
      </c>
      <c r="KS364" s="43">
        <v>98</v>
      </c>
      <c r="KT364" s="44">
        <v>0</v>
      </c>
      <c r="KU364" s="44">
        <v>14</v>
      </c>
      <c r="KV364" s="43">
        <v>0</v>
      </c>
      <c r="KW364" s="44">
        <v>0</v>
      </c>
      <c r="KX364" s="71" t="s">
        <v>97</v>
      </c>
      <c r="KY364" s="43">
        <v>722</v>
      </c>
      <c r="KZ364" s="44">
        <v>0</v>
      </c>
      <c r="LA364" s="45">
        <v>0</v>
      </c>
      <c r="LB364" s="35"/>
      <c r="LC364" s="27"/>
      <c r="LD364" s="46"/>
      <c r="LE364" s="44"/>
      <c r="LF364" s="44"/>
      <c r="LG364" s="44">
        <v>530</v>
      </c>
      <c r="LH364" s="44">
        <v>0</v>
      </c>
      <c r="LI364" s="43">
        <v>2</v>
      </c>
      <c r="LJ364" s="44">
        <v>0</v>
      </c>
      <c r="LK364" s="44">
        <v>0</v>
      </c>
      <c r="LL364" s="72" t="s">
        <v>535</v>
      </c>
      <c r="LM364" s="67">
        <v>1000</v>
      </c>
      <c r="LN364" s="44">
        <v>0</v>
      </c>
      <c r="LO364" s="45"/>
      <c r="LP364" s="35"/>
      <c r="LQ364" s="25"/>
      <c r="LR364" s="51">
        <f t="shared" ref="LR364:LR383" si="1812">IF($A364="","",$A364)</f>
        <v>45954</v>
      </c>
      <c r="LS364" s="44">
        <v>20173</v>
      </c>
      <c r="LT364" s="69">
        <f t="shared" ref="LT364:LT376" si="1813">IF(LS364="","",LS364-LS363)</f>
        <v>27</v>
      </c>
      <c r="LU364" s="44">
        <v>1017</v>
      </c>
      <c r="LV364" s="44">
        <f t="shared" ref="LV364:LV376" si="1814">IF(LU364="","",LU364-LU363)</f>
        <v>1</v>
      </c>
      <c r="LW364" s="44">
        <v>10</v>
      </c>
      <c r="LX364" s="44">
        <f t="shared" ref="LX364:LX376" si="1815">IF(LW364="","",LW363+LY363-LW364)</f>
        <v>4</v>
      </c>
      <c r="LY364" s="44">
        <v>5</v>
      </c>
      <c r="LZ364" s="43"/>
      <c r="MA364" s="43">
        <f t="shared" ref="MA364:MA376" si="1816">IF(LS364="","",MA363)</f>
        <v>495</v>
      </c>
      <c r="MB364" s="44">
        <f t="shared" ref="MB364:MB376" si="1817">IF(MA364="","",LX364*MA364)</f>
        <v>1980</v>
      </c>
      <c r="MC364" s="45">
        <f t="shared" ref="MC364:MC376" si="1818">IF(MB364="","",MB364/(LT364*100))</f>
        <v>0.73333333333333328</v>
      </c>
      <c r="MD364" s="35" t="s">
        <v>585</v>
      </c>
      <c r="ME364" s="27"/>
      <c r="MF364" s="51">
        <f t="shared" ref="MF364:MF383" si="1819">IF($A364="","",$A364)</f>
        <v>45954</v>
      </c>
      <c r="MG364" s="44">
        <v>6741</v>
      </c>
      <c r="MH364" s="69">
        <f t="shared" ref="MH364:MH376" si="1820">IF(MG364="","",MG364-MG363)</f>
        <v>38</v>
      </c>
      <c r="MI364" s="44">
        <v>363</v>
      </c>
      <c r="MJ364" s="44">
        <f t="shared" ref="MJ364:MJ376" si="1821">IF(MI364="","",MI364-MI363)</f>
        <v>1</v>
      </c>
      <c r="MK364" s="44">
        <v>37</v>
      </c>
      <c r="ML364" s="44">
        <f t="shared" ref="ML364:ML376" si="1822">IF(MK364="","",MK363+MM363-MK364)</f>
        <v>1</v>
      </c>
      <c r="MM364" s="44">
        <v>0</v>
      </c>
      <c r="MN364" s="43"/>
      <c r="MO364" s="43">
        <f t="shared" ref="MO364:MO376" si="1823">IF(MG364="","",MO363)</f>
        <v>1100</v>
      </c>
      <c r="MP364" s="44">
        <f t="shared" ref="MP364:MP376" si="1824">IF(MO364="","",ML364*MO364)</f>
        <v>1100</v>
      </c>
      <c r="MQ364" s="45">
        <f t="shared" ref="MQ364:MQ376" si="1825">IF(MP364="","",MP364/(MH364*100))</f>
        <v>0.28947368421052633</v>
      </c>
      <c r="MR364" s="35"/>
      <c r="MS364" s="27"/>
      <c r="MT364" s="51">
        <f t="shared" ref="MT364:MT383" si="1826">IF($A364="","",$A364)</f>
        <v>45954</v>
      </c>
      <c r="MU364" s="44">
        <v>9768</v>
      </c>
      <c r="MV364" s="44">
        <f t="shared" ref="MV364:MV376" si="1827">IF(MU364="","",MU364-MU363)</f>
        <v>127</v>
      </c>
      <c r="MW364" s="44">
        <v>406</v>
      </c>
      <c r="MX364" s="44">
        <f t="shared" ref="MX364:MX376" si="1828">IF(MW364="","",MW364-MW363)</f>
        <v>2</v>
      </c>
      <c r="MY364" s="44">
        <v>5</v>
      </c>
      <c r="MZ364" s="44">
        <f t="shared" ref="MZ364:MZ376" si="1829">IF(MY364="","",MY363+NA363-MY364)</f>
        <v>2</v>
      </c>
      <c r="NA364" s="44">
        <v>3</v>
      </c>
      <c r="NB364" s="43"/>
      <c r="NC364" s="43">
        <f t="shared" ref="NC364:NC376" si="1830">IF(MU364="","",NC363)</f>
        <v>715</v>
      </c>
      <c r="ND364" s="44">
        <f t="shared" ref="ND364:ND376" si="1831">IF(NC364="","",MZ364*NC364)</f>
        <v>1430</v>
      </c>
      <c r="NE364" s="45">
        <f t="shared" ref="NE364:NE376" si="1832">IF(ND364="","",ND364/(MV364*100))</f>
        <v>0.1125984251968504</v>
      </c>
      <c r="NF364" s="35"/>
      <c r="NG364" s="27"/>
      <c r="NH364" s="51">
        <f t="shared" ref="NH364:NH383" si="1833">IF($A364="","",$A364)</f>
        <v>45954</v>
      </c>
      <c r="NI364" s="44">
        <v>9834</v>
      </c>
      <c r="NJ364" s="44">
        <f t="shared" ref="NJ364:NJ376" si="1834">IF(NI364="","",NI364-NI363)</f>
        <v>89</v>
      </c>
      <c r="NK364" s="44">
        <v>197</v>
      </c>
      <c r="NL364" s="44">
        <f t="shared" ref="NL364:NL376" si="1835">IF(NK364="","",NK364-NK363)</f>
        <v>2</v>
      </c>
      <c r="NM364" s="44">
        <v>34</v>
      </c>
      <c r="NN364" s="44">
        <f t="shared" ref="NN364:NN376" si="1836">IF(NM364="","",NM363+NO363-NM364)</f>
        <v>0</v>
      </c>
      <c r="NO364" s="44">
        <v>5</v>
      </c>
      <c r="NP364" s="43"/>
      <c r="NQ364" s="43">
        <f t="shared" ref="NQ364:NQ376" si="1837">IF(NI364="","",NQ363)</f>
        <v>1100</v>
      </c>
      <c r="NR364" s="44">
        <f t="shared" ref="NR364:NR376" si="1838">IF(NQ364="","",NN364*NQ364)</f>
        <v>0</v>
      </c>
      <c r="NS364" s="45">
        <f t="shared" ref="NS364:NS376" si="1839">IF(NR364="","",NR364/(NJ364*100))</f>
        <v>0</v>
      </c>
      <c r="NT364" s="35"/>
    </row>
    <row r="365" spans="1:384" ht="15" customHeight="1" thickBot="1" x14ac:dyDescent="0.25">
      <c r="A365" s="38">
        <v>45957</v>
      </c>
      <c r="B365" s="39">
        <f>IF(A365="","",SUM(J365,LF369,AL365,ET365,AZ365,EF365,LT365,NJ365,MV365,MH365,X365,GJ365,GX365,HL365)+SUM(IN371:IN374)+SUM(HZ371,HZ372)+SUM(DR371:DR374)+SUM(CP371:CP374)+SUM(CB371:CB374)+SUM(BN371:BN374)+SUM(DD371:DD374)+SUM(JB371:JB374)+SUM(JP371:JP374)+SUM(KD371:KD374)+SUM(KR371:KR374))</f>
        <v>4431</v>
      </c>
      <c r="C365" s="40">
        <f>IF(A365="","",SUM(J365,X365,AL365,AZ365)+SUM(BN371:BN374)+SUM(CB371:CB374)+SUM(CP371:CP374))</f>
        <v>1573</v>
      </c>
      <c r="D365" s="40">
        <f>IF(A365="","",SUM(EF365,ET365)+SUM(DD371:DD374)+SUM(DR371:DR374))</f>
        <v>693</v>
      </c>
      <c r="E365" s="41">
        <f>IF(A365="","",SUM(NJ365,MV365,MH365,LF369,LT365)+SUM(JB371:JB374)+SUM(JP371:JP374)+SUM(KD371:KD374)+SUM(KR371:KR374))</f>
        <v>1477</v>
      </c>
      <c r="F365" s="40">
        <f>IF(B365="","",SUM(GJ365,GX365,HL365)+SUM(IN371:IN374)+SUM(HZ371:HZ372))</f>
        <v>688</v>
      </c>
      <c r="G365" s="178"/>
      <c r="H365" s="42"/>
      <c r="I365" s="44">
        <v>3620</v>
      </c>
      <c r="J365" s="44">
        <f t="shared" si="1736"/>
        <v>131</v>
      </c>
      <c r="K365" s="44">
        <v>130</v>
      </c>
      <c r="L365" s="44">
        <f t="shared" si="1737"/>
        <v>6</v>
      </c>
      <c r="M365" s="44">
        <v>5</v>
      </c>
      <c r="N365" s="44">
        <f t="shared" si="1738"/>
        <v>8</v>
      </c>
      <c r="O365" s="44">
        <v>0</v>
      </c>
      <c r="P365" s="43"/>
      <c r="Q365" s="43">
        <f t="shared" si="1739"/>
        <v>550</v>
      </c>
      <c r="R365" s="44">
        <f t="shared" si="1740"/>
        <v>4400</v>
      </c>
      <c r="S365" s="45">
        <f t="shared" si="1741"/>
        <v>0.33587786259541985</v>
      </c>
      <c r="T365" s="35"/>
      <c r="U365" s="27"/>
      <c r="V365" s="51">
        <f t="shared" si="1742"/>
        <v>45957</v>
      </c>
      <c r="W365" s="44">
        <v>12517</v>
      </c>
      <c r="X365" s="44">
        <f t="shared" si="1743"/>
        <v>144</v>
      </c>
      <c r="Y365" s="44">
        <v>485</v>
      </c>
      <c r="Z365" s="44">
        <f t="shared" si="1744"/>
        <v>3</v>
      </c>
      <c r="AA365" s="44">
        <v>18</v>
      </c>
      <c r="AB365" s="44">
        <f t="shared" si="1745"/>
        <v>4</v>
      </c>
      <c r="AC365" s="44">
        <v>9</v>
      </c>
      <c r="AD365" s="43"/>
      <c r="AE365" s="43">
        <f t="shared" si="1746"/>
        <v>1026</v>
      </c>
      <c r="AF365" s="44">
        <f t="shared" si="1747"/>
        <v>4104</v>
      </c>
      <c r="AG365" s="45">
        <f t="shared" si="1748"/>
        <v>0.28499999999999998</v>
      </c>
      <c r="AH365" s="35"/>
      <c r="AI365" s="27"/>
      <c r="AJ365" s="51">
        <f t="shared" si="1749"/>
        <v>45957</v>
      </c>
      <c r="AK365" s="44">
        <v>15123</v>
      </c>
      <c r="AL365" s="44">
        <f t="shared" si="1750"/>
        <v>200</v>
      </c>
      <c r="AM365" s="44">
        <v>333</v>
      </c>
      <c r="AN365" s="44">
        <f t="shared" si="1751"/>
        <v>3</v>
      </c>
      <c r="AO365" s="44">
        <v>31</v>
      </c>
      <c r="AP365" s="44">
        <f t="shared" si="1752"/>
        <v>3</v>
      </c>
      <c r="AQ365" s="44">
        <v>0</v>
      </c>
      <c r="AR365" s="43"/>
      <c r="AS365" s="43">
        <f t="shared" si="1753"/>
        <v>880</v>
      </c>
      <c r="AT365" s="44">
        <f t="shared" si="1754"/>
        <v>2640</v>
      </c>
      <c r="AU365" s="45">
        <f t="shared" si="1755"/>
        <v>0.13200000000000001</v>
      </c>
      <c r="AV365" s="35"/>
      <c r="AW365" s="27"/>
      <c r="AX365" s="51">
        <f t="shared" si="1756"/>
        <v>45957</v>
      </c>
      <c r="AY365" s="44">
        <v>17489</v>
      </c>
      <c r="AZ365" s="44">
        <f t="shared" si="1757"/>
        <v>232</v>
      </c>
      <c r="BA365" s="44">
        <v>524</v>
      </c>
      <c r="BB365" s="44">
        <f t="shared" si="1758"/>
        <v>4</v>
      </c>
      <c r="BC365" s="44">
        <v>3</v>
      </c>
      <c r="BD365" s="44">
        <f t="shared" si="1759"/>
        <v>6</v>
      </c>
      <c r="BE365" s="44">
        <v>6</v>
      </c>
      <c r="BF365" s="43"/>
      <c r="BG365" s="43">
        <f t="shared" si="1760"/>
        <v>715</v>
      </c>
      <c r="BH365" s="44">
        <f t="shared" si="1761"/>
        <v>4290</v>
      </c>
      <c r="BI365" s="45">
        <f t="shared" si="1762"/>
        <v>0.18491379310344827</v>
      </c>
      <c r="BJ365" s="35" t="s">
        <v>268</v>
      </c>
      <c r="BK365" s="50"/>
      <c r="BL365" s="46"/>
      <c r="BM365" s="44">
        <v>11846</v>
      </c>
      <c r="BN365" s="44">
        <v>77</v>
      </c>
      <c r="BO365" s="44">
        <v>617</v>
      </c>
      <c r="BP365" s="44">
        <v>0</v>
      </c>
      <c r="BQ365" s="44">
        <v>9</v>
      </c>
      <c r="BR365" s="73">
        <v>0</v>
      </c>
      <c r="BS365" s="66">
        <v>0</v>
      </c>
      <c r="BT365" s="60" t="s">
        <v>550</v>
      </c>
      <c r="BU365" s="44">
        <v>0</v>
      </c>
      <c r="BV365" s="37">
        <v>0</v>
      </c>
      <c r="BW365" s="45">
        <v>0</v>
      </c>
      <c r="BX365" s="35"/>
      <c r="BY365" s="27"/>
      <c r="BZ365" s="46"/>
      <c r="CA365" s="44">
        <v>1169</v>
      </c>
      <c r="CB365" s="69">
        <v>40</v>
      </c>
      <c r="CC365" s="44">
        <v>74</v>
      </c>
      <c r="CD365" s="44">
        <v>1</v>
      </c>
      <c r="CE365" s="44">
        <v>195</v>
      </c>
      <c r="CF365" s="43">
        <v>5</v>
      </c>
      <c r="CG365" s="44">
        <v>0</v>
      </c>
      <c r="CH365" s="55" t="s">
        <v>423</v>
      </c>
      <c r="CI365" s="44">
        <v>300</v>
      </c>
      <c r="CJ365" s="44">
        <v>1500</v>
      </c>
      <c r="CK365" s="45">
        <v>0.375</v>
      </c>
      <c r="CL365" s="35"/>
      <c r="CM365" s="27"/>
      <c r="CN365" s="46"/>
      <c r="CO365" s="44">
        <v>1826</v>
      </c>
      <c r="CP365" s="44">
        <v>92</v>
      </c>
      <c r="CQ365" s="44">
        <v>16</v>
      </c>
      <c r="CR365" s="44">
        <v>0</v>
      </c>
      <c r="CS365" s="44">
        <v>30</v>
      </c>
      <c r="CT365" s="43">
        <v>1</v>
      </c>
      <c r="CU365" s="44">
        <v>0</v>
      </c>
      <c r="CV365" s="70" t="s">
        <v>483</v>
      </c>
      <c r="CW365" s="44">
        <v>400</v>
      </c>
      <c r="CX365" s="44">
        <v>400</v>
      </c>
      <c r="CY365" s="45">
        <v>4.3478260869565216E-2</v>
      </c>
      <c r="CZ365" s="35"/>
      <c r="DA365" s="58"/>
      <c r="DB365" s="46"/>
      <c r="DC365" s="44">
        <v>8082</v>
      </c>
      <c r="DD365" s="44">
        <v>102</v>
      </c>
      <c r="DE365" s="44">
        <v>434</v>
      </c>
      <c r="DF365" s="44">
        <v>1</v>
      </c>
      <c r="DG365" s="44">
        <v>16</v>
      </c>
      <c r="DH365" s="43">
        <v>1</v>
      </c>
      <c r="DI365" s="66">
        <v>0</v>
      </c>
      <c r="DJ365" s="60" t="s">
        <v>484</v>
      </c>
      <c r="DK365" s="44">
        <v>450</v>
      </c>
      <c r="DL365" s="37">
        <v>450</v>
      </c>
      <c r="DM365" s="45">
        <v>4.4117647058823532E-2</v>
      </c>
      <c r="DN365" s="35"/>
      <c r="DO365" s="27"/>
      <c r="DP365" s="46"/>
      <c r="DQ365" s="44">
        <v>2569</v>
      </c>
      <c r="DR365" s="44">
        <v>146</v>
      </c>
      <c r="DS365" s="44">
        <v>69</v>
      </c>
      <c r="DT365" s="44">
        <v>1</v>
      </c>
      <c r="DU365" s="44">
        <v>21</v>
      </c>
      <c r="DV365" s="43">
        <v>4</v>
      </c>
      <c r="DW365" s="66">
        <v>0</v>
      </c>
      <c r="DX365" s="60" t="s">
        <v>483</v>
      </c>
      <c r="DY365" s="44">
        <v>500</v>
      </c>
      <c r="DZ365" s="44">
        <v>2000</v>
      </c>
      <c r="EA365" s="45">
        <v>0.13698630136986301</v>
      </c>
      <c r="EB365" s="35"/>
      <c r="EC365" s="27"/>
      <c r="ED365" s="51">
        <f t="shared" si="1763"/>
        <v>45957</v>
      </c>
      <c r="EE365" s="44">
        <v>28616</v>
      </c>
      <c r="EF365" s="44">
        <f t="shared" si="1764"/>
        <v>168</v>
      </c>
      <c r="EG365" s="44">
        <v>1497</v>
      </c>
      <c r="EH365" s="44">
        <f t="shared" si="1765"/>
        <v>3</v>
      </c>
      <c r="EI365" s="44">
        <v>5</v>
      </c>
      <c r="EJ365" s="44">
        <f t="shared" si="1766"/>
        <v>4</v>
      </c>
      <c r="EK365" s="44">
        <v>0</v>
      </c>
      <c r="EL365" s="43"/>
      <c r="EM365" s="43">
        <f t="shared" si="1767"/>
        <v>715</v>
      </c>
      <c r="EN365" s="44">
        <f t="shared" si="1768"/>
        <v>2860</v>
      </c>
      <c r="EO365" s="45">
        <f t="shared" si="1769"/>
        <v>0.17023809523809524</v>
      </c>
      <c r="EP365" s="35" t="s">
        <v>594</v>
      </c>
      <c r="EQ365" s="27"/>
      <c r="ER365" s="51">
        <f t="shared" si="1770"/>
        <v>45957</v>
      </c>
      <c r="ES365" s="44">
        <v>7641</v>
      </c>
      <c r="ET365" s="44">
        <f t="shared" si="1771"/>
        <v>66</v>
      </c>
      <c r="EU365" s="44">
        <v>221</v>
      </c>
      <c r="EV365" s="44">
        <f t="shared" si="1772"/>
        <v>2</v>
      </c>
      <c r="EW365" s="44">
        <v>10</v>
      </c>
      <c r="EX365" s="44">
        <f t="shared" si="1773"/>
        <v>2</v>
      </c>
      <c r="EY365" s="44">
        <v>2</v>
      </c>
      <c r="EZ365" s="43"/>
      <c r="FA365" s="43">
        <f t="shared" si="1774"/>
        <v>726</v>
      </c>
      <c r="FB365" s="44">
        <f t="shared" si="1775"/>
        <v>1452</v>
      </c>
      <c r="FC365" s="45">
        <f t="shared" si="1776"/>
        <v>0.22</v>
      </c>
      <c r="FD365" s="35"/>
      <c r="FE365" s="27"/>
      <c r="FF365" s="51">
        <f t="shared" si="1777"/>
        <v>45957</v>
      </c>
      <c r="FG365" s="44">
        <v>738</v>
      </c>
      <c r="FH365" s="44">
        <f t="shared" si="1778"/>
        <v>98</v>
      </c>
      <c r="FI365" s="44">
        <v>288</v>
      </c>
      <c r="FJ365" s="44">
        <f t="shared" si="1779"/>
        <v>41</v>
      </c>
      <c r="FK365" s="44">
        <v>98</v>
      </c>
      <c r="FL365" s="44">
        <f t="shared" si="1780"/>
        <v>41</v>
      </c>
      <c r="FM365" s="44">
        <v>18</v>
      </c>
      <c r="FN365" s="43"/>
      <c r="FO365" s="43">
        <f t="shared" si="1781"/>
        <v>420</v>
      </c>
      <c r="FP365" s="44">
        <f t="shared" si="1782"/>
        <v>17220</v>
      </c>
      <c r="FQ365" s="45">
        <f t="shared" si="1783"/>
        <v>1.7571428571428571</v>
      </c>
      <c r="FR365" s="35"/>
      <c r="FS365" s="27"/>
      <c r="FT365" s="51">
        <f t="shared" si="1784"/>
        <v>45957</v>
      </c>
      <c r="FU365" s="44">
        <v>738</v>
      </c>
      <c r="FV365" s="44">
        <f t="shared" si="1785"/>
        <v>98</v>
      </c>
      <c r="FW365" s="44">
        <v>288</v>
      </c>
      <c r="FX365" s="44">
        <f t="shared" si="1786"/>
        <v>41</v>
      </c>
      <c r="FY365" s="44">
        <v>98</v>
      </c>
      <c r="FZ365" s="44">
        <f t="shared" si="1787"/>
        <v>41</v>
      </c>
      <c r="GA365" s="44">
        <v>18</v>
      </c>
      <c r="GB365" s="43"/>
      <c r="GC365" s="43">
        <f t="shared" si="1788"/>
        <v>420</v>
      </c>
      <c r="GD365" s="44">
        <f t="shared" si="1789"/>
        <v>17220</v>
      </c>
      <c r="GE365" s="45">
        <f t="shared" si="1790"/>
        <v>1.7571428571428571</v>
      </c>
      <c r="GF365" s="35"/>
      <c r="GG365" s="65"/>
      <c r="GH365" s="51">
        <f t="shared" si="1791"/>
        <v>45957</v>
      </c>
      <c r="GI365" s="44">
        <v>1210</v>
      </c>
      <c r="GJ365" s="44">
        <f t="shared" si="1792"/>
        <v>91</v>
      </c>
      <c r="GK365" s="44">
        <v>246</v>
      </c>
      <c r="GL365" s="44">
        <f t="shared" si="1793"/>
        <v>4</v>
      </c>
      <c r="GM365" s="44">
        <v>10</v>
      </c>
      <c r="GN365" s="44">
        <f t="shared" si="1794"/>
        <v>4</v>
      </c>
      <c r="GO365" s="44">
        <v>0</v>
      </c>
      <c r="GP365" s="43"/>
      <c r="GQ365" s="43">
        <f t="shared" si="1795"/>
        <v>550</v>
      </c>
      <c r="GR365" s="44">
        <f t="shared" si="1796"/>
        <v>2200</v>
      </c>
      <c r="GS365" s="45">
        <f t="shared" si="1797"/>
        <v>0.24175824175824176</v>
      </c>
      <c r="GT365" s="35"/>
      <c r="GU365" s="27"/>
      <c r="GV365" s="51">
        <f t="shared" si="1798"/>
        <v>45957</v>
      </c>
      <c r="GW365" s="44">
        <v>712</v>
      </c>
      <c r="GX365" s="44">
        <f t="shared" si="1799"/>
        <v>143</v>
      </c>
      <c r="GY365" s="44">
        <v>30</v>
      </c>
      <c r="GZ365" s="44">
        <f t="shared" si="1800"/>
        <v>4</v>
      </c>
      <c r="HA365" s="44">
        <v>540</v>
      </c>
      <c r="HB365" s="44">
        <f t="shared" si="1801"/>
        <v>10</v>
      </c>
      <c r="HC365" s="44">
        <v>0</v>
      </c>
      <c r="HD365" s="43"/>
      <c r="HE365" s="43">
        <f t="shared" si="1802"/>
        <v>200</v>
      </c>
      <c r="HF365" s="44">
        <f t="shared" si="1803"/>
        <v>2000</v>
      </c>
      <c r="HG365" s="45">
        <f t="shared" si="1804"/>
        <v>0.13986013986013987</v>
      </c>
      <c r="HH365" s="35"/>
      <c r="HI365" s="27"/>
      <c r="HJ365" s="51">
        <f t="shared" si="1805"/>
        <v>45957</v>
      </c>
      <c r="HK365" s="44">
        <v>738</v>
      </c>
      <c r="HL365" s="44">
        <f t="shared" si="1806"/>
        <v>98</v>
      </c>
      <c r="HM365" s="44">
        <v>288</v>
      </c>
      <c r="HN365" s="44">
        <f t="shared" si="1807"/>
        <v>41</v>
      </c>
      <c r="HO365" s="44">
        <v>98</v>
      </c>
      <c r="HP365" s="44">
        <f t="shared" si="1808"/>
        <v>41</v>
      </c>
      <c r="HQ365" s="44">
        <v>18</v>
      </c>
      <c r="HR365" s="43"/>
      <c r="HS365" s="43">
        <f t="shared" si="1809"/>
        <v>420</v>
      </c>
      <c r="HT365" s="44">
        <f t="shared" si="1810"/>
        <v>17220</v>
      </c>
      <c r="HU365" s="45">
        <f t="shared" si="1811"/>
        <v>1.7571428571428571</v>
      </c>
      <c r="HV365" s="35"/>
      <c r="HW365" s="61"/>
      <c r="HX365" s="46"/>
      <c r="HY365" s="44"/>
      <c r="HZ365" s="44" t="s">
        <v>24</v>
      </c>
      <c r="IA365" s="44"/>
      <c r="IB365" s="44" t="s">
        <v>24</v>
      </c>
      <c r="IC365" s="44">
        <v>6</v>
      </c>
      <c r="ID365" s="43">
        <v>0</v>
      </c>
      <c r="IE365" s="44">
        <v>0</v>
      </c>
      <c r="IF365" s="60" t="s">
        <v>554</v>
      </c>
      <c r="IG365" s="44">
        <v>1100</v>
      </c>
      <c r="IH365" s="44">
        <v>0</v>
      </c>
      <c r="II365" s="45" t="e">
        <v>#VALUE!</v>
      </c>
      <c r="IJ365" s="35"/>
      <c r="IK365" s="27"/>
      <c r="IL365" s="46"/>
      <c r="IM365" s="44">
        <v>322</v>
      </c>
      <c r="IN365" s="44">
        <v>70</v>
      </c>
      <c r="IO365" s="44">
        <v>5</v>
      </c>
      <c r="IP365" s="44">
        <v>1</v>
      </c>
      <c r="IQ365" s="44">
        <v>19</v>
      </c>
      <c r="IR365" s="43">
        <v>2</v>
      </c>
      <c r="IS365" s="44">
        <v>1</v>
      </c>
      <c r="IT365" s="60" t="s">
        <v>739</v>
      </c>
      <c r="IU365" s="44">
        <v>950</v>
      </c>
      <c r="IV365" s="44">
        <v>1900</v>
      </c>
      <c r="IW365" s="45">
        <v>0.27142857142857141</v>
      </c>
      <c r="IX365" s="35"/>
      <c r="IY365" s="33"/>
      <c r="IZ365" s="46"/>
      <c r="JA365" s="44">
        <v>5528</v>
      </c>
      <c r="JB365" s="44">
        <v>155</v>
      </c>
      <c r="JC365" s="44">
        <v>129</v>
      </c>
      <c r="JD365" s="44">
        <v>0</v>
      </c>
      <c r="JE365" s="44">
        <v>20</v>
      </c>
      <c r="JF365" s="43">
        <v>0</v>
      </c>
      <c r="JG365" s="44">
        <v>0</v>
      </c>
      <c r="JH365" s="60" t="s">
        <v>484</v>
      </c>
      <c r="JI365" s="44">
        <v>500</v>
      </c>
      <c r="JJ365" s="44">
        <v>0</v>
      </c>
      <c r="JK365" s="45">
        <v>0</v>
      </c>
      <c r="JL365" s="35"/>
      <c r="JM365" s="27"/>
      <c r="JN365" s="46"/>
      <c r="JO365" s="44">
        <v>3822</v>
      </c>
      <c r="JP365" s="44">
        <v>60</v>
      </c>
      <c r="JQ365" s="44">
        <v>231</v>
      </c>
      <c r="JR365" s="44">
        <v>3</v>
      </c>
      <c r="JS365" s="44">
        <v>57</v>
      </c>
      <c r="JT365" s="43">
        <v>4</v>
      </c>
      <c r="JU365" s="44">
        <v>0</v>
      </c>
      <c r="JV365" s="60" t="s">
        <v>567</v>
      </c>
      <c r="JW365" s="44">
        <v>198</v>
      </c>
      <c r="JX365" s="44">
        <v>792</v>
      </c>
      <c r="JY365" s="45">
        <v>0.13200000000000001</v>
      </c>
      <c r="JZ365" s="35"/>
      <c r="KA365" s="61"/>
      <c r="KB365" s="46"/>
      <c r="KC365" s="44">
        <v>6540</v>
      </c>
      <c r="KD365" s="69">
        <v>35</v>
      </c>
      <c r="KE365" s="44">
        <v>390</v>
      </c>
      <c r="KF365" s="44">
        <v>1</v>
      </c>
      <c r="KG365" s="44">
        <v>68</v>
      </c>
      <c r="KH365" s="43">
        <v>2</v>
      </c>
      <c r="KI365" s="44">
        <v>50</v>
      </c>
      <c r="KJ365" s="60" t="s">
        <v>257</v>
      </c>
      <c r="KK365" s="44">
        <v>198</v>
      </c>
      <c r="KL365" s="44">
        <v>396</v>
      </c>
      <c r="KM365" s="45">
        <v>0.11314285714285714</v>
      </c>
      <c r="KN365" s="35"/>
      <c r="KO365" s="27"/>
      <c r="KP365" s="46"/>
      <c r="KQ365" s="44">
        <v>5747</v>
      </c>
      <c r="KR365" s="44">
        <v>69</v>
      </c>
      <c r="KS365" s="44">
        <v>275</v>
      </c>
      <c r="KT365" s="44">
        <v>7</v>
      </c>
      <c r="KU365" s="44">
        <v>60</v>
      </c>
      <c r="KV365" s="43">
        <v>10</v>
      </c>
      <c r="KW365" s="44">
        <v>0</v>
      </c>
      <c r="KX365" s="60" t="s">
        <v>240</v>
      </c>
      <c r="KY365" s="44">
        <v>605</v>
      </c>
      <c r="KZ365" s="44">
        <v>6050</v>
      </c>
      <c r="LA365" s="45">
        <v>0.87681159420289856</v>
      </c>
      <c r="LB365" s="35"/>
      <c r="LC365" s="27"/>
      <c r="LD365" s="74"/>
      <c r="LE365" s="75"/>
      <c r="LF365" s="75"/>
      <c r="LG365" s="75">
        <v>1166</v>
      </c>
      <c r="LH365" s="75">
        <v>0</v>
      </c>
      <c r="LI365" s="76">
        <v>2</v>
      </c>
      <c r="LJ365" s="75">
        <v>0</v>
      </c>
      <c r="LK365" s="75">
        <v>0</v>
      </c>
      <c r="LL365" s="77" t="s">
        <v>536</v>
      </c>
      <c r="LM365" s="78">
        <v>1000</v>
      </c>
      <c r="LN365" s="75">
        <v>0</v>
      </c>
      <c r="LO365" s="79"/>
      <c r="LP365" s="35"/>
      <c r="LQ365" s="27"/>
      <c r="LR365" s="51">
        <f t="shared" si="1812"/>
        <v>45957</v>
      </c>
      <c r="LS365" s="44">
        <v>20229</v>
      </c>
      <c r="LT365" s="69">
        <f t="shared" si="1813"/>
        <v>56</v>
      </c>
      <c r="LU365" s="44">
        <v>1024</v>
      </c>
      <c r="LV365" s="44">
        <f t="shared" si="1814"/>
        <v>7</v>
      </c>
      <c r="LW365" s="44">
        <v>10</v>
      </c>
      <c r="LX365" s="44">
        <f t="shared" si="1815"/>
        <v>5</v>
      </c>
      <c r="LY365" s="44">
        <v>0</v>
      </c>
      <c r="LZ365" s="43"/>
      <c r="MA365" s="43">
        <f t="shared" si="1816"/>
        <v>495</v>
      </c>
      <c r="MB365" s="44">
        <f t="shared" si="1817"/>
        <v>2475</v>
      </c>
      <c r="MC365" s="45">
        <f t="shared" si="1818"/>
        <v>0.4419642857142857</v>
      </c>
      <c r="MD365" s="35" t="s">
        <v>589</v>
      </c>
      <c r="ME365" s="27"/>
      <c r="MF365" s="51">
        <f t="shared" si="1819"/>
        <v>45957</v>
      </c>
      <c r="MG365" s="44">
        <v>6820</v>
      </c>
      <c r="MH365" s="44">
        <f t="shared" si="1820"/>
        <v>79</v>
      </c>
      <c r="MI365" s="44">
        <v>365</v>
      </c>
      <c r="MJ365" s="44">
        <f t="shared" si="1821"/>
        <v>2</v>
      </c>
      <c r="MK365" s="44">
        <v>35</v>
      </c>
      <c r="ML365" s="44">
        <f t="shared" si="1822"/>
        <v>2</v>
      </c>
      <c r="MM365" s="44">
        <v>0</v>
      </c>
      <c r="MN365" s="43"/>
      <c r="MO365" s="43">
        <f t="shared" si="1823"/>
        <v>1100</v>
      </c>
      <c r="MP365" s="44">
        <f t="shared" si="1824"/>
        <v>2200</v>
      </c>
      <c r="MQ365" s="45">
        <f t="shared" si="1825"/>
        <v>0.27848101265822783</v>
      </c>
      <c r="MR365" s="35"/>
      <c r="MS365" s="27"/>
      <c r="MT365" s="51">
        <f t="shared" si="1826"/>
        <v>45957</v>
      </c>
      <c r="MU365" s="44">
        <v>9992</v>
      </c>
      <c r="MV365" s="44">
        <f t="shared" si="1827"/>
        <v>224</v>
      </c>
      <c r="MW365" s="44">
        <v>408</v>
      </c>
      <c r="MX365" s="44">
        <f t="shared" si="1828"/>
        <v>2</v>
      </c>
      <c r="MY365" s="44">
        <v>6</v>
      </c>
      <c r="MZ365" s="44">
        <f t="shared" si="1829"/>
        <v>2</v>
      </c>
      <c r="NA365" s="44">
        <v>0</v>
      </c>
      <c r="NB365" s="43"/>
      <c r="NC365" s="43">
        <f t="shared" si="1830"/>
        <v>715</v>
      </c>
      <c r="ND365" s="44">
        <f t="shared" si="1831"/>
        <v>1430</v>
      </c>
      <c r="NE365" s="45">
        <f t="shared" si="1832"/>
        <v>6.383928571428571E-2</v>
      </c>
      <c r="NF365" s="35"/>
      <c r="NG365" s="27"/>
      <c r="NH365" s="51">
        <f t="shared" si="1833"/>
        <v>45957</v>
      </c>
      <c r="NI365" s="44">
        <v>9938</v>
      </c>
      <c r="NJ365" s="44">
        <f t="shared" si="1834"/>
        <v>104</v>
      </c>
      <c r="NK365" s="44">
        <v>199</v>
      </c>
      <c r="NL365" s="44">
        <f t="shared" si="1835"/>
        <v>2</v>
      </c>
      <c r="NM365" s="44">
        <v>37</v>
      </c>
      <c r="NN365" s="44">
        <f t="shared" si="1836"/>
        <v>2</v>
      </c>
      <c r="NO365" s="44">
        <v>4</v>
      </c>
      <c r="NP365" s="43"/>
      <c r="NQ365" s="43">
        <f t="shared" si="1837"/>
        <v>1100</v>
      </c>
      <c r="NR365" s="44">
        <f t="shared" si="1838"/>
        <v>2200</v>
      </c>
      <c r="NS365" s="45">
        <f t="shared" si="1839"/>
        <v>0.21153846153846154</v>
      </c>
      <c r="NT365" s="35" t="s">
        <v>592</v>
      </c>
    </row>
    <row r="366" spans="1:384" ht="15" customHeight="1" thickTop="1" thickBot="1" x14ac:dyDescent="0.25">
      <c r="A366" s="38">
        <v>45961</v>
      </c>
      <c r="B366" s="39">
        <f>IF(A366="","",SUM(J366,LF372,AL366,ET366,AZ366,EF366,LT366,NJ366,MV366,MH366,X366,GJ366,GX366,HL366)+SUM(HZ375:HZ376)+SUM(IN375:IN378)+SUM(DR375:DR378)+SUM(CP375:CP378)+SUM(CB375:CB378)+SUM(BN375:BN378)+SUM(DD375:DD378)+SUM(JB375:JB378)+SUM(JP375:JP378)+SUM(KD375:KD378)+SUM(KR375:KR378))</f>
        <v>2614</v>
      </c>
      <c r="C366" s="40">
        <f>IF(A366="","",SUM(J366,X366,AL366,AZ366)+SUM(BN375:BN378)+SUM(CB375:CB378)+SUM(CP375:CP378))</f>
        <v>989</v>
      </c>
      <c r="D366" s="40">
        <f>IF(A366="","",SUM(EF366,ET366)+SUM(DD375:DD378)+SUM(DR375:DR378))</f>
        <v>405</v>
      </c>
      <c r="E366" s="41">
        <f>IF(A366="","",SUM(NJ366,MV366,MH366,LF372,LT366)+SUM(JB375:JB378)+SUM(JP375:JP378)+SUM(KD375:KD378)+SUM(KR375:KR378))</f>
        <v>758</v>
      </c>
      <c r="F366" s="40">
        <f>IF(B366="","",SUM(GJ366,GX366,HL366)+SUM(IN375:IN378)+SUM(HZ375:HZ376))</f>
        <v>462</v>
      </c>
      <c r="G366" s="178"/>
      <c r="H366" s="42"/>
      <c r="I366" s="44">
        <v>3680</v>
      </c>
      <c r="J366" s="44">
        <f t="shared" si="1736"/>
        <v>60</v>
      </c>
      <c r="K366" s="44">
        <v>130</v>
      </c>
      <c r="L366" s="44">
        <f t="shared" si="1737"/>
        <v>0</v>
      </c>
      <c r="M366" s="44">
        <v>5</v>
      </c>
      <c r="N366" s="44">
        <f t="shared" si="1738"/>
        <v>0</v>
      </c>
      <c r="O366" s="44">
        <v>0</v>
      </c>
      <c r="P366" s="43"/>
      <c r="Q366" s="43">
        <f t="shared" si="1739"/>
        <v>550</v>
      </c>
      <c r="R366" s="44">
        <f t="shared" si="1740"/>
        <v>0</v>
      </c>
      <c r="S366" s="45">
        <f t="shared" si="1741"/>
        <v>0</v>
      </c>
      <c r="T366" s="55"/>
      <c r="U366" s="27"/>
      <c r="V366" s="51">
        <f t="shared" si="1742"/>
        <v>45961</v>
      </c>
      <c r="W366" s="44">
        <v>12596</v>
      </c>
      <c r="X366" s="44">
        <f t="shared" si="1743"/>
        <v>79</v>
      </c>
      <c r="Y366" s="44">
        <v>487</v>
      </c>
      <c r="Z366" s="44">
        <f t="shared" si="1744"/>
        <v>2</v>
      </c>
      <c r="AA366" s="44">
        <v>24</v>
      </c>
      <c r="AB366" s="44">
        <f t="shared" si="1745"/>
        <v>3</v>
      </c>
      <c r="AC366" s="44">
        <v>0</v>
      </c>
      <c r="AD366" s="43"/>
      <c r="AE366" s="43">
        <f t="shared" si="1746"/>
        <v>1026</v>
      </c>
      <c r="AF366" s="44">
        <f t="shared" si="1747"/>
        <v>3078</v>
      </c>
      <c r="AG366" s="45">
        <f t="shared" si="1748"/>
        <v>0.38962025316455695</v>
      </c>
      <c r="AH366" s="55"/>
      <c r="AI366" s="27"/>
      <c r="AJ366" s="51">
        <f t="shared" si="1749"/>
        <v>45961</v>
      </c>
      <c r="AK366" s="44">
        <v>15165</v>
      </c>
      <c r="AL366" s="44">
        <f t="shared" si="1750"/>
        <v>42</v>
      </c>
      <c r="AM366" s="44">
        <v>334</v>
      </c>
      <c r="AN366" s="44">
        <f t="shared" si="1751"/>
        <v>1</v>
      </c>
      <c r="AO366" s="44">
        <v>33</v>
      </c>
      <c r="AP366" s="44">
        <f t="shared" si="1752"/>
        <v>-2</v>
      </c>
      <c r="AQ366" s="44">
        <v>2</v>
      </c>
      <c r="AR366" s="43"/>
      <c r="AS366" s="43">
        <f t="shared" si="1753"/>
        <v>880</v>
      </c>
      <c r="AT366" s="44">
        <f t="shared" si="1754"/>
        <v>-1760</v>
      </c>
      <c r="AU366" s="45">
        <f t="shared" si="1755"/>
        <v>-0.41904761904761906</v>
      </c>
      <c r="AV366" s="55"/>
      <c r="AW366" s="27"/>
      <c r="AX366" s="51">
        <f t="shared" si="1756"/>
        <v>45961</v>
      </c>
      <c r="AY366" s="44">
        <v>17762</v>
      </c>
      <c r="AZ366" s="44">
        <f t="shared" si="1757"/>
        <v>273</v>
      </c>
      <c r="BA366" s="44">
        <v>527</v>
      </c>
      <c r="BB366" s="44">
        <f t="shared" si="1758"/>
        <v>3</v>
      </c>
      <c r="BC366" s="44">
        <v>6</v>
      </c>
      <c r="BD366" s="44">
        <f t="shared" si="1759"/>
        <v>3</v>
      </c>
      <c r="BE366" s="44">
        <v>2</v>
      </c>
      <c r="BF366" s="43"/>
      <c r="BG366" s="43">
        <f t="shared" si="1760"/>
        <v>715</v>
      </c>
      <c r="BH366" s="44">
        <f t="shared" si="1761"/>
        <v>2145</v>
      </c>
      <c r="BI366" s="45">
        <f t="shared" si="1762"/>
        <v>7.857142857142857E-2</v>
      </c>
      <c r="BJ366" s="55"/>
      <c r="BK366" s="50"/>
      <c r="BL366" s="74"/>
      <c r="BM366" s="75">
        <v>13464</v>
      </c>
      <c r="BN366" s="75">
        <v>93</v>
      </c>
      <c r="BO366" s="75">
        <v>667</v>
      </c>
      <c r="BP366" s="75">
        <v>3</v>
      </c>
      <c r="BQ366" s="75">
        <v>90</v>
      </c>
      <c r="BR366" s="75">
        <v>8</v>
      </c>
      <c r="BS366" s="81">
        <v>20</v>
      </c>
      <c r="BT366" s="77" t="s">
        <v>277</v>
      </c>
      <c r="BU366" s="78">
        <v>198</v>
      </c>
      <c r="BV366" s="75">
        <v>1584</v>
      </c>
      <c r="BW366" s="79">
        <v>0.17032258064516129</v>
      </c>
      <c r="BX366" s="35"/>
      <c r="BY366" s="27"/>
      <c r="BZ366" s="74"/>
      <c r="CA366" s="75">
        <v>1460</v>
      </c>
      <c r="CB366" s="82">
        <v>27</v>
      </c>
      <c r="CC366" s="75">
        <v>17</v>
      </c>
      <c r="CD366" s="75">
        <v>0</v>
      </c>
      <c r="CE366" s="75">
        <v>8</v>
      </c>
      <c r="CF366" s="75">
        <v>0</v>
      </c>
      <c r="CG366" s="75">
        <v>3</v>
      </c>
      <c r="CH366" s="83" t="s">
        <v>369</v>
      </c>
      <c r="CI366" s="75">
        <v>286</v>
      </c>
      <c r="CJ366" s="75">
        <v>0</v>
      </c>
      <c r="CK366" s="79">
        <v>0</v>
      </c>
      <c r="CL366" s="35"/>
      <c r="CM366" s="27"/>
      <c r="CN366" s="74"/>
      <c r="CO366" s="75">
        <v>869</v>
      </c>
      <c r="CP366" s="75">
        <v>43</v>
      </c>
      <c r="CQ366" s="75">
        <v>1</v>
      </c>
      <c r="CR366" s="75">
        <v>0</v>
      </c>
      <c r="CS366" s="75">
        <v>13</v>
      </c>
      <c r="CT366" s="75">
        <v>0</v>
      </c>
      <c r="CU366" s="75">
        <v>1</v>
      </c>
      <c r="CV366" s="84" t="s">
        <v>551</v>
      </c>
      <c r="CW366" s="75">
        <v>400</v>
      </c>
      <c r="CX366" s="75">
        <v>0</v>
      </c>
      <c r="CY366" s="79">
        <v>0</v>
      </c>
      <c r="CZ366" s="35"/>
      <c r="DA366" s="58"/>
      <c r="DB366" s="74"/>
      <c r="DC366" s="75">
        <v>6274</v>
      </c>
      <c r="DD366" s="75">
        <v>50</v>
      </c>
      <c r="DE366" s="75">
        <v>325</v>
      </c>
      <c r="DF366" s="75">
        <v>4</v>
      </c>
      <c r="DG366" s="75">
        <v>66</v>
      </c>
      <c r="DH366" s="75">
        <v>4</v>
      </c>
      <c r="DI366" s="81">
        <v>10</v>
      </c>
      <c r="DJ366" s="77" t="s">
        <v>341</v>
      </c>
      <c r="DK366" s="78">
        <v>198</v>
      </c>
      <c r="DL366" s="75">
        <v>792</v>
      </c>
      <c r="DM366" s="79">
        <v>0.15840000000000001</v>
      </c>
      <c r="DN366" s="35"/>
      <c r="DO366" s="27"/>
      <c r="DP366" s="74"/>
      <c r="DQ366" s="75">
        <v>1778</v>
      </c>
      <c r="DR366" s="75">
        <v>95</v>
      </c>
      <c r="DS366" s="75">
        <v>55</v>
      </c>
      <c r="DT366" s="75">
        <v>1</v>
      </c>
      <c r="DU366" s="75">
        <v>68</v>
      </c>
      <c r="DV366" s="75">
        <v>2</v>
      </c>
      <c r="DW366" s="81">
        <v>0</v>
      </c>
      <c r="DX366" s="77" t="s">
        <v>567</v>
      </c>
      <c r="DY366" s="78">
        <v>198</v>
      </c>
      <c r="DZ366" s="75">
        <v>396</v>
      </c>
      <c r="EA366" s="79">
        <v>4.1684210526315789E-2</v>
      </c>
      <c r="EB366" s="35"/>
      <c r="EC366" s="27"/>
      <c r="ED366" s="51">
        <f t="shared" si="1763"/>
        <v>45961</v>
      </c>
      <c r="EE366" s="44">
        <v>28777</v>
      </c>
      <c r="EF366" s="44">
        <f t="shared" si="1764"/>
        <v>161</v>
      </c>
      <c r="EG366" s="44">
        <v>1501</v>
      </c>
      <c r="EH366" s="44">
        <f t="shared" si="1765"/>
        <v>4</v>
      </c>
      <c r="EI366" s="44">
        <v>1</v>
      </c>
      <c r="EJ366" s="44">
        <f t="shared" si="1766"/>
        <v>4</v>
      </c>
      <c r="EK366" s="44">
        <v>4</v>
      </c>
      <c r="EL366" s="43"/>
      <c r="EM366" s="43">
        <f t="shared" si="1767"/>
        <v>715</v>
      </c>
      <c r="EN366" s="44">
        <f t="shared" si="1768"/>
        <v>2860</v>
      </c>
      <c r="EO366" s="45">
        <f t="shared" si="1769"/>
        <v>0.17763975155279504</v>
      </c>
      <c r="EP366" s="55"/>
      <c r="EQ366" s="27"/>
      <c r="ER366" s="51">
        <f t="shared" si="1770"/>
        <v>45961</v>
      </c>
      <c r="ES366" s="44">
        <v>7692</v>
      </c>
      <c r="ET366" s="44">
        <f t="shared" si="1771"/>
        <v>51</v>
      </c>
      <c r="EU366" s="44">
        <v>221</v>
      </c>
      <c r="EV366" s="44">
        <f t="shared" si="1772"/>
        <v>0</v>
      </c>
      <c r="EW366" s="44">
        <v>12</v>
      </c>
      <c r="EX366" s="44">
        <f t="shared" si="1773"/>
        <v>0</v>
      </c>
      <c r="EY366" s="44">
        <v>0</v>
      </c>
      <c r="EZ366" s="43"/>
      <c r="FA366" s="43">
        <f t="shared" si="1774"/>
        <v>726</v>
      </c>
      <c r="FB366" s="44">
        <f t="shared" si="1775"/>
        <v>0</v>
      </c>
      <c r="FC366" s="45">
        <f t="shared" si="1776"/>
        <v>0</v>
      </c>
      <c r="FD366" s="55"/>
      <c r="FE366" s="27"/>
      <c r="FF366" s="51">
        <f t="shared" si="1777"/>
        <v>45961</v>
      </c>
      <c r="FG366" s="44">
        <v>794</v>
      </c>
      <c r="FH366" s="44">
        <f t="shared" si="1778"/>
        <v>56</v>
      </c>
      <c r="FI366" s="44">
        <v>316</v>
      </c>
      <c r="FJ366" s="44">
        <f t="shared" si="1779"/>
        <v>28</v>
      </c>
      <c r="FK366" s="44">
        <v>88</v>
      </c>
      <c r="FL366" s="44">
        <f t="shared" si="1780"/>
        <v>28</v>
      </c>
      <c r="FM366" s="44">
        <v>25</v>
      </c>
      <c r="FN366" s="43"/>
      <c r="FO366" s="43">
        <f t="shared" si="1781"/>
        <v>420</v>
      </c>
      <c r="FP366" s="44">
        <f t="shared" si="1782"/>
        <v>11760</v>
      </c>
      <c r="FQ366" s="45">
        <f t="shared" si="1783"/>
        <v>2.1</v>
      </c>
      <c r="FR366" s="55"/>
      <c r="FS366" s="27"/>
      <c r="FT366" s="51">
        <f t="shared" si="1784"/>
        <v>45961</v>
      </c>
      <c r="FU366" s="44">
        <v>794</v>
      </c>
      <c r="FV366" s="44">
        <f t="shared" si="1785"/>
        <v>56</v>
      </c>
      <c r="FW366" s="44">
        <v>316</v>
      </c>
      <c r="FX366" s="44">
        <f t="shared" si="1786"/>
        <v>28</v>
      </c>
      <c r="FY366" s="44">
        <v>88</v>
      </c>
      <c r="FZ366" s="44">
        <f t="shared" si="1787"/>
        <v>28</v>
      </c>
      <c r="GA366" s="44">
        <v>25</v>
      </c>
      <c r="GB366" s="43"/>
      <c r="GC366" s="43">
        <f t="shared" si="1788"/>
        <v>420</v>
      </c>
      <c r="GD366" s="44">
        <f t="shared" si="1789"/>
        <v>11760</v>
      </c>
      <c r="GE366" s="45">
        <f t="shared" si="1790"/>
        <v>2.1</v>
      </c>
      <c r="GF366" s="55"/>
      <c r="GG366" s="65"/>
      <c r="GH366" s="51">
        <f t="shared" si="1791"/>
        <v>45961</v>
      </c>
      <c r="GI366" s="44">
        <v>1224</v>
      </c>
      <c r="GJ366" s="44">
        <f t="shared" si="1792"/>
        <v>14</v>
      </c>
      <c r="GK366" s="44">
        <v>246</v>
      </c>
      <c r="GL366" s="44">
        <f t="shared" si="1793"/>
        <v>0</v>
      </c>
      <c r="GM366" s="44">
        <v>10</v>
      </c>
      <c r="GN366" s="44">
        <f t="shared" si="1794"/>
        <v>0</v>
      </c>
      <c r="GO366" s="44">
        <v>0</v>
      </c>
      <c r="GP366" s="43"/>
      <c r="GQ366" s="43">
        <f t="shared" si="1795"/>
        <v>550</v>
      </c>
      <c r="GR366" s="44">
        <f t="shared" si="1796"/>
        <v>0</v>
      </c>
      <c r="GS366" s="45">
        <f t="shared" si="1797"/>
        <v>0</v>
      </c>
      <c r="GT366" s="55"/>
      <c r="GU366" s="27"/>
      <c r="GV366" s="51">
        <f t="shared" si="1798"/>
        <v>45961</v>
      </c>
      <c r="GW366" s="44">
        <v>778</v>
      </c>
      <c r="GX366" s="44">
        <f t="shared" si="1799"/>
        <v>66</v>
      </c>
      <c r="GY366" s="44">
        <v>32</v>
      </c>
      <c r="GZ366" s="44">
        <f t="shared" si="1800"/>
        <v>2</v>
      </c>
      <c r="HA366" s="44">
        <v>530</v>
      </c>
      <c r="HB366" s="44">
        <f t="shared" si="1801"/>
        <v>10</v>
      </c>
      <c r="HC366" s="44">
        <v>0</v>
      </c>
      <c r="HD366" s="43"/>
      <c r="HE366" s="43">
        <f t="shared" si="1802"/>
        <v>200</v>
      </c>
      <c r="HF366" s="44">
        <f t="shared" si="1803"/>
        <v>2000</v>
      </c>
      <c r="HG366" s="45">
        <f t="shared" si="1804"/>
        <v>0.30303030303030304</v>
      </c>
      <c r="HH366" s="55"/>
      <c r="HI366" s="27"/>
      <c r="HJ366" s="51">
        <f t="shared" si="1805"/>
        <v>45961</v>
      </c>
      <c r="HK366" s="44">
        <v>794</v>
      </c>
      <c r="HL366" s="44">
        <f t="shared" si="1806"/>
        <v>56</v>
      </c>
      <c r="HM366" s="44">
        <v>316</v>
      </c>
      <c r="HN366" s="44">
        <f t="shared" si="1807"/>
        <v>28</v>
      </c>
      <c r="HO366" s="44">
        <v>88</v>
      </c>
      <c r="HP366" s="44">
        <f t="shared" si="1808"/>
        <v>28</v>
      </c>
      <c r="HQ366" s="44">
        <v>25</v>
      </c>
      <c r="HR366" s="43"/>
      <c r="HS366" s="43">
        <f t="shared" si="1809"/>
        <v>420</v>
      </c>
      <c r="HT366" s="44">
        <f t="shared" si="1810"/>
        <v>11760</v>
      </c>
      <c r="HU366" s="45">
        <f t="shared" si="1811"/>
        <v>2.1</v>
      </c>
      <c r="HV366" s="55"/>
      <c r="HW366" s="61"/>
      <c r="HX366" s="74"/>
      <c r="HY366" s="75"/>
      <c r="HZ366" s="75" t="s">
        <v>24</v>
      </c>
      <c r="IA366" s="75"/>
      <c r="IB366" s="75" t="s">
        <v>24</v>
      </c>
      <c r="IC366" s="75">
        <v>5</v>
      </c>
      <c r="ID366" s="75">
        <v>1</v>
      </c>
      <c r="IE366" s="75">
        <v>1</v>
      </c>
      <c r="IF366" s="77" t="s">
        <v>526</v>
      </c>
      <c r="IG366" s="75">
        <v>715</v>
      </c>
      <c r="IH366" s="75">
        <v>715</v>
      </c>
      <c r="II366" s="79" t="e">
        <v>#VALUE!</v>
      </c>
      <c r="IJ366" s="35"/>
      <c r="IK366" s="27"/>
      <c r="IL366" s="74"/>
      <c r="IM366" s="75">
        <v>331</v>
      </c>
      <c r="IN366" s="75">
        <v>82</v>
      </c>
      <c r="IO366" s="75">
        <v>3</v>
      </c>
      <c r="IP366" s="75">
        <v>2</v>
      </c>
      <c r="IQ366" s="75">
        <v>15</v>
      </c>
      <c r="IR366" s="75">
        <v>1</v>
      </c>
      <c r="IS366" s="75">
        <v>0</v>
      </c>
      <c r="IT366" s="77" t="s">
        <v>748</v>
      </c>
      <c r="IU366" s="75">
        <v>673</v>
      </c>
      <c r="IV366" s="75">
        <v>673</v>
      </c>
      <c r="IW366" s="79">
        <v>8.2073170731707321E-2</v>
      </c>
      <c r="IX366" s="35"/>
      <c r="IY366" s="33"/>
      <c r="IZ366" s="74"/>
      <c r="JA366" s="75">
        <v>6798</v>
      </c>
      <c r="JB366" s="75">
        <v>90</v>
      </c>
      <c r="JC366" s="75">
        <v>287</v>
      </c>
      <c r="JD366" s="75">
        <v>1</v>
      </c>
      <c r="JE366" s="75">
        <v>35</v>
      </c>
      <c r="JF366" s="75">
        <v>0</v>
      </c>
      <c r="JG366" s="75">
        <v>0</v>
      </c>
      <c r="JH366" s="77" t="s">
        <v>483</v>
      </c>
      <c r="JI366" s="75">
        <v>500</v>
      </c>
      <c r="JJ366" s="75">
        <v>0</v>
      </c>
      <c r="JK366" s="79">
        <v>0</v>
      </c>
      <c r="JL366" s="35"/>
      <c r="JM366" s="27"/>
      <c r="JN366" s="74"/>
      <c r="JO366" s="75">
        <v>5741</v>
      </c>
      <c r="JP366" s="75">
        <v>41</v>
      </c>
      <c r="JQ366" s="75">
        <v>243</v>
      </c>
      <c r="JR366" s="75">
        <v>1</v>
      </c>
      <c r="JS366" s="75">
        <v>13</v>
      </c>
      <c r="JT366" s="75">
        <v>-3</v>
      </c>
      <c r="JU366" s="75">
        <v>0</v>
      </c>
      <c r="JV366" s="77" t="s">
        <v>498</v>
      </c>
      <c r="JW366" s="75">
        <v>998</v>
      </c>
      <c r="JX366" s="75">
        <v>-2994</v>
      </c>
      <c r="JY366" s="79">
        <v>-0.73024390243902437</v>
      </c>
      <c r="JZ366" s="35"/>
      <c r="KA366" s="61"/>
      <c r="KB366" s="74"/>
      <c r="KC366" s="75">
        <v>4202</v>
      </c>
      <c r="KD366" s="75">
        <v>108</v>
      </c>
      <c r="KE366" s="75">
        <v>202</v>
      </c>
      <c r="KF366" s="75">
        <v>1</v>
      </c>
      <c r="KG366" s="75">
        <v>6</v>
      </c>
      <c r="KH366" s="75">
        <v>1</v>
      </c>
      <c r="KI366" s="75">
        <v>2</v>
      </c>
      <c r="KJ366" s="85" t="s">
        <v>370</v>
      </c>
      <c r="KK366" s="75">
        <v>286</v>
      </c>
      <c r="KL366" s="75">
        <v>286</v>
      </c>
      <c r="KM366" s="79">
        <v>2.6481481481481481E-2</v>
      </c>
      <c r="KN366" s="35"/>
      <c r="KO366" s="27"/>
      <c r="KP366" s="74"/>
      <c r="KQ366" s="75">
        <v>4685</v>
      </c>
      <c r="KR366" s="75">
        <v>102</v>
      </c>
      <c r="KS366" s="75">
        <v>196</v>
      </c>
      <c r="KT366" s="75">
        <v>0</v>
      </c>
      <c r="KU366" s="75">
        <v>8</v>
      </c>
      <c r="KV366" s="75">
        <v>0</v>
      </c>
      <c r="KW366" s="75">
        <v>0</v>
      </c>
      <c r="KX366" s="77" t="s">
        <v>245</v>
      </c>
      <c r="KY366" s="75">
        <v>0</v>
      </c>
      <c r="KZ366" s="75">
        <v>0</v>
      </c>
      <c r="LA366" s="79">
        <v>0</v>
      </c>
      <c r="LB366" s="35"/>
      <c r="LC366" s="27"/>
      <c r="LD366" s="51">
        <f>IF(A364="","",A364)</f>
        <v>45954</v>
      </c>
      <c r="LE366" s="43">
        <v>68389</v>
      </c>
      <c r="LF366" s="93">
        <f>IF(LE366="","",LE366-LE363)</f>
        <v>69</v>
      </c>
      <c r="LG366" s="43">
        <v>445</v>
      </c>
      <c r="LH366" s="43">
        <v>0</v>
      </c>
      <c r="LI366" s="43">
        <v>2</v>
      </c>
      <c r="LJ366" s="43">
        <v>0</v>
      </c>
      <c r="LK366" s="43">
        <v>0</v>
      </c>
      <c r="LL366" s="64" t="str">
        <f>IF(LE366="","",LL363)</f>
        <v>スヌーピーぬいぐるみ、コキンちゃん</v>
      </c>
      <c r="LM366" s="47">
        <f>IF(LF366="","",LM363)</f>
        <v>1000</v>
      </c>
      <c r="LN366" s="87">
        <f t="shared" ref="LN366:LN410" si="1840">IF(LI366="","",LJ366*LM366)</f>
        <v>0</v>
      </c>
      <c r="LO366" s="54"/>
      <c r="LP366" s="35"/>
      <c r="LQ366" s="27"/>
      <c r="LR366" s="51">
        <f t="shared" si="1812"/>
        <v>45961</v>
      </c>
      <c r="LS366" s="44">
        <v>20273</v>
      </c>
      <c r="LT366" s="44">
        <f t="shared" si="1813"/>
        <v>44</v>
      </c>
      <c r="LU366" s="44">
        <v>1028</v>
      </c>
      <c r="LV366" s="44">
        <f t="shared" si="1814"/>
        <v>4</v>
      </c>
      <c r="LW366" s="44">
        <v>6</v>
      </c>
      <c r="LX366" s="44">
        <f t="shared" si="1815"/>
        <v>4</v>
      </c>
      <c r="LY366" s="44">
        <v>0</v>
      </c>
      <c r="LZ366" s="43"/>
      <c r="MA366" s="43">
        <f t="shared" si="1816"/>
        <v>495</v>
      </c>
      <c r="MB366" s="44">
        <f t="shared" si="1817"/>
        <v>1980</v>
      </c>
      <c r="MC366" s="45">
        <f t="shared" si="1818"/>
        <v>0.45</v>
      </c>
      <c r="MD366" s="55" t="s">
        <v>595</v>
      </c>
      <c r="ME366" s="27"/>
      <c r="MF366" s="51">
        <f t="shared" si="1819"/>
        <v>45961</v>
      </c>
      <c r="MG366" s="44">
        <v>6847</v>
      </c>
      <c r="MH366" s="44">
        <f t="shared" si="1820"/>
        <v>27</v>
      </c>
      <c r="MI366" s="44">
        <v>365</v>
      </c>
      <c r="MJ366" s="44">
        <f t="shared" si="1821"/>
        <v>0</v>
      </c>
      <c r="MK366" s="44">
        <v>35</v>
      </c>
      <c r="ML366" s="44">
        <f t="shared" si="1822"/>
        <v>0</v>
      </c>
      <c r="MM366" s="44">
        <v>3</v>
      </c>
      <c r="MN366" s="43"/>
      <c r="MO366" s="43">
        <f t="shared" si="1823"/>
        <v>1100</v>
      </c>
      <c r="MP366" s="44">
        <f t="shared" si="1824"/>
        <v>0</v>
      </c>
      <c r="MQ366" s="45">
        <f t="shared" si="1825"/>
        <v>0</v>
      </c>
      <c r="MR366" s="55"/>
      <c r="MS366" s="27"/>
      <c r="MT366" s="51">
        <f t="shared" si="1826"/>
        <v>45961</v>
      </c>
      <c r="MU366" s="44">
        <v>10059</v>
      </c>
      <c r="MV366" s="44">
        <f t="shared" si="1827"/>
        <v>67</v>
      </c>
      <c r="MW366" s="44">
        <v>409</v>
      </c>
      <c r="MX366" s="44">
        <f t="shared" si="1828"/>
        <v>1</v>
      </c>
      <c r="MY366" s="44">
        <v>5</v>
      </c>
      <c r="MZ366" s="44">
        <f t="shared" si="1829"/>
        <v>1</v>
      </c>
      <c r="NA366" s="44">
        <v>0</v>
      </c>
      <c r="NB366" s="43"/>
      <c r="NC366" s="43">
        <f t="shared" si="1830"/>
        <v>715</v>
      </c>
      <c r="ND366" s="44">
        <f t="shared" si="1831"/>
        <v>715</v>
      </c>
      <c r="NE366" s="45">
        <f t="shared" si="1832"/>
        <v>0.10671641791044777</v>
      </c>
      <c r="NF366" s="55"/>
      <c r="NG366" s="27"/>
      <c r="NH366" s="51">
        <f t="shared" si="1833"/>
        <v>45961</v>
      </c>
      <c r="NI366" s="44">
        <v>10029</v>
      </c>
      <c r="NJ366" s="44">
        <f t="shared" si="1834"/>
        <v>91</v>
      </c>
      <c r="NK366" s="44">
        <v>200</v>
      </c>
      <c r="NL366" s="44">
        <f t="shared" si="1835"/>
        <v>1</v>
      </c>
      <c r="NM366" s="44">
        <v>40</v>
      </c>
      <c r="NN366" s="44">
        <f t="shared" si="1836"/>
        <v>1</v>
      </c>
      <c r="NO366" s="44">
        <v>0</v>
      </c>
      <c r="NP366" s="43"/>
      <c r="NQ366" s="43">
        <f t="shared" si="1837"/>
        <v>1100</v>
      </c>
      <c r="NR366" s="44">
        <f t="shared" si="1838"/>
        <v>1100</v>
      </c>
      <c r="NS366" s="45">
        <f t="shared" si="1839"/>
        <v>0.12087912087912088</v>
      </c>
      <c r="NT366" s="55"/>
    </row>
    <row r="367" spans="1:384" ht="15" customHeight="1" thickTop="1" x14ac:dyDescent="0.2">
      <c r="A367" s="38">
        <v>45963</v>
      </c>
      <c r="B367" s="39">
        <f>IF(A367="","",SUM(J367,LF375,AL367,ET367,AZ367,EF367,LT367,NJ367,MV367,MH367,X367,GJ367,HL367,GX367)+SUM(HZ379:HZ380)+SUM(IN379:IN382)+SUM(DR379:DR382)+SUM(CP379:CP382)+SUM(CB379:CB382)+SUM(BN379:BN382)+SUM(DD379:DD382)+SUM(JB379:JB382)+SUM(JP379:JP382)+SUM(KD379:KD382)+SUM(KR379:KR382))</f>
        <v>2014</v>
      </c>
      <c r="C367" s="40">
        <f>IF(A367="","",SUM(J367,X367,AL367,AZ367)+SUM(BN379:BN382)+SUM(CB379:CB382)+SUM(CP379:CP382))</f>
        <v>607</v>
      </c>
      <c r="D367" s="40">
        <f>IF(A367="","",SUM(EF367,ET367)+SUM(DD379:DD382)+SUM(DR379:DR382))</f>
        <v>392</v>
      </c>
      <c r="E367" s="41">
        <f>IF(A367="","",SUM(NJ367,MV367,MH367,LF375,LT367)+SUM(JB379:JB382)+SUM(JP379:JP382)+SUM(KD379:KD382)+SUM(KR379:KR382))</f>
        <v>722</v>
      </c>
      <c r="F367" s="88">
        <f>IF(B367="","",SUM(GJ367,GX367,HL367)+SUM(IN379:IN382)+SUM(HZ379:HZ380))</f>
        <v>293</v>
      </c>
      <c r="G367" s="178"/>
      <c r="H367" s="42"/>
      <c r="I367" s="44">
        <v>3719</v>
      </c>
      <c r="J367" s="44">
        <f t="shared" si="1736"/>
        <v>39</v>
      </c>
      <c r="K367" s="44">
        <v>130</v>
      </c>
      <c r="L367" s="44">
        <f t="shared" si="1737"/>
        <v>0</v>
      </c>
      <c r="M367" s="44">
        <v>5</v>
      </c>
      <c r="N367" s="44">
        <f t="shared" si="1738"/>
        <v>0</v>
      </c>
      <c r="O367" s="44"/>
      <c r="P367" s="43"/>
      <c r="Q367" s="43">
        <f t="shared" si="1739"/>
        <v>550</v>
      </c>
      <c r="R367" s="44">
        <f t="shared" si="1740"/>
        <v>0</v>
      </c>
      <c r="S367" s="45">
        <f t="shared" si="1741"/>
        <v>0</v>
      </c>
      <c r="T367" s="35"/>
      <c r="U367" s="27"/>
      <c r="V367" s="51">
        <f t="shared" si="1742"/>
        <v>45963</v>
      </c>
      <c r="W367" s="44">
        <v>12662</v>
      </c>
      <c r="X367" s="44">
        <f t="shared" si="1743"/>
        <v>66</v>
      </c>
      <c r="Y367" s="44">
        <v>490</v>
      </c>
      <c r="Z367" s="44">
        <f t="shared" si="1744"/>
        <v>3</v>
      </c>
      <c r="AA367" s="44">
        <v>21</v>
      </c>
      <c r="AB367" s="44">
        <f t="shared" si="1745"/>
        <v>3</v>
      </c>
      <c r="AC367" s="44"/>
      <c r="AD367" s="43"/>
      <c r="AE367" s="43">
        <f t="shared" si="1746"/>
        <v>1026</v>
      </c>
      <c r="AF367" s="44">
        <f t="shared" si="1747"/>
        <v>3078</v>
      </c>
      <c r="AG367" s="45">
        <f t="shared" si="1748"/>
        <v>0.46636363636363637</v>
      </c>
      <c r="AH367" s="35"/>
      <c r="AI367" s="27"/>
      <c r="AJ367" s="51">
        <f t="shared" si="1749"/>
        <v>45963</v>
      </c>
      <c r="AK367" s="44">
        <v>15221</v>
      </c>
      <c r="AL367" s="44">
        <f t="shared" si="1750"/>
        <v>56</v>
      </c>
      <c r="AM367" s="44">
        <v>336</v>
      </c>
      <c r="AN367" s="44">
        <f t="shared" si="1751"/>
        <v>2</v>
      </c>
      <c r="AO367" s="44">
        <v>31</v>
      </c>
      <c r="AP367" s="44">
        <f t="shared" si="1752"/>
        <v>4</v>
      </c>
      <c r="AQ367" s="44">
        <v>12</v>
      </c>
      <c r="AR367" s="43"/>
      <c r="AS367" s="43">
        <f t="shared" si="1753"/>
        <v>880</v>
      </c>
      <c r="AT367" s="44">
        <f t="shared" si="1754"/>
        <v>3520</v>
      </c>
      <c r="AU367" s="45">
        <f t="shared" si="1755"/>
        <v>0.62857142857142856</v>
      </c>
      <c r="AV367" s="35" t="s">
        <v>598</v>
      </c>
      <c r="AW367" s="27"/>
      <c r="AX367" s="51">
        <f t="shared" si="1756"/>
        <v>45963</v>
      </c>
      <c r="AY367" s="44">
        <v>17831</v>
      </c>
      <c r="AZ367" s="44">
        <f t="shared" si="1757"/>
        <v>69</v>
      </c>
      <c r="BA367" s="44">
        <v>528</v>
      </c>
      <c r="BB367" s="44">
        <f t="shared" si="1758"/>
        <v>1</v>
      </c>
      <c r="BC367" s="44">
        <v>7</v>
      </c>
      <c r="BD367" s="44">
        <f t="shared" si="1759"/>
        <v>1</v>
      </c>
      <c r="BE367" s="44">
        <v>2</v>
      </c>
      <c r="BF367" s="43"/>
      <c r="BG367" s="43">
        <f t="shared" si="1760"/>
        <v>715</v>
      </c>
      <c r="BH367" s="44">
        <f t="shared" si="1761"/>
        <v>715</v>
      </c>
      <c r="BI367" s="45">
        <f t="shared" si="1762"/>
        <v>0.1036231884057971</v>
      </c>
      <c r="BJ367" s="35"/>
      <c r="BK367" s="50"/>
      <c r="BL367" s="51">
        <f>IF($A364="","",$A364)</f>
        <v>45954</v>
      </c>
      <c r="BM367" s="44">
        <v>12656</v>
      </c>
      <c r="BN367" s="43">
        <f t="shared" ref="BN367:BN394" si="1841">IF(BM367="","",BM367-BM363)</f>
        <v>26</v>
      </c>
      <c r="BO367" s="44">
        <v>480</v>
      </c>
      <c r="BP367" s="87">
        <f t="shared" ref="BP367:BP394" si="1842">IF(BO367="","",BO367-BO363)</f>
        <v>3</v>
      </c>
      <c r="BQ367" s="43">
        <v>5</v>
      </c>
      <c r="BR367" s="43">
        <f t="shared" ref="BR367:BR394" si="1843">IF(BQ367="","",BQ363+BS363-BQ367)</f>
        <v>3</v>
      </c>
      <c r="BS367" s="43">
        <v>4</v>
      </c>
      <c r="BT367" s="53" t="str">
        <f>IF(BM367="","",BT363)</f>
        <v>キティヒョウ柄マスコット</v>
      </c>
      <c r="BU367" s="47">
        <f>IF(BN367="","",BU363)</f>
        <v>996</v>
      </c>
      <c r="BV367" s="44">
        <f t="shared" ref="BV367:BV394" si="1844">IF(BQ367="","",BR367*BU367)</f>
        <v>2988</v>
      </c>
      <c r="BW367" s="89">
        <f t="shared" ref="BW367:BW394" si="1845">IF(BR367="","",BV367/(BN367*100))</f>
        <v>1.1492307692307693</v>
      </c>
      <c r="BX367" s="35"/>
      <c r="BY367" s="27"/>
      <c r="BZ367" s="51">
        <f>IF($A364="","",$A364)</f>
        <v>45954</v>
      </c>
      <c r="CA367" s="44">
        <v>1310</v>
      </c>
      <c r="CB367" s="43">
        <f t="shared" ref="CB367:CB394" si="1846">IF(CA367="","",CA367-CA363)</f>
        <v>99</v>
      </c>
      <c r="CC367" s="44">
        <v>13</v>
      </c>
      <c r="CD367" s="87">
        <f t="shared" ref="CD367:CD394" si="1847">IF(CC367="","",CC367-CC363)</f>
        <v>1</v>
      </c>
      <c r="CE367" s="43">
        <v>10</v>
      </c>
      <c r="CF367" s="43">
        <f t="shared" ref="CF367:CF394" si="1848">IF(CE367="","",CE363+CG363-CE367)</f>
        <v>1</v>
      </c>
      <c r="CG367" s="43">
        <v>0</v>
      </c>
      <c r="CH367" s="53" t="str">
        <f t="shared" ref="CH367:CH388" si="1849">IF(CA367="","",CH363)</f>
        <v>サンリオフェイスポーチ</v>
      </c>
      <c r="CI367" s="47">
        <f t="shared" ref="CI367:CI388" si="1850">IF(CB367="","",CI363)</f>
        <v>900</v>
      </c>
      <c r="CJ367" s="44">
        <f t="shared" ref="CJ367:CJ394" si="1851">IF(CE367="","",CF367*CI367)</f>
        <v>900</v>
      </c>
      <c r="CK367" s="89">
        <f t="shared" ref="CK367:CK394" si="1852">IF(CF367="","",CJ367/(CB367*100))</f>
        <v>9.0909090909090912E-2</v>
      </c>
      <c r="CL367" s="35"/>
      <c r="CM367" s="27"/>
      <c r="CN367" s="51">
        <f>IF($A364="","",$A364)</f>
        <v>45954</v>
      </c>
      <c r="CO367" s="44">
        <v>876</v>
      </c>
      <c r="CP367" s="43">
        <f t="shared" ref="CP367:CP394" si="1853">IF(CO367="","",CO367-CO363)</f>
        <v>150</v>
      </c>
      <c r="CQ367" s="44">
        <v>9</v>
      </c>
      <c r="CR367" s="87">
        <f t="shared" ref="CR367:CR394" si="1854">IF(CQ367="","",CQ367-CQ363)</f>
        <v>0</v>
      </c>
      <c r="CS367" s="43">
        <v>7</v>
      </c>
      <c r="CT367" s="43">
        <f t="shared" ref="CT367:CT394" si="1855">IF(CS367="","",CS363+CU363-CS367)</f>
        <v>0</v>
      </c>
      <c r="CU367" s="43">
        <v>6</v>
      </c>
      <c r="CV367" s="53" t="str">
        <f>IF(CO367="","",CV363)</f>
        <v>液晶ミニカメラ</v>
      </c>
      <c r="CW367" s="47">
        <f>IF(CP367="","",CW363)</f>
        <v>1079</v>
      </c>
      <c r="CX367" s="44">
        <f t="shared" ref="CX367:CX394" si="1856">IF(CS367="","",CT367*CW367)</f>
        <v>0</v>
      </c>
      <c r="CY367" s="89">
        <f t="shared" ref="CY367:CY394" si="1857">IF(CT367="","",CX367/(CP367*100))</f>
        <v>0</v>
      </c>
      <c r="CZ367" s="35"/>
      <c r="DA367" s="58"/>
      <c r="DB367" s="51">
        <f>IF($A364="","",$A364)</f>
        <v>45954</v>
      </c>
      <c r="DC367" s="44">
        <v>7400</v>
      </c>
      <c r="DD367" s="43">
        <f t="shared" ref="DD367:DD394" si="1858">IF(DC367="","",DC367-DC363)</f>
        <v>23</v>
      </c>
      <c r="DE367" s="44">
        <v>263</v>
      </c>
      <c r="DF367" s="87">
        <f t="shared" ref="DF367:DF394" si="1859">IF(DE367="","",DE367-DE363)</f>
        <v>0</v>
      </c>
      <c r="DG367" s="43">
        <v>24</v>
      </c>
      <c r="DH367" s="43">
        <f t="shared" ref="DH367:DH394" si="1860">IF(DG367="","",DG363+DI363-DG367)</f>
        <v>0</v>
      </c>
      <c r="DI367" s="43">
        <v>0</v>
      </c>
      <c r="DJ367" s="53" t="str">
        <f t="shared" ref="DJ367:DJ388" si="1861">IF(DC367="","",DJ363)</f>
        <v>クーリッシュイヤホン</v>
      </c>
      <c r="DK367" s="47">
        <f t="shared" ref="DK367:DK388" si="1862">IF(DD367="","",DK363)</f>
        <v>1100</v>
      </c>
      <c r="DL367" s="44">
        <f t="shared" ref="DL367:DL394" si="1863">IF(DG367="","",DH367*DK367)</f>
        <v>0</v>
      </c>
      <c r="DM367" s="89">
        <f t="shared" ref="DM367:DM394" si="1864">IF(DH367="","",DL367/(DD367*100))</f>
        <v>0</v>
      </c>
      <c r="DN367" s="35"/>
      <c r="DO367" s="27"/>
      <c r="DP367" s="51">
        <f>IF($A364="","",$A364)</f>
        <v>45954</v>
      </c>
      <c r="DQ367" s="44">
        <v>1315</v>
      </c>
      <c r="DR367" s="43">
        <f t="shared" ref="DR367:DR394" si="1865">IF(DQ367="","",DQ367-DQ363)</f>
        <v>6</v>
      </c>
      <c r="DS367" s="44">
        <v>58</v>
      </c>
      <c r="DT367" s="87">
        <f t="shared" ref="DT367:DT394" si="1866">IF(DS367="","",DS367-DS363)</f>
        <v>0</v>
      </c>
      <c r="DU367" s="43">
        <v>9</v>
      </c>
      <c r="DV367" s="43">
        <f t="shared" ref="DV367:DV394" si="1867">IF(DU367="","",DU363+DW363-DU367)</f>
        <v>0</v>
      </c>
      <c r="DW367" s="43">
        <v>5</v>
      </c>
      <c r="DX367" s="53" t="str">
        <f t="shared" ref="DX367:DX388" si="1868">IF(DQ367="","",DX363)</f>
        <v>デジタルミニカメラ</v>
      </c>
      <c r="DY367" s="47">
        <f t="shared" ref="DY367:DY388" si="1869">IF(DR367="","",DY363)</f>
        <v>722</v>
      </c>
      <c r="DZ367" s="44">
        <f t="shared" ref="DZ367:DZ394" si="1870">IF(DU367="","",DV367*DY367)</f>
        <v>0</v>
      </c>
      <c r="EA367" s="89">
        <f t="shared" ref="EA367:EA394" si="1871">IF(DV367="","",DZ367/(DR367*100))</f>
        <v>0</v>
      </c>
      <c r="EB367" s="35" t="s">
        <v>580</v>
      </c>
      <c r="EC367" s="27"/>
      <c r="ED367" s="51">
        <f t="shared" si="1763"/>
        <v>45963</v>
      </c>
      <c r="EE367" s="44">
        <v>28888</v>
      </c>
      <c r="EF367" s="44">
        <f t="shared" si="1764"/>
        <v>111</v>
      </c>
      <c r="EG367" s="44">
        <v>1503</v>
      </c>
      <c r="EH367" s="44">
        <f t="shared" si="1765"/>
        <v>2</v>
      </c>
      <c r="EI367" s="44">
        <v>3</v>
      </c>
      <c r="EJ367" s="44">
        <f t="shared" si="1766"/>
        <v>2</v>
      </c>
      <c r="EK367" s="44">
        <v>6</v>
      </c>
      <c r="EL367" s="43"/>
      <c r="EM367" s="43">
        <f t="shared" si="1767"/>
        <v>715</v>
      </c>
      <c r="EN367" s="44">
        <f t="shared" si="1768"/>
        <v>1430</v>
      </c>
      <c r="EO367" s="45">
        <f t="shared" si="1769"/>
        <v>0.12882882882882882</v>
      </c>
      <c r="EP367" s="35"/>
      <c r="EQ367" s="27"/>
      <c r="ER367" s="51">
        <f t="shared" si="1770"/>
        <v>45963</v>
      </c>
      <c r="ES367" s="44">
        <v>7735</v>
      </c>
      <c r="ET367" s="44">
        <f t="shared" si="1771"/>
        <v>43</v>
      </c>
      <c r="EU367" s="44">
        <v>222</v>
      </c>
      <c r="EV367" s="44">
        <f t="shared" si="1772"/>
        <v>1</v>
      </c>
      <c r="EW367" s="44">
        <v>11</v>
      </c>
      <c r="EX367" s="44">
        <f t="shared" si="1773"/>
        <v>1</v>
      </c>
      <c r="EY367" s="44">
        <v>20</v>
      </c>
      <c r="EZ367" s="43"/>
      <c r="FA367" s="43">
        <f t="shared" si="1774"/>
        <v>726</v>
      </c>
      <c r="FB367" s="44">
        <f t="shared" si="1775"/>
        <v>726</v>
      </c>
      <c r="FC367" s="45">
        <f t="shared" si="1776"/>
        <v>0.16883720930232557</v>
      </c>
      <c r="FD367" s="35" t="s">
        <v>602</v>
      </c>
      <c r="FE367" s="27"/>
      <c r="FF367" s="51">
        <f t="shared" si="1777"/>
        <v>45963</v>
      </c>
      <c r="FG367" s="44">
        <v>836</v>
      </c>
      <c r="FH367" s="44">
        <f t="shared" si="1778"/>
        <v>42</v>
      </c>
      <c r="FI367" s="44">
        <v>332</v>
      </c>
      <c r="FJ367" s="44">
        <f t="shared" si="1779"/>
        <v>16</v>
      </c>
      <c r="FK367" s="44">
        <v>96</v>
      </c>
      <c r="FL367" s="44">
        <f t="shared" si="1780"/>
        <v>17</v>
      </c>
      <c r="FM367" s="44">
        <v>42</v>
      </c>
      <c r="FN367" s="43"/>
      <c r="FO367" s="43">
        <f t="shared" si="1781"/>
        <v>420</v>
      </c>
      <c r="FP367" s="44">
        <f t="shared" si="1782"/>
        <v>7140</v>
      </c>
      <c r="FQ367" s="45">
        <f t="shared" si="1783"/>
        <v>1.7</v>
      </c>
      <c r="FR367" s="35"/>
      <c r="FS367" s="27"/>
      <c r="FT367" s="51">
        <f t="shared" si="1784"/>
        <v>45963</v>
      </c>
      <c r="FU367" s="44">
        <v>836</v>
      </c>
      <c r="FV367" s="44">
        <f t="shared" si="1785"/>
        <v>42</v>
      </c>
      <c r="FW367" s="44">
        <v>332</v>
      </c>
      <c r="FX367" s="44">
        <f t="shared" si="1786"/>
        <v>16</v>
      </c>
      <c r="FY367" s="44">
        <v>96</v>
      </c>
      <c r="FZ367" s="44">
        <f t="shared" si="1787"/>
        <v>17</v>
      </c>
      <c r="GA367" s="44">
        <v>42</v>
      </c>
      <c r="GB367" s="43"/>
      <c r="GC367" s="43">
        <f t="shared" si="1788"/>
        <v>420</v>
      </c>
      <c r="GD367" s="44">
        <f t="shared" si="1789"/>
        <v>7140</v>
      </c>
      <c r="GE367" s="45">
        <f t="shared" si="1790"/>
        <v>1.7</v>
      </c>
      <c r="GF367" s="35"/>
      <c r="GG367" s="65"/>
      <c r="GH367" s="51">
        <f t="shared" si="1791"/>
        <v>45963</v>
      </c>
      <c r="GI367" s="44">
        <v>1293</v>
      </c>
      <c r="GJ367" s="44">
        <f t="shared" si="1792"/>
        <v>69</v>
      </c>
      <c r="GK367" s="44">
        <v>248</v>
      </c>
      <c r="GL367" s="44">
        <f t="shared" si="1793"/>
        <v>2</v>
      </c>
      <c r="GM367" s="44">
        <v>7</v>
      </c>
      <c r="GN367" s="44">
        <f t="shared" si="1794"/>
        <v>3</v>
      </c>
      <c r="GO367" s="44">
        <v>0</v>
      </c>
      <c r="GP367" s="43"/>
      <c r="GQ367" s="43">
        <f t="shared" si="1795"/>
        <v>550</v>
      </c>
      <c r="GR367" s="44">
        <f t="shared" si="1796"/>
        <v>1650</v>
      </c>
      <c r="GS367" s="45">
        <f t="shared" si="1797"/>
        <v>0.2391304347826087</v>
      </c>
      <c r="GT367" s="35"/>
      <c r="GU367" s="27"/>
      <c r="GV367" s="51">
        <f t="shared" si="1798"/>
        <v>45963</v>
      </c>
      <c r="GW367" s="44">
        <v>809</v>
      </c>
      <c r="GX367" s="44">
        <f t="shared" si="1799"/>
        <v>31</v>
      </c>
      <c r="GY367" s="44">
        <v>32</v>
      </c>
      <c r="GZ367" s="44">
        <f t="shared" si="1800"/>
        <v>0</v>
      </c>
      <c r="HA367" s="44">
        <v>530</v>
      </c>
      <c r="HB367" s="44">
        <f t="shared" si="1801"/>
        <v>0</v>
      </c>
      <c r="HC367" s="44">
        <v>50</v>
      </c>
      <c r="HD367" s="43"/>
      <c r="HE367" s="43">
        <f t="shared" si="1802"/>
        <v>200</v>
      </c>
      <c r="HF367" s="44">
        <f t="shared" si="1803"/>
        <v>0</v>
      </c>
      <c r="HG367" s="45">
        <f t="shared" si="1804"/>
        <v>0</v>
      </c>
      <c r="HH367" s="35" t="s">
        <v>617</v>
      </c>
      <c r="HI367" s="27"/>
      <c r="HJ367" s="51">
        <f t="shared" si="1805"/>
        <v>45963</v>
      </c>
      <c r="HK367" s="44">
        <v>836</v>
      </c>
      <c r="HL367" s="44">
        <f t="shared" si="1806"/>
        <v>42</v>
      </c>
      <c r="HM367" s="44">
        <v>332</v>
      </c>
      <c r="HN367" s="44">
        <f t="shared" si="1807"/>
        <v>16</v>
      </c>
      <c r="HO367" s="44">
        <v>96</v>
      </c>
      <c r="HP367" s="44">
        <f t="shared" si="1808"/>
        <v>17</v>
      </c>
      <c r="HQ367" s="44">
        <v>42</v>
      </c>
      <c r="HR367" s="43"/>
      <c r="HS367" s="43">
        <f t="shared" si="1809"/>
        <v>420</v>
      </c>
      <c r="HT367" s="44">
        <f t="shared" si="1810"/>
        <v>7140</v>
      </c>
      <c r="HU367" s="45">
        <f t="shared" si="1811"/>
        <v>1.7</v>
      </c>
      <c r="HV367" s="35"/>
      <c r="HW367" s="61"/>
      <c r="HX367" s="51">
        <f>IF($A364="","",$A364)</f>
        <v>45954</v>
      </c>
      <c r="HY367" s="44">
        <v>28689</v>
      </c>
      <c r="HZ367" s="43">
        <f t="shared" ref="HZ367:HZ394" si="1872">IF(HY367="","",HY367-HY363)</f>
        <v>77</v>
      </c>
      <c r="IA367" s="44"/>
      <c r="IB367" s="87" t="str">
        <f t="shared" ref="IB367:IB394" si="1873">IF(IA367="","",IA367-IA363)</f>
        <v/>
      </c>
      <c r="IC367" s="43">
        <v>4</v>
      </c>
      <c r="ID367" s="43">
        <f t="shared" ref="ID367:ID394" si="1874">IF(IC367="","",IC363+IE363-IC367)</f>
        <v>0</v>
      </c>
      <c r="IE367" s="43">
        <v>0</v>
      </c>
      <c r="IF367" s="53" t="str">
        <f>IF(HY367="","",IF363)</f>
        <v>ルララ</v>
      </c>
      <c r="IG367" s="47">
        <f>IF(HY367="","",IG363)</f>
        <v>715</v>
      </c>
      <c r="IH367" s="44">
        <f t="shared" ref="IH367:IH394" si="1875">IF(IC367="","",ID367*IG367)</f>
        <v>0</v>
      </c>
      <c r="II367" s="89">
        <f t="shared" ref="II367:II394" si="1876">IF(ID367="","",IH367/(HZ367*100))</f>
        <v>0</v>
      </c>
      <c r="IJ367" s="35"/>
      <c r="IK367" s="27"/>
      <c r="IL367" s="51">
        <f>IF($A364="","",$A364)</f>
        <v>45954</v>
      </c>
      <c r="IM367" s="44">
        <v>757</v>
      </c>
      <c r="IN367" s="59">
        <f t="shared" ref="IN367:IN394" si="1877">IF(IM367="","",IM367-IM363)</f>
        <v>25</v>
      </c>
      <c r="IO367" s="44">
        <v>15</v>
      </c>
      <c r="IP367" s="87">
        <f t="shared" ref="IP367:IP394" si="1878">IF(IO367="","",IO367-IO363)</f>
        <v>1</v>
      </c>
      <c r="IQ367" s="43">
        <v>14</v>
      </c>
      <c r="IR367" s="43">
        <f t="shared" ref="IR367:IR394" si="1879">IF(IQ367="","",IQ363+IS363-IQ367)</f>
        <v>1</v>
      </c>
      <c r="IS367" s="43">
        <v>0</v>
      </c>
      <c r="IT367" s="53" t="str">
        <f>IF(IM367="","",IT363)</f>
        <v>ラブブマスコット</v>
      </c>
      <c r="IU367" s="47">
        <f>IF(IN367="","",IU363)</f>
        <v>400</v>
      </c>
      <c r="IV367" s="44">
        <f t="shared" ref="IV367:IV394" si="1880">IF(IQ367="","",IR367*IU367)</f>
        <v>400</v>
      </c>
      <c r="IW367" s="89">
        <f t="shared" ref="IW367:IW394" si="1881">IF(IR367="","",IV367/(IN367*100))</f>
        <v>0.16</v>
      </c>
      <c r="IX367" s="35"/>
      <c r="IY367" s="33"/>
      <c r="IZ367" s="51">
        <f>IF($A364="","",$A364)</f>
        <v>45954</v>
      </c>
      <c r="JA367" s="44">
        <v>6366</v>
      </c>
      <c r="JB367" s="59">
        <f t="shared" ref="JB367:JB394" si="1882">IF(JA367="","",JA367-JA363)</f>
        <v>3</v>
      </c>
      <c r="JC367" s="44">
        <v>315</v>
      </c>
      <c r="JD367" s="87">
        <f t="shared" ref="JD367:JD394" si="1883">IF(JC367="","",JC367-JC363)</f>
        <v>0</v>
      </c>
      <c r="JE367" s="43">
        <v>19</v>
      </c>
      <c r="JF367" s="43">
        <f t="shared" ref="JF367:JF394" si="1884">IF(JE367="","",JE363+JG363-JE367)</f>
        <v>0</v>
      </c>
      <c r="JG367" s="43">
        <v>-7</v>
      </c>
      <c r="JH367" s="53" t="str">
        <f t="shared" ref="JH367:JH388" si="1885">IF(JA367="","",JH363)</f>
        <v>サンリオメタルミニポーチ</v>
      </c>
      <c r="JI367" s="47">
        <f t="shared" ref="JI367:JI388" si="1886">IF(JB367="","",JI363)</f>
        <v>0</v>
      </c>
      <c r="JJ367" s="44">
        <f t="shared" ref="JJ367:JJ394" si="1887">IF(JE367="","",JF367*JI367)</f>
        <v>0</v>
      </c>
      <c r="JK367" s="89">
        <f t="shared" ref="JK367:JK394" si="1888">IF(JF367="","",JJ367/(JB367*100))</f>
        <v>0</v>
      </c>
      <c r="JL367" s="35" t="s">
        <v>584</v>
      </c>
      <c r="JM367" s="27"/>
      <c r="JN367" s="51">
        <f>IF($A364="","",$A364)</f>
        <v>45954</v>
      </c>
      <c r="JO367" s="44">
        <v>5402</v>
      </c>
      <c r="JP367" s="59">
        <f t="shared" ref="JP367:JP394" si="1889">IF(JO367="","",JO367-JO363)</f>
        <v>21</v>
      </c>
      <c r="JQ367" s="44">
        <v>180</v>
      </c>
      <c r="JR367" s="87">
        <f t="shared" ref="JR367:JR394" si="1890">IF(JQ367="","",JQ367-JQ363)</f>
        <v>2</v>
      </c>
      <c r="JS367" s="43">
        <v>26</v>
      </c>
      <c r="JT367" s="43">
        <f t="shared" ref="JT367:JT394" si="1891">IF(JS367="","",JS363+JU363-JS367)</f>
        <v>2</v>
      </c>
      <c r="JU367" s="43">
        <v>0</v>
      </c>
      <c r="JV367" s="53" t="str">
        <f t="shared" ref="JV367:JV388" si="1892">IF(JO367="","",JV363)</f>
        <v>北斗イヤホン</v>
      </c>
      <c r="JW367" s="47">
        <f t="shared" ref="JW367:JW388" si="1893">IF(JP367="","",JW363)</f>
        <v>1100</v>
      </c>
      <c r="JX367" s="44">
        <f t="shared" ref="JX367:JX394" si="1894">IF(JS367="","",JT367*JW367)</f>
        <v>2200</v>
      </c>
      <c r="JY367" s="89">
        <f t="shared" ref="JY367:JY394" si="1895">IF(JT367="","",JX367/(JP367*100))</f>
        <v>1.0476190476190477</v>
      </c>
      <c r="JZ367" s="35"/>
      <c r="KA367" s="61"/>
      <c r="KB367" s="51">
        <f>IF($A364="","",$A364)</f>
        <v>45954</v>
      </c>
      <c r="KC367" s="44">
        <v>5698</v>
      </c>
      <c r="KD367" s="43">
        <f t="shared" ref="KD367:KD394" si="1896">IF(KC367="","",KC367-KC363)</f>
        <v>40</v>
      </c>
      <c r="KE367" s="44">
        <v>206</v>
      </c>
      <c r="KF367" s="87">
        <f t="shared" ref="KF367:KF394" si="1897">IF(KE367="","",KE367-KE363)</f>
        <v>1</v>
      </c>
      <c r="KG367" s="43">
        <v>13</v>
      </c>
      <c r="KH367" s="43">
        <f t="shared" ref="KH367:KH394" si="1898">IF(KG367="","",KG363+KI363-KG367)</f>
        <v>1</v>
      </c>
      <c r="KI367" s="43">
        <v>0</v>
      </c>
      <c r="KJ367" s="53" t="str">
        <f t="shared" ref="KJ367:KJ388" si="1899">IF(KC367="","",KJ363)</f>
        <v>液晶ミニカメラ</v>
      </c>
      <c r="KK367" s="47">
        <f t="shared" ref="KK367:KK388" si="1900">IF(KD367="","",KK363)</f>
        <v>1074</v>
      </c>
      <c r="KL367" s="44">
        <f t="shared" ref="KL367:KL394" si="1901">IF(KG367="","",KH367*KK367)</f>
        <v>1074</v>
      </c>
      <c r="KM367" s="89">
        <f t="shared" ref="KM367:KM394" si="1902">IF(KH367="","",KL367/(KD367*100))</f>
        <v>0.26850000000000002</v>
      </c>
      <c r="KN367" s="35"/>
      <c r="KO367" s="27"/>
      <c r="KP367" s="51">
        <f>IF($A364="","",$A364)</f>
        <v>45954</v>
      </c>
      <c r="KQ367" s="44">
        <v>3936</v>
      </c>
      <c r="KR367" s="59">
        <f t="shared" ref="KR367:KR394" si="1903">IF(KQ367="","",KQ367-KQ363)</f>
        <v>19</v>
      </c>
      <c r="KS367" s="44">
        <v>258</v>
      </c>
      <c r="KT367" s="87">
        <f t="shared" ref="KT367:KT394" si="1904">IF(KS367="","",KS367-KS363)</f>
        <v>0</v>
      </c>
      <c r="KU367" s="43">
        <v>15</v>
      </c>
      <c r="KV367" s="43">
        <f t="shared" ref="KV367:KV394" si="1905">IF(KU367="","",KU363+KW363-KU367)</f>
        <v>1</v>
      </c>
      <c r="KW367" s="43">
        <v>0</v>
      </c>
      <c r="KX367" s="53" t="str">
        <f t="shared" ref="KX367:KX388" si="1906">IF(KQ367="","",KX363)</f>
        <v>LOTTEチョコイヤホン</v>
      </c>
      <c r="KY367" s="47">
        <f t="shared" ref="KY367:KY388" si="1907">IF(KR367="","",KY363)</f>
        <v>1100</v>
      </c>
      <c r="KZ367" s="44">
        <f t="shared" ref="KZ367:KZ394" si="1908">IF(KU367="","",KV367*KY367)</f>
        <v>1100</v>
      </c>
      <c r="LA367" s="89">
        <f t="shared" ref="LA367:LA394" si="1909">IF(KV367="","",KZ367/(KR367*100))</f>
        <v>0.57894736842105265</v>
      </c>
      <c r="LB367" s="35"/>
      <c r="LC367" s="27"/>
      <c r="LD367" s="46"/>
      <c r="LE367" s="44"/>
      <c r="LF367" s="44"/>
      <c r="LG367" s="44">
        <v>530</v>
      </c>
      <c r="LH367" s="44">
        <v>0</v>
      </c>
      <c r="LI367" s="43">
        <v>2</v>
      </c>
      <c r="LJ367" s="44">
        <v>0</v>
      </c>
      <c r="LK367" s="44">
        <v>0</v>
      </c>
      <c r="LL367" s="72" t="str">
        <f>IF(LE366="","",LL364)</f>
        <v>アンパンティッシュカバー、アンパンぬいぐるみ</v>
      </c>
      <c r="LM367" s="67">
        <f>IF(LF366="","",LM364)</f>
        <v>1000</v>
      </c>
      <c r="LN367" s="44">
        <f t="shared" si="1840"/>
        <v>0</v>
      </c>
      <c r="LO367" s="45"/>
      <c r="LP367" s="35"/>
      <c r="LQ367" s="27"/>
      <c r="LR367" s="51">
        <f t="shared" si="1812"/>
        <v>45963</v>
      </c>
      <c r="LS367" s="44">
        <v>20371</v>
      </c>
      <c r="LT367" s="44">
        <f t="shared" si="1813"/>
        <v>98</v>
      </c>
      <c r="LU367" s="44">
        <v>1031</v>
      </c>
      <c r="LV367" s="44">
        <f t="shared" si="1814"/>
        <v>3</v>
      </c>
      <c r="LW367" s="44">
        <v>3</v>
      </c>
      <c r="LX367" s="44">
        <f t="shared" si="1815"/>
        <v>3</v>
      </c>
      <c r="LY367" s="44">
        <v>32</v>
      </c>
      <c r="LZ367" s="43"/>
      <c r="MA367" s="43">
        <f t="shared" si="1816"/>
        <v>495</v>
      </c>
      <c r="MB367" s="44">
        <f t="shared" si="1817"/>
        <v>1485</v>
      </c>
      <c r="MC367" s="45">
        <f t="shared" si="1818"/>
        <v>0.15153061224489797</v>
      </c>
      <c r="MD367" s="35" t="s">
        <v>606</v>
      </c>
      <c r="ME367" s="27"/>
      <c r="MF367" s="51">
        <f t="shared" si="1819"/>
        <v>45963</v>
      </c>
      <c r="MG367" s="44">
        <v>6884</v>
      </c>
      <c r="MH367" s="44">
        <f t="shared" si="1820"/>
        <v>37</v>
      </c>
      <c r="MI367" s="44">
        <v>366</v>
      </c>
      <c r="MJ367" s="44">
        <f t="shared" si="1821"/>
        <v>1</v>
      </c>
      <c r="MK367" s="44">
        <v>34</v>
      </c>
      <c r="ML367" s="44">
        <f t="shared" si="1822"/>
        <v>4</v>
      </c>
      <c r="MM367" s="44">
        <v>6</v>
      </c>
      <c r="MN367" s="43"/>
      <c r="MO367" s="43">
        <f t="shared" si="1823"/>
        <v>1100</v>
      </c>
      <c r="MP367" s="44">
        <f t="shared" si="1824"/>
        <v>4400</v>
      </c>
      <c r="MQ367" s="45">
        <f t="shared" si="1825"/>
        <v>1.1891891891891893</v>
      </c>
      <c r="MR367" s="35"/>
      <c r="MS367" s="27"/>
      <c r="MT367" s="51">
        <f t="shared" si="1826"/>
        <v>45963</v>
      </c>
      <c r="MU367" s="44">
        <v>10120</v>
      </c>
      <c r="MV367" s="44">
        <f t="shared" si="1827"/>
        <v>61</v>
      </c>
      <c r="MW367" s="44">
        <v>410</v>
      </c>
      <c r="MX367" s="44">
        <f t="shared" si="1828"/>
        <v>1</v>
      </c>
      <c r="MY367" s="44">
        <v>4</v>
      </c>
      <c r="MZ367" s="44">
        <f t="shared" si="1829"/>
        <v>1</v>
      </c>
      <c r="NA367" s="44">
        <v>6</v>
      </c>
      <c r="NB367" s="43"/>
      <c r="NC367" s="43">
        <f t="shared" si="1830"/>
        <v>715</v>
      </c>
      <c r="ND367" s="44">
        <f t="shared" si="1831"/>
        <v>715</v>
      </c>
      <c r="NE367" s="45">
        <f t="shared" si="1832"/>
        <v>0.11721311475409836</v>
      </c>
      <c r="NF367" s="35"/>
      <c r="NG367" s="27"/>
      <c r="NH367" s="51">
        <f t="shared" si="1833"/>
        <v>45963</v>
      </c>
      <c r="NI367" s="44">
        <v>10078</v>
      </c>
      <c r="NJ367" s="44">
        <f t="shared" si="1834"/>
        <v>49</v>
      </c>
      <c r="NK367" s="44">
        <v>200</v>
      </c>
      <c r="NL367" s="44">
        <f t="shared" si="1835"/>
        <v>0</v>
      </c>
      <c r="NM367" s="44">
        <v>40</v>
      </c>
      <c r="NN367" s="44">
        <f t="shared" si="1836"/>
        <v>0</v>
      </c>
      <c r="NO367" s="44">
        <v>4</v>
      </c>
      <c r="NP367" s="43"/>
      <c r="NQ367" s="43">
        <f t="shared" si="1837"/>
        <v>1100</v>
      </c>
      <c r="NR367" s="44">
        <f t="shared" si="1838"/>
        <v>0</v>
      </c>
      <c r="NS367" s="45">
        <f t="shared" si="1839"/>
        <v>0</v>
      </c>
      <c r="NT367" s="35"/>
    </row>
    <row r="368" spans="1:384" ht="15" customHeight="1" thickBot="1" x14ac:dyDescent="0.25">
      <c r="A368" s="38">
        <v>45967</v>
      </c>
      <c r="B368" s="39">
        <f>IF(A368="","",SUM(J368,LF378,AL368,ET368,AZ368,EF368,LT368,NJ368,MV368,MH368,X368,GJ368,HL368,GX368)+SUM(HZ383:HZ384)+SUM(IN383:IN386)+SUM(DR383:DR386)+SUM(CP383:CP386)+SUM(CB383:CB386)+SUM(BN383:BN386)+SUM(DD383:DD386)+SUM(JB383:JB386)+SUM(JP383:JP386)+SUM(KD383:KD386)+SUM(KR383:KR386))</f>
        <v>3868</v>
      </c>
      <c r="C368" s="40">
        <f>IF(A368="","",SUM(J368,X368,AL368,AZ368)+SUM(BN383:BN386)+SUM(CB383:CB386)+SUM(CP383:CP386))</f>
        <v>1298</v>
      </c>
      <c r="D368" s="40">
        <f>IF(A368="","",SUM(EF368,ET368)+SUM(DD383:DD386)+SUM(DR383:DR386))</f>
        <v>680</v>
      </c>
      <c r="E368" s="41">
        <f>IF(A368="","",SUM(NJ368,MV368,MH368,LF378,LT368)+SUM(JB383:JB386)+SUM(JP383:JP386)+SUM(KD383:KD386)+SUM(KR383:KR386))</f>
        <v>1328</v>
      </c>
      <c r="F368" s="40">
        <f>IF(B368="","",SUM(GJ368,GX368,HL368)+SUM(IN383:IN386)+SUM(HZ383:HZ384))</f>
        <v>562</v>
      </c>
      <c r="G368" s="178"/>
      <c r="H368" s="42"/>
      <c r="I368" s="44">
        <v>3755</v>
      </c>
      <c r="J368" s="44">
        <f t="shared" si="1736"/>
        <v>36</v>
      </c>
      <c r="K368" s="44">
        <v>130</v>
      </c>
      <c r="L368" s="44">
        <f t="shared" si="1737"/>
        <v>0</v>
      </c>
      <c r="M368" s="44">
        <v>5</v>
      </c>
      <c r="N368" s="44">
        <f t="shared" si="1738"/>
        <v>0</v>
      </c>
      <c r="O368" s="44">
        <v>2</v>
      </c>
      <c r="P368" s="43"/>
      <c r="Q368" s="43">
        <f t="shared" si="1739"/>
        <v>550</v>
      </c>
      <c r="R368" s="44">
        <f t="shared" si="1740"/>
        <v>0</v>
      </c>
      <c r="S368" s="45">
        <f t="shared" si="1741"/>
        <v>0</v>
      </c>
      <c r="T368" s="35"/>
      <c r="U368" s="27"/>
      <c r="V368" s="51">
        <f t="shared" si="1742"/>
        <v>45967</v>
      </c>
      <c r="W368" s="44">
        <v>12708</v>
      </c>
      <c r="X368" s="44">
        <f t="shared" si="1743"/>
        <v>46</v>
      </c>
      <c r="Y368" s="44">
        <v>491</v>
      </c>
      <c r="Z368" s="44">
        <f t="shared" si="1744"/>
        <v>1</v>
      </c>
      <c r="AA368" s="44">
        <v>19</v>
      </c>
      <c r="AB368" s="44">
        <f t="shared" si="1745"/>
        <v>2</v>
      </c>
      <c r="AC368" s="44">
        <v>3</v>
      </c>
      <c r="AD368" s="43"/>
      <c r="AE368" s="43">
        <f t="shared" si="1746"/>
        <v>1026</v>
      </c>
      <c r="AF368" s="44">
        <f t="shared" si="1747"/>
        <v>2052</v>
      </c>
      <c r="AG368" s="45">
        <f t="shared" si="1748"/>
        <v>0.44608695652173913</v>
      </c>
      <c r="AH368" s="35"/>
      <c r="AI368" s="27"/>
      <c r="AJ368" s="51">
        <f t="shared" si="1749"/>
        <v>45967</v>
      </c>
      <c r="AK368" s="44">
        <v>15575</v>
      </c>
      <c r="AL368" s="44">
        <f t="shared" si="1750"/>
        <v>354</v>
      </c>
      <c r="AM368" s="44">
        <v>343</v>
      </c>
      <c r="AN368" s="44">
        <f t="shared" si="1751"/>
        <v>7</v>
      </c>
      <c r="AO368" s="44">
        <v>33</v>
      </c>
      <c r="AP368" s="44">
        <f t="shared" si="1752"/>
        <v>10</v>
      </c>
      <c r="AQ368" s="44">
        <v>4</v>
      </c>
      <c r="AR368" s="43"/>
      <c r="AS368" s="43">
        <f t="shared" si="1753"/>
        <v>880</v>
      </c>
      <c r="AT368" s="44">
        <f t="shared" si="1754"/>
        <v>8800</v>
      </c>
      <c r="AU368" s="45">
        <f t="shared" si="1755"/>
        <v>0.24858757062146894</v>
      </c>
      <c r="AV368" s="35"/>
      <c r="AW368" s="27"/>
      <c r="AX368" s="51">
        <f t="shared" si="1756"/>
        <v>45967</v>
      </c>
      <c r="AY368" s="44">
        <v>18034</v>
      </c>
      <c r="AZ368" s="44">
        <f t="shared" si="1757"/>
        <v>203</v>
      </c>
      <c r="BA368" s="44">
        <v>531</v>
      </c>
      <c r="BB368" s="44">
        <f t="shared" si="1758"/>
        <v>3</v>
      </c>
      <c r="BC368" s="44">
        <v>6</v>
      </c>
      <c r="BD368" s="44">
        <f t="shared" si="1759"/>
        <v>3</v>
      </c>
      <c r="BE368" s="44">
        <v>2</v>
      </c>
      <c r="BF368" s="43"/>
      <c r="BG368" s="43">
        <f t="shared" si="1760"/>
        <v>715</v>
      </c>
      <c r="BH368" s="44">
        <f t="shared" si="1761"/>
        <v>2145</v>
      </c>
      <c r="BI368" s="45">
        <f t="shared" si="1762"/>
        <v>0.10566502463054187</v>
      </c>
      <c r="BJ368" s="35"/>
      <c r="BK368" s="50"/>
      <c r="BL368" s="46"/>
      <c r="BM368" s="43">
        <v>10082</v>
      </c>
      <c r="BN368" s="44">
        <f t="shared" si="1841"/>
        <v>31</v>
      </c>
      <c r="BO368" s="43">
        <v>291</v>
      </c>
      <c r="BP368" s="44">
        <f t="shared" si="1842"/>
        <v>1</v>
      </c>
      <c r="BQ368" s="44">
        <v>9</v>
      </c>
      <c r="BR368" s="44">
        <f t="shared" si="1843"/>
        <v>1</v>
      </c>
      <c r="BS368" s="43">
        <v>0</v>
      </c>
      <c r="BT368" s="60" t="s">
        <v>578</v>
      </c>
      <c r="BU368" s="67">
        <f t="shared" ref="BU368:BU388" si="1910">IF(BN368="","",BU364)</f>
        <v>660</v>
      </c>
      <c r="BV368" s="43">
        <f t="shared" si="1844"/>
        <v>660</v>
      </c>
      <c r="BW368" s="45">
        <f t="shared" si="1845"/>
        <v>0.2129032258064516</v>
      </c>
      <c r="BX368" s="35"/>
      <c r="BY368" s="27"/>
      <c r="BZ368" s="46"/>
      <c r="CA368" s="43">
        <v>1624</v>
      </c>
      <c r="CB368" s="44">
        <f t="shared" si="1846"/>
        <v>93</v>
      </c>
      <c r="CC368" s="43">
        <v>12</v>
      </c>
      <c r="CD368" s="44">
        <f t="shared" si="1847"/>
        <v>0</v>
      </c>
      <c r="CE368" s="44">
        <v>23</v>
      </c>
      <c r="CF368" s="44">
        <f t="shared" si="1848"/>
        <v>0</v>
      </c>
      <c r="CG368" s="43">
        <v>0</v>
      </c>
      <c r="CH368" s="60" t="str">
        <f t="shared" si="1849"/>
        <v>ラブブマスコット</v>
      </c>
      <c r="CI368" s="67">
        <f t="shared" si="1850"/>
        <v>500</v>
      </c>
      <c r="CJ368" s="43">
        <f t="shared" si="1851"/>
        <v>0</v>
      </c>
      <c r="CK368" s="45">
        <f t="shared" si="1852"/>
        <v>0</v>
      </c>
      <c r="CL368" s="35"/>
      <c r="CM368" s="27"/>
      <c r="CN368" s="46"/>
      <c r="CO368" s="43">
        <v>807</v>
      </c>
      <c r="CP368" s="44">
        <f t="shared" si="1853"/>
        <v>13</v>
      </c>
      <c r="CQ368" s="43">
        <v>6</v>
      </c>
      <c r="CR368" s="44">
        <f t="shared" si="1854"/>
        <v>0</v>
      </c>
      <c r="CS368" s="44">
        <v>18</v>
      </c>
      <c r="CT368" s="44">
        <f t="shared" si="1855"/>
        <v>0</v>
      </c>
      <c r="CU368" s="43">
        <v>0</v>
      </c>
      <c r="CV368" s="60" t="s">
        <v>577</v>
      </c>
      <c r="CW368" s="67">
        <v>1100</v>
      </c>
      <c r="CX368" s="43">
        <f t="shared" si="1856"/>
        <v>0</v>
      </c>
      <c r="CY368" s="45">
        <f t="shared" si="1857"/>
        <v>0</v>
      </c>
      <c r="CZ368" s="35"/>
      <c r="DA368" s="58"/>
      <c r="DB368" s="46"/>
      <c r="DC368" s="43">
        <v>7126</v>
      </c>
      <c r="DD368" s="44">
        <f t="shared" si="1858"/>
        <v>20</v>
      </c>
      <c r="DE368" s="43">
        <v>225</v>
      </c>
      <c r="DF368" s="44">
        <f t="shared" si="1859"/>
        <v>1</v>
      </c>
      <c r="DG368" s="44">
        <v>14</v>
      </c>
      <c r="DH368" s="44">
        <f t="shared" si="1860"/>
        <v>1</v>
      </c>
      <c r="DI368" s="43">
        <v>0</v>
      </c>
      <c r="DJ368" s="60" t="str">
        <f t="shared" si="1861"/>
        <v>ジャグラーサウンドボタン</v>
      </c>
      <c r="DK368" s="67">
        <f t="shared" si="1862"/>
        <v>682</v>
      </c>
      <c r="DL368" s="43">
        <f t="shared" si="1863"/>
        <v>682</v>
      </c>
      <c r="DM368" s="45">
        <f t="shared" si="1864"/>
        <v>0.34100000000000003</v>
      </c>
      <c r="DN368" s="35"/>
      <c r="DO368" s="27"/>
      <c r="DP368" s="46"/>
      <c r="DQ368" s="43">
        <v>2697</v>
      </c>
      <c r="DR368" s="44">
        <f t="shared" si="1865"/>
        <v>20</v>
      </c>
      <c r="DS368" s="43">
        <v>75</v>
      </c>
      <c r="DT368" s="44">
        <f t="shared" si="1866"/>
        <v>0</v>
      </c>
      <c r="DU368" s="44">
        <v>11</v>
      </c>
      <c r="DV368" s="44">
        <f t="shared" si="1867"/>
        <v>0</v>
      </c>
      <c r="DW368" s="43"/>
      <c r="DX368" s="60" t="str">
        <f t="shared" si="1868"/>
        <v>キティヒョウ柄マスコット</v>
      </c>
      <c r="DY368" s="67">
        <f t="shared" si="1869"/>
        <v>996</v>
      </c>
      <c r="DZ368" s="43">
        <f t="shared" si="1870"/>
        <v>0</v>
      </c>
      <c r="EA368" s="45">
        <f t="shared" si="1871"/>
        <v>0</v>
      </c>
      <c r="EB368" s="35"/>
      <c r="EC368" s="27"/>
      <c r="ED368" s="51">
        <f t="shared" si="1763"/>
        <v>45967</v>
      </c>
      <c r="EE368" s="44">
        <v>29032</v>
      </c>
      <c r="EF368" s="44">
        <f t="shared" si="1764"/>
        <v>144</v>
      </c>
      <c r="EG368" s="44">
        <v>1504</v>
      </c>
      <c r="EH368" s="44">
        <f t="shared" si="1765"/>
        <v>1</v>
      </c>
      <c r="EI368" s="44">
        <v>7</v>
      </c>
      <c r="EJ368" s="44">
        <f t="shared" si="1766"/>
        <v>2</v>
      </c>
      <c r="EK368" s="44">
        <v>1</v>
      </c>
      <c r="EL368" s="43"/>
      <c r="EM368" s="43">
        <f t="shared" si="1767"/>
        <v>715</v>
      </c>
      <c r="EN368" s="44">
        <f t="shared" si="1768"/>
        <v>1430</v>
      </c>
      <c r="EO368" s="45">
        <f t="shared" si="1769"/>
        <v>9.930555555555555E-2</v>
      </c>
      <c r="EP368" s="35"/>
      <c r="EQ368" s="27"/>
      <c r="ER368" s="51">
        <f t="shared" si="1770"/>
        <v>45967</v>
      </c>
      <c r="ES368" s="44">
        <v>7816</v>
      </c>
      <c r="ET368" s="44">
        <f t="shared" si="1771"/>
        <v>81</v>
      </c>
      <c r="EU368" s="44">
        <v>228</v>
      </c>
      <c r="EV368" s="44">
        <f t="shared" si="1772"/>
        <v>6</v>
      </c>
      <c r="EW368" s="44">
        <v>29</v>
      </c>
      <c r="EX368" s="44">
        <f t="shared" si="1773"/>
        <v>2</v>
      </c>
      <c r="EY368" s="44">
        <v>1</v>
      </c>
      <c r="EZ368" s="43"/>
      <c r="FA368" s="43">
        <f t="shared" si="1774"/>
        <v>726</v>
      </c>
      <c r="FB368" s="44">
        <f t="shared" si="1775"/>
        <v>1452</v>
      </c>
      <c r="FC368" s="45">
        <f t="shared" si="1776"/>
        <v>0.17925925925925926</v>
      </c>
      <c r="FD368" s="35"/>
      <c r="FE368" s="27"/>
      <c r="FF368" s="51">
        <f t="shared" si="1777"/>
        <v>45967</v>
      </c>
      <c r="FG368" s="44">
        <v>910</v>
      </c>
      <c r="FH368" s="44">
        <f t="shared" si="1778"/>
        <v>74</v>
      </c>
      <c r="FI368" s="44">
        <v>354</v>
      </c>
      <c r="FJ368" s="44">
        <f t="shared" si="1779"/>
        <v>22</v>
      </c>
      <c r="FK368" s="44">
        <v>116</v>
      </c>
      <c r="FL368" s="44">
        <f t="shared" si="1780"/>
        <v>22</v>
      </c>
      <c r="FM368" s="44">
        <v>0</v>
      </c>
      <c r="FN368" s="43"/>
      <c r="FO368" s="43">
        <f t="shared" si="1781"/>
        <v>420</v>
      </c>
      <c r="FP368" s="44">
        <f t="shared" si="1782"/>
        <v>9240</v>
      </c>
      <c r="FQ368" s="45">
        <f t="shared" si="1783"/>
        <v>1.2486486486486486</v>
      </c>
      <c r="FR368" s="35"/>
      <c r="FS368" s="27"/>
      <c r="FT368" s="51">
        <f t="shared" si="1784"/>
        <v>45967</v>
      </c>
      <c r="FU368" s="44">
        <v>910</v>
      </c>
      <c r="FV368" s="44">
        <f t="shared" si="1785"/>
        <v>74</v>
      </c>
      <c r="FW368" s="44">
        <v>354</v>
      </c>
      <c r="FX368" s="44">
        <f t="shared" si="1786"/>
        <v>22</v>
      </c>
      <c r="FY368" s="44">
        <v>116</v>
      </c>
      <c r="FZ368" s="44">
        <f t="shared" si="1787"/>
        <v>22</v>
      </c>
      <c r="GA368" s="44">
        <v>0</v>
      </c>
      <c r="GB368" s="43"/>
      <c r="GC368" s="43">
        <f t="shared" si="1788"/>
        <v>420</v>
      </c>
      <c r="GD368" s="44">
        <f t="shared" si="1789"/>
        <v>9240</v>
      </c>
      <c r="GE368" s="45">
        <f t="shared" si="1790"/>
        <v>1.2486486486486486</v>
      </c>
      <c r="GF368" s="35"/>
      <c r="GG368" s="65"/>
      <c r="GH368" s="51">
        <f t="shared" si="1791"/>
        <v>45967</v>
      </c>
      <c r="GI368" s="44">
        <v>1313</v>
      </c>
      <c r="GJ368" s="44">
        <f t="shared" si="1792"/>
        <v>20</v>
      </c>
      <c r="GK368" s="44">
        <v>248</v>
      </c>
      <c r="GL368" s="44">
        <f t="shared" si="1793"/>
        <v>0</v>
      </c>
      <c r="GM368" s="44">
        <v>7</v>
      </c>
      <c r="GN368" s="44">
        <f t="shared" si="1794"/>
        <v>0</v>
      </c>
      <c r="GO368" s="44">
        <v>6</v>
      </c>
      <c r="GP368" s="43"/>
      <c r="GQ368" s="43">
        <f t="shared" si="1795"/>
        <v>550</v>
      </c>
      <c r="GR368" s="44">
        <f t="shared" si="1796"/>
        <v>0</v>
      </c>
      <c r="GS368" s="45">
        <f t="shared" si="1797"/>
        <v>0</v>
      </c>
      <c r="GT368" s="35"/>
      <c r="GU368" s="27"/>
      <c r="GV368" s="51">
        <f t="shared" si="1798"/>
        <v>45967</v>
      </c>
      <c r="GW368" s="44">
        <v>914</v>
      </c>
      <c r="GX368" s="44">
        <f t="shared" si="1799"/>
        <v>105</v>
      </c>
      <c r="GY368" s="44">
        <v>39</v>
      </c>
      <c r="GZ368" s="44">
        <f t="shared" si="1800"/>
        <v>7</v>
      </c>
      <c r="HA368" s="44">
        <v>560</v>
      </c>
      <c r="HB368" s="44">
        <f t="shared" si="1801"/>
        <v>20</v>
      </c>
      <c r="HC368" s="44">
        <v>0</v>
      </c>
      <c r="HD368" s="43"/>
      <c r="HE368" s="43">
        <f t="shared" si="1802"/>
        <v>200</v>
      </c>
      <c r="HF368" s="44">
        <f t="shared" si="1803"/>
        <v>4000</v>
      </c>
      <c r="HG368" s="45">
        <f t="shared" si="1804"/>
        <v>0.38095238095238093</v>
      </c>
      <c r="HH368" s="35"/>
      <c r="HI368" s="27"/>
      <c r="HJ368" s="51">
        <f t="shared" si="1805"/>
        <v>45967</v>
      </c>
      <c r="HK368" s="44">
        <v>910</v>
      </c>
      <c r="HL368" s="44">
        <f t="shared" si="1806"/>
        <v>74</v>
      </c>
      <c r="HM368" s="44">
        <v>354</v>
      </c>
      <c r="HN368" s="44">
        <f t="shared" si="1807"/>
        <v>22</v>
      </c>
      <c r="HO368" s="44">
        <v>116</v>
      </c>
      <c r="HP368" s="44">
        <f t="shared" si="1808"/>
        <v>22</v>
      </c>
      <c r="HQ368" s="44">
        <v>0</v>
      </c>
      <c r="HR368" s="43"/>
      <c r="HS368" s="43">
        <f t="shared" si="1809"/>
        <v>420</v>
      </c>
      <c r="HT368" s="44">
        <f t="shared" si="1810"/>
        <v>9240</v>
      </c>
      <c r="HU368" s="45">
        <f t="shared" si="1811"/>
        <v>1.2486486486486486</v>
      </c>
      <c r="HV368" s="35"/>
      <c r="HW368" s="61"/>
      <c r="HX368" s="46"/>
      <c r="HY368" s="43">
        <v>20993</v>
      </c>
      <c r="HZ368" s="44">
        <f t="shared" si="1872"/>
        <v>53</v>
      </c>
      <c r="IA368" s="43"/>
      <c r="IB368" s="44" t="str">
        <f t="shared" si="1873"/>
        <v/>
      </c>
      <c r="IC368" s="44">
        <v>8</v>
      </c>
      <c r="ID368" s="44">
        <f t="shared" si="1874"/>
        <v>0</v>
      </c>
      <c r="IE368" s="43">
        <v>0</v>
      </c>
      <c r="IF368" s="60" t="str">
        <f>IF(HY367="","",IF364)</f>
        <v>サンリオ浴衣BIG</v>
      </c>
      <c r="IG368" s="67">
        <f>IF(HY367="","",IG364)</f>
        <v>1100</v>
      </c>
      <c r="IH368" s="43">
        <f t="shared" si="1875"/>
        <v>0</v>
      </c>
      <c r="II368" s="45">
        <f t="shared" si="1876"/>
        <v>0</v>
      </c>
      <c r="IJ368" s="35"/>
      <c r="IK368" s="27"/>
      <c r="IL368" s="46"/>
      <c r="IM368" s="43">
        <v>839</v>
      </c>
      <c r="IN368" s="69">
        <f t="shared" si="1877"/>
        <v>21</v>
      </c>
      <c r="IO368" s="43">
        <v>9</v>
      </c>
      <c r="IP368" s="44">
        <f t="shared" si="1878"/>
        <v>1</v>
      </c>
      <c r="IQ368" s="44">
        <v>10</v>
      </c>
      <c r="IR368" s="44">
        <f t="shared" si="1879"/>
        <v>0</v>
      </c>
      <c r="IS368" s="43">
        <v>0</v>
      </c>
      <c r="IT368" s="60" t="s">
        <v>578</v>
      </c>
      <c r="IU368" s="67">
        <f t="shared" ref="IU368:IU388" si="1911">IF(IN368="","",IU364)</f>
        <v>996</v>
      </c>
      <c r="IV368" s="43">
        <f t="shared" si="1880"/>
        <v>0</v>
      </c>
      <c r="IW368" s="45">
        <f t="shared" si="1881"/>
        <v>0</v>
      </c>
      <c r="IX368" s="35"/>
      <c r="IY368" s="33"/>
      <c r="IZ368" s="46"/>
      <c r="JA368" s="43">
        <v>4545</v>
      </c>
      <c r="JB368" s="69">
        <f t="shared" si="1882"/>
        <v>8</v>
      </c>
      <c r="JC368" s="43">
        <v>130</v>
      </c>
      <c r="JD368" s="44">
        <f t="shared" si="1883"/>
        <v>0</v>
      </c>
      <c r="JE368" s="44">
        <v>35</v>
      </c>
      <c r="JF368" s="44">
        <f t="shared" si="1884"/>
        <v>0</v>
      </c>
      <c r="JG368" s="43">
        <v>0</v>
      </c>
      <c r="JH368" s="60" t="str">
        <f t="shared" si="1885"/>
        <v>ミニ香水</v>
      </c>
      <c r="JI368" s="67">
        <f t="shared" si="1886"/>
        <v>1100</v>
      </c>
      <c r="JJ368" s="43">
        <f t="shared" si="1887"/>
        <v>0</v>
      </c>
      <c r="JK368" s="45">
        <f t="shared" si="1888"/>
        <v>0</v>
      </c>
      <c r="JL368" s="35"/>
      <c r="JM368" s="27"/>
      <c r="JN368" s="46"/>
      <c r="JO368" s="43">
        <v>5369</v>
      </c>
      <c r="JP368" s="69">
        <f t="shared" si="1889"/>
        <v>7</v>
      </c>
      <c r="JQ368" s="43">
        <v>121</v>
      </c>
      <c r="JR368" s="44">
        <f t="shared" si="1890"/>
        <v>0</v>
      </c>
      <c r="JS368" s="44">
        <v>13</v>
      </c>
      <c r="JT368" s="44">
        <f t="shared" si="1891"/>
        <v>0</v>
      </c>
      <c r="JU368" s="43">
        <v>6</v>
      </c>
      <c r="JV368" s="60" t="str">
        <f t="shared" si="1892"/>
        <v>ジャグラーサウンドボタン</v>
      </c>
      <c r="JW368" s="67">
        <f t="shared" si="1893"/>
        <v>748</v>
      </c>
      <c r="JX368" s="43">
        <f t="shared" si="1894"/>
        <v>0</v>
      </c>
      <c r="JY368" s="45">
        <f t="shared" si="1895"/>
        <v>0</v>
      </c>
      <c r="JZ368" s="35"/>
      <c r="KA368" s="61"/>
      <c r="KB368" s="46"/>
      <c r="KC368" s="43">
        <v>4063</v>
      </c>
      <c r="KD368" s="69">
        <f t="shared" si="1896"/>
        <v>3</v>
      </c>
      <c r="KE368" s="43">
        <v>109</v>
      </c>
      <c r="KF368" s="44">
        <f t="shared" si="1897"/>
        <v>0</v>
      </c>
      <c r="KG368" s="44">
        <v>11</v>
      </c>
      <c r="KH368" s="44">
        <f t="shared" si="1898"/>
        <v>0</v>
      </c>
      <c r="KI368" s="43">
        <v>-1</v>
      </c>
      <c r="KJ368" s="60" t="str">
        <f t="shared" si="1899"/>
        <v>サンリオスカーフ付ポーチ</v>
      </c>
      <c r="KK368" s="67">
        <f t="shared" si="1900"/>
        <v>0</v>
      </c>
      <c r="KL368" s="43">
        <f t="shared" si="1901"/>
        <v>0</v>
      </c>
      <c r="KM368" s="45">
        <f t="shared" si="1902"/>
        <v>0</v>
      </c>
      <c r="KN368" s="35" t="s">
        <v>581</v>
      </c>
      <c r="KO368" s="27"/>
      <c r="KP368" s="46"/>
      <c r="KQ368" s="43">
        <v>4885</v>
      </c>
      <c r="KR368" s="69">
        <f t="shared" si="1903"/>
        <v>23</v>
      </c>
      <c r="KS368" s="43">
        <v>98</v>
      </c>
      <c r="KT368" s="44">
        <f t="shared" si="1904"/>
        <v>0</v>
      </c>
      <c r="KU368" s="44">
        <v>14</v>
      </c>
      <c r="KV368" s="44">
        <f t="shared" si="1905"/>
        <v>0</v>
      </c>
      <c r="KW368" s="43">
        <v>0</v>
      </c>
      <c r="KX368" s="60" t="str">
        <f t="shared" si="1906"/>
        <v>デジタルミニカメラ</v>
      </c>
      <c r="KY368" s="67">
        <f t="shared" si="1907"/>
        <v>722</v>
      </c>
      <c r="KZ368" s="43">
        <f t="shared" si="1908"/>
        <v>0</v>
      </c>
      <c r="LA368" s="45">
        <f t="shared" si="1909"/>
        <v>0</v>
      </c>
      <c r="LB368" s="35"/>
      <c r="LC368" s="27"/>
      <c r="LD368" s="74"/>
      <c r="LE368" s="75"/>
      <c r="LF368" s="75"/>
      <c r="LG368" s="75">
        <v>1166</v>
      </c>
      <c r="LH368" s="75">
        <v>0</v>
      </c>
      <c r="LI368" s="76">
        <v>2</v>
      </c>
      <c r="LJ368" s="75">
        <v>0</v>
      </c>
      <c r="LK368" s="75">
        <v>0</v>
      </c>
      <c r="LL368" s="77" t="str">
        <f>IF(LE366="","",LL365)</f>
        <v>バイキンティッシュカバー、アンパンぬいぐるみ</v>
      </c>
      <c r="LM368" s="78">
        <f>IF(LF366="","",LM365)</f>
        <v>1000</v>
      </c>
      <c r="LN368" s="75">
        <f t="shared" si="1840"/>
        <v>0</v>
      </c>
      <c r="LO368" s="79"/>
      <c r="LP368" s="35"/>
      <c r="LQ368" s="27"/>
      <c r="LR368" s="51">
        <f t="shared" si="1812"/>
        <v>45967</v>
      </c>
      <c r="LS368" s="44">
        <v>20413</v>
      </c>
      <c r="LT368" s="44">
        <f t="shared" si="1813"/>
        <v>42</v>
      </c>
      <c r="LU368" s="44">
        <v>1035</v>
      </c>
      <c r="LV368" s="44">
        <f t="shared" si="1814"/>
        <v>4</v>
      </c>
      <c r="LW368" s="44">
        <v>31</v>
      </c>
      <c r="LX368" s="44">
        <f t="shared" si="1815"/>
        <v>4</v>
      </c>
      <c r="LY368" s="44">
        <v>0</v>
      </c>
      <c r="LZ368" s="43"/>
      <c r="MA368" s="43">
        <f t="shared" si="1816"/>
        <v>495</v>
      </c>
      <c r="MB368" s="44">
        <f t="shared" si="1817"/>
        <v>1980</v>
      </c>
      <c r="MC368" s="45">
        <f t="shared" si="1818"/>
        <v>0.47142857142857142</v>
      </c>
      <c r="MD368" s="35" t="s">
        <v>625</v>
      </c>
      <c r="ME368" s="27"/>
      <c r="MF368" s="51">
        <f t="shared" si="1819"/>
        <v>45967</v>
      </c>
      <c r="MG368" s="44">
        <v>6953</v>
      </c>
      <c r="MH368" s="44">
        <f t="shared" si="1820"/>
        <v>69</v>
      </c>
      <c r="MI368" s="44">
        <v>366</v>
      </c>
      <c r="MJ368" s="44">
        <f t="shared" si="1821"/>
        <v>0</v>
      </c>
      <c r="MK368" s="44">
        <v>39</v>
      </c>
      <c r="ML368" s="44">
        <f t="shared" si="1822"/>
        <v>1</v>
      </c>
      <c r="MM368" s="44">
        <v>0</v>
      </c>
      <c r="MN368" s="43"/>
      <c r="MO368" s="43">
        <f t="shared" si="1823"/>
        <v>1100</v>
      </c>
      <c r="MP368" s="44">
        <f t="shared" si="1824"/>
        <v>1100</v>
      </c>
      <c r="MQ368" s="45">
        <f t="shared" si="1825"/>
        <v>0.15942028985507245</v>
      </c>
      <c r="MR368" s="35"/>
      <c r="MS368" s="27"/>
      <c r="MT368" s="51">
        <f t="shared" si="1826"/>
        <v>45967</v>
      </c>
      <c r="MU368" s="44">
        <v>10240</v>
      </c>
      <c r="MV368" s="44">
        <f t="shared" si="1827"/>
        <v>120</v>
      </c>
      <c r="MW368" s="44">
        <v>412</v>
      </c>
      <c r="MX368" s="44">
        <f t="shared" si="1828"/>
        <v>2</v>
      </c>
      <c r="MY368" s="44">
        <v>7</v>
      </c>
      <c r="MZ368" s="44">
        <f t="shared" si="1829"/>
        <v>3</v>
      </c>
      <c r="NA368" s="44">
        <v>0</v>
      </c>
      <c r="NB368" s="43"/>
      <c r="NC368" s="43">
        <f t="shared" si="1830"/>
        <v>715</v>
      </c>
      <c r="ND368" s="44">
        <f t="shared" si="1831"/>
        <v>2145</v>
      </c>
      <c r="NE368" s="45">
        <f t="shared" si="1832"/>
        <v>0.17874999999999999</v>
      </c>
      <c r="NF368" s="35"/>
      <c r="NG368" s="27"/>
      <c r="NH368" s="51">
        <f t="shared" si="1833"/>
        <v>45967</v>
      </c>
      <c r="NI368" s="44">
        <v>10180</v>
      </c>
      <c r="NJ368" s="44">
        <f t="shared" si="1834"/>
        <v>102</v>
      </c>
      <c r="NK368" s="44">
        <v>201</v>
      </c>
      <c r="NL368" s="44">
        <f t="shared" si="1835"/>
        <v>1</v>
      </c>
      <c r="NM368" s="44">
        <v>44</v>
      </c>
      <c r="NN368" s="44">
        <f t="shared" si="1836"/>
        <v>0</v>
      </c>
      <c r="NO368" s="44">
        <v>0</v>
      </c>
      <c r="NP368" s="43"/>
      <c r="NQ368" s="43">
        <f t="shared" si="1837"/>
        <v>1100</v>
      </c>
      <c r="NR368" s="44">
        <f t="shared" si="1838"/>
        <v>0</v>
      </c>
      <c r="NS368" s="45">
        <f t="shared" si="1839"/>
        <v>0</v>
      </c>
      <c r="NT368" s="35"/>
    </row>
    <row r="369" spans="1:384" ht="15" customHeight="1" thickTop="1" x14ac:dyDescent="0.2">
      <c r="A369" s="38">
        <v>45971</v>
      </c>
      <c r="B369" s="39">
        <f>IF(A369="","",SUM(J369,LF381,AL369,ET369,AZ369,EF369,LT369,NJ369,MV369,MH369,X369,GJ369,GX369,HL369)+SUM(HZ387:HZ388)+SUM(IN387:IN390)+SUM(DR387:DR390)+SUM(CP387:CP390)+SUM(CB387:CB390)+SUM(BN387:BN390)+SUM(DD387:DD390)+SUM(JB387:JB390)+SUM(JP387:JP390)+SUM(KD387:KD390)+SUM(KR387:KR390))</f>
        <v>4325</v>
      </c>
      <c r="C369" s="40">
        <f>IF(A369="","",SUM(J369,X369,AL369,AZ369)+SUM(BN387:BN390)+SUM(CB387:CB390)+SUM(CP387:CP390))</f>
        <v>1396</v>
      </c>
      <c r="D369" s="40">
        <f>IF(A369="","",SUM(EF369,ET369)+SUM(DD387:DD390)+SUM(DR387:DR390))</f>
        <v>610</v>
      </c>
      <c r="E369" s="41">
        <f>IF(A369="","",SUM(NJ369,MV369,MH369,LT369,LF381)+SUM(JB387:JB390)+SUM(JP387:JP390)+SUM(KD387:KD390)+SUM(KR387:KR390))</f>
        <v>1625</v>
      </c>
      <c r="F369" s="40">
        <f>IF(B369="","",SUM(GJ369,GX369,HL369)+SUM(IN387:IN390)+SUM(HZ387:HZ388))</f>
        <v>694</v>
      </c>
      <c r="G369" s="178"/>
      <c r="H369" s="42"/>
      <c r="I369" s="44">
        <v>3812</v>
      </c>
      <c r="J369" s="44">
        <f t="shared" si="1736"/>
        <v>57</v>
      </c>
      <c r="K369" s="44">
        <v>131</v>
      </c>
      <c r="L369" s="44">
        <f t="shared" si="1737"/>
        <v>1</v>
      </c>
      <c r="M369" s="44">
        <v>6</v>
      </c>
      <c r="N369" s="44">
        <f t="shared" si="1738"/>
        <v>1</v>
      </c>
      <c r="O369" s="44">
        <v>2</v>
      </c>
      <c r="P369" s="43"/>
      <c r="Q369" s="43">
        <f t="shared" si="1739"/>
        <v>550</v>
      </c>
      <c r="R369" s="44">
        <f t="shared" si="1740"/>
        <v>550</v>
      </c>
      <c r="S369" s="45">
        <f t="shared" si="1741"/>
        <v>9.6491228070175433E-2</v>
      </c>
      <c r="T369" s="35"/>
      <c r="U369" s="27"/>
      <c r="V369" s="51">
        <f t="shared" si="1742"/>
        <v>45971</v>
      </c>
      <c r="W369" s="44">
        <v>12809</v>
      </c>
      <c r="X369" s="44">
        <f t="shared" si="1743"/>
        <v>101</v>
      </c>
      <c r="Y369" s="44">
        <v>493</v>
      </c>
      <c r="Z369" s="44">
        <f t="shared" si="1744"/>
        <v>2</v>
      </c>
      <c r="AA369" s="44">
        <v>20</v>
      </c>
      <c r="AB369" s="44">
        <f t="shared" si="1745"/>
        <v>2</v>
      </c>
      <c r="AC369" s="44">
        <v>8</v>
      </c>
      <c r="AD369" s="43"/>
      <c r="AE369" s="43">
        <f t="shared" si="1746"/>
        <v>1026</v>
      </c>
      <c r="AF369" s="44">
        <f t="shared" si="1747"/>
        <v>2052</v>
      </c>
      <c r="AG369" s="45">
        <f t="shared" si="1748"/>
        <v>0.20316831683168315</v>
      </c>
      <c r="AH369" s="35"/>
      <c r="AI369" s="27"/>
      <c r="AJ369" s="51">
        <f t="shared" si="1749"/>
        <v>45971</v>
      </c>
      <c r="AK369" s="44">
        <v>15786</v>
      </c>
      <c r="AL369" s="44">
        <f t="shared" si="1750"/>
        <v>211</v>
      </c>
      <c r="AM369" s="44">
        <v>346</v>
      </c>
      <c r="AN369" s="44">
        <f t="shared" si="1751"/>
        <v>3</v>
      </c>
      <c r="AO369" s="44">
        <v>34</v>
      </c>
      <c r="AP369" s="44">
        <f t="shared" si="1752"/>
        <v>3</v>
      </c>
      <c r="AQ369" s="44">
        <v>0</v>
      </c>
      <c r="AR369" s="43"/>
      <c r="AS369" s="43">
        <f t="shared" si="1753"/>
        <v>880</v>
      </c>
      <c r="AT369" s="44">
        <f t="shared" si="1754"/>
        <v>2640</v>
      </c>
      <c r="AU369" s="45">
        <f t="shared" si="1755"/>
        <v>0.12511848341232226</v>
      </c>
      <c r="AV369" s="35"/>
      <c r="AW369" s="27"/>
      <c r="AX369" s="51">
        <f t="shared" si="1756"/>
        <v>45971</v>
      </c>
      <c r="AY369" s="44">
        <v>18160</v>
      </c>
      <c r="AZ369" s="44">
        <f t="shared" si="1757"/>
        <v>126</v>
      </c>
      <c r="BA369" s="44">
        <v>533</v>
      </c>
      <c r="BB369" s="44">
        <f t="shared" si="1758"/>
        <v>2</v>
      </c>
      <c r="BC369" s="44">
        <v>6</v>
      </c>
      <c r="BD369" s="44">
        <f t="shared" si="1759"/>
        <v>2</v>
      </c>
      <c r="BE369" s="44">
        <v>0</v>
      </c>
      <c r="BF369" s="43"/>
      <c r="BG369" s="43">
        <f t="shared" si="1760"/>
        <v>715</v>
      </c>
      <c r="BH369" s="44">
        <f t="shared" si="1761"/>
        <v>1430</v>
      </c>
      <c r="BI369" s="45">
        <f t="shared" si="1762"/>
        <v>0.11349206349206349</v>
      </c>
      <c r="BJ369" s="35"/>
      <c r="BK369" s="50"/>
      <c r="BL369" s="46"/>
      <c r="BM369" s="44">
        <v>11890</v>
      </c>
      <c r="BN369" s="44">
        <f t="shared" si="1841"/>
        <v>44</v>
      </c>
      <c r="BO369" s="44">
        <v>618</v>
      </c>
      <c r="BP369" s="44">
        <f t="shared" si="1842"/>
        <v>1</v>
      </c>
      <c r="BQ369" s="44">
        <v>8</v>
      </c>
      <c r="BR369" s="44">
        <f t="shared" si="1843"/>
        <v>1</v>
      </c>
      <c r="BS369" s="25">
        <v>0</v>
      </c>
      <c r="BT369" s="60" t="str">
        <f t="shared" ref="BT369:BT394" si="1912">IF(BM369="","",BT365)</f>
        <v>ポケモンシリコンフェイス</v>
      </c>
      <c r="BU369" s="67">
        <f t="shared" si="1910"/>
        <v>0</v>
      </c>
      <c r="BV369" s="44">
        <f t="shared" si="1844"/>
        <v>0</v>
      </c>
      <c r="BW369" s="45">
        <f t="shared" si="1845"/>
        <v>0</v>
      </c>
      <c r="BX369" s="99"/>
      <c r="BY369" s="27"/>
      <c r="BZ369" s="46"/>
      <c r="CA369" s="44">
        <v>1192</v>
      </c>
      <c r="CB369" s="44">
        <f t="shared" si="1846"/>
        <v>23</v>
      </c>
      <c r="CC369" s="44">
        <v>77</v>
      </c>
      <c r="CD369" s="44">
        <f t="shared" si="1847"/>
        <v>3</v>
      </c>
      <c r="CE369" s="44">
        <v>190</v>
      </c>
      <c r="CF369" s="44">
        <f t="shared" si="1848"/>
        <v>5</v>
      </c>
      <c r="CG369" s="25">
        <v>0</v>
      </c>
      <c r="CH369" s="60" t="str">
        <f t="shared" si="1849"/>
        <v>サンリオアイスドーム</v>
      </c>
      <c r="CI369" s="67">
        <f t="shared" si="1850"/>
        <v>300</v>
      </c>
      <c r="CJ369" s="44">
        <f t="shared" si="1851"/>
        <v>1500</v>
      </c>
      <c r="CK369" s="45">
        <f t="shared" si="1852"/>
        <v>0.65217391304347827</v>
      </c>
      <c r="CL369" s="99"/>
      <c r="CM369" s="27"/>
      <c r="CN369" s="46"/>
      <c r="CO369" s="44">
        <v>1868</v>
      </c>
      <c r="CP369" s="44">
        <f t="shared" si="1853"/>
        <v>42</v>
      </c>
      <c r="CQ369" s="44">
        <v>16</v>
      </c>
      <c r="CR369" s="44">
        <f t="shared" si="1854"/>
        <v>0</v>
      </c>
      <c r="CS369" s="44">
        <v>30</v>
      </c>
      <c r="CT369" s="44">
        <f t="shared" si="1855"/>
        <v>0</v>
      </c>
      <c r="CU369" s="25">
        <v>0</v>
      </c>
      <c r="CV369" s="60" t="str">
        <f t="shared" ref="CV369:CV388" si="1913">IF(CO369="","",CV365)</f>
        <v>ラブブキーホルダー</v>
      </c>
      <c r="CW369" s="67">
        <f t="shared" ref="CW369:CW388" si="1914">IF(CP369="","",CW365)</f>
        <v>400</v>
      </c>
      <c r="CX369" s="44">
        <f t="shared" si="1856"/>
        <v>0</v>
      </c>
      <c r="CY369" s="45">
        <f t="shared" si="1857"/>
        <v>0</v>
      </c>
      <c r="CZ369" s="99"/>
      <c r="DA369" s="58"/>
      <c r="DB369" s="46"/>
      <c r="DC369" s="44">
        <v>8133</v>
      </c>
      <c r="DD369" s="44">
        <f t="shared" si="1858"/>
        <v>51</v>
      </c>
      <c r="DE369" s="44">
        <v>435</v>
      </c>
      <c r="DF369" s="44">
        <f t="shared" si="1859"/>
        <v>1</v>
      </c>
      <c r="DG369" s="44">
        <v>15</v>
      </c>
      <c r="DH369" s="44">
        <f t="shared" si="1860"/>
        <v>1</v>
      </c>
      <c r="DI369" s="25">
        <v>0</v>
      </c>
      <c r="DJ369" s="60" t="str">
        <f t="shared" si="1861"/>
        <v>ラブブマスコット</v>
      </c>
      <c r="DK369" s="67">
        <f t="shared" si="1862"/>
        <v>450</v>
      </c>
      <c r="DL369" s="44">
        <f t="shared" si="1863"/>
        <v>450</v>
      </c>
      <c r="DM369" s="45">
        <f t="shared" si="1864"/>
        <v>8.8235294117647065E-2</v>
      </c>
      <c r="DN369" s="99"/>
      <c r="DO369" s="27"/>
      <c r="DP369" s="46"/>
      <c r="DQ369" s="44">
        <v>2594</v>
      </c>
      <c r="DR369" s="44">
        <f t="shared" si="1865"/>
        <v>25</v>
      </c>
      <c r="DS369" s="44">
        <v>69</v>
      </c>
      <c r="DT369" s="44">
        <f t="shared" si="1866"/>
        <v>0</v>
      </c>
      <c r="DU369" s="44">
        <v>23</v>
      </c>
      <c r="DV369" s="44">
        <f t="shared" si="1867"/>
        <v>-2</v>
      </c>
      <c r="DW369" s="25">
        <v>10</v>
      </c>
      <c r="DX369" s="60" t="str">
        <f t="shared" si="1868"/>
        <v>ラブブキーホルダー</v>
      </c>
      <c r="DY369" s="67">
        <f t="shared" si="1869"/>
        <v>500</v>
      </c>
      <c r="DZ369" s="44">
        <f t="shared" si="1870"/>
        <v>-1000</v>
      </c>
      <c r="EA369" s="45">
        <f t="shared" si="1871"/>
        <v>-0.4</v>
      </c>
      <c r="EB369" s="99"/>
      <c r="EC369" s="27"/>
      <c r="ED369" s="51">
        <f t="shared" si="1763"/>
        <v>45971</v>
      </c>
      <c r="EE369" s="44">
        <v>29151</v>
      </c>
      <c r="EF369" s="44">
        <f t="shared" si="1764"/>
        <v>119</v>
      </c>
      <c r="EG369" s="44">
        <v>1506</v>
      </c>
      <c r="EH369" s="44">
        <f t="shared" si="1765"/>
        <v>2</v>
      </c>
      <c r="EI369" s="44">
        <v>6</v>
      </c>
      <c r="EJ369" s="44">
        <f t="shared" si="1766"/>
        <v>2</v>
      </c>
      <c r="EK369" s="44">
        <v>0</v>
      </c>
      <c r="EL369" s="43"/>
      <c r="EM369" s="43">
        <f t="shared" si="1767"/>
        <v>715</v>
      </c>
      <c r="EN369" s="44">
        <f t="shared" si="1768"/>
        <v>1430</v>
      </c>
      <c r="EO369" s="45">
        <f t="shared" si="1769"/>
        <v>0.12016806722689076</v>
      </c>
      <c r="EP369" s="35"/>
      <c r="EQ369" s="27"/>
      <c r="ER369" s="51">
        <f t="shared" si="1770"/>
        <v>45971</v>
      </c>
      <c r="ES369" s="44">
        <v>7911</v>
      </c>
      <c r="ET369" s="44">
        <f t="shared" si="1771"/>
        <v>95</v>
      </c>
      <c r="EU369" s="44">
        <v>231</v>
      </c>
      <c r="EV369" s="44">
        <f t="shared" si="1772"/>
        <v>3</v>
      </c>
      <c r="EW369" s="44">
        <v>26</v>
      </c>
      <c r="EX369" s="44">
        <f t="shared" si="1773"/>
        <v>4</v>
      </c>
      <c r="EY369" s="44">
        <v>7</v>
      </c>
      <c r="EZ369" s="43"/>
      <c r="FA369" s="43">
        <f t="shared" si="1774"/>
        <v>726</v>
      </c>
      <c r="FB369" s="44">
        <f t="shared" si="1775"/>
        <v>2904</v>
      </c>
      <c r="FC369" s="45">
        <f t="shared" si="1776"/>
        <v>0.30568421052631578</v>
      </c>
      <c r="FD369" s="35" t="s">
        <v>632</v>
      </c>
      <c r="FE369" s="27"/>
      <c r="FF369" s="51">
        <f t="shared" si="1777"/>
        <v>45971</v>
      </c>
      <c r="FG369" s="44">
        <v>990</v>
      </c>
      <c r="FH369" s="44">
        <f t="shared" si="1778"/>
        <v>80</v>
      </c>
      <c r="FI369" s="44">
        <v>383</v>
      </c>
      <c r="FJ369" s="44">
        <f t="shared" si="1779"/>
        <v>29</v>
      </c>
      <c r="FK369" s="44">
        <v>87</v>
      </c>
      <c r="FL369" s="44">
        <f t="shared" si="1780"/>
        <v>29</v>
      </c>
      <c r="FM369" s="44">
        <v>80</v>
      </c>
      <c r="FN369" s="43"/>
      <c r="FO369" s="43">
        <f t="shared" si="1781"/>
        <v>420</v>
      </c>
      <c r="FP369" s="44">
        <f t="shared" si="1782"/>
        <v>12180</v>
      </c>
      <c r="FQ369" s="45">
        <f t="shared" si="1783"/>
        <v>1.5225</v>
      </c>
      <c r="FR369" s="35"/>
      <c r="FS369" s="27"/>
      <c r="FT369" s="51">
        <f t="shared" si="1784"/>
        <v>45971</v>
      </c>
      <c r="FU369" s="44">
        <v>990</v>
      </c>
      <c r="FV369" s="44">
        <f t="shared" si="1785"/>
        <v>80</v>
      </c>
      <c r="FW369" s="44">
        <v>383</v>
      </c>
      <c r="FX369" s="44">
        <f t="shared" si="1786"/>
        <v>29</v>
      </c>
      <c r="FY369" s="44">
        <v>87</v>
      </c>
      <c r="FZ369" s="44">
        <f t="shared" si="1787"/>
        <v>29</v>
      </c>
      <c r="GA369" s="44">
        <v>80</v>
      </c>
      <c r="GB369" s="43"/>
      <c r="GC369" s="43">
        <f t="shared" si="1788"/>
        <v>420</v>
      </c>
      <c r="GD369" s="44">
        <f t="shared" si="1789"/>
        <v>12180</v>
      </c>
      <c r="GE369" s="45">
        <f t="shared" si="1790"/>
        <v>1.5225</v>
      </c>
      <c r="GF369" s="35"/>
      <c r="GG369" s="65"/>
      <c r="GH369" s="51">
        <f t="shared" si="1791"/>
        <v>45971</v>
      </c>
      <c r="GI369" s="44">
        <v>1396</v>
      </c>
      <c r="GJ369" s="44">
        <f t="shared" si="1792"/>
        <v>83</v>
      </c>
      <c r="GK369" s="44">
        <v>250</v>
      </c>
      <c r="GL369" s="44">
        <f t="shared" si="1793"/>
        <v>2</v>
      </c>
      <c r="GM369" s="44">
        <v>9</v>
      </c>
      <c r="GN369" s="44">
        <f t="shared" si="1794"/>
        <v>4</v>
      </c>
      <c r="GO369" s="44">
        <v>3</v>
      </c>
      <c r="GP369" s="43"/>
      <c r="GQ369" s="43">
        <f t="shared" si="1795"/>
        <v>550</v>
      </c>
      <c r="GR369" s="44">
        <f t="shared" si="1796"/>
        <v>2200</v>
      </c>
      <c r="GS369" s="45">
        <f t="shared" si="1797"/>
        <v>0.26506024096385544</v>
      </c>
      <c r="GT369" s="35"/>
      <c r="GU369" s="27"/>
      <c r="GV369" s="51">
        <f t="shared" si="1798"/>
        <v>45971</v>
      </c>
      <c r="GW369" s="44">
        <v>1029</v>
      </c>
      <c r="GX369" s="44">
        <f t="shared" si="1799"/>
        <v>115</v>
      </c>
      <c r="GY369" s="44">
        <v>45</v>
      </c>
      <c r="GZ369" s="44">
        <f t="shared" si="1800"/>
        <v>6</v>
      </c>
      <c r="HA369" s="44">
        <v>550</v>
      </c>
      <c r="HB369" s="44">
        <f t="shared" si="1801"/>
        <v>10</v>
      </c>
      <c r="HC369" s="44">
        <v>0</v>
      </c>
      <c r="HD369" s="43"/>
      <c r="HE369" s="43">
        <f t="shared" si="1802"/>
        <v>200</v>
      </c>
      <c r="HF369" s="44">
        <f t="shared" si="1803"/>
        <v>2000</v>
      </c>
      <c r="HG369" s="45">
        <f t="shared" si="1804"/>
        <v>0.17391304347826086</v>
      </c>
      <c r="HH369" s="35"/>
      <c r="HI369" s="27"/>
      <c r="HJ369" s="51">
        <f t="shared" si="1805"/>
        <v>45971</v>
      </c>
      <c r="HK369" s="44">
        <v>990</v>
      </c>
      <c r="HL369" s="44">
        <f t="shared" si="1806"/>
        <v>80</v>
      </c>
      <c r="HM369" s="44">
        <v>383</v>
      </c>
      <c r="HN369" s="44">
        <f t="shared" si="1807"/>
        <v>29</v>
      </c>
      <c r="HO369" s="44">
        <v>87</v>
      </c>
      <c r="HP369" s="44">
        <f t="shared" si="1808"/>
        <v>29</v>
      </c>
      <c r="HQ369" s="44">
        <v>80</v>
      </c>
      <c r="HR369" s="43"/>
      <c r="HS369" s="43">
        <f t="shared" si="1809"/>
        <v>420</v>
      </c>
      <c r="HT369" s="44">
        <f t="shared" si="1810"/>
        <v>12180</v>
      </c>
      <c r="HU369" s="45">
        <f t="shared" si="1811"/>
        <v>1.5225</v>
      </c>
      <c r="HV369" s="35"/>
      <c r="HW369" s="61"/>
      <c r="HX369" s="46"/>
      <c r="HY369" s="44"/>
      <c r="HZ369" s="44" t="str">
        <f t="shared" si="1872"/>
        <v/>
      </c>
      <c r="IA369" s="44"/>
      <c r="IB369" s="44" t="str">
        <f t="shared" si="1873"/>
        <v/>
      </c>
      <c r="IC369" s="44">
        <v>6</v>
      </c>
      <c r="ID369" s="44">
        <f t="shared" si="1874"/>
        <v>0</v>
      </c>
      <c r="IE369" s="25">
        <v>0</v>
      </c>
      <c r="IF369" s="60" t="str">
        <f>IF(HY367="","",IF365)</f>
        <v>すみっこ時計</v>
      </c>
      <c r="IG369" s="67">
        <f>IF(HY367="","",IG365)</f>
        <v>1100</v>
      </c>
      <c r="IH369" s="44">
        <f t="shared" si="1875"/>
        <v>0</v>
      </c>
      <c r="II369" s="45" t="e">
        <f t="shared" si="1876"/>
        <v>#VALUE!</v>
      </c>
      <c r="IJ369" s="99"/>
      <c r="IK369" s="27"/>
      <c r="IL369" s="46"/>
      <c r="IM369" s="44">
        <v>353</v>
      </c>
      <c r="IN369" s="69">
        <f t="shared" si="1877"/>
        <v>31</v>
      </c>
      <c r="IO369" s="44">
        <v>6</v>
      </c>
      <c r="IP369" s="44">
        <f t="shared" si="1878"/>
        <v>1</v>
      </c>
      <c r="IQ369" s="44">
        <v>19</v>
      </c>
      <c r="IR369" s="44">
        <f t="shared" si="1879"/>
        <v>1</v>
      </c>
      <c r="IS369" s="25">
        <v>0</v>
      </c>
      <c r="IT369" s="60" t="str">
        <f t="shared" ref="IT369:IT394" si="1915">IF(IM369="","",IT365)</f>
        <v>ゲームアーク</v>
      </c>
      <c r="IU369" s="67">
        <f t="shared" si="1911"/>
        <v>950</v>
      </c>
      <c r="IV369" s="44">
        <f t="shared" si="1880"/>
        <v>950</v>
      </c>
      <c r="IW369" s="45">
        <f t="shared" si="1881"/>
        <v>0.30645161290322581</v>
      </c>
      <c r="IX369" s="99"/>
      <c r="IY369" s="33"/>
      <c r="IZ369" s="46"/>
      <c r="JA369" s="44">
        <v>5654</v>
      </c>
      <c r="JB369" s="44">
        <f t="shared" si="1882"/>
        <v>126</v>
      </c>
      <c r="JC369" s="44">
        <v>131</v>
      </c>
      <c r="JD369" s="44">
        <f t="shared" si="1883"/>
        <v>2</v>
      </c>
      <c r="JE369" s="44">
        <v>18</v>
      </c>
      <c r="JF369" s="44">
        <f t="shared" si="1884"/>
        <v>2</v>
      </c>
      <c r="JG369" s="25">
        <v>0</v>
      </c>
      <c r="JH369" s="60" t="str">
        <f t="shared" si="1885"/>
        <v>ラブブマスコット</v>
      </c>
      <c r="JI369" s="67">
        <f t="shared" si="1886"/>
        <v>500</v>
      </c>
      <c r="JJ369" s="44">
        <f t="shared" si="1887"/>
        <v>1000</v>
      </c>
      <c r="JK369" s="45">
        <f t="shared" si="1888"/>
        <v>7.9365079365079361E-2</v>
      </c>
      <c r="JL369" s="99"/>
      <c r="JM369" s="27"/>
      <c r="JN369" s="46"/>
      <c r="JO369" s="44">
        <v>3836</v>
      </c>
      <c r="JP369" s="69">
        <f t="shared" si="1889"/>
        <v>14</v>
      </c>
      <c r="JQ369" s="44">
        <v>232</v>
      </c>
      <c r="JR369" s="44">
        <f t="shared" si="1890"/>
        <v>1</v>
      </c>
      <c r="JS369" s="44">
        <v>56</v>
      </c>
      <c r="JT369" s="44">
        <f t="shared" si="1891"/>
        <v>1</v>
      </c>
      <c r="JU369" s="25">
        <v>0</v>
      </c>
      <c r="JV369" s="60" t="str">
        <f t="shared" si="1892"/>
        <v>アングリーキーホルダー</v>
      </c>
      <c r="JW369" s="67">
        <f t="shared" si="1893"/>
        <v>198</v>
      </c>
      <c r="JX369" s="44">
        <f t="shared" si="1894"/>
        <v>198</v>
      </c>
      <c r="JY369" s="45">
        <f t="shared" si="1895"/>
        <v>0.14142857142857143</v>
      </c>
      <c r="JZ369" s="99"/>
      <c r="KA369" s="61"/>
      <c r="KB369" s="46"/>
      <c r="KC369" s="44">
        <v>6593</v>
      </c>
      <c r="KD369" s="44">
        <f t="shared" si="1896"/>
        <v>53</v>
      </c>
      <c r="KE369" s="44">
        <v>396</v>
      </c>
      <c r="KF369" s="44">
        <f t="shared" si="1897"/>
        <v>6</v>
      </c>
      <c r="KG369" s="44">
        <v>110</v>
      </c>
      <c r="KH369" s="44">
        <f t="shared" si="1898"/>
        <v>8</v>
      </c>
      <c r="KI369" s="25">
        <v>2</v>
      </c>
      <c r="KJ369" s="60" t="str">
        <f t="shared" si="1899"/>
        <v>AIモンスターラバー</v>
      </c>
      <c r="KK369" s="67">
        <f t="shared" si="1900"/>
        <v>198</v>
      </c>
      <c r="KL369" s="44">
        <f t="shared" si="1901"/>
        <v>1584</v>
      </c>
      <c r="KM369" s="45">
        <f t="shared" si="1902"/>
        <v>0.29886792452830191</v>
      </c>
      <c r="KN369" s="99"/>
      <c r="KO369" s="27"/>
      <c r="KP369" s="46"/>
      <c r="KQ369" s="44">
        <v>5754</v>
      </c>
      <c r="KR369" s="69">
        <f t="shared" si="1903"/>
        <v>7</v>
      </c>
      <c r="KS369" s="44">
        <v>276</v>
      </c>
      <c r="KT369" s="44">
        <f t="shared" si="1904"/>
        <v>1</v>
      </c>
      <c r="KU369" s="44">
        <v>58</v>
      </c>
      <c r="KV369" s="44">
        <f t="shared" si="1905"/>
        <v>2</v>
      </c>
      <c r="KW369" s="25">
        <v>-39</v>
      </c>
      <c r="KX369" s="60" t="str">
        <f t="shared" si="1906"/>
        <v>キティサンダルKH</v>
      </c>
      <c r="KY369" s="67">
        <f t="shared" si="1907"/>
        <v>605</v>
      </c>
      <c r="KZ369" s="44">
        <f t="shared" si="1908"/>
        <v>1210</v>
      </c>
      <c r="LA369" s="45">
        <f t="shared" si="1909"/>
        <v>1.7285714285714286</v>
      </c>
      <c r="LB369" s="99" t="s">
        <v>583</v>
      </c>
      <c r="LC369" s="27"/>
      <c r="LD369" s="51">
        <f>IF(A365="","",A365)</f>
        <v>45957</v>
      </c>
      <c r="LE369" s="43">
        <v>68427</v>
      </c>
      <c r="LF369" s="93">
        <f>IF(LE369="","",LE369-LE366)</f>
        <v>38</v>
      </c>
      <c r="LG369" s="43">
        <v>445</v>
      </c>
      <c r="LH369" s="43">
        <f t="shared" ref="LH369:LH404" si="1916">IF(LG369="","",LG369-LG366)</f>
        <v>0</v>
      </c>
      <c r="LI369" s="43">
        <v>2</v>
      </c>
      <c r="LJ369" s="87">
        <f t="shared" ref="LJ369:LJ404" si="1917">IF(LI369="","",LI366+LK366-LI369)</f>
        <v>0</v>
      </c>
      <c r="LK369" s="43">
        <v>0</v>
      </c>
      <c r="LL369" s="64" t="str">
        <f>IF(LE369="","",LL366)</f>
        <v>スヌーピーぬいぐるみ、コキンちゃん</v>
      </c>
      <c r="LM369" s="47">
        <f>IF(LF369="","",LM366)</f>
        <v>1000</v>
      </c>
      <c r="LN369" s="87">
        <f t="shared" si="1840"/>
        <v>0</v>
      </c>
      <c r="LO369" s="54"/>
      <c r="LP369" s="35"/>
      <c r="LQ369" s="27"/>
      <c r="LR369" s="51">
        <f t="shared" si="1812"/>
        <v>45971</v>
      </c>
      <c r="LS369" s="44">
        <v>20533</v>
      </c>
      <c r="LT369" s="44">
        <f t="shared" si="1813"/>
        <v>120</v>
      </c>
      <c r="LU369" s="44">
        <v>1049</v>
      </c>
      <c r="LV369" s="44">
        <f t="shared" si="1814"/>
        <v>14</v>
      </c>
      <c r="LW369" s="44">
        <v>17</v>
      </c>
      <c r="LX369" s="44">
        <f t="shared" si="1815"/>
        <v>14</v>
      </c>
      <c r="LY369" s="44">
        <v>22</v>
      </c>
      <c r="LZ369" s="43"/>
      <c r="MA369" s="43">
        <f t="shared" si="1816"/>
        <v>495</v>
      </c>
      <c r="MB369" s="44">
        <f t="shared" si="1817"/>
        <v>6930</v>
      </c>
      <c r="MC369" s="45">
        <f t="shared" si="1818"/>
        <v>0.57750000000000001</v>
      </c>
      <c r="MD369" s="35" t="s">
        <v>627</v>
      </c>
      <c r="ME369" s="27"/>
      <c r="MF369" s="51">
        <f t="shared" si="1819"/>
        <v>45971</v>
      </c>
      <c r="MG369" s="44">
        <v>7086</v>
      </c>
      <c r="MH369" s="44">
        <f t="shared" si="1820"/>
        <v>133</v>
      </c>
      <c r="MI369" s="44">
        <v>368</v>
      </c>
      <c r="MJ369" s="44">
        <f t="shared" si="1821"/>
        <v>2</v>
      </c>
      <c r="MK369" s="44">
        <v>36</v>
      </c>
      <c r="ML369" s="44">
        <f t="shared" si="1822"/>
        <v>3</v>
      </c>
      <c r="MM369" s="44">
        <v>4</v>
      </c>
      <c r="MN369" s="43"/>
      <c r="MO369" s="43">
        <f t="shared" si="1823"/>
        <v>1100</v>
      </c>
      <c r="MP369" s="44">
        <f t="shared" si="1824"/>
        <v>3300</v>
      </c>
      <c r="MQ369" s="45">
        <f t="shared" si="1825"/>
        <v>0.24812030075187969</v>
      </c>
      <c r="MR369" s="35"/>
      <c r="MS369" s="27"/>
      <c r="MT369" s="51">
        <f t="shared" si="1826"/>
        <v>45971</v>
      </c>
      <c r="MU369" s="44">
        <v>10360</v>
      </c>
      <c r="MV369" s="44">
        <f t="shared" si="1827"/>
        <v>120</v>
      </c>
      <c r="MW369" s="44">
        <v>416</v>
      </c>
      <c r="MX369" s="44">
        <f t="shared" si="1828"/>
        <v>4</v>
      </c>
      <c r="MY369" s="44">
        <v>4</v>
      </c>
      <c r="MZ369" s="44">
        <f t="shared" si="1829"/>
        <v>3</v>
      </c>
      <c r="NA369" s="44">
        <v>0</v>
      </c>
      <c r="NB369" s="43"/>
      <c r="NC369" s="43">
        <f t="shared" si="1830"/>
        <v>715</v>
      </c>
      <c r="ND369" s="44">
        <f t="shared" si="1831"/>
        <v>2145</v>
      </c>
      <c r="NE369" s="45">
        <f t="shared" si="1832"/>
        <v>0.17874999999999999</v>
      </c>
      <c r="NF369" s="35"/>
      <c r="NG369" s="27"/>
      <c r="NH369" s="51">
        <f t="shared" si="1833"/>
        <v>45971</v>
      </c>
      <c r="NI369" s="44">
        <v>10325</v>
      </c>
      <c r="NJ369" s="44">
        <f t="shared" si="1834"/>
        <v>145</v>
      </c>
      <c r="NK369" s="44">
        <v>204</v>
      </c>
      <c r="NL369" s="44">
        <f t="shared" si="1835"/>
        <v>3</v>
      </c>
      <c r="NM369" s="44">
        <v>41</v>
      </c>
      <c r="NN369" s="44">
        <f t="shared" si="1836"/>
        <v>3</v>
      </c>
      <c r="NO369" s="44">
        <v>4</v>
      </c>
      <c r="NP369" s="43"/>
      <c r="NQ369" s="43">
        <f t="shared" si="1837"/>
        <v>1100</v>
      </c>
      <c r="NR369" s="44">
        <f t="shared" si="1838"/>
        <v>3300</v>
      </c>
      <c r="NS369" s="45">
        <f t="shared" si="1839"/>
        <v>0.22758620689655173</v>
      </c>
      <c r="NT369" s="35" t="s">
        <v>629</v>
      </c>
    </row>
    <row r="370" spans="1:384" ht="15" customHeight="1" thickBot="1" x14ac:dyDescent="0.25">
      <c r="A370" s="189">
        <v>45974</v>
      </c>
      <c r="B370" s="39">
        <f>IF(A370="","",SUM(J370,LF384,AL370,ET370,AZ370,EF370,LT370,NJ370,MV370,MH370,X370)+SUM(DR391:DR394,GJ370,GX370,HL370)+SUM(HZ391:HZ392)+SUM(IN391:IN394)+SUM(CP391:CP394)+SUM(CB391:CB394)+SUM(BN391:BN394)+SUM(DD391:DD394)+SUM(JB391:JB394)+SUM(JP391:JP394)+SUM(KD391:KD394)+SUM(KR391:KR394))</f>
        <v>1998</v>
      </c>
      <c r="C370" s="40">
        <f>IF(A370="","",SUM(J370,X370,AL370,AZ370)+SUM(BN391:BN394)+SUM(CB391:CB394)+SUM(CP391:CP394))</f>
        <v>633</v>
      </c>
      <c r="D370" s="40">
        <f>IF(A370="","",SUM(EF370,ET370)+SUM(DD391:DD394)+SUM(DR391:DR394))</f>
        <v>321</v>
      </c>
      <c r="E370" s="41">
        <f>IF(A370="","",SUM(NJ370,MV370,MH370,LF384,LT370)+SUM(JB391:JB394)+SUM(JP391:JP394)+SUM(KD391:KD394)+SUM(KR391:KR394))</f>
        <v>687</v>
      </c>
      <c r="F370" s="40">
        <f>IF(B370="","",SUM(GJ370,GX370,HL370)+SUM(IN391:IN394)+SUM(HZ391:HZ392))</f>
        <v>357</v>
      </c>
      <c r="G370" s="178"/>
      <c r="H370" s="42"/>
      <c r="I370" s="44">
        <v>3836</v>
      </c>
      <c r="J370" s="69">
        <f t="shared" si="1736"/>
        <v>24</v>
      </c>
      <c r="K370" s="44">
        <v>131</v>
      </c>
      <c r="L370" s="44">
        <f t="shared" si="1737"/>
        <v>0</v>
      </c>
      <c r="M370" s="44">
        <v>8</v>
      </c>
      <c r="N370" s="44">
        <f t="shared" si="1738"/>
        <v>0</v>
      </c>
      <c r="O370" s="44">
        <v>0</v>
      </c>
      <c r="P370" s="43"/>
      <c r="Q370" s="43">
        <f t="shared" si="1739"/>
        <v>550</v>
      </c>
      <c r="R370" s="44">
        <f t="shared" si="1740"/>
        <v>0</v>
      </c>
      <c r="S370" s="45">
        <f t="shared" si="1741"/>
        <v>0</v>
      </c>
      <c r="T370" s="35"/>
      <c r="U370" s="27"/>
      <c r="V370" s="51">
        <f t="shared" si="1742"/>
        <v>45974</v>
      </c>
      <c r="W370" s="44">
        <v>12863</v>
      </c>
      <c r="X370" s="44">
        <f t="shared" si="1743"/>
        <v>54</v>
      </c>
      <c r="Y370" s="44">
        <v>495</v>
      </c>
      <c r="Z370" s="44">
        <f t="shared" si="1744"/>
        <v>2</v>
      </c>
      <c r="AA370" s="44">
        <v>26</v>
      </c>
      <c r="AB370" s="44">
        <f t="shared" si="1745"/>
        <v>2</v>
      </c>
      <c r="AC370" s="44">
        <v>0</v>
      </c>
      <c r="AD370" s="43"/>
      <c r="AE370" s="43">
        <f t="shared" si="1746"/>
        <v>1026</v>
      </c>
      <c r="AF370" s="44">
        <f t="shared" si="1747"/>
        <v>2052</v>
      </c>
      <c r="AG370" s="45">
        <f t="shared" si="1748"/>
        <v>0.38</v>
      </c>
      <c r="AH370" s="35"/>
      <c r="AI370" s="27"/>
      <c r="AJ370" s="51">
        <f t="shared" si="1749"/>
        <v>45974</v>
      </c>
      <c r="AK370" s="44">
        <v>15977</v>
      </c>
      <c r="AL370" s="44">
        <f t="shared" si="1750"/>
        <v>191</v>
      </c>
      <c r="AM370" s="44">
        <v>347</v>
      </c>
      <c r="AN370" s="44">
        <f t="shared" si="1751"/>
        <v>1</v>
      </c>
      <c r="AO370" s="44">
        <v>33</v>
      </c>
      <c r="AP370" s="44">
        <f t="shared" si="1752"/>
        <v>1</v>
      </c>
      <c r="AQ370" s="44">
        <v>6</v>
      </c>
      <c r="AR370" s="43"/>
      <c r="AS370" s="43">
        <f t="shared" si="1753"/>
        <v>880</v>
      </c>
      <c r="AT370" s="44">
        <f t="shared" si="1754"/>
        <v>880</v>
      </c>
      <c r="AU370" s="45">
        <f t="shared" si="1755"/>
        <v>4.607329842931937E-2</v>
      </c>
      <c r="AV370" s="35"/>
      <c r="AW370" s="27"/>
      <c r="AX370" s="51">
        <f t="shared" si="1756"/>
        <v>45974</v>
      </c>
      <c r="AY370" s="44">
        <v>18245</v>
      </c>
      <c r="AZ370" s="44">
        <f t="shared" si="1757"/>
        <v>85</v>
      </c>
      <c r="BA370" s="44">
        <v>543</v>
      </c>
      <c r="BB370" s="44">
        <f t="shared" si="1758"/>
        <v>10</v>
      </c>
      <c r="BC370" s="44">
        <v>5</v>
      </c>
      <c r="BD370" s="44">
        <f t="shared" si="1759"/>
        <v>1</v>
      </c>
      <c r="BE370" s="44">
        <v>0</v>
      </c>
      <c r="BF370" s="43"/>
      <c r="BG370" s="43">
        <f t="shared" si="1760"/>
        <v>715</v>
      </c>
      <c r="BH370" s="44">
        <f t="shared" si="1761"/>
        <v>715</v>
      </c>
      <c r="BI370" s="45">
        <f t="shared" si="1762"/>
        <v>8.4117647058823533E-2</v>
      </c>
      <c r="BJ370" s="35"/>
      <c r="BK370" s="50"/>
      <c r="BL370" s="74"/>
      <c r="BM370" s="75">
        <v>13528</v>
      </c>
      <c r="BN370" s="75">
        <f t="shared" si="1841"/>
        <v>64</v>
      </c>
      <c r="BO370" s="75">
        <v>669</v>
      </c>
      <c r="BP370" s="75">
        <f t="shared" si="1842"/>
        <v>2</v>
      </c>
      <c r="BQ370" s="75">
        <v>105</v>
      </c>
      <c r="BR370" s="75">
        <f t="shared" si="1843"/>
        <v>5</v>
      </c>
      <c r="BS370" s="75">
        <v>8</v>
      </c>
      <c r="BT370" s="77" t="str">
        <f t="shared" si="1912"/>
        <v>ＡＩモンスターラバー</v>
      </c>
      <c r="BU370" s="78">
        <f t="shared" si="1910"/>
        <v>198</v>
      </c>
      <c r="BV370" s="75">
        <f t="shared" si="1844"/>
        <v>990</v>
      </c>
      <c r="BW370" s="79">
        <f t="shared" si="1845"/>
        <v>0.15468750000000001</v>
      </c>
      <c r="BX370" s="35"/>
      <c r="BY370" s="27"/>
      <c r="BZ370" s="74"/>
      <c r="CA370" s="75">
        <v>1503</v>
      </c>
      <c r="CB370" s="75">
        <f t="shared" si="1846"/>
        <v>43</v>
      </c>
      <c r="CC370" s="75">
        <v>19</v>
      </c>
      <c r="CD370" s="75">
        <f t="shared" si="1847"/>
        <v>2</v>
      </c>
      <c r="CE370" s="75">
        <v>10</v>
      </c>
      <c r="CF370" s="75">
        <f t="shared" si="1848"/>
        <v>1</v>
      </c>
      <c r="CG370" s="75">
        <v>0</v>
      </c>
      <c r="CH370" s="77" t="str">
        <f t="shared" si="1849"/>
        <v>AIモンスターマスコット</v>
      </c>
      <c r="CI370" s="78">
        <f t="shared" si="1850"/>
        <v>286</v>
      </c>
      <c r="CJ370" s="75">
        <f t="shared" si="1851"/>
        <v>286</v>
      </c>
      <c r="CK370" s="79">
        <f t="shared" si="1852"/>
        <v>6.6511627906976747E-2</v>
      </c>
      <c r="CL370" s="35"/>
      <c r="CM370" s="27"/>
      <c r="CN370" s="74"/>
      <c r="CO370" s="75">
        <v>946</v>
      </c>
      <c r="CP370" s="75">
        <f t="shared" si="1853"/>
        <v>77</v>
      </c>
      <c r="CQ370" s="75">
        <v>2</v>
      </c>
      <c r="CR370" s="75">
        <f t="shared" si="1854"/>
        <v>1</v>
      </c>
      <c r="CS370" s="75">
        <v>13</v>
      </c>
      <c r="CT370" s="75">
        <f t="shared" si="1855"/>
        <v>1</v>
      </c>
      <c r="CU370" s="75">
        <v>0</v>
      </c>
      <c r="CV370" s="77" t="str">
        <f t="shared" si="1913"/>
        <v>ラブブポンポンフェイス</v>
      </c>
      <c r="CW370" s="78">
        <f t="shared" si="1914"/>
        <v>400</v>
      </c>
      <c r="CX370" s="75">
        <f t="shared" si="1856"/>
        <v>400</v>
      </c>
      <c r="CY370" s="79">
        <f t="shared" si="1857"/>
        <v>5.1948051948051951E-2</v>
      </c>
      <c r="CZ370" s="35"/>
      <c r="DA370" s="58"/>
      <c r="DB370" s="74"/>
      <c r="DC370" s="75">
        <v>6281</v>
      </c>
      <c r="DD370" s="75">
        <f t="shared" si="1858"/>
        <v>7</v>
      </c>
      <c r="DE370" s="75">
        <v>325</v>
      </c>
      <c r="DF370" s="75">
        <f t="shared" si="1859"/>
        <v>0</v>
      </c>
      <c r="DG370" s="75">
        <v>66</v>
      </c>
      <c r="DH370" s="75">
        <f t="shared" si="1860"/>
        <v>10</v>
      </c>
      <c r="DI370" s="75">
        <v>2</v>
      </c>
      <c r="DJ370" s="85" t="str">
        <f t="shared" si="1861"/>
        <v>ＡＩラバー</v>
      </c>
      <c r="DK370" s="78">
        <f t="shared" si="1862"/>
        <v>198</v>
      </c>
      <c r="DL370" s="75">
        <f t="shared" si="1863"/>
        <v>1980</v>
      </c>
      <c r="DM370" s="79">
        <f t="shared" si="1864"/>
        <v>2.8285714285714287</v>
      </c>
      <c r="DN370" s="35"/>
      <c r="DO370" s="27"/>
      <c r="DP370" s="74"/>
      <c r="DQ370" s="75">
        <v>1837</v>
      </c>
      <c r="DR370" s="75">
        <f t="shared" si="1865"/>
        <v>59</v>
      </c>
      <c r="DS370" s="75">
        <v>56</v>
      </c>
      <c r="DT370" s="75">
        <f t="shared" si="1866"/>
        <v>1</v>
      </c>
      <c r="DU370" s="75">
        <v>66</v>
      </c>
      <c r="DV370" s="75">
        <f t="shared" si="1867"/>
        <v>2</v>
      </c>
      <c r="DW370" s="75">
        <v>0</v>
      </c>
      <c r="DX370" s="77" t="str">
        <f t="shared" si="1868"/>
        <v>アングリーキーホルダー</v>
      </c>
      <c r="DY370" s="78">
        <f t="shared" si="1869"/>
        <v>198</v>
      </c>
      <c r="DZ370" s="75">
        <f t="shared" si="1870"/>
        <v>396</v>
      </c>
      <c r="EA370" s="79">
        <f t="shared" si="1871"/>
        <v>6.7118644067796607E-2</v>
      </c>
      <c r="EB370" s="35"/>
      <c r="EC370" s="27"/>
      <c r="ED370" s="51">
        <f t="shared" si="1763"/>
        <v>45974</v>
      </c>
      <c r="EE370" s="44">
        <v>29233</v>
      </c>
      <c r="EF370" s="44">
        <f t="shared" si="1764"/>
        <v>82</v>
      </c>
      <c r="EG370" s="44">
        <v>1507</v>
      </c>
      <c r="EH370" s="44">
        <f t="shared" si="1765"/>
        <v>1</v>
      </c>
      <c r="EI370" s="44">
        <v>5</v>
      </c>
      <c r="EJ370" s="44">
        <f t="shared" si="1766"/>
        <v>1</v>
      </c>
      <c r="EK370" s="44">
        <v>0</v>
      </c>
      <c r="EL370" s="43"/>
      <c r="EM370" s="43">
        <f t="shared" si="1767"/>
        <v>715</v>
      </c>
      <c r="EN370" s="44">
        <f t="shared" si="1768"/>
        <v>715</v>
      </c>
      <c r="EO370" s="45">
        <f t="shared" si="1769"/>
        <v>8.7195121951219506E-2</v>
      </c>
      <c r="EP370" s="35"/>
      <c r="EQ370" s="27"/>
      <c r="ER370" s="51">
        <f t="shared" si="1770"/>
        <v>45974</v>
      </c>
      <c r="ES370" s="44">
        <v>7970</v>
      </c>
      <c r="ET370" s="69">
        <f t="shared" si="1771"/>
        <v>59</v>
      </c>
      <c r="EU370" s="44">
        <v>232</v>
      </c>
      <c r="EV370" s="44">
        <f t="shared" si="1772"/>
        <v>1</v>
      </c>
      <c r="EW370" s="44">
        <v>32</v>
      </c>
      <c r="EX370" s="44">
        <f t="shared" si="1773"/>
        <v>1</v>
      </c>
      <c r="EY370" s="44">
        <v>4</v>
      </c>
      <c r="EZ370" s="43"/>
      <c r="FA370" s="43">
        <f t="shared" si="1774"/>
        <v>726</v>
      </c>
      <c r="FB370" s="44">
        <f t="shared" si="1775"/>
        <v>726</v>
      </c>
      <c r="FC370" s="45">
        <f t="shared" si="1776"/>
        <v>0.12305084745762712</v>
      </c>
      <c r="FD370" s="35"/>
      <c r="FE370" s="27"/>
      <c r="FF370" s="51">
        <f t="shared" si="1777"/>
        <v>45974</v>
      </c>
      <c r="FG370" s="44">
        <v>1052</v>
      </c>
      <c r="FH370" s="44">
        <f t="shared" si="1778"/>
        <v>62</v>
      </c>
      <c r="FI370" s="44">
        <v>407</v>
      </c>
      <c r="FJ370" s="44">
        <f t="shared" si="1779"/>
        <v>24</v>
      </c>
      <c r="FK370" s="44">
        <v>142</v>
      </c>
      <c r="FL370" s="44">
        <f t="shared" si="1780"/>
        <v>25</v>
      </c>
      <c r="FM370" s="44">
        <v>0</v>
      </c>
      <c r="FN370" s="43"/>
      <c r="FO370" s="43">
        <f t="shared" si="1781"/>
        <v>420</v>
      </c>
      <c r="FP370" s="44">
        <f t="shared" si="1782"/>
        <v>10500</v>
      </c>
      <c r="FQ370" s="45">
        <f t="shared" si="1783"/>
        <v>1.6935483870967742</v>
      </c>
      <c r="FR370" s="35"/>
      <c r="FS370" s="27"/>
      <c r="FT370" s="51">
        <f t="shared" si="1784"/>
        <v>45974</v>
      </c>
      <c r="FU370" s="44">
        <v>1052</v>
      </c>
      <c r="FV370" s="44">
        <f t="shared" si="1785"/>
        <v>62</v>
      </c>
      <c r="FW370" s="44">
        <v>407</v>
      </c>
      <c r="FX370" s="44">
        <f t="shared" si="1786"/>
        <v>24</v>
      </c>
      <c r="FY370" s="44">
        <v>142</v>
      </c>
      <c r="FZ370" s="44">
        <f t="shared" si="1787"/>
        <v>25</v>
      </c>
      <c r="GA370" s="44">
        <v>0</v>
      </c>
      <c r="GB370" s="43"/>
      <c r="GC370" s="43">
        <f t="shared" si="1788"/>
        <v>420</v>
      </c>
      <c r="GD370" s="44">
        <f t="shared" si="1789"/>
        <v>10500</v>
      </c>
      <c r="GE370" s="45">
        <f t="shared" si="1790"/>
        <v>1.6935483870967742</v>
      </c>
      <c r="GF370" s="35"/>
      <c r="GG370" s="65"/>
      <c r="GH370" s="51">
        <f t="shared" si="1791"/>
        <v>45974</v>
      </c>
      <c r="GI370" s="44">
        <v>1410</v>
      </c>
      <c r="GJ370" s="69">
        <f t="shared" si="1792"/>
        <v>14</v>
      </c>
      <c r="GK370" s="44">
        <v>250</v>
      </c>
      <c r="GL370" s="44">
        <f t="shared" si="1793"/>
        <v>0</v>
      </c>
      <c r="GM370" s="44">
        <v>12</v>
      </c>
      <c r="GN370" s="44">
        <f t="shared" si="1794"/>
        <v>0</v>
      </c>
      <c r="GO370" s="44">
        <v>0</v>
      </c>
      <c r="GP370" s="43"/>
      <c r="GQ370" s="43">
        <f t="shared" si="1795"/>
        <v>550</v>
      </c>
      <c r="GR370" s="44">
        <f t="shared" si="1796"/>
        <v>0</v>
      </c>
      <c r="GS370" s="45">
        <f t="shared" si="1797"/>
        <v>0</v>
      </c>
      <c r="GT370" s="35" t="s">
        <v>637</v>
      </c>
      <c r="GU370" s="27"/>
      <c r="GV370" s="51">
        <f t="shared" si="1798"/>
        <v>45974</v>
      </c>
      <c r="GW370" s="44">
        <v>1093</v>
      </c>
      <c r="GX370" s="44">
        <f t="shared" si="1799"/>
        <v>64</v>
      </c>
      <c r="GY370" s="44">
        <v>48</v>
      </c>
      <c r="GZ370" s="44">
        <f t="shared" si="1800"/>
        <v>3</v>
      </c>
      <c r="HA370" s="44">
        <v>545</v>
      </c>
      <c r="HB370" s="44">
        <f t="shared" si="1801"/>
        <v>5</v>
      </c>
      <c r="HC370" s="44">
        <v>0</v>
      </c>
      <c r="HD370" s="43"/>
      <c r="HE370" s="43">
        <f t="shared" si="1802"/>
        <v>200</v>
      </c>
      <c r="HF370" s="44">
        <f t="shared" si="1803"/>
        <v>1000</v>
      </c>
      <c r="HG370" s="45">
        <f t="shared" si="1804"/>
        <v>0.15625</v>
      </c>
      <c r="HH370" s="35"/>
      <c r="HI370" s="27"/>
      <c r="HJ370" s="51">
        <f t="shared" si="1805"/>
        <v>45974</v>
      </c>
      <c r="HK370" s="44">
        <v>1052</v>
      </c>
      <c r="HL370" s="44">
        <f t="shared" si="1806"/>
        <v>62</v>
      </c>
      <c r="HM370" s="44">
        <v>407</v>
      </c>
      <c r="HN370" s="44">
        <f t="shared" si="1807"/>
        <v>24</v>
      </c>
      <c r="HO370" s="44">
        <v>142</v>
      </c>
      <c r="HP370" s="44">
        <f t="shared" si="1808"/>
        <v>25</v>
      </c>
      <c r="HQ370" s="44">
        <v>0</v>
      </c>
      <c r="HR370" s="43"/>
      <c r="HS370" s="43">
        <f t="shared" si="1809"/>
        <v>420</v>
      </c>
      <c r="HT370" s="44">
        <f t="shared" si="1810"/>
        <v>10500</v>
      </c>
      <c r="HU370" s="45">
        <f t="shared" si="1811"/>
        <v>1.6935483870967742</v>
      </c>
      <c r="HV370" s="35"/>
      <c r="HW370" s="61"/>
      <c r="HX370" s="74"/>
      <c r="HY370" s="75"/>
      <c r="HZ370" s="75" t="str">
        <f t="shared" si="1872"/>
        <v/>
      </c>
      <c r="IA370" s="75"/>
      <c r="IB370" s="75" t="str">
        <f t="shared" si="1873"/>
        <v/>
      </c>
      <c r="IC370" s="75">
        <v>6</v>
      </c>
      <c r="ID370" s="75">
        <f t="shared" si="1874"/>
        <v>0</v>
      </c>
      <c r="IE370" s="75">
        <v>0</v>
      </c>
      <c r="IF370" s="77" t="str">
        <f>IF(HY367="","",IF366)</f>
        <v>ルララ</v>
      </c>
      <c r="IG370" s="78">
        <f>IF(HY367="","",IG366)</f>
        <v>715</v>
      </c>
      <c r="IH370" s="75">
        <f t="shared" si="1875"/>
        <v>0</v>
      </c>
      <c r="II370" s="79" t="e">
        <f t="shared" si="1876"/>
        <v>#VALUE!</v>
      </c>
      <c r="IJ370" s="35"/>
      <c r="IK370" s="27"/>
      <c r="IL370" s="74"/>
      <c r="IM370" s="75">
        <v>356</v>
      </c>
      <c r="IN370" s="82">
        <f t="shared" si="1877"/>
        <v>25</v>
      </c>
      <c r="IO370" s="75">
        <v>4</v>
      </c>
      <c r="IP370" s="75">
        <f t="shared" si="1878"/>
        <v>1</v>
      </c>
      <c r="IQ370" s="75">
        <v>14</v>
      </c>
      <c r="IR370" s="75">
        <f t="shared" si="1879"/>
        <v>1</v>
      </c>
      <c r="IS370" s="75">
        <v>0</v>
      </c>
      <c r="IT370" s="77" t="str">
        <f t="shared" si="1915"/>
        <v>アンパンマンもちふわ</v>
      </c>
      <c r="IU370" s="78">
        <f t="shared" si="1911"/>
        <v>673</v>
      </c>
      <c r="IV370" s="75">
        <f t="shared" si="1880"/>
        <v>673</v>
      </c>
      <c r="IW370" s="79">
        <f t="shared" si="1881"/>
        <v>0.26919999999999999</v>
      </c>
      <c r="IX370" s="35"/>
      <c r="IY370" s="33"/>
      <c r="IZ370" s="74"/>
      <c r="JA370" s="75">
        <v>6872</v>
      </c>
      <c r="JB370" s="75">
        <f t="shared" si="1882"/>
        <v>74</v>
      </c>
      <c r="JC370" s="75">
        <v>289</v>
      </c>
      <c r="JD370" s="75">
        <f t="shared" si="1883"/>
        <v>2</v>
      </c>
      <c r="JE370" s="75">
        <v>32</v>
      </c>
      <c r="JF370" s="75">
        <f t="shared" si="1884"/>
        <v>3</v>
      </c>
      <c r="JG370" s="75">
        <v>4</v>
      </c>
      <c r="JH370" s="77" t="str">
        <f t="shared" si="1885"/>
        <v>ラブブキーホルダー</v>
      </c>
      <c r="JI370" s="78">
        <f t="shared" si="1886"/>
        <v>500</v>
      </c>
      <c r="JJ370" s="75">
        <f t="shared" si="1887"/>
        <v>1500</v>
      </c>
      <c r="JK370" s="79">
        <f t="shared" si="1888"/>
        <v>0.20270270270270271</v>
      </c>
      <c r="JL370" s="35"/>
      <c r="JM370" s="27"/>
      <c r="JN370" s="74"/>
      <c r="JO370" s="75">
        <v>5769</v>
      </c>
      <c r="JP370" s="82">
        <f t="shared" si="1889"/>
        <v>28</v>
      </c>
      <c r="JQ370" s="75">
        <v>243</v>
      </c>
      <c r="JR370" s="75">
        <f t="shared" si="1890"/>
        <v>0</v>
      </c>
      <c r="JS370" s="75">
        <v>13</v>
      </c>
      <c r="JT370" s="75">
        <f t="shared" si="1891"/>
        <v>0</v>
      </c>
      <c r="JU370" s="75">
        <v>-1</v>
      </c>
      <c r="JV370" s="77" t="str">
        <f t="shared" si="1892"/>
        <v>キティヒョウ柄マスコット</v>
      </c>
      <c r="JW370" s="78">
        <f t="shared" si="1893"/>
        <v>998</v>
      </c>
      <c r="JX370" s="75">
        <f t="shared" si="1894"/>
        <v>0</v>
      </c>
      <c r="JY370" s="79">
        <f t="shared" si="1895"/>
        <v>0</v>
      </c>
      <c r="JZ370" s="35" t="s">
        <v>582</v>
      </c>
      <c r="KA370" s="61"/>
      <c r="KB370" s="74"/>
      <c r="KC370" s="75">
        <v>4231</v>
      </c>
      <c r="KD370" s="82">
        <f t="shared" si="1896"/>
        <v>29</v>
      </c>
      <c r="KE370" s="75">
        <v>204</v>
      </c>
      <c r="KF370" s="75">
        <f t="shared" si="1897"/>
        <v>2</v>
      </c>
      <c r="KG370" s="75">
        <v>6</v>
      </c>
      <c r="KH370" s="75">
        <f t="shared" si="1898"/>
        <v>2</v>
      </c>
      <c r="KI370" s="75">
        <v>3</v>
      </c>
      <c r="KJ370" s="77" t="str">
        <f t="shared" si="1899"/>
        <v>ＡＩマスコット</v>
      </c>
      <c r="KK370" s="78">
        <f t="shared" si="1900"/>
        <v>286</v>
      </c>
      <c r="KL370" s="75">
        <f t="shared" si="1901"/>
        <v>572</v>
      </c>
      <c r="KM370" s="79">
        <f t="shared" si="1902"/>
        <v>0.19724137931034483</v>
      </c>
      <c r="KN370" s="35"/>
      <c r="KO370" s="27"/>
      <c r="KP370" s="74"/>
      <c r="KQ370" s="75">
        <v>4718</v>
      </c>
      <c r="KR370" s="75">
        <f t="shared" si="1903"/>
        <v>33</v>
      </c>
      <c r="KS370" s="75">
        <v>196</v>
      </c>
      <c r="KT370" s="75">
        <f t="shared" si="1904"/>
        <v>0</v>
      </c>
      <c r="KU370" s="75">
        <v>8</v>
      </c>
      <c r="KV370" s="75">
        <f t="shared" si="1905"/>
        <v>0</v>
      </c>
      <c r="KW370" s="75">
        <v>0</v>
      </c>
      <c r="KX370" s="77" t="str">
        <f t="shared" si="1906"/>
        <v>キティフェイスポーチ</v>
      </c>
      <c r="KY370" s="78">
        <f t="shared" si="1907"/>
        <v>0</v>
      </c>
      <c r="KZ370" s="75">
        <f t="shared" si="1908"/>
        <v>0</v>
      </c>
      <c r="LA370" s="79">
        <f t="shared" si="1909"/>
        <v>0</v>
      </c>
      <c r="LB370" s="35"/>
      <c r="LC370" s="27"/>
      <c r="LD370" s="46"/>
      <c r="LE370" s="44"/>
      <c r="LF370" s="44"/>
      <c r="LG370" s="44">
        <v>530</v>
      </c>
      <c r="LH370" s="44">
        <f t="shared" si="1916"/>
        <v>0</v>
      </c>
      <c r="LI370" s="43">
        <v>2</v>
      </c>
      <c r="LJ370" s="44">
        <f t="shared" si="1917"/>
        <v>0</v>
      </c>
      <c r="LK370" s="44">
        <v>0</v>
      </c>
      <c r="LL370" s="72" t="str">
        <f>IF(LE369="","",LL367)</f>
        <v>アンパンティッシュカバー、アンパンぬいぐるみ</v>
      </c>
      <c r="LM370" s="67">
        <f>IF(LF369="","",LM367)</f>
        <v>1000</v>
      </c>
      <c r="LN370" s="44">
        <f t="shared" si="1840"/>
        <v>0</v>
      </c>
      <c r="LO370" s="45"/>
      <c r="LP370" s="35"/>
      <c r="LQ370" s="27"/>
      <c r="LR370" s="51">
        <f t="shared" si="1812"/>
        <v>45974</v>
      </c>
      <c r="LS370" s="44">
        <v>20545</v>
      </c>
      <c r="LT370" s="44">
        <f t="shared" si="1813"/>
        <v>12</v>
      </c>
      <c r="LU370" s="44">
        <v>1051</v>
      </c>
      <c r="LV370" s="44">
        <f t="shared" si="1814"/>
        <v>2</v>
      </c>
      <c r="LW370" s="44">
        <v>37</v>
      </c>
      <c r="LX370" s="44">
        <f t="shared" si="1815"/>
        <v>2</v>
      </c>
      <c r="LY370" s="44">
        <v>4</v>
      </c>
      <c r="LZ370" s="43"/>
      <c r="MA370" s="43">
        <f t="shared" si="1816"/>
        <v>495</v>
      </c>
      <c r="MB370" s="44">
        <f t="shared" si="1817"/>
        <v>990</v>
      </c>
      <c r="MC370" s="45">
        <f t="shared" si="1818"/>
        <v>0.82499999999999996</v>
      </c>
      <c r="MD370" s="35"/>
      <c r="ME370" s="27"/>
      <c r="MF370" s="51">
        <f t="shared" si="1819"/>
        <v>45974</v>
      </c>
      <c r="MG370" s="44">
        <v>7144</v>
      </c>
      <c r="MH370" s="44">
        <f t="shared" si="1820"/>
        <v>58</v>
      </c>
      <c r="MI370" s="44">
        <v>368</v>
      </c>
      <c r="MJ370" s="44">
        <f t="shared" si="1821"/>
        <v>0</v>
      </c>
      <c r="MK370" s="44">
        <v>40</v>
      </c>
      <c r="ML370" s="44">
        <f t="shared" si="1822"/>
        <v>0</v>
      </c>
      <c r="MM370" s="44">
        <v>8</v>
      </c>
      <c r="MN370" s="43"/>
      <c r="MO370" s="43">
        <f t="shared" si="1823"/>
        <v>1100</v>
      </c>
      <c r="MP370" s="44">
        <f t="shared" si="1824"/>
        <v>0</v>
      </c>
      <c r="MQ370" s="45">
        <f t="shared" si="1825"/>
        <v>0</v>
      </c>
      <c r="MR370" s="35"/>
      <c r="MS370" s="27"/>
      <c r="MT370" s="51">
        <f t="shared" si="1826"/>
        <v>45974</v>
      </c>
      <c r="MU370" s="44">
        <v>10431</v>
      </c>
      <c r="MV370" s="44">
        <f t="shared" si="1827"/>
        <v>71</v>
      </c>
      <c r="MW370" s="44">
        <v>417</v>
      </c>
      <c r="MX370" s="44">
        <f t="shared" si="1828"/>
        <v>1</v>
      </c>
      <c r="MY370" s="44">
        <v>3</v>
      </c>
      <c r="MZ370" s="44">
        <f t="shared" si="1829"/>
        <v>1</v>
      </c>
      <c r="NA370" s="44">
        <v>2</v>
      </c>
      <c r="NB370" s="43"/>
      <c r="NC370" s="43">
        <f t="shared" si="1830"/>
        <v>715</v>
      </c>
      <c r="ND370" s="44">
        <f t="shared" si="1831"/>
        <v>715</v>
      </c>
      <c r="NE370" s="45">
        <f t="shared" si="1832"/>
        <v>0.10070422535211268</v>
      </c>
      <c r="NF370" s="35"/>
      <c r="NG370" s="27"/>
      <c r="NH370" s="51">
        <f t="shared" si="1833"/>
        <v>45974</v>
      </c>
      <c r="NI370" s="44">
        <v>10370</v>
      </c>
      <c r="NJ370" s="69">
        <f t="shared" si="1834"/>
        <v>45</v>
      </c>
      <c r="NK370" s="44">
        <v>204</v>
      </c>
      <c r="NL370" s="44">
        <f t="shared" si="1835"/>
        <v>0</v>
      </c>
      <c r="NM370" s="44">
        <v>44</v>
      </c>
      <c r="NN370" s="44">
        <f t="shared" si="1836"/>
        <v>1</v>
      </c>
      <c r="NO370" s="44">
        <v>0</v>
      </c>
      <c r="NP370" s="43"/>
      <c r="NQ370" s="43">
        <f t="shared" si="1837"/>
        <v>1100</v>
      </c>
      <c r="NR370" s="44">
        <f t="shared" si="1838"/>
        <v>1100</v>
      </c>
      <c r="NS370" s="45">
        <f t="shared" si="1839"/>
        <v>0.24444444444444444</v>
      </c>
      <c r="NT370" s="35"/>
    </row>
    <row r="371" spans="1:384" ht="15" customHeight="1" thickTop="1" thickBot="1" x14ac:dyDescent="0.25">
      <c r="A371" s="38"/>
      <c r="B371" s="39"/>
      <c r="C371" s="40"/>
      <c r="D371" s="40"/>
      <c r="E371" s="41"/>
      <c r="F371" s="40"/>
      <c r="G371" s="178"/>
      <c r="H371" s="42"/>
      <c r="I371" s="44"/>
      <c r="J371" s="69"/>
      <c r="K371" s="44"/>
      <c r="L371" s="44"/>
      <c r="M371" s="44"/>
      <c r="N371" s="44"/>
      <c r="O371" s="44"/>
      <c r="P371" s="43"/>
      <c r="Q371" s="43"/>
      <c r="R371" s="44"/>
      <c r="S371" s="45"/>
      <c r="T371" s="35"/>
      <c r="U371" s="27"/>
      <c r="V371" s="51"/>
      <c r="W371" s="44"/>
      <c r="X371" s="44"/>
      <c r="Y371" s="44"/>
      <c r="Z371" s="44"/>
      <c r="AA371" s="44"/>
      <c r="AB371" s="44"/>
      <c r="AC371" s="44"/>
      <c r="AD371" s="43"/>
      <c r="AE371" s="43"/>
      <c r="AF371" s="44"/>
      <c r="AG371" s="45"/>
      <c r="AH371" s="35"/>
      <c r="AI371" s="27"/>
      <c r="AJ371" s="51"/>
      <c r="AK371" s="44"/>
      <c r="AL371" s="44"/>
      <c r="AM371" s="44"/>
      <c r="AN371" s="44"/>
      <c r="AO371" s="44"/>
      <c r="AP371" s="44"/>
      <c r="AQ371" s="44"/>
      <c r="AR371" s="43"/>
      <c r="AS371" s="43"/>
      <c r="AT371" s="44"/>
      <c r="AU371" s="45"/>
      <c r="AV371" s="35"/>
      <c r="AW371" s="27"/>
      <c r="AX371" s="51"/>
      <c r="AY371" s="44"/>
      <c r="AZ371" s="44"/>
      <c r="BA371" s="44"/>
      <c r="BB371" s="44"/>
      <c r="BC371" s="44"/>
      <c r="BD371" s="44"/>
      <c r="BE371" s="44"/>
      <c r="BF371" s="43"/>
      <c r="BG371" s="43"/>
      <c r="BH371" s="44"/>
      <c r="BI371" s="45"/>
      <c r="BJ371" s="35"/>
      <c r="BK371" s="50"/>
      <c r="BL371" s="51">
        <f>IF($A365="","",$A365)</f>
        <v>45957</v>
      </c>
      <c r="BM371" s="44">
        <v>12725</v>
      </c>
      <c r="BN371" s="43">
        <f t="shared" si="1841"/>
        <v>69</v>
      </c>
      <c r="BO371" s="44">
        <v>484</v>
      </c>
      <c r="BP371" s="87">
        <f t="shared" si="1842"/>
        <v>4</v>
      </c>
      <c r="BQ371" s="43">
        <v>5</v>
      </c>
      <c r="BR371" s="43">
        <f t="shared" si="1843"/>
        <v>4</v>
      </c>
      <c r="BS371" s="52">
        <v>4</v>
      </c>
      <c r="BT371" s="53" t="str">
        <f t="shared" si="1912"/>
        <v>キティヒョウ柄マスコット</v>
      </c>
      <c r="BU371" s="47">
        <f t="shared" si="1910"/>
        <v>996</v>
      </c>
      <c r="BV371" s="44">
        <f t="shared" si="1844"/>
        <v>3984</v>
      </c>
      <c r="BW371" s="89">
        <f t="shared" si="1845"/>
        <v>0.57739130434782604</v>
      </c>
      <c r="BX371" s="35"/>
      <c r="BY371" s="27"/>
      <c r="BZ371" s="51">
        <f>IF($A365="","",$A365)</f>
        <v>45957</v>
      </c>
      <c r="CA371" s="44">
        <v>1401</v>
      </c>
      <c r="CB371" s="43">
        <f t="shared" si="1846"/>
        <v>91</v>
      </c>
      <c r="CC371" s="44">
        <v>15</v>
      </c>
      <c r="CD371" s="87">
        <f t="shared" si="1847"/>
        <v>2</v>
      </c>
      <c r="CE371" s="43">
        <v>8</v>
      </c>
      <c r="CF371" s="43">
        <f t="shared" si="1848"/>
        <v>2</v>
      </c>
      <c r="CG371" s="43">
        <v>0</v>
      </c>
      <c r="CH371" s="53" t="str">
        <f t="shared" si="1849"/>
        <v>サンリオフェイスポーチ</v>
      </c>
      <c r="CI371" s="47">
        <f t="shared" si="1850"/>
        <v>900</v>
      </c>
      <c r="CJ371" s="44">
        <f t="shared" si="1851"/>
        <v>1800</v>
      </c>
      <c r="CK371" s="89">
        <f t="shared" si="1852"/>
        <v>0.19780219780219779</v>
      </c>
      <c r="CL371" s="35"/>
      <c r="CM371" s="27"/>
      <c r="CN371" s="51">
        <f>IF($A365="","",$A365)</f>
        <v>45957</v>
      </c>
      <c r="CO371" s="44">
        <v>949</v>
      </c>
      <c r="CP371" s="43">
        <f t="shared" si="1853"/>
        <v>73</v>
      </c>
      <c r="CQ371" s="44">
        <v>11</v>
      </c>
      <c r="CR371" s="87">
        <f t="shared" si="1854"/>
        <v>2</v>
      </c>
      <c r="CS371" s="43">
        <v>12</v>
      </c>
      <c r="CT371" s="43">
        <f t="shared" si="1855"/>
        <v>1</v>
      </c>
      <c r="CU371" s="43">
        <v>2</v>
      </c>
      <c r="CV371" s="53" t="str">
        <f t="shared" si="1913"/>
        <v>液晶ミニカメラ</v>
      </c>
      <c r="CW371" s="47">
        <f t="shared" si="1914"/>
        <v>1079</v>
      </c>
      <c r="CX371" s="44">
        <f t="shared" si="1856"/>
        <v>1079</v>
      </c>
      <c r="CY371" s="89">
        <f t="shared" si="1857"/>
        <v>0.14780821917808218</v>
      </c>
      <c r="CZ371" s="35"/>
      <c r="DA371" s="58"/>
      <c r="DB371" s="51">
        <f>IF($A365="","",$A365)</f>
        <v>45957</v>
      </c>
      <c r="DC371" s="44">
        <v>7444</v>
      </c>
      <c r="DD371" s="43">
        <f t="shared" si="1858"/>
        <v>44</v>
      </c>
      <c r="DE371" s="44">
        <v>264</v>
      </c>
      <c r="DF371" s="87">
        <f t="shared" si="1859"/>
        <v>1</v>
      </c>
      <c r="DG371" s="43">
        <v>23</v>
      </c>
      <c r="DH371" s="43">
        <f t="shared" si="1860"/>
        <v>1</v>
      </c>
      <c r="DI371" s="52">
        <v>0</v>
      </c>
      <c r="DJ371" s="53" t="str">
        <f t="shared" si="1861"/>
        <v>クーリッシュイヤホン</v>
      </c>
      <c r="DK371" s="47">
        <f t="shared" si="1862"/>
        <v>1100</v>
      </c>
      <c r="DL371" s="44">
        <f t="shared" si="1863"/>
        <v>1100</v>
      </c>
      <c r="DM371" s="89">
        <f t="shared" si="1864"/>
        <v>0.25</v>
      </c>
      <c r="DN371" s="35"/>
      <c r="DO371" s="27"/>
      <c r="DP371" s="51">
        <f>IF($A365="","",$A365)</f>
        <v>45957</v>
      </c>
      <c r="DQ371" s="44">
        <v>1333</v>
      </c>
      <c r="DR371" s="59">
        <f t="shared" si="1865"/>
        <v>18</v>
      </c>
      <c r="DS371" s="44">
        <v>58</v>
      </c>
      <c r="DT371" s="87">
        <f t="shared" si="1866"/>
        <v>0</v>
      </c>
      <c r="DU371" s="43">
        <v>12</v>
      </c>
      <c r="DV371" s="43">
        <f t="shared" si="1867"/>
        <v>2</v>
      </c>
      <c r="DW371" s="52">
        <v>0</v>
      </c>
      <c r="DX371" s="53" t="s">
        <v>76</v>
      </c>
      <c r="DY371" s="47">
        <f t="shared" si="1869"/>
        <v>722</v>
      </c>
      <c r="DZ371" s="44">
        <f t="shared" si="1870"/>
        <v>1444</v>
      </c>
      <c r="EA371" s="89">
        <f t="shared" si="1871"/>
        <v>0.80222222222222217</v>
      </c>
      <c r="EB371" s="35" t="s">
        <v>371</v>
      </c>
      <c r="EC371" s="27"/>
      <c r="ED371" s="51" t="str">
        <f t="shared" si="1763"/>
        <v/>
      </c>
      <c r="EE371" s="44"/>
      <c r="EF371" s="44"/>
      <c r="EG371" s="44"/>
      <c r="EH371" s="44"/>
      <c r="EI371" s="44"/>
      <c r="EJ371" s="44"/>
      <c r="EK371" s="44"/>
      <c r="EL371" s="43"/>
      <c r="EM371" s="43"/>
      <c r="EN371" s="44"/>
      <c r="EO371" s="45"/>
      <c r="EP371" s="35"/>
      <c r="EQ371" s="27"/>
      <c r="ER371" s="51"/>
      <c r="ES371" s="44"/>
      <c r="ET371" s="69"/>
      <c r="EU371" s="44"/>
      <c r="EV371" s="44"/>
      <c r="EW371" s="44"/>
      <c r="EX371" s="44"/>
      <c r="EY371" s="44"/>
      <c r="EZ371" s="43"/>
      <c r="FA371" s="43"/>
      <c r="FB371" s="44"/>
      <c r="FC371" s="45"/>
      <c r="FD371" s="35"/>
      <c r="FE371" s="27"/>
      <c r="FF371" s="51" t="str">
        <f t="shared" si="1777"/>
        <v/>
      </c>
      <c r="FG371" s="44"/>
      <c r="FH371" s="69"/>
      <c r="FI371" s="44"/>
      <c r="FJ371" s="44"/>
      <c r="FK371" s="44"/>
      <c r="FL371" s="44"/>
      <c r="FM371" s="44"/>
      <c r="FN371" s="43"/>
      <c r="FO371" s="43"/>
      <c r="FP371" s="44"/>
      <c r="FQ371" s="45"/>
      <c r="FR371" s="35"/>
      <c r="FS371" s="27"/>
      <c r="FT371" s="51" t="str">
        <f t="shared" si="1784"/>
        <v/>
      </c>
      <c r="FU371" s="44"/>
      <c r="FV371" s="69"/>
      <c r="FW371" s="44"/>
      <c r="FX371" s="44"/>
      <c r="FY371" s="44"/>
      <c r="FZ371" s="44"/>
      <c r="GA371" s="44"/>
      <c r="GB371" s="43"/>
      <c r="GC371" s="43"/>
      <c r="GD371" s="44"/>
      <c r="GE371" s="45"/>
      <c r="GF371" s="35"/>
      <c r="GG371" s="65"/>
      <c r="GH371" s="51" t="str">
        <f t="shared" si="1791"/>
        <v/>
      </c>
      <c r="GI371" s="44"/>
      <c r="GJ371" s="44"/>
      <c r="GK371" s="44"/>
      <c r="GL371" s="44"/>
      <c r="GM371" s="44"/>
      <c r="GN371" s="44"/>
      <c r="GO371" s="44"/>
      <c r="GP371" s="43"/>
      <c r="GQ371" s="43"/>
      <c r="GR371" s="44"/>
      <c r="GS371" s="45"/>
      <c r="GT371" s="35"/>
      <c r="GU371" s="27"/>
      <c r="GV371" s="51"/>
      <c r="GW371" s="44"/>
      <c r="GX371" s="44"/>
      <c r="GY371" s="44"/>
      <c r="GZ371" s="44"/>
      <c r="HA371" s="44"/>
      <c r="HB371" s="44"/>
      <c r="HC371" s="44"/>
      <c r="HD371" s="43"/>
      <c r="HE371" s="43"/>
      <c r="HF371" s="44"/>
      <c r="HG371" s="45"/>
      <c r="HH371" s="35"/>
      <c r="HI371" s="27"/>
      <c r="HJ371" s="51" t="str">
        <f t="shared" si="1805"/>
        <v/>
      </c>
      <c r="HK371" s="44"/>
      <c r="HL371" s="69"/>
      <c r="HM371" s="44"/>
      <c r="HN371" s="44"/>
      <c r="HO371" s="44"/>
      <c r="HP371" s="44"/>
      <c r="HQ371" s="44"/>
      <c r="HR371" s="43"/>
      <c r="HS371" s="43"/>
      <c r="HT371" s="44"/>
      <c r="HU371" s="45"/>
      <c r="HV371" s="35"/>
      <c r="HW371" s="61"/>
      <c r="HX371" s="51">
        <f>IF($A365="","",$A365)</f>
        <v>45957</v>
      </c>
      <c r="HY371" s="44">
        <v>28772</v>
      </c>
      <c r="HZ371" s="43">
        <f t="shared" si="1872"/>
        <v>83</v>
      </c>
      <c r="IA371" s="44"/>
      <c r="IB371" s="87" t="str">
        <f t="shared" si="1873"/>
        <v/>
      </c>
      <c r="IC371" s="43">
        <v>4</v>
      </c>
      <c r="ID371" s="43">
        <f t="shared" si="1874"/>
        <v>0</v>
      </c>
      <c r="IE371" s="43">
        <v>0</v>
      </c>
      <c r="IF371" s="53" t="str">
        <f>IF(HY371="","",IF367)</f>
        <v>ルララ</v>
      </c>
      <c r="IG371" s="47">
        <f>IF(HY371="","",IG367)</f>
        <v>715</v>
      </c>
      <c r="IH371" s="44">
        <f t="shared" si="1875"/>
        <v>0</v>
      </c>
      <c r="II371" s="89">
        <f t="shared" si="1876"/>
        <v>0</v>
      </c>
      <c r="IJ371" s="35"/>
      <c r="IK371" s="27"/>
      <c r="IL371" s="51">
        <f>IF($A365="","",$A365)</f>
        <v>45957</v>
      </c>
      <c r="IM371" s="44">
        <v>842</v>
      </c>
      <c r="IN371" s="43">
        <f t="shared" si="1877"/>
        <v>85</v>
      </c>
      <c r="IO371" s="44">
        <v>16</v>
      </c>
      <c r="IP371" s="87">
        <f t="shared" si="1878"/>
        <v>1</v>
      </c>
      <c r="IQ371" s="43">
        <v>13</v>
      </c>
      <c r="IR371" s="43">
        <f t="shared" si="1879"/>
        <v>1</v>
      </c>
      <c r="IS371" s="52">
        <v>4</v>
      </c>
      <c r="IT371" s="53" t="str">
        <f t="shared" si="1915"/>
        <v>ラブブマスコット</v>
      </c>
      <c r="IU371" s="47">
        <f t="shared" si="1911"/>
        <v>400</v>
      </c>
      <c r="IV371" s="44">
        <f t="shared" si="1880"/>
        <v>400</v>
      </c>
      <c r="IW371" s="89">
        <f t="shared" si="1881"/>
        <v>4.7058823529411764E-2</v>
      </c>
      <c r="IX371" s="35"/>
      <c r="IY371" s="33"/>
      <c r="IZ371" s="51">
        <f>IF($A365="","",$A365)</f>
        <v>45957</v>
      </c>
      <c r="JA371" s="44">
        <v>6492</v>
      </c>
      <c r="JB371" s="43">
        <f t="shared" si="1882"/>
        <v>126</v>
      </c>
      <c r="JC371" s="44">
        <v>318</v>
      </c>
      <c r="JD371" s="87">
        <f t="shared" si="1883"/>
        <v>3</v>
      </c>
      <c r="JE371" s="43">
        <v>10</v>
      </c>
      <c r="JF371" s="43">
        <f t="shared" si="1884"/>
        <v>2</v>
      </c>
      <c r="JG371" s="52">
        <v>3</v>
      </c>
      <c r="JH371" s="53" t="s">
        <v>588</v>
      </c>
      <c r="JI371" s="47">
        <f t="shared" si="1886"/>
        <v>0</v>
      </c>
      <c r="JJ371" s="44">
        <f t="shared" si="1887"/>
        <v>0</v>
      </c>
      <c r="JK371" s="89">
        <f t="shared" si="1888"/>
        <v>0</v>
      </c>
      <c r="JL371" s="35"/>
      <c r="JM371" s="27"/>
      <c r="JN371" s="51">
        <f>IF($A365="","",$A365)</f>
        <v>45957</v>
      </c>
      <c r="JO371" s="44">
        <v>5427</v>
      </c>
      <c r="JP371" s="59">
        <f t="shared" si="1889"/>
        <v>25</v>
      </c>
      <c r="JQ371" s="44">
        <v>180</v>
      </c>
      <c r="JR371" s="87">
        <f t="shared" si="1890"/>
        <v>0</v>
      </c>
      <c r="JS371" s="43">
        <v>26</v>
      </c>
      <c r="JT371" s="43">
        <f t="shared" si="1891"/>
        <v>0</v>
      </c>
      <c r="JU371" s="52">
        <v>0</v>
      </c>
      <c r="JV371" s="53" t="str">
        <f t="shared" si="1892"/>
        <v>北斗イヤホン</v>
      </c>
      <c r="JW371" s="47">
        <f t="shared" si="1893"/>
        <v>1100</v>
      </c>
      <c r="JX371" s="44">
        <f t="shared" si="1894"/>
        <v>0</v>
      </c>
      <c r="JY371" s="89">
        <f t="shared" si="1895"/>
        <v>0</v>
      </c>
      <c r="JZ371" s="35"/>
      <c r="KA371" s="61"/>
      <c r="KB371" s="51">
        <f>IF($A365="","",$A365)</f>
        <v>45957</v>
      </c>
      <c r="KC371" s="44">
        <v>5735</v>
      </c>
      <c r="KD371" s="59">
        <f t="shared" si="1896"/>
        <v>37</v>
      </c>
      <c r="KE371" s="44">
        <v>206</v>
      </c>
      <c r="KF371" s="87">
        <f t="shared" si="1897"/>
        <v>0</v>
      </c>
      <c r="KG371" s="43">
        <v>13</v>
      </c>
      <c r="KH371" s="43">
        <f t="shared" si="1898"/>
        <v>0</v>
      </c>
      <c r="KI371" s="52">
        <v>0</v>
      </c>
      <c r="KJ371" s="53" t="str">
        <f t="shared" si="1899"/>
        <v>液晶ミニカメラ</v>
      </c>
      <c r="KK371" s="47">
        <f t="shared" si="1900"/>
        <v>1074</v>
      </c>
      <c r="KL371" s="44">
        <f t="shared" si="1901"/>
        <v>0</v>
      </c>
      <c r="KM371" s="89">
        <f t="shared" si="1902"/>
        <v>0</v>
      </c>
      <c r="KN371" s="35"/>
      <c r="KO371" s="27"/>
      <c r="KP371" s="51">
        <f>IF($A365="","",$A365)</f>
        <v>45957</v>
      </c>
      <c r="KQ371" s="44">
        <v>3959</v>
      </c>
      <c r="KR371" s="59">
        <f t="shared" si="1903"/>
        <v>23</v>
      </c>
      <c r="KS371" s="44">
        <v>262</v>
      </c>
      <c r="KT371" s="87">
        <f t="shared" si="1904"/>
        <v>4</v>
      </c>
      <c r="KU371" s="43">
        <v>15</v>
      </c>
      <c r="KV371" s="43">
        <f t="shared" si="1905"/>
        <v>0</v>
      </c>
      <c r="KW371" s="52">
        <v>0</v>
      </c>
      <c r="KX371" s="53" t="str">
        <f t="shared" si="1906"/>
        <v>LOTTEチョコイヤホン</v>
      </c>
      <c r="KY371" s="47">
        <f t="shared" si="1907"/>
        <v>1100</v>
      </c>
      <c r="KZ371" s="44">
        <f t="shared" si="1908"/>
        <v>0</v>
      </c>
      <c r="LA371" s="89">
        <f t="shared" si="1909"/>
        <v>0</v>
      </c>
      <c r="LB371" s="35"/>
      <c r="LC371" s="27"/>
      <c r="LD371" s="74"/>
      <c r="LE371" s="75"/>
      <c r="LF371" s="75"/>
      <c r="LG371" s="75">
        <v>1166</v>
      </c>
      <c r="LH371" s="75">
        <f t="shared" si="1916"/>
        <v>0</v>
      </c>
      <c r="LI371" s="76">
        <v>2</v>
      </c>
      <c r="LJ371" s="75">
        <f t="shared" si="1917"/>
        <v>0</v>
      </c>
      <c r="LK371" s="75">
        <v>0</v>
      </c>
      <c r="LL371" s="77" t="str">
        <f>IF(LE369="","",LL368)</f>
        <v>バイキンティッシュカバー、アンパンぬいぐるみ</v>
      </c>
      <c r="LM371" s="78">
        <f>IF(LF369="","",LM368)</f>
        <v>1000</v>
      </c>
      <c r="LN371" s="75">
        <f t="shared" si="1840"/>
        <v>0</v>
      </c>
      <c r="LO371" s="79"/>
      <c r="LP371" s="35"/>
      <c r="LQ371" s="27"/>
      <c r="LR371" s="51"/>
      <c r="LS371" s="44"/>
      <c r="LT371" s="44"/>
      <c r="LU371" s="44"/>
      <c r="LV371" s="44"/>
      <c r="LW371" s="44"/>
      <c r="LX371" s="44"/>
      <c r="LY371" s="44"/>
      <c r="LZ371" s="43"/>
      <c r="MA371" s="43"/>
      <c r="MB371" s="44"/>
      <c r="MC371" s="45"/>
      <c r="MD371" s="35"/>
      <c r="ME371" s="27"/>
      <c r="MF371" s="51"/>
      <c r="MG371" s="44"/>
      <c r="MH371" s="44"/>
      <c r="MI371" s="44"/>
      <c r="MJ371" s="44"/>
      <c r="MK371" s="44"/>
      <c r="ML371" s="44"/>
      <c r="MM371" s="44"/>
      <c r="MN371" s="43"/>
      <c r="MO371" s="43"/>
      <c r="MP371" s="44"/>
      <c r="MQ371" s="45"/>
      <c r="MR371" s="35"/>
      <c r="MS371" s="27"/>
      <c r="MT371" s="51"/>
      <c r="MU371" s="44"/>
      <c r="MV371" s="44"/>
      <c r="MW371" s="44"/>
      <c r="MX371" s="44"/>
      <c r="MY371" s="44"/>
      <c r="MZ371" s="44"/>
      <c r="NA371" s="44"/>
      <c r="NB371" s="43"/>
      <c r="NC371" s="43"/>
      <c r="ND371" s="44"/>
      <c r="NE371" s="45"/>
      <c r="NF371" s="35"/>
      <c r="NG371" s="27"/>
      <c r="NH371" s="51" t="str">
        <f t="shared" si="1833"/>
        <v/>
      </c>
      <c r="NI371" s="44"/>
      <c r="NJ371" s="69"/>
      <c r="NK371" s="44"/>
      <c r="NL371" s="44"/>
      <c r="NM371" s="44"/>
      <c r="NN371" s="44"/>
      <c r="NO371" s="44"/>
      <c r="NP371" s="43"/>
      <c r="NQ371" s="43"/>
      <c r="NR371" s="44"/>
      <c r="NS371" s="45"/>
      <c r="NT371" s="35"/>
    </row>
    <row r="372" spans="1:384" ht="15" customHeight="1" thickTop="1" x14ac:dyDescent="0.2">
      <c r="A372" s="38"/>
      <c r="B372" s="39"/>
      <c r="C372" s="40"/>
      <c r="D372" s="40"/>
      <c r="E372" s="41"/>
      <c r="F372" s="40"/>
      <c r="G372" s="178"/>
      <c r="H372" s="42"/>
      <c r="I372" s="44"/>
      <c r="J372" s="44"/>
      <c r="K372" s="44"/>
      <c r="L372" s="44"/>
      <c r="M372" s="44"/>
      <c r="N372" s="44"/>
      <c r="O372" s="44"/>
      <c r="P372" s="43"/>
      <c r="Q372" s="43"/>
      <c r="R372" s="44"/>
      <c r="S372" s="45"/>
      <c r="T372" s="35"/>
      <c r="U372" s="27"/>
      <c r="V372" s="51"/>
      <c r="W372" s="44"/>
      <c r="X372" s="44"/>
      <c r="Y372" s="44"/>
      <c r="Z372" s="44"/>
      <c r="AA372" s="44"/>
      <c r="AB372" s="44"/>
      <c r="AC372" s="44"/>
      <c r="AD372" s="43"/>
      <c r="AE372" s="43"/>
      <c r="AF372" s="44"/>
      <c r="AG372" s="45"/>
      <c r="AH372" s="35"/>
      <c r="AI372" s="27"/>
      <c r="AJ372" s="51"/>
      <c r="AK372" s="44"/>
      <c r="AL372" s="44"/>
      <c r="AM372" s="44"/>
      <c r="AN372" s="44"/>
      <c r="AO372" s="44"/>
      <c r="AP372" s="44"/>
      <c r="AQ372" s="44"/>
      <c r="AR372" s="43"/>
      <c r="AS372" s="43"/>
      <c r="AT372" s="44"/>
      <c r="AU372" s="45"/>
      <c r="AV372" s="35"/>
      <c r="AW372" s="27"/>
      <c r="AX372" s="51"/>
      <c r="AY372" s="44"/>
      <c r="AZ372" s="44"/>
      <c r="BA372" s="44"/>
      <c r="BB372" s="44"/>
      <c r="BC372" s="44"/>
      <c r="BD372" s="44"/>
      <c r="BE372" s="44"/>
      <c r="BF372" s="43"/>
      <c r="BG372" s="43"/>
      <c r="BH372" s="44"/>
      <c r="BI372" s="45"/>
      <c r="BJ372" s="35"/>
      <c r="BK372" s="50"/>
      <c r="BL372" s="46"/>
      <c r="BM372" s="43">
        <v>10178</v>
      </c>
      <c r="BN372" s="44">
        <f t="shared" si="1841"/>
        <v>96</v>
      </c>
      <c r="BO372" s="43">
        <v>292</v>
      </c>
      <c r="BP372" s="44">
        <f t="shared" si="1842"/>
        <v>1</v>
      </c>
      <c r="BQ372" s="44">
        <v>8</v>
      </c>
      <c r="BR372" s="44">
        <f t="shared" si="1843"/>
        <v>1</v>
      </c>
      <c r="BS372" s="66">
        <v>0</v>
      </c>
      <c r="BT372" s="60" t="str">
        <f t="shared" si="1912"/>
        <v>キティシリコンがま口</v>
      </c>
      <c r="BU372" s="67">
        <f t="shared" si="1910"/>
        <v>660</v>
      </c>
      <c r="BV372" s="43">
        <f t="shared" si="1844"/>
        <v>660</v>
      </c>
      <c r="BW372" s="45">
        <f t="shared" si="1845"/>
        <v>6.8750000000000006E-2</v>
      </c>
      <c r="BX372" s="35"/>
      <c r="BY372" s="27"/>
      <c r="BZ372" s="46"/>
      <c r="CA372" s="43">
        <v>1732</v>
      </c>
      <c r="CB372" s="44">
        <f t="shared" si="1846"/>
        <v>108</v>
      </c>
      <c r="CC372" s="43">
        <v>14</v>
      </c>
      <c r="CD372" s="44">
        <f t="shared" si="1847"/>
        <v>2</v>
      </c>
      <c r="CE372" s="44">
        <v>21</v>
      </c>
      <c r="CF372" s="44">
        <f t="shared" si="1848"/>
        <v>2</v>
      </c>
      <c r="CG372" s="43">
        <v>0</v>
      </c>
      <c r="CH372" s="60" t="str">
        <f t="shared" si="1849"/>
        <v>ラブブマスコット</v>
      </c>
      <c r="CI372" s="67">
        <f t="shared" si="1850"/>
        <v>500</v>
      </c>
      <c r="CJ372" s="43">
        <f t="shared" si="1851"/>
        <v>1000</v>
      </c>
      <c r="CK372" s="45">
        <f t="shared" si="1852"/>
        <v>9.2592592592592587E-2</v>
      </c>
      <c r="CL372" s="35"/>
      <c r="CM372" s="27"/>
      <c r="CN372" s="46"/>
      <c r="CO372" s="43">
        <v>842</v>
      </c>
      <c r="CP372" s="69">
        <f t="shared" si="1853"/>
        <v>35</v>
      </c>
      <c r="CQ372" s="43">
        <v>6</v>
      </c>
      <c r="CR372" s="44">
        <f t="shared" si="1854"/>
        <v>0</v>
      </c>
      <c r="CS372" s="44">
        <v>18</v>
      </c>
      <c r="CT372" s="44">
        <f t="shared" si="1855"/>
        <v>0</v>
      </c>
      <c r="CU372" s="43">
        <v>0</v>
      </c>
      <c r="CV372" s="60" t="str">
        <f t="shared" si="1913"/>
        <v>ロッテイヤホン</v>
      </c>
      <c r="CW372" s="67">
        <f t="shared" si="1914"/>
        <v>1100</v>
      </c>
      <c r="CX372" s="43">
        <f t="shared" si="1856"/>
        <v>0</v>
      </c>
      <c r="CY372" s="45">
        <f t="shared" si="1857"/>
        <v>0</v>
      </c>
      <c r="CZ372" s="35" t="s">
        <v>158</v>
      </c>
      <c r="DA372" s="58"/>
      <c r="DB372" s="46"/>
      <c r="DC372" s="43">
        <v>7159</v>
      </c>
      <c r="DD372" s="44">
        <f t="shared" si="1858"/>
        <v>33</v>
      </c>
      <c r="DE372" s="43">
        <v>226</v>
      </c>
      <c r="DF372" s="44">
        <f t="shared" si="1859"/>
        <v>1</v>
      </c>
      <c r="DG372" s="44">
        <v>12</v>
      </c>
      <c r="DH372" s="44">
        <f t="shared" si="1860"/>
        <v>2</v>
      </c>
      <c r="DI372" s="66">
        <v>0</v>
      </c>
      <c r="DJ372" s="60" t="str">
        <f t="shared" si="1861"/>
        <v>ジャグラーサウンドボタン</v>
      </c>
      <c r="DK372" s="67">
        <f t="shared" si="1862"/>
        <v>682</v>
      </c>
      <c r="DL372" s="43">
        <f t="shared" si="1863"/>
        <v>1364</v>
      </c>
      <c r="DM372" s="45">
        <f t="shared" si="1864"/>
        <v>0.41333333333333333</v>
      </c>
      <c r="DN372" s="35"/>
      <c r="DO372" s="27"/>
      <c r="DP372" s="46"/>
      <c r="DQ372" s="43">
        <v>2773</v>
      </c>
      <c r="DR372" s="44">
        <f t="shared" si="1865"/>
        <v>76</v>
      </c>
      <c r="DS372" s="43">
        <v>76</v>
      </c>
      <c r="DT372" s="44">
        <f t="shared" si="1866"/>
        <v>1</v>
      </c>
      <c r="DU372" s="44">
        <v>10</v>
      </c>
      <c r="DV372" s="44">
        <f t="shared" si="1867"/>
        <v>1</v>
      </c>
      <c r="DW372" s="66">
        <v>0</v>
      </c>
      <c r="DX372" s="60" t="str">
        <f t="shared" si="1868"/>
        <v>キティヒョウ柄マスコット</v>
      </c>
      <c r="DY372" s="67">
        <f t="shared" si="1869"/>
        <v>996</v>
      </c>
      <c r="DZ372" s="43">
        <f t="shared" si="1870"/>
        <v>996</v>
      </c>
      <c r="EA372" s="45">
        <f t="shared" si="1871"/>
        <v>0.13105263157894737</v>
      </c>
      <c r="EB372" s="35"/>
      <c r="EC372" s="27"/>
      <c r="ED372" s="51" t="str">
        <f t="shared" si="1763"/>
        <v/>
      </c>
      <c r="EE372" s="44"/>
      <c r="EF372" s="44"/>
      <c r="EG372" s="44"/>
      <c r="EH372" s="44"/>
      <c r="EI372" s="44"/>
      <c r="EJ372" s="44"/>
      <c r="EK372" s="44"/>
      <c r="EL372" s="43"/>
      <c r="EM372" s="43"/>
      <c r="EN372" s="44"/>
      <c r="EO372" s="45"/>
      <c r="EP372" s="35"/>
      <c r="EQ372" s="27"/>
      <c r="ER372" s="51"/>
      <c r="ES372" s="44"/>
      <c r="ET372" s="44"/>
      <c r="EU372" s="44"/>
      <c r="EV372" s="44"/>
      <c r="EW372" s="44"/>
      <c r="EX372" s="44"/>
      <c r="EY372" s="44"/>
      <c r="EZ372" s="43"/>
      <c r="FA372" s="43"/>
      <c r="FB372" s="44"/>
      <c r="FC372" s="45"/>
      <c r="FD372" s="35"/>
      <c r="FE372" s="27"/>
      <c r="FF372" s="51" t="str">
        <f t="shared" si="1777"/>
        <v/>
      </c>
      <c r="FG372" s="44"/>
      <c r="FH372" s="44"/>
      <c r="FI372" s="44"/>
      <c r="FJ372" s="44"/>
      <c r="FK372" s="44"/>
      <c r="FL372" s="44"/>
      <c r="FM372" s="44"/>
      <c r="FN372" s="43"/>
      <c r="FO372" s="43"/>
      <c r="FP372" s="44"/>
      <c r="FQ372" s="45"/>
      <c r="FR372" s="35"/>
      <c r="FS372" s="27"/>
      <c r="FT372" s="51" t="str">
        <f t="shared" si="1784"/>
        <v/>
      </c>
      <c r="FU372" s="44"/>
      <c r="FV372" s="44"/>
      <c r="FW372" s="44"/>
      <c r="FX372" s="44"/>
      <c r="FY372" s="44"/>
      <c r="FZ372" s="44"/>
      <c r="GA372" s="44"/>
      <c r="GB372" s="43"/>
      <c r="GC372" s="43"/>
      <c r="GD372" s="44"/>
      <c r="GE372" s="45"/>
      <c r="GF372" s="35"/>
      <c r="GG372" s="65"/>
      <c r="GH372" s="51" t="str">
        <f t="shared" si="1791"/>
        <v/>
      </c>
      <c r="GI372" s="44"/>
      <c r="GJ372" s="44"/>
      <c r="GK372" s="44"/>
      <c r="GL372" s="44"/>
      <c r="GM372" s="44"/>
      <c r="GN372" s="44"/>
      <c r="GO372" s="44"/>
      <c r="GP372" s="43"/>
      <c r="GQ372" s="43"/>
      <c r="GR372" s="44"/>
      <c r="GS372" s="45"/>
      <c r="GT372" s="35"/>
      <c r="GU372" s="27"/>
      <c r="GV372" s="51"/>
      <c r="GW372" s="44"/>
      <c r="GX372" s="44"/>
      <c r="GY372" s="44"/>
      <c r="GZ372" s="44"/>
      <c r="HA372" s="44"/>
      <c r="HB372" s="44"/>
      <c r="HC372" s="44"/>
      <c r="HD372" s="43"/>
      <c r="HE372" s="43"/>
      <c r="HF372" s="44"/>
      <c r="HG372" s="45"/>
      <c r="HH372" s="35"/>
      <c r="HI372" s="27"/>
      <c r="HJ372" s="51" t="str">
        <f t="shared" si="1805"/>
        <v/>
      </c>
      <c r="HK372" s="44"/>
      <c r="HL372" s="44"/>
      <c r="HM372" s="44"/>
      <c r="HN372" s="44"/>
      <c r="HO372" s="44"/>
      <c r="HP372" s="44"/>
      <c r="HQ372" s="44"/>
      <c r="HR372" s="43"/>
      <c r="HS372" s="43"/>
      <c r="HT372" s="44"/>
      <c r="HU372" s="45"/>
      <c r="HV372" s="35"/>
      <c r="HW372" s="61"/>
      <c r="HX372" s="46"/>
      <c r="HY372" s="43">
        <v>21035</v>
      </c>
      <c r="HZ372" s="44">
        <f t="shared" si="1872"/>
        <v>42</v>
      </c>
      <c r="IA372" s="43"/>
      <c r="IB372" s="44" t="str">
        <f t="shared" si="1873"/>
        <v/>
      </c>
      <c r="IC372" s="44">
        <v>8</v>
      </c>
      <c r="ID372" s="44">
        <f t="shared" si="1874"/>
        <v>0</v>
      </c>
      <c r="IE372" s="43">
        <v>0</v>
      </c>
      <c r="IF372" s="60" t="str">
        <f>IF(HY371="","",IF368)</f>
        <v>サンリオ浴衣BIG</v>
      </c>
      <c r="IG372" s="67">
        <f>IF(HY371="","",IG368)</f>
        <v>1100</v>
      </c>
      <c r="IH372" s="43">
        <f t="shared" si="1875"/>
        <v>0</v>
      </c>
      <c r="II372" s="45">
        <f t="shared" si="1876"/>
        <v>0</v>
      </c>
      <c r="IJ372" s="35"/>
      <c r="IK372" s="27"/>
      <c r="IL372" s="46"/>
      <c r="IM372" s="43">
        <v>922</v>
      </c>
      <c r="IN372" s="44">
        <f t="shared" si="1877"/>
        <v>83</v>
      </c>
      <c r="IO372" s="43">
        <v>11</v>
      </c>
      <c r="IP372" s="44">
        <f t="shared" si="1878"/>
        <v>2</v>
      </c>
      <c r="IQ372" s="44">
        <v>9</v>
      </c>
      <c r="IR372" s="44">
        <f t="shared" si="1879"/>
        <v>1</v>
      </c>
      <c r="IS372" s="66">
        <v>0</v>
      </c>
      <c r="IT372" s="60" t="str">
        <f t="shared" si="1915"/>
        <v>キティシリコンがま口</v>
      </c>
      <c r="IU372" s="67">
        <f t="shared" si="1911"/>
        <v>996</v>
      </c>
      <c r="IV372" s="43">
        <f t="shared" si="1880"/>
        <v>996</v>
      </c>
      <c r="IW372" s="45">
        <f t="shared" si="1881"/>
        <v>0.12</v>
      </c>
      <c r="IX372" s="35"/>
      <c r="IY372" s="33"/>
      <c r="IZ372" s="46"/>
      <c r="JA372" s="43">
        <v>4571</v>
      </c>
      <c r="JB372" s="69">
        <f t="shared" si="1882"/>
        <v>26</v>
      </c>
      <c r="JC372" s="43">
        <v>130</v>
      </c>
      <c r="JD372" s="44">
        <f t="shared" si="1883"/>
        <v>0</v>
      </c>
      <c r="JE372" s="44">
        <v>37</v>
      </c>
      <c r="JF372" s="44">
        <f t="shared" si="1884"/>
        <v>-2</v>
      </c>
      <c r="JG372" s="66">
        <v>0</v>
      </c>
      <c r="JH372" s="60" t="str">
        <f t="shared" si="1885"/>
        <v>ミニ香水</v>
      </c>
      <c r="JI372" s="67">
        <f t="shared" si="1886"/>
        <v>1100</v>
      </c>
      <c r="JJ372" s="43">
        <f t="shared" si="1887"/>
        <v>-2200</v>
      </c>
      <c r="JK372" s="45">
        <f t="shared" si="1888"/>
        <v>-0.84615384615384615</v>
      </c>
      <c r="JL372" s="35"/>
      <c r="JM372" s="27"/>
      <c r="JN372" s="46"/>
      <c r="JO372" s="43">
        <v>5381</v>
      </c>
      <c r="JP372" s="69">
        <f t="shared" si="1889"/>
        <v>12</v>
      </c>
      <c r="JQ372" s="43">
        <v>123</v>
      </c>
      <c r="JR372" s="44">
        <f t="shared" si="1890"/>
        <v>2</v>
      </c>
      <c r="JS372" s="44">
        <v>18</v>
      </c>
      <c r="JT372" s="44">
        <f t="shared" si="1891"/>
        <v>1</v>
      </c>
      <c r="JU372" s="66">
        <v>0</v>
      </c>
      <c r="JV372" s="60" t="str">
        <f t="shared" si="1892"/>
        <v>ジャグラーサウンドボタン</v>
      </c>
      <c r="JW372" s="67">
        <f t="shared" si="1893"/>
        <v>748</v>
      </c>
      <c r="JX372" s="43">
        <f t="shared" si="1894"/>
        <v>748</v>
      </c>
      <c r="JY372" s="45">
        <f t="shared" si="1895"/>
        <v>0.62333333333333329</v>
      </c>
      <c r="JZ372" s="35"/>
      <c r="KA372" s="61"/>
      <c r="KB372" s="46"/>
      <c r="KC372" s="43">
        <v>4090</v>
      </c>
      <c r="KD372" s="69">
        <f t="shared" si="1896"/>
        <v>27</v>
      </c>
      <c r="KE372" s="43">
        <v>109</v>
      </c>
      <c r="KF372" s="44">
        <f t="shared" si="1897"/>
        <v>0</v>
      </c>
      <c r="KG372" s="44">
        <v>10</v>
      </c>
      <c r="KH372" s="44">
        <f t="shared" si="1898"/>
        <v>0</v>
      </c>
      <c r="KI372" s="66">
        <v>2</v>
      </c>
      <c r="KJ372" s="60" t="s">
        <v>593</v>
      </c>
      <c r="KK372" s="67">
        <v>1100</v>
      </c>
      <c r="KL372" s="43">
        <f t="shared" si="1901"/>
        <v>0</v>
      </c>
      <c r="KM372" s="45">
        <f t="shared" si="1902"/>
        <v>0</v>
      </c>
      <c r="KN372" s="35"/>
      <c r="KO372" s="27"/>
      <c r="KP372" s="46"/>
      <c r="KQ372" s="43">
        <v>4916</v>
      </c>
      <c r="KR372" s="69">
        <f t="shared" si="1903"/>
        <v>31</v>
      </c>
      <c r="KS372" s="43">
        <v>98</v>
      </c>
      <c r="KT372" s="44">
        <f t="shared" si="1904"/>
        <v>0</v>
      </c>
      <c r="KU372" s="44">
        <v>14</v>
      </c>
      <c r="KV372" s="44">
        <f t="shared" si="1905"/>
        <v>0</v>
      </c>
      <c r="KW372" s="66">
        <v>4</v>
      </c>
      <c r="KX372" s="60" t="str">
        <f t="shared" si="1906"/>
        <v>デジタルミニカメラ</v>
      </c>
      <c r="KY372" s="67">
        <f t="shared" si="1907"/>
        <v>722</v>
      </c>
      <c r="KZ372" s="43">
        <f t="shared" si="1908"/>
        <v>0</v>
      </c>
      <c r="LA372" s="45">
        <f t="shared" si="1909"/>
        <v>0</v>
      </c>
      <c r="LB372" s="35" t="s">
        <v>158</v>
      </c>
      <c r="LC372" s="27"/>
      <c r="LD372" s="51">
        <f>IF(A366="","",A366)</f>
        <v>45961</v>
      </c>
      <c r="LE372" s="43">
        <v>68462</v>
      </c>
      <c r="LF372" s="93">
        <f>IF(LE372="","",LE372-LE369)</f>
        <v>35</v>
      </c>
      <c r="LG372" s="43">
        <v>445</v>
      </c>
      <c r="LH372" s="43">
        <f t="shared" si="1916"/>
        <v>0</v>
      </c>
      <c r="LI372" s="43">
        <v>2</v>
      </c>
      <c r="LJ372" s="87">
        <f t="shared" si="1917"/>
        <v>0</v>
      </c>
      <c r="LK372" s="43">
        <v>0</v>
      </c>
      <c r="LL372" s="64" t="str">
        <f>IF(LE372="","",LL369)</f>
        <v>スヌーピーぬいぐるみ、コキンちゃん</v>
      </c>
      <c r="LM372" s="47">
        <f>IF(LF372="","",LM369)</f>
        <v>1000</v>
      </c>
      <c r="LN372" s="87">
        <f t="shared" si="1840"/>
        <v>0</v>
      </c>
      <c r="LO372" s="54"/>
      <c r="LP372" s="35"/>
      <c r="LQ372" s="27"/>
      <c r="LR372" s="51"/>
      <c r="LS372" s="44"/>
      <c r="LT372" s="44"/>
      <c r="LU372" s="44"/>
      <c r="LV372" s="44"/>
      <c r="LW372" s="44"/>
      <c r="LX372" s="44"/>
      <c r="LY372" s="44"/>
      <c r="LZ372" s="43"/>
      <c r="MA372" s="43"/>
      <c r="MB372" s="44"/>
      <c r="MC372" s="45"/>
      <c r="MD372" s="35"/>
      <c r="ME372" s="27"/>
      <c r="MF372" s="51"/>
      <c r="MG372" s="44"/>
      <c r="MH372" s="44"/>
      <c r="MI372" s="44"/>
      <c r="MJ372" s="44"/>
      <c r="MK372" s="44"/>
      <c r="ML372" s="44"/>
      <c r="MM372" s="44"/>
      <c r="MN372" s="43"/>
      <c r="MO372" s="43"/>
      <c r="MP372" s="44"/>
      <c r="MQ372" s="45"/>
      <c r="MR372" s="35"/>
      <c r="MS372" s="27"/>
      <c r="MT372" s="51"/>
      <c r="MU372" s="44"/>
      <c r="MV372" s="44"/>
      <c r="MW372" s="44"/>
      <c r="MX372" s="44"/>
      <c r="MY372" s="44"/>
      <c r="MZ372" s="44"/>
      <c r="NA372" s="44"/>
      <c r="NB372" s="43"/>
      <c r="NC372" s="43"/>
      <c r="ND372" s="44"/>
      <c r="NE372" s="45"/>
      <c r="NF372" s="35"/>
      <c r="NG372" s="27"/>
      <c r="NH372" s="51" t="str">
        <f t="shared" si="1833"/>
        <v/>
      </c>
      <c r="NI372" s="44"/>
      <c r="NJ372" s="44"/>
      <c r="NK372" s="44"/>
      <c r="NL372" s="44"/>
      <c r="NM372" s="44"/>
      <c r="NN372" s="44"/>
      <c r="NO372" s="44"/>
      <c r="NP372" s="43"/>
      <c r="NQ372" s="43"/>
      <c r="NR372" s="44"/>
      <c r="NS372" s="45"/>
      <c r="NT372" s="35"/>
    </row>
    <row r="373" spans="1:384" x14ac:dyDescent="0.2">
      <c r="A373" s="38"/>
      <c r="B373" s="39" t="str">
        <f>IF(A373="","",SUM(J373,LF393,AL373,ET373,AZ373,EF373,LT373,NJ373,MV373,MH373,X373)+SUM(DR403:DR406)+SUM(CP403:CP406)+SUM(CB403:CB406)+SUM(BN403:BN406)+SUM(DD403:DD406)+SUM(JB403:JB406)+SUM(JP403:JP406)+SUM(KD403:KD406)+SUM(KR403:KR406))</f>
        <v/>
      </c>
      <c r="C373" s="40" t="str">
        <f>IF(A373="","",SUM(J373,X373,AL373,AZ373)+SUM(BN403:BN406)+SUM(CB403:CB406)+SUM(CP403:CP406))</f>
        <v/>
      </c>
      <c r="D373" s="40" t="str">
        <f>IF(A373="","",SUM(EF373,ET373)+SUM(DD403:DD406)+SUM(DR403:DR406))</f>
        <v/>
      </c>
      <c r="E373" s="41" t="str">
        <f>IF(A373="","",SUM(NJ373,MV373,MH373,LT373,LF393)+SUM(JB403:JB406)+SUM(JP403:JP406)+SUM(KD403:KD406)+SUM(KR403:KR406))</f>
        <v/>
      </c>
      <c r="F373" s="40"/>
      <c r="G373" s="178"/>
      <c r="H373" s="42"/>
      <c r="I373" s="44"/>
      <c r="J373" s="44" t="str">
        <f t="shared" si="1736"/>
        <v/>
      </c>
      <c r="K373" s="44"/>
      <c r="L373" s="44" t="str">
        <f t="shared" si="1737"/>
        <v/>
      </c>
      <c r="M373" s="44"/>
      <c r="N373" s="44" t="str">
        <f t="shared" si="1738"/>
        <v/>
      </c>
      <c r="O373" s="44"/>
      <c r="P373" s="43"/>
      <c r="Q373" s="43" t="str">
        <f t="shared" si="1739"/>
        <v/>
      </c>
      <c r="R373" s="44" t="str">
        <f t="shared" si="1740"/>
        <v/>
      </c>
      <c r="S373" s="45" t="str">
        <f t="shared" si="1741"/>
        <v/>
      </c>
      <c r="T373" s="35"/>
      <c r="U373" s="27"/>
      <c r="V373" s="51" t="str">
        <f t="shared" si="1742"/>
        <v/>
      </c>
      <c r="W373" s="44"/>
      <c r="X373" s="44" t="str">
        <f t="shared" si="1743"/>
        <v/>
      </c>
      <c r="Y373" s="44"/>
      <c r="Z373" s="44" t="str">
        <f t="shared" si="1744"/>
        <v/>
      </c>
      <c r="AA373" s="44"/>
      <c r="AB373" s="44" t="str">
        <f t="shared" si="1745"/>
        <v/>
      </c>
      <c r="AC373" s="44"/>
      <c r="AD373" s="43"/>
      <c r="AE373" s="43" t="str">
        <f t="shared" si="1746"/>
        <v/>
      </c>
      <c r="AF373" s="44" t="str">
        <f t="shared" si="1747"/>
        <v/>
      </c>
      <c r="AG373" s="45" t="str">
        <f t="shared" si="1748"/>
        <v/>
      </c>
      <c r="AH373" s="35"/>
      <c r="AI373" s="27"/>
      <c r="AJ373" s="51" t="str">
        <f t="shared" si="1749"/>
        <v/>
      </c>
      <c r="AK373" s="44"/>
      <c r="AL373" s="44" t="str">
        <f t="shared" si="1750"/>
        <v/>
      </c>
      <c r="AM373" s="44"/>
      <c r="AN373" s="44" t="str">
        <f t="shared" si="1751"/>
        <v/>
      </c>
      <c r="AO373" s="44"/>
      <c r="AP373" s="44" t="str">
        <f t="shared" si="1752"/>
        <v/>
      </c>
      <c r="AQ373" s="44"/>
      <c r="AR373" s="43"/>
      <c r="AS373" s="43" t="str">
        <f t="shared" si="1753"/>
        <v/>
      </c>
      <c r="AT373" s="44" t="str">
        <f t="shared" si="1754"/>
        <v/>
      </c>
      <c r="AU373" s="45" t="str">
        <f t="shared" si="1755"/>
        <v/>
      </c>
      <c r="AV373" s="35"/>
      <c r="AW373" s="27"/>
      <c r="AX373" s="51" t="str">
        <f t="shared" si="1756"/>
        <v/>
      </c>
      <c r="AY373" s="44"/>
      <c r="AZ373" s="44" t="str">
        <f t="shared" si="1757"/>
        <v/>
      </c>
      <c r="BA373" s="44"/>
      <c r="BB373" s="44" t="str">
        <f t="shared" si="1758"/>
        <v/>
      </c>
      <c r="BC373" s="44"/>
      <c r="BD373" s="44" t="str">
        <f t="shared" si="1759"/>
        <v/>
      </c>
      <c r="BE373" s="44"/>
      <c r="BF373" s="43"/>
      <c r="BG373" s="43" t="str">
        <f t="shared" si="1760"/>
        <v/>
      </c>
      <c r="BH373" s="44" t="str">
        <f t="shared" si="1761"/>
        <v/>
      </c>
      <c r="BI373" s="45" t="str">
        <f t="shared" si="1762"/>
        <v/>
      </c>
      <c r="BJ373" s="35"/>
      <c r="BK373" s="50"/>
      <c r="BL373" s="46"/>
      <c r="BM373" s="44">
        <v>11917</v>
      </c>
      <c r="BN373" s="69">
        <f t="shared" si="1841"/>
        <v>27</v>
      </c>
      <c r="BO373" s="44">
        <v>618</v>
      </c>
      <c r="BP373" s="44">
        <f t="shared" si="1842"/>
        <v>0</v>
      </c>
      <c r="BQ373" s="44">
        <v>8</v>
      </c>
      <c r="BR373" s="44">
        <f t="shared" si="1843"/>
        <v>0</v>
      </c>
      <c r="BS373" s="66">
        <v>0</v>
      </c>
      <c r="BT373" s="60" t="str">
        <f t="shared" si="1912"/>
        <v>ポケモンシリコンフェイス</v>
      </c>
      <c r="BU373" s="67">
        <f t="shared" si="1910"/>
        <v>0</v>
      </c>
      <c r="BV373" s="44">
        <f t="shared" si="1844"/>
        <v>0</v>
      </c>
      <c r="BW373" s="45">
        <f t="shared" si="1845"/>
        <v>0</v>
      </c>
      <c r="BX373" s="35"/>
      <c r="BY373" s="27"/>
      <c r="BZ373" s="46"/>
      <c r="CA373" s="44">
        <v>1287</v>
      </c>
      <c r="CB373" s="44">
        <f t="shared" si="1846"/>
        <v>95</v>
      </c>
      <c r="CC373" s="44">
        <v>80</v>
      </c>
      <c r="CD373" s="44">
        <f t="shared" si="1847"/>
        <v>3</v>
      </c>
      <c r="CE373" s="44">
        <v>185</v>
      </c>
      <c r="CF373" s="44">
        <f t="shared" si="1848"/>
        <v>5</v>
      </c>
      <c r="CG373" s="25">
        <v>0</v>
      </c>
      <c r="CH373" s="60" t="str">
        <f t="shared" si="1849"/>
        <v>サンリオアイスドーム</v>
      </c>
      <c r="CI373" s="67">
        <f t="shared" si="1850"/>
        <v>300</v>
      </c>
      <c r="CJ373" s="44">
        <f t="shared" si="1851"/>
        <v>1500</v>
      </c>
      <c r="CK373" s="45">
        <f t="shared" si="1852"/>
        <v>0.15789473684210525</v>
      </c>
      <c r="CL373" s="35"/>
      <c r="CM373" s="27"/>
      <c r="CN373" s="46"/>
      <c r="CO373" s="44">
        <v>1963</v>
      </c>
      <c r="CP373" s="44">
        <f t="shared" si="1853"/>
        <v>95</v>
      </c>
      <c r="CQ373" s="44">
        <v>16</v>
      </c>
      <c r="CR373" s="44">
        <f t="shared" si="1854"/>
        <v>0</v>
      </c>
      <c r="CS373" s="44">
        <v>28</v>
      </c>
      <c r="CT373" s="44">
        <f t="shared" si="1855"/>
        <v>2</v>
      </c>
      <c r="CU373" s="25">
        <v>0</v>
      </c>
      <c r="CV373" s="60" t="str">
        <f t="shared" si="1913"/>
        <v>ラブブキーホルダー</v>
      </c>
      <c r="CW373" s="67">
        <f t="shared" si="1914"/>
        <v>400</v>
      </c>
      <c r="CX373" s="44">
        <f t="shared" si="1856"/>
        <v>800</v>
      </c>
      <c r="CY373" s="45">
        <f t="shared" si="1857"/>
        <v>8.4210526315789472E-2</v>
      </c>
      <c r="CZ373" s="35"/>
      <c r="DA373" s="58"/>
      <c r="DB373" s="46"/>
      <c r="DC373" s="44">
        <v>8196</v>
      </c>
      <c r="DD373" s="44">
        <f t="shared" si="1858"/>
        <v>63</v>
      </c>
      <c r="DE373" s="44">
        <v>435</v>
      </c>
      <c r="DF373" s="44">
        <f t="shared" si="1859"/>
        <v>0</v>
      </c>
      <c r="DG373" s="44">
        <v>14</v>
      </c>
      <c r="DH373" s="44">
        <f t="shared" si="1860"/>
        <v>1</v>
      </c>
      <c r="DI373" s="66">
        <v>0</v>
      </c>
      <c r="DJ373" s="60" t="str">
        <f t="shared" si="1861"/>
        <v>ラブブマスコット</v>
      </c>
      <c r="DK373" s="67">
        <f t="shared" si="1862"/>
        <v>450</v>
      </c>
      <c r="DL373" s="44">
        <f t="shared" si="1863"/>
        <v>450</v>
      </c>
      <c r="DM373" s="45">
        <f t="shared" si="1864"/>
        <v>7.1428571428571425E-2</v>
      </c>
      <c r="DN373" s="35"/>
      <c r="DO373" s="27"/>
      <c r="DP373" s="46"/>
      <c r="DQ373" s="44">
        <v>2659</v>
      </c>
      <c r="DR373" s="44">
        <f t="shared" si="1865"/>
        <v>65</v>
      </c>
      <c r="DS373" s="44">
        <v>69</v>
      </c>
      <c r="DT373" s="44">
        <f t="shared" si="1866"/>
        <v>0</v>
      </c>
      <c r="DU373" s="44">
        <v>33</v>
      </c>
      <c r="DV373" s="44">
        <f t="shared" si="1867"/>
        <v>0</v>
      </c>
      <c r="DW373" s="66">
        <v>0</v>
      </c>
      <c r="DX373" s="60" t="str">
        <f t="shared" si="1868"/>
        <v>ラブブキーホルダー</v>
      </c>
      <c r="DY373" s="67">
        <f t="shared" si="1869"/>
        <v>500</v>
      </c>
      <c r="DZ373" s="44">
        <f t="shared" si="1870"/>
        <v>0</v>
      </c>
      <c r="EA373" s="45">
        <f t="shared" si="1871"/>
        <v>0</v>
      </c>
      <c r="EB373" s="35"/>
      <c r="EC373" s="27"/>
      <c r="ED373" s="51" t="str">
        <f t="shared" si="1763"/>
        <v/>
      </c>
      <c r="EE373" s="44"/>
      <c r="EF373" s="44" t="str">
        <f t="shared" si="1764"/>
        <v/>
      </c>
      <c r="EG373" s="44"/>
      <c r="EH373" s="44" t="str">
        <f t="shared" si="1765"/>
        <v/>
      </c>
      <c r="EI373" s="44"/>
      <c r="EJ373" s="44" t="str">
        <f t="shared" si="1766"/>
        <v/>
      </c>
      <c r="EK373" s="44"/>
      <c r="EL373" s="43"/>
      <c r="EM373" s="43" t="str">
        <f t="shared" si="1767"/>
        <v/>
      </c>
      <c r="EN373" s="44" t="str">
        <f t="shared" si="1768"/>
        <v/>
      </c>
      <c r="EO373" s="45" t="str">
        <f t="shared" si="1769"/>
        <v/>
      </c>
      <c r="EP373" s="35"/>
      <c r="EQ373" s="27"/>
      <c r="ER373" s="51" t="str">
        <f t="shared" si="1770"/>
        <v/>
      </c>
      <c r="ES373" s="44"/>
      <c r="ET373" s="44" t="str">
        <f t="shared" si="1771"/>
        <v/>
      </c>
      <c r="EU373" s="44"/>
      <c r="EV373" s="44" t="str">
        <f t="shared" si="1772"/>
        <v/>
      </c>
      <c r="EW373" s="44"/>
      <c r="EX373" s="44" t="str">
        <f t="shared" si="1773"/>
        <v/>
      </c>
      <c r="EY373" s="44"/>
      <c r="EZ373" s="43"/>
      <c r="FA373" s="43" t="str">
        <f t="shared" si="1774"/>
        <v/>
      </c>
      <c r="FB373" s="44" t="str">
        <f t="shared" si="1775"/>
        <v/>
      </c>
      <c r="FC373" s="45" t="str">
        <f t="shared" si="1776"/>
        <v/>
      </c>
      <c r="FD373" s="35"/>
      <c r="FE373" s="27"/>
      <c r="FF373" s="51" t="str">
        <f t="shared" si="1777"/>
        <v/>
      </c>
      <c r="FG373" s="44"/>
      <c r="FH373" s="44" t="str">
        <f>IF(FG373="","",FG373-FG372)</f>
        <v/>
      </c>
      <c r="FI373" s="44"/>
      <c r="FJ373" s="44" t="str">
        <f>IF(FI373="","",FI373-FI372)</f>
        <v/>
      </c>
      <c r="FK373" s="44"/>
      <c r="FL373" s="44" t="str">
        <f>IF(FK373="","",FK372+FM372-FK373)</f>
        <v/>
      </c>
      <c r="FM373" s="44"/>
      <c r="FN373" s="43"/>
      <c r="FO373" s="43" t="str">
        <f>IF(FG373="","",FO372)</f>
        <v/>
      </c>
      <c r="FP373" s="44" t="str">
        <f>IF(FO373="","",FL373*FO373)</f>
        <v/>
      </c>
      <c r="FQ373" s="45" t="str">
        <f>IF(FP373="","",FP373/(FH373*100))</f>
        <v/>
      </c>
      <c r="FR373" s="35"/>
      <c r="FS373" s="27"/>
      <c r="FT373" s="51" t="str">
        <f t="shared" si="1784"/>
        <v/>
      </c>
      <c r="FU373" s="44"/>
      <c r="FV373" s="44" t="str">
        <f>IF(FU373="","",FU373-FU372)</f>
        <v/>
      </c>
      <c r="FW373" s="44"/>
      <c r="FX373" s="44" t="str">
        <f>IF(FW373="","",FW373-FW372)</f>
        <v/>
      </c>
      <c r="FY373" s="44"/>
      <c r="FZ373" s="44" t="str">
        <f>IF(FY373="","",FY372+GA372-FY373)</f>
        <v/>
      </c>
      <c r="GA373" s="44"/>
      <c r="GB373" s="43"/>
      <c r="GC373" s="43" t="str">
        <f>IF(FU373="","",GC372)</f>
        <v/>
      </c>
      <c r="GD373" s="44" t="str">
        <f>IF(GC373="","",FZ373*GC373)</f>
        <v/>
      </c>
      <c r="GE373" s="45" t="str">
        <f>IF(GD373="","",GD373/(FV373*100))</f>
        <v/>
      </c>
      <c r="GF373" s="35"/>
      <c r="GG373" s="65"/>
      <c r="GH373" s="51" t="str">
        <f t="shared" si="1791"/>
        <v/>
      </c>
      <c r="GI373" s="44"/>
      <c r="GJ373" s="44" t="str">
        <f t="shared" si="1792"/>
        <v/>
      </c>
      <c r="GK373" s="44"/>
      <c r="GL373" s="44" t="str">
        <f t="shared" si="1793"/>
        <v/>
      </c>
      <c r="GM373" s="44"/>
      <c r="GN373" s="44" t="str">
        <f t="shared" si="1794"/>
        <v/>
      </c>
      <c r="GO373" s="44"/>
      <c r="GP373" s="43"/>
      <c r="GQ373" s="43" t="str">
        <f t="shared" si="1795"/>
        <v/>
      </c>
      <c r="GR373" s="44" t="str">
        <f t="shared" si="1796"/>
        <v/>
      </c>
      <c r="GS373" s="45" t="str">
        <f t="shared" si="1797"/>
        <v/>
      </c>
      <c r="GT373" s="35"/>
      <c r="GU373" s="27"/>
      <c r="GV373" s="51" t="str">
        <f t="shared" si="1798"/>
        <v/>
      </c>
      <c r="GW373" s="44"/>
      <c r="GX373" s="44" t="str">
        <f t="shared" si="1799"/>
        <v/>
      </c>
      <c r="GY373" s="44"/>
      <c r="GZ373" s="44" t="str">
        <f t="shared" si="1800"/>
        <v/>
      </c>
      <c r="HA373" s="44"/>
      <c r="HB373" s="44" t="str">
        <f t="shared" si="1801"/>
        <v/>
      </c>
      <c r="HC373" s="44"/>
      <c r="HD373" s="43"/>
      <c r="HE373" s="43" t="str">
        <f t="shared" si="1802"/>
        <v/>
      </c>
      <c r="HF373" s="44" t="str">
        <f t="shared" si="1803"/>
        <v/>
      </c>
      <c r="HG373" s="45" t="str">
        <f t="shared" si="1804"/>
        <v/>
      </c>
      <c r="HH373" s="35"/>
      <c r="HI373" s="27"/>
      <c r="HJ373" s="51" t="str">
        <f t="shared" si="1805"/>
        <v/>
      </c>
      <c r="HK373" s="44"/>
      <c r="HL373" s="44" t="str">
        <f t="shared" si="1806"/>
        <v/>
      </c>
      <c r="HM373" s="44"/>
      <c r="HN373" s="44" t="str">
        <f t="shared" si="1807"/>
        <v/>
      </c>
      <c r="HO373" s="44"/>
      <c r="HP373" s="44" t="str">
        <f t="shared" si="1808"/>
        <v/>
      </c>
      <c r="HQ373" s="44"/>
      <c r="HR373" s="43"/>
      <c r="HS373" s="43" t="str">
        <f t="shared" si="1809"/>
        <v/>
      </c>
      <c r="HT373" s="44" t="str">
        <f t="shared" si="1810"/>
        <v/>
      </c>
      <c r="HU373" s="45" t="str">
        <f t="shared" si="1811"/>
        <v/>
      </c>
      <c r="HV373" s="35"/>
      <c r="HW373" s="61"/>
      <c r="HX373" s="46"/>
      <c r="HY373" s="44"/>
      <c r="HZ373" s="44" t="str">
        <f t="shared" si="1872"/>
        <v/>
      </c>
      <c r="IA373" s="44"/>
      <c r="IB373" s="44" t="str">
        <f t="shared" si="1873"/>
        <v/>
      </c>
      <c r="IC373" s="44">
        <v>6</v>
      </c>
      <c r="ID373" s="44">
        <f t="shared" si="1874"/>
        <v>0</v>
      </c>
      <c r="IE373" s="25">
        <v>0</v>
      </c>
      <c r="IF373" s="60" t="str">
        <f>IF(HY371="","",IF369)</f>
        <v>すみっこ時計</v>
      </c>
      <c r="IG373" s="67">
        <f>IF(HY371="","",IG369)</f>
        <v>1100</v>
      </c>
      <c r="IH373" s="44">
        <f t="shared" si="1875"/>
        <v>0</v>
      </c>
      <c r="II373" s="45" t="e">
        <f t="shared" si="1876"/>
        <v>#VALUE!</v>
      </c>
      <c r="IJ373" s="35"/>
      <c r="IK373" s="27"/>
      <c r="IL373" s="46"/>
      <c r="IM373" s="44">
        <v>390</v>
      </c>
      <c r="IN373" s="69">
        <f t="shared" si="1877"/>
        <v>37</v>
      </c>
      <c r="IO373" s="44">
        <v>6</v>
      </c>
      <c r="IP373" s="44">
        <f t="shared" si="1878"/>
        <v>0</v>
      </c>
      <c r="IQ373" s="44">
        <v>19</v>
      </c>
      <c r="IR373" s="44">
        <f t="shared" si="1879"/>
        <v>0</v>
      </c>
      <c r="IS373" s="66">
        <v>0</v>
      </c>
      <c r="IT373" s="60" t="str">
        <f t="shared" si="1915"/>
        <v>ゲームアーク</v>
      </c>
      <c r="IU373" s="67">
        <f t="shared" si="1911"/>
        <v>950</v>
      </c>
      <c r="IV373" s="44">
        <f t="shared" si="1880"/>
        <v>0</v>
      </c>
      <c r="IW373" s="45">
        <f t="shared" si="1881"/>
        <v>0</v>
      </c>
      <c r="IX373" s="35"/>
      <c r="IY373" s="33"/>
      <c r="IZ373" s="46"/>
      <c r="JA373" s="44">
        <v>5781</v>
      </c>
      <c r="JB373" s="44">
        <f t="shared" si="1882"/>
        <v>127</v>
      </c>
      <c r="JC373" s="44">
        <v>131</v>
      </c>
      <c r="JD373" s="44">
        <f t="shared" si="1883"/>
        <v>0</v>
      </c>
      <c r="JE373" s="44">
        <v>18</v>
      </c>
      <c r="JF373" s="44">
        <f t="shared" si="1884"/>
        <v>0</v>
      </c>
      <c r="JG373" s="66">
        <v>0</v>
      </c>
      <c r="JH373" s="60" t="str">
        <f t="shared" si="1885"/>
        <v>ラブブマスコット</v>
      </c>
      <c r="JI373" s="67">
        <f t="shared" si="1886"/>
        <v>500</v>
      </c>
      <c r="JJ373" s="44">
        <f t="shared" si="1887"/>
        <v>0</v>
      </c>
      <c r="JK373" s="45">
        <f t="shared" si="1888"/>
        <v>0</v>
      </c>
      <c r="JL373" s="35"/>
      <c r="JM373" s="27"/>
      <c r="JN373" s="46"/>
      <c r="JO373" s="44">
        <v>3918</v>
      </c>
      <c r="JP373" s="44">
        <f t="shared" si="1889"/>
        <v>82</v>
      </c>
      <c r="JQ373" s="44">
        <v>234</v>
      </c>
      <c r="JR373" s="44">
        <f t="shared" si="1890"/>
        <v>2</v>
      </c>
      <c r="JS373" s="44">
        <v>53</v>
      </c>
      <c r="JT373" s="44">
        <f t="shared" si="1891"/>
        <v>3</v>
      </c>
      <c r="JU373" s="66">
        <v>0</v>
      </c>
      <c r="JV373" s="60" t="str">
        <f t="shared" si="1892"/>
        <v>アングリーキーホルダー</v>
      </c>
      <c r="JW373" s="67">
        <f t="shared" si="1893"/>
        <v>198</v>
      </c>
      <c r="JX373" s="44">
        <f t="shared" si="1894"/>
        <v>594</v>
      </c>
      <c r="JY373" s="45">
        <f t="shared" si="1895"/>
        <v>7.2439024390243897E-2</v>
      </c>
      <c r="JZ373" s="35"/>
      <c r="KA373" s="61"/>
      <c r="KB373" s="46"/>
      <c r="KC373" s="44">
        <v>6755</v>
      </c>
      <c r="KD373" s="44">
        <f t="shared" si="1896"/>
        <v>162</v>
      </c>
      <c r="KE373" s="44">
        <v>406</v>
      </c>
      <c r="KF373" s="44">
        <f t="shared" si="1897"/>
        <v>10</v>
      </c>
      <c r="KG373" s="44">
        <v>100</v>
      </c>
      <c r="KH373" s="44">
        <f t="shared" si="1898"/>
        <v>12</v>
      </c>
      <c r="KI373" s="66">
        <v>10</v>
      </c>
      <c r="KJ373" s="60" t="str">
        <f t="shared" si="1899"/>
        <v>AIモンスターラバー</v>
      </c>
      <c r="KK373" s="67">
        <f t="shared" si="1900"/>
        <v>198</v>
      </c>
      <c r="KL373" s="44">
        <f t="shared" si="1901"/>
        <v>2376</v>
      </c>
      <c r="KM373" s="45">
        <f t="shared" si="1902"/>
        <v>0.14666666666666667</v>
      </c>
      <c r="KN373" s="35"/>
      <c r="KO373" s="27"/>
      <c r="KP373" s="46"/>
      <c r="KQ373" s="44">
        <v>5810</v>
      </c>
      <c r="KR373" s="44">
        <f t="shared" si="1903"/>
        <v>56</v>
      </c>
      <c r="KS373" s="44">
        <v>279</v>
      </c>
      <c r="KT373" s="44">
        <f t="shared" si="1904"/>
        <v>3</v>
      </c>
      <c r="KU373" s="44">
        <v>16</v>
      </c>
      <c r="KV373" s="44">
        <f t="shared" si="1905"/>
        <v>3</v>
      </c>
      <c r="KW373" s="66">
        <v>0</v>
      </c>
      <c r="KX373" s="60" t="s">
        <v>508</v>
      </c>
      <c r="KY373" s="67"/>
      <c r="KZ373" s="44">
        <f t="shared" si="1908"/>
        <v>0</v>
      </c>
      <c r="LA373" s="45">
        <f t="shared" si="1909"/>
        <v>0</v>
      </c>
      <c r="LB373" s="35"/>
      <c r="LC373" s="27"/>
      <c r="LD373" s="46"/>
      <c r="LE373" s="44"/>
      <c r="LF373" s="44"/>
      <c r="LG373" s="44">
        <v>530</v>
      </c>
      <c r="LH373" s="44">
        <f t="shared" si="1916"/>
        <v>0</v>
      </c>
      <c r="LI373" s="43">
        <v>1</v>
      </c>
      <c r="LJ373" s="44">
        <f t="shared" si="1917"/>
        <v>1</v>
      </c>
      <c r="LK373" s="44">
        <v>1</v>
      </c>
      <c r="LL373" s="72" t="str">
        <f>IF(LE372="","",LL370)</f>
        <v>アンパンティッシュカバー、アンパンぬいぐるみ</v>
      </c>
      <c r="LM373" s="67">
        <f>IF(LF372="","",LM370)</f>
        <v>1000</v>
      </c>
      <c r="LN373" s="44">
        <f t="shared" si="1840"/>
        <v>1000</v>
      </c>
      <c r="LO373" s="45"/>
      <c r="LP373" s="35" t="s">
        <v>596</v>
      </c>
      <c r="LQ373" s="27"/>
      <c r="LR373" s="51" t="str">
        <f t="shared" si="1812"/>
        <v/>
      </c>
      <c r="LS373" s="44"/>
      <c r="LT373" s="44" t="str">
        <f t="shared" si="1813"/>
        <v/>
      </c>
      <c r="LU373" s="44"/>
      <c r="LV373" s="44" t="str">
        <f t="shared" si="1814"/>
        <v/>
      </c>
      <c r="LW373" s="44"/>
      <c r="LX373" s="44" t="str">
        <f t="shared" si="1815"/>
        <v/>
      </c>
      <c r="LY373" s="44"/>
      <c r="LZ373" s="43"/>
      <c r="MA373" s="43" t="str">
        <f t="shared" si="1816"/>
        <v/>
      </c>
      <c r="MB373" s="44" t="str">
        <f t="shared" si="1817"/>
        <v/>
      </c>
      <c r="MC373" s="45" t="str">
        <f t="shared" si="1818"/>
        <v/>
      </c>
      <c r="MD373" s="35"/>
      <c r="ME373" s="27"/>
      <c r="MF373" s="51" t="str">
        <f t="shared" si="1819"/>
        <v/>
      </c>
      <c r="MG373" s="44"/>
      <c r="MH373" s="44" t="str">
        <f t="shared" si="1820"/>
        <v/>
      </c>
      <c r="MI373" s="44"/>
      <c r="MJ373" s="44" t="str">
        <f t="shared" si="1821"/>
        <v/>
      </c>
      <c r="MK373" s="44"/>
      <c r="ML373" s="44" t="str">
        <f t="shared" si="1822"/>
        <v/>
      </c>
      <c r="MM373" s="44"/>
      <c r="MN373" s="43"/>
      <c r="MO373" s="43" t="str">
        <f t="shared" si="1823"/>
        <v/>
      </c>
      <c r="MP373" s="44" t="str">
        <f t="shared" si="1824"/>
        <v/>
      </c>
      <c r="MQ373" s="45" t="str">
        <f t="shared" si="1825"/>
        <v/>
      </c>
      <c r="MR373" s="35"/>
      <c r="MS373" s="27"/>
      <c r="MT373" s="51" t="str">
        <f t="shared" si="1826"/>
        <v/>
      </c>
      <c r="MU373" s="44"/>
      <c r="MV373" s="44" t="str">
        <f t="shared" si="1827"/>
        <v/>
      </c>
      <c r="MW373" s="44"/>
      <c r="MX373" s="44" t="str">
        <f t="shared" si="1828"/>
        <v/>
      </c>
      <c r="MY373" s="44"/>
      <c r="MZ373" s="44" t="str">
        <f t="shared" si="1829"/>
        <v/>
      </c>
      <c r="NA373" s="44"/>
      <c r="NB373" s="43"/>
      <c r="NC373" s="43" t="str">
        <f t="shared" si="1830"/>
        <v/>
      </c>
      <c r="ND373" s="44" t="str">
        <f t="shared" si="1831"/>
        <v/>
      </c>
      <c r="NE373" s="45" t="str">
        <f t="shared" si="1832"/>
        <v/>
      </c>
      <c r="NF373" s="35"/>
      <c r="NG373" s="27"/>
      <c r="NH373" s="51" t="str">
        <f t="shared" si="1833"/>
        <v/>
      </c>
      <c r="NI373" s="44"/>
      <c r="NJ373" s="44" t="str">
        <f t="shared" si="1834"/>
        <v/>
      </c>
      <c r="NK373" s="44"/>
      <c r="NL373" s="44" t="str">
        <f t="shared" si="1835"/>
        <v/>
      </c>
      <c r="NM373" s="44"/>
      <c r="NN373" s="44" t="str">
        <f t="shared" si="1836"/>
        <v/>
      </c>
      <c r="NO373" s="44"/>
      <c r="NP373" s="43"/>
      <c r="NQ373" s="43" t="str">
        <f t="shared" si="1837"/>
        <v/>
      </c>
      <c r="NR373" s="44" t="str">
        <f t="shared" si="1838"/>
        <v/>
      </c>
      <c r="NS373" s="45" t="str">
        <f t="shared" si="1839"/>
        <v/>
      </c>
      <c r="NT373" s="35"/>
    </row>
    <row r="374" spans="1:384" ht="15" customHeight="1" thickBot="1" x14ac:dyDescent="0.25">
      <c r="A374" s="38"/>
      <c r="B374" s="39" t="str">
        <f>IF(A374="","",SUM(J374,LF396,AL374,ET374,AZ374,EF374,LT374,NJ374,MV374,MH374,X374)+SUM(DR407:DR410)+SUM(CP407:CP410)+SUM(CB407:CB410)+SUM(BN407:BN410)+SUM(DD407:DD410)+SUM(JB407:JB410)+SUM(JP407:JP410)+SUM(KD407:KD410)+SUM(KR407:KR410))</f>
        <v/>
      </c>
      <c r="C374" s="40" t="str">
        <f>IF(A374="","",SUM(J374,X374,AL374,AZ374)+SUM(BN407:BN410)+SUM(CB407:CB410)+SUM(CP407:CP410))</f>
        <v/>
      </c>
      <c r="D374" s="40" t="str">
        <f>IF(A374="","",SUM(EF374,LT374)+SUM(DD407:DD410)+SUM(DR407:DR410))</f>
        <v/>
      </c>
      <c r="E374" s="41" t="str">
        <f>IF(A374="","",SUM(NJ374,MV374,MH374,ET374,LF396)+SUM(JB407:JB410)+SUM(JP407:JP410)+SUM(KD407:KD410)+SUM(KR407:KR410))</f>
        <v/>
      </c>
      <c r="F374" s="40"/>
      <c r="G374" s="178"/>
      <c r="H374" s="42"/>
      <c r="I374" s="44"/>
      <c r="J374" s="44" t="str">
        <f t="shared" si="1736"/>
        <v/>
      </c>
      <c r="K374" s="44"/>
      <c r="L374" s="44" t="str">
        <f t="shared" si="1737"/>
        <v/>
      </c>
      <c r="M374" s="44"/>
      <c r="N374" s="44" t="str">
        <f t="shared" si="1738"/>
        <v/>
      </c>
      <c r="O374" s="44"/>
      <c r="P374" s="43"/>
      <c r="Q374" s="43" t="str">
        <f t="shared" si="1739"/>
        <v/>
      </c>
      <c r="R374" s="44" t="str">
        <f t="shared" si="1740"/>
        <v/>
      </c>
      <c r="S374" s="45" t="str">
        <f t="shared" si="1741"/>
        <v/>
      </c>
      <c r="T374" s="35"/>
      <c r="U374" s="27"/>
      <c r="V374" s="51" t="str">
        <f t="shared" si="1742"/>
        <v/>
      </c>
      <c r="W374" s="44"/>
      <c r="X374" s="44" t="str">
        <f t="shared" si="1743"/>
        <v/>
      </c>
      <c r="Y374" s="44"/>
      <c r="Z374" s="44" t="str">
        <f t="shared" si="1744"/>
        <v/>
      </c>
      <c r="AA374" s="44"/>
      <c r="AB374" s="44" t="str">
        <f t="shared" si="1745"/>
        <v/>
      </c>
      <c r="AC374" s="44"/>
      <c r="AD374" s="43"/>
      <c r="AE374" s="43" t="str">
        <f t="shared" si="1746"/>
        <v/>
      </c>
      <c r="AF374" s="44" t="str">
        <f t="shared" si="1747"/>
        <v/>
      </c>
      <c r="AG374" s="45" t="str">
        <f t="shared" si="1748"/>
        <v/>
      </c>
      <c r="AH374" s="35"/>
      <c r="AI374" s="27"/>
      <c r="AJ374" s="51" t="str">
        <f t="shared" si="1749"/>
        <v/>
      </c>
      <c r="AK374" s="44"/>
      <c r="AL374" s="44" t="str">
        <f t="shared" si="1750"/>
        <v/>
      </c>
      <c r="AM374" s="44"/>
      <c r="AN374" s="44" t="str">
        <f t="shared" si="1751"/>
        <v/>
      </c>
      <c r="AO374" s="44"/>
      <c r="AP374" s="44" t="str">
        <f t="shared" si="1752"/>
        <v/>
      </c>
      <c r="AQ374" s="44"/>
      <c r="AR374" s="43"/>
      <c r="AS374" s="43" t="str">
        <f t="shared" si="1753"/>
        <v/>
      </c>
      <c r="AT374" s="44" t="str">
        <f t="shared" si="1754"/>
        <v/>
      </c>
      <c r="AU374" s="45" t="str">
        <f t="shared" si="1755"/>
        <v/>
      </c>
      <c r="AV374" s="35"/>
      <c r="AW374" s="27"/>
      <c r="AX374" s="51" t="str">
        <f t="shared" si="1756"/>
        <v/>
      </c>
      <c r="AY374" s="44"/>
      <c r="AZ374" s="44" t="str">
        <f t="shared" si="1757"/>
        <v/>
      </c>
      <c r="BA374" s="44"/>
      <c r="BB374" s="44" t="str">
        <f t="shared" si="1758"/>
        <v/>
      </c>
      <c r="BC374" s="44"/>
      <c r="BD374" s="44" t="str">
        <f t="shared" si="1759"/>
        <v/>
      </c>
      <c r="BE374" s="44"/>
      <c r="BF374" s="43"/>
      <c r="BG374" s="43" t="str">
        <f t="shared" si="1760"/>
        <v/>
      </c>
      <c r="BH374" s="44" t="str">
        <f t="shared" si="1761"/>
        <v/>
      </c>
      <c r="BI374" s="45" t="str">
        <f t="shared" si="1762"/>
        <v/>
      </c>
      <c r="BJ374" s="35"/>
      <c r="BK374" s="50"/>
      <c r="BL374" s="74"/>
      <c r="BM374" s="75">
        <v>13603</v>
      </c>
      <c r="BN374" s="75">
        <f t="shared" si="1841"/>
        <v>75</v>
      </c>
      <c r="BO374" s="75">
        <v>677</v>
      </c>
      <c r="BP374" s="75">
        <f t="shared" si="1842"/>
        <v>8</v>
      </c>
      <c r="BQ374" s="75">
        <v>103</v>
      </c>
      <c r="BR374" s="75">
        <f t="shared" si="1843"/>
        <v>10</v>
      </c>
      <c r="BS374" s="81">
        <v>0</v>
      </c>
      <c r="BT374" s="77" t="str">
        <f t="shared" si="1912"/>
        <v>ＡＩモンスターラバー</v>
      </c>
      <c r="BU374" s="78">
        <f t="shared" si="1910"/>
        <v>198</v>
      </c>
      <c r="BV374" s="75">
        <f t="shared" si="1844"/>
        <v>1980</v>
      </c>
      <c r="BW374" s="79">
        <f t="shared" si="1845"/>
        <v>0.26400000000000001</v>
      </c>
      <c r="BX374" s="35"/>
      <c r="BY374" s="27"/>
      <c r="BZ374" s="74"/>
      <c r="CA374" s="75">
        <v>1572</v>
      </c>
      <c r="CB374" s="75">
        <f t="shared" si="1846"/>
        <v>69</v>
      </c>
      <c r="CC374" s="75">
        <v>20</v>
      </c>
      <c r="CD374" s="75">
        <f t="shared" si="1847"/>
        <v>1</v>
      </c>
      <c r="CE374" s="75">
        <v>9</v>
      </c>
      <c r="CF374" s="75">
        <f t="shared" si="1848"/>
        <v>1</v>
      </c>
      <c r="CG374" s="75">
        <v>2</v>
      </c>
      <c r="CH374" s="77" t="str">
        <f t="shared" si="1849"/>
        <v>AIモンスターマスコット</v>
      </c>
      <c r="CI374" s="78">
        <f t="shared" si="1850"/>
        <v>286</v>
      </c>
      <c r="CJ374" s="75">
        <f t="shared" si="1851"/>
        <v>286</v>
      </c>
      <c r="CK374" s="79">
        <f t="shared" si="1852"/>
        <v>4.1449275362318842E-2</v>
      </c>
      <c r="CL374" s="35"/>
      <c r="CM374" s="27"/>
      <c r="CN374" s="74"/>
      <c r="CO374" s="75">
        <v>979</v>
      </c>
      <c r="CP374" s="82">
        <f t="shared" si="1853"/>
        <v>33</v>
      </c>
      <c r="CQ374" s="75">
        <v>3</v>
      </c>
      <c r="CR374" s="75">
        <f t="shared" si="1854"/>
        <v>1</v>
      </c>
      <c r="CS374" s="75">
        <v>13</v>
      </c>
      <c r="CT374" s="75">
        <f t="shared" si="1855"/>
        <v>0</v>
      </c>
      <c r="CU374" s="75">
        <v>0</v>
      </c>
      <c r="CV374" s="77" t="str">
        <f t="shared" si="1913"/>
        <v>ラブブポンポンフェイス</v>
      </c>
      <c r="CW374" s="78">
        <f t="shared" si="1914"/>
        <v>400</v>
      </c>
      <c r="CX374" s="75">
        <f t="shared" si="1856"/>
        <v>0</v>
      </c>
      <c r="CY374" s="79">
        <f t="shared" si="1857"/>
        <v>0</v>
      </c>
      <c r="CZ374" s="35"/>
      <c r="DA374" s="58"/>
      <c r="DB374" s="74"/>
      <c r="DC374" s="75">
        <v>6345</v>
      </c>
      <c r="DD374" s="75">
        <f t="shared" si="1858"/>
        <v>64</v>
      </c>
      <c r="DE374" s="75">
        <v>329</v>
      </c>
      <c r="DF374" s="75">
        <f t="shared" si="1859"/>
        <v>4</v>
      </c>
      <c r="DG374" s="75">
        <v>64</v>
      </c>
      <c r="DH374" s="75">
        <f t="shared" si="1860"/>
        <v>4</v>
      </c>
      <c r="DI374" s="81">
        <v>15</v>
      </c>
      <c r="DJ374" s="77" t="str">
        <f t="shared" si="1861"/>
        <v>ＡＩラバー</v>
      </c>
      <c r="DK374" s="78">
        <f t="shared" si="1862"/>
        <v>198</v>
      </c>
      <c r="DL374" s="75">
        <f t="shared" si="1863"/>
        <v>792</v>
      </c>
      <c r="DM374" s="79">
        <f t="shared" si="1864"/>
        <v>0.12375</v>
      </c>
      <c r="DN374" s="35"/>
      <c r="DO374" s="27"/>
      <c r="DP374" s="74"/>
      <c r="DQ374" s="75">
        <v>1933</v>
      </c>
      <c r="DR374" s="75">
        <f t="shared" si="1865"/>
        <v>96</v>
      </c>
      <c r="DS374" s="75">
        <v>57</v>
      </c>
      <c r="DT374" s="75">
        <f t="shared" si="1866"/>
        <v>1</v>
      </c>
      <c r="DU374" s="75">
        <v>64</v>
      </c>
      <c r="DV374" s="75">
        <f t="shared" si="1867"/>
        <v>2</v>
      </c>
      <c r="DW374" s="81">
        <v>0</v>
      </c>
      <c r="DX374" s="77" t="str">
        <f t="shared" si="1868"/>
        <v>アングリーキーホルダー</v>
      </c>
      <c r="DY374" s="78">
        <f t="shared" si="1869"/>
        <v>198</v>
      </c>
      <c r="DZ374" s="75">
        <f t="shared" si="1870"/>
        <v>396</v>
      </c>
      <c r="EA374" s="79">
        <f t="shared" si="1871"/>
        <v>4.1250000000000002E-2</v>
      </c>
      <c r="EB374" s="35"/>
      <c r="EC374" s="27"/>
      <c r="ED374" s="51" t="str">
        <f t="shared" si="1763"/>
        <v/>
      </c>
      <c r="EE374" s="44"/>
      <c r="EF374" s="44" t="str">
        <f t="shared" si="1764"/>
        <v/>
      </c>
      <c r="EG374" s="44"/>
      <c r="EH374" s="44" t="str">
        <f t="shared" si="1765"/>
        <v/>
      </c>
      <c r="EI374" s="44"/>
      <c r="EJ374" s="44" t="str">
        <f t="shared" si="1766"/>
        <v/>
      </c>
      <c r="EK374" s="44"/>
      <c r="EL374" s="43"/>
      <c r="EM374" s="43" t="str">
        <f t="shared" si="1767"/>
        <v/>
      </c>
      <c r="EN374" s="44" t="str">
        <f t="shared" si="1768"/>
        <v/>
      </c>
      <c r="EO374" s="45" t="str">
        <f t="shared" si="1769"/>
        <v/>
      </c>
      <c r="EP374" s="35"/>
      <c r="EQ374" s="27"/>
      <c r="ER374" s="51" t="str">
        <f t="shared" si="1770"/>
        <v/>
      </c>
      <c r="ES374" s="44"/>
      <c r="ET374" s="44" t="str">
        <f t="shared" si="1771"/>
        <v/>
      </c>
      <c r="EU374" s="44"/>
      <c r="EV374" s="44" t="str">
        <f t="shared" si="1772"/>
        <v/>
      </c>
      <c r="EW374" s="44"/>
      <c r="EX374" s="44" t="str">
        <f t="shared" si="1773"/>
        <v/>
      </c>
      <c r="EY374" s="44"/>
      <c r="EZ374" s="43"/>
      <c r="FA374" s="43" t="str">
        <f t="shared" si="1774"/>
        <v/>
      </c>
      <c r="FB374" s="44" t="str">
        <f t="shared" si="1775"/>
        <v/>
      </c>
      <c r="FC374" s="45" t="str">
        <f t="shared" si="1776"/>
        <v/>
      </c>
      <c r="FD374" s="35"/>
      <c r="FE374" s="27"/>
      <c r="FF374" s="51" t="str">
        <f t="shared" si="1777"/>
        <v/>
      </c>
      <c r="FG374" s="44"/>
      <c r="FH374" s="44" t="str">
        <f>IF(FG374="","",FG374-FG373)</f>
        <v/>
      </c>
      <c r="FI374" s="44"/>
      <c r="FJ374" s="44" t="str">
        <f>IF(FI374="","",FI374-FI373)</f>
        <v/>
      </c>
      <c r="FK374" s="44"/>
      <c r="FL374" s="44" t="str">
        <f>IF(FK374="","",FK373+FM373-FK374)</f>
        <v/>
      </c>
      <c r="FM374" s="44"/>
      <c r="FN374" s="43"/>
      <c r="FO374" s="43" t="str">
        <f>IF(FG374="","",FO373)</f>
        <v/>
      </c>
      <c r="FP374" s="44" t="str">
        <f>IF(FO374="","",FL374*FO374)</f>
        <v/>
      </c>
      <c r="FQ374" s="45" t="str">
        <f>IF(FP374="","",FP374/(FH374*100))</f>
        <v/>
      </c>
      <c r="FR374" s="35"/>
      <c r="FS374" s="27"/>
      <c r="FT374" s="51" t="str">
        <f t="shared" si="1784"/>
        <v/>
      </c>
      <c r="FU374" s="44"/>
      <c r="FV374" s="44" t="str">
        <f>IF(FU374="","",FU374-FU373)</f>
        <v/>
      </c>
      <c r="FW374" s="44"/>
      <c r="FX374" s="44" t="str">
        <f>IF(FW374="","",FW374-FW373)</f>
        <v/>
      </c>
      <c r="FY374" s="44"/>
      <c r="FZ374" s="44" t="str">
        <f>IF(FY374="","",FY373+GA373-FY374)</f>
        <v/>
      </c>
      <c r="GA374" s="44"/>
      <c r="GB374" s="43"/>
      <c r="GC374" s="43" t="str">
        <f>IF(FU374="","",GC373)</f>
        <v/>
      </c>
      <c r="GD374" s="44" t="str">
        <f>IF(GC374="","",FZ374*GC374)</f>
        <v/>
      </c>
      <c r="GE374" s="45" t="str">
        <f>IF(GD374="","",GD374/(FV374*100))</f>
        <v/>
      </c>
      <c r="GF374" s="35"/>
      <c r="GG374" s="65"/>
      <c r="GH374" s="51" t="str">
        <f t="shared" si="1791"/>
        <v/>
      </c>
      <c r="GI374" s="44"/>
      <c r="GJ374" s="44" t="str">
        <f t="shared" si="1792"/>
        <v/>
      </c>
      <c r="GK374" s="44"/>
      <c r="GL374" s="44" t="str">
        <f t="shared" si="1793"/>
        <v/>
      </c>
      <c r="GM374" s="44"/>
      <c r="GN374" s="44" t="str">
        <f t="shared" si="1794"/>
        <v/>
      </c>
      <c r="GO374" s="44"/>
      <c r="GP374" s="43"/>
      <c r="GQ374" s="43" t="str">
        <f t="shared" si="1795"/>
        <v/>
      </c>
      <c r="GR374" s="44" t="str">
        <f t="shared" si="1796"/>
        <v/>
      </c>
      <c r="GS374" s="45" t="str">
        <f t="shared" si="1797"/>
        <v/>
      </c>
      <c r="GT374" s="35"/>
      <c r="GU374" s="27"/>
      <c r="GV374" s="51" t="str">
        <f t="shared" si="1798"/>
        <v/>
      </c>
      <c r="GW374" s="44"/>
      <c r="GX374" s="44" t="str">
        <f t="shared" si="1799"/>
        <v/>
      </c>
      <c r="GY374" s="44"/>
      <c r="GZ374" s="44" t="str">
        <f t="shared" si="1800"/>
        <v/>
      </c>
      <c r="HA374" s="44"/>
      <c r="HB374" s="44" t="str">
        <f t="shared" si="1801"/>
        <v/>
      </c>
      <c r="HC374" s="44"/>
      <c r="HD374" s="43"/>
      <c r="HE374" s="43" t="str">
        <f t="shared" si="1802"/>
        <v/>
      </c>
      <c r="HF374" s="44" t="str">
        <f t="shared" si="1803"/>
        <v/>
      </c>
      <c r="HG374" s="45" t="str">
        <f t="shared" si="1804"/>
        <v/>
      </c>
      <c r="HH374" s="35"/>
      <c r="HI374" s="27"/>
      <c r="HJ374" s="51" t="str">
        <f t="shared" si="1805"/>
        <v/>
      </c>
      <c r="HK374" s="44"/>
      <c r="HL374" s="44" t="str">
        <f t="shared" si="1806"/>
        <v/>
      </c>
      <c r="HM374" s="44"/>
      <c r="HN374" s="44" t="str">
        <f t="shared" si="1807"/>
        <v/>
      </c>
      <c r="HO374" s="44"/>
      <c r="HP374" s="44" t="str">
        <f t="shared" si="1808"/>
        <v/>
      </c>
      <c r="HQ374" s="44"/>
      <c r="HR374" s="43"/>
      <c r="HS374" s="43" t="str">
        <f t="shared" si="1809"/>
        <v/>
      </c>
      <c r="HT374" s="44" t="str">
        <f t="shared" si="1810"/>
        <v/>
      </c>
      <c r="HU374" s="45" t="str">
        <f t="shared" si="1811"/>
        <v/>
      </c>
      <c r="HV374" s="35"/>
      <c r="HW374" s="61"/>
      <c r="HX374" s="74"/>
      <c r="HY374" s="75"/>
      <c r="HZ374" s="75" t="str">
        <f t="shared" si="1872"/>
        <v/>
      </c>
      <c r="IA374" s="75"/>
      <c r="IB374" s="75" t="str">
        <f t="shared" si="1873"/>
        <v/>
      </c>
      <c r="IC374" s="75">
        <v>6</v>
      </c>
      <c r="ID374" s="75">
        <f t="shared" si="1874"/>
        <v>0</v>
      </c>
      <c r="IE374" s="75">
        <v>0</v>
      </c>
      <c r="IF374" s="77" t="str">
        <f>IF(HY371="","",IF370)</f>
        <v>ルララ</v>
      </c>
      <c r="IG374" s="78">
        <f>IF(HY371="","",IG370)</f>
        <v>715</v>
      </c>
      <c r="IH374" s="75">
        <f t="shared" si="1875"/>
        <v>0</v>
      </c>
      <c r="II374" s="79" t="e">
        <f t="shared" si="1876"/>
        <v>#VALUE!</v>
      </c>
      <c r="IJ374" s="35"/>
      <c r="IK374" s="27"/>
      <c r="IL374" s="74"/>
      <c r="IM374" s="75">
        <v>382</v>
      </c>
      <c r="IN374" s="82">
        <f t="shared" si="1877"/>
        <v>26</v>
      </c>
      <c r="IO374" s="75">
        <v>4</v>
      </c>
      <c r="IP374" s="75">
        <f t="shared" si="1878"/>
        <v>0</v>
      </c>
      <c r="IQ374" s="75">
        <v>14</v>
      </c>
      <c r="IR374" s="75">
        <f t="shared" si="1879"/>
        <v>0</v>
      </c>
      <c r="IS374" s="81">
        <v>0</v>
      </c>
      <c r="IT374" s="77" t="str">
        <f t="shared" si="1915"/>
        <v>アンパンマンもちふわ</v>
      </c>
      <c r="IU374" s="78">
        <f t="shared" si="1911"/>
        <v>673</v>
      </c>
      <c r="IV374" s="75">
        <f t="shared" si="1880"/>
        <v>0</v>
      </c>
      <c r="IW374" s="79">
        <f t="shared" si="1881"/>
        <v>0</v>
      </c>
      <c r="IX374" s="35"/>
      <c r="IY374" s="33"/>
      <c r="IZ374" s="74"/>
      <c r="JA374" s="75">
        <v>6926</v>
      </c>
      <c r="JB374" s="75">
        <f t="shared" si="1882"/>
        <v>54</v>
      </c>
      <c r="JC374" s="75">
        <v>290</v>
      </c>
      <c r="JD374" s="75">
        <f t="shared" si="1883"/>
        <v>1</v>
      </c>
      <c r="JE374" s="75">
        <v>34</v>
      </c>
      <c r="JF374" s="75">
        <f t="shared" si="1884"/>
        <v>2</v>
      </c>
      <c r="JG374" s="81">
        <v>0</v>
      </c>
      <c r="JH374" s="77" t="str">
        <f t="shared" si="1885"/>
        <v>ラブブキーホルダー</v>
      </c>
      <c r="JI374" s="78">
        <f t="shared" si="1886"/>
        <v>500</v>
      </c>
      <c r="JJ374" s="75">
        <f t="shared" si="1887"/>
        <v>1000</v>
      </c>
      <c r="JK374" s="79">
        <f t="shared" si="1888"/>
        <v>0.18518518518518517</v>
      </c>
      <c r="JL374" s="35"/>
      <c r="JM374" s="27"/>
      <c r="JN374" s="74"/>
      <c r="JO374" s="75">
        <v>5779</v>
      </c>
      <c r="JP374" s="82">
        <f t="shared" si="1889"/>
        <v>10</v>
      </c>
      <c r="JQ374" s="75">
        <v>243</v>
      </c>
      <c r="JR374" s="75">
        <f t="shared" si="1890"/>
        <v>0</v>
      </c>
      <c r="JS374" s="75">
        <v>12</v>
      </c>
      <c r="JT374" s="75">
        <f t="shared" si="1891"/>
        <v>0</v>
      </c>
      <c r="JU374" s="81">
        <v>2</v>
      </c>
      <c r="JV374" s="77" t="s">
        <v>590</v>
      </c>
      <c r="JW374" s="78">
        <v>800</v>
      </c>
      <c r="JX374" s="75"/>
      <c r="JY374" s="79">
        <f t="shared" si="1895"/>
        <v>0</v>
      </c>
      <c r="JZ374" s="35" t="s">
        <v>288</v>
      </c>
      <c r="KA374" s="61"/>
      <c r="KB374" s="74"/>
      <c r="KC374" s="75">
        <v>4341</v>
      </c>
      <c r="KD374" s="75">
        <f t="shared" si="1896"/>
        <v>110</v>
      </c>
      <c r="KE374" s="75">
        <v>207</v>
      </c>
      <c r="KF374" s="75">
        <f t="shared" si="1897"/>
        <v>3</v>
      </c>
      <c r="KG374" s="75">
        <v>8</v>
      </c>
      <c r="KH374" s="75">
        <f t="shared" si="1898"/>
        <v>1</v>
      </c>
      <c r="KI374" s="81">
        <v>2</v>
      </c>
      <c r="KJ374" s="77" t="str">
        <f t="shared" si="1899"/>
        <v>ＡＩマスコット</v>
      </c>
      <c r="KK374" s="78">
        <f t="shared" si="1900"/>
        <v>286</v>
      </c>
      <c r="KL374" s="75">
        <f t="shared" si="1901"/>
        <v>286</v>
      </c>
      <c r="KM374" s="79">
        <f t="shared" si="1902"/>
        <v>2.5999999999999999E-2</v>
      </c>
      <c r="KN374" s="35"/>
      <c r="KO374" s="27"/>
      <c r="KP374" s="74"/>
      <c r="KQ374" s="75">
        <v>4786</v>
      </c>
      <c r="KR374" s="75">
        <f t="shared" si="1903"/>
        <v>68</v>
      </c>
      <c r="KS374" s="75">
        <v>197</v>
      </c>
      <c r="KT374" s="75">
        <f t="shared" si="1904"/>
        <v>1</v>
      </c>
      <c r="KU374" s="75">
        <v>7</v>
      </c>
      <c r="KV374" s="75">
        <f t="shared" si="1905"/>
        <v>1</v>
      </c>
      <c r="KW374" s="81">
        <v>2</v>
      </c>
      <c r="KX374" s="77" t="str">
        <f t="shared" si="1906"/>
        <v>キティフェイスポーチ</v>
      </c>
      <c r="KY374" s="78">
        <f t="shared" si="1907"/>
        <v>0</v>
      </c>
      <c r="KZ374" s="75">
        <f t="shared" si="1908"/>
        <v>0</v>
      </c>
      <c r="LA374" s="79">
        <f t="shared" si="1909"/>
        <v>0</v>
      </c>
      <c r="LB374" s="35"/>
      <c r="LC374" s="27"/>
      <c r="LD374" s="97"/>
      <c r="LE374" s="75"/>
      <c r="LF374" s="75"/>
      <c r="LG374" s="75">
        <v>1166</v>
      </c>
      <c r="LH374" s="75">
        <f t="shared" si="1916"/>
        <v>0</v>
      </c>
      <c r="LI374" s="76">
        <v>2</v>
      </c>
      <c r="LJ374" s="75">
        <f t="shared" si="1917"/>
        <v>0</v>
      </c>
      <c r="LK374" s="75">
        <v>0</v>
      </c>
      <c r="LL374" s="77" t="str">
        <f>IF(LE372="","",LL371)</f>
        <v>バイキンティッシュカバー、アンパンぬいぐるみ</v>
      </c>
      <c r="LM374" s="78">
        <f>IF(LF372="","",LM371)</f>
        <v>1000</v>
      </c>
      <c r="LN374" s="75">
        <f t="shared" si="1840"/>
        <v>0</v>
      </c>
      <c r="LO374" s="79"/>
      <c r="LP374" s="35"/>
      <c r="LQ374" s="27"/>
      <c r="LR374" s="51" t="str">
        <f t="shared" si="1812"/>
        <v/>
      </c>
      <c r="LS374" s="44"/>
      <c r="LT374" s="44" t="str">
        <f t="shared" si="1813"/>
        <v/>
      </c>
      <c r="LU374" s="44"/>
      <c r="LV374" s="44" t="str">
        <f t="shared" si="1814"/>
        <v/>
      </c>
      <c r="LW374" s="44"/>
      <c r="LX374" s="44" t="str">
        <f t="shared" si="1815"/>
        <v/>
      </c>
      <c r="LY374" s="44"/>
      <c r="LZ374" s="43"/>
      <c r="MA374" s="43" t="str">
        <f t="shared" si="1816"/>
        <v/>
      </c>
      <c r="MB374" s="44" t="str">
        <f t="shared" si="1817"/>
        <v/>
      </c>
      <c r="MC374" s="45" t="str">
        <f t="shared" si="1818"/>
        <v/>
      </c>
      <c r="MD374" s="35"/>
      <c r="ME374" s="27"/>
      <c r="MF374" s="51" t="str">
        <f t="shared" si="1819"/>
        <v/>
      </c>
      <c r="MG374" s="44"/>
      <c r="MH374" s="44" t="str">
        <f t="shared" si="1820"/>
        <v/>
      </c>
      <c r="MI374" s="44"/>
      <c r="MJ374" s="44" t="str">
        <f t="shared" si="1821"/>
        <v/>
      </c>
      <c r="MK374" s="44"/>
      <c r="ML374" s="44" t="str">
        <f t="shared" si="1822"/>
        <v/>
      </c>
      <c r="MM374" s="44"/>
      <c r="MN374" s="43"/>
      <c r="MO374" s="43" t="str">
        <f t="shared" si="1823"/>
        <v/>
      </c>
      <c r="MP374" s="44" t="str">
        <f t="shared" si="1824"/>
        <v/>
      </c>
      <c r="MQ374" s="45" t="str">
        <f t="shared" si="1825"/>
        <v/>
      </c>
      <c r="MR374" s="35"/>
      <c r="MS374" s="27"/>
      <c r="MT374" s="51" t="str">
        <f t="shared" si="1826"/>
        <v/>
      </c>
      <c r="MU374" s="44"/>
      <c r="MV374" s="44" t="str">
        <f t="shared" si="1827"/>
        <v/>
      </c>
      <c r="MW374" s="44"/>
      <c r="MX374" s="44" t="str">
        <f t="shared" si="1828"/>
        <v/>
      </c>
      <c r="MY374" s="44"/>
      <c r="MZ374" s="44" t="str">
        <f t="shared" si="1829"/>
        <v/>
      </c>
      <c r="NA374" s="44"/>
      <c r="NB374" s="43"/>
      <c r="NC374" s="43" t="str">
        <f t="shared" si="1830"/>
        <v/>
      </c>
      <c r="ND374" s="44" t="str">
        <f t="shared" si="1831"/>
        <v/>
      </c>
      <c r="NE374" s="45" t="str">
        <f t="shared" si="1832"/>
        <v/>
      </c>
      <c r="NF374" s="35"/>
      <c r="NG374" s="27"/>
      <c r="NH374" s="51" t="str">
        <f t="shared" si="1833"/>
        <v/>
      </c>
      <c r="NI374" s="44"/>
      <c r="NJ374" s="44" t="str">
        <f t="shared" si="1834"/>
        <v/>
      </c>
      <c r="NK374" s="44"/>
      <c r="NL374" s="44" t="str">
        <f t="shared" si="1835"/>
        <v/>
      </c>
      <c r="NM374" s="44"/>
      <c r="NN374" s="44" t="str">
        <f t="shared" si="1836"/>
        <v/>
      </c>
      <c r="NO374" s="44"/>
      <c r="NP374" s="43"/>
      <c r="NQ374" s="43" t="str">
        <f t="shared" si="1837"/>
        <v/>
      </c>
      <c r="NR374" s="44" t="str">
        <f t="shared" si="1838"/>
        <v/>
      </c>
      <c r="NS374" s="45" t="str">
        <f t="shared" si="1839"/>
        <v/>
      </c>
      <c r="NT374" s="35"/>
    </row>
    <row r="375" spans="1:384" ht="15" customHeight="1" thickTop="1" x14ac:dyDescent="0.2">
      <c r="A375" s="38"/>
      <c r="B375" s="39" t="str">
        <f>IF(A375="","",SUM(J375,LF399,AL375,ET375,AZ375,EF375,LT375,NJ375,MV375,MH375,X375)+SUM(DR411:DR414)+SUM(CP411:CP414)+SUM(CB411:CB414)+SUM(BN411:BN414)+SUM(DD411:DD414)+SUM(JB411:JB414)+SUM(JP411:JP414)+SUM(KD411:KD414)+SUM(KR411:KR414))</f>
        <v/>
      </c>
      <c r="C375" s="40" t="str">
        <f>IF(A375="","",SUM(J375,X375,AL375,AZ375)+SUM(BN411:BN414)+SUM(CB411:CB414)+SUM(CP411:CP414))</f>
        <v/>
      </c>
      <c r="D375" s="40" t="str">
        <f>IF(A375="","",SUM(EF375,LT375)+SUM(DD411:DD414)+SUM(DR411:DR414))</f>
        <v/>
      </c>
      <c r="E375" s="41" t="str">
        <f>IF(A375="","",SUM(NJ375,MV375,MH375,ET375,LF399)+SUM(JB411:JB414)+SUM(JP411:JP414)+SUM(KD411:KD414)+SUM(KR411:KR414))</f>
        <v/>
      </c>
      <c r="F375" s="40"/>
      <c r="G375" s="178"/>
      <c r="H375" s="42"/>
      <c r="I375" s="44"/>
      <c r="J375" s="44" t="str">
        <f t="shared" si="1736"/>
        <v/>
      </c>
      <c r="K375" s="44"/>
      <c r="L375" s="44" t="str">
        <f t="shared" si="1737"/>
        <v/>
      </c>
      <c r="M375" s="44"/>
      <c r="N375" s="44" t="str">
        <f t="shared" si="1738"/>
        <v/>
      </c>
      <c r="O375" s="44"/>
      <c r="P375" s="43"/>
      <c r="Q375" s="43" t="str">
        <f t="shared" si="1739"/>
        <v/>
      </c>
      <c r="R375" s="44" t="str">
        <f t="shared" si="1740"/>
        <v/>
      </c>
      <c r="S375" s="45" t="str">
        <f t="shared" si="1741"/>
        <v/>
      </c>
      <c r="T375" s="35"/>
      <c r="U375" s="27"/>
      <c r="V375" s="51" t="str">
        <f t="shared" si="1742"/>
        <v/>
      </c>
      <c r="W375" s="44"/>
      <c r="X375" s="44" t="str">
        <f t="shared" si="1743"/>
        <v/>
      </c>
      <c r="Y375" s="44"/>
      <c r="Z375" s="44" t="str">
        <f t="shared" si="1744"/>
        <v/>
      </c>
      <c r="AA375" s="44"/>
      <c r="AB375" s="44" t="str">
        <f t="shared" si="1745"/>
        <v/>
      </c>
      <c r="AC375" s="44"/>
      <c r="AD375" s="43"/>
      <c r="AE375" s="43" t="str">
        <f t="shared" si="1746"/>
        <v/>
      </c>
      <c r="AF375" s="44" t="str">
        <f t="shared" si="1747"/>
        <v/>
      </c>
      <c r="AG375" s="45" t="str">
        <f t="shared" si="1748"/>
        <v/>
      </c>
      <c r="AH375" s="35"/>
      <c r="AI375" s="27"/>
      <c r="AJ375" s="51" t="str">
        <f t="shared" si="1749"/>
        <v/>
      </c>
      <c r="AK375" s="44"/>
      <c r="AL375" s="44" t="str">
        <f t="shared" si="1750"/>
        <v/>
      </c>
      <c r="AM375" s="44"/>
      <c r="AN375" s="44" t="str">
        <f t="shared" si="1751"/>
        <v/>
      </c>
      <c r="AO375" s="44"/>
      <c r="AP375" s="44" t="str">
        <f t="shared" si="1752"/>
        <v/>
      </c>
      <c r="AQ375" s="44"/>
      <c r="AR375" s="43"/>
      <c r="AS375" s="43" t="str">
        <f t="shared" si="1753"/>
        <v/>
      </c>
      <c r="AT375" s="44" t="str">
        <f t="shared" si="1754"/>
        <v/>
      </c>
      <c r="AU375" s="45" t="str">
        <f t="shared" si="1755"/>
        <v/>
      </c>
      <c r="AV375" s="35"/>
      <c r="AW375" s="27"/>
      <c r="AX375" s="51" t="str">
        <f t="shared" si="1756"/>
        <v/>
      </c>
      <c r="AY375" s="44"/>
      <c r="AZ375" s="44" t="str">
        <f t="shared" si="1757"/>
        <v/>
      </c>
      <c r="BA375" s="44"/>
      <c r="BB375" s="44" t="str">
        <f t="shared" si="1758"/>
        <v/>
      </c>
      <c r="BC375" s="44"/>
      <c r="BD375" s="44" t="str">
        <f t="shared" si="1759"/>
        <v/>
      </c>
      <c r="BE375" s="44"/>
      <c r="BF375" s="43"/>
      <c r="BG375" s="43" t="str">
        <f t="shared" si="1760"/>
        <v/>
      </c>
      <c r="BH375" s="44" t="str">
        <f t="shared" si="1761"/>
        <v/>
      </c>
      <c r="BI375" s="45" t="str">
        <f t="shared" si="1762"/>
        <v/>
      </c>
      <c r="BJ375" s="35"/>
      <c r="BK375" s="50"/>
      <c r="BL375" s="51">
        <f>IF($A366="","",$A366)</f>
        <v>45961</v>
      </c>
      <c r="BM375" s="43">
        <v>12756</v>
      </c>
      <c r="BN375" s="43">
        <f t="shared" si="1841"/>
        <v>31</v>
      </c>
      <c r="BO375" s="43">
        <v>486</v>
      </c>
      <c r="BP375" s="87">
        <f t="shared" si="1842"/>
        <v>2</v>
      </c>
      <c r="BQ375" s="43">
        <v>7</v>
      </c>
      <c r="BR375" s="43">
        <f t="shared" si="1843"/>
        <v>2</v>
      </c>
      <c r="BS375" s="43">
        <v>0</v>
      </c>
      <c r="BT375" s="53" t="str">
        <f t="shared" si="1912"/>
        <v>キティヒョウ柄マスコット</v>
      </c>
      <c r="BU375" s="47">
        <f t="shared" si="1910"/>
        <v>996</v>
      </c>
      <c r="BV375" s="44">
        <f t="shared" si="1844"/>
        <v>1992</v>
      </c>
      <c r="BW375" s="89">
        <f t="shared" si="1845"/>
        <v>0.64258064516129032</v>
      </c>
      <c r="BX375" s="35"/>
      <c r="BY375" s="27"/>
      <c r="BZ375" s="51">
        <f>IF($A366="","",$A366)</f>
        <v>45961</v>
      </c>
      <c r="CA375" s="43">
        <v>1444</v>
      </c>
      <c r="CB375" s="43">
        <f t="shared" si="1846"/>
        <v>43</v>
      </c>
      <c r="CC375" s="43">
        <v>17</v>
      </c>
      <c r="CD375" s="87">
        <f t="shared" si="1847"/>
        <v>2</v>
      </c>
      <c r="CE375" s="43">
        <v>6</v>
      </c>
      <c r="CF375" s="43">
        <f t="shared" si="1848"/>
        <v>2</v>
      </c>
      <c r="CG375" s="43">
        <v>0</v>
      </c>
      <c r="CH375" s="53" t="str">
        <f t="shared" si="1849"/>
        <v>サンリオフェイスポーチ</v>
      </c>
      <c r="CI375" s="47">
        <f t="shared" si="1850"/>
        <v>900</v>
      </c>
      <c r="CJ375" s="44">
        <f t="shared" si="1851"/>
        <v>1800</v>
      </c>
      <c r="CK375" s="89">
        <f t="shared" si="1852"/>
        <v>0.41860465116279072</v>
      </c>
      <c r="CL375" s="35"/>
      <c r="CM375" s="27"/>
      <c r="CN375" s="51">
        <f>IF($A366="","",$A366)</f>
        <v>45961</v>
      </c>
      <c r="CO375" s="43">
        <v>976</v>
      </c>
      <c r="CP375" s="43">
        <f t="shared" si="1853"/>
        <v>27</v>
      </c>
      <c r="CQ375" s="44">
        <v>12</v>
      </c>
      <c r="CR375" s="87">
        <f t="shared" si="1854"/>
        <v>1</v>
      </c>
      <c r="CS375" s="43">
        <v>13</v>
      </c>
      <c r="CT375" s="43">
        <f t="shared" si="1855"/>
        <v>1</v>
      </c>
      <c r="CU375" s="43">
        <v>0</v>
      </c>
      <c r="CV375" s="53" t="str">
        <f t="shared" si="1913"/>
        <v>液晶ミニカメラ</v>
      </c>
      <c r="CW375" s="47">
        <f t="shared" si="1914"/>
        <v>1079</v>
      </c>
      <c r="CX375" s="44">
        <f t="shared" si="1856"/>
        <v>1079</v>
      </c>
      <c r="CY375" s="89">
        <f t="shared" si="1857"/>
        <v>0.39962962962962961</v>
      </c>
      <c r="CZ375" s="35"/>
      <c r="DA375" s="58"/>
      <c r="DB375" s="51">
        <f>IF($A366="","",$A366)</f>
        <v>45961</v>
      </c>
      <c r="DC375" s="43">
        <v>7455</v>
      </c>
      <c r="DD375" s="43">
        <f t="shared" si="1858"/>
        <v>11</v>
      </c>
      <c r="DE375" s="43">
        <v>264</v>
      </c>
      <c r="DF375" s="87">
        <f t="shared" si="1859"/>
        <v>0</v>
      </c>
      <c r="DG375" s="43">
        <v>23</v>
      </c>
      <c r="DH375" s="43">
        <f t="shared" si="1860"/>
        <v>0</v>
      </c>
      <c r="DI375" s="43">
        <v>0</v>
      </c>
      <c r="DJ375" s="53" t="str">
        <f t="shared" si="1861"/>
        <v>クーリッシュイヤホン</v>
      </c>
      <c r="DK375" s="47">
        <f t="shared" si="1862"/>
        <v>1100</v>
      </c>
      <c r="DL375" s="44">
        <f t="shared" si="1863"/>
        <v>0</v>
      </c>
      <c r="DM375" s="89">
        <f t="shared" si="1864"/>
        <v>0</v>
      </c>
      <c r="DN375" s="35"/>
      <c r="DO375" s="27"/>
      <c r="DP375" s="51">
        <f>IF($A366="","",$A366)</f>
        <v>45961</v>
      </c>
      <c r="DQ375" s="43">
        <v>1339</v>
      </c>
      <c r="DR375" s="43">
        <f t="shared" si="1865"/>
        <v>6</v>
      </c>
      <c r="DS375" s="43">
        <v>58</v>
      </c>
      <c r="DT375" s="87">
        <f t="shared" si="1866"/>
        <v>0</v>
      </c>
      <c r="DU375" s="43">
        <v>12</v>
      </c>
      <c r="DV375" s="43">
        <f t="shared" si="1867"/>
        <v>0</v>
      </c>
      <c r="DW375" s="52">
        <v>2</v>
      </c>
      <c r="DX375" s="71" t="str">
        <f t="shared" si="1868"/>
        <v>ジャグラーサウンドボタン</v>
      </c>
      <c r="DY375" s="47">
        <f t="shared" si="1869"/>
        <v>722</v>
      </c>
      <c r="DZ375" s="44">
        <f t="shared" si="1870"/>
        <v>0</v>
      </c>
      <c r="EA375" s="89">
        <f t="shared" si="1871"/>
        <v>0</v>
      </c>
      <c r="EB375" s="35"/>
      <c r="EC375" s="27"/>
      <c r="ED375" s="51" t="str">
        <f t="shared" si="1763"/>
        <v/>
      </c>
      <c r="EE375" s="44"/>
      <c r="EF375" s="44" t="str">
        <f t="shared" si="1764"/>
        <v/>
      </c>
      <c r="EG375" s="44"/>
      <c r="EH375" s="44" t="str">
        <f t="shared" si="1765"/>
        <v/>
      </c>
      <c r="EI375" s="44"/>
      <c r="EJ375" s="44" t="str">
        <f t="shared" si="1766"/>
        <v/>
      </c>
      <c r="EK375" s="44"/>
      <c r="EL375" s="43"/>
      <c r="EM375" s="43" t="str">
        <f t="shared" si="1767"/>
        <v/>
      </c>
      <c r="EN375" s="44" t="str">
        <f t="shared" si="1768"/>
        <v/>
      </c>
      <c r="EO375" s="45" t="str">
        <f t="shared" si="1769"/>
        <v/>
      </c>
      <c r="EP375" s="35"/>
      <c r="EQ375" s="27"/>
      <c r="ER375" s="51" t="str">
        <f t="shared" si="1770"/>
        <v/>
      </c>
      <c r="ES375" s="44"/>
      <c r="ET375" s="44" t="str">
        <f t="shared" si="1771"/>
        <v/>
      </c>
      <c r="EU375" s="44"/>
      <c r="EV375" s="44" t="str">
        <f t="shared" si="1772"/>
        <v/>
      </c>
      <c r="EW375" s="44"/>
      <c r="EX375" s="44" t="str">
        <f t="shared" si="1773"/>
        <v/>
      </c>
      <c r="EY375" s="44"/>
      <c r="EZ375" s="43"/>
      <c r="FA375" s="43" t="str">
        <f t="shared" si="1774"/>
        <v/>
      </c>
      <c r="FB375" s="44" t="str">
        <f t="shared" si="1775"/>
        <v/>
      </c>
      <c r="FC375" s="45" t="str">
        <f t="shared" si="1776"/>
        <v/>
      </c>
      <c r="FD375" s="35"/>
      <c r="FE375" s="27"/>
      <c r="FF375" s="51" t="str">
        <f t="shared" si="1777"/>
        <v/>
      </c>
      <c r="FG375" s="44"/>
      <c r="FH375" s="44" t="str">
        <f>IF(FG375="","",FG375-FG374)</f>
        <v/>
      </c>
      <c r="FI375" s="44"/>
      <c r="FJ375" s="44" t="str">
        <f>IF(FI375="","",FI375-FI374)</f>
        <v/>
      </c>
      <c r="FK375" s="44"/>
      <c r="FL375" s="44" t="str">
        <f>IF(FK375="","",FK374+FM374-FK375)</f>
        <v/>
      </c>
      <c r="FM375" s="44"/>
      <c r="FN375" s="43"/>
      <c r="FO375" s="43" t="str">
        <f>IF(FG375="","",FO374)</f>
        <v/>
      </c>
      <c r="FP375" s="44" t="str">
        <f>IF(FO375="","",FL375*FO375)</f>
        <v/>
      </c>
      <c r="FQ375" s="45" t="str">
        <f>IF(FP375="","",FP375/(FH375*100))</f>
        <v/>
      </c>
      <c r="FR375" s="35"/>
      <c r="FS375" s="27"/>
      <c r="FT375" s="51" t="str">
        <f t="shared" si="1784"/>
        <v/>
      </c>
      <c r="FU375" s="44"/>
      <c r="FV375" s="44" t="str">
        <f>IF(FU375="","",FU375-FU374)</f>
        <v/>
      </c>
      <c r="FW375" s="44"/>
      <c r="FX375" s="44" t="str">
        <f>IF(FW375="","",FW375-FW374)</f>
        <v/>
      </c>
      <c r="FY375" s="44"/>
      <c r="FZ375" s="44" t="str">
        <f>IF(FY375="","",FY374+GA374-FY375)</f>
        <v/>
      </c>
      <c r="GA375" s="44"/>
      <c r="GB375" s="43"/>
      <c r="GC375" s="43" t="str">
        <f>IF(FU375="","",GC374)</f>
        <v/>
      </c>
      <c r="GD375" s="44" t="str">
        <f>IF(GC375="","",FZ375*GC375)</f>
        <v/>
      </c>
      <c r="GE375" s="45" t="str">
        <f>IF(GD375="","",GD375/(FV375*100))</f>
        <v/>
      </c>
      <c r="GF375" s="35"/>
      <c r="GG375" s="65"/>
      <c r="GH375" s="51" t="str">
        <f t="shared" si="1791"/>
        <v/>
      </c>
      <c r="GI375" s="44"/>
      <c r="GJ375" s="44" t="str">
        <f t="shared" si="1792"/>
        <v/>
      </c>
      <c r="GK375" s="44"/>
      <c r="GL375" s="44" t="str">
        <f t="shared" si="1793"/>
        <v/>
      </c>
      <c r="GM375" s="44"/>
      <c r="GN375" s="44" t="str">
        <f t="shared" si="1794"/>
        <v/>
      </c>
      <c r="GO375" s="44"/>
      <c r="GP375" s="43"/>
      <c r="GQ375" s="43" t="str">
        <f t="shared" si="1795"/>
        <v/>
      </c>
      <c r="GR375" s="44" t="str">
        <f t="shared" si="1796"/>
        <v/>
      </c>
      <c r="GS375" s="45" t="str">
        <f t="shared" si="1797"/>
        <v/>
      </c>
      <c r="GT375" s="35"/>
      <c r="GU375" s="27"/>
      <c r="GV375" s="51" t="str">
        <f t="shared" si="1798"/>
        <v/>
      </c>
      <c r="GW375" s="44"/>
      <c r="GX375" s="44" t="str">
        <f t="shared" si="1799"/>
        <v/>
      </c>
      <c r="GY375" s="44"/>
      <c r="GZ375" s="44" t="str">
        <f t="shared" si="1800"/>
        <v/>
      </c>
      <c r="HA375" s="44"/>
      <c r="HB375" s="44" t="str">
        <f t="shared" si="1801"/>
        <v/>
      </c>
      <c r="HC375" s="44"/>
      <c r="HD375" s="43"/>
      <c r="HE375" s="43" t="str">
        <f t="shared" si="1802"/>
        <v/>
      </c>
      <c r="HF375" s="44" t="str">
        <f t="shared" si="1803"/>
        <v/>
      </c>
      <c r="HG375" s="45" t="str">
        <f t="shared" si="1804"/>
        <v/>
      </c>
      <c r="HH375" s="35"/>
      <c r="HI375" s="27"/>
      <c r="HJ375" s="51" t="str">
        <f t="shared" si="1805"/>
        <v/>
      </c>
      <c r="HK375" s="44"/>
      <c r="HL375" s="44" t="str">
        <f t="shared" si="1806"/>
        <v/>
      </c>
      <c r="HM375" s="44"/>
      <c r="HN375" s="44" t="str">
        <f t="shared" si="1807"/>
        <v/>
      </c>
      <c r="HO375" s="44"/>
      <c r="HP375" s="44" t="str">
        <f t="shared" si="1808"/>
        <v/>
      </c>
      <c r="HQ375" s="44"/>
      <c r="HR375" s="43"/>
      <c r="HS375" s="43" t="str">
        <f t="shared" si="1809"/>
        <v/>
      </c>
      <c r="HT375" s="44" t="str">
        <f t="shared" si="1810"/>
        <v/>
      </c>
      <c r="HU375" s="45" t="str">
        <f t="shared" si="1811"/>
        <v/>
      </c>
      <c r="HV375" s="35"/>
      <c r="HW375" s="61"/>
      <c r="HX375" s="51">
        <f>IF($A366="","",$A366)</f>
        <v>45961</v>
      </c>
      <c r="HY375" s="43">
        <v>28885</v>
      </c>
      <c r="HZ375" s="43">
        <f t="shared" si="1872"/>
        <v>113</v>
      </c>
      <c r="IA375" s="43"/>
      <c r="IB375" s="87" t="str">
        <f t="shared" si="1873"/>
        <v/>
      </c>
      <c r="IC375" s="43">
        <v>3</v>
      </c>
      <c r="ID375" s="43">
        <f t="shared" si="1874"/>
        <v>1</v>
      </c>
      <c r="IE375" s="43">
        <v>0</v>
      </c>
      <c r="IF375" s="53" t="str">
        <f>IF(HY375="","",IF371)</f>
        <v>ルララ</v>
      </c>
      <c r="IG375" s="47">
        <f>IF(HY375="","",IG371)</f>
        <v>715</v>
      </c>
      <c r="IH375" s="44">
        <f t="shared" si="1875"/>
        <v>715</v>
      </c>
      <c r="II375" s="89">
        <f t="shared" si="1876"/>
        <v>6.3274336283185836E-2</v>
      </c>
      <c r="IJ375" s="35"/>
      <c r="IK375" s="27"/>
      <c r="IL375" s="51">
        <f>IF($A366="","",$A366)</f>
        <v>45961</v>
      </c>
      <c r="IM375" s="43">
        <v>866</v>
      </c>
      <c r="IN375" s="43">
        <f t="shared" si="1877"/>
        <v>24</v>
      </c>
      <c r="IO375" s="43">
        <v>17</v>
      </c>
      <c r="IP375" s="87">
        <f t="shared" si="1878"/>
        <v>1</v>
      </c>
      <c r="IQ375" s="43">
        <v>16</v>
      </c>
      <c r="IR375" s="43">
        <f t="shared" si="1879"/>
        <v>1</v>
      </c>
      <c r="IS375" s="43">
        <v>0</v>
      </c>
      <c r="IT375" s="53" t="str">
        <f t="shared" si="1915"/>
        <v>ラブブマスコット</v>
      </c>
      <c r="IU375" s="47">
        <f t="shared" si="1911"/>
        <v>400</v>
      </c>
      <c r="IV375" s="44">
        <f t="shared" si="1880"/>
        <v>400</v>
      </c>
      <c r="IW375" s="89">
        <f t="shared" si="1881"/>
        <v>0.16666666666666666</v>
      </c>
      <c r="IX375" s="35"/>
      <c r="IY375" s="33"/>
      <c r="IZ375" s="51">
        <f>IF($A366="","",$A366)</f>
        <v>45961</v>
      </c>
      <c r="JA375" s="43">
        <v>6581</v>
      </c>
      <c r="JB375" s="43">
        <f t="shared" si="1882"/>
        <v>89</v>
      </c>
      <c r="JC375" s="43">
        <v>318</v>
      </c>
      <c r="JD375" s="87">
        <f t="shared" si="1883"/>
        <v>0</v>
      </c>
      <c r="JE375" s="43">
        <v>13</v>
      </c>
      <c r="JF375" s="43">
        <f t="shared" si="1884"/>
        <v>0</v>
      </c>
      <c r="JG375" s="43">
        <v>0</v>
      </c>
      <c r="JH375" s="53" t="str">
        <f t="shared" si="1885"/>
        <v>ラブブキーホルダー大きめ</v>
      </c>
      <c r="JI375" s="47">
        <f t="shared" si="1886"/>
        <v>0</v>
      </c>
      <c r="JJ375" s="44">
        <f t="shared" si="1887"/>
        <v>0</v>
      </c>
      <c r="JK375" s="89">
        <f t="shared" si="1888"/>
        <v>0</v>
      </c>
      <c r="JL375" s="35"/>
      <c r="JM375" s="27"/>
      <c r="JN375" s="51">
        <f>IF($A366="","",$A366)</f>
        <v>45961</v>
      </c>
      <c r="JO375" s="43">
        <v>5439</v>
      </c>
      <c r="JP375" s="43">
        <f t="shared" si="1889"/>
        <v>12</v>
      </c>
      <c r="JQ375" s="43">
        <v>180</v>
      </c>
      <c r="JR375" s="87">
        <f t="shared" si="1890"/>
        <v>0</v>
      </c>
      <c r="JS375" s="43">
        <v>26</v>
      </c>
      <c r="JT375" s="43">
        <f t="shared" si="1891"/>
        <v>0</v>
      </c>
      <c r="JU375" s="43">
        <v>0</v>
      </c>
      <c r="JV375" s="53" t="str">
        <f t="shared" si="1892"/>
        <v>北斗イヤホン</v>
      </c>
      <c r="JW375" s="47">
        <f t="shared" si="1893"/>
        <v>1100</v>
      </c>
      <c r="JX375" s="44">
        <f t="shared" si="1894"/>
        <v>0</v>
      </c>
      <c r="JY375" s="89">
        <f t="shared" si="1895"/>
        <v>0</v>
      </c>
      <c r="JZ375" s="35"/>
      <c r="KA375" s="61"/>
      <c r="KB375" s="51">
        <f>IF($A366="","",$A366)</f>
        <v>45961</v>
      </c>
      <c r="KC375" s="43">
        <v>5783</v>
      </c>
      <c r="KD375" s="43">
        <f t="shared" si="1896"/>
        <v>48</v>
      </c>
      <c r="KE375" s="43">
        <v>206</v>
      </c>
      <c r="KF375" s="87">
        <f t="shared" si="1897"/>
        <v>0</v>
      </c>
      <c r="KG375" s="43">
        <v>13</v>
      </c>
      <c r="KH375" s="43">
        <f t="shared" si="1898"/>
        <v>0</v>
      </c>
      <c r="KI375" s="43">
        <v>0</v>
      </c>
      <c r="KJ375" s="53" t="str">
        <f t="shared" si="1899"/>
        <v>液晶ミニカメラ</v>
      </c>
      <c r="KK375" s="47">
        <f t="shared" si="1900"/>
        <v>1074</v>
      </c>
      <c r="KL375" s="44">
        <f t="shared" si="1901"/>
        <v>0</v>
      </c>
      <c r="KM375" s="89">
        <f t="shared" si="1902"/>
        <v>0</v>
      </c>
      <c r="KN375" s="35"/>
      <c r="KO375" s="27"/>
      <c r="KP375" s="51">
        <f>IF($A366="","",$A366)</f>
        <v>45961</v>
      </c>
      <c r="KQ375" s="43">
        <v>3975</v>
      </c>
      <c r="KR375" s="43">
        <f t="shared" si="1903"/>
        <v>16</v>
      </c>
      <c r="KS375" s="43">
        <v>262</v>
      </c>
      <c r="KT375" s="87">
        <f t="shared" si="1904"/>
        <v>0</v>
      </c>
      <c r="KU375" s="43">
        <v>15</v>
      </c>
      <c r="KV375" s="43">
        <f t="shared" si="1905"/>
        <v>0</v>
      </c>
      <c r="KW375" s="43">
        <v>0</v>
      </c>
      <c r="KX375" s="53" t="str">
        <f t="shared" si="1906"/>
        <v>LOTTEチョコイヤホン</v>
      </c>
      <c r="KY375" s="47">
        <f t="shared" si="1907"/>
        <v>1100</v>
      </c>
      <c r="KZ375" s="44">
        <f t="shared" si="1908"/>
        <v>0</v>
      </c>
      <c r="LA375" s="89">
        <f t="shared" si="1909"/>
        <v>0</v>
      </c>
      <c r="LB375" s="35"/>
      <c r="LC375" s="27"/>
      <c r="LD375" s="51">
        <f>IF(A367="","",A367)</f>
        <v>45963</v>
      </c>
      <c r="LE375" s="43">
        <v>68509</v>
      </c>
      <c r="LF375" s="93">
        <f>IF(LE375="","",LE375-LE372)</f>
        <v>47</v>
      </c>
      <c r="LG375" s="43">
        <v>445</v>
      </c>
      <c r="LH375" s="43">
        <f>IF(LG375="","",LG375-LG372)</f>
        <v>0</v>
      </c>
      <c r="LI375" s="43">
        <v>2</v>
      </c>
      <c r="LJ375" s="87">
        <f>IF(LI375="","",LI372+LK372-LI375)</f>
        <v>0</v>
      </c>
      <c r="LK375" s="43">
        <v>0</v>
      </c>
      <c r="LL375" s="64" t="str">
        <f>IF(LE375="","",LL372)</f>
        <v>スヌーピーぬいぐるみ、コキンちゃん</v>
      </c>
      <c r="LM375" s="47">
        <f>IF(LF375="","",LM372)</f>
        <v>1000</v>
      </c>
      <c r="LN375" s="87">
        <f t="shared" si="1840"/>
        <v>0</v>
      </c>
      <c r="LO375" s="54"/>
      <c r="LP375" s="35"/>
      <c r="LQ375" s="27"/>
      <c r="LR375" s="51" t="str">
        <f t="shared" si="1812"/>
        <v/>
      </c>
      <c r="LS375" s="44"/>
      <c r="LT375" s="44" t="str">
        <f t="shared" si="1813"/>
        <v/>
      </c>
      <c r="LU375" s="44"/>
      <c r="LV375" s="44" t="str">
        <f t="shared" si="1814"/>
        <v/>
      </c>
      <c r="LW375" s="44"/>
      <c r="LX375" s="44" t="str">
        <f t="shared" si="1815"/>
        <v/>
      </c>
      <c r="LY375" s="44"/>
      <c r="LZ375" s="43"/>
      <c r="MA375" s="43" t="str">
        <f t="shared" si="1816"/>
        <v/>
      </c>
      <c r="MB375" s="44" t="str">
        <f t="shared" si="1817"/>
        <v/>
      </c>
      <c r="MC375" s="45" t="str">
        <f t="shared" si="1818"/>
        <v/>
      </c>
      <c r="MD375" s="35"/>
      <c r="ME375" s="27"/>
      <c r="MF375" s="51" t="str">
        <f t="shared" si="1819"/>
        <v/>
      </c>
      <c r="MG375" s="44"/>
      <c r="MH375" s="44" t="str">
        <f t="shared" si="1820"/>
        <v/>
      </c>
      <c r="MI375" s="44"/>
      <c r="MJ375" s="44" t="str">
        <f t="shared" si="1821"/>
        <v/>
      </c>
      <c r="MK375" s="44"/>
      <c r="ML375" s="44" t="str">
        <f t="shared" si="1822"/>
        <v/>
      </c>
      <c r="MM375" s="44"/>
      <c r="MN375" s="43"/>
      <c r="MO375" s="43" t="str">
        <f t="shared" si="1823"/>
        <v/>
      </c>
      <c r="MP375" s="44" t="str">
        <f t="shared" si="1824"/>
        <v/>
      </c>
      <c r="MQ375" s="45" t="str">
        <f t="shared" si="1825"/>
        <v/>
      </c>
      <c r="MR375" s="35"/>
      <c r="MS375" s="27"/>
      <c r="MT375" s="51" t="str">
        <f t="shared" si="1826"/>
        <v/>
      </c>
      <c r="MU375" s="44"/>
      <c r="MV375" s="44" t="str">
        <f t="shared" si="1827"/>
        <v/>
      </c>
      <c r="MW375" s="44"/>
      <c r="MX375" s="44" t="str">
        <f t="shared" si="1828"/>
        <v/>
      </c>
      <c r="MY375" s="44"/>
      <c r="MZ375" s="44" t="str">
        <f t="shared" si="1829"/>
        <v/>
      </c>
      <c r="NA375" s="44"/>
      <c r="NB375" s="43"/>
      <c r="NC375" s="43" t="str">
        <f t="shared" si="1830"/>
        <v/>
      </c>
      <c r="ND375" s="44" t="str">
        <f t="shared" si="1831"/>
        <v/>
      </c>
      <c r="NE375" s="45" t="str">
        <f t="shared" si="1832"/>
        <v/>
      </c>
      <c r="NF375" s="35"/>
      <c r="NG375" s="27"/>
      <c r="NH375" s="51" t="str">
        <f t="shared" si="1833"/>
        <v/>
      </c>
      <c r="NI375" s="44"/>
      <c r="NJ375" s="44" t="str">
        <f t="shared" si="1834"/>
        <v/>
      </c>
      <c r="NK375" s="44"/>
      <c r="NL375" s="44" t="str">
        <f t="shared" si="1835"/>
        <v/>
      </c>
      <c r="NM375" s="44"/>
      <c r="NN375" s="44" t="str">
        <f t="shared" si="1836"/>
        <v/>
      </c>
      <c r="NO375" s="44"/>
      <c r="NP375" s="43"/>
      <c r="NQ375" s="43" t="str">
        <f t="shared" si="1837"/>
        <v/>
      </c>
      <c r="NR375" s="44" t="str">
        <f t="shared" si="1838"/>
        <v/>
      </c>
      <c r="NS375" s="45" t="str">
        <f t="shared" si="1839"/>
        <v/>
      </c>
      <c r="NT375" s="35"/>
    </row>
    <row r="376" spans="1:384" ht="15" customHeight="1" x14ac:dyDescent="0.2">
      <c r="A376" s="38"/>
      <c r="B376" s="39" t="str">
        <f>IF(A376="","",SUM(J376,LF402,AL376,ET376,AZ376,EF376,LT376,NJ376,MV376,MH376,X376)+SUM(DR415:DR418)+SUM(CP415:CP418)+SUM(CB415:CB418)+SUM(BN415:BN418)+SUM(DD415:DD418)+SUM(JB415:JB418)+SUM(JP415:JP418)+SUM(KD415:KD418)+SUM(KR415:KR418))</f>
        <v/>
      </c>
      <c r="C376" s="40" t="str">
        <f>IF(A376="","",SUM(J376,X376,AL376,AZ376)+SUM(BN415:BN418)+SUM(CB415:CB418)+SUM(CP415:CP418))</f>
        <v/>
      </c>
      <c r="D376" s="40" t="str">
        <f>IF(A376="","",SUM(EF376,LT376)+SUM(DD415:DD418)+SUM(DR415:DR418))</f>
        <v/>
      </c>
      <c r="E376" s="41" t="str">
        <f>IF(A376="","",SUM(NJ376,MV376,MH376,ET376,LF402)+SUM(JB415:JB418)+SUM(JP415:JP418)+SUM(KD415:KD418)+SUM(KR415:KR418))</f>
        <v/>
      </c>
      <c r="F376" s="40"/>
      <c r="G376" s="178"/>
      <c r="H376" s="42"/>
      <c r="I376" s="44"/>
      <c r="J376" s="44" t="str">
        <f t="shared" si="1736"/>
        <v/>
      </c>
      <c r="K376" s="44"/>
      <c r="L376" s="44" t="str">
        <f t="shared" si="1737"/>
        <v/>
      </c>
      <c r="M376" s="44"/>
      <c r="N376" s="44" t="str">
        <f t="shared" si="1738"/>
        <v/>
      </c>
      <c r="O376" s="44"/>
      <c r="P376" s="43"/>
      <c r="Q376" s="43" t="str">
        <f t="shared" si="1739"/>
        <v/>
      </c>
      <c r="R376" s="44" t="str">
        <f t="shared" si="1740"/>
        <v/>
      </c>
      <c r="S376" s="45" t="str">
        <f t="shared" si="1741"/>
        <v/>
      </c>
      <c r="T376" s="35"/>
      <c r="U376" s="27"/>
      <c r="V376" s="51" t="str">
        <f t="shared" si="1742"/>
        <v/>
      </c>
      <c r="W376" s="44"/>
      <c r="X376" s="44" t="str">
        <f t="shared" si="1743"/>
        <v/>
      </c>
      <c r="Y376" s="44"/>
      <c r="Z376" s="44" t="str">
        <f t="shared" si="1744"/>
        <v/>
      </c>
      <c r="AA376" s="44"/>
      <c r="AB376" s="44" t="str">
        <f t="shared" si="1745"/>
        <v/>
      </c>
      <c r="AC376" s="44"/>
      <c r="AD376" s="43"/>
      <c r="AE376" s="43" t="str">
        <f t="shared" si="1746"/>
        <v/>
      </c>
      <c r="AF376" s="44" t="str">
        <f t="shared" si="1747"/>
        <v/>
      </c>
      <c r="AG376" s="45" t="str">
        <f t="shared" si="1748"/>
        <v/>
      </c>
      <c r="AH376" s="35"/>
      <c r="AI376" s="27"/>
      <c r="AJ376" s="51" t="str">
        <f t="shared" si="1749"/>
        <v/>
      </c>
      <c r="AK376" s="44"/>
      <c r="AL376" s="44" t="str">
        <f t="shared" si="1750"/>
        <v/>
      </c>
      <c r="AM376" s="44"/>
      <c r="AN376" s="44" t="str">
        <f t="shared" si="1751"/>
        <v/>
      </c>
      <c r="AO376" s="44"/>
      <c r="AP376" s="44" t="str">
        <f t="shared" si="1752"/>
        <v/>
      </c>
      <c r="AQ376" s="44"/>
      <c r="AR376" s="43"/>
      <c r="AS376" s="43" t="str">
        <f t="shared" si="1753"/>
        <v/>
      </c>
      <c r="AT376" s="44" t="str">
        <f t="shared" si="1754"/>
        <v/>
      </c>
      <c r="AU376" s="45" t="str">
        <f t="shared" si="1755"/>
        <v/>
      </c>
      <c r="AV376" s="35"/>
      <c r="AW376" s="27"/>
      <c r="AX376" s="51" t="str">
        <f t="shared" si="1756"/>
        <v/>
      </c>
      <c r="AY376" s="44"/>
      <c r="AZ376" s="44" t="str">
        <f t="shared" si="1757"/>
        <v/>
      </c>
      <c r="BA376" s="44"/>
      <c r="BB376" s="44" t="str">
        <f t="shared" si="1758"/>
        <v/>
      </c>
      <c r="BC376" s="44"/>
      <c r="BD376" s="44" t="str">
        <f t="shared" si="1759"/>
        <v/>
      </c>
      <c r="BE376" s="44"/>
      <c r="BF376" s="43"/>
      <c r="BG376" s="43" t="str">
        <f t="shared" si="1760"/>
        <v/>
      </c>
      <c r="BH376" s="44" t="str">
        <f t="shared" si="1761"/>
        <v/>
      </c>
      <c r="BI376" s="45" t="str">
        <f t="shared" si="1762"/>
        <v/>
      </c>
      <c r="BJ376" s="35"/>
      <c r="BK376" s="50"/>
      <c r="BL376" s="51"/>
      <c r="BM376" s="43">
        <v>10220</v>
      </c>
      <c r="BN376" s="44">
        <f t="shared" si="1841"/>
        <v>42</v>
      </c>
      <c r="BO376" s="43">
        <v>293</v>
      </c>
      <c r="BP376" s="44">
        <f t="shared" si="1842"/>
        <v>1</v>
      </c>
      <c r="BQ376" s="43">
        <v>8</v>
      </c>
      <c r="BR376" s="44">
        <f t="shared" si="1843"/>
        <v>0</v>
      </c>
      <c r="BS376" s="43">
        <v>1</v>
      </c>
      <c r="BT376" s="60" t="str">
        <f t="shared" si="1912"/>
        <v>キティシリコンがま口</v>
      </c>
      <c r="BU376" s="67">
        <f t="shared" si="1910"/>
        <v>660</v>
      </c>
      <c r="BV376" s="43">
        <f t="shared" si="1844"/>
        <v>0</v>
      </c>
      <c r="BW376" s="45">
        <f t="shared" si="1845"/>
        <v>0</v>
      </c>
      <c r="BX376" s="35"/>
      <c r="BY376" s="27"/>
      <c r="BZ376" s="51"/>
      <c r="CA376" s="43">
        <v>1856</v>
      </c>
      <c r="CB376" s="44">
        <f t="shared" si="1846"/>
        <v>124</v>
      </c>
      <c r="CC376" s="43">
        <v>15</v>
      </c>
      <c r="CD376" s="44">
        <f t="shared" si="1847"/>
        <v>1</v>
      </c>
      <c r="CE376" s="43">
        <v>20</v>
      </c>
      <c r="CF376" s="44">
        <f t="shared" si="1848"/>
        <v>1</v>
      </c>
      <c r="CG376" s="43">
        <v>0</v>
      </c>
      <c r="CH376" s="60" t="str">
        <f t="shared" si="1849"/>
        <v>ラブブマスコット</v>
      </c>
      <c r="CI376" s="67">
        <f t="shared" si="1850"/>
        <v>500</v>
      </c>
      <c r="CJ376" s="43">
        <f t="shared" si="1851"/>
        <v>500</v>
      </c>
      <c r="CK376" s="45">
        <f t="shared" si="1852"/>
        <v>4.0322580645161289E-2</v>
      </c>
      <c r="CL376" s="35"/>
      <c r="CM376" s="27"/>
      <c r="CN376" s="51"/>
      <c r="CO376" s="43">
        <v>890</v>
      </c>
      <c r="CP376" s="44">
        <f t="shared" si="1853"/>
        <v>48</v>
      </c>
      <c r="CQ376" s="43">
        <v>7</v>
      </c>
      <c r="CR376" s="44">
        <f t="shared" si="1854"/>
        <v>1</v>
      </c>
      <c r="CS376" s="43">
        <v>17</v>
      </c>
      <c r="CT376" s="44">
        <f t="shared" si="1855"/>
        <v>1</v>
      </c>
      <c r="CU376" s="43">
        <v>0</v>
      </c>
      <c r="CV376" s="60" t="str">
        <f t="shared" si="1913"/>
        <v>ロッテイヤホン</v>
      </c>
      <c r="CW376" s="67">
        <f t="shared" si="1914"/>
        <v>1100</v>
      </c>
      <c r="CX376" s="43">
        <f t="shared" si="1856"/>
        <v>1100</v>
      </c>
      <c r="CY376" s="45">
        <f t="shared" si="1857"/>
        <v>0.22916666666666666</v>
      </c>
      <c r="CZ376" s="35"/>
      <c r="DA376" s="58"/>
      <c r="DB376" s="51"/>
      <c r="DC376" s="43">
        <v>7177</v>
      </c>
      <c r="DD376" s="44">
        <f t="shared" si="1858"/>
        <v>18</v>
      </c>
      <c r="DE376" s="43">
        <v>227</v>
      </c>
      <c r="DF376" s="44">
        <f t="shared" si="1859"/>
        <v>1</v>
      </c>
      <c r="DG376" s="43">
        <v>11</v>
      </c>
      <c r="DH376" s="44">
        <f t="shared" si="1860"/>
        <v>1</v>
      </c>
      <c r="DI376" s="43">
        <v>0</v>
      </c>
      <c r="DJ376" s="60" t="str">
        <f t="shared" si="1861"/>
        <v>ジャグラーサウンドボタン</v>
      </c>
      <c r="DK376" s="67">
        <f t="shared" si="1862"/>
        <v>682</v>
      </c>
      <c r="DL376" s="43">
        <f t="shared" si="1863"/>
        <v>682</v>
      </c>
      <c r="DM376" s="45">
        <f t="shared" si="1864"/>
        <v>0.37888888888888889</v>
      </c>
      <c r="DN376" s="35"/>
      <c r="DO376" s="27"/>
      <c r="DP376" s="51"/>
      <c r="DQ376" s="43">
        <v>2804</v>
      </c>
      <c r="DR376" s="44">
        <f t="shared" si="1865"/>
        <v>31</v>
      </c>
      <c r="DS376" s="43">
        <v>77</v>
      </c>
      <c r="DT376" s="44">
        <f t="shared" si="1866"/>
        <v>1</v>
      </c>
      <c r="DU376" s="43">
        <v>9</v>
      </c>
      <c r="DV376" s="44">
        <f t="shared" si="1867"/>
        <v>1</v>
      </c>
      <c r="DW376" s="66">
        <v>0</v>
      </c>
      <c r="DX376" s="60" t="str">
        <f t="shared" si="1868"/>
        <v>キティヒョウ柄マスコット</v>
      </c>
      <c r="DY376" s="67">
        <f t="shared" si="1869"/>
        <v>996</v>
      </c>
      <c r="DZ376" s="43">
        <f t="shared" si="1870"/>
        <v>996</v>
      </c>
      <c r="EA376" s="45">
        <f t="shared" si="1871"/>
        <v>0.32129032258064516</v>
      </c>
      <c r="EB376" s="35"/>
      <c r="EC376" s="27"/>
      <c r="ED376" s="51" t="str">
        <f t="shared" si="1763"/>
        <v/>
      </c>
      <c r="EE376" s="44"/>
      <c r="EF376" s="44" t="str">
        <f t="shared" si="1764"/>
        <v/>
      </c>
      <c r="EG376" s="44"/>
      <c r="EH376" s="44" t="str">
        <f t="shared" si="1765"/>
        <v/>
      </c>
      <c r="EI376" s="44"/>
      <c r="EJ376" s="44" t="str">
        <f t="shared" si="1766"/>
        <v/>
      </c>
      <c r="EK376" s="44"/>
      <c r="EL376" s="43"/>
      <c r="EM376" s="43" t="str">
        <f t="shared" si="1767"/>
        <v/>
      </c>
      <c r="EN376" s="44" t="str">
        <f t="shared" si="1768"/>
        <v/>
      </c>
      <c r="EO376" s="45" t="str">
        <f t="shared" si="1769"/>
        <v/>
      </c>
      <c r="EP376" s="35"/>
      <c r="EQ376" s="27"/>
      <c r="ER376" s="51" t="str">
        <f t="shared" si="1770"/>
        <v/>
      </c>
      <c r="ES376" s="44"/>
      <c r="ET376" s="44" t="str">
        <f t="shared" si="1771"/>
        <v/>
      </c>
      <c r="EU376" s="44"/>
      <c r="EV376" s="44" t="str">
        <f t="shared" si="1772"/>
        <v/>
      </c>
      <c r="EW376" s="44"/>
      <c r="EX376" s="44" t="str">
        <f t="shared" si="1773"/>
        <v/>
      </c>
      <c r="EY376" s="44"/>
      <c r="EZ376" s="43"/>
      <c r="FA376" s="43" t="str">
        <f t="shared" si="1774"/>
        <v/>
      </c>
      <c r="FB376" s="44" t="str">
        <f t="shared" si="1775"/>
        <v/>
      </c>
      <c r="FC376" s="45" t="str">
        <f t="shared" si="1776"/>
        <v/>
      </c>
      <c r="FD376" s="35"/>
      <c r="FE376" s="27"/>
      <c r="FF376" s="51" t="str">
        <f t="shared" si="1777"/>
        <v/>
      </c>
      <c r="FG376" s="44"/>
      <c r="FH376" s="44" t="str">
        <f>IF(FG376="","",FG376-FG375)</f>
        <v/>
      </c>
      <c r="FI376" s="44"/>
      <c r="FJ376" s="44" t="str">
        <f>IF(FI376="","",FI376-FI375)</f>
        <v/>
      </c>
      <c r="FK376" s="44"/>
      <c r="FL376" s="44" t="str">
        <f>IF(FK376="","",FK375+FM375-FK376)</f>
        <v/>
      </c>
      <c r="FM376" s="44"/>
      <c r="FN376" s="43"/>
      <c r="FO376" s="43" t="str">
        <f>IF(FG376="","",FO375)</f>
        <v/>
      </c>
      <c r="FP376" s="44" t="str">
        <f>IF(FO376="","",FL376*FO376)</f>
        <v/>
      </c>
      <c r="FQ376" s="45" t="str">
        <f>IF(FP376="","",FP376/(FH376*100))</f>
        <v/>
      </c>
      <c r="FR376" s="35"/>
      <c r="FS376" s="27"/>
      <c r="FT376" s="51" t="str">
        <f t="shared" si="1784"/>
        <v/>
      </c>
      <c r="FU376" s="44"/>
      <c r="FV376" s="44" t="str">
        <f>IF(FU376="","",FU376-FU375)</f>
        <v/>
      </c>
      <c r="FW376" s="44"/>
      <c r="FX376" s="44" t="str">
        <f>IF(FW376="","",FW376-FW375)</f>
        <v/>
      </c>
      <c r="FY376" s="44"/>
      <c r="FZ376" s="44" t="str">
        <f>IF(FY376="","",FY375+GA375-FY376)</f>
        <v/>
      </c>
      <c r="GA376" s="44"/>
      <c r="GB376" s="43"/>
      <c r="GC376" s="43" t="str">
        <f>IF(FU376="","",GC375)</f>
        <v/>
      </c>
      <c r="GD376" s="44" t="str">
        <f>IF(GC376="","",FZ376*GC376)</f>
        <v/>
      </c>
      <c r="GE376" s="45" t="str">
        <f>IF(GD376="","",GD376/(FV376*100))</f>
        <v/>
      </c>
      <c r="GF376" s="35"/>
      <c r="GG376" s="65"/>
      <c r="GH376" s="51" t="str">
        <f t="shared" si="1791"/>
        <v/>
      </c>
      <c r="GI376" s="44"/>
      <c r="GJ376" s="44" t="str">
        <f t="shared" si="1792"/>
        <v/>
      </c>
      <c r="GK376" s="44"/>
      <c r="GL376" s="44" t="str">
        <f t="shared" si="1793"/>
        <v/>
      </c>
      <c r="GM376" s="44"/>
      <c r="GN376" s="44" t="str">
        <f t="shared" si="1794"/>
        <v/>
      </c>
      <c r="GO376" s="44"/>
      <c r="GP376" s="43"/>
      <c r="GQ376" s="43" t="str">
        <f t="shared" si="1795"/>
        <v/>
      </c>
      <c r="GR376" s="44" t="str">
        <f t="shared" si="1796"/>
        <v/>
      </c>
      <c r="GS376" s="45" t="str">
        <f t="shared" si="1797"/>
        <v/>
      </c>
      <c r="GT376" s="35"/>
      <c r="GU376" s="27"/>
      <c r="GV376" s="51" t="str">
        <f t="shared" si="1798"/>
        <v/>
      </c>
      <c r="GW376" s="44"/>
      <c r="GX376" s="44" t="str">
        <f t="shared" si="1799"/>
        <v/>
      </c>
      <c r="GY376" s="44"/>
      <c r="GZ376" s="44" t="str">
        <f t="shared" si="1800"/>
        <v/>
      </c>
      <c r="HA376" s="44"/>
      <c r="HB376" s="44" t="str">
        <f t="shared" si="1801"/>
        <v/>
      </c>
      <c r="HC376" s="44"/>
      <c r="HD376" s="43"/>
      <c r="HE376" s="43" t="str">
        <f t="shared" si="1802"/>
        <v/>
      </c>
      <c r="HF376" s="44" t="str">
        <f t="shared" si="1803"/>
        <v/>
      </c>
      <c r="HG376" s="45" t="str">
        <f t="shared" si="1804"/>
        <v/>
      </c>
      <c r="HH376" s="35"/>
      <c r="HI376" s="27"/>
      <c r="HJ376" s="51" t="str">
        <f t="shared" si="1805"/>
        <v/>
      </c>
      <c r="HK376" s="44"/>
      <c r="HL376" s="44" t="str">
        <f t="shared" si="1806"/>
        <v/>
      </c>
      <c r="HM376" s="44"/>
      <c r="HN376" s="44" t="str">
        <f t="shared" si="1807"/>
        <v/>
      </c>
      <c r="HO376" s="44"/>
      <c r="HP376" s="44" t="str">
        <f t="shared" si="1808"/>
        <v/>
      </c>
      <c r="HQ376" s="44"/>
      <c r="HR376" s="43"/>
      <c r="HS376" s="43" t="str">
        <f t="shared" si="1809"/>
        <v/>
      </c>
      <c r="HT376" s="44" t="str">
        <f t="shared" si="1810"/>
        <v/>
      </c>
      <c r="HU376" s="45" t="str">
        <f t="shared" si="1811"/>
        <v/>
      </c>
      <c r="HV376" s="35"/>
      <c r="HW376" s="61"/>
      <c r="HX376" s="51"/>
      <c r="HY376" s="43">
        <v>21111</v>
      </c>
      <c r="HZ376" s="44">
        <f t="shared" si="1872"/>
        <v>76</v>
      </c>
      <c r="IA376" s="43"/>
      <c r="IB376" s="44" t="str">
        <f t="shared" si="1873"/>
        <v/>
      </c>
      <c r="IC376" s="43">
        <v>7</v>
      </c>
      <c r="ID376" s="44">
        <f t="shared" si="1874"/>
        <v>1</v>
      </c>
      <c r="IE376" s="43">
        <v>0</v>
      </c>
      <c r="IF376" s="60" t="str">
        <f>IF(HY375="","",IF372)</f>
        <v>サンリオ浴衣BIG</v>
      </c>
      <c r="IG376" s="67">
        <f>IF(HY375="","",IG372)</f>
        <v>1100</v>
      </c>
      <c r="IH376" s="43">
        <f t="shared" si="1875"/>
        <v>1100</v>
      </c>
      <c r="II376" s="45">
        <f t="shared" si="1876"/>
        <v>0.14473684210526316</v>
      </c>
      <c r="IJ376" s="35"/>
      <c r="IK376" s="27"/>
      <c r="IL376" s="51"/>
      <c r="IM376" s="43">
        <v>963</v>
      </c>
      <c r="IN376" s="44">
        <f t="shared" si="1877"/>
        <v>41</v>
      </c>
      <c r="IO376" s="43">
        <v>13</v>
      </c>
      <c r="IP376" s="44">
        <f t="shared" si="1878"/>
        <v>2</v>
      </c>
      <c r="IQ376" s="43">
        <v>8</v>
      </c>
      <c r="IR376" s="44">
        <f t="shared" si="1879"/>
        <v>1</v>
      </c>
      <c r="IS376" s="43">
        <v>2</v>
      </c>
      <c r="IT376" s="60" t="str">
        <f t="shared" si="1915"/>
        <v>キティシリコンがま口</v>
      </c>
      <c r="IU376" s="67">
        <f t="shared" si="1911"/>
        <v>996</v>
      </c>
      <c r="IV376" s="43">
        <f t="shared" si="1880"/>
        <v>996</v>
      </c>
      <c r="IW376" s="45">
        <f t="shared" si="1881"/>
        <v>0.24292682926829268</v>
      </c>
      <c r="IX376" s="35"/>
      <c r="IY376" s="33"/>
      <c r="IZ376" s="51"/>
      <c r="JA376" s="43">
        <v>4598</v>
      </c>
      <c r="JB376" s="44">
        <f t="shared" si="1882"/>
        <v>27</v>
      </c>
      <c r="JC376" s="43">
        <v>131</v>
      </c>
      <c r="JD376" s="44">
        <f t="shared" si="1883"/>
        <v>1</v>
      </c>
      <c r="JE376" s="43">
        <v>35</v>
      </c>
      <c r="JF376" s="44">
        <f t="shared" si="1884"/>
        <v>2</v>
      </c>
      <c r="JG376" s="44">
        <v>0</v>
      </c>
      <c r="JH376" s="60" t="str">
        <f t="shared" si="1885"/>
        <v>ミニ香水</v>
      </c>
      <c r="JI376" s="67">
        <f t="shared" si="1886"/>
        <v>1100</v>
      </c>
      <c r="JJ376" s="43">
        <f t="shared" si="1887"/>
        <v>2200</v>
      </c>
      <c r="JK376" s="45">
        <f t="shared" si="1888"/>
        <v>0.81481481481481477</v>
      </c>
      <c r="JL376" s="35"/>
      <c r="JM376" s="27"/>
      <c r="JN376" s="51"/>
      <c r="JO376" s="43">
        <v>5436</v>
      </c>
      <c r="JP376" s="44">
        <f t="shared" si="1889"/>
        <v>55</v>
      </c>
      <c r="JQ376" s="43">
        <v>124</v>
      </c>
      <c r="JR376" s="44">
        <f t="shared" si="1890"/>
        <v>1</v>
      </c>
      <c r="JS376" s="43">
        <v>17</v>
      </c>
      <c r="JT376" s="44">
        <f t="shared" si="1891"/>
        <v>1</v>
      </c>
      <c r="JU376" s="44">
        <v>0</v>
      </c>
      <c r="JV376" s="60" t="str">
        <f t="shared" si="1892"/>
        <v>ジャグラーサウンドボタン</v>
      </c>
      <c r="JW376" s="67">
        <f t="shared" si="1893"/>
        <v>748</v>
      </c>
      <c r="JX376" s="43">
        <f t="shared" si="1894"/>
        <v>748</v>
      </c>
      <c r="JY376" s="45">
        <f t="shared" si="1895"/>
        <v>0.13600000000000001</v>
      </c>
      <c r="JZ376" s="35"/>
      <c r="KA376" s="61"/>
      <c r="KB376" s="51"/>
      <c r="KC376" s="43">
        <v>4112</v>
      </c>
      <c r="KD376" s="44">
        <f t="shared" si="1896"/>
        <v>22</v>
      </c>
      <c r="KE376" s="43">
        <v>110</v>
      </c>
      <c r="KF376" s="44">
        <f t="shared" si="1897"/>
        <v>1</v>
      </c>
      <c r="KG376" s="43">
        <v>12</v>
      </c>
      <c r="KH376" s="44">
        <f t="shared" si="1898"/>
        <v>0</v>
      </c>
      <c r="KI376" s="44">
        <v>0</v>
      </c>
      <c r="KJ376" s="60" t="str">
        <f t="shared" si="1899"/>
        <v>ジャグラーサウンドボタン金銀</v>
      </c>
      <c r="KK376" s="67">
        <f t="shared" si="1900"/>
        <v>1100</v>
      </c>
      <c r="KL376" s="43">
        <f t="shared" si="1901"/>
        <v>0</v>
      </c>
      <c r="KM376" s="45">
        <f t="shared" si="1902"/>
        <v>0</v>
      </c>
      <c r="KN376" s="35"/>
      <c r="KO376" s="27"/>
      <c r="KP376" s="51"/>
      <c r="KQ376" s="43">
        <v>4919</v>
      </c>
      <c r="KR376" s="44">
        <f t="shared" si="1903"/>
        <v>3</v>
      </c>
      <c r="KS376" s="43">
        <v>98</v>
      </c>
      <c r="KT376" s="44">
        <f t="shared" si="1904"/>
        <v>0</v>
      </c>
      <c r="KU376" s="43">
        <v>18</v>
      </c>
      <c r="KV376" s="44">
        <f t="shared" si="1905"/>
        <v>0</v>
      </c>
      <c r="KW376" s="44">
        <v>0</v>
      </c>
      <c r="KX376" s="60" t="str">
        <f t="shared" si="1906"/>
        <v>デジタルミニカメラ</v>
      </c>
      <c r="KY376" s="67">
        <f t="shared" si="1907"/>
        <v>722</v>
      </c>
      <c r="KZ376" s="43">
        <f t="shared" si="1908"/>
        <v>0</v>
      </c>
      <c r="LA376" s="45">
        <f t="shared" si="1909"/>
        <v>0</v>
      </c>
      <c r="LB376" s="35"/>
      <c r="LC376" s="27"/>
      <c r="LD376" s="98"/>
      <c r="LE376" s="44"/>
      <c r="LF376" s="44"/>
      <c r="LG376" s="44">
        <v>530</v>
      </c>
      <c r="LH376" s="44">
        <f>IF(LG376="","",LG376-LG373)</f>
        <v>0</v>
      </c>
      <c r="LI376" s="43">
        <v>2</v>
      </c>
      <c r="LJ376" s="44">
        <f>IF(LI376="","",LI373+LK373-LI376)</f>
        <v>0</v>
      </c>
      <c r="LK376" s="44">
        <v>0</v>
      </c>
      <c r="LL376" s="72" t="str">
        <f>IF(LE375="","",LL373)</f>
        <v>アンパンティッシュカバー、アンパンぬいぐるみ</v>
      </c>
      <c r="LM376" s="67">
        <f>IF(LF375="","",LM373)</f>
        <v>1000</v>
      </c>
      <c r="LN376" s="44">
        <f t="shared" si="1840"/>
        <v>0</v>
      </c>
      <c r="LO376" s="45"/>
      <c r="LP376" s="35"/>
      <c r="LQ376" s="27"/>
      <c r="LR376" s="51" t="str">
        <f t="shared" si="1812"/>
        <v/>
      </c>
      <c r="LS376" s="44"/>
      <c r="LT376" s="44" t="str">
        <f t="shared" si="1813"/>
        <v/>
      </c>
      <c r="LU376" s="44"/>
      <c r="LV376" s="44" t="str">
        <f t="shared" si="1814"/>
        <v/>
      </c>
      <c r="LW376" s="44"/>
      <c r="LX376" s="44" t="str">
        <f t="shared" si="1815"/>
        <v/>
      </c>
      <c r="LY376" s="44"/>
      <c r="LZ376" s="43"/>
      <c r="MA376" s="43" t="str">
        <f t="shared" si="1816"/>
        <v/>
      </c>
      <c r="MB376" s="44" t="str">
        <f t="shared" si="1817"/>
        <v/>
      </c>
      <c r="MC376" s="45" t="str">
        <f t="shared" si="1818"/>
        <v/>
      </c>
      <c r="MD376" s="35"/>
      <c r="ME376" s="27"/>
      <c r="MF376" s="51" t="str">
        <f t="shared" si="1819"/>
        <v/>
      </c>
      <c r="MG376" s="44"/>
      <c r="MH376" s="44" t="str">
        <f t="shared" si="1820"/>
        <v/>
      </c>
      <c r="MI376" s="44"/>
      <c r="MJ376" s="44" t="str">
        <f t="shared" si="1821"/>
        <v/>
      </c>
      <c r="MK376" s="44"/>
      <c r="ML376" s="44" t="str">
        <f t="shared" si="1822"/>
        <v/>
      </c>
      <c r="MM376" s="44"/>
      <c r="MN376" s="43"/>
      <c r="MO376" s="43" t="str">
        <f t="shared" si="1823"/>
        <v/>
      </c>
      <c r="MP376" s="44" t="str">
        <f t="shared" si="1824"/>
        <v/>
      </c>
      <c r="MQ376" s="45" t="str">
        <f t="shared" si="1825"/>
        <v/>
      </c>
      <c r="MR376" s="35"/>
      <c r="MS376" s="27"/>
      <c r="MT376" s="51" t="str">
        <f t="shared" si="1826"/>
        <v/>
      </c>
      <c r="MU376" s="44"/>
      <c r="MV376" s="44" t="str">
        <f t="shared" si="1827"/>
        <v/>
      </c>
      <c r="MW376" s="44"/>
      <c r="MX376" s="44" t="str">
        <f t="shared" si="1828"/>
        <v/>
      </c>
      <c r="MY376" s="44"/>
      <c r="MZ376" s="44" t="str">
        <f t="shared" si="1829"/>
        <v/>
      </c>
      <c r="NA376" s="44"/>
      <c r="NB376" s="43"/>
      <c r="NC376" s="43" t="str">
        <f t="shared" si="1830"/>
        <v/>
      </c>
      <c r="ND376" s="44" t="str">
        <f t="shared" si="1831"/>
        <v/>
      </c>
      <c r="NE376" s="45" t="str">
        <f t="shared" si="1832"/>
        <v/>
      </c>
      <c r="NF376" s="35"/>
      <c r="NG376" s="27"/>
      <c r="NH376" s="51" t="str">
        <f t="shared" si="1833"/>
        <v/>
      </c>
      <c r="NI376" s="44"/>
      <c r="NJ376" s="44" t="str">
        <f t="shared" si="1834"/>
        <v/>
      </c>
      <c r="NK376" s="44"/>
      <c r="NL376" s="44" t="str">
        <f t="shared" si="1835"/>
        <v/>
      </c>
      <c r="NM376" s="44"/>
      <c r="NN376" s="44" t="str">
        <f t="shared" si="1836"/>
        <v/>
      </c>
      <c r="NO376" s="44"/>
      <c r="NP376" s="43"/>
      <c r="NQ376" s="43" t="str">
        <f t="shared" si="1837"/>
        <v/>
      </c>
      <c r="NR376" s="44" t="str">
        <f t="shared" si="1838"/>
        <v/>
      </c>
      <c r="NS376" s="45" t="str">
        <f t="shared" si="1839"/>
        <v/>
      </c>
      <c r="NT376" s="35"/>
    </row>
    <row r="377" spans="1:384" ht="15" customHeight="1" thickBot="1" x14ac:dyDescent="0.25">
      <c r="A377" s="38"/>
      <c r="B377" s="39"/>
      <c r="C377" s="40"/>
      <c r="D377" s="40"/>
      <c r="E377" s="41"/>
      <c r="F377" s="40"/>
      <c r="G377" s="178"/>
      <c r="H377" s="42"/>
      <c r="I377" s="44"/>
      <c r="J377" s="44"/>
      <c r="K377" s="44"/>
      <c r="L377" s="44"/>
      <c r="M377" s="44"/>
      <c r="N377" s="44"/>
      <c r="O377" s="44"/>
      <c r="P377" s="43"/>
      <c r="Q377" s="43"/>
      <c r="R377" s="44"/>
      <c r="S377" s="45"/>
      <c r="T377" s="35"/>
      <c r="U377" s="27"/>
      <c r="V377" s="51" t="str">
        <f t="shared" si="1742"/>
        <v/>
      </c>
      <c r="W377" s="44"/>
      <c r="X377" s="44"/>
      <c r="Y377" s="44"/>
      <c r="Z377" s="44"/>
      <c r="AA377" s="44"/>
      <c r="AB377" s="44"/>
      <c r="AC377" s="44"/>
      <c r="AD377" s="43"/>
      <c r="AE377" s="43"/>
      <c r="AF377" s="44"/>
      <c r="AG377" s="45"/>
      <c r="AH377" s="35"/>
      <c r="AI377" s="27"/>
      <c r="AJ377" s="51" t="str">
        <f t="shared" si="1749"/>
        <v/>
      </c>
      <c r="AK377" s="44"/>
      <c r="AL377" s="44"/>
      <c r="AM377" s="44"/>
      <c r="AN377" s="44"/>
      <c r="AO377" s="44"/>
      <c r="AP377" s="44"/>
      <c r="AQ377" s="44"/>
      <c r="AR377" s="43"/>
      <c r="AS377" s="43"/>
      <c r="AT377" s="44"/>
      <c r="AU377" s="45"/>
      <c r="AV377" s="35"/>
      <c r="AW377" s="27"/>
      <c r="AX377" s="51" t="str">
        <f t="shared" si="1756"/>
        <v/>
      </c>
      <c r="AY377" s="44"/>
      <c r="AZ377" s="44"/>
      <c r="BA377" s="44"/>
      <c r="BB377" s="44"/>
      <c r="BC377" s="44"/>
      <c r="BD377" s="44"/>
      <c r="BE377" s="44"/>
      <c r="BF377" s="43"/>
      <c r="BG377" s="43"/>
      <c r="BH377" s="44"/>
      <c r="BI377" s="45"/>
      <c r="BJ377" s="35"/>
      <c r="BK377" s="50"/>
      <c r="BL377" s="99"/>
      <c r="BM377" s="25">
        <v>11984</v>
      </c>
      <c r="BN377" s="44">
        <f t="shared" si="1841"/>
        <v>67</v>
      </c>
      <c r="BO377" s="25">
        <v>619</v>
      </c>
      <c r="BP377" s="44">
        <f t="shared" si="1842"/>
        <v>1</v>
      </c>
      <c r="BQ377" s="25">
        <v>7</v>
      </c>
      <c r="BR377" s="44">
        <f t="shared" si="1843"/>
        <v>1</v>
      </c>
      <c r="BS377" s="25">
        <v>0</v>
      </c>
      <c r="BT377" s="60" t="str">
        <f t="shared" si="1912"/>
        <v>ポケモンシリコンフェイス</v>
      </c>
      <c r="BU377" s="67">
        <f t="shared" si="1910"/>
        <v>0</v>
      </c>
      <c r="BV377" s="44">
        <f t="shared" si="1844"/>
        <v>0</v>
      </c>
      <c r="BW377" s="45">
        <f t="shared" si="1845"/>
        <v>0</v>
      </c>
      <c r="BX377" s="35"/>
      <c r="BY377" s="27"/>
      <c r="BZ377" s="100"/>
      <c r="CA377" s="25">
        <v>1302</v>
      </c>
      <c r="CB377" s="44">
        <f t="shared" si="1846"/>
        <v>15</v>
      </c>
      <c r="CC377" s="25">
        <v>82</v>
      </c>
      <c r="CD377" s="44">
        <f t="shared" si="1847"/>
        <v>2</v>
      </c>
      <c r="CE377" s="25">
        <v>180</v>
      </c>
      <c r="CF377" s="44">
        <f t="shared" si="1848"/>
        <v>5</v>
      </c>
      <c r="CG377" s="25">
        <v>0</v>
      </c>
      <c r="CH377" s="60" t="str">
        <f t="shared" si="1849"/>
        <v>サンリオアイスドーム</v>
      </c>
      <c r="CI377" s="67">
        <f t="shared" si="1850"/>
        <v>300</v>
      </c>
      <c r="CJ377" s="44">
        <f t="shared" si="1851"/>
        <v>1500</v>
      </c>
      <c r="CK377" s="45">
        <f t="shared" si="1852"/>
        <v>1</v>
      </c>
      <c r="CL377" s="35"/>
      <c r="CM377" s="27"/>
      <c r="CN377" s="100"/>
      <c r="CO377" s="25">
        <v>1995</v>
      </c>
      <c r="CP377" s="44">
        <f t="shared" si="1853"/>
        <v>32</v>
      </c>
      <c r="CQ377" s="44">
        <v>16</v>
      </c>
      <c r="CR377" s="44">
        <f t="shared" si="1854"/>
        <v>0</v>
      </c>
      <c r="CS377" s="25">
        <v>28</v>
      </c>
      <c r="CT377" s="44">
        <f t="shared" si="1855"/>
        <v>0</v>
      </c>
      <c r="CU377" s="25">
        <v>0</v>
      </c>
      <c r="CV377" s="60" t="str">
        <f t="shared" si="1913"/>
        <v>ラブブキーホルダー</v>
      </c>
      <c r="CW377" s="67">
        <f t="shared" si="1914"/>
        <v>400</v>
      </c>
      <c r="CX377" s="44">
        <f t="shared" si="1856"/>
        <v>0</v>
      </c>
      <c r="CY377" s="45">
        <f t="shared" si="1857"/>
        <v>0</v>
      </c>
      <c r="CZ377" s="35"/>
      <c r="DA377" s="58"/>
      <c r="DB377" s="100"/>
      <c r="DC377" s="25">
        <v>8237</v>
      </c>
      <c r="DD377" s="44">
        <f t="shared" si="1858"/>
        <v>41</v>
      </c>
      <c r="DE377" s="25">
        <v>435</v>
      </c>
      <c r="DF377" s="44">
        <f t="shared" si="1859"/>
        <v>0</v>
      </c>
      <c r="DG377" s="25">
        <v>14</v>
      </c>
      <c r="DH377" s="44">
        <f t="shared" si="1860"/>
        <v>0</v>
      </c>
      <c r="DI377" s="25">
        <v>0</v>
      </c>
      <c r="DJ377" s="60" t="str">
        <f t="shared" si="1861"/>
        <v>ラブブマスコット</v>
      </c>
      <c r="DK377" s="67">
        <f t="shared" si="1862"/>
        <v>450</v>
      </c>
      <c r="DL377" s="44">
        <f t="shared" si="1863"/>
        <v>0</v>
      </c>
      <c r="DM377" s="45">
        <f t="shared" si="1864"/>
        <v>0</v>
      </c>
      <c r="DN377" s="35"/>
      <c r="DO377" s="27"/>
      <c r="DP377" s="100"/>
      <c r="DQ377" s="25">
        <v>2706</v>
      </c>
      <c r="DR377" s="44">
        <f t="shared" si="1865"/>
        <v>47</v>
      </c>
      <c r="DS377" s="25">
        <v>69</v>
      </c>
      <c r="DT377" s="44">
        <f t="shared" si="1866"/>
        <v>0</v>
      </c>
      <c r="DU377" s="25">
        <v>33</v>
      </c>
      <c r="DV377" s="44">
        <f t="shared" si="1867"/>
        <v>0</v>
      </c>
      <c r="DW377" s="66">
        <v>0</v>
      </c>
      <c r="DX377" s="60" t="str">
        <f t="shared" si="1868"/>
        <v>ラブブキーホルダー</v>
      </c>
      <c r="DY377" s="67">
        <f t="shared" si="1869"/>
        <v>500</v>
      </c>
      <c r="DZ377" s="44">
        <f t="shared" si="1870"/>
        <v>0</v>
      </c>
      <c r="EA377" s="45">
        <f t="shared" si="1871"/>
        <v>0</v>
      </c>
      <c r="EB377" s="35"/>
      <c r="EC377" s="27"/>
      <c r="ED377" s="51" t="str">
        <f t="shared" si="1763"/>
        <v/>
      </c>
      <c r="EE377" s="44"/>
      <c r="EF377" s="44"/>
      <c r="EG377" s="44"/>
      <c r="EH377" s="44"/>
      <c r="EI377" s="44"/>
      <c r="EJ377" s="44"/>
      <c r="EK377" s="44"/>
      <c r="EL377" s="43"/>
      <c r="EM377" s="43"/>
      <c r="EN377" s="44"/>
      <c r="EO377" s="45"/>
      <c r="EP377" s="35"/>
      <c r="EQ377" s="27"/>
      <c r="ER377" s="51" t="str">
        <f t="shared" si="1770"/>
        <v/>
      </c>
      <c r="ES377" s="44"/>
      <c r="ET377" s="44"/>
      <c r="EU377" s="44"/>
      <c r="EV377" s="44"/>
      <c r="EW377" s="44"/>
      <c r="EX377" s="44"/>
      <c r="EY377" s="44"/>
      <c r="EZ377" s="43"/>
      <c r="FA377" s="43"/>
      <c r="FB377" s="44"/>
      <c r="FC377" s="45"/>
      <c r="FD377" s="35"/>
      <c r="FF377" s="51" t="str">
        <f t="shared" si="1777"/>
        <v/>
      </c>
      <c r="FG377" s="44"/>
      <c r="FH377" s="44"/>
      <c r="FI377" s="44"/>
      <c r="FJ377" s="44"/>
      <c r="FK377" s="44"/>
      <c r="FL377" s="44"/>
      <c r="FM377" s="44"/>
      <c r="FN377" s="43"/>
      <c r="FO377" s="43"/>
      <c r="FP377" s="44"/>
      <c r="FQ377" s="45"/>
      <c r="FR377" s="35"/>
      <c r="FT377" s="51" t="str">
        <f t="shared" si="1784"/>
        <v/>
      </c>
      <c r="FU377" s="44"/>
      <c r="FV377" s="44"/>
      <c r="FW377" s="44"/>
      <c r="FX377" s="44"/>
      <c r="FY377" s="44"/>
      <c r="FZ377" s="44"/>
      <c r="GA377" s="44"/>
      <c r="GB377" s="43"/>
      <c r="GC377" s="43"/>
      <c r="GD377" s="44"/>
      <c r="GE377" s="45"/>
      <c r="GF377" s="35"/>
      <c r="GH377" s="51" t="str">
        <f t="shared" si="1791"/>
        <v/>
      </c>
      <c r="GI377" s="44"/>
      <c r="GJ377" s="44"/>
      <c r="GK377" s="44"/>
      <c r="GL377" s="44"/>
      <c r="GM377" s="44"/>
      <c r="GN377" s="44"/>
      <c r="GO377" s="44"/>
      <c r="GP377" s="43"/>
      <c r="GQ377" s="43"/>
      <c r="GR377" s="44"/>
      <c r="GS377" s="45"/>
      <c r="GT377" s="35"/>
      <c r="GU377" s="27"/>
      <c r="GV377" s="51" t="str">
        <f t="shared" si="1798"/>
        <v/>
      </c>
      <c r="GW377" s="44"/>
      <c r="GX377" s="44"/>
      <c r="GY377" s="44"/>
      <c r="GZ377" s="44"/>
      <c r="HA377" s="44"/>
      <c r="HB377" s="44"/>
      <c r="HC377" s="44"/>
      <c r="HD377" s="43"/>
      <c r="HE377" s="43"/>
      <c r="HF377" s="44"/>
      <c r="HG377" s="45"/>
      <c r="HH377" s="35"/>
      <c r="HJ377" s="51" t="str">
        <f t="shared" si="1805"/>
        <v/>
      </c>
      <c r="HK377" s="44"/>
      <c r="HL377" s="44"/>
      <c r="HM377" s="44"/>
      <c r="HN377" s="44"/>
      <c r="HO377" s="44"/>
      <c r="HP377" s="44"/>
      <c r="HQ377" s="44"/>
      <c r="HR377" s="43"/>
      <c r="HS377" s="43"/>
      <c r="HT377" s="44"/>
      <c r="HU377" s="45"/>
      <c r="HV377" s="35"/>
      <c r="HW377" s="61"/>
      <c r="HX377" s="100"/>
      <c r="HY377" s="25"/>
      <c r="HZ377" s="44" t="str">
        <f t="shared" si="1872"/>
        <v/>
      </c>
      <c r="IA377" s="25"/>
      <c r="IB377" s="44" t="str">
        <f t="shared" si="1873"/>
        <v/>
      </c>
      <c r="IC377" s="25">
        <v>6</v>
      </c>
      <c r="ID377" s="44">
        <f t="shared" si="1874"/>
        <v>0</v>
      </c>
      <c r="IE377" s="25">
        <v>0</v>
      </c>
      <c r="IF377" s="60" t="str">
        <f>IF(HY375="","",IF373)</f>
        <v>すみっこ時計</v>
      </c>
      <c r="IG377" s="67">
        <f>IF(HY375="","",IG373)</f>
        <v>1100</v>
      </c>
      <c r="IH377" s="44">
        <f t="shared" si="1875"/>
        <v>0</v>
      </c>
      <c r="II377" s="45" t="e">
        <f t="shared" si="1876"/>
        <v>#VALUE!</v>
      </c>
      <c r="IJ377" s="35"/>
      <c r="IL377" s="100"/>
      <c r="IM377" s="25">
        <v>457</v>
      </c>
      <c r="IN377" s="44">
        <f t="shared" si="1877"/>
        <v>67</v>
      </c>
      <c r="IO377" s="25">
        <v>6</v>
      </c>
      <c r="IP377" s="44">
        <f t="shared" si="1878"/>
        <v>0</v>
      </c>
      <c r="IQ377" s="25">
        <v>19</v>
      </c>
      <c r="IR377" s="44">
        <f t="shared" si="1879"/>
        <v>0</v>
      </c>
      <c r="IS377" s="25">
        <v>0</v>
      </c>
      <c r="IT377" s="60" t="str">
        <f t="shared" si="1915"/>
        <v>ゲームアーク</v>
      </c>
      <c r="IU377" s="67">
        <f t="shared" si="1911"/>
        <v>950</v>
      </c>
      <c r="IV377" s="44">
        <f t="shared" si="1880"/>
        <v>0</v>
      </c>
      <c r="IW377" s="45">
        <f t="shared" si="1881"/>
        <v>0</v>
      </c>
      <c r="IX377" s="35"/>
      <c r="IY377" s="33"/>
      <c r="IZ377" s="100"/>
      <c r="JA377" s="25">
        <v>5853</v>
      </c>
      <c r="JB377" s="44">
        <f t="shared" si="1882"/>
        <v>72</v>
      </c>
      <c r="JC377" s="25">
        <v>131</v>
      </c>
      <c r="JD377" s="44">
        <f t="shared" si="1883"/>
        <v>0</v>
      </c>
      <c r="JE377" s="25">
        <v>18</v>
      </c>
      <c r="JF377" s="44">
        <f t="shared" si="1884"/>
        <v>0</v>
      </c>
      <c r="JG377" s="44">
        <v>1</v>
      </c>
      <c r="JH377" s="60" t="str">
        <f t="shared" si="1885"/>
        <v>ラブブマスコット</v>
      </c>
      <c r="JI377" s="67">
        <f t="shared" si="1886"/>
        <v>500</v>
      </c>
      <c r="JJ377" s="44">
        <f t="shared" si="1887"/>
        <v>0</v>
      </c>
      <c r="JK377" s="45">
        <f t="shared" si="1888"/>
        <v>0</v>
      </c>
      <c r="JL377" s="35"/>
      <c r="JM377" s="27"/>
      <c r="JN377" s="100"/>
      <c r="JO377" s="25">
        <v>3938</v>
      </c>
      <c r="JP377" s="44">
        <f t="shared" si="1889"/>
        <v>20</v>
      </c>
      <c r="JQ377" s="25">
        <v>238</v>
      </c>
      <c r="JR377" s="44">
        <f t="shared" si="1890"/>
        <v>4</v>
      </c>
      <c r="JS377" s="25">
        <v>50</v>
      </c>
      <c r="JT377" s="44">
        <f t="shared" si="1891"/>
        <v>3</v>
      </c>
      <c r="JU377" s="44">
        <v>0</v>
      </c>
      <c r="JV377" s="60" t="str">
        <f t="shared" si="1892"/>
        <v>アングリーキーホルダー</v>
      </c>
      <c r="JW377" s="67">
        <f t="shared" si="1893"/>
        <v>198</v>
      </c>
      <c r="JX377" s="44">
        <f t="shared" si="1894"/>
        <v>594</v>
      </c>
      <c r="JY377" s="45">
        <f t="shared" si="1895"/>
        <v>0.29699999999999999</v>
      </c>
      <c r="JZ377" s="35"/>
      <c r="KA377" s="61"/>
      <c r="KB377" s="100"/>
      <c r="KC377" s="25">
        <v>6799</v>
      </c>
      <c r="KD377" s="44">
        <f t="shared" si="1896"/>
        <v>44</v>
      </c>
      <c r="KE377" s="25">
        <v>409</v>
      </c>
      <c r="KF377" s="44">
        <f t="shared" si="1897"/>
        <v>3</v>
      </c>
      <c r="KG377" s="25">
        <v>100</v>
      </c>
      <c r="KH377" s="44">
        <f t="shared" si="1898"/>
        <v>10</v>
      </c>
      <c r="KI377" s="44">
        <v>0</v>
      </c>
      <c r="KJ377" s="60" t="str">
        <f t="shared" si="1899"/>
        <v>AIモンスターラバー</v>
      </c>
      <c r="KK377" s="67">
        <f t="shared" si="1900"/>
        <v>198</v>
      </c>
      <c r="KL377" s="44">
        <f t="shared" si="1901"/>
        <v>1980</v>
      </c>
      <c r="KM377" s="45">
        <f t="shared" si="1902"/>
        <v>0.45</v>
      </c>
      <c r="KN377" s="35"/>
      <c r="KO377" s="27"/>
      <c r="KP377" s="100"/>
      <c r="KQ377" s="25">
        <v>5826</v>
      </c>
      <c r="KR377" s="44">
        <f t="shared" si="1903"/>
        <v>16</v>
      </c>
      <c r="KS377" s="25">
        <v>279</v>
      </c>
      <c r="KT377" s="44">
        <f t="shared" si="1904"/>
        <v>0</v>
      </c>
      <c r="KU377" s="25">
        <v>16</v>
      </c>
      <c r="KV377" s="44">
        <f t="shared" si="1905"/>
        <v>0</v>
      </c>
      <c r="KW377" s="44">
        <v>0</v>
      </c>
      <c r="KX377" s="60" t="str">
        <f t="shared" si="1906"/>
        <v>サンリオスカーフ付ポーチ</v>
      </c>
      <c r="KY377" s="67">
        <f t="shared" si="1907"/>
        <v>0</v>
      </c>
      <c r="KZ377" s="44">
        <f t="shared" si="1908"/>
        <v>0</v>
      </c>
      <c r="LA377" s="45">
        <f t="shared" si="1909"/>
        <v>0</v>
      </c>
      <c r="LB377" s="35"/>
      <c r="LC377" s="27"/>
      <c r="LD377" s="74"/>
      <c r="LE377" s="75"/>
      <c r="LF377" s="75"/>
      <c r="LG377" s="75">
        <v>1166</v>
      </c>
      <c r="LH377" s="75">
        <f>IF(LG377="","",LG377-LG374)</f>
        <v>0</v>
      </c>
      <c r="LI377" s="76">
        <v>2</v>
      </c>
      <c r="LJ377" s="75">
        <f>IF(LI377="","",LI374+LK374-LI377)</f>
        <v>0</v>
      </c>
      <c r="LK377" s="75">
        <v>0</v>
      </c>
      <c r="LL377" s="77" t="str">
        <f>IF(LE375="","",LL374)</f>
        <v>バイキンティッシュカバー、アンパンぬいぐるみ</v>
      </c>
      <c r="LM377" s="78">
        <f>IF(LF375="","",LM374)</f>
        <v>1000</v>
      </c>
      <c r="LN377" s="75">
        <f t="shared" si="1840"/>
        <v>0</v>
      </c>
      <c r="LO377" s="79"/>
      <c r="LP377" s="35"/>
      <c r="LQ377" s="27"/>
      <c r="LR377" s="51" t="str">
        <f t="shared" si="1812"/>
        <v/>
      </c>
      <c r="LS377" s="44"/>
      <c r="LT377" s="44"/>
      <c r="LU377" s="44"/>
      <c r="LV377" s="44"/>
      <c r="LW377" s="44"/>
      <c r="LX377" s="44"/>
      <c r="LY377" s="44"/>
      <c r="LZ377" s="43"/>
      <c r="MA377" s="43"/>
      <c r="MB377" s="44"/>
      <c r="MC377" s="45"/>
      <c r="MD377" s="35"/>
      <c r="ME377" s="27"/>
      <c r="MF377" s="51" t="str">
        <f t="shared" si="1819"/>
        <v/>
      </c>
      <c r="MG377" s="44"/>
      <c r="MH377" s="44"/>
      <c r="MI377" s="44"/>
      <c r="MJ377" s="44"/>
      <c r="MK377" s="44"/>
      <c r="ML377" s="44"/>
      <c r="MM377" s="44"/>
      <c r="MN377" s="43"/>
      <c r="MO377" s="43"/>
      <c r="MP377" s="44"/>
      <c r="MQ377" s="45"/>
      <c r="MR377" s="35"/>
      <c r="MS377" s="27"/>
      <c r="MT377" s="51" t="str">
        <f t="shared" si="1826"/>
        <v/>
      </c>
      <c r="MU377" s="44"/>
      <c r="MV377" s="44"/>
      <c r="MW377" s="44"/>
      <c r="MX377" s="44"/>
      <c r="MY377" s="44"/>
      <c r="MZ377" s="44"/>
      <c r="NA377" s="44"/>
      <c r="NB377" s="43"/>
      <c r="NC377" s="43"/>
      <c r="ND377" s="44"/>
      <c r="NE377" s="45"/>
      <c r="NF377" s="35"/>
      <c r="NG377" s="27"/>
      <c r="NH377" s="51" t="str">
        <f t="shared" si="1833"/>
        <v/>
      </c>
      <c r="NI377" s="44"/>
      <c r="NJ377" s="44"/>
      <c r="NK377" s="44"/>
      <c r="NL377" s="44"/>
      <c r="NM377" s="44"/>
      <c r="NN377" s="44"/>
      <c r="NO377" s="44"/>
      <c r="NP377" s="43"/>
      <c r="NQ377" s="43"/>
      <c r="NR377" s="44"/>
      <c r="NS377" s="45"/>
      <c r="NT377" s="35"/>
    </row>
    <row r="378" spans="1:384" ht="15" customHeight="1" thickTop="1" thickBot="1" x14ac:dyDescent="0.25">
      <c r="A378" s="38"/>
      <c r="B378" s="39"/>
      <c r="C378" s="40"/>
      <c r="D378" s="40"/>
      <c r="E378" s="41"/>
      <c r="F378" s="40"/>
      <c r="G378" s="178"/>
      <c r="H378" s="42"/>
      <c r="I378" s="44"/>
      <c r="J378" s="44" t="str">
        <f>IF(I378="","",I378-I379)</f>
        <v/>
      </c>
      <c r="K378" s="44"/>
      <c r="L378" s="44" t="str">
        <f>IF(K378="","",K378-K379)</f>
        <v/>
      </c>
      <c r="M378" s="44"/>
      <c r="N378" s="44" t="str">
        <f>IF(M378="","",M379+O379-M378)</f>
        <v/>
      </c>
      <c r="O378" s="44"/>
      <c r="P378" s="43"/>
      <c r="Q378" s="43" t="str">
        <f>IF(I378="","",Q379)</f>
        <v/>
      </c>
      <c r="R378" s="44" t="str">
        <f t="shared" ref="R378:R415" si="1918">IF(Q378="","",N378*Q378)</f>
        <v/>
      </c>
      <c r="S378" s="45" t="str">
        <f t="shared" ref="S378:S415" si="1919">IF(R378="","",R378/(J378*100))</f>
        <v/>
      </c>
      <c r="T378" s="35"/>
      <c r="U378" s="27"/>
      <c r="V378" s="51" t="str">
        <f t="shared" si="1742"/>
        <v/>
      </c>
      <c r="W378" s="67"/>
      <c r="X378" s="44" t="str">
        <f>IF(W378="","",W378-W379)</f>
        <v/>
      </c>
      <c r="Y378" s="44"/>
      <c r="Z378" s="44" t="str">
        <f>IF(Y378="","",Y378-Y379)</f>
        <v/>
      </c>
      <c r="AA378" s="44"/>
      <c r="AB378" s="44" t="str">
        <f>IF(AA378="","",AA379+AC379-AA378)</f>
        <v/>
      </c>
      <c r="AC378" s="44"/>
      <c r="AD378" s="43"/>
      <c r="AE378" s="43" t="str">
        <f>IF(W378="","",AE379)</f>
        <v/>
      </c>
      <c r="AF378" s="44" t="str">
        <f t="shared" ref="AF378:AF410" si="1920">IF(AE378="","",AB378*AE378)</f>
        <v/>
      </c>
      <c r="AG378" s="45" t="str">
        <f t="shared" ref="AG378:AG410" si="1921">IF(AF378="","",AF378/(X378*100))</f>
        <v/>
      </c>
      <c r="AH378" s="35"/>
      <c r="AI378" s="27"/>
      <c r="AJ378" s="51" t="str">
        <f t="shared" si="1749"/>
        <v/>
      </c>
      <c r="AK378" s="44"/>
      <c r="AL378" s="44" t="str">
        <f>IF(AK378="","",AK378-AK379)</f>
        <v/>
      </c>
      <c r="AM378" s="44"/>
      <c r="AN378" s="44" t="str">
        <f>IF(AM378="","",AM378-AM379)</f>
        <v/>
      </c>
      <c r="AO378" s="44"/>
      <c r="AP378" s="44" t="str">
        <f>IF(AO378="","",AO379+AQ379-AO378)</f>
        <v/>
      </c>
      <c r="AQ378" s="44"/>
      <c r="AR378" s="43"/>
      <c r="AS378" s="43" t="str">
        <f>IF(AK378="","",AS379)</f>
        <v/>
      </c>
      <c r="AT378" s="44" t="str">
        <f t="shared" ref="AT378:AT415" si="1922">IF(AS378="","",AP378*AS378)</f>
        <v/>
      </c>
      <c r="AU378" s="45" t="str">
        <f t="shared" ref="AU378:AU415" si="1923">IF(AT378="","",AT378/(AL378*100))</f>
        <v/>
      </c>
      <c r="AV378" s="35"/>
      <c r="AW378" s="27"/>
      <c r="AX378" s="51" t="str">
        <f t="shared" si="1756"/>
        <v/>
      </c>
      <c r="AY378" s="44"/>
      <c r="AZ378" s="44" t="str">
        <f>IF(AY378="","",AY378-AY379)</f>
        <v/>
      </c>
      <c r="BA378" s="44"/>
      <c r="BB378" s="44" t="str">
        <f>IF(BA378="","",BA378-BA379)</f>
        <v/>
      </c>
      <c r="BC378" s="44"/>
      <c r="BD378" s="44" t="str">
        <f>IF(BC378="","",BC379+BE379-BC378)</f>
        <v/>
      </c>
      <c r="BE378" s="44"/>
      <c r="BF378" s="43"/>
      <c r="BG378" s="43" t="str">
        <f>IF(AY378="","",BG379)</f>
        <v/>
      </c>
      <c r="BH378" s="44" t="str">
        <f t="shared" ref="BH378:BH415" si="1924">IF(BG378="","",BD378*BG378)</f>
        <v/>
      </c>
      <c r="BI378" s="45" t="str">
        <f t="shared" ref="BI378:BI415" si="1925">IF(BH378="","",BH378/(AZ378*100))</f>
        <v/>
      </c>
      <c r="BJ378" s="35"/>
      <c r="BK378" s="50"/>
      <c r="BL378" s="74"/>
      <c r="BM378" s="75">
        <v>13657</v>
      </c>
      <c r="BN378" s="75">
        <f t="shared" si="1841"/>
        <v>54</v>
      </c>
      <c r="BO378" s="75">
        <v>680</v>
      </c>
      <c r="BP378" s="75">
        <f t="shared" si="1842"/>
        <v>3</v>
      </c>
      <c r="BQ378" s="75">
        <v>99</v>
      </c>
      <c r="BR378" s="75">
        <f t="shared" si="1843"/>
        <v>4</v>
      </c>
      <c r="BS378" s="75">
        <v>2</v>
      </c>
      <c r="BT378" s="77" t="str">
        <f t="shared" si="1912"/>
        <v>ＡＩモンスターラバー</v>
      </c>
      <c r="BU378" s="78">
        <f t="shared" si="1910"/>
        <v>198</v>
      </c>
      <c r="BV378" s="75">
        <f t="shared" si="1844"/>
        <v>792</v>
      </c>
      <c r="BW378" s="79">
        <f t="shared" si="1845"/>
        <v>0.14666666666666667</v>
      </c>
      <c r="BX378" s="35"/>
      <c r="BY378" s="27"/>
      <c r="BZ378" s="74"/>
      <c r="CA378" s="75">
        <v>1602</v>
      </c>
      <c r="CB378" s="75">
        <f t="shared" si="1846"/>
        <v>30</v>
      </c>
      <c r="CC378" s="75">
        <v>20</v>
      </c>
      <c r="CD378" s="75">
        <f t="shared" si="1847"/>
        <v>0</v>
      </c>
      <c r="CE378" s="75">
        <v>10</v>
      </c>
      <c r="CF378" s="75">
        <f t="shared" si="1848"/>
        <v>1</v>
      </c>
      <c r="CG378" s="75">
        <v>0</v>
      </c>
      <c r="CH378" s="77" t="str">
        <f t="shared" si="1849"/>
        <v>AIモンスターマスコット</v>
      </c>
      <c r="CI378" s="78">
        <f t="shared" si="1850"/>
        <v>286</v>
      </c>
      <c r="CJ378" s="75">
        <f t="shared" si="1851"/>
        <v>286</v>
      </c>
      <c r="CK378" s="79">
        <f t="shared" si="1852"/>
        <v>9.5333333333333339E-2</v>
      </c>
      <c r="CL378" s="35"/>
      <c r="CM378" s="27"/>
      <c r="CN378" s="74"/>
      <c r="CO378" s="75">
        <v>1001</v>
      </c>
      <c r="CP378" s="75">
        <f t="shared" si="1853"/>
        <v>22</v>
      </c>
      <c r="CQ378" s="75">
        <v>4</v>
      </c>
      <c r="CR378" s="75">
        <f t="shared" si="1854"/>
        <v>1</v>
      </c>
      <c r="CS378" s="75">
        <v>12</v>
      </c>
      <c r="CT378" s="75">
        <f t="shared" si="1855"/>
        <v>1</v>
      </c>
      <c r="CU378" s="75">
        <v>0</v>
      </c>
      <c r="CV378" s="77" t="str">
        <f t="shared" si="1913"/>
        <v>ラブブポンポンフェイス</v>
      </c>
      <c r="CW378" s="78">
        <f t="shared" si="1914"/>
        <v>400</v>
      </c>
      <c r="CX378" s="75">
        <f t="shared" si="1856"/>
        <v>400</v>
      </c>
      <c r="CY378" s="79">
        <f t="shared" si="1857"/>
        <v>0.18181818181818182</v>
      </c>
      <c r="CZ378" s="35"/>
      <c r="DA378" s="58"/>
      <c r="DB378" s="74"/>
      <c r="DC378" s="75">
        <v>6362</v>
      </c>
      <c r="DD378" s="75">
        <f t="shared" si="1858"/>
        <v>17</v>
      </c>
      <c r="DE378" s="75">
        <v>329</v>
      </c>
      <c r="DF378" s="75">
        <f t="shared" si="1859"/>
        <v>0</v>
      </c>
      <c r="DG378" s="75">
        <v>78</v>
      </c>
      <c r="DH378" s="75">
        <f t="shared" si="1860"/>
        <v>1</v>
      </c>
      <c r="DI378" s="75">
        <v>0</v>
      </c>
      <c r="DJ378" s="77" t="str">
        <f t="shared" si="1861"/>
        <v>ＡＩラバー</v>
      </c>
      <c r="DK378" s="78">
        <f t="shared" si="1862"/>
        <v>198</v>
      </c>
      <c r="DL378" s="75">
        <f t="shared" si="1863"/>
        <v>198</v>
      </c>
      <c r="DM378" s="79">
        <f t="shared" si="1864"/>
        <v>0.11647058823529412</v>
      </c>
      <c r="DN378" s="35"/>
      <c r="DO378" s="27"/>
      <c r="DP378" s="74"/>
      <c r="DQ378" s="75">
        <v>1955</v>
      </c>
      <c r="DR378" s="75">
        <f t="shared" si="1865"/>
        <v>22</v>
      </c>
      <c r="DS378" s="75">
        <v>57</v>
      </c>
      <c r="DT378" s="75">
        <f t="shared" si="1866"/>
        <v>0</v>
      </c>
      <c r="DU378" s="75">
        <v>64</v>
      </c>
      <c r="DV378" s="75">
        <f t="shared" si="1867"/>
        <v>0</v>
      </c>
      <c r="DW378" s="81">
        <v>0</v>
      </c>
      <c r="DX378" s="77" t="str">
        <f t="shared" si="1868"/>
        <v>アングリーキーホルダー</v>
      </c>
      <c r="DY378" s="78">
        <f t="shared" si="1869"/>
        <v>198</v>
      </c>
      <c r="DZ378" s="75">
        <f t="shared" si="1870"/>
        <v>0</v>
      </c>
      <c r="EA378" s="79">
        <f t="shared" si="1871"/>
        <v>0</v>
      </c>
      <c r="EB378" s="35"/>
      <c r="EC378" s="27"/>
      <c r="ED378" s="51" t="str">
        <f t="shared" si="1763"/>
        <v/>
      </c>
      <c r="EE378" s="44"/>
      <c r="EF378" s="44" t="str">
        <f>IF(EE378="","",EE378-EE379)</f>
        <v/>
      </c>
      <c r="EG378" s="44"/>
      <c r="EH378" s="44" t="str">
        <f>IF(EG378="","",EG378-EG379)</f>
        <v/>
      </c>
      <c r="EI378" s="44"/>
      <c r="EJ378" s="44" t="str">
        <f>IF(EI378="","",EI379+EK379-EI378)</f>
        <v/>
      </c>
      <c r="EK378" s="44"/>
      <c r="EL378" s="43"/>
      <c r="EM378" s="43" t="str">
        <f>IF(EE378="","",EM379)</f>
        <v/>
      </c>
      <c r="EN378" s="44" t="str">
        <f t="shared" ref="EN378:EN410" si="1926">IF(EM378="","",EJ378*EM378)</f>
        <v/>
      </c>
      <c r="EO378" s="45" t="str">
        <f t="shared" ref="EO378:EO410" si="1927">IF(EN378="","",EN378/(EF378*100))</f>
        <v/>
      </c>
      <c r="EP378" s="35"/>
      <c r="EQ378" s="27"/>
      <c r="ER378" s="51" t="str">
        <f t="shared" si="1770"/>
        <v/>
      </c>
      <c r="ES378" s="44"/>
      <c r="ET378" s="44" t="str">
        <f>IF(ES378="","",ES378-ES379)</f>
        <v/>
      </c>
      <c r="EU378" s="44"/>
      <c r="EV378" s="44" t="str">
        <f>IF(EU378="","",EU378-EU379)</f>
        <v/>
      </c>
      <c r="EW378" s="44"/>
      <c r="EX378" s="44" t="str">
        <f>IF(EW378="","",EW379+EY379-EW378)</f>
        <v/>
      </c>
      <c r="EY378" s="44"/>
      <c r="EZ378" s="43"/>
      <c r="FA378" s="43" t="str">
        <f>IF(ES378="","",FA379)</f>
        <v/>
      </c>
      <c r="FB378" s="44" t="str">
        <f t="shared" ref="FB378:FB415" si="1928">IF(FA378="","",EX378*FA378)</f>
        <v/>
      </c>
      <c r="FC378" s="45" t="str">
        <f t="shared" ref="FC378:FC415" si="1929">IF(FB378="","",FB378/(ET378*100))</f>
        <v/>
      </c>
      <c r="FD378" s="35"/>
      <c r="FF378" s="51" t="str">
        <f t="shared" si="1777"/>
        <v/>
      </c>
      <c r="FG378" s="44"/>
      <c r="FH378" s="44" t="str">
        <f>IF(FG378="","",FG378-FG379)</f>
        <v/>
      </c>
      <c r="FI378" s="44"/>
      <c r="FJ378" s="44" t="str">
        <f>IF(FI378="","",FI378-FI379)</f>
        <v/>
      </c>
      <c r="FK378" s="44"/>
      <c r="FL378" s="44" t="str">
        <f>IF(FK378="","",FK379+FM379-FK378)</f>
        <v/>
      </c>
      <c r="FM378" s="44"/>
      <c r="FN378" s="43"/>
      <c r="FO378" s="43" t="str">
        <f>IF(FG378="","",FO379)</f>
        <v/>
      </c>
      <c r="FP378" s="44" t="str">
        <f t="shared" ref="FP378:FP410" si="1930">IF(FO378="","",FL378*FO378)</f>
        <v/>
      </c>
      <c r="FQ378" s="45" t="str">
        <f t="shared" ref="FQ378:FQ410" si="1931">IF(FP378="","",FP378/(FH378*100))</f>
        <v/>
      </c>
      <c r="FR378" s="35"/>
      <c r="FT378" s="51" t="str">
        <f t="shared" si="1784"/>
        <v/>
      </c>
      <c r="FU378" s="44"/>
      <c r="FV378" s="44" t="str">
        <f>IF(FU378="","",FU378-FU379)</f>
        <v/>
      </c>
      <c r="FW378" s="44"/>
      <c r="FX378" s="44" t="str">
        <f>IF(FW378="","",FW378-FW379)</f>
        <v/>
      </c>
      <c r="FY378" s="44"/>
      <c r="FZ378" s="44" t="str">
        <f>IF(FY378="","",FY379+GA379-FY378)</f>
        <v/>
      </c>
      <c r="GA378" s="44"/>
      <c r="GB378" s="43"/>
      <c r="GC378" s="43" t="str">
        <f>IF(FU378="","",GC379)</f>
        <v/>
      </c>
      <c r="GD378" s="44" t="str">
        <f t="shared" ref="GD378:GD410" si="1932">IF(GC378="","",FZ378*GC378)</f>
        <v/>
      </c>
      <c r="GE378" s="45" t="str">
        <f t="shared" ref="GE378:GE410" si="1933">IF(GD378="","",GD378/(FV378*100))</f>
        <v/>
      </c>
      <c r="GF378" s="35"/>
      <c r="GH378" s="51" t="str">
        <f t="shared" si="1791"/>
        <v/>
      </c>
      <c r="GI378" s="44"/>
      <c r="GJ378" s="44" t="str">
        <f>IF(GI378="","",GI378-GI379)</f>
        <v/>
      </c>
      <c r="GK378" s="44"/>
      <c r="GL378" s="44" t="str">
        <f>IF(GK378="","",GK378-GK379)</f>
        <v/>
      </c>
      <c r="GM378" s="44"/>
      <c r="GN378" s="44" t="str">
        <f>IF(GM378="","",GM379+GO379-GM378)</f>
        <v/>
      </c>
      <c r="GO378" s="44"/>
      <c r="GP378" s="43"/>
      <c r="GQ378" s="43" t="str">
        <f>IF(GI378="","",GQ379)</f>
        <v/>
      </c>
      <c r="GR378" s="44" t="str">
        <f t="shared" ref="GR378:GR410" si="1934">IF(GQ378="","",GN378*GQ378)</f>
        <v/>
      </c>
      <c r="GS378" s="45" t="str">
        <f t="shared" ref="GS378:GS410" si="1935">IF(GR378="","",GR378/(GJ378*100))</f>
        <v/>
      </c>
      <c r="GT378" s="35"/>
      <c r="GU378" s="27"/>
      <c r="GV378" s="51" t="str">
        <f t="shared" si="1798"/>
        <v/>
      </c>
      <c r="GW378" s="44"/>
      <c r="GX378" s="44" t="str">
        <f>IF(GW378="","",GW378-GW379)</f>
        <v/>
      </c>
      <c r="GY378" s="44"/>
      <c r="GZ378" s="44" t="str">
        <f>IF(GY378="","",GY378-GY379)</f>
        <v/>
      </c>
      <c r="HA378" s="44"/>
      <c r="HB378" s="44" t="str">
        <f>IF(HA378="","",HA379+HC379-HA378)</f>
        <v/>
      </c>
      <c r="HC378" s="44"/>
      <c r="HD378" s="43"/>
      <c r="HE378" s="43" t="str">
        <f>IF(GW378="","",HE379)</f>
        <v/>
      </c>
      <c r="HF378" s="44" t="str">
        <f t="shared" ref="HF378:HF410" si="1936">IF(HE378="","",HB378*HE378)</f>
        <v/>
      </c>
      <c r="HG378" s="45" t="str">
        <f t="shared" ref="HG378:HG410" si="1937">IF(HF378="","",HF378/(GX378*100))</f>
        <v/>
      </c>
      <c r="HH378" s="35"/>
      <c r="HJ378" s="51" t="str">
        <f t="shared" si="1805"/>
        <v/>
      </c>
      <c r="HK378" s="44"/>
      <c r="HL378" s="44" t="str">
        <f>IF(HK378="","",HK378-HK379)</f>
        <v/>
      </c>
      <c r="HM378" s="44"/>
      <c r="HN378" s="44" t="str">
        <f>IF(HM378="","",HM378-HM379)</f>
        <v/>
      </c>
      <c r="HO378" s="44"/>
      <c r="HP378" s="44" t="str">
        <f>IF(HO378="","",HO379+HQ379-HO378)</f>
        <v/>
      </c>
      <c r="HQ378" s="44"/>
      <c r="HR378" s="43"/>
      <c r="HS378" s="43" t="str">
        <f>IF(HK378="","",HS379)</f>
        <v/>
      </c>
      <c r="HT378" s="44" t="str">
        <f t="shared" ref="HT378:HT410" si="1938">IF(HS378="","",HP378*HS378)</f>
        <v/>
      </c>
      <c r="HU378" s="45" t="str">
        <f t="shared" ref="HU378:HU410" si="1939">IF(HT378="","",HT378/(HL378*100))</f>
        <v/>
      </c>
      <c r="HV378" s="35"/>
      <c r="HW378" s="61"/>
      <c r="HX378" s="74"/>
      <c r="HY378" s="75"/>
      <c r="HZ378" s="75" t="str">
        <f t="shared" si="1872"/>
        <v/>
      </c>
      <c r="IA378" s="75"/>
      <c r="IB378" s="75" t="str">
        <f t="shared" si="1873"/>
        <v/>
      </c>
      <c r="IC378" s="75">
        <v>5</v>
      </c>
      <c r="ID378" s="75">
        <f t="shared" si="1874"/>
        <v>1</v>
      </c>
      <c r="IE378" s="75">
        <v>0</v>
      </c>
      <c r="IF378" s="77" t="str">
        <f>IF(HY375="","",IF374)</f>
        <v>ルララ</v>
      </c>
      <c r="IG378" s="78">
        <f>IF(HY375="","",IG374)</f>
        <v>715</v>
      </c>
      <c r="IH378" s="75">
        <f t="shared" si="1875"/>
        <v>715</v>
      </c>
      <c r="II378" s="79" t="e">
        <f t="shared" si="1876"/>
        <v>#VALUE!</v>
      </c>
      <c r="IJ378" s="35"/>
      <c r="IL378" s="74"/>
      <c r="IM378" s="75">
        <v>387</v>
      </c>
      <c r="IN378" s="75">
        <f t="shared" si="1877"/>
        <v>5</v>
      </c>
      <c r="IO378" s="75">
        <v>4</v>
      </c>
      <c r="IP378" s="75">
        <f t="shared" si="1878"/>
        <v>0</v>
      </c>
      <c r="IQ378" s="75">
        <v>14</v>
      </c>
      <c r="IR378" s="75">
        <f t="shared" si="1879"/>
        <v>0</v>
      </c>
      <c r="IS378" s="75">
        <v>0</v>
      </c>
      <c r="IT378" s="77" t="str">
        <f t="shared" si="1915"/>
        <v>アンパンマンもちふわ</v>
      </c>
      <c r="IU378" s="78">
        <f t="shared" si="1911"/>
        <v>673</v>
      </c>
      <c r="IV378" s="75">
        <f t="shared" si="1880"/>
        <v>0</v>
      </c>
      <c r="IW378" s="79">
        <f t="shared" si="1881"/>
        <v>0</v>
      </c>
      <c r="IX378" s="35"/>
      <c r="IY378" s="33"/>
      <c r="IZ378" s="74"/>
      <c r="JA378" s="75">
        <v>6970</v>
      </c>
      <c r="JB378" s="75">
        <f t="shared" si="1882"/>
        <v>44</v>
      </c>
      <c r="JC378" s="75">
        <v>292</v>
      </c>
      <c r="JD378" s="75">
        <f t="shared" si="1883"/>
        <v>2</v>
      </c>
      <c r="JE378" s="75">
        <v>37</v>
      </c>
      <c r="JF378" s="75">
        <f t="shared" si="1884"/>
        <v>-3</v>
      </c>
      <c r="JG378" s="75">
        <v>0</v>
      </c>
      <c r="JH378" s="77" t="str">
        <f t="shared" si="1885"/>
        <v>ラブブキーホルダー</v>
      </c>
      <c r="JI378" s="78">
        <f t="shared" si="1886"/>
        <v>500</v>
      </c>
      <c r="JJ378" s="75">
        <f t="shared" si="1887"/>
        <v>-1500</v>
      </c>
      <c r="JK378" s="79">
        <f t="shared" si="1888"/>
        <v>-0.34090909090909088</v>
      </c>
      <c r="JL378" s="35"/>
      <c r="JM378" s="27"/>
      <c r="JN378" s="74"/>
      <c r="JO378" s="75">
        <v>5780</v>
      </c>
      <c r="JP378" s="75">
        <f t="shared" si="1889"/>
        <v>1</v>
      </c>
      <c r="JQ378" s="75">
        <v>243</v>
      </c>
      <c r="JR378" s="75">
        <f t="shared" si="1890"/>
        <v>0</v>
      </c>
      <c r="JS378" s="75">
        <v>14</v>
      </c>
      <c r="JT378" s="75">
        <f t="shared" si="1891"/>
        <v>0</v>
      </c>
      <c r="JU378" s="75">
        <v>-2</v>
      </c>
      <c r="JV378" s="77" t="str">
        <f t="shared" si="1892"/>
        <v>プロ野球トミカ</v>
      </c>
      <c r="JW378" s="78">
        <f t="shared" si="1893"/>
        <v>800</v>
      </c>
      <c r="JX378" s="75">
        <f t="shared" si="1894"/>
        <v>0</v>
      </c>
      <c r="JY378" s="79">
        <f t="shared" si="1895"/>
        <v>0</v>
      </c>
      <c r="JZ378" s="35" t="s">
        <v>597</v>
      </c>
      <c r="KA378" s="61"/>
      <c r="KB378" s="74"/>
      <c r="KC378" s="75">
        <v>4343</v>
      </c>
      <c r="KD378" s="75">
        <f t="shared" si="1896"/>
        <v>2</v>
      </c>
      <c r="KE378" s="75">
        <v>207</v>
      </c>
      <c r="KF378" s="75">
        <f t="shared" si="1897"/>
        <v>0</v>
      </c>
      <c r="KG378" s="75">
        <v>8</v>
      </c>
      <c r="KH378" s="75">
        <f t="shared" si="1898"/>
        <v>2</v>
      </c>
      <c r="KI378" s="75">
        <v>0</v>
      </c>
      <c r="KJ378" s="85" t="str">
        <f t="shared" si="1899"/>
        <v>ＡＩマスコット</v>
      </c>
      <c r="KK378" s="78">
        <f t="shared" si="1900"/>
        <v>286</v>
      </c>
      <c r="KL378" s="75">
        <f t="shared" si="1901"/>
        <v>572</v>
      </c>
      <c r="KM378" s="79">
        <f t="shared" si="1902"/>
        <v>2.86</v>
      </c>
      <c r="KN378" s="35"/>
      <c r="KO378" s="27"/>
      <c r="KP378" s="74"/>
      <c r="KQ378" s="75">
        <v>4809</v>
      </c>
      <c r="KR378" s="75">
        <f t="shared" si="1903"/>
        <v>23</v>
      </c>
      <c r="KS378" s="75">
        <v>197</v>
      </c>
      <c r="KT378" s="75">
        <f t="shared" si="1904"/>
        <v>0</v>
      </c>
      <c r="KU378" s="75">
        <v>9</v>
      </c>
      <c r="KV378" s="75">
        <f t="shared" si="1905"/>
        <v>0</v>
      </c>
      <c r="KW378" s="75">
        <v>0</v>
      </c>
      <c r="KX378" s="77" t="str">
        <f t="shared" si="1906"/>
        <v>キティフェイスポーチ</v>
      </c>
      <c r="KY378" s="78">
        <f t="shared" si="1907"/>
        <v>0</v>
      </c>
      <c r="KZ378" s="75">
        <f t="shared" si="1908"/>
        <v>0</v>
      </c>
      <c r="LA378" s="79">
        <f t="shared" si="1909"/>
        <v>0</v>
      </c>
      <c r="LB378" s="35"/>
      <c r="LC378" s="27"/>
      <c r="LD378" s="51">
        <f>IF(A368="","",A368)</f>
        <v>45967</v>
      </c>
      <c r="LE378" s="43">
        <v>68614</v>
      </c>
      <c r="LF378" s="93">
        <f>IF(LE378="","",LE378-LE375)</f>
        <v>105</v>
      </c>
      <c r="LG378" s="43">
        <v>445</v>
      </c>
      <c r="LH378" s="43">
        <f t="shared" si="1916"/>
        <v>0</v>
      </c>
      <c r="LI378" s="43">
        <v>2</v>
      </c>
      <c r="LJ378" s="87">
        <f t="shared" si="1917"/>
        <v>0</v>
      </c>
      <c r="LK378" s="43">
        <v>0</v>
      </c>
      <c r="LL378" s="64" t="str">
        <f>IF(LE378="","",LL375)</f>
        <v>スヌーピーぬいぐるみ、コキンちゃん</v>
      </c>
      <c r="LM378" s="47">
        <f>IF(LF378="","",LM375)</f>
        <v>1000</v>
      </c>
      <c r="LN378" s="87">
        <f t="shared" si="1840"/>
        <v>0</v>
      </c>
      <c r="LO378" s="54"/>
      <c r="LP378" s="35"/>
      <c r="LQ378" s="27"/>
      <c r="LR378" s="51" t="str">
        <f t="shared" si="1812"/>
        <v/>
      </c>
      <c r="LS378" s="44"/>
      <c r="LT378" s="44" t="str">
        <f>IF(LS378="","",LS378-LS379)</f>
        <v/>
      </c>
      <c r="LU378" s="44"/>
      <c r="LV378" s="44" t="str">
        <f>IF(LU378="","",LU378-LU379)</f>
        <v/>
      </c>
      <c r="LW378" s="44"/>
      <c r="LX378" s="44" t="str">
        <f>IF(LW378="","",LW379+LY379-LW378)</f>
        <v/>
      </c>
      <c r="LY378" s="44"/>
      <c r="LZ378" s="43"/>
      <c r="MA378" s="43" t="str">
        <f>IF(LS378="","",MA379)</f>
        <v/>
      </c>
      <c r="MB378" s="44" t="str">
        <f t="shared" ref="MB378:MB410" si="1940">IF(MA378="","",LX378*MA378)</f>
        <v/>
      </c>
      <c r="MC378" s="45" t="str">
        <f t="shared" ref="MC378:MC410" si="1941">IF(MB378="","",MB378/(LT378*100))</f>
        <v/>
      </c>
      <c r="MD378" s="35"/>
      <c r="ME378" s="27"/>
      <c r="MF378" s="51" t="str">
        <f t="shared" si="1819"/>
        <v/>
      </c>
      <c r="MG378" s="44"/>
      <c r="MH378" s="44" t="str">
        <f>IF(MG378="","",MG378-MG379)</f>
        <v/>
      </c>
      <c r="MI378" s="44"/>
      <c r="MJ378" s="44" t="str">
        <f>IF(MI378="","",MI378-MI379)</f>
        <v/>
      </c>
      <c r="MK378" s="44"/>
      <c r="ML378" s="44" t="str">
        <f>IF(MK378="","",MK379+MM379-MK378)</f>
        <v/>
      </c>
      <c r="MM378" s="44"/>
      <c r="MN378" s="43"/>
      <c r="MO378" s="43" t="str">
        <f>IF(MG378="","",MO379)</f>
        <v/>
      </c>
      <c r="MP378" s="44" t="str">
        <f t="shared" ref="MP378:MP410" si="1942">IF(MO378="","",ML378*MO378)</f>
        <v/>
      </c>
      <c r="MQ378" s="45" t="str">
        <f t="shared" ref="MQ378:MQ410" si="1943">IF(MP378="","",MP378/(MH378*100))</f>
        <v/>
      </c>
      <c r="MR378" s="35"/>
      <c r="MS378" s="27"/>
      <c r="MT378" s="51" t="str">
        <f t="shared" si="1826"/>
        <v/>
      </c>
      <c r="MU378" s="44"/>
      <c r="MV378" s="44" t="str">
        <f>IF(MU378="","",MU378-MU379)</f>
        <v/>
      </c>
      <c r="MW378" s="44"/>
      <c r="MX378" s="44" t="str">
        <f>IF(MW378="","",MW378-MW379)</f>
        <v/>
      </c>
      <c r="MY378" s="44"/>
      <c r="MZ378" s="44" t="str">
        <f>IF(MY378="","",MY379+NA379-MY378)</f>
        <v/>
      </c>
      <c r="NA378" s="44"/>
      <c r="NB378" s="43"/>
      <c r="NC378" s="43" t="str">
        <f>IF(MU378="","",NC379)</f>
        <v/>
      </c>
      <c r="ND378" s="44" t="str">
        <f t="shared" ref="ND378:ND410" si="1944">IF(NC378="","",MZ378*NC378)</f>
        <v/>
      </c>
      <c r="NE378" s="45" t="str">
        <f t="shared" ref="NE378:NE410" si="1945">IF(ND378="","",ND378/(MV378*100))</f>
        <v/>
      </c>
      <c r="NF378" s="35"/>
      <c r="NG378" s="27"/>
      <c r="NH378" s="51" t="str">
        <f t="shared" si="1833"/>
        <v/>
      </c>
      <c r="NI378" s="44"/>
      <c r="NJ378" s="44" t="str">
        <f>IF(NI378="","",NI378-NI379)</f>
        <v/>
      </c>
      <c r="NK378" s="44"/>
      <c r="NL378" s="44" t="str">
        <f>IF(NK378="","",NK378-NK379)</f>
        <v/>
      </c>
      <c r="NM378" s="44"/>
      <c r="NN378" s="44" t="str">
        <f>IF(NM378="","",NM379+NO379-NM378)</f>
        <v/>
      </c>
      <c r="NO378" s="44"/>
      <c r="NP378" s="43"/>
      <c r="NQ378" s="43" t="str">
        <f>IF(NI378="","",NQ379)</f>
        <v/>
      </c>
      <c r="NR378" s="44" t="str">
        <f t="shared" ref="NR378:NR410" si="1946">IF(NQ378="","",NN378*NQ378)</f>
        <v/>
      </c>
      <c r="NS378" s="45" t="str">
        <f t="shared" ref="NS378:NS410" si="1947">IF(NR378="","",NR378/(NJ378*100))</f>
        <v/>
      </c>
      <c r="NT378" s="35"/>
    </row>
    <row r="379" spans="1:384" ht="15" customHeight="1" thickTop="1" x14ac:dyDescent="0.2">
      <c r="A379" s="38"/>
      <c r="B379" s="39"/>
      <c r="C379" s="40"/>
      <c r="D379" s="40"/>
      <c r="E379" s="41"/>
      <c r="F379" s="40"/>
      <c r="G379" s="178"/>
      <c r="H379" s="42"/>
      <c r="I379" s="44"/>
      <c r="J379" s="44" t="str">
        <f>IF(I379="","",I379-I376)</f>
        <v/>
      </c>
      <c r="K379" s="44"/>
      <c r="L379" s="44" t="str">
        <f>IF(K379="","",K379-K376)</f>
        <v/>
      </c>
      <c r="M379" s="44"/>
      <c r="N379" s="44" t="str">
        <f>IF(M379="","",M376+O376-M379)</f>
        <v/>
      </c>
      <c r="O379" s="44"/>
      <c r="P379" s="43"/>
      <c r="Q379" s="43" t="str">
        <f>IF(I379="","",Q376)</f>
        <v/>
      </c>
      <c r="R379" s="44" t="str">
        <f t="shared" si="1918"/>
        <v/>
      </c>
      <c r="S379" s="45" t="str">
        <f t="shared" si="1919"/>
        <v/>
      </c>
      <c r="T379" s="35"/>
      <c r="U379" s="27"/>
      <c r="V379" s="51" t="str">
        <f t="shared" si="1742"/>
        <v/>
      </c>
      <c r="W379" s="67"/>
      <c r="X379" s="44" t="str">
        <f>IF(W379="","",W379-W376)</f>
        <v/>
      </c>
      <c r="Y379" s="44"/>
      <c r="Z379" s="44" t="str">
        <f>IF(Y379="","",Y379-Y376)</f>
        <v/>
      </c>
      <c r="AA379" s="44"/>
      <c r="AB379" s="44" t="str">
        <f>IF(AA379="","",AA376+AC376-AA379)</f>
        <v/>
      </c>
      <c r="AC379" s="44"/>
      <c r="AD379" s="43"/>
      <c r="AE379" s="43" t="str">
        <f>IF(W379="","",AE376)</f>
        <v/>
      </c>
      <c r="AF379" s="44" t="str">
        <f t="shared" si="1920"/>
        <v/>
      </c>
      <c r="AG379" s="45" t="str">
        <f t="shared" si="1921"/>
        <v/>
      </c>
      <c r="AH379" s="35"/>
      <c r="AI379" s="27"/>
      <c r="AJ379" s="51" t="str">
        <f t="shared" si="1749"/>
        <v/>
      </c>
      <c r="AK379" s="44"/>
      <c r="AL379" s="44" t="str">
        <f>IF(AK379="","",AK379-AK376)</f>
        <v/>
      </c>
      <c r="AM379" s="44"/>
      <c r="AN379" s="44" t="str">
        <f>IF(AM379="","",AM379-AM376)</f>
        <v/>
      </c>
      <c r="AO379" s="44"/>
      <c r="AP379" s="44" t="str">
        <f>IF(AO379="","",AO376+AQ376-AO379)</f>
        <v/>
      </c>
      <c r="AQ379" s="44"/>
      <c r="AR379" s="43"/>
      <c r="AS379" s="43" t="str">
        <f>IF(AK379="","",AS376)</f>
        <v/>
      </c>
      <c r="AT379" s="44" t="str">
        <f t="shared" si="1922"/>
        <v/>
      </c>
      <c r="AU379" s="45" t="str">
        <f t="shared" si="1923"/>
        <v/>
      </c>
      <c r="AV379" s="35"/>
      <c r="AW379" s="27"/>
      <c r="AX379" s="51" t="str">
        <f t="shared" si="1756"/>
        <v/>
      </c>
      <c r="AY379" s="44"/>
      <c r="AZ379" s="44" t="str">
        <f>IF(AY379="","",AY379-AY376)</f>
        <v/>
      </c>
      <c r="BA379" s="44"/>
      <c r="BB379" s="44" t="str">
        <f>IF(BA379="","",BA379-BA376)</f>
        <v/>
      </c>
      <c r="BC379" s="44"/>
      <c r="BD379" s="44" t="str">
        <f>IF(BC379="","",BC376+BE376-BC379)</f>
        <v/>
      </c>
      <c r="BE379" s="44"/>
      <c r="BF379" s="43"/>
      <c r="BG379" s="43" t="str">
        <f>IF(AY379="","",BG376)</f>
        <v/>
      </c>
      <c r="BH379" s="44" t="str">
        <f t="shared" si="1924"/>
        <v/>
      </c>
      <c r="BI379" s="45" t="str">
        <f t="shared" si="1925"/>
        <v/>
      </c>
      <c r="BJ379" s="35"/>
      <c r="BK379" s="50"/>
      <c r="BL379" s="51">
        <f>IF($A367="","",$A367)</f>
        <v>45963</v>
      </c>
      <c r="BM379" s="43">
        <v>12770</v>
      </c>
      <c r="BN379" s="59">
        <f t="shared" si="1841"/>
        <v>14</v>
      </c>
      <c r="BO379" s="43">
        <v>486</v>
      </c>
      <c r="BP379" s="87">
        <f t="shared" si="1842"/>
        <v>0</v>
      </c>
      <c r="BQ379" s="43">
        <v>7</v>
      </c>
      <c r="BR379" s="43">
        <f t="shared" si="1843"/>
        <v>0</v>
      </c>
      <c r="BS379" s="43">
        <v>1</v>
      </c>
      <c r="BT379" s="53" t="str">
        <f t="shared" si="1912"/>
        <v>キティヒョウ柄マスコット</v>
      </c>
      <c r="BU379" s="47">
        <f t="shared" si="1910"/>
        <v>996</v>
      </c>
      <c r="BV379" s="44">
        <f t="shared" si="1844"/>
        <v>0</v>
      </c>
      <c r="BW379" s="89">
        <f t="shared" si="1845"/>
        <v>0</v>
      </c>
      <c r="BX379" s="35"/>
      <c r="BY379" s="27"/>
      <c r="BZ379" s="51">
        <f>IF($A367="","",$A367)</f>
        <v>45963</v>
      </c>
      <c r="CA379" s="43">
        <v>1478</v>
      </c>
      <c r="CB379" s="43">
        <f t="shared" si="1846"/>
        <v>34</v>
      </c>
      <c r="CC379" s="43">
        <v>17</v>
      </c>
      <c r="CD379" s="87">
        <f t="shared" si="1847"/>
        <v>0</v>
      </c>
      <c r="CE379" s="43">
        <v>6</v>
      </c>
      <c r="CF379" s="43">
        <f t="shared" si="1848"/>
        <v>0</v>
      </c>
      <c r="CG379" s="43">
        <v>2</v>
      </c>
      <c r="CH379" s="53" t="str">
        <f t="shared" si="1849"/>
        <v>サンリオフェイスポーチ</v>
      </c>
      <c r="CI379" s="47">
        <f t="shared" si="1850"/>
        <v>900</v>
      </c>
      <c r="CJ379" s="44">
        <f t="shared" si="1851"/>
        <v>0</v>
      </c>
      <c r="CK379" s="89">
        <f t="shared" si="1852"/>
        <v>0</v>
      </c>
      <c r="CL379" s="35"/>
      <c r="CM379" s="27"/>
      <c r="CN379" s="51">
        <f>IF($A367="","",$A367)</f>
        <v>45963</v>
      </c>
      <c r="CO379" s="43">
        <v>1014</v>
      </c>
      <c r="CP379" s="43">
        <f t="shared" si="1853"/>
        <v>38</v>
      </c>
      <c r="CQ379" s="43">
        <v>13</v>
      </c>
      <c r="CR379" s="87">
        <f t="shared" si="1854"/>
        <v>1</v>
      </c>
      <c r="CS379" s="43">
        <v>12</v>
      </c>
      <c r="CT379" s="43">
        <f t="shared" si="1855"/>
        <v>1</v>
      </c>
      <c r="CU379" s="43">
        <v>0</v>
      </c>
      <c r="CV379" s="53" t="str">
        <f t="shared" si="1913"/>
        <v>液晶ミニカメラ</v>
      </c>
      <c r="CW379" s="47">
        <f t="shared" si="1914"/>
        <v>1079</v>
      </c>
      <c r="CX379" s="44">
        <f t="shared" si="1856"/>
        <v>1079</v>
      </c>
      <c r="CY379" s="89">
        <f t="shared" si="1857"/>
        <v>0.28394736842105261</v>
      </c>
      <c r="CZ379" s="35"/>
      <c r="DA379" s="58"/>
      <c r="DB379" s="51">
        <f>IF($A367="","",$A367)</f>
        <v>45963</v>
      </c>
      <c r="DC379" s="43">
        <v>7482</v>
      </c>
      <c r="DD379" s="43">
        <f t="shared" si="1858"/>
        <v>27</v>
      </c>
      <c r="DE379" s="43">
        <v>265</v>
      </c>
      <c r="DF379" s="87">
        <f t="shared" si="1859"/>
        <v>1</v>
      </c>
      <c r="DG379" s="43">
        <v>22</v>
      </c>
      <c r="DH379" s="43">
        <f t="shared" si="1860"/>
        <v>1</v>
      </c>
      <c r="DI379" s="43">
        <v>4</v>
      </c>
      <c r="DJ379" s="53" t="str">
        <f t="shared" si="1861"/>
        <v>クーリッシュイヤホン</v>
      </c>
      <c r="DK379" s="47">
        <f t="shared" si="1862"/>
        <v>1100</v>
      </c>
      <c r="DL379" s="44">
        <f t="shared" si="1863"/>
        <v>1100</v>
      </c>
      <c r="DM379" s="89">
        <f t="shared" si="1864"/>
        <v>0.40740740740740738</v>
      </c>
      <c r="DN379" s="35" t="s">
        <v>601</v>
      </c>
      <c r="DO379" s="27"/>
      <c r="DP379" s="51">
        <f>IF($A367="","",$A367)</f>
        <v>45963</v>
      </c>
      <c r="DQ379" s="43">
        <v>1349</v>
      </c>
      <c r="DR379" s="43">
        <f t="shared" si="1865"/>
        <v>10</v>
      </c>
      <c r="DS379" s="43">
        <v>58</v>
      </c>
      <c r="DT379" s="87">
        <f t="shared" si="1866"/>
        <v>0</v>
      </c>
      <c r="DU379" s="43">
        <v>10</v>
      </c>
      <c r="DV379" s="43">
        <f t="shared" si="1867"/>
        <v>4</v>
      </c>
      <c r="DW379" s="43">
        <v>2</v>
      </c>
      <c r="DX379" s="53" t="str">
        <f t="shared" si="1868"/>
        <v>ジャグラーサウンドボタン</v>
      </c>
      <c r="DY379" s="47">
        <f t="shared" si="1869"/>
        <v>722</v>
      </c>
      <c r="DZ379" s="44">
        <f t="shared" si="1870"/>
        <v>2888</v>
      </c>
      <c r="EA379" s="89">
        <f t="shared" si="1871"/>
        <v>2.8879999999999999</v>
      </c>
      <c r="EB379" s="35"/>
      <c r="EC379" s="27"/>
      <c r="ED379" s="51" t="str">
        <f t="shared" si="1763"/>
        <v/>
      </c>
      <c r="EE379" s="44"/>
      <c r="EF379" s="44" t="str">
        <f>IF(EE379="","",EE379-EE376)</f>
        <v/>
      </c>
      <c r="EG379" s="44"/>
      <c r="EH379" s="44" t="str">
        <f>IF(EG379="","",EG379-EG376)</f>
        <v/>
      </c>
      <c r="EI379" s="44"/>
      <c r="EJ379" s="44" t="str">
        <f>IF(EI379="","",EI376+EK376-EI379)</f>
        <v/>
      </c>
      <c r="EK379" s="44"/>
      <c r="EL379" s="43"/>
      <c r="EM379" s="43" t="str">
        <f>IF(EE379="","",EM376)</f>
        <v/>
      </c>
      <c r="EN379" s="44" t="str">
        <f t="shared" si="1926"/>
        <v/>
      </c>
      <c r="EO379" s="45" t="str">
        <f t="shared" si="1927"/>
        <v/>
      </c>
      <c r="EP379" s="35"/>
      <c r="EQ379" s="27"/>
      <c r="ER379" s="51" t="str">
        <f t="shared" si="1770"/>
        <v/>
      </c>
      <c r="ES379" s="44"/>
      <c r="ET379" s="44" t="str">
        <f>IF(ES379="","",ES379-ES376)</f>
        <v/>
      </c>
      <c r="EU379" s="44"/>
      <c r="EV379" s="44" t="str">
        <f>IF(EU379="","",EU379-EU376)</f>
        <v/>
      </c>
      <c r="EW379" s="44"/>
      <c r="EX379" s="44" t="str">
        <f>IF(EW379="","",EW376+EY376-EW379)</f>
        <v/>
      </c>
      <c r="EY379" s="44"/>
      <c r="EZ379" s="43"/>
      <c r="FA379" s="43" t="str">
        <f>IF(ES379="","",FA376)</f>
        <v/>
      </c>
      <c r="FB379" s="44" t="str">
        <f t="shared" si="1928"/>
        <v/>
      </c>
      <c r="FC379" s="45" t="str">
        <f t="shared" si="1929"/>
        <v/>
      </c>
      <c r="FD379" s="35"/>
      <c r="FF379" s="51" t="str">
        <f t="shared" si="1777"/>
        <v/>
      </c>
      <c r="FG379" s="44"/>
      <c r="FH379" s="44" t="str">
        <f>IF(FG379="","",FG379-FG376)</f>
        <v/>
      </c>
      <c r="FI379" s="44"/>
      <c r="FJ379" s="44" t="str">
        <f>IF(FI379="","",FI379-FI376)</f>
        <v/>
      </c>
      <c r="FK379" s="44"/>
      <c r="FL379" s="44" t="str">
        <f>IF(FK379="","",FK376+FM376-FK379)</f>
        <v/>
      </c>
      <c r="FM379" s="44"/>
      <c r="FN379" s="43"/>
      <c r="FO379" s="43" t="str">
        <f>IF(FG379="","",FO376)</f>
        <v/>
      </c>
      <c r="FP379" s="44" t="str">
        <f t="shared" si="1930"/>
        <v/>
      </c>
      <c r="FQ379" s="45" t="str">
        <f t="shared" si="1931"/>
        <v/>
      </c>
      <c r="FR379" s="35"/>
      <c r="FT379" s="51" t="str">
        <f t="shared" si="1784"/>
        <v/>
      </c>
      <c r="FU379" s="44"/>
      <c r="FV379" s="44" t="str">
        <f>IF(FU379="","",FU379-FU376)</f>
        <v/>
      </c>
      <c r="FW379" s="44"/>
      <c r="FX379" s="44" t="str">
        <f>IF(FW379="","",FW379-FW376)</f>
        <v/>
      </c>
      <c r="FY379" s="44"/>
      <c r="FZ379" s="44" t="str">
        <f>IF(FY379="","",FY376+GA376-FY379)</f>
        <v/>
      </c>
      <c r="GA379" s="44"/>
      <c r="GB379" s="43"/>
      <c r="GC379" s="43" t="str">
        <f>IF(FU379="","",GC376)</f>
        <v/>
      </c>
      <c r="GD379" s="44" t="str">
        <f t="shared" si="1932"/>
        <v/>
      </c>
      <c r="GE379" s="45" t="str">
        <f t="shared" si="1933"/>
        <v/>
      </c>
      <c r="GF379" s="35"/>
      <c r="GH379" s="51" t="str">
        <f t="shared" si="1791"/>
        <v/>
      </c>
      <c r="GI379" s="44"/>
      <c r="GJ379" s="44" t="str">
        <f>IF(GI379="","",GI379-GI376)</f>
        <v/>
      </c>
      <c r="GK379" s="44"/>
      <c r="GL379" s="44" t="str">
        <f>IF(GK379="","",GK379-GK376)</f>
        <v/>
      </c>
      <c r="GM379" s="44"/>
      <c r="GN379" s="44" t="str">
        <f>IF(GM379="","",GM376+GO376-GM379)</f>
        <v/>
      </c>
      <c r="GO379" s="44"/>
      <c r="GP379" s="43"/>
      <c r="GQ379" s="43" t="str">
        <f>IF(GI379="","",GQ376)</f>
        <v/>
      </c>
      <c r="GR379" s="44" t="str">
        <f t="shared" si="1934"/>
        <v/>
      </c>
      <c r="GS379" s="45" t="str">
        <f t="shared" si="1935"/>
        <v/>
      </c>
      <c r="GT379" s="35"/>
      <c r="GU379" s="27"/>
      <c r="GV379" s="51" t="str">
        <f t="shared" si="1798"/>
        <v/>
      </c>
      <c r="GW379" s="44"/>
      <c r="GX379" s="44" t="str">
        <f>IF(GW379="","",GW379-GW376)</f>
        <v/>
      </c>
      <c r="GY379" s="44"/>
      <c r="GZ379" s="44" t="str">
        <f>IF(GY379="","",GY379-GY376)</f>
        <v/>
      </c>
      <c r="HA379" s="44"/>
      <c r="HB379" s="44" t="str">
        <f>IF(HA379="","",HA376+HC376-HA379)</f>
        <v/>
      </c>
      <c r="HC379" s="44"/>
      <c r="HD379" s="43"/>
      <c r="HE379" s="43" t="str">
        <f>IF(GW379="","",HE376)</f>
        <v/>
      </c>
      <c r="HF379" s="44" t="str">
        <f t="shared" si="1936"/>
        <v/>
      </c>
      <c r="HG379" s="45" t="str">
        <f t="shared" si="1937"/>
        <v/>
      </c>
      <c r="HH379" s="35"/>
      <c r="HJ379" s="51" t="str">
        <f t="shared" si="1805"/>
        <v/>
      </c>
      <c r="HK379" s="44"/>
      <c r="HL379" s="44" t="str">
        <f>IF(HK379="","",HK379-HK376)</f>
        <v/>
      </c>
      <c r="HM379" s="44"/>
      <c r="HN379" s="44" t="str">
        <f>IF(HM379="","",HM379-HM376)</f>
        <v/>
      </c>
      <c r="HO379" s="44"/>
      <c r="HP379" s="44" t="str">
        <f>IF(HO379="","",HO376+HQ376-HO379)</f>
        <v/>
      </c>
      <c r="HQ379" s="44"/>
      <c r="HR379" s="43"/>
      <c r="HS379" s="43" t="str">
        <f>IF(HK379="","",HS376)</f>
        <v/>
      </c>
      <c r="HT379" s="44" t="str">
        <f t="shared" si="1938"/>
        <v/>
      </c>
      <c r="HU379" s="45" t="str">
        <f t="shared" si="1939"/>
        <v/>
      </c>
      <c r="HV379" s="35"/>
      <c r="HW379" s="61"/>
      <c r="HX379" s="51">
        <f>IF($A367="","",$A367)</f>
        <v>45963</v>
      </c>
      <c r="HY379" s="43">
        <v>28911</v>
      </c>
      <c r="HZ379" s="43">
        <f t="shared" si="1872"/>
        <v>26</v>
      </c>
      <c r="IA379" s="43"/>
      <c r="IB379" s="87" t="str">
        <f t="shared" si="1873"/>
        <v/>
      </c>
      <c r="IC379" s="43">
        <v>3</v>
      </c>
      <c r="ID379" s="43">
        <f t="shared" si="1874"/>
        <v>0</v>
      </c>
      <c r="IE379" s="43">
        <v>0</v>
      </c>
      <c r="IF379" s="53" t="str">
        <f>IF(HY379="","",IF375)</f>
        <v>ルララ</v>
      </c>
      <c r="IG379" s="47">
        <f>IF(HY379="","",IG375)</f>
        <v>715</v>
      </c>
      <c r="IH379" s="44">
        <f t="shared" si="1875"/>
        <v>0</v>
      </c>
      <c r="II379" s="89">
        <f t="shared" si="1876"/>
        <v>0</v>
      </c>
      <c r="IJ379" s="35"/>
      <c r="IL379" s="51">
        <f>IF($A367="","",$A367)</f>
        <v>45963</v>
      </c>
      <c r="IM379" s="43">
        <v>901</v>
      </c>
      <c r="IN379" s="43">
        <f t="shared" si="1877"/>
        <v>35</v>
      </c>
      <c r="IO379" s="43">
        <v>17</v>
      </c>
      <c r="IP379" s="87">
        <f t="shared" si="1878"/>
        <v>0</v>
      </c>
      <c r="IQ379" s="43">
        <v>16</v>
      </c>
      <c r="IR379" s="43">
        <f t="shared" si="1879"/>
        <v>0</v>
      </c>
      <c r="IS379" s="43">
        <v>0</v>
      </c>
      <c r="IT379" s="53" t="str">
        <f t="shared" si="1915"/>
        <v>ラブブマスコット</v>
      </c>
      <c r="IU379" s="47">
        <f t="shared" si="1911"/>
        <v>400</v>
      </c>
      <c r="IV379" s="44">
        <f t="shared" si="1880"/>
        <v>0</v>
      </c>
      <c r="IW379" s="89">
        <f t="shared" si="1881"/>
        <v>0</v>
      </c>
      <c r="IX379" s="35"/>
      <c r="IY379" s="33"/>
      <c r="IZ379" s="51">
        <f>IF($A367="","",$A367)</f>
        <v>45963</v>
      </c>
      <c r="JA379" s="43">
        <v>6628</v>
      </c>
      <c r="JB379" s="43">
        <f t="shared" si="1882"/>
        <v>47</v>
      </c>
      <c r="JC379" s="43">
        <v>320</v>
      </c>
      <c r="JD379" s="87">
        <f t="shared" si="1883"/>
        <v>2</v>
      </c>
      <c r="JE379" s="43">
        <v>11</v>
      </c>
      <c r="JF379" s="43">
        <f t="shared" si="1884"/>
        <v>2</v>
      </c>
      <c r="JG379" s="43">
        <v>6</v>
      </c>
      <c r="JH379" s="53" t="str">
        <f t="shared" si="1885"/>
        <v>ラブブキーホルダー大きめ</v>
      </c>
      <c r="JI379" s="47">
        <f t="shared" si="1886"/>
        <v>0</v>
      </c>
      <c r="JJ379" s="44">
        <f t="shared" si="1887"/>
        <v>0</v>
      </c>
      <c r="JK379" s="89">
        <f t="shared" si="1888"/>
        <v>0</v>
      </c>
      <c r="JL379" s="35"/>
      <c r="JM379" s="27"/>
      <c r="JN379" s="51">
        <f>IF($A367="","",$A367)</f>
        <v>45963</v>
      </c>
      <c r="JO379" s="43">
        <v>5451</v>
      </c>
      <c r="JP379" s="43">
        <f t="shared" si="1889"/>
        <v>12</v>
      </c>
      <c r="JQ379" s="43">
        <v>181</v>
      </c>
      <c r="JR379" s="87">
        <f t="shared" si="1890"/>
        <v>1</v>
      </c>
      <c r="JS379" s="43">
        <v>25</v>
      </c>
      <c r="JT379" s="43">
        <f t="shared" si="1891"/>
        <v>1</v>
      </c>
      <c r="JU379" s="43">
        <v>-10</v>
      </c>
      <c r="JV379" s="53" t="str">
        <f t="shared" si="1892"/>
        <v>北斗イヤホン</v>
      </c>
      <c r="JW379" s="47">
        <f t="shared" si="1893"/>
        <v>1100</v>
      </c>
      <c r="JX379" s="44">
        <f t="shared" si="1894"/>
        <v>1100</v>
      </c>
      <c r="JY379" s="89">
        <f t="shared" si="1895"/>
        <v>0.91666666666666663</v>
      </c>
      <c r="JZ379" s="35" t="s">
        <v>607</v>
      </c>
      <c r="KA379" s="61"/>
      <c r="KB379" s="51">
        <f>IF($A367="","",$A367)</f>
        <v>45963</v>
      </c>
      <c r="KC379" s="43">
        <v>5792</v>
      </c>
      <c r="KD379" s="43">
        <f t="shared" si="1896"/>
        <v>9</v>
      </c>
      <c r="KE379" s="43">
        <v>206</v>
      </c>
      <c r="KF379" s="87">
        <f t="shared" si="1897"/>
        <v>0</v>
      </c>
      <c r="KG379" s="43">
        <v>13</v>
      </c>
      <c r="KH379" s="43">
        <f t="shared" si="1898"/>
        <v>0</v>
      </c>
      <c r="KI379" s="43">
        <v>0</v>
      </c>
      <c r="KJ379" s="53" t="str">
        <f t="shared" si="1899"/>
        <v>液晶ミニカメラ</v>
      </c>
      <c r="KK379" s="47">
        <f t="shared" si="1900"/>
        <v>1074</v>
      </c>
      <c r="KL379" s="44">
        <f t="shared" si="1901"/>
        <v>0</v>
      </c>
      <c r="KM379" s="89">
        <f t="shared" si="1902"/>
        <v>0</v>
      </c>
      <c r="KN379" s="35"/>
      <c r="KO379" s="27"/>
      <c r="KP379" s="51">
        <f>IF($A367="","",$A367)</f>
        <v>45963</v>
      </c>
      <c r="KQ379" s="43">
        <v>3978</v>
      </c>
      <c r="KR379" s="43">
        <f t="shared" si="1903"/>
        <v>3</v>
      </c>
      <c r="KS379" s="43">
        <v>262</v>
      </c>
      <c r="KT379" s="87">
        <f t="shared" si="1904"/>
        <v>0</v>
      </c>
      <c r="KU379" s="43">
        <v>15</v>
      </c>
      <c r="KV379" s="43">
        <f t="shared" si="1905"/>
        <v>0</v>
      </c>
      <c r="KW379" s="43">
        <v>2</v>
      </c>
      <c r="KX379" s="53" t="str">
        <f t="shared" si="1906"/>
        <v>LOTTEチョコイヤホン</v>
      </c>
      <c r="KY379" s="47">
        <f t="shared" si="1907"/>
        <v>1100</v>
      </c>
      <c r="KZ379" s="44">
        <f t="shared" si="1908"/>
        <v>0</v>
      </c>
      <c r="LA379" s="89">
        <f t="shared" si="1909"/>
        <v>0</v>
      </c>
      <c r="LB379" s="35" t="s">
        <v>605</v>
      </c>
      <c r="LC379" s="27"/>
      <c r="LD379" s="98"/>
      <c r="LE379" s="44"/>
      <c r="LF379" s="44"/>
      <c r="LG379" s="44">
        <v>530</v>
      </c>
      <c r="LH379" s="44">
        <f t="shared" si="1916"/>
        <v>0</v>
      </c>
      <c r="LI379" s="43">
        <v>2</v>
      </c>
      <c r="LJ379" s="44">
        <f t="shared" si="1917"/>
        <v>0</v>
      </c>
      <c r="LK379" s="44">
        <v>0</v>
      </c>
      <c r="LL379" s="72" t="str">
        <f>IF(LE378="","",LL376)</f>
        <v>アンパンティッシュカバー、アンパンぬいぐるみ</v>
      </c>
      <c r="LM379" s="67">
        <f>IF(LF378="","",LM376)</f>
        <v>1000</v>
      </c>
      <c r="LN379" s="44">
        <f t="shared" si="1840"/>
        <v>0</v>
      </c>
      <c r="LO379" s="45"/>
      <c r="LP379" s="35"/>
      <c r="LQ379" s="27"/>
      <c r="LR379" s="51" t="str">
        <f t="shared" si="1812"/>
        <v/>
      </c>
      <c r="LS379" s="44"/>
      <c r="LT379" s="44" t="str">
        <f>IF(LS379="","",LS379-LS376)</f>
        <v/>
      </c>
      <c r="LU379" s="44"/>
      <c r="LV379" s="44" t="str">
        <f>IF(LU379="","",LU379-LU376)</f>
        <v/>
      </c>
      <c r="LW379" s="44"/>
      <c r="LX379" s="44" t="str">
        <f>IF(LW379="","",LW376+LY376-LW379)</f>
        <v/>
      </c>
      <c r="LY379" s="44"/>
      <c r="LZ379" s="43"/>
      <c r="MA379" s="43" t="str">
        <f>IF(LS379="","",MA376)</f>
        <v/>
      </c>
      <c r="MB379" s="44" t="str">
        <f t="shared" si="1940"/>
        <v/>
      </c>
      <c r="MC379" s="45" t="str">
        <f t="shared" si="1941"/>
        <v/>
      </c>
      <c r="MD379" s="35"/>
      <c r="ME379" s="27"/>
      <c r="MF379" s="51" t="str">
        <f t="shared" si="1819"/>
        <v/>
      </c>
      <c r="MG379" s="44"/>
      <c r="MH379" s="44" t="str">
        <f>IF(MG379="","",MG379-MG376)</f>
        <v/>
      </c>
      <c r="MI379" s="44"/>
      <c r="MJ379" s="44" t="str">
        <f>IF(MI379="","",MI379-MI376)</f>
        <v/>
      </c>
      <c r="MK379" s="44"/>
      <c r="ML379" s="44" t="str">
        <f>IF(MK379="","",MK376+MM376-MK379)</f>
        <v/>
      </c>
      <c r="MM379" s="44"/>
      <c r="MN379" s="43"/>
      <c r="MO379" s="43" t="str">
        <f>IF(MG379="","",MO376)</f>
        <v/>
      </c>
      <c r="MP379" s="44" t="str">
        <f t="shared" si="1942"/>
        <v/>
      </c>
      <c r="MQ379" s="45" t="str">
        <f t="shared" si="1943"/>
        <v/>
      </c>
      <c r="MR379" s="35"/>
      <c r="MS379" s="27"/>
      <c r="MT379" s="51" t="str">
        <f t="shared" si="1826"/>
        <v/>
      </c>
      <c r="MU379" s="44"/>
      <c r="MV379" s="44" t="str">
        <f>IF(MU379="","",MU379-MU376)</f>
        <v/>
      </c>
      <c r="MW379" s="44"/>
      <c r="MX379" s="44" t="str">
        <f>IF(MW379="","",MW379-MW376)</f>
        <v/>
      </c>
      <c r="MY379" s="44"/>
      <c r="MZ379" s="44" t="str">
        <f>IF(MY379="","",MY376+NA376-MY379)</f>
        <v/>
      </c>
      <c r="NA379" s="44"/>
      <c r="NB379" s="43"/>
      <c r="NC379" s="43" t="str">
        <f>IF(MU379="","",NC376)</f>
        <v/>
      </c>
      <c r="ND379" s="44" t="str">
        <f t="shared" si="1944"/>
        <v/>
      </c>
      <c r="NE379" s="45" t="str">
        <f t="shared" si="1945"/>
        <v/>
      </c>
      <c r="NF379" s="35"/>
      <c r="NG379" s="27"/>
      <c r="NH379" s="51" t="str">
        <f t="shared" si="1833"/>
        <v/>
      </c>
      <c r="NI379" s="44"/>
      <c r="NJ379" s="44" t="str">
        <f>IF(NI379="","",NI379-NI376)</f>
        <v/>
      </c>
      <c r="NK379" s="44"/>
      <c r="NL379" s="44" t="str">
        <f>IF(NK379="","",NK379-NK376)</f>
        <v/>
      </c>
      <c r="NM379" s="44"/>
      <c r="NN379" s="44" t="str">
        <f>IF(NM379="","",NM376+NO376-NM379)</f>
        <v/>
      </c>
      <c r="NO379" s="44"/>
      <c r="NP379" s="43"/>
      <c r="NQ379" s="43" t="str">
        <f>IF(NI379="","",NQ376)</f>
        <v/>
      </c>
      <c r="NR379" s="44" t="str">
        <f t="shared" si="1946"/>
        <v/>
      </c>
      <c r="NS379" s="45" t="str">
        <f t="shared" si="1947"/>
        <v/>
      </c>
      <c r="NT379" s="35"/>
    </row>
    <row r="380" spans="1:384" ht="15" customHeight="1" thickBot="1" x14ac:dyDescent="0.25">
      <c r="A380" s="38"/>
      <c r="B380" s="39"/>
      <c r="C380" s="40"/>
      <c r="D380" s="40"/>
      <c r="E380" s="41"/>
      <c r="F380" s="40"/>
      <c r="G380" s="178"/>
      <c r="H380" s="42"/>
      <c r="I380" s="44"/>
      <c r="J380" s="44" t="str">
        <f>IF(I380="","",I380-I378)</f>
        <v/>
      </c>
      <c r="K380" s="44"/>
      <c r="L380" s="44" t="str">
        <f>IF(K380="","",K380-K378)</f>
        <v/>
      </c>
      <c r="M380" s="44"/>
      <c r="N380" s="44" t="str">
        <f>IF(M380="","",M378+O378-M380)</f>
        <v/>
      </c>
      <c r="O380" s="44"/>
      <c r="P380" s="43"/>
      <c r="Q380" s="43" t="str">
        <f>IF(I380="","",Q378)</f>
        <v/>
      </c>
      <c r="R380" s="44" t="str">
        <f t="shared" si="1918"/>
        <v/>
      </c>
      <c r="S380" s="45" t="str">
        <f t="shared" si="1919"/>
        <v/>
      </c>
      <c r="T380" s="35"/>
      <c r="U380" s="27"/>
      <c r="V380" s="51" t="str">
        <f t="shared" si="1742"/>
        <v/>
      </c>
      <c r="W380" s="67"/>
      <c r="X380" s="44" t="str">
        <f>IF(W380="","",W380-W378)</f>
        <v/>
      </c>
      <c r="Y380" s="44"/>
      <c r="Z380" s="44" t="str">
        <f>IF(Y380="","",Y380-Y378)</f>
        <v/>
      </c>
      <c r="AA380" s="44"/>
      <c r="AB380" s="44" t="str">
        <f>IF(AA380="","",AA378+AC378-AA380)</f>
        <v/>
      </c>
      <c r="AC380" s="44"/>
      <c r="AD380" s="43"/>
      <c r="AE380" s="43" t="str">
        <f>IF(W380="","",AE378)</f>
        <v/>
      </c>
      <c r="AF380" s="44" t="str">
        <f t="shared" si="1920"/>
        <v/>
      </c>
      <c r="AG380" s="45" t="str">
        <f t="shared" si="1921"/>
        <v/>
      </c>
      <c r="AH380" s="35"/>
      <c r="AI380" s="27"/>
      <c r="AJ380" s="51" t="str">
        <f t="shared" si="1749"/>
        <v/>
      </c>
      <c r="AK380" s="44"/>
      <c r="AL380" s="44" t="str">
        <f>IF(AK380="","",AK380-AK378)</f>
        <v/>
      </c>
      <c r="AM380" s="44"/>
      <c r="AN380" s="44" t="str">
        <f>IF(AM380="","",AM380-AM378)</f>
        <v/>
      </c>
      <c r="AO380" s="44"/>
      <c r="AP380" s="44" t="str">
        <f>IF(AO380="","",AO378+AQ378-AO380)</f>
        <v/>
      </c>
      <c r="AQ380" s="44"/>
      <c r="AR380" s="43"/>
      <c r="AS380" s="43" t="str">
        <f>IF(AK380="","",AS378)</f>
        <v/>
      </c>
      <c r="AT380" s="44" t="str">
        <f t="shared" si="1922"/>
        <v/>
      </c>
      <c r="AU380" s="45" t="str">
        <f t="shared" si="1923"/>
        <v/>
      </c>
      <c r="AV380" s="35"/>
      <c r="AW380" s="27"/>
      <c r="AX380" s="51" t="str">
        <f t="shared" si="1756"/>
        <v/>
      </c>
      <c r="AY380" s="44"/>
      <c r="AZ380" s="44" t="str">
        <f>IF(AY380="","",AY380-AY378)</f>
        <v/>
      </c>
      <c r="BA380" s="44"/>
      <c r="BB380" s="44" t="str">
        <f>IF(BA380="","",BA380-BA378)</f>
        <v/>
      </c>
      <c r="BC380" s="44"/>
      <c r="BD380" s="44" t="str">
        <f>IF(BC380="","",BC378+BE378-BC380)</f>
        <v/>
      </c>
      <c r="BE380" s="44"/>
      <c r="BF380" s="43"/>
      <c r="BG380" s="43" t="str">
        <f>IF(AY380="","",BG378)</f>
        <v/>
      </c>
      <c r="BH380" s="44" t="str">
        <f t="shared" si="1924"/>
        <v/>
      </c>
      <c r="BI380" s="45" t="str">
        <f t="shared" si="1925"/>
        <v/>
      </c>
      <c r="BJ380" s="35"/>
      <c r="BK380" s="102"/>
      <c r="BL380" s="46"/>
      <c r="BM380" s="43">
        <v>10249</v>
      </c>
      <c r="BN380" s="69">
        <f t="shared" si="1841"/>
        <v>29</v>
      </c>
      <c r="BO380" s="43">
        <v>293</v>
      </c>
      <c r="BP380" s="44">
        <f t="shared" si="1842"/>
        <v>0</v>
      </c>
      <c r="BQ380" s="43">
        <v>9</v>
      </c>
      <c r="BR380" s="44">
        <f t="shared" si="1843"/>
        <v>0</v>
      </c>
      <c r="BS380" s="43">
        <v>0</v>
      </c>
      <c r="BT380" s="60" t="str">
        <f t="shared" si="1912"/>
        <v>キティシリコンがま口</v>
      </c>
      <c r="BU380" s="67">
        <f t="shared" si="1910"/>
        <v>660</v>
      </c>
      <c r="BV380" s="43">
        <f t="shared" si="1844"/>
        <v>0</v>
      </c>
      <c r="BW380" s="45">
        <f t="shared" si="1845"/>
        <v>0</v>
      </c>
      <c r="BX380" s="35"/>
      <c r="BY380" s="27"/>
      <c r="BZ380" s="46"/>
      <c r="CA380" s="43">
        <v>1893</v>
      </c>
      <c r="CB380" s="44">
        <f t="shared" si="1846"/>
        <v>37</v>
      </c>
      <c r="CC380" s="43">
        <v>17</v>
      </c>
      <c r="CD380" s="44">
        <f t="shared" si="1847"/>
        <v>2</v>
      </c>
      <c r="CE380" s="43">
        <v>18</v>
      </c>
      <c r="CF380" s="44">
        <f t="shared" si="1848"/>
        <v>2</v>
      </c>
      <c r="CG380" s="43">
        <v>0</v>
      </c>
      <c r="CH380" s="60" t="str">
        <f t="shared" si="1849"/>
        <v>ラブブマスコット</v>
      </c>
      <c r="CI380" s="67">
        <f t="shared" si="1850"/>
        <v>500</v>
      </c>
      <c r="CJ380" s="43">
        <f t="shared" si="1851"/>
        <v>1000</v>
      </c>
      <c r="CK380" s="45">
        <f t="shared" si="1852"/>
        <v>0.27027027027027029</v>
      </c>
      <c r="CL380" s="35"/>
      <c r="CM380" s="27"/>
      <c r="CN380" s="46"/>
      <c r="CO380" s="43">
        <v>928</v>
      </c>
      <c r="CP380" s="44">
        <f t="shared" si="1853"/>
        <v>38</v>
      </c>
      <c r="CQ380" s="43">
        <v>8</v>
      </c>
      <c r="CR380" s="44">
        <f t="shared" si="1854"/>
        <v>1</v>
      </c>
      <c r="CS380" s="43">
        <v>16</v>
      </c>
      <c r="CT380" s="44">
        <f t="shared" si="1855"/>
        <v>1</v>
      </c>
      <c r="CU380" s="43">
        <v>-1</v>
      </c>
      <c r="CV380" s="60" t="str">
        <f t="shared" si="1913"/>
        <v>ロッテイヤホン</v>
      </c>
      <c r="CW380" s="67">
        <f t="shared" si="1914"/>
        <v>1100</v>
      </c>
      <c r="CX380" s="43">
        <f t="shared" si="1856"/>
        <v>1100</v>
      </c>
      <c r="CY380" s="45">
        <f t="shared" si="1857"/>
        <v>0.28947368421052633</v>
      </c>
      <c r="CZ380" s="35" t="s">
        <v>600</v>
      </c>
      <c r="DA380" s="103"/>
      <c r="DB380" s="46"/>
      <c r="DC380" s="43">
        <v>7201</v>
      </c>
      <c r="DD380" s="44">
        <f t="shared" si="1858"/>
        <v>24</v>
      </c>
      <c r="DE380" s="43">
        <v>229</v>
      </c>
      <c r="DF380" s="44">
        <f t="shared" si="1859"/>
        <v>2</v>
      </c>
      <c r="DG380" s="43">
        <v>9</v>
      </c>
      <c r="DH380" s="44">
        <f t="shared" si="1860"/>
        <v>2</v>
      </c>
      <c r="DI380" s="44">
        <v>1</v>
      </c>
      <c r="DJ380" s="60" t="str">
        <f t="shared" si="1861"/>
        <v>ジャグラーサウンドボタン</v>
      </c>
      <c r="DK380" s="67">
        <f t="shared" si="1862"/>
        <v>682</v>
      </c>
      <c r="DL380" s="43">
        <f t="shared" si="1863"/>
        <v>1364</v>
      </c>
      <c r="DM380" s="45">
        <f t="shared" si="1864"/>
        <v>0.56833333333333336</v>
      </c>
      <c r="DN380" s="35"/>
      <c r="DO380" s="27"/>
      <c r="DP380" s="46"/>
      <c r="DQ380" s="43">
        <v>2821</v>
      </c>
      <c r="DR380" s="44">
        <f t="shared" si="1865"/>
        <v>17</v>
      </c>
      <c r="DS380" s="43">
        <v>77</v>
      </c>
      <c r="DT380" s="44">
        <f t="shared" si="1866"/>
        <v>0</v>
      </c>
      <c r="DU380" s="43">
        <v>9</v>
      </c>
      <c r="DV380" s="44">
        <f t="shared" si="1867"/>
        <v>0</v>
      </c>
      <c r="DW380" s="44">
        <v>6</v>
      </c>
      <c r="DX380" s="60" t="str">
        <f t="shared" si="1868"/>
        <v>キティヒョウ柄マスコット</v>
      </c>
      <c r="DY380" s="67">
        <f t="shared" si="1869"/>
        <v>996</v>
      </c>
      <c r="DZ380" s="43">
        <f t="shared" si="1870"/>
        <v>0</v>
      </c>
      <c r="EA380" s="45">
        <f t="shared" si="1871"/>
        <v>0</v>
      </c>
      <c r="EB380" s="35" t="s">
        <v>600</v>
      </c>
      <c r="EC380" s="27"/>
      <c r="ED380" s="51" t="str">
        <f t="shared" si="1763"/>
        <v/>
      </c>
      <c r="EE380" s="44"/>
      <c r="EF380" s="44" t="str">
        <f>IF(EE380="","",EE380-EE378)</f>
        <v/>
      </c>
      <c r="EG380" s="44"/>
      <c r="EH380" s="44" t="str">
        <f>IF(EG380="","",EG380-EG378)</f>
        <v/>
      </c>
      <c r="EI380" s="44"/>
      <c r="EJ380" s="44" t="str">
        <f>IF(EI380="","",EI378+EK378-EI380)</f>
        <v/>
      </c>
      <c r="EK380" s="44"/>
      <c r="EL380" s="43"/>
      <c r="EM380" s="43" t="str">
        <f>IF(EE380="","",EM378)</f>
        <v/>
      </c>
      <c r="EN380" s="44" t="str">
        <f t="shared" si="1926"/>
        <v/>
      </c>
      <c r="EO380" s="45" t="str">
        <f t="shared" si="1927"/>
        <v/>
      </c>
      <c r="EP380" s="35"/>
      <c r="EQ380" s="27"/>
      <c r="ER380" s="51" t="str">
        <f t="shared" si="1770"/>
        <v/>
      </c>
      <c r="ES380" s="44"/>
      <c r="ET380" s="44" t="str">
        <f>IF(ES380="","",ES380-ES378)</f>
        <v/>
      </c>
      <c r="EU380" s="44"/>
      <c r="EV380" s="44" t="str">
        <f>IF(EU380="","",EU380-EU378)</f>
        <v/>
      </c>
      <c r="EW380" s="44"/>
      <c r="EX380" s="44" t="str">
        <f>IF(EW380="","",EW378+EY378-EW380)</f>
        <v/>
      </c>
      <c r="EY380" s="44"/>
      <c r="EZ380" s="43"/>
      <c r="FA380" s="43" t="str">
        <f>IF(ES380="","",FA378)</f>
        <v/>
      </c>
      <c r="FB380" s="44" t="str">
        <f t="shared" si="1928"/>
        <v/>
      </c>
      <c r="FC380" s="45" t="str">
        <f t="shared" si="1929"/>
        <v/>
      </c>
      <c r="FD380" s="35"/>
      <c r="FF380" s="51" t="str">
        <f t="shared" si="1777"/>
        <v/>
      </c>
      <c r="FG380" s="44"/>
      <c r="FH380" s="44" t="str">
        <f>IF(FG380="","",FG380-FG378)</f>
        <v/>
      </c>
      <c r="FI380" s="44"/>
      <c r="FJ380" s="44" t="str">
        <f>IF(FI380="","",FI380-FI378)</f>
        <v/>
      </c>
      <c r="FK380" s="44"/>
      <c r="FL380" s="44" t="str">
        <f>IF(FK380="","",FK378+FM378-FK380)</f>
        <v/>
      </c>
      <c r="FM380" s="44"/>
      <c r="FN380" s="43"/>
      <c r="FO380" s="43" t="str">
        <f>IF(FG380="","",FO378)</f>
        <v/>
      </c>
      <c r="FP380" s="44" t="str">
        <f t="shared" si="1930"/>
        <v/>
      </c>
      <c r="FQ380" s="45" t="str">
        <f t="shared" si="1931"/>
        <v/>
      </c>
      <c r="FR380" s="35"/>
      <c r="FT380" s="51" t="str">
        <f t="shared" si="1784"/>
        <v/>
      </c>
      <c r="FU380" s="44"/>
      <c r="FV380" s="44" t="str">
        <f>IF(FU380="","",FU380-FU378)</f>
        <v/>
      </c>
      <c r="FW380" s="44"/>
      <c r="FX380" s="44" t="str">
        <f>IF(FW380="","",FW380-FW378)</f>
        <v/>
      </c>
      <c r="FY380" s="44"/>
      <c r="FZ380" s="44" t="str">
        <f>IF(FY380="","",FY378+GA378-FY380)</f>
        <v/>
      </c>
      <c r="GA380" s="44"/>
      <c r="GB380" s="43"/>
      <c r="GC380" s="43" t="str">
        <f>IF(FU380="","",GC378)</f>
        <v/>
      </c>
      <c r="GD380" s="44" t="str">
        <f t="shared" si="1932"/>
        <v/>
      </c>
      <c r="GE380" s="45" t="str">
        <f t="shared" si="1933"/>
        <v/>
      </c>
      <c r="GF380" s="35"/>
      <c r="GH380" s="51" t="str">
        <f t="shared" si="1791"/>
        <v/>
      </c>
      <c r="GI380" s="44"/>
      <c r="GJ380" s="44" t="str">
        <f>IF(GI380="","",GI380-GI378)</f>
        <v/>
      </c>
      <c r="GK380" s="44"/>
      <c r="GL380" s="44" t="str">
        <f>IF(GK380="","",GK380-GK378)</f>
        <v/>
      </c>
      <c r="GM380" s="44"/>
      <c r="GN380" s="44" t="str">
        <f>IF(GM380="","",GM378+GO378-GM380)</f>
        <v/>
      </c>
      <c r="GO380" s="44"/>
      <c r="GP380" s="43"/>
      <c r="GQ380" s="43" t="str">
        <f>IF(GI380="","",GQ378)</f>
        <v/>
      </c>
      <c r="GR380" s="44" t="str">
        <f t="shared" si="1934"/>
        <v/>
      </c>
      <c r="GS380" s="45" t="str">
        <f t="shared" si="1935"/>
        <v/>
      </c>
      <c r="GT380" s="35"/>
      <c r="GU380" s="27"/>
      <c r="GV380" s="51" t="str">
        <f t="shared" si="1798"/>
        <v/>
      </c>
      <c r="GW380" s="44"/>
      <c r="GX380" s="44" t="str">
        <f>IF(GW380="","",GW380-GW378)</f>
        <v/>
      </c>
      <c r="GY380" s="44"/>
      <c r="GZ380" s="44" t="str">
        <f>IF(GY380="","",GY380-GY378)</f>
        <v/>
      </c>
      <c r="HA380" s="44"/>
      <c r="HB380" s="44" t="str">
        <f>IF(HA380="","",HA378+HC378-HA380)</f>
        <v/>
      </c>
      <c r="HC380" s="44"/>
      <c r="HD380" s="43"/>
      <c r="HE380" s="43" t="str">
        <f>IF(GW380="","",HE378)</f>
        <v/>
      </c>
      <c r="HF380" s="44" t="str">
        <f t="shared" si="1936"/>
        <v/>
      </c>
      <c r="HG380" s="45" t="str">
        <f t="shared" si="1937"/>
        <v/>
      </c>
      <c r="HH380" s="35"/>
      <c r="HJ380" s="51" t="str">
        <f t="shared" si="1805"/>
        <v/>
      </c>
      <c r="HK380" s="44"/>
      <c r="HL380" s="44" t="str">
        <f>IF(HK380="","",HK380-HK378)</f>
        <v/>
      </c>
      <c r="HM380" s="44"/>
      <c r="HN380" s="44" t="str">
        <f>IF(HM380="","",HM380-HM378)</f>
        <v/>
      </c>
      <c r="HO380" s="44"/>
      <c r="HP380" s="44" t="str">
        <f>IF(HO380="","",HO378+HQ378-HO380)</f>
        <v/>
      </c>
      <c r="HQ380" s="44"/>
      <c r="HR380" s="43"/>
      <c r="HS380" s="43" t="str">
        <f>IF(HK380="","",HS378)</f>
        <v/>
      </c>
      <c r="HT380" s="44" t="str">
        <f t="shared" si="1938"/>
        <v/>
      </c>
      <c r="HU380" s="45" t="str">
        <f t="shared" si="1939"/>
        <v/>
      </c>
      <c r="HV380" s="35"/>
      <c r="HW380" s="61"/>
      <c r="HX380" s="46"/>
      <c r="HY380" s="43">
        <v>21138</v>
      </c>
      <c r="HZ380" s="44">
        <f t="shared" si="1872"/>
        <v>27</v>
      </c>
      <c r="IA380" s="43"/>
      <c r="IB380" s="44" t="str">
        <f t="shared" si="1873"/>
        <v/>
      </c>
      <c r="IC380" s="43">
        <v>7</v>
      </c>
      <c r="ID380" s="44">
        <f t="shared" si="1874"/>
        <v>0</v>
      </c>
      <c r="IE380" s="43">
        <v>0</v>
      </c>
      <c r="IF380" s="60" t="str">
        <f>IF(HY379="","",IF376)</f>
        <v>サンリオ浴衣BIG</v>
      </c>
      <c r="IG380" s="67">
        <f>IF(HY379="","",IG376)</f>
        <v>1100</v>
      </c>
      <c r="IH380" s="43">
        <f t="shared" si="1875"/>
        <v>0</v>
      </c>
      <c r="II380" s="45">
        <f t="shared" si="1876"/>
        <v>0</v>
      </c>
      <c r="IJ380" s="35"/>
      <c r="IL380" s="46"/>
      <c r="IM380" s="43">
        <v>983</v>
      </c>
      <c r="IN380" s="44">
        <f t="shared" si="1877"/>
        <v>20</v>
      </c>
      <c r="IO380" s="43">
        <v>13</v>
      </c>
      <c r="IP380" s="44">
        <f t="shared" si="1878"/>
        <v>0</v>
      </c>
      <c r="IQ380" s="43">
        <v>9</v>
      </c>
      <c r="IR380" s="44">
        <f t="shared" si="1879"/>
        <v>1</v>
      </c>
      <c r="IS380" s="43">
        <v>0</v>
      </c>
      <c r="IT380" s="60" t="str">
        <f t="shared" si="1915"/>
        <v>キティシリコンがま口</v>
      </c>
      <c r="IU380" s="67">
        <f t="shared" si="1911"/>
        <v>996</v>
      </c>
      <c r="IV380" s="43">
        <f t="shared" si="1880"/>
        <v>996</v>
      </c>
      <c r="IW380" s="45">
        <f t="shared" si="1881"/>
        <v>0.498</v>
      </c>
      <c r="IX380" s="35"/>
      <c r="IY380" s="33"/>
      <c r="IZ380" s="46"/>
      <c r="JA380" s="43">
        <v>4609</v>
      </c>
      <c r="JB380" s="44">
        <f t="shared" si="1882"/>
        <v>11</v>
      </c>
      <c r="JC380" s="43">
        <v>131</v>
      </c>
      <c r="JD380" s="44">
        <f t="shared" si="1883"/>
        <v>0</v>
      </c>
      <c r="JE380" s="43">
        <v>35</v>
      </c>
      <c r="JF380" s="44">
        <f t="shared" si="1884"/>
        <v>0</v>
      </c>
      <c r="JG380" s="44">
        <v>0</v>
      </c>
      <c r="JH380" s="60" t="str">
        <f t="shared" si="1885"/>
        <v>ミニ香水</v>
      </c>
      <c r="JI380" s="67">
        <f t="shared" si="1886"/>
        <v>1100</v>
      </c>
      <c r="JJ380" s="43">
        <f t="shared" si="1887"/>
        <v>0</v>
      </c>
      <c r="JK380" s="45">
        <f t="shared" si="1888"/>
        <v>0</v>
      </c>
      <c r="JL380" s="35"/>
      <c r="JM380" s="27"/>
      <c r="JN380" s="46"/>
      <c r="JO380" s="43">
        <v>5461</v>
      </c>
      <c r="JP380" s="44">
        <f t="shared" si="1889"/>
        <v>25</v>
      </c>
      <c r="JQ380" s="43">
        <v>124</v>
      </c>
      <c r="JR380" s="44">
        <f t="shared" si="1890"/>
        <v>0</v>
      </c>
      <c r="JS380" s="43">
        <v>16</v>
      </c>
      <c r="JT380" s="44">
        <f t="shared" si="1891"/>
        <v>1</v>
      </c>
      <c r="JU380" s="44">
        <v>0</v>
      </c>
      <c r="JV380" s="60" t="str">
        <f t="shared" si="1892"/>
        <v>ジャグラーサウンドボタン</v>
      </c>
      <c r="JW380" s="67">
        <f t="shared" si="1893"/>
        <v>748</v>
      </c>
      <c r="JX380" s="43">
        <f t="shared" si="1894"/>
        <v>748</v>
      </c>
      <c r="JY380" s="45">
        <f t="shared" si="1895"/>
        <v>0.29920000000000002</v>
      </c>
      <c r="JZ380" s="35"/>
      <c r="KA380" s="61"/>
      <c r="KB380" s="46"/>
      <c r="KC380" s="43">
        <v>4123</v>
      </c>
      <c r="KD380" s="44">
        <f t="shared" si="1896"/>
        <v>11</v>
      </c>
      <c r="KE380" s="43">
        <v>110</v>
      </c>
      <c r="KF380" s="44">
        <f t="shared" si="1897"/>
        <v>0</v>
      </c>
      <c r="KG380" s="43">
        <v>12</v>
      </c>
      <c r="KH380" s="44">
        <f t="shared" si="1898"/>
        <v>0</v>
      </c>
      <c r="KI380" s="44">
        <v>0</v>
      </c>
      <c r="KJ380" s="60" t="str">
        <f t="shared" si="1899"/>
        <v>ジャグラーサウンドボタン金銀</v>
      </c>
      <c r="KK380" s="67">
        <f t="shared" si="1900"/>
        <v>1100</v>
      </c>
      <c r="KL380" s="43">
        <f t="shared" si="1901"/>
        <v>0</v>
      </c>
      <c r="KM380" s="45">
        <f t="shared" si="1902"/>
        <v>0</v>
      </c>
      <c r="KN380" s="35" t="s">
        <v>609</v>
      </c>
      <c r="KO380" s="27"/>
      <c r="KP380" s="46"/>
      <c r="KQ380" s="43">
        <v>4934</v>
      </c>
      <c r="KR380" s="44">
        <f t="shared" si="1903"/>
        <v>15</v>
      </c>
      <c r="KS380" s="43">
        <v>99</v>
      </c>
      <c r="KT380" s="44">
        <f t="shared" si="1904"/>
        <v>1</v>
      </c>
      <c r="KU380" s="43">
        <v>17</v>
      </c>
      <c r="KV380" s="44">
        <f t="shared" si="1905"/>
        <v>1</v>
      </c>
      <c r="KW380" s="44">
        <v>0</v>
      </c>
      <c r="KX380" s="60" t="str">
        <f t="shared" si="1906"/>
        <v>デジタルミニカメラ</v>
      </c>
      <c r="KY380" s="67">
        <f t="shared" si="1907"/>
        <v>722</v>
      </c>
      <c r="KZ380" s="43">
        <f t="shared" si="1908"/>
        <v>722</v>
      </c>
      <c r="LA380" s="45">
        <f t="shared" si="1909"/>
        <v>0.48133333333333334</v>
      </c>
      <c r="LB380" s="35"/>
      <c r="LC380" s="27"/>
      <c r="LD380" s="74"/>
      <c r="LE380" s="75"/>
      <c r="LF380" s="75"/>
      <c r="LG380" s="75">
        <v>1166</v>
      </c>
      <c r="LH380" s="75">
        <f t="shared" si="1916"/>
        <v>0</v>
      </c>
      <c r="LI380" s="76">
        <v>2</v>
      </c>
      <c r="LJ380" s="75">
        <f t="shared" si="1917"/>
        <v>0</v>
      </c>
      <c r="LK380" s="75">
        <v>0</v>
      </c>
      <c r="LL380" s="77" t="str">
        <f>IF(LE378="","",LL377)</f>
        <v>バイキンティッシュカバー、アンパンぬいぐるみ</v>
      </c>
      <c r="LM380" s="78">
        <f>IF(LF378="","",LM377)</f>
        <v>1000</v>
      </c>
      <c r="LN380" s="75">
        <f t="shared" si="1840"/>
        <v>0</v>
      </c>
      <c r="LO380" s="79"/>
      <c r="LP380" s="35"/>
      <c r="LQ380" s="27"/>
      <c r="LR380" s="51" t="str">
        <f t="shared" si="1812"/>
        <v/>
      </c>
      <c r="LS380" s="44"/>
      <c r="LT380" s="44" t="str">
        <f>IF(LS380="","",LS380-LS378)</f>
        <v/>
      </c>
      <c r="LU380" s="44"/>
      <c r="LV380" s="44" t="str">
        <f>IF(LU380="","",LU380-LU378)</f>
        <v/>
      </c>
      <c r="LW380" s="44"/>
      <c r="LX380" s="44" t="str">
        <f>IF(LW380="","",LW378+LY378-LW380)</f>
        <v/>
      </c>
      <c r="LY380" s="44"/>
      <c r="LZ380" s="43"/>
      <c r="MA380" s="43" t="str">
        <f>IF(LS380="","",MA378)</f>
        <v/>
      </c>
      <c r="MB380" s="44" t="str">
        <f t="shared" si="1940"/>
        <v/>
      </c>
      <c r="MC380" s="45" t="str">
        <f t="shared" si="1941"/>
        <v/>
      </c>
      <c r="MD380" s="35"/>
      <c r="ME380" s="27"/>
      <c r="MF380" s="51" t="str">
        <f t="shared" si="1819"/>
        <v/>
      </c>
      <c r="MG380" s="44"/>
      <c r="MH380" s="44" t="str">
        <f>IF(MG380="","",MG380-MG378)</f>
        <v/>
      </c>
      <c r="MI380" s="44"/>
      <c r="MJ380" s="44" t="str">
        <f>IF(MI380="","",MI380-MI378)</f>
        <v/>
      </c>
      <c r="MK380" s="44"/>
      <c r="ML380" s="44" t="str">
        <f>IF(MK380="","",MK378+MM378-MK380)</f>
        <v/>
      </c>
      <c r="MM380" s="44"/>
      <c r="MN380" s="43"/>
      <c r="MO380" s="43" t="str">
        <f>IF(MG380="","",MO378)</f>
        <v/>
      </c>
      <c r="MP380" s="44" t="str">
        <f t="shared" si="1942"/>
        <v/>
      </c>
      <c r="MQ380" s="45" t="str">
        <f t="shared" si="1943"/>
        <v/>
      </c>
      <c r="MR380" s="35"/>
      <c r="MS380" s="27"/>
      <c r="MT380" s="51" t="str">
        <f t="shared" si="1826"/>
        <v/>
      </c>
      <c r="MU380" s="44"/>
      <c r="MV380" s="44" t="str">
        <f>IF(MU380="","",MU380-MU378)</f>
        <v/>
      </c>
      <c r="MW380" s="44"/>
      <c r="MX380" s="44" t="str">
        <f>IF(MW380="","",MW380-MW378)</f>
        <v/>
      </c>
      <c r="MY380" s="44"/>
      <c r="MZ380" s="44" t="str">
        <f>IF(MY380="","",MY378+NA378-MY380)</f>
        <v/>
      </c>
      <c r="NA380" s="44"/>
      <c r="NB380" s="43"/>
      <c r="NC380" s="43" t="str">
        <f>IF(MU380="","",NC378)</f>
        <v/>
      </c>
      <c r="ND380" s="44" t="str">
        <f t="shared" si="1944"/>
        <v/>
      </c>
      <c r="NE380" s="45" t="str">
        <f t="shared" si="1945"/>
        <v/>
      </c>
      <c r="NF380" s="35"/>
      <c r="NG380" s="27"/>
      <c r="NH380" s="51" t="str">
        <f t="shared" si="1833"/>
        <v/>
      </c>
      <c r="NI380" s="44"/>
      <c r="NJ380" s="44" t="str">
        <f>IF(NI380="","",NI380-NI378)</f>
        <v/>
      </c>
      <c r="NK380" s="44"/>
      <c r="NL380" s="44" t="str">
        <f>IF(NK380="","",NK380-NK378)</f>
        <v/>
      </c>
      <c r="NM380" s="44"/>
      <c r="NN380" s="44" t="str">
        <f>IF(NM380="","",NM378+NO378-NM380)</f>
        <v/>
      </c>
      <c r="NO380" s="44"/>
      <c r="NP380" s="43"/>
      <c r="NQ380" s="43" t="str">
        <f>IF(NI380="","",NQ378)</f>
        <v/>
      </c>
      <c r="NR380" s="44" t="str">
        <f t="shared" si="1946"/>
        <v/>
      </c>
      <c r="NS380" s="45" t="str">
        <f t="shared" si="1947"/>
        <v/>
      </c>
      <c r="NT380" s="35"/>
    </row>
    <row r="381" spans="1:384" ht="15" customHeight="1" thickTop="1" x14ac:dyDescent="0.2">
      <c r="A381" s="38"/>
      <c r="B381" s="39"/>
      <c r="C381" s="40"/>
      <c r="D381" s="40"/>
      <c r="E381" s="41"/>
      <c r="F381" s="40"/>
      <c r="G381" s="178"/>
      <c r="H381" s="42"/>
      <c r="I381" s="44"/>
      <c r="J381" s="44" t="str">
        <f>IF(I381="","",I381-#REF!)</f>
        <v/>
      </c>
      <c r="K381" s="44"/>
      <c r="L381" s="44" t="str">
        <f>IF(K381="","",K381-#REF!)</f>
        <v/>
      </c>
      <c r="M381" s="44"/>
      <c r="N381" s="44" t="str">
        <f>IF(M381="","",#REF!+#REF!-M381)</f>
        <v/>
      </c>
      <c r="O381" s="44"/>
      <c r="P381" s="43"/>
      <c r="Q381" s="43" t="str">
        <f>IF(I381="","",#REF!)</f>
        <v/>
      </c>
      <c r="R381" s="44" t="str">
        <f t="shared" si="1918"/>
        <v/>
      </c>
      <c r="S381" s="45" t="str">
        <f t="shared" si="1919"/>
        <v/>
      </c>
      <c r="T381" s="35"/>
      <c r="U381" s="27"/>
      <c r="V381" s="51" t="str">
        <f t="shared" si="1742"/>
        <v/>
      </c>
      <c r="W381" s="67"/>
      <c r="X381" s="44" t="str">
        <f>IF(W381="","",W381-#REF!)</f>
        <v/>
      </c>
      <c r="Y381" s="44"/>
      <c r="Z381" s="44" t="str">
        <f>IF(Y381="","",Y381-#REF!)</f>
        <v/>
      </c>
      <c r="AA381" s="44"/>
      <c r="AB381" s="44" t="str">
        <f>IF(AA381="","",#REF!+#REF!-AA381)</f>
        <v/>
      </c>
      <c r="AC381" s="44"/>
      <c r="AD381" s="43"/>
      <c r="AE381" s="43" t="str">
        <f>IF(W381="","",#REF!)</f>
        <v/>
      </c>
      <c r="AF381" s="44" t="str">
        <f t="shared" si="1920"/>
        <v/>
      </c>
      <c r="AG381" s="45" t="str">
        <f t="shared" si="1921"/>
        <v/>
      </c>
      <c r="AH381" s="35"/>
      <c r="AI381" s="27"/>
      <c r="AJ381" s="51" t="str">
        <f t="shared" si="1749"/>
        <v/>
      </c>
      <c r="AK381" s="44"/>
      <c r="AL381" s="44" t="str">
        <f>IF(AK381="","",AK381-#REF!)</f>
        <v/>
      </c>
      <c r="AM381" s="44"/>
      <c r="AN381" s="44" t="str">
        <f>IF(AM381="","",AM381-#REF!)</f>
        <v/>
      </c>
      <c r="AO381" s="44"/>
      <c r="AP381" s="44" t="str">
        <f>IF(AO381="","",#REF!+#REF!-AO381)</f>
        <v/>
      </c>
      <c r="AQ381" s="44"/>
      <c r="AR381" s="43"/>
      <c r="AS381" s="43" t="str">
        <f>IF(AK381="","",#REF!)</f>
        <v/>
      </c>
      <c r="AT381" s="44" t="str">
        <f t="shared" si="1922"/>
        <v/>
      </c>
      <c r="AU381" s="45" t="str">
        <f t="shared" si="1923"/>
        <v/>
      </c>
      <c r="AV381" s="35"/>
      <c r="AW381" s="27"/>
      <c r="AX381" s="51" t="str">
        <f t="shared" si="1756"/>
        <v/>
      </c>
      <c r="AY381" s="44"/>
      <c r="AZ381" s="44" t="str">
        <f>IF(AY381="","",AY381-#REF!)</f>
        <v/>
      </c>
      <c r="BA381" s="44"/>
      <c r="BB381" s="44" t="str">
        <f>IF(BA381="","",BA381-#REF!)</f>
        <v/>
      </c>
      <c r="BC381" s="44"/>
      <c r="BD381" s="44" t="str">
        <f>IF(BC381="","",#REF!+#REF!-BC381)</f>
        <v/>
      </c>
      <c r="BE381" s="44"/>
      <c r="BF381" s="43"/>
      <c r="BG381" s="43" t="str">
        <f>IF(AY381="","",#REF!)</f>
        <v/>
      </c>
      <c r="BH381" s="44" t="str">
        <f t="shared" si="1924"/>
        <v/>
      </c>
      <c r="BI381" s="45" t="str">
        <f t="shared" si="1925"/>
        <v/>
      </c>
      <c r="BJ381" s="35"/>
      <c r="BK381" s="50"/>
      <c r="BL381" s="46"/>
      <c r="BM381" s="25">
        <v>11998</v>
      </c>
      <c r="BN381" s="44">
        <f t="shared" si="1841"/>
        <v>14</v>
      </c>
      <c r="BO381" s="25">
        <v>619</v>
      </c>
      <c r="BP381" s="44">
        <f t="shared" si="1842"/>
        <v>0</v>
      </c>
      <c r="BQ381" s="25">
        <v>7</v>
      </c>
      <c r="BR381" s="44">
        <f t="shared" si="1843"/>
        <v>0</v>
      </c>
      <c r="BS381" s="25">
        <v>0</v>
      </c>
      <c r="BT381" s="60" t="str">
        <f t="shared" si="1912"/>
        <v>ポケモンシリコンフェイス</v>
      </c>
      <c r="BU381" s="67">
        <f t="shared" si="1910"/>
        <v>0</v>
      </c>
      <c r="BV381" s="44">
        <f t="shared" si="1844"/>
        <v>0</v>
      </c>
      <c r="BW381" s="45">
        <f t="shared" si="1845"/>
        <v>0</v>
      </c>
      <c r="BX381" s="35"/>
      <c r="BY381" s="27"/>
      <c r="BZ381" s="46"/>
      <c r="CA381" s="25">
        <v>1317</v>
      </c>
      <c r="CB381" s="69">
        <f t="shared" si="1846"/>
        <v>15</v>
      </c>
      <c r="CC381" s="25">
        <v>83</v>
      </c>
      <c r="CD381" s="44">
        <f t="shared" si="1847"/>
        <v>1</v>
      </c>
      <c r="CE381" s="25">
        <v>178</v>
      </c>
      <c r="CF381" s="44">
        <f t="shared" si="1848"/>
        <v>2</v>
      </c>
      <c r="CG381" s="25">
        <v>-170</v>
      </c>
      <c r="CH381" s="60" t="str">
        <f t="shared" si="1849"/>
        <v>サンリオアイスドーム</v>
      </c>
      <c r="CI381" s="67">
        <f t="shared" si="1850"/>
        <v>300</v>
      </c>
      <c r="CJ381" s="44">
        <f t="shared" si="1851"/>
        <v>600</v>
      </c>
      <c r="CK381" s="45">
        <f t="shared" si="1852"/>
        <v>0.4</v>
      </c>
      <c r="CL381" s="35" t="s">
        <v>599</v>
      </c>
      <c r="CM381" s="27"/>
      <c r="CN381" s="46"/>
      <c r="CO381" s="25">
        <v>2035</v>
      </c>
      <c r="CP381" s="44">
        <f t="shared" si="1853"/>
        <v>40</v>
      </c>
      <c r="CQ381" s="25">
        <v>16</v>
      </c>
      <c r="CR381" s="44">
        <f t="shared" si="1854"/>
        <v>0</v>
      </c>
      <c r="CS381" s="25">
        <v>28</v>
      </c>
      <c r="CT381" s="44">
        <f t="shared" si="1855"/>
        <v>0</v>
      </c>
      <c r="CU381" s="25">
        <v>2</v>
      </c>
      <c r="CV381" s="60" t="str">
        <f t="shared" si="1913"/>
        <v>ラブブキーホルダー</v>
      </c>
      <c r="CW381" s="67">
        <f t="shared" si="1914"/>
        <v>400</v>
      </c>
      <c r="CX381" s="44">
        <f t="shared" si="1856"/>
        <v>0</v>
      </c>
      <c r="CY381" s="45">
        <f t="shared" si="1857"/>
        <v>0</v>
      </c>
      <c r="CZ381" s="35" t="s">
        <v>314</v>
      </c>
      <c r="DA381" s="58"/>
      <c r="DB381" s="46"/>
      <c r="DC381" s="25">
        <v>8267</v>
      </c>
      <c r="DD381" s="44">
        <f t="shared" si="1858"/>
        <v>30</v>
      </c>
      <c r="DE381" s="25">
        <v>435</v>
      </c>
      <c r="DF381" s="44">
        <f t="shared" si="1859"/>
        <v>0</v>
      </c>
      <c r="DG381" s="25">
        <v>15</v>
      </c>
      <c r="DH381" s="44">
        <f t="shared" si="1860"/>
        <v>-1</v>
      </c>
      <c r="DI381" s="44">
        <v>0</v>
      </c>
      <c r="DJ381" s="60" t="str">
        <f t="shared" si="1861"/>
        <v>ラブブマスコット</v>
      </c>
      <c r="DK381" s="67">
        <f t="shared" si="1862"/>
        <v>450</v>
      </c>
      <c r="DL381" s="44">
        <f t="shared" si="1863"/>
        <v>-450</v>
      </c>
      <c r="DM381" s="45">
        <f t="shared" si="1864"/>
        <v>-0.15</v>
      </c>
      <c r="DN381" s="35"/>
      <c r="DO381" s="27"/>
      <c r="DP381" s="46"/>
      <c r="DQ381" s="25">
        <v>2745</v>
      </c>
      <c r="DR381" s="44">
        <f t="shared" si="1865"/>
        <v>39</v>
      </c>
      <c r="DS381" s="25">
        <v>69</v>
      </c>
      <c r="DT381" s="44">
        <f t="shared" si="1866"/>
        <v>0</v>
      </c>
      <c r="DU381" s="25">
        <v>32</v>
      </c>
      <c r="DV381" s="44">
        <f t="shared" si="1867"/>
        <v>1</v>
      </c>
      <c r="DW381" s="44">
        <v>0</v>
      </c>
      <c r="DX381" s="60" t="str">
        <f t="shared" si="1868"/>
        <v>ラブブキーホルダー</v>
      </c>
      <c r="DY381" s="67">
        <f t="shared" si="1869"/>
        <v>500</v>
      </c>
      <c r="DZ381" s="44">
        <f t="shared" si="1870"/>
        <v>500</v>
      </c>
      <c r="EA381" s="45">
        <f t="shared" si="1871"/>
        <v>0.12820512820512819</v>
      </c>
      <c r="EB381" s="35" t="s">
        <v>603</v>
      </c>
      <c r="EC381" s="27"/>
      <c r="ED381" s="51" t="str">
        <f t="shared" si="1763"/>
        <v/>
      </c>
      <c r="EE381" s="44"/>
      <c r="EF381" s="44" t="str">
        <f>IF(EE381="","",EE381-#REF!)</f>
        <v/>
      </c>
      <c r="EG381" s="44"/>
      <c r="EH381" s="44" t="str">
        <f>IF(EG381="","",EG381-#REF!)</f>
        <v/>
      </c>
      <c r="EI381" s="44"/>
      <c r="EJ381" s="44" t="str">
        <f>IF(EI381="","",#REF!+#REF!-EI381)</f>
        <v/>
      </c>
      <c r="EK381" s="44"/>
      <c r="EL381" s="43"/>
      <c r="EM381" s="43" t="str">
        <f>IF(EE381="","",#REF!)</f>
        <v/>
      </c>
      <c r="EN381" s="44" t="str">
        <f t="shared" si="1926"/>
        <v/>
      </c>
      <c r="EO381" s="45" t="str">
        <f t="shared" si="1927"/>
        <v/>
      </c>
      <c r="EP381" s="35"/>
      <c r="EQ381" s="27"/>
      <c r="ER381" s="51" t="str">
        <f t="shared" si="1770"/>
        <v/>
      </c>
      <c r="ES381" s="44"/>
      <c r="ET381" s="44" t="str">
        <f>IF(ES381="","",ES381-#REF!)</f>
        <v/>
      </c>
      <c r="EU381" s="44"/>
      <c r="EV381" s="44" t="str">
        <f>IF(EU381="","",EU381-#REF!)</f>
        <v/>
      </c>
      <c r="EW381" s="44"/>
      <c r="EX381" s="44" t="str">
        <f>IF(EW381="","",#REF!+#REF!-EW381)</f>
        <v/>
      </c>
      <c r="EY381" s="44"/>
      <c r="EZ381" s="43"/>
      <c r="FA381" s="43" t="str">
        <f>IF(ES381="","",#REF!)</f>
        <v/>
      </c>
      <c r="FB381" s="44" t="str">
        <f t="shared" si="1928"/>
        <v/>
      </c>
      <c r="FC381" s="45" t="str">
        <f t="shared" si="1929"/>
        <v/>
      </c>
      <c r="FD381" s="35"/>
      <c r="FF381" s="51" t="str">
        <f t="shared" si="1777"/>
        <v/>
      </c>
      <c r="FG381" s="44"/>
      <c r="FH381" s="44" t="str">
        <f>IF(FG381="","",FG381-#REF!)</f>
        <v/>
      </c>
      <c r="FI381" s="44"/>
      <c r="FJ381" s="44" t="str">
        <f>IF(FI381="","",FI381-#REF!)</f>
        <v/>
      </c>
      <c r="FK381" s="44"/>
      <c r="FL381" s="44" t="str">
        <f>IF(FK381="","",#REF!+#REF!-FK381)</f>
        <v/>
      </c>
      <c r="FM381" s="44"/>
      <c r="FN381" s="43"/>
      <c r="FO381" s="43" t="str">
        <f>IF(FG381="","",#REF!)</f>
        <v/>
      </c>
      <c r="FP381" s="44" t="str">
        <f t="shared" si="1930"/>
        <v/>
      </c>
      <c r="FQ381" s="45" t="str">
        <f t="shared" si="1931"/>
        <v/>
      </c>
      <c r="FR381" s="35"/>
      <c r="FT381" s="51" t="str">
        <f t="shared" si="1784"/>
        <v/>
      </c>
      <c r="FU381" s="44"/>
      <c r="FV381" s="44" t="str">
        <f>IF(FU381="","",FU381-#REF!)</f>
        <v/>
      </c>
      <c r="FW381" s="44"/>
      <c r="FX381" s="44" t="str">
        <f>IF(FW381="","",FW381-#REF!)</f>
        <v/>
      </c>
      <c r="FY381" s="44"/>
      <c r="FZ381" s="44" t="str">
        <f>IF(FY381="","",#REF!+#REF!-FY381)</f>
        <v/>
      </c>
      <c r="GA381" s="44"/>
      <c r="GB381" s="43"/>
      <c r="GC381" s="43" t="str">
        <f>IF(FU381="","",#REF!)</f>
        <v/>
      </c>
      <c r="GD381" s="44" t="str">
        <f t="shared" si="1932"/>
        <v/>
      </c>
      <c r="GE381" s="45" t="str">
        <f t="shared" si="1933"/>
        <v/>
      </c>
      <c r="GF381" s="35"/>
      <c r="GH381" s="51" t="str">
        <f t="shared" si="1791"/>
        <v/>
      </c>
      <c r="GI381" s="44"/>
      <c r="GJ381" s="44" t="str">
        <f>IF(GI381="","",GI381-#REF!)</f>
        <v/>
      </c>
      <c r="GK381" s="44"/>
      <c r="GL381" s="44" t="str">
        <f>IF(GK381="","",GK381-#REF!)</f>
        <v/>
      </c>
      <c r="GM381" s="44"/>
      <c r="GN381" s="44" t="str">
        <f>IF(GM381="","",#REF!+#REF!-GM381)</f>
        <v/>
      </c>
      <c r="GO381" s="44"/>
      <c r="GP381" s="43"/>
      <c r="GQ381" s="43" t="str">
        <f>IF(GI381="","",#REF!)</f>
        <v/>
      </c>
      <c r="GR381" s="44" t="str">
        <f t="shared" si="1934"/>
        <v/>
      </c>
      <c r="GS381" s="45" t="str">
        <f t="shared" si="1935"/>
        <v/>
      </c>
      <c r="GT381" s="35"/>
      <c r="GU381" s="27"/>
      <c r="GV381" s="51" t="str">
        <f t="shared" si="1798"/>
        <v/>
      </c>
      <c r="GW381" s="44"/>
      <c r="GX381" s="44" t="str">
        <f>IF(GW381="","",GW381-#REF!)</f>
        <v/>
      </c>
      <c r="GY381" s="44"/>
      <c r="GZ381" s="44" t="str">
        <f>IF(GY381="","",GY381-#REF!)</f>
        <v/>
      </c>
      <c r="HA381" s="44"/>
      <c r="HB381" s="44" t="str">
        <f>IF(HA381="","",#REF!+#REF!-HA381)</f>
        <v/>
      </c>
      <c r="HC381" s="44"/>
      <c r="HD381" s="43"/>
      <c r="HE381" s="43" t="str">
        <f>IF(GW381="","",#REF!)</f>
        <v/>
      </c>
      <c r="HF381" s="44" t="str">
        <f t="shared" si="1936"/>
        <v/>
      </c>
      <c r="HG381" s="45" t="str">
        <f t="shared" si="1937"/>
        <v/>
      </c>
      <c r="HH381" s="35"/>
      <c r="HJ381" s="51" t="str">
        <f t="shared" si="1805"/>
        <v/>
      </c>
      <c r="HK381" s="44"/>
      <c r="HL381" s="44" t="str">
        <f>IF(HK381="","",HK381-#REF!)</f>
        <v/>
      </c>
      <c r="HM381" s="44"/>
      <c r="HN381" s="44" t="str">
        <f>IF(HM381="","",HM381-#REF!)</f>
        <v/>
      </c>
      <c r="HO381" s="44"/>
      <c r="HP381" s="44" t="str">
        <f>IF(HO381="","",#REF!+#REF!-HO381)</f>
        <v/>
      </c>
      <c r="HQ381" s="44"/>
      <c r="HR381" s="43"/>
      <c r="HS381" s="43" t="str">
        <f>IF(HK381="","",#REF!)</f>
        <v/>
      </c>
      <c r="HT381" s="44" t="str">
        <f t="shared" si="1938"/>
        <v/>
      </c>
      <c r="HU381" s="45" t="str">
        <f t="shared" si="1939"/>
        <v/>
      </c>
      <c r="HV381" s="35"/>
      <c r="HW381" s="61"/>
      <c r="HX381" s="46"/>
      <c r="HY381" s="25"/>
      <c r="HZ381" s="44" t="str">
        <f t="shared" si="1872"/>
        <v/>
      </c>
      <c r="IA381" s="25"/>
      <c r="IB381" s="44" t="str">
        <f t="shared" si="1873"/>
        <v/>
      </c>
      <c r="IC381" s="25">
        <v>6</v>
      </c>
      <c r="ID381" s="44">
        <f t="shared" si="1874"/>
        <v>0</v>
      </c>
      <c r="IE381" s="25">
        <v>0</v>
      </c>
      <c r="IF381" s="60" t="str">
        <f>IF(HY379="","",IF377)</f>
        <v>すみっこ時計</v>
      </c>
      <c r="IG381" s="67">
        <f>IF(HY379="","",IG377)</f>
        <v>1100</v>
      </c>
      <c r="IH381" s="44">
        <f t="shared" si="1875"/>
        <v>0</v>
      </c>
      <c r="II381" s="45" t="e">
        <f t="shared" si="1876"/>
        <v>#VALUE!</v>
      </c>
      <c r="IJ381" s="35"/>
      <c r="IL381" s="46"/>
      <c r="IM381" s="25">
        <v>498</v>
      </c>
      <c r="IN381" s="44">
        <f t="shared" si="1877"/>
        <v>41</v>
      </c>
      <c r="IO381" s="25">
        <v>7</v>
      </c>
      <c r="IP381" s="44">
        <f t="shared" si="1878"/>
        <v>1</v>
      </c>
      <c r="IQ381" s="25">
        <v>18</v>
      </c>
      <c r="IR381" s="44">
        <f t="shared" si="1879"/>
        <v>1</v>
      </c>
      <c r="IS381" s="25">
        <v>0</v>
      </c>
      <c r="IT381" s="60" t="str">
        <f t="shared" si="1915"/>
        <v>ゲームアーク</v>
      </c>
      <c r="IU381" s="67">
        <f t="shared" si="1911"/>
        <v>950</v>
      </c>
      <c r="IV381" s="44">
        <f t="shared" si="1880"/>
        <v>950</v>
      </c>
      <c r="IW381" s="45">
        <f t="shared" si="1881"/>
        <v>0.23170731707317074</v>
      </c>
      <c r="IX381" s="35"/>
      <c r="IY381" s="33"/>
      <c r="IZ381" s="46"/>
      <c r="JA381" s="25">
        <v>5881</v>
      </c>
      <c r="JB381" s="44">
        <f t="shared" si="1882"/>
        <v>28</v>
      </c>
      <c r="JC381" s="25">
        <v>133</v>
      </c>
      <c r="JD381" s="44">
        <f t="shared" si="1883"/>
        <v>2</v>
      </c>
      <c r="JE381" s="25">
        <v>17</v>
      </c>
      <c r="JF381" s="44">
        <f t="shared" si="1884"/>
        <v>2</v>
      </c>
      <c r="JG381" s="44"/>
      <c r="JH381" s="60" t="str">
        <f t="shared" si="1885"/>
        <v>ラブブマスコット</v>
      </c>
      <c r="JI381" s="67">
        <f t="shared" si="1886"/>
        <v>500</v>
      </c>
      <c r="JJ381" s="44">
        <f t="shared" si="1887"/>
        <v>1000</v>
      </c>
      <c r="JK381" s="45">
        <f t="shared" si="1888"/>
        <v>0.35714285714285715</v>
      </c>
      <c r="JL381" s="35"/>
      <c r="JM381" s="27"/>
      <c r="JN381" s="46"/>
      <c r="JO381" s="25">
        <v>3952</v>
      </c>
      <c r="JP381" s="44">
        <f t="shared" si="1889"/>
        <v>14</v>
      </c>
      <c r="JQ381" s="25">
        <v>238</v>
      </c>
      <c r="JR381" s="44">
        <f t="shared" si="1890"/>
        <v>0</v>
      </c>
      <c r="JS381" s="25">
        <v>50</v>
      </c>
      <c r="JT381" s="44">
        <f t="shared" si="1891"/>
        <v>0</v>
      </c>
      <c r="JU381" s="44">
        <v>0</v>
      </c>
      <c r="JV381" s="60" t="str">
        <f t="shared" si="1892"/>
        <v>アングリーキーホルダー</v>
      </c>
      <c r="JW381" s="67">
        <f t="shared" si="1893"/>
        <v>198</v>
      </c>
      <c r="JX381" s="44">
        <f t="shared" si="1894"/>
        <v>0</v>
      </c>
      <c r="JY381" s="45">
        <f t="shared" si="1895"/>
        <v>0</v>
      </c>
      <c r="JZ381" s="35"/>
      <c r="KA381" s="61"/>
      <c r="KB381" s="46"/>
      <c r="KC381" s="25">
        <v>6899</v>
      </c>
      <c r="KD381" s="44">
        <f t="shared" si="1896"/>
        <v>100</v>
      </c>
      <c r="KE381" s="25">
        <v>413</v>
      </c>
      <c r="KF381" s="44">
        <f t="shared" si="1897"/>
        <v>4</v>
      </c>
      <c r="KG381" s="25">
        <v>90</v>
      </c>
      <c r="KH381" s="44">
        <f t="shared" si="1898"/>
        <v>10</v>
      </c>
      <c r="KI381" s="44">
        <v>2</v>
      </c>
      <c r="KJ381" s="60" t="str">
        <f t="shared" si="1899"/>
        <v>AIモンスターラバー</v>
      </c>
      <c r="KK381" s="67">
        <f t="shared" si="1900"/>
        <v>198</v>
      </c>
      <c r="KL381" s="44">
        <f t="shared" si="1901"/>
        <v>1980</v>
      </c>
      <c r="KM381" s="45">
        <f t="shared" si="1902"/>
        <v>0.19800000000000001</v>
      </c>
      <c r="KN381" s="35"/>
      <c r="KO381" s="27"/>
      <c r="KP381" s="46"/>
      <c r="KQ381" s="25">
        <v>5830</v>
      </c>
      <c r="KR381" s="44">
        <f t="shared" si="1903"/>
        <v>4</v>
      </c>
      <c r="KS381" s="25">
        <v>280</v>
      </c>
      <c r="KT381" s="44">
        <f t="shared" si="1904"/>
        <v>1</v>
      </c>
      <c r="KU381" s="25">
        <v>15</v>
      </c>
      <c r="KV381" s="44">
        <f t="shared" si="1905"/>
        <v>1</v>
      </c>
      <c r="KW381" s="44">
        <v>12</v>
      </c>
      <c r="KX381" s="60" t="str">
        <f t="shared" si="1906"/>
        <v>サンリオスカーフ付ポーチ</v>
      </c>
      <c r="KY381" s="67">
        <f t="shared" si="1907"/>
        <v>0</v>
      </c>
      <c r="KZ381" s="44">
        <f t="shared" si="1908"/>
        <v>0</v>
      </c>
      <c r="LA381" s="45">
        <f t="shared" si="1909"/>
        <v>0</v>
      </c>
      <c r="LB381" s="35"/>
      <c r="LC381" s="27"/>
      <c r="LD381" s="51">
        <f>IF(A369="","",A369)</f>
        <v>45971</v>
      </c>
      <c r="LE381" s="43">
        <v>68689</v>
      </c>
      <c r="LF381" s="93">
        <f>IF(LE381="","",LE381-LE378)</f>
        <v>75</v>
      </c>
      <c r="LG381" s="43">
        <v>445</v>
      </c>
      <c r="LH381" s="43">
        <f t="shared" si="1916"/>
        <v>0</v>
      </c>
      <c r="LI381" s="43">
        <v>2</v>
      </c>
      <c r="LJ381" s="87">
        <f t="shared" si="1917"/>
        <v>0</v>
      </c>
      <c r="LK381" s="43">
        <v>0</v>
      </c>
      <c r="LL381" s="64" t="str">
        <f>IF(LE381="","",LL378)</f>
        <v>スヌーピーぬいぐるみ、コキンちゃん</v>
      </c>
      <c r="LM381" s="47">
        <f>IF(LF381="","",LM378)</f>
        <v>1000</v>
      </c>
      <c r="LN381" s="87">
        <f t="shared" si="1840"/>
        <v>0</v>
      </c>
      <c r="LO381" s="54"/>
      <c r="LP381" s="35"/>
      <c r="LQ381" s="27"/>
      <c r="LR381" s="51" t="str">
        <f t="shared" si="1812"/>
        <v/>
      </c>
      <c r="LS381" s="44"/>
      <c r="LT381" s="44" t="str">
        <f>IF(LS381="","",LS381-#REF!)</f>
        <v/>
      </c>
      <c r="LU381" s="44"/>
      <c r="LV381" s="44" t="str">
        <f>IF(LU381="","",LU381-#REF!)</f>
        <v/>
      </c>
      <c r="LW381" s="44"/>
      <c r="LX381" s="44" t="str">
        <f>IF(LW381="","",#REF!+#REF!-LW381)</f>
        <v/>
      </c>
      <c r="LY381" s="44"/>
      <c r="LZ381" s="43"/>
      <c r="MA381" s="43" t="str">
        <f>IF(LS381="","",#REF!)</f>
        <v/>
      </c>
      <c r="MB381" s="44" t="str">
        <f t="shared" si="1940"/>
        <v/>
      </c>
      <c r="MC381" s="45" t="str">
        <f t="shared" si="1941"/>
        <v/>
      </c>
      <c r="MD381" s="35"/>
      <c r="ME381" s="27"/>
      <c r="MF381" s="51" t="str">
        <f t="shared" si="1819"/>
        <v/>
      </c>
      <c r="MG381" s="44"/>
      <c r="MH381" s="44" t="str">
        <f>IF(MG381="","",MG381-#REF!)</f>
        <v/>
      </c>
      <c r="MI381" s="44"/>
      <c r="MJ381" s="44" t="str">
        <f>IF(MI381="","",MI381-#REF!)</f>
        <v/>
      </c>
      <c r="MK381" s="44"/>
      <c r="ML381" s="44" t="str">
        <f>IF(MK381="","",#REF!+#REF!-MK381)</f>
        <v/>
      </c>
      <c r="MM381" s="44"/>
      <c r="MN381" s="43"/>
      <c r="MO381" s="43" t="str">
        <f>IF(MG381="","",#REF!)</f>
        <v/>
      </c>
      <c r="MP381" s="44" t="str">
        <f t="shared" si="1942"/>
        <v/>
      </c>
      <c r="MQ381" s="45" t="str">
        <f t="shared" si="1943"/>
        <v/>
      </c>
      <c r="MR381" s="35"/>
      <c r="MS381" s="27"/>
      <c r="MT381" s="51" t="str">
        <f t="shared" si="1826"/>
        <v/>
      </c>
      <c r="MU381" s="44"/>
      <c r="MV381" s="44" t="str">
        <f>IF(MU381="","",MU381-#REF!)</f>
        <v/>
      </c>
      <c r="MW381" s="44"/>
      <c r="MX381" s="44" t="str">
        <f>IF(MW381="","",MW381-#REF!)</f>
        <v/>
      </c>
      <c r="MY381" s="44"/>
      <c r="MZ381" s="44" t="str">
        <f>IF(MY381="","",#REF!+#REF!-MY381)</f>
        <v/>
      </c>
      <c r="NA381" s="44"/>
      <c r="NB381" s="43"/>
      <c r="NC381" s="43" t="str">
        <f>IF(MU381="","",#REF!)</f>
        <v/>
      </c>
      <c r="ND381" s="44" t="str">
        <f t="shared" si="1944"/>
        <v/>
      </c>
      <c r="NE381" s="45" t="str">
        <f t="shared" si="1945"/>
        <v/>
      </c>
      <c r="NF381" s="35"/>
      <c r="NG381" s="27"/>
      <c r="NH381" s="51" t="str">
        <f t="shared" si="1833"/>
        <v/>
      </c>
      <c r="NI381" s="44"/>
      <c r="NJ381" s="44" t="str">
        <f>IF(NI381="","",NI381-#REF!)</f>
        <v/>
      </c>
      <c r="NK381" s="44"/>
      <c r="NL381" s="44" t="str">
        <f>IF(NK381="","",NK381-#REF!)</f>
        <v/>
      </c>
      <c r="NM381" s="44"/>
      <c r="NN381" s="44" t="str">
        <f>IF(NM381="","",#REF!+#REF!-NM381)</f>
        <v/>
      </c>
      <c r="NO381" s="44"/>
      <c r="NP381" s="43"/>
      <c r="NQ381" s="43" t="str">
        <f>IF(NI381="","",#REF!)</f>
        <v/>
      </c>
      <c r="NR381" s="44" t="str">
        <f t="shared" si="1946"/>
        <v/>
      </c>
      <c r="NS381" s="45" t="str">
        <f t="shared" si="1947"/>
        <v/>
      </c>
      <c r="NT381" s="35"/>
    </row>
    <row r="382" spans="1:384" ht="15" customHeight="1" thickBot="1" x14ac:dyDescent="0.25">
      <c r="A382" s="38"/>
      <c r="B382" s="39"/>
      <c r="C382" s="40"/>
      <c r="D382" s="40"/>
      <c r="E382" s="41"/>
      <c r="F382" s="40"/>
      <c r="G382" s="178"/>
      <c r="H382" s="42"/>
      <c r="I382" s="44"/>
      <c r="J382" s="44" t="str">
        <f>IF(I382="","",I382-I381)</f>
        <v/>
      </c>
      <c r="K382" s="44"/>
      <c r="L382" s="44" t="str">
        <f>IF(K382="","",K382-K381)</f>
        <v/>
      </c>
      <c r="M382" s="44"/>
      <c r="N382" s="44" t="str">
        <f>IF(M382="","",M381+O381-M382)</f>
        <v/>
      </c>
      <c r="O382" s="44"/>
      <c r="P382" s="43"/>
      <c r="Q382" s="43" t="str">
        <f>IF(I382="","",Q381)</f>
        <v/>
      </c>
      <c r="R382" s="44" t="str">
        <f t="shared" si="1918"/>
        <v/>
      </c>
      <c r="S382" s="45" t="str">
        <f t="shared" si="1919"/>
        <v/>
      </c>
      <c r="T382" s="35"/>
      <c r="U382" s="27"/>
      <c r="V382" s="51" t="str">
        <f t="shared" si="1742"/>
        <v/>
      </c>
      <c r="W382" s="67"/>
      <c r="X382" s="44" t="str">
        <f>IF(W382="","",W382-W381)</f>
        <v/>
      </c>
      <c r="Y382" s="44"/>
      <c r="Z382" s="44" t="str">
        <f>IF(Y382="","",Y382-Y381)</f>
        <v/>
      </c>
      <c r="AA382" s="44"/>
      <c r="AB382" s="44" t="str">
        <f>IF(AA382="","",AA381+AC381-AA382)</f>
        <v/>
      </c>
      <c r="AC382" s="44"/>
      <c r="AD382" s="43"/>
      <c r="AE382" s="43" t="str">
        <f>IF(W382="","",AE381)</f>
        <v/>
      </c>
      <c r="AF382" s="44" t="str">
        <f t="shared" si="1920"/>
        <v/>
      </c>
      <c r="AG382" s="45" t="str">
        <f t="shared" si="1921"/>
        <v/>
      </c>
      <c r="AH382" s="35"/>
      <c r="AI382" s="27"/>
      <c r="AJ382" s="51" t="str">
        <f t="shared" si="1749"/>
        <v/>
      </c>
      <c r="AK382" s="44"/>
      <c r="AL382" s="44" t="str">
        <f>IF(AK382="","",AK382-AK381)</f>
        <v/>
      </c>
      <c r="AM382" s="44"/>
      <c r="AN382" s="44" t="str">
        <f>IF(AM382="","",AM382-AM381)</f>
        <v/>
      </c>
      <c r="AO382" s="44"/>
      <c r="AP382" s="44" t="str">
        <f>IF(AO382="","",AO381+AQ381-AO382)</f>
        <v/>
      </c>
      <c r="AQ382" s="44"/>
      <c r="AR382" s="43"/>
      <c r="AS382" s="43" t="str">
        <f>IF(AK382="","",AS381)</f>
        <v/>
      </c>
      <c r="AT382" s="44" t="str">
        <f t="shared" si="1922"/>
        <v/>
      </c>
      <c r="AU382" s="45" t="str">
        <f t="shared" si="1923"/>
        <v/>
      </c>
      <c r="AV382" s="35"/>
      <c r="AW382" s="27"/>
      <c r="AX382" s="51" t="str">
        <f t="shared" si="1756"/>
        <v/>
      </c>
      <c r="AY382" s="44"/>
      <c r="AZ382" s="44" t="str">
        <f>IF(AY382="","",AY382-AY381)</f>
        <v/>
      </c>
      <c r="BA382" s="44"/>
      <c r="BB382" s="44" t="str">
        <f>IF(BA382="","",BA382-BA381)</f>
        <v/>
      </c>
      <c r="BC382" s="44"/>
      <c r="BD382" s="44" t="str">
        <f>IF(BC382="","",BC381+BE381-BC382)</f>
        <v/>
      </c>
      <c r="BE382" s="44"/>
      <c r="BF382" s="43"/>
      <c r="BG382" s="43" t="str">
        <f>IF(AY382="","",BG381)</f>
        <v/>
      </c>
      <c r="BH382" s="44" t="str">
        <f t="shared" si="1924"/>
        <v/>
      </c>
      <c r="BI382" s="45" t="str">
        <f t="shared" si="1925"/>
        <v/>
      </c>
      <c r="BJ382" s="35"/>
      <c r="BK382" s="50"/>
      <c r="BL382" s="74"/>
      <c r="BM382" s="75">
        <v>13740</v>
      </c>
      <c r="BN382" s="75">
        <f t="shared" si="1841"/>
        <v>83</v>
      </c>
      <c r="BO382" s="75">
        <v>684</v>
      </c>
      <c r="BP382" s="75">
        <f t="shared" si="1842"/>
        <v>4</v>
      </c>
      <c r="BQ382" s="75">
        <v>90</v>
      </c>
      <c r="BR382" s="75">
        <f t="shared" si="1843"/>
        <v>11</v>
      </c>
      <c r="BS382" s="75">
        <v>8</v>
      </c>
      <c r="BT382" s="77" t="str">
        <f t="shared" si="1912"/>
        <v>ＡＩモンスターラバー</v>
      </c>
      <c r="BU382" s="78">
        <f t="shared" si="1910"/>
        <v>198</v>
      </c>
      <c r="BV382" s="75">
        <f t="shared" si="1844"/>
        <v>2178</v>
      </c>
      <c r="BW382" s="79">
        <f t="shared" si="1845"/>
        <v>0.2624096385542169</v>
      </c>
      <c r="BX382" s="35"/>
      <c r="BY382" s="27"/>
      <c r="BZ382" s="74"/>
      <c r="CA382" s="75">
        <v>1622</v>
      </c>
      <c r="CB382" s="82">
        <f t="shared" si="1846"/>
        <v>20</v>
      </c>
      <c r="CC382" s="75">
        <v>20</v>
      </c>
      <c r="CD382" s="75">
        <f t="shared" si="1847"/>
        <v>0</v>
      </c>
      <c r="CE382" s="75">
        <v>10</v>
      </c>
      <c r="CF382" s="75">
        <f t="shared" si="1848"/>
        <v>0</v>
      </c>
      <c r="CG382" s="75">
        <v>1</v>
      </c>
      <c r="CH382" s="77" t="str">
        <f t="shared" si="1849"/>
        <v>AIモンスターマスコット</v>
      </c>
      <c r="CI382" s="78">
        <f t="shared" si="1850"/>
        <v>286</v>
      </c>
      <c r="CJ382" s="75">
        <f t="shared" si="1851"/>
        <v>0</v>
      </c>
      <c r="CK382" s="79">
        <f t="shared" si="1852"/>
        <v>0</v>
      </c>
      <c r="CL382" s="35"/>
      <c r="CM382" s="27"/>
      <c r="CN382" s="74"/>
      <c r="CO382" s="75">
        <v>1016</v>
      </c>
      <c r="CP382" s="82">
        <f t="shared" si="1853"/>
        <v>15</v>
      </c>
      <c r="CQ382" s="75">
        <v>4</v>
      </c>
      <c r="CR382" s="75">
        <f t="shared" si="1854"/>
        <v>0</v>
      </c>
      <c r="CS382" s="75">
        <v>12</v>
      </c>
      <c r="CT382" s="75">
        <f t="shared" si="1855"/>
        <v>0</v>
      </c>
      <c r="CU382" s="75">
        <v>0</v>
      </c>
      <c r="CV382" s="77" t="str">
        <f t="shared" si="1913"/>
        <v>ラブブポンポンフェイス</v>
      </c>
      <c r="CW382" s="78">
        <f t="shared" si="1914"/>
        <v>400</v>
      </c>
      <c r="CX382" s="75">
        <f t="shared" si="1856"/>
        <v>0</v>
      </c>
      <c r="CY382" s="79">
        <f t="shared" si="1857"/>
        <v>0</v>
      </c>
      <c r="CZ382" s="35"/>
      <c r="DA382" s="58"/>
      <c r="DB382" s="74"/>
      <c r="DC382" s="75">
        <v>6403</v>
      </c>
      <c r="DD382" s="75">
        <f t="shared" si="1858"/>
        <v>41</v>
      </c>
      <c r="DE382" s="75">
        <v>330</v>
      </c>
      <c r="DF382" s="75">
        <f t="shared" si="1859"/>
        <v>1</v>
      </c>
      <c r="DG382" s="75">
        <v>77</v>
      </c>
      <c r="DH382" s="75">
        <f t="shared" si="1860"/>
        <v>1</v>
      </c>
      <c r="DI382" s="75">
        <v>0</v>
      </c>
      <c r="DJ382" s="77" t="str">
        <f t="shared" si="1861"/>
        <v>ＡＩラバー</v>
      </c>
      <c r="DK382" s="78">
        <f t="shared" si="1862"/>
        <v>198</v>
      </c>
      <c r="DL382" s="75">
        <f t="shared" si="1863"/>
        <v>198</v>
      </c>
      <c r="DM382" s="79">
        <f t="shared" si="1864"/>
        <v>4.829268292682927E-2</v>
      </c>
      <c r="DN382" s="35"/>
      <c r="DO382" s="27"/>
      <c r="DP382" s="74"/>
      <c r="DQ382" s="75">
        <v>2005</v>
      </c>
      <c r="DR382" s="75">
        <f t="shared" si="1865"/>
        <v>50</v>
      </c>
      <c r="DS382" s="75">
        <v>58</v>
      </c>
      <c r="DT382" s="75">
        <f t="shared" si="1866"/>
        <v>1</v>
      </c>
      <c r="DU382" s="75">
        <v>62</v>
      </c>
      <c r="DV382" s="75">
        <f t="shared" si="1867"/>
        <v>2</v>
      </c>
      <c r="DW382" s="75">
        <v>0</v>
      </c>
      <c r="DX382" s="77" t="str">
        <f t="shared" si="1868"/>
        <v>アングリーキーホルダー</v>
      </c>
      <c r="DY382" s="78">
        <f t="shared" si="1869"/>
        <v>198</v>
      </c>
      <c r="DZ382" s="75">
        <f t="shared" si="1870"/>
        <v>396</v>
      </c>
      <c r="EA382" s="79">
        <f t="shared" si="1871"/>
        <v>7.9200000000000007E-2</v>
      </c>
      <c r="EB382" s="35"/>
      <c r="EC382" s="27"/>
      <c r="ED382" s="51" t="str">
        <f t="shared" si="1763"/>
        <v/>
      </c>
      <c r="EE382" s="44"/>
      <c r="EF382" s="44" t="str">
        <f>IF(EE382="","",EE382-EE381)</f>
        <v/>
      </c>
      <c r="EG382" s="44"/>
      <c r="EH382" s="44" t="str">
        <f>IF(EG382="","",EG382-EG381)</f>
        <v/>
      </c>
      <c r="EI382" s="44"/>
      <c r="EJ382" s="44" t="str">
        <f>IF(EI382="","",EI381+EK381-EI382)</f>
        <v/>
      </c>
      <c r="EK382" s="44"/>
      <c r="EL382" s="43"/>
      <c r="EM382" s="43" t="str">
        <f>IF(EE382="","",EM381)</f>
        <v/>
      </c>
      <c r="EN382" s="44" t="str">
        <f t="shared" si="1926"/>
        <v/>
      </c>
      <c r="EO382" s="45" t="str">
        <f t="shared" si="1927"/>
        <v/>
      </c>
      <c r="EP382" s="35"/>
      <c r="EQ382" s="27"/>
      <c r="ER382" s="51" t="str">
        <f t="shared" si="1770"/>
        <v/>
      </c>
      <c r="ES382" s="44"/>
      <c r="ET382" s="44" t="str">
        <f>IF(ES382="","",ES382-ES381)</f>
        <v/>
      </c>
      <c r="EU382" s="44"/>
      <c r="EV382" s="44" t="str">
        <f>IF(EU382="","",EU382-EU381)</f>
        <v/>
      </c>
      <c r="EW382" s="44"/>
      <c r="EX382" s="44" t="str">
        <f>IF(EW382="","",EW381+EY381-EW382)</f>
        <v/>
      </c>
      <c r="EY382" s="44"/>
      <c r="EZ382" s="43"/>
      <c r="FA382" s="43" t="str">
        <f>IF(ES382="","",FA381)</f>
        <v/>
      </c>
      <c r="FB382" s="44" t="str">
        <f t="shared" si="1928"/>
        <v/>
      </c>
      <c r="FC382" s="45" t="str">
        <f t="shared" si="1929"/>
        <v/>
      </c>
      <c r="FD382" s="35"/>
      <c r="FF382" s="51" t="str">
        <f t="shared" si="1777"/>
        <v/>
      </c>
      <c r="FG382" s="44"/>
      <c r="FH382" s="44" t="str">
        <f>IF(FG382="","",FG382-FG381)</f>
        <v/>
      </c>
      <c r="FI382" s="44"/>
      <c r="FJ382" s="44" t="str">
        <f>IF(FI382="","",FI382-FI381)</f>
        <v/>
      </c>
      <c r="FK382" s="44"/>
      <c r="FL382" s="44" t="str">
        <f>IF(FK382="","",FK381+FM381-FK382)</f>
        <v/>
      </c>
      <c r="FM382" s="44"/>
      <c r="FN382" s="43"/>
      <c r="FO382" s="43" t="str">
        <f>IF(FG382="","",FO381)</f>
        <v/>
      </c>
      <c r="FP382" s="44" t="str">
        <f t="shared" si="1930"/>
        <v/>
      </c>
      <c r="FQ382" s="45" t="str">
        <f t="shared" si="1931"/>
        <v/>
      </c>
      <c r="FR382" s="35"/>
      <c r="FT382" s="51" t="str">
        <f t="shared" si="1784"/>
        <v/>
      </c>
      <c r="FU382" s="44"/>
      <c r="FV382" s="44" t="str">
        <f>IF(FU382="","",FU382-FU381)</f>
        <v/>
      </c>
      <c r="FW382" s="44"/>
      <c r="FX382" s="44" t="str">
        <f>IF(FW382="","",FW382-FW381)</f>
        <v/>
      </c>
      <c r="FY382" s="44"/>
      <c r="FZ382" s="44" t="str">
        <f>IF(FY382="","",FY381+GA381-FY382)</f>
        <v/>
      </c>
      <c r="GA382" s="44"/>
      <c r="GB382" s="43"/>
      <c r="GC382" s="43" t="str">
        <f>IF(FU382="","",GC381)</f>
        <v/>
      </c>
      <c r="GD382" s="44" t="str">
        <f t="shared" si="1932"/>
        <v/>
      </c>
      <c r="GE382" s="45" t="str">
        <f t="shared" si="1933"/>
        <v/>
      </c>
      <c r="GF382" s="35"/>
      <c r="GH382" s="51" t="str">
        <f t="shared" si="1791"/>
        <v/>
      </c>
      <c r="GI382" s="44"/>
      <c r="GJ382" s="44" t="str">
        <f>IF(GI382="","",GI382-GI381)</f>
        <v/>
      </c>
      <c r="GK382" s="44"/>
      <c r="GL382" s="44" t="str">
        <f>IF(GK382="","",GK382-GK381)</f>
        <v/>
      </c>
      <c r="GM382" s="44"/>
      <c r="GN382" s="44" t="str">
        <f>IF(GM382="","",GM381+GO381-GM382)</f>
        <v/>
      </c>
      <c r="GO382" s="44"/>
      <c r="GP382" s="43"/>
      <c r="GQ382" s="43" t="str">
        <f>IF(GI382="","",GQ381)</f>
        <v/>
      </c>
      <c r="GR382" s="44" t="str">
        <f t="shared" si="1934"/>
        <v/>
      </c>
      <c r="GS382" s="45" t="str">
        <f t="shared" si="1935"/>
        <v/>
      </c>
      <c r="GT382" s="35"/>
      <c r="GU382" s="27"/>
      <c r="GV382" s="51" t="str">
        <f t="shared" si="1798"/>
        <v/>
      </c>
      <c r="GW382" s="44"/>
      <c r="GX382" s="44" t="str">
        <f>IF(GW382="","",GW382-GW381)</f>
        <v/>
      </c>
      <c r="GY382" s="44"/>
      <c r="GZ382" s="44" t="str">
        <f>IF(GY382="","",GY382-GY381)</f>
        <v/>
      </c>
      <c r="HA382" s="44"/>
      <c r="HB382" s="44" t="str">
        <f>IF(HA382="","",HA381+HC381-HA382)</f>
        <v/>
      </c>
      <c r="HC382" s="44"/>
      <c r="HD382" s="43"/>
      <c r="HE382" s="43" t="str">
        <f>IF(GW382="","",HE381)</f>
        <v/>
      </c>
      <c r="HF382" s="44" t="str">
        <f t="shared" si="1936"/>
        <v/>
      </c>
      <c r="HG382" s="45" t="str">
        <f t="shared" si="1937"/>
        <v/>
      </c>
      <c r="HH382" s="35"/>
      <c r="HJ382" s="51" t="str">
        <f t="shared" si="1805"/>
        <v/>
      </c>
      <c r="HK382" s="44"/>
      <c r="HL382" s="44" t="str">
        <f>IF(HK382="","",HK382-HK381)</f>
        <v/>
      </c>
      <c r="HM382" s="44"/>
      <c r="HN382" s="44" t="str">
        <f>IF(HM382="","",HM382-HM381)</f>
        <v/>
      </c>
      <c r="HO382" s="44"/>
      <c r="HP382" s="44" t="str">
        <f>IF(HO382="","",HO381+HQ381-HO382)</f>
        <v/>
      </c>
      <c r="HQ382" s="44"/>
      <c r="HR382" s="43"/>
      <c r="HS382" s="43" t="str">
        <f>IF(HK382="","",HS381)</f>
        <v/>
      </c>
      <c r="HT382" s="44" t="str">
        <f t="shared" si="1938"/>
        <v/>
      </c>
      <c r="HU382" s="45" t="str">
        <f t="shared" si="1939"/>
        <v/>
      </c>
      <c r="HV382" s="35"/>
      <c r="HW382" s="61"/>
      <c r="HX382" s="74"/>
      <c r="HY382" s="75"/>
      <c r="HZ382" s="75" t="str">
        <f t="shared" si="1872"/>
        <v/>
      </c>
      <c r="IA382" s="75"/>
      <c r="IB382" s="75" t="str">
        <f t="shared" si="1873"/>
        <v/>
      </c>
      <c r="IC382" s="75">
        <v>5</v>
      </c>
      <c r="ID382" s="75">
        <f t="shared" si="1874"/>
        <v>0</v>
      </c>
      <c r="IE382" s="75">
        <v>0</v>
      </c>
      <c r="IF382" s="77" t="str">
        <f>IF(HY379="","",IF378)</f>
        <v>ルララ</v>
      </c>
      <c r="IG382" s="78">
        <f>IF(HY379="","",IG378)</f>
        <v>715</v>
      </c>
      <c r="IH382" s="75">
        <f t="shared" si="1875"/>
        <v>0</v>
      </c>
      <c r="II382" s="79" t="e">
        <f t="shared" si="1876"/>
        <v>#VALUE!</v>
      </c>
      <c r="IJ382" s="35" t="s">
        <v>604</v>
      </c>
      <c r="IL382" s="74"/>
      <c r="IM382" s="75">
        <v>389</v>
      </c>
      <c r="IN382" s="75">
        <f t="shared" si="1877"/>
        <v>2</v>
      </c>
      <c r="IO382" s="75">
        <v>4</v>
      </c>
      <c r="IP382" s="75">
        <f t="shared" si="1878"/>
        <v>0</v>
      </c>
      <c r="IQ382" s="75">
        <v>14</v>
      </c>
      <c r="IR382" s="75">
        <f t="shared" si="1879"/>
        <v>0</v>
      </c>
      <c r="IS382" s="75">
        <v>0</v>
      </c>
      <c r="IT382" s="77" t="str">
        <f t="shared" si="1915"/>
        <v>アンパンマンもちふわ</v>
      </c>
      <c r="IU382" s="78">
        <f t="shared" si="1911"/>
        <v>673</v>
      </c>
      <c r="IV382" s="75">
        <f t="shared" si="1880"/>
        <v>0</v>
      </c>
      <c r="IW382" s="79">
        <f t="shared" si="1881"/>
        <v>0</v>
      </c>
      <c r="IX382" s="35"/>
      <c r="IY382" s="33"/>
      <c r="IZ382" s="74"/>
      <c r="JA382" s="75">
        <v>7022</v>
      </c>
      <c r="JB382" s="75">
        <f t="shared" si="1882"/>
        <v>52</v>
      </c>
      <c r="JC382" s="75">
        <v>292</v>
      </c>
      <c r="JD382" s="75">
        <f t="shared" si="1883"/>
        <v>0</v>
      </c>
      <c r="JE382" s="75">
        <v>36</v>
      </c>
      <c r="JF382" s="75">
        <f t="shared" si="1884"/>
        <v>1</v>
      </c>
      <c r="JG382" s="75"/>
      <c r="JH382" s="77" t="str">
        <f t="shared" si="1885"/>
        <v>ラブブキーホルダー</v>
      </c>
      <c r="JI382" s="78">
        <f t="shared" si="1886"/>
        <v>500</v>
      </c>
      <c r="JJ382" s="75">
        <f t="shared" si="1887"/>
        <v>500</v>
      </c>
      <c r="JK382" s="79">
        <f t="shared" si="1888"/>
        <v>9.6153846153846159E-2</v>
      </c>
      <c r="JL382" s="35"/>
      <c r="JM382" s="27"/>
      <c r="JN382" s="74"/>
      <c r="JO382" s="75">
        <v>5858</v>
      </c>
      <c r="JP382" s="75">
        <f t="shared" si="1889"/>
        <v>78</v>
      </c>
      <c r="JQ382" s="75">
        <v>245</v>
      </c>
      <c r="JR382" s="75">
        <f t="shared" si="1890"/>
        <v>2</v>
      </c>
      <c r="JS382" s="75">
        <v>10</v>
      </c>
      <c r="JT382" s="75">
        <f t="shared" si="1891"/>
        <v>2</v>
      </c>
      <c r="JU382" s="75">
        <v>8</v>
      </c>
      <c r="JV382" s="77" t="s">
        <v>591</v>
      </c>
      <c r="JW382" s="78"/>
      <c r="JX382" s="75">
        <f t="shared" si="1894"/>
        <v>0</v>
      </c>
      <c r="JY382" s="79">
        <f t="shared" si="1895"/>
        <v>0</v>
      </c>
      <c r="JZ382" s="35"/>
      <c r="KA382" s="61"/>
      <c r="KB382" s="74"/>
      <c r="KC382" s="75">
        <v>4350</v>
      </c>
      <c r="KD382" s="75">
        <f t="shared" si="1896"/>
        <v>7</v>
      </c>
      <c r="KE382" s="75">
        <v>207</v>
      </c>
      <c r="KF382" s="75">
        <f t="shared" si="1897"/>
        <v>0</v>
      </c>
      <c r="KG382" s="75">
        <v>8</v>
      </c>
      <c r="KH382" s="75">
        <f t="shared" si="1898"/>
        <v>0</v>
      </c>
      <c r="KI382" s="75">
        <v>4</v>
      </c>
      <c r="KJ382" s="77" t="str">
        <f t="shared" si="1899"/>
        <v>ＡＩマスコット</v>
      </c>
      <c r="KK382" s="78">
        <f t="shared" si="1900"/>
        <v>286</v>
      </c>
      <c r="KL382" s="75">
        <f t="shared" si="1901"/>
        <v>0</v>
      </c>
      <c r="KM382" s="79">
        <f t="shared" si="1902"/>
        <v>0</v>
      </c>
      <c r="KN382" s="35" t="s">
        <v>608</v>
      </c>
      <c r="KO382" s="27"/>
      <c r="KP382" s="74"/>
      <c r="KQ382" s="75">
        <v>4823</v>
      </c>
      <c r="KR382" s="75">
        <f t="shared" si="1903"/>
        <v>14</v>
      </c>
      <c r="KS382" s="75">
        <v>198</v>
      </c>
      <c r="KT382" s="75">
        <f t="shared" si="1904"/>
        <v>1</v>
      </c>
      <c r="KU382" s="75">
        <v>8</v>
      </c>
      <c r="KV382" s="75">
        <f t="shared" si="1905"/>
        <v>1</v>
      </c>
      <c r="KW382" s="75"/>
      <c r="KX382" s="77" t="str">
        <f t="shared" si="1906"/>
        <v>キティフェイスポーチ</v>
      </c>
      <c r="KY382" s="78">
        <f t="shared" si="1907"/>
        <v>0</v>
      </c>
      <c r="KZ382" s="75">
        <f t="shared" si="1908"/>
        <v>0</v>
      </c>
      <c r="LA382" s="79">
        <f t="shared" si="1909"/>
        <v>0</v>
      </c>
      <c r="LB382" s="35"/>
      <c r="LC382" s="27"/>
      <c r="LD382" s="46"/>
      <c r="LE382" s="44"/>
      <c r="LF382" s="44"/>
      <c r="LG382" s="44">
        <v>530</v>
      </c>
      <c r="LH382" s="44">
        <f t="shared" si="1916"/>
        <v>0</v>
      </c>
      <c r="LI382" s="43">
        <v>2</v>
      </c>
      <c r="LJ382" s="44">
        <f t="shared" si="1917"/>
        <v>0</v>
      </c>
      <c r="LK382" s="44">
        <v>0</v>
      </c>
      <c r="LL382" s="72" t="str">
        <f>IF(LE381="","",LL379)</f>
        <v>アンパンティッシュカバー、アンパンぬいぐるみ</v>
      </c>
      <c r="LM382" s="67">
        <f>IF(LF381="","",LM379)</f>
        <v>1000</v>
      </c>
      <c r="LN382" s="44">
        <f t="shared" si="1840"/>
        <v>0</v>
      </c>
      <c r="LO382" s="45"/>
      <c r="LP382" s="35"/>
      <c r="LQ382" s="27"/>
      <c r="LR382" s="51" t="str">
        <f t="shared" si="1812"/>
        <v/>
      </c>
      <c r="LS382" s="44"/>
      <c r="LT382" s="44" t="str">
        <f>IF(LS382="","",LS382-LS381)</f>
        <v/>
      </c>
      <c r="LU382" s="44"/>
      <c r="LV382" s="44" t="str">
        <f>IF(LU382="","",LU382-LU381)</f>
        <v/>
      </c>
      <c r="LW382" s="44"/>
      <c r="LX382" s="44" t="str">
        <f>IF(LW382="","",LW381+LY381-LW382)</f>
        <v/>
      </c>
      <c r="LY382" s="44"/>
      <c r="LZ382" s="43"/>
      <c r="MA382" s="43" t="str">
        <f>IF(LS382="","",MA381)</f>
        <v/>
      </c>
      <c r="MB382" s="44" t="str">
        <f t="shared" si="1940"/>
        <v/>
      </c>
      <c r="MC382" s="45" t="str">
        <f t="shared" si="1941"/>
        <v/>
      </c>
      <c r="MD382" s="35"/>
      <c r="ME382" s="27"/>
      <c r="MF382" s="51" t="str">
        <f t="shared" si="1819"/>
        <v/>
      </c>
      <c r="MG382" s="44"/>
      <c r="MH382" s="44" t="str">
        <f>IF(MG382="","",MG382-MG381)</f>
        <v/>
      </c>
      <c r="MI382" s="44"/>
      <c r="MJ382" s="44" t="str">
        <f>IF(MI382="","",MI382-MI381)</f>
        <v/>
      </c>
      <c r="MK382" s="44"/>
      <c r="ML382" s="44" t="str">
        <f>IF(MK382="","",MK381+MM381-MK382)</f>
        <v/>
      </c>
      <c r="MM382" s="44"/>
      <c r="MN382" s="43"/>
      <c r="MO382" s="43" t="str">
        <f>IF(MG382="","",MO381)</f>
        <v/>
      </c>
      <c r="MP382" s="44" t="str">
        <f t="shared" si="1942"/>
        <v/>
      </c>
      <c r="MQ382" s="45" t="str">
        <f t="shared" si="1943"/>
        <v/>
      </c>
      <c r="MR382" s="35"/>
      <c r="MS382" s="27"/>
      <c r="MT382" s="51" t="str">
        <f t="shared" si="1826"/>
        <v/>
      </c>
      <c r="MU382" s="44"/>
      <c r="MV382" s="44" t="str">
        <f>IF(MU382="","",MU382-MU381)</f>
        <v/>
      </c>
      <c r="MW382" s="44"/>
      <c r="MX382" s="44" t="str">
        <f>IF(MW382="","",MW382-MW381)</f>
        <v/>
      </c>
      <c r="MY382" s="44"/>
      <c r="MZ382" s="44" t="str">
        <f>IF(MY382="","",MY381+NA381-MY382)</f>
        <v/>
      </c>
      <c r="NA382" s="44"/>
      <c r="NB382" s="43"/>
      <c r="NC382" s="43" t="str">
        <f>IF(MU382="","",NC381)</f>
        <v/>
      </c>
      <c r="ND382" s="44" t="str">
        <f t="shared" si="1944"/>
        <v/>
      </c>
      <c r="NE382" s="45" t="str">
        <f t="shared" si="1945"/>
        <v/>
      </c>
      <c r="NF382" s="35"/>
      <c r="NG382" s="27"/>
      <c r="NH382" s="51" t="str">
        <f t="shared" si="1833"/>
        <v/>
      </c>
      <c r="NI382" s="44"/>
      <c r="NJ382" s="44" t="str">
        <f>IF(NI382="","",NI382-NI381)</f>
        <v/>
      </c>
      <c r="NK382" s="44"/>
      <c r="NL382" s="44" t="str">
        <f>IF(NK382="","",NK382-NK381)</f>
        <v/>
      </c>
      <c r="NM382" s="44"/>
      <c r="NN382" s="44" t="str">
        <f>IF(NM382="","",NM381+NO381-NM382)</f>
        <v/>
      </c>
      <c r="NO382" s="44"/>
      <c r="NP382" s="43"/>
      <c r="NQ382" s="43" t="str">
        <f>IF(NI382="","",NQ381)</f>
        <v/>
      </c>
      <c r="NR382" s="44" t="str">
        <f t="shared" si="1946"/>
        <v/>
      </c>
      <c r="NS382" s="45" t="str">
        <f t="shared" si="1947"/>
        <v/>
      </c>
      <c r="NT382" s="35"/>
    </row>
    <row r="383" spans="1:384" ht="15" customHeight="1" thickTop="1" thickBot="1" x14ac:dyDescent="0.25">
      <c r="A383" s="38"/>
      <c r="B383" s="39"/>
      <c r="C383" s="40"/>
      <c r="D383" s="40"/>
      <c r="E383" s="41"/>
      <c r="F383" s="40"/>
      <c r="G383" s="178"/>
      <c r="H383" s="42"/>
      <c r="I383" s="44"/>
      <c r="J383" s="44" t="str">
        <f>IF(I383="","",I383-I382)</f>
        <v/>
      </c>
      <c r="K383" s="44"/>
      <c r="L383" s="44" t="str">
        <f>IF(K383="","",K383-K382)</f>
        <v/>
      </c>
      <c r="M383" s="44"/>
      <c r="N383" s="44" t="str">
        <f>IF(M383="","",M382+O382-M383)</f>
        <v/>
      </c>
      <c r="O383" s="44"/>
      <c r="P383" s="43"/>
      <c r="Q383" s="43" t="str">
        <f>IF(I383="","",Q382)</f>
        <v/>
      </c>
      <c r="R383" s="44" t="str">
        <f t="shared" si="1918"/>
        <v/>
      </c>
      <c r="S383" s="45" t="str">
        <f t="shared" si="1919"/>
        <v/>
      </c>
      <c r="T383" s="35"/>
      <c r="U383" s="27"/>
      <c r="V383" s="51" t="str">
        <f t="shared" si="1742"/>
        <v/>
      </c>
      <c r="W383" s="67"/>
      <c r="X383" s="44" t="str">
        <f>IF(W383="","",W383-W382)</f>
        <v/>
      </c>
      <c r="Y383" s="44"/>
      <c r="Z383" s="44" t="str">
        <f>IF(Y383="","",Y383-Y382)</f>
        <v/>
      </c>
      <c r="AA383" s="44"/>
      <c r="AB383" s="44" t="str">
        <f>IF(AA383="","",AA382+AC382-AA383)</f>
        <v/>
      </c>
      <c r="AC383" s="44"/>
      <c r="AD383" s="43"/>
      <c r="AE383" s="43" t="str">
        <f>IF(W383="","",AE382)</f>
        <v/>
      </c>
      <c r="AF383" s="44" t="str">
        <f t="shared" si="1920"/>
        <v/>
      </c>
      <c r="AG383" s="45" t="str">
        <f t="shared" si="1921"/>
        <v/>
      </c>
      <c r="AH383" s="35"/>
      <c r="AI383" s="27"/>
      <c r="AJ383" s="51" t="str">
        <f t="shared" si="1749"/>
        <v/>
      </c>
      <c r="AK383" s="44"/>
      <c r="AL383" s="44" t="str">
        <f>IF(AK383="","",AK383-AK382)</f>
        <v/>
      </c>
      <c r="AM383" s="44"/>
      <c r="AN383" s="44" t="str">
        <f>IF(AM383="","",AM383-AM382)</f>
        <v/>
      </c>
      <c r="AO383" s="44"/>
      <c r="AP383" s="44" t="str">
        <f>IF(AO383="","",AO382+AQ382-AO383)</f>
        <v/>
      </c>
      <c r="AQ383" s="44"/>
      <c r="AR383" s="43"/>
      <c r="AS383" s="43" t="str">
        <f>IF(AK383="","",AS382)</f>
        <v/>
      </c>
      <c r="AT383" s="44" t="str">
        <f t="shared" si="1922"/>
        <v/>
      </c>
      <c r="AU383" s="45" t="str">
        <f t="shared" si="1923"/>
        <v/>
      </c>
      <c r="AV383" s="35"/>
      <c r="AW383" s="27"/>
      <c r="AX383" s="51" t="str">
        <f t="shared" si="1756"/>
        <v/>
      </c>
      <c r="AY383" s="44"/>
      <c r="AZ383" s="44" t="str">
        <f>IF(AY383="","",AY383-AY382)</f>
        <v/>
      </c>
      <c r="BA383" s="44"/>
      <c r="BB383" s="44" t="str">
        <f>IF(BA383="","",BA383-BA382)</f>
        <v/>
      </c>
      <c r="BC383" s="44"/>
      <c r="BD383" s="44" t="str">
        <f>IF(BC383="","",BC382+BE382-BC383)</f>
        <v/>
      </c>
      <c r="BE383" s="44"/>
      <c r="BF383" s="43"/>
      <c r="BG383" s="43" t="str">
        <f>IF(AY383="","",BG382)</f>
        <v/>
      </c>
      <c r="BH383" s="44" t="str">
        <f t="shared" si="1924"/>
        <v/>
      </c>
      <c r="BI383" s="45" t="str">
        <f t="shared" si="1925"/>
        <v/>
      </c>
      <c r="BJ383" s="35"/>
      <c r="BK383" s="50"/>
      <c r="BL383" s="51">
        <f>IF($A368="","",$A368)</f>
        <v>45967</v>
      </c>
      <c r="BM383" s="43">
        <v>12802</v>
      </c>
      <c r="BN383" s="43">
        <f t="shared" si="1841"/>
        <v>32</v>
      </c>
      <c r="BO383" s="43">
        <v>486</v>
      </c>
      <c r="BP383" s="87">
        <f t="shared" si="1842"/>
        <v>0</v>
      </c>
      <c r="BQ383" s="43">
        <v>8</v>
      </c>
      <c r="BR383" s="43">
        <f t="shared" si="1843"/>
        <v>0</v>
      </c>
      <c r="BS383" s="43">
        <v>4</v>
      </c>
      <c r="BT383" s="53" t="str">
        <f t="shared" si="1912"/>
        <v>キティヒョウ柄マスコット</v>
      </c>
      <c r="BU383" s="47">
        <f t="shared" si="1910"/>
        <v>996</v>
      </c>
      <c r="BV383" s="44">
        <f t="shared" si="1844"/>
        <v>0</v>
      </c>
      <c r="BW383" s="89">
        <f t="shared" si="1845"/>
        <v>0</v>
      </c>
      <c r="BX383" s="35"/>
      <c r="BY383" s="27"/>
      <c r="BZ383" s="51">
        <f>IF($A368="","",$A368)</f>
        <v>45967</v>
      </c>
      <c r="CA383" s="43">
        <v>1505</v>
      </c>
      <c r="CB383" s="43">
        <f t="shared" si="1846"/>
        <v>27</v>
      </c>
      <c r="CC383" s="43">
        <v>18</v>
      </c>
      <c r="CD383" s="87">
        <f t="shared" si="1847"/>
        <v>1</v>
      </c>
      <c r="CE383" s="43">
        <v>7</v>
      </c>
      <c r="CF383" s="43">
        <f t="shared" si="1848"/>
        <v>1</v>
      </c>
      <c r="CG383" s="43">
        <v>-1</v>
      </c>
      <c r="CH383" s="53" t="str">
        <f t="shared" si="1849"/>
        <v>サンリオフェイスポーチ</v>
      </c>
      <c r="CI383" s="47">
        <f t="shared" si="1850"/>
        <v>900</v>
      </c>
      <c r="CJ383" s="44">
        <f t="shared" si="1851"/>
        <v>900</v>
      </c>
      <c r="CK383" s="89">
        <f t="shared" si="1852"/>
        <v>0.33333333333333331</v>
      </c>
      <c r="CL383" s="35" t="s">
        <v>613</v>
      </c>
      <c r="CM383" s="27"/>
      <c r="CN383" s="51">
        <f>IF($A368="","",$A368)</f>
        <v>45967</v>
      </c>
      <c r="CO383" s="43">
        <v>1059</v>
      </c>
      <c r="CP383" s="43">
        <f t="shared" si="1853"/>
        <v>45</v>
      </c>
      <c r="CQ383" s="43">
        <v>14</v>
      </c>
      <c r="CR383" s="87">
        <f t="shared" si="1854"/>
        <v>1</v>
      </c>
      <c r="CS383" s="43">
        <v>11</v>
      </c>
      <c r="CT383" s="43">
        <f t="shared" si="1855"/>
        <v>1</v>
      </c>
      <c r="CU383" s="43">
        <v>0</v>
      </c>
      <c r="CV383" s="53" t="str">
        <f t="shared" si="1913"/>
        <v>液晶ミニカメラ</v>
      </c>
      <c r="CW383" s="47">
        <f t="shared" si="1914"/>
        <v>1079</v>
      </c>
      <c r="CX383" s="44">
        <f t="shared" si="1856"/>
        <v>1079</v>
      </c>
      <c r="CY383" s="89">
        <f t="shared" si="1857"/>
        <v>0.23977777777777778</v>
      </c>
      <c r="CZ383" s="35"/>
      <c r="DA383" s="58"/>
      <c r="DB383" s="51">
        <f>IF($A368="","",$A368)</f>
        <v>45967</v>
      </c>
      <c r="DC383" s="43">
        <v>7494</v>
      </c>
      <c r="DD383" s="43">
        <f t="shared" si="1858"/>
        <v>12</v>
      </c>
      <c r="DE383" s="43">
        <v>265</v>
      </c>
      <c r="DF383" s="87">
        <f t="shared" si="1859"/>
        <v>0</v>
      </c>
      <c r="DG383" s="43">
        <v>25</v>
      </c>
      <c r="DH383" s="43">
        <f t="shared" si="1860"/>
        <v>1</v>
      </c>
      <c r="DI383" s="43"/>
      <c r="DJ383" s="53" t="str">
        <f t="shared" si="1861"/>
        <v>クーリッシュイヤホン</v>
      </c>
      <c r="DK383" s="47">
        <f t="shared" si="1862"/>
        <v>1100</v>
      </c>
      <c r="DL383" s="44">
        <f t="shared" si="1863"/>
        <v>1100</v>
      </c>
      <c r="DM383" s="89">
        <f t="shared" si="1864"/>
        <v>0.91666666666666663</v>
      </c>
      <c r="DN383" s="35" t="s">
        <v>616</v>
      </c>
      <c r="DO383" s="27"/>
      <c r="DP383" s="51">
        <f>IF($A368="","",$A368)</f>
        <v>45967</v>
      </c>
      <c r="DQ383" s="43">
        <v>1400</v>
      </c>
      <c r="DR383" s="43">
        <f t="shared" si="1865"/>
        <v>51</v>
      </c>
      <c r="DS383" s="43">
        <v>60</v>
      </c>
      <c r="DT383" s="87">
        <f t="shared" si="1866"/>
        <v>2</v>
      </c>
      <c r="DU383" s="43">
        <v>10</v>
      </c>
      <c r="DV383" s="43">
        <f t="shared" si="1867"/>
        <v>2</v>
      </c>
      <c r="DW383" s="43">
        <v>4</v>
      </c>
      <c r="DX383" s="53" t="str">
        <f t="shared" si="1868"/>
        <v>ジャグラーサウンドボタン</v>
      </c>
      <c r="DY383" s="47">
        <f t="shared" si="1869"/>
        <v>722</v>
      </c>
      <c r="DZ383" s="44">
        <f t="shared" si="1870"/>
        <v>1444</v>
      </c>
      <c r="EA383" s="89">
        <f t="shared" si="1871"/>
        <v>0.28313725490196079</v>
      </c>
      <c r="EB383" s="35"/>
      <c r="EC383" s="27"/>
      <c r="ED383" s="51" t="str">
        <f t="shared" si="1763"/>
        <v/>
      </c>
      <c r="EE383" s="44"/>
      <c r="EF383" s="44" t="str">
        <f>IF(EE383="","",EE383-EE382)</f>
        <v/>
      </c>
      <c r="EG383" s="44"/>
      <c r="EH383" s="44" t="str">
        <f>IF(EG383="","",EG383-EG382)</f>
        <v/>
      </c>
      <c r="EI383" s="44"/>
      <c r="EJ383" s="44" t="str">
        <f>IF(EI383="","",EI382+EK382-EI383)</f>
        <v/>
      </c>
      <c r="EK383" s="44"/>
      <c r="EL383" s="43"/>
      <c r="EM383" s="43" t="str">
        <f>IF(EE383="","",EM382)</f>
        <v/>
      </c>
      <c r="EN383" s="44" t="str">
        <f t="shared" si="1926"/>
        <v/>
      </c>
      <c r="EO383" s="45" t="str">
        <f t="shared" si="1927"/>
        <v/>
      </c>
      <c r="EP383" s="35"/>
      <c r="EQ383" s="27"/>
      <c r="ER383" s="51" t="str">
        <f t="shared" si="1770"/>
        <v/>
      </c>
      <c r="ES383" s="44"/>
      <c r="ET383" s="44" t="str">
        <f>IF(ES383="","",ES383-ES382)</f>
        <v/>
      </c>
      <c r="EU383" s="44"/>
      <c r="EV383" s="44" t="str">
        <f>IF(EU383="","",EU383-EU382)</f>
        <v/>
      </c>
      <c r="EW383" s="44"/>
      <c r="EX383" s="44" t="str">
        <f>IF(EW383="","",EW382+EY382-EW383)</f>
        <v/>
      </c>
      <c r="EY383" s="44"/>
      <c r="EZ383" s="43"/>
      <c r="FA383" s="43" t="str">
        <f>IF(ES383="","",FA382)</f>
        <v/>
      </c>
      <c r="FB383" s="44" t="str">
        <f t="shared" si="1928"/>
        <v/>
      </c>
      <c r="FC383" s="45" t="str">
        <f t="shared" si="1929"/>
        <v/>
      </c>
      <c r="FD383" s="35"/>
      <c r="FF383" s="51" t="str">
        <f t="shared" si="1777"/>
        <v/>
      </c>
      <c r="FG383" s="44"/>
      <c r="FH383" s="44" t="str">
        <f>IF(FG383="","",FG383-FG382)</f>
        <v/>
      </c>
      <c r="FI383" s="44"/>
      <c r="FJ383" s="44" t="str">
        <f>IF(FI383="","",FI383-FI382)</f>
        <v/>
      </c>
      <c r="FK383" s="44"/>
      <c r="FL383" s="44" t="str">
        <f>IF(FK383="","",FK382+FM382-FK383)</f>
        <v/>
      </c>
      <c r="FM383" s="44"/>
      <c r="FN383" s="43"/>
      <c r="FO383" s="43" t="str">
        <f>IF(FG383="","",FO382)</f>
        <v/>
      </c>
      <c r="FP383" s="44" t="str">
        <f t="shared" si="1930"/>
        <v/>
      </c>
      <c r="FQ383" s="45" t="str">
        <f t="shared" si="1931"/>
        <v/>
      </c>
      <c r="FR383" s="35"/>
      <c r="FT383" s="51" t="str">
        <f t="shared" si="1784"/>
        <v/>
      </c>
      <c r="FU383" s="44"/>
      <c r="FV383" s="44" t="str">
        <f>IF(FU383="","",FU383-FU382)</f>
        <v/>
      </c>
      <c r="FW383" s="44"/>
      <c r="FX383" s="44" t="str">
        <f>IF(FW383="","",FW383-FW382)</f>
        <v/>
      </c>
      <c r="FY383" s="44"/>
      <c r="FZ383" s="44" t="str">
        <f>IF(FY383="","",FY382+GA382-FY383)</f>
        <v/>
      </c>
      <c r="GA383" s="44"/>
      <c r="GB383" s="43"/>
      <c r="GC383" s="43" t="str">
        <f>IF(FU383="","",GC382)</f>
        <v/>
      </c>
      <c r="GD383" s="44" t="str">
        <f t="shared" si="1932"/>
        <v/>
      </c>
      <c r="GE383" s="45" t="str">
        <f t="shared" si="1933"/>
        <v/>
      </c>
      <c r="GF383" s="35"/>
      <c r="GH383" s="51" t="str">
        <f t="shared" si="1791"/>
        <v/>
      </c>
      <c r="GI383" s="44"/>
      <c r="GJ383" s="44" t="str">
        <f>IF(GI383="","",GI383-GI382)</f>
        <v/>
      </c>
      <c r="GK383" s="44"/>
      <c r="GL383" s="44" t="str">
        <f>IF(GK383="","",GK383-GK382)</f>
        <v/>
      </c>
      <c r="GM383" s="44"/>
      <c r="GN383" s="44" t="str">
        <f>IF(GM383="","",GM382+GO382-GM383)</f>
        <v/>
      </c>
      <c r="GO383" s="44"/>
      <c r="GP383" s="43"/>
      <c r="GQ383" s="43" t="str">
        <f>IF(GI383="","",GQ382)</f>
        <v/>
      </c>
      <c r="GR383" s="44" t="str">
        <f t="shared" si="1934"/>
        <v/>
      </c>
      <c r="GS383" s="45" t="str">
        <f t="shared" si="1935"/>
        <v/>
      </c>
      <c r="GT383" s="35"/>
      <c r="GU383" s="27"/>
      <c r="GV383" s="51" t="str">
        <f t="shared" si="1798"/>
        <v/>
      </c>
      <c r="GW383" s="44"/>
      <c r="GX383" s="44" t="str">
        <f>IF(GW383="","",GW383-GW382)</f>
        <v/>
      </c>
      <c r="GY383" s="44"/>
      <c r="GZ383" s="44" t="str">
        <f>IF(GY383="","",GY383-GY382)</f>
        <v/>
      </c>
      <c r="HA383" s="44"/>
      <c r="HB383" s="44" t="str">
        <f>IF(HA383="","",HA382+HC382-HA383)</f>
        <v/>
      </c>
      <c r="HC383" s="44"/>
      <c r="HD383" s="43"/>
      <c r="HE383" s="43" t="str">
        <f>IF(GW383="","",HE382)</f>
        <v/>
      </c>
      <c r="HF383" s="44" t="str">
        <f t="shared" si="1936"/>
        <v/>
      </c>
      <c r="HG383" s="45" t="str">
        <f t="shared" si="1937"/>
        <v/>
      </c>
      <c r="HH383" s="35"/>
      <c r="HJ383" s="51" t="str">
        <f t="shared" si="1805"/>
        <v/>
      </c>
      <c r="HK383" s="44"/>
      <c r="HL383" s="44" t="str">
        <f>IF(HK383="","",HK383-HK382)</f>
        <v/>
      </c>
      <c r="HM383" s="44"/>
      <c r="HN383" s="44" t="str">
        <f>IF(HM383="","",HM383-HM382)</f>
        <v/>
      </c>
      <c r="HO383" s="44"/>
      <c r="HP383" s="44" t="str">
        <f>IF(HO383="","",HO382+HQ382-HO383)</f>
        <v/>
      </c>
      <c r="HQ383" s="44"/>
      <c r="HR383" s="43"/>
      <c r="HS383" s="43" t="str">
        <f>IF(HK383="","",HS382)</f>
        <v/>
      </c>
      <c r="HT383" s="44" t="str">
        <f t="shared" si="1938"/>
        <v/>
      </c>
      <c r="HU383" s="45" t="str">
        <f t="shared" si="1939"/>
        <v/>
      </c>
      <c r="HV383" s="35"/>
      <c r="HW383" s="61"/>
      <c r="HX383" s="51">
        <f>IF($A368="","",$A368)</f>
        <v>45967</v>
      </c>
      <c r="HY383" s="43">
        <v>29016</v>
      </c>
      <c r="HZ383" s="43">
        <f t="shared" si="1872"/>
        <v>105</v>
      </c>
      <c r="IA383" s="43"/>
      <c r="IB383" s="87" t="str">
        <f t="shared" si="1873"/>
        <v/>
      </c>
      <c r="IC383" s="43">
        <v>2</v>
      </c>
      <c r="ID383" s="43">
        <f t="shared" si="1874"/>
        <v>1</v>
      </c>
      <c r="IE383" s="43">
        <v>1</v>
      </c>
      <c r="IF383" s="53" t="str">
        <f>IF(HY383="","",IF379)</f>
        <v>ルララ</v>
      </c>
      <c r="IG383" s="47">
        <f>IF(HY383="","",IG379)</f>
        <v>715</v>
      </c>
      <c r="IH383" s="44">
        <f t="shared" si="1875"/>
        <v>715</v>
      </c>
      <c r="II383" s="89">
        <f t="shared" si="1876"/>
        <v>6.8095238095238098E-2</v>
      </c>
      <c r="IJ383" s="35"/>
      <c r="IL383" s="51">
        <f>IF($A368="","",$A368)</f>
        <v>45967</v>
      </c>
      <c r="IM383" s="43">
        <v>946</v>
      </c>
      <c r="IN383" s="43">
        <f t="shared" si="1877"/>
        <v>45</v>
      </c>
      <c r="IO383" s="43">
        <v>18</v>
      </c>
      <c r="IP383" s="87">
        <f t="shared" si="1878"/>
        <v>1</v>
      </c>
      <c r="IQ383" s="43">
        <v>15</v>
      </c>
      <c r="IR383" s="43">
        <f t="shared" si="1879"/>
        <v>1</v>
      </c>
      <c r="IS383" s="43">
        <v>8</v>
      </c>
      <c r="IT383" s="53" t="str">
        <f t="shared" si="1915"/>
        <v>ラブブマスコット</v>
      </c>
      <c r="IU383" s="47">
        <f t="shared" si="1911"/>
        <v>400</v>
      </c>
      <c r="IV383" s="44">
        <f t="shared" si="1880"/>
        <v>400</v>
      </c>
      <c r="IW383" s="89">
        <f t="shared" si="1881"/>
        <v>8.8888888888888892E-2</v>
      </c>
      <c r="IX383" s="35"/>
      <c r="IY383" s="33"/>
      <c r="IZ383" s="51">
        <f>IF($A368="","",$A368)</f>
        <v>45967</v>
      </c>
      <c r="JA383" s="43">
        <v>6794</v>
      </c>
      <c r="JB383" s="43">
        <f t="shared" si="1882"/>
        <v>166</v>
      </c>
      <c r="JC383" s="43">
        <v>321</v>
      </c>
      <c r="JD383" s="87">
        <f t="shared" si="1883"/>
        <v>1</v>
      </c>
      <c r="JE383" s="43">
        <v>16</v>
      </c>
      <c r="JF383" s="43">
        <f t="shared" si="1884"/>
        <v>1</v>
      </c>
      <c r="JG383" s="43">
        <v>10</v>
      </c>
      <c r="JH383" s="53" t="str">
        <f t="shared" si="1885"/>
        <v>ラブブキーホルダー大きめ</v>
      </c>
      <c r="JI383" s="47">
        <f t="shared" si="1886"/>
        <v>0</v>
      </c>
      <c r="JJ383" s="44">
        <f t="shared" si="1887"/>
        <v>0</v>
      </c>
      <c r="JK383" s="89">
        <f t="shared" si="1888"/>
        <v>0</v>
      </c>
      <c r="JL383" s="35"/>
      <c r="JM383" s="27"/>
      <c r="JN383" s="51">
        <f>IF($A368="","",$A368)</f>
        <v>45967</v>
      </c>
      <c r="JO383" s="43">
        <v>5488</v>
      </c>
      <c r="JP383" s="43">
        <f t="shared" si="1889"/>
        <v>37</v>
      </c>
      <c r="JQ383" s="43">
        <v>182</v>
      </c>
      <c r="JR383" s="87">
        <f t="shared" si="1890"/>
        <v>1</v>
      </c>
      <c r="JS383" s="43">
        <v>14</v>
      </c>
      <c r="JT383" s="43">
        <f t="shared" si="1891"/>
        <v>1</v>
      </c>
      <c r="JU383" s="43">
        <v>0</v>
      </c>
      <c r="JV383" s="53" t="s">
        <v>624</v>
      </c>
      <c r="JW383" s="190">
        <f>JV399</f>
        <v>0</v>
      </c>
      <c r="JX383" s="44">
        <f t="shared" si="1894"/>
        <v>0</v>
      </c>
      <c r="JY383" s="89">
        <f t="shared" si="1895"/>
        <v>0</v>
      </c>
      <c r="JZ383" s="35"/>
      <c r="KA383" s="61"/>
      <c r="KB383" s="51">
        <f>IF($A368="","",$A368)</f>
        <v>45967</v>
      </c>
      <c r="KC383" s="43">
        <v>5832</v>
      </c>
      <c r="KD383" s="43">
        <f t="shared" si="1896"/>
        <v>40</v>
      </c>
      <c r="KE383" s="43">
        <v>207</v>
      </c>
      <c r="KF383" s="87">
        <f t="shared" si="1897"/>
        <v>1</v>
      </c>
      <c r="KG383" s="43">
        <v>12</v>
      </c>
      <c r="KH383" s="43">
        <f t="shared" si="1898"/>
        <v>1</v>
      </c>
      <c r="KI383" s="43">
        <v>0</v>
      </c>
      <c r="KJ383" s="53" t="str">
        <f t="shared" si="1899"/>
        <v>液晶ミニカメラ</v>
      </c>
      <c r="KK383" s="47">
        <f t="shared" si="1900"/>
        <v>1074</v>
      </c>
      <c r="KL383" s="44">
        <f t="shared" si="1901"/>
        <v>1074</v>
      </c>
      <c r="KM383" s="89">
        <f t="shared" si="1902"/>
        <v>0.26850000000000002</v>
      </c>
      <c r="KN383" s="35"/>
      <c r="KO383" s="27"/>
      <c r="KP383" s="51">
        <f>IF($A368="","",$A368)</f>
        <v>45967</v>
      </c>
      <c r="KQ383" s="43">
        <v>4036</v>
      </c>
      <c r="KR383" s="43">
        <f t="shared" si="1903"/>
        <v>58</v>
      </c>
      <c r="KS383" s="43">
        <v>263</v>
      </c>
      <c r="KT383" s="87">
        <f t="shared" si="1904"/>
        <v>1</v>
      </c>
      <c r="KU383" s="43">
        <v>12</v>
      </c>
      <c r="KV383" s="43">
        <f t="shared" si="1905"/>
        <v>5</v>
      </c>
      <c r="KW383" s="43">
        <v>0</v>
      </c>
      <c r="KX383" s="53" t="s">
        <v>622</v>
      </c>
      <c r="KY383" s="47">
        <f t="shared" si="1907"/>
        <v>1100</v>
      </c>
      <c r="KZ383" s="44">
        <f t="shared" si="1908"/>
        <v>5500</v>
      </c>
      <c r="LA383" s="89">
        <f t="shared" si="1909"/>
        <v>0.94827586206896552</v>
      </c>
      <c r="LB383" s="35" t="s">
        <v>158</v>
      </c>
      <c r="LC383" s="27"/>
      <c r="LD383" s="74"/>
      <c r="LE383" s="75"/>
      <c r="LF383" s="75"/>
      <c r="LG383" s="75">
        <v>1166</v>
      </c>
      <c r="LH383" s="75">
        <f t="shared" si="1916"/>
        <v>0</v>
      </c>
      <c r="LI383" s="76">
        <v>2</v>
      </c>
      <c r="LJ383" s="75">
        <f t="shared" si="1917"/>
        <v>0</v>
      </c>
      <c r="LK383" s="75">
        <v>0</v>
      </c>
      <c r="LL383" s="77" t="str">
        <f>IF(LE381="","",LL380)</f>
        <v>バイキンティッシュカバー、アンパンぬいぐるみ</v>
      </c>
      <c r="LM383" s="78">
        <f>IF(LF381="","",LM380)</f>
        <v>1000</v>
      </c>
      <c r="LN383" s="75">
        <f t="shared" si="1840"/>
        <v>0</v>
      </c>
      <c r="LO383" s="79"/>
      <c r="LP383" s="35"/>
      <c r="LQ383" s="27"/>
      <c r="LR383" s="51" t="str">
        <f t="shared" si="1812"/>
        <v/>
      </c>
      <c r="LS383" s="44"/>
      <c r="LT383" s="44" t="str">
        <f>IF(LS383="","",LS383-LS382)</f>
        <v/>
      </c>
      <c r="LU383" s="44"/>
      <c r="LV383" s="44" t="str">
        <f>IF(LU383="","",LU383-LU382)</f>
        <v/>
      </c>
      <c r="LW383" s="44"/>
      <c r="LX383" s="44" t="str">
        <f>IF(LW383="","",LW382+LY382-LW383)</f>
        <v/>
      </c>
      <c r="LY383" s="44"/>
      <c r="LZ383" s="43"/>
      <c r="MA383" s="43" t="str">
        <f>IF(LS383="","",MA382)</f>
        <v/>
      </c>
      <c r="MB383" s="44" t="str">
        <f t="shared" si="1940"/>
        <v/>
      </c>
      <c r="MC383" s="45" t="str">
        <f t="shared" si="1941"/>
        <v/>
      </c>
      <c r="MD383" s="35"/>
      <c r="ME383" s="27"/>
      <c r="MF383" s="51" t="str">
        <f t="shared" si="1819"/>
        <v/>
      </c>
      <c r="MG383" s="44"/>
      <c r="MH383" s="44" t="str">
        <f>IF(MG383="","",MG383-MG382)</f>
        <v/>
      </c>
      <c r="MI383" s="44"/>
      <c r="MJ383" s="44" t="str">
        <f>IF(MI383="","",MI383-MI382)</f>
        <v/>
      </c>
      <c r="MK383" s="44"/>
      <c r="ML383" s="44" t="str">
        <f>IF(MK383="","",MK382+MM382-MK383)</f>
        <v/>
      </c>
      <c r="MM383" s="44"/>
      <c r="MN383" s="43"/>
      <c r="MO383" s="43" t="str">
        <f>IF(MG383="","",MO382)</f>
        <v/>
      </c>
      <c r="MP383" s="44" t="str">
        <f t="shared" si="1942"/>
        <v/>
      </c>
      <c r="MQ383" s="45" t="str">
        <f t="shared" si="1943"/>
        <v/>
      </c>
      <c r="MR383" s="35"/>
      <c r="MS383" s="27"/>
      <c r="MT383" s="51" t="str">
        <f t="shared" si="1826"/>
        <v/>
      </c>
      <c r="MU383" s="44"/>
      <c r="MV383" s="44" t="str">
        <f>IF(MU383="","",MU383-MU382)</f>
        <v/>
      </c>
      <c r="MW383" s="44"/>
      <c r="MX383" s="44" t="str">
        <f>IF(MW383="","",MW383-MW382)</f>
        <v/>
      </c>
      <c r="MY383" s="44"/>
      <c r="MZ383" s="44" t="str">
        <f>IF(MY383="","",MY382+NA382-MY383)</f>
        <v/>
      </c>
      <c r="NA383" s="44"/>
      <c r="NB383" s="43"/>
      <c r="NC383" s="43" t="str">
        <f>IF(MU383="","",NC382)</f>
        <v/>
      </c>
      <c r="ND383" s="44" t="str">
        <f t="shared" si="1944"/>
        <v/>
      </c>
      <c r="NE383" s="45" t="str">
        <f t="shared" si="1945"/>
        <v/>
      </c>
      <c r="NF383" s="35"/>
      <c r="NG383" s="27"/>
      <c r="NH383" s="51" t="str">
        <f t="shared" si="1833"/>
        <v/>
      </c>
      <c r="NI383" s="44"/>
      <c r="NJ383" s="44" t="str">
        <f>IF(NI383="","",NI383-NI382)</f>
        <v/>
      </c>
      <c r="NK383" s="44"/>
      <c r="NL383" s="44" t="str">
        <f>IF(NK383="","",NK383-NK382)</f>
        <v/>
      </c>
      <c r="NM383" s="44"/>
      <c r="NN383" s="44" t="str">
        <f>IF(NM383="","",NM382+NO382-NM383)</f>
        <v/>
      </c>
      <c r="NO383" s="44"/>
      <c r="NP383" s="43"/>
      <c r="NQ383" s="43" t="str">
        <f>IF(NI383="","",NQ382)</f>
        <v/>
      </c>
      <c r="NR383" s="44" t="str">
        <f t="shared" si="1946"/>
        <v/>
      </c>
      <c r="NS383" s="45" t="str">
        <f t="shared" si="1947"/>
        <v/>
      </c>
      <c r="NT383" s="35"/>
    </row>
    <row r="384" spans="1:384" ht="15" customHeight="1" thickTop="1" x14ac:dyDescent="0.2">
      <c r="A384" s="38"/>
      <c r="B384" s="39"/>
      <c r="C384" s="40"/>
      <c r="D384" s="40"/>
      <c r="E384" s="41"/>
      <c r="F384" s="40"/>
      <c r="G384" s="178"/>
      <c r="H384" s="42"/>
      <c r="I384" s="44"/>
      <c r="J384" s="44" t="str">
        <f>IF(I384="","",I384-I383)</f>
        <v/>
      </c>
      <c r="K384" s="44"/>
      <c r="L384" s="44" t="str">
        <f>IF(K384="","",K384-K383)</f>
        <v/>
      </c>
      <c r="M384" s="44"/>
      <c r="N384" s="44" t="str">
        <f>IF(M384="","",M383+O383-M384)</f>
        <v/>
      </c>
      <c r="O384" s="44"/>
      <c r="P384" s="43"/>
      <c r="Q384" s="43" t="str">
        <f>IF(I384="","",Q383)</f>
        <v/>
      </c>
      <c r="R384" s="44" t="str">
        <f t="shared" si="1918"/>
        <v/>
      </c>
      <c r="S384" s="45" t="str">
        <f t="shared" si="1919"/>
        <v/>
      </c>
      <c r="T384" s="35"/>
      <c r="U384" s="27"/>
      <c r="V384" s="46"/>
      <c r="W384" s="67"/>
      <c r="X384" s="44" t="str">
        <f>IF(W384="","",W384-W383)</f>
        <v/>
      </c>
      <c r="Y384" s="44"/>
      <c r="Z384" s="44" t="str">
        <f>IF(Y384="","",Y384-Y383)</f>
        <v/>
      </c>
      <c r="AA384" s="44"/>
      <c r="AB384" s="44" t="str">
        <f>IF(AA384="","",AA383+AC383-AA384)</f>
        <v/>
      </c>
      <c r="AC384" s="44"/>
      <c r="AD384" s="44"/>
      <c r="AE384" s="44"/>
      <c r="AF384" s="44" t="str">
        <f t="shared" si="1920"/>
        <v/>
      </c>
      <c r="AG384" s="45" t="str">
        <f t="shared" si="1921"/>
        <v/>
      </c>
      <c r="AH384" s="35"/>
      <c r="AI384" s="27"/>
      <c r="AJ384" s="46"/>
      <c r="AK384" s="44"/>
      <c r="AL384" s="44" t="str">
        <f>IF(AK384="","",AK384-AK383)</f>
        <v/>
      </c>
      <c r="AM384" s="44"/>
      <c r="AN384" s="44" t="str">
        <f>IF(AM384="","",AM384-AM383)</f>
        <v/>
      </c>
      <c r="AO384" s="44"/>
      <c r="AP384" s="44" t="str">
        <f>IF(AO384="","",AO383+AQ383-AO384)</f>
        <v/>
      </c>
      <c r="AQ384" s="44"/>
      <c r="AR384" s="44"/>
      <c r="AS384" s="44"/>
      <c r="AT384" s="44" t="str">
        <f t="shared" si="1922"/>
        <v/>
      </c>
      <c r="AU384" s="45" t="str">
        <f t="shared" si="1923"/>
        <v/>
      </c>
      <c r="AV384" s="35"/>
      <c r="AW384" s="27"/>
      <c r="AX384" s="46"/>
      <c r="AY384" s="44"/>
      <c r="AZ384" s="44" t="str">
        <f>IF(AY384="","",AY384-AY383)</f>
        <v/>
      </c>
      <c r="BA384" s="44"/>
      <c r="BB384" s="44" t="str">
        <f>IF(BA384="","",BA384-BA383)</f>
        <v/>
      </c>
      <c r="BC384" s="44"/>
      <c r="BD384" s="44" t="str">
        <f>IF(BC384="","",BC383+BE383-BC384)</f>
        <v/>
      </c>
      <c r="BE384" s="44"/>
      <c r="BF384" s="44"/>
      <c r="BG384" s="44"/>
      <c r="BH384" s="44" t="str">
        <f t="shared" si="1924"/>
        <v/>
      </c>
      <c r="BI384" s="45" t="str">
        <f t="shared" si="1925"/>
        <v/>
      </c>
      <c r="BJ384" s="35"/>
      <c r="BK384" s="50"/>
      <c r="BL384" s="46"/>
      <c r="BM384" s="44">
        <v>10320</v>
      </c>
      <c r="BN384" s="44">
        <f t="shared" si="1841"/>
        <v>71</v>
      </c>
      <c r="BO384" s="44">
        <v>294</v>
      </c>
      <c r="BP384" s="44">
        <f t="shared" si="1842"/>
        <v>1</v>
      </c>
      <c r="BQ384" s="44">
        <v>8</v>
      </c>
      <c r="BR384" s="44">
        <f t="shared" si="1843"/>
        <v>1</v>
      </c>
      <c r="BS384" s="43">
        <v>3</v>
      </c>
      <c r="BT384" s="60" t="str">
        <f t="shared" si="1912"/>
        <v>キティシリコンがま口</v>
      </c>
      <c r="BU384" s="67">
        <f t="shared" si="1910"/>
        <v>660</v>
      </c>
      <c r="BV384" s="43">
        <f t="shared" si="1844"/>
        <v>660</v>
      </c>
      <c r="BW384" s="45">
        <f t="shared" si="1845"/>
        <v>9.295774647887324E-2</v>
      </c>
      <c r="BX384" s="35"/>
      <c r="BY384" s="27"/>
      <c r="BZ384" s="46"/>
      <c r="CA384" s="44">
        <v>1967</v>
      </c>
      <c r="CB384" s="44">
        <f t="shared" si="1846"/>
        <v>74</v>
      </c>
      <c r="CC384" s="44">
        <v>18</v>
      </c>
      <c r="CD384" s="44">
        <f t="shared" si="1847"/>
        <v>1</v>
      </c>
      <c r="CE384" s="44">
        <v>17</v>
      </c>
      <c r="CF384" s="44">
        <f t="shared" si="1848"/>
        <v>1</v>
      </c>
      <c r="CG384" s="43">
        <v>0</v>
      </c>
      <c r="CH384" s="60" t="str">
        <f t="shared" si="1849"/>
        <v>ラブブマスコット</v>
      </c>
      <c r="CI384" s="67">
        <f t="shared" si="1850"/>
        <v>500</v>
      </c>
      <c r="CJ384" s="43">
        <f t="shared" si="1851"/>
        <v>500</v>
      </c>
      <c r="CK384" s="45">
        <f t="shared" si="1852"/>
        <v>6.7567567567567571E-2</v>
      </c>
      <c r="CL384" s="35"/>
      <c r="CM384" s="27"/>
      <c r="CN384" s="46"/>
      <c r="CO384" s="44">
        <v>935</v>
      </c>
      <c r="CP384" s="44">
        <f t="shared" si="1853"/>
        <v>7</v>
      </c>
      <c r="CQ384" s="44">
        <v>8</v>
      </c>
      <c r="CR384" s="44">
        <f t="shared" si="1854"/>
        <v>0</v>
      </c>
      <c r="CS384" s="44">
        <v>15</v>
      </c>
      <c r="CT384" s="44">
        <f t="shared" si="1855"/>
        <v>0</v>
      </c>
      <c r="CU384" s="43">
        <v>0</v>
      </c>
      <c r="CV384" s="60" t="s">
        <v>611</v>
      </c>
      <c r="CW384" s="67"/>
      <c r="CX384" s="43">
        <f t="shared" si="1856"/>
        <v>0</v>
      </c>
      <c r="CY384" s="45">
        <f t="shared" si="1857"/>
        <v>0</v>
      </c>
      <c r="CZ384" s="35" t="s">
        <v>615</v>
      </c>
      <c r="DA384" s="58"/>
      <c r="DB384" s="46"/>
      <c r="DC384" s="44">
        <v>7266</v>
      </c>
      <c r="DD384" s="44">
        <f t="shared" si="1858"/>
        <v>65</v>
      </c>
      <c r="DE384" s="44">
        <v>231</v>
      </c>
      <c r="DF384" s="44">
        <f t="shared" si="1859"/>
        <v>2</v>
      </c>
      <c r="DG384" s="44">
        <v>8</v>
      </c>
      <c r="DH384" s="44">
        <f t="shared" si="1860"/>
        <v>2</v>
      </c>
      <c r="DI384" s="43"/>
      <c r="DJ384" s="60" t="str">
        <f t="shared" si="1861"/>
        <v>ジャグラーサウンドボタン</v>
      </c>
      <c r="DK384" s="67">
        <f t="shared" si="1862"/>
        <v>682</v>
      </c>
      <c r="DL384" s="43">
        <f t="shared" si="1863"/>
        <v>1364</v>
      </c>
      <c r="DM384" s="45">
        <f t="shared" si="1864"/>
        <v>0.20984615384615385</v>
      </c>
      <c r="DN384" s="35"/>
      <c r="DO384" s="27"/>
      <c r="DP384" s="46"/>
      <c r="DQ384" s="44">
        <v>2908</v>
      </c>
      <c r="DR384" s="44">
        <f t="shared" si="1865"/>
        <v>87</v>
      </c>
      <c r="DS384" s="44">
        <v>79</v>
      </c>
      <c r="DT384" s="44">
        <f t="shared" si="1866"/>
        <v>2</v>
      </c>
      <c r="DU384" s="44">
        <v>13</v>
      </c>
      <c r="DV384" s="44">
        <f t="shared" si="1867"/>
        <v>2</v>
      </c>
      <c r="DW384" s="43">
        <v>6</v>
      </c>
      <c r="DX384" s="60" t="s">
        <v>611</v>
      </c>
      <c r="DY384" s="67"/>
      <c r="DZ384" s="43">
        <f t="shared" si="1870"/>
        <v>0</v>
      </c>
      <c r="EA384" s="45">
        <f t="shared" si="1871"/>
        <v>0</v>
      </c>
      <c r="EB384" s="35"/>
      <c r="EC384" s="27"/>
      <c r="ED384" s="46"/>
      <c r="EE384" s="44"/>
      <c r="EF384" s="44" t="str">
        <f>IF(EE384="","",EE384-EE383)</f>
        <v/>
      </c>
      <c r="EG384" s="44"/>
      <c r="EH384" s="44" t="str">
        <f>IF(EG384="","",EG384-EG383)</f>
        <v/>
      </c>
      <c r="EI384" s="44"/>
      <c r="EJ384" s="44" t="str">
        <f>IF(EI384="","",EI383+EK383-EI384)</f>
        <v/>
      </c>
      <c r="EK384" s="44"/>
      <c r="EL384" s="43"/>
      <c r="EM384" s="43" t="str">
        <f>IF(EE384="","",EM383)</f>
        <v/>
      </c>
      <c r="EN384" s="44" t="str">
        <f t="shared" si="1926"/>
        <v/>
      </c>
      <c r="EO384" s="45" t="str">
        <f t="shared" si="1927"/>
        <v/>
      </c>
      <c r="EP384" s="35"/>
      <c r="EQ384" s="27"/>
      <c r="ER384" s="46"/>
      <c r="ES384" s="44"/>
      <c r="ET384" s="44" t="str">
        <f>IF(ES384="","",ES384-ES383)</f>
        <v/>
      </c>
      <c r="EU384" s="44"/>
      <c r="EV384" s="44" t="str">
        <f>IF(EU384="","",EU384-EU383)</f>
        <v/>
      </c>
      <c r="EW384" s="44"/>
      <c r="EX384" s="44" t="str">
        <f>IF(EW384="","",EW383+EY383-EW384)</f>
        <v/>
      </c>
      <c r="EY384" s="44"/>
      <c r="EZ384" s="43"/>
      <c r="FA384" s="43" t="str">
        <f>IF(ES384="","",FA383)</f>
        <v/>
      </c>
      <c r="FB384" s="44" t="str">
        <f t="shared" si="1928"/>
        <v/>
      </c>
      <c r="FC384" s="45" t="str">
        <f t="shared" si="1929"/>
        <v/>
      </c>
      <c r="FD384" s="35"/>
      <c r="FF384" s="46"/>
      <c r="FG384" s="44"/>
      <c r="FH384" s="44" t="str">
        <f>IF(FG384="","",FG384-FG383)</f>
        <v/>
      </c>
      <c r="FI384" s="44"/>
      <c r="FJ384" s="44" t="str">
        <f>IF(FI384="","",FI384-FI383)</f>
        <v/>
      </c>
      <c r="FK384" s="44"/>
      <c r="FL384" s="44" t="str">
        <f>IF(FK384="","",FK383+FM383-FK384)</f>
        <v/>
      </c>
      <c r="FM384" s="44"/>
      <c r="FN384" s="43"/>
      <c r="FO384" s="43" t="str">
        <f>IF(FG384="","",FO383)</f>
        <v/>
      </c>
      <c r="FP384" s="44" t="str">
        <f t="shared" si="1930"/>
        <v/>
      </c>
      <c r="FQ384" s="45" t="str">
        <f t="shared" si="1931"/>
        <v/>
      </c>
      <c r="FR384" s="35"/>
      <c r="FT384" s="46"/>
      <c r="FU384" s="44"/>
      <c r="FV384" s="44" t="str">
        <f>IF(FU384="","",FU384-FU383)</f>
        <v/>
      </c>
      <c r="FW384" s="44"/>
      <c r="FX384" s="44" t="str">
        <f>IF(FW384="","",FW384-FW383)</f>
        <v/>
      </c>
      <c r="FY384" s="44"/>
      <c r="FZ384" s="44" t="str">
        <f>IF(FY384="","",FY383+GA383-FY384)</f>
        <v/>
      </c>
      <c r="GA384" s="44"/>
      <c r="GB384" s="43"/>
      <c r="GC384" s="43" t="str">
        <f>IF(FU384="","",GC383)</f>
        <v/>
      </c>
      <c r="GD384" s="44" t="str">
        <f t="shared" si="1932"/>
        <v/>
      </c>
      <c r="GE384" s="45" t="str">
        <f t="shared" si="1933"/>
        <v/>
      </c>
      <c r="GF384" s="35"/>
      <c r="GH384" s="46"/>
      <c r="GI384" s="44"/>
      <c r="GJ384" s="44" t="str">
        <f>IF(GI384="","",GI384-GI383)</f>
        <v/>
      </c>
      <c r="GK384" s="44"/>
      <c r="GL384" s="44" t="str">
        <f>IF(GK384="","",GK384-GK383)</f>
        <v/>
      </c>
      <c r="GM384" s="44"/>
      <c r="GN384" s="44" t="str">
        <f>IF(GM384="","",GM383+GO383-GM384)</f>
        <v/>
      </c>
      <c r="GO384" s="44"/>
      <c r="GP384" s="43"/>
      <c r="GQ384" s="43" t="str">
        <f>IF(GI384="","",GQ383)</f>
        <v/>
      </c>
      <c r="GR384" s="44" t="str">
        <f t="shared" si="1934"/>
        <v/>
      </c>
      <c r="GS384" s="45" t="str">
        <f t="shared" si="1935"/>
        <v/>
      </c>
      <c r="GT384" s="35"/>
      <c r="GU384" s="27"/>
      <c r="GV384" s="46"/>
      <c r="GW384" s="44"/>
      <c r="GX384" s="44" t="str">
        <f>IF(GW384="","",GW384-GW383)</f>
        <v/>
      </c>
      <c r="GY384" s="44"/>
      <c r="GZ384" s="44" t="str">
        <f>IF(GY384="","",GY384-GY383)</f>
        <v/>
      </c>
      <c r="HA384" s="44"/>
      <c r="HB384" s="44" t="str">
        <f>IF(HA384="","",HA383+HC383-HA384)</f>
        <v/>
      </c>
      <c r="HC384" s="44"/>
      <c r="HD384" s="43"/>
      <c r="HE384" s="43" t="str">
        <f>IF(GW384="","",HE383)</f>
        <v/>
      </c>
      <c r="HF384" s="44" t="str">
        <f t="shared" si="1936"/>
        <v/>
      </c>
      <c r="HG384" s="45" t="str">
        <f t="shared" si="1937"/>
        <v/>
      </c>
      <c r="HH384" s="35"/>
      <c r="HJ384" s="46"/>
      <c r="HK384" s="44"/>
      <c r="HL384" s="44" t="str">
        <f>IF(HK384="","",HK384-HK383)</f>
        <v/>
      </c>
      <c r="HM384" s="44"/>
      <c r="HN384" s="44" t="str">
        <f>IF(HM384="","",HM384-HM383)</f>
        <v/>
      </c>
      <c r="HO384" s="44"/>
      <c r="HP384" s="44" t="str">
        <f>IF(HO384="","",HO383+HQ383-HO384)</f>
        <v/>
      </c>
      <c r="HQ384" s="44"/>
      <c r="HR384" s="43"/>
      <c r="HS384" s="43" t="str">
        <f>IF(HK384="","",HS383)</f>
        <v/>
      </c>
      <c r="HT384" s="44" t="str">
        <f t="shared" si="1938"/>
        <v/>
      </c>
      <c r="HU384" s="45" t="str">
        <f t="shared" si="1939"/>
        <v/>
      </c>
      <c r="HV384" s="35"/>
      <c r="HW384" s="61"/>
      <c r="HX384" s="46"/>
      <c r="HY384" s="44">
        <v>21217</v>
      </c>
      <c r="HZ384" s="44">
        <f t="shared" si="1872"/>
        <v>79</v>
      </c>
      <c r="IA384" s="44"/>
      <c r="IB384" s="44" t="str">
        <f t="shared" si="1873"/>
        <v/>
      </c>
      <c r="IC384" s="44">
        <v>7</v>
      </c>
      <c r="ID384" s="44">
        <f t="shared" si="1874"/>
        <v>0</v>
      </c>
      <c r="IE384" s="43">
        <v>0</v>
      </c>
      <c r="IF384" s="60" t="str">
        <f>IF(HY383="","",IF380)</f>
        <v>サンリオ浴衣BIG</v>
      </c>
      <c r="IG384" s="67">
        <f>IF(HY383="","",IG380)</f>
        <v>1100</v>
      </c>
      <c r="IH384" s="43">
        <f t="shared" si="1875"/>
        <v>0</v>
      </c>
      <c r="II384" s="45">
        <f t="shared" si="1876"/>
        <v>0</v>
      </c>
      <c r="IJ384" s="35"/>
      <c r="IL384" s="46"/>
      <c r="IM384" s="44">
        <v>1032</v>
      </c>
      <c r="IN384" s="44">
        <f t="shared" si="1877"/>
        <v>49</v>
      </c>
      <c r="IO384" s="44">
        <v>14</v>
      </c>
      <c r="IP384" s="44">
        <f t="shared" si="1878"/>
        <v>1</v>
      </c>
      <c r="IQ384" s="44">
        <v>9</v>
      </c>
      <c r="IR384" s="44">
        <f t="shared" si="1879"/>
        <v>0</v>
      </c>
      <c r="IS384" s="43">
        <v>0</v>
      </c>
      <c r="IT384" s="60" t="str">
        <f t="shared" si="1915"/>
        <v>キティシリコンがま口</v>
      </c>
      <c r="IU384" s="67">
        <f t="shared" si="1911"/>
        <v>996</v>
      </c>
      <c r="IV384" s="43">
        <f t="shared" si="1880"/>
        <v>0</v>
      </c>
      <c r="IW384" s="45">
        <f t="shared" si="1881"/>
        <v>0</v>
      </c>
      <c r="IX384" s="35"/>
      <c r="IY384" s="33"/>
      <c r="IZ384" s="46"/>
      <c r="JA384" s="44">
        <v>4643</v>
      </c>
      <c r="JB384" s="44">
        <f t="shared" si="1882"/>
        <v>34</v>
      </c>
      <c r="JC384" s="44">
        <v>132</v>
      </c>
      <c r="JD384" s="44">
        <f t="shared" si="1883"/>
        <v>1</v>
      </c>
      <c r="JE384" s="44">
        <v>34</v>
      </c>
      <c r="JF384" s="44">
        <f t="shared" si="1884"/>
        <v>1</v>
      </c>
      <c r="JG384" s="44">
        <v>0</v>
      </c>
      <c r="JH384" s="60" t="str">
        <f t="shared" si="1885"/>
        <v>ミニ香水</v>
      </c>
      <c r="JI384" s="67">
        <f t="shared" si="1886"/>
        <v>1100</v>
      </c>
      <c r="JJ384" s="43">
        <f t="shared" si="1887"/>
        <v>1100</v>
      </c>
      <c r="JK384" s="45">
        <f t="shared" si="1888"/>
        <v>0.3235294117647059</v>
      </c>
      <c r="JL384" s="35"/>
      <c r="JM384" s="27"/>
      <c r="JN384" s="46"/>
      <c r="JO384" s="44">
        <v>5530</v>
      </c>
      <c r="JP384" s="44">
        <f t="shared" si="1889"/>
        <v>69</v>
      </c>
      <c r="JQ384" s="44">
        <v>127</v>
      </c>
      <c r="JR384" s="44">
        <f t="shared" si="1890"/>
        <v>3</v>
      </c>
      <c r="JS384" s="44">
        <v>13</v>
      </c>
      <c r="JT384" s="44">
        <f t="shared" si="1891"/>
        <v>3</v>
      </c>
      <c r="JU384" s="44">
        <v>0</v>
      </c>
      <c r="JV384" s="60" t="str">
        <f t="shared" si="1892"/>
        <v>ジャグラーサウンドボタン</v>
      </c>
      <c r="JW384" s="67">
        <f t="shared" si="1893"/>
        <v>748</v>
      </c>
      <c r="JX384" s="43">
        <f t="shared" si="1894"/>
        <v>2244</v>
      </c>
      <c r="JY384" s="45">
        <f t="shared" si="1895"/>
        <v>0.32521739130434785</v>
      </c>
      <c r="JZ384" s="35"/>
      <c r="KA384" s="61"/>
      <c r="KB384" s="46"/>
      <c r="KC384" s="44">
        <v>4170</v>
      </c>
      <c r="KD384" s="44">
        <f t="shared" si="1896"/>
        <v>47</v>
      </c>
      <c r="KE384" s="44">
        <v>112</v>
      </c>
      <c r="KF384" s="44">
        <f t="shared" si="1897"/>
        <v>2</v>
      </c>
      <c r="KG384" s="44">
        <v>10</v>
      </c>
      <c r="KH384" s="44">
        <f t="shared" si="1898"/>
        <v>2</v>
      </c>
      <c r="KI384" s="44">
        <v>3</v>
      </c>
      <c r="KJ384" s="60" t="str">
        <f t="shared" si="1899"/>
        <v>ジャグラーサウンドボタン金銀</v>
      </c>
      <c r="KK384" s="67">
        <f t="shared" si="1900"/>
        <v>1100</v>
      </c>
      <c r="KL384" s="43">
        <f t="shared" si="1901"/>
        <v>2200</v>
      </c>
      <c r="KM384" s="45">
        <f t="shared" si="1902"/>
        <v>0.46808510638297873</v>
      </c>
      <c r="KN384" s="35"/>
      <c r="KO384" s="27"/>
      <c r="KP384" s="46"/>
      <c r="KQ384" s="44">
        <v>4970</v>
      </c>
      <c r="KR384" s="44">
        <f t="shared" si="1903"/>
        <v>36</v>
      </c>
      <c r="KS384" s="44">
        <v>100</v>
      </c>
      <c r="KT384" s="44">
        <f t="shared" si="1904"/>
        <v>1</v>
      </c>
      <c r="KU384" s="44">
        <v>16</v>
      </c>
      <c r="KV384" s="44">
        <f t="shared" si="1905"/>
        <v>1</v>
      </c>
      <c r="KW384" s="43">
        <v>0</v>
      </c>
      <c r="KX384" s="60" t="str">
        <f t="shared" si="1906"/>
        <v>デジタルミニカメラ</v>
      </c>
      <c r="KY384" s="67">
        <f t="shared" si="1907"/>
        <v>722</v>
      </c>
      <c r="KZ384" s="43">
        <f t="shared" si="1908"/>
        <v>722</v>
      </c>
      <c r="LA384" s="45">
        <f t="shared" si="1909"/>
        <v>0.20055555555555554</v>
      </c>
      <c r="LB384" s="35"/>
      <c r="LC384" s="27"/>
      <c r="LD384" s="51">
        <f>IF(A370="","",A370)</f>
        <v>45974</v>
      </c>
      <c r="LE384" s="43">
        <v>68711</v>
      </c>
      <c r="LF384" s="93">
        <f>IF(LE384="","",LE384-LE381)</f>
        <v>22</v>
      </c>
      <c r="LG384" s="43">
        <v>445</v>
      </c>
      <c r="LH384" s="43">
        <f t="shared" si="1916"/>
        <v>0</v>
      </c>
      <c r="LI384" s="43">
        <v>2</v>
      </c>
      <c r="LJ384" s="87">
        <f t="shared" si="1917"/>
        <v>0</v>
      </c>
      <c r="LK384" s="43">
        <v>0</v>
      </c>
      <c r="LL384" s="64" t="str">
        <f>IF(LE384="","",LL381)</f>
        <v>スヌーピーぬいぐるみ、コキンちゃん</v>
      </c>
      <c r="LM384" s="47">
        <f>IF(LF384="","",LM381)</f>
        <v>1000</v>
      </c>
      <c r="LN384" s="87">
        <f t="shared" si="1840"/>
        <v>0</v>
      </c>
      <c r="LO384" s="54"/>
      <c r="LP384" s="35"/>
      <c r="LQ384" s="27"/>
      <c r="LR384" s="46"/>
      <c r="LS384" s="44"/>
      <c r="LT384" s="44" t="str">
        <f>IF(LS384="","",LS384-LS383)</f>
        <v/>
      </c>
      <c r="LU384" s="44"/>
      <c r="LV384" s="44" t="str">
        <f>IF(LU384="","",LU384-LU383)</f>
        <v/>
      </c>
      <c r="LW384" s="44"/>
      <c r="LX384" s="44" t="str">
        <f>IF(LW384="","",LW383+LY383-LW384)</f>
        <v/>
      </c>
      <c r="LY384" s="44"/>
      <c r="LZ384" s="43"/>
      <c r="MA384" s="43" t="str">
        <f>IF(LS384="","",MA383)</f>
        <v/>
      </c>
      <c r="MB384" s="44" t="str">
        <f t="shared" si="1940"/>
        <v/>
      </c>
      <c r="MC384" s="45" t="str">
        <f t="shared" si="1941"/>
        <v/>
      </c>
      <c r="MD384" s="35"/>
      <c r="ME384" s="27"/>
      <c r="MF384" s="46"/>
      <c r="MG384" s="44"/>
      <c r="MH384" s="44" t="str">
        <f>IF(MG384="","",MG384-MG383)</f>
        <v/>
      </c>
      <c r="MI384" s="44"/>
      <c r="MJ384" s="44" t="str">
        <f>IF(MI384="","",MI384-MI383)</f>
        <v/>
      </c>
      <c r="MK384" s="44"/>
      <c r="ML384" s="44" t="str">
        <f>IF(MK384="","",MK383+MM383-MK384)</f>
        <v/>
      </c>
      <c r="MM384" s="44"/>
      <c r="MN384" s="43"/>
      <c r="MO384" s="43" t="str">
        <f>IF(MG384="","",MO383)</f>
        <v/>
      </c>
      <c r="MP384" s="44" t="str">
        <f t="shared" si="1942"/>
        <v/>
      </c>
      <c r="MQ384" s="45" t="str">
        <f t="shared" si="1943"/>
        <v/>
      </c>
      <c r="MR384" s="35"/>
      <c r="MS384" s="27"/>
      <c r="MT384" s="46"/>
      <c r="MU384" s="44"/>
      <c r="MV384" s="44" t="str">
        <f>IF(MU384="","",MU384-MU383)</f>
        <v/>
      </c>
      <c r="MW384" s="44"/>
      <c r="MX384" s="44" t="str">
        <f>IF(MW384="","",MW384-MW383)</f>
        <v/>
      </c>
      <c r="MY384" s="44"/>
      <c r="MZ384" s="44" t="str">
        <f>IF(MY384="","",MY383+NA383-MY384)</f>
        <v/>
      </c>
      <c r="NA384" s="44"/>
      <c r="NB384" s="43"/>
      <c r="NC384" s="43" t="str">
        <f>IF(MU384="","",NC383)</f>
        <v/>
      </c>
      <c r="ND384" s="44" t="str">
        <f t="shared" si="1944"/>
        <v/>
      </c>
      <c r="NE384" s="45" t="str">
        <f t="shared" si="1945"/>
        <v/>
      </c>
      <c r="NF384" s="35"/>
      <c r="NG384" s="27"/>
      <c r="NH384" s="46"/>
      <c r="NI384" s="44"/>
      <c r="NJ384" s="44" t="str">
        <f>IF(NI384="","",NI384-NI383)</f>
        <v/>
      </c>
      <c r="NK384" s="44"/>
      <c r="NL384" s="44" t="str">
        <f>IF(NK384="","",NK384-NK383)</f>
        <v/>
      </c>
      <c r="NM384" s="44"/>
      <c r="NN384" s="44" t="str">
        <f>IF(NM384="","",NM383+NO383-NM384)</f>
        <v/>
      </c>
      <c r="NO384" s="44"/>
      <c r="NP384" s="43"/>
      <c r="NQ384" s="43" t="str">
        <f>IF(NI384="","",NQ383)</f>
        <v/>
      </c>
      <c r="NR384" s="44" t="str">
        <f t="shared" si="1946"/>
        <v/>
      </c>
      <c r="NS384" s="45" t="str">
        <f t="shared" si="1947"/>
        <v/>
      </c>
      <c r="NT384" s="35"/>
    </row>
    <row r="385" spans="1:384" x14ac:dyDescent="0.2">
      <c r="A385" s="38"/>
      <c r="B385" s="39"/>
      <c r="C385" s="40"/>
      <c r="D385" s="40"/>
      <c r="E385" s="41"/>
      <c r="F385" s="40"/>
      <c r="G385" s="178"/>
      <c r="H385" s="42"/>
      <c r="I385" s="44"/>
      <c r="J385" s="44" t="str">
        <f>IF(I385="","",I385-I384)</f>
        <v/>
      </c>
      <c r="K385" s="44"/>
      <c r="L385" s="44" t="str">
        <f>IF(K385="","",K385-K384)</f>
        <v/>
      </c>
      <c r="M385" s="44"/>
      <c r="N385" s="44" t="str">
        <f>IF(M385="","",M384+O384-M385)</f>
        <v/>
      </c>
      <c r="O385" s="44"/>
      <c r="P385" s="43"/>
      <c r="Q385" s="43" t="str">
        <f>IF(I385="","",Q384)</f>
        <v/>
      </c>
      <c r="R385" s="44" t="str">
        <f t="shared" si="1918"/>
        <v/>
      </c>
      <c r="S385" s="45" t="str">
        <f t="shared" si="1919"/>
        <v/>
      </c>
      <c r="T385" s="35"/>
      <c r="U385" s="27"/>
      <c r="V385" s="46"/>
      <c r="W385" s="67"/>
      <c r="X385" s="44" t="str">
        <f>IF(W385="","",W385-W384)</f>
        <v/>
      </c>
      <c r="Y385" s="44"/>
      <c r="Z385" s="44" t="str">
        <f>IF(Y385="","",Y385-Y384)</f>
        <v/>
      </c>
      <c r="AA385" s="44"/>
      <c r="AB385" s="44" t="str">
        <f>IF(AA385="","",AA384+AC384-AA385)</f>
        <v/>
      </c>
      <c r="AC385" s="44"/>
      <c r="AD385" s="44"/>
      <c r="AE385" s="44"/>
      <c r="AF385" s="44" t="str">
        <f t="shared" si="1920"/>
        <v/>
      </c>
      <c r="AG385" s="45" t="str">
        <f t="shared" si="1921"/>
        <v/>
      </c>
      <c r="AH385" s="35"/>
      <c r="AI385" s="27"/>
      <c r="AJ385" s="46"/>
      <c r="AK385" s="44"/>
      <c r="AL385" s="44" t="str">
        <f>IF(AK385="","",AK385-AK384)</f>
        <v/>
      </c>
      <c r="AM385" s="44"/>
      <c r="AN385" s="44" t="str">
        <f>IF(AM385="","",AM385-AM384)</f>
        <v/>
      </c>
      <c r="AO385" s="44"/>
      <c r="AP385" s="44" t="str">
        <f>IF(AO385="","",AO384+AQ384-AO385)</f>
        <v/>
      </c>
      <c r="AQ385" s="44"/>
      <c r="AR385" s="44"/>
      <c r="AS385" s="44"/>
      <c r="AT385" s="44" t="str">
        <f t="shared" si="1922"/>
        <v/>
      </c>
      <c r="AU385" s="45" t="str">
        <f t="shared" si="1923"/>
        <v/>
      </c>
      <c r="AV385" s="35"/>
      <c r="AW385" s="27"/>
      <c r="AX385" s="46"/>
      <c r="AY385" s="44"/>
      <c r="AZ385" s="44" t="str">
        <f>IF(AY385="","",AY385-AY384)</f>
        <v/>
      </c>
      <c r="BA385" s="44"/>
      <c r="BB385" s="44" t="str">
        <f>IF(BA385="","",BA385-BA384)</f>
        <v/>
      </c>
      <c r="BC385" s="44"/>
      <c r="BD385" s="44" t="str">
        <f>IF(BC385="","",BC384+BE384-BC385)</f>
        <v/>
      </c>
      <c r="BE385" s="44"/>
      <c r="BF385" s="44"/>
      <c r="BG385" s="44"/>
      <c r="BH385" s="44" t="str">
        <f t="shared" si="1924"/>
        <v/>
      </c>
      <c r="BI385" s="45" t="str">
        <f t="shared" si="1925"/>
        <v/>
      </c>
      <c r="BJ385" s="35"/>
      <c r="BK385" s="50"/>
      <c r="BL385" s="46"/>
      <c r="BM385" s="44">
        <v>12037</v>
      </c>
      <c r="BN385" s="44">
        <f t="shared" si="1841"/>
        <v>39</v>
      </c>
      <c r="BO385" s="44">
        <v>620</v>
      </c>
      <c r="BP385" s="44">
        <f t="shared" si="1842"/>
        <v>1</v>
      </c>
      <c r="BQ385" s="44">
        <v>6</v>
      </c>
      <c r="BR385" s="44">
        <f t="shared" si="1843"/>
        <v>1</v>
      </c>
      <c r="BS385" s="25">
        <v>15</v>
      </c>
      <c r="BT385" s="60" t="str">
        <f t="shared" si="1912"/>
        <v>ポケモンシリコンフェイス</v>
      </c>
      <c r="BU385" s="67">
        <f t="shared" si="1910"/>
        <v>0</v>
      </c>
      <c r="BV385" s="44">
        <f t="shared" si="1844"/>
        <v>0</v>
      </c>
      <c r="BW385" s="45">
        <f t="shared" si="1845"/>
        <v>0</v>
      </c>
      <c r="BX385" s="35" t="s">
        <v>612</v>
      </c>
      <c r="BY385" s="27"/>
      <c r="BZ385" s="46"/>
      <c r="CA385" s="44">
        <v>1390</v>
      </c>
      <c r="CB385" s="44">
        <f t="shared" si="1846"/>
        <v>73</v>
      </c>
      <c r="CC385" s="44">
        <v>86</v>
      </c>
      <c r="CD385" s="44">
        <f t="shared" si="1847"/>
        <v>3</v>
      </c>
      <c r="CE385" s="44">
        <v>5</v>
      </c>
      <c r="CF385" s="44">
        <f t="shared" si="1848"/>
        <v>3</v>
      </c>
      <c r="CG385" s="25">
        <v>0</v>
      </c>
      <c r="CH385" s="60" t="s">
        <v>610</v>
      </c>
      <c r="CI385" s="67"/>
      <c r="CJ385" s="44">
        <f t="shared" si="1851"/>
        <v>0</v>
      </c>
      <c r="CK385" s="45">
        <f t="shared" si="1852"/>
        <v>0</v>
      </c>
      <c r="CL385" s="191" t="s">
        <v>465</v>
      </c>
      <c r="CM385" s="27"/>
      <c r="CN385" s="46"/>
      <c r="CO385" s="44">
        <v>2152</v>
      </c>
      <c r="CP385" s="44">
        <f t="shared" si="1853"/>
        <v>117</v>
      </c>
      <c r="CQ385" s="44">
        <v>18</v>
      </c>
      <c r="CR385" s="44">
        <f t="shared" si="1854"/>
        <v>2</v>
      </c>
      <c r="CS385" s="44">
        <v>26</v>
      </c>
      <c r="CT385" s="44">
        <f t="shared" si="1855"/>
        <v>4</v>
      </c>
      <c r="CU385" s="25">
        <v>0</v>
      </c>
      <c r="CV385" s="60" t="str">
        <f t="shared" si="1913"/>
        <v>ラブブキーホルダー</v>
      </c>
      <c r="CW385" s="67">
        <f t="shared" si="1914"/>
        <v>400</v>
      </c>
      <c r="CX385" s="44">
        <f t="shared" si="1856"/>
        <v>1600</v>
      </c>
      <c r="CY385" s="45">
        <f t="shared" si="1857"/>
        <v>0.13675213675213677</v>
      </c>
      <c r="CZ385" s="191" t="s">
        <v>465</v>
      </c>
      <c r="DA385" s="58"/>
      <c r="DB385" s="46"/>
      <c r="DC385" s="44">
        <v>8326</v>
      </c>
      <c r="DD385" s="44">
        <f t="shared" si="1858"/>
        <v>59</v>
      </c>
      <c r="DE385" s="44">
        <v>436</v>
      </c>
      <c r="DF385" s="44">
        <f t="shared" si="1859"/>
        <v>1</v>
      </c>
      <c r="DG385" s="44">
        <v>14</v>
      </c>
      <c r="DH385" s="44">
        <f t="shared" si="1860"/>
        <v>1</v>
      </c>
      <c r="DI385" s="25">
        <v>0</v>
      </c>
      <c r="DJ385" s="60" t="str">
        <f t="shared" si="1861"/>
        <v>ラブブマスコット</v>
      </c>
      <c r="DK385" s="67">
        <f t="shared" si="1862"/>
        <v>450</v>
      </c>
      <c r="DL385" s="44">
        <f t="shared" si="1863"/>
        <v>450</v>
      </c>
      <c r="DM385" s="45">
        <f t="shared" si="1864"/>
        <v>7.6271186440677971E-2</v>
      </c>
      <c r="DN385" s="35"/>
      <c r="DO385" s="27"/>
      <c r="DP385" s="46"/>
      <c r="DQ385" s="44">
        <v>2831</v>
      </c>
      <c r="DR385" s="44">
        <f t="shared" si="1865"/>
        <v>86</v>
      </c>
      <c r="DS385" s="44">
        <v>76</v>
      </c>
      <c r="DT385" s="44">
        <f t="shared" si="1866"/>
        <v>7</v>
      </c>
      <c r="DU385" s="44">
        <v>23</v>
      </c>
      <c r="DV385" s="44">
        <f t="shared" si="1867"/>
        <v>9</v>
      </c>
      <c r="DW385" s="25">
        <v>4</v>
      </c>
      <c r="DX385" s="60" t="str">
        <f t="shared" si="1868"/>
        <v>ラブブキーホルダー</v>
      </c>
      <c r="DY385" s="67">
        <f t="shared" si="1869"/>
        <v>500</v>
      </c>
      <c r="DZ385" s="44">
        <f t="shared" si="1870"/>
        <v>4500</v>
      </c>
      <c r="EA385" s="45">
        <f t="shared" si="1871"/>
        <v>0.52325581395348841</v>
      </c>
      <c r="EB385" s="35"/>
      <c r="EC385" s="27"/>
      <c r="ED385" s="46"/>
      <c r="EE385" s="44"/>
      <c r="EF385" s="44" t="str">
        <f>IF(EE385="","",EE385-EE384)</f>
        <v/>
      </c>
      <c r="EG385" s="44"/>
      <c r="EH385" s="44" t="str">
        <f>IF(EG385="","",EG385-EG384)</f>
        <v/>
      </c>
      <c r="EI385" s="44"/>
      <c r="EJ385" s="44" t="str">
        <f>IF(EI385="","",EI384+EK384-EI385)</f>
        <v/>
      </c>
      <c r="EK385" s="44"/>
      <c r="EL385" s="43"/>
      <c r="EM385" s="43" t="str">
        <f>IF(EE385="","",EM384)</f>
        <v/>
      </c>
      <c r="EN385" s="44" t="str">
        <f t="shared" si="1926"/>
        <v/>
      </c>
      <c r="EO385" s="45" t="str">
        <f t="shared" si="1927"/>
        <v/>
      </c>
      <c r="EP385" s="35"/>
      <c r="EQ385" s="27"/>
      <c r="ER385" s="46"/>
      <c r="ES385" s="44"/>
      <c r="ET385" s="44" t="str">
        <f>IF(ES385="","",ES385-ES384)</f>
        <v/>
      </c>
      <c r="EU385" s="44"/>
      <c r="EV385" s="44" t="str">
        <f>IF(EU385="","",EU385-EU384)</f>
        <v/>
      </c>
      <c r="EW385" s="44"/>
      <c r="EX385" s="44" t="str">
        <f>IF(EW385="","",EW384+EY384-EW385)</f>
        <v/>
      </c>
      <c r="EY385" s="44"/>
      <c r="EZ385" s="43"/>
      <c r="FA385" s="43" t="str">
        <f>IF(ES385="","",FA384)</f>
        <v/>
      </c>
      <c r="FB385" s="44" t="str">
        <f t="shared" si="1928"/>
        <v/>
      </c>
      <c r="FC385" s="45" t="str">
        <f t="shared" si="1929"/>
        <v/>
      </c>
      <c r="FD385" s="35"/>
      <c r="FF385" s="46"/>
      <c r="FG385" s="44"/>
      <c r="FH385" s="44" t="str">
        <f>IF(FG385="","",FG385-FG384)</f>
        <v/>
      </c>
      <c r="FI385" s="44"/>
      <c r="FJ385" s="44" t="str">
        <f>IF(FI385="","",FI385-FI384)</f>
        <v/>
      </c>
      <c r="FK385" s="44"/>
      <c r="FL385" s="44" t="str">
        <f>IF(FK385="","",FK384+FM384-FK385)</f>
        <v/>
      </c>
      <c r="FM385" s="44"/>
      <c r="FN385" s="43"/>
      <c r="FO385" s="43" t="str">
        <f>IF(FG385="","",FO384)</f>
        <v/>
      </c>
      <c r="FP385" s="44" t="str">
        <f t="shared" si="1930"/>
        <v/>
      </c>
      <c r="FQ385" s="45" t="str">
        <f t="shared" si="1931"/>
        <v/>
      </c>
      <c r="FR385" s="35"/>
      <c r="FT385" s="46"/>
      <c r="FU385" s="44"/>
      <c r="FV385" s="44" t="str">
        <f>IF(FU385="","",FU385-FU384)</f>
        <v/>
      </c>
      <c r="FW385" s="44"/>
      <c r="FX385" s="44" t="str">
        <f>IF(FW385="","",FW385-FW384)</f>
        <v/>
      </c>
      <c r="FY385" s="44"/>
      <c r="FZ385" s="44" t="str">
        <f>IF(FY385="","",FY384+GA384-FY385)</f>
        <v/>
      </c>
      <c r="GA385" s="44"/>
      <c r="GB385" s="43"/>
      <c r="GC385" s="43" t="str">
        <f>IF(FU385="","",GC384)</f>
        <v/>
      </c>
      <c r="GD385" s="44" t="str">
        <f t="shared" si="1932"/>
        <v/>
      </c>
      <c r="GE385" s="45" t="str">
        <f t="shared" si="1933"/>
        <v/>
      </c>
      <c r="GF385" s="35"/>
      <c r="GH385" s="46"/>
      <c r="GI385" s="44"/>
      <c r="GJ385" s="44" t="str">
        <f>IF(GI385="","",GI385-GI384)</f>
        <v/>
      </c>
      <c r="GK385" s="44"/>
      <c r="GL385" s="44" t="str">
        <f>IF(GK385="","",GK385-GK384)</f>
        <v/>
      </c>
      <c r="GM385" s="44"/>
      <c r="GN385" s="44" t="str">
        <f>IF(GM385="","",GM384+GO384-GM385)</f>
        <v/>
      </c>
      <c r="GO385" s="44"/>
      <c r="GP385" s="43"/>
      <c r="GQ385" s="43" t="str">
        <f>IF(GI385="","",GQ384)</f>
        <v/>
      </c>
      <c r="GR385" s="44" t="str">
        <f t="shared" si="1934"/>
        <v/>
      </c>
      <c r="GS385" s="45" t="str">
        <f t="shared" si="1935"/>
        <v/>
      </c>
      <c r="GT385" s="35"/>
      <c r="GU385" s="27"/>
      <c r="GV385" s="46"/>
      <c r="GW385" s="44"/>
      <c r="GX385" s="44" t="str">
        <f>IF(GW385="","",GW385-GW384)</f>
        <v/>
      </c>
      <c r="GY385" s="44"/>
      <c r="GZ385" s="44" t="str">
        <f>IF(GY385="","",GY385-GY384)</f>
        <v/>
      </c>
      <c r="HA385" s="44"/>
      <c r="HB385" s="44" t="str">
        <f>IF(HA385="","",HA384+HC384-HA385)</f>
        <v/>
      </c>
      <c r="HC385" s="44"/>
      <c r="HD385" s="43"/>
      <c r="HE385" s="43" t="str">
        <f>IF(GW385="","",HE384)</f>
        <v/>
      </c>
      <c r="HF385" s="44" t="str">
        <f t="shared" si="1936"/>
        <v/>
      </c>
      <c r="HG385" s="45" t="str">
        <f t="shared" si="1937"/>
        <v/>
      </c>
      <c r="HH385" s="35"/>
      <c r="HJ385" s="46"/>
      <c r="HK385" s="44"/>
      <c r="HL385" s="44" t="str">
        <f>IF(HK385="","",HK385-HK384)</f>
        <v/>
      </c>
      <c r="HM385" s="44"/>
      <c r="HN385" s="44" t="str">
        <f>IF(HM385="","",HM385-HM384)</f>
        <v/>
      </c>
      <c r="HO385" s="44"/>
      <c r="HP385" s="44" t="str">
        <f>IF(HO385="","",HO384+HQ384-HO385)</f>
        <v/>
      </c>
      <c r="HQ385" s="44"/>
      <c r="HR385" s="43"/>
      <c r="HS385" s="43" t="str">
        <f>IF(HK385="","",HS384)</f>
        <v/>
      </c>
      <c r="HT385" s="44" t="str">
        <f t="shared" si="1938"/>
        <v/>
      </c>
      <c r="HU385" s="45" t="str">
        <f t="shared" si="1939"/>
        <v/>
      </c>
      <c r="HV385" s="35"/>
      <c r="HW385" s="61"/>
      <c r="HX385" s="46"/>
      <c r="HY385" s="44"/>
      <c r="HZ385" s="44" t="str">
        <f t="shared" si="1872"/>
        <v/>
      </c>
      <c r="IA385" s="44"/>
      <c r="IB385" s="44" t="str">
        <f t="shared" si="1873"/>
        <v/>
      </c>
      <c r="IC385" s="44">
        <v>6</v>
      </c>
      <c r="ID385" s="44">
        <f t="shared" si="1874"/>
        <v>0</v>
      </c>
      <c r="IE385" s="25">
        <v>0</v>
      </c>
      <c r="IF385" s="60" t="str">
        <f>IF(HY383="","",IF381)</f>
        <v>すみっこ時計</v>
      </c>
      <c r="IG385" s="67">
        <f>IF(HY383="","",IG381)</f>
        <v>1100</v>
      </c>
      <c r="IH385" s="44">
        <f t="shared" si="1875"/>
        <v>0</v>
      </c>
      <c r="II385" s="45" t="e">
        <f t="shared" si="1876"/>
        <v>#VALUE!</v>
      </c>
      <c r="IJ385" s="35"/>
      <c r="IL385" s="46"/>
      <c r="IM385" s="44">
        <v>583</v>
      </c>
      <c r="IN385" s="44">
        <f t="shared" si="1877"/>
        <v>85</v>
      </c>
      <c r="IO385" s="44">
        <v>9</v>
      </c>
      <c r="IP385" s="44">
        <f t="shared" si="1878"/>
        <v>2</v>
      </c>
      <c r="IQ385" s="44">
        <v>17</v>
      </c>
      <c r="IR385" s="44">
        <f t="shared" si="1879"/>
        <v>1</v>
      </c>
      <c r="IS385" s="25">
        <v>0</v>
      </c>
      <c r="IT385" s="60" t="str">
        <f t="shared" si="1915"/>
        <v>ゲームアーク</v>
      </c>
      <c r="IU385" s="67">
        <f t="shared" si="1911"/>
        <v>950</v>
      </c>
      <c r="IV385" s="44">
        <f t="shared" si="1880"/>
        <v>950</v>
      </c>
      <c r="IW385" s="45">
        <f t="shared" si="1881"/>
        <v>0.11176470588235295</v>
      </c>
      <c r="IX385" s="35"/>
      <c r="IY385" s="33"/>
      <c r="IZ385" s="46"/>
      <c r="JA385" s="44">
        <v>5936</v>
      </c>
      <c r="JB385" s="44">
        <f t="shared" si="1882"/>
        <v>55</v>
      </c>
      <c r="JC385" s="44">
        <v>133</v>
      </c>
      <c r="JD385" s="44">
        <f t="shared" si="1883"/>
        <v>0</v>
      </c>
      <c r="JE385" s="44">
        <v>17</v>
      </c>
      <c r="JF385" s="44">
        <f t="shared" si="1884"/>
        <v>0</v>
      </c>
      <c r="JG385" s="44">
        <v>1</v>
      </c>
      <c r="JH385" s="60" t="str">
        <f t="shared" si="1885"/>
        <v>ラブブマスコット</v>
      </c>
      <c r="JI385" s="67">
        <f t="shared" si="1886"/>
        <v>500</v>
      </c>
      <c r="JJ385" s="44">
        <f t="shared" si="1887"/>
        <v>0</v>
      </c>
      <c r="JK385" s="45">
        <f t="shared" si="1888"/>
        <v>0</v>
      </c>
      <c r="JL385" s="35"/>
      <c r="JM385" s="27"/>
      <c r="JN385" s="46"/>
      <c r="JO385" s="44">
        <v>4016</v>
      </c>
      <c r="JP385" s="44">
        <f t="shared" si="1889"/>
        <v>64</v>
      </c>
      <c r="JQ385" s="44">
        <v>238</v>
      </c>
      <c r="JR385" s="44">
        <f t="shared" si="1890"/>
        <v>0</v>
      </c>
      <c r="JS385" s="44">
        <v>50</v>
      </c>
      <c r="JT385" s="44">
        <f t="shared" si="1891"/>
        <v>0</v>
      </c>
      <c r="JU385" s="44">
        <v>0</v>
      </c>
      <c r="JV385" s="60" t="str">
        <f t="shared" si="1892"/>
        <v>アングリーキーホルダー</v>
      </c>
      <c r="JW385" s="67">
        <f t="shared" si="1893"/>
        <v>198</v>
      </c>
      <c r="JX385" s="44">
        <f t="shared" si="1894"/>
        <v>0</v>
      </c>
      <c r="JY385" s="45">
        <f t="shared" si="1895"/>
        <v>0</v>
      </c>
      <c r="JZ385" s="35"/>
      <c r="KA385" s="61"/>
      <c r="KB385" s="46"/>
      <c r="KC385" s="44">
        <v>6961</v>
      </c>
      <c r="KD385" s="44">
        <f t="shared" si="1896"/>
        <v>62</v>
      </c>
      <c r="KE385" s="44">
        <v>417</v>
      </c>
      <c r="KF385" s="44">
        <f t="shared" si="1897"/>
        <v>4</v>
      </c>
      <c r="KG385" s="44">
        <v>80</v>
      </c>
      <c r="KH385" s="44">
        <f t="shared" si="1898"/>
        <v>12</v>
      </c>
      <c r="KI385" s="44">
        <v>0</v>
      </c>
      <c r="KJ385" s="60" t="str">
        <f t="shared" si="1899"/>
        <v>AIモンスターラバー</v>
      </c>
      <c r="KK385" s="67">
        <f t="shared" si="1900"/>
        <v>198</v>
      </c>
      <c r="KL385" s="44">
        <f t="shared" si="1901"/>
        <v>2376</v>
      </c>
      <c r="KM385" s="45">
        <f t="shared" si="1902"/>
        <v>0.38322580645161292</v>
      </c>
      <c r="KN385" s="35"/>
      <c r="KO385" s="27"/>
      <c r="KP385" s="46"/>
      <c r="KQ385" s="44">
        <v>5843</v>
      </c>
      <c r="KR385" s="44">
        <f t="shared" si="1903"/>
        <v>13</v>
      </c>
      <c r="KS385" s="44">
        <v>281</v>
      </c>
      <c r="KT385" s="44">
        <f t="shared" si="1904"/>
        <v>1</v>
      </c>
      <c r="KU385" s="44">
        <v>25</v>
      </c>
      <c r="KV385" s="44">
        <f t="shared" si="1905"/>
        <v>2</v>
      </c>
      <c r="KW385" s="25">
        <v>0</v>
      </c>
      <c r="KX385" s="60" t="str">
        <f t="shared" si="1906"/>
        <v>サンリオスカーフ付ポーチ</v>
      </c>
      <c r="KY385" s="67">
        <v>580</v>
      </c>
      <c r="KZ385" s="44">
        <f t="shared" si="1908"/>
        <v>1160</v>
      </c>
      <c r="LA385" s="45">
        <f t="shared" si="1909"/>
        <v>0.89230769230769236</v>
      </c>
      <c r="LB385" s="35" t="s">
        <v>623</v>
      </c>
      <c r="LC385" s="27"/>
      <c r="LD385" s="46"/>
      <c r="LE385" s="44"/>
      <c r="LF385" s="44"/>
      <c r="LG385" s="44">
        <v>530</v>
      </c>
      <c r="LH385" s="44">
        <f t="shared" si="1916"/>
        <v>0</v>
      </c>
      <c r="LI385" s="43">
        <v>2</v>
      </c>
      <c r="LJ385" s="44">
        <f t="shared" si="1917"/>
        <v>0</v>
      </c>
      <c r="LK385" s="44">
        <v>0</v>
      </c>
      <c r="LL385" s="72" t="str">
        <f>IF(LE384="","",LL382)</f>
        <v>アンパンティッシュカバー、アンパンぬいぐるみ</v>
      </c>
      <c r="LM385" s="67">
        <f>IF(LF384="","",LM382)</f>
        <v>1000</v>
      </c>
      <c r="LN385" s="44">
        <f t="shared" si="1840"/>
        <v>0</v>
      </c>
      <c r="LO385" s="45"/>
      <c r="LP385" s="35"/>
      <c r="LQ385" s="27"/>
      <c r="LR385" s="46"/>
      <c r="LS385" s="44"/>
      <c r="LT385" s="44" t="str">
        <f>IF(LS385="","",LS385-LS384)</f>
        <v/>
      </c>
      <c r="LU385" s="44"/>
      <c r="LV385" s="44" t="str">
        <f>IF(LU385="","",LU385-LU384)</f>
        <v/>
      </c>
      <c r="LW385" s="44"/>
      <c r="LX385" s="44" t="str">
        <f>IF(LW385="","",LW384+LY384-LW385)</f>
        <v/>
      </c>
      <c r="LY385" s="44"/>
      <c r="LZ385" s="43"/>
      <c r="MA385" s="43" t="str">
        <f>IF(LS385="","",MA384)</f>
        <v/>
      </c>
      <c r="MB385" s="44" t="str">
        <f t="shared" si="1940"/>
        <v/>
      </c>
      <c r="MC385" s="45" t="str">
        <f t="shared" si="1941"/>
        <v/>
      </c>
      <c r="MD385" s="35"/>
      <c r="ME385" s="27"/>
      <c r="MF385" s="46"/>
      <c r="MG385" s="44"/>
      <c r="MH385" s="44" t="str">
        <f>IF(MG385="","",MG385-MG384)</f>
        <v/>
      </c>
      <c r="MI385" s="44"/>
      <c r="MJ385" s="44" t="str">
        <f>IF(MI385="","",MI385-MI384)</f>
        <v/>
      </c>
      <c r="MK385" s="44"/>
      <c r="ML385" s="44" t="str">
        <f>IF(MK385="","",MK384+MM384-MK385)</f>
        <v/>
      </c>
      <c r="MM385" s="44"/>
      <c r="MN385" s="43"/>
      <c r="MO385" s="43" t="str">
        <f>IF(MG385="","",MO384)</f>
        <v/>
      </c>
      <c r="MP385" s="44" t="str">
        <f t="shared" si="1942"/>
        <v/>
      </c>
      <c r="MQ385" s="45" t="str">
        <f t="shared" si="1943"/>
        <v/>
      </c>
      <c r="MR385" s="35"/>
      <c r="MS385" s="27"/>
      <c r="MT385" s="46"/>
      <c r="MU385" s="44"/>
      <c r="MV385" s="44" t="str">
        <f>IF(MU385="","",MU385-MU384)</f>
        <v/>
      </c>
      <c r="MW385" s="44"/>
      <c r="MX385" s="44" t="str">
        <f>IF(MW385="","",MW385-MW384)</f>
        <v/>
      </c>
      <c r="MY385" s="44"/>
      <c r="MZ385" s="44" t="str">
        <f>IF(MY385="","",MY384+NA384-MY385)</f>
        <v/>
      </c>
      <c r="NA385" s="44"/>
      <c r="NB385" s="43"/>
      <c r="NC385" s="43" t="str">
        <f>IF(MU385="","",NC384)</f>
        <v/>
      </c>
      <c r="ND385" s="44" t="str">
        <f t="shared" si="1944"/>
        <v/>
      </c>
      <c r="NE385" s="45" t="str">
        <f t="shared" si="1945"/>
        <v/>
      </c>
      <c r="NF385" s="35"/>
      <c r="NG385" s="27"/>
      <c r="NH385" s="46"/>
      <c r="NI385" s="44"/>
      <c r="NJ385" s="44" t="str">
        <f>IF(NI385="","",NI385-NI384)</f>
        <v/>
      </c>
      <c r="NK385" s="44"/>
      <c r="NL385" s="44" t="str">
        <f>IF(NK385="","",NK385-NK384)</f>
        <v/>
      </c>
      <c r="NM385" s="44"/>
      <c r="NN385" s="44" t="str">
        <f>IF(NM385="","",NM384+NO384-NM385)</f>
        <v/>
      </c>
      <c r="NO385" s="44"/>
      <c r="NP385" s="43"/>
      <c r="NQ385" s="43" t="str">
        <f>IF(NI385="","",NQ384)</f>
        <v/>
      </c>
      <c r="NR385" s="44" t="str">
        <f t="shared" si="1946"/>
        <v/>
      </c>
      <c r="NS385" s="45" t="str">
        <f t="shared" si="1947"/>
        <v/>
      </c>
      <c r="NT385" s="35"/>
    </row>
    <row r="386" spans="1:384" ht="15" customHeight="1" thickBot="1" x14ac:dyDescent="0.25">
      <c r="A386" s="38"/>
      <c r="B386" s="39"/>
      <c r="C386" s="40"/>
      <c r="D386" s="40"/>
      <c r="E386" s="41"/>
      <c r="F386" s="40"/>
      <c r="G386" s="178"/>
      <c r="H386" s="42"/>
      <c r="I386" s="44"/>
      <c r="J386" s="44" t="str">
        <f>IF(I386="","",I386-I385)</f>
        <v/>
      </c>
      <c r="K386" s="44"/>
      <c r="L386" s="44"/>
      <c r="M386" s="44"/>
      <c r="N386" s="44" t="str">
        <f>IF(M386="","",M385+O385-M386)</f>
        <v/>
      </c>
      <c r="O386" s="44"/>
      <c r="P386" s="43"/>
      <c r="Q386" s="43" t="str">
        <f>IF(I386="","",Q385)</f>
        <v/>
      </c>
      <c r="R386" s="44" t="str">
        <f t="shared" si="1918"/>
        <v/>
      </c>
      <c r="S386" s="45" t="str">
        <f t="shared" si="1919"/>
        <v/>
      </c>
      <c r="T386" s="35"/>
      <c r="U386" s="27"/>
      <c r="V386" s="46"/>
      <c r="W386" s="67"/>
      <c r="X386" s="44" t="str">
        <f>IF(W386="","",W386-W385)</f>
        <v/>
      </c>
      <c r="Y386" s="44"/>
      <c r="Z386" s="44"/>
      <c r="AA386" s="44"/>
      <c r="AB386" s="44" t="str">
        <f>IF(AA386="","",AA385+AC385-AA386)</f>
        <v/>
      </c>
      <c r="AC386" s="44"/>
      <c r="AD386" s="44"/>
      <c r="AE386" s="44"/>
      <c r="AF386" s="44" t="str">
        <f t="shared" si="1920"/>
        <v/>
      </c>
      <c r="AG386" s="45" t="str">
        <f t="shared" si="1921"/>
        <v/>
      </c>
      <c r="AH386" s="35"/>
      <c r="AI386" s="27"/>
      <c r="AJ386" s="46"/>
      <c r="AK386" s="44"/>
      <c r="AL386" s="44" t="str">
        <f>IF(AK386="","",AK386-AK385)</f>
        <v/>
      </c>
      <c r="AM386" s="44"/>
      <c r="AN386" s="44" t="str">
        <f>IF(AM386="","",AM386-AM385)</f>
        <v/>
      </c>
      <c r="AO386" s="44"/>
      <c r="AP386" s="44" t="str">
        <f>IF(AO386="","",AO385+AQ385-AO386)</f>
        <v/>
      </c>
      <c r="AQ386" s="44"/>
      <c r="AR386" s="44"/>
      <c r="AS386" s="44"/>
      <c r="AT386" s="44" t="str">
        <f t="shared" si="1922"/>
        <v/>
      </c>
      <c r="AU386" s="45" t="str">
        <f t="shared" si="1923"/>
        <v/>
      </c>
      <c r="AV386" s="35"/>
      <c r="AW386" s="27"/>
      <c r="AX386" s="46"/>
      <c r="AY386" s="44"/>
      <c r="AZ386" s="44" t="str">
        <f>IF(AY386="","",AY386-AY385)</f>
        <v/>
      </c>
      <c r="BA386" s="44"/>
      <c r="BB386" s="44" t="str">
        <f>IF(BA386="","",BA386-BA385)</f>
        <v/>
      </c>
      <c r="BC386" s="44"/>
      <c r="BD386" s="44" t="str">
        <f>IF(BC386="","",BC385+BE385-BC386)</f>
        <v/>
      </c>
      <c r="BE386" s="44"/>
      <c r="BF386" s="44"/>
      <c r="BG386" s="44"/>
      <c r="BH386" s="44" t="str">
        <f t="shared" si="1924"/>
        <v/>
      </c>
      <c r="BI386" s="45" t="str">
        <f t="shared" si="1925"/>
        <v/>
      </c>
      <c r="BJ386" s="35"/>
      <c r="BK386" s="50"/>
      <c r="BL386" s="74"/>
      <c r="BM386" s="75">
        <v>13827</v>
      </c>
      <c r="BN386" s="75">
        <f t="shared" si="1841"/>
        <v>87</v>
      </c>
      <c r="BO386" s="75">
        <v>689</v>
      </c>
      <c r="BP386" s="75">
        <f t="shared" si="1842"/>
        <v>5</v>
      </c>
      <c r="BQ386" s="75">
        <v>90</v>
      </c>
      <c r="BR386" s="75">
        <f t="shared" si="1843"/>
        <v>8</v>
      </c>
      <c r="BS386" s="75">
        <v>0</v>
      </c>
      <c r="BT386" s="77" t="str">
        <f t="shared" si="1912"/>
        <v>ＡＩモンスターラバー</v>
      </c>
      <c r="BU386" s="78">
        <f t="shared" si="1910"/>
        <v>198</v>
      </c>
      <c r="BV386" s="75">
        <f t="shared" si="1844"/>
        <v>1584</v>
      </c>
      <c r="BW386" s="79">
        <f t="shared" si="1845"/>
        <v>0.18206896551724139</v>
      </c>
      <c r="BX386" s="35"/>
      <c r="BY386" s="27"/>
      <c r="BZ386" s="74"/>
      <c r="CA386" s="75">
        <v>1692</v>
      </c>
      <c r="CB386" s="75">
        <f t="shared" si="1846"/>
        <v>70</v>
      </c>
      <c r="CC386" s="75">
        <v>20</v>
      </c>
      <c r="CD386" s="75">
        <f t="shared" si="1847"/>
        <v>0</v>
      </c>
      <c r="CE386" s="75">
        <v>11</v>
      </c>
      <c r="CF386" s="75">
        <f t="shared" si="1848"/>
        <v>0</v>
      </c>
      <c r="CG386" s="75">
        <v>0</v>
      </c>
      <c r="CH386" s="77" t="str">
        <f t="shared" si="1849"/>
        <v>AIモンスターマスコット</v>
      </c>
      <c r="CI386" s="78">
        <f t="shared" si="1850"/>
        <v>286</v>
      </c>
      <c r="CJ386" s="75">
        <f t="shared" si="1851"/>
        <v>0</v>
      </c>
      <c r="CK386" s="79">
        <f t="shared" si="1852"/>
        <v>0</v>
      </c>
      <c r="CL386" s="35"/>
      <c r="CM386" s="27"/>
      <c r="CN386" s="74"/>
      <c r="CO386" s="75">
        <v>1033</v>
      </c>
      <c r="CP386" s="75">
        <f t="shared" si="1853"/>
        <v>17</v>
      </c>
      <c r="CQ386" s="75">
        <v>4</v>
      </c>
      <c r="CR386" s="75">
        <f t="shared" si="1854"/>
        <v>0</v>
      </c>
      <c r="CS386" s="75">
        <v>12</v>
      </c>
      <c r="CT386" s="75">
        <f t="shared" si="1855"/>
        <v>0</v>
      </c>
      <c r="CU386" s="75">
        <v>9</v>
      </c>
      <c r="CV386" s="77" t="str">
        <f t="shared" si="1913"/>
        <v>ラブブポンポンフェイス</v>
      </c>
      <c r="CW386" s="78">
        <f t="shared" si="1914"/>
        <v>400</v>
      </c>
      <c r="CX386" s="75">
        <f t="shared" si="1856"/>
        <v>0</v>
      </c>
      <c r="CY386" s="79">
        <f t="shared" si="1857"/>
        <v>0</v>
      </c>
      <c r="CZ386" s="35" t="s">
        <v>614</v>
      </c>
      <c r="DA386" s="58"/>
      <c r="DB386" s="74"/>
      <c r="DC386" s="75">
        <v>6479</v>
      </c>
      <c r="DD386" s="75">
        <f t="shared" si="1858"/>
        <v>76</v>
      </c>
      <c r="DE386" s="75">
        <v>338</v>
      </c>
      <c r="DF386" s="75">
        <f t="shared" si="1859"/>
        <v>8</v>
      </c>
      <c r="DG386" s="75">
        <v>67</v>
      </c>
      <c r="DH386" s="75">
        <f t="shared" si="1860"/>
        <v>10</v>
      </c>
      <c r="DI386" s="75">
        <v>0</v>
      </c>
      <c r="DJ386" s="77" t="str">
        <f t="shared" si="1861"/>
        <v>ＡＩラバー</v>
      </c>
      <c r="DK386" s="78">
        <f t="shared" si="1862"/>
        <v>198</v>
      </c>
      <c r="DL386" s="75">
        <f t="shared" si="1863"/>
        <v>1980</v>
      </c>
      <c r="DM386" s="79">
        <f t="shared" si="1864"/>
        <v>0.26052631578947366</v>
      </c>
      <c r="DN386" s="35"/>
      <c r="DO386" s="27"/>
      <c r="DP386" s="74"/>
      <c r="DQ386" s="75">
        <v>2024</v>
      </c>
      <c r="DR386" s="75">
        <f t="shared" si="1865"/>
        <v>19</v>
      </c>
      <c r="DS386" s="75">
        <v>59</v>
      </c>
      <c r="DT386" s="75">
        <f t="shared" si="1866"/>
        <v>1</v>
      </c>
      <c r="DU386" s="75">
        <v>60</v>
      </c>
      <c r="DV386" s="75">
        <f t="shared" si="1867"/>
        <v>2</v>
      </c>
      <c r="DW386" s="75">
        <v>0</v>
      </c>
      <c r="DX386" s="77" t="str">
        <f t="shared" si="1868"/>
        <v>アングリーキーホルダー</v>
      </c>
      <c r="DY386" s="78">
        <f t="shared" si="1869"/>
        <v>198</v>
      </c>
      <c r="DZ386" s="75">
        <f t="shared" si="1870"/>
        <v>396</v>
      </c>
      <c r="EA386" s="79">
        <f t="shared" si="1871"/>
        <v>0.20842105263157895</v>
      </c>
      <c r="EB386" s="35"/>
      <c r="EC386" s="27"/>
      <c r="ED386" s="46"/>
      <c r="EE386" s="44"/>
      <c r="EF386" s="44" t="str">
        <f>IF(EE386="","",EE386-EE385)</f>
        <v/>
      </c>
      <c r="EG386" s="44"/>
      <c r="EH386" s="44"/>
      <c r="EI386" s="44"/>
      <c r="EJ386" s="44" t="str">
        <f>IF(EI386="","",EI385+EK385-EI386)</f>
        <v/>
      </c>
      <c r="EK386" s="44"/>
      <c r="EL386" s="43"/>
      <c r="EM386" s="43" t="str">
        <f>IF(EE386="","",EM385)</f>
        <v/>
      </c>
      <c r="EN386" s="44" t="str">
        <f t="shared" si="1926"/>
        <v/>
      </c>
      <c r="EO386" s="45" t="str">
        <f t="shared" si="1927"/>
        <v/>
      </c>
      <c r="EP386" s="35"/>
      <c r="EQ386" s="27"/>
      <c r="ER386" s="46"/>
      <c r="ES386" s="44"/>
      <c r="ET386" s="44" t="str">
        <f>IF(ES386="","",ES386-ES385)</f>
        <v/>
      </c>
      <c r="EU386" s="44"/>
      <c r="EV386" s="44"/>
      <c r="EW386" s="44"/>
      <c r="EX386" s="44" t="str">
        <f>IF(EW386="","",EW385+EY385-EW386)</f>
        <v/>
      </c>
      <c r="EY386" s="44"/>
      <c r="EZ386" s="43"/>
      <c r="FA386" s="43" t="str">
        <f>IF(ES386="","",FA385)</f>
        <v/>
      </c>
      <c r="FB386" s="44" t="str">
        <f t="shared" si="1928"/>
        <v/>
      </c>
      <c r="FC386" s="45" t="str">
        <f t="shared" si="1929"/>
        <v/>
      </c>
      <c r="FD386" s="35"/>
      <c r="FF386" s="46"/>
      <c r="FG386" s="44"/>
      <c r="FH386" s="44" t="str">
        <f>IF(FG386="","",FG386-FG385)</f>
        <v/>
      </c>
      <c r="FI386" s="44"/>
      <c r="FJ386" s="44"/>
      <c r="FK386" s="44"/>
      <c r="FL386" s="44" t="str">
        <f>IF(FK386="","",FK385+FM385-FK386)</f>
        <v/>
      </c>
      <c r="FM386" s="44"/>
      <c r="FN386" s="43"/>
      <c r="FO386" s="43" t="str">
        <f>IF(FG386="","",FO385)</f>
        <v/>
      </c>
      <c r="FP386" s="44" t="str">
        <f t="shared" si="1930"/>
        <v/>
      </c>
      <c r="FQ386" s="45" t="str">
        <f t="shared" si="1931"/>
        <v/>
      </c>
      <c r="FR386" s="35"/>
      <c r="FT386" s="46"/>
      <c r="FU386" s="44"/>
      <c r="FV386" s="44" t="str">
        <f>IF(FU386="","",FU386-FU385)</f>
        <v/>
      </c>
      <c r="FW386" s="44"/>
      <c r="FX386" s="44"/>
      <c r="FY386" s="44"/>
      <c r="FZ386" s="44" t="str">
        <f>IF(FY386="","",FY385+GA385-FY386)</f>
        <v/>
      </c>
      <c r="GA386" s="44"/>
      <c r="GB386" s="43"/>
      <c r="GC386" s="43" t="str">
        <f>IF(FU386="","",GC385)</f>
        <v/>
      </c>
      <c r="GD386" s="44" t="str">
        <f t="shared" si="1932"/>
        <v/>
      </c>
      <c r="GE386" s="45" t="str">
        <f t="shared" si="1933"/>
        <v/>
      </c>
      <c r="GF386" s="35"/>
      <c r="GH386" s="46"/>
      <c r="GI386" s="44"/>
      <c r="GJ386" s="44" t="str">
        <f>IF(GI386="","",GI386-GI385)</f>
        <v/>
      </c>
      <c r="GK386" s="44"/>
      <c r="GL386" s="44"/>
      <c r="GM386" s="44"/>
      <c r="GN386" s="44" t="str">
        <f>IF(GM386="","",GM385+GO385-GM386)</f>
        <v/>
      </c>
      <c r="GO386" s="44"/>
      <c r="GP386" s="43"/>
      <c r="GQ386" s="43" t="str">
        <f>IF(GI386="","",GQ385)</f>
        <v/>
      </c>
      <c r="GR386" s="44" t="str">
        <f t="shared" si="1934"/>
        <v/>
      </c>
      <c r="GS386" s="45" t="str">
        <f t="shared" si="1935"/>
        <v/>
      </c>
      <c r="GT386" s="35"/>
      <c r="GU386" s="27"/>
      <c r="GV386" s="46"/>
      <c r="GW386" s="44"/>
      <c r="GX386" s="44" t="str">
        <f>IF(GW386="","",GW386-GW385)</f>
        <v/>
      </c>
      <c r="GY386" s="44"/>
      <c r="GZ386" s="44"/>
      <c r="HA386" s="44"/>
      <c r="HB386" s="44" t="str">
        <f>IF(HA386="","",HA385+HC385-HA386)</f>
        <v/>
      </c>
      <c r="HC386" s="44"/>
      <c r="HD386" s="43"/>
      <c r="HE386" s="43" t="str">
        <f>IF(GW386="","",HE385)</f>
        <v/>
      </c>
      <c r="HF386" s="44" t="str">
        <f t="shared" si="1936"/>
        <v/>
      </c>
      <c r="HG386" s="45" t="str">
        <f t="shared" si="1937"/>
        <v/>
      </c>
      <c r="HH386" s="35"/>
      <c r="HJ386" s="46"/>
      <c r="HK386" s="44"/>
      <c r="HL386" s="44" t="str">
        <f>IF(HK386="","",HK386-HK385)</f>
        <v/>
      </c>
      <c r="HM386" s="44"/>
      <c r="HN386" s="44"/>
      <c r="HO386" s="44"/>
      <c r="HP386" s="44" t="str">
        <f>IF(HO386="","",HO385+HQ385-HO386)</f>
        <v/>
      </c>
      <c r="HQ386" s="44"/>
      <c r="HR386" s="43"/>
      <c r="HS386" s="43" t="str">
        <f>IF(HK386="","",HS385)</f>
        <v/>
      </c>
      <c r="HT386" s="44" t="str">
        <f t="shared" si="1938"/>
        <v/>
      </c>
      <c r="HU386" s="45" t="str">
        <f t="shared" si="1939"/>
        <v/>
      </c>
      <c r="HV386" s="35"/>
      <c r="HW386" s="61"/>
      <c r="HX386" s="74"/>
      <c r="HY386" s="75"/>
      <c r="HZ386" s="75" t="str">
        <f t="shared" si="1872"/>
        <v/>
      </c>
      <c r="IA386" s="75"/>
      <c r="IB386" s="75" t="str">
        <f t="shared" si="1873"/>
        <v/>
      </c>
      <c r="IC386" s="75">
        <v>4</v>
      </c>
      <c r="ID386" s="75">
        <f t="shared" si="1874"/>
        <v>1</v>
      </c>
      <c r="IE386" s="75">
        <v>-1</v>
      </c>
      <c r="IF386" s="77" t="s">
        <v>618</v>
      </c>
      <c r="IG386" s="78">
        <f>IF(HY383="","",IG382)</f>
        <v>715</v>
      </c>
      <c r="IH386" s="75">
        <f t="shared" si="1875"/>
        <v>715</v>
      </c>
      <c r="II386" s="79" t="e">
        <f t="shared" si="1876"/>
        <v>#VALUE!</v>
      </c>
      <c r="IJ386" s="35"/>
      <c r="IL386" s="74"/>
      <c r="IM386" s="75">
        <v>389</v>
      </c>
      <c r="IN386" s="75">
        <f t="shared" si="1877"/>
        <v>0</v>
      </c>
      <c r="IO386" s="75">
        <v>4</v>
      </c>
      <c r="IP386" s="75">
        <f t="shared" si="1878"/>
        <v>0</v>
      </c>
      <c r="IQ386" s="75">
        <v>14</v>
      </c>
      <c r="IR386" s="75">
        <f t="shared" si="1879"/>
        <v>0</v>
      </c>
      <c r="IS386" s="75">
        <v>-8</v>
      </c>
      <c r="IT386" s="77" t="str">
        <f t="shared" si="1915"/>
        <v>アンパンマンもちふわ</v>
      </c>
      <c r="IU386" s="78">
        <f t="shared" si="1911"/>
        <v>673</v>
      </c>
      <c r="IV386" s="75">
        <f t="shared" si="1880"/>
        <v>0</v>
      </c>
      <c r="IW386" s="79" t="e">
        <f t="shared" si="1881"/>
        <v>#DIV/0!</v>
      </c>
      <c r="IX386" s="35" t="s">
        <v>619</v>
      </c>
      <c r="IY386" s="33"/>
      <c r="IZ386" s="74"/>
      <c r="JA386" s="75">
        <v>7142</v>
      </c>
      <c r="JB386" s="75">
        <f t="shared" si="1882"/>
        <v>120</v>
      </c>
      <c r="JC386" s="75">
        <v>293</v>
      </c>
      <c r="JD386" s="75">
        <f t="shared" si="1883"/>
        <v>1</v>
      </c>
      <c r="JE386" s="75">
        <v>34</v>
      </c>
      <c r="JF386" s="75">
        <f t="shared" si="1884"/>
        <v>2</v>
      </c>
      <c r="JG386" s="75">
        <v>0</v>
      </c>
      <c r="JH386" s="77" t="str">
        <f t="shared" si="1885"/>
        <v>ラブブキーホルダー</v>
      </c>
      <c r="JI386" s="78">
        <f t="shared" si="1886"/>
        <v>500</v>
      </c>
      <c r="JJ386" s="75">
        <f t="shared" si="1887"/>
        <v>1000</v>
      </c>
      <c r="JK386" s="79">
        <f t="shared" si="1888"/>
        <v>8.3333333333333329E-2</v>
      </c>
      <c r="JL386" s="35"/>
      <c r="JM386" s="27"/>
      <c r="JN386" s="74"/>
      <c r="JO386" s="75">
        <v>5894</v>
      </c>
      <c r="JP386" s="75">
        <f t="shared" si="1889"/>
        <v>36</v>
      </c>
      <c r="JQ386" s="75">
        <v>247</v>
      </c>
      <c r="JR386" s="75">
        <f t="shared" si="1890"/>
        <v>2</v>
      </c>
      <c r="JS386" s="75">
        <v>16</v>
      </c>
      <c r="JT386" s="75">
        <f t="shared" si="1891"/>
        <v>2</v>
      </c>
      <c r="JU386" s="75">
        <v>0</v>
      </c>
      <c r="JV386" s="77" t="str">
        <f t="shared" si="1892"/>
        <v>サンリオアニマルがま口</v>
      </c>
      <c r="JW386" s="78">
        <f t="shared" si="1893"/>
        <v>0</v>
      </c>
      <c r="JX386" s="75">
        <f t="shared" si="1894"/>
        <v>0</v>
      </c>
      <c r="JY386" s="79">
        <f t="shared" si="1895"/>
        <v>0</v>
      </c>
      <c r="JZ386" s="35" t="s">
        <v>350</v>
      </c>
      <c r="KA386" s="61"/>
      <c r="KB386" s="74"/>
      <c r="KC386" s="75">
        <v>4375</v>
      </c>
      <c r="KD386" s="75">
        <f t="shared" si="1896"/>
        <v>25</v>
      </c>
      <c r="KE386" s="75">
        <v>208</v>
      </c>
      <c r="KF386" s="75">
        <f t="shared" si="1897"/>
        <v>1</v>
      </c>
      <c r="KG386" s="75">
        <v>10</v>
      </c>
      <c r="KH386" s="75">
        <f t="shared" si="1898"/>
        <v>2</v>
      </c>
      <c r="KI386" s="75">
        <v>0</v>
      </c>
      <c r="KJ386" s="77" t="s">
        <v>621</v>
      </c>
      <c r="KK386" s="78"/>
      <c r="KL386" s="75">
        <f t="shared" si="1901"/>
        <v>0</v>
      </c>
      <c r="KM386" s="79">
        <f t="shared" si="1902"/>
        <v>0</v>
      </c>
      <c r="KN386" s="35" t="s">
        <v>620</v>
      </c>
      <c r="KO386" s="27"/>
      <c r="KP386" s="74"/>
      <c r="KQ386" s="75">
        <v>4851</v>
      </c>
      <c r="KR386" s="75">
        <f t="shared" si="1903"/>
        <v>28</v>
      </c>
      <c r="KS386" s="75">
        <v>198</v>
      </c>
      <c r="KT386" s="75">
        <f t="shared" si="1904"/>
        <v>0</v>
      </c>
      <c r="KU386" s="75">
        <v>8</v>
      </c>
      <c r="KV386" s="75">
        <f t="shared" si="1905"/>
        <v>0</v>
      </c>
      <c r="KW386" s="75">
        <v>0</v>
      </c>
      <c r="KX386" s="77" t="str">
        <f t="shared" si="1906"/>
        <v>キティフェイスポーチ</v>
      </c>
      <c r="KY386" s="78">
        <f t="shared" si="1907"/>
        <v>0</v>
      </c>
      <c r="KZ386" s="75">
        <f t="shared" si="1908"/>
        <v>0</v>
      </c>
      <c r="LA386" s="79">
        <f t="shared" si="1909"/>
        <v>0</v>
      </c>
      <c r="LB386" s="35"/>
      <c r="LC386" s="27"/>
      <c r="LD386" s="74"/>
      <c r="LE386" s="75"/>
      <c r="LF386" s="75"/>
      <c r="LG386" s="75">
        <v>1166</v>
      </c>
      <c r="LH386" s="75">
        <f t="shared" si="1916"/>
        <v>0</v>
      </c>
      <c r="LI386" s="76">
        <v>2</v>
      </c>
      <c r="LJ386" s="75">
        <f t="shared" si="1917"/>
        <v>0</v>
      </c>
      <c r="LK386" s="75">
        <v>0</v>
      </c>
      <c r="LL386" s="77" t="str">
        <f>IF(LE384="","",LL383)</f>
        <v>バイキンティッシュカバー、アンパンぬいぐるみ</v>
      </c>
      <c r="LM386" s="78">
        <f>IF(LF384="","",LM383)</f>
        <v>1000</v>
      </c>
      <c r="LN386" s="75">
        <f t="shared" si="1840"/>
        <v>0</v>
      </c>
      <c r="LO386" s="79"/>
      <c r="LP386" s="35"/>
      <c r="LQ386" s="27"/>
      <c r="LR386" s="46"/>
      <c r="LS386" s="44"/>
      <c r="LT386" s="44" t="str">
        <f>IF(LS386="","",LS386-LS385)</f>
        <v/>
      </c>
      <c r="LU386" s="44"/>
      <c r="LV386" s="44"/>
      <c r="LW386" s="44"/>
      <c r="LX386" s="44" t="str">
        <f>IF(LW386="","",LW385+LY385-LW386)</f>
        <v/>
      </c>
      <c r="LY386" s="44"/>
      <c r="LZ386" s="43"/>
      <c r="MA386" s="43" t="str">
        <f>IF(LS386="","",MA385)</f>
        <v/>
      </c>
      <c r="MB386" s="44" t="str">
        <f t="shared" si="1940"/>
        <v/>
      </c>
      <c r="MC386" s="45" t="str">
        <f t="shared" si="1941"/>
        <v/>
      </c>
      <c r="MD386" s="35"/>
      <c r="ME386" s="27"/>
      <c r="MF386" s="46"/>
      <c r="MG386" s="44"/>
      <c r="MH386" s="44" t="str">
        <f>IF(MG386="","",MG386-MG385)</f>
        <v/>
      </c>
      <c r="MI386" s="44"/>
      <c r="MJ386" s="44"/>
      <c r="MK386" s="44"/>
      <c r="ML386" s="44" t="str">
        <f>IF(MK386="","",MK385+MM385-MK386)</f>
        <v/>
      </c>
      <c r="MM386" s="44"/>
      <c r="MN386" s="43"/>
      <c r="MO386" s="43" t="str">
        <f>IF(MG386="","",MO385)</f>
        <v/>
      </c>
      <c r="MP386" s="44" t="str">
        <f t="shared" si="1942"/>
        <v/>
      </c>
      <c r="MQ386" s="45" t="str">
        <f t="shared" si="1943"/>
        <v/>
      </c>
      <c r="MR386" s="35"/>
      <c r="MS386" s="27"/>
      <c r="MT386" s="46"/>
      <c r="MU386" s="44"/>
      <c r="MV386" s="44" t="str">
        <f>IF(MU386="","",MU386-MU385)</f>
        <v/>
      </c>
      <c r="MW386" s="44"/>
      <c r="MX386" s="44"/>
      <c r="MY386" s="44"/>
      <c r="MZ386" s="44" t="str">
        <f>IF(MY386="","",MY385+NA385-MY386)</f>
        <v/>
      </c>
      <c r="NA386" s="44"/>
      <c r="NB386" s="43"/>
      <c r="NC386" s="43" t="str">
        <f>IF(MU386="","",NC385)</f>
        <v/>
      </c>
      <c r="ND386" s="44" t="str">
        <f t="shared" si="1944"/>
        <v/>
      </c>
      <c r="NE386" s="45" t="str">
        <f t="shared" si="1945"/>
        <v/>
      </c>
      <c r="NF386" s="35"/>
      <c r="NG386" s="27"/>
      <c r="NH386" s="46"/>
      <c r="NI386" s="44"/>
      <c r="NJ386" s="44" t="str">
        <f>IF(NI386="","",NI386-NI385)</f>
        <v/>
      </c>
      <c r="NK386" s="44"/>
      <c r="NL386" s="44"/>
      <c r="NM386" s="44"/>
      <c r="NN386" s="44" t="str">
        <f>IF(NM386="","",NM385+NO385-NM386)</f>
        <v/>
      </c>
      <c r="NO386" s="44"/>
      <c r="NP386" s="43"/>
      <c r="NQ386" s="43" t="str">
        <f>IF(NI386="","",NQ385)</f>
        <v/>
      </c>
      <c r="NR386" s="44" t="str">
        <f t="shared" si="1946"/>
        <v/>
      </c>
      <c r="NS386" s="45" t="str">
        <f t="shared" si="1947"/>
        <v/>
      </c>
      <c r="NT386" s="35"/>
    </row>
    <row r="387" spans="1:384" ht="15" customHeight="1" thickTop="1" x14ac:dyDescent="0.2">
      <c r="A387" s="38"/>
      <c r="B387" s="39"/>
      <c r="C387" s="40"/>
      <c r="D387" s="40"/>
      <c r="E387" s="41"/>
      <c r="F387" s="40"/>
      <c r="G387" s="178"/>
      <c r="H387" s="42"/>
      <c r="I387" s="44"/>
      <c r="J387" s="44" t="str">
        <f>IF(I387="","",I387-I388)</f>
        <v/>
      </c>
      <c r="K387" s="44"/>
      <c r="L387" s="44"/>
      <c r="M387" s="44"/>
      <c r="N387" s="44" t="str">
        <f>IF(M387="","",M388+O388-M387)</f>
        <v/>
      </c>
      <c r="O387" s="44"/>
      <c r="P387" s="43"/>
      <c r="Q387" s="43" t="str">
        <f>IF(I387="","",Q388)</f>
        <v/>
      </c>
      <c r="R387" s="44" t="str">
        <f t="shared" si="1918"/>
        <v/>
      </c>
      <c r="S387" s="45" t="str">
        <f t="shared" si="1919"/>
        <v/>
      </c>
      <c r="T387" s="35"/>
      <c r="U387" s="27"/>
      <c r="V387" s="46"/>
      <c r="W387" s="67"/>
      <c r="X387" s="44" t="str">
        <f>IF(W387="","",W387-W388)</f>
        <v/>
      </c>
      <c r="Y387" s="44"/>
      <c r="Z387" s="44"/>
      <c r="AA387" s="44"/>
      <c r="AB387" s="44" t="str">
        <f>IF(AA387="","",AA388+AC388-AA387)</f>
        <v/>
      </c>
      <c r="AC387" s="44"/>
      <c r="AD387" s="44"/>
      <c r="AE387" s="44"/>
      <c r="AF387" s="44" t="str">
        <f t="shared" si="1920"/>
        <v/>
      </c>
      <c r="AG387" s="45" t="str">
        <f t="shared" si="1921"/>
        <v/>
      </c>
      <c r="AH387" s="35"/>
      <c r="AI387" s="27"/>
      <c r="AJ387" s="46"/>
      <c r="AK387" s="44"/>
      <c r="AL387" s="44" t="str">
        <f>IF(AK387="","",AK387-AK388)</f>
        <v/>
      </c>
      <c r="AM387" s="44"/>
      <c r="AN387" s="44" t="str">
        <f>IF(AM387="","",AM387-AM388)</f>
        <v/>
      </c>
      <c r="AO387" s="44"/>
      <c r="AP387" s="44" t="str">
        <f>IF(AO387="","",AO388+AQ388-AO387)</f>
        <v/>
      </c>
      <c r="AQ387" s="44"/>
      <c r="AR387" s="44"/>
      <c r="AS387" s="44"/>
      <c r="AT387" s="44" t="str">
        <f t="shared" si="1922"/>
        <v/>
      </c>
      <c r="AU387" s="45" t="str">
        <f t="shared" si="1923"/>
        <v/>
      </c>
      <c r="AV387" s="35"/>
      <c r="AW387" s="27"/>
      <c r="AX387" s="46"/>
      <c r="AY387" s="44"/>
      <c r="AZ387" s="44" t="str">
        <f>IF(AY387="","",AY387-AY388)</f>
        <v/>
      </c>
      <c r="BA387" s="44"/>
      <c r="BB387" s="44" t="str">
        <f>IF(BA387="","",BA387-BA388)</f>
        <v/>
      </c>
      <c r="BC387" s="44"/>
      <c r="BD387" s="44" t="str">
        <f>IF(BC387="","",BC388+BE388-BC387)</f>
        <v/>
      </c>
      <c r="BE387" s="44"/>
      <c r="BF387" s="44"/>
      <c r="BG387" s="44"/>
      <c r="BH387" s="44" t="str">
        <f t="shared" si="1924"/>
        <v/>
      </c>
      <c r="BI387" s="45" t="str">
        <f t="shared" si="1925"/>
        <v/>
      </c>
      <c r="BJ387" s="35"/>
      <c r="BK387" s="50"/>
      <c r="BL387" s="51">
        <f>IF($A369="","",$A369)</f>
        <v>45971</v>
      </c>
      <c r="BM387" s="44">
        <v>12876</v>
      </c>
      <c r="BN387" s="43">
        <f t="shared" si="1841"/>
        <v>74</v>
      </c>
      <c r="BO387" s="44">
        <v>489</v>
      </c>
      <c r="BP387" s="87">
        <f t="shared" si="1842"/>
        <v>3</v>
      </c>
      <c r="BQ387" s="44">
        <v>9</v>
      </c>
      <c r="BR387" s="43">
        <f t="shared" si="1843"/>
        <v>3</v>
      </c>
      <c r="BS387" s="43">
        <v>3</v>
      </c>
      <c r="BT387" s="53" t="str">
        <f t="shared" si="1912"/>
        <v>キティヒョウ柄マスコット</v>
      </c>
      <c r="BU387" s="47">
        <f t="shared" si="1910"/>
        <v>996</v>
      </c>
      <c r="BV387" s="44">
        <f t="shared" si="1844"/>
        <v>2988</v>
      </c>
      <c r="BW387" s="89">
        <f t="shared" si="1845"/>
        <v>0.40378378378378377</v>
      </c>
      <c r="BX387" s="35"/>
      <c r="BY387" s="27"/>
      <c r="BZ387" s="51">
        <f>IF($A369="","",$A369)</f>
        <v>45971</v>
      </c>
      <c r="CA387" s="44">
        <v>1623</v>
      </c>
      <c r="CB387" s="43">
        <f t="shared" si="1846"/>
        <v>118</v>
      </c>
      <c r="CC387" s="44">
        <v>20</v>
      </c>
      <c r="CD387" s="87">
        <f t="shared" si="1847"/>
        <v>2</v>
      </c>
      <c r="CE387" s="44">
        <v>3</v>
      </c>
      <c r="CF387" s="43">
        <f t="shared" si="1848"/>
        <v>3</v>
      </c>
      <c r="CG387" s="43">
        <v>0</v>
      </c>
      <c r="CH387" s="53" t="s">
        <v>631</v>
      </c>
      <c r="CI387" s="47">
        <f t="shared" si="1850"/>
        <v>900</v>
      </c>
      <c r="CJ387" s="44">
        <f t="shared" si="1851"/>
        <v>2700</v>
      </c>
      <c r="CK387" s="89">
        <f t="shared" si="1852"/>
        <v>0.2288135593220339</v>
      </c>
      <c r="CL387" s="35"/>
      <c r="CM387" s="27"/>
      <c r="CN387" s="51">
        <f>IF($A369="","",$A369)</f>
        <v>45971</v>
      </c>
      <c r="CO387" s="44">
        <v>1134</v>
      </c>
      <c r="CP387" s="43">
        <f t="shared" si="1853"/>
        <v>75</v>
      </c>
      <c r="CQ387" s="44">
        <v>16</v>
      </c>
      <c r="CR387" s="87">
        <f t="shared" si="1854"/>
        <v>2</v>
      </c>
      <c r="CS387" s="44">
        <v>9</v>
      </c>
      <c r="CT387" s="43">
        <f t="shared" si="1855"/>
        <v>2</v>
      </c>
      <c r="CU387" s="43">
        <v>0</v>
      </c>
      <c r="CV387" s="53" t="str">
        <f t="shared" si="1913"/>
        <v>液晶ミニカメラ</v>
      </c>
      <c r="CW387" s="47">
        <f t="shared" si="1914"/>
        <v>1079</v>
      </c>
      <c r="CX387" s="44">
        <f t="shared" si="1856"/>
        <v>2158</v>
      </c>
      <c r="CY387" s="89">
        <f t="shared" si="1857"/>
        <v>0.28773333333333334</v>
      </c>
      <c r="CZ387" s="35"/>
      <c r="DA387" s="58"/>
      <c r="DB387" s="51">
        <f>IF($A369="","",$A369)</f>
        <v>45971</v>
      </c>
      <c r="DC387" s="44">
        <v>7532</v>
      </c>
      <c r="DD387" s="43">
        <f t="shared" si="1858"/>
        <v>38</v>
      </c>
      <c r="DE387" s="44">
        <v>267</v>
      </c>
      <c r="DF387" s="87">
        <f t="shared" si="1859"/>
        <v>2</v>
      </c>
      <c r="DG387" s="44">
        <v>24</v>
      </c>
      <c r="DH387" s="43">
        <f t="shared" si="1860"/>
        <v>1</v>
      </c>
      <c r="DI387" s="43">
        <v>0</v>
      </c>
      <c r="DJ387" s="53" t="str">
        <f t="shared" si="1861"/>
        <v>クーリッシュイヤホン</v>
      </c>
      <c r="DK387" s="47">
        <f t="shared" si="1862"/>
        <v>1100</v>
      </c>
      <c r="DL387" s="44">
        <f t="shared" si="1863"/>
        <v>1100</v>
      </c>
      <c r="DM387" s="89">
        <f t="shared" si="1864"/>
        <v>0.28947368421052633</v>
      </c>
      <c r="DN387" s="35"/>
      <c r="DO387" s="27"/>
      <c r="DP387" s="51">
        <f>IF($A369="","",$A369)</f>
        <v>45971</v>
      </c>
      <c r="DQ387" s="44">
        <v>1440</v>
      </c>
      <c r="DR387" s="43">
        <f t="shared" si="1865"/>
        <v>40</v>
      </c>
      <c r="DS387" s="44">
        <v>63</v>
      </c>
      <c r="DT387" s="87">
        <f t="shared" si="1866"/>
        <v>3</v>
      </c>
      <c r="DU387" s="44">
        <v>12</v>
      </c>
      <c r="DV387" s="43">
        <f t="shared" si="1867"/>
        <v>2</v>
      </c>
      <c r="DW387" s="43">
        <v>0</v>
      </c>
      <c r="DX387" s="53" t="str">
        <f t="shared" si="1868"/>
        <v>ジャグラーサウンドボタン</v>
      </c>
      <c r="DY387" s="47">
        <f t="shared" si="1869"/>
        <v>722</v>
      </c>
      <c r="DZ387" s="44">
        <f t="shared" si="1870"/>
        <v>1444</v>
      </c>
      <c r="EA387" s="89">
        <f t="shared" si="1871"/>
        <v>0.36099999999999999</v>
      </c>
      <c r="EB387" s="35"/>
      <c r="EC387" s="27"/>
      <c r="ED387" s="46"/>
      <c r="EE387" s="44"/>
      <c r="EF387" s="44" t="str">
        <f>IF(EE387="","",EE387-EE388)</f>
        <v/>
      </c>
      <c r="EG387" s="44"/>
      <c r="EH387" s="44" t="str">
        <f>IF(EG387="","",EG387-EG388)</f>
        <v/>
      </c>
      <c r="EI387" s="44"/>
      <c r="EJ387" s="44" t="str">
        <f>IF(EI387="","",EI388+EK388-EI387)</f>
        <v/>
      </c>
      <c r="EK387" s="44"/>
      <c r="EL387" s="44"/>
      <c r="EM387" s="44"/>
      <c r="EN387" s="44" t="str">
        <f t="shared" si="1926"/>
        <v/>
      </c>
      <c r="EO387" s="45" t="str">
        <f t="shared" si="1927"/>
        <v/>
      </c>
      <c r="EP387" s="35"/>
      <c r="EQ387" s="27"/>
      <c r="ER387" s="46"/>
      <c r="ES387" s="44"/>
      <c r="ET387" s="44" t="str">
        <f>IF(ES387="","",ES387-ES388)</f>
        <v/>
      </c>
      <c r="EU387" s="44"/>
      <c r="EV387" s="44" t="str">
        <f>IF(EU387="","",EU387-EU388)</f>
        <v/>
      </c>
      <c r="EW387" s="44"/>
      <c r="EX387" s="44" t="str">
        <f>IF(EW387="","",EW388+EY388-EW387)</f>
        <v/>
      </c>
      <c r="EY387" s="44"/>
      <c r="EZ387" s="44"/>
      <c r="FA387" s="44"/>
      <c r="FB387" s="44" t="str">
        <f t="shared" si="1928"/>
        <v/>
      </c>
      <c r="FC387" s="45" t="str">
        <f t="shared" si="1929"/>
        <v/>
      </c>
      <c r="FD387" s="35"/>
      <c r="FF387" s="46"/>
      <c r="FG387" s="44"/>
      <c r="FH387" s="44" t="str">
        <f>IF(FG387="","",FG387-FG388)</f>
        <v/>
      </c>
      <c r="FI387" s="44"/>
      <c r="FJ387" s="44" t="str">
        <f>IF(FI387="","",FI387-FI388)</f>
        <v/>
      </c>
      <c r="FK387" s="44"/>
      <c r="FL387" s="44" t="str">
        <f>IF(FK387="","",FK388+FM388-FK387)</f>
        <v/>
      </c>
      <c r="FM387" s="44"/>
      <c r="FN387" s="44"/>
      <c r="FO387" s="44"/>
      <c r="FP387" s="44" t="str">
        <f t="shared" si="1930"/>
        <v/>
      </c>
      <c r="FQ387" s="45" t="str">
        <f t="shared" si="1931"/>
        <v/>
      </c>
      <c r="FR387" s="35"/>
      <c r="FT387" s="46"/>
      <c r="FU387" s="44"/>
      <c r="FV387" s="44" t="str">
        <f>IF(FU387="","",FU387-FU388)</f>
        <v/>
      </c>
      <c r="FW387" s="44"/>
      <c r="FX387" s="44" t="str">
        <f>IF(FW387="","",FW387-FW388)</f>
        <v/>
      </c>
      <c r="FY387" s="44"/>
      <c r="FZ387" s="44" t="str">
        <f>IF(FY387="","",FY388+GA388-FY387)</f>
        <v/>
      </c>
      <c r="GA387" s="44"/>
      <c r="GB387" s="44"/>
      <c r="GC387" s="44"/>
      <c r="GD387" s="44" t="str">
        <f t="shared" si="1932"/>
        <v/>
      </c>
      <c r="GE387" s="45" t="str">
        <f t="shared" si="1933"/>
        <v/>
      </c>
      <c r="GF387" s="35"/>
      <c r="GH387" s="46"/>
      <c r="GI387" s="44"/>
      <c r="GJ387" s="44" t="str">
        <f>IF(GI387="","",GI387-GI388)</f>
        <v/>
      </c>
      <c r="GK387" s="44"/>
      <c r="GL387" s="44" t="str">
        <f>IF(GK387="","",GK387-GK388)</f>
        <v/>
      </c>
      <c r="GM387" s="44"/>
      <c r="GN387" s="44" t="str">
        <f>IF(GM387="","",GM388+GO388-GM387)</f>
        <v/>
      </c>
      <c r="GO387" s="44"/>
      <c r="GP387" s="44"/>
      <c r="GQ387" s="44"/>
      <c r="GR387" s="44" t="str">
        <f t="shared" si="1934"/>
        <v/>
      </c>
      <c r="GS387" s="45" t="str">
        <f t="shared" si="1935"/>
        <v/>
      </c>
      <c r="GT387" s="35"/>
      <c r="GU387" s="27"/>
      <c r="GV387" s="46"/>
      <c r="GW387" s="44"/>
      <c r="GX387" s="44" t="str">
        <f>IF(GW387="","",GW387-GW388)</f>
        <v/>
      </c>
      <c r="GY387" s="44"/>
      <c r="GZ387" s="44" t="str">
        <f>IF(GY387="","",GY387-GY388)</f>
        <v/>
      </c>
      <c r="HA387" s="44"/>
      <c r="HB387" s="44" t="str">
        <f>IF(HA387="","",HA388+HC388-HA387)</f>
        <v/>
      </c>
      <c r="HC387" s="44"/>
      <c r="HD387" s="44"/>
      <c r="HE387" s="44"/>
      <c r="HF387" s="44" t="str">
        <f t="shared" si="1936"/>
        <v/>
      </c>
      <c r="HG387" s="45" t="str">
        <f t="shared" si="1937"/>
        <v/>
      </c>
      <c r="HH387" s="35"/>
      <c r="HJ387" s="46"/>
      <c r="HK387" s="44"/>
      <c r="HL387" s="44" t="str">
        <f>IF(HK387="","",HK387-HK388)</f>
        <v/>
      </c>
      <c r="HM387" s="44"/>
      <c r="HN387" s="44" t="str">
        <f>IF(HM387="","",HM387-HM388)</f>
        <v/>
      </c>
      <c r="HO387" s="44"/>
      <c r="HP387" s="44" t="str">
        <f>IF(HO387="","",HO388+HQ388-HO387)</f>
        <v/>
      </c>
      <c r="HQ387" s="44"/>
      <c r="HR387" s="44"/>
      <c r="HS387" s="44"/>
      <c r="HT387" s="44" t="str">
        <f t="shared" si="1938"/>
        <v/>
      </c>
      <c r="HU387" s="45" t="str">
        <f t="shared" si="1939"/>
        <v/>
      </c>
      <c r="HV387" s="35"/>
      <c r="HW387" s="61"/>
      <c r="HX387" s="51">
        <f>IF($A369="","",$A369)</f>
        <v>45971</v>
      </c>
      <c r="HY387" s="44">
        <v>29161</v>
      </c>
      <c r="HZ387" s="43">
        <f t="shared" si="1872"/>
        <v>145</v>
      </c>
      <c r="IA387" s="44"/>
      <c r="IB387" s="87" t="str">
        <f t="shared" si="1873"/>
        <v/>
      </c>
      <c r="IC387" s="44">
        <v>2</v>
      </c>
      <c r="ID387" s="43">
        <f t="shared" si="1874"/>
        <v>1</v>
      </c>
      <c r="IE387" s="43">
        <v>0</v>
      </c>
      <c r="IF387" s="53" t="str">
        <f>IF(HY387="","",IF383)</f>
        <v>ルララ</v>
      </c>
      <c r="IG387" s="47">
        <f>IF(HY387="","",IG383)</f>
        <v>715</v>
      </c>
      <c r="IH387" s="44">
        <f t="shared" si="1875"/>
        <v>715</v>
      </c>
      <c r="II387" s="89">
        <f t="shared" si="1876"/>
        <v>4.9310344827586207E-2</v>
      </c>
      <c r="IJ387" s="35"/>
      <c r="IL387" s="51">
        <f>IF($A369="","",$A369)</f>
        <v>45971</v>
      </c>
      <c r="IM387" s="44">
        <v>1097</v>
      </c>
      <c r="IN387" s="43">
        <f t="shared" si="1877"/>
        <v>151</v>
      </c>
      <c r="IO387" s="44">
        <v>20</v>
      </c>
      <c r="IP387" s="87">
        <f t="shared" si="1878"/>
        <v>2</v>
      </c>
      <c r="IQ387" s="44">
        <v>23</v>
      </c>
      <c r="IR387" s="43">
        <f t="shared" si="1879"/>
        <v>0</v>
      </c>
      <c r="IS387" s="43">
        <v>2</v>
      </c>
      <c r="IT387" s="53" t="str">
        <f t="shared" si="1915"/>
        <v>ラブブマスコット</v>
      </c>
      <c r="IU387" s="47">
        <f t="shared" si="1911"/>
        <v>400</v>
      </c>
      <c r="IV387" s="44">
        <f t="shared" si="1880"/>
        <v>0</v>
      </c>
      <c r="IW387" s="89">
        <f t="shared" si="1881"/>
        <v>0</v>
      </c>
      <c r="IX387" s="35"/>
      <c r="IY387" s="33"/>
      <c r="IZ387" s="51">
        <f>IF($A369="","",$A369)</f>
        <v>45971</v>
      </c>
      <c r="JA387" s="44">
        <v>7055</v>
      </c>
      <c r="JB387" s="43">
        <f t="shared" si="1882"/>
        <v>261</v>
      </c>
      <c r="JC387" s="44">
        <v>325</v>
      </c>
      <c r="JD387" s="87">
        <f t="shared" si="1883"/>
        <v>4</v>
      </c>
      <c r="JE387" s="44">
        <v>22</v>
      </c>
      <c r="JF387" s="43">
        <f t="shared" si="1884"/>
        <v>4</v>
      </c>
      <c r="JG387" s="43">
        <v>0</v>
      </c>
      <c r="JH387" s="53" t="str">
        <f t="shared" si="1885"/>
        <v>ラブブキーホルダー大きめ</v>
      </c>
      <c r="JI387" s="47">
        <f t="shared" si="1886"/>
        <v>0</v>
      </c>
      <c r="JJ387" s="44">
        <f t="shared" si="1887"/>
        <v>0</v>
      </c>
      <c r="JK387" s="89">
        <f t="shared" si="1888"/>
        <v>0</v>
      </c>
      <c r="JL387" s="35"/>
      <c r="JM387" s="27"/>
      <c r="JN387" s="51">
        <f>IF($A369="","",$A369)</f>
        <v>45971</v>
      </c>
      <c r="JO387" s="44">
        <v>5576</v>
      </c>
      <c r="JP387" s="43">
        <f t="shared" si="1889"/>
        <v>88</v>
      </c>
      <c r="JQ387" s="44">
        <v>184</v>
      </c>
      <c r="JR387" s="87">
        <f t="shared" si="1890"/>
        <v>2</v>
      </c>
      <c r="JS387" s="44">
        <v>13</v>
      </c>
      <c r="JT387" s="43">
        <f t="shared" si="1891"/>
        <v>1</v>
      </c>
      <c r="JU387" s="43">
        <v>5</v>
      </c>
      <c r="JV387" s="53" t="str">
        <f t="shared" si="1892"/>
        <v>番長サウンドボタン</v>
      </c>
      <c r="JW387" s="47">
        <f t="shared" si="1893"/>
        <v>0</v>
      </c>
      <c r="JX387" s="44">
        <f t="shared" si="1894"/>
        <v>0</v>
      </c>
      <c r="JY387" s="89">
        <f t="shared" si="1895"/>
        <v>0</v>
      </c>
      <c r="JZ387" s="35"/>
      <c r="KA387" s="61"/>
      <c r="KB387" s="51">
        <f>IF($A369="","",$A369)</f>
        <v>45971</v>
      </c>
      <c r="KC387" s="44">
        <v>5858</v>
      </c>
      <c r="KD387" s="43">
        <f t="shared" si="1896"/>
        <v>26</v>
      </c>
      <c r="KE387" s="44">
        <v>207</v>
      </c>
      <c r="KF387" s="87">
        <f t="shared" si="1897"/>
        <v>0</v>
      </c>
      <c r="KG387" s="44">
        <v>12</v>
      </c>
      <c r="KH387" s="43">
        <f t="shared" si="1898"/>
        <v>0</v>
      </c>
      <c r="KI387" s="43">
        <v>0</v>
      </c>
      <c r="KJ387" s="53" t="str">
        <f t="shared" si="1899"/>
        <v>液晶ミニカメラ</v>
      </c>
      <c r="KK387" s="47">
        <f t="shared" si="1900"/>
        <v>1074</v>
      </c>
      <c r="KL387" s="44">
        <f t="shared" si="1901"/>
        <v>0</v>
      </c>
      <c r="KM387" s="89">
        <f t="shared" si="1902"/>
        <v>0</v>
      </c>
      <c r="KN387" s="35"/>
      <c r="KO387" s="27"/>
      <c r="KP387" s="51">
        <f>IF($A369="","",$A369)</f>
        <v>45971</v>
      </c>
      <c r="KQ387" s="44">
        <v>4064</v>
      </c>
      <c r="KR387" s="43">
        <f t="shared" si="1903"/>
        <v>28</v>
      </c>
      <c r="KS387" s="44">
        <v>264</v>
      </c>
      <c r="KT387" s="87">
        <f t="shared" si="1904"/>
        <v>1</v>
      </c>
      <c r="KU387" s="44">
        <v>11</v>
      </c>
      <c r="KV387" s="43">
        <f t="shared" si="1905"/>
        <v>1</v>
      </c>
      <c r="KW387" s="43">
        <v>4</v>
      </c>
      <c r="KX387" s="53" t="str">
        <f t="shared" si="1906"/>
        <v>サンリオクリスマスキーケース</v>
      </c>
      <c r="KY387" s="47">
        <f t="shared" si="1907"/>
        <v>1100</v>
      </c>
      <c r="KZ387" s="44">
        <f t="shared" si="1908"/>
        <v>1100</v>
      </c>
      <c r="LA387" s="89">
        <f t="shared" si="1909"/>
        <v>0.39285714285714285</v>
      </c>
      <c r="LB387" s="35"/>
      <c r="LC387" s="27"/>
      <c r="LD387" s="51" t="str">
        <f>IF(A371="","",A371)</f>
        <v/>
      </c>
      <c r="LE387" s="43"/>
      <c r="LF387" s="93"/>
      <c r="LG387" s="43"/>
      <c r="LH387" s="43"/>
      <c r="LI387" s="43"/>
      <c r="LJ387" s="87"/>
      <c r="LK387" s="43"/>
      <c r="LL387" s="64"/>
      <c r="LM387" s="47"/>
      <c r="LN387" s="87"/>
      <c r="LO387" s="54"/>
      <c r="LP387" s="35"/>
      <c r="LQ387" s="27"/>
      <c r="LR387" s="46"/>
      <c r="LS387" s="44"/>
      <c r="LT387" s="44" t="str">
        <f>IF(LS387="","",LS387-LS388)</f>
        <v/>
      </c>
      <c r="LU387" s="44"/>
      <c r="LV387" s="44" t="str">
        <f>IF(LU387="","",LU387-LU388)</f>
        <v/>
      </c>
      <c r="LW387" s="44"/>
      <c r="LX387" s="44" t="str">
        <f>IF(LW387="","",LW388+LY388-LW387)</f>
        <v/>
      </c>
      <c r="LY387" s="44"/>
      <c r="LZ387" s="44"/>
      <c r="MA387" s="44"/>
      <c r="MB387" s="44" t="str">
        <f t="shared" si="1940"/>
        <v/>
      </c>
      <c r="MC387" s="45" t="str">
        <f t="shared" si="1941"/>
        <v/>
      </c>
      <c r="MD387" s="35"/>
      <c r="ME387" s="27"/>
      <c r="MF387" s="46"/>
      <c r="MG387" s="44"/>
      <c r="MH387" s="44" t="str">
        <f>IF(MG387="","",MG387-MG388)</f>
        <v/>
      </c>
      <c r="MI387" s="44"/>
      <c r="MJ387" s="44" t="str">
        <f>IF(MI387="","",MI387-MI388)</f>
        <v/>
      </c>
      <c r="MK387" s="44"/>
      <c r="ML387" s="44" t="str">
        <f>IF(MK387="","",MK388+MM388-MK387)</f>
        <v/>
      </c>
      <c r="MM387" s="44"/>
      <c r="MN387" s="44"/>
      <c r="MO387" s="44"/>
      <c r="MP387" s="44" t="str">
        <f t="shared" si="1942"/>
        <v/>
      </c>
      <c r="MQ387" s="45" t="str">
        <f t="shared" si="1943"/>
        <v/>
      </c>
      <c r="MR387" s="35"/>
      <c r="MS387" s="27"/>
      <c r="MT387" s="46"/>
      <c r="MU387" s="44"/>
      <c r="MV387" s="44" t="str">
        <f>IF(MU387="","",MU387-MU388)</f>
        <v/>
      </c>
      <c r="MW387" s="44"/>
      <c r="MX387" s="44" t="str">
        <f>IF(MW387="","",MW387-MW388)</f>
        <v/>
      </c>
      <c r="MY387" s="44"/>
      <c r="MZ387" s="44" t="str">
        <f>IF(MY387="","",MY388+NA388-MY387)</f>
        <v/>
      </c>
      <c r="NA387" s="44"/>
      <c r="NB387" s="44"/>
      <c r="NC387" s="44"/>
      <c r="ND387" s="44" t="str">
        <f t="shared" si="1944"/>
        <v/>
      </c>
      <c r="NE387" s="45" t="str">
        <f t="shared" si="1945"/>
        <v/>
      </c>
      <c r="NF387" s="35"/>
      <c r="NG387" s="27"/>
      <c r="NH387" s="46"/>
      <c r="NI387" s="44"/>
      <c r="NJ387" s="44" t="str">
        <f>IF(NI387="","",NI387-NI388)</f>
        <v/>
      </c>
      <c r="NK387" s="44"/>
      <c r="NL387" s="44" t="str">
        <f>IF(NK387="","",NK387-NK388)</f>
        <v/>
      </c>
      <c r="NM387" s="44"/>
      <c r="NN387" s="44" t="str">
        <f>IF(NM387="","",NM388+NO388-NM387)</f>
        <v/>
      </c>
      <c r="NO387" s="44"/>
      <c r="NP387" s="44"/>
      <c r="NQ387" s="44"/>
      <c r="NR387" s="44" t="str">
        <f t="shared" si="1946"/>
        <v/>
      </c>
      <c r="NS387" s="45" t="str">
        <f t="shared" si="1947"/>
        <v/>
      </c>
      <c r="NT387" s="35"/>
    </row>
    <row r="388" spans="1:384" x14ac:dyDescent="0.2">
      <c r="A388" s="38"/>
      <c r="B388" s="39"/>
      <c r="C388" s="40"/>
      <c r="D388" s="40"/>
      <c r="E388" s="41"/>
      <c r="F388" s="40"/>
      <c r="G388" s="178"/>
      <c r="H388" s="42"/>
      <c r="I388" s="44"/>
      <c r="J388" s="44" t="str">
        <f>IF(I388="","",I388-I386)</f>
        <v/>
      </c>
      <c r="K388" s="44"/>
      <c r="L388" s="44"/>
      <c r="M388" s="44"/>
      <c r="N388" s="44" t="str">
        <f>IF(M388="","",M386+O386-M388)</f>
        <v/>
      </c>
      <c r="O388" s="44"/>
      <c r="P388" s="43"/>
      <c r="Q388" s="43" t="str">
        <f>IF(I388="","",Q386)</f>
        <v/>
      </c>
      <c r="R388" s="44" t="str">
        <f t="shared" si="1918"/>
        <v/>
      </c>
      <c r="S388" s="45" t="str">
        <f t="shared" si="1919"/>
        <v/>
      </c>
      <c r="T388" s="35"/>
      <c r="U388" s="27"/>
      <c r="V388" s="46"/>
      <c r="W388" s="67"/>
      <c r="X388" s="44" t="str">
        <f>IF(W388="","",W388-W386)</f>
        <v/>
      </c>
      <c r="Y388" s="44"/>
      <c r="Z388" s="44"/>
      <c r="AA388" s="44"/>
      <c r="AB388" s="44" t="str">
        <f>IF(AA388="","",AA386+AC386-AA388)</f>
        <v/>
      </c>
      <c r="AC388" s="44"/>
      <c r="AD388" s="44"/>
      <c r="AE388" s="44"/>
      <c r="AF388" s="44" t="str">
        <f t="shared" si="1920"/>
        <v/>
      </c>
      <c r="AG388" s="45" t="str">
        <f t="shared" si="1921"/>
        <v/>
      </c>
      <c r="AH388" s="35"/>
      <c r="AI388" s="27"/>
      <c r="AJ388" s="46"/>
      <c r="AK388" s="44"/>
      <c r="AL388" s="44" t="str">
        <f>IF(AK388="","",AK388-AK386)</f>
        <v/>
      </c>
      <c r="AM388" s="44"/>
      <c r="AN388" s="44" t="str">
        <f>IF(AM388="","",AM388-AM386)</f>
        <v/>
      </c>
      <c r="AO388" s="44"/>
      <c r="AP388" s="44" t="str">
        <f>IF(AO388="","",AO386+AQ386-AO388)</f>
        <v/>
      </c>
      <c r="AQ388" s="44"/>
      <c r="AR388" s="44"/>
      <c r="AS388" s="44"/>
      <c r="AT388" s="44" t="str">
        <f t="shared" si="1922"/>
        <v/>
      </c>
      <c r="AU388" s="45" t="str">
        <f t="shared" si="1923"/>
        <v/>
      </c>
      <c r="AV388" s="35"/>
      <c r="AW388" s="27"/>
      <c r="AX388" s="46"/>
      <c r="AY388" s="44"/>
      <c r="AZ388" s="44" t="str">
        <f>IF(AY388="","",AY388-AY386)</f>
        <v/>
      </c>
      <c r="BA388" s="44"/>
      <c r="BB388" s="44" t="str">
        <f>IF(BA388="","",BA388-BA386)</f>
        <v/>
      </c>
      <c r="BC388" s="44"/>
      <c r="BD388" s="44" t="str">
        <f>IF(BC388="","",BC386+BE386-BC388)</f>
        <v/>
      </c>
      <c r="BE388" s="44"/>
      <c r="BF388" s="44"/>
      <c r="BG388" s="44"/>
      <c r="BH388" s="44" t="str">
        <f t="shared" si="1924"/>
        <v/>
      </c>
      <c r="BI388" s="45" t="str">
        <f t="shared" si="1925"/>
        <v/>
      </c>
      <c r="BJ388" s="35"/>
      <c r="BK388" s="50"/>
      <c r="BL388" s="51"/>
      <c r="BM388" s="43">
        <v>10373</v>
      </c>
      <c r="BN388" s="43">
        <f t="shared" si="1841"/>
        <v>53</v>
      </c>
      <c r="BO388" s="43">
        <v>295</v>
      </c>
      <c r="BP388" s="44">
        <f t="shared" si="1842"/>
        <v>1</v>
      </c>
      <c r="BQ388" s="43">
        <v>8</v>
      </c>
      <c r="BR388" s="44">
        <f t="shared" si="1843"/>
        <v>3</v>
      </c>
      <c r="BS388" s="43">
        <v>0</v>
      </c>
      <c r="BT388" s="60" t="str">
        <f t="shared" si="1912"/>
        <v>キティシリコンがま口</v>
      </c>
      <c r="BU388" s="67">
        <f t="shared" si="1910"/>
        <v>660</v>
      </c>
      <c r="BV388" s="43">
        <f t="shared" si="1844"/>
        <v>1980</v>
      </c>
      <c r="BW388" s="45">
        <f t="shared" si="1845"/>
        <v>0.37358490566037733</v>
      </c>
      <c r="BX388" s="35"/>
      <c r="BY388" s="27"/>
      <c r="BZ388" s="51"/>
      <c r="CA388" s="43">
        <v>2037</v>
      </c>
      <c r="CB388" s="43">
        <f t="shared" si="1846"/>
        <v>70</v>
      </c>
      <c r="CC388" s="43">
        <v>19</v>
      </c>
      <c r="CD388" s="44">
        <f t="shared" si="1847"/>
        <v>1</v>
      </c>
      <c r="CE388" s="43">
        <v>16</v>
      </c>
      <c r="CF388" s="44">
        <f t="shared" si="1848"/>
        <v>1</v>
      </c>
      <c r="CG388" s="43">
        <v>0</v>
      </c>
      <c r="CH388" s="60" t="str">
        <f t="shared" si="1849"/>
        <v>ラブブマスコット</v>
      </c>
      <c r="CI388" s="67">
        <f t="shared" si="1850"/>
        <v>500</v>
      </c>
      <c r="CJ388" s="43">
        <f t="shared" si="1851"/>
        <v>500</v>
      </c>
      <c r="CK388" s="45">
        <f t="shared" si="1852"/>
        <v>7.1428571428571425E-2</v>
      </c>
      <c r="CL388" s="35"/>
      <c r="CM388" s="27"/>
      <c r="CN388" s="51"/>
      <c r="CO388" s="43">
        <v>968</v>
      </c>
      <c r="CP388" s="43">
        <f t="shared" si="1853"/>
        <v>33</v>
      </c>
      <c r="CQ388" s="43">
        <v>8</v>
      </c>
      <c r="CR388" s="44">
        <f t="shared" si="1854"/>
        <v>0</v>
      </c>
      <c r="CS388" s="43">
        <v>15</v>
      </c>
      <c r="CT388" s="44">
        <f t="shared" si="1855"/>
        <v>0</v>
      </c>
      <c r="CU388" s="43">
        <v>0</v>
      </c>
      <c r="CV388" s="60" t="str">
        <f t="shared" si="1913"/>
        <v>押忍番長サウンドボタン</v>
      </c>
      <c r="CW388" s="67">
        <f t="shared" si="1914"/>
        <v>0</v>
      </c>
      <c r="CX388" s="43">
        <f t="shared" si="1856"/>
        <v>0</v>
      </c>
      <c r="CY388" s="45">
        <f t="shared" si="1857"/>
        <v>0</v>
      </c>
      <c r="CZ388" s="35"/>
      <c r="DA388" s="58"/>
      <c r="DB388" s="51"/>
      <c r="DC388" s="43">
        <v>7318</v>
      </c>
      <c r="DD388" s="43">
        <f t="shared" si="1858"/>
        <v>52</v>
      </c>
      <c r="DE388" s="43">
        <v>232</v>
      </c>
      <c r="DF388" s="44">
        <f t="shared" si="1859"/>
        <v>1</v>
      </c>
      <c r="DG388" s="43">
        <v>6</v>
      </c>
      <c r="DH388" s="44">
        <f t="shared" si="1860"/>
        <v>2</v>
      </c>
      <c r="DI388" s="43">
        <v>0</v>
      </c>
      <c r="DJ388" s="60" t="str">
        <f t="shared" si="1861"/>
        <v>ジャグラーサウンドボタン</v>
      </c>
      <c r="DK388" s="67">
        <f t="shared" si="1862"/>
        <v>682</v>
      </c>
      <c r="DL388" s="43">
        <f t="shared" si="1863"/>
        <v>1364</v>
      </c>
      <c r="DM388" s="45">
        <f t="shared" si="1864"/>
        <v>0.2623076923076923</v>
      </c>
      <c r="DN388" s="35"/>
      <c r="DO388" s="27"/>
      <c r="DP388" s="51"/>
      <c r="DQ388" s="43">
        <v>2960</v>
      </c>
      <c r="DR388" s="43">
        <f t="shared" si="1865"/>
        <v>52</v>
      </c>
      <c r="DS388" s="43">
        <v>82</v>
      </c>
      <c r="DT388" s="44">
        <f t="shared" si="1866"/>
        <v>3</v>
      </c>
      <c r="DU388" s="43">
        <v>16</v>
      </c>
      <c r="DV388" s="44">
        <f t="shared" si="1867"/>
        <v>3</v>
      </c>
      <c r="DW388" s="43">
        <v>0</v>
      </c>
      <c r="DX388" s="60" t="str">
        <f t="shared" si="1868"/>
        <v>押忍番長サウンドボタン</v>
      </c>
      <c r="DY388" s="67">
        <f t="shared" si="1869"/>
        <v>0</v>
      </c>
      <c r="DZ388" s="43">
        <f t="shared" si="1870"/>
        <v>0</v>
      </c>
      <c r="EA388" s="45">
        <f t="shared" si="1871"/>
        <v>0</v>
      </c>
      <c r="EB388" s="35"/>
      <c r="EC388" s="27"/>
      <c r="ED388" s="46"/>
      <c r="EE388" s="44"/>
      <c r="EF388" s="44" t="str">
        <f>IF(EE388="","",EE388-EE386)</f>
        <v/>
      </c>
      <c r="EG388" s="44"/>
      <c r="EH388" s="44" t="str">
        <f>IF(EG388="","",EG388-EG386)</f>
        <v/>
      </c>
      <c r="EI388" s="44"/>
      <c r="EJ388" s="44" t="str">
        <f>IF(EI388="","",EI386+EK386-EI388)</f>
        <v/>
      </c>
      <c r="EK388" s="44"/>
      <c r="EL388" s="44"/>
      <c r="EM388" s="44"/>
      <c r="EN388" s="44" t="str">
        <f t="shared" si="1926"/>
        <v/>
      </c>
      <c r="EO388" s="45" t="str">
        <f t="shared" si="1927"/>
        <v/>
      </c>
      <c r="EP388" s="35"/>
      <c r="EQ388" s="27"/>
      <c r="ER388" s="46"/>
      <c r="ES388" s="44"/>
      <c r="ET388" s="44" t="str">
        <f>IF(ES388="","",ES388-ES386)</f>
        <v/>
      </c>
      <c r="EU388" s="44"/>
      <c r="EV388" s="44" t="str">
        <f>IF(EU388="","",EU388-EU386)</f>
        <v/>
      </c>
      <c r="EW388" s="44"/>
      <c r="EX388" s="44" t="str">
        <f>IF(EW388="","",EW386+EY386-EW388)</f>
        <v/>
      </c>
      <c r="EY388" s="44"/>
      <c r="EZ388" s="44"/>
      <c r="FA388" s="44"/>
      <c r="FB388" s="44" t="str">
        <f t="shared" si="1928"/>
        <v/>
      </c>
      <c r="FC388" s="45" t="str">
        <f t="shared" si="1929"/>
        <v/>
      </c>
      <c r="FD388" s="35"/>
      <c r="FF388" s="46"/>
      <c r="FG388" s="44"/>
      <c r="FH388" s="44" t="str">
        <f>IF(FG388="","",FG388-FG386)</f>
        <v/>
      </c>
      <c r="FI388" s="44"/>
      <c r="FJ388" s="44" t="str">
        <f>IF(FI388="","",FI388-FI386)</f>
        <v/>
      </c>
      <c r="FK388" s="44"/>
      <c r="FL388" s="44" t="str">
        <f>IF(FK388="","",FK386+FM386-FK388)</f>
        <v/>
      </c>
      <c r="FM388" s="44"/>
      <c r="FN388" s="44"/>
      <c r="FO388" s="44"/>
      <c r="FP388" s="44" t="str">
        <f t="shared" si="1930"/>
        <v/>
      </c>
      <c r="FQ388" s="45" t="str">
        <f t="shared" si="1931"/>
        <v/>
      </c>
      <c r="FR388" s="35"/>
      <c r="FT388" s="46"/>
      <c r="FU388" s="44"/>
      <c r="FV388" s="44" t="str">
        <f>IF(FU388="","",FU388-FU386)</f>
        <v/>
      </c>
      <c r="FW388" s="44"/>
      <c r="FX388" s="44" t="str">
        <f>IF(FW388="","",FW388-FW386)</f>
        <v/>
      </c>
      <c r="FY388" s="44"/>
      <c r="FZ388" s="44" t="str">
        <f>IF(FY388="","",FY386+GA386-FY388)</f>
        <v/>
      </c>
      <c r="GA388" s="44"/>
      <c r="GB388" s="44"/>
      <c r="GC388" s="44"/>
      <c r="GD388" s="44" t="str">
        <f t="shared" si="1932"/>
        <v/>
      </c>
      <c r="GE388" s="45" t="str">
        <f t="shared" si="1933"/>
        <v/>
      </c>
      <c r="GF388" s="35"/>
      <c r="GH388" s="46"/>
      <c r="GI388" s="44"/>
      <c r="GJ388" s="44" t="str">
        <f>IF(GI388="","",GI388-GI386)</f>
        <v/>
      </c>
      <c r="GK388" s="44"/>
      <c r="GL388" s="44" t="str">
        <f>IF(GK388="","",GK388-GK386)</f>
        <v/>
      </c>
      <c r="GM388" s="44"/>
      <c r="GN388" s="44" t="str">
        <f>IF(GM388="","",GM386+GO386-GM388)</f>
        <v/>
      </c>
      <c r="GO388" s="44"/>
      <c r="GP388" s="44"/>
      <c r="GQ388" s="44"/>
      <c r="GR388" s="44" t="str">
        <f t="shared" si="1934"/>
        <v/>
      </c>
      <c r="GS388" s="45" t="str">
        <f t="shared" si="1935"/>
        <v/>
      </c>
      <c r="GT388" s="35"/>
      <c r="GU388" s="27"/>
      <c r="GV388" s="46"/>
      <c r="GW388" s="44"/>
      <c r="GX388" s="44" t="str">
        <f>IF(GW388="","",GW388-GW386)</f>
        <v/>
      </c>
      <c r="GY388" s="44"/>
      <c r="GZ388" s="44" t="str">
        <f>IF(GY388="","",GY388-GY386)</f>
        <v/>
      </c>
      <c r="HA388" s="44"/>
      <c r="HB388" s="44" t="str">
        <f>IF(HA388="","",HA386+HC386-HA388)</f>
        <v/>
      </c>
      <c r="HC388" s="44"/>
      <c r="HD388" s="44"/>
      <c r="HE388" s="44"/>
      <c r="HF388" s="44" t="str">
        <f t="shared" si="1936"/>
        <v/>
      </c>
      <c r="HG388" s="45" t="str">
        <f t="shared" si="1937"/>
        <v/>
      </c>
      <c r="HH388" s="35"/>
      <c r="HJ388" s="46"/>
      <c r="HK388" s="44"/>
      <c r="HL388" s="44" t="str">
        <f>IF(HK388="","",HK388-HK386)</f>
        <v/>
      </c>
      <c r="HM388" s="44"/>
      <c r="HN388" s="44" t="str">
        <f>IF(HM388="","",HM388-HM386)</f>
        <v/>
      </c>
      <c r="HO388" s="44"/>
      <c r="HP388" s="44" t="str">
        <f>IF(HO388="","",HO386+HQ386-HO388)</f>
        <v/>
      </c>
      <c r="HQ388" s="44"/>
      <c r="HR388" s="44"/>
      <c r="HS388" s="44"/>
      <c r="HT388" s="44" t="str">
        <f t="shared" si="1938"/>
        <v/>
      </c>
      <c r="HU388" s="45" t="str">
        <f t="shared" si="1939"/>
        <v/>
      </c>
      <c r="HV388" s="35"/>
      <c r="HW388" s="61"/>
      <c r="HX388" s="51"/>
      <c r="HY388" s="43">
        <v>21255</v>
      </c>
      <c r="HZ388" s="43">
        <f t="shared" si="1872"/>
        <v>38</v>
      </c>
      <c r="IA388" s="43"/>
      <c r="IB388" s="44" t="str">
        <f t="shared" si="1873"/>
        <v/>
      </c>
      <c r="IC388" s="43">
        <v>6</v>
      </c>
      <c r="ID388" s="44">
        <f t="shared" si="1874"/>
        <v>1</v>
      </c>
      <c r="IE388" s="43">
        <v>0</v>
      </c>
      <c r="IF388" s="60" t="str">
        <f>IF(HY387="","",IF384)</f>
        <v>サンリオ浴衣BIG</v>
      </c>
      <c r="IG388" s="67">
        <f>IF(HY387="","",IG384)</f>
        <v>1100</v>
      </c>
      <c r="IH388" s="43">
        <f t="shared" si="1875"/>
        <v>1100</v>
      </c>
      <c r="II388" s="45">
        <f t="shared" si="1876"/>
        <v>0.28947368421052633</v>
      </c>
      <c r="IJ388" s="35"/>
      <c r="IL388" s="51"/>
      <c r="IM388" s="43">
        <v>1044</v>
      </c>
      <c r="IN388" s="43">
        <f t="shared" si="1877"/>
        <v>12</v>
      </c>
      <c r="IO388" s="43">
        <v>15</v>
      </c>
      <c r="IP388" s="44">
        <f t="shared" si="1878"/>
        <v>1</v>
      </c>
      <c r="IQ388" s="43">
        <v>9</v>
      </c>
      <c r="IR388" s="44">
        <f t="shared" si="1879"/>
        <v>0</v>
      </c>
      <c r="IS388" s="43">
        <v>0</v>
      </c>
      <c r="IT388" s="60" t="str">
        <f t="shared" si="1915"/>
        <v>キティシリコンがま口</v>
      </c>
      <c r="IU388" s="67">
        <f t="shared" si="1911"/>
        <v>996</v>
      </c>
      <c r="IV388" s="43">
        <f t="shared" si="1880"/>
        <v>0</v>
      </c>
      <c r="IW388" s="45">
        <f t="shared" si="1881"/>
        <v>0</v>
      </c>
      <c r="IX388" s="35"/>
      <c r="IY388" s="33"/>
      <c r="IZ388" s="51"/>
      <c r="JA388" s="43">
        <v>4655</v>
      </c>
      <c r="JB388" s="43">
        <f t="shared" si="1882"/>
        <v>12</v>
      </c>
      <c r="JC388" s="43">
        <v>132</v>
      </c>
      <c r="JD388" s="44">
        <f t="shared" si="1883"/>
        <v>0</v>
      </c>
      <c r="JE388" s="43">
        <v>34</v>
      </c>
      <c r="JF388" s="44">
        <f t="shared" si="1884"/>
        <v>0</v>
      </c>
      <c r="JG388" s="43">
        <v>0</v>
      </c>
      <c r="JH388" s="60" t="str">
        <f t="shared" si="1885"/>
        <v>ミニ香水</v>
      </c>
      <c r="JI388" s="67">
        <f t="shared" si="1886"/>
        <v>1100</v>
      </c>
      <c r="JJ388" s="43">
        <f t="shared" si="1887"/>
        <v>0</v>
      </c>
      <c r="JK388" s="45">
        <f t="shared" si="1888"/>
        <v>0</v>
      </c>
      <c r="JL388" s="35"/>
      <c r="JM388" s="27"/>
      <c r="JN388" s="51"/>
      <c r="JO388" s="43">
        <v>5532</v>
      </c>
      <c r="JP388" s="43">
        <f t="shared" si="1889"/>
        <v>2</v>
      </c>
      <c r="JQ388" s="43">
        <v>128</v>
      </c>
      <c r="JR388" s="44">
        <f t="shared" si="1890"/>
        <v>1</v>
      </c>
      <c r="JS388" s="43">
        <v>12</v>
      </c>
      <c r="JT388" s="44">
        <f t="shared" si="1891"/>
        <v>1</v>
      </c>
      <c r="JU388" s="43">
        <v>0</v>
      </c>
      <c r="JV388" s="60" t="str">
        <f t="shared" si="1892"/>
        <v>ジャグラーサウンドボタン</v>
      </c>
      <c r="JW388" s="67">
        <f t="shared" si="1893"/>
        <v>748</v>
      </c>
      <c r="JX388" s="43">
        <f t="shared" si="1894"/>
        <v>748</v>
      </c>
      <c r="JY388" s="45">
        <f t="shared" si="1895"/>
        <v>3.74</v>
      </c>
      <c r="JZ388" s="35" t="s">
        <v>628</v>
      </c>
      <c r="KA388" s="61"/>
      <c r="KB388" s="51"/>
      <c r="KC388" s="43">
        <v>4198</v>
      </c>
      <c r="KD388" s="43">
        <f t="shared" si="1896"/>
        <v>28</v>
      </c>
      <c r="KE388" s="43">
        <v>113</v>
      </c>
      <c r="KF388" s="44">
        <f t="shared" si="1897"/>
        <v>1</v>
      </c>
      <c r="KG388" s="43">
        <v>13</v>
      </c>
      <c r="KH388" s="44">
        <f t="shared" si="1898"/>
        <v>0</v>
      </c>
      <c r="KI388" s="43">
        <v>0</v>
      </c>
      <c r="KJ388" s="60" t="str">
        <f t="shared" si="1899"/>
        <v>ジャグラーサウンドボタン金銀</v>
      </c>
      <c r="KK388" s="67">
        <f t="shared" si="1900"/>
        <v>1100</v>
      </c>
      <c r="KL388" s="43">
        <f t="shared" si="1901"/>
        <v>0</v>
      </c>
      <c r="KM388" s="45">
        <f t="shared" si="1902"/>
        <v>0</v>
      </c>
      <c r="KN388" s="35"/>
      <c r="KO388" s="27"/>
      <c r="KP388" s="51"/>
      <c r="KQ388" s="43">
        <v>4981</v>
      </c>
      <c r="KR388" s="43">
        <f t="shared" si="1903"/>
        <v>11</v>
      </c>
      <c r="KS388" s="43">
        <v>101</v>
      </c>
      <c r="KT388" s="44">
        <f t="shared" si="1904"/>
        <v>1</v>
      </c>
      <c r="KU388" s="43">
        <v>15</v>
      </c>
      <c r="KV388" s="44">
        <f t="shared" si="1905"/>
        <v>1</v>
      </c>
      <c r="KW388" s="43">
        <v>-5</v>
      </c>
      <c r="KX388" s="60" t="str">
        <f t="shared" si="1906"/>
        <v>デジタルミニカメラ</v>
      </c>
      <c r="KY388" s="67">
        <f t="shared" si="1907"/>
        <v>722</v>
      </c>
      <c r="KZ388" s="43">
        <f t="shared" si="1908"/>
        <v>722</v>
      </c>
      <c r="LA388" s="45">
        <f t="shared" si="1909"/>
        <v>0.65636363636363637</v>
      </c>
      <c r="LB388" s="35" t="s">
        <v>630</v>
      </c>
      <c r="LC388" s="27"/>
      <c r="LD388" s="46"/>
      <c r="LE388" s="44"/>
      <c r="LF388" s="44"/>
      <c r="LG388" s="44"/>
      <c r="LH388" s="44"/>
      <c r="LI388" s="43"/>
      <c r="LJ388" s="44"/>
      <c r="LK388" s="44"/>
      <c r="LL388" s="72"/>
      <c r="LM388" s="67"/>
      <c r="LN388" s="44"/>
      <c r="LO388" s="45"/>
      <c r="LP388" s="35"/>
      <c r="LQ388" s="27"/>
      <c r="LR388" s="46"/>
      <c r="LS388" s="44"/>
      <c r="LT388" s="44" t="str">
        <f>IF(LS388="","",LS388-LS386)</f>
        <v/>
      </c>
      <c r="LU388" s="44"/>
      <c r="LV388" s="44" t="str">
        <f>IF(LU388="","",LU388-LU386)</f>
        <v/>
      </c>
      <c r="LW388" s="44"/>
      <c r="LX388" s="44" t="str">
        <f>IF(LW388="","",LW386+LY386-LW388)</f>
        <v/>
      </c>
      <c r="LY388" s="44"/>
      <c r="LZ388" s="44"/>
      <c r="MA388" s="44"/>
      <c r="MB388" s="44" t="str">
        <f t="shared" si="1940"/>
        <v/>
      </c>
      <c r="MC388" s="45" t="str">
        <f t="shared" si="1941"/>
        <v/>
      </c>
      <c r="MD388" s="35"/>
      <c r="ME388" s="27"/>
      <c r="MF388" s="46"/>
      <c r="MG388" s="44"/>
      <c r="MH388" s="44" t="str">
        <f>IF(MG388="","",MG388-MG386)</f>
        <v/>
      </c>
      <c r="MI388" s="44"/>
      <c r="MJ388" s="44" t="str">
        <f>IF(MI388="","",MI388-MI386)</f>
        <v/>
      </c>
      <c r="MK388" s="44"/>
      <c r="ML388" s="44" t="str">
        <f>IF(MK388="","",MK386+MM386-MK388)</f>
        <v/>
      </c>
      <c r="MM388" s="44"/>
      <c r="MN388" s="44"/>
      <c r="MO388" s="44"/>
      <c r="MP388" s="44" t="str">
        <f t="shared" si="1942"/>
        <v/>
      </c>
      <c r="MQ388" s="45" t="str">
        <f t="shared" si="1943"/>
        <v/>
      </c>
      <c r="MR388" s="35"/>
      <c r="MS388" s="27"/>
      <c r="MT388" s="46"/>
      <c r="MU388" s="44"/>
      <c r="MV388" s="44" t="str">
        <f>IF(MU388="","",MU388-MU386)</f>
        <v/>
      </c>
      <c r="MW388" s="44"/>
      <c r="MX388" s="44" t="str">
        <f>IF(MW388="","",MW388-MW386)</f>
        <v/>
      </c>
      <c r="MY388" s="44"/>
      <c r="MZ388" s="44" t="str">
        <f>IF(MY388="","",MY386+NA386-MY388)</f>
        <v/>
      </c>
      <c r="NA388" s="44"/>
      <c r="NB388" s="44"/>
      <c r="NC388" s="44"/>
      <c r="ND388" s="44" t="str">
        <f t="shared" si="1944"/>
        <v/>
      </c>
      <c r="NE388" s="45" t="str">
        <f t="shared" si="1945"/>
        <v/>
      </c>
      <c r="NF388" s="35"/>
      <c r="NG388" s="27"/>
      <c r="NH388" s="46"/>
      <c r="NI388" s="44"/>
      <c r="NJ388" s="44" t="str">
        <f>IF(NI388="","",NI388-NI386)</f>
        <v/>
      </c>
      <c r="NK388" s="44"/>
      <c r="NL388" s="44" t="str">
        <f>IF(NK388="","",NK388-NK386)</f>
        <v/>
      </c>
      <c r="NM388" s="44"/>
      <c r="NN388" s="44" t="str">
        <f>IF(NM388="","",NM386+NO386-NM388)</f>
        <v/>
      </c>
      <c r="NO388" s="44"/>
      <c r="NP388" s="44"/>
      <c r="NQ388" s="44"/>
      <c r="NR388" s="44" t="str">
        <f t="shared" si="1946"/>
        <v/>
      </c>
      <c r="NS388" s="45" t="str">
        <f t="shared" si="1947"/>
        <v/>
      </c>
      <c r="NT388" s="35"/>
    </row>
    <row r="389" spans="1:384" ht="15" customHeight="1" thickBot="1" x14ac:dyDescent="0.25">
      <c r="A389" s="38"/>
      <c r="B389" s="39"/>
      <c r="C389" s="40"/>
      <c r="D389" s="40"/>
      <c r="E389" s="41"/>
      <c r="F389" s="40"/>
      <c r="G389" s="178"/>
      <c r="H389" s="42"/>
      <c r="I389" s="44"/>
      <c r="J389" s="44" t="str">
        <f>IF(I389="","",I389-I387)</f>
        <v/>
      </c>
      <c r="K389" s="44"/>
      <c r="L389" s="44"/>
      <c r="M389" s="44"/>
      <c r="N389" s="44" t="str">
        <f>IF(M389="","",M387+O387-M389)</f>
        <v/>
      </c>
      <c r="O389" s="44"/>
      <c r="P389" s="44"/>
      <c r="Q389" s="44"/>
      <c r="R389" s="44" t="str">
        <f t="shared" si="1918"/>
        <v/>
      </c>
      <c r="S389" s="45" t="str">
        <f t="shared" si="1919"/>
        <v/>
      </c>
      <c r="T389" s="35"/>
      <c r="U389" s="27"/>
      <c r="V389" s="46"/>
      <c r="W389" s="67"/>
      <c r="X389" s="44" t="str">
        <f>IF(W389="","",W389-W387)</f>
        <v/>
      </c>
      <c r="Y389" s="44"/>
      <c r="Z389" s="44"/>
      <c r="AA389" s="44"/>
      <c r="AB389" s="44" t="str">
        <f>IF(AA389="","",AA387+AC387-AA389)</f>
        <v/>
      </c>
      <c r="AC389" s="44"/>
      <c r="AD389" s="44"/>
      <c r="AE389" s="44"/>
      <c r="AF389" s="44" t="str">
        <f t="shared" si="1920"/>
        <v/>
      </c>
      <c r="AG389" s="45" t="str">
        <f t="shared" si="1921"/>
        <v/>
      </c>
      <c r="AH389" s="35"/>
      <c r="AI389" s="27"/>
      <c r="AJ389" s="46"/>
      <c r="AK389" s="44"/>
      <c r="AL389" s="44" t="str">
        <f>IF(AK389="","",AK389-AK387)</f>
        <v/>
      </c>
      <c r="AM389" s="44"/>
      <c r="AN389" s="44" t="str">
        <f>IF(AM389="","",AM389-AM387)</f>
        <v/>
      </c>
      <c r="AO389" s="44"/>
      <c r="AP389" s="44" t="str">
        <f>IF(AO389="","",AO387+AQ387-AO389)</f>
        <v/>
      </c>
      <c r="AQ389" s="44"/>
      <c r="AR389" s="44"/>
      <c r="AS389" s="44"/>
      <c r="AT389" s="44" t="str">
        <f t="shared" si="1922"/>
        <v/>
      </c>
      <c r="AU389" s="45" t="str">
        <f t="shared" si="1923"/>
        <v/>
      </c>
      <c r="AV389" s="35"/>
      <c r="AW389" s="27"/>
      <c r="AX389" s="46"/>
      <c r="AY389" s="44"/>
      <c r="AZ389" s="44" t="str">
        <f>IF(AY389="","",AY389-AY387)</f>
        <v/>
      </c>
      <c r="BA389" s="44"/>
      <c r="BB389" s="44" t="str">
        <f>IF(BA389="","",BA389-BA387)</f>
        <v/>
      </c>
      <c r="BC389" s="44"/>
      <c r="BD389" s="44" t="str">
        <f>IF(BC389="","",BC387+BE387-BC389)</f>
        <v/>
      </c>
      <c r="BE389" s="44"/>
      <c r="BF389" s="44"/>
      <c r="BG389" s="44"/>
      <c r="BH389" s="44" t="str">
        <f t="shared" si="1924"/>
        <v/>
      </c>
      <c r="BI389" s="45" t="str">
        <f t="shared" si="1925"/>
        <v/>
      </c>
      <c r="BJ389" s="35"/>
      <c r="BK389" s="50"/>
      <c r="BL389" s="46"/>
      <c r="BM389" s="44">
        <v>12077</v>
      </c>
      <c r="BN389" s="25">
        <f t="shared" si="1841"/>
        <v>40</v>
      </c>
      <c r="BO389" s="44">
        <v>624</v>
      </c>
      <c r="BP389" s="44">
        <f t="shared" si="1842"/>
        <v>4</v>
      </c>
      <c r="BQ389" s="44">
        <v>16</v>
      </c>
      <c r="BR389" s="44">
        <f t="shared" si="1843"/>
        <v>5</v>
      </c>
      <c r="BS389" s="25">
        <v>0</v>
      </c>
      <c r="BT389" s="60" t="str">
        <f t="shared" si="1912"/>
        <v>ポケモンシリコンフェイス</v>
      </c>
      <c r="BU389" s="67"/>
      <c r="BV389" s="44">
        <f t="shared" si="1844"/>
        <v>0</v>
      </c>
      <c r="BW389" s="45">
        <f t="shared" si="1845"/>
        <v>0</v>
      </c>
      <c r="BX389" s="35"/>
      <c r="BY389" s="27"/>
      <c r="BZ389" s="46"/>
      <c r="CA389" s="44">
        <v>1497</v>
      </c>
      <c r="CB389" s="25">
        <f t="shared" si="1846"/>
        <v>107</v>
      </c>
      <c r="CC389" s="44">
        <v>89</v>
      </c>
      <c r="CD389" s="44">
        <f t="shared" si="1847"/>
        <v>3</v>
      </c>
      <c r="CE389" s="44">
        <v>1</v>
      </c>
      <c r="CF389" s="44">
        <f t="shared" si="1848"/>
        <v>4</v>
      </c>
      <c r="CG389" s="25">
        <v>5</v>
      </c>
      <c r="CH389" s="60" t="str">
        <f t="shared" ref="CH389:CH418" si="1948">IF(CA389="","",CH385)</f>
        <v>モンチッチマスコット2</v>
      </c>
      <c r="CI389" s="67"/>
      <c r="CJ389" s="44">
        <f t="shared" si="1851"/>
        <v>0</v>
      </c>
      <c r="CK389" s="45">
        <f t="shared" si="1852"/>
        <v>0</v>
      </c>
      <c r="CL389" s="35"/>
      <c r="CM389" s="27"/>
      <c r="CN389" s="46"/>
      <c r="CO389" s="44">
        <v>2216</v>
      </c>
      <c r="CP389" s="25">
        <f t="shared" si="1853"/>
        <v>64</v>
      </c>
      <c r="CQ389" s="44">
        <v>20</v>
      </c>
      <c r="CR389" s="44">
        <f t="shared" si="1854"/>
        <v>2</v>
      </c>
      <c r="CS389" s="44">
        <v>25</v>
      </c>
      <c r="CT389" s="44">
        <f t="shared" si="1855"/>
        <v>1</v>
      </c>
      <c r="CU389" s="25">
        <v>0</v>
      </c>
      <c r="CV389" s="60" t="str">
        <f t="shared" ref="CV389:CV418" si="1949">IF(CO389="","",CV385)</f>
        <v>ラブブキーホルダー</v>
      </c>
      <c r="CW389" s="67"/>
      <c r="CX389" s="44">
        <f t="shared" si="1856"/>
        <v>0</v>
      </c>
      <c r="CY389" s="45">
        <f t="shared" si="1857"/>
        <v>0</v>
      </c>
      <c r="CZ389" s="35"/>
      <c r="DA389" s="58"/>
      <c r="DB389" s="46"/>
      <c r="DC389" s="44">
        <v>8373</v>
      </c>
      <c r="DD389" s="25">
        <f t="shared" si="1858"/>
        <v>47</v>
      </c>
      <c r="DE389" s="44">
        <v>436</v>
      </c>
      <c r="DF389" s="44">
        <f t="shared" si="1859"/>
        <v>0</v>
      </c>
      <c r="DG389" s="44">
        <v>14</v>
      </c>
      <c r="DH389" s="44">
        <f t="shared" si="1860"/>
        <v>0</v>
      </c>
      <c r="DI389" s="25">
        <v>3</v>
      </c>
      <c r="DJ389" s="60" t="str">
        <f t="shared" ref="DJ389:DJ418" si="1950">IF(DC389="","",DJ385)</f>
        <v>ラブブマスコット</v>
      </c>
      <c r="DK389" s="67"/>
      <c r="DL389" s="44">
        <f t="shared" si="1863"/>
        <v>0</v>
      </c>
      <c r="DM389" s="45">
        <f t="shared" si="1864"/>
        <v>0</v>
      </c>
      <c r="DN389" s="35"/>
      <c r="DO389" s="27"/>
      <c r="DP389" s="46"/>
      <c r="DQ389" s="44">
        <v>2920</v>
      </c>
      <c r="DR389" s="25">
        <f t="shared" si="1865"/>
        <v>89</v>
      </c>
      <c r="DS389" s="44">
        <v>83</v>
      </c>
      <c r="DT389" s="44">
        <f t="shared" si="1866"/>
        <v>7</v>
      </c>
      <c r="DU389" s="44">
        <v>23</v>
      </c>
      <c r="DV389" s="44">
        <f t="shared" si="1867"/>
        <v>4</v>
      </c>
      <c r="DW389" s="25">
        <v>1</v>
      </c>
      <c r="DX389" s="60" t="str">
        <f t="shared" ref="DX389:DX418" si="1951">IF(DQ389="","",DX385)</f>
        <v>ラブブキーホルダー</v>
      </c>
      <c r="DY389" s="67">
        <v>200</v>
      </c>
      <c r="DZ389" s="44">
        <f t="shared" si="1870"/>
        <v>800</v>
      </c>
      <c r="EA389" s="45">
        <f t="shared" si="1871"/>
        <v>8.98876404494382E-2</v>
      </c>
      <c r="EB389" s="35"/>
      <c r="EC389" s="27"/>
      <c r="ED389" s="46"/>
      <c r="EE389" s="67"/>
      <c r="EF389" s="44" t="str">
        <f>IF(EE389="","",EE389-EE387)</f>
        <v/>
      </c>
      <c r="EG389" s="44"/>
      <c r="EH389" s="44"/>
      <c r="EI389" s="44"/>
      <c r="EJ389" s="44" t="str">
        <f>IF(EI389="","",EI387+EK387-EI389)</f>
        <v/>
      </c>
      <c r="EK389" s="44"/>
      <c r="EL389" s="44"/>
      <c r="EM389" s="44"/>
      <c r="EN389" s="44" t="str">
        <f t="shared" si="1926"/>
        <v/>
      </c>
      <c r="EO389" s="45" t="str">
        <f t="shared" si="1927"/>
        <v/>
      </c>
      <c r="EP389" s="35"/>
      <c r="EQ389" s="27"/>
      <c r="ER389" s="46"/>
      <c r="ES389" s="44"/>
      <c r="ET389" s="44" t="str">
        <f>IF(ES389="","",ES389-ES387)</f>
        <v/>
      </c>
      <c r="EU389" s="44"/>
      <c r="EV389" s="44" t="str">
        <f>IF(EU389="","",EU389-EU387)</f>
        <v/>
      </c>
      <c r="EW389" s="44"/>
      <c r="EX389" s="44" t="str">
        <f>IF(EW389="","",EW387+EY387-EW389)</f>
        <v/>
      </c>
      <c r="EY389" s="44"/>
      <c r="EZ389" s="44"/>
      <c r="FA389" s="44"/>
      <c r="FB389" s="44" t="str">
        <f t="shared" si="1928"/>
        <v/>
      </c>
      <c r="FC389" s="45" t="str">
        <f t="shared" si="1929"/>
        <v/>
      </c>
      <c r="FD389" s="35"/>
      <c r="FF389" s="46"/>
      <c r="FG389" s="67"/>
      <c r="FH389" s="44" t="str">
        <f>IF(FG389="","",FG389-FG387)</f>
        <v/>
      </c>
      <c r="FI389" s="44"/>
      <c r="FJ389" s="44"/>
      <c r="FK389" s="44"/>
      <c r="FL389" s="44" t="str">
        <f>IF(FK389="","",FK387+FM387-FK389)</f>
        <v/>
      </c>
      <c r="FM389" s="44"/>
      <c r="FN389" s="44"/>
      <c r="FO389" s="44"/>
      <c r="FP389" s="44" t="str">
        <f t="shared" si="1930"/>
        <v/>
      </c>
      <c r="FQ389" s="45" t="str">
        <f t="shared" si="1931"/>
        <v/>
      </c>
      <c r="FR389" s="35"/>
      <c r="FT389" s="46"/>
      <c r="FU389" s="67"/>
      <c r="FV389" s="44" t="str">
        <f>IF(FU389="","",FU389-FU387)</f>
        <v/>
      </c>
      <c r="FW389" s="44"/>
      <c r="FX389" s="44"/>
      <c r="FY389" s="44"/>
      <c r="FZ389" s="44" t="str">
        <f>IF(FY389="","",FY387+GA387-FY389)</f>
        <v/>
      </c>
      <c r="GA389" s="44"/>
      <c r="GB389" s="44"/>
      <c r="GC389" s="44"/>
      <c r="GD389" s="44" t="str">
        <f t="shared" si="1932"/>
        <v/>
      </c>
      <c r="GE389" s="45" t="str">
        <f t="shared" si="1933"/>
        <v/>
      </c>
      <c r="GF389" s="35"/>
      <c r="GH389" s="46"/>
      <c r="GI389" s="67"/>
      <c r="GJ389" s="44" t="str">
        <f>IF(GI389="","",GI389-GI387)</f>
        <v/>
      </c>
      <c r="GK389" s="44"/>
      <c r="GL389" s="44"/>
      <c r="GM389" s="44"/>
      <c r="GN389" s="44" t="str">
        <f>IF(GM389="","",GM387+GO387-GM389)</f>
        <v/>
      </c>
      <c r="GO389" s="44"/>
      <c r="GP389" s="44"/>
      <c r="GQ389" s="44"/>
      <c r="GR389" s="44" t="str">
        <f t="shared" si="1934"/>
        <v/>
      </c>
      <c r="GS389" s="45" t="str">
        <f t="shared" si="1935"/>
        <v/>
      </c>
      <c r="GT389" s="35"/>
      <c r="GU389" s="27"/>
      <c r="GV389" s="46"/>
      <c r="GW389" s="67"/>
      <c r="GX389" s="44" t="str">
        <f>IF(GW389="","",GW389-GW387)</f>
        <v/>
      </c>
      <c r="GY389" s="44"/>
      <c r="GZ389" s="44"/>
      <c r="HA389" s="44"/>
      <c r="HB389" s="44" t="str">
        <f>IF(HA389="","",HA387+HC387-HA389)</f>
        <v/>
      </c>
      <c r="HC389" s="44"/>
      <c r="HD389" s="44"/>
      <c r="HE389" s="44"/>
      <c r="HF389" s="44" t="str">
        <f t="shared" si="1936"/>
        <v/>
      </c>
      <c r="HG389" s="45" t="str">
        <f t="shared" si="1937"/>
        <v/>
      </c>
      <c r="HH389" s="35"/>
      <c r="HJ389" s="46"/>
      <c r="HK389" s="67"/>
      <c r="HL389" s="44" t="str">
        <f>IF(HK389="","",HK389-HK387)</f>
        <v/>
      </c>
      <c r="HM389" s="44"/>
      <c r="HN389" s="44"/>
      <c r="HO389" s="44"/>
      <c r="HP389" s="44" t="str">
        <f>IF(HO389="","",HO387+HQ387-HO389)</f>
        <v/>
      </c>
      <c r="HQ389" s="44"/>
      <c r="HR389" s="44"/>
      <c r="HS389" s="44"/>
      <c r="HT389" s="44" t="str">
        <f t="shared" si="1938"/>
        <v/>
      </c>
      <c r="HU389" s="45" t="str">
        <f t="shared" si="1939"/>
        <v/>
      </c>
      <c r="HV389" s="35"/>
      <c r="HW389" s="61"/>
      <c r="HX389" s="46"/>
      <c r="HY389" s="44"/>
      <c r="HZ389" s="25" t="str">
        <f t="shared" si="1872"/>
        <v/>
      </c>
      <c r="IA389" s="44"/>
      <c r="IB389" s="44" t="str">
        <f t="shared" si="1873"/>
        <v/>
      </c>
      <c r="IC389" s="44">
        <v>6</v>
      </c>
      <c r="ID389" s="44">
        <f t="shared" si="1874"/>
        <v>0</v>
      </c>
      <c r="IE389" s="25">
        <v>0</v>
      </c>
      <c r="IF389" s="60" t="str">
        <f>IF(HY387="","",IF385)</f>
        <v>すみっこ時計</v>
      </c>
      <c r="IG389" s="67">
        <f>IF(HY387="","",IG385)</f>
        <v>1100</v>
      </c>
      <c r="IH389" s="44">
        <f t="shared" si="1875"/>
        <v>0</v>
      </c>
      <c r="II389" s="45" t="e">
        <f t="shared" si="1876"/>
        <v>#VALUE!</v>
      </c>
      <c r="IJ389" s="35"/>
      <c r="IL389" s="46"/>
      <c r="IM389" s="44">
        <v>632</v>
      </c>
      <c r="IN389" s="25">
        <f t="shared" si="1877"/>
        <v>49</v>
      </c>
      <c r="IO389" s="44">
        <v>10</v>
      </c>
      <c r="IP389" s="44">
        <f t="shared" si="1878"/>
        <v>1</v>
      </c>
      <c r="IQ389" s="44">
        <v>16</v>
      </c>
      <c r="IR389" s="44">
        <f t="shared" si="1879"/>
        <v>1</v>
      </c>
      <c r="IS389" s="25">
        <v>4</v>
      </c>
      <c r="IT389" s="60" t="str">
        <f t="shared" si="1915"/>
        <v>ゲームアーク</v>
      </c>
      <c r="IU389" s="67"/>
      <c r="IV389" s="44">
        <f t="shared" si="1880"/>
        <v>0</v>
      </c>
      <c r="IW389" s="45">
        <f t="shared" si="1881"/>
        <v>0</v>
      </c>
      <c r="IX389" s="35"/>
      <c r="IY389" s="33"/>
      <c r="IZ389" s="46"/>
      <c r="JA389" s="44">
        <v>6015</v>
      </c>
      <c r="JB389" s="25">
        <f t="shared" si="1882"/>
        <v>79</v>
      </c>
      <c r="JC389" s="44">
        <v>134</v>
      </c>
      <c r="JD389" s="44">
        <f t="shared" si="1883"/>
        <v>1</v>
      </c>
      <c r="JE389" s="44">
        <v>17</v>
      </c>
      <c r="JF389" s="44">
        <f t="shared" si="1884"/>
        <v>1</v>
      </c>
      <c r="JG389" s="25">
        <v>0</v>
      </c>
      <c r="JH389" s="60" t="str">
        <f t="shared" ref="JH389:JH418" si="1952">IF(JA389="","",JH385)</f>
        <v>ラブブマスコット</v>
      </c>
      <c r="JI389" s="67"/>
      <c r="JJ389" s="44">
        <f t="shared" si="1887"/>
        <v>0</v>
      </c>
      <c r="JK389" s="45">
        <f t="shared" si="1888"/>
        <v>0</v>
      </c>
      <c r="JL389" s="35"/>
      <c r="JM389" s="27"/>
      <c r="JN389" s="46"/>
      <c r="JO389" s="44">
        <v>4042</v>
      </c>
      <c r="JP389" s="25">
        <f t="shared" si="1889"/>
        <v>26</v>
      </c>
      <c r="JQ389" s="44">
        <v>239</v>
      </c>
      <c r="JR389" s="44">
        <f t="shared" si="1890"/>
        <v>1</v>
      </c>
      <c r="JS389" s="44">
        <v>48</v>
      </c>
      <c r="JT389" s="44">
        <f t="shared" si="1891"/>
        <v>2</v>
      </c>
      <c r="JU389" s="25">
        <v>16</v>
      </c>
      <c r="JV389" s="60" t="str">
        <f t="shared" ref="JV389:JV418" si="1953">IF(JO389="","",JV385)</f>
        <v>アングリーキーホルダー</v>
      </c>
      <c r="JW389" s="67"/>
      <c r="JX389" s="44">
        <f t="shared" si="1894"/>
        <v>0</v>
      </c>
      <c r="JY389" s="45">
        <f t="shared" si="1895"/>
        <v>0</v>
      </c>
      <c r="JZ389" s="35"/>
      <c r="KA389" s="61"/>
      <c r="KB389" s="46"/>
      <c r="KC389" s="44">
        <v>7124</v>
      </c>
      <c r="KD389" s="25">
        <f t="shared" si="1896"/>
        <v>163</v>
      </c>
      <c r="KE389" s="44">
        <v>423</v>
      </c>
      <c r="KF389" s="44">
        <f t="shared" si="1897"/>
        <v>6</v>
      </c>
      <c r="KG389" s="44">
        <v>60</v>
      </c>
      <c r="KH389" s="44">
        <f t="shared" si="1898"/>
        <v>20</v>
      </c>
      <c r="KI389" s="25">
        <v>16</v>
      </c>
      <c r="KJ389" s="60" t="str">
        <f t="shared" ref="KJ389:KJ418" si="1954">IF(KC389="","",KJ385)</f>
        <v>AIモンスターラバー</v>
      </c>
      <c r="KK389" s="67"/>
      <c r="KL389" s="44">
        <f t="shared" si="1901"/>
        <v>0</v>
      </c>
      <c r="KM389" s="45">
        <f t="shared" si="1902"/>
        <v>0</v>
      </c>
      <c r="KN389" s="35"/>
      <c r="KO389" s="27"/>
      <c r="KP389" s="46"/>
      <c r="KQ389" s="44">
        <v>5855</v>
      </c>
      <c r="KR389" s="25">
        <f t="shared" si="1903"/>
        <v>12</v>
      </c>
      <c r="KS389" s="44">
        <v>284</v>
      </c>
      <c r="KT389" s="44">
        <f t="shared" si="1904"/>
        <v>3</v>
      </c>
      <c r="KU389" s="44">
        <v>22</v>
      </c>
      <c r="KV389" s="44">
        <f t="shared" si="1905"/>
        <v>3</v>
      </c>
      <c r="KW389" s="25">
        <v>0</v>
      </c>
      <c r="KX389" s="60" t="str">
        <f t="shared" ref="KX389:KX418" si="1955">IF(KQ389="","",KX385)</f>
        <v>サンリオスカーフ付ポーチ</v>
      </c>
      <c r="KY389" s="67"/>
      <c r="KZ389" s="44">
        <f t="shared" si="1908"/>
        <v>0</v>
      </c>
      <c r="LA389" s="45">
        <f t="shared" si="1909"/>
        <v>0</v>
      </c>
      <c r="LB389" s="35" t="s">
        <v>626</v>
      </c>
      <c r="LC389" s="27"/>
      <c r="LD389" s="74"/>
      <c r="LE389" s="75"/>
      <c r="LF389" s="75"/>
      <c r="LG389" s="75"/>
      <c r="LH389" s="75"/>
      <c r="LI389" s="76"/>
      <c r="LJ389" s="75"/>
      <c r="LK389" s="75"/>
      <c r="LL389" s="77"/>
      <c r="LM389" s="78"/>
      <c r="LN389" s="75"/>
      <c r="LO389" s="79"/>
      <c r="LP389" s="35"/>
      <c r="LQ389" s="27"/>
      <c r="LR389" s="46"/>
      <c r="LS389" s="67"/>
      <c r="LT389" s="44" t="str">
        <f>IF(LS389="","",LS389-LS387)</f>
        <v/>
      </c>
      <c r="LU389" s="44"/>
      <c r="LV389" s="44"/>
      <c r="LW389" s="44"/>
      <c r="LX389" s="44" t="str">
        <f>IF(LW389="","",LW387+LY387-LW389)</f>
        <v/>
      </c>
      <c r="LY389" s="44"/>
      <c r="LZ389" s="44"/>
      <c r="MA389" s="44"/>
      <c r="MB389" s="44" t="str">
        <f t="shared" si="1940"/>
        <v/>
      </c>
      <c r="MC389" s="45" t="str">
        <f t="shared" si="1941"/>
        <v/>
      </c>
      <c r="MD389" s="35"/>
      <c r="ME389" s="27"/>
      <c r="MF389" s="46"/>
      <c r="MG389" s="67"/>
      <c r="MH389" s="44" t="str">
        <f>IF(MG389="","",MG389-MG387)</f>
        <v/>
      </c>
      <c r="MI389" s="44"/>
      <c r="MJ389" s="44"/>
      <c r="MK389" s="44"/>
      <c r="ML389" s="44" t="str">
        <f>IF(MK389="","",MK387+MM387-MK389)</f>
        <v/>
      </c>
      <c r="MM389" s="44"/>
      <c r="MN389" s="44"/>
      <c r="MO389" s="44"/>
      <c r="MP389" s="44" t="str">
        <f t="shared" si="1942"/>
        <v/>
      </c>
      <c r="MQ389" s="45" t="str">
        <f t="shared" si="1943"/>
        <v/>
      </c>
      <c r="MR389" s="35"/>
      <c r="MS389" s="27"/>
      <c r="MT389" s="46"/>
      <c r="MU389" s="67"/>
      <c r="MV389" s="44" t="str">
        <f>IF(MU389="","",MU389-MU387)</f>
        <v/>
      </c>
      <c r="MW389" s="44"/>
      <c r="MX389" s="44"/>
      <c r="MY389" s="44"/>
      <c r="MZ389" s="44" t="str">
        <f>IF(MY389="","",MY387+NA387-MY389)</f>
        <v/>
      </c>
      <c r="NA389" s="44"/>
      <c r="NB389" s="44"/>
      <c r="NC389" s="44"/>
      <c r="ND389" s="44" t="str">
        <f t="shared" si="1944"/>
        <v/>
      </c>
      <c r="NE389" s="45" t="str">
        <f t="shared" si="1945"/>
        <v/>
      </c>
      <c r="NF389" s="35"/>
      <c r="NG389" s="27"/>
      <c r="NH389" s="46"/>
      <c r="NI389" s="67"/>
      <c r="NJ389" s="44" t="str">
        <f>IF(NI389="","",NI389-NI387)</f>
        <v/>
      </c>
      <c r="NK389" s="44"/>
      <c r="NL389" s="44"/>
      <c r="NM389" s="44"/>
      <c r="NN389" s="44" t="str">
        <f>IF(NM389="","",NM387+NO387-NM389)</f>
        <v/>
      </c>
      <c r="NO389" s="44"/>
      <c r="NP389" s="44"/>
      <c r="NQ389" s="44"/>
      <c r="NR389" s="44" t="str">
        <f t="shared" si="1946"/>
        <v/>
      </c>
      <c r="NS389" s="45" t="str">
        <f t="shared" si="1947"/>
        <v/>
      </c>
      <c r="NT389" s="35"/>
    </row>
    <row r="390" spans="1:384" ht="15" customHeight="1" thickTop="1" thickBot="1" x14ac:dyDescent="0.25">
      <c r="A390" s="38"/>
      <c r="B390" s="39"/>
      <c r="C390" s="40"/>
      <c r="D390" s="40"/>
      <c r="E390" s="41"/>
      <c r="F390" s="40"/>
      <c r="G390" s="178"/>
      <c r="H390" s="42"/>
      <c r="I390" s="44"/>
      <c r="J390" s="44" t="str">
        <f t="shared" ref="J390:J414" si="1956">IF(I390="","",I390-I389)</f>
        <v/>
      </c>
      <c r="K390" s="44"/>
      <c r="L390" s="44"/>
      <c r="M390" s="44"/>
      <c r="N390" s="44" t="str">
        <f t="shared" ref="N390:N415" si="1957">IF(M390="","",M389+O389-M390)</f>
        <v/>
      </c>
      <c r="O390" s="44"/>
      <c r="P390" s="44"/>
      <c r="Q390" s="44"/>
      <c r="R390" s="44" t="str">
        <f t="shared" si="1918"/>
        <v/>
      </c>
      <c r="S390" s="45" t="str">
        <f t="shared" si="1919"/>
        <v/>
      </c>
      <c r="T390" s="35"/>
      <c r="U390" s="27"/>
      <c r="V390" s="46"/>
      <c r="W390" s="67"/>
      <c r="X390" s="44" t="str">
        <f t="shared" ref="X390:X410" si="1958">IF(W390="","",W390-W389)</f>
        <v/>
      </c>
      <c r="Y390" s="44"/>
      <c r="Z390" s="44"/>
      <c r="AA390" s="44"/>
      <c r="AB390" s="44" t="str">
        <f t="shared" ref="AB390:AB410" si="1959">IF(AA390="","",AA389+AC389-AA390)</f>
        <v/>
      </c>
      <c r="AC390" s="44"/>
      <c r="AD390" s="44"/>
      <c r="AE390" s="44"/>
      <c r="AF390" s="44" t="str">
        <f t="shared" si="1920"/>
        <v/>
      </c>
      <c r="AG390" s="45" t="str">
        <f t="shared" si="1921"/>
        <v/>
      </c>
      <c r="AH390" s="35"/>
      <c r="AI390" s="27"/>
      <c r="AJ390" s="46"/>
      <c r="AK390" s="44"/>
      <c r="AL390" s="44" t="str">
        <f t="shared" ref="AL390:AL414" si="1960">IF(AK390="","",AK390-AK389)</f>
        <v/>
      </c>
      <c r="AM390" s="44"/>
      <c r="AN390" s="44" t="str">
        <f t="shared" ref="AN390:AN415" si="1961">IF(AM390="","",AM390-AM389)</f>
        <v/>
      </c>
      <c r="AO390" s="44"/>
      <c r="AP390" s="44" t="str">
        <f t="shared" ref="AP390:AP415" si="1962">IF(AO390="","",AO389+AQ389-AO390)</f>
        <v/>
      </c>
      <c r="AQ390" s="44"/>
      <c r="AR390" s="44"/>
      <c r="AS390" s="44"/>
      <c r="AT390" s="44" t="str">
        <f t="shared" si="1922"/>
        <v/>
      </c>
      <c r="AU390" s="45" t="str">
        <f t="shared" si="1923"/>
        <v/>
      </c>
      <c r="AV390" s="35"/>
      <c r="AW390" s="27"/>
      <c r="AX390" s="46"/>
      <c r="AY390" s="44"/>
      <c r="AZ390" s="44" t="str">
        <f t="shared" ref="AZ390:AZ414" si="1963">IF(AY390="","",AY390-AY389)</f>
        <v/>
      </c>
      <c r="BA390" s="44"/>
      <c r="BB390" s="44" t="str">
        <f t="shared" ref="BB390:BB415" si="1964">IF(BA390="","",BA390-BA389)</f>
        <v/>
      </c>
      <c r="BC390" s="44"/>
      <c r="BD390" s="44" t="str">
        <f t="shared" ref="BD390:BD415" si="1965">IF(BC390="","",BC389+BE389-BC390)</f>
        <v/>
      </c>
      <c r="BE390" s="44"/>
      <c r="BF390" s="44"/>
      <c r="BG390" s="44"/>
      <c r="BH390" s="44" t="str">
        <f t="shared" si="1924"/>
        <v/>
      </c>
      <c r="BI390" s="45" t="str">
        <f t="shared" si="1925"/>
        <v/>
      </c>
      <c r="BJ390" s="35"/>
      <c r="BK390" s="50"/>
      <c r="BL390" s="74"/>
      <c r="BM390" s="81">
        <v>13902</v>
      </c>
      <c r="BN390" s="76">
        <f t="shared" si="1841"/>
        <v>75</v>
      </c>
      <c r="BO390" s="78">
        <v>694</v>
      </c>
      <c r="BP390" s="75">
        <f t="shared" si="1842"/>
        <v>5</v>
      </c>
      <c r="BQ390" s="75">
        <v>85</v>
      </c>
      <c r="BR390" s="75">
        <f t="shared" si="1843"/>
        <v>5</v>
      </c>
      <c r="BS390" s="75">
        <v>0</v>
      </c>
      <c r="BT390" s="77" t="str">
        <f t="shared" si="1912"/>
        <v>ＡＩモンスターラバー</v>
      </c>
      <c r="BU390" s="78">
        <f t="shared" ref="BU390:BU418" si="1966">IF(BN390="","",BU386)</f>
        <v>198</v>
      </c>
      <c r="BV390" s="75">
        <f t="shared" si="1844"/>
        <v>990</v>
      </c>
      <c r="BW390" s="79">
        <f t="shared" si="1845"/>
        <v>0.13200000000000001</v>
      </c>
      <c r="BX390" s="35"/>
      <c r="BY390" s="27"/>
      <c r="BZ390" s="74"/>
      <c r="CA390" s="81">
        <v>1752</v>
      </c>
      <c r="CB390" s="76">
        <f t="shared" si="1846"/>
        <v>60</v>
      </c>
      <c r="CC390" s="78">
        <v>22</v>
      </c>
      <c r="CD390" s="75">
        <f t="shared" si="1847"/>
        <v>2</v>
      </c>
      <c r="CE390" s="75">
        <v>9</v>
      </c>
      <c r="CF390" s="75">
        <f t="shared" si="1848"/>
        <v>2</v>
      </c>
      <c r="CG390" s="75">
        <v>1</v>
      </c>
      <c r="CH390" s="77" t="str">
        <f t="shared" si="1948"/>
        <v>AIモンスターマスコット</v>
      </c>
      <c r="CI390" s="78">
        <f t="shared" ref="CI390:CI418" si="1967">IF(CB390="","",CI386)</f>
        <v>286</v>
      </c>
      <c r="CJ390" s="75">
        <f t="shared" si="1851"/>
        <v>572</v>
      </c>
      <c r="CK390" s="79">
        <f t="shared" si="1852"/>
        <v>9.5333333333333339E-2</v>
      </c>
      <c r="CL390" s="35"/>
      <c r="CM390" s="27"/>
      <c r="CN390" s="74"/>
      <c r="CO390" s="81">
        <v>1165</v>
      </c>
      <c r="CP390" s="76">
        <f t="shared" si="1853"/>
        <v>132</v>
      </c>
      <c r="CQ390" s="78">
        <v>6</v>
      </c>
      <c r="CR390" s="75">
        <f t="shared" si="1854"/>
        <v>2</v>
      </c>
      <c r="CS390" s="75">
        <v>19</v>
      </c>
      <c r="CT390" s="75">
        <f t="shared" si="1855"/>
        <v>2</v>
      </c>
      <c r="CU390" s="75">
        <v>0</v>
      </c>
      <c r="CV390" s="77" t="s">
        <v>588</v>
      </c>
      <c r="CW390" s="78">
        <f t="shared" ref="CW390:CW418" si="1968">IF(CP390="","",CW386)</f>
        <v>400</v>
      </c>
      <c r="CX390" s="75">
        <f t="shared" si="1856"/>
        <v>800</v>
      </c>
      <c r="CY390" s="79">
        <f t="shared" si="1857"/>
        <v>6.0606060606060608E-2</v>
      </c>
      <c r="CZ390" s="35"/>
      <c r="DA390" s="58"/>
      <c r="DB390" s="74"/>
      <c r="DC390" s="81">
        <v>6533</v>
      </c>
      <c r="DD390" s="76">
        <f t="shared" si="1858"/>
        <v>54</v>
      </c>
      <c r="DE390" s="78">
        <v>340</v>
      </c>
      <c r="DF390" s="75">
        <f t="shared" si="1859"/>
        <v>2</v>
      </c>
      <c r="DG390" s="75">
        <v>60</v>
      </c>
      <c r="DH390" s="75">
        <f t="shared" si="1860"/>
        <v>7</v>
      </c>
      <c r="DI390" s="75">
        <v>0</v>
      </c>
      <c r="DJ390" s="77" t="str">
        <f t="shared" si="1950"/>
        <v>ＡＩラバー</v>
      </c>
      <c r="DK390" s="78">
        <f t="shared" ref="DK390:DK418" si="1969">IF(DD390="","",DK386)</f>
        <v>198</v>
      </c>
      <c r="DL390" s="75">
        <f t="shared" si="1863"/>
        <v>1386</v>
      </c>
      <c r="DM390" s="79">
        <f t="shared" si="1864"/>
        <v>0.25666666666666665</v>
      </c>
      <c r="DN390" s="35"/>
      <c r="DO390" s="27"/>
      <c r="DP390" s="74"/>
      <c r="DQ390" s="81">
        <v>2048</v>
      </c>
      <c r="DR390" s="76">
        <f t="shared" si="1865"/>
        <v>24</v>
      </c>
      <c r="DS390" s="78">
        <v>60</v>
      </c>
      <c r="DT390" s="75">
        <f t="shared" si="1866"/>
        <v>1</v>
      </c>
      <c r="DU390" s="75">
        <v>59</v>
      </c>
      <c r="DV390" s="75">
        <f t="shared" si="1867"/>
        <v>1</v>
      </c>
      <c r="DW390" s="75">
        <v>0</v>
      </c>
      <c r="DX390" s="77" t="str">
        <f t="shared" si="1951"/>
        <v>アングリーキーホルダー</v>
      </c>
      <c r="DY390" s="78">
        <f t="shared" ref="DY390:DY418" si="1970">IF(DR390="","",DY386)</f>
        <v>198</v>
      </c>
      <c r="DZ390" s="75">
        <f t="shared" si="1870"/>
        <v>198</v>
      </c>
      <c r="EA390" s="79">
        <f t="shared" si="1871"/>
        <v>8.2500000000000004E-2</v>
      </c>
      <c r="EB390" s="35"/>
      <c r="EC390" s="27"/>
      <c r="ED390" s="46"/>
      <c r="EE390" s="67"/>
      <c r="EF390" s="44" t="str">
        <f t="shared" ref="EF390:EF410" si="1971">IF(EE390="","",EE390-EE389)</f>
        <v/>
      </c>
      <c r="EG390" s="44"/>
      <c r="EH390" s="44"/>
      <c r="EI390" s="44"/>
      <c r="EJ390" s="44" t="str">
        <f t="shared" ref="EJ390:EJ410" si="1972">IF(EI390="","",EI389+EK389-EI390)</f>
        <v/>
      </c>
      <c r="EK390" s="44"/>
      <c r="EL390" s="44"/>
      <c r="EM390" s="44"/>
      <c r="EN390" s="44" t="str">
        <f t="shared" si="1926"/>
        <v/>
      </c>
      <c r="EO390" s="45" t="str">
        <f t="shared" si="1927"/>
        <v/>
      </c>
      <c r="EP390" s="35"/>
      <c r="EQ390" s="27"/>
      <c r="ER390" s="46"/>
      <c r="ES390" s="44"/>
      <c r="ET390" s="44" t="str">
        <f t="shared" ref="ET390:ET414" si="1973">IF(ES390="","",ES390-ES389)</f>
        <v/>
      </c>
      <c r="EU390" s="44"/>
      <c r="EV390" s="44" t="str">
        <f t="shared" ref="EV390:EV415" si="1974">IF(EU390="","",EU390-EU389)</f>
        <v/>
      </c>
      <c r="EW390" s="44"/>
      <c r="EX390" s="44" t="str">
        <f t="shared" ref="EX390:EX415" si="1975">IF(EW390="","",EW389+EY389-EW390)</f>
        <v/>
      </c>
      <c r="EY390" s="44"/>
      <c r="EZ390" s="44"/>
      <c r="FA390" s="44"/>
      <c r="FB390" s="44" t="str">
        <f t="shared" si="1928"/>
        <v/>
      </c>
      <c r="FC390" s="45" t="str">
        <f t="shared" si="1929"/>
        <v/>
      </c>
      <c r="FD390" s="35"/>
      <c r="FF390" s="46"/>
      <c r="FG390" s="67"/>
      <c r="FH390" s="44" t="str">
        <f t="shared" ref="FH390:FH410" si="1976">IF(FG390="","",FG390-FG389)</f>
        <v/>
      </c>
      <c r="FI390" s="44"/>
      <c r="FJ390" s="44"/>
      <c r="FK390" s="44"/>
      <c r="FL390" s="44" t="str">
        <f t="shared" ref="FL390:FL410" si="1977">IF(FK390="","",FK389+FM389-FK390)</f>
        <v/>
      </c>
      <c r="FM390" s="44"/>
      <c r="FN390" s="44"/>
      <c r="FO390" s="44"/>
      <c r="FP390" s="44" t="str">
        <f t="shared" si="1930"/>
        <v/>
      </c>
      <c r="FQ390" s="45" t="str">
        <f t="shared" si="1931"/>
        <v/>
      </c>
      <c r="FR390" s="35"/>
      <c r="FT390" s="46"/>
      <c r="FU390" s="67"/>
      <c r="FV390" s="44" t="str">
        <f t="shared" ref="FV390:FV410" si="1978">IF(FU390="","",FU390-FU389)</f>
        <v/>
      </c>
      <c r="FW390" s="44"/>
      <c r="FX390" s="44"/>
      <c r="FY390" s="44"/>
      <c r="FZ390" s="44" t="str">
        <f t="shared" ref="FZ390:FZ410" si="1979">IF(FY390="","",FY389+GA389-FY390)</f>
        <v/>
      </c>
      <c r="GA390" s="44"/>
      <c r="GB390" s="44"/>
      <c r="GC390" s="44"/>
      <c r="GD390" s="44" t="str">
        <f t="shared" si="1932"/>
        <v/>
      </c>
      <c r="GE390" s="45" t="str">
        <f t="shared" si="1933"/>
        <v/>
      </c>
      <c r="GF390" s="35"/>
      <c r="GH390" s="46"/>
      <c r="GI390" s="67"/>
      <c r="GJ390" s="44" t="str">
        <f t="shared" ref="GJ390:GJ410" si="1980">IF(GI390="","",GI390-GI389)</f>
        <v/>
      </c>
      <c r="GK390" s="44"/>
      <c r="GL390" s="44"/>
      <c r="GM390" s="44"/>
      <c r="GN390" s="44" t="str">
        <f t="shared" ref="GN390:GN410" si="1981">IF(GM390="","",GM389+GO389-GM390)</f>
        <v/>
      </c>
      <c r="GO390" s="44"/>
      <c r="GP390" s="44"/>
      <c r="GQ390" s="44"/>
      <c r="GR390" s="44" t="str">
        <f t="shared" si="1934"/>
        <v/>
      </c>
      <c r="GS390" s="45" t="str">
        <f t="shared" si="1935"/>
        <v/>
      </c>
      <c r="GT390" s="35"/>
      <c r="GU390" s="27"/>
      <c r="GV390" s="46"/>
      <c r="GW390" s="67"/>
      <c r="GX390" s="44" t="str">
        <f t="shared" ref="GX390:GX410" si="1982">IF(GW390="","",GW390-GW389)</f>
        <v/>
      </c>
      <c r="GY390" s="44"/>
      <c r="GZ390" s="44"/>
      <c r="HA390" s="44"/>
      <c r="HB390" s="44" t="str">
        <f t="shared" ref="HB390:HB410" si="1983">IF(HA390="","",HA389+HC389-HA390)</f>
        <v/>
      </c>
      <c r="HC390" s="44"/>
      <c r="HD390" s="44"/>
      <c r="HE390" s="44"/>
      <c r="HF390" s="44" t="str">
        <f t="shared" si="1936"/>
        <v/>
      </c>
      <c r="HG390" s="45" t="str">
        <f t="shared" si="1937"/>
        <v/>
      </c>
      <c r="HH390" s="35"/>
      <c r="HJ390" s="46"/>
      <c r="HK390" s="67"/>
      <c r="HL390" s="44" t="str">
        <f t="shared" ref="HL390:HL410" si="1984">IF(HK390="","",HK390-HK389)</f>
        <v/>
      </c>
      <c r="HM390" s="44"/>
      <c r="HN390" s="44"/>
      <c r="HO390" s="44"/>
      <c r="HP390" s="44" t="str">
        <f t="shared" ref="HP390:HP410" si="1985">IF(HO390="","",HO389+HQ389-HO390)</f>
        <v/>
      </c>
      <c r="HQ390" s="44"/>
      <c r="HR390" s="44"/>
      <c r="HS390" s="44"/>
      <c r="HT390" s="44" t="str">
        <f t="shared" si="1938"/>
        <v/>
      </c>
      <c r="HU390" s="45" t="str">
        <f t="shared" si="1939"/>
        <v/>
      </c>
      <c r="HV390" s="35"/>
      <c r="HW390" s="61"/>
      <c r="HX390" s="74"/>
      <c r="HY390" s="81"/>
      <c r="HZ390" s="76" t="str">
        <f t="shared" si="1872"/>
        <v/>
      </c>
      <c r="IA390" s="78"/>
      <c r="IB390" s="75" t="str">
        <f t="shared" si="1873"/>
        <v/>
      </c>
      <c r="IC390" s="75">
        <v>3</v>
      </c>
      <c r="ID390" s="75">
        <f t="shared" si="1874"/>
        <v>0</v>
      </c>
      <c r="IE390" s="75">
        <v>0</v>
      </c>
      <c r="IF390" s="77" t="str">
        <f>IF(HY387="","",IF386)</f>
        <v>サンリオ時計</v>
      </c>
      <c r="IG390" s="78">
        <f>IF(HY387="","",IG386)</f>
        <v>715</v>
      </c>
      <c r="IH390" s="75">
        <f t="shared" si="1875"/>
        <v>0</v>
      </c>
      <c r="II390" s="79" t="e">
        <f t="shared" si="1876"/>
        <v>#VALUE!</v>
      </c>
      <c r="IJ390" s="35"/>
      <c r="IL390" s="74"/>
      <c r="IM390" s="81">
        <v>410</v>
      </c>
      <c r="IN390" s="76">
        <f t="shared" si="1877"/>
        <v>21</v>
      </c>
      <c r="IO390" s="78">
        <v>7</v>
      </c>
      <c r="IP390" s="75">
        <f t="shared" si="1878"/>
        <v>3</v>
      </c>
      <c r="IQ390" s="75">
        <v>4</v>
      </c>
      <c r="IR390" s="75">
        <f t="shared" si="1879"/>
        <v>2</v>
      </c>
      <c r="IS390" s="75">
        <v>0</v>
      </c>
      <c r="IT390" s="77" t="s">
        <v>631</v>
      </c>
      <c r="IU390" s="78"/>
      <c r="IV390" s="75">
        <f t="shared" si="1880"/>
        <v>0</v>
      </c>
      <c r="IW390" s="79">
        <f t="shared" si="1881"/>
        <v>0</v>
      </c>
      <c r="IX390" s="35"/>
      <c r="IY390" s="33"/>
      <c r="IZ390" s="74"/>
      <c r="JA390" s="81">
        <v>7199</v>
      </c>
      <c r="JB390" s="76">
        <f t="shared" si="1882"/>
        <v>57</v>
      </c>
      <c r="JC390" s="78">
        <v>293</v>
      </c>
      <c r="JD390" s="75">
        <f t="shared" si="1883"/>
        <v>0</v>
      </c>
      <c r="JE390" s="75">
        <v>38</v>
      </c>
      <c r="JF390" s="75">
        <f t="shared" si="1884"/>
        <v>-4</v>
      </c>
      <c r="JG390" s="75">
        <v>0</v>
      </c>
      <c r="JH390" s="77" t="str">
        <f t="shared" si="1952"/>
        <v>ラブブキーホルダー</v>
      </c>
      <c r="JI390" s="78">
        <f t="shared" ref="JI390:JI418" si="1986">IF(JB390="","",JI386)</f>
        <v>500</v>
      </c>
      <c r="JJ390" s="75">
        <f t="shared" si="1887"/>
        <v>-2000</v>
      </c>
      <c r="JK390" s="79">
        <f t="shared" si="1888"/>
        <v>-0.35087719298245612</v>
      </c>
      <c r="JL390" s="35"/>
      <c r="JM390" s="27"/>
      <c r="JN390" s="74"/>
      <c r="JO390" s="81">
        <v>5997</v>
      </c>
      <c r="JP390" s="76">
        <f t="shared" si="1889"/>
        <v>103</v>
      </c>
      <c r="JQ390" s="78">
        <v>254</v>
      </c>
      <c r="JR390" s="75">
        <f t="shared" si="1890"/>
        <v>7</v>
      </c>
      <c r="JS390" s="75">
        <v>10</v>
      </c>
      <c r="JT390" s="75">
        <f t="shared" si="1891"/>
        <v>6</v>
      </c>
      <c r="JU390" s="75">
        <v>6</v>
      </c>
      <c r="JV390" s="77" t="str">
        <f t="shared" si="1953"/>
        <v>サンリオアニマルがま口</v>
      </c>
      <c r="JW390" s="78">
        <f t="shared" ref="JW390:JW418" si="1987">IF(JP390="","",JW386)</f>
        <v>0</v>
      </c>
      <c r="JX390" s="75">
        <f t="shared" si="1894"/>
        <v>0</v>
      </c>
      <c r="JY390" s="79">
        <f t="shared" si="1895"/>
        <v>0</v>
      </c>
      <c r="JZ390" s="35" t="s">
        <v>325</v>
      </c>
      <c r="KA390" s="61"/>
      <c r="KB390" s="74"/>
      <c r="KC390" s="81">
        <v>4477</v>
      </c>
      <c r="KD390" s="76">
        <f t="shared" si="1896"/>
        <v>102</v>
      </c>
      <c r="KE390" s="78">
        <v>211</v>
      </c>
      <c r="KF390" s="75">
        <f t="shared" si="1897"/>
        <v>3</v>
      </c>
      <c r="KG390" s="75">
        <v>7</v>
      </c>
      <c r="KH390" s="75">
        <f t="shared" si="1898"/>
        <v>3</v>
      </c>
      <c r="KI390" s="75">
        <v>0</v>
      </c>
      <c r="KJ390" s="77" t="str">
        <f t="shared" si="1954"/>
        <v>スンスンボアバンス</v>
      </c>
      <c r="KK390" s="78">
        <f t="shared" ref="KK390:KK418" si="1988">IF(KD390="","",KK386)</f>
        <v>0</v>
      </c>
      <c r="KL390" s="75">
        <f t="shared" si="1901"/>
        <v>0</v>
      </c>
      <c r="KM390" s="79">
        <f t="shared" si="1902"/>
        <v>0</v>
      </c>
      <c r="KN390" s="35"/>
      <c r="KO390" s="27"/>
      <c r="KP390" s="74"/>
      <c r="KQ390" s="81">
        <v>4885</v>
      </c>
      <c r="KR390" s="76">
        <f t="shared" si="1903"/>
        <v>34</v>
      </c>
      <c r="KS390" s="78">
        <v>198</v>
      </c>
      <c r="KT390" s="75">
        <f t="shared" si="1904"/>
        <v>0</v>
      </c>
      <c r="KU390" s="75">
        <v>8</v>
      </c>
      <c r="KV390" s="75">
        <f t="shared" si="1905"/>
        <v>0</v>
      </c>
      <c r="KW390" s="75">
        <v>0</v>
      </c>
      <c r="KX390" s="77" t="str">
        <f t="shared" si="1955"/>
        <v>キティフェイスポーチ</v>
      </c>
      <c r="KY390" s="78">
        <f t="shared" ref="KY390:KY418" si="1989">IF(KR390="","",KY386)</f>
        <v>0</v>
      </c>
      <c r="KZ390" s="75">
        <f t="shared" si="1908"/>
        <v>0</v>
      </c>
      <c r="LA390" s="79">
        <f t="shared" si="1909"/>
        <v>0</v>
      </c>
      <c r="LB390" s="35"/>
      <c r="LC390" s="27"/>
      <c r="LD390" s="51" t="str">
        <f>IF(A372="","",A372)</f>
        <v/>
      </c>
      <c r="LE390" s="43"/>
      <c r="LF390" s="93"/>
      <c r="LG390" s="43"/>
      <c r="LH390" s="43"/>
      <c r="LI390" s="43"/>
      <c r="LJ390" s="87"/>
      <c r="LK390" s="43"/>
      <c r="LL390" s="64"/>
      <c r="LM390" s="47"/>
      <c r="LN390" s="87"/>
      <c r="LO390" s="54"/>
      <c r="LP390" s="35"/>
      <c r="LQ390" s="27"/>
      <c r="LR390" s="46"/>
      <c r="LS390" s="67"/>
      <c r="LT390" s="44" t="str">
        <f t="shared" ref="LT390:LT410" si="1990">IF(LS390="","",LS390-LS389)</f>
        <v/>
      </c>
      <c r="LU390" s="44"/>
      <c r="LV390" s="44"/>
      <c r="LW390" s="44"/>
      <c r="LX390" s="44" t="str">
        <f t="shared" ref="LX390:LX410" si="1991">IF(LW390="","",LW389+LY389-LW390)</f>
        <v/>
      </c>
      <c r="LY390" s="44"/>
      <c r="LZ390" s="44"/>
      <c r="MA390" s="44"/>
      <c r="MB390" s="44" t="str">
        <f t="shared" si="1940"/>
        <v/>
      </c>
      <c r="MC390" s="45" t="str">
        <f t="shared" si="1941"/>
        <v/>
      </c>
      <c r="MD390" s="35"/>
      <c r="ME390" s="27"/>
      <c r="MF390" s="46"/>
      <c r="MG390" s="67"/>
      <c r="MH390" s="44" t="str">
        <f t="shared" ref="MH390:MH410" si="1992">IF(MG390="","",MG390-MG389)</f>
        <v/>
      </c>
      <c r="MI390" s="44"/>
      <c r="MJ390" s="44"/>
      <c r="MK390" s="44"/>
      <c r="ML390" s="44" t="str">
        <f t="shared" ref="ML390:ML410" si="1993">IF(MK390="","",MK389+MM389-MK390)</f>
        <v/>
      </c>
      <c r="MM390" s="44"/>
      <c r="MN390" s="44"/>
      <c r="MO390" s="44"/>
      <c r="MP390" s="44" t="str">
        <f t="shared" si="1942"/>
        <v/>
      </c>
      <c r="MQ390" s="45" t="str">
        <f t="shared" si="1943"/>
        <v/>
      </c>
      <c r="MR390" s="35"/>
      <c r="MS390" s="27"/>
      <c r="MT390" s="46"/>
      <c r="MU390" s="67"/>
      <c r="MV390" s="44" t="str">
        <f t="shared" ref="MV390:MV410" si="1994">IF(MU390="","",MU390-MU389)</f>
        <v/>
      </c>
      <c r="MW390" s="44"/>
      <c r="MX390" s="44"/>
      <c r="MY390" s="44"/>
      <c r="MZ390" s="44" t="str">
        <f t="shared" ref="MZ390:MZ410" si="1995">IF(MY390="","",MY389+NA389-MY390)</f>
        <v/>
      </c>
      <c r="NA390" s="44"/>
      <c r="NB390" s="44"/>
      <c r="NC390" s="44"/>
      <c r="ND390" s="44" t="str">
        <f t="shared" si="1944"/>
        <v/>
      </c>
      <c r="NE390" s="45" t="str">
        <f t="shared" si="1945"/>
        <v/>
      </c>
      <c r="NF390" s="35"/>
      <c r="NG390" s="27"/>
      <c r="NH390" s="46"/>
      <c r="NI390" s="67"/>
      <c r="NJ390" s="44" t="str">
        <f t="shared" ref="NJ390:NJ410" si="1996">IF(NI390="","",NI390-NI389)</f>
        <v/>
      </c>
      <c r="NK390" s="44"/>
      <c r="NL390" s="44"/>
      <c r="NM390" s="44"/>
      <c r="NN390" s="44" t="str">
        <f t="shared" ref="NN390:NN410" si="1997">IF(NM390="","",NM389+NO389-NM390)</f>
        <v/>
      </c>
      <c r="NO390" s="44"/>
      <c r="NP390" s="44"/>
      <c r="NQ390" s="44"/>
      <c r="NR390" s="44" t="str">
        <f t="shared" si="1946"/>
        <v/>
      </c>
      <c r="NS390" s="45" t="str">
        <f t="shared" si="1947"/>
        <v/>
      </c>
      <c r="NT390" s="35"/>
    </row>
    <row r="391" spans="1:384" ht="15" customHeight="1" thickTop="1" x14ac:dyDescent="0.2">
      <c r="A391" s="38"/>
      <c r="B391" s="39"/>
      <c r="C391" s="40"/>
      <c r="D391" s="40"/>
      <c r="E391" s="41"/>
      <c r="F391" s="40"/>
      <c r="G391" s="178"/>
      <c r="H391" s="42"/>
      <c r="I391" s="44"/>
      <c r="J391" s="44" t="str">
        <f t="shared" si="1956"/>
        <v/>
      </c>
      <c r="K391" s="44"/>
      <c r="L391" s="44"/>
      <c r="M391" s="44"/>
      <c r="N391" s="44" t="str">
        <f t="shared" si="1957"/>
        <v/>
      </c>
      <c r="O391" s="44"/>
      <c r="P391" s="44"/>
      <c r="Q391" s="44"/>
      <c r="R391" s="44" t="str">
        <f t="shared" si="1918"/>
        <v/>
      </c>
      <c r="S391" s="45" t="str">
        <f t="shared" si="1919"/>
        <v/>
      </c>
      <c r="T391" s="35"/>
      <c r="U391" s="27"/>
      <c r="V391" s="46"/>
      <c r="W391" s="67"/>
      <c r="X391" s="44" t="str">
        <f t="shared" si="1958"/>
        <v/>
      </c>
      <c r="Y391" s="44"/>
      <c r="Z391" s="44"/>
      <c r="AA391" s="44"/>
      <c r="AB391" s="44" t="str">
        <f t="shared" si="1959"/>
        <v/>
      </c>
      <c r="AC391" s="44"/>
      <c r="AD391" s="44"/>
      <c r="AE391" s="44"/>
      <c r="AF391" s="44" t="str">
        <f t="shared" si="1920"/>
        <v/>
      </c>
      <c r="AG391" s="45" t="str">
        <f t="shared" si="1921"/>
        <v/>
      </c>
      <c r="AH391" s="35"/>
      <c r="AI391" s="27"/>
      <c r="AJ391" s="46"/>
      <c r="AK391" s="44"/>
      <c r="AL391" s="44" t="str">
        <f t="shared" si="1960"/>
        <v/>
      </c>
      <c r="AM391" s="44"/>
      <c r="AN391" s="44" t="str">
        <f t="shared" si="1961"/>
        <v/>
      </c>
      <c r="AO391" s="44"/>
      <c r="AP391" s="44" t="str">
        <f t="shared" si="1962"/>
        <v/>
      </c>
      <c r="AQ391" s="44"/>
      <c r="AR391" s="44"/>
      <c r="AS391" s="44"/>
      <c r="AT391" s="44" t="str">
        <f t="shared" si="1922"/>
        <v/>
      </c>
      <c r="AU391" s="45" t="str">
        <f t="shared" si="1923"/>
        <v/>
      </c>
      <c r="AV391" s="35"/>
      <c r="AW391" s="27"/>
      <c r="AX391" s="46"/>
      <c r="AY391" s="44"/>
      <c r="AZ391" s="44" t="str">
        <f t="shared" si="1963"/>
        <v/>
      </c>
      <c r="BA391" s="44"/>
      <c r="BB391" s="44" t="str">
        <f t="shared" si="1964"/>
        <v/>
      </c>
      <c r="BC391" s="44"/>
      <c r="BD391" s="44" t="str">
        <f t="shared" si="1965"/>
        <v/>
      </c>
      <c r="BE391" s="44"/>
      <c r="BF391" s="44"/>
      <c r="BG391" s="44"/>
      <c r="BH391" s="44" t="str">
        <f t="shared" si="1924"/>
        <v/>
      </c>
      <c r="BI391" s="45" t="str">
        <f t="shared" si="1925"/>
        <v/>
      </c>
      <c r="BJ391" s="35"/>
      <c r="BK391" s="50"/>
      <c r="BL391" s="51">
        <f>IF($A370="","",$A370)</f>
        <v>45974</v>
      </c>
      <c r="BM391" s="44">
        <v>12892</v>
      </c>
      <c r="BN391" s="43">
        <f t="shared" si="1841"/>
        <v>16</v>
      </c>
      <c r="BO391" s="44">
        <v>489</v>
      </c>
      <c r="BP391" s="87">
        <f t="shared" si="1842"/>
        <v>0</v>
      </c>
      <c r="BQ391" s="44">
        <v>12</v>
      </c>
      <c r="BR391" s="43">
        <f t="shared" si="1843"/>
        <v>0</v>
      </c>
      <c r="BS391" s="43">
        <v>0</v>
      </c>
      <c r="BT391" s="53" t="str">
        <f t="shared" si="1912"/>
        <v>キティヒョウ柄マスコット</v>
      </c>
      <c r="BU391" s="47">
        <f t="shared" si="1966"/>
        <v>996</v>
      </c>
      <c r="BV391" s="44">
        <f t="shared" si="1844"/>
        <v>0</v>
      </c>
      <c r="BW391" s="89">
        <f t="shared" si="1845"/>
        <v>0</v>
      </c>
      <c r="BX391" s="35"/>
      <c r="BY391" s="27"/>
      <c r="BZ391" s="51">
        <f>IF($A370="","",$A370)</f>
        <v>45974</v>
      </c>
      <c r="CA391" s="44">
        <v>1654</v>
      </c>
      <c r="CB391" s="43">
        <f t="shared" si="1846"/>
        <v>31</v>
      </c>
      <c r="CC391" s="44">
        <v>21</v>
      </c>
      <c r="CD391" s="87">
        <f t="shared" si="1847"/>
        <v>1</v>
      </c>
      <c r="CE391" s="44">
        <v>2</v>
      </c>
      <c r="CF391" s="43">
        <f t="shared" si="1848"/>
        <v>1</v>
      </c>
      <c r="CG391" s="43">
        <v>2</v>
      </c>
      <c r="CH391" s="53" t="str">
        <f t="shared" si="1948"/>
        <v>スンスンクリップ</v>
      </c>
      <c r="CI391" s="47">
        <f t="shared" si="1967"/>
        <v>900</v>
      </c>
      <c r="CJ391" s="44">
        <f t="shared" si="1851"/>
        <v>900</v>
      </c>
      <c r="CK391" s="89">
        <f t="shared" si="1852"/>
        <v>0.29032258064516131</v>
      </c>
      <c r="CL391" s="191" t="s">
        <v>633</v>
      </c>
      <c r="CM391" s="27"/>
      <c r="CN391" s="51">
        <f>IF($A370="","",$A370)</f>
        <v>45974</v>
      </c>
      <c r="CO391" s="44">
        <v>1148</v>
      </c>
      <c r="CP391" s="43">
        <f t="shared" si="1853"/>
        <v>14</v>
      </c>
      <c r="CQ391" s="44">
        <v>16</v>
      </c>
      <c r="CR391" s="87">
        <f t="shared" si="1854"/>
        <v>0</v>
      </c>
      <c r="CS391" s="44">
        <v>9</v>
      </c>
      <c r="CT391" s="43">
        <f t="shared" si="1855"/>
        <v>0</v>
      </c>
      <c r="CU391" s="52">
        <v>0</v>
      </c>
      <c r="CV391" s="53" t="str">
        <f t="shared" si="1949"/>
        <v>液晶ミニカメラ</v>
      </c>
      <c r="CW391" s="47">
        <f t="shared" si="1968"/>
        <v>1079</v>
      </c>
      <c r="CX391" s="44">
        <f t="shared" si="1856"/>
        <v>0</v>
      </c>
      <c r="CY391" s="89">
        <f t="shared" si="1857"/>
        <v>0</v>
      </c>
      <c r="CZ391" s="35"/>
      <c r="DA391" s="58"/>
      <c r="DB391" s="51">
        <f>IF($A370="","",$A370)</f>
        <v>45974</v>
      </c>
      <c r="DC391" s="44">
        <v>7555</v>
      </c>
      <c r="DD391" s="43">
        <f t="shared" si="1858"/>
        <v>23</v>
      </c>
      <c r="DE391" s="44">
        <v>267</v>
      </c>
      <c r="DF391" s="87">
        <f t="shared" si="1859"/>
        <v>0</v>
      </c>
      <c r="DG391" s="44">
        <v>24</v>
      </c>
      <c r="DH391" s="43">
        <f t="shared" si="1860"/>
        <v>0</v>
      </c>
      <c r="DI391" s="52">
        <v>0</v>
      </c>
      <c r="DJ391" s="53" t="str">
        <f t="shared" si="1950"/>
        <v>クーリッシュイヤホン</v>
      </c>
      <c r="DK391" s="47">
        <f t="shared" si="1969"/>
        <v>1100</v>
      </c>
      <c r="DL391" s="44">
        <f t="shared" si="1863"/>
        <v>0</v>
      </c>
      <c r="DM391" s="89">
        <f t="shared" si="1864"/>
        <v>0</v>
      </c>
      <c r="DN391" s="35"/>
      <c r="DO391" s="27"/>
      <c r="DP391" s="51">
        <f>IF($A370="","",$A370)</f>
        <v>45974</v>
      </c>
      <c r="DQ391" s="44">
        <v>1470</v>
      </c>
      <c r="DR391" s="43">
        <f t="shared" si="1865"/>
        <v>30</v>
      </c>
      <c r="DS391" s="44">
        <v>63</v>
      </c>
      <c r="DT391" s="87">
        <f t="shared" si="1866"/>
        <v>0</v>
      </c>
      <c r="DU391" s="44">
        <v>11</v>
      </c>
      <c r="DV391" s="43">
        <f t="shared" si="1867"/>
        <v>1</v>
      </c>
      <c r="DW391" s="52">
        <v>0</v>
      </c>
      <c r="DX391" s="53" t="str">
        <f t="shared" si="1951"/>
        <v>ジャグラーサウンドボタン</v>
      </c>
      <c r="DY391" s="47">
        <f t="shared" si="1970"/>
        <v>722</v>
      </c>
      <c r="DZ391" s="44">
        <f t="shared" si="1870"/>
        <v>722</v>
      </c>
      <c r="EA391" s="89">
        <f t="shared" si="1871"/>
        <v>0.24066666666666667</v>
      </c>
      <c r="EB391" s="35"/>
      <c r="EC391" s="27"/>
      <c r="ED391" s="46"/>
      <c r="EE391" s="67"/>
      <c r="EF391" s="44" t="str">
        <f t="shared" si="1971"/>
        <v/>
      </c>
      <c r="EG391" s="44"/>
      <c r="EH391" s="44"/>
      <c r="EI391" s="44"/>
      <c r="EJ391" s="44" t="str">
        <f t="shared" si="1972"/>
        <v/>
      </c>
      <c r="EK391" s="44"/>
      <c r="EL391" s="44"/>
      <c r="EM391" s="44"/>
      <c r="EN391" s="44" t="str">
        <f t="shared" si="1926"/>
        <v/>
      </c>
      <c r="EO391" s="45" t="str">
        <f t="shared" si="1927"/>
        <v/>
      </c>
      <c r="EP391" s="35"/>
      <c r="EQ391" s="27"/>
      <c r="ER391" s="46"/>
      <c r="ES391" s="44"/>
      <c r="ET391" s="44" t="str">
        <f t="shared" si="1973"/>
        <v/>
      </c>
      <c r="EU391" s="44"/>
      <c r="EV391" s="44" t="str">
        <f t="shared" si="1974"/>
        <v/>
      </c>
      <c r="EW391" s="44"/>
      <c r="EX391" s="44" t="str">
        <f t="shared" si="1975"/>
        <v/>
      </c>
      <c r="EY391" s="44"/>
      <c r="EZ391" s="44"/>
      <c r="FA391" s="44"/>
      <c r="FB391" s="44" t="str">
        <f t="shared" si="1928"/>
        <v/>
      </c>
      <c r="FC391" s="45" t="str">
        <f t="shared" si="1929"/>
        <v/>
      </c>
      <c r="FD391" s="35"/>
      <c r="FF391" s="46"/>
      <c r="FG391" s="67"/>
      <c r="FH391" s="44" t="str">
        <f t="shared" si="1976"/>
        <v/>
      </c>
      <c r="FI391" s="44"/>
      <c r="FJ391" s="44"/>
      <c r="FK391" s="44"/>
      <c r="FL391" s="44" t="str">
        <f t="shared" si="1977"/>
        <v/>
      </c>
      <c r="FM391" s="44"/>
      <c r="FN391" s="44"/>
      <c r="FO391" s="44"/>
      <c r="FP391" s="44" t="str">
        <f t="shared" si="1930"/>
        <v/>
      </c>
      <c r="FQ391" s="45" t="str">
        <f t="shared" si="1931"/>
        <v/>
      </c>
      <c r="FR391" s="35"/>
      <c r="FT391" s="46"/>
      <c r="FU391" s="67"/>
      <c r="FV391" s="44" t="str">
        <f t="shared" si="1978"/>
        <v/>
      </c>
      <c r="FW391" s="44"/>
      <c r="FX391" s="44"/>
      <c r="FY391" s="44"/>
      <c r="FZ391" s="44" t="str">
        <f t="shared" si="1979"/>
        <v/>
      </c>
      <c r="GA391" s="44"/>
      <c r="GB391" s="44"/>
      <c r="GC391" s="44"/>
      <c r="GD391" s="44" t="str">
        <f t="shared" si="1932"/>
        <v/>
      </c>
      <c r="GE391" s="45" t="str">
        <f t="shared" si="1933"/>
        <v/>
      </c>
      <c r="GF391" s="35"/>
      <c r="GH391" s="46"/>
      <c r="GI391" s="67"/>
      <c r="GJ391" s="44" t="str">
        <f t="shared" si="1980"/>
        <v/>
      </c>
      <c r="GK391" s="44"/>
      <c r="GL391" s="44"/>
      <c r="GM391" s="44"/>
      <c r="GN391" s="44" t="str">
        <f t="shared" si="1981"/>
        <v/>
      </c>
      <c r="GO391" s="44"/>
      <c r="GP391" s="44"/>
      <c r="GQ391" s="44"/>
      <c r="GR391" s="44" t="str">
        <f t="shared" si="1934"/>
        <v/>
      </c>
      <c r="GS391" s="45" t="str">
        <f t="shared" si="1935"/>
        <v/>
      </c>
      <c r="GT391" s="35"/>
      <c r="GU391" s="27"/>
      <c r="GV391" s="46"/>
      <c r="GW391" s="67"/>
      <c r="GX391" s="44" t="str">
        <f t="shared" si="1982"/>
        <v/>
      </c>
      <c r="GY391" s="44"/>
      <c r="GZ391" s="44"/>
      <c r="HA391" s="44"/>
      <c r="HB391" s="44" t="str">
        <f t="shared" si="1983"/>
        <v/>
      </c>
      <c r="HC391" s="44"/>
      <c r="HD391" s="44"/>
      <c r="HE391" s="44"/>
      <c r="HF391" s="44" t="str">
        <f t="shared" si="1936"/>
        <v/>
      </c>
      <c r="HG391" s="45" t="str">
        <f t="shared" si="1937"/>
        <v/>
      </c>
      <c r="HH391" s="35"/>
      <c r="HJ391" s="46"/>
      <c r="HK391" s="67"/>
      <c r="HL391" s="44" t="str">
        <f t="shared" si="1984"/>
        <v/>
      </c>
      <c r="HM391" s="44"/>
      <c r="HN391" s="44"/>
      <c r="HO391" s="44"/>
      <c r="HP391" s="44" t="str">
        <f t="shared" si="1985"/>
        <v/>
      </c>
      <c r="HQ391" s="44"/>
      <c r="HR391" s="44"/>
      <c r="HS391" s="44"/>
      <c r="HT391" s="44" t="str">
        <f t="shared" si="1938"/>
        <v/>
      </c>
      <c r="HU391" s="45" t="str">
        <f t="shared" si="1939"/>
        <v/>
      </c>
      <c r="HV391" s="35"/>
      <c r="HW391" s="61"/>
      <c r="HX391" s="51">
        <f>IF($A370="","",$A370)</f>
        <v>45974</v>
      </c>
      <c r="HY391" s="44">
        <v>29234</v>
      </c>
      <c r="HZ391" s="43">
        <f t="shared" si="1872"/>
        <v>73</v>
      </c>
      <c r="IA391" s="44"/>
      <c r="IB391" s="87" t="str">
        <f t="shared" si="1873"/>
        <v/>
      </c>
      <c r="IC391" s="44">
        <v>2</v>
      </c>
      <c r="ID391" s="43">
        <f t="shared" si="1874"/>
        <v>0</v>
      </c>
      <c r="IE391" s="43">
        <v>0</v>
      </c>
      <c r="IF391" s="53" t="str">
        <f>IF(HY391="","",IF387)</f>
        <v>ルララ</v>
      </c>
      <c r="IG391" s="47">
        <f>IF(HY391="","",IG387)</f>
        <v>715</v>
      </c>
      <c r="IH391" s="44">
        <f t="shared" si="1875"/>
        <v>0</v>
      </c>
      <c r="II391" s="89">
        <f t="shared" si="1876"/>
        <v>0</v>
      </c>
      <c r="IJ391" s="35"/>
      <c r="IL391" s="51">
        <f>IF($A370="","",$A370)</f>
        <v>45974</v>
      </c>
      <c r="IM391" s="44">
        <v>1118</v>
      </c>
      <c r="IN391" s="43">
        <f t="shared" si="1877"/>
        <v>21</v>
      </c>
      <c r="IO391" s="44">
        <v>21</v>
      </c>
      <c r="IP391" s="87">
        <f t="shared" si="1878"/>
        <v>1</v>
      </c>
      <c r="IQ391" s="44">
        <v>24</v>
      </c>
      <c r="IR391" s="43">
        <f t="shared" si="1879"/>
        <v>1</v>
      </c>
      <c r="IS391" s="43">
        <v>0</v>
      </c>
      <c r="IT391" s="53" t="str">
        <f t="shared" si="1915"/>
        <v>ラブブマスコット</v>
      </c>
      <c r="IU391" s="47">
        <f t="shared" ref="IU391:IU418" si="1998">IF(IN391="","",IU387)</f>
        <v>400</v>
      </c>
      <c r="IV391" s="44">
        <f t="shared" si="1880"/>
        <v>400</v>
      </c>
      <c r="IW391" s="89">
        <f t="shared" si="1881"/>
        <v>0.19047619047619047</v>
      </c>
      <c r="IX391" s="35"/>
      <c r="IY391" s="33"/>
      <c r="IZ391" s="51">
        <f>IF($A370="","",$A370)</f>
        <v>45974</v>
      </c>
      <c r="JA391" s="44">
        <v>7090</v>
      </c>
      <c r="JB391" s="43">
        <f t="shared" si="1882"/>
        <v>35</v>
      </c>
      <c r="JC391" s="44">
        <v>326</v>
      </c>
      <c r="JD391" s="87">
        <f t="shared" si="1883"/>
        <v>1</v>
      </c>
      <c r="JE391" s="44">
        <v>21</v>
      </c>
      <c r="JF391" s="43">
        <f t="shared" si="1884"/>
        <v>1</v>
      </c>
      <c r="JG391" s="43">
        <v>0</v>
      </c>
      <c r="JH391" s="53" t="str">
        <f t="shared" si="1952"/>
        <v>ラブブキーホルダー大きめ</v>
      </c>
      <c r="JI391" s="47">
        <f t="shared" si="1986"/>
        <v>0</v>
      </c>
      <c r="JJ391" s="44">
        <f t="shared" si="1887"/>
        <v>0</v>
      </c>
      <c r="JK391" s="89">
        <f t="shared" si="1888"/>
        <v>0</v>
      </c>
      <c r="JL391" s="35"/>
      <c r="JM391" s="27"/>
      <c r="JN391" s="51">
        <f>IF($A370="","",$A370)</f>
        <v>45974</v>
      </c>
      <c r="JO391" s="44">
        <v>5599</v>
      </c>
      <c r="JP391" s="43">
        <f t="shared" si="1889"/>
        <v>23</v>
      </c>
      <c r="JQ391" s="44">
        <v>187</v>
      </c>
      <c r="JR391" s="87">
        <f t="shared" si="1890"/>
        <v>3</v>
      </c>
      <c r="JS391" s="44">
        <v>15</v>
      </c>
      <c r="JT391" s="43">
        <f t="shared" si="1891"/>
        <v>3</v>
      </c>
      <c r="JU391" s="43">
        <v>0</v>
      </c>
      <c r="JV391" s="53" t="str">
        <f t="shared" si="1953"/>
        <v>番長サウンドボタン</v>
      </c>
      <c r="JW391" s="47">
        <f t="shared" si="1987"/>
        <v>0</v>
      </c>
      <c r="JX391" s="44">
        <f t="shared" si="1894"/>
        <v>0</v>
      </c>
      <c r="JY391" s="89">
        <f t="shared" si="1895"/>
        <v>0</v>
      </c>
      <c r="JZ391" s="35"/>
      <c r="KA391" s="61"/>
      <c r="KB391" s="51">
        <f>IF($A370="","",$A370)</f>
        <v>45974</v>
      </c>
      <c r="KC391" s="44">
        <v>5863</v>
      </c>
      <c r="KD391" s="43">
        <f t="shared" si="1896"/>
        <v>5</v>
      </c>
      <c r="KE391" s="44">
        <v>208</v>
      </c>
      <c r="KF391" s="87">
        <f t="shared" si="1897"/>
        <v>1</v>
      </c>
      <c r="KG391" s="44">
        <v>11</v>
      </c>
      <c r="KH391" s="43">
        <f t="shared" si="1898"/>
        <v>1</v>
      </c>
      <c r="KI391" s="43">
        <v>0</v>
      </c>
      <c r="KJ391" s="53" t="str">
        <f t="shared" si="1954"/>
        <v>液晶ミニカメラ</v>
      </c>
      <c r="KK391" s="47">
        <f t="shared" si="1988"/>
        <v>1074</v>
      </c>
      <c r="KL391" s="44">
        <f t="shared" si="1901"/>
        <v>1074</v>
      </c>
      <c r="KM391" s="89">
        <f t="shared" si="1902"/>
        <v>2.1480000000000001</v>
      </c>
      <c r="KN391" s="35" t="s">
        <v>638</v>
      </c>
      <c r="KO391" s="27"/>
      <c r="KP391" s="51">
        <f>IF($A370="","",$A370)</f>
        <v>45974</v>
      </c>
      <c r="KQ391" s="44">
        <v>4112</v>
      </c>
      <c r="KR391" s="43">
        <f t="shared" si="1903"/>
        <v>48</v>
      </c>
      <c r="KS391" s="44">
        <v>264</v>
      </c>
      <c r="KT391" s="87">
        <f t="shared" si="1904"/>
        <v>0</v>
      </c>
      <c r="KU391" s="44">
        <v>15</v>
      </c>
      <c r="KV391" s="43">
        <f t="shared" si="1905"/>
        <v>0</v>
      </c>
      <c r="KW391" s="43">
        <v>0</v>
      </c>
      <c r="KX391" s="53" t="str">
        <f t="shared" si="1955"/>
        <v>サンリオクリスマスキーケース</v>
      </c>
      <c r="KY391" s="47">
        <f t="shared" si="1989"/>
        <v>1100</v>
      </c>
      <c r="KZ391" s="44">
        <f t="shared" si="1908"/>
        <v>0</v>
      </c>
      <c r="LA391" s="89">
        <f t="shared" si="1909"/>
        <v>0</v>
      </c>
      <c r="LB391" s="35"/>
      <c r="LC391" s="27"/>
      <c r="LD391" s="46"/>
      <c r="LE391" s="44"/>
      <c r="LF391" s="44"/>
      <c r="LG391" s="44"/>
      <c r="LH391" s="44"/>
      <c r="LI391" s="43"/>
      <c r="LJ391" s="44"/>
      <c r="LK391" s="44"/>
      <c r="LL391" s="72"/>
      <c r="LM391" s="67"/>
      <c r="LN391" s="44"/>
      <c r="LO391" s="45"/>
      <c r="LP391" s="35"/>
      <c r="LQ391" s="27"/>
      <c r="LR391" s="46"/>
      <c r="LS391" s="67"/>
      <c r="LT391" s="44" t="str">
        <f t="shared" si="1990"/>
        <v/>
      </c>
      <c r="LU391" s="44"/>
      <c r="LV391" s="44"/>
      <c r="LW391" s="44"/>
      <c r="LX391" s="44" t="str">
        <f t="shared" si="1991"/>
        <v/>
      </c>
      <c r="LY391" s="44"/>
      <c r="LZ391" s="44"/>
      <c r="MA391" s="44"/>
      <c r="MB391" s="44" t="str">
        <f t="shared" si="1940"/>
        <v/>
      </c>
      <c r="MC391" s="45" t="str">
        <f t="shared" si="1941"/>
        <v/>
      </c>
      <c r="MD391" s="35"/>
      <c r="ME391" s="27"/>
      <c r="MF391" s="46"/>
      <c r="MG391" s="67"/>
      <c r="MH391" s="44" t="str">
        <f t="shared" si="1992"/>
        <v/>
      </c>
      <c r="MI391" s="44"/>
      <c r="MJ391" s="44"/>
      <c r="MK391" s="44"/>
      <c r="ML391" s="44" t="str">
        <f t="shared" si="1993"/>
        <v/>
      </c>
      <c r="MM391" s="44"/>
      <c r="MN391" s="44"/>
      <c r="MO391" s="44"/>
      <c r="MP391" s="44" t="str">
        <f t="shared" si="1942"/>
        <v/>
      </c>
      <c r="MQ391" s="45" t="str">
        <f t="shared" si="1943"/>
        <v/>
      </c>
      <c r="MR391" s="35"/>
      <c r="MS391" s="27"/>
      <c r="MT391" s="46"/>
      <c r="MU391" s="67"/>
      <c r="MV391" s="44" t="str">
        <f t="shared" si="1994"/>
        <v/>
      </c>
      <c r="MW391" s="44"/>
      <c r="MX391" s="44"/>
      <c r="MY391" s="44"/>
      <c r="MZ391" s="44" t="str">
        <f t="shared" si="1995"/>
        <v/>
      </c>
      <c r="NA391" s="44"/>
      <c r="NB391" s="44"/>
      <c r="NC391" s="44"/>
      <c r="ND391" s="44" t="str">
        <f t="shared" si="1944"/>
        <v/>
      </c>
      <c r="NE391" s="45" t="str">
        <f t="shared" si="1945"/>
        <v/>
      </c>
      <c r="NF391" s="35"/>
      <c r="NG391" s="27"/>
      <c r="NH391" s="46"/>
      <c r="NI391" s="67"/>
      <c r="NJ391" s="44" t="str">
        <f t="shared" si="1996"/>
        <v/>
      </c>
      <c r="NK391" s="44"/>
      <c r="NL391" s="44"/>
      <c r="NM391" s="44"/>
      <c r="NN391" s="44" t="str">
        <f t="shared" si="1997"/>
        <v/>
      </c>
      <c r="NO391" s="44"/>
      <c r="NP391" s="44"/>
      <c r="NQ391" s="44"/>
      <c r="NR391" s="44" t="str">
        <f t="shared" si="1946"/>
        <v/>
      </c>
      <c r="NS391" s="45" t="str">
        <f t="shared" si="1947"/>
        <v/>
      </c>
      <c r="NT391" s="35"/>
    </row>
    <row r="392" spans="1:384" ht="15" customHeight="1" thickBot="1" x14ac:dyDescent="0.25">
      <c r="A392" s="38"/>
      <c r="B392" s="39"/>
      <c r="C392" s="40"/>
      <c r="D392" s="40"/>
      <c r="E392" s="41"/>
      <c r="F392" s="40"/>
      <c r="G392" s="178"/>
      <c r="H392" s="42"/>
      <c r="I392" s="44"/>
      <c r="J392" s="44" t="str">
        <f t="shared" si="1956"/>
        <v/>
      </c>
      <c r="K392" s="44"/>
      <c r="L392" s="44"/>
      <c r="M392" s="44"/>
      <c r="N392" s="44" t="str">
        <f t="shared" si="1957"/>
        <v/>
      </c>
      <c r="O392" s="44"/>
      <c r="P392" s="44"/>
      <c r="Q392" s="44"/>
      <c r="R392" s="44" t="str">
        <f t="shared" si="1918"/>
        <v/>
      </c>
      <c r="S392" s="45" t="str">
        <f t="shared" si="1919"/>
        <v/>
      </c>
      <c r="T392" s="35"/>
      <c r="U392" s="27"/>
      <c r="V392" s="46"/>
      <c r="W392" s="67"/>
      <c r="X392" s="44" t="str">
        <f t="shared" si="1958"/>
        <v/>
      </c>
      <c r="Y392" s="44"/>
      <c r="Z392" s="44"/>
      <c r="AA392" s="44"/>
      <c r="AB392" s="44" t="str">
        <f t="shared" si="1959"/>
        <v/>
      </c>
      <c r="AC392" s="44"/>
      <c r="AD392" s="44"/>
      <c r="AE392" s="44"/>
      <c r="AF392" s="44" t="str">
        <f t="shared" si="1920"/>
        <v/>
      </c>
      <c r="AG392" s="45" t="str">
        <f t="shared" si="1921"/>
        <v/>
      </c>
      <c r="AH392" s="35"/>
      <c r="AI392" s="27"/>
      <c r="AJ392" s="46"/>
      <c r="AK392" s="44"/>
      <c r="AL392" s="44" t="str">
        <f t="shared" si="1960"/>
        <v/>
      </c>
      <c r="AM392" s="44"/>
      <c r="AN392" s="44" t="str">
        <f t="shared" si="1961"/>
        <v/>
      </c>
      <c r="AO392" s="44"/>
      <c r="AP392" s="44" t="str">
        <f t="shared" si="1962"/>
        <v/>
      </c>
      <c r="AQ392" s="44"/>
      <c r="AR392" s="44"/>
      <c r="AS392" s="44"/>
      <c r="AT392" s="44" t="str">
        <f t="shared" si="1922"/>
        <v/>
      </c>
      <c r="AU392" s="45" t="str">
        <f t="shared" si="1923"/>
        <v/>
      </c>
      <c r="AV392" s="35"/>
      <c r="AW392" s="27"/>
      <c r="AX392" s="46"/>
      <c r="AY392" s="44"/>
      <c r="AZ392" s="44" t="str">
        <f t="shared" si="1963"/>
        <v/>
      </c>
      <c r="BA392" s="44"/>
      <c r="BB392" s="44" t="str">
        <f t="shared" si="1964"/>
        <v/>
      </c>
      <c r="BC392" s="44"/>
      <c r="BD392" s="44" t="str">
        <f t="shared" si="1965"/>
        <v/>
      </c>
      <c r="BE392" s="44"/>
      <c r="BF392" s="44"/>
      <c r="BG392" s="44"/>
      <c r="BH392" s="44" t="str">
        <f t="shared" si="1924"/>
        <v/>
      </c>
      <c r="BI392" s="45" t="str">
        <f t="shared" si="1925"/>
        <v/>
      </c>
      <c r="BJ392" s="35"/>
      <c r="BK392" s="50"/>
      <c r="BL392" s="46"/>
      <c r="BM392" s="43">
        <v>10411</v>
      </c>
      <c r="BN392" s="44">
        <f t="shared" si="1841"/>
        <v>38</v>
      </c>
      <c r="BO392" s="43">
        <v>295</v>
      </c>
      <c r="BP392" s="44">
        <f t="shared" si="1842"/>
        <v>0</v>
      </c>
      <c r="BQ392" s="43">
        <v>8</v>
      </c>
      <c r="BR392" s="44">
        <f t="shared" si="1843"/>
        <v>0</v>
      </c>
      <c r="BS392" s="43">
        <v>4</v>
      </c>
      <c r="BT392" s="60" t="str">
        <f t="shared" si="1912"/>
        <v>キティシリコンがま口</v>
      </c>
      <c r="BU392" s="67">
        <f t="shared" si="1966"/>
        <v>660</v>
      </c>
      <c r="BV392" s="43">
        <f t="shared" si="1844"/>
        <v>0</v>
      </c>
      <c r="BW392" s="45">
        <f t="shared" si="1845"/>
        <v>0</v>
      </c>
      <c r="BX392" s="35"/>
      <c r="BY392" s="27"/>
      <c r="BZ392" s="46"/>
      <c r="CA392" s="43">
        <v>2059</v>
      </c>
      <c r="CB392" s="44">
        <f t="shared" si="1846"/>
        <v>22</v>
      </c>
      <c r="CC392" s="43">
        <v>20</v>
      </c>
      <c r="CD392" s="44">
        <f t="shared" si="1847"/>
        <v>1</v>
      </c>
      <c r="CE392" s="43">
        <v>15</v>
      </c>
      <c r="CF392" s="44">
        <f t="shared" si="1848"/>
        <v>1</v>
      </c>
      <c r="CG392" s="43">
        <v>0</v>
      </c>
      <c r="CH392" s="60" t="str">
        <f t="shared" si="1948"/>
        <v>ラブブマスコット</v>
      </c>
      <c r="CI392" s="67">
        <f t="shared" si="1967"/>
        <v>500</v>
      </c>
      <c r="CJ392" s="43">
        <f t="shared" si="1851"/>
        <v>500</v>
      </c>
      <c r="CK392" s="45">
        <f t="shared" si="1852"/>
        <v>0.22727272727272727</v>
      </c>
      <c r="CL392" s="35"/>
      <c r="CM392" s="27"/>
      <c r="CN392" s="46"/>
      <c r="CO392" s="43">
        <v>978</v>
      </c>
      <c r="CP392" s="44">
        <f t="shared" si="1853"/>
        <v>10</v>
      </c>
      <c r="CQ392" s="43">
        <v>9</v>
      </c>
      <c r="CR392" s="44">
        <f t="shared" si="1854"/>
        <v>1</v>
      </c>
      <c r="CS392" s="43">
        <v>14</v>
      </c>
      <c r="CT392" s="44">
        <f t="shared" si="1855"/>
        <v>1</v>
      </c>
      <c r="CU392" s="66">
        <v>0</v>
      </c>
      <c r="CV392" s="60" t="str">
        <f t="shared" si="1949"/>
        <v>押忍番長サウンドボタン</v>
      </c>
      <c r="CW392" s="67">
        <f t="shared" si="1968"/>
        <v>0</v>
      </c>
      <c r="CX392" s="43">
        <f t="shared" si="1856"/>
        <v>0</v>
      </c>
      <c r="CY392" s="45">
        <f t="shared" si="1857"/>
        <v>0</v>
      </c>
      <c r="CZ392" s="35"/>
      <c r="DA392" s="58"/>
      <c r="DB392" s="46"/>
      <c r="DC392" s="43">
        <v>7340</v>
      </c>
      <c r="DD392" s="44">
        <f t="shared" si="1858"/>
        <v>22</v>
      </c>
      <c r="DE392" s="43">
        <v>232</v>
      </c>
      <c r="DF392" s="44">
        <f t="shared" si="1859"/>
        <v>0</v>
      </c>
      <c r="DG392" s="43">
        <v>6</v>
      </c>
      <c r="DH392" s="44">
        <f t="shared" si="1860"/>
        <v>0</v>
      </c>
      <c r="DI392" s="66">
        <v>0</v>
      </c>
      <c r="DJ392" s="60" t="str">
        <f t="shared" si="1950"/>
        <v>ジャグラーサウンドボタン</v>
      </c>
      <c r="DK392" s="67">
        <f t="shared" si="1969"/>
        <v>682</v>
      </c>
      <c r="DL392" s="43">
        <f t="shared" si="1863"/>
        <v>0</v>
      </c>
      <c r="DM392" s="45">
        <f t="shared" si="1864"/>
        <v>0</v>
      </c>
      <c r="DN392" s="35"/>
      <c r="DO392" s="27"/>
      <c r="DP392" s="46"/>
      <c r="DQ392" s="43">
        <v>2986</v>
      </c>
      <c r="DR392" s="44">
        <f t="shared" si="1865"/>
        <v>26</v>
      </c>
      <c r="DS392" s="43">
        <v>84</v>
      </c>
      <c r="DT392" s="44">
        <f t="shared" si="1866"/>
        <v>2</v>
      </c>
      <c r="DU392" s="43">
        <v>14</v>
      </c>
      <c r="DV392" s="44">
        <f t="shared" si="1867"/>
        <v>2</v>
      </c>
      <c r="DW392" s="66">
        <v>0</v>
      </c>
      <c r="DX392" s="60" t="str">
        <f t="shared" si="1951"/>
        <v>押忍番長サウンドボタン</v>
      </c>
      <c r="DY392" s="67">
        <f t="shared" si="1970"/>
        <v>0</v>
      </c>
      <c r="DZ392" s="43">
        <f t="shared" si="1870"/>
        <v>0</v>
      </c>
      <c r="EA392" s="45">
        <f t="shared" si="1871"/>
        <v>0</v>
      </c>
      <c r="EB392" s="35" t="s">
        <v>636</v>
      </c>
      <c r="EC392" s="27"/>
      <c r="ED392" s="46"/>
      <c r="EE392" s="67"/>
      <c r="EF392" s="44" t="str">
        <f t="shared" si="1971"/>
        <v/>
      </c>
      <c r="EG392" s="44"/>
      <c r="EH392" s="44"/>
      <c r="EI392" s="44"/>
      <c r="EJ392" s="44" t="str">
        <f t="shared" si="1972"/>
        <v/>
      </c>
      <c r="EK392" s="44"/>
      <c r="EL392" s="44"/>
      <c r="EM392" s="44"/>
      <c r="EN392" s="44" t="str">
        <f t="shared" si="1926"/>
        <v/>
      </c>
      <c r="EO392" s="45" t="str">
        <f t="shared" si="1927"/>
        <v/>
      </c>
      <c r="EP392" s="35"/>
      <c r="EQ392" s="27"/>
      <c r="ER392" s="46"/>
      <c r="ES392" s="44"/>
      <c r="ET392" s="44" t="str">
        <f t="shared" si="1973"/>
        <v/>
      </c>
      <c r="EU392" s="44"/>
      <c r="EV392" s="44" t="str">
        <f t="shared" si="1974"/>
        <v/>
      </c>
      <c r="EW392" s="44"/>
      <c r="EX392" s="44" t="str">
        <f t="shared" si="1975"/>
        <v/>
      </c>
      <c r="EY392" s="44"/>
      <c r="EZ392" s="44"/>
      <c r="FA392" s="44"/>
      <c r="FB392" s="44" t="str">
        <f t="shared" si="1928"/>
        <v/>
      </c>
      <c r="FC392" s="45" t="str">
        <f t="shared" si="1929"/>
        <v/>
      </c>
      <c r="FD392" s="35"/>
      <c r="FF392" s="46"/>
      <c r="FG392" s="67"/>
      <c r="FH392" s="44" t="str">
        <f t="shared" si="1976"/>
        <v/>
      </c>
      <c r="FI392" s="44"/>
      <c r="FJ392" s="44"/>
      <c r="FK392" s="44"/>
      <c r="FL392" s="44" t="str">
        <f t="shared" si="1977"/>
        <v/>
      </c>
      <c r="FM392" s="44"/>
      <c r="FN392" s="44"/>
      <c r="FO392" s="44"/>
      <c r="FP392" s="44" t="str">
        <f t="shared" si="1930"/>
        <v/>
      </c>
      <c r="FQ392" s="45" t="str">
        <f t="shared" si="1931"/>
        <v/>
      </c>
      <c r="FR392" s="35"/>
      <c r="FT392" s="46"/>
      <c r="FU392" s="67"/>
      <c r="FV392" s="44" t="str">
        <f t="shared" si="1978"/>
        <v/>
      </c>
      <c r="FW392" s="44"/>
      <c r="FX392" s="44"/>
      <c r="FY392" s="44"/>
      <c r="FZ392" s="44" t="str">
        <f t="shared" si="1979"/>
        <v/>
      </c>
      <c r="GA392" s="44"/>
      <c r="GB392" s="44"/>
      <c r="GC392" s="44"/>
      <c r="GD392" s="44" t="str">
        <f t="shared" si="1932"/>
        <v/>
      </c>
      <c r="GE392" s="45" t="str">
        <f t="shared" si="1933"/>
        <v/>
      </c>
      <c r="GF392" s="35"/>
      <c r="GH392" s="46"/>
      <c r="GI392" s="67"/>
      <c r="GJ392" s="44" t="str">
        <f t="shared" si="1980"/>
        <v/>
      </c>
      <c r="GK392" s="44"/>
      <c r="GL392" s="44"/>
      <c r="GM392" s="44"/>
      <c r="GN392" s="44" t="str">
        <f t="shared" si="1981"/>
        <v/>
      </c>
      <c r="GO392" s="44"/>
      <c r="GP392" s="44"/>
      <c r="GQ392" s="44"/>
      <c r="GR392" s="44" t="str">
        <f t="shared" si="1934"/>
        <v/>
      </c>
      <c r="GS392" s="45" t="str">
        <f t="shared" si="1935"/>
        <v/>
      </c>
      <c r="GT392" s="35"/>
      <c r="GU392" s="27"/>
      <c r="GV392" s="46"/>
      <c r="GW392" s="67"/>
      <c r="GX392" s="44" t="str">
        <f t="shared" si="1982"/>
        <v/>
      </c>
      <c r="GY392" s="44"/>
      <c r="GZ392" s="44"/>
      <c r="HA392" s="44"/>
      <c r="HB392" s="44" t="str">
        <f t="shared" si="1983"/>
        <v/>
      </c>
      <c r="HC392" s="44"/>
      <c r="HD392" s="44"/>
      <c r="HE392" s="44"/>
      <c r="HF392" s="44" t="str">
        <f t="shared" si="1936"/>
        <v/>
      </c>
      <c r="HG392" s="45" t="str">
        <f t="shared" si="1937"/>
        <v/>
      </c>
      <c r="HH392" s="35"/>
      <c r="HJ392" s="46"/>
      <c r="HK392" s="67"/>
      <c r="HL392" s="44" t="str">
        <f t="shared" si="1984"/>
        <v/>
      </c>
      <c r="HM392" s="44"/>
      <c r="HN392" s="44"/>
      <c r="HO392" s="44"/>
      <c r="HP392" s="44" t="str">
        <f t="shared" si="1985"/>
        <v/>
      </c>
      <c r="HQ392" s="44"/>
      <c r="HR392" s="44"/>
      <c r="HS392" s="44"/>
      <c r="HT392" s="44" t="str">
        <f t="shared" si="1938"/>
        <v/>
      </c>
      <c r="HU392" s="45" t="str">
        <f t="shared" si="1939"/>
        <v/>
      </c>
      <c r="HV392" s="35"/>
      <c r="HW392" s="61"/>
      <c r="HX392" s="46"/>
      <c r="HY392" s="43">
        <v>21292</v>
      </c>
      <c r="HZ392" s="44">
        <f t="shared" si="1872"/>
        <v>37</v>
      </c>
      <c r="IA392" s="43"/>
      <c r="IB392" s="44" t="str">
        <f t="shared" si="1873"/>
        <v/>
      </c>
      <c r="IC392" s="43">
        <v>6</v>
      </c>
      <c r="ID392" s="44">
        <f t="shared" si="1874"/>
        <v>0</v>
      </c>
      <c r="IE392" s="43">
        <v>0</v>
      </c>
      <c r="IF392" s="60" t="str">
        <f>IF(HY391="","",IF388)</f>
        <v>サンリオ浴衣BIG</v>
      </c>
      <c r="IG392" s="67">
        <f>IF(HY391="","",IG388)</f>
        <v>1100</v>
      </c>
      <c r="IH392" s="43">
        <f t="shared" si="1875"/>
        <v>0</v>
      </c>
      <c r="II392" s="45">
        <f t="shared" si="1876"/>
        <v>0</v>
      </c>
      <c r="IJ392" s="35"/>
      <c r="IL392" s="46"/>
      <c r="IM392" s="43">
        <v>71</v>
      </c>
      <c r="IN392" s="44">
        <f>IF(IM392="","",IM392-IM388)+1000</f>
        <v>27</v>
      </c>
      <c r="IO392" s="43">
        <v>17</v>
      </c>
      <c r="IP392" s="44">
        <f t="shared" si="1878"/>
        <v>2</v>
      </c>
      <c r="IQ392" s="43">
        <v>9</v>
      </c>
      <c r="IR392" s="44">
        <f t="shared" si="1879"/>
        <v>0</v>
      </c>
      <c r="IS392" s="43">
        <v>-1</v>
      </c>
      <c r="IT392" s="60" t="str">
        <f t="shared" si="1915"/>
        <v>キティシリコンがま口</v>
      </c>
      <c r="IU392" s="67">
        <f t="shared" si="1998"/>
        <v>996</v>
      </c>
      <c r="IV392" s="43">
        <f t="shared" si="1880"/>
        <v>0</v>
      </c>
      <c r="IW392" s="45">
        <f t="shared" si="1881"/>
        <v>0</v>
      </c>
      <c r="IX392" s="35" t="s">
        <v>640</v>
      </c>
      <c r="IY392" s="33"/>
      <c r="IZ392" s="46"/>
      <c r="JA392" s="43">
        <v>4679</v>
      </c>
      <c r="JB392" s="44">
        <f t="shared" si="1882"/>
        <v>24</v>
      </c>
      <c r="JC392" s="43">
        <v>133</v>
      </c>
      <c r="JD392" s="44">
        <f t="shared" si="1883"/>
        <v>1</v>
      </c>
      <c r="JE392" s="43">
        <v>33</v>
      </c>
      <c r="JF392" s="44">
        <f t="shared" si="1884"/>
        <v>1</v>
      </c>
      <c r="JG392" s="43">
        <v>0</v>
      </c>
      <c r="JH392" s="60" t="str">
        <f t="shared" si="1952"/>
        <v>ミニ香水</v>
      </c>
      <c r="JI392" s="67">
        <f t="shared" si="1986"/>
        <v>1100</v>
      </c>
      <c r="JJ392" s="43">
        <f t="shared" si="1887"/>
        <v>1100</v>
      </c>
      <c r="JK392" s="45">
        <f t="shared" si="1888"/>
        <v>0.45833333333333331</v>
      </c>
      <c r="JL392" s="35"/>
      <c r="JM392" s="27"/>
      <c r="JN392" s="46"/>
      <c r="JO392" s="43">
        <v>5557</v>
      </c>
      <c r="JP392" s="44">
        <f t="shared" si="1889"/>
        <v>25</v>
      </c>
      <c r="JQ392" s="43">
        <v>130</v>
      </c>
      <c r="JR392" s="44">
        <f t="shared" si="1890"/>
        <v>2</v>
      </c>
      <c r="JS392" s="43">
        <v>12</v>
      </c>
      <c r="JT392" s="44">
        <f t="shared" si="1891"/>
        <v>0</v>
      </c>
      <c r="JU392" s="43">
        <v>0</v>
      </c>
      <c r="JV392" s="60" t="str">
        <f t="shared" si="1953"/>
        <v>ジャグラーサウンドボタン</v>
      </c>
      <c r="JW392" s="67">
        <f t="shared" si="1987"/>
        <v>748</v>
      </c>
      <c r="JX392" s="43">
        <f t="shared" si="1894"/>
        <v>0</v>
      </c>
      <c r="JY392" s="45">
        <f t="shared" si="1895"/>
        <v>0</v>
      </c>
      <c r="JZ392" s="35"/>
      <c r="KA392" s="61"/>
      <c r="KB392" s="46"/>
      <c r="KC392" s="43">
        <v>4232</v>
      </c>
      <c r="KD392" s="44">
        <f t="shared" si="1896"/>
        <v>34</v>
      </c>
      <c r="KE392" s="43">
        <v>115</v>
      </c>
      <c r="KF392" s="44">
        <f t="shared" si="1897"/>
        <v>2</v>
      </c>
      <c r="KG392" s="43">
        <v>11</v>
      </c>
      <c r="KH392" s="44">
        <f t="shared" si="1898"/>
        <v>2</v>
      </c>
      <c r="KI392" s="43">
        <v>0</v>
      </c>
      <c r="KJ392" s="60" t="str">
        <f t="shared" si="1954"/>
        <v>ジャグラーサウンドボタン金銀</v>
      </c>
      <c r="KK392" s="67">
        <f t="shared" si="1988"/>
        <v>1100</v>
      </c>
      <c r="KL392" s="43">
        <f t="shared" si="1901"/>
        <v>2200</v>
      </c>
      <c r="KM392" s="45">
        <f t="shared" si="1902"/>
        <v>0.6470588235294118</v>
      </c>
      <c r="KN392" s="35"/>
      <c r="KO392" s="27"/>
      <c r="KP392" s="46"/>
      <c r="KQ392" s="43">
        <v>5036</v>
      </c>
      <c r="KR392" s="44">
        <f t="shared" si="1903"/>
        <v>55</v>
      </c>
      <c r="KS392" s="43">
        <v>102</v>
      </c>
      <c r="KT392" s="44">
        <f t="shared" si="1904"/>
        <v>1</v>
      </c>
      <c r="KU392" s="43">
        <v>9</v>
      </c>
      <c r="KV392" s="44">
        <f t="shared" si="1905"/>
        <v>1</v>
      </c>
      <c r="KW392" s="43">
        <v>0</v>
      </c>
      <c r="KX392" s="60" t="s">
        <v>610</v>
      </c>
      <c r="KY392" s="67"/>
      <c r="KZ392" s="43">
        <f t="shared" si="1908"/>
        <v>0</v>
      </c>
      <c r="LA392" s="45">
        <f t="shared" si="1909"/>
        <v>0</v>
      </c>
      <c r="LB392" s="35"/>
      <c r="LC392" s="27"/>
      <c r="LD392" s="74"/>
      <c r="LE392" s="75"/>
      <c r="LF392" s="75"/>
      <c r="LG392" s="75"/>
      <c r="LH392" s="75"/>
      <c r="LI392" s="76"/>
      <c r="LJ392" s="75"/>
      <c r="LK392" s="75"/>
      <c r="LL392" s="77"/>
      <c r="LM392" s="78"/>
      <c r="LN392" s="75"/>
      <c r="LO392" s="79"/>
      <c r="LP392" s="35"/>
      <c r="LQ392" s="27"/>
      <c r="LR392" s="46"/>
      <c r="LS392" s="67"/>
      <c r="LT392" s="44" t="str">
        <f t="shared" si="1990"/>
        <v/>
      </c>
      <c r="LU392" s="44"/>
      <c r="LV392" s="44"/>
      <c r="LW392" s="44"/>
      <c r="LX392" s="44" t="str">
        <f t="shared" si="1991"/>
        <v/>
      </c>
      <c r="LY392" s="44"/>
      <c r="LZ392" s="44"/>
      <c r="MA392" s="44"/>
      <c r="MB392" s="44" t="str">
        <f t="shared" si="1940"/>
        <v/>
      </c>
      <c r="MC392" s="45" t="str">
        <f t="shared" si="1941"/>
        <v/>
      </c>
      <c r="MD392" s="35"/>
      <c r="ME392" s="27"/>
      <c r="MF392" s="46"/>
      <c r="MG392" s="67"/>
      <c r="MH392" s="44" t="str">
        <f t="shared" si="1992"/>
        <v/>
      </c>
      <c r="MI392" s="44"/>
      <c r="MJ392" s="44"/>
      <c r="MK392" s="44"/>
      <c r="ML392" s="44" t="str">
        <f t="shared" si="1993"/>
        <v/>
      </c>
      <c r="MM392" s="44"/>
      <c r="MN392" s="44"/>
      <c r="MO392" s="44"/>
      <c r="MP392" s="44" t="str">
        <f t="shared" si="1942"/>
        <v/>
      </c>
      <c r="MQ392" s="45" t="str">
        <f t="shared" si="1943"/>
        <v/>
      </c>
      <c r="MR392" s="35"/>
      <c r="MS392" s="27"/>
      <c r="MT392" s="46"/>
      <c r="MU392" s="67"/>
      <c r="MV392" s="44" t="str">
        <f t="shared" si="1994"/>
        <v/>
      </c>
      <c r="MW392" s="44"/>
      <c r="MX392" s="44"/>
      <c r="MY392" s="44"/>
      <c r="MZ392" s="44" t="str">
        <f t="shared" si="1995"/>
        <v/>
      </c>
      <c r="NA392" s="44"/>
      <c r="NB392" s="44"/>
      <c r="NC392" s="44"/>
      <c r="ND392" s="44" t="str">
        <f t="shared" si="1944"/>
        <v/>
      </c>
      <c r="NE392" s="45" t="str">
        <f t="shared" si="1945"/>
        <v/>
      </c>
      <c r="NF392" s="35"/>
      <c r="NG392" s="27"/>
      <c r="NH392" s="46"/>
      <c r="NI392" s="67"/>
      <c r="NJ392" s="44" t="str">
        <f t="shared" si="1996"/>
        <v/>
      </c>
      <c r="NK392" s="44"/>
      <c r="NL392" s="44"/>
      <c r="NM392" s="44"/>
      <c r="NN392" s="44" t="str">
        <f t="shared" si="1997"/>
        <v/>
      </c>
      <c r="NO392" s="44"/>
      <c r="NP392" s="44"/>
      <c r="NQ392" s="44"/>
      <c r="NR392" s="44" t="str">
        <f t="shared" si="1946"/>
        <v/>
      </c>
      <c r="NS392" s="45" t="str">
        <f t="shared" si="1947"/>
        <v/>
      </c>
      <c r="NT392" s="35"/>
    </row>
    <row r="393" spans="1:384" ht="15" customHeight="1" thickTop="1" x14ac:dyDescent="0.2">
      <c r="A393" s="38"/>
      <c r="B393" s="39"/>
      <c r="C393" s="40"/>
      <c r="D393" s="40"/>
      <c r="E393" s="41"/>
      <c r="F393" s="40"/>
      <c r="G393" s="178"/>
      <c r="H393" s="42"/>
      <c r="I393" s="44"/>
      <c r="J393" s="44" t="str">
        <f t="shared" si="1956"/>
        <v/>
      </c>
      <c r="K393" s="44"/>
      <c r="L393" s="44"/>
      <c r="M393" s="44"/>
      <c r="N393" s="44" t="str">
        <f t="shared" si="1957"/>
        <v/>
      </c>
      <c r="O393" s="44"/>
      <c r="P393" s="44"/>
      <c r="Q393" s="44"/>
      <c r="R393" s="44" t="str">
        <f t="shared" si="1918"/>
        <v/>
      </c>
      <c r="S393" s="45" t="str">
        <f t="shared" si="1919"/>
        <v/>
      </c>
      <c r="T393" s="35"/>
      <c r="U393" s="27"/>
      <c r="V393" s="46"/>
      <c r="W393" s="67"/>
      <c r="X393" s="44" t="str">
        <f t="shared" si="1958"/>
        <v/>
      </c>
      <c r="Y393" s="44"/>
      <c r="Z393" s="44"/>
      <c r="AA393" s="44"/>
      <c r="AB393" s="44" t="str">
        <f t="shared" si="1959"/>
        <v/>
      </c>
      <c r="AC393" s="44"/>
      <c r="AD393" s="44"/>
      <c r="AE393" s="44"/>
      <c r="AF393" s="44" t="str">
        <f t="shared" si="1920"/>
        <v/>
      </c>
      <c r="AG393" s="45" t="str">
        <f t="shared" si="1921"/>
        <v/>
      </c>
      <c r="AH393" s="35"/>
      <c r="AI393" s="27"/>
      <c r="AJ393" s="46"/>
      <c r="AK393" s="44"/>
      <c r="AL393" s="44" t="str">
        <f t="shared" si="1960"/>
        <v/>
      </c>
      <c r="AM393" s="44"/>
      <c r="AN393" s="44" t="str">
        <f t="shared" si="1961"/>
        <v/>
      </c>
      <c r="AO393" s="44"/>
      <c r="AP393" s="44" t="str">
        <f t="shared" si="1962"/>
        <v/>
      </c>
      <c r="AQ393" s="44"/>
      <c r="AR393" s="44"/>
      <c r="AS393" s="44"/>
      <c r="AT393" s="44" t="str">
        <f t="shared" si="1922"/>
        <v/>
      </c>
      <c r="AU393" s="45" t="str">
        <f t="shared" si="1923"/>
        <v/>
      </c>
      <c r="AV393" s="35"/>
      <c r="AW393" s="27"/>
      <c r="AX393" s="46"/>
      <c r="AY393" s="44"/>
      <c r="AZ393" s="44" t="str">
        <f t="shared" si="1963"/>
        <v/>
      </c>
      <c r="BA393" s="44"/>
      <c r="BB393" s="44" t="str">
        <f t="shared" si="1964"/>
        <v/>
      </c>
      <c r="BC393" s="44"/>
      <c r="BD393" s="44" t="str">
        <f t="shared" si="1965"/>
        <v/>
      </c>
      <c r="BE393" s="44"/>
      <c r="BF393" s="44"/>
      <c r="BG393" s="44"/>
      <c r="BH393" s="44" t="str">
        <f t="shared" si="1924"/>
        <v/>
      </c>
      <c r="BI393" s="45" t="str">
        <f t="shared" si="1925"/>
        <v/>
      </c>
      <c r="BJ393" s="35"/>
      <c r="BK393" s="50"/>
      <c r="BL393" s="46"/>
      <c r="BM393" s="44">
        <v>12086</v>
      </c>
      <c r="BN393" s="44">
        <f t="shared" si="1841"/>
        <v>9</v>
      </c>
      <c r="BO393" s="44">
        <v>625</v>
      </c>
      <c r="BP393" s="44">
        <f t="shared" si="1842"/>
        <v>1</v>
      </c>
      <c r="BQ393" s="44">
        <v>15</v>
      </c>
      <c r="BR393" s="44">
        <f t="shared" si="1843"/>
        <v>1</v>
      </c>
      <c r="BS393" s="25">
        <v>-9</v>
      </c>
      <c r="BT393" s="60" t="str">
        <f t="shared" si="1912"/>
        <v>ポケモンシリコンフェイス</v>
      </c>
      <c r="BU393" s="67">
        <f t="shared" si="1966"/>
        <v>0</v>
      </c>
      <c r="BV393" s="44">
        <f t="shared" si="1844"/>
        <v>0</v>
      </c>
      <c r="BW393" s="45">
        <f t="shared" si="1845"/>
        <v>0</v>
      </c>
      <c r="BX393" s="192" t="s">
        <v>635</v>
      </c>
      <c r="BY393" s="27"/>
      <c r="BZ393" s="46"/>
      <c r="CA393" s="44">
        <v>1518</v>
      </c>
      <c r="CB393" s="44">
        <f t="shared" si="1846"/>
        <v>21</v>
      </c>
      <c r="CC393" s="44">
        <v>92</v>
      </c>
      <c r="CD393" s="44">
        <f t="shared" si="1847"/>
        <v>3</v>
      </c>
      <c r="CE393" s="44">
        <v>3</v>
      </c>
      <c r="CF393" s="44">
        <f t="shared" si="1848"/>
        <v>3</v>
      </c>
      <c r="CG393" s="25">
        <v>2</v>
      </c>
      <c r="CH393" s="60" t="str">
        <f t="shared" si="1948"/>
        <v>モンチッチマスコット2</v>
      </c>
      <c r="CI393" s="67">
        <f t="shared" si="1967"/>
        <v>0</v>
      </c>
      <c r="CJ393" s="44">
        <f t="shared" si="1851"/>
        <v>0</v>
      </c>
      <c r="CK393" s="45">
        <f t="shared" si="1852"/>
        <v>0</v>
      </c>
      <c r="CL393" s="35" t="s">
        <v>634</v>
      </c>
      <c r="CM393" s="27"/>
      <c r="CN393" s="46"/>
      <c r="CO393" s="44">
        <v>2257</v>
      </c>
      <c r="CP393" s="44">
        <f t="shared" si="1853"/>
        <v>41</v>
      </c>
      <c r="CQ393" s="44">
        <v>21</v>
      </c>
      <c r="CR393" s="44">
        <f t="shared" si="1854"/>
        <v>1</v>
      </c>
      <c r="CS393" s="44">
        <v>24</v>
      </c>
      <c r="CT393" s="44">
        <f t="shared" si="1855"/>
        <v>1</v>
      </c>
      <c r="CU393" s="66">
        <v>0</v>
      </c>
      <c r="CV393" s="60" t="str">
        <f t="shared" si="1949"/>
        <v>ラブブキーホルダー</v>
      </c>
      <c r="CW393" s="67">
        <f t="shared" si="1968"/>
        <v>0</v>
      </c>
      <c r="CX393" s="44">
        <f t="shared" si="1856"/>
        <v>0</v>
      </c>
      <c r="CY393" s="45">
        <f t="shared" si="1857"/>
        <v>0</v>
      </c>
      <c r="CZ393" s="35"/>
      <c r="DA393" s="58"/>
      <c r="DB393" s="46"/>
      <c r="DC393" s="44">
        <v>8391</v>
      </c>
      <c r="DD393" s="44">
        <f t="shared" si="1858"/>
        <v>18</v>
      </c>
      <c r="DE393" s="44">
        <v>436</v>
      </c>
      <c r="DF393" s="44">
        <f t="shared" si="1859"/>
        <v>0</v>
      </c>
      <c r="DG393" s="44">
        <v>17</v>
      </c>
      <c r="DH393" s="44">
        <f t="shared" si="1860"/>
        <v>0</v>
      </c>
      <c r="DI393" s="66">
        <v>10</v>
      </c>
      <c r="DJ393" s="60" t="str">
        <f t="shared" si="1950"/>
        <v>ラブブマスコット</v>
      </c>
      <c r="DK393" s="67">
        <f t="shared" si="1969"/>
        <v>0</v>
      </c>
      <c r="DL393" s="44">
        <f t="shared" si="1863"/>
        <v>0</v>
      </c>
      <c r="DM393" s="45">
        <f t="shared" si="1864"/>
        <v>0</v>
      </c>
      <c r="DN393" s="35"/>
      <c r="DO393" s="27"/>
      <c r="DP393" s="46"/>
      <c r="DQ393" s="44">
        <v>2946</v>
      </c>
      <c r="DR393" s="44">
        <f t="shared" si="1865"/>
        <v>26</v>
      </c>
      <c r="DS393" s="44">
        <v>84</v>
      </c>
      <c r="DT393" s="44">
        <f t="shared" si="1866"/>
        <v>1</v>
      </c>
      <c r="DU393" s="44">
        <v>23</v>
      </c>
      <c r="DV393" s="44">
        <f t="shared" si="1867"/>
        <v>1</v>
      </c>
      <c r="DW393" s="66">
        <v>0</v>
      </c>
      <c r="DX393" s="60" t="str">
        <f t="shared" si="1951"/>
        <v>ラブブキーホルダー</v>
      </c>
      <c r="DY393" s="67">
        <f t="shared" si="1970"/>
        <v>200</v>
      </c>
      <c r="DZ393" s="44">
        <f t="shared" si="1870"/>
        <v>200</v>
      </c>
      <c r="EA393" s="45">
        <f t="shared" si="1871"/>
        <v>7.6923076923076927E-2</v>
      </c>
      <c r="EB393" s="35"/>
      <c r="EC393" s="27"/>
      <c r="ED393" s="46"/>
      <c r="EE393" s="67"/>
      <c r="EF393" s="44" t="str">
        <f t="shared" si="1971"/>
        <v/>
      </c>
      <c r="EG393" s="44"/>
      <c r="EH393" s="44"/>
      <c r="EI393" s="44"/>
      <c r="EJ393" s="44" t="str">
        <f t="shared" si="1972"/>
        <v/>
      </c>
      <c r="EK393" s="44"/>
      <c r="EL393" s="44"/>
      <c r="EM393" s="44"/>
      <c r="EN393" s="44" t="str">
        <f t="shared" si="1926"/>
        <v/>
      </c>
      <c r="EO393" s="45" t="str">
        <f t="shared" si="1927"/>
        <v/>
      </c>
      <c r="EP393" s="35"/>
      <c r="EQ393" s="27"/>
      <c r="ER393" s="46"/>
      <c r="ES393" s="44"/>
      <c r="ET393" s="44" t="str">
        <f t="shared" si="1973"/>
        <v/>
      </c>
      <c r="EU393" s="44"/>
      <c r="EV393" s="44" t="str">
        <f t="shared" si="1974"/>
        <v/>
      </c>
      <c r="EW393" s="44"/>
      <c r="EX393" s="44" t="str">
        <f t="shared" si="1975"/>
        <v/>
      </c>
      <c r="EY393" s="44"/>
      <c r="EZ393" s="44"/>
      <c r="FA393" s="44"/>
      <c r="FB393" s="44" t="str">
        <f t="shared" si="1928"/>
        <v/>
      </c>
      <c r="FC393" s="45" t="str">
        <f t="shared" si="1929"/>
        <v/>
      </c>
      <c r="FD393" s="35"/>
      <c r="FF393" s="46"/>
      <c r="FG393" s="67"/>
      <c r="FH393" s="44" t="str">
        <f t="shared" si="1976"/>
        <v/>
      </c>
      <c r="FI393" s="44"/>
      <c r="FJ393" s="44"/>
      <c r="FK393" s="44"/>
      <c r="FL393" s="44" t="str">
        <f t="shared" si="1977"/>
        <v/>
      </c>
      <c r="FM393" s="44"/>
      <c r="FN393" s="44"/>
      <c r="FO393" s="44"/>
      <c r="FP393" s="44" t="str">
        <f t="shared" si="1930"/>
        <v/>
      </c>
      <c r="FQ393" s="45" t="str">
        <f t="shared" si="1931"/>
        <v/>
      </c>
      <c r="FR393" s="35"/>
      <c r="FT393" s="46"/>
      <c r="FU393" s="67"/>
      <c r="FV393" s="44" t="str">
        <f t="shared" si="1978"/>
        <v/>
      </c>
      <c r="FW393" s="44"/>
      <c r="FX393" s="44"/>
      <c r="FY393" s="44"/>
      <c r="FZ393" s="44" t="str">
        <f t="shared" si="1979"/>
        <v/>
      </c>
      <c r="GA393" s="44"/>
      <c r="GB393" s="44"/>
      <c r="GC393" s="44"/>
      <c r="GD393" s="44" t="str">
        <f t="shared" si="1932"/>
        <v/>
      </c>
      <c r="GE393" s="45" t="str">
        <f t="shared" si="1933"/>
        <v/>
      </c>
      <c r="GF393" s="35"/>
      <c r="GH393" s="46"/>
      <c r="GI393" s="67"/>
      <c r="GJ393" s="44" t="str">
        <f t="shared" si="1980"/>
        <v/>
      </c>
      <c r="GK393" s="44"/>
      <c r="GL393" s="44"/>
      <c r="GM393" s="44"/>
      <c r="GN393" s="44" t="str">
        <f t="shared" si="1981"/>
        <v/>
      </c>
      <c r="GO393" s="44"/>
      <c r="GP393" s="44"/>
      <c r="GQ393" s="44"/>
      <c r="GR393" s="44" t="str">
        <f t="shared" si="1934"/>
        <v/>
      </c>
      <c r="GS393" s="45" t="str">
        <f t="shared" si="1935"/>
        <v/>
      </c>
      <c r="GT393" s="35"/>
      <c r="GU393" s="27"/>
      <c r="GV393" s="46"/>
      <c r="GW393" s="67"/>
      <c r="GX393" s="44" t="str">
        <f t="shared" si="1982"/>
        <v/>
      </c>
      <c r="GY393" s="44"/>
      <c r="GZ393" s="44"/>
      <c r="HA393" s="44"/>
      <c r="HB393" s="44" t="str">
        <f t="shared" si="1983"/>
        <v/>
      </c>
      <c r="HC393" s="44"/>
      <c r="HD393" s="44"/>
      <c r="HE393" s="44"/>
      <c r="HF393" s="44" t="str">
        <f t="shared" si="1936"/>
        <v/>
      </c>
      <c r="HG393" s="45" t="str">
        <f t="shared" si="1937"/>
        <v/>
      </c>
      <c r="HH393" s="35"/>
      <c r="HJ393" s="46"/>
      <c r="HK393" s="67"/>
      <c r="HL393" s="44" t="str">
        <f t="shared" si="1984"/>
        <v/>
      </c>
      <c r="HM393" s="44"/>
      <c r="HN393" s="44"/>
      <c r="HO393" s="44"/>
      <c r="HP393" s="44" t="str">
        <f t="shared" si="1985"/>
        <v/>
      </c>
      <c r="HQ393" s="44"/>
      <c r="HR393" s="44"/>
      <c r="HS393" s="44"/>
      <c r="HT393" s="44" t="str">
        <f t="shared" si="1938"/>
        <v/>
      </c>
      <c r="HU393" s="45" t="str">
        <f t="shared" si="1939"/>
        <v/>
      </c>
      <c r="HV393" s="35"/>
      <c r="HW393" s="61"/>
      <c r="HX393" s="46"/>
      <c r="HY393" s="44"/>
      <c r="HZ393" s="44" t="str">
        <f t="shared" si="1872"/>
        <v/>
      </c>
      <c r="IA393" s="44"/>
      <c r="IB393" s="44" t="str">
        <f t="shared" si="1873"/>
        <v/>
      </c>
      <c r="IC393" s="44">
        <v>5</v>
      </c>
      <c r="ID393" s="44">
        <f t="shared" si="1874"/>
        <v>1</v>
      </c>
      <c r="IE393" s="25">
        <v>0</v>
      </c>
      <c r="IF393" s="60" t="str">
        <f>IF(HY391="","",IF389)</f>
        <v>すみっこ時計</v>
      </c>
      <c r="IG393" s="67">
        <f>IF(HY391="","",IG389)</f>
        <v>1100</v>
      </c>
      <c r="IH393" s="44">
        <f t="shared" si="1875"/>
        <v>1100</v>
      </c>
      <c r="II393" s="45" t="e">
        <f t="shared" si="1876"/>
        <v>#VALUE!</v>
      </c>
      <c r="IJ393" s="35"/>
      <c r="IL393" s="46"/>
      <c r="IM393" s="44">
        <v>658</v>
      </c>
      <c r="IN393" s="44">
        <f t="shared" si="1877"/>
        <v>26</v>
      </c>
      <c r="IO393" s="44">
        <v>11</v>
      </c>
      <c r="IP393" s="44">
        <f t="shared" si="1878"/>
        <v>1</v>
      </c>
      <c r="IQ393" s="44">
        <v>19</v>
      </c>
      <c r="IR393" s="44">
        <f t="shared" si="1879"/>
        <v>1</v>
      </c>
      <c r="IS393" s="25">
        <v>0</v>
      </c>
      <c r="IT393" s="60" t="str">
        <f t="shared" si="1915"/>
        <v>ゲームアーク</v>
      </c>
      <c r="IU393" s="67">
        <f t="shared" si="1998"/>
        <v>0</v>
      </c>
      <c r="IV393" s="44">
        <f t="shared" si="1880"/>
        <v>0</v>
      </c>
      <c r="IW393" s="45">
        <f t="shared" si="1881"/>
        <v>0</v>
      </c>
      <c r="IX393" s="35"/>
      <c r="IY393" s="33"/>
      <c r="IZ393" s="46"/>
      <c r="JA393" s="44">
        <v>6035</v>
      </c>
      <c r="JB393" s="44">
        <f t="shared" si="1882"/>
        <v>20</v>
      </c>
      <c r="JC393" s="44">
        <v>134</v>
      </c>
      <c r="JD393" s="44">
        <f t="shared" si="1883"/>
        <v>0</v>
      </c>
      <c r="JE393" s="44">
        <v>17</v>
      </c>
      <c r="JF393" s="44">
        <f t="shared" si="1884"/>
        <v>0</v>
      </c>
      <c r="JG393" s="25">
        <v>0</v>
      </c>
      <c r="JH393" s="60" t="str">
        <f t="shared" si="1952"/>
        <v>ラブブマスコット</v>
      </c>
      <c r="JI393" s="67">
        <f t="shared" si="1986"/>
        <v>0</v>
      </c>
      <c r="JJ393" s="44">
        <f t="shared" si="1887"/>
        <v>0</v>
      </c>
      <c r="JK393" s="45">
        <f t="shared" si="1888"/>
        <v>0</v>
      </c>
      <c r="JL393" s="35"/>
      <c r="JM393" s="27"/>
      <c r="JN393" s="46"/>
      <c r="JO393" s="44">
        <v>4086</v>
      </c>
      <c r="JP393" s="44">
        <f t="shared" si="1889"/>
        <v>44</v>
      </c>
      <c r="JQ393" s="44">
        <v>243</v>
      </c>
      <c r="JR393" s="44">
        <f t="shared" si="1890"/>
        <v>4</v>
      </c>
      <c r="JS393" s="44">
        <v>60</v>
      </c>
      <c r="JT393" s="44">
        <f t="shared" si="1891"/>
        <v>4</v>
      </c>
      <c r="JU393" s="25">
        <v>0</v>
      </c>
      <c r="JV393" s="60" t="str">
        <f t="shared" si="1953"/>
        <v>アングリーキーホルダー</v>
      </c>
      <c r="JW393" s="67">
        <f t="shared" si="1987"/>
        <v>0</v>
      </c>
      <c r="JX393" s="44">
        <f t="shared" si="1894"/>
        <v>0</v>
      </c>
      <c r="JY393" s="45">
        <f t="shared" si="1895"/>
        <v>0</v>
      </c>
      <c r="JZ393" s="35"/>
      <c r="KA393" s="61"/>
      <c r="KB393" s="46"/>
      <c r="KC393" s="44">
        <v>7178</v>
      </c>
      <c r="KD393" s="44">
        <f t="shared" si="1896"/>
        <v>54</v>
      </c>
      <c r="KE393" s="44">
        <v>427</v>
      </c>
      <c r="KF393" s="44">
        <f t="shared" si="1897"/>
        <v>4</v>
      </c>
      <c r="KG393" s="44">
        <v>70</v>
      </c>
      <c r="KH393" s="44">
        <f t="shared" si="1898"/>
        <v>6</v>
      </c>
      <c r="KI393" s="25">
        <v>0</v>
      </c>
      <c r="KJ393" s="60" t="str">
        <f t="shared" si="1954"/>
        <v>AIモンスターラバー</v>
      </c>
      <c r="KK393" s="67">
        <f t="shared" si="1988"/>
        <v>0</v>
      </c>
      <c r="KL393" s="44">
        <f t="shared" si="1901"/>
        <v>0</v>
      </c>
      <c r="KM393" s="45">
        <f t="shared" si="1902"/>
        <v>0</v>
      </c>
      <c r="KN393" s="35"/>
      <c r="KO393" s="27"/>
      <c r="KP393" s="46"/>
      <c r="KQ393" s="44">
        <v>5886</v>
      </c>
      <c r="KR393" s="44">
        <f t="shared" si="1903"/>
        <v>31</v>
      </c>
      <c r="KS393" s="44">
        <v>287</v>
      </c>
      <c r="KT393" s="44">
        <f t="shared" si="1904"/>
        <v>3</v>
      </c>
      <c r="KU393" s="44">
        <v>20</v>
      </c>
      <c r="KV393" s="44">
        <f t="shared" si="1905"/>
        <v>2</v>
      </c>
      <c r="KW393" s="25">
        <v>0</v>
      </c>
      <c r="KX393" s="60" t="str">
        <f t="shared" si="1955"/>
        <v>サンリオスカーフ付ポーチ</v>
      </c>
      <c r="KY393" s="67">
        <f t="shared" si="1989"/>
        <v>0</v>
      </c>
      <c r="KZ393" s="44">
        <f t="shared" si="1908"/>
        <v>0</v>
      </c>
      <c r="LA393" s="45">
        <f t="shared" si="1909"/>
        <v>0</v>
      </c>
      <c r="LB393" s="35"/>
      <c r="LC393" s="27"/>
      <c r="LD393" s="51" t="str">
        <f>IF(A373="","",A373)</f>
        <v/>
      </c>
      <c r="LE393" s="43"/>
      <c r="LF393" s="93" t="str">
        <f>IF(LE393="","",LE393-LE390)</f>
        <v/>
      </c>
      <c r="LG393" s="43"/>
      <c r="LH393" s="43" t="str">
        <f t="shared" si="1916"/>
        <v/>
      </c>
      <c r="LI393" s="43"/>
      <c r="LJ393" s="87" t="str">
        <f t="shared" si="1917"/>
        <v/>
      </c>
      <c r="LK393" s="43"/>
      <c r="LL393" s="64" t="str">
        <f>IF(LE393="","",LL390)</f>
        <v/>
      </c>
      <c r="LM393" s="47" t="str">
        <f>IF(LF393="","",LM390)</f>
        <v/>
      </c>
      <c r="LN393" s="87" t="str">
        <f t="shared" si="1840"/>
        <v/>
      </c>
      <c r="LO393" s="54"/>
      <c r="LP393" s="35"/>
      <c r="LQ393" s="27"/>
      <c r="LR393" s="46"/>
      <c r="LS393" s="67"/>
      <c r="LT393" s="44" t="str">
        <f t="shared" si="1990"/>
        <v/>
      </c>
      <c r="LU393" s="44"/>
      <c r="LV393" s="44"/>
      <c r="LW393" s="44"/>
      <c r="LX393" s="44" t="str">
        <f t="shared" si="1991"/>
        <v/>
      </c>
      <c r="LY393" s="44"/>
      <c r="LZ393" s="44"/>
      <c r="MA393" s="44"/>
      <c r="MB393" s="44" t="str">
        <f t="shared" si="1940"/>
        <v/>
      </c>
      <c r="MC393" s="45" t="str">
        <f t="shared" si="1941"/>
        <v/>
      </c>
      <c r="MD393" s="35"/>
      <c r="ME393" s="27"/>
      <c r="MF393" s="46"/>
      <c r="MG393" s="67"/>
      <c r="MH393" s="44" t="str">
        <f t="shared" si="1992"/>
        <v/>
      </c>
      <c r="MI393" s="44"/>
      <c r="MJ393" s="44"/>
      <c r="MK393" s="44"/>
      <c r="ML393" s="44" t="str">
        <f t="shared" si="1993"/>
        <v/>
      </c>
      <c r="MM393" s="44"/>
      <c r="MN393" s="44"/>
      <c r="MO393" s="44"/>
      <c r="MP393" s="44" t="str">
        <f t="shared" si="1942"/>
        <v/>
      </c>
      <c r="MQ393" s="45" t="str">
        <f t="shared" si="1943"/>
        <v/>
      </c>
      <c r="MR393" s="35"/>
      <c r="MS393" s="27"/>
      <c r="MT393" s="46"/>
      <c r="MU393" s="67"/>
      <c r="MV393" s="44" t="str">
        <f t="shared" si="1994"/>
        <v/>
      </c>
      <c r="MW393" s="44"/>
      <c r="MX393" s="44"/>
      <c r="MY393" s="44"/>
      <c r="MZ393" s="44" t="str">
        <f t="shared" si="1995"/>
        <v/>
      </c>
      <c r="NA393" s="44"/>
      <c r="NB393" s="44"/>
      <c r="NC393" s="44"/>
      <c r="ND393" s="44" t="str">
        <f t="shared" si="1944"/>
        <v/>
      </c>
      <c r="NE393" s="45" t="str">
        <f t="shared" si="1945"/>
        <v/>
      </c>
      <c r="NF393" s="35"/>
      <c r="NG393" s="27"/>
      <c r="NH393" s="46"/>
      <c r="NI393" s="67"/>
      <c r="NJ393" s="44" t="str">
        <f t="shared" si="1996"/>
        <v/>
      </c>
      <c r="NK393" s="44"/>
      <c r="NL393" s="44"/>
      <c r="NM393" s="44"/>
      <c r="NN393" s="44" t="str">
        <f t="shared" si="1997"/>
        <v/>
      </c>
      <c r="NO393" s="44"/>
      <c r="NP393" s="44"/>
      <c r="NQ393" s="44"/>
      <c r="NR393" s="44" t="str">
        <f t="shared" si="1946"/>
        <v/>
      </c>
      <c r="NS393" s="45" t="str">
        <f t="shared" si="1947"/>
        <v/>
      </c>
      <c r="NT393" s="35"/>
    </row>
    <row r="394" spans="1:384" ht="15" customHeight="1" thickBot="1" x14ac:dyDescent="0.25">
      <c r="A394" s="38"/>
      <c r="B394" s="39"/>
      <c r="C394" s="40"/>
      <c r="D394" s="40"/>
      <c r="E394" s="41"/>
      <c r="F394" s="40"/>
      <c r="G394" s="178"/>
      <c r="H394" s="42"/>
      <c r="I394" s="44"/>
      <c r="J394" s="44" t="str">
        <f t="shared" si="1956"/>
        <v/>
      </c>
      <c r="K394" s="44"/>
      <c r="L394" s="44"/>
      <c r="M394" s="44"/>
      <c r="N394" s="44" t="str">
        <f t="shared" si="1957"/>
        <v/>
      </c>
      <c r="O394" s="44"/>
      <c r="P394" s="44"/>
      <c r="Q394" s="44"/>
      <c r="R394" s="44" t="str">
        <f t="shared" si="1918"/>
        <v/>
      </c>
      <c r="S394" s="45" t="str">
        <f t="shared" si="1919"/>
        <v/>
      </c>
      <c r="T394" s="35"/>
      <c r="U394" s="27"/>
      <c r="V394" s="46"/>
      <c r="W394" s="67"/>
      <c r="X394" s="44" t="str">
        <f t="shared" si="1958"/>
        <v/>
      </c>
      <c r="Y394" s="44"/>
      <c r="Z394" s="44"/>
      <c r="AA394" s="44"/>
      <c r="AB394" s="44" t="str">
        <f t="shared" si="1959"/>
        <v/>
      </c>
      <c r="AC394" s="44"/>
      <c r="AD394" s="44"/>
      <c r="AE394" s="44"/>
      <c r="AF394" s="44" t="str">
        <f t="shared" si="1920"/>
        <v/>
      </c>
      <c r="AG394" s="45" t="str">
        <f t="shared" si="1921"/>
        <v/>
      </c>
      <c r="AH394" s="35"/>
      <c r="AI394" s="27"/>
      <c r="AJ394" s="46"/>
      <c r="AK394" s="44"/>
      <c r="AL394" s="44" t="str">
        <f t="shared" si="1960"/>
        <v/>
      </c>
      <c r="AM394" s="44"/>
      <c r="AN394" s="44" t="str">
        <f t="shared" si="1961"/>
        <v/>
      </c>
      <c r="AO394" s="44"/>
      <c r="AP394" s="44" t="str">
        <f t="shared" si="1962"/>
        <v/>
      </c>
      <c r="AQ394" s="44"/>
      <c r="AR394" s="44"/>
      <c r="AS394" s="44"/>
      <c r="AT394" s="44" t="str">
        <f t="shared" si="1922"/>
        <v/>
      </c>
      <c r="AU394" s="45" t="str">
        <f t="shared" si="1923"/>
        <v/>
      </c>
      <c r="AV394" s="35"/>
      <c r="AW394" s="27"/>
      <c r="AX394" s="46"/>
      <c r="AY394" s="44"/>
      <c r="AZ394" s="44" t="str">
        <f t="shared" si="1963"/>
        <v/>
      </c>
      <c r="BA394" s="44"/>
      <c r="BB394" s="44" t="str">
        <f t="shared" si="1964"/>
        <v/>
      </c>
      <c r="BC394" s="44"/>
      <c r="BD394" s="44" t="str">
        <f t="shared" si="1965"/>
        <v/>
      </c>
      <c r="BE394" s="44"/>
      <c r="BF394" s="44"/>
      <c r="BG394" s="44"/>
      <c r="BH394" s="44" t="str">
        <f t="shared" si="1924"/>
        <v/>
      </c>
      <c r="BI394" s="45" t="str">
        <f t="shared" si="1925"/>
        <v/>
      </c>
      <c r="BJ394" s="35"/>
      <c r="BK394" s="50"/>
      <c r="BL394" s="74"/>
      <c r="BM394" s="75">
        <v>13924</v>
      </c>
      <c r="BN394" s="75">
        <f t="shared" si="1841"/>
        <v>22</v>
      </c>
      <c r="BO394" s="75">
        <v>695</v>
      </c>
      <c r="BP394" s="75">
        <f t="shared" si="1842"/>
        <v>1</v>
      </c>
      <c r="BQ394" s="75">
        <v>84</v>
      </c>
      <c r="BR394" s="75">
        <f t="shared" si="1843"/>
        <v>1</v>
      </c>
      <c r="BS394" s="75">
        <v>0</v>
      </c>
      <c r="BT394" s="77" t="str">
        <f t="shared" si="1912"/>
        <v>ＡＩモンスターラバー</v>
      </c>
      <c r="BU394" s="78">
        <f t="shared" si="1966"/>
        <v>198</v>
      </c>
      <c r="BV394" s="75">
        <f t="shared" si="1844"/>
        <v>198</v>
      </c>
      <c r="BW394" s="79">
        <f t="shared" si="1845"/>
        <v>0.09</v>
      </c>
      <c r="BX394" s="35"/>
      <c r="BY394" s="27"/>
      <c r="BZ394" s="74"/>
      <c r="CA394" s="75">
        <v>1798</v>
      </c>
      <c r="CB394" s="75">
        <f t="shared" si="1846"/>
        <v>46</v>
      </c>
      <c r="CC394" s="75">
        <v>22</v>
      </c>
      <c r="CD394" s="75">
        <f t="shared" si="1847"/>
        <v>0</v>
      </c>
      <c r="CE394" s="75">
        <v>10</v>
      </c>
      <c r="CF394" s="75">
        <f t="shared" si="1848"/>
        <v>0</v>
      </c>
      <c r="CG394" s="75">
        <v>0</v>
      </c>
      <c r="CH394" s="77" t="str">
        <f t="shared" si="1948"/>
        <v>AIモンスターマスコット</v>
      </c>
      <c r="CI394" s="78">
        <f t="shared" si="1967"/>
        <v>286</v>
      </c>
      <c r="CJ394" s="75">
        <f t="shared" si="1851"/>
        <v>0</v>
      </c>
      <c r="CK394" s="79">
        <f t="shared" si="1852"/>
        <v>0</v>
      </c>
      <c r="CL394" s="35"/>
      <c r="CM394" s="27"/>
      <c r="CN394" s="74"/>
      <c r="CO394" s="75">
        <v>1174</v>
      </c>
      <c r="CP394" s="75">
        <f t="shared" si="1853"/>
        <v>9</v>
      </c>
      <c r="CQ394" s="75">
        <v>6</v>
      </c>
      <c r="CR394" s="75">
        <f t="shared" si="1854"/>
        <v>0</v>
      </c>
      <c r="CS394" s="75">
        <v>19</v>
      </c>
      <c r="CT394" s="75">
        <f t="shared" si="1855"/>
        <v>0</v>
      </c>
      <c r="CU394" s="81">
        <v>0</v>
      </c>
      <c r="CV394" s="77" t="str">
        <f t="shared" si="1949"/>
        <v>ラブブキーホルダー大きめ</v>
      </c>
      <c r="CW394" s="78">
        <f t="shared" si="1968"/>
        <v>400</v>
      </c>
      <c r="CX394" s="75">
        <f t="shared" si="1856"/>
        <v>0</v>
      </c>
      <c r="CY394" s="79">
        <f t="shared" si="1857"/>
        <v>0</v>
      </c>
      <c r="CZ394" s="35"/>
      <c r="DA394" s="58"/>
      <c r="DB394" s="74"/>
      <c r="DC394" s="75">
        <v>6557</v>
      </c>
      <c r="DD394" s="75">
        <f t="shared" si="1858"/>
        <v>24</v>
      </c>
      <c r="DE394" s="75">
        <v>341</v>
      </c>
      <c r="DF394" s="75">
        <f t="shared" si="1859"/>
        <v>1</v>
      </c>
      <c r="DG394" s="75">
        <v>60</v>
      </c>
      <c r="DH394" s="75">
        <f t="shared" si="1860"/>
        <v>0</v>
      </c>
      <c r="DI394" s="81">
        <v>0</v>
      </c>
      <c r="DJ394" s="77" t="str">
        <f t="shared" si="1950"/>
        <v>ＡＩラバー</v>
      </c>
      <c r="DK394" s="78">
        <f t="shared" si="1969"/>
        <v>198</v>
      </c>
      <c r="DL394" s="75">
        <f t="shared" si="1863"/>
        <v>0</v>
      </c>
      <c r="DM394" s="79">
        <f t="shared" si="1864"/>
        <v>0</v>
      </c>
      <c r="DN394" s="35"/>
      <c r="DO394" s="27"/>
      <c r="DP394" s="74"/>
      <c r="DQ394" s="75">
        <v>2059</v>
      </c>
      <c r="DR394" s="75">
        <f t="shared" si="1865"/>
        <v>11</v>
      </c>
      <c r="DS394" s="75">
        <v>61</v>
      </c>
      <c r="DT394" s="75">
        <f t="shared" si="1866"/>
        <v>1</v>
      </c>
      <c r="DU394" s="75">
        <v>58</v>
      </c>
      <c r="DV394" s="75">
        <f t="shared" si="1867"/>
        <v>1</v>
      </c>
      <c r="DW394" s="81">
        <v>0</v>
      </c>
      <c r="DX394" s="77" t="str">
        <f t="shared" si="1951"/>
        <v>アングリーキーホルダー</v>
      </c>
      <c r="DY394" s="78">
        <f t="shared" si="1970"/>
        <v>198</v>
      </c>
      <c r="DZ394" s="75">
        <f t="shared" si="1870"/>
        <v>198</v>
      </c>
      <c r="EA394" s="79">
        <f t="shared" si="1871"/>
        <v>0.18</v>
      </c>
      <c r="EB394" s="35"/>
      <c r="EC394" s="27"/>
      <c r="ED394" s="46"/>
      <c r="EE394" s="67"/>
      <c r="EF394" s="44" t="str">
        <f t="shared" si="1971"/>
        <v/>
      </c>
      <c r="EG394" s="44"/>
      <c r="EH394" s="44"/>
      <c r="EI394" s="44"/>
      <c r="EJ394" s="44" t="str">
        <f t="shared" si="1972"/>
        <v/>
      </c>
      <c r="EK394" s="44"/>
      <c r="EL394" s="44"/>
      <c r="EM394" s="44"/>
      <c r="EN394" s="44" t="str">
        <f t="shared" si="1926"/>
        <v/>
      </c>
      <c r="EO394" s="45" t="str">
        <f t="shared" si="1927"/>
        <v/>
      </c>
      <c r="EP394" s="35"/>
      <c r="EQ394" s="27"/>
      <c r="ER394" s="46"/>
      <c r="ES394" s="44"/>
      <c r="ET394" s="44" t="str">
        <f t="shared" si="1973"/>
        <v/>
      </c>
      <c r="EU394" s="44"/>
      <c r="EV394" s="44" t="str">
        <f t="shared" si="1974"/>
        <v/>
      </c>
      <c r="EW394" s="44"/>
      <c r="EX394" s="44" t="str">
        <f t="shared" si="1975"/>
        <v/>
      </c>
      <c r="EY394" s="44"/>
      <c r="EZ394" s="44"/>
      <c r="FA394" s="44"/>
      <c r="FB394" s="44" t="str">
        <f t="shared" si="1928"/>
        <v/>
      </c>
      <c r="FC394" s="45" t="str">
        <f t="shared" si="1929"/>
        <v/>
      </c>
      <c r="FD394" s="35"/>
      <c r="FF394" s="46"/>
      <c r="FG394" s="67"/>
      <c r="FH394" s="44" t="str">
        <f t="shared" si="1976"/>
        <v/>
      </c>
      <c r="FI394" s="44"/>
      <c r="FJ394" s="44"/>
      <c r="FK394" s="44"/>
      <c r="FL394" s="44" t="str">
        <f t="shared" si="1977"/>
        <v/>
      </c>
      <c r="FM394" s="44"/>
      <c r="FN394" s="44"/>
      <c r="FO394" s="44"/>
      <c r="FP394" s="44" t="str">
        <f t="shared" si="1930"/>
        <v/>
      </c>
      <c r="FQ394" s="45" t="str">
        <f t="shared" si="1931"/>
        <v/>
      </c>
      <c r="FR394" s="35"/>
      <c r="FT394" s="46"/>
      <c r="FU394" s="67"/>
      <c r="FV394" s="44" t="str">
        <f t="shared" si="1978"/>
        <v/>
      </c>
      <c r="FW394" s="44"/>
      <c r="FX394" s="44"/>
      <c r="FY394" s="44"/>
      <c r="FZ394" s="44" t="str">
        <f t="shared" si="1979"/>
        <v/>
      </c>
      <c r="GA394" s="44"/>
      <c r="GB394" s="44"/>
      <c r="GC394" s="44"/>
      <c r="GD394" s="44" t="str">
        <f t="shared" si="1932"/>
        <v/>
      </c>
      <c r="GE394" s="45" t="str">
        <f t="shared" si="1933"/>
        <v/>
      </c>
      <c r="GF394" s="35"/>
      <c r="GH394" s="46"/>
      <c r="GI394" s="67"/>
      <c r="GJ394" s="44" t="str">
        <f t="shared" si="1980"/>
        <v/>
      </c>
      <c r="GK394" s="44"/>
      <c r="GL394" s="44"/>
      <c r="GM394" s="44"/>
      <c r="GN394" s="44" t="str">
        <f t="shared" si="1981"/>
        <v/>
      </c>
      <c r="GO394" s="44"/>
      <c r="GP394" s="44"/>
      <c r="GQ394" s="44"/>
      <c r="GR394" s="44" t="str">
        <f t="shared" si="1934"/>
        <v/>
      </c>
      <c r="GS394" s="45" t="str">
        <f t="shared" si="1935"/>
        <v/>
      </c>
      <c r="GT394" s="35"/>
      <c r="GU394" s="27"/>
      <c r="GV394" s="46"/>
      <c r="GW394" s="67"/>
      <c r="GX394" s="44" t="str">
        <f t="shared" si="1982"/>
        <v/>
      </c>
      <c r="GY394" s="44"/>
      <c r="GZ394" s="44"/>
      <c r="HA394" s="44"/>
      <c r="HB394" s="44" t="str">
        <f t="shared" si="1983"/>
        <v/>
      </c>
      <c r="HC394" s="44"/>
      <c r="HD394" s="44"/>
      <c r="HE394" s="44"/>
      <c r="HF394" s="44" t="str">
        <f t="shared" si="1936"/>
        <v/>
      </c>
      <c r="HG394" s="45" t="str">
        <f t="shared" si="1937"/>
        <v/>
      </c>
      <c r="HH394" s="35"/>
      <c r="HJ394" s="46"/>
      <c r="HK394" s="67"/>
      <c r="HL394" s="44" t="str">
        <f t="shared" si="1984"/>
        <v/>
      </c>
      <c r="HM394" s="44"/>
      <c r="HN394" s="44"/>
      <c r="HO394" s="44"/>
      <c r="HP394" s="44" t="str">
        <f t="shared" si="1985"/>
        <v/>
      </c>
      <c r="HQ394" s="44"/>
      <c r="HR394" s="44"/>
      <c r="HS394" s="44"/>
      <c r="HT394" s="44" t="str">
        <f t="shared" si="1938"/>
        <v/>
      </c>
      <c r="HU394" s="45" t="str">
        <f t="shared" si="1939"/>
        <v/>
      </c>
      <c r="HV394" s="35"/>
      <c r="HW394" s="61"/>
      <c r="HX394" s="74"/>
      <c r="HY394" s="75"/>
      <c r="HZ394" s="75" t="str">
        <f t="shared" si="1872"/>
        <v/>
      </c>
      <c r="IA394" s="75"/>
      <c r="IB394" s="75" t="str">
        <f t="shared" si="1873"/>
        <v/>
      </c>
      <c r="IC394" s="75">
        <v>3</v>
      </c>
      <c r="ID394" s="75">
        <f t="shared" si="1874"/>
        <v>0</v>
      </c>
      <c r="IE394" s="75">
        <v>0</v>
      </c>
      <c r="IF394" s="77" t="str">
        <f>IF(HY391="","",IF390)</f>
        <v>サンリオ時計</v>
      </c>
      <c r="IG394" s="78">
        <f>IF(HY391="","",IG390)</f>
        <v>715</v>
      </c>
      <c r="IH394" s="75">
        <f t="shared" si="1875"/>
        <v>0</v>
      </c>
      <c r="II394" s="79" t="e">
        <f t="shared" si="1876"/>
        <v>#VALUE!</v>
      </c>
      <c r="IJ394" s="35"/>
      <c r="IL394" s="74"/>
      <c r="IM394" s="75">
        <v>443</v>
      </c>
      <c r="IN394" s="75">
        <f t="shared" si="1877"/>
        <v>33</v>
      </c>
      <c r="IO394" s="75">
        <v>8</v>
      </c>
      <c r="IP394" s="75">
        <f t="shared" si="1878"/>
        <v>1</v>
      </c>
      <c r="IQ394" s="75">
        <v>4</v>
      </c>
      <c r="IR394" s="75">
        <f t="shared" si="1879"/>
        <v>0</v>
      </c>
      <c r="IS394" s="75">
        <v>0</v>
      </c>
      <c r="IT394" s="77" t="str">
        <f t="shared" si="1915"/>
        <v>スンスンクリップ</v>
      </c>
      <c r="IU394" s="78">
        <f t="shared" si="1998"/>
        <v>0</v>
      </c>
      <c r="IV394" s="75">
        <f t="shared" si="1880"/>
        <v>0</v>
      </c>
      <c r="IW394" s="79">
        <f t="shared" si="1881"/>
        <v>0</v>
      </c>
      <c r="IX394" s="35"/>
      <c r="IY394" s="33"/>
      <c r="IZ394" s="74"/>
      <c r="JA394" s="75">
        <v>7218</v>
      </c>
      <c r="JB394" s="75">
        <f t="shared" si="1882"/>
        <v>19</v>
      </c>
      <c r="JC394" s="75">
        <v>293</v>
      </c>
      <c r="JD394" s="75">
        <f t="shared" si="1883"/>
        <v>0</v>
      </c>
      <c r="JE394" s="75">
        <v>38</v>
      </c>
      <c r="JF394" s="75">
        <f t="shared" si="1884"/>
        <v>0</v>
      </c>
      <c r="JG394" s="75">
        <v>0</v>
      </c>
      <c r="JH394" s="77" t="str">
        <f t="shared" si="1952"/>
        <v>ラブブキーホルダー</v>
      </c>
      <c r="JI394" s="78">
        <f t="shared" si="1986"/>
        <v>500</v>
      </c>
      <c r="JJ394" s="75">
        <f t="shared" si="1887"/>
        <v>0</v>
      </c>
      <c r="JK394" s="79">
        <f t="shared" si="1888"/>
        <v>0</v>
      </c>
      <c r="JL394" s="35" t="s">
        <v>281</v>
      </c>
      <c r="JM394" s="27"/>
      <c r="JN394" s="74"/>
      <c r="JO394" s="75">
        <v>6006</v>
      </c>
      <c r="JP394" s="75">
        <f t="shared" si="1889"/>
        <v>9</v>
      </c>
      <c r="JQ394" s="75">
        <v>254</v>
      </c>
      <c r="JR394" s="75">
        <f t="shared" si="1890"/>
        <v>0</v>
      </c>
      <c r="JS394" s="75">
        <v>16</v>
      </c>
      <c r="JT394" s="75">
        <f t="shared" si="1891"/>
        <v>0</v>
      </c>
      <c r="JU394" s="75">
        <v>-1</v>
      </c>
      <c r="JV394" s="77" t="str">
        <f t="shared" si="1953"/>
        <v>サンリオアニマルがま口</v>
      </c>
      <c r="JW394" s="78">
        <f t="shared" si="1987"/>
        <v>0</v>
      </c>
      <c r="JX394" s="75">
        <f t="shared" si="1894"/>
        <v>0</v>
      </c>
      <c r="JY394" s="79">
        <f t="shared" si="1895"/>
        <v>0</v>
      </c>
      <c r="JZ394" s="35" t="s">
        <v>639</v>
      </c>
      <c r="KA394" s="61"/>
      <c r="KB394" s="74"/>
      <c r="KC394" s="75">
        <v>4501</v>
      </c>
      <c r="KD394" s="75">
        <f t="shared" si="1896"/>
        <v>24</v>
      </c>
      <c r="KE394" s="75">
        <v>211</v>
      </c>
      <c r="KF394" s="75">
        <f t="shared" si="1897"/>
        <v>0</v>
      </c>
      <c r="KG394" s="75">
        <v>7</v>
      </c>
      <c r="KH394" s="75">
        <f t="shared" si="1898"/>
        <v>0</v>
      </c>
      <c r="KI394" s="75">
        <v>-2</v>
      </c>
      <c r="KJ394" s="77" t="str">
        <f t="shared" si="1954"/>
        <v>スンスンボアバンス</v>
      </c>
      <c r="KK394" s="78">
        <f t="shared" si="1988"/>
        <v>0</v>
      </c>
      <c r="KL394" s="75">
        <f t="shared" si="1901"/>
        <v>0</v>
      </c>
      <c r="KM394" s="79">
        <f t="shared" si="1902"/>
        <v>0</v>
      </c>
      <c r="KN394" s="35"/>
      <c r="KO394" s="27"/>
      <c r="KP394" s="74"/>
      <c r="KQ394" s="75">
        <v>4914</v>
      </c>
      <c r="KR394" s="75">
        <f t="shared" si="1903"/>
        <v>29</v>
      </c>
      <c r="KS394" s="75">
        <v>199</v>
      </c>
      <c r="KT394" s="75">
        <f t="shared" si="1904"/>
        <v>1</v>
      </c>
      <c r="KU394" s="75">
        <v>8</v>
      </c>
      <c r="KV394" s="75">
        <f t="shared" si="1905"/>
        <v>0</v>
      </c>
      <c r="KW394" s="75">
        <v>0</v>
      </c>
      <c r="KX394" s="77" t="str">
        <f t="shared" si="1955"/>
        <v>キティフェイスポーチ</v>
      </c>
      <c r="KY394" s="78">
        <f t="shared" si="1989"/>
        <v>0</v>
      </c>
      <c r="KZ394" s="75">
        <f t="shared" si="1908"/>
        <v>0</v>
      </c>
      <c r="LA394" s="79">
        <f t="shared" si="1909"/>
        <v>0</v>
      </c>
      <c r="LB394" s="35"/>
      <c r="LC394" s="27"/>
      <c r="LD394" s="46"/>
      <c r="LE394" s="44"/>
      <c r="LF394" s="44"/>
      <c r="LG394" s="44"/>
      <c r="LH394" s="44" t="str">
        <f t="shared" si="1916"/>
        <v/>
      </c>
      <c r="LI394" s="43"/>
      <c r="LJ394" s="44" t="str">
        <f t="shared" si="1917"/>
        <v/>
      </c>
      <c r="LK394" s="44"/>
      <c r="LL394" s="72" t="str">
        <f>IF(LE393="","",LL391)</f>
        <v/>
      </c>
      <c r="LM394" s="67" t="str">
        <f>IF(LF393="","",LM391)</f>
        <v/>
      </c>
      <c r="LN394" s="44" t="str">
        <f t="shared" si="1840"/>
        <v/>
      </c>
      <c r="LO394" s="45"/>
      <c r="LP394" s="35"/>
      <c r="LQ394" s="27"/>
      <c r="LR394" s="46"/>
      <c r="LS394" s="67"/>
      <c r="LT394" s="44" t="str">
        <f t="shared" si="1990"/>
        <v/>
      </c>
      <c r="LU394" s="44"/>
      <c r="LV394" s="44"/>
      <c r="LW394" s="44"/>
      <c r="LX394" s="44" t="str">
        <f t="shared" si="1991"/>
        <v/>
      </c>
      <c r="LY394" s="44"/>
      <c r="LZ394" s="44"/>
      <c r="MA394" s="44"/>
      <c r="MB394" s="44" t="str">
        <f t="shared" si="1940"/>
        <v/>
      </c>
      <c r="MC394" s="45" t="str">
        <f t="shared" si="1941"/>
        <v/>
      </c>
      <c r="MD394" s="35"/>
      <c r="ME394" s="27"/>
      <c r="MF394" s="46"/>
      <c r="MG394" s="67"/>
      <c r="MH394" s="44" t="str">
        <f t="shared" si="1992"/>
        <v/>
      </c>
      <c r="MI394" s="44"/>
      <c r="MJ394" s="44"/>
      <c r="MK394" s="44"/>
      <c r="ML394" s="44" t="str">
        <f t="shared" si="1993"/>
        <v/>
      </c>
      <c r="MM394" s="44"/>
      <c r="MN394" s="44"/>
      <c r="MO394" s="44"/>
      <c r="MP394" s="44" t="str">
        <f t="shared" si="1942"/>
        <v/>
      </c>
      <c r="MQ394" s="45" t="str">
        <f t="shared" si="1943"/>
        <v/>
      </c>
      <c r="MR394" s="35"/>
      <c r="MS394" s="27"/>
      <c r="MT394" s="46"/>
      <c r="MU394" s="67"/>
      <c r="MV394" s="44" t="str">
        <f t="shared" si="1994"/>
        <v/>
      </c>
      <c r="MW394" s="44"/>
      <c r="MX394" s="44"/>
      <c r="MY394" s="44"/>
      <c r="MZ394" s="44" t="str">
        <f t="shared" si="1995"/>
        <v/>
      </c>
      <c r="NA394" s="44"/>
      <c r="NB394" s="44"/>
      <c r="NC394" s="44"/>
      <c r="ND394" s="44" t="str">
        <f t="shared" si="1944"/>
        <v/>
      </c>
      <c r="NE394" s="45" t="str">
        <f t="shared" si="1945"/>
        <v/>
      </c>
      <c r="NF394" s="35"/>
      <c r="NG394" s="27"/>
      <c r="NH394" s="46"/>
      <c r="NI394" s="67"/>
      <c r="NJ394" s="44" t="str">
        <f t="shared" si="1996"/>
        <v/>
      </c>
      <c r="NK394" s="44"/>
      <c r="NL394" s="44"/>
      <c r="NM394" s="44"/>
      <c r="NN394" s="44" t="str">
        <f t="shared" si="1997"/>
        <v/>
      </c>
      <c r="NO394" s="44"/>
      <c r="NP394" s="44"/>
      <c r="NQ394" s="44"/>
      <c r="NR394" s="44" t="str">
        <f t="shared" si="1946"/>
        <v/>
      </c>
      <c r="NS394" s="45" t="str">
        <f t="shared" si="1947"/>
        <v/>
      </c>
      <c r="NT394" s="35"/>
    </row>
    <row r="395" spans="1:384" ht="15" customHeight="1" thickTop="1" thickBot="1" x14ac:dyDescent="0.25">
      <c r="A395" s="38"/>
      <c r="B395" s="39"/>
      <c r="C395" s="40"/>
      <c r="D395" s="40"/>
      <c r="E395" s="41"/>
      <c r="F395" s="40"/>
      <c r="G395" s="178"/>
      <c r="H395" s="42"/>
      <c r="I395" s="44"/>
      <c r="J395" s="44" t="str">
        <f t="shared" si="1956"/>
        <v/>
      </c>
      <c r="K395" s="44"/>
      <c r="L395" s="44"/>
      <c r="M395" s="44"/>
      <c r="N395" s="44" t="str">
        <f t="shared" si="1957"/>
        <v/>
      </c>
      <c r="O395" s="44"/>
      <c r="P395" s="44"/>
      <c r="Q395" s="44"/>
      <c r="R395" s="44" t="str">
        <f t="shared" si="1918"/>
        <v/>
      </c>
      <c r="S395" s="45" t="str">
        <f t="shared" si="1919"/>
        <v/>
      </c>
      <c r="T395" s="35"/>
      <c r="U395" s="27"/>
      <c r="V395" s="46"/>
      <c r="W395" s="67"/>
      <c r="X395" s="44" t="str">
        <f t="shared" si="1958"/>
        <v/>
      </c>
      <c r="Y395" s="44"/>
      <c r="Z395" s="44"/>
      <c r="AA395" s="44"/>
      <c r="AB395" s="44" t="str">
        <f t="shared" si="1959"/>
        <v/>
      </c>
      <c r="AC395" s="44"/>
      <c r="AD395" s="44"/>
      <c r="AE395" s="44"/>
      <c r="AF395" s="44" t="str">
        <f t="shared" si="1920"/>
        <v/>
      </c>
      <c r="AG395" s="45" t="str">
        <f t="shared" si="1921"/>
        <v/>
      </c>
      <c r="AH395" s="35"/>
      <c r="AI395" s="27"/>
      <c r="AJ395" s="46"/>
      <c r="AK395" s="44"/>
      <c r="AL395" s="44" t="str">
        <f t="shared" si="1960"/>
        <v/>
      </c>
      <c r="AM395" s="44"/>
      <c r="AN395" s="44" t="str">
        <f t="shared" si="1961"/>
        <v/>
      </c>
      <c r="AO395" s="44"/>
      <c r="AP395" s="44" t="str">
        <f t="shared" si="1962"/>
        <v/>
      </c>
      <c r="AQ395" s="44"/>
      <c r="AR395" s="44"/>
      <c r="AS395" s="44"/>
      <c r="AT395" s="44" t="str">
        <f t="shared" si="1922"/>
        <v/>
      </c>
      <c r="AU395" s="45" t="str">
        <f t="shared" si="1923"/>
        <v/>
      </c>
      <c r="AV395" s="35"/>
      <c r="AW395" s="27"/>
      <c r="AX395" s="46"/>
      <c r="AY395" s="44"/>
      <c r="AZ395" s="44" t="str">
        <f t="shared" si="1963"/>
        <v/>
      </c>
      <c r="BA395" s="44"/>
      <c r="BB395" s="44" t="str">
        <f t="shared" si="1964"/>
        <v/>
      </c>
      <c r="BC395" s="44"/>
      <c r="BD395" s="44" t="str">
        <f t="shared" si="1965"/>
        <v/>
      </c>
      <c r="BE395" s="44"/>
      <c r="BF395" s="44"/>
      <c r="BG395" s="44"/>
      <c r="BH395" s="44" t="str">
        <f t="shared" si="1924"/>
        <v/>
      </c>
      <c r="BI395" s="45" t="str">
        <f t="shared" si="1925"/>
        <v/>
      </c>
      <c r="BJ395" s="35"/>
      <c r="BK395" s="50"/>
      <c r="BL395" s="51" t="str">
        <f>IF($A371="","",$A371)</f>
        <v/>
      </c>
      <c r="BM395" s="44"/>
      <c r="BN395" s="43"/>
      <c r="BO395" s="44"/>
      <c r="BP395" s="87"/>
      <c r="BQ395" s="90"/>
      <c r="BR395" s="43"/>
      <c r="BS395" s="43"/>
      <c r="BT395" s="53"/>
      <c r="BU395" s="47"/>
      <c r="BV395" s="44"/>
      <c r="BW395" s="89"/>
      <c r="BX395" s="35"/>
      <c r="BY395" s="27"/>
      <c r="BZ395" s="51"/>
      <c r="CA395" s="44"/>
      <c r="CB395" s="43"/>
      <c r="CC395" s="44"/>
      <c r="CD395" s="87"/>
      <c r="CE395" s="90"/>
      <c r="CF395" s="43"/>
      <c r="CG395" s="43"/>
      <c r="CH395" s="53"/>
      <c r="CI395" s="47"/>
      <c r="CJ395" s="44"/>
      <c r="CK395" s="89"/>
      <c r="CL395" s="35"/>
      <c r="CM395" s="27"/>
      <c r="CN395" s="51"/>
      <c r="CO395" s="44"/>
      <c r="CP395" s="59"/>
      <c r="CQ395" s="44"/>
      <c r="CR395" s="87"/>
      <c r="CS395" s="90"/>
      <c r="CT395" s="43"/>
      <c r="CU395" s="43"/>
      <c r="CV395" s="53"/>
      <c r="CW395" s="47"/>
      <c r="CX395" s="44"/>
      <c r="CY395" s="89"/>
      <c r="CZ395" s="35"/>
      <c r="DA395" s="58"/>
      <c r="DB395" s="51"/>
      <c r="DC395" s="44"/>
      <c r="DD395" s="59"/>
      <c r="DE395" s="44"/>
      <c r="DF395" s="87"/>
      <c r="DG395" s="90"/>
      <c r="DH395" s="43"/>
      <c r="DI395" s="43"/>
      <c r="DJ395" s="53"/>
      <c r="DK395" s="47"/>
      <c r="DL395" s="44"/>
      <c r="DM395" s="89"/>
      <c r="DN395" s="35"/>
      <c r="DO395" s="27"/>
      <c r="DP395" s="51"/>
      <c r="DQ395" s="44"/>
      <c r="DR395" s="59"/>
      <c r="DS395" s="44"/>
      <c r="DT395" s="87"/>
      <c r="DU395" s="90"/>
      <c r="DV395" s="43"/>
      <c r="DW395" s="43"/>
      <c r="DX395" s="53"/>
      <c r="DY395" s="47"/>
      <c r="DZ395" s="44"/>
      <c r="EA395" s="89"/>
      <c r="EB395" s="35"/>
      <c r="EC395" s="27"/>
      <c r="ED395" s="46"/>
      <c r="EE395" s="67"/>
      <c r="EF395" s="44" t="str">
        <f t="shared" si="1971"/>
        <v/>
      </c>
      <c r="EG395" s="44"/>
      <c r="EH395" s="44"/>
      <c r="EI395" s="44"/>
      <c r="EJ395" s="44" t="str">
        <f t="shared" si="1972"/>
        <v/>
      </c>
      <c r="EK395" s="44"/>
      <c r="EL395" s="44"/>
      <c r="EM395" s="44"/>
      <c r="EN395" s="44" t="str">
        <f t="shared" si="1926"/>
        <v/>
      </c>
      <c r="EO395" s="45" t="str">
        <f t="shared" si="1927"/>
        <v/>
      </c>
      <c r="EP395" s="35"/>
      <c r="EQ395" s="27"/>
      <c r="ER395" s="46"/>
      <c r="ES395" s="44"/>
      <c r="ET395" s="44" t="str">
        <f t="shared" si="1973"/>
        <v/>
      </c>
      <c r="EU395" s="44"/>
      <c r="EV395" s="44" t="str">
        <f t="shared" si="1974"/>
        <v/>
      </c>
      <c r="EW395" s="44"/>
      <c r="EX395" s="44" t="str">
        <f t="shared" si="1975"/>
        <v/>
      </c>
      <c r="EY395" s="44"/>
      <c r="EZ395" s="44"/>
      <c r="FA395" s="44"/>
      <c r="FB395" s="44" t="str">
        <f t="shared" si="1928"/>
        <v/>
      </c>
      <c r="FC395" s="45" t="str">
        <f t="shared" si="1929"/>
        <v/>
      </c>
      <c r="FD395" s="35"/>
      <c r="FF395" s="46"/>
      <c r="FG395" s="67"/>
      <c r="FH395" s="44" t="str">
        <f t="shared" si="1976"/>
        <v/>
      </c>
      <c r="FI395" s="44"/>
      <c r="FJ395" s="44"/>
      <c r="FK395" s="44"/>
      <c r="FL395" s="44" t="str">
        <f t="shared" si="1977"/>
        <v/>
      </c>
      <c r="FM395" s="44"/>
      <c r="FN395" s="44"/>
      <c r="FO395" s="44"/>
      <c r="FP395" s="44" t="str">
        <f t="shared" si="1930"/>
        <v/>
      </c>
      <c r="FQ395" s="45" t="str">
        <f t="shared" si="1931"/>
        <v/>
      </c>
      <c r="FR395" s="35"/>
      <c r="FT395" s="46"/>
      <c r="FU395" s="67"/>
      <c r="FV395" s="44" t="str">
        <f t="shared" si="1978"/>
        <v/>
      </c>
      <c r="FW395" s="44"/>
      <c r="FX395" s="44"/>
      <c r="FY395" s="44"/>
      <c r="FZ395" s="44" t="str">
        <f t="shared" si="1979"/>
        <v/>
      </c>
      <c r="GA395" s="44"/>
      <c r="GB395" s="44"/>
      <c r="GC395" s="44"/>
      <c r="GD395" s="44" t="str">
        <f t="shared" si="1932"/>
        <v/>
      </c>
      <c r="GE395" s="45" t="str">
        <f t="shared" si="1933"/>
        <v/>
      </c>
      <c r="GF395" s="35"/>
      <c r="GH395" s="46"/>
      <c r="GI395" s="67"/>
      <c r="GJ395" s="44" t="str">
        <f t="shared" si="1980"/>
        <v/>
      </c>
      <c r="GK395" s="44"/>
      <c r="GL395" s="44"/>
      <c r="GM395" s="44"/>
      <c r="GN395" s="44" t="str">
        <f t="shared" si="1981"/>
        <v/>
      </c>
      <c r="GO395" s="44"/>
      <c r="GP395" s="44"/>
      <c r="GQ395" s="44"/>
      <c r="GR395" s="44" t="str">
        <f t="shared" si="1934"/>
        <v/>
      </c>
      <c r="GS395" s="45" t="str">
        <f t="shared" si="1935"/>
        <v/>
      </c>
      <c r="GT395" s="35"/>
      <c r="GU395" s="27"/>
      <c r="GV395" s="46"/>
      <c r="GW395" s="67"/>
      <c r="GX395" s="44" t="str">
        <f t="shared" si="1982"/>
        <v/>
      </c>
      <c r="GY395" s="44"/>
      <c r="GZ395" s="44"/>
      <c r="HA395" s="44"/>
      <c r="HB395" s="44" t="str">
        <f t="shared" si="1983"/>
        <v/>
      </c>
      <c r="HC395" s="44"/>
      <c r="HD395" s="44"/>
      <c r="HE395" s="44"/>
      <c r="HF395" s="44" t="str">
        <f t="shared" si="1936"/>
        <v/>
      </c>
      <c r="HG395" s="45" t="str">
        <f t="shared" si="1937"/>
        <v/>
      </c>
      <c r="HH395" s="35"/>
      <c r="HJ395" s="46"/>
      <c r="HK395" s="67"/>
      <c r="HL395" s="44" t="str">
        <f t="shared" si="1984"/>
        <v/>
      </c>
      <c r="HM395" s="44"/>
      <c r="HN395" s="44"/>
      <c r="HO395" s="44"/>
      <c r="HP395" s="44" t="str">
        <f t="shared" si="1985"/>
        <v/>
      </c>
      <c r="HQ395" s="44"/>
      <c r="HR395" s="44"/>
      <c r="HS395" s="44"/>
      <c r="HT395" s="44" t="str">
        <f t="shared" si="1938"/>
        <v/>
      </c>
      <c r="HU395" s="45" t="str">
        <f t="shared" si="1939"/>
        <v/>
      </c>
      <c r="HV395" s="35"/>
      <c r="HW395" s="61"/>
      <c r="HX395" s="51" t="str">
        <f>IF($A371="","",$A371)</f>
        <v/>
      </c>
      <c r="HY395" s="44"/>
      <c r="HZ395" s="43"/>
      <c r="IA395" s="44"/>
      <c r="IB395" s="87"/>
      <c r="IC395" s="90"/>
      <c r="ID395" s="43"/>
      <c r="IE395" s="43"/>
      <c r="IF395" s="53"/>
      <c r="IG395" s="47"/>
      <c r="IH395" s="44"/>
      <c r="II395" s="89"/>
      <c r="IJ395" s="35"/>
      <c r="IL395" s="51"/>
      <c r="IM395" s="44"/>
      <c r="IN395" s="43"/>
      <c r="IO395" s="44"/>
      <c r="IP395" s="87"/>
      <c r="IQ395" s="90"/>
      <c r="IR395" s="43"/>
      <c r="IS395" s="43"/>
      <c r="IT395" s="53"/>
      <c r="IU395" s="47"/>
      <c r="IV395" s="44"/>
      <c r="IW395" s="89"/>
      <c r="IX395" s="35"/>
      <c r="IY395" s="33"/>
      <c r="IZ395" s="51" t="str">
        <f>IF($A371="","",$A371)</f>
        <v/>
      </c>
      <c r="JA395" s="44"/>
      <c r="JB395" s="43"/>
      <c r="JC395" s="44"/>
      <c r="JD395" s="87"/>
      <c r="JE395" s="90"/>
      <c r="JF395" s="43"/>
      <c r="JG395" s="43"/>
      <c r="JH395" s="53"/>
      <c r="JI395" s="47"/>
      <c r="JJ395" s="44"/>
      <c r="JK395" s="89"/>
      <c r="JL395" s="35"/>
      <c r="JM395" s="27"/>
      <c r="JN395" s="51"/>
      <c r="JO395" s="44"/>
      <c r="JP395" s="43"/>
      <c r="JQ395" s="44"/>
      <c r="JR395" s="87"/>
      <c r="JS395" s="90"/>
      <c r="JT395" s="43"/>
      <c r="JU395" s="43"/>
      <c r="JV395" s="53"/>
      <c r="JW395" s="47"/>
      <c r="JX395" s="44"/>
      <c r="JY395" s="89"/>
      <c r="JZ395" s="35"/>
      <c r="KA395" s="61"/>
      <c r="KB395" s="51"/>
      <c r="KC395" s="44"/>
      <c r="KD395" s="43"/>
      <c r="KE395" s="44"/>
      <c r="KF395" s="87"/>
      <c r="KG395" s="90"/>
      <c r="KH395" s="43"/>
      <c r="KI395" s="43"/>
      <c r="KJ395" s="53"/>
      <c r="KK395" s="47"/>
      <c r="KL395" s="44"/>
      <c r="KM395" s="89"/>
      <c r="KN395" s="35"/>
      <c r="KO395" s="27"/>
      <c r="KP395" s="51"/>
      <c r="KQ395" s="44"/>
      <c r="KR395" s="43"/>
      <c r="KS395" s="44"/>
      <c r="KT395" s="87"/>
      <c r="KU395" s="90"/>
      <c r="KV395" s="43"/>
      <c r="KW395" s="43"/>
      <c r="KX395" s="53"/>
      <c r="KY395" s="47"/>
      <c r="KZ395" s="44"/>
      <c r="LA395" s="89"/>
      <c r="LB395" s="35"/>
      <c r="LC395" s="27"/>
      <c r="LD395" s="74"/>
      <c r="LE395" s="75"/>
      <c r="LF395" s="75"/>
      <c r="LG395" s="75"/>
      <c r="LH395" s="75" t="str">
        <f t="shared" si="1916"/>
        <v/>
      </c>
      <c r="LI395" s="76"/>
      <c r="LJ395" s="75" t="str">
        <f t="shared" si="1917"/>
        <v/>
      </c>
      <c r="LK395" s="75"/>
      <c r="LL395" s="77" t="str">
        <f>IF(LE393="","",LL392)</f>
        <v/>
      </c>
      <c r="LM395" s="78" t="str">
        <f>IF(LF393="","",LM392)</f>
        <v/>
      </c>
      <c r="LN395" s="75" t="str">
        <f t="shared" si="1840"/>
        <v/>
      </c>
      <c r="LO395" s="79"/>
      <c r="LP395" s="35"/>
      <c r="LQ395" s="27"/>
      <c r="LR395" s="46"/>
      <c r="LS395" s="67"/>
      <c r="LT395" s="44" t="str">
        <f t="shared" si="1990"/>
        <v/>
      </c>
      <c r="LU395" s="44"/>
      <c r="LV395" s="44"/>
      <c r="LW395" s="44"/>
      <c r="LX395" s="44" t="str">
        <f t="shared" si="1991"/>
        <v/>
      </c>
      <c r="LY395" s="44"/>
      <c r="LZ395" s="44"/>
      <c r="MA395" s="44"/>
      <c r="MB395" s="44" t="str">
        <f t="shared" si="1940"/>
        <v/>
      </c>
      <c r="MC395" s="45" t="str">
        <f t="shared" si="1941"/>
        <v/>
      </c>
      <c r="MD395" s="35"/>
      <c r="ME395" s="27"/>
      <c r="MF395" s="46"/>
      <c r="MG395" s="67"/>
      <c r="MH395" s="44" t="str">
        <f t="shared" si="1992"/>
        <v/>
      </c>
      <c r="MI395" s="44"/>
      <c r="MJ395" s="44"/>
      <c r="MK395" s="44"/>
      <c r="ML395" s="44" t="str">
        <f t="shared" si="1993"/>
        <v/>
      </c>
      <c r="MM395" s="44"/>
      <c r="MN395" s="44"/>
      <c r="MO395" s="44"/>
      <c r="MP395" s="44" t="str">
        <f t="shared" si="1942"/>
        <v/>
      </c>
      <c r="MQ395" s="45" t="str">
        <f t="shared" si="1943"/>
        <v/>
      </c>
      <c r="MR395" s="35"/>
      <c r="MS395" s="27"/>
      <c r="MT395" s="46"/>
      <c r="MU395" s="67"/>
      <c r="MV395" s="44" t="str">
        <f t="shared" si="1994"/>
        <v/>
      </c>
      <c r="MW395" s="44"/>
      <c r="MX395" s="44"/>
      <c r="MY395" s="44"/>
      <c r="MZ395" s="44" t="str">
        <f t="shared" si="1995"/>
        <v/>
      </c>
      <c r="NA395" s="44"/>
      <c r="NB395" s="44"/>
      <c r="NC395" s="44"/>
      <c r="ND395" s="44" t="str">
        <f t="shared" si="1944"/>
        <v/>
      </c>
      <c r="NE395" s="45" t="str">
        <f t="shared" si="1945"/>
        <v/>
      </c>
      <c r="NF395" s="35"/>
      <c r="NG395" s="27"/>
      <c r="NH395" s="46"/>
      <c r="NI395" s="67"/>
      <c r="NJ395" s="44" t="str">
        <f t="shared" si="1996"/>
        <v/>
      </c>
      <c r="NK395" s="44"/>
      <c r="NL395" s="44"/>
      <c r="NM395" s="44"/>
      <c r="NN395" s="44" t="str">
        <f t="shared" si="1997"/>
        <v/>
      </c>
      <c r="NO395" s="44"/>
      <c r="NP395" s="44"/>
      <c r="NQ395" s="44"/>
      <c r="NR395" s="44" t="str">
        <f t="shared" si="1946"/>
        <v/>
      </c>
      <c r="NS395" s="45" t="str">
        <f t="shared" si="1947"/>
        <v/>
      </c>
      <c r="NT395" s="35"/>
    </row>
    <row r="396" spans="1:384" ht="15" customHeight="1" thickTop="1" x14ac:dyDescent="0.2">
      <c r="A396" s="38"/>
      <c r="B396" s="39"/>
      <c r="C396" s="40"/>
      <c r="D396" s="40"/>
      <c r="E396" s="41"/>
      <c r="F396" s="40"/>
      <c r="G396" s="178"/>
      <c r="H396" s="42"/>
      <c r="I396" s="44"/>
      <c r="J396" s="44" t="str">
        <f t="shared" si="1956"/>
        <v/>
      </c>
      <c r="K396" s="44"/>
      <c r="L396" s="44"/>
      <c r="M396" s="44"/>
      <c r="N396" s="44" t="str">
        <f t="shared" si="1957"/>
        <v/>
      </c>
      <c r="O396" s="44"/>
      <c r="P396" s="44"/>
      <c r="Q396" s="44"/>
      <c r="R396" s="44" t="str">
        <f t="shared" si="1918"/>
        <v/>
      </c>
      <c r="S396" s="45" t="str">
        <f t="shared" si="1919"/>
        <v/>
      </c>
      <c r="T396" s="35"/>
      <c r="U396" s="27"/>
      <c r="V396" s="46"/>
      <c r="W396" s="67"/>
      <c r="X396" s="44" t="str">
        <f t="shared" si="1958"/>
        <v/>
      </c>
      <c r="Y396" s="44"/>
      <c r="Z396" s="44"/>
      <c r="AA396" s="44"/>
      <c r="AB396" s="44" t="str">
        <f t="shared" si="1959"/>
        <v/>
      </c>
      <c r="AC396" s="44"/>
      <c r="AD396" s="44"/>
      <c r="AE396" s="44"/>
      <c r="AF396" s="44" t="str">
        <f t="shared" si="1920"/>
        <v/>
      </c>
      <c r="AG396" s="45" t="str">
        <f t="shared" si="1921"/>
        <v/>
      </c>
      <c r="AH396" s="35"/>
      <c r="AI396" s="27"/>
      <c r="AJ396" s="46"/>
      <c r="AK396" s="44"/>
      <c r="AL396" s="44" t="str">
        <f t="shared" si="1960"/>
        <v/>
      </c>
      <c r="AM396" s="44"/>
      <c r="AN396" s="44" t="str">
        <f t="shared" si="1961"/>
        <v/>
      </c>
      <c r="AO396" s="44"/>
      <c r="AP396" s="44" t="str">
        <f t="shared" si="1962"/>
        <v/>
      </c>
      <c r="AQ396" s="44"/>
      <c r="AR396" s="44"/>
      <c r="AS396" s="44"/>
      <c r="AT396" s="44" t="str">
        <f t="shared" si="1922"/>
        <v/>
      </c>
      <c r="AU396" s="45" t="str">
        <f t="shared" si="1923"/>
        <v/>
      </c>
      <c r="AV396" s="35"/>
      <c r="AW396" s="27"/>
      <c r="AX396" s="46"/>
      <c r="AY396" s="44"/>
      <c r="AZ396" s="44" t="str">
        <f t="shared" si="1963"/>
        <v/>
      </c>
      <c r="BA396" s="44"/>
      <c r="BB396" s="44" t="str">
        <f t="shared" si="1964"/>
        <v/>
      </c>
      <c r="BC396" s="44"/>
      <c r="BD396" s="44" t="str">
        <f t="shared" si="1965"/>
        <v/>
      </c>
      <c r="BE396" s="44"/>
      <c r="BF396" s="44"/>
      <c r="BG396" s="44"/>
      <c r="BH396" s="44" t="str">
        <f t="shared" si="1924"/>
        <v/>
      </c>
      <c r="BI396" s="45" t="str">
        <f t="shared" si="1925"/>
        <v/>
      </c>
      <c r="BJ396" s="35"/>
      <c r="BK396" s="50"/>
      <c r="BL396" s="46"/>
      <c r="BM396" s="43"/>
      <c r="BN396" s="69"/>
      <c r="BO396" s="43"/>
      <c r="BP396" s="66"/>
      <c r="BQ396" s="91"/>
      <c r="BR396" s="67"/>
      <c r="BS396" s="43"/>
      <c r="BT396" s="60"/>
      <c r="BU396" s="67"/>
      <c r="BV396" s="43"/>
      <c r="BW396" s="45"/>
      <c r="BX396" s="35"/>
      <c r="BY396" s="27"/>
      <c r="BZ396" s="46"/>
      <c r="CA396" s="43"/>
      <c r="CB396" s="44"/>
      <c r="CC396" s="43"/>
      <c r="CD396" s="66"/>
      <c r="CE396" s="91"/>
      <c r="CF396" s="67"/>
      <c r="CG396" s="43"/>
      <c r="CH396" s="60"/>
      <c r="CI396" s="67"/>
      <c r="CJ396" s="43"/>
      <c r="CK396" s="45"/>
      <c r="CL396" s="35"/>
      <c r="CM396" s="27"/>
      <c r="CN396" s="46"/>
      <c r="CO396" s="43"/>
      <c r="CP396" s="69"/>
      <c r="CQ396" s="43"/>
      <c r="CR396" s="66"/>
      <c r="CS396" s="91"/>
      <c r="CT396" s="67"/>
      <c r="CU396" s="43"/>
      <c r="CV396" s="60"/>
      <c r="CW396" s="67"/>
      <c r="CX396" s="43"/>
      <c r="CY396" s="45"/>
      <c r="CZ396" s="35"/>
      <c r="DA396" s="58"/>
      <c r="DB396" s="46"/>
      <c r="DC396" s="43"/>
      <c r="DD396" s="69"/>
      <c r="DE396" s="43"/>
      <c r="DF396" s="66"/>
      <c r="DG396" s="91"/>
      <c r="DH396" s="67"/>
      <c r="DI396" s="43"/>
      <c r="DJ396" s="60"/>
      <c r="DK396" s="67"/>
      <c r="DL396" s="43"/>
      <c r="DM396" s="45"/>
      <c r="DN396" s="35"/>
      <c r="DO396" s="27"/>
      <c r="DP396" s="46"/>
      <c r="DQ396" s="43"/>
      <c r="DR396" s="44"/>
      <c r="DS396" s="43"/>
      <c r="DT396" s="66"/>
      <c r="DU396" s="91"/>
      <c r="DV396" s="67"/>
      <c r="DW396" s="43"/>
      <c r="DX396" s="60"/>
      <c r="DY396" s="67"/>
      <c r="DZ396" s="43"/>
      <c r="EA396" s="45"/>
      <c r="EB396" s="35"/>
      <c r="EC396" s="27"/>
      <c r="ED396" s="46"/>
      <c r="EE396" s="67"/>
      <c r="EF396" s="44" t="str">
        <f t="shared" si="1971"/>
        <v/>
      </c>
      <c r="EG396" s="44"/>
      <c r="EH396" s="44"/>
      <c r="EI396" s="44"/>
      <c r="EJ396" s="44" t="str">
        <f t="shared" si="1972"/>
        <v/>
      </c>
      <c r="EK396" s="44"/>
      <c r="EL396" s="44"/>
      <c r="EM396" s="44"/>
      <c r="EN396" s="44" t="str">
        <f t="shared" si="1926"/>
        <v/>
      </c>
      <c r="EO396" s="45" t="str">
        <f t="shared" si="1927"/>
        <v/>
      </c>
      <c r="EP396" s="35"/>
      <c r="EQ396" s="27"/>
      <c r="ER396" s="46"/>
      <c r="ES396" s="44"/>
      <c r="ET396" s="44" t="str">
        <f t="shared" si="1973"/>
        <v/>
      </c>
      <c r="EU396" s="44"/>
      <c r="EV396" s="44" t="str">
        <f t="shared" si="1974"/>
        <v/>
      </c>
      <c r="EW396" s="44"/>
      <c r="EX396" s="44" t="str">
        <f t="shared" si="1975"/>
        <v/>
      </c>
      <c r="EY396" s="44"/>
      <c r="EZ396" s="44"/>
      <c r="FA396" s="44"/>
      <c r="FB396" s="44" t="str">
        <f t="shared" si="1928"/>
        <v/>
      </c>
      <c r="FC396" s="45" t="str">
        <f t="shared" si="1929"/>
        <v/>
      </c>
      <c r="FD396" s="35"/>
      <c r="FF396" s="46"/>
      <c r="FG396" s="67"/>
      <c r="FH396" s="44" t="str">
        <f t="shared" si="1976"/>
        <v/>
      </c>
      <c r="FI396" s="44"/>
      <c r="FJ396" s="44"/>
      <c r="FK396" s="44"/>
      <c r="FL396" s="44" t="str">
        <f t="shared" si="1977"/>
        <v/>
      </c>
      <c r="FM396" s="44"/>
      <c r="FN396" s="44"/>
      <c r="FO396" s="44"/>
      <c r="FP396" s="44" t="str">
        <f t="shared" si="1930"/>
        <v/>
      </c>
      <c r="FQ396" s="45" t="str">
        <f t="shared" si="1931"/>
        <v/>
      </c>
      <c r="FR396" s="35"/>
      <c r="FT396" s="46"/>
      <c r="FU396" s="67"/>
      <c r="FV396" s="44" t="str">
        <f t="shared" si="1978"/>
        <v/>
      </c>
      <c r="FW396" s="44"/>
      <c r="FX396" s="44"/>
      <c r="FY396" s="44"/>
      <c r="FZ396" s="44" t="str">
        <f t="shared" si="1979"/>
        <v/>
      </c>
      <c r="GA396" s="44"/>
      <c r="GB396" s="44"/>
      <c r="GC396" s="44"/>
      <c r="GD396" s="44" t="str">
        <f t="shared" si="1932"/>
        <v/>
      </c>
      <c r="GE396" s="45" t="str">
        <f t="shared" si="1933"/>
        <v/>
      </c>
      <c r="GF396" s="35"/>
      <c r="GH396" s="46"/>
      <c r="GI396" s="67"/>
      <c r="GJ396" s="44" t="str">
        <f t="shared" si="1980"/>
        <v/>
      </c>
      <c r="GK396" s="44"/>
      <c r="GL396" s="44"/>
      <c r="GM396" s="44"/>
      <c r="GN396" s="44" t="str">
        <f t="shared" si="1981"/>
        <v/>
      </c>
      <c r="GO396" s="44"/>
      <c r="GP396" s="44"/>
      <c r="GQ396" s="44"/>
      <c r="GR396" s="44" t="str">
        <f t="shared" si="1934"/>
        <v/>
      </c>
      <c r="GS396" s="45" t="str">
        <f t="shared" si="1935"/>
        <v/>
      </c>
      <c r="GT396" s="35"/>
      <c r="GU396" s="27"/>
      <c r="GV396" s="46"/>
      <c r="GW396" s="67"/>
      <c r="GX396" s="44" t="str">
        <f t="shared" si="1982"/>
        <v/>
      </c>
      <c r="GY396" s="44"/>
      <c r="GZ396" s="44"/>
      <c r="HA396" s="44"/>
      <c r="HB396" s="44" t="str">
        <f t="shared" si="1983"/>
        <v/>
      </c>
      <c r="HC396" s="44"/>
      <c r="HD396" s="44"/>
      <c r="HE396" s="44"/>
      <c r="HF396" s="44" t="str">
        <f t="shared" si="1936"/>
        <v/>
      </c>
      <c r="HG396" s="45" t="str">
        <f t="shared" si="1937"/>
        <v/>
      </c>
      <c r="HH396" s="35"/>
      <c r="HJ396" s="46"/>
      <c r="HK396" s="67"/>
      <c r="HL396" s="44" t="str">
        <f t="shared" si="1984"/>
        <v/>
      </c>
      <c r="HM396" s="44"/>
      <c r="HN396" s="44"/>
      <c r="HO396" s="44"/>
      <c r="HP396" s="44" t="str">
        <f t="shared" si="1985"/>
        <v/>
      </c>
      <c r="HQ396" s="44"/>
      <c r="HR396" s="44"/>
      <c r="HS396" s="44"/>
      <c r="HT396" s="44" t="str">
        <f t="shared" si="1938"/>
        <v/>
      </c>
      <c r="HU396" s="45" t="str">
        <f t="shared" si="1939"/>
        <v/>
      </c>
      <c r="HV396" s="35"/>
      <c r="HW396" s="61"/>
      <c r="HX396" s="46"/>
      <c r="HY396" s="43"/>
      <c r="HZ396" s="69"/>
      <c r="IA396" s="43"/>
      <c r="IB396" s="66"/>
      <c r="IC396" s="91"/>
      <c r="ID396" s="67"/>
      <c r="IE396" s="43"/>
      <c r="IF396" s="60"/>
      <c r="IG396" s="67"/>
      <c r="IH396" s="43"/>
      <c r="II396" s="45"/>
      <c r="IJ396" s="35"/>
      <c r="IL396" s="46"/>
      <c r="IM396" s="43"/>
      <c r="IN396" s="44"/>
      <c r="IO396" s="43"/>
      <c r="IP396" s="66"/>
      <c r="IQ396" s="91"/>
      <c r="IR396" s="67"/>
      <c r="IS396" s="43"/>
      <c r="IT396" s="60"/>
      <c r="IU396" s="67"/>
      <c r="IV396" s="43"/>
      <c r="IW396" s="45"/>
      <c r="IX396" s="35"/>
      <c r="IY396" s="33"/>
      <c r="IZ396" s="46"/>
      <c r="JA396" s="43"/>
      <c r="JB396" s="69"/>
      <c r="JC396" s="43"/>
      <c r="JD396" s="66"/>
      <c r="JE396" s="91"/>
      <c r="JF396" s="67"/>
      <c r="JG396" s="43"/>
      <c r="JH396" s="60"/>
      <c r="JI396" s="67"/>
      <c r="JJ396" s="43"/>
      <c r="JK396" s="45"/>
      <c r="JL396" s="35"/>
      <c r="JM396" s="27"/>
      <c r="JN396" s="46"/>
      <c r="JO396" s="43"/>
      <c r="JP396" s="69"/>
      <c r="JQ396" s="43"/>
      <c r="JR396" s="66"/>
      <c r="JS396" s="91"/>
      <c r="JT396" s="67"/>
      <c r="JU396" s="43"/>
      <c r="JV396" s="60"/>
      <c r="JW396" s="67"/>
      <c r="JX396" s="43"/>
      <c r="JY396" s="45"/>
      <c r="JZ396" s="35"/>
      <c r="KA396" s="61"/>
      <c r="KB396" s="46"/>
      <c r="KC396" s="43"/>
      <c r="KD396" s="44"/>
      <c r="KE396" s="43"/>
      <c r="KF396" s="66"/>
      <c r="KG396" s="91"/>
      <c r="KH396" s="67"/>
      <c r="KI396" s="43"/>
      <c r="KJ396" s="60"/>
      <c r="KK396" s="67"/>
      <c r="KL396" s="43"/>
      <c r="KM396" s="45"/>
      <c r="KN396" s="35"/>
      <c r="KO396" s="27"/>
      <c r="KP396" s="46"/>
      <c r="KQ396" s="43"/>
      <c r="KR396" s="44"/>
      <c r="KS396" s="43"/>
      <c r="KT396" s="66"/>
      <c r="KU396" s="91"/>
      <c r="KV396" s="67"/>
      <c r="KW396" s="43"/>
      <c r="KX396" s="60"/>
      <c r="KY396" s="67"/>
      <c r="KZ396" s="43"/>
      <c r="LA396" s="45"/>
      <c r="LB396" s="35"/>
      <c r="LC396" s="27"/>
      <c r="LD396" s="51" t="str">
        <f>IF(A374="","",A374)</f>
        <v/>
      </c>
      <c r="LE396" s="43"/>
      <c r="LF396" s="93" t="str">
        <f>IF(LE396="","",LE396-LE393)</f>
        <v/>
      </c>
      <c r="LG396" s="43"/>
      <c r="LH396" s="43" t="str">
        <f t="shared" si="1916"/>
        <v/>
      </c>
      <c r="LI396" s="43"/>
      <c r="LJ396" s="87" t="str">
        <f t="shared" si="1917"/>
        <v/>
      </c>
      <c r="LK396" s="43"/>
      <c r="LL396" s="64" t="str">
        <f>IF(LE396="","",LL393)</f>
        <v/>
      </c>
      <c r="LM396" s="47" t="str">
        <f>IF(LF396="","",LM393)</f>
        <v/>
      </c>
      <c r="LN396" s="87" t="str">
        <f t="shared" si="1840"/>
        <v/>
      </c>
      <c r="LO396" s="54"/>
      <c r="LP396" s="35"/>
      <c r="LQ396" s="27"/>
      <c r="LR396" s="46"/>
      <c r="LS396" s="67"/>
      <c r="LT396" s="44" t="str">
        <f t="shared" si="1990"/>
        <v/>
      </c>
      <c r="LU396" s="44"/>
      <c r="LV396" s="44"/>
      <c r="LW396" s="44"/>
      <c r="LX396" s="44" t="str">
        <f t="shared" si="1991"/>
        <v/>
      </c>
      <c r="LY396" s="44"/>
      <c r="LZ396" s="44"/>
      <c r="MA396" s="44"/>
      <c r="MB396" s="44" t="str">
        <f t="shared" si="1940"/>
        <v/>
      </c>
      <c r="MC396" s="45" t="str">
        <f t="shared" si="1941"/>
        <v/>
      </c>
      <c r="MD396" s="35"/>
      <c r="ME396" s="27"/>
      <c r="MF396" s="46"/>
      <c r="MG396" s="67"/>
      <c r="MH396" s="44" t="str">
        <f t="shared" si="1992"/>
        <v/>
      </c>
      <c r="MI396" s="44"/>
      <c r="MJ396" s="44"/>
      <c r="MK396" s="44"/>
      <c r="ML396" s="44" t="str">
        <f t="shared" si="1993"/>
        <v/>
      </c>
      <c r="MM396" s="44"/>
      <c r="MN396" s="44"/>
      <c r="MO396" s="44"/>
      <c r="MP396" s="44" t="str">
        <f t="shared" si="1942"/>
        <v/>
      </c>
      <c r="MQ396" s="45" t="str">
        <f t="shared" si="1943"/>
        <v/>
      </c>
      <c r="MR396" s="35"/>
      <c r="MS396" s="27"/>
      <c r="MT396" s="46"/>
      <c r="MU396" s="67"/>
      <c r="MV396" s="44" t="str">
        <f t="shared" si="1994"/>
        <v/>
      </c>
      <c r="MW396" s="44"/>
      <c r="MX396" s="44"/>
      <c r="MY396" s="44"/>
      <c r="MZ396" s="44" t="str">
        <f t="shared" si="1995"/>
        <v/>
      </c>
      <c r="NA396" s="44"/>
      <c r="NB396" s="44"/>
      <c r="NC396" s="44"/>
      <c r="ND396" s="44" t="str">
        <f t="shared" si="1944"/>
        <v/>
      </c>
      <c r="NE396" s="45" t="str">
        <f t="shared" si="1945"/>
        <v/>
      </c>
      <c r="NF396" s="35"/>
      <c r="NG396" s="27"/>
      <c r="NH396" s="46"/>
      <c r="NI396" s="67"/>
      <c r="NJ396" s="44" t="str">
        <f t="shared" si="1996"/>
        <v/>
      </c>
      <c r="NK396" s="44"/>
      <c r="NL396" s="44"/>
      <c r="NM396" s="44"/>
      <c r="NN396" s="44" t="str">
        <f t="shared" si="1997"/>
        <v/>
      </c>
      <c r="NO396" s="44"/>
      <c r="NP396" s="44"/>
      <c r="NQ396" s="44"/>
      <c r="NR396" s="44" t="str">
        <f t="shared" si="1946"/>
        <v/>
      </c>
      <c r="NS396" s="45" t="str">
        <f t="shared" si="1947"/>
        <v/>
      </c>
      <c r="NT396" s="35"/>
    </row>
    <row r="397" spans="1:384" x14ac:dyDescent="0.2">
      <c r="A397" s="38"/>
      <c r="B397" s="39"/>
      <c r="C397" s="40"/>
      <c r="D397" s="40"/>
      <c r="E397" s="41"/>
      <c r="F397" s="40"/>
      <c r="G397" s="178"/>
      <c r="H397" s="42"/>
      <c r="I397" s="44"/>
      <c r="J397" s="44" t="str">
        <f t="shared" si="1956"/>
        <v/>
      </c>
      <c r="K397" s="44"/>
      <c r="L397" s="44"/>
      <c r="M397" s="44"/>
      <c r="N397" s="44" t="str">
        <f t="shared" si="1957"/>
        <v/>
      </c>
      <c r="O397" s="44"/>
      <c r="P397" s="44"/>
      <c r="Q397" s="44"/>
      <c r="R397" s="44" t="str">
        <f t="shared" si="1918"/>
        <v/>
      </c>
      <c r="S397" s="45" t="str">
        <f t="shared" si="1919"/>
        <v/>
      </c>
      <c r="T397" s="35"/>
      <c r="U397" s="27"/>
      <c r="V397" s="46"/>
      <c r="W397" s="67"/>
      <c r="X397" s="44" t="str">
        <f t="shared" si="1958"/>
        <v/>
      </c>
      <c r="Y397" s="44"/>
      <c r="Z397" s="44"/>
      <c r="AA397" s="44"/>
      <c r="AB397" s="44" t="str">
        <f t="shared" si="1959"/>
        <v/>
      </c>
      <c r="AC397" s="44"/>
      <c r="AD397" s="44"/>
      <c r="AE397" s="44"/>
      <c r="AF397" s="44" t="str">
        <f t="shared" si="1920"/>
        <v/>
      </c>
      <c r="AG397" s="45" t="str">
        <f t="shared" si="1921"/>
        <v/>
      </c>
      <c r="AH397" s="35"/>
      <c r="AI397" s="27"/>
      <c r="AJ397" s="46"/>
      <c r="AK397" s="44"/>
      <c r="AL397" s="44" t="str">
        <f t="shared" si="1960"/>
        <v/>
      </c>
      <c r="AM397" s="44"/>
      <c r="AN397" s="44" t="str">
        <f t="shared" si="1961"/>
        <v/>
      </c>
      <c r="AO397" s="44"/>
      <c r="AP397" s="44" t="str">
        <f t="shared" si="1962"/>
        <v/>
      </c>
      <c r="AQ397" s="44"/>
      <c r="AR397" s="44"/>
      <c r="AS397" s="44"/>
      <c r="AT397" s="44" t="str">
        <f t="shared" si="1922"/>
        <v/>
      </c>
      <c r="AU397" s="45" t="str">
        <f t="shared" si="1923"/>
        <v/>
      </c>
      <c r="AV397" s="35"/>
      <c r="AW397" s="27"/>
      <c r="AX397" s="46"/>
      <c r="AY397" s="44"/>
      <c r="AZ397" s="44" t="str">
        <f t="shared" si="1963"/>
        <v/>
      </c>
      <c r="BA397" s="44"/>
      <c r="BB397" s="44" t="str">
        <f t="shared" si="1964"/>
        <v/>
      </c>
      <c r="BC397" s="44"/>
      <c r="BD397" s="44" t="str">
        <f t="shared" si="1965"/>
        <v/>
      </c>
      <c r="BE397" s="44"/>
      <c r="BF397" s="44"/>
      <c r="BG397" s="44"/>
      <c r="BH397" s="44" t="str">
        <f t="shared" si="1924"/>
        <v/>
      </c>
      <c r="BI397" s="45" t="str">
        <f t="shared" si="1925"/>
        <v/>
      </c>
      <c r="BJ397" s="35"/>
      <c r="BK397" s="50"/>
      <c r="BL397" s="46"/>
      <c r="BM397" s="44"/>
      <c r="BN397" s="44"/>
      <c r="BO397" s="44"/>
      <c r="BP397" s="44"/>
      <c r="BQ397" s="43"/>
      <c r="BR397" s="44"/>
      <c r="BS397" s="25"/>
      <c r="BT397" s="60"/>
      <c r="BU397" s="67"/>
      <c r="BV397" s="44"/>
      <c r="BW397" s="45"/>
      <c r="BX397" s="35"/>
      <c r="BY397" s="27"/>
      <c r="BZ397" s="46"/>
      <c r="CA397" s="44"/>
      <c r="CB397" s="44"/>
      <c r="CC397" s="44"/>
      <c r="CD397" s="44"/>
      <c r="CE397" s="43"/>
      <c r="CF397" s="44"/>
      <c r="CG397" s="25"/>
      <c r="CH397" s="60"/>
      <c r="CI397" s="67"/>
      <c r="CJ397" s="44"/>
      <c r="CK397" s="45"/>
      <c r="CL397" s="35"/>
      <c r="CM397" s="27"/>
      <c r="CN397" s="46"/>
      <c r="CO397" s="44"/>
      <c r="CP397" s="44"/>
      <c r="CQ397" s="44"/>
      <c r="CR397" s="44"/>
      <c r="CS397" s="43"/>
      <c r="CT397" s="44"/>
      <c r="CU397" s="25"/>
      <c r="CV397" s="60"/>
      <c r="CW397" s="67"/>
      <c r="CX397" s="44"/>
      <c r="CY397" s="45"/>
      <c r="CZ397" s="35"/>
      <c r="DA397" s="58"/>
      <c r="DB397" s="46"/>
      <c r="DC397" s="44"/>
      <c r="DD397" s="44"/>
      <c r="DE397" s="44"/>
      <c r="DF397" s="44"/>
      <c r="DG397" s="43"/>
      <c r="DH397" s="44"/>
      <c r="DI397" s="25"/>
      <c r="DJ397" s="60"/>
      <c r="DK397" s="67"/>
      <c r="DL397" s="44"/>
      <c r="DM397" s="45"/>
      <c r="DN397" s="35"/>
      <c r="DO397" s="27"/>
      <c r="DP397" s="46"/>
      <c r="DQ397" s="44"/>
      <c r="DR397" s="44"/>
      <c r="DS397" s="44"/>
      <c r="DT397" s="44"/>
      <c r="DU397" s="43"/>
      <c r="DV397" s="44"/>
      <c r="DW397" s="25"/>
      <c r="DX397" s="60"/>
      <c r="DY397" s="67"/>
      <c r="DZ397" s="44"/>
      <c r="EA397" s="45"/>
      <c r="EB397" s="35"/>
      <c r="EC397" s="27"/>
      <c r="ED397" s="46"/>
      <c r="EE397" s="67"/>
      <c r="EF397" s="44" t="str">
        <f t="shared" si="1971"/>
        <v/>
      </c>
      <c r="EG397" s="44"/>
      <c r="EH397" s="44"/>
      <c r="EI397" s="44"/>
      <c r="EJ397" s="44" t="str">
        <f t="shared" si="1972"/>
        <v/>
      </c>
      <c r="EK397" s="44"/>
      <c r="EL397" s="44"/>
      <c r="EM397" s="44"/>
      <c r="EN397" s="44" t="str">
        <f t="shared" si="1926"/>
        <v/>
      </c>
      <c r="EO397" s="45" t="str">
        <f t="shared" si="1927"/>
        <v/>
      </c>
      <c r="EP397" s="35"/>
      <c r="EQ397" s="27"/>
      <c r="ER397" s="46"/>
      <c r="ES397" s="44"/>
      <c r="ET397" s="44" t="str">
        <f t="shared" si="1973"/>
        <v/>
      </c>
      <c r="EU397" s="44"/>
      <c r="EV397" s="44" t="str">
        <f t="shared" si="1974"/>
        <v/>
      </c>
      <c r="EW397" s="44"/>
      <c r="EX397" s="44" t="str">
        <f t="shared" si="1975"/>
        <v/>
      </c>
      <c r="EY397" s="44"/>
      <c r="EZ397" s="44"/>
      <c r="FA397" s="44"/>
      <c r="FB397" s="44" t="str">
        <f t="shared" si="1928"/>
        <v/>
      </c>
      <c r="FC397" s="45" t="str">
        <f t="shared" si="1929"/>
        <v/>
      </c>
      <c r="FD397" s="35"/>
      <c r="FF397" s="46"/>
      <c r="FG397" s="67"/>
      <c r="FH397" s="44" t="str">
        <f t="shared" si="1976"/>
        <v/>
      </c>
      <c r="FI397" s="44"/>
      <c r="FJ397" s="44"/>
      <c r="FK397" s="44"/>
      <c r="FL397" s="44" t="str">
        <f t="shared" si="1977"/>
        <v/>
      </c>
      <c r="FM397" s="44"/>
      <c r="FN397" s="44"/>
      <c r="FO397" s="44"/>
      <c r="FP397" s="44" t="str">
        <f t="shared" si="1930"/>
        <v/>
      </c>
      <c r="FQ397" s="45" t="str">
        <f t="shared" si="1931"/>
        <v/>
      </c>
      <c r="FR397" s="35"/>
      <c r="FT397" s="46"/>
      <c r="FU397" s="67"/>
      <c r="FV397" s="44" t="str">
        <f t="shared" si="1978"/>
        <v/>
      </c>
      <c r="FW397" s="44"/>
      <c r="FX397" s="44"/>
      <c r="FY397" s="44"/>
      <c r="FZ397" s="44" t="str">
        <f t="shared" si="1979"/>
        <v/>
      </c>
      <c r="GA397" s="44"/>
      <c r="GB397" s="44"/>
      <c r="GC397" s="44"/>
      <c r="GD397" s="44" t="str">
        <f t="shared" si="1932"/>
        <v/>
      </c>
      <c r="GE397" s="45" t="str">
        <f t="shared" si="1933"/>
        <v/>
      </c>
      <c r="GF397" s="35"/>
      <c r="GH397" s="46"/>
      <c r="GI397" s="67"/>
      <c r="GJ397" s="44" t="str">
        <f t="shared" si="1980"/>
        <v/>
      </c>
      <c r="GK397" s="44"/>
      <c r="GL397" s="44"/>
      <c r="GM397" s="44"/>
      <c r="GN397" s="44" t="str">
        <f t="shared" si="1981"/>
        <v/>
      </c>
      <c r="GO397" s="44"/>
      <c r="GP397" s="44"/>
      <c r="GQ397" s="44"/>
      <c r="GR397" s="44" t="str">
        <f t="shared" si="1934"/>
        <v/>
      </c>
      <c r="GS397" s="45" t="str">
        <f t="shared" si="1935"/>
        <v/>
      </c>
      <c r="GT397" s="35"/>
      <c r="GU397" s="27"/>
      <c r="GV397" s="46"/>
      <c r="GW397" s="67"/>
      <c r="GX397" s="44" t="str">
        <f t="shared" si="1982"/>
        <v/>
      </c>
      <c r="GY397" s="44"/>
      <c r="GZ397" s="44"/>
      <c r="HA397" s="44"/>
      <c r="HB397" s="44" t="str">
        <f t="shared" si="1983"/>
        <v/>
      </c>
      <c r="HC397" s="44"/>
      <c r="HD397" s="44"/>
      <c r="HE397" s="44"/>
      <c r="HF397" s="44" t="str">
        <f t="shared" si="1936"/>
        <v/>
      </c>
      <c r="HG397" s="45" t="str">
        <f t="shared" si="1937"/>
        <v/>
      </c>
      <c r="HH397" s="35"/>
      <c r="HJ397" s="46"/>
      <c r="HK397" s="67"/>
      <c r="HL397" s="44" t="str">
        <f t="shared" si="1984"/>
        <v/>
      </c>
      <c r="HM397" s="44"/>
      <c r="HN397" s="44"/>
      <c r="HO397" s="44"/>
      <c r="HP397" s="44" t="str">
        <f t="shared" si="1985"/>
        <v/>
      </c>
      <c r="HQ397" s="44"/>
      <c r="HR397" s="44"/>
      <c r="HS397" s="44"/>
      <c r="HT397" s="44" t="str">
        <f t="shared" si="1938"/>
        <v/>
      </c>
      <c r="HU397" s="45" t="str">
        <f t="shared" si="1939"/>
        <v/>
      </c>
      <c r="HV397" s="35"/>
      <c r="HW397" s="61"/>
      <c r="HX397" s="46"/>
      <c r="HY397" s="44"/>
      <c r="HZ397" s="44"/>
      <c r="IA397" s="44"/>
      <c r="IB397" s="44"/>
      <c r="IC397" s="43"/>
      <c r="ID397" s="44"/>
      <c r="IE397" s="25"/>
      <c r="IF397" s="60"/>
      <c r="IG397" s="67"/>
      <c r="IH397" s="44"/>
      <c r="II397" s="45"/>
      <c r="IJ397" s="35"/>
      <c r="IL397" s="46"/>
      <c r="IM397" s="44"/>
      <c r="IN397" s="44"/>
      <c r="IO397" s="44"/>
      <c r="IP397" s="44"/>
      <c r="IQ397" s="43"/>
      <c r="IR397" s="44"/>
      <c r="IS397" s="25"/>
      <c r="IT397" s="60"/>
      <c r="IU397" s="67"/>
      <c r="IV397" s="44"/>
      <c r="IW397" s="45"/>
      <c r="IX397" s="35"/>
      <c r="IY397" s="33"/>
      <c r="IZ397" s="46"/>
      <c r="JA397" s="44"/>
      <c r="JB397" s="44"/>
      <c r="JC397" s="44"/>
      <c r="JD397" s="44"/>
      <c r="JE397" s="43"/>
      <c r="JF397" s="44"/>
      <c r="JG397" s="25"/>
      <c r="JH397" s="60"/>
      <c r="JI397" s="67"/>
      <c r="JJ397" s="44"/>
      <c r="JK397" s="45"/>
      <c r="JL397" s="35"/>
      <c r="JM397" s="27"/>
      <c r="JN397" s="46"/>
      <c r="JO397" s="44"/>
      <c r="JP397" s="44"/>
      <c r="JQ397" s="44"/>
      <c r="JR397" s="44"/>
      <c r="JS397" s="43"/>
      <c r="JT397" s="44"/>
      <c r="JU397" s="25"/>
      <c r="JV397" s="60"/>
      <c r="JW397" s="67"/>
      <c r="JX397" s="44"/>
      <c r="JY397" s="45"/>
      <c r="JZ397" s="35"/>
      <c r="KA397" s="61"/>
      <c r="KB397" s="46"/>
      <c r="KC397" s="44"/>
      <c r="KD397" s="44"/>
      <c r="KE397" s="44"/>
      <c r="KF397" s="44"/>
      <c r="KG397" s="43"/>
      <c r="KH397" s="44"/>
      <c r="KI397" s="25"/>
      <c r="KJ397" s="60"/>
      <c r="KK397" s="67"/>
      <c r="KL397" s="44"/>
      <c r="KM397" s="45"/>
      <c r="KN397" s="35"/>
      <c r="KO397" s="27"/>
      <c r="KP397" s="46"/>
      <c r="KQ397" s="44"/>
      <c r="KR397" s="69"/>
      <c r="KS397" s="44"/>
      <c r="KT397" s="44"/>
      <c r="KU397" s="43"/>
      <c r="KV397" s="44"/>
      <c r="KW397" s="25"/>
      <c r="KX397" s="60"/>
      <c r="KY397" s="67"/>
      <c r="KZ397" s="44"/>
      <c r="LA397" s="45"/>
      <c r="LB397" s="35"/>
      <c r="LC397" s="27"/>
      <c r="LD397" s="46"/>
      <c r="LE397" s="44"/>
      <c r="LF397" s="44"/>
      <c r="LG397" s="44"/>
      <c r="LH397" s="44" t="str">
        <f t="shared" si="1916"/>
        <v/>
      </c>
      <c r="LI397" s="44"/>
      <c r="LJ397" s="44" t="str">
        <f t="shared" si="1917"/>
        <v/>
      </c>
      <c r="LK397" s="44"/>
      <c r="LL397" s="72" t="str">
        <f>IF(LE396="","",LL394)</f>
        <v/>
      </c>
      <c r="LM397" s="67" t="str">
        <f>IF(LF396="","",LM394)</f>
        <v/>
      </c>
      <c r="LN397" s="44" t="str">
        <f t="shared" si="1840"/>
        <v/>
      </c>
      <c r="LO397" s="45"/>
      <c r="LP397" s="35"/>
      <c r="LQ397" s="27"/>
      <c r="LR397" s="46"/>
      <c r="LS397" s="67"/>
      <c r="LT397" s="44" t="str">
        <f t="shared" si="1990"/>
        <v/>
      </c>
      <c r="LU397" s="44"/>
      <c r="LV397" s="44"/>
      <c r="LW397" s="44"/>
      <c r="LX397" s="44" t="str">
        <f t="shared" si="1991"/>
        <v/>
      </c>
      <c r="LY397" s="44"/>
      <c r="LZ397" s="44"/>
      <c r="MA397" s="44"/>
      <c r="MB397" s="44" t="str">
        <f t="shared" si="1940"/>
        <v/>
      </c>
      <c r="MC397" s="45" t="str">
        <f t="shared" si="1941"/>
        <v/>
      </c>
      <c r="MD397" s="35"/>
      <c r="ME397" s="27"/>
      <c r="MF397" s="46"/>
      <c r="MG397" s="67"/>
      <c r="MH397" s="44" t="str">
        <f t="shared" si="1992"/>
        <v/>
      </c>
      <c r="MI397" s="44"/>
      <c r="MJ397" s="44"/>
      <c r="MK397" s="44"/>
      <c r="ML397" s="44" t="str">
        <f t="shared" si="1993"/>
        <v/>
      </c>
      <c r="MM397" s="44"/>
      <c r="MN397" s="44"/>
      <c r="MO397" s="44"/>
      <c r="MP397" s="44" t="str">
        <f t="shared" si="1942"/>
        <v/>
      </c>
      <c r="MQ397" s="45" t="str">
        <f t="shared" si="1943"/>
        <v/>
      </c>
      <c r="MR397" s="35"/>
      <c r="MS397" s="27"/>
      <c r="MT397" s="46"/>
      <c r="MU397" s="67"/>
      <c r="MV397" s="44" t="str">
        <f t="shared" si="1994"/>
        <v/>
      </c>
      <c r="MW397" s="44"/>
      <c r="MX397" s="44"/>
      <c r="MY397" s="44"/>
      <c r="MZ397" s="44" t="str">
        <f t="shared" si="1995"/>
        <v/>
      </c>
      <c r="NA397" s="44"/>
      <c r="NB397" s="44"/>
      <c r="NC397" s="44"/>
      <c r="ND397" s="44" t="str">
        <f t="shared" si="1944"/>
        <v/>
      </c>
      <c r="NE397" s="45" t="str">
        <f t="shared" si="1945"/>
        <v/>
      </c>
      <c r="NF397" s="35"/>
      <c r="NG397" s="27"/>
      <c r="NH397" s="46"/>
      <c r="NI397" s="67"/>
      <c r="NJ397" s="44" t="str">
        <f t="shared" si="1996"/>
        <v/>
      </c>
      <c r="NK397" s="44"/>
      <c r="NL397" s="44"/>
      <c r="NM397" s="44"/>
      <c r="NN397" s="44" t="str">
        <f t="shared" si="1997"/>
        <v/>
      </c>
      <c r="NO397" s="44"/>
      <c r="NP397" s="44"/>
      <c r="NQ397" s="44"/>
      <c r="NR397" s="44" t="str">
        <f t="shared" si="1946"/>
        <v/>
      </c>
      <c r="NS397" s="45" t="str">
        <f t="shared" si="1947"/>
        <v/>
      </c>
      <c r="NT397" s="35"/>
    </row>
    <row r="398" spans="1:384" ht="15" customHeight="1" thickBot="1" x14ac:dyDescent="0.25">
      <c r="A398" s="38"/>
      <c r="B398" s="39"/>
      <c r="C398" s="40"/>
      <c r="D398" s="40"/>
      <c r="E398" s="41"/>
      <c r="F398" s="40"/>
      <c r="G398" s="178"/>
      <c r="H398" s="42"/>
      <c r="I398" s="44"/>
      <c r="J398" s="44" t="str">
        <f t="shared" si="1956"/>
        <v/>
      </c>
      <c r="K398" s="44"/>
      <c r="L398" s="44"/>
      <c r="M398" s="44"/>
      <c r="N398" s="44" t="str">
        <f t="shared" si="1957"/>
        <v/>
      </c>
      <c r="O398" s="44"/>
      <c r="P398" s="44"/>
      <c r="Q398" s="44"/>
      <c r="R398" s="44" t="str">
        <f t="shared" si="1918"/>
        <v/>
      </c>
      <c r="S398" s="45" t="str">
        <f t="shared" si="1919"/>
        <v/>
      </c>
      <c r="T398" s="35"/>
      <c r="U398" s="27"/>
      <c r="V398" s="46"/>
      <c r="W398" s="67"/>
      <c r="X398" s="44" t="str">
        <f t="shared" si="1958"/>
        <v/>
      </c>
      <c r="Y398" s="44"/>
      <c r="Z398" s="44"/>
      <c r="AA398" s="44"/>
      <c r="AB398" s="44" t="str">
        <f t="shared" si="1959"/>
        <v/>
      </c>
      <c r="AC398" s="44"/>
      <c r="AD398" s="44"/>
      <c r="AE398" s="44"/>
      <c r="AF398" s="44" t="str">
        <f t="shared" si="1920"/>
        <v/>
      </c>
      <c r="AG398" s="45" t="str">
        <f t="shared" si="1921"/>
        <v/>
      </c>
      <c r="AH398" s="35"/>
      <c r="AI398" s="27"/>
      <c r="AJ398" s="46"/>
      <c r="AK398" s="44"/>
      <c r="AL398" s="44" t="str">
        <f t="shared" si="1960"/>
        <v/>
      </c>
      <c r="AM398" s="44"/>
      <c r="AN398" s="44" t="str">
        <f t="shared" si="1961"/>
        <v/>
      </c>
      <c r="AO398" s="44"/>
      <c r="AP398" s="44" t="str">
        <f t="shared" si="1962"/>
        <v/>
      </c>
      <c r="AQ398" s="44"/>
      <c r="AR398" s="44"/>
      <c r="AS398" s="44"/>
      <c r="AT398" s="44" t="str">
        <f t="shared" si="1922"/>
        <v/>
      </c>
      <c r="AU398" s="45" t="str">
        <f t="shared" si="1923"/>
        <v/>
      </c>
      <c r="AV398" s="35"/>
      <c r="AW398" s="27"/>
      <c r="AX398" s="46"/>
      <c r="AY398" s="44"/>
      <c r="AZ398" s="44" t="str">
        <f t="shared" si="1963"/>
        <v/>
      </c>
      <c r="BA398" s="44"/>
      <c r="BB398" s="44" t="str">
        <f t="shared" si="1964"/>
        <v/>
      </c>
      <c r="BC398" s="44"/>
      <c r="BD398" s="44" t="str">
        <f t="shared" si="1965"/>
        <v/>
      </c>
      <c r="BE398" s="44"/>
      <c r="BF398" s="44"/>
      <c r="BG398" s="44"/>
      <c r="BH398" s="44" t="str">
        <f t="shared" si="1924"/>
        <v/>
      </c>
      <c r="BI398" s="45" t="str">
        <f t="shared" si="1925"/>
        <v/>
      </c>
      <c r="BJ398" s="35"/>
      <c r="BK398" s="50"/>
      <c r="BL398" s="74"/>
      <c r="BM398" s="75"/>
      <c r="BN398" s="75"/>
      <c r="BO398" s="75"/>
      <c r="BP398" s="75"/>
      <c r="BQ398" s="75"/>
      <c r="BR398" s="75"/>
      <c r="BS398" s="75"/>
      <c r="BT398" s="77"/>
      <c r="BU398" s="78"/>
      <c r="BV398" s="75"/>
      <c r="BW398" s="79"/>
      <c r="BX398" s="35"/>
      <c r="BY398" s="27"/>
      <c r="BZ398" s="74"/>
      <c r="CA398" s="75"/>
      <c r="CB398" s="75"/>
      <c r="CC398" s="75"/>
      <c r="CD398" s="75"/>
      <c r="CE398" s="75"/>
      <c r="CF398" s="75"/>
      <c r="CG398" s="75"/>
      <c r="CH398" s="77"/>
      <c r="CI398" s="78"/>
      <c r="CJ398" s="75"/>
      <c r="CK398" s="79"/>
      <c r="CL398" s="35"/>
      <c r="CM398" s="27"/>
      <c r="CN398" s="74"/>
      <c r="CO398" s="75"/>
      <c r="CP398" s="82"/>
      <c r="CQ398" s="75"/>
      <c r="CR398" s="75"/>
      <c r="CS398" s="75"/>
      <c r="CT398" s="75"/>
      <c r="CU398" s="75"/>
      <c r="CV398" s="77"/>
      <c r="CW398" s="78"/>
      <c r="CX398" s="75"/>
      <c r="CY398" s="79"/>
      <c r="CZ398" s="35"/>
      <c r="DA398" s="58"/>
      <c r="DB398" s="74"/>
      <c r="DC398" s="75"/>
      <c r="DD398" s="75"/>
      <c r="DE398" s="75"/>
      <c r="DF398" s="75"/>
      <c r="DG398" s="75"/>
      <c r="DH398" s="75"/>
      <c r="DI398" s="75"/>
      <c r="DJ398" s="77"/>
      <c r="DK398" s="78"/>
      <c r="DL398" s="75"/>
      <c r="DM398" s="79"/>
      <c r="DN398" s="35"/>
      <c r="DO398" s="27"/>
      <c r="DP398" s="74"/>
      <c r="DQ398" s="75"/>
      <c r="DR398" s="75"/>
      <c r="DS398" s="75"/>
      <c r="DT398" s="75"/>
      <c r="DU398" s="75"/>
      <c r="DV398" s="75"/>
      <c r="DW398" s="75"/>
      <c r="DX398" s="77"/>
      <c r="DY398" s="78"/>
      <c r="DZ398" s="75"/>
      <c r="EA398" s="79"/>
      <c r="EB398" s="35"/>
      <c r="EC398" s="27"/>
      <c r="ED398" s="46"/>
      <c r="EE398" s="67"/>
      <c r="EF398" s="44" t="str">
        <f t="shared" si="1971"/>
        <v/>
      </c>
      <c r="EG398" s="44"/>
      <c r="EH398" s="44"/>
      <c r="EI398" s="44"/>
      <c r="EJ398" s="44" t="str">
        <f t="shared" si="1972"/>
        <v/>
      </c>
      <c r="EK398" s="44"/>
      <c r="EL398" s="44"/>
      <c r="EM398" s="44"/>
      <c r="EN398" s="44" t="str">
        <f t="shared" si="1926"/>
        <v/>
      </c>
      <c r="EO398" s="45" t="str">
        <f t="shared" si="1927"/>
        <v/>
      </c>
      <c r="EP398" s="35"/>
      <c r="EQ398" s="27"/>
      <c r="ER398" s="46"/>
      <c r="ES398" s="44"/>
      <c r="ET398" s="44" t="str">
        <f t="shared" si="1973"/>
        <v/>
      </c>
      <c r="EU398" s="44"/>
      <c r="EV398" s="44" t="str">
        <f t="shared" si="1974"/>
        <v/>
      </c>
      <c r="EW398" s="44"/>
      <c r="EX398" s="44" t="str">
        <f t="shared" si="1975"/>
        <v/>
      </c>
      <c r="EY398" s="44"/>
      <c r="EZ398" s="44"/>
      <c r="FA398" s="44"/>
      <c r="FB398" s="44" t="str">
        <f t="shared" si="1928"/>
        <v/>
      </c>
      <c r="FC398" s="45" t="str">
        <f t="shared" si="1929"/>
        <v/>
      </c>
      <c r="FD398" s="35"/>
      <c r="FF398" s="46"/>
      <c r="FG398" s="67"/>
      <c r="FH398" s="44" t="str">
        <f t="shared" si="1976"/>
        <v/>
      </c>
      <c r="FI398" s="44"/>
      <c r="FJ398" s="44"/>
      <c r="FK398" s="44"/>
      <c r="FL398" s="44" t="str">
        <f t="shared" si="1977"/>
        <v/>
      </c>
      <c r="FM398" s="44"/>
      <c r="FN398" s="44"/>
      <c r="FO398" s="44"/>
      <c r="FP398" s="44" t="str">
        <f t="shared" si="1930"/>
        <v/>
      </c>
      <c r="FQ398" s="45" t="str">
        <f t="shared" si="1931"/>
        <v/>
      </c>
      <c r="FR398" s="35"/>
      <c r="FT398" s="46"/>
      <c r="FU398" s="67"/>
      <c r="FV398" s="44" t="str">
        <f t="shared" si="1978"/>
        <v/>
      </c>
      <c r="FW398" s="44"/>
      <c r="FX398" s="44"/>
      <c r="FY398" s="44"/>
      <c r="FZ398" s="44" t="str">
        <f t="shared" si="1979"/>
        <v/>
      </c>
      <c r="GA398" s="44"/>
      <c r="GB398" s="44"/>
      <c r="GC398" s="44"/>
      <c r="GD398" s="44" t="str">
        <f t="shared" si="1932"/>
        <v/>
      </c>
      <c r="GE398" s="45" t="str">
        <f t="shared" si="1933"/>
        <v/>
      </c>
      <c r="GF398" s="35"/>
      <c r="GH398" s="46"/>
      <c r="GI398" s="67"/>
      <c r="GJ398" s="44" t="str">
        <f t="shared" si="1980"/>
        <v/>
      </c>
      <c r="GK398" s="44"/>
      <c r="GL398" s="44"/>
      <c r="GM398" s="44"/>
      <c r="GN398" s="44" t="str">
        <f t="shared" si="1981"/>
        <v/>
      </c>
      <c r="GO398" s="44"/>
      <c r="GP398" s="44"/>
      <c r="GQ398" s="44"/>
      <c r="GR398" s="44" t="str">
        <f t="shared" si="1934"/>
        <v/>
      </c>
      <c r="GS398" s="45" t="str">
        <f t="shared" si="1935"/>
        <v/>
      </c>
      <c r="GT398" s="35"/>
      <c r="GU398" s="27"/>
      <c r="GV398" s="46"/>
      <c r="GW398" s="67"/>
      <c r="GX398" s="44" t="str">
        <f t="shared" si="1982"/>
        <v/>
      </c>
      <c r="GY398" s="44"/>
      <c r="GZ398" s="44"/>
      <c r="HA398" s="44"/>
      <c r="HB398" s="44" t="str">
        <f t="shared" si="1983"/>
        <v/>
      </c>
      <c r="HC398" s="44"/>
      <c r="HD398" s="44"/>
      <c r="HE398" s="44"/>
      <c r="HF398" s="44" t="str">
        <f t="shared" si="1936"/>
        <v/>
      </c>
      <c r="HG398" s="45" t="str">
        <f t="shared" si="1937"/>
        <v/>
      </c>
      <c r="HH398" s="35"/>
      <c r="HJ398" s="46"/>
      <c r="HK398" s="67"/>
      <c r="HL398" s="44" t="str">
        <f t="shared" si="1984"/>
        <v/>
      </c>
      <c r="HM398" s="44"/>
      <c r="HN398" s="44"/>
      <c r="HO398" s="44"/>
      <c r="HP398" s="44" t="str">
        <f t="shared" si="1985"/>
        <v/>
      </c>
      <c r="HQ398" s="44"/>
      <c r="HR398" s="44"/>
      <c r="HS398" s="44"/>
      <c r="HT398" s="44" t="str">
        <f t="shared" si="1938"/>
        <v/>
      </c>
      <c r="HU398" s="45" t="str">
        <f t="shared" si="1939"/>
        <v/>
      </c>
      <c r="HV398" s="35"/>
      <c r="HW398" s="61"/>
      <c r="HX398" s="74"/>
      <c r="HY398" s="75"/>
      <c r="HZ398" s="75"/>
      <c r="IA398" s="75"/>
      <c r="IB398" s="75"/>
      <c r="IC398" s="75"/>
      <c r="ID398" s="75"/>
      <c r="IE398" s="75"/>
      <c r="IF398" s="77"/>
      <c r="IG398" s="78"/>
      <c r="IH398" s="75"/>
      <c r="II398" s="79"/>
      <c r="IJ398" s="35"/>
      <c r="IL398" s="74"/>
      <c r="IM398" s="75"/>
      <c r="IN398" s="75"/>
      <c r="IO398" s="75"/>
      <c r="IP398" s="75"/>
      <c r="IQ398" s="75"/>
      <c r="IR398" s="75"/>
      <c r="IS398" s="75"/>
      <c r="IT398" s="77"/>
      <c r="IU398" s="78"/>
      <c r="IV398" s="75"/>
      <c r="IW398" s="79"/>
      <c r="IX398" s="35"/>
      <c r="IY398" s="33"/>
      <c r="IZ398" s="74"/>
      <c r="JA398" s="75"/>
      <c r="JB398" s="75"/>
      <c r="JC398" s="75"/>
      <c r="JD398" s="75"/>
      <c r="JE398" s="75"/>
      <c r="JF398" s="75"/>
      <c r="JG398" s="75"/>
      <c r="JH398" s="77"/>
      <c r="JI398" s="78"/>
      <c r="JJ398" s="75"/>
      <c r="JK398" s="79"/>
      <c r="JL398" s="35"/>
      <c r="JM398" s="27"/>
      <c r="JN398" s="74"/>
      <c r="JO398" s="75"/>
      <c r="JP398" s="82"/>
      <c r="JQ398" s="75"/>
      <c r="JR398" s="75"/>
      <c r="JS398" s="75"/>
      <c r="JT398" s="75"/>
      <c r="JU398" s="75"/>
      <c r="JV398" s="77"/>
      <c r="JW398" s="78"/>
      <c r="JX398" s="75"/>
      <c r="JY398" s="79"/>
      <c r="JZ398" s="35"/>
      <c r="KA398" s="61"/>
      <c r="KB398" s="74"/>
      <c r="KC398" s="75"/>
      <c r="KD398" s="82"/>
      <c r="KE398" s="75"/>
      <c r="KF398" s="75"/>
      <c r="KG398" s="75"/>
      <c r="KH398" s="75"/>
      <c r="KI398" s="75"/>
      <c r="KJ398" s="77"/>
      <c r="KK398" s="78"/>
      <c r="KL398" s="75"/>
      <c r="KM398" s="79"/>
      <c r="KN398" s="35"/>
      <c r="KO398" s="27"/>
      <c r="KP398" s="74"/>
      <c r="KQ398" s="75"/>
      <c r="KR398" s="75"/>
      <c r="KS398" s="75"/>
      <c r="KT398" s="75"/>
      <c r="KU398" s="75"/>
      <c r="KV398" s="75"/>
      <c r="KW398" s="75"/>
      <c r="KX398" s="77"/>
      <c r="KY398" s="78"/>
      <c r="KZ398" s="75"/>
      <c r="LA398" s="79"/>
      <c r="LB398" s="35"/>
      <c r="LC398" s="27"/>
      <c r="LD398" s="74"/>
      <c r="LE398" s="75"/>
      <c r="LF398" s="75"/>
      <c r="LG398" s="75"/>
      <c r="LH398" s="75" t="str">
        <f t="shared" si="1916"/>
        <v/>
      </c>
      <c r="LI398" s="75"/>
      <c r="LJ398" s="75" t="str">
        <f t="shared" si="1917"/>
        <v/>
      </c>
      <c r="LK398" s="75"/>
      <c r="LL398" s="77" t="str">
        <f>IF(LE396="","",LL395)</f>
        <v/>
      </c>
      <c r="LM398" s="78" t="str">
        <f>IF(LF396="","",LM395)</f>
        <v/>
      </c>
      <c r="LN398" s="75" t="str">
        <f t="shared" si="1840"/>
        <v/>
      </c>
      <c r="LO398" s="79"/>
      <c r="LP398" s="35"/>
      <c r="LQ398" s="27"/>
      <c r="LR398" s="46"/>
      <c r="LS398" s="67"/>
      <c r="LT398" s="44" t="str">
        <f t="shared" si="1990"/>
        <v/>
      </c>
      <c r="LU398" s="44"/>
      <c r="LV398" s="44"/>
      <c r="LW398" s="44"/>
      <c r="LX398" s="44" t="str">
        <f t="shared" si="1991"/>
        <v/>
      </c>
      <c r="LY398" s="44"/>
      <c r="LZ398" s="44"/>
      <c r="MA398" s="44"/>
      <c r="MB398" s="44" t="str">
        <f t="shared" si="1940"/>
        <v/>
      </c>
      <c r="MC398" s="45" t="str">
        <f t="shared" si="1941"/>
        <v/>
      </c>
      <c r="MD398" s="35"/>
      <c r="ME398" s="27"/>
      <c r="MF398" s="46"/>
      <c r="MG398" s="67"/>
      <c r="MH398" s="44" t="str">
        <f t="shared" si="1992"/>
        <v/>
      </c>
      <c r="MI398" s="44"/>
      <c r="MJ398" s="44"/>
      <c r="MK398" s="44"/>
      <c r="ML398" s="44" t="str">
        <f t="shared" si="1993"/>
        <v/>
      </c>
      <c r="MM398" s="44"/>
      <c r="MN398" s="44"/>
      <c r="MO398" s="44"/>
      <c r="MP398" s="44" t="str">
        <f t="shared" si="1942"/>
        <v/>
      </c>
      <c r="MQ398" s="45" t="str">
        <f t="shared" si="1943"/>
        <v/>
      </c>
      <c r="MR398" s="35"/>
      <c r="MS398" s="27"/>
      <c r="MT398" s="46"/>
      <c r="MU398" s="67"/>
      <c r="MV398" s="44" t="str">
        <f t="shared" si="1994"/>
        <v/>
      </c>
      <c r="MW398" s="44"/>
      <c r="MX398" s="44"/>
      <c r="MY398" s="44"/>
      <c r="MZ398" s="44" t="str">
        <f t="shared" si="1995"/>
        <v/>
      </c>
      <c r="NA398" s="44"/>
      <c r="NB398" s="44"/>
      <c r="NC398" s="44"/>
      <c r="ND398" s="44" t="str">
        <f t="shared" si="1944"/>
        <v/>
      </c>
      <c r="NE398" s="45" t="str">
        <f t="shared" si="1945"/>
        <v/>
      </c>
      <c r="NF398" s="35"/>
      <c r="NG398" s="27"/>
      <c r="NH398" s="46"/>
      <c r="NI398" s="67"/>
      <c r="NJ398" s="44" t="str">
        <f t="shared" si="1996"/>
        <v/>
      </c>
      <c r="NK398" s="44"/>
      <c r="NL398" s="44"/>
      <c r="NM398" s="44"/>
      <c r="NN398" s="44" t="str">
        <f t="shared" si="1997"/>
        <v/>
      </c>
      <c r="NO398" s="44"/>
      <c r="NP398" s="44"/>
      <c r="NQ398" s="44"/>
      <c r="NR398" s="44" t="str">
        <f t="shared" si="1946"/>
        <v/>
      </c>
      <c r="NS398" s="45" t="str">
        <f t="shared" si="1947"/>
        <v/>
      </c>
      <c r="NT398" s="35"/>
    </row>
    <row r="399" spans="1:384" ht="15" customHeight="1" thickTop="1" x14ac:dyDescent="0.2">
      <c r="A399" s="38"/>
      <c r="B399" s="39"/>
      <c r="C399" s="40"/>
      <c r="D399" s="40"/>
      <c r="E399" s="41"/>
      <c r="F399" s="40"/>
      <c r="G399" s="178"/>
      <c r="H399" s="42"/>
      <c r="I399" s="44"/>
      <c r="J399" s="44" t="str">
        <f t="shared" si="1956"/>
        <v/>
      </c>
      <c r="K399" s="44"/>
      <c r="L399" s="44"/>
      <c r="M399" s="44"/>
      <c r="N399" s="44" t="str">
        <f t="shared" si="1957"/>
        <v/>
      </c>
      <c r="O399" s="44"/>
      <c r="P399" s="44"/>
      <c r="Q399" s="44"/>
      <c r="R399" s="44" t="str">
        <f t="shared" si="1918"/>
        <v/>
      </c>
      <c r="S399" s="45" t="str">
        <f t="shared" si="1919"/>
        <v/>
      </c>
      <c r="T399" s="35"/>
      <c r="U399" s="27"/>
      <c r="V399" s="46"/>
      <c r="W399" s="67"/>
      <c r="X399" s="44" t="str">
        <f t="shared" si="1958"/>
        <v/>
      </c>
      <c r="Y399" s="44"/>
      <c r="Z399" s="44"/>
      <c r="AA399" s="44"/>
      <c r="AB399" s="44" t="str">
        <f t="shared" si="1959"/>
        <v/>
      </c>
      <c r="AC399" s="44"/>
      <c r="AD399" s="44"/>
      <c r="AE399" s="44"/>
      <c r="AF399" s="44" t="str">
        <f t="shared" si="1920"/>
        <v/>
      </c>
      <c r="AG399" s="45" t="str">
        <f t="shared" si="1921"/>
        <v/>
      </c>
      <c r="AH399" s="35"/>
      <c r="AI399" s="27"/>
      <c r="AJ399" s="46"/>
      <c r="AK399" s="44"/>
      <c r="AL399" s="44" t="str">
        <f t="shared" si="1960"/>
        <v/>
      </c>
      <c r="AM399" s="44"/>
      <c r="AN399" s="44" t="str">
        <f t="shared" si="1961"/>
        <v/>
      </c>
      <c r="AO399" s="44"/>
      <c r="AP399" s="44" t="str">
        <f t="shared" si="1962"/>
        <v/>
      </c>
      <c r="AQ399" s="44"/>
      <c r="AR399" s="44"/>
      <c r="AS399" s="44"/>
      <c r="AT399" s="44" t="str">
        <f t="shared" si="1922"/>
        <v/>
      </c>
      <c r="AU399" s="45" t="str">
        <f t="shared" si="1923"/>
        <v/>
      </c>
      <c r="AV399" s="35"/>
      <c r="AW399" s="27"/>
      <c r="AX399" s="46"/>
      <c r="AY399" s="44"/>
      <c r="AZ399" s="44" t="str">
        <f t="shared" si="1963"/>
        <v/>
      </c>
      <c r="BA399" s="44"/>
      <c r="BB399" s="44" t="str">
        <f t="shared" si="1964"/>
        <v/>
      </c>
      <c r="BC399" s="44"/>
      <c r="BD399" s="44" t="str">
        <f t="shared" si="1965"/>
        <v/>
      </c>
      <c r="BE399" s="44"/>
      <c r="BF399" s="44"/>
      <c r="BG399" s="44"/>
      <c r="BH399" s="44" t="str">
        <f t="shared" si="1924"/>
        <v/>
      </c>
      <c r="BI399" s="45" t="str">
        <f t="shared" si="1925"/>
        <v/>
      </c>
      <c r="BJ399" s="35"/>
      <c r="BK399" s="50"/>
      <c r="BL399" s="51" t="str">
        <f>IF($A372="","",$A372)</f>
        <v/>
      </c>
      <c r="BM399" s="44"/>
      <c r="BN399" s="43"/>
      <c r="BO399" s="44"/>
      <c r="BP399" s="87"/>
      <c r="BQ399" s="43"/>
      <c r="BR399" s="43"/>
      <c r="BS399" s="43"/>
      <c r="BT399" s="53"/>
      <c r="BU399" s="47"/>
      <c r="BV399" s="44"/>
      <c r="BW399" s="89"/>
      <c r="BX399" s="35"/>
      <c r="BY399" s="27"/>
      <c r="BZ399" s="51"/>
      <c r="CA399" s="44"/>
      <c r="CB399" s="43"/>
      <c r="CC399" s="44"/>
      <c r="CD399" s="87"/>
      <c r="CE399" s="43"/>
      <c r="CF399" s="43"/>
      <c r="CG399" s="43"/>
      <c r="CH399" s="53"/>
      <c r="CI399" s="47"/>
      <c r="CJ399" s="44"/>
      <c r="CK399" s="89"/>
      <c r="CL399" s="35"/>
      <c r="CM399" s="27"/>
      <c r="CN399" s="51"/>
      <c r="CO399" s="44"/>
      <c r="CP399" s="59"/>
      <c r="CQ399" s="44"/>
      <c r="CR399" s="87"/>
      <c r="CS399" s="43"/>
      <c r="CT399" s="43"/>
      <c r="CU399" s="43"/>
      <c r="CV399" s="53"/>
      <c r="CW399" s="47"/>
      <c r="CX399" s="44"/>
      <c r="CY399" s="89"/>
      <c r="CZ399" s="35"/>
      <c r="DA399" s="58"/>
      <c r="DB399" s="51"/>
      <c r="DC399" s="44"/>
      <c r="DD399" s="43"/>
      <c r="DE399" s="44"/>
      <c r="DF399" s="87"/>
      <c r="DG399" s="43"/>
      <c r="DH399" s="43"/>
      <c r="DI399" s="43"/>
      <c r="DJ399" s="53"/>
      <c r="DK399" s="47"/>
      <c r="DL399" s="44"/>
      <c r="DM399" s="89"/>
      <c r="DN399" s="35"/>
      <c r="DO399" s="27"/>
      <c r="DP399" s="51"/>
      <c r="DQ399" s="44"/>
      <c r="DR399" s="43"/>
      <c r="DS399" s="44"/>
      <c r="DT399" s="87"/>
      <c r="DU399" s="43"/>
      <c r="DV399" s="43"/>
      <c r="DW399" s="43"/>
      <c r="DX399" s="53"/>
      <c r="DY399" s="47"/>
      <c r="DZ399" s="44"/>
      <c r="EA399" s="89"/>
      <c r="EB399" s="35"/>
      <c r="EC399" s="27"/>
      <c r="ED399" s="46"/>
      <c r="EE399" s="67"/>
      <c r="EF399" s="44" t="str">
        <f t="shared" si="1971"/>
        <v/>
      </c>
      <c r="EG399" s="44"/>
      <c r="EH399" s="44"/>
      <c r="EI399" s="44"/>
      <c r="EJ399" s="44" t="str">
        <f t="shared" si="1972"/>
        <v/>
      </c>
      <c r="EK399" s="44"/>
      <c r="EL399" s="44"/>
      <c r="EM399" s="44"/>
      <c r="EN399" s="44" t="str">
        <f t="shared" si="1926"/>
        <v/>
      </c>
      <c r="EO399" s="45" t="str">
        <f t="shared" si="1927"/>
        <v/>
      </c>
      <c r="EP399" s="35"/>
      <c r="EQ399" s="27"/>
      <c r="ER399" s="46"/>
      <c r="ES399" s="44"/>
      <c r="ET399" s="44" t="str">
        <f t="shared" si="1973"/>
        <v/>
      </c>
      <c r="EU399" s="44"/>
      <c r="EV399" s="44" t="str">
        <f t="shared" si="1974"/>
        <v/>
      </c>
      <c r="EW399" s="44"/>
      <c r="EX399" s="44" t="str">
        <f t="shared" si="1975"/>
        <v/>
      </c>
      <c r="EY399" s="44"/>
      <c r="EZ399" s="44"/>
      <c r="FA399" s="44"/>
      <c r="FB399" s="44" t="str">
        <f t="shared" si="1928"/>
        <v/>
      </c>
      <c r="FC399" s="45" t="str">
        <f t="shared" si="1929"/>
        <v/>
      </c>
      <c r="FD399" s="35"/>
      <c r="FF399" s="46"/>
      <c r="FG399" s="67"/>
      <c r="FH399" s="44" t="str">
        <f t="shared" si="1976"/>
        <v/>
      </c>
      <c r="FI399" s="44"/>
      <c r="FJ399" s="44"/>
      <c r="FK399" s="44"/>
      <c r="FL399" s="44" t="str">
        <f t="shared" si="1977"/>
        <v/>
      </c>
      <c r="FM399" s="44"/>
      <c r="FN399" s="44"/>
      <c r="FO399" s="44"/>
      <c r="FP399" s="44" t="str">
        <f t="shared" si="1930"/>
        <v/>
      </c>
      <c r="FQ399" s="45" t="str">
        <f t="shared" si="1931"/>
        <v/>
      </c>
      <c r="FR399" s="35"/>
      <c r="FT399" s="46"/>
      <c r="FU399" s="67"/>
      <c r="FV399" s="44" t="str">
        <f t="shared" si="1978"/>
        <v/>
      </c>
      <c r="FW399" s="44"/>
      <c r="FX399" s="44"/>
      <c r="FY399" s="44"/>
      <c r="FZ399" s="44" t="str">
        <f t="shared" si="1979"/>
        <v/>
      </c>
      <c r="GA399" s="44"/>
      <c r="GB399" s="44"/>
      <c r="GC399" s="44"/>
      <c r="GD399" s="44" t="str">
        <f t="shared" si="1932"/>
        <v/>
      </c>
      <c r="GE399" s="45" t="str">
        <f t="shared" si="1933"/>
        <v/>
      </c>
      <c r="GF399" s="35"/>
      <c r="GH399" s="46"/>
      <c r="GI399" s="67"/>
      <c r="GJ399" s="44" t="str">
        <f t="shared" si="1980"/>
        <v/>
      </c>
      <c r="GK399" s="44"/>
      <c r="GL399" s="44"/>
      <c r="GM399" s="44"/>
      <c r="GN399" s="44" t="str">
        <f t="shared" si="1981"/>
        <v/>
      </c>
      <c r="GO399" s="44"/>
      <c r="GP399" s="44"/>
      <c r="GQ399" s="44"/>
      <c r="GR399" s="44" t="str">
        <f t="shared" si="1934"/>
        <v/>
      </c>
      <c r="GS399" s="45" t="str">
        <f t="shared" si="1935"/>
        <v/>
      </c>
      <c r="GT399" s="35"/>
      <c r="GU399" s="27"/>
      <c r="GV399" s="46"/>
      <c r="GW399" s="67"/>
      <c r="GX399" s="44" t="str">
        <f t="shared" si="1982"/>
        <v/>
      </c>
      <c r="GY399" s="44"/>
      <c r="GZ399" s="44"/>
      <c r="HA399" s="44"/>
      <c r="HB399" s="44" t="str">
        <f t="shared" si="1983"/>
        <v/>
      </c>
      <c r="HC399" s="44"/>
      <c r="HD399" s="44"/>
      <c r="HE399" s="44"/>
      <c r="HF399" s="44" t="str">
        <f t="shared" si="1936"/>
        <v/>
      </c>
      <c r="HG399" s="45" t="str">
        <f t="shared" si="1937"/>
        <v/>
      </c>
      <c r="HH399" s="35"/>
      <c r="HJ399" s="46"/>
      <c r="HK399" s="67"/>
      <c r="HL399" s="44" t="str">
        <f t="shared" si="1984"/>
        <v/>
      </c>
      <c r="HM399" s="44"/>
      <c r="HN399" s="44"/>
      <c r="HO399" s="44"/>
      <c r="HP399" s="44" t="str">
        <f t="shared" si="1985"/>
        <v/>
      </c>
      <c r="HQ399" s="44"/>
      <c r="HR399" s="44"/>
      <c r="HS399" s="44"/>
      <c r="HT399" s="44" t="str">
        <f t="shared" si="1938"/>
        <v/>
      </c>
      <c r="HU399" s="45" t="str">
        <f t="shared" si="1939"/>
        <v/>
      </c>
      <c r="HV399" s="35"/>
      <c r="HW399" s="61"/>
      <c r="HX399" s="51" t="str">
        <f>IF($A372="","",$A372)</f>
        <v/>
      </c>
      <c r="HY399" s="44"/>
      <c r="HZ399" s="43"/>
      <c r="IA399" s="44"/>
      <c r="IB399" s="87"/>
      <c r="IC399" s="43"/>
      <c r="ID399" s="43"/>
      <c r="IE399" s="43"/>
      <c r="IF399" s="53"/>
      <c r="IG399" s="47"/>
      <c r="IH399" s="44"/>
      <c r="II399" s="89"/>
      <c r="IJ399" s="35"/>
      <c r="IL399" s="51"/>
      <c r="IM399" s="44"/>
      <c r="IN399" s="43"/>
      <c r="IO399" s="44"/>
      <c r="IP399" s="87"/>
      <c r="IQ399" s="43"/>
      <c r="IR399" s="43"/>
      <c r="IS399" s="43"/>
      <c r="IT399" s="53"/>
      <c r="IU399" s="47"/>
      <c r="IV399" s="44"/>
      <c r="IW399" s="89"/>
      <c r="IX399" s="35"/>
      <c r="IY399" s="33"/>
      <c r="IZ399" s="51" t="str">
        <f>IF($A372="","",$A372)</f>
        <v/>
      </c>
      <c r="JA399" s="44"/>
      <c r="JB399" s="43"/>
      <c r="JC399" s="44"/>
      <c r="JD399" s="87"/>
      <c r="JE399" s="90"/>
      <c r="JF399" s="43"/>
      <c r="JG399" s="43"/>
      <c r="JH399" s="53"/>
      <c r="JI399" s="47"/>
      <c r="JJ399" s="44"/>
      <c r="JK399" s="89"/>
      <c r="JL399" s="35"/>
      <c r="JM399" s="27"/>
      <c r="JN399" s="51"/>
      <c r="JO399" s="44"/>
      <c r="JP399" s="43"/>
      <c r="JQ399" s="44"/>
      <c r="JR399" s="87"/>
      <c r="JS399" s="43"/>
      <c r="JT399" s="43"/>
      <c r="JU399" s="43"/>
      <c r="JV399" s="53"/>
      <c r="JW399" s="47"/>
      <c r="JX399" s="44"/>
      <c r="JY399" s="89"/>
      <c r="JZ399" s="35"/>
      <c r="KA399" s="61"/>
      <c r="KB399" s="51"/>
      <c r="KC399" s="44"/>
      <c r="KD399" s="43"/>
      <c r="KE399" s="44"/>
      <c r="KF399" s="87"/>
      <c r="KG399" s="43"/>
      <c r="KH399" s="43"/>
      <c r="KI399" s="43"/>
      <c r="KJ399" s="53"/>
      <c r="KK399" s="47"/>
      <c r="KL399" s="44"/>
      <c r="KM399" s="89"/>
      <c r="KN399" s="35"/>
      <c r="KO399" s="27"/>
      <c r="KP399" s="51"/>
      <c r="KQ399" s="44"/>
      <c r="KR399" s="43"/>
      <c r="KS399" s="44"/>
      <c r="KT399" s="87"/>
      <c r="KU399" s="43"/>
      <c r="KV399" s="43"/>
      <c r="KW399" s="43"/>
      <c r="KX399" s="53"/>
      <c r="KY399" s="47"/>
      <c r="KZ399" s="44"/>
      <c r="LA399" s="89"/>
      <c r="LB399" s="35"/>
      <c r="LC399" s="27"/>
      <c r="LD399" s="51" t="str">
        <f>IF($A375="","",$A375)</f>
        <v/>
      </c>
      <c r="LE399" s="43"/>
      <c r="LF399" s="93" t="str">
        <f>IF(LE399="","",LE399-LE396)</f>
        <v/>
      </c>
      <c r="LG399" s="43"/>
      <c r="LH399" s="43" t="str">
        <f t="shared" si="1916"/>
        <v/>
      </c>
      <c r="LI399" s="43"/>
      <c r="LJ399" s="87" t="str">
        <f t="shared" si="1917"/>
        <v/>
      </c>
      <c r="LK399" s="43"/>
      <c r="LL399" s="64" t="str">
        <f>IF(LE399="","",LL396)</f>
        <v/>
      </c>
      <c r="LM399" s="47" t="str">
        <f>IF(LF399="","",LM396)</f>
        <v/>
      </c>
      <c r="LN399" s="87" t="str">
        <f t="shared" si="1840"/>
        <v/>
      </c>
      <c r="LO399" s="54"/>
      <c r="LP399" s="35"/>
      <c r="LQ399" s="27"/>
      <c r="LR399" s="46"/>
      <c r="LS399" s="67"/>
      <c r="LT399" s="44" t="str">
        <f t="shared" si="1990"/>
        <v/>
      </c>
      <c r="LU399" s="44"/>
      <c r="LV399" s="44"/>
      <c r="LW399" s="44"/>
      <c r="LX399" s="44" t="str">
        <f t="shared" si="1991"/>
        <v/>
      </c>
      <c r="LY399" s="44"/>
      <c r="LZ399" s="44"/>
      <c r="MA399" s="44"/>
      <c r="MB399" s="44" t="str">
        <f t="shared" si="1940"/>
        <v/>
      </c>
      <c r="MC399" s="45" t="str">
        <f t="shared" si="1941"/>
        <v/>
      </c>
      <c r="MD399" s="35"/>
      <c r="ME399" s="27"/>
      <c r="MF399" s="46"/>
      <c r="MG399" s="67"/>
      <c r="MH399" s="44" t="str">
        <f t="shared" si="1992"/>
        <v/>
      </c>
      <c r="MI399" s="44"/>
      <c r="MJ399" s="44"/>
      <c r="MK399" s="44"/>
      <c r="ML399" s="44" t="str">
        <f t="shared" si="1993"/>
        <v/>
      </c>
      <c r="MM399" s="44"/>
      <c r="MN399" s="44"/>
      <c r="MO399" s="44"/>
      <c r="MP399" s="44" t="str">
        <f t="shared" si="1942"/>
        <v/>
      </c>
      <c r="MQ399" s="45" t="str">
        <f t="shared" si="1943"/>
        <v/>
      </c>
      <c r="MR399" s="35"/>
      <c r="MS399" s="27"/>
      <c r="MT399" s="46"/>
      <c r="MU399" s="67"/>
      <c r="MV399" s="44" t="str">
        <f t="shared" si="1994"/>
        <v/>
      </c>
      <c r="MW399" s="44"/>
      <c r="MX399" s="44"/>
      <c r="MY399" s="44"/>
      <c r="MZ399" s="44" t="str">
        <f t="shared" si="1995"/>
        <v/>
      </c>
      <c r="NA399" s="44"/>
      <c r="NB399" s="44"/>
      <c r="NC399" s="44"/>
      <c r="ND399" s="44" t="str">
        <f t="shared" si="1944"/>
        <v/>
      </c>
      <c r="NE399" s="45" t="str">
        <f t="shared" si="1945"/>
        <v/>
      </c>
      <c r="NF399" s="35"/>
      <c r="NG399" s="27"/>
      <c r="NH399" s="46"/>
      <c r="NI399" s="67"/>
      <c r="NJ399" s="44" t="str">
        <f t="shared" si="1996"/>
        <v/>
      </c>
      <c r="NK399" s="44"/>
      <c r="NL399" s="44"/>
      <c r="NM399" s="44"/>
      <c r="NN399" s="44" t="str">
        <f t="shared" si="1997"/>
        <v/>
      </c>
      <c r="NO399" s="44"/>
      <c r="NP399" s="44"/>
      <c r="NQ399" s="44"/>
      <c r="NR399" s="44" t="str">
        <f t="shared" si="1946"/>
        <v/>
      </c>
      <c r="NS399" s="45" t="str">
        <f t="shared" si="1947"/>
        <v/>
      </c>
      <c r="NT399" s="35"/>
    </row>
    <row r="400" spans="1:384" x14ac:dyDescent="0.2">
      <c r="A400" s="38"/>
      <c r="B400" s="39"/>
      <c r="C400" s="40"/>
      <c r="D400" s="40"/>
      <c r="E400" s="41"/>
      <c r="F400" s="40"/>
      <c r="G400" s="178"/>
      <c r="H400" s="42"/>
      <c r="I400" s="44"/>
      <c r="J400" s="44" t="str">
        <f t="shared" si="1956"/>
        <v/>
      </c>
      <c r="K400" s="44"/>
      <c r="L400" s="44"/>
      <c r="M400" s="44"/>
      <c r="N400" s="44" t="str">
        <f t="shared" si="1957"/>
        <v/>
      </c>
      <c r="O400" s="44"/>
      <c r="P400" s="44"/>
      <c r="Q400" s="44"/>
      <c r="R400" s="44" t="str">
        <f t="shared" si="1918"/>
        <v/>
      </c>
      <c r="S400" s="45" t="str">
        <f t="shared" si="1919"/>
        <v/>
      </c>
      <c r="T400" s="35"/>
      <c r="U400" s="27"/>
      <c r="V400" s="46"/>
      <c r="W400" s="67"/>
      <c r="X400" s="44" t="str">
        <f t="shared" si="1958"/>
        <v/>
      </c>
      <c r="Y400" s="44"/>
      <c r="Z400" s="44"/>
      <c r="AA400" s="44"/>
      <c r="AB400" s="44" t="str">
        <f t="shared" si="1959"/>
        <v/>
      </c>
      <c r="AC400" s="44"/>
      <c r="AD400" s="44"/>
      <c r="AE400" s="44"/>
      <c r="AF400" s="44" t="str">
        <f t="shared" si="1920"/>
        <v/>
      </c>
      <c r="AG400" s="45" t="str">
        <f t="shared" si="1921"/>
        <v/>
      </c>
      <c r="AH400" s="35"/>
      <c r="AI400" s="27"/>
      <c r="AJ400" s="46"/>
      <c r="AK400" s="44"/>
      <c r="AL400" s="44" t="str">
        <f t="shared" si="1960"/>
        <v/>
      </c>
      <c r="AM400" s="44"/>
      <c r="AN400" s="44" t="str">
        <f t="shared" si="1961"/>
        <v/>
      </c>
      <c r="AO400" s="44"/>
      <c r="AP400" s="44" t="str">
        <f t="shared" si="1962"/>
        <v/>
      </c>
      <c r="AQ400" s="44"/>
      <c r="AR400" s="44"/>
      <c r="AS400" s="44"/>
      <c r="AT400" s="44" t="str">
        <f t="shared" si="1922"/>
        <v/>
      </c>
      <c r="AU400" s="45" t="str">
        <f t="shared" si="1923"/>
        <v/>
      </c>
      <c r="AV400" s="35"/>
      <c r="AW400" s="27"/>
      <c r="AX400" s="46"/>
      <c r="AY400" s="44"/>
      <c r="AZ400" s="44" t="str">
        <f t="shared" si="1963"/>
        <v/>
      </c>
      <c r="BA400" s="44"/>
      <c r="BB400" s="44" t="str">
        <f t="shared" si="1964"/>
        <v/>
      </c>
      <c r="BC400" s="44"/>
      <c r="BD400" s="44" t="str">
        <f t="shared" si="1965"/>
        <v/>
      </c>
      <c r="BE400" s="44"/>
      <c r="BF400" s="44"/>
      <c r="BG400" s="44"/>
      <c r="BH400" s="44" t="str">
        <f t="shared" si="1924"/>
        <v/>
      </c>
      <c r="BI400" s="45" t="str">
        <f t="shared" si="1925"/>
        <v/>
      </c>
      <c r="BJ400" s="35"/>
      <c r="BK400" s="50"/>
      <c r="BL400" s="46"/>
      <c r="BM400" s="43"/>
      <c r="BN400" s="44"/>
      <c r="BO400" s="43"/>
      <c r="BP400" s="44"/>
      <c r="BQ400" s="44"/>
      <c r="BR400" s="44"/>
      <c r="BS400" s="43"/>
      <c r="BT400" s="60"/>
      <c r="BU400" s="67"/>
      <c r="BV400" s="43"/>
      <c r="BW400" s="45"/>
      <c r="BX400" s="35"/>
      <c r="BY400" s="27"/>
      <c r="BZ400" s="46"/>
      <c r="CA400" s="43"/>
      <c r="CB400" s="44"/>
      <c r="CC400" s="43"/>
      <c r="CD400" s="44"/>
      <c r="CE400" s="44"/>
      <c r="CF400" s="44"/>
      <c r="CG400" s="43"/>
      <c r="CH400" s="60"/>
      <c r="CI400" s="67"/>
      <c r="CJ400" s="43"/>
      <c r="CK400" s="45"/>
      <c r="CL400" s="35"/>
      <c r="CM400" s="27"/>
      <c r="CN400" s="46"/>
      <c r="CO400" s="43"/>
      <c r="CP400" s="69"/>
      <c r="CQ400" s="43"/>
      <c r="CR400" s="44"/>
      <c r="CS400" s="44"/>
      <c r="CT400" s="44"/>
      <c r="CU400" s="43"/>
      <c r="CV400" s="60"/>
      <c r="CW400" s="67"/>
      <c r="CX400" s="43"/>
      <c r="CY400" s="45"/>
      <c r="CZ400" s="35"/>
      <c r="DA400" s="58"/>
      <c r="DB400" s="46"/>
      <c r="DC400" s="43"/>
      <c r="DD400" s="44"/>
      <c r="DE400" s="43"/>
      <c r="DF400" s="44"/>
      <c r="DG400" s="44"/>
      <c r="DH400" s="44"/>
      <c r="DI400" s="43"/>
      <c r="DJ400" s="60"/>
      <c r="DK400" s="67"/>
      <c r="DL400" s="43"/>
      <c r="DM400" s="45"/>
      <c r="DN400" s="35"/>
      <c r="DO400" s="27"/>
      <c r="DP400" s="46"/>
      <c r="DQ400" s="43"/>
      <c r="DR400" s="44"/>
      <c r="DS400" s="43"/>
      <c r="DT400" s="44"/>
      <c r="DU400" s="44"/>
      <c r="DV400" s="44"/>
      <c r="DW400" s="43"/>
      <c r="DX400" s="60"/>
      <c r="DY400" s="67"/>
      <c r="DZ400" s="43"/>
      <c r="EA400" s="45"/>
      <c r="EB400" s="35"/>
      <c r="EC400" s="27"/>
      <c r="ED400" s="46"/>
      <c r="EE400" s="67"/>
      <c r="EF400" s="44" t="str">
        <f t="shared" si="1971"/>
        <v/>
      </c>
      <c r="EG400" s="44"/>
      <c r="EH400" s="44"/>
      <c r="EI400" s="44"/>
      <c r="EJ400" s="44" t="str">
        <f t="shared" si="1972"/>
        <v/>
      </c>
      <c r="EK400" s="44"/>
      <c r="EL400" s="44"/>
      <c r="EM400" s="44"/>
      <c r="EN400" s="44" t="str">
        <f t="shared" si="1926"/>
        <v/>
      </c>
      <c r="EO400" s="45" t="str">
        <f t="shared" si="1927"/>
        <v/>
      </c>
      <c r="EP400" s="35"/>
      <c r="EQ400" s="27"/>
      <c r="ER400" s="46"/>
      <c r="ES400" s="44"/>
      <c r="ET400" s="44" t="str">
        <f t="shared" si="1973"/>
        <v/>
      </c>
      <c r="EU400" s="44"/>
      <c r="EV400" s="44" t="str">
        <f t="shared" si="1974"/>
        <v/>
      </c>
      <c r="EW400" s="44"/>
      <c r="EX400" s="44" t="str">
        <f t="shared" si="1975"/>
        <v/>
      </c>
      <c r="EY400" s="44"/>
      <c r="EZ400" s="44"/>
      <c r="FA400" s="44"/>
      <c r="FB400" s="44" t="str">
        <f t="shared" si="1928"/>
        <v/>
      </c>
      <c r="FC400" s="45" t="str">
        <f t="shared" si="1929"/>
        <v/>
      </c>
      <c r="FD400" s="35"/>
      <c r="FF400" s="46"/>
      <c r="FG400" s="67"/>
      <c r="FH400" s="44" t="str">
        <f t="shared" si="1976"/>
        <v/>
      </c>
      <c r="FI400" s="44"/>
      <c r="FJ400" s="44"/>
      <c r="FK400" s="44"/>
      <c r="FL400" s="44" t="str">
        <f t="shared" si="1977"/>
        <v/>
      </c>
      <c r="FM400" s="44"/>
      <c r="FN400" s="44"/>
      <c r="FO400" s="44"/>
      <c r="FP400" s="44" t="str">
        <f t="shared" si="1930"/>
        <v/>
      </c>
      <c r="FQ400" s="45" t="str">
        <f t="shared" si="1931"/>
        <v/>
      </c>
      <c r="FR400" s="35"/>
      <c r="FT400" s="46"/>
      <c r="FU400" s="67"/>
      <c r="FV400" s="44" t="str">
        <f t="shared" si="1978"/>
        <v/>
      </c>
      <c r="FW400" s="44"/>
      <c r="FX400" s="44"/>
      <c r="FY400" s="44"/>
      <c r="FZ400" s="44" t="str">
        <f t="shared" si="1979"/>
        <v/>
      </c>
      <c r="GA400" s="44"/>
      <c r="GB400" s="44"/>
      <c r="GC400" s="44"/>
      <c r="GD400" s="44" t="str">
        <f t="shared" si="1932"/>
        <v/>
      </c>
      <c r="GE400" s="45" t="str">
        <f t="shared" si="1933"/>
        <v/>
      </c>
      <c r="GF400" s="35"/>
      <c r="GH400" s="46"/>
      <c r="GI400" s="67"/>
      <c r="GJ400" s="44" t="str">
        <f t="shared" si="1980"/>
        <v/>
      </c>
      <c r="GK400" s="44"/>
      <c r="GL400" s="44"/>
      <c r="GM400" s="44"/>
      <c r="GN400" s="44" t="str">
        <f t="shared" si="1981"/>
        <v/>
      </c>
      <c r="GO400" s="44"/>
      <c r="GP400" s="44"/>
      <c r="GQ400" s="44"/>
      <c r="GR400" s="44" t="str">
        <f t="shared" si="1934"/>
        <v/>
      </c>
      <c r="GS400" s="45" t="str">
        <f t="shared" si="1935"/>
        <v/>
      </c>
      <c r="GT400" s="35"/>
      <c r="GU400" s="27"/>
      <c r="GV400" s="46"/>
      <c r="GW400" s="67"/>
      <c r="GX400" s="44" t="str">
        <f t="shared" si="1982"/>
        <v/>
      </c>
      <c r="GY400" s="44"/>
      <c r="GZ400" s="44"/>
      <c r="HA400" s="44"/>
      <c r="HB400" s="44" t="str">
        <f t="shared" si="1983"/>
        <v/>
      </c>
      <c r="HC400" s="44"/>
      <c r="HD400" s="44"/>
      <c r="HE400" s="44"/>
      <c r="HF400" s="44" t="str">
        <f t="shared" si="1936"/>
        <v/>
      </c>
      <c r="HG400" s="45" t="str">
        <f t="shared" si="1937"/>
        <v/>
      </c>
      <c r="HH400" s="35"/>
      <c r="HJ400" s="46"/>
      <c r="HK400" s="67"/>
      <c r="HL400" s="44" t="str">
        <f t="shared" si="1984"/>
        <v/>
      </c>
      <c r="HM400" s="44"/>
      <c r="HN400" s="44"/>
      <c r="HO400" s="44"/>
      <c r="HP400" s="44" t="str">
        <f t="shared" si="1985"/>
        <v/>
      </c>
      <c r="HQ400" s="44"/>
      <c r="HR400" s="44"/>
      <c r="HS400" s="44"/>
      <c r="HT400" s="44" t="str">
        <f t="shared" si="1938"/>
        <v/>
      </c>
      <c r="HU400" s="45" t="str">
        <f t="shared" si="1939"/>
        <v/>
      </c>
      <c r="HV400" s="35"/>
      <c r="HW400" s="61"/>
      <c r="HX400" s="46"/>
      <c r="HY400" s="43"/>
      <c r="HZ400" s="44"/>
      <c r="IA400" s="43"/>
      <c r="IB400" s="44"/>
      <c r="IC400" s="44"/>
      <c r="ID400" s="44"/>
      <c r="IE400" s="43"/>
      <c r="IF400" s="60"/>
      <c r="IG400" s="67"/>
      <c r="IH400" s="43"/>
      <c r="II400" s="45"/>
      <c r="IJ400" s="35"/>
      <c r="IL400" s="46"/>
      <c r="IM400" s="43"/>
      <c r="IN400" s="44"/>
      <c r="IO400" s="43"/>
      <c r="IP400" s="44"/>
      <c r="IQ400" s="44"/>
      <c r="IR400" s="44"/>
      <c r="IS400" s="43"/>
      <c r="IT400" s="60"/>
      <c r="IU400" s="67"/>
      <c r="IV400" s="43"/>
      <c r="IW400" s="45"/>
      <c r="IX400" s="35"/>
      <c r="IY400" s="33"/>
      <c r="IZ400" s="46"/>
      <c r="JA400" s="43"/>
      <c r="JB400" s="44"/>
      <c r="JC400" s="43"/>
      <c r="JD400" s="44"/>
      <c r="JE400" s="91"/>
      <c r="JF400" s="44"/>
      <c r="JG400" s="43"/>
      <c r="JH400" s="60"/>
      <c r="JI400" s="67"/>
      <c r="JJ400" s="43"/>
      <c r="JK400" s="45"/>
      <c r="JL400" s="35"/>
      <c r="JM400" s="27"/>
      <c r="JN400" s="46"/>
      <c r="JO400" s="43"/>
      <c r="JP400" s="44"/>
      <c r="JQ400" s="43"/>
      <c r="JR400" s="44"/>
      <c r="JS400" s="44"/>
      <c r="JT400" s="44"/>
      <c r="JU400" s="43"/>
      <c r="JV400" s="60"/>
      <c r="JW400" s="67"/>
      <c r="JX400" s="43"/>
      <c r="JY400" s="45"/>
      <c r="JZ400" s="35"/>
      <c r="KA400" s="61"/>
      <c r="KB400" s="46"/>
      <c r="KC400" s="43"/>
      <c r="KD400" s="44"/>
      <c r="KE400" s="43"/>
      <c r="KF400" s="44"/>
      <c r="KG400" s="44"/>
      <c r="KH400" s="44"/>
      <c r="KI400" s="44"/>
      <c r="KJ400" s="60"/>
      <c r="KK400" s="67"/>
      <c r="KL400" s="43"/>
      <c r="KM400" s="45"/>
      <c r="KN400" s="35"/>
      <c r="KO400" s="27"/>
      <c r="KP400" s="46"/>
      <c r="KQ400" s="43"/>
      <c r="KR400" s="44"/>
      <c r="KS400" s="43"/>
      <c r="KT400" s="44"/>
      <c r="KU400" s="44"/>
      <c r="KV400" s="44"/>
      <c r="KW400" s="43"/>
      <c r="KX400" s="60"/>
      <c r="KY400" s="67"/>
      <c r="KZ400" s="43"/>
      <c r="LA400" s="45"/>
      <c r="LB400" s="35"/>
      <c r="LC400" s="27"/>
      <c r="LD400" s="46"/>
      <c r="LE400" s="44"/>
      <c r="LF400" s="44"/>
      <c r="LG400" s="44"/>
      <c r="LH400" s="44" t="str">
        <f t="shared" si="1916"/>
        <v/>
      </c>
      <c r="LI400" s="44"/>
      <c r="LJ400" s="44" t="str">
        <f t="shared" si="1917"/>
        <v/>
      </c>
      <c r="LK400" s="44"/>
      <c r="LL400" s="72" t="str">
        <f>IF(LE399="","",LL397)</f>
        <v/>
      </c>
      <c r="LM400" s="67" t="str">
        <f>IF(LF399="","",LM397)</f>
        <v/>
      </c>
      <c r="LN400" s="44" t="str">
        <f t="shared" si="1840"/>
        <v/>
      </c>
      <c r="LO400" s="45"/>
      <c r="LP400" s="35"/>
      <c r="LQ400" s="27"/>
      <c r="LR400" s="46"/>
      <c r="LS400" s="67"/>
      <c r="LT400" s="44" t="str">
        <f t="shared" si="1990"/>
        <v/>
      </c>
      <c r="LU400" s="44"/>
      <c r="LV400" s="44"/>
      <c r="LW400" s="44"/>
      <c r="LX400" s="44" t="str">
        <f t="shared" si="1991"/>
        <v/>
      </c>
      <c r="LY400" s="44"/>
      <c r="LZ400" s="44"/>
      <c r="MA400" s="44"/>
      <c r="MB400" s="44" t="str">
        <f t="shared" si="1940"/>
        <v/>
      </c>
      <c r="MC400" s="45" t="str">
        <f t="shared" si="1941"/>
        <v/>
      </c>
      <c r="MD400" s="35"/>
      <c r="ME400" s="27"/>
      <c r="MF400" s="46"/>
      <c r="MG400" s="67"/>
      <c r="MH400" s="44" t="str">
        <f t="shared" si="1992"/>
        <v/>
      </c>
      <c r="MI400" s="44"/>
      <c r="MJ400" s="44"/>
      <c r="MK400" s="44"/>
      <c r="ML400" s="44" t="str">
        <f t="shared" si="1993"/>
        <v/>
      </c>
      <c r="MM400" s="44"/>
      <c r="MN400" s="44"/>
      <c r="MO400" s="44"/>
      <c r="MP400" s="44" t="str">
        <f t="shared" si="1942"/>
        <v/>
      </c>
      <c r="MQ400" s="45" t="str">
        <f t="shared" si="1943"/>
        <v/>
      </c>
      <c r="MR400" s="35"/>
      <c r="MS400" s="27"/>
      <c r="MT400" s="46"/>
      <c r="MU400" s="67"/>
      <c r="MV400" s="44" t="str">
        <f t="shared" si="1994"/>
        <v/>
      </c>
      <c r="MW400" s="44"/>
      <c r="MX400" s="44"/>
      <c r="MY400" s="44"/>
      <c r="MZ400" s="44" t="str">
        <f t="shared" si="1995"/>
        <v/>
      </c>
      <c r="NA400" s="44"/>
      <c r="NB400" s="44"/>
      <c r="NC400" s="44"/>
      <c r="ND400" s="44" t="str">
        <f t="shared" si="1944"/>
        <v/>
      </c>
      <c r="NE400" s="45" t="str">
        <f t="shared" si="1945"/>
        <v/>
      </c>
      <c r="NF400" s="35"/>
      <c r="NG400" s="27"/>
      <c r="NH400" s="46"/>
      <c r="NI400" s="67"/>
      <c r="NJ400" s="44" t="str">
        <f t="shared" si="1996"/>
        <v/>
      </c>
      <c r="NK400" s="44"/>
      <c r="NL400" s="44"/>
      <c r="NM400" s="44"/>
      <c r="NN400" s="44" t="str">
        <f t="shared" si="1997"/>
        <v/>
      </c>
      <c r="NO400" s="44"/>
      <c r="NP400" s="44"/>
      <c r="NQ400" s="44"/>
      <c r="NR400" s="44" t="str">
        <f t="shared" si="1946"/>
        <v/>
      </c>
      <c r="NS400" s="45" t="str">
        <f t="shared" si="1947"/>
        <v/>
      </c>
      <c r="NT400" s="35"/>
    </row>
    <row r="401" spans="1:384" ht="15" customHeight="1" thickBot="1" x14ac:dyDescent="0.25">
      <c r="A401" s="38"/>
      <c r="B401" s="39"/>
      <c r="C401" s="40"/>
      <c r="D401" s="40"/>
      <c r="E401" s="41"/>
      <c r="F401" s="40"/>
      <c r="G401" s="178"/>
      <c r="H401" s="42"/>
      <c r="I401" s="44"/>
      <c r="J401" s="44" t="str">
        <f t="shared" si="1956"/>
        <v/>
      </c>
      <c r="K401" s="44"/>
      <c r="L401" s="44"/>
      <c r="M401" s="44"/>
      <c r="N401" s="44" t="str">
        <f t="shared" si="1957"/>
        <v/>
      </c>
      <c r="O401" s="44"/>
      <c r="P401" s="44"/>
      <c r="Q401" s="44"/>
      <c r="R401" s="44" t="str">
        <f t="shared" si="1918"/>
        <v/>
      </c>
      <c r="S401" s="45" t="str">
        <f t="shared" si="1919"/>
        <v/>
      </c>
      <c r="T401" s="35"/>
      <c r="U401" s="27"/>
      <c r="V401" s="46"/>
      <c r="W401" s="67"/>
      <c r="X401" s="44" t="str">
        <f t="shared" si="1958"/>
        <v/>
      </c>
      <c r="Y401" s="44"/>
      <c r="Z401" s="44"/>
      <c r="AA401" s="44"/>
      <c r="AB401" s="44" t="str">
        <f t="shared" si="1959"/>
        <v/>
      </c>
      <c r="AC401" s="44"/>
      <c r="AD401" s="44"/>
      <c r="AE401" s="44"/>
      <c r="AF401" s="44" t="str">
        <f t="shared" si="1920"/>
        <v/>
      </c>
      <c r="AG401" s="45" t="str">
        <f t="shared" si="1921"/>
        <v/>
      </c>
      <c r="AH401" s="35"/>
      <c r="AI401" s="27"/>
      <c r="AJ401" s="46"/>
      <c r="AK401" s="44"/>
      <c r="AL401" s="44" t="str">
        <f t="shared" si="1960"/>
        <v/>
      </c>
      <c r="AM401" s="44"/>
      <c r="AN401" s="44" t="str">
        <f t="shared" si="1961"/>
        <v/>
      </c>
      <c r="AO401" s="44"/>
      <c r="AP401" s="44" t="str">
        <f t="shared" si="1962"/>
        <v/>
      </c>
      <c r="AQ401" s="44"/>
      <c r="AR401" s="44"/>
      <c r="AS401" s="44"/>
      <c r="AT401" s="44" t="str">
        <f t="shared" si="1922"/>
        <v/>
      </c>
      <c r="AU401" s="45" t="str">
        <f t="shared" si="1923"/>
        <v/>
      </c>
      <c r="AV401" s="35"/>
      <c r="AW401" s="27"/>
      <c r="AX401" s="46"/>
      <c r="AY401" s="44"/>
      <c r="AZ401" s="44" t="str">
        <f t="shared" si="1963"/>
        <v/>
      </c>
      <c r="BA401" s="44"/>
      <c r="BB401" s="44" t="str">
        <f t="shared" si="1964"/>
        <v/>
      </c>
      <c r="BC401" s="44"/>
      <c r="BD401" s="44" t="str">
        <f t="shared" si="1965"/>
        <v/>
      </c>
      <c r="BE401" s="44"/>
      <c r="BF401" s="44"/>
      <c r="BG401" s="44"/>
      <c r="BH401" s="44" t="str">
        <f t="shared" si="1924"/>
        <v/>
      </c>
      <c r="BI401" s="45" t="str">
        <f t="shared" si="1925"/>
        <v/>
      </c>
      <c r="BJ401" s="35"/>
      <c r="BK401" s="50"/>
      <c r="BL401" s="46"/>
      <c r="BM401" s="44"/>
      <c r="BN401" s="44"/>
      <c r="BO401" s="44"/>
      <c r="BP401" s="44"/>
      <c r="BQ401" s="44"/>
      <c r="BR401" s="44"/>
      <c r="BS401" s="25"/>
      <c r="BT401" s="60"/>
      <c r="BU401" s="67"/>
      <c r="BV401" s="44"/>
      <c r="BW401" s="45"/>
      <c r="BX401" s="35"/>
      <c r="BY401" s="27"/>
      <c r="BZ401" s="46"/>
      <c r="CA401" s="44"/>
      <c r="CB401" s="44"/>
      <c r="CC401" s="44"/>
      <c r="CD401" s="44"/>
      <c r="CE401" s="44"/>
      <c r="CF401" s="44"/>
      <c r="CG401" s="25"/>
      <c r="CH401" s="60"/>
      <c r="CI401" s="67"/>
      <c r="CJ401" s="44"/>
      <c r="CK401" s="45"/>
      <c r="CL401" s="35"/>
      <c r="CM401" s="27"/>
      <c r="CN401" s="46"/>
      <c r="CO401" s="44"/>
      <c r="CP401" s="69"/>
      <c r="CQ401" s="44"/>
      <c r="CR401" s="44"/>
      <c r="CS401" s="44"/>
      <c r="CT401" s="44"/>
      <c r="CU401" s="25"/>
      <c r="CV401" s="60"/>
      <c r="CW401" s="67"/>
      <c r="CX401" s="44"/>
      <c r="CY401" s="45"/>
      <c r="CZ401" s="35"/>
      <c r="DA401" s="58"/>
      <c r="DB401" s="46"/>
      <c r="DC401" s="44"/>
      <c r="DD401" s="44"/>
      <c r="DE401" s="44"/>
      <c r="DF401" s="44"/>
      <c r="DG401" s="44"/>
      <c r="DH401" s="44"/>
      <c r="DI401" s="25"/>
      <c r="DJ401" s="60"/>
      <c r="DK401" s="67"/>
      <c r="DL401" s="44"/>
      <c r="DM401" s="45"/>
      <c r="DN401" s="35"/>
      <c r="DO401" s="27"/>
      <c r="DP401" s="46"/>
      <c r="DQ401" s="44"/>
      <c r="DR401" s="44"/>
      <c r="DS401" s="44"/>
      <c r="DT401" s="44"/>
      <c r="DU401" s="44"/>
      <c r="DV401" s="44"/>
      <c r="DW401" s="25"/>
      <c r="DX401" s="60"/>
      <c r="DY401" s="67"/>
      <c r="DZ401" s="44"/>
      <c r="EA401" s="45"/>
      <c r="EB401" s="35"/>
      <c r="EC401" s="27"/>
      <c r="ED401" s="46"/>
      <c r="EE401" s="67"/>
      <c r="EF401" s="44" t="str">
        <f t="shared" si="1971"/>
        <v/>
      </c>
      <c r="EG401" s="44"/>
      <c r="EH401" s="44"/>
      <c r="EI401" s="44"/>
      <c r="EJ401" s="44" t="str">
        <f t="shared" si="1972"/>
        <v/>
      </c>
      <c r="EK401" s="44"/>
      <c r="EL401" s="44"/>
      <c r="EM401" s="44"/>
      <c r="EN401" s="44" t="str">
        <f t="shared" si="1926"/>
        <v/>
      </c>
      <c r="EO401" s="45" t="str">
        <f t="shared" si="1927"/>
        <v/>
      </c>
      <c r="EP401" s="35"/>
      <c r="EQ401" s="27"/>
      <c r="ER401" s="46"/>
      <c r="ES401" s="44"/>
      <c r="ET401" s="44" t="str">
        <f t="shared" si="1973"/>
        <v/>
      </c>
      <c r="EU401" s="44"/>
      <c r="EV401" s="44" t="str">
        <f t="shared" si="1974"/>
        <v/>
      </c>
      <c r="EW401" s="44"/>
      <c r="EX401" s="44" t="str">
        <f t="shared" si="1975"/>
        <v/>
      </c>
      <c r="EY401" s="44"/>
      <c r="EZ401" s="44"/>
      <c r="FA401" s="44"/>
      <c r="FB401" s="44" t="str">
        <f t="shared" si="1928"/>
        <v/>
      </c>
      <c r="FC401" s="45" t="str">
        <f t="shared" si="1929"/>
        <v/>
      </c>
      <c r="FD401" s="35"/>
      <c r="FF401" s="46"/>
      <c r="FG401" s="67"/>
      <c r="FH401" s="44" t="str">
        <f t="shared" si="1976"/>
        <v/>
      </c>
      <c r="FI401" s="44"/>
      <c r="FJ401" s="44"/>
      <c r="FK401" s="44"/>
      <c r="FL401" s="44" t="str">
        <f t="shared" si="1977"/>
        <v/>
      </c>
      <c r="FM401" s="44"/>
      <c r="FN401" s="44"/>
      <c r="FO401" s="44"/>
      <c r="FP401" s="44" t="str">
        <f t="shared" si="1930"/>
        <v/>
      </c>
      <c r="FQ401" s="45" t="str">
        <f t="shared" si="1931"/>
        <v/>
      </c>
      <c r="FR401" s="35"/>
      <c r="FT401" s="46"/>
      <c r="FU401" s="67"/>
      <c r="FV401" s="44" t="str">
        <f t="shared" si="1978"/>
        <v/>
      </c>
      <c r="FW401" s="44"/>
      <c r="FX401" s="44"/>
      <c r="FY401" s="44"/>
      <c r="FZ401" s="44" t="str">
        <f t="shared" si="1979"/>
        <v/>
      </c>
      <c r="GA401" s="44"/>
      <c r="GB401" s="44"/>
      <c r="GC401" s="44"/>
      <c r="GD401" s="44" t="str">
        <f t="shared" si="1932"/>
        <v/>
      </c>
      <c r="GE401" s="45" t="str">
        <f t="shared" si="1933"/>
        <v/>
      </c>
      <c r="GF401" s="35"/>
      <c r="GH401" s="46"/>
      <c r="GI401" s="67"/>
      <c r="GJ401" s="44" t="str">
        <f t="shared" si="1980"/>
        <v/>
      </c>
      <c r="GK401" s="44"/>
      <c r="GL401" s="44"/>
      <c r="GM401" s="44"/>
      <c r="GN401" s="44" t="str">
        <f t="shared" si="1981"/>
        <v/>
      </c>
      <c r="GO401" s="44"/>
      <c r="GP401" s="44"/>
      <c r="GQ401" s="44"/>
      <c r="GR401" s="44" t="str">
        <f t="shared" si="1934"/>
        <v/>
      </c>
      <c r="GS401" s="45" t="str">
        <f t="shared" si="1935"/>
        <v/>
      </c>
      <c r="GT401" s="35"/>
      <c r="GU401" s="27"/>
      <c r="GV401" s="46"/>
      <c r="GW401" s="67"/>
      <c r="GX401" s="44" t="str">
        <f t="shared" si="1982"/>
        <v/>
      </c>
      <c r="GY401" s="44"/>
      <c r="GZ401" s="44"/>
      <c r="HA401" s="44"/>
      <c r="HB401" s="44" t="str">
        <f t="shared" si="1983"/>
        <v/>
      </c>
      <c r="HC401" s="44"/>
      <c r="HD401" s="44"/>
      <c r="HE401" s="44"/>
      <c r="HF401" s="44" t="str">
        <f t="shared" si="1936"/>
        <v/>
      </c>
      <c r="HG401" s="45" t="str">
        <f t="shared" si="1937"/>
        <v/>
      </c>
      <c r="HH401" s="35"/>
      <c r="HJ401" s="46"/>
      <c r="HK401" s="67"/>
      <c r="HL401" s="44" t="str">
        <f t="shared" si="1984"/>
        <v/>
      </c>
      <c r="HM401" s="44"/>
      <c r="HN401" s="44"/>
      <c r="HO401" s="44"/>
      <c r="HP401" s="44" t="str">
        <f t="shared" si="1985"/>
        <v/>
      </c>
      <c r="HQ401" s="44"/>
      <c r="HR401" s="44"/>
      <c r="HS401" s="44"/>
      <c r="HT401" s="44" t="str">
        <f t="shared" si="1938"/>
        <v/>
      </c>
      <c r="HU401" s="45" t="str">
        <f t="shared" si="1939"/>
        <v/>
      </c>
      <c r="HV401" s="35"/>
      <c r="HW401" s="61"/>
      <c r="HX401" s="46"/>
      <c r="HY401" s="44"/>
      <c r="HZ401" s="44"/>
      <c r="IA401" s="44"/>
      <c r="IB401" s="44"/>
      <c r="IC401" s="44"/>
      <c r="ID401" s="44"/>
      <c r="IE401" s="25"/>
      <c r="IF401" s="60"/>
      <c r="IG401" s="67"/>
      <c r="IH401" s="44"/>
      <c r="II401" s="45"/>
      <c r="IJ401" s="35"/>
      <c r="IL401" s="46"/>
      <c r="IM401" s="44"/>
      <c r="IN401" s="44"/>
      <c r="IO401" s="44"/>
      <c r="IP401" s="44"/>
      <c r="IQ401" s="44"/>
      <c r="IR401" s="44"/>
      <c r="IS401" s="25"/>
      <c r="IT401" s="60"/>
      <c r="IU401" s="67"/>
      <c r="IV401" s="44"/>
      <c r="IW401" s="45"/>
      <c r="IX401" s="35"/>
      <c r="IY401" s="33"/>
      <c r="IZ401" s="46"/>
      <c r="JA401" s="44"/>
      <c r="JB401" s="44"/>
      <c r="JC401" s="44"/>
      <c r="JD401" s="44"/>
      <c r="JE401" s="43"/>
      <c r="JF401" s="44"/>
      <c r="JG401" s="25"/>
      <c r="JH401" s="60"/>
      <c r="JI401" s="67"/>
      <c r="JJ401" s="44"/>
      <c r="JK401" s="45"/>
      <c r="JL401" s="35"/>
      <c r="JM401" s="27"/>
      <c r="JN401" s="46"/>
      <c r="JO401" s="44"/>
      <c r="JP401" s="44"/>
      <c r="JQ401" s="44"/>
      <c r="JR401" s="44"/>
      <c r="JS401" s="44"/>
      <c r="JT401" s="44"/>
      <c r="JU401" s="25"/>
      <c r="JV401" s="60"/>
      <c r="JW401" s="67"/>
      <c r="JX401" s="44"/>
      <c r="JY401" s="45"/>
      <c r="JZ401" s="35"/>
      <c r="KA401" s="61"/>
      <c r="KB401" s="46"/>
      <c r="KC401" s="44"/>
      <c r="KD401" s="44"/>
      <c r="KE401" s="44"/>
      <c r="KF401" s="44"/>
      <c r="KG401" s="44"/>
      <c r="KH401" s="44"/>
      <c r="KI401" s="44"/>
      <c r="KJ401" s="60"/>
      <c r="KK401" s="67"/>
      <c r="KL401" s="44"/>
      <c r="KM401" s="45"/>
      <c r="KN401" s="35"/>
      <c r="KO401" s="27"/>
      <c r="KP401" s="46"/>
      <c r="KQ401" s="44"/>
      <c r="KR401" s="44"/>
      <c r="KS401" s="44"/>
      <c r="KT401" s="44"/>
      <c r="KU401" s="44"/>
      <c r="KV401" s="44"/>
      <c r="KW401" s="25"/>
      <c r="KX401" s="60"/>
      <c r="KY401" s="67"/>
      <c r="KZ401" s="44"/>
      <c r="LA401" s="45"/>
      <c r="LB401" s="35"/>
      <c r="LC401" s="27"/>
      <c r="LD401" s="74"/>
      <c r="LE401" s="75"/>
      <c r="LF401" s="75"/>
      <c r="LG401" s="75"/>
      <c r="LH401" s="75" t="str">
        <f t="shared" si="1916"/>
        <v/>
      </c>
      <c r="LI401" s="75"/>
      <c r="LJ401" s="75" t="str">
        <f t="shared" si="1917"/>
        <v/>
      </c>
      <c r="LK401" s="75"/>
      <c r="LL401" s="77" t="str">
        <f>IF(LE399="","",LL398)</f>
        <v/>
      </c>
      <c r="LM401" s="78" t="str">
        <f>IF(LF399="","",LM398)</f>
        <v/>
      </c>
      <c r="LN401" s="75" t="str">
        <f t="shared" si="1840"/>
        <v/>
      </c>
      <c r="LO401" s="79"/>
      <c r="LP401" s="35"/>
      <c r="LQ401" s="27"/>
      <c r="LR401" s="46"/>
      <c r="LS401" s="67"/>
      <c r="LT401" s="44" t="str">
        <f t="shared" si="1990"/>
        <v/>
      </c>
      <c r="LU401" s="44"/>
      <c r="LV401" s="44"/>
      <c r="LW401" s="44"/>
      <c r="LX401" s="44" t="str">
        <f t="shared" si="1991"/>
        <v/>
      </c>
      <c r="LY401" s="44"/>
      <c r="LZ401" s="44"/>
      <c r="MA401" s="44"/>
      <c r="MB401" s="44" t="str">
        <f t="shared" si="1940"/>
        <v/>
      </c>
      <c r="MC401" s="45" t="str">
        <f t="shared" si="1941"/>
        <v/>
      </c>
      <c r="MD401" s="35"/>
      <c r="ME401" s="27"/>
      <c r="MF401" s="46"/>
      <c r="MG401" s="67"/>
      <c r="MH401" s="44" t="str">
        <f t="shared" si="1992"/>
        <v/>
      </c>
      <c r="MI401" s="44"/>
      <c r="MJ401" s="44"/>
      <c r="MK401" s="44"/>
      <c r="ML401" s="44" t="str">
        <f t="shared" si="1993"/>
        <v/>
      </c>
      <c r="MM401" s="44"/>
      <c r="MN401" s="44"/>
      <c r="MO401" s="44"/>
      <c r="MP401" s="44" t="str">
        <f t="shared" si="1942"/>
        <v/>
      </c>
      <c r="MQ401" s="45" t="str">
        <f t="shared" si="1943"/>
        <v/>
      </c>
      <c r="MR401" s="35"/>
      <c r="MS401" s="27"/>
      <c r="MT401" s="46"/>
      <c r="MU401" s="67"/>
      <c r="MV401" s="44" t="str">
        <f t="shared" si="1994"/>
        <v/>
      </c>
      <c r="MW401" s="44"/>
      <c r="MX401" s="44"/>
      <c r="MY401" s="44"/>
      <c r="MZ401" s="44" t="str">
        <f t="shared" si="1995"/>
        <v/>
      </c>
      <c r="NA401" s="44"/>
      <c r="NB401" s="44"/>
      <c r="NC401" s="44"/>
      <c r="ND401" s="44" t="str">
        <f t="shared" si="1944"/>
        <v/>
      </c>
      <c r="NE401" s="45" t="str">
        <f t="shared" si="1945"/>
        <v/>
      </c>
      <c r="NF401" s="35"/>
      <c r="NG401" s="27"/>
      <c r="NH401" s="46"/>
      <c r="NI401" s="67"/>
      <c r="NJ401" s="44" t="str">
        <f t="shared" si="1996"/>
        <v/>
      </c>
      <c r="NK401" s="44"/>
      <c r="NL401" s="44"/>
      <c r="NM401" s="44"/>
      <c r="NN401" s="44" t="str">
        <f t="shared" si="1997"/>
        <v/>
      </c>
      <c r="NO401" s="44"/>
      <c r="NP401" s="44"/>
      <c r="NQ401" s="44"/>
      <c r="NR401" s="44" t="str">
        <f t="shared" si="1946"/>
        <v/>
      </c>
      <c r="NS401" s="45" t="str">
        <f t="shared" si="1947"/>
        <v/>
      </c>
      <c r="NT401" s="35"/>
    </row>
    <row r="402" spans="1:384" ht="15" customHeight="1" thickTop="1" thickBot="1" x14ac:dyDescent="0.25">
      <c r="A402" s="38"/>
      <c r="B402" s="39"/>
      <c r="C402" s="40"/>
      <c r="D402" s="40"/>
      <c r="E402" s="41"/>
      <c r="F402" s="40"/>
      <c r="G402" s="178"/>
      <c r="H402" s="42"/>
      <c r="I402" s="44"/>
      <c r="J402" s="44" t="str">
        <f t="shared" si="1956"/>
        <v/>
      </c>
      <c r="K402" s="44"/>
      <c r="L402" s="44"/>
      <c r="M402" s="44"/>
      <c r="N402" s="44" t="str">
        <f t="shared" si="1957"/>
        <v/>
      </c>
      <c r="O402" s="44"/>
      <c r="P402" s="44"/>
      <c r="Q402" s="44"/>
      <c r="R402" s="44" t="str">
        <f t="shared" si="1918"/>
        <v/>
      </c>
      <c r="S402" s="45" t="str">
        <f t="shared" si="1919"/>
        <v/>
      </c>
      <c r="T402" s="35"/>
      <c r="U402" s="27"/>
      <c r="V402" s="46"/>
      <c r="W402" s="67"/>
      <c r="X402" s="44" t="str">
        <f t="shared" si="1958"/>
        <v/>
      </c>
      <c r="Y402" s="44"/>
      <c r="Z402" s="44"/>
      <c r="AA402" s="44"/>
      <c r="AB402" s="44" t="str">
        <f t="shared" si="1959"/>
        <v/>
      </c>
      <c r="AC402" s="44"/>
      <c r="AD402" s="44"/>
      <c r="AE402" s="44"/>
      <c r="AF402" s="44" t="str">
        <f t="shared" si="1920"/>
        <v/>
      </c>
      <c r="AG402" s="45" t="str">
        <f t="shared" si="1921"/>
        <v/>
      </c>
      <c r="AH402" s="35"/>
      <c r="AI402" s="27"/>
      <c r="AJ402" s="46"/>
      <c r="AK402" s="44"/>
      <c r="AL402" s="44" t="str">
        <f t="shared" si="1960"/>
        <v/>
      </c>
      <c r="AM402" s="44"/>
      <c r="AN402" s="44" t="str">
        <f t="shared" si="1961"/>
        <v/>
      </c>
      <c r="AO402" s="44"/>
      <c r="AP402" s="44" t="str">
        <f t="shared" si="1962"/>
        <v/>
      </c>
      <c r="AQ402" s="44"/>
      <c r="AR402" s="44"/>
      <c r="AS402" s="44"/>
      <c r="AT402" s="44" t="str">
        <f t="shared" si="1922"/>
        <v/>
      </c>
      <c r="AU402" s="45" t="str">
        <f t="shared" si="1923"/>
        <v/>
      </c>
      <c r="AV402" s="35"/>
      <c r="AW402" s="27"/>
      <c r="AX402" s="46"/>
      <c r="AY402" s="44"/>
      <c r="AZ402" s="44" t="str">
        <f t="shared" si="1963"/>
        <v/>
      </c>
      <c r="BA402" s="44"/>
      <c r="BB402" s="44" t="str">
        <f t="shared" si="1964"/>
        <v/>
      </c>
      <c r="BC402" s="44"/>
      <c r="BD402" s="44" t="str">
        <f t="shared" si="1965"/>
        <v/>
      </c>
      <c r="BE402" s="44"/>
      <c r="BF402" s="44"/>
      <c r="BG402" s="44"/>
      <c r="BH402" s="44" t="str">
        <f t="shared" si="1924"/>
        <v/>
      </c>
      <c r="BI402" s="45" t="str">
        <f t="shared" si="1925"/>
        <v/>
      </c>
      <c r="BJ402" s="35"/>
      <c r="BK402" s="50"/>
      <c r="BL402" s="74"/>
      <c r="BM402" s="75"/>
      <c r="BN402" s="75"/>
      <c r="BO402" s="75"/>
      <c r="BP402" s="75"/>
      <c r="BQ402" s="75"/>
      <c r="BR402" s="75"/>
      <c r="BS402" s="75"/>
      <c r="BT402" s="77"/>
      <c r="BU402" s="78"/>
      <c r="BV402" s="75"/>
      <c r="BW402" s="79"/>
      <c r="BX402" s="35"/>
      <c r="BY402" s="27"/>
      <c r="BZ402" s="74"/>
      <c r="CA402" s="75"/>
      <c r="CB402" s="75"/>
      <c r="CC402" s="75"/>
      <c r="CD402" s="75"/>
      <c r="CE402" s="75"/>
      <c r="CF402" s="75"/>
      <c r="CG402" s="75"/>
      <c r="CH402" s="77"/>
      <c r="CI402" s="78"/>
      <c r="CJ402" s="75"/>
      <c r="CK402" s="79"/>
      <c r="CL402" s="35"/>
      <c r="CM402" s="27"/>
      <c r="CN402" s="74"/>
      <c r="CO402" s="75"/>
      <c r="CP402" s="82"/>
      <c r="CQ402" s="75"/>
      <c r="CR402" s="75"/>
      <c r="CS402" s="75"/>
      <c r="CT402" s="75"/>
      <c r="CU402" s="75"/>
      <c r="CV402" s="77"/>
      <c r="CW402" s="78"/>
      <c r="CX402" s="75"/>
      <c r="CY402" s="79"/>
      <c r="CZ402" s="35"/>
      <c r="DA402" s="58"/>
      <c r="DB402" s="74"/>
      <c r="DC402" s="75"/>
      <c r="DD402" s="75"/>
      <c r="DE402" s="75"/>
      <c r="DF402" s="75"/>
      <c r="DG402" s="75"/>
      <c r="DH402" s="75"/>
      <c r="DI402" s="75"/>
      <c r="DJ402" s="77"/>
      <c r="DK402" s="78"/>
      <c r="DL402" s="75"/>
      <c r="DM402" s="79"/>
      <c r="DN402" s="35"/>
      <c r="DO402" s="27"/>
      <c r="DP402" s="74"/>
      <c r="DQ402" s="75"/>
      <c r="DR402" s="75"/>
      <c r="DS402" s="75"/>
      <c r="DT402" s="75"/>
      <c r="DU402" s="75"/>
      <c r="DV402" s="75"/>
      <c r="DW402" s="75"/>
      <c r="DX402" s="77"/>
      <c r="DY402" s="78"/>
      <c r="DZ402" s="75"/>
      <c r="EA402" s="79"/>
      <c r="EB402" s="35"/>
      <c r="EC402" s="27"/>
      <c r="ED402" s="46"/>
      <c r="EE402" s="67"/>
      <c r="EF402" s="44" t="str">
        <f t="shared" si="1971"/>
        <v/>
      </c>
      <c r="EG402" s="44"/>
      <c r="EH402" s="44"/>
      <c r="EI402" s="44"/>
      <c r="EJ402" s="44" t="str">
        <f t="shared" si="1972"/>
        <v/>
      </c>
      <c r="EK402" s="44"/>
      <c r="EL402" s="44"/>
      <c r="EM402" s="44"/>
      <c r="EN402" s="44" t="str">
        <f t="shared" si="1926"/>
        <v/>
      </c>
      <c r="EO402" s="45" t="str">
        <f t="shared" si="1927"/>
        <v/>
      </c>
      <c r="EP402" s="35"/>
      <c r="EQ402" s="27"/>
      <c r="ER402" s="46"/>
      <c r="ES402" s="44"/>
      <c r="ET402" s="44" t="str">
        <f t="shared" si="1973"/>
        <v/>
      </c>
      <c r="EU402" s="44"/>
      <c r="EV402" s="44" t="str">
        <f t="shared" si="1974"/>
        <v/>
      </c>
      <c r="EW402" s="44"/>
      <c r="EX402" s="44" t="str">
        <f t="shared" si="1975"/>
        <v/>
      </c>
      <c r="EY402" s="44"/>
      <c r="EZ402" s="44"/>
      <c r="FA402" s="44"/>
      <c r="FB402" s="44" t="str">
        <f t="shared" si="1928"/>
        <v/>
      </c>
      <c r="FC402" s="45" t="str">
        <f t="shared" si="1929"/>
        <v/>
      </c>
      <c r="FD402" s="35"/>
      <c r="FF402" s="46"/>
      <c r="FG402" s="67"/>
      <c r="FH402" s="44" t="str">
        <f t="shared" si="1976"/>
        <v/>
      </c>
      <c r="FI402" s="44"/>
      <c r="FJ402" s="44"/>
      <c r="FK402" s="44"/>
      <c r="FL402" s="44" t="str">
        <f t="shared" si="1977"/>
        <v/>
      </c>
      <c r="FM402" s="44"/>
      <c r="FN402" s="44"/>
      <c r="FO402" s="44"/>
      <c r="FP402" s="44" t="str">
        <f t="shared" si="1930"/>
        <v/>
      </c>
      <c r="FQ402" s="45" t="str">
        <f t="shared" si="1931"/>
        <v/>
      </c>
      <c r="FR402" s="35"/>
      <c r="FT402" s="46"/>
      <c r="FU402" s="67"/>
      <c r="FV402" s="44" t="str">
        <f t="shared" si="1978"/>
        <v/>
      </c>
      <c r="FW402" s="44"/>
      <c r="FX402" s="44"/>
      <c r="FY402" s="44"/>
      <c r="FZ402" s="44" t="str">
        <f t="shared" si="1979"/>
        <v/>
      </c>
      <c r="GA402" s="44"/>
      <c r="GB402" s="44"/>
      <c r="GC402" s="44"/>
      <c r="GD402" s="44" t="str">
        <f t="shared" si="1932"/>
        <v/>
      </c>
      <c r="GE402" s="45" t="str">
        <f t="shared" si="1933"/>
        <v/>
      </c>
      <c r="GF402" s="35"/>
      <c r="GH402" s="46"/>
      <c r="GI402" s="67"/>
      <c r="GJ402" s="44" t="str">
        <f t="shared" si="1980"/>
        <v/>
      </c>
      <c r="GK402" s="44"/>
      <c r="GL402" s="44"/>
      <c r="GM402" s="44"/>
      <c r="GN402" s="44" t="str">
        <f t="shared" si="1981"/>
        <v/>
      </c>
      <c r="GO402" s="44"/>
      <c r="GP402" s="44"/>
      <c r="GQ402" s="44"/>
      <c r="GR402" s="44" t="str">
        <f t="shared" si="1934"/>
        <v/>
      </c>
      <c r="GS402" s="45" t="str">
        <f t="shared" si="1935"/>
        <v/>
      </c>
      <c r="GT402" s="35"/>
      <c r="GU402" s="27"/>
      <c r="GV402" s="46"/>
      <c r="GW402" s="67"/>
      <c r="GX402" s="44" t="str">
        <f t="shared" si="1982"/>
        <v/>
      </c>
      <c r="GY402" s="44"/>
      <c r="GZ402" s="44"/>
      <c r="HA402" s="44"/>
      <c r="HB402" s="44" t="str">
        <f t="shared" si="1983"/>
        <v/>
      </c>
      <c r="HC402" s="44"/>
      <c r="HD402" s="44"/>
      <c r="HE402" s="44"/>
      <c r="HF402" s="44" t="str">
        <f t="shared" si="1936"/>
        <v/>
      </c>
      <c r="HG402" s="45" t="str">
        <f t="shared" si="1937"/>
        <v/>
      </c>
      <c r="HH402" s="35"/>
      <c r="HJ402" s="46"/>
      <c r="HK402" s="67"/>
      <c r="HL402" s="44" t="str">
        <f t="shared" si="1984"/>
        <v/>
      </c>
      <c r="HM402" s="44"/>
      <c r="HN402" s="44"/>
      <c r="HO402" s="44"/>
      <c r="HP402" s="44" t="str">
        <f t="shared" si="1985"/>
        <v/>
      </c>
      <c r="HQ402" s="44"/>
      <c r="HR402" s="44"/>
      <c r="HS402" s="44"/>
      <c r="HT402" s="44" t="str">
        <f t="shared" si="1938"/>
        <v/>
      </c>
      <c r="HU402" s="45" t="str">
        <f t="shared" si="1939"/>
        <v/>
      </c>
      <c r="HV402" s="35"/>
      <c r="HW402" s="61"/>
      <c r="HX402" s="74"/>
      <c r="HY402" s="75"/>
      <c r="HZ402" s="75"/>
      <c r="IA402" s="75"/>
      <c r="IB402" s="75"/>
      <c r="IC402" s="75"/>
      <c r="ID402" s="75"/>
      <c r="IE402" s="75"/>
      <c r="IF402" s="77"/>
      <c r="IG402" s="78"/>
      <c r="IH402" s="75"/>
      <c r="II402" s="79"/>
      <c r="IJ402" s="35"/>
      <c r="IL402" s="74"/>
      <c r="IM402" s="75"/>
      <c r="IN402" s="75"/>
      <c r="IO402" s="75"/>
      <c r="IP402" s="75"/>
      <c r="IQ402" s="75"/>
      <c r="IR402" s="75"/>
      <c r="IS402" s="75"/>
      <c r="IT402" s="77"/>
      <c r="IU402" s="78"/>
      <c r="IV402" s="75"/>
      <c r="IW402" s="79"/>
      <c r="IX402" s="35"/>
      <c r="IY402" s="33"/>
      <c r="IZ402" s="74"/>
      <c r="JA402" s="75"/>
      <c r="JB402" s="75"/>
      <c r="JC402" s="75"/>
      <c r="JD402" s="75"/>
      <c r="JE402" s="75"/>
      <c r="JF402" s="75"/>
      <c r="JG402" s="75"/>
      <c r="JH402" s="77"/>
      <c r="JI402" s="95"/>
      <c r="JJ402" s="75"/>
      <c r="JK402" s="79"/>
      <c r="JL402" s="35"/>
      <c r="JM402" s="27"/>
      <c r="JN402" s="74"/>
      <c r="JO402" s="75"/>
      <c r="JP402" s="75"/>
      <c r="JQ402" s="75"/>
      <c r="JR402" s="75"/>
      <c r="JS402" s="75"/>
      <c r="JT402" s="75"/>
      <c r="JU402" s="75"/>
      <c r="JV402" s="77"/>
      <c r="JW402" s="78"/>
      <c r="JX402" s="75"/>
      <c r="JY402" s="79"/>
      <c r="JZ402" s="35"/>
      <c r="KA402" s="61"/>
      <c r="KB402" s="74"/>
      <c r="KC402" s="75"/>
      <c r="KD402" s="75"/>
      <c r="KE402" s="75"/>
      <c r="KF402" s="75"/>
      <c r="KG402" s="75"/>
      <c r="KH402" s="75"/>
      <c r="KI402" s="75"/>
      <c r="KJ402" s="77"/>
      <c r="KK402" s="78"/>
      <c r="KL402" s="75"/>
      <c r="KM402" s="79"/>
      <c r="KN402" s="193"/>
      <c r="KO402" s="27"/>
      <c r="KP402" s="74"/>
      <c r="KQ402" s="75"/>
      <c r="KR402" s="75"/>
      <c r="KS402" s="75"/>
      <c r="KT402" s="75"/>
      <c r="KU402" s="75"/>
      <c r="KV402" s="75"/>
      <c r="KW402" s="75"/>
      <c r="KX402" s="77"/>
      <c r="KY402" s="78"/>
      <c r="KZ402" s="75"/>
      <c r="LA402" s="79"/>
      <c r="LB402" s="35"/>
      <c r="LC402" s="27"/>
      <c r="LD402" s="51" t="str">
        <f>IF($A376="","",$A376)</f>
        <v/>
      </c>
      <c r="LE402" s="43"/>
      <c r="LF402" s="93" t="str">
        <f>IF(LE402="","",LE402-LE399)</f>
        <v/>
      </c>
      <c r="LG402" s="43"/>
      <c r="LH402" s="43" t="str">
        <f t="shared" si="1916"/>
        <v/>
      </c>
      <c r="LI402" s="43"/>
      <c r="LJ402" s="87" t="str">
        <f t="shared" si="1917"/>
        <v/>
      </c>
      <c r="LK402" s="43"/>
      <c r="LL402" s="64" t="str">
        <f>IF(LE402="","",LL399)</f>
        <v/>
      </c>
      <c r="LM402" s="47" t="str">
        <f>IF(LF402="","",LM399)</f>
        <v/>
      </c>
      <c r="LN402" s="87" t="str">
        <f t="shared" si="1840"/>
        <v/>
      </c>
      <c r="LO402" s="54"/>
      <c r="LP402" s="35"/>
      <c r="LQ402" s="27"/>
      <c r="LR402" s="46"/>
      <c r="LS402" s="67"/>
      <c r="LT402" s="44" t="str">
        <f t="shared" si="1990"/>
        <v/>
      </c>
      <c r="LU402" s="44"/>
      <c r="LV402" s="44"/>
      <c r="LW402" s="44"/>
      <c r="LX402" s="44" t="str">
        <f t="shared" si="1991"/>
        <v/>
      </c>
      <c r="LY402" s="44"/>
      <c r="LZ402" s="44"/>
      <c r="MA402" s="44"/>
      <c r="MB402" s="44" t="str">
        <f t="shared" si="1940"/>
        <v/>
      </c>
      <c r="MC402" s="45" t="str">
        <f t="shared" si="1941"/>
        <v/>
      </c>
      <c r="MD402" s="35"/>
      <c r="ME402" s="27"/>
      <c r="MF402" s="46"/>
      <c r="MG402" s="67"/>
      <c r="MH402" s="44" t="str">
        <f t="shared" si="1992"/>
        <v/>
      </c>
      <c r="MI402" s="44"/>
      <c r="MJ402" s="44"/>
      <c r="MK402" s="44"/>
      <c r="ML402" s="44" t="str">
        <f t="shared" si="1993"/>
        <v/>
      </c>
      <c r="MM402" s="44"/>
      <c r="MN402" s="44"/>
      <c r="MO402" s="44"/>
      <c r="MP402" s="44" t="str">
        <f t="shared" si="1942"/>
        <v/>
      </c>
      <c r="MQ402" s="45" t="str">
        <f t="shared" si="1943"/>
        <v/>
      </c>
      <c r="MR402" s="35"/>
      <c r="MS402" s="27"/>
      <c r="MT402" s="46"/>
      <c r="MU402" s="67"/>
      <c r="MV402" s="44" t="str">
        <f t="shared" si="1994"/>
        <v/>
      </c>
      <c r="MW402" s="44"/>
      <c r="MX402" s="44"/>
      <c r="MY402" s="44"/>
      <c r="MZ402" s="44" t="str">
        <f t="shared" si="1995"/>
        <v/>
      </c>
      <c r="NA402" s="44"/>
      <c r="NB402" s="44"/>
      <c r="NC402" s="44"/>
      <c r="ND402" s="44" t="str">
        <f t="shared" si="1944"/>
        <v/>
      </c>
      <c r="NE402" s="45" t="str">
        <f t="shared" si="1945"/>
        <v/>
      </c>
      <c r="NF402" s="35"/>
      <c r="NG402" s="27"/>
      <c r="NH402" s="46"/>
      <c r="NI402" s="67"/>
      <c r="NJ402" s="44" t="str">
        <f t="shared" si="1996"/>
        <v/>
      </c>
      <c r="NK402" s="44"/>
      <c r="NL402" s="44"/>
      <c r="NM402" s="44"/>
      <c r="NN402" s="44" t="str">
        <f t="shared" si="1997"/>
        <v/>
      </c>
      <c r="NO402" s="44"/>
      <c r="NP402" s="44"/>
      <c r="NQ402" s="44"/>
      <c r="NR402" s="44" t="str">
        <f t="shared" si="1946"/>
        <v/>
      </c>
      <c r="NS402" s="45" t="str">
        <f t="shared" si="1947"/>
        <v/>
      </c>
      <c r="NT402" s="35"/>
    </row>
    <row r="403" spans="1:384" ht="15" customHeight="1" thickTop="1" x14ac:dyDescent="0.2">
      <c r="A403" s="38"/>
      <c r="B403" s="39"/>
      <c r="C403" s="40"/>
      <c r="D403" s="40"/>
      <c r="E403" s="41"/>
      <c r="F403" s="40"/>
      <c r="G403" s="178"/>
      <c r="H403" s="42"/>
      <c r="I403" s="44"/>
      <c r="J403" s="44" t="str">
        <f t="shared" si="1956"/>
        <v/>
      </c>
      <c r="K403" s="44"/>
      <c r="L403" s="44"/>
      <c r="M403" s="44"/>
      <c r="N403" s="44" t="str">
        <f t="shared" si="1957"/>
        <v/>
      </c>
      <c r="O403" s="44"/>
      <c r="P403" s="44"/>
      <c r="Q403" s="44"/>
      <c r="R403" s="44" t="str">
        <f t="shared" si="1918"/>
        <v/>
      </c>
      <c r="S403" s="45" t="str">
        <f t="shared" si="1919"/>
        <v/>
      </c>
      <c r="T403" s="35"/>
      <c r="U403" s="27"/>
      <c r="V403" s="46"/>
      <c r="W403" s="67"/>
      <c r="X403" s="44" t="str">
        <f t="shared" si="1958"/>
        <v/>
      </c>
      <c r="Y403" s="44"/>
      <c r="Z403" s="44"/>
      <c r="AA403" s="44"/>
      <c r="AB403" s="44" t="str">
        <f t="shared" si="1959"/>
        <v/>
      </c>
      <c r="AC403" s="44"/>
      <c r="AD403" s="44"/>
      <c r="AE403" s="44"/>
      <c r="AF403" s="44" t="str">
        <f t="shared" si="1920"/>
        <v/>
      </c>
      <c r="AG403" s="45" t="str">
        <f t="shared" si="1921"/>
        <v/>
      </c>
      <c r="AH403" s="35"/>
      <c r="AI403" s="27"/>
      <c r="AJ403" s="46"/>
      <c r="AK403" s="44"/>
      <c r="AL403" s="44" t="str">
        <f t="shared" si="1960"/>
        <v/>
      </c>
      <c r="AM403" s="44"/>
      <c r="AN403" s="44" t="str">
        <f t="shared" si="1961"/>
        <v/>
      </c>
      <c r="AO403" s="44"/>
      <c r="AP403" s="44" t="str">
        <f t="shared" si="1962"/>
        <v/>
      </c>
      <c r="AQ403" s="44"/>
      <c r="AR403" s="44"/>
      <c r="AS403" s="44"/>
      <c r="AT403" s="44" t="str">
        <f t="shared" si="1922"/>
        <v/>
      </c>
      <c r="AU403" s="45" t="str">
        <f t="shared" si="1923"/>
        <v/>
      </c>
      <c r="AV403" s="35"/>
      <c r="AW403" s="27"/>
      <c r="AX403" s="46"/>
      <c r="AY403" s="44"/>
      <c r="AZ403" s="44" t="str">
        <f t="shared" si="1963"/>
        <v/>
      </c>
      <c r="BA403" s="44"/>
      <c r="BB403" s="44" t="str">
        <f t="shared" si="1964"/>
        <v/>
      </c>
      <c r="BC403" s="44"/>
      <c r="BD403" s="44" t="str">
        <f t="shared" si="1965"/>
        <v/>
      </c>
      <c r="BE403" s="44"/>
      <c r="BF403" s="44"/>
      <c r="BG403" s="44"/>
      <c r="BH403" s="44" t="str">
        <f t="shared" si="1924"/>
        <v/>
      </c>
      <c r="BI403" s="45" t="str">
        <f t="shared" si="1925"/>
        <v/>
      </c>
      <c r="BJ403" s="35"/>
      <c r="BK403" s="50"/>
      <c r="BL403" s="51" t="str">
        <f>IF($A373="","",$A373)</f>
        <v/>
      </c>
      <c r="BM403" s="43"/>
      <c r="BN403" s="43" t="str">
        <f t="shared" ref="BN403:BN418" si="1999">IF(BM403="","",BM403-BM399)</f>
        <v/>
      </c>
      <c r="BO403" s="43"/>
      <c r="BP403" s="87" t="str">
        <f t="shared" ref="BP403:BP418" si="2000">IF(BO403="","",BO403-BO399)</f>
        <v/>
      </c>
      <c r="BQ403" s="43"/>
      <c r="BR403" s="43" t="str">
        <f t="shared" ref="BR403:BR418" si="2001">IF(BQ403="","",BQ399+BS399-BQ403)</f>
        <v/>
      </c>
      <c r="BS403" s="43"/>
      <c r="BT403" s="53" t="str">
        <f t="shared" ref="BT403:BT418" si="2002">IF(BM403="","",BT399)</f>
        <v/>
      </c>
      <c r="BU403" s="47" t="str">
        <f t="shared" si="1966"/>
        <v/>
      </c>
      <c r="BV403" s="44" t="str">
        <f t="shared" ref="BV403:BV418" si="2003">IF(BQ403="","",BR403*BU403)</f>
        <v/>
      </c>
      <c r="BW403" s="89" t="str">
        <f t="shared" ref="BW403:BW418" si="2004">IF(BR403="","",BV403/(BN403*100))</f>
        <v/>
      </c>
      <c r="BX403" s="35"/>
      <c r="BY403" s="27"/>
      <c r="BZ403" s="51" t="str">
        <f>IF($A373="","",$A373)</f>
        <v/>
      </c>
      <c r="CA403" s="43"/>
      <c r="CB403" s="43" t="str">
        <f t="shared" ref="CB403:CB418" si="2005">IF(CA403="","",CA403-CA399)</f>
        <v/>
      </c>
      <c r="CC403" s="43"/>
      <c r="CD403" s="87" t="str">
        <f t="shared" ref="CD403:CD418" si="2006">IF(CC403="","",CC403-CC399)</f>
        <v/>
      </c>
      <c r="CE403" s="43"/>
      <c r="CF403" s="43" t="str">
        <f t="shared" ref="CF403:CF418" si="2007">IF(CE403="","",CE399+CG399-CE403)</f>
        <v/>
      </c>
      <c r="CG403" s="43"/>
      <c r="CH403" s="53" t="str">
        <f t="shared" si="1948"/>
        <v/>
      </c>
      <c r="CI403" s="47" t="str">
        <f t="shared" si="1967"/>
        <v/>
      </c>
      <c r="CJ403" s="44" t="str">
        <f t="shared" ref="CJ403:CJ418" si="2008">IF(CE403="","",CF403*CI403)</f>
        <v/>
      </c>
      <c r="CK403" s="89" t="str">
        <f t="shared" ref="CK403:CK418" si="2009">IF(CF403="","",CJ403/(CB403*100))</f>
        <v/>
      </c>
      <c r="CL403" s="35"/>
      <c r="CM403" s="27"/>
      <c r="CN403" s="51" t="str">
        <f>IF($A373="","",$A373)</f>
        <v/>
      </c>
      <c r="CO403" s="43"/>
      <c r="CP403" s="43" t="str">
        <f t="shared" ref="CP403:CP418" si="2010">IF(CO403="","",CO403-CO399)</f>
        <v/>
      </c>
      <c r="CQ403" s="43"/>
      <c r="CR403" s="87" t="str">
        <f t="shared" ref="CR403:CR418" si="2011">IF(CQ403="","",CQ403-CQ399)</f>
        <v/>
      </c>
      <c r="CS403" s="43"/>
      <c r="CT403" s="43" t="str">
        <f t="shared" ref="CT403:CT418" si="2012">IF(CS403="","",CS399+CU399-CS403)</f>
        <v/>
      </c>
      <c r="CU403" s="43"/>
      <c r="CV403" s="53" t="str">
        <f t="shared" si="1949"/>
        <v/>
      </c>
      <c r="CW403" s="47" t="str">
        <f t="shared" si="1968"/>
        <v/>
      </c>
      <c r="CX403" s="44" t="str">
        <f t="shared" ref="CX403:CX418" si="2013">IF(CS403="","",CT403*CW403)</f>
        <v/>
      </c>
      <c r="CY403" s="89" t="str">
        <f t="shared" ref="CY403:CY418" si="2014">IF(CT403="","",CX403/(CP403*100))</f>
        <v/>
      </c>
      <c r="CZ403" s="35"/>
      <c r="DA403" s="58"/>
      <c r="DB403" s="51" t="str">
        <f>IF($A373="","",$A373)</f>
        <v/>
      </c>
      <c r="DC403" s="43"/>
      <c r="DD403" s="43" t="str">
        <f t="shared" ref="DD403:DD418" si="2015">IF(DC403="","",DC403-DC399)</f>
        <v/>
      </c>
      <c r="DE403" s="43"/>
      <c r="DF403" s="87" t="str">
        <f t="shared" ref="DF403:DF418" si="2016">IF(DE403="","",DE403-DE399)</f>
        <v/>
      </c>
      <c r="DG403" s="43"/>
      <c r="DH403" s="43" t="str">
        <f t="shared" ref="DH403:DH418" si="2017">IF(DG403="","",DG399+DI399-DG403)</f>
        <v/>
      </c>
      <c r="DI403" s="43"/>
      <c r="DJ403" s="53" t="str">
        <f t="shared" si="1950"/>
        <v/>
      </c>
      <c r="DK403" s="47" t="str">
        <f t="shared" si="1969"/>
        <v/>
      </c>
      <c r="DL403" s="44" t="str">
        <f t="shared" ref="DL403:DL418" si="2018">IF(DG403="","",DH403*DK403)</f>
        <v/>
      </c>
      <c r="DM403" s="89" t="str">
        <f t="shared" ref="DM403:DM418" si="2019">IF(DH403="","",DL403/(DD403*100))</f>
        <v/>
      </c>
      <c r="DN403" s="35"/>
      <c r="DO403" s="27"/>
      <c r="DP403" s="51" t="str">
        <f>IF($A376="","",$A376)</f>
        <v/>
      </c>
      <c r="DQ403" s="43"/>
      <c r="DR403" s="43" t="str">
        <f t="shared" ref="DR403:DR418" si="2020">IF(DQ403="","",DQ403-DQ399)</f>
        <v/>
      </c>
      <c r="DS403" s="43"/>
      <c r="DT403" s="87" t="str">
        <f t="shared" ref="DT403:DT418" si="2021">IF(DS403="","",DS403-DS399)</f>
        <v/>
      </c>
      <c r="DU403" s="43"/>
      <c r="DV403" s="43" t="str">
        <f t="shared" ref="DV403:DV418" si="2022">IF(DU403="","",DU399+DW399-DU403)</f>
        <v/>
      </c>
      <c r="DW403" s="43"/>
      <c r="DX403" s="53" t="str">
        <f t="shared" si="1951"/>
        <v/>
      </c>
      <c r="DY403" s="47" t="str">
        <f t="shared" si="1970"/>
        <v/>
      </c>
      <c r="DZ403" s="44" t="str">
        <f t="shared" ref="DZ403:DZ418" si="2023">IF(DU403="","",DV403*DY403)</f>
        <v/>
      </c>
      <c r="EA403" s="89" t="str">
        <f t="shared" ref="EA403:EA418" si="2024">IF(DV403="","",DZ403/(DR403*100))</f>
        <v/>
      </c>
      <c r="EB403" s="35"/>
      <c r="EC403" s="27"/>
      <c r="ED403" s="46"/>
      <c r="EE403" s="67"/>
      <c r="EF403" s="44" t="str">
        <f t="shared" si="1971"/>
        <v/>
      </c>
      <c r="EG403" s="44"/>
      <c r="EH403" s="44"/>
      <c r="EI403" s="44"/>
      <c r="EJ403" s="44" t="str">
        <f t="shared" si="1972"/>
        <v/>
      </c>
      <c r="EK403" s="44"/>
      <c r="EL403" s="44"/>
      <c r="EM403" s="44"/>
      <c r="EN403" s="44" t="str">
        <f t="shared" si="1926"/>
        <v/>
      </c>
      <c r="EO403" s="45" t="str">
        <f t="shared" si="1927"/>
        <v/>
      </c>
      <c r="EP403" s="35"/>
      <c r="EQ403" s="27"/>
      <c r="ER403" s="46"/>
      <c r="ES403" s="44"/>
      <c r="ET403" s="44" t="str">
        <f t="shared" si="1973"/>
        <v/>
      </c>
      <c r="EU403" s="44"/>
      <c r="EV403" s="44" t="str">
        <f t="shared" si="1974"/>
        <v/>
      </c>
      <c r="EW403" s="44"/>
      <c r="EX403" s="44" t="str">
        <f t="shared" si="1975"/>
        <v/>
      </c>
      <c r="EY403" s="44"/>
      <c r="EZ403" s="44"/>
      <c r="FA403" s="44"/>
      <c r="FB403" s="44" t="str">
        <f t="shared" si="1928"/>
        <v/>
      </c>
      <c r="FC403" s="45" t="str">
        <f t="shared" si="1929"/>
        <v/>
      </c>
      <c r="FD403" s="35"/>
      <c r="FF403" s="46"/>
      <c r="FG403" s="67"/>
      <c r="FH403" s="44" t="str">
        <f t="shared" si="1976"/>
        <v/>
      </c>
      <c r="FI403" s="44"/>
      <c r="FJ403" s="44"/>
      <c r="FK403" s="44"/>
      <c r="FL403" s="44" t="str">
        <f t="shared" si="1977"/>
        <v/>
      </c>
      <c r="FM403" s="44"/>
      <c r="FN403" s="44"/>
      <c r="FO403" s="44"/>
      <c r="FP403" s="44" t="str">
        <f t="shared" si="1930"/>
        <v/>
      </c>
      <c r="FQ403" s="45" t="str">
        <f t="shared" si="1931"/>
        <v/>
      </c>
      <c r="FR403" s="35"/>
      <c r="FT403" s="46"/>
      <c r="FU403" s="67"/>
      <c r="FV403" s="44" t="str">
        <f t="shared" si="1978"/>
        <v/>
      </c>
      <c r="FW403" s="44"/>
      <c r="FX403" s="44"/>
      <c r="FY403" s="44"/>
      <c r="FZ403" s="44" t="str">
        <f t="shared" si="1979"/>
        <v/>
      </c>
      <c r="GA403" s="44"/>
      <c r="GB403" s="44"/>
      <c r="GC403" s="44"/>
      <c r="GD403" s="44" t="str">
        <f t="shared" si="1932"/>
        <v/>
      </c>
      <c r="GE403" s="45" t="str">
        <f t="shared" si="1933"/>
        <v/>
      </c>
      <c r="GF403" s="35"/>
      <c r="GH403" s="46"/>
      <c r="GI403" s="67"/>
      <c r="GJ403" s="44" t="str">
        <f t="shared" si="1980"/>
        <v/>
      </c>
      <c r="GK403" s="44"/>
      <c r="GL403" s="44"/>
      <c r="GM403" s="44"/>
      <c r="GN403" s="44" t="str">
        <f t="shared" si="1981"/>
        <v/>
      </c>
      <c r="GO403" s="44"/>
      <c r="GP403" s="44"/>
      <c r="GQ403" s="44"/>
      <c r="GR403" s="44" t="str">
        <f t="shared" si="1934"/>
        <v/>
      </c>
      <c r="GS403" s="45" t="str">
        <f t="shared" si="1935"/>
        <v/>
      </c>
      <c r="GT403" s="35"/>
      <c r="GU403" s="27"/>
      <c r="GV403" s="46"/>
      <c r="GW403" s="67"/>
      <c r="GX403" s="44" t="str">
        <f t="shared" si="1982"/>
        <v/>
      </c>
      <c r="GY403" s="44"/>
      <c r="GZ403" s="44"/>
      <c r="HA403" s="44"/>
      <c r="HB403" s="44" t="str">
        <f t="shared" si="1983"/>
        <v/>
      </c>
      <c r="HC403" s="44"/>
      <c r="HD403" s="44"/>
      <c r="HE403" s="44"/>
      <c r="HF403" s="44" t="str">
        <f t="shared" si="1936"/>
        <v/>
      </c>
      <c r="HG403" s="45" t="str">
        <f t="shared" si="1937"/>
        <v/>
      </c>
      <c r="HH403" s="35"/>
      <c r="HJ403" s="46"/>
      <c r="HK403" s="67"/>
      <c r="HL403" s="44" t="str">
        <f t="shared" si="1984"/>
        <v/>
      </c>
      <c r="HM403" s="44"/>
      <c r="HN403" s="44"/>
      <c r="HO403" s="44"/>
      <c r="HP403" s="44" t="str">
        <f t="shared" si="1985"/>
        <v/>
      </c>
      <c r="HQ403" s="44"/>
      <c r="HR403" s="44"/>
      <c r="HS403" s="44"/>
      <c r="HT403" s="44" t="str">
        <f t="shared" si="1938"/>
        <v/>
      </c>
      <c r="HU403" s="45" t="str">
        <f t="shared" si="1939"/>
        <v/>
      </c>
      <c r="HV403" s="35"/>
      <c r="HW403" s="61"/>
      <c r="HX403" s="51" t="str">
        <f>IF($A373="","",$A373)</f>
        <v/>
      </c>
      <c r="HY403" s="43"/>
      <c r="HZ403" s="43" t="str">
        <f t="shared" ref="HZ403:HZ418" si="2025">IF(HY403="","",HY403-HY399)</f>
        <v/>
      </c>
      <c r="IA403" s="43"/>
      <c r="IB403" s="87" t="str">
        <f t="shared" ref="IB403:IB417" si="2026">IF(IA403="","",IA403-IA399)</f>
        <v/>
      </c>
      <c r="IC403" s="43"/>
      <c r="ID403" s="43" t="str">
        <f t="shared" ref="ID403:ID417" si="2027">IF(IC403="","",IC399+IE399-IC403)</f>
        <v/>
      </c>
      <c r="IE403" s="43"/>
      <c r="IF403" s="53" t="str">
        <f>IF(HY403="","",IF399)</f>
        <v/>
      </c>
      <c r="IG403" s="47" t="str">
        <f>IF(HY403="","",IG399)</f>
        <v/>
      </c>
      <c r="IH403" s="44" t="str">
        <f t="shared" ref="IH403:IH418" si="2028">IF(IC403="","",ID403*IG403)</f>
        <v/>
      </c>
      <c r="II403" s="89" t="str">
        <f t="shared" ref="II403:II418" si="2029">IF(ID403="","",IH403/(HZ403*100))</f>
        <v/>
      </c>
      <c r="IJ403" s="35"/>
      <c r="IL403" s="51" t="str">
        <f>IF($A373="","",$A373)</f>
        <v/>
      </c>
      <c r="IM403" s="43"/>
      <c r="IN403" s="43" t="str">
        <f t="shared" ref="IN403:IN418" si="2030">IF(IM403="","",IM403-IM399)</f>
        <v/>
      </c>
      <c r="IO403" s="43"/>
      <c r="IP403" s="87" t="str">
        <f t="shared" ref="IP403:IP417" si="2031">IF(IO403="","",IO403-IO399)</f>
        <v/>
      </c>
      <c r="IQ403" s="43"/>
      <c r="IR403" s="43" t="str">
        <f t="shared" ref="IR403:IR417" si="2032">IF(IQ403="","",IQ399+IS399-IQ403)</f>
        <v/>
      </c>
      <c r="IS403" s="43"/>
      <c r="IT403" s="53" t="str">
        <f t="shared" ref="IT403:IT418" si="2033">IF(IM403="","",IT399)</f>
        <v/>
      </c>
      <c r="IU403" s="47" t="str">
        <f t="shared" si="1998"/>
        <v/>
      </c>
      <c r="IV403" s="44" t="str">
        <f t="shared" ref="IV403:IV418" si="2034">IF(IQ403="","",IR403*IU403)</f>
        <v/>
      </c>
      <c r="IW403" s="89" t="str">
        <f t="shared" ref="IW403:IW418" si="2035">IF(IR403="","",IV403/(IN403*100))</f>
        <v/>
      </c>
      <c r="IX403" s="35"/>
      <c r="IY403" s="33"/>
      <c r="IZ403" s="51" t="str">
        <f>IF($A373="","",$A373)</f>
        <v/>
      </c>
      <c r="JA403" s="43"/>
      <c r="JB403" s="43" t="str">
        <f t="shared" ref="JB403:JB418" si="2036">IF(JA403="","",JA403-JA399)</f>
        <v/>
      </c>
      <c r="JC403" s="43"/>
      <c r="JD403" s="87" t="str">
        <f t="shared" ref="JD403:JD418" si="2037">IF(JC403="","",JC403-JC399)</f>
        <v/>
      </c>
      <c r="JE403" s="43"/>
      <c r="JF403" s="43" t="str">
        <f t="shared" ref="JF403:JF418" si="2038">IF(JE403="","",JE399+JG399-JE403)</f>
        <v/>
      </c>
      <c r="JG403" s="43"/>
      <c r="JH403" s="53" t="str">
        <f t="shared" si="1952"/>
        <v/>
      </c>
      <c r="JI403" s="47" t="str">
        <f t="shared" si="1986"/>
        <v/>
      </c>
      <c r="JJ403" s="44" t="str">
        <f t="shared" ref="JJ403:JJ418" si="2039">IF(JE403="","",JF403*JI403)</f>
        <v/>
      </c>
      <c r="JK403" s="89" t="str">
        <f t="shared" ref="JK403:JK418" si="2040">IF(JF403="","",JJ403/(JB403*100))</f>
        <v/>
      </c>
      <c r="JL403" s="35"/>
      <c r="JM403" s="27"/>
      <c r="JN403" s="51" t="str">
        <f>IF($A373="","",$A373)</f>
        <v/>
      </c>
      <c r="JO403" s="43"/>
      <c r="JP403" s="43" t="str">
        <f t="shared" ref="JP403:JP418" si="2041">IF(JO403="","",JO403-JO399)</f>
        <v/>
      </c>
      <c r="JQ403" s="43"/>
      <c r="JR403" s="87" t="str">
        <f t="shared" ref="JR403:JR418" si="2042">IF(JQ403="","",JQ403-JQ399)</f>
        <v/>
      </c>
      <c r="JS403" s="43"/>
      <c r="JT403" s="43" t="str">
        <f t="shared" ref="JT403:JT418" si="2043">IF(JS403="","",JS399+JU399-JS403)</f>
        <v/>
      </c>
      <c r="JU403" s="43"/>
      <c r="JV403" s="53" t="str">
        <f t="shared" si="1953"/>
        <v/>
      </c>
      <c r="JW403" s="47" t="str">
        <f t="shared" si="1987"/>
        <v/>
      </c>
      <c r="JX403" s="44" t="str">
        <f t="shared" ref="JX403:JX418" si="2044">IF(JS403="","",JT403*JW403)</f>
        <v/>
      </c>
      <c r="JY403" s="89" t="str">
        <f t="shared" ref="JY403:JY418" si="2045">IF(JT403="","",JX403/(JP403*100))</f>
        <v/>
      </c>
      <c r="JZ403" s="35"/>
      <c r="KA403" s="61"/>
      <c r="KB403" s="51" t="str">
        <f>IF($A373="","",$A373)</f>
        <v/>
      </c>
      <c r="KC403" s="43"/>
      <c r="KD403" s="43" t="str">
        <f t="shared" ref="KD403:KD418" si="2046">IF(KC403="","",KC403-KC399)</f>
        <v/>
      </c>
      <c r="KE403" s="43"/>
      <c r="KF403" s="87" t="str">
        <f t="shared" ref="KF403:KF418" si="2047">IF(KE403="","",KE403-KE399)</f>
        <v/>
      </c>
      <c r="KG403" s="43"/>
      <c r="KH403" s="43" t="str">
        <f t="shared" ref="KH403:KH418" si="2048">IF(KG403="","",KG399+KI399-KG403)</f>
        <v/>
      </c>
      <c r="KI403" s="43"/>
      <c r="KJ403" s="53" t="str">
        <f t="shared" si="1954"/>
        <v/>
      </c>
      <c r="KK403" s="47" t="str">
        <f t="shared" si="1988"/>
        <v/>
      </c>
      <c r="KL403" s="44" t="str">
        <f t="shared" ref="KL403:KL418" si="2049">IF(KG403="","",KH403*KK403)</f>
        <v/>
      </c>
      <c r="KM403" s="89" t="str">
        <f t="shared" ref="KM403:KM418" si="2050">IF(KH403="","",KL403/(KD403*100))</f>
        <v/>
      </c>
      <c r="KN403" s="35"/>
      <c r="KO403" s="27"/>
      <c r="KP403" s="51" t="str">
        <f>IF($A373="","",$A373)</f>
        <v/>
      </c>
      <c r="KQ403" s="43"/>
      <c r="KR403" s="43" t="str">
        <f t="shared" ref="KR403:KR418" si="2051">IF(KQ403="","",KQ403-KQ399)</f>
        <v/>
      </c>
      <c r="KS403" s="43"/>
      <c r="KT403" s="87" t="str">
        <f t="shared" ref="KT403:KT417" si="2052">IF(KS403="","",KS403-KS399)</f>
        <v/>
      </c>
      <c r="KU403" s="43"/>
      <c r="KV403" s="43" t="str">
        <f t="shared" ref="KV403:KV417" si="2053">IF(KU403="","",KU399+KW399-KU403)</f>
        <v/>
      </c>
      <c r="KW403" s="43"/>
      <c r="KX403" s="53" t="str">
        <f t="shared" si="1955"/>
        <v/>
      </c>
      <c r="KY403" s="47" t="str">
        <f t="shared" si="1989"/>
        <v/>
      </c>
      <c r="KZ403" s="44" t="str">
        <f t="shared" ref="KZ403:KZ418" si="2054">IF(KU403="","",KV403*KY403)</f>
        <v/>
      </c>
      <c r="LA403" s="89" t="str">
        <f t="shared" ref="LA403:LA418" si="2055">IF(KV403="","",KZ403/(KR403*100))</f>
        <v/>
      </c>
      <c r="LB403" s="35"/>
      <c r="LC403" s="27"/>
      <c r="LD403" s="46"/>
      <c r="LE403" s="44"/>
      <c r="LF403" s="44"/>
      <c r="LG403" s="44"/>
      <c r="LH403" s="44" t="str">
        <f t="shared" si="1916"/>
        <v/>
      </c>
      <c r="LI403" s="44"/>
      <c r="LJ403" s="44" t="str">
        <f t="shared" si="1917"/>
        <v/>
      </c>
      <c r="LK403" s="44"/>
      <c r="LL403" s="72" t="str">
        <f>IF(LE402="","",LL400)</f>
        <v/>
      </c>
      <c r="LM403" s="67" t="str">
        <f>IF(LF402="","",LM400)</f>
        <v/>
      </c>
      <c r="LN403" s="44" t="str">
        <f t="shared" si="1840"/>
        <v/>
      </c>
      <c r="LO403" s="45"/>
      <c r="LP403" s="35"/>
      <c r="LQ403" s="27"/>
      <c r="LR403" s="46"/>
      <c r="LS403" s="67"/>
      <c r="LT403" s="44" t="str">
        <f t="shared" si="1990"/>
        <v/>
      </c>
      <c r="LU403" s="44"/>
      <c r="LV403" s="44"/>
      <c r="LW403" s="44"/>
      <c r="LX403" s="44" t="str">
        <f t="shared" si="1991"/>
        <v/>
      </c>
      <c r="LY403" s="44"/>
      <c r="LZ403" s="44"/>
      <c r="MA403" s="44"/>
      <c r="MB403" s="44" t="str">
        <f t="shared" si="1940"/>
        <v/>
      </c>
      <c r="MC403" s="45" t="str">
        <f t="shared" si="1941"/>
        <v/>
      </c>
      <c r="MD403" s="35"/>
      <c r="ME403" s="27"/>
      <c r="MF403" s="46"/>
      <c r="MG403" s="67"/>
      <c r="MH403" s="44" t="str">
        <f t="shared" si="1992"/>
        <v/>
      </c>
      <c r="MI403" s="44"/>
      <c r="MJ403" s="44"/>
      <c r="MK403" s="44"/>
      <c r="ML403" s="44" t="str">
        <f t="shared" si="1993"/>
        <v/>
      </c>
      <c r="MM403" s="44"/>
      <c r="MN403" s="44"/>
      <c r="MO403" s="44"/>
      <c r="MP403" s="44" t="str">
        <f t="shared" si="1942"/>
        <v/>
      </c>
      <c r="MQ403" s="45" t="str">
        <f t="shared" si="1943"/>
        <v/>
      </c>
      <c r="MR403" s="35"/>
      <c r="MS403" s="27"/>
      <c r="MT403" s="46"/>
      <c r="MU403" s="67"/>
      <c r="MV403" s="44" t="str">
        <f t="shared" si="1994"/>
        <v/>
      </c>
      <c r="MW403" s="44"/>
      <c r="MX403" s="44"/>
      <c r="MY403" s="44"/>
      <c r="MZ403" s="44" t="str">
        <f t="shared" si="1995"/>
        <v/>
      </c>
      <c r="NA403" s="44"/>
      <c r="NB403" s="44"/>
      <c r="NC403" s="44"/>
      <c r="ND403" s="44" t="str">
        <f t="shared" si="1944"/>
        <v/>
      </c>
      <c r="NE403" s="45" t="str">
        <f t="shared" si="1945"/>
        <v/>
      </c>
      <c r="NF403" s="35"/>
      <c r="NG403" s="27"/>
      <c r="NH403" s="46"/>
      <c r="NI403" s="67"/>
      <c r="NJ403" s="44" t="str">
        <f t="shared" si="1996"/>
        <v/>
      </c>
      <c r="NK403" s="44"/>
      <c r="NL403" s="44"/>
      <c r="NM403" s="44"/>
      <c r="NN403" s="44" t="str">
        <f t="shared" si="1997"/>
        <v/>
      </c>
      <c r="NO403" s="44"/>
      <c r="NP403" s="44"/>
      <c r="NQ403" s="44"/>
      <c r="NR403" s="44" t="str">
        <f t="shared" si="1946"/>
        <v/>
      </c>
      <c r="NS403" s="45" t="str">
        <f t="shared" si="1947"/>
        <v/>
      </c>
      <c r="NT403" s="35"/>
    </row>
    <row r="404" spans="1:384" ht="15" customHeight="1" thickBot="1" x14ac:dyDescent="0.25">
      <c r="A404" s="38"/>
      <c r="B404" s="39"/>
      <c r="C404" s="40"/>
      <c r="D404" s="40"/>
      <c r="E404" s="41"/>
      <c r="F404" s="40"/>
      <c r="G404" s="178"/>
      <c r="H404" s="42"/>
      <c r="I404" s="44"/>
      <c r="J404" s="44" t="str">
        <f t="shared" si="1956"/>
        <v/>
      </c>
      <c r="K404" s="44"/>
      <c r="L404" s="44"/>
      <c r="M404" s="44"/>
      <c r="N404" s="44" t="str">
        <f t="shared" si="1957"/>
        <v/>
      </c>
      <c r="O404" s="44"/>
      <c r="P404" s="44"/>
      <c r="Q404" s="44"/>
      <c r="R404" s="44" t="str">
        <f t="shared" si="1918"/>
        <v/>
      </c>
      <c r="S404" s="45" t="str">
        <f t="shared" si="1919"/>
        <v/>
      </c>
      <c r="T404" s="35"/>
      <c r="U404" s="27"/>
      <c r="V404" s="46"/>
      <c r="W404" s="67"/>
      <c r="X404" s="44" t="str">
        <f t="shared" si="1958"/>
        <v/>
      </c>
      <c r="Y404" s="44"/>
      <c r="Z404" s="44"/>
      <c r="AA404" s="44"/>
      <c r="AB404" s="44" t="str">
        <f t="shared" si="1959"/>
        <v/>
      </c>
      <c r="AC404" s="44"/>
      <c r="AD404" s="44"/>
      <c r="AE404" s="44"/>
      <c r="AF404" s="44" t="str">
        <f t="shared" si="1920"/>
        <v/>
      </c>
      <c r="AG404" s="45" t="str">
        <f t="shared" si="1921"/>
        <v/>
      </c>
      <c r="AH404" s="35"/>
      <c r="AI404" s="27"/>
      <c r="AJ404" s="46"/>
      <c r="AK404" s="44"/>
      <c r="AL404" s="44" t="str">
        <f t="shared" si="1960"/>
        <v/>
      </c>
      <c r="AM404" s="44"/>
      <c r="AN404" s="44" t="str">
        <f t="shared" si="1961"/>
        <v/>
      </c>
      <c r="AO404" s="44"/>
      <c r="AP404" s="44" t="str">
        <f t="shared" si="1962"/>
        <v/>
      </c>
      <c r="AQ404" s="44"/>
      <c r="AR404" s="44"/>
      <c r="AS404" s="44"/>
      <c r="AT404" s="44" t="str">
        <f t="shared" si="1922"/>
        <v/>
      </c>
      <c r="AU404" s="45" t="str">
        <f t="shared" si="1923"/>
        <v/>
      </c>
      <c r="AV404" s="35"/>
      <c r="AW404" s="27"/>
      <c r="AX404" s="46"/>
      <c r="AY404" s="44"/>
      <c r="AZ404" s="44" t="str">
        <f t="shared" si="1963"/>
        <v/>
      </c>
      <c r="BA404" s="44"/>
      <c r="BB404" s="44" t="str">
        <f t="shared" si="1964"/>
        <v/>
      </c>
      <c r="BC404" s="44"/>
      <c r="BD404" s="44" t="str">
        <f t="shared" si="1965"/>
        <v/>
      </c>
      <c r="BE404" s="44"/>
      <c r="BF404" s="44"/>
      <c r="BG404" s="44"/>
      <c r="BH404" s="44" t="str">
        <f t="shared" si="1924"/>
        <v/>
      </c>
      <c r="BI404" s="45" t="str">
        <f t="shared" si="1925"/>
        <v/>
      </c>
      <c r="BJ404" s="35"/>
      <c r="BK404" s="50"/>
      <c r="BL404" s="46"/>
      <c r="BM404" s="44"/>
      <c r="BN404" s="44" t="str">
        <f t="shared" si="1999"/>
        <v/>
      </c>
      <c r="BO404" s="44"/>
      <c r="BP404" s="44" t="str">
        <f t="shared" si="2000"/>
        <v/>
      </c>
      <c r="BQ404" s="44"/>
      <c r="BR404" s="44" t="str">
        <f t="shared" si="2001"/>
        <v/>
      </c>
      <c r="BS404" s="43"/>
      <c r="BT404" s="106" t="str">
        <f t="shared" si="2002"/>
        <v/>
      </c>
      <c r="BU404" s="67" t="str">
        <f t="shared" si="1966"/>
        <v/>
      </c>
      <c r="BV404" s="43" t="str">
        <f t="shared" si="2003"/>
        <v/>
      </c>
      <c r="BW404" s="45" t="str">
        <f t="shared" si="2004"/>
        <v/>
      </c>
      <c r="BX404" s="35"/>
      <c r="BY404" s="27"/>
      <c r="BZ404" s="46"/>
      <c r="CA404" s="44"/>
      <c r="CB404" s="44" t="str">
        <f t="shared" si="2005"/>
        <v/>
      </c>
      <c r="CC404" s="44"/>
      <c r="CD404" s="44" t="str">
        <f t="shared" si="2006"/>
        <v/>
      </c>
      <c r="CE404" s="44"/>
      <c r="CF404" s="44" t="str">
        <f t="shared" si="2007"/>
        <v/>
      </c>
      <c r="CG404" s="43"/>
      <c r="CH404" s="106" t="str">
        <f t="shared" si="1948"/>
        <v/>
      </c>
      <c r="CI404" s="67" t="str">
        <f t="shared" si="1967"/>
        <v/>
      </c>
      <c r="CJ404" s="43" t="str">
        <f t="shared" si="2008"/>
        <v/>
      </c>
      <c r="CK404" s="45" t="str">
        <f t="shared" si="2009"/>
        <v/>
      </c>
      <c r="CL404" s="35"/>
      <c r="CM404" s="27"/>
      <c r="CN404" s="46"/>
      <c r="CO404" s="44"/>
      <c r="CP404" s="44" t="str">
        <f t="shared" si="2010"/>
        <v/>
      </c>
      <c r="CQ404" s="44"/>
      <c r="CR404" s="44" t="str">
        <f t="shared" si="2011"/>
        <v/>
      </c>
      <c r="CS404" s="44"/>
      <c r="CT404" s="44" t="str">
        <f t="shared" si="2012"/>
        <v/>
      </c>
      <c r="CU404" s="43"/>
      <c r="CV404" s="106" t="str">
        <f t="shared" si="1949"/>
        <v/>
      </c>
      <c r="CW404" s="67" t="str">
        <f t="shared" si="1968"/>
        <v/>
      </c>
      <c r="CX404" s="43" t="str">
        <f t="shared" si="2013"/>
        <v/>
      </c>
      <c r="CY404" s="45" t="str">
        <f t="shared" si="2014"/>
        <v/>
      </c>
      <c r="CZ404" s="35"/>
      <c r="DA404" s="58"/>
      <c r="DB404" s="46"/>
      <c r="DC404" s="44"/>
      <c r="DD404" s="44" t="str">
        <f t="shared" si="2015"/>
        <v/>
      </c>
      <c r="DE404" s="44"/>
      <c r="DF404" s="44" t="str">
        <f t="shared" si="2016"/>
        <v/>
      </c>
      <c r="DG404" s="44"/>
      <c r="DH404" s="44" t="str">
        <f t="shared" si="2017"/>
        <v/>
      </c>
      <c r="DI404" s="43"/>
      <c r="DJ404" s="106" t="str">
        <f t="shared" si="1950"/>
        <v/>
      </c>
      <c r="DK404" s="67" t="str">
        <f t="shared" si="1969"/>
        <v/>
      </c>
      <c r="DL404" s="43" t="str">
        <f t="shared" si="2018"/>
        <v/>
      </c>
      <c r="DM404" s="45" t="str">
        <f t="shared" si="2019"/>
        <v/>
      </c>
      <c r="DN404" s="35"/>
      <c r="DO404" s="27"/>
      <c r="DP404" s="46"/>
      <c r="DQ404" s="44"/>
      <c r="DR404" s="44" t="str">
        <f t="shared" si="2020"/>
        <v/>
      </c>
      <c r="DS404" s="44"/>
      <c r="DT404" s="44" t="str">
        <f t="shared" si="2021"/>
        <v/>
      </c>
      <c r="DU404" s="44"/>
      <c r="DV404" s="44" t="str">
        <f t="shared" si="2022"/>
        <v/>
      </c>
      <c r="DW404" s="43"/>
      <c r="DX404" s="106" t="str">
        <f t="shared" si="1951"/>
        <v/>
      </c>
      <c r="DY404" s="67" t="str">
        <f t="shared" si="1970"/>
        <v/>
      </c>
      <c r="DZ404" s="43" t="str">
        <f t="shared" si="2023"/>
        <v/>
      </c>
      <c r="EA404" s="45" t="str">
        <f t="shared" si="2024"/>
        <v/>
      </c>
      <c r="EB404" s="35"/>
      <c r="EC404" s="27"/>
      <c r="ED404" s="46"/>
      <c r="EE404" s="67"/>
      <c r="EF404" s="44" t="str">
        <f t="shared" si="1971"/>
        <v/>
      </c>
      <c r="EG404" s="44"/>
      <c r="EH404" s="44"/>
      <c r="EI404" s="44"/>
      <c r="EJ404" s="44" t="str">
        <f t="shared" si="1972"/>
        <v/>
      </c>
      <c r="EK404" s="44"/>
      <c r="EL404" s="44"/>
      <c r="EM404" s="44"/>
      <c r="EN404" s="44" t="str">
        <f t="shared" si="1926"/>
        <v/>
      </c>
      <c r="EO404" s="45" t="str">
        <f t="shared" si="1927"/>
        <v/>
      </c>
      <c r="EP404" s="35"/>
      <c r="EQ404" s="27"/>
      <c r="ER404" s="46"/>
      <c r="ES404" s="44"/>
      <c r="ET404" s="44" t="str">
        <f t="shared" si="1973"/>
        <v/>
      </c>
      <c r="EU404" s="44"/>
      <c r="EV404" s="44" t="str">
        <f t="shared" si="1974"/>
        <v/>
      </c>
      <c r="EW404" s="44"/>
      <c r="EX404" s="44" t="str">
        <f t="shared" si="1975"/>
        <v/>
      </c>
      <c r="EY404" s="44"/>
      <c r="EZ404" s="44"/>
      <c r="FA404" s="44"/>
      <c r="FB404" s="44" t="str">
        <f t="shared" si="1928"/>
        <v/>
      </c>
      <c r="FC404" s="45" t="str">
        <f t="shared" si="1929"/>
        <v/>
      </c>
      <c r="FD404" s="35"/>
      <c r="FF404" s="46"/>
      <c r="FG404" s="67"/>
      <c r="FH404" s="44" t="str">
        <f t="shared" si="1976"/>
        <v/>
      </c>
      <c r="FI404" s="44"/>
      <c r="FJ404" s="44"/>
      <c r="FK404" s="44"/>
      <c r="FL404" s="44" t="str">
        <f t="shared" si="1977"/>
        <v/>
      </c>
      <c r="FM404" s="44"/>
      <c r="FN404" s="44"/>
      <c r="FO404" s="44"/>
      <c r="FP404" s="44" t="str">
        <f t="shared" si="1930"/>
        <v/>
      </c>
      <c r="FQ404" s="45" t="str">
        <f t="shared" si="1931"/>
        <v/>
      </c>
      <c r="FR404" s="35"/>
      <c r="FT404" s="46"/>
      <c r="FU404" s="67"/>
      <c r="FV404" s="44" t="str">
        <f t="shared" si="1978"/>
        <v/>
      </c>
      <c r="FW404" s="44"/>
      <c r="FX404" s="44"/>
      <c r="FY404" s="44"/>
      <c r="FZ404" s="44" t="str">
        <f t="shared" si="1979"/>
        <v/>
      </c>
      <c r="GA404" s="44"/>
      <c r="GB404" s="44"/>
      <c r="GC404" s="44"/>
      <c r="GD404" s="44" t="str">
        <f t="shared" si="1932"/>
        <v/>
      </c>
      <c r="GE404" s="45" t="str">
        <f t="shared" si="1933"/>
        <v/>
      </c>
      <c r="GF404" s="35"/>
      <c r="GH404" s="46"/>
      <c r="GI404" s="67"/>
      <c r="GJ404" s="44" t="str">
        <f t="shared" si="1980"/>
        <v/>
      </c>
      <c r="GK404" s="44"/>
      <c r="GL404" s="44"/>
      <c r="GM404" s="44"/>
      <c r="GN404" s="44" t="str">
        <f t="shared" si="1981"/>
        <v/>
      </c>
      <c r="GO404" s="44"/>
      <c r="GP404" s="44"/>
      <c r="GQ404" s="44"/>
      <c r="GR404" s="44" t="str">
        <f t="shared" si="1934"/>
        <v/>
      </c>
      <c r="GS404" s="45" t="str">
        <f t="shared" si="1935"/>
        <v/>
      </c>
      <c r="GT404" s="35"/>
      <c r="GU404" s="27"/>
      <c r="GV404" s="46"/>
      <c r="GW404" s="67"/>
      <c r="GX404" s="44" t="str">
        <f t="shared" si="1982"/>
        <v/>
      </c>
      <c r="GY404" s="44"/>
      <c r="GZ404" s="44"/>
      <c r="HA404" s="44"/>
      <c r="HB404" s="44" t="str">
        <f t="shared" si="1983"/>
        <v/>
      </c>
      <c r="HC404" s="44"/>
      <c r="HD404" s="44"/>
      <c r="HE404" s="44"/>
      <c r="HF404" s="44" t="str">
        <f t="shared" si="1936"/>
        <v/>
      </c>
      <c r="HG404" s="45" t="str">
        <f t="shared" si="1937"/>
        <v/>
      </c>
      <c r="HH404" s="35"/>
      <c r="HJ404" s="46"/>
      <c r="HK404" s="67"/>
      <c r="HL404" s="44" t="str">
        <f t="shared" si="1984"/>
        <v/>
      </c>
      <c r="HM404" s="44"/>
      <c r="HN404" s="44"/>
      <c r="HO404" s="44"/>
      <c r="HP404" s="44" t="str">
        <f t="shared" si="1985"/>
        <v/>
      </c>
      <c r="HQ404" s="44"/>
      <c r="HR404" s="44"/>
      <c r="HS404" s="44"/>
      <c r="HT404" s="44" t="str">
        <f t="shared" si="1938"/>
        <v/>
      </c>
      <c r="HU404" s="45" t="str">
        <f t="shared" si="1939"/>
        <v/>
      </c>
      <c r="HV404" s="35"/>
      <c r="HW404" s="61"/>
      <c r="HX404" s="46"/>
      <c r="HY404" s="44"/>
      <c r="HZ404" s="44" t="str">
        <f t="shared" si="2025"/>
        <v/>
      </c>
      <c r="IA404" s="44"/>
      <c r="IB404" s="44" t="str">
        <f t="shared" si="2026"/>
        <v/>
      </c>
      <c r="IC404" s="44"/>
      <c r="ID404" s="44" t="str">
        <f t="shared" si="2027"/>
        <v/>
      </c>
      <c r="IE404" s="43"/>
      <c r="IF404" s="60" t="str">
        <f>IF(HY403="","",IF400)</f>
        <v/>
      </c>
      <c r="IG404" s="67" t="str">
        <f>IF(HY403="","",IG400)</f>
        <v/>
      </c>
      <c r="IH404" s="43" t="str">
        <f t="shared" si="2028"/>
        <v/>
      </c>
      <c r="II404" s="45" t="str">
        <f t="shared" si="2029"/>
        <v/>
      </c>
      <c r="IJ404" s="35"/>
      <c r="IL404" s="46"/>
      <c r="IM404" s="44"/>
      <c r="IN404" s="44" t="str">
        <f t="shared" si="2030"/>
        <v/>
      </c>
      <c r="IO404" s="44"/>
      <c r="IP404" s="44" t="str">
        <f t="shared" si="2031"/>
        <v/>
      </c>
      <c r="IQ404" s="44"/>
      <c r="IR404" s="44" t="str">
        <f t="shared" si="2032"/>
        <v/>
      </c>
      <c r="IS404" s="43"/>
      <c r="IT404" s="106" t="str">
        <f t="shared" si="2033"/>
        <v/>
      </c>
      <c r="IU404" s="67" t="str">
        <f t="shared" si="1998"/>
        <v/>
      </c>
      <c r="IV404" s="43" t="str">
        <f t="shared" si="2034"/>
        <v/>
      </c>
      <c r="IW404" s="45" t="str">
        <f t="shared" si="2035"/>
        <v/>
      </c>
      <c r="IX404" s="35"/>
      <c r="IY404" s="33"/>
      <c r="IZ404" s="46"/>
      <c r="JA404" s="44"/>
      <c r="JB404" s="44" t="str">
        <f t="shared" si="2036"/>
        <v/>
      </c>
      <c r="JC404" s="44"/>
      <c r="JD404" s="44" t="str">
        <f t="shared" si="2037"/>
        <v/>
      </c>
      <c r="JE404" s="44"/>
      <c r="JF404" s="44" t="str">
        <f t="shared" si="2038"/>
        <v/>
      </c>
      <c r="JG404" s="43"/>
      <c r="JH404" s="106" t="str">
        <f t="shared" si="1952"/>
        <v/>
      </c>
      <c r="JI404" s="67" t="str">
        <f t="shared" si="1986"/>
        <v/>
      </c>
      <c r="JJ404" s="43" t="str">
        <f t="shared" si="2039"/>
        <v/>
      </c>
      <c r="JK404" s="45" t="str">
        <f t="shared" si="2040"/>
        <v/>
      </c>
      <c r="JL404" s="35"/>
      <c r="JM404" s="27"/>
      <c r="JN404" s="46"/>
      <c r="JO404" s="44"/>
      <c r="JP404" s="44" t="str">
        <f t="shared" si="2041"/>
        <v/>
      </c>
      <c r="JQ404" s="44"/>
      <c r="JR404" s="44" t="str">
        <f t="shared" si="2042"/>
        <v/>
      </c>
      <c r="JS404" s="44"/>
      <c r="JT404" s="44" t="str">
        <f t="shared" si="2043"/>
        <v/>
      </c>
      <c r="JU404" s="43"/>
      <c r="JV404" s="106" t="str">
        <f t="shared" si="1953"/>
        <v/>
      </c>
      <c r="JW404" s="67" t="str">
        <f t="shared" si="1987"/>
        <v/>
      </c>
      <c r="JX404" s="43" t="str">
        <f t="shared" si="2044"/>
        <v/>
      </c>
      <c r="JY404" s="45" t="str">
        <f t="shared" si="2045"/>
        <v/>
      </c>
      <c r="JZ404" s="35"/>
      <c r="KA404" s="61"/>
      <c r="KB404" s="46"/>
      <c r="KC404" s="44"/>
      <c r="KD404" s="44" t="str">
        <f t="shared" si="2046"/>
        <v/>
      </c>
      <c r="KE404" s="44"/>
      <c r="KF404" s="44" t="str">
        <f t="shared" si="2047"/>
        <v/>
      </c>
      <c r="KG404" s="44"/>
      <c r="KH404" s="44" t="str">
        <f t="shared" si="2048"/>
        <v/>
      </c>
      <c r="KI404" s="43"/>
      <c r="KJ404" s="106" t="str">
        <f t="shared" si="1954"/>
        <v/>
      </c>
      <c r="KK404" s="67" t="str">
        <f t="shared" si="1988"/>
        <v/>
      </c>
      <c r="KL404" s="43" t="str">
        <f t="shared" si="2049"/>
        <v/>
      </c>
      <c r="KM404" s="45" t="str">
        <f t="shared" si="2050"/>
        <v/>
      </c>
      <c r="KN404" s="35"/>
      <c r="KO404" s="27"/>
      <c r="KP404" s="46"/>
      <c r="KQ404" s="44"/>
      <c r="KR404" s="44" t="str">
        <f t="shared" si="2051"/>
        <v/>
      </c>
      <c r="KS404" s="44"/>
      <c r="KT404" s="44" t="str">
        <f t="shared" si="2052"/>
        <v/>
      </c>
      <c r="KU404" s="44"/>
      <c r="KV404" s="44" t="str">
        <f t="shared" si="2053"/>
        <v/>
      </c>
      <c r="KW404" s="43"/>
      <c r="KX404" s="106" t="str">
        <f t="shared" si="1955"/>
        <v/>
      </c>
      <c r="KY404" s="67" t="str">
        <f t="shared" si="1989"/>
        <v/>
      </c>
      <c r="KZ404" s="43" t="str">
        <f t="shared" si="2054"/>
        <v/>
      </c>
      <c r="LA404" s="45" t="str">
        <f t="shared" si="2055"/>
        <v/>
      </c>
      <c r="LB404" s="35"/>
      <c r="LC404" s="27"/>
      <c r="LD404" s="74"/>
      <c r="LE404" s="75"/>
      <c r="LF404" s="75"/>
      <c r="LG404" s="75"/>
      <c r="LH404" s="75" t="str">
        <f t="shared" si="1916"/>
        <v/>
      </c>
      <c r="LI404" s="75"/>
      <c r="LJ404" s="75" t="str">
        <f t="shared" si="1917"/>
        <v/>
      </c>
      <c r="LK404" s="75"/>
      <c r="LL404" s="77" t="str">
        <f>IF(LE402="","",LL401)</f>
        <v/>
      </c>
      <c r="LM404" s="78" t="str">
        <f>IF(LF402="","",LM401)</f>
        <v/>
      </c>
      <c r="LN404" s="75" t="str">
        <f t="shared" si="1840"/>
        <v/>
      </c>
      <c r="LO404" s="79"/>
      <c r="LP404" s="35"/>
      <c r="LQ404" s="27"/>
      <c r="LR404" s="46"/>
      <c r="LS404" s="67"/>
      <c r="LT404" s="44" t="str">
        <f t="shared" si="1990"/>
        <v/>
      </c>
      <c r="LU404" s="44"/>
      <c r="LV404" s="44"/>
      <c r="LW404" s="44"/>
      <c r="LX404" s="44" t="str">
        <f t="shared" si="1991"/>
        <v/>
      </c>
      <c r="LY404" s="44"/>
      <c r="LZ404" s="44"/>
      <c r="MA404" s="44"/>
      <c r="MB404" s="44" t="str">
        <f t="shared" si="1940"/>
        <v/>
      </c>
      <c r="MC404" s="45" t="str">
        <f t="shared" si="1941"/>
        <v/>
      </c>
      <c r="MD404" s="35"/>
      <c r="ME404" s="27"/>
      <c r="MF404" s="46"/>
      <c r="MG404" s="67"/>
      <c r="MH404" s="44" t="str">
        <f t="shared" si="1992"/>
        <v/>
      </c>
      <c r="MI404" s="44"/>
      <c r="MJ404" s="44"/>
      <c r="MK404" s="44"/>
      <c r="ML404" s="44" t="str">
        <f t="shared" si="1993"/>
        <v/>
      </c>
      <c r="MM404" s="44"/>
      <c r="MN404" s="44"/>
      <c r="MO404" s="44"/>
      <c r="MP404" s="44" t="str">
        <f t="shared" si="1942"/>
        <v/>
      </c>
      <c r="MQ404" s="45" t="str">
        <f t="shared" si="1943"/>
        <v/>
      </c>
      <c r="MR404" s="35"/>
      <c r="MS404" s="27"/>
      <c r="MT404" s="46"/>
      <c r="MU404" s="67"/>
      <c r="MV404" s="44" t="str">
        <f t="shared" si="1994"/>
        <v/>
      </c>
      <c r="MW404" s="44"/>
      <c r="MX404" s="44"/>
      <c r="MY404" s="44"/>
      <c r="MZ404" s="44" t="str">
        <f t="shared" si="1995"/>
        <v/>
      </c>
      <c r="NA404" s="44"/>
      <c r="NB404" s="44"/>
      <c r="NC404" s="44"/>
      <c r="ND404" s="44" t="str">
        <f t="shared" si="1944"/>
        <v/>
      </c>
      <c r="NE404" s="45" t="str">
        <f t="shared" si="1945"/>
        <v/>
      </c>
      <c r="NF404" s="35"/>
      <c r="NG404" s="27"/>
      <c r="NH404" s="46"/>
      <c r="NI404" s="67"/>
      <c r="NJ404" s="44" t="str">
        <f t="shared" si="1996"/>
        <v/>
      </c>
      <c r="NK404" s="44"/>
      <c r="NL404" s="44"/>
      <c r="NM404" s="44"/>
      <c r="NN404" s="44" t="str">
        <f t="shared" si="1997"/>
        <v/>
      </c>
      <c r="NO404" s="44"/>
      <c r="NP404" s="44"/>
      <c r="NQ404" s="44"/>
      <c r="NR404" s="44" t="str">
        <f t="shared" si="1946"/>
        <v/>
      </c>
      <c r="NS404" s="45" t="str">
        <f t="shared" si="1947"/>
        <v/>
      </c>
      <c r="NT404" s="35"/>
    </row>
    <row r="405" spans="1:384" ht="15" customHeight="1" thickTop="1" x14ac:dyDescent="0.2">
      <c r="A405" s="38"/>
      <c r="B405" s="39"/>
      <c r="C405" s="40"/>
      <c r="D405" s="40"/>
      <c r="E405" s="41"/>
      <c r="F405" s="40"/>
      <c r="G405" s="178"/>
      <c r="H405" s="42"/>
      <c r="I405" s="44"/>
      <c r="J405" s="44" t="str">
        <f t="shared" si="1956"/>
        <v/>
      </c>
      <c r="K405" s="44"/>
      <c r="L405" s="44"/>
      <c r="M405" s="44"/>
      <c r="N405" s="44" t="str">
        <f t="shared" si="1957"/>
        <v/>
      </c>
      <c r="O405" s="44"/>
      <c r="P405" s="44"/>
      <c r="Q405" s="44"/>
      <c r="R405" s="44" t="str">
        <f t="shared" si="1918"/>
        <v/>
      </c>
      <c r="S405" s="45" t="str">
        <f t="shared" si="1919"/>
        <v/>
      </c>
      <c r="T405" s="35"/>
      <c r="U405" s="27"/>
      <c r="V405" s="46"/>
      <c r="W405" s="67"/>
      <c r="X405" s="44" t="str">
        <f t="shared" si="1958"/>
        <v/>
      </c>
      <c r="Y405" s="44"/>
      <c r="Z405" s="44"/>
      <c r="AA405" s="44"/>
      <c r="AB405" s="44" t="str">
        <f t="shared" si="1959"/>
        <v/>
      </c>
      <c r="AC405" s="44"/>
      <c r="AD405" s="44"/>
      <c r="AE405" s="44"/>
      <c r="AF405" s="44" t="str">
        <f t="shared" si="1920"/>
        <v/>
      </c>
      <c r="AG405" s="45" t="str">
        <f t="shared" si="1921"/>
        <v/>
      </c>
      <c r="AH405" s="35"/>
      <c r="AI405" s="27"/>
      <c r="AJ405" s="46"/>
      <c r="AK405" s="44"/>
      <c r="AL405" s="44" t="str">
        <f t="shared" si="1960"/>
        <v/>
      </c>
      <c r="AM405" s="44"/>
      <c r="AN405" s="44" t="str">
        <f t="shared" si="1961"/>
        <v/>
      </c>
      <c r="AO405" s="44"/>
      <c r="AP405" s="44" t="str">
        <f t="shared" si="1962"/>
        <v/>
      </c>
      <c r="AQ405" s="44"/>
      <c r="AR405" s="44"/>
      <c r="AS405" s="44"/>
      <c r="AT405" s="44" t="str">
        <f t="shared" si="1922"/>
        <v/>
      </c>
      <c r="AU405" s="45" t="str">
        <f t="shared" si="1923"/>
        <v/>
      </c>
      <c r="AV405" s="35"/>
      <c r="AW405" s="27"/>
      <c r="AX405" s="46"/>
      <c r="AY405" s="44"/>
      <c r="AZ405" s="44" t="str">
        <f t="shared" si="1963"/>
        <v/>
      </c>
      <c r="BA405" s="44"/>
      <c r="BB405" s="44" t="str">
        <f t="shared" si="1964"/>
        <v/>
      </c>
      <c r="BC405" s="44"/>
      <c r="BD405" s="44" t="str">
        <f t="shared" si="1965"/>
        <v/>
      </c>
      <c r="BE405" s="44"/>
      <c r="BF405" s="44"/>
      <c r="BG405" s="44"/>
      <c r="BH405" s="44" t="str">
        <f t="shared" si="1924"/>
        <v/>
      </c>
      <c r="BI405" s="45" t="str">
        <f t="shared" si="1925"/>
        <v/>
      </c>
      <c r="BJ405" s="35"/>
      <c r="BK405" s="50"/>
      <c r="BL405" s="46"/>
      <c r="BM405" s="44"/>
      <c r="BN405" s="44" t="str">
        <f t="shared" si="1999"/>
        <v/>
      </c>
      <c r="BO405" s="44"/>
      <c r="BP405" s="44" t="str">
        <f t="shared" si="2000"/>
        <v/>
      </c>
      <c r="BQ405" s="44"/>
      <c r="BR405" s="44" t="str">
        <f t="shared" si="2001"/>
        <v/>
      </c>
      <c r="BS405" s="25"/>
      <c r="BT405" s="60" t="str">
        <f t="shared" si="2002"/>
        <v/>
      </c>
      <c r="BU405" s="67" t="str">
        <f t="shared" si="1966"/>
        <v/>
      </c>
      <c r="BV405" s="44" t="str">
        <f t="shared" si="2003"/>
        <v/>
      </c>
      <c r="BW405" s="45" t="str">
        <f t="shared" si="2004"/>
        <v/>
      </c>
      <c r="BX405" s="35"/>
      <c r="BY405" s="27"/>
      <c r="BZ405" s="46"/>
      <c r="CA405" s="44"/>
      <c r="CB405" s="44" t="str">
        <f t="shared" si="2005"/>
        <v/>
      </c>
      <c r="CC405" s="44"/>
      <c r="CD405" s="44" t="str">
        <f t="shared" si="2006"/>
        <v/>
      </c>
      <c r="CE405" s="44"/>
      <c r="CF405" s="44" t="str">
        <f t="shared" si="2007"/>
        <v/>
      </c>
      <c r="CG405" s="25"/>
      <c r="CH405" s="60" t="str">
        <f t="shared" si="1948"/>
        <v/>
      </c>
      <c r="CI405" s="67" t="str">
        <f t="shared" si="1967"/>
        <v/>
      </c>
      <c r="CJ405" s="44" t="str">
        <f t="shared" si="2008"/>
        <v/>
      </c>
      <c r="CK405" s="45" t="str">
        <f t="shared" si="2009"/>
        <v/>
      </c>
      <c r="CL405" s="35"/>
      <c r="CM405" s="27"/>
      <c r="CN405" s="46"/>
      <c r="CO405" s="44"/>
      <c r="CP405" s="44" t="str">
        <f t="shared" si="2010"/>
        <v/>
      </c>
      <c r="CQ405" s="44"/>
      <c r="CR405" s="44" t="str">
        <f t="shared" si="2011"/>
        <v/>
      </c>
      <c r="CS405" s="44"/>
      <c r="CT405" s="44" t="str">
        <f t="shared" si="2012"/>
        <v/>
      </c>
      <c r="CU405" s="25"/>
      <c r="CV405" s="60" t="str">
        <f t="shared" si="1949"/>
        <v/>
      </c>
      <c r="CW405" s="67" t="str">
        <f t="shared" si="1968"/>
        <v/>
      </c>
      <c r="CX405" s="44" t="str">
        <f t="shared" si="2013"/>
        <v/>
      </c>
      <c r="CY405" s="45" t="str">
        <f t="shared" si="2014"/>
        <v/>
      </c>
      <c r="CZ405" s="35"/>
      <c r="DA405" s="58"/>
      <c r="DB405" s="46"/>
      <c r="DC405" s="44"/>
      <c r="DD405" s="44" t="str">
        <f t="shared" si="2015"/>
        <v/>
      </c>
      <c r="DE405" s="44"/>
      <c r="DF405" s="44" t="str">
        <f t="shared" si="2016"/>
        <v/>
      </c>
      <c r="DG405" s="44"/>
      <c r="DH405" s="44" t="str">
        <f t="shared" si="2017"/>
        <v/>
      </c>
      <c r="DI405" s="25"/>
      <c r="DJ405" s="60" t="str">
        <f t="shared" si="1950"/>
        <v/>
      </c>
      <c r="DK405" s="67" t="str">
        <f t="shared" si="1969"/>
        <v/>
      </c>
      <c r="DL405" s="44" t="str">
        <f t="shared" si="2018"/>
        <v/>
      </c>
      <c r="DM405" s="45" t="str">
        <f t="shared" si="2019"/>
        <v/>
      </c>
      <c r="DN405" s="35"/>
      <c r="DO405" s="27"/>
      <c r="DP405" s="46"/>
      <c r="DQ405" s="44"/>
      <c r="DR405" s="44" t="str">
        <f t="shared" si="2020"/>
        <v/>
      </c>
      <c r="DS405" s="44"/>
      <c r="DT405" s="44" t="str">
        <f t="shared" si="2021"/>
        <v/>
      </c>
      <c r="DU405" s="44"/>
      <c r="DV405" s="44" t="str">
        <f t="shared" si="2022"/>
        <v/>
      </c>
      <c r="DW405" s="25"/>
      <c r="DX405" s="60" t="str">
        <f t="shared" si="1951"/>
        <v/>
      </c>
      <c r="DY405" s="67" t="str">
        <f t="shared" si="1970"/>
        <v/>
      </c>
      <c r="DZ405" s="44" t="str">
        <f t="shared" si="2023"/>
        <v/>
      </c>
      <c r="EA405" s="45" t="str">
        <f t="shared" si="2024"/>
        <v/>
      </c>
      <c r="EB405" s="35"/>
      <c r="EC405" s="27"/>
      <c r="ED405" s="46"/>
      <c r="EE405" s="67"/>
      <c r="EF405" s="44" t="str">
        <f t="shared" si="1971"/>
        <v/>
      </c>
      <c r="EG405" s="44"/>
      <c r="EH405" s="44"/>
      <c r="EI405" s="44"/>
      <c r="EJ405" s="44" t="str">
        <f t="shared" si="1972"/>
        <v/>
      </c>
      <c r="EK405" s="44"/>
      <c r="EL405" s="44"/>
      <c r="EM405" s="44"/>
      <c r="EN405" s="44" t="str">
        <f t="shared" si="1926"/>
        <v/>
      </c>
      <c r="EO405" s="45" t="str">
        <f t="shared" si="1927"/>
        <v/>
      </c>
      <c r="EP405" s="35"/>
      <c r="EQ405" s="27"/>
      <c r="ER405" s="46"/>
      <c r="ES405" s="44"/>
      <c r="ET405" s="44" t="str">
        <f t="shared" si="1973"/>
        <v/>
      </c>
      <c r="EU405" s="44"/>
      <c r="EV405" s="44" t="str">
        <f t="shared" si="1974"/>
        <v/>
      </c>
      <c r="EW405" s="44"/>
      <c r="EX405" s="44" t="str">
        <f t="shared" si="1975"/>
        <v/>
      </c>
      <c r="EY405" s="44"/>
      <c r="EZ405" s="44"/>
      <c r="FA405" s="44"/>
      <c r="FB405" s="44" t="str">
        <f t="shared" si="1928"/>
        <v/>
      </c>
      <c r="FC405" s="45" t="str">
        <f t="shared" si="1929"/>
        <v/>
      </c>
      <c r="FD405" s="35"/>
      <c r="FF405" s="46"/>
      <c r="FG405" s="67"/>
      <c r="FH405" s="44" t="str">
        <f t="shared" si="1976"/>
        <v/>
      </c>
      <c r="FI405" s="44"/>
      <c r="FJ405" s="44"/>
      <c r="FK405" s="44"/>
      <c r="FL405" s="44" t="str">
        <f t="shared" si="1977"/>
        <v/>
      </c>
      <c r="FM405" s="44"/>
      <c r="FN405" s="44"/>
      <c r="FO405" s="44"/>
      <c r="FP405" s="44" t="str">
        <f t="shared" si="1930"/>
        <v/>
      </c>
      <c r="FQ405" s="45" t="str">
        <f t="shared" si="1931"/>
        <v/>
      </c>
      <c r="FR405" s="35"/>
      <c r="FT405" s="46"/>
      <c r="FU405" s="67"/>
      <c r="FV405" s="44" t="str">
        <f t="shared" si="1978"/>
        <v/>
      </c>
      <c r="FW405" s="44"/>
      <c r="FX405" s="44"/>
      <c r="FY405" s="44"/>
      <c r="FZ405" s="44" t="str">
        <f t="shared" si="1979"/>
        <v/>
      </c>
      <c r="GA405" s="44"/>
      <c r="GB405" s="44"/>
      <c r="GC405" s="44"/>
      <c r="GD405" s="44" t="str">
        <f t="shared" si="1932"/>
        <v/>
      </c>
      <c r="GE405" s="45" t="str">
        <f t="shared" si="1933"/>
        <v/>
      </c>
      <c r="GF405" s="35"/>
      <c r="GH405" s="46"/>
      <c r="GI405" s="67"/>
      <c r="GJ405" s="44" t="str">
        <f t="shared" si="1980"/>
        <v/>
      </c>
      <c r="GK405" s="44"/>
      <c r="GL405" s="44"/>
      <c r="GM405" s="44"/>
      <c r="GN405" s="44" t="str">
        <f t="shared" si="1981"/>
        <v/>
      </c>
      <c r="GO405" s="44"/>
      <c r="GP405" s="44"/>
      <c r="GQ405" s="44"/>
      <c r="GR405" s="44" t="str">
        <f t="shared" si="1934"/>
        <v/>
      </c>
      <c r="GS405" s="45" t="str">
        <f t="shared" si="1935"/>
        <v/>
      </c>
      <c r="GT405" s="35"/>
      <c r="GU405" s="27"/>
      <c r="GV405" s="46"/>
      <c r="GW405" s="67"/>
      <c r="GX405" s="44" t="str">
        <f t="shared" si="1982"/>
        <v/>
      </c>
      <c r="GY405" s="44"/>
      <c r="GZ405" s="44"/>
      <c r="HA405" s="44"/>
      <c r="HB405" s="44" t="str">
        <f t="shared" si="1983"/>
        <v/>
      </c>
      <c r="HC405" s="44"/>
      <c r="HD405" s="44"/>
      <c r="HE405" s="44"/>
      <c r="HF405" s="44" t="str">
        <f t="shared" si="1936"/>
        <v/>
      </c>
      <c r="HG405" s="45" t="str">
        <f t="shared" si="1937"/>
        <v/>
      </c>
      <c r="HH405" s="35"/>
      <c r="HJ405" s="46"/>
      <c r="HK405" s="67"/>
      <c r="HL405" s="44" t="str">
        <f t="shared" si="1984"/>
        <v/>
      </c>
      <c r="HM405" s="44"/>
      <c r="HN405" s="44"/>
      <c r="HO405" s="44"/>
      <c r="HP405" s="44" t="str">
        <f t="shared" si="1985"/>
        <v/>
      </c>
      <c r="HQ405" s="44"/>
      <c r="HR405" s="44"/>
      <c r="HS405" s="44"/>
      <c r="HT405" s="44" t="str">
        <f t="shared" si="1938"/>
        <v/>
      </c>
      <c r="HU405" s="45" t="str">
        <f t="shared" si="1939"/>
        <v/>
      </c>
      <c r="HV405" s="35"/>
      <c r="HW405" s="61"/>
      <c r="HX405" s="46"/>
      <c r="HY405" s="44"/>
      <c r="HZ405" s="44" t="str">
        <f t="shared" si="2025"/>
        <v/>
      </c>
      <c r="IA405" s="44"/>
      <c r="IB405" s="44" t="str">
        <f t="shared" si="2026"/>
        <v/>
      </c>
      <c r="IC405" s="44"/>
      <c r="ID405" s="44" t="str">
        <f t="shared" si="2027"/>
        <v/>
      </c>
      <c r="IE405" s="25"/>
      <c r="IF405" s="60" t="str">
        <f>IF(HY403="","",IF401)</f>
        <v/>
      </c>
      <c r="IG405" s="67" t="str">
        <f>IF(HY403="","",IG401)</f>
        <v/>
      </c>
      <c r="IH405" s="44" t="str">
        <f t="shared" si="2028"/>
        <v/>
      </c>
      <c r="II405" s="45" t="str">
        <f t="shared" si="2029"/>
        <v/>
      </c>
      <c r="IJ405" s="35"/>
      <c r="IL405" s="46"/>
      <c r="IM405" s="44"/>
      <c r="IN405" s="44" t="str">
        <f t="shared" si="2030"/>
        <v/>
      </c>
      <c r="IO405" s="44"/>
      <c r="IP405" s="44" t="str">
        <f t="shared" si="2031"/>
        <v/>
      </c>
      <c r="IQ405" s="44"/>
      <c r="IR405" s="44" t="str">
        <f t="shared" si="2032"/>
        <v/>
      </c>
      <c r="IS405" s="25"/>
      <c r="IT405" s="60" t="str">
        <f t="shared" si="2033"/>
        <v/>
      </c>
      <c r="IU405" s="67" t="str">
        <f t="shared" si="1998"/>
        <v/>
      </c>
      <c r="IV405" s="44" t="str">
        <f t="shared" si="2034"/>
        <v/>
      </c>
      <c r="IW405" s="45" t="str">
        <f t="shared" si="2035"/>
        <v/>
      </c>
      <c r="IX405" s="35"/>
      <c r="IY405" s="33"/>
      <c r="IZ405" s="46"/>
      <c r="JA405" s="44"/>
      <c r="JB405" s="44" t="str">
        <f t="shared" si="2036"/>
        <v/>
      </c>
      <c r="JC405" s="44"/>
      <c r="JD405" s="44" t="str">
        <f t="shared" si="2037"/>
        <v/>
      </c>
      <c r="JE405" s="44"/>
      <c r="JF405" s="44" t="str">
        <f t="shared" si="2038"/>
        <v/>
      </c>
      <c r="JG405" s="25"/>
      <c r="JH405" s="60" t="str">
        <f t="shared" si="1952"/>
        <v/>
      </c>
      <c r="JI405" s="67" t="str">
        <f t="shared" si="1986"/>
        <v/>
      </c>
      <c r="JJ405" s="44" t="str">
        <f t="shared" si="2039"/>
        <v/>
      </c>
      <c r="JK405" s="45" t="str">
        <f t="shared" si="2040"/>
        <v/>
      </c>
      <c r="JL405" s="35"/>
      <c r="JM405" s="27"/>
      <c r="JN405" s="46"/>
      <c r="JO405" s="44"/>
      <c r="JP405" s="44" t="str">
        <f t="shared" si="2041"/>
        <v/>
      </c>
      <c r="JQ405" s="44"/>
      <c r="JR405" s="44" t="str">
        <f t="shared" si="2042"/>
        <v/>
      </c>
      <c r="JS405" s="44"/>
      <c r="JT405" s="44" t="str">
        <f t="shared" si="2043"/>
        <v/>
      </c>
      <c r="JU405" s="25"/>
      <c r="JV405" s="60" t="str">
        <f t="shared" si="1953"/>
        <v/>
      </c>
      <c r="JW405" s="67" t="str">
        <f t="shared" si="1987"/>
        <v/>
      </c>
      <c r="JX405" s="44" t="str">
        <f t="shared" si="2044"/>
        <v/>
      </c>
      <c r="JY405" s="45" t="str">
        <f t="shared" si="2045"/>
        <v/>
      </c>
      <c r="JZ405" s="35"/>
      <c r="KA405" s="61"/>
      <c r="KB405" s="46"/>
      <c r="KC405" s="44"/>
      <c r="KD405" s="44" t="str">
        <f t="shared" si="2046"/>
        <v/>
      </c>
      <c r="KE405" s="44"/>
      <c r="KF405" s="44" t="str">
        <f t="shared" si="2047"/>
        <v/>
      </c>
      <c r="KG405" s="44"/>
      <c r="KH405" s="44" t="str">
        <f t="shared" si="2048"/>
        <v/>
      </c>
      <c r="KI405" s="25"/>
      <c r="KJ405" s="60" t="str">
        <f t="shared" si="1954"/>
        <v/>
      </c>
      <c r="KK405" s="67" t="str">
        <f t="shared" si="1988"/>
        <v/>
      </c>
      <c r="KL405" s="44" t="str">
        <f t="shared" si="2049"/>
        <v/>
      </c>
      <c r="KM405" s="45" t="str">
        <f t="shared" si="2050"/>
        <v/>
      </c>
      <c r="KN405" s="35"/>
      <c r="KO405" s="27"/>
      <c r="KP405" s="46"/>
      <c r="KQ405" s="44"/>
      <c r="KR405" s="44" t="str">
        <f t="shared" si="2051"/>
        <v/>
      </c>
      <c r="KS405" s="44"/>
      <c r="KT405" s="44" t="str">
        <f t="shared" si="2052"/>
        <v/>
      </c>
      <c r="KU405" s="44"/>
      <c r="KV405" s="44" t="str">
        <f t="shared" si="2053"/>
        <v/>
      </c>
      <c r="KW405" s="25"/>
      <c r="KX405" s="60" t="str">
        <f t="shared" si="1955"/>
        <v/>
      </c>
      <c r="KY405" s="67" t="str">
        <f t="shared" si="1989"/>
        <v/>
      </c>
      <c r="KZ405" s="44" t="str">
        <f t="shared" si="2054"/>
        <v/>
      </c>
      <c r="LA405" s="45" t="str">
        <f t="shared" si="2055"/>
        <v/>
      </c>
      <c r="LB405" s="35"/>
      <c r="LC405" s="27"/>
      <c r="LD405" s="51"/>
      <c r="LE405" s="43"/>
      <c r="LF405" s="93" t="str">
        <f>IF(LE405="","",LE405-LE402)</f>
        <v/>
      </c>
      <c r="LG405" s="43"/>
      <c r="LH405" s="43"/>
      <c r="LI405" s="43"/>
      <c r="LJ405" s="87"/>
      <c r="LK405" s="43"/>
      <c r="LL405" s="72"/>
      <c r="LM405" s="67"/>
      <c r="LN405" s="87" t="str">
        <f t="shared" si="1840"/>
        <v/>
      </c>
      <c r="LO405" s="54"/>
      <c r="LP405" s="35"/>
      <c r="LQ405" s="27"/>
      <c r="LR405" s="46"/>
      <c r="LS405" s="67"/>
      <c r="LT405" s="44" t="str">
        <f t="shared" si="1990"/>
        <v/>
      </c>
      <c r="LU405" s="44"/>
      <c r="LV405" s="44"/>
      <c r="LW405" s="44"/>
      <c r="LX405" s="44" t="str">
        <f t="shared" si="1991"/>
        <v/>
      </c>
      <c r="LY405" s="44"/>
      <c r="LZ405" s="44"/>
      <c r="MA405" s="44"/>
      <c r="MB405" s="44" t="str">
        <f t="shared" si="1940"/>
        <v/>
      </c>
      <c r="MC405" s="45" t="str">
        <f t="shared" si="1941"/>
        <v/>
      </c>
      <c r="MD405" s="35"/>
      <c r="ME405" s="27"/>
      <c r="MF405" s="46"/>
      <c r="MG405" s="67"/>
      <c r="MH405" s="44" t="str">
        <f t="shared" si="1992"/>
        <v/>
      </c>
      <c r="MI405" s="44"/>
      <c r="MJ405" s="44"/>
      <c r="MK405" s="44"/>
      <c r="ML405" s="44" t="str">
        <f t="shared" si="1993"/>
        <v/>
      </c>
      <c r="MM405" s="44"/>
      <c r="MN405" s="44"/>
      <c r="MO405" s="44"/>
      <c r="MP405" s="44" t="str">
        <f t="shared" si="1942"/>
        <v/>
      </c>
      <c r="MQ405" s="45" t="str">
        <f t="shared" si="1943"/>
        <v/>
      </c>
      <c r="MR405" s="35"/>
      <c r="MS405" s="27"/>
      <c r="MT405" s="46"/>
      <c r="MU405" s="67"/>
      <c r="MV405" s="44" t="str">
        <f t="shared" si="1994"/>
        <v/>
      </c>
      <c r="MW405" s="44"/>
      <c r="MX405" s="44"/>
      <c r="MY405" s="44"/>
      <c r="MZ405" s="44" t="str">
        <f t="shared" si="1995"/>
        <v/>
      </c>
      <c r="NA405" s="44"/>
      <c r="NB405" s="44"/>
      <c r="NC405" s="44"/>
      <c r="ND405" s="44" t="str">
        <f t="shared" si="1944"/>
        <v/>
      </c>
      <c r="NE405" s="45" t="str">
        <f t="shared" si="1945"/>
        <v/>
      </c>
      <c r="NF405" s="35"/>
      <c r="NG405" s="27"/>
      <c r="NH405" s="46"/>
      <c r="NI405" s="67"/>
      <c r="NJ405" s="44" t="str">
        <f t="shared" si="1996"/>
        <v/>
      </c>
      <c r="NK405" s="44"/>
      <c r="NL405" s="44"/>
      <c r="NM405" s="44"/>
      <c r="NN405" s="44" t="str">
        <f t="shared" si="1997"/>
        <v/>
      </c>
      <c r="NO405" s="44"/>
      <c r="NP405" s="44"/>
      <c r="NQ405" s="44"/>
      <c r="NR405" s="44" t="str">
        <f t="shared" si="1946"/>
        <v/>
      </c>
      <c r="NS405" s="45" t="str">
        <f t="shared" si="1947"/>
        <v/>
      </c>
      <c r="NT405" s="35"/>
    </row>
    <row r="406" spans="1:384" ht="15" customHeight="1" thickBot="1" x14ac:dyDescent="0.25">
      <c r="A406" s="38"/>
      <c r="B406" s="39"/>
      <c r="C406" s="40"/>
      <c r="D406" s="40"/>
      <c r="E406" s="41"/>
      <c r="F406" s="40"/>
      <c r="G406" s="178"/>
      <c r="H406" s="42"/>
      <c r="I406" s="44"/>
      <c r="J406" s="44" t="str">
        <f t="shared" si="1956"/>
        <v/>
      </c>
      <c r="K406" s="44"/>
      <c r="L406" s="44"/>
      <c r="M406" s="44"/>
      <c r="N406" s="44" t="str">
        <f t="shared" si="1957"/>
        <v/>
      </c>
      <c r="O406" s="44"/>
      <c r="P406" s="44"/>
      <c r="Q406" s="44"/>
      <c r="R406" s="44" t="str">
        <f t="shared" si="1918"/>
        <v/>
      </c>
      <c r="S406" s="45" t="str">
        <f t="shared" si="1919"/>
        <v/>
      </c>
      <c r="T406" s="35"/>
      <c r="U406" s="27"/>
      <c r="V406" s="46"/>
      <c r="W406" s="67"/>
      <c r="X406" s="44" t="str">
        <f t="shared" si="1958"/>
        <v/>
      </c>
      <c r="Y406" s="44"/>
      <c r="Z406" s="44"/>
      <c r="AA406" s="44"/>
      <c r="AB406" s="44" t="str">
        <f t="shared" si="1959"/>
        <v/>
      </c>
      <c r="AC406" s="44"/>
      <c r="AD406" s="44"/>
      <c r="AE406" s="44"/>
      <c r="AF406" s="44" t="str">
        <f t="shared" si="1920"/>
        <v/>
      </c>
      <c r="AG406" s="45" t="str">
        <f t="shared" si="1921"/>
        <v/>
      </c>
      <c r="AH406" s="35"/>
      <c r="AI406" s="27"/>
      <c r="AJ406" s="46"/>
      <c r="AK406" s="44"/>
      <c r="AL406" s="44" t="str">
        <f t="shared" si="1960"/>
        <v/>
      </c>
      <c r="AM406" s="44"/>
      <c r="AN406" s="44" t="str">
        <f t="shared" si="1961"/>
        <v/>
      </c>
      <c r="AO406" s="44"/>
      <c r="AP406" s="44" t="str">
        <f t="shared" si="1962"/>
        <v/>
      </c>
      <c r="AQ406" s="44"/>
      <c r="AR406" s="44"/>
      <c r="AS406" s="44"/>
      <c r="AT406" s="44" t="str">
        <f t="shared" si="1922"/>
        <v/>
      </c>
      <c r="AU406" s="45" t="str">
        <f t="shared" si="1923"/>
        <v/>
      </c>
      <c r="AV406" s="35"/>
      <c r="AW406" s="27"/>
      <c r="AX406" s="46"/>
      <c r="AY406" s="44"/>
      <c r="AZ406" s="44" t="str">
        <f t="shared" si="1963"/>
        <v/>
      </c>
      <c r="BA406" s="44"/>
      <c r="BB406" s="44" t="str">
        <f t="shared" si="1964"/>
        <v/>
      </c>
      <c r="BC406" s="44"/>
      <c r="BD406" s="44" t="str">
        <f t="shared" si="1965"/>
        <v/>
      </c>
      <c r="BE406" s="44"/>
      <c r="BF406" s="44"/>
      <c r="BG406" s="44"/>
      <c r="BH406" s="44" t="str">
        <f t="shared" si="1924"/>
        <v/>
      </c>
      <c r="BI406" s="45" t="str">
        <f t="shared" si="1925"/>
        <v/>
      </c>
      <c r="BJ406" s="35"/>
      <c r="BK406" s="50"/>
      <c r="BL406" s="74"/>
      <c r="BM406" s="75"/>
      <c r="BN406" s="75" t="str">
        <f t="shared" si="1999"/>
        <v/>
      </c>
      <c r="BO406" s="75"/>
      <c r="BP406" s="75" t="str">
        <f t="shared" si="2000"/>
        <v/>
      </c>
      <c r="BQ406" s="75"/>
      <c r="BR406" s="75" t="str">
        <f t="shared" si="2001"/>
        <v/>
      </c>
      <c r="BS406" s="75"/>
      <c r="BT406" s="77" t="str">
        <f t="shared" si="2002"/>
        <v/>
      </c>
      <c r="BU406" s="78" t="str">
        <f t="shared" si="1966"/>
        <v/>
      </c>
      <c r="BV406" s="75" t="str">
        <f t="shared" si="2003"/>
        <v/>
      </c>
      <c r="BW406" s="79" t="str">
        <f t="shared" si="2004"/>
        <v/>
      </c>
      <c r="BX406" s="35"/>
      <c r="BY406" s="27"/>
      <c r="BZ406" s="74"/>
      <c r="CA406" s="75"/>
      <c r="CB406" s="75" t="str">
        <f t="shared" si="2005"/>
        <v/>
      </c>
      <c r="CC406" s="75"/>
      <c r="CD406" s="75" t="str">
        <f t="shared" si="2006"/>
        <v/>
      </c>
      <c r="CE406" s="75"/>
      <c r="CF406" s="75" t="str">
        <f t="shared" si="2007"/>
        <v/>
      </c>
      <c r="CG406" s="75"/>
      <c r="CH406" s="77" t="str">
        <f t="shared" si="1948"/>
        <v/>
      </c>
      <c r="CI406" s="78" t="str">
        <f t="shared" si="1967"/>
        <v/>
      </c>
      <c r="CJ406" s="75" t="str">
        <f t="shared" si="2008"/>
        <v/>
      </c>
      <c r="CK406" s="79" t="str">
        <f t="shared" si="2009"/>
        <v/>
      </c>
      <c r="CL406" s="35"/>
      <c r="CM406" s="27"/>
      <c r="CN406" s="74"/>
      <c r="CO406" s="75"/>
      <c r="CP406" s="75" t="str">
        <f t="shared" si="2010"/>
        <v/>
      </c>
      <c r="CQ406" s="75"/>
      <c r="CR406" s="75" t="str">
        <f t="shared" si="2011"/>
        <v/>
      </c>
      <c r="CS406" s="75"/>
      <c r="CT406" s="75" t="str">
        <f t="shared" si="2012"/>
        <v/>
      </c>
      <c r="CU406" s="75"/>
      <c r="CV406" s="77" t="str">
        <f t="shared" si="1949"/>
        <v/>
      </c>
      <c r="CW406" s="78" t="str">
        <f t="shared" si="1968"/>
        <v/>
      </c>
      <c r="CX406" s="75" t="str">
        <f t="shared" si="2013"/>
        <v/>
      </c>
      <c r="CY406" s="79" t="str">
        <f t="shared" si="2014"/>
        <v/>
      </c>
      <c r="CZ406" s="35"/>
      <c r="DA406" s="58"/>
      <c r="DB406" s="74"/>
      <c r="DC406" s="75"/>
      <c r="DD406" s="75" t="str">
        <f t="shared" si="2015"/>
        <v/>
      </c>
      <c r="DE406" s="75"/>
      <c r="DF406" s="75" t="str">
        <f t="shared" si="2016"/>
        <v/>
      </c>
      <c r="DG406" s="75"/>
      <c r="DH406" s="75" t="str">
        <f t="shared" si="2017"/>
        <v/>
      </c>
      <c r="DI406" s="75"/>
      <c r="DJ406" s="77" t="str">
        <f t="shared" si="1950"/>
        <v/>
      </c>
      <c r="DK406" s="78" t="str">
        <f t="shared" si="1969"/>
        <v/>
      </c>
      <c r="DL406" s="75" t="str">
        <f t="shared" si="2018"/>
        <v/>
      </c>
      <c r="DM406" s="79" t="str">
        <f t="shared" si="2019"/>
        <v/>
      </c>
      <c r="DN406" s="35"/>
      <c r="DO406" s="27"/>
      <c r="DP406" s="74"/>
      <c r="DQ406" s="75"/>
      <c r="DR406" s="75" t="str">
        <f t="shared" si="2020"/>
        <v/>
      </c>
      <c r="DS406" s="75"/>
      <c r="DT406" s="75" t="str">
        <f t="shared" si="2021"/>
        <v/>
      </c>
      <c r="DU406" s="75"/>
      <c r="DV406" s="75" t="str">
        <f t="shared" si="2022"/>
        <v/>
      </c>
      <c r="DW406" s="75"/>
      <c r="DX406" s="77" t="str">
        <f t="shared" si="1951"/>
        <v/>
      </c>
      <c r="DY406" s="78" t="str">
        <f t="shared" si="1970"/>
        <v/>
      </c>
      <c r="DZ406" s="75" t="str">
        <f t="shared" si="2023"/>
        <v/>
      </c>
      <c r="EA406" s="79" t="str">
        <f t="shared" si="2024"/>
        <v/>
      </c>
      <c r="EB406" s="35"/>
      <c r="EC406" s="27"/>
      <c r="ED406" s="46"/>
      <c r="EE406" s="67"/>
      <c r="EF406" s="44" t="str">
        <f t="shared" si="1971"/>
        <v/>
      </c>
      <c r="EG406" s="44"/>
      <c r="EH406" s="44"/>
      <c r="EI406" s="44"/>
      <c r="EJ406" s="44" t="str">
        <f t="shared" si="1972"/>
        <v/>
      </c>
      <c r="EK406" s="44"/>
      <c r="EL406" s="44"/>
      <c r="EM406" s="44"/>
      <c r="EN406" s="44" t="str">
        <f t="shared" si="1926"/>
        <v/>
      </c>
      <c r="EO406" s="45" t="str">
        <f t="shared" si="1927"/>
        <v/>
      </c>
      <c r="EP406" s="35"/>
      <c r="EQ406" s="27"/>
      <c r="ER406" s="46"/>
      <c r="ES406" s="44"/>
      <c r="ET406" s="44" t="str">
        <f t="shared" si="1973"/>
        <v/>
      </c>
      <c r="EU406" s="44"/>
      <c r="EV406" s="44" t="str">
        <f t="shared" si="1974"/>
        <v/>
      </c>
      <c r="EW406" s="44"/>
      <c r="EX406" s="44" t="str">
        <f t="shared" si="1975"/>
        <v/>
      </c>
      <c r="EY406" s="44"/>
      <c r="EZ406" s="44"/>
      <c r="FA406" s="44"/>
      <c r="FB406" s="44" t="str">
        <f t="shared" si="1928"/>
        <v/>
      </c>
      <c r="FC406" s="45" t="str">
        <f t="shared" si="1929"/>
        <v/>
      </c>
      <c r="FD406" s="35"/>
      <c r="FF406" s="46"/>
      <c r="FG406" s="67"/>
      <c r="FH406" s="44" t="str">
        <f t="shared" si="1976"/>
        <v/>
      </c>
      <c r="FI406" s="44"/>
      <c r="FJ406" s="44"/>
      <c r="FK406" s="44"/>
      <c r="FL406" s="44" t="str">
        <f t="shared" si="1977"/>
        <v/>
      </c>
      <c r="FM406" s="44"/>
      <c r="FN406" s="44"/>
      <c r="FO406" s="44"/>
      <c r="FP406" s="44" t="str">
        <f t="shared" si="1930"/>
        <v/>
      </c>
      <c r="FQ406" s="45" t="str">
        <f t="shared" si="1931"/>
        <v/>
      </c>
      <c r="FR406" s="35"/>
      <c r="FT406" s="46"/>
      <c r="FU406" s="67"/>
      <c r="FV406" s="44" t="str">
        <f t="shared" si="1978"/>
        <v/>
      </c>
      <c r="FW406" s="44"/>
      <c r="FX406" s="44"/>
      <c r="FY406" s="44"/>
      <c r="FZ406" s="44" t="str">
        <f t="shared" si="1979"/>
        <v/>
      </c>
      <c r="GA406" s="44"/>
      <c r="GB406" s="44"/>
      <c r="GC406" s="44"/>
      <c r="GD406" s="44" t="str">
        <f t="shared" si="1932"/>
        <v/>
      </c>
      <c r="GE406" s="45" t="str">
        <f t="shared" si="1933"/>
        <v/>
      </c>
      <c r="GF406" s="35"/>
      <c r="GH406" s="46"/>
      <c r="GI406" s="67"/>
      <c r="GJ406" s="44" t="str">
        <f t="shared" si="1980"/>
        <v/>
      </c>
      <c r="GK406" s="44"/>
      <c r="GL406" s="44"/>
      <c r="GM406" s="44"/>
      <c r="GN406" s="44" t="str">
        <f t="shared" si="1981"/>
        <v/>
      </c>
      <c r="GO406" s="44"/>
      <c r="GP406" s="44"/>
      <c r="GQ406" s="44"/>
      <c r="GR406" s="44" t="str">
        <f t="shared" si="1934"/>
        <v/>
      </c>
      <c r="GS406" s="45" t="str">
        <f t="shared" si="1935"/>
        <v/>
      </c>
      <c r="GT406" s="35"/>
      <c r="GU406" s="27"/>
      <c r="GV406" s="46"/>
      <c r="GW406" s="67"/>
      <c r="GX406" s="44" t="str">
        <f t="shared" si="1982"/>
        <v/>
      </c>
      <c r="GY406" s="44"/>
      <c r="GZ406" s="44"/>
      <c r="HA406" s="44"/>
      <c r="HB406" s="44" t="str">
        <f t="shared" si="1983"/>
        <v/>
      </c>
      <c r="HC406" s="44"/>
      <c r="HD406" s="44"/>
      <c r="HE406" s="44"/>
      <c r="HF406" s="44" t="str">
        <f t="shared" si="1936"/>
        <v/>
      </c>
      <c r="HG406" s="45" t="str">
        <f t="shared" si="1937"/>
        <v/>
      </c>
      <c r="HH406" s="35"/>
      <c r="HJ406" s="46"/>
      <c r="HK406" s="67"/>
      <c r="HL406" s="44" t="str">
        <f t="shared" si="1984"/>
        <v/>
      </c>
      <c r="HM406" s="44"/>
      <c r="HN406" s="44"/>
      <c r="HO406" s="44"/>
      <c r="HP406" s="44" t="str">
        <f t="shared" si="1985"/>
        <v/>
      </c>
      <c r="HQ406" s="44"/>
      <c r="HR406" s="44"/>
      <c r="HS406" s="44"/>
      <c r="HT406" s="44" t="str">
        <f t="shared" si="1938"/>
        <v/>
      </c>
      <c r="HU406" s="45" t="str">
        <f t="shared" si="1939"/>
        <v/>
      </c>
      <c r="HV406" s="35"/>
      <c r="HW406" s="61"/>
      <c r="HX406" s="74"/>
      <c r="HY406" s="75"/>
      <c r="HZ406" s="75" t="str">
        <f t="shared" si="2025"/>
        <v/>
      </c>
      <c r="IA406" s="75"/>
      <c r="IB406" s="75" t="str">
        <f t="shared" si="2026"/>
        <v/>
      </c>
      <c r="IC406" s="75"/>
      <c r="ID406" s="75" t="str">
        <f t="shared" si="2027"/>
        <v/>
      </c>
      <c r="IE406" s="75"/>
      <c r="IF406" s="77" t="str">
        <f>IF(HY403="","",IF402)</f>
        <v/>
      </c>
      <c r="IG406" s="78" t="str">
        <f>IF(HY403="","",IG402)</f>
        <v/>
      </c>
      <c r="IH406" s="75" t="str">
        <f t="shared" si="2028"/>
        <v/>
      </c>
      <c r="II406" s="79" t="str">
        <f t="shared" si="2029"/>
        <v/>
      </c>
      <c r="IJ406" s="35"/>
      <c r="IL406" s="74"/>
      <c r="IM406" s="75"/>
      <c r="IN406" s="75" t="str">
        <f t="shared" si="2030"/>
        <v/>
      </c>
      <c r="IO406" s="75"/>
      <c r="IP406" s="75" t="str">
        <f t="shared" si="2031"/>
        <v/>
      </c>
      <c r="IQ406" s="75"/>
      <c r="IR406" s="75" t="str">
        <f t="shared" si="2032"/>
        <v/>
      </c>
      <c r="IS406" s="75"/>
      <c r="IT406" s="77" t="str">
        <f t="shared" si="2033"/>
        <v/>
      </c>
      <c r="IU406" s="78" t="str">
        <f t="shared" si="1998"/>
        <v/>
      </c>
      <c r="IV406" s="75" t="str">
        <f t="shared" si="2034"/>
        <v/>
      </c>
      <c r="IW406" s="79" t="str">
        <f t="shared" si="2035"/>
        <v/>
      </c>
      <c r="IX406" s="35"/>
      <c r="IY406" s="33"/>
      <c r="IZ406" s="74"/>
      <c r="JA406" s="75"/>
      <c r="JB406" s="75" t="str">
        <f t="shared" si="2036"/>
        <v/>
      </c>
      <c r="JC406" s="75"/>
      <c r="JD406" s="75" t="str">
        <f t="shared" si="2037"/>
        <v/>
      </c>
      <c r="JE406" s="75"/>
      <c r="JF406" s="75" t="str">
        <f t="shared" si="2038"/>
        <v/>
      </c>
      <c r="JG406" s="75"/>
      <c r="JH406" s="77" t="str">
        <f t="shared" si="1952"/>
        <v/>
      </c>
      <c r="JI406" s="78" t="str">
        <f t="shared" si="1986"/>
        <v/>
      </c>
      <c r="JJ406" s="75" t="str">
        <f t="shared" si="2039"/>
        <v/>
      </c>
      <c r="JK406" s="79" t="str">
        <f t="shared" si="2040"/>
        <v/>
      </c>
      <c r="JL406" s="35"/>
      <c r="JM406" s="27"/>
      <c r="JN406" s="74"/>
      <c r="JO406" s="75"/>
      <c r="JP406" s="75" t="str">
        <f t="shared" si="2041"/>
        <v/>
      </c>
      <c r="JQ406" s="75"/>
      <c r="JR406" s="75" t="str">
        <f t="shared" si="2042"/>
        <v/>
      </c>
      <c r="JS406" s="75"/>
      <c r="JT406" s="75" t="str">
        <f t="shared" si="2043"/>
        <v/>
      </c>
      <c r="JU406" s="75"/>
      <c r="JV406" s="77" t="str">
        <f t="shared" si="1953"/>
        <v/>
      </c>
      <c r="JW406" s="78" t="str">
        <f t="shared" si="1987"/>
        <v/>
      </c>
      <c r="JX406" s="75" t="str">
        <f t="shared" si="2044"/>
        <v/>
      </c>
      <c r="JY406" s="79" t="str">
        <f t="shared" si="2045"/>
        <v/>
      </c>
      <c r="JZ406" s="35"/>
      <c r="KA406" s="61"/>
      <c r="KB406" s="74"/>
      <c r="KC406" s="75"/>
      <c r="KD406" s="75" t="str">
        <f t="shared" si="2046"/>
        <v/>
      </c>
      <c r="KE406" s="75"/>
      <c r="KF406" s="75" t="str">
        <f t="shared" si="2047"/>
        <v/>
      </c>
      <c r="KG406" s="75"/>
      <c r="KH406" s="75" t="str">
        <f t="shared" si="2048"/>
        <v/>
      </c>
      <c r="KI406" s="75"/>
      <c r="KJ406" s="77" t="str">
        <f t="shared" si="1954"/>
        <v/>
      </c>
      <c r="KK406" s="78" t="str">
        <f t="shared" si="1988"/>
        <v/>
      </c>
      <c r="KL406" s="75" t="str">
        <f t="shared" si="2049"/>
        <v/>
      </c>
      <c r="KM406" s="79" t="str">
        <f t="shared" si="2050"/>
        <v/>
      </c>
      <c r="KN406" s="35"/>
      <c r="KO406" s="27"/>
      <c r="KP406" s="74"/>
      <c r="KQ406" s="75"/>
      <c r="KR406" s="75" t="str">
        <f t="shared" si="2051"/>
        <v/>
      </c>
      <c r="KS406" s="75"/>
      <c r="KT406" s="75" t="str">
        <f t="shared" si="2052"/>
        <v/>
      </c>
      <c r="KU406" s="75"/>
      <c r="KV406" s="75" t="str">
        <f t="shared" si="2053"/>
        <v/>
      </c>
      <c r="KW406" s="75"/>
      <c r="KX406" s="77" t="str">
        <f t="shared" si="1955"/>
        <v/>
      </c>
      <c r="KY406" s="78" t="str">
        <f t="shared" si="1989"/>
        <v/>
      </c>
      <c r="KZ406" s="75" t="str">
        <f t="shared" si="2054"/>
        <v/>
      </c>
      <c r="LA406" s="79" t="str">
        <f t="shared" si="2055"/>
        <v/>
      </c>
      <c r="LB406" s="35"/>
      <c r="LC406" s="27"/>
      <c r="LD406" s="46"/>
      <c r="LE406" s="44"/>
      <c r="LF406" s="44"/>
      <c r="LG406" s="44"/>
      <c r="LH406" s="44"/>
      <c r="LI406" s="44"/>
      <c r="LJ406" s="44"/>
      <c r="LK406" s="44"/>
      <c r="LL406" s="60"/>
      <c r="LM406" s="67"/>
      <c r="LN406" s="44" t="str">
        <f t="shared" si="1840"/>
        <v/>
      </c>
      <c r="LO406" s="45"/>
      <c r="LP406" s="35"/>
      <c r="LQ406" s="27"/>
      <c r="LR406" s="46"/>
      <c r="LS406" s="67"/>
      <c r="LT406" s="44" t="str">
        <f t="shared" si="1990"/>
        <v/>
      </c>
      <c r="LU406" s="44"/>
      <c r="LV406" s="44"/>
      <c r="LW406" s="44"/>
      <c r="LX406" s="44" t="str">
        <f t="shared" si="1991"/>
        <v/>
      </c>
      <c r="LY406" s="44"/>
      <c r="LZ406" s="44"/>
      <c r="MA406" s="44"/>
      <c r="MB406" s="44" t="str">
        <f t="shared" si="1940"/>
        <v/>
      </c>
      <c r="MC406" s="45" t="str">
        <f t="shared" si="1941"/>
        <v/>
      </c>
      <c r="MD406" s="35"/>
      <c r="ME406" s="27"/>
      <c r="MF406" s="46"/>
      <c r="MG406" s="67"/>
      <c r="MH406" s="44" t="str">
        <f t="shared" si="1992"/>
        <v/>
      </c>
      <c r="MI406" s="44"/>
      <c r="MJ406" s="44"/>
      <c r="MK406" s="44"/>
      <c r="ML406" s="44" t="str">
        <f t="shared" si="1993"/>
        <v/>
      </c>
      <c r="MM406" s="44"/>
      <c r="MN406" s="44"/>
      <c r="MO406" s="44"/>
      <c r="MP406" s="44" t="str">
        <f t="shared" si="1942"/>
        <v/>
      </c>
      <c r="MQ406" s="45" t="str">
        <f t="shared" si="1943"/>
        <v/>
      </c>
      <c r="MR406" s="35"/>
      <c r="MS406" s="27"/>
      <c r="MT406" s="46"/>
      <c r="MU406" s="67"/>
      <c r="MV406" s="44" t="str">
        <f t="shared" si="1994"/>
        <v/>
      </c>
      <c r="MW406" s="44"/>
      <c r="MX406" s="44"/>
      <c r="MY406" s="44"/>
      <c r="MZ406" s="44" t="str">
        <f t="shared" si="1995"/>
        <v/>
      </c>
      <c r="NA406" s="44"/>
      <c r="NB406" s="44"/>
      <c r="NC406" s="44"/>
      <c r="ND406" s="44" t="str">
        <f t="shared" si="1944"/>
        <v/>
      </c>
      <c r="NE406" s="45" t="str">
        <f t="shared" si="1945"/>
        <v/>
      </c>
      <c r="NF406" s="35"/>
      <c r="NG406" s="27"/>
      <c r="NH406" s="46"/>
      <c r="NI406" s="67"/>
      <c r="NJ406" s="44" t="str">
        <f t="shared" si="1996"/>
        <v/>
      </c>
      <c r="NK406" s="44"/>
      <c r="NL406" s="44"/>
      <c r="NM406" s="44"/>
      <c r="NN406" s="44" t="str">
        <f t="shared" si="1997"/>
        <v/>
      </c>
      <c r="NO406" s="44"/>
      <c r="NP406" s="44"/>
      <c r="NQ406" s="44"/>
      <c r="NR406" s="44" t="str">
        <f t="shared" si="1946"/>
        <v/>
      </c>
      <c r="NS406" s="45" t="str">
        <f t="shared" si="1947"/>
        <v/>
      </c>
      <c r="NT406" s="35"/>
    </row>
    <row r="407" spans="1:384" ht="15" customHeight="1" thickTop="1" thickBot="1" x14ac:dyDescent="0.25">
      <c r="A407" s="38"/>
      <c r="B407" s="39"/>
      <c r="C407" s="40"/>
      <c r="D407" s="40"/>
      <c r="E407" s="41"/>
      <c r="F407" s="40"/>
      <c r="G407" s="178"/>
      <c r="H407" s="42"/>
      <c r="I407" s="44"/>
      <c r="J407" s="44" t="str">
        <f t="shared" si="1956"/>
        <v/>
      </c>
      <c r="K407" s="44"/>
      <c r="L407" s="44"/>
      <c r="M407" s="44"/>
      <c r="N407" s="44" t="str">
        <f t="shared" si="1957"/>
        <v/>
      </c>
      <c r="O407" s="44"/>
      <c r="P407" s="44"/>
      <c r="Q407" s="44"/>
      <c r="R407" s="44" t="str">
        <f t="shared" si="1918"/>
        <v/>
      </c>
      <c r="S407" s="45" t="str">
        <f t="shared" si="1919"/>
        <v/>
      </c>
      <c r="T407" s="35"/>
      <c r="U407" s="27"/>
      <c r="V407" s="46"/>
      <c r="W407" s="67"/>
      <c r="X407" s="44" t="str">
        <f t="shared" si="1958"/>
        <v/>
      </c>
      <c r="Y407" s="44"/>
      <c r="Z407" s="44"/>
      <c r="AA407" s="44"/>
      <c r="AB407" s="44" t="str">
        <f t="shared" si="1959"/>
        <v/>
      </c>
      <c r="AC407" s="44"/>
      <c r="AD407" s="44"/>
      <c r="AE407" s="44"/>
      <c r="AF407" s="44" t="str">
        <f t="shared" si="1920"/>
        <v/>
      </c>
      <c r="AG407" s="45" t="str">
        <f t="shared" si="1921"/>
        <v/>
      </c>
      <c r="AH407" s="35"/>
      <c r="AI407" s="27"/>
      <c r="AJ407" s="46"/>
      <c r="AK407" s="44"/>
      <c r="AL407" s="44" t="str">
        <f t="shared" si="1960"/>
        <v/>
      </c>
      <c r="AM407" s="44"/>
      <c r="AN407" s="44" t="str">
        <f t="shared" si="1961"/>
        <v/>
      </c>
      <c r="AO407" s="44"/>
      <c r="AP407" s="44" t="str">
        <f t="shared" si="1962"/>
        <v/>
      </c>
      <c r="AQ407" s="44"/>
      <c r="AR407" s="44"/>
      <c r="AS407" s="44"/>
      <c r="AT407" s="44" t="str">
        <f t="shared" si="1922"/>
        <v/>
      </c>
      <c r="AU407" s="45" t="str">
        <f t="shared" si="1923"/>
        <v/>
      </c>
      <c r="AV407" s="35"/>
      <c r="AW407" s="27"/>
      <c r="AX407" s="46"/>
      <c r="AY407" s="44"/>
      <c r="AZ407" s="44" t="str">
        <f t="shared" si="1963"/>
        <v/>
      </c>
      <c r="BA407" s="44"/>
      <c r="BB407" s="44" t="str">
        <f t="shared" si="1964"/>
        <v/>
      </c>
      <c r="BC407" s="44"/>
      <c r="BD407" s="44" t="str">
        <f t="shared" si="1965"/>
        <v/>
      </c>
      <c r="BE407" s="44"/>
      <c r="BF407" s="44"/>
      <c r="BG407" s="44"/>
      <c r="BH407" s="44" t="str">
        <f t="shared" si="1924"/>
        <v/>
      </c>
      <c r="BI407" s="45" t="str">
        <f t="shared" si="1925"/>
        <v/>
      </c>
      <c r="BJ407" s="35"/>
      <c r="BK407" s="50"/>
      <c r="BL407" s="51" t="str">
        <f>IF($A374="","",$A374)</f>
        <v/>
      </c>
      <c r="BM407" s="43"/>
      <c r="BN407" s="43" t="str">
        <f t="shared" si="1999"/>
        <v/>
      </c>
      <c r="BO407" s="43"/>
      <c r="BP407" s="87" t="str">
        <f t="shared" si="2000"/>
        <v/>
      </c>
      <c r="BQ407" s="43"/>
      <c r="BR407" s="43" t="str">
        <f t="shared" si="2001"/>
        <v/>
      </c>
      <c r="BS407" s="43"/>
      <c r="BT407" s="53" t="str">
        <f t="shared" si="2002"/>
        <v/>
      </c>
      <c r="BU407" s="47" t="str">
        <f t="shared" si="1966"/>
        <v/>
      </c>
      <c r="BV407" s="44" t="str">
        <f t="shared" si="2003"/>
        <v/>
      </c>
      <c r="BW407" s="89" t="str">
        <f t="shared" si="2004"/>
        <v/>
      </c>
      <c r="BX407" s="35"/>
      <c r="BY407" s="27"/>
      <c r="BZ407" s="51" t="str">
        <f>IF($A374="","",$A374)</f>
        <v/>
      </c>
      <c r="CA407" s="43"/>
      <c r="CB407" s="43" t="str">
        <f t="shared" si="2005"/>
        <v/>
      </c>
      <c r="CC407" s="43"/>
      <c r="CD407" s="87" t="str">
        <f t="shared" si="2006"/>
        <v/>
      </c>
      <c r="CE407" s="43"/>
      <c r="CF407" s="43" t="str">
        <f t="shared" si="2007"/>
        <v/>
      </c>
      <c r="CG407" s="43"/>
      <c r="CH407" s="53" t="str">
        <f t="shared" si="1948"/>
        <v/>
      </c>
      <c r="CI407" s="47" t="str">
        <f t="shared" si="1967"/>
        <v/>
      </c>
      <c r="CJ407" s="44" t="str">
        <f t="shared" si="2008"/>
        <v/>
      </c>
      <c r="CK407" s="89" t="str">
        <f t="shared" si="2009"/>
        <v/>
      </c>
      <c r="CL407" s="35"/>
      <c r="CM407" s="27"/>
      <c r="CN407" s="51" t="str">
        <f>IF($A374="","",$A374)</f>
        <v/>
      </c>
      <c r="CO407" s="43"/>
      <c r="CP407" s="43" t="str">
        <f t="shared" si="2010"/>
        <v/>
      </c>
      <c r="CQ407" s="43"/>
      <c r="CR407" s="87" t="str">
        <f t="shared" si="2011"/>
        <v/>
      </c>
      <c r="CS407" s="43"/>
      <c r="CT407" s="43" t="str">
        <f t="shared" si="2012"/>
        <v/>
      </c>
      <c r="CU407" s="43"/>
      <c r="CV407" s="53" t="str">
        <f t="shared" si="1949"/>
        <v/>
      </c>
      <c r="CW407" s="47" t="str">
        <f t="shared" si="1968"/>
        <v/>
      </c>
      <c r="CX407" s="44" t="str">
        <f t="shared" si="2013"/>
        <v/>
      </c>
      <c r="CY407" s="89" t="str">
        <f t="shared" si="2014"/>
        <v/>
      </c>
      <c r="CZ407" s="35"/>
      <c r="DA407" s="58"/>
      <c r="DB407" s="51" t="str">
        <f>IF($A374="","",$A374)</f>
        <v/>
      </c>
      <c r="DC407" s="43"/>
      <c r="DD407" s="43" t="str">
        <f t="shared" si="2015"/>
        <v/>
      </c>
      <c r="DE407" s="43"/>
      <c r="DF407" s="87" t="str">
        <f t="shared" si="2016"/>
        <v/>
      </c>
      <c r="DG407" s="43"/>
      <c r="DH407" s="43" t="str">
        <f t="shared" si="2017"/>
        <v/>
      </c>
      <c r="DI407" s="43"/>
      <c r="DJ407" s="53" t="str">
        <f t="shared" si="1950"/>
        <v/>
      </c>
      <c r="DK407" s="47" t="str">
        <f t="shared" si="1969"/>
        <v/>
      </c>
      <c r="DL407" s="44" t="str">
        <f t="shared" si="2018"/>
        <v/>
      </c>
      <c r="DM407" s="89" t="str">
        <f t="shared" si="2019"/>
        <v/>
      </c>
      <c r="DN407" s="35"/>
      <c r="DO407" s="27"/>
      <c r="DP407" s="51" t="str">
        <f>IF($A374="","",$A374)</f>
        <v/>
      </c>
      <c r="DQ407" s="43"/>
      <c r="DR407" s="43" t="str">
        <f t="shared" si="2020"/>
        <v/>
      </c>
      <c r="DS407" s="43"/>
      <c r="DT407" s="87" t="str">
        <f t="shared" si="2021"/>
        <v/>
      </c>
      <c r="DU407" s="43"/>
      <c r="DV407" s="43" t="str">
        <f t="shared" si="2022"/>
        <v/>
      </c>
      <c r="DW407" s="43"/>
      <c r="DX407" s="53" t="str">
        <f t="shared" si="1951"/>
        <v/>
      </c>
      <c r="DY407" s="47" t="str">
        <f t="shared" si="1970"/>
        <v/>
      </c>
      <c r="DZ407" s="44" t="str">
        <f t="shared" si="2023"/>
        <v/>
      </c>
      <c r="EA407" s="89" t="str">
        <f t="shared" si="2024"/>
        <v/>
      </c>
      <c r="EB407" s="35"/>
      <c r="EC407" s="27"/>
      <c r="ED407" s="46"/>
      <c r="EE407" s="67"/>
      <c r="EF407" s="44" t="str">
        <f t="shared" si="1971"/>
        <v/>
      </c>
      <c r="EG407" s="44"/>
      <c r="EH407" s="44"/>
      <c r="EI407" s="44"/>
      <c r="EJ407" s="44" t="str">
        <f t="shared" si="1972"/>
        <v/>
      </c>
      <c r="EK407" s="44"/>
      <c r="EL407" s="44"/>
      <c r="EM407" s="44"/>
      <c r="EN407" s="44" t="str">
        <f t="shared" si="1926"/>
        <v/>
      </c>
      <c r="EO407" s="45" t="str">
        <f t="shared" si="1927"/>
        <v/>
      </c>
      <c r="EP407" s="35"/>
      <c r="EQ407" s="27"/>
      <c r="ER407" s="46"/>
      <c r="ES407" s="44"/>
      <c r="ET407" s="44" t="str">
        <f t="shared" si="1973"/>
        <v/>
      </c>
      <c r="EU407" s="44"/>
      <c r="EV407" s="44" t="str">
        <f t="shared" si="1974"/>
        <v/>
      </c>
      <c r="EW407" s="44"/>
      <c r="EX407" s="44" t="str">
        <f t="shared" si="1975"/>
        <v/>
      </c>
      <c r="EY407" s="44"/>
      <c r="EZ407" s="44"/>
      <c r="FA407" s="44"/>
      <c r="FB407" s="44" t="str">
        <f t="shared" si="1928"/>
        <v/>
      </c>
      <c r="FC407" s="45" t="str">
        <f t="shared" si="1929"/>
        <v/>
      </c>
      <c r="FD407" s="35"/>
      <c r="FF407" s="46"/>
      <c r="FG407" s="67"/>
      <c r="FH407" s="44" t="str">
        <f t="shared" si="1976"/>
        <v/>
      </c>
      <c r="FI407" s="44"/>
      <c r="FJ407" s="44"/>
      <c r="FK407" s="44"/>
      <c r="FL407" s="44" t="str">
        <f t="shared" si="1977"/>
        <v/>
      </c>
      <c r="FM407" s="44"/>
      <c r="FN407" s="44"/>
      <c r="FO407" s="44"/>
      <c r="FP407" s="44" t="str">
        <f t="shared" si="1930"/>
        <v/>
      </c>
      <c r="FQ407" s="45" t="str">
        <f t="shared" si="1931"/>
        <v/>
      </c>
      <c r="FR407" s="35"/>
      <c r="FT407" s="46"/>
      <c r="FU407" s="67"/>
      <c r="FV407" s="44" t="str">
        <f t="shared" si="1978"/>
        <v/>
      </c>
      <c r="FW407" s="44"/>
      <c r="FX407" s="44"/>
      <c r="FY407" s="44"/>
      <c r="FZ407" s="44" t="str">
        <f t="shared" si="1979"/>
        <v/>
      </c>
      <c r="GA407" s="44"/>
      <c r="GB407" s="44"/>
      <c r="GC407" s="44"/>
      <c r="GD407" s="44" t="str">
        <f t="shared" si="1932"/>
        <v/>
      </c>
      <c r="GE407" s="45" t="str">
        <f t="shared" si="1933"/>
        <v/>
      </c>
      <c r="GF407" s="35"/>
      <c r="GH407" s="46"/>
      <c r="GI407" s="67"/>
      <c r="GJ407" s="44" t="str">
        <f t="shared" si="1980"/>
        <v/>
      </c>
      <c r="GK407" s="44"/>
      <c r="GL407" s="44"/>
      <c r="GM407" s="44"/>
      <c r="GN407" s="44" t="str">
        <f t="shared" si="1981"/>
        <v/>
      </c>
      <c r="GO407" s="44"/>
      <c r="GP407" s="44"/>
      <c r="GQ407" s="44"/>
      <c r="GR407" s="44" t="str">
        <f t="shared" si="1934"/>
        <v/>
      </c>
      <c r="GS407" s="45" t="str">
        <f t="shared" si="1935"/>
        <v/>
      </c>
      <c r="GT407" s="35"/>
      <c r="GU407" s="27"/>
      <c r="GV407" s="46"/>
      <c r="GW407" s="67"/>
      <c r="GX407" s="44" t="str">
        <f t="shared" si="1982"/>
        <v/>
      </c>
      <c r="GY407" s="44"/>
      <c r="GZ407" s="44"/>
      <c r="HA407" s="44"/>
      <c r="HB407" s="44" t="str">
        <f t="shared" si="1983"/>
        <v/>
      </c>
      <c r="HC407" s="44"/>
      <c r="HD407" s="44"/>
      <c r="HE407" s="44"/>
      <c r="HF407" s="44" t="str">
        <f t="shared" si="1936"/>
        <v/>
      </c>
      <c r="HG407" s="45" t="str">
        <f t="shared" si="1937"/>
        <v/>
      </c>
      <c r="HH407" s="35"/>
      <c r="HJ407" s="46"/>
      <c r="HK407" s="67"/>
      <c r="HL407" s="44" t="str">
        <f t="shared" si="1984"/>
        <v/>
      </c>
      <c r="HM407" s="44"/>
      <c r="HN407" s="44"/>
      <c r="HO407" s="44"/>
      <c r="HP407" s="44" t="str">
        <f t="shared" si="1985"/>
        <v/>
      </c>
      <c r="HQ407" s="44"/>
      <c r="HR407" s="44"/>
      <c r="HS407" s="44"/>
      <c r="HT407" s="44" t="str">
        <f t="shared" si="1938"/>
        <v/>
      </c>
      <c r="HU407" s="45" t="str">
        <f t="shared" si="1939"/>
        <v/>
      </c>
      <c r="HV407" s="35"/>
      <c r="HW407" s="61"/>
      <c r="HX407" s="51" t="str">
        <f>IF($A374="","",$A374)</f>
        <v/>
      </c>
      <c r="HY407" s="43"/>
      <c r="HZ407" s="43" t="str">
        <f t="shared" si="2025"/>
        <v/>
      </c>
      <c r="IA407" s="43"/>
      <c r="IB407" s="87" t="str">
        <f t="shared" si="2026"/>
        <v/>
      </c>
      <c r="IC407" s="43"/>
      <c r="ID407" s="43" t="str">
        <f t="shared" si="2027"/>
        <v/>
      </c>
      <c r="IE407" s="43"/>
      <c r="IF407" s="53" t="str">
        <f>IF(HY407="","",IF403)</f>
        <v/>
      </c>
      <c r="IG407" s="47" t="str">
        <f>IF(HY407="","",IG403)</f>
        <v/>
      </c>
      <c r="IH407" s="44" t="str">
        <f t="shared" si="2028"/>
        <v/>
      </c>
      <c r="II407" s="89" t="str">
        <f t="shared" si="2029"/>
        <v/>
      </c>
      <c r="IJ407" s="35"/>
      <c r="IL407" s="51" t="str">
        <f>IF($A374="","",$A374)</f>
        <v/>
      </c>
      <c r="IM407" s="43"/>
      <c r="IN407" s="43" t="str">
        <f t="shared" si="2030"/>
        <v/>
      </c>
      <c r="IO407" s="43"/>
      <c r="IP407" s="87" t="str">
        <f t="shared" si="2031"/>
        <v/>
      </c>
      <c r="IQ407" s="43"/>
      <c r="IR407" s="43" t="str">
        <f t="shared" si="2032"/>
        <v/>
      </c>
      <c r="IS407" s="43"/>
      <c r="IT407" s="53" t="str">
        <f t="shared" si="2033"/>
        <v/>
      </c>
      <c r="IU407" s="47" t="str">
        <f t="shared" si="1998"/>
        <v/>
      </c>
      <c r="IV407" s="44" t="str">
        <f t="shared" si="2034"/>
        <v/>
      </c>
      <c r="IW407" s="89" t="str">
        <f t="shared" si="2035"/>
        <v/>
      </c>
      <c r="IX407" s="35"/>
      <c r="IY407" s="33"/>
      <c r="IZ407" s="51" t="str">
        <f>IF($A374="","",$A374)</f>
        <v/>
      </c>
      <c r="JA407" s="43"/>
      <c r="JB407" s="43" t="str">
        <f t="shared" si="2036"/>
        <v/>
      </c>
      <c r="JC407" s="43"/>
      <c r="JD407" s="87" t="str">
        <f t="shared" si="2037"/>
        <v/>
      </c>
      <c r="JE407" s="43"/>
      <c r="JF407" s="43" t="str">
        <f t="shared" si="2038"/>
        <v/>
      </c>
      <c r="JG407" s="43"/>
      <c r="JH407" s="53" t="str">
        <f t="shared" si="1952"/>
        <v/>
      </c>
      <c r="JI407" s="47" t="str">
        <f t="shared" si="1986"/>
        <v/>
      </c>
      <c r="JJ407" s="44" t="str">
        <f t="shared" si="2039"/>
        <v/>
      </c>
      <c r="JK407" s="89" t="str">
        <f t="shared" si="2040"/>
        <v/>
      </c>
      <c r="JL407" s="35"/>
      <c r="JM407" s="27"/>
      <c r="JN407" s="51" t="str">
        <f>IF($A374="","",$A374)</f>
        <v/>
      </c>
      <c r="JO407" s="43"/>
      <c r="JP407" s="43" t="str">
        <f t="shared" si="2041"/>
        <v/>
      </c>
      <c r="JQ407" s="43"/>
      <c r="JR407" s="87" t="str">
        <f t="shared" si="2042"/>
        <v/>
      </c>
      <c r="JS407" s="43"/>
      <c r="JT407" s="43" t="str">
        <f t="shared" si="2043"/>
        <v/>
      </c>
      <c r="JU407" s="43"/>
      <c r="JV407" s="53" t="str">
        <f t="shared" si="1953"/>
        <v/>
      </c>
      <c r="JW407" s="47" t="str">
        <f t="shared" si="1987"/>
        <v/>
      </c>
      <c r="JX407" s="44" t="str">
        <f t="shared" si="2044"/>
        <v/>
      </c>
      <c r="JY407" s="89" t="str">
        <f t="shared" si="2045"/>
        <v/>
      </c>
      <c r="JZ407" s="35"/>
      <c r="KA407" s="61"/>
      <c r="KB407" s="51" t="str">
        <f>IF($A374="","",$A374)</f>
        <v/>
      </c>
      <c r="KC407" s="43"/>
      <c r="KD407" s="43" t="str">
        <f t="shared" si="2046"/>
        <v/>
      </c>
      <c r="KE407" s="43"/>
      <c r="KF407" s="87" t="str">
        <f t="shared" si="2047"/>
        <v/>
      </c>
      <c r="KG407" s="43"/>
      <c r="KH407" s="43" t="str">
        <f t="shared" si="2048"/>
        <v/>
      </c>
      <c r="KI407" s="43"/>
      <c r="KJ407" s="53" t="str">
        <f t="shared" si="1954"/>
        <v/>
      </c>
      <c r="KK407" s="47" t="str">
        <f t="shared" si="1988"/>
        <v/>
      </c>
      <c r="KL407" s="44" t="str">
        <f t="shared" si="2049"/>
        <v/>
      </c>
      <c r="KM407" s="89" t="str">
        <f t="shared" si="2050"/>
        <v/>
      </c>
      <c r="KN407" s="35"/>
      <c r="KO407" s="27"/>
      <c r="KP407" s="51" t="str">
        <f>IF($A374="","",$A374)</f>
        <v/>
      </c>
      <c r="KQ407" s="43"/>
      <c r="KR407" s="43" t="str">
        <f t="shared" si="2051"/>
        <v/>
      </c>
      <c r="KS407" s="43"/>
      <c r="KT407" s="87" t="str">
        <f t="shared" si="2052"/>
        <v/>
      </c>
      <c r="KU407" s="43"/>
      <c r="KV407" s="43" t="str">
        <f t="shared" si="2053"/>
        <v/>
      </c>
      <c r="KW407" s="43"/>
      <c r="KX407" s="53" t="str">
        <f t="shared" si="1955"/>
        <v/>
      </c>
      <c r="KY407" s="47" t="str">
        <f t="shared" si="1989"/>
        <v/>
      </c>
      <c r="KZ407" s="44" t="str">
        <f t="shared" si="2054"/>
        <v/>
      </c>
      <c r="LA407" s="89" t="str">
        <f t="shared" si="2055"/>
        <v/>
      </c>
      <c r="LB407" s="35"/>
      <c r="LC407" s="27"/>
      <c r="LD407" s="74"/>
      <c r="LE407" s="75"/>
      <c r="LF407" s="75"/>
      <c r="LG407" s="75"/>
      <c r="LH407" s="75"/>
      <c r="LI407" s="75"/>
      <c r="LJ407" s="75"/>
      <c r="LK407" s="75"/>
      <c r="LL407" s="77"/>
      <c r="LM407" s="78"/>
      <c r="LN407" s="75" t="str">
        <f t="shared" si="1840"/>
        <v/>
      </c>
      <c r="LO407" s="79"/>
      <c r="LP407" s="35"/>
      <c r="LQ407" s="27"/>
      <c r="LR407" s="46"/>
      <c r="LS407" s="67"/>
      <c r="LT407" s="44" t="str">
        <f t="shared" si="1990"/>
        <v/>
      </c>
      <c r="LU407" s="44"/>
      <c r="LV407" s="44"/>
      <c r="LW407" s="44"/>
      <c r="LX407" s="44" t="str">
        <f t="shared" si="1991"/>
        <v/>
      </c>
      <c r="LY407" s="44"/>
      <c r="LZ407" s="44"/>
      <c r="MA407" s="44"/>
      <c r="MB407" s="44" t="str">
        <f t="shared" si="1940"/>
        <v/>
      </c>
      <c r="MC407" s="45" t="str">
        <f t="shared" si="1941"/>
        <v/>
      </c>
      <c r="MD407" s="35"/>
      <c r="ME407" s="27"/>
      <c r="MF407" s="46"/>
      <c r="MG407" s="67"/>
      <c r="MH407" s="44" t="str">
        <f t="shared" si="1992"/>
        <v/>
      </c>
      <c r="MI407" s="44"/>
      <c r="MJ407" s="44"/>
      <c r="MK407" s="44"/>
      <c r="ML407" s="44" t="str">
        <f t="shared" si="1993"/>
        <v/>
      </c>
      <c r="MM407" s="44"/>
      <c r="MN407" s="44"/>
      <c r="MO407" s="44"/>
      <c r="MP407" s="44" t="str">
        <f t="shared" si="1942"/>
        <v/>
      </c>
      <c r="MQ407" s="45" t="str">
        <f t="shared" si="1943"/>
        <v/>
      </c>
      <c r="MR407" s="35"/>
      <c r="MS407" s="27"/>
      <c r="MT407" s="46"/>
      <c r="MU407" s="67"/>
      <c r="MV407" s="44" t="str">
        <f t="shared" si="1994"/>
        <v/>
      </c>
      <c r="MW407" s="44"/>
      <c r="MX407" s="44"/>
      <c r="MY407" s="44"/>
      <c r="MZ407" s="44" t="str">
        <f t="shared" si="1995"/>
        <v/>
      </c>
      <c r="NA407" s="44"/>
      <c r="NB407" s="44"/>
      <c r="NC407" s="44"/>
      <c r="ND407" s="44" t="str">
        <f t="shared" si="1944"/>
        <v/>
      </c>
      <c r="NE407" s="45" t="str">
        <f t="shared" si="1945"/>
        <v/>
      </c>
      <c r="NF407" s="35"/>
      <c r="NG407" s="27"/>
      <c r="NH407" s="46"/>
      <c r="NI407" s="67"/>
      <c r="NJ407" s="44" t="str">
        <f t="shared" si="1996"/>
        <v/>
      </c>
      <c r="NK407" s="44"/>
      <c r="NL407" s="44"/>
      <c r="NM407" s="44"/>
      <c r="NN407" s="44" t="str">
        <f t="shared" si="1997"/>
        <v/>
      </c>
      <c r="NO407" s="44"/>
      <c r="NP407" s="44"/>
      <c r="NQ407" s="44"/>
      <c r="NR407" s="44" t="str">
        <f t="shared" si="1946"/>
        <v/>
      </c>
      <c r="NS407" s="45" t="str">
        <f t="shared" si="1947"/>
        <v/>
      </c>
      <c r="NT407" s="35"/>
    </row>
    <row r="408" spans="1:384" ht="15" customHeight="1" thickTop="1" x14ac:dyDescent="0.2">
      <c r="A408" s="38"/>
      <c r="B408" s="39"/>
      <c r="C408" s="40"/>
      <c r="D408" s="40"/>
      <c r="E408" s="41"/>
      <c r="F408" s="40"/>
      <c r="G408" s="178"/>
      <c r="H408" s="42"/>
      <c r="I408" s="44"/>
      <c r="J408" s="44" t="str">
        <f t="shared" si="1956"/>
        <v/>
      </c>
      <c r="K408" s="44"/>
      <c r="L408" s="44"/>
      <c r="M408" s="44"/>
      <c r="N408" s="44" t="str">
        <f t="shared" si="1957"/>
        <v/>
      </c>
      <c r="O408" s="44"/>
      <c r="P408" s="44"/>
      <c r="Q408" s="44"/>
      <c r="R408" s="44" t="str">
        <f t="shared" si="1918"/>
        <v/>
      </c>
      <c r="S408" s="45" t="str">
        <f t="shared" si="1919"/>
        <v/>
      </c>
      <c r="T408" s="35"/>
      <c r="U408" s="27"/>
      <c r="V408" s="46"/>
      <c r="W408" s="67"/>
      <c r="X408" s="44" t="str">
        <f t="shared" si="1958"/>
        <v/>
      </c>
      <c r="Y408" s="44"/>
      <c r="Z408" s="44"/>
      <c r="AA408" s="44"/>
      <c r="AB408" s="44" t="str">
        <f t="shared" si="1959"/>
        <v/>
      </c>
      <c r="AC408" s="44"/>
      <c r="AD408" s="44"/>
      <c r="AE408" s="44"/>
      <c r="AF408" s="44" t="str">
        <f t="shared" si="1920"/>
        <v/>
      </c>
      <c r="AG408" s="45" t="str">
        <f t="shared" si="1921"/>
        <v/>
      </c>
      <c r="AH408" s="35"/>
      <c r="AI408" s="27"/>
      <c r="AJ408" s="46"/>
      <c r="AK408" s="44"/>
      <c r="AL408" s="44" t="str">
        <f t="shared" si="1960"/>
        <v/>
      </c>
      <c r="AM408" s="44"/>
      <c r="AN408" s="44" t="str">
        <f t="shared" si="1961"/>
        <v/>
      </c>
      <c r="AO408" s="44"/>
      <c r="AP408" s="44" t="str">
        <f t="shared" si="1962"/>
        <v/>
      </c>
      <c r="AQ408" s="44"/>
      <c r="AR408" s="44"/>
      <c r="AS408" s="44"/>
      <c r="AT408" s="44" t="str">
        <f t="shared" si="1922"/>
        <v/>
      </c>
      <c r="AU408" s="45" t="str">
        <f t="shared" si="1923"/>
        <v/>
      </c>
      <c r="AV408" s="35"/>
      <c r="AW408" s="27"/>
      <c r="AX408" s="46"/>
      <c r="AY408" s="44"/>
      <c r="AZ408" s="44" t="str">
        <f t="shared" si="1963"/>
        <v/>
      </c>
      <c r="BA408" s="44"/>
      <c r="BB408" s="44" t="str">
        <f t="shared" si="1964"/>
        <v/>
      </c>
      <c r="BC408" s="44"/>
      <c r="BD408" s="44" t="str">
        <f t="shared" si="1965"/>
        <v/>
      </c>
      <c r="BE408" s="44"/>
      <c r="BF408" s="44"/>
      <c r="BG408" s="44"/>
      <c r="BH408" s="44" t="str">
        <f t="shared" si="1924"/>
        <v/>
      </c>
      <c r="BI408" s="45" t="str">
        <f t="shared" si="1925"/>
        <v/>
      </c>
      <c r="BJ408" s="35"/>
      <c r="BK408" s="50"/>
      <c r="BL408" s="46"/>
      <c r="BM408" s="44"/>
      <c r="BN408" s="44" t="str">
        <f t="shared" si="1999"/>
        <v/>
      </c>
      <c r="BO408" s="44"/>
      <c r="BP408" s="44" t="str">
        <f t="shared" si="2000"/>
        <v/>
      </c>
      <c r="BQ408" s="44"/>
      <c r="BR408" s="44" t="str">
        <f t="shared" si="2001"/>
        <v/>
      </c>
      <c r="BS408" s="44"/>
      <c r="BT408" s="60" t="str">
        <f t="shared" si="2002"/>
        <v/>
      </c>
      <c r="BU408" s="67" t="str">
        <f t="shared" si="1966"/>
        <v/>
      </c>
      <c r="BV408" s="43" t="str">
        <f t="shared" si="2003"/>
        <v/>
      </c>
      <c r="BW408" s="45" t="str">
        <f t="shared" si="2004"/>
        <v/>
      </c>
      <c r="BX408" s="35"/>
      <c r="BY408" s="27"/>
      <c r="BZ408" s="46"/>
      <c r="CA408" s="44"/>
      <c r="CB408" s="44" t="str">
        <f t="shared" si="2005"/>
        <v/>
      </c>
      <c r="CC408" s="44"/>
      <c r="CD408" s="44" t="str">
        <f t="shared" si="2006"/>
        <v/>
      </c>
      <c r="CE408" s="44"/>
      <c r="CF408" s="44" t="str">
        <f t="shared" si="2007"/>
        <v/>
      </c>
      <c r="CG408" s="44"/>
      <c r="CH408" s="60" t="str">
        <f t="shared" si="1948"/>
        <v/>
      </c>
      <c r="CI408" s="67" t="str">
        <f t="shared" si="1967"/>
        <v/>
      </c>
      <c r="CJ408" s="43" t="str">
        <f t="shared" si="2008"/>
        <v/>
      </c>
      <c r="CK408" s="45" t="str">
        <f t="shared" si="2009"/>
        <v/>
      </c>
      <c r="CL408" s="35"/>
      <c r="CM408" s="27"/>
      <c r="CN408" s="46"/>
      <c r="CO408" s="44"/>
      <c r="CP408" s="44" t="str">
        <f t="shared" si="2010"/>
        <v/>
      </c>
      <c r="CQ408" s="44"/>
      <c r="CR408" s="44" t="str">
        <f t="shared" si="2011"/>
        <v/>
      </c>
      <c r="CS408" s="44"/>
      <c r="CT408" s="44" t="str">
        <f t="shared" si="2012"/>
        <v/>
      </c>
      <c r="CU408" s="44"/>
      <c r="CV408" s="60" t="str">
        <f t="shared" si="1949"/>
        <v/>
      </c>
      <c r="CW408" s="67" t="str">
        <f t="shared" si="1968"/>
        <v/>
      </c>
      <c r="CX408" s="43" t="str">
        <f t="shared" si="2013"/>
        <v/>
      </c>
      <c r="CY408" s="45" t="str">
        <f t="shared" si="2014"/>
        <v/>
      </c>
      <c r="CZ408" s="35"/>
      <c r="DA408" s="58"/>
      <c r="DB408" s="46"/>
      <c r="DC408" s="44"/>
      <c r="DD408" s="44" t="str">
        <f t="shared" si="2015"/>
        <v/>
      </c>
      <c r="DE408" s="44"/>
      <c r="DF408" s="44" t="str">
        <f t="shared" si="2016"/>
        <v/>
      </c>
      <c r="DG408" s="44"/>
      <c r="DH408" s="44" t="str">
        <f t="shared" si="2017"/>
        <v/>
      </c>
      <c r="DI408" s="44"/>
      <c r="DJ408" s="60" t="str">
        <f t="shared" si="1950"/>
        <v/>
      </c>
      <c r="DK408" s="67" t="str">
        <f t="shared" si="1969"/>
        <v/>
      </c>
      <c r="DL408" s="43" t="str">
        <f t="shared" si="2018"/>
        <v/>
      </c>
      <c r="DM408" s="45" t="str">
        <f t="shared" si="2019"/>
        <v/>
      </c>
      <c r="DN408" s="35"/>
      <c r="DO408" s="27"/>
      <c r="DP408" s="46"/>
      <c r="DQ408" s="44"/>
      <c r="DR408" s="44" t="str">
        <f t="shared" si="2020"/>
        <v/>
      </c>
      <c r="DS408" s="44"/>
      <c r="DT408" s="44" t="str">
        <f t="shared" si="2021"/>
        <v/>
      </c>
      <c r="DU408" s="44"/>
      <c r="DV408" s="44" t="str">
        <f t="shared" si="2022"/>
        <v/>
      </c>
      <c r="DW408" s="44"/>
      <c r="DX408" s="60" t="str">
        <f t="shared" si="1951"/>
        <v/>
      </c>
      <c r="DY408" s="67" t="str">
        <f t="shared" si="1970"/>
        <v/>
      </c>
      <c r="DZ408" s="43" t="str">
        <f t="shared" si="2023"/>
        <v/>
      </c>
      <c r="EA408" s="45" t="str">
        <f t="shared" si="2024"/>
        <v/>
      </c>
      <c r="EB408" s="35"/>
      <c r="EC408" s="27"/>
      <c r="ED408" s="46"/>
      <c r="EE408" s="67"/>
      <c r="EF408" s="44" t="str">
        <f t="shared" si="1971"/>
        <v/>
      </c>
      <c r="EG408" s="44"/>
      <c r="EH408" s="44"/>
      <c r="EI408" s="44"/>
      <c r="EJ408" s="44" t="str">
        <f t="shared" si="1972"/>
        <v/>
      </c>
      <c r="EK408" s="44"/>
      <c r="EL408" s="44"/>
      <c r="EM408" s="44"/>
      <c r="EN408" s="44" t="str">
        <f t="shared" si="1926"/>
        <v/>
      </c>
      <c r="EO408" s="45" t="str">
        <f t="shared" si="1927"/>
        <v/>
      </c>
      <c r="EP408" s="35"/>
      <c r="EQ408" s="27"/>
      <c r="ER408" s="46"/>
      <c r="ES408" s="44"/>
      <c r="ET408" s="44" t="str">
        <f t="shared" si="1973"/>
        <v/>
      </c>
      <c r="EU408" s="44"/>
      <c r="EV408" s="44" t="str">
        <f t="shared" si="1974"/>
        <v/>
      </c>
      <c r="EW408" s="44"/>
      <c r="EX408" s="44" t="str">
        <f t="shared" si="1975"/>
        <v/>
      </c>
      <c r="EY408" s="44"/>
      <c r="EZ408" s="44"/>
      <c r="FA408" s="44"/>
      <c r="FB408" s="44" t="str">
        <f t="shared" si="1928"/>
        <v/>
      </c>
      <c r="FC408" s="45" t="str">
        <f t="shared" si="1929"/>
        <v/>
      </c>
      <c r="FD408" s="35"/>
      <c r="FF408" s="46"/>
      <c r="FG408" s="67"/>
      <c r="FH408" s="44" t="str">
        <f t="shared" si="1976"/>
        <v/>
      </c>
      <c r="FI408" s="44"/>
      <c r="FJ408" s="44"/>
      <c r="FK408" s="44"/>
      <c r="FL408" s="44" t="str">
        <f t="shared" si="1977"/>
        <v/>
      </c>
      <c r="FM408" s="44"/>
      <c r="FN408" s="44"/>
      <c r="FO408" s="44"/>
      <c r="FP408" s="44" t="str">
        <f t="shared" si="1930"/>
        <v/>
      </c>
      <c r="FQ408" s="45" t="str">
        <f t="shared" si="1931"/>
        <v/>
      </c>
      <c r="FR408" s="35"/>
      <c r="FT408" s="46"/>
      <c r="FU408" s="67"/>
      <c r="FV408" s="44" t="str">
        <f t="shared" si="1978"/>
        <v/>
      </c>
      <c r="FW408" s="44"/>
      <c r="FX408" s="44"/>
      <c r="FY408" s="44"/>
      <c r="FZ408" s="44" t="str">
        <f t="shared" si="1979"/>
        <v/>
      </c>
      <c r="GA408" s="44"/>
      <c r="GB408" s="44"/>
      <c r="GC408" s="44"/>
      <c r="GD408" s="44" t="str">
        <f t="shared" si="1932"/>
        <v/>
      </c>
      <c r="GE408" s="45" t="str">
        <f t="shared" si="1933"/>
        <v/>
      </c>
      <c r="GF408" s="35"/>
      <c r="GH408" s="46"/>
      <c r="GI408" s="67"/>
      <c r="GJ408" s="44" t="str">
        <f t="shared" si="1980"/>
        <v/>
      </c>
      <c r="GK408" s="44"/>
      <c r="GL408" s="44"/>
      <c r="GM408" s="44"/>
      <c r="GN408" s="44" t="str">
        <f t="shared" si="1981"/>
        <v/>
      </c>
      <c r="GO408" s="44"/>
      <c r="GP408" s="44"/>
      <c r="GQ408" s="44"/>
      <c r="GR408" s="44" t="str">
        <f t="shared" si="1934"/>
        <v/>
      </c>
      <c r="GS408" s="45" t="str">
        <f t="shared" si="1935"/>
        <v/>
      </c>
      <c r="GT408" s="35"/>
      <c r="GU408" s="27"/>
      <c r="GV408" s="46"/>
      <c r="GW408" s="67"/>
      <c r="GX408" s="44" t="str">
        <f t="shared" si="1982"/>
        <v/>
      </c>
      <c r="GY408" s="44"/>
      <c r="GZ408" s="44"/>
      <c r="HA408" s="44"/>
      <c r="HB408" s="44" t="str">
        <f t="shared" si="1983"/>
        <v/>
      </c>
      <c r="HC408" s="44"/>
      <c r="HD408" s="44"/>
      <c r="HE408" s="44"/>
      <c r="HF408" s="44" t="str">
        <f t="shared" si="1936"/>
        <v/>
      </c>
      <c r="HG408" s="45" t="str">
        <f t="shared" si="1937"/>
        <v/>
      </c>
      <c r="HH408" s="35"/>
      <c r="HJ408" s="46"/>
      <c r="HK408" s="67"/>
      <c r="HL408" s="44" t="str">
        <f t="shared" si="1984"/>
        <v/>
      </c>
      <c r="HM408" s="44"/>
      <c r="HN408" s="44"/>
      <c r="HO408" s="44"/>
      <c r="HP408" s="44" t="str">
        <f t="shared" si="1985"/>
        <v/>
      </c>
      <c r="HQ408" s="44"/>
      <c r="HR408" s="44"/>
      <c r="HS408" s="44"/>
      <c r="HT408" s="44" t="str">
        <f t="shared" si="1938"/>
        <v/>
      </c>
      <c r="HU408" s="45" t="str">
        <f t="shared" si="1939"/>
        <v/>
      </c>
      <c r="HV408" s="35"/>
      <c r="HW408" s="61"/>
      <c r="HX408" s="46"/>
      <c r="HY408" s="44"/>
      <c r="HZ408" s="44" t="str">
        <f t="shared" si="2025"/>
        <v/>
      </c>
      <c r="IA408" s="44"/>
      <c r="IB408" s="44" t="str">
        <f t="shared" si="2026"/>
        <v/>
      </c>
      <c r="IC408" s="44"/>
      <c r="ID408" s="44" t="str">
        <f t="shared" si="2027"/>
        <v/>
      </c>
      <c r="IE408" s="44"/>
      <c r="IF408" s="60" t="str">
        <f>IF(HY407="","",IF404)</f>
        <v/>
      </c>
      <c r="IG408" s="67" t="str">
        <f>IF(HY407="","",IG404)</f>
        <v/>
      </c>
      <c r="IH408" s="43" t="str">
        <f t="shared" si="2028"/>
        <v/>
      </c>
      <c r="II408" s="45" t="str">
        <f t="shared" si="2029"/>
        <v/>
      </c>
      <c r="IJ408" s="35"/>
      <c r="IL408" s="46"/>
      <c r="IM408" s="44"/>
      <c r="IN408" s="44" t="str">
        <f t="shared" si="2030"/>
        <v/>
      </c>
      <c r="IO408" s="44"/>
      <c r="IP408" s="44" t="str">
        <f t="shared" si="2031"/>
        <v/>
      </c>
      <c r="IQ408" s="44"/>
      <c r="IR408" s="44" t="str">
        <f t="shared" si="2032"/>
        <v/>
      </c>
      <c r="IS408" s="44"/>
      <c r="IT408" s="60" t="str">
        <f t="shared" si="2033"/>
        <v/>
      </c>
      <c r="IU408" s="67" t="str">
        <f t="shared" si="1998"/>
        <v/>
      </c>
      <c r="IV408" s="43" t="str">
        <f t="shared" si="2034"/>
        <v/>
      </c>
      <c r="IW408" s="45" t="str">
        <f t="shared" si="2035"/>
        <v/>
      </c>
      <c r="IX408" s="35"/>
      <c r="IY408" s="33"/>
      <c r="IZ408" s="46"/>
      <c r="JA408" s="44"/>
      <c r="JB408" s="44" t="str">
        <f t="shared" si="2036"/>
        <v/>
      </c>
      <c r="JC408" s="44"/>
      <c r="JD408" s="44" t="str">
        <f t="shared" si="2037"/>
        <v/>
      </c>
      <c r="JE408" s="44"/>
      <c r="JF408" s="44" t="str">
        <f t="shared" si="2038"/>
        <v/>
      </c>
      <c r="JG408" s="44"/>
      <c r="JH408" s="60" t="str">
        <f t="shared" si="1952"/>
        <v/>
      </c>
      <c r="JI408" s="67" t="str">
        <f t="shared" si="1986"/>
        <v/>
      </c>
      <c r="JJ408" s="43" t="str">
        <f t="shared" si="2039"/>
        <v/>
      </c>
      <c r="JK408" s="45" t="str">
        <f t="shared" si="2040"/>
        <v/>
      </c>
      <c r="JL408" s="35"/>
      <c r="JM408" s="27"/>
      <c r="JN408" s="46"/>
      <c r="JO408" s="44"/>
      <c r="JP408" s="44" t="str">
        <f t="shared" si="2041"/>
        <v/>
      </c>
      <c r="JQ408" s="44"/>
      <c r="JR408" s="44" t="str">
        <f t="shared" si="2042"/>
        <v/>
      </c>
      <c r="JS408" s="44"/>
      <c r="JT408" s="44" t="str">
        <f t="shared" si="2043"/>
        <v/>
      </c>
      <c r="JU408" s="44"/>
      <c r="JV408" s="60" t="str">
        <f t="shared" si="1953"/>
        <v/>
      </c>
      <c r="JW408" s="67" t="str">
        <f t="shared" si="1987"/>
        <v/>
      </c>
      <c r="JX408" s="43" t="str">
        <f t="shared" si="2044"/>
        <v/>
      </c>
      <c r="JY408" s="45" t="str">
        <f t="shared" si="2045"/>
        <v/>
      </c>
      <c r="JZ408" s="35"/>
      <c r="KA408" s="61"/>
      <c r="KB408" s="46"/>
      <c r="KC408" s="44"/>
      <c r="KD408" s="44" t="str">
        <f t="shared" si="2046"/>
        <v/>
      </c>
      <c r="KE408" s="44"/>
      <c r="KF408" s="44" t="str">
        <f t="shared" si="2047"/>
        <v/>
      </c>
      <c r="KG408" s="44"/>
      <c r="KH408" s="44" t="str">
        <f t="shared" si="2048"/>
        <v/>
      </c>
      <c r="KI408" s="44"/>
      <c r="KJ408" s="60" t="str">
        <f t="shared" si="1954"/>
        <v/>
      </c>
      <c r="KK408" s="67" t="str">
        <f t="shared" si="1988"/>
        <v/>
      </c>
      <c r="KL408" s="43" t="str">
        <f t="shared" si="2049"/>
        <v/>
      </c>
      <c r="KM408" s="45" t="str">
        <f t="shared" si="2050"/>
        <v/>
      </c>
      <c r="KN408" s="35"/>
      <c r="KO408" s="27"/>
      <c r="KP408" s="46"/>
      <c r="KQ408" s="44"/>
      <c r="KR408" s="44" t="str">
        <f t="shared" si="2051"/>
        <v/>
      </c>
      <c r="KS408" s="44"/>
      <c r="KT408" s="44" t="str">
        <f t="shared" si="2052"/>
        <v/>
      </c>
      <c r="KU408" s="44"/>
      <c r="KV408" s="44" t="str">
        <f t="shared" si="2053"/>
        <v/>
      </c>
      <c r="KW408" s="44"/>
      <c r="KX408" s="60" t="str">
        <f t="shared" si="1955"/>
        <v/>
      </c>
      <c r="KY408" s="67" t="str">
        <f t="shared" si="1989"/>
        <v/>
      </c>
      <c r="KZ408" s="43" t="str">
        <f t="shared" si="2054"/>
        <v/>
      </c>
      <c r="LA408" s="45" t="str">
        <f t="shared" si="2055"/>
        <v/>
      </c>
      <c r="LB408" s="35"/>
      <c r="LC408" s="27"/>
      <c r="LD408" s="51"/>
      <c r="LE408" s="43"/>
      <c r="LF408" s="93" t="str">
        <f>IF(LE408="","",LE408-LE405)</f>
        <v/>
      </c>
      <c r="LG408" s="43"/>
      <c r="LH408" s="43"/>
      <c r="LI408" s="43"/>
      <c r="LJ408" s="87"/>
      <c r="LK408" s="43"/>
      <c r="LL408" s="72"/>
      <c r="LM408" s="67"/>
      <c r="LN408" s="87" t="str">
        <f t="shared" si="1840"/>
        <v/>
      </c>
      <c r="LO408" s="54"/>
      <c r="LP408" s="35"/>
      <c r="LQ408" s="27"/>
      <c r="LR408" s="46"/>
      <c r="LS408" s="67"/>
      <c r="LT408" s="44" t="str">
        <f t="shared" si="1990"/>
        <v/>
      </c>
      <c r="LU408" s="44"/>
      <c r="LV408" s="44"/>
      <c r="LW408" s="44"/>
      <c r="LX408" s="44" t="str">
        <f t="shared" si="1991"/>
        <v/>
      </c>
      <c r="LY408" s="44"/>
      <c r="LZ408" s="44"/>
      <c r="MA408" s="44"/>
      <c r="MB408" s="44" t="str">
        <f t="shared" si="1940"/>
        <v/>
      </c>
      <c r="MC408" s="45" t="str">
        <f t="shared" si="1941"/>
        <v/>
      </c>
      <c r="MD408" s="35"/>
      <c r="ME408" s="27"/>
      <c r="MF408" s="46"/>
      <c r="MG408" s="67"/>
      <c r="MH408" s="44" t="str">
        <f t="shared" si="1992"/>
        <v/>
      </c>
      <c r="MI408" s="44"/>
      <c r="MJ408" s="44"/>
      <c r="MK408" s="44"/>
      <c r="ML408" s="44" t="str">
        <f t="shared" si="1993"/>
        <v/>
      </c>
      <c r="MM408" s="44"/>
      <c r="MN408" s="44"/>
      <c r="MO408" s="44"/>
      <c r="MP408" s="44" t="str">
        <f t="shared" si="1942"/>
        <v/>
      </c>
      <c r="MQ408" s="45" t="str">
        <f t="shared" si="1943"/>
        <v/>
      </c>
      <c r="MR408" s="35"/>
      <c r="MS408" s="27"/>
      <c r="MT408" s="46"/>
      <c r="MU408" s="67"/>
      <c r="MV408" s="44" t="str">
        <f t="shared" si="1994"/>
        <v/>
      </c>
      <c r="MW408" s="44"/>
      <c r="MX408" s="44"/>
      <c r="MY408" s="44"/>
      <c r="MZ408" s="44" t="str">
        <f t="shared" si="1995"/>
        <v/>
      </c>
      <c r="NA408" s="44"/>
      <c r="NB408" s="44"/>
      <c r="NC408" s="44"/>
      <c r="ND408" s="44" t="str">
        <f t="shared" si="1944"/>
        <v/>
      </c>
      <c r="NE408" s="45" t="str">
        <f t="shared" si="1945"/>
        <v/>
      </c>
      <c r="NF408" s="35"/>
      <c r="NG408" s="27"/>
      <c r="NH408" s="46"/>
      <c r="NI408" s="67"/>
      <c r="NJ408" s="44" t="str">
        <f t="shared" si="1996"/>
        <v/>
      </c>
      <c r="NK408" s="44"/>
      <c r="NL408" s="44"/>
      <c r="NM408" s="44"/>
      <c r="NN408" s="44" t="str">
        <f t="shared" si="1997"/>
        <v/>
      </c>
      <c r="NO408" s="44"/>
      <c r="NP408" s="44"/>
      <c r="NQ408" s="44"/>
      <c r="NR408" s="44" t="str">
        <f t="shared" si="1946"/>
        <v/>
      </c>
      <c r="NS408" s="45" t="str">
        <f t="shared" si="1947"/>
        <v/>
      </c>
      <c r="NT408" s="35"/>
    </row>
    <row r="409" spans="1:384" x14ac:dyDescent="0.2">
      <c r="A409" s="38"/>
      <c r="B409" s="39"/>
      <c r="C409" s="40"/>
      <c r="D409" s="40"/>
      <c r="E409" s="41"/>
      <c r="F409" s="40"/>
      <c r="G409" s="178"/>
      <c r="H409" s="42"/>
      <c r="I409" s="44"/>
      <c r="J409" s="44" t="str">
        <f t="shared" si="1956"/>
        <v/>
      </c>
      <c r="K409" s="44"/>
      <c r="L409" s="44"/>
      <c r="M409" s="44"/>
      <c r="N409" s="44" t="str">
        <f t="shared" si="1957"/>
        <v/>
      </c>
      <c r="O409" s="44"/>
      <c r="P409" s="44"/>
      <c r="Q409" s="44"/>
      <c r="R409" s="44" t="str">
        <f t="shared" si="1918"/>
        <v/>
      </c>
      <c r="S409" s="45" t="str">
        <f t="shared" si="1919"/>
        <v/>
      </c>
      <c r="T409" s="35"/>
      <c r="U409" s="27"/>
      <c r="V409" s="46"/>
      <c r="W409" s="67"/>
      <c r="X409" s="44" t="str">
        <f t="shared" si="1958"/>
        <v/>
      </c>
      <c r="Y409" s="44"/>
      <c r="Z409" s="44"/>
      <c r="AA409" s="44"/>
      <c r="AB409" s="44" t="str">
        <f t="shared" si="1959"/>
        <v/>
      </c>
      <c r="AC409" s="44"/>
      <c r="AD409" s="44"/>
      <c r="AE409" s="44"/>
      <c r="AF409" s="44" t="str">
        <f t="shared" si="1920"/>
        <v/>
      </c>
      <c r="AG409" s="45" t="str">
        <f t="shared" si="1921"/>
        <v/>
      </c>
      <c r="AH409" s="35"/>
      <c r="AI409" s="27"/>
      <c r="AJ409" s="46"/>
      <c r="AK409" s="44"/>
      <c r="AL409" s="44" t="str">
        <f t="shared" si="1960"/>
        <v/>
      </c>
      <c r="AM409" s="44"/>
      <c r="AN409" s="44" t="str">
        <f t="shared" si="1961"/>
        <v/>
      </c>
      <c r="AO409" s="44"/>
      <c r="AP409" s="44" t="str">
        <f t="shared" si="1962"/>
        <v/>
      </c>
      <c r="AQ409" s="44"/>
      <c r="AR409" s="44"/>
      <c r="AS409" s="44"/>
      <c r="AT409" s="44" t="str">
        <f t="shared" si="1922"/>
        <v/>
      </c>
      <c r="AU409" s="45" t="str">
        <f t="shared" si="1923"/>
        <v/>
      </c>
      <c r="AV409" s="35"/>
      <c r="AW409" s="27"/>
      <c r="AX409" s="46"/>
      <c r="AY409" s="44"/>
      <c r="AZ409" s="44" t="str">
        <f t="shared" si="1963"/>
        <v/>
      </c>
      <c r="BA409" s="44"/>
      <c r="BB409" s="44" t="str">
        <f t="shared" si="1964"/>
        <v/>
      </c>
      <c r="BC409" s="44"/>
      <c r="BD409" s="44" t="str">
        <f t="shared" si="1965"/>
        <v/>
      </c>
      <c r="BE409" s="44"/>
      <c r="BF409" s="44"/>
      <c r="BG409" s="44"/>
      <c r="BH409" s="44" t="str">
        <f t="shared" si="1924"/>
        <v/>
      </c>
      <c r="BI409" s="45" t="str">
        <f t="shared" si="1925"/>
        <v/>
      </c>
      <c r="BJ409" s="35"/>
      <c r="BK409" s="50"/>
      <c r="BL409" s="46"/>
      <c r="BM409" s="44"/>
      <c r="BN409" s="44" t="str">
        <f t="shared" si="1999"/>
        <v/>
      </c>
      <c r="BO409" s="44"/>
      <c r="BP409" s="44" t="str">
        <f t="shared" si="2000"/>
        <v/>
      </c>
      <c r="BQ409" s="44"/>
      <c r="BR409" s="44" t="str">
        <f t="shared" si="2001"/>
        <v/>
      </c>
      <c r="BS409" s="44"/>
      <c r="BT409" s="60" t="str">
        <f t="shared" si="2002"/>
        <v/>
      </c>
      <c r="BU409" s="67" t="str">
        <f t="shared" si="1966"/>
        <v/>
      </c>
      <c r="BV409" s="44" t="str">
        <f t="shared" si="2003"/>
        <v/>
      </c>
      <c r="BW409" s="45" t="str">
        <f t="shared" si="2004"/>
        <v/>
      </c>
      <c r="BX409" s="35"/>
      <c r="BY409" s="27"/>
      <c r="BZ409" s="46"/>
      <c r="CA409" s="44"/>
      <c r="CB409" s="44" t="str">
        <f t="shared" si="2005"/>
        <v/>
      </c>
      <c r="CC409" s="44"/>
      <c r="CD409" s="44" t="str">
        <f t="shared" si="2006"/>
        <v/>
      </c>
      <c r="CE409" s="44"/>
      <c r="CF409" s="44" t="str">
        <f t="shared" si="2007"/>
        <v/>
      </c>
      <c r="CG409" s="44"/>
      <c r="CH409" s="60" t="str">
        <f t="shared" si="1948"/>
        <v/>
      </c>
      <c r="CI409" s="67" t="str">
        <f t="shared" si="1967"/>
        <v/>
      </c>
      <c r="CJ409" s="44" t="str">
        <f t="shared" si="2008"/>
        <v/>
      </c>
      <c r="CK409" s="45" t="str">
        <f t="shared" si="2009"/>
        <v/>
      </c>
      <c r="CL409" s="35"/>
      <c r="CM409" s="27"/>
      <c r="CN409" s="46"/>
      <c r="CO409" s="44"/>
      <c r="CP409" s="44" t="str">
        <f t="shared" si="2010"/>
        <v/>
      </c>
      <c r="CQ409" s="44"/>
      <c r="CR409" s="44" t="str">
        <f t="shared" si="2011"/>
        <v/>
      </c>
      <c r="CS409" s="44"/>
      <c r="CT409" s="44" t="str">
        <f t="shared" si="2012"/>
        <v/>
      </c>
      <c r="CU409" s="44"/>
      <c r="CV409" s="60" t="str">
        <f t="shared" si="1949"/>
        <v/>
      </c>
      <c r="CW409" s="67" t="str">
        <f t="shared" si="1968"/>
        <v/>
      </c>
      <c r="CX409" s="44" t="str">
        <f t="shared" si="2013"/>
        <v/>
      </c>
      <c r="CY409" s="45" t="str">
        <f t="shared" si="2014"/>
        <v/>
      </c>
      <c r="CZ409" s="35"/>
      <c r="DA409" s="58"/>
      <c r="DB409" s="46"/>
      <c r="DC409" s="44"/>
      <c r="DD409" s="44" t="str">
        <f t="shared" si="2015"/>
        <v/>
      </c>
      <c r="DE409" s="44"/>
      <c r="DF409" s="44" t="str">
        <f t="shared" si="2016"/>
        <v/>
      </c>
      <c r="DG409" s="44"/>
      <c r="DH409" s="44" t="str">
        <f t="shared" si="2017"/>
        <v/>
      </c>
      <c r="DI409" s="44"/>
      <c r="DJ409" s="60" t="str">
        <f t="shared" si="1950"/>
        <v/>
      </c>
      <c r="DK409" s="67" t="str">
        <f t="shared" si="1969"/>
        <v/>
      </c>
      <c r="DL409" s="44" t="str">
        <f t="shared" si="2018"/>
        <v/>
      </c>
      <c r="DM409" s="45" t="str">
        <f t="shared" si="2019"/>
        <v/>
      </c>
      <c r="DN409" s="35"/>
      <c r="DO409" s="27"/>
      <c r="DP409" s="46"/>
      <c r="DQ409" s="44"/>
      <c r="DR409" s="44" t="str">
        <f t="shared" si="2020"/>
        <v/>
      </c>
      <c r="DS409" s="44"/>
      <c r="DT409" s="44" t="str">
        <f t="shared" si="2021"/>
        <v/>
      </c>
      <c r="DU409" s="44"/>
      <c r="DV409" s="44" t="str">
        <f t="shared" si="2022"/>
        <v/>
      </c>
      <c r="DW409" s="44"/>
      <c r="DX409" s="60" t="str">
        <f t="shared" si="1951"/>
        <v/>
      </c>
      <c r="DY409" s="67" t="str">
        <f t="shared" si="1970"/>
        <v/>
      </c>
      <c r="DZ409" s="44" t="str">
        <f t="shared" si="2023"/>
        <v/>
      </c>
      <c r="EA409" s="45" t="str">
        <f t="shared" si="2024"/>
        <v/>
      </c>
      <c r="EB409" s="35"/>
      <c r="EC409" s="27"/>
      <c r="ED409" s="46"/>
      <c r="EE409" s="67"/>
      <c r="EF409" s="44" t="str">
        <f t="shared" si="1971"/>
        <v/>
      </c>
      <c r="EG409" s="44"/>
      <c r="EH409" s="44"/>
      <c r="EI409" s="44"/>
      <c r="EJ409" s="44" t="str">
        <f t="shared" si="1972"/>
        <v/>
      </c>
      <c r="EK409" s="44"/>
      <c r="EL409" s="44"/>
      <c r="EM409" s="44"/>
      <c r="EN409" s="44" t="str">
        <f t="shared" si="1926"/>
        <v/>
      </c>
      <c r="EO409" s="45" t="str">
        <f t="shared" si="1927"/>
        <v/>
      </c>
      <c r="EP409" s="35"/>
      <c r="EQ409" s="27"/>
      <c r="ER409" s="46"/>
      <c r="ES409" s="44"/>
      <c r="ET409" s="44" t="str">
        <f t="shared" si="1973"/>
        <v/>
      </c>
      <c r="EU409" s="44"/>
      <c r="EV409" s="44" t="str">
        <f t="shared" si="1974"/>
        <v/>
      </c>
      <c r="EW409" s="44"/>
      <c r="EX409" s="44" t="str">
        <f t="shared" si="1975"/>
        <v/>
      </c>
      <c r="EY409" s="44"/>
      <c r="EZ409" s="44"/>
      <c r="FA409" s="44"/>
      <c r="FB409" s="44" t="str">
        <f t="shared" si="1928"/>
        <v/>
      </c>
      <c r="FC409" s="45" t="str">
        <f t="shared" si="1929"/>
        <v/>
      </c>
      <c r="FD409" s="35"/>
      <c r="FF409" s="46"/>
      <c r="FG409" s="67"/>
      <c r="FH409" s="44" t="str">
        <f t="shared" si="1976"/>
        <v/>
      </c>
      <c r="FI409" s="44"/>
      <c r="FJ409" s="44"/>
      <c r="FK409" s="44"/>
      <c r="FL409" s="44" t="str">
        <f t="shared" si="1977"/>
        <v/>
      </c>
      <c r="FM409" s="44"/>
      <c r="FN409" s="44"/>
      <c r="FO409" s="44"/>
      <c r="FP409" s="44" t="str">
        <f t="shared" si="1930"/>
        <v/>
      </c>
      <c r="FQ409" s="45" t="str">
        <f t="shared" si="1931"/>
        <v/>
      </c>
      <c r="FR409" s="35"/>
      <c r="FT409" s="46"/>
      <c r="FU409" s="67"/>
      <c r="FV409" s="44" t="str">
        <f t="shared" si="1978"/>
        <v/>
      </c>
      <c r="FW409" s="44"/>
      <c r="FX409" s="44"/>
      <c r="FY409" s="44"/>
      <c r="FZ409" s="44" t="str">
        <f t="shared" si="1979"/>
        <v/>
      </c>
      <c r="GA409" s="44"/>
      <c r="GB409" s="44"/>
      <c r="GC409" s="44"/>
      <c r="GD409" s="44" t="str">
        <f t="shared" si="1932"/>
        <v/>
      </c>
      <c r="GE409" s="45" t="str">
        <f t="shared" si="1933"/>
        <v/>
      </c>
      <c r="GF409" s="35"/>
      <c r="GH409" s="46"/>
      <c r="GI409" s="67"/>
      <c r="GJ409" s="44" t="str">
        <f t="shared" si="1980"/>
        <v/>
      </c>
      <c r="GK409" s="44"/>
      <c r="GL409" s="44"/>
      <c r="GM409" s="44"/>
      <c r="GN409" s="44" t="str">
        <f t="shared" si="1981"/>
        <v/>
      </c>
      <c r="GO409" s="44"/>
      <c r="GP409" s="44"/>
      <c r="GQ409" s="44"/>
      <c r="GR409" s="44" t="str">
        <f t="shared" si="1934"/>
        <v/>
      </c>
      <c r="GS409" s="45" t="str">
        <f t="shared" si="1935"/>
        <v/>
      </c>
      <c r="GT409" s="35"/>
      <c r="GU409" s="27"/>
      <c r="GV409" s="46"/>
      <c r="GW409" s="67"/>
      <c r="GX409" s="44" t="str">
        <f t="shared" si="1982"/>
        <v/>
      </c>
      <c r="GY409" s="44"/>
      <c r="GZ409" s="44"/>
      <c r="HA409" s="44"/>
      <c r="HB409" s="44" t="str">
        <f t="shared" si="1983"/>
        <v/>
      </c>
      <c r="HC409" s="44"/>
      <c r="HD409" s="44"/>
      <c r="HE409" s="44"/>
      <c r="HF409" s="44" t="str">
        <f t="shared" si="1936"/>
        <v/>
      </c>
      <c r="HG409" s="45" t="str">
        <f t="shared" si="1937"/>
        <v/>
      </c>
      <c r="HH409" s="35"/>
      <c r="HJ409" s="46"/>
      <c r="HK409" s="67"/>
      <c r="HL409" s="44" t="str">
        <f t="shared" si="1984"/>
        <v/>
      </c>
      <c r="HM409" s="44"/>
      <c r="HN409" s="44"/>
      <c r="HO409" s="44"/>
      <c r="HP409" s="44" t="str">
        <f t="shared" si="1985"/>
        <v/>
      </c>
      <c r="HQ409" s="44"/>
      <c r="HR409" s="44"/>
      <c r="HS409" s="44"/>
      <c r="HT409" s="44" t="str">
        <f t="shared" si="1938"/>
        <v/>
      </c>
      <c r="HU409" s="45" t="str">
        <f t="shared" si="1939"/>
        <v/>
      </c>
      <c r="HV409" s="35"/>
      <c r="HW409" s="61"/>
      <c r="HX409" s="46"/>
      <c r="HY409" s="44"/>
      <c r="HZ409" s="44" t="str">
        <f t="shared" si="2025"/>
        <v/>
      </c>
      <c r="IA409" s="44"/>
      <c r="IB409" s="44" t="str">
        <f t="shared" si="2026"/>
        <v/>
      </c>
      <c r="IC409" s="44"/>
      <c r="ID409" s="44" t="str">
        <f t="shared" si="2027"/>
        <v/>
      </c>
      <c r="IE409" s="44"/>
      <c r="IF409" s="60" t="str">
        <f>IF(HY407="","",IF405)</f>
        <v/>
      </c>
      <c r="IG409" s="67" t="str">
        <f>IF(HY407="","",IG405)</f>
        <v/>
      </c>
      <c r="IH409" s="44" t="str">
        <f t="shared" si="2028"/>
        <v/>
      </c>
      <c r="II409" s="45" t="str">
        <f t="shared" si="2029"/>
        <v/>
      </c>
      <c r="IJ409" s="35"/>
      <c r="IL409" s="46"/>
      <c r="IM409" s="44"/>
      <c r="IN409" s="44" t="str">
        <f t="shared" si="2030"/>
        <v/>
      </c>
      <c r="IO409" s="44"/>
      <c r="IP409" s="44" t="str">
        <f t="shared" si="2031"/>
        <v/>
      </c>
      <c r="IQ409" s="44"/>
      <c r="IR409" s="44" t="str">
        <f t="shared" si="2032"/>
        <v/>
      </c>
      <c r="IS409" s="44"/>
      <c r="IT409" s="60" t="str">
        <f t="shared" si="2033"/>
        <v/>
      </c>
      <c r="IU409" s="67" t="str">
        <f t="shared" si="1998"/>
        <v/>
      </c>
      <c r="IV409" s="44" t="str">
        <f t="shared" si="2034"/>
        <v/>
      </c>
      <c r="IW409" s="45" t="str">
        <f t="shared" si="2035"/>
        <v/>
      </c>
      <c r="IX409" s="35"/>
      <c r="IY409" s="33"/>
      <c r="IZ409" s="46"/>
      <c r="JA409" s="44"/>
      <c r="JB409" s="44" t="str">
        <f t="shared" si="2036"/>
        <v/>
      </c>
      <c r="JC409" s="44"/>
      <c r="JD409" s="44" t="str">
        <f t="shared" si="2037"/>
        <v/>
      </c>
      <c r="JE409" s="44"/>
      <c r="JF409" s="44" t="str">
        <f t="shared" si="2038"/>
        <v/>
      </c>
      <c r="JG409" s="44"/>
      <c r="JH409" s="60" t="str">
        <f t="shared" si="1952"/>
        <v/>
      </c>
      <c r="JI409" s="67" t="str">
        <f t="shared" si="1986"/>
        <v/>
      </c>
      <c r="JJ409" s="44" t="str">
        <f t="shared" si="2039"/>
        <v/>
      </c>
      <c r="JK409" s="45" t="str">
        <f t="shared" si="2040"/>
        <v/>
      </c>
      <c r="JL409" s="35"/>
      <c r="JM409" s="27"/>
      <c r="JN409" s="46"/>
      <c r="JO409" s="44"/>
      <c r="JP409" s="44" t="str">
        <f t="shared" si="2041"/>
        <v/>
      </c>
      <c r="JQ409" s="44"/>
      <c r="JR409" s="44" t="str">
        <f t="shared" si="2042"/>
        <v/>
      </c>
      <c r="JS409" s="44"/>
      <c r="JT409" s="44" t="str">
        <f t="shared" si="2043"/>
        <v/>
      </c>
      <c r="JU409" s="44"/>
      <c r="JV409" s="60" t="str">
        <f t="shared" si="1953"/>
        <v/>
      </c>
      <c r="JW409" s="67" t="str">
        <f t="shared" si="1987"/>
        <v/>
      </c>
      <c r="JX409" s="44" t="str">
        <f t="shared" si="2044"/>
        <v/>
      </c>
      <c r="JY409" s="45" t="str">
        <f t="shared" si="2045"/>
        <v/>
      </c>
      <c r="JZ409" s="35"/>
      <c r="KA409" s="61"/>
      <c r="KB409" s="46"/>
      <c r="KC409" s="44"/>
      <c r="KD409" s="44" t="str">
        <f t="shared" si="2046"/>
        <v/>
      </c>
      <c r="KE409" s="44"/>
      <c r="KF409" s="44" t="str">
        <f t="shared" si="2047"/>
        <v/>
      </c>
      <c r="KG409" s="44"/>
      <c r="KH409" s="44" t="str">
        <f t="shared" si="2048"/>
        <v/>
      </c>
      <c r="KI409" s="44"/>
      <c r="KJ409" s="60" t="str">
        <f t="shared" si="1954"/>
        <v/>
      </c>
      <c r="KK409" s="67" t="str">
        <f t="shared" si="1988"/>
        <v/>
      </c>
      <c r="KL409" s="44" t="str">
        <f t="shared" si="2049"/>
        <v/>
      </c>
      <c r="KM409" s="45" t="str">
        <f t="shared" si="2050"/>
        <v/>
      </c>
      <c r="KN409" s="35"/>
      <c r="KO409" s="27"/>
      <c r="KP409" s="46"/>
      <c r="KQ409" s="44"/>
      <c r="KR409" s="44" t="str">
        <f t="shared" si="2051"/>
        <v/>
      </c>
      <c r="KS409" s="44"/>
      <c r="KT409" s="44" t="str">
        <f t="shared" si="2052"/>
        <v/>
      </c>
      <c r="KU409" s="44"/>
      <c r="KV409" s="44" t="str">
        <f t="shared" si="2053"/>
        <v/>
      </c>
      <c r="KW409" s="44"/>
      <c r="KX409" s="60" t="str">
        <f t="shared" si="1955"/>
        <v/>
      </c>
      <c r="KY409" s="67" t="str">
        <f t="shared" si="1989"/>
        <v/>
      </c>
      <c r="KZ409" s="44" t="str">
        <f t="shared" si="2054"/>
        <v/>
      </c>
      <c r="LA409" s="45" t="str">
        <f t="shared" si="2055"/>
        <v/>
      </c>
      <c r="LB409" s="35"/>
      <c r="LC409" s="27"/>
      <c r="LD409" s="51"/>
      <c r="LE409" s="43"/>
      <c r="LF409" s="44"/>
      <c r="LG409" s="44"/>
      <c r="LH409" s="44"/>
      <c r="LI409" s="44"/>
      <c r="LJ409" s="44"/>
      <c r="LK409" s="44"/>
      <c r="LL409" s="60"/>
      <c r="LM409" s="67"/>
      <c r="LN409" s="44" t="str">
        <f t="shared" si="1840"/>
        <v/>
      </c>
      <c r="LO409" s="45"/>
      <c r="LP409" s="35"/>
      <c r="LQ409" s="27"/>
      <c r="LR409" s="46"/>
      <c r="LS409" s="67"/>
      <c r="LT409" s="44" t="str">
        <f t="shared" si="1990"/>
        <v/>
      </c>
      <c r="LU409" s="44"/>
      <c r="LV409" s="44"/>
      <c r="LW409" s="44"/>
      <c r="LX409" s="44" t="str">
        <f t="shared" si="1991"/>
        <v/>
      </c>
      <c r="LY409" s="44"/>
      <c r="LZ409" s="44"/>
      <c r="MA409" s="44"/>
      <c r="MB409" s="44" t="str">
        <f t="shared" si="1940"/>
        <v/>
      </c>
      <c r="MC409" s="45" t="str">
        <f t="shared" si="1941"/>
        <v/>
      </c>
      <c r="MD409" s="35"/>
      <c r="ME409" s="27"/>
      <c r="MF409" s="46"/>
      <c r="MG409" s="67"/>
      <c r="MH409" s="44" t="str">
        <f t="shared" si="1992"/>
        <v/>
      </c>
      <c r="MI409" s="44"/>
      <c r="MJ409" s="44"/>
      <c r="MK409" s="44"/>
      <c r="ML409" s="44" t="str">
        <f t="shared" si="1993"/>
        <v/>
      </c>
      <c r="MM409" s="44"/>
      <c r="MN409" s="44"/>
      <c r="MO409" s="44"/>
      <c r="MP409" s="44" t="str">
        <f t="shared" si="1942"/>
        <v/>
      </c>
      <c r="MQ409" s="45" t="str">
        <f t="shared" si="1943"/>
        <v/>
      </c>
      <c r="MR409" s="35"/>
      <c r="MS409" s="27"/>
      <c r="MT409" s="46"/>
      <c r="MU409" s="67"/>
      <c r="MV409" s="44" t="str">
        <f t="shared" si="1994"/>
        <v/>
      </c>
      <c r="MW409" s="44"/>
      <c r="MX409" s="44"/>
      <c r="MY409" s="44"/>
      <c r="MZ409" s="44" t="str">
        <f t="shared" si="1995"/>
        <v/>
      </c>
      <c r="NA409" s="44"/>
      <c r="NB409" s="44"/>
      <c r="NC409" s="44"/>
      <c r="ND409" s="44" t="str">
        <f t="shared" si="1944"/>
        <v/>
      </c>
      <c r="NE409" s="45" t="str">
        <f t="shared" si="1945"/>
        <v/>
      </c>
      <c r="NF409" s="35"/>
      <c r="NG409" s="27"/>
      <c r="NH409" s="46"/>
      <c r="NI409" s="67"/>
      <c r="NJ409" s="44" t="str">
        <f t="shared" si="1996"/>
        <v/>
      </c>
      <c r="NK409" s="44"/>
      <c r="NL409" s="44"/>
      <c r="NM409" s="44"/>
      <c r="NN409" s="44" t="str">
        <f t="shared" si="1997"/>
        <v/>
      </c>
      <c r="NO409" s="44"/>
      <c r="NP409" s="44"/>
      <c r="NQ409" s="44"/>
      <c r="NR409" s="44" t="str">
        <f t="shared" si="1946"/>
        <v/>
      </c>
      <c r="NS409" s="45" t="str">
        <f t="shared" si="1947"/>
        <v/>
      </c>
      <c r="NT409" s="35"/>
    </row>
    <row r="410" spans="1:384" ht="15" customHeight="1" thickBot="1" x14ac:dyDescent="0.25">
      <c r="A410" s="38"/>
      <c r="B410" s="39"/>
      <c r="C410" s="40"/>
      <c r="D410" s="40"/>
      <c r="E410" s="41"/>
      <c r="F410" s="40"/>
      <c r="G410" s="178"/>
      <c r="H410" s="42"/>
      <c r="I410" s="44"/>
      <c r="J410" s="44" t="str">
        <f t="shared" si="1956"/>
        <v/>
      </c>
      <c r="K410" s="44"/>
      <c r="L410" s="44"/>
      <c r="M410" s="44"/>
      <c r="N410" s="44" t="str">
        <f t="shared" si="1957"/>
        <v/>
      </c>
      <c r="O410" s="44"/>
      <c r="P410" s="44"/>
      <c r="Q410" s="44"/>
      <c r="R410" s="44" t="str">
        <f t="shared" si="1918"/>
        <v/>
      </c>
      <c r="S410" s="45" t="str">
        <f t="shared" si="1919"/>
        <v/>
      </c>
      <c r="T410" s="35"/>
      <c r="U410" s="27"/>
      <c r="V410" s="46"/>
      <c r="W410" s="67"/>
      <c r="X410" s="44" t="str">
        <f t="shared" si="1958"/>
        <v/>
      </c>
      <c r="Y410" s="44"/>
      <c r="Z410" s="44"/>
      <c r="AA410" s="44"/>
      <c r="AB410" s="44" t="str">
        <f t="shared" si="1959"/>
        <v/>
      </c>
      <c r="AC410" s="44"/>
      <c r="AD410" s="44"/>
      <c r="AE410" s="44"/>
      <c r="AF410" s="44" t="str">
        <f t="shared" si="1920"/>
        <v/>
      </c>
      <c r="AG410" s="45" t="str">
        <f t="shared" si="1921"/>
        <v/>
      </c>
      <c r="AH410" s="35"/>
      <c r="AI410" s="27"/>
      <c r="AJ410" s="46"/>
      <c r="AK410" s="44"/>
      <c r="AL410" s="44" t="str">
        <f t="shared" si="1960"/>
        <v/>
      </c>
      <c r="AM410" s="44"/>
      <c r="AN410" s="44" t="str">
        <f t="shared" si="1961"/>
        <v/>
      </c>
      <c r="AO410" s="44"/>
      <c r="AP410" s="44" t="str">
        <f t="shared" si="1962"/>
        <v/>
      </c>
      <c r="AQ410" s="44"/>
      <c r="AR410" s="44"/>
      <c r="AS410" s="44"/>
      <c r="AT410" s="44" t="str">
        <f t="shared" si="1922"/>
        <v/>
      </c>
      <c r="AU410" s="45" t="str">
        <f t="shared" si="1923"/>
        <v/>
      </c>
      <c r="AV410" s="35"/>
      <c r="AW410" s="27"/>
      <c r="AX410" s="46"/>
      <c r="AY410" s="44"/>
      <c r="AZ410" s="44" t="str">
        <f t="shared" si="1963"/>
        <v/>
      </c>
      <c r="BA410" s="44"/>
      <c r="BB410" s="44" t="str">
        <f t="shared" si="1964"/>
        <v/>
      </c>
      <c r="BC410" s="44"/>
      <c r="BD410" s="44" t="str">
        <f t="shared" si="1965"/>
        <v/>
      </c>
      <c r="BE410" s="44"/>
      <c r="BF410" s="44"/>
      <c r="BG410" s="44"/>
      <c r="BH410" s="44" t="str">
        <f t="shared" si="1924"/>
        <v/>
      </c>
      <c r="BI410" s="45" t="str">
        <f t="shared" si="1925"/>
        <v/>
      </c>
      <c r="BJ410" s="35"/>
      <c r="BK410" s="50"/>
      <c r="BL410" s="74"/>
      <c r="BM410" s="75"/>
      <c r="BN410" s="75" t="str">
        <f t="shared" si="1999"/>
        <v/>
      </c>
      <c r="BO410" s="75"/>
      <c r="BP410" s="75" t="str">
        <f t="shared" si="2000"/>
        <v/>
      </c>
      <c r="BQ410" s="75"/>
      <c r="BR410" s="75" t="str">
        <f t="shared" si="2001"/>
        <v/>
      </c>
      <c r="BS410" s="75"/>
      <c r="BT410" s="77" t="str">
        <f t="shared" si="2002"/>
        <v/>
      </c>
      <c r="BU410" s="78" t="str">
        <f t="shared" si="1966"/>
        <v/>
      </c>
      <c r="BV410" s="75" t="str">
        <f t="shared" si="2003"/>
        <v/>
      </c>
      <c r="BW410" s="79" t="str">
        <f t="shared" si="2004"/>
        <v/>
      </c>
      <c r="BX410" s="35"/>
      <c r="BY410" s="27"/>
      <c r="BZ410" s="74"/>
      <c r="CA410" s="75"/>
      <c r="CB410" s="75" t="str">
        <f t="shared" si="2005"/>
        <v/>
      </c>
      <c r="CC410" s="75"/>
      <c r="CD410" s="75" t="str">
        <f t="shared" si="2006"/>
        <v/>
      </c>
      <c r="CE410" s="75"/>
      <c r="CF410" s="75" t="str">
        <f t="shared" si="2007"/>
        <v/>
      </c>
      <c r="CG410" s="75"/>
      <c r="CH410" s="77" t="str">
        <f t="shared" si="1948"/>
        <v/>
      </c>
      <c r="CI410" s="78" t="str">
        <f t="shared" si="1967"/>
        <v/>
      </c>
      <c r="CJ410" s="75" t="str">
        <f t="shared" si="2008"/>
        <v/>
      </c>
      <c r="CK410" s="79" t="str">
        <f t="shared" si="2009"/>
        <v/>
      </c>
      <c r="CL410" s="35"/>
      <c r="CM410" s="27"/>
      <c r="CN410" s="74"/>
      <c r="CO410" s="75"/>
      <c r="CP410" s="75" t="str">
        <f t="shared" si="2010"/>
        <v/>
      </c>
      <c r="CQ410" s="75"/>
      <c r="CR410" s="75" t="str">
        <f t="shared" si="2011"/>
        <v/>
      </c>
      <c r="CS410" s="75"/>
      <c r="CT410" s="75" t="str">
        <f t="shared" si="2012"/>
        <v/>
      </c>
      <c r="CU410" s="75"/>
      <c r="CV410" s="77" t="str">
        <f t="shared" si="1949"/>
        <v/>
      </c>
      <c r="CW410" s="78" t="str">
        <f t="shared" si="1968"/>
        <v/>
      </c>
      <c r="CX410" s="75" t="str">
        <f t="shared" si="2013"/>
        <v/>
      </c>
      <c r="CY410" s="79" t="str">
        <f t="shared" si="2014"/>
        <v/>
      </c>
      <c r="CZ410" s="35"/>
      <c r="DA410" s="58"/>
      <c r="DB410" s="74"/>
      <c r="DC410" s="75"/>
      <c r="DD410" s="75" t="str">
        <f t="shared" si="2015"/>
        <v/>
      </c>
      <c r="DE410" s="75"/>
      <c r="DF410" s="75" t="str">
        <f t="shared" si="2016"/>
        <v/>
      </c>
      <c r="DG410" s="75"/>
      <c r="DH410" s="75" t="str">
        <f t="shared" si="2017"/>
        <v/>
      </c>
      <c r="DI410" s="75"/>
      <c r="DJ410" s="77" t="str">
        <f t="shared" si="1950"/>
        <v/>
      </c>
      <c r="DK410" s="78" t="str">
        <f t="shared" si="1969"/>
        <v/>
      </c>
      <c r="DL410" s="75" t="str">
        <f t="shared" si="2018"/>
        <v/>
      </c>
      <c r="DM410" s="79" t="str">
        <f t="shared" si="2019"/>
        <v/>
      </c>
      <c r="DN410" s="35"/>
      <c r="DO410" s="27"/>
      <c r="DP410" s="74"/>
      <c r="DQ410" s="75"/>
      <c r="DR410" s="75" t="str">
        <f t="shared" si="2020"/>
        <v/>
      </c>
      <c r="DS410" s="75"/>
      <c r="DT410" s="75" t="str">
        <f t="shared" si="2021"/>
        <v/>
      </c>
      <c r="DU410" s="75"/>
      <c r="DV410" s="75" t="str">
        <f t="shared" si="2022"/>
        <v/>
      </c>
      <c r="DW410" s="75"/>
      <c r="DX410" s="77" t="str">
        <f t="shared" si="1951"/>
        <v/>
      </c>
      <c r="DY410" s="78" t="str">
        <f t="shared" si="1970"/>
        <v/>
      </c>
      <c r="DZ410" s="75" t="str">
        <f t="shared" si="2023"/>
        <v/>
      </c>
      <c r="EA410" s="79" t="str">
        <f t="shared" si="2024"/>
        <v/>
      </c>
      <c r="EB410" s="35"/>
      <c r="EC410" s="27"/>
      <c r="ED410" s="46"/>
      <c r="EE410" s="67"/>
      <c r="EF410" s="44" t="str">
        <f t="shared" si="1971"/>
        <v/>
      </c>
      <c r="EG410" s="44"/>
      <c r="EH410" s="44"/>
      <c r="EI410" s="44"/>
      <c r="EJ410" s="44" t="str">
        <f t="shared" si="1972"/>
        <v/>
      </c>
      <c r="EK410" s="44"/>
      <c r="EL410" s="44"/>
      <c r="EM410" s="44"/>
      <c r="EN410" s="44" t="str">
        <f t="shared" si="1926"/>
        <v/>
      </c>
      <c r="EO410" s="45" t="str">
        <f t="shared" si="1927"/>
        <v/>
      </c>
      <c r="EP410" s="35"/>
      <c r="EQ410" s="27"/>
      <c r="ER410" s="46"/>
      <c r="ES410" s="44"/>
      <c r="ET410" s="44" t="str">
        <f t="shared" si="1973"/>
        <v/>
      </c>
      <c r="EU410" s="44"/>
      <c r="EV410" s="44" t="str">
        <f t="shared" si="1974"/>
        <v/>
      </c>
      <c r="EW410" s="44"/>
      <c r="EX410" s="44" t="str">
        <f t="shared" si="1975"/>
        <v/>
      </c>
      <c r="EY410" s="44"/>
      <c r="EZ410" s="44"/>
      <c r="FA410" s="44"/>
      <c r="FB410" s="44" t="str">
        <f t="shared" si="1928"/>
        <v/>
      </c>
      <c r="FC410" s="45" t="str">
        <f t="shared" si="1929"/>
        <v/>
      </c>
      <c r="FD410" s="35"/>
      <c r="FF410" s="46"/>
      <c r="FG410" s="67"/>
      <c r="FH410" s="44" t="str">
        <f t="shared" si="1976"/>
        <v/>
      </c>
      <c r="FI410" s="44"/>
      <c r="FJ410" s="44"/>
      <c r="FK410" s="44"/>
      <c r="FL410" s="44" t="str">
        <f t="shared" si="1977"/>
        <v/>
      </c>
      <c r="FM410" s="44"/>
      <c r="FN410" s="44"/>
      <c r="FO410" s="44"/>
      <c r="FP410" s="44" t="str">
        <f t="shared" si="1930"/>
        <v/>
      </c>
      <c r="FQ410" s="45" t="str">
        <f t="shared" si="1931"/>
        <v/>
      </c>
      <c r="FR410" s="35"/>
      <c r="FT410" s="46"/>
      <c r="FU410" s="67"/>
      <c r="FV410" s="44" t="str">
        <f t="shared" si="1978"/>
        <v/>
      </c>
      <c r="FW410" s="44"/>
      <c r="FX410" s="44"/>
      <c r="FY410" s="44"/>
      <c r="FZ410" s="44" t="str">
        <f t="shared" si="1979"/>
        <v/>
      </c>
      <c r="GA410" s="44"/>
      <c r="GB410" s="44"/>
      <c r="GC410" s="44"/>
      <c r="GD410" s="44" t="str">
        <f t="shared" si="1932"/>
        <v/>
      </c>
      <c r="GE410" s="45" t="str">
        <f t="shared" si="1933"/>
        <v/>
      </c>
      <c r="GF410" s="35"/>
      <c r="GH410" s="46"/>
      <c r="GI410" s="67"/>
      <c r="GJ410" s="44" t="str">
        <f t="shared" si="1980"/>
        <v/>
      </c>
      <c r="GK410" s="44"/>
      <c r="GL410" s="44"/>
      <c r="GM410" s="44"/>
      <c r="GN410" s="44" t="str">
        <f t="shared" si="1981"/>
        <v/>
      </c>
      <c r="GO410" s="44"/>
      <c r="GP410" s="44"/>
      <c r="GQ410" s="44"/>
      <c r="GR410" s="44" t="str">
        <f t="shared" si="1934"/>
        <v/>
      </c>
      <c r="GS410" s="45" t="str">
        <f t="shared" si="1935"/>
        <v/>
      </c>
      <c r="GT410" s="35"/>
      <c r="GU410" s="27"/>
      <c r="GV410" s="46"/>
      <c r="GW410" s="67"/>
      <c r="GX410" s="44" t="str">
        <f t="shared" si="1982"/>
        <v/>
      </c>
      <c r="GY410" s="44"/>
      <c r="GZ410" s="44"/>
      <c r="HA410" s="44"/>
      <c r="HB410" s="44" t="str">
        <f t="shared" si="1983"/>
        <v/>
      </c>
      <c r="HC410" s="44"/>
      <c r="HD410" s="44"/>
      <c r="HE410" s="44"/>
      <c r="HF410" s="44" t="str">
        <f t="shared" si="1936"/>
        <v/>
      </c>
      <c r="HG410" s="45" t="str">
        <f t="shared" si="1937"/>
        <v/>
      </c>
      <c r="HH410" s="35"/>
      <c r="HJ410" s="46"/>
      <c r="HK410" s="67"/>
      <c r="HL410" s="44" t="str">
        <f t="shared" si="1984"/>
        <v/>
      </c>
      <c r="HM410" s="44"/>
      <c r="HN410" s="44"/>
      <c r="HO410" s="44"/>
      <c r="HP410" s="44" t="str">
        <f t="shared" si="1985"/>
        <v/>
      </c>
      <c r="HQ410" s="44"/>
      <c r="HR410" s="44"/>
      <c r="HS410" s="44"/>
      <c r="HT410" s="44" t="str">
        <f t="shared" si="1938"/>
        <v/>
      </c>
      <c r="HU410" s="45" t="str">
        <f t="shared" si="1939"/>
        <v/>
      </c>
      <c r="HV410" s="35"/>
      <c r="HW410" s="61"/>
      <c r="HX410" s="74"/>
      <c r="HY410" s="75"/>
      <c r="HZ410" s="75" t="str">
        <f t="shared" si="2025"/>
        <v/>
      </c>
      <c r="IA410" s="75"/>
      <c r="IB410" s="75" t="str">
        <f t="shared" si="2026"/>
        <v/>
      </c>
      <c r="IC410" s="75"/>
      <c r="ID410" s="75" t="str">
        <f t="shared" si="2027"/>
        <v/>
      </c>
      <c r="IE410" s="75"/>
      <c r="IF410" s="77" t="str">
        <f>IF(HY407="","",IF406)</f>
        <v/>
      </c>
      <c r="IG410" s="78" t="str">
        <f>IF(HY407="","",IG406)</f>
        <v/>
      </c>
      <c r="IH410" s="75" t="str">
        <f t="shared" si="2028"/>
        <v/>
      </c>
      <c r="II410" s="79" t="str">
        <f t="shared" si="2029"/>
        <v/>
      </c>
      <c r="IJ410" s="35"/>
      <c r="IL410" s="74"/>
      <c r="IM410" s="75"/>
      <c r="IN410" s="75" t="str">
        <f t="shared" si="2030"/>
        <v/>
      </c>
      <c r="IO410" s="75"/>
      <c r="IP410" s="75" t="str">
        <f t="shared" si="2031"/>
        <v/>
      </c>
      <c r="IQ410" s="75"/>
      <c r="IR410" s="75" t="str">
        <f t="shared" si="2032"/>
        <v/>
      </c>
      <c r="IS410" s="75"/>
      <c r="IT410" s="77" t="str">
        <f t="shared" si="2033"/>
        <v/>
      </c>
      <c r="IU410" s="78" t="str">
        <f t="shared" si="1998"/>
        <v/>
      </c>
      <c r="IV410" s="75" t="str">
        <f t="shared" si="2034"/>
        <v/>
      </c>
      <c r="IW410" s="79" t="str">
        <f t="shared" si="2035"/>
        <v/>
      </c>
      <c r="IX410" s="35"/>
      <c r="IY410" s="33"/>
      <c r="IZ410" s="74"/>
      <c r="JA410" s="75"/>
      <c r="JB410" s="75" t="str">
        <f t="shared" si="2036"/>
        <v/>
      </c>
      <c r="JC410" s="75"/>
      <c r="JD410" s="75" t="str">
        <f t="shared" si="2037"/>
        <v/>
      </c>
      <c r="JE410" s="75"/>
      <c r="JF410" s="75" t="str">
        <f t="shared" si="2038"/>
        <v/>
      </c>
      <c r="JG410" s="75"/>
      <c r="JH410" s="77" t="str">
        <f t="shared" si="1952"/>
        <v/>
      </c>
      <c r="JI410" s="78" t="str">
        <f t="shared" si="1986"/>
        <v/>
      </c>
      <c r="JJ410" s="75" t="str">
        <f t="shared" si="2039"/>
        <v/>
      </c>
      <c r="JK410" s="79" t="str">
        <f t="shared" si="2040"/>
        <v/>
      </c>
      <c r="JL410" s="35"/>
      <c r="JM410" s="27"/>
      <c r="JN410" s="74"/>
      <c r="JO410" s="75"/>
      <c r="JP410" s="75" t="str">
        <f t="shared" si="2041"/>
        <v/>
      </c>
      <c r="JQ410" s="75"/>
      <c r="JR410" s="75" t="str">
        <f t="shared" si="2042"/>
        <v/>
      </c>
      <c r="JS410" s="75"/>
      <c r="JT410" s="75" t="str">
        <f t="shared" si="2043"/>
        <v/>
      </c>
      <c r="JU410" s="75"/>
      <c r="JV410" s="77" t="str">
        <f t="shared" si="1953"/>
        <v/>
      </c>
      <c r="JW410" s="78" t="str">
        <f t="shared" si="1987"/>
        <v/>
      </c>
      <c r="JX410" s="75" t="str">
        <f t="shared" si="2044"/>
        <v/>
      </c>
      <c r="JY410" s="79" t="str">
        <f t="shared" si="2045"/>
        <v/>
      </c>
      <c r="JZ410" s="35"/>
      <c r="KA410" s="61"/>
      <c r="KB410" s="74"/>
      <c r="KC410" s="75"/>
      <c r="KD410" s="75" t="str">
        <f t="shared" si="2046"/>
        <v/>
      </c>
      <c r="KE410" s="75"/>
      <c r="KF410" s="75" t="str">
        <f t="shared" si="2047"/>
        <v/>
      </c>
      <c r="KG410" s="75"/>
      <c r="KH410" s="75" t="str">
        <f t="shared" si="2048"/>
        <v/>
      </c>
      <c r="KI410" s="75"/>
      <c r="KJ410" s="77" t="str">
        <f t="shared" si="1954"/>
        <v/>
      </c>
      <c r="KK410" s="78" t="str">
        <f t="shared" si="1988"/>
        <v/>
      </c>
      <c r="KL410" s="75" t="str">
        <f t="shared" si="2049"/>
        <v/>
      </c>
      <c r="KM410" s="79" t="str">
        <f t="shared" si="2050"/>
        <v/>
      </c>
      <c r="KN410" s="35"/>
      <c r="KO410" s="27"/>
      <c r="KP410" s="74"/>
      <c r="KQ410" s="75"/>
      <c r="KR410" s="75" t="str">
        <f t="shared" si="2051"/>
        <v/>
      </c>
      <c r="KS410" s="75"/>
      <c r="KT410" s="75" t="str">
        <f t="shared" si="2052"/>
        <v/>
      </c>
      <c r="KU410" s="75"/>
      <c r="KV410" s="75" t="str">
        <f t="shared" si="2053"/>
        <v/>
      </c>
      <c r="KW410" s="75"/>
      <c r="KX410" s="77" t="str">
        <f t="shared" si="1955"/>
        <v/>
      </c>
      <c r="KY410" s="78" t="str">
        <f t="shared" si="1989"/>
        <v/>
      </c>
      <c r="KZ410" s="75" t="str">
        <f t="shared" si="2054"/>
        <v/>
      </c>
      <c r="LA410" s="79" t="str">
        <f t="shared" si="2055"/>
        <v/>
      </c>
      <c r="LB410" s="35"/>
      <c r="LC410" s="27"/>
      <c r="LD410" s="100"/>
      <c r="LE410" s="25"/>
      <c r="LF410" s="75"/>
      <c r="LG410" s="75"/>
      <c r="LH410" s="75"/>
      <c r="LI410" s="75"/>
      <c r="LJ410" s="75"/>
      <c r="LK410" s="75"/>
      <c r="LL410" s="77"/>
      <c r="LM410" s="78"/>
      <c r="LN410" s="75" t="str">
        <f t="shared" si="1840"/>
        <v/>
      </c>
      <c r="LO410" s="79"/>
      <c r="LP410" s="35"/>
      <c r="LQ410" s="27"/>
      <c r="LR410" s="46"/>
      <c r="LS410" s="67"/>
      <c r="LT410" s="44" t="str">
        <f t="shared" si="1990"/>
        <v/>
      </c>
      <c r="LU410" s="44"/>
      <c r="LV410" s="44"/>
      <c r="LW410" s="44"/>
      <c r="LX410" s="44" t="str">
        <f t="shared" si="1991"/>
        <v/>
      </c>
      <c r="LY410" s="44"/>
      <c r="LZ410" s="44"/>
      <c r="MA410" s="44"/>
      <c r="MB410" s="44" t="str">
        <f t="shared" si="1940"/>
        <v/>
      </c>
      <c r="MC410" s="45" t="str">
        <f t="shared" si="1941"/>
        <v/>
      </c>
      <c r="MD410" s="35"/>
      <c r="ME410" s="27"/>
      <c r="MF410" s="46"/>
      <c r="MG410" s="67"/>
      <c r="MH410" s="44" t="str">
        <f t="shared" si="1992"/>
        <v/>
      </c>
      <c r="MI410" s="44"/>
      <c r="MJ410" s="44"/>
      <c r="MK410" s="44"/>
      <c r="ML410" s="44" t="str">
        <f t="shared" si="1993"/>
        <v/>
      </c>
      <c r="MM410" s="44"/>
      <c r="MN410" s="44"/>
      <c r="MO410" s="44"/>
      <c r="MP410" s="44" t="str">
        <f t="shared" si="1942"/>
        <v/>
      </c>
      <c r="MQ410" s="45" t="str">
        <f t="shared" si="1943"/>
        <v/>
      </c>
      <c r="MR410" s="35"/>
      <c r="MS410" s="27"/>
      <c r="MT410" s="46"/>
      <c r="MU410" s="67"/>
      <c r="MV410" s="44" t="str">
        <f t="shared" si="1994"/>
        <v/>
      </c>
      <c r="MW410" s="44"/>
      <c r="MX410" s="44"/>
      <c r="MY410" s="44"/>
      <c r="MZ410" s="44" t="str">
        <f t="shared" si="1995"/>
        <v/>
      </c>
      <c r="NA410" s="44"/>
      <c r="NB410" s="44"/>
      <c r="NC410" s="44"/>
      <c r="ND410" s="44" t="str">
        <f t="shared" si="1944"/>
        <v/>
      </c>
      <c r="NE410" s="45" t="str">
        <f t="shared" si="1945"/>
        <v/>
      </c>
      <c r="NF410" s="35"/>
      <c r="NG410" s="27"/>
      <c r="NH410" s="46"/>
      <c r="NI410" s="67"/>
      <c r="NJ410" s="44" t="str">
        <f t="shared" si="1996"/>
        <v/>
      </c>
      <c r="NK410" s="44"/>
      <c r="NL410" s="44"/>
      <c r="NM410" s="44"/>
      <c r="NN410" s="44" t="str">
        <f t="shared" si="1997"/>
        <v/>
      </c>
      <c r="NO410" s="44"/>
      <c r="NP410" s="44"/>
      <c r="NQ410" s="44"/>
      <c r="NR410" s="44" t="str">
        <f t="shared" si="1946"/>
        <v/>
      </c>
      <c r="NS410" s="45" t="str">
        <f t="shared" si="1947"/>
        <v/>
      </c>
      <c r="NT410" s="35"/>
    </row>
    <row r="411" spans="1:384" ht="15" customHeight="1" thickTop="1" x14ac:dyDescent="0.2">
      <c r="A411" s="38"/>
      <c r="B411" s="39"/>
      <c r="C411" s="40"/>
      <c r="D411" s="40"/>
      <c r="E411" s="41"/>
      <c r="F411" s="40"/>
      <c r="G411" s="178"/>
      <c r="H411" s="42"/>
      <c r="I411" s="44"/>
      <c r="J411" s="44" t="str">
        <f t="shared" si="1956"/>
        <v/>
      </c>
      <c r="K411" s="44"/>
      <c r="L411" s="44"/>
      <c r="M411" s="44"/>
      <c r="N411" s="44" t="str">
        <f t="shared" si="1957"/>
        <v/>
      </c>
      <c r="O411" s="44"/>
      <c r="P411" s="44"/>
      <c r="Q411" s="44"/>
      <c r="R411" s="44" t="str">
        <f t="shared" si="1918"/>
        <v/>
      </c>
      <c r="S411" s="45" t="str">
        <f t="shared" si="1919"/>
        <v/>
      </c>
      <c r="T411" s="35"/>
      <c r="U411" s="27"/>
      <c r="V411" s="46"/>
      <c r="W411" s="67"/>
      <c r="X411" s="44"/>
      <c r="Y411" s="44"/>
      <c r="Z411" s="44"/>
      <c r="AA411" s="44"/>
      <c r="AB411" s="44"/>
      <c r="AC411" s="44"/>
      <c r="AD411" s="44"/>
      <c r="AE411" s="44"/>
      <c r="AF411" s="44"/>
      <c r="AG411" s="45"/>
      <c r="AH411" s="35"/>
      <c r="AI411" s="27"/>
      <c r="AJ411" s="46"/>
      <c r="AK411" s="44"/>
      <c r="AL411" s="44" t="str">
        <f t="shared" si="1960"/>
        <v/>
      </c>
      <c r="AM411" s="44"/>
      <c r="AN411" s="44" t="str">
        <f t="shared" si="1961"/>
        <v/>
      </c>
      <c r="AO411" s="44"/>
      <c r="AP411" s="44" t="str">
        <f t="shared" si="1962"/>
        <v/>
      </c>
      <c r="AQ411" s="44"/>
      <c r="AR411" s="44"/>
      <c r="AS411" s="44"/>
      <c r="AT411" s="44" t="str">
        <f t="shared" si="1922"/>
        <v/>
      </c>
      <c r="AU411" s="45" t="str">
        <f t="shared" si="1923"/>
        <v/>
      </c>
      <c r="AV411" s="35"/>
      <c r="AW411" s="27"/>
      <c r="AX411" s="46"/>
      <c r="AY411" s="44"/>
      <c r="AZ411" s="44" t="str">
        <f t="shared" si="1963"/>
        <v/>
      </c>
      <c r="BA411" s="44"/>
      <c r="BB411" s="44" t="str">
        <f t="shared" si="1964"/>
        <v/>
      </c>
      <c r="BC411" s="44"/>
      <c r="BD411" s="44" t="str">
        <f t="shared" si="1965"/>
        <v/>
      </c>
      <c r="BE411" s="44"/>
      <c r="BF411" s="44"/>
      <c r="BG411" s="44"/>
      <c r="BH411" s="44" t="str">
        <f t="shared" si="1924"/>
        <v/>
      </c>
      <c r="BI411" s="45" t="str">
        <f t="shared" si="1925"/>
        <v/>
      </c>
      <c r="BJ411" s="35"/>
      <c r="BK411" s="50"/>
      <c r="BL411" s="51" t="str">
        <f>IF($A375="","",$A375)</f>
        <v/>
      </c>
      <c r="BM411" s="43"/>
      <c r="BN411" s="43" t="str">
        <f t="shared" si="1999"/>
        <v/>
      </c>
      <c r="BO411" s="43"/>
      <c r="BP411" s="87" t="str">
        <f t="shared" si="2000"/>
        <v/>
      </c>
      <c r="BQ411" s="43"/>
      <c r="BR411" s="43" t="str">
        <f t="shared" si="2001"/>
        <v/>
      </c>
      <c r="BS411" s="43"/>
      <c r="BT411" s="53" t="str">
        <f t="shared" si="2002"/>
        <v/>
      </c>
      <c r="BU411" s="47" t="str">
        <f t="shared" si="1966"/>
        <v/>
      </c>
      <c r="BV411" s="44" t="str">
        <f t="shared" si="2003"/>
        <v/>
      </c>
      <c r="BW411" s="89" t="str">
        <f t="shared" si="2004"/>
        <v/>
      </c>
      <c r="BX411" s="35"/>
      <c r="BY411" s="27"/>
      <c r="BZ411" s="51" t="str">
        <f>IF($A375="","",$A375)</f>
        <v/>
      </c>
      <c r="CA411" s="43"/>
      <c r="CB411" s="43" t="str">
        <f t="shared" si="2005"/>
        <v/>
      </c>
      <c r="CC411" s="43"/>
      <c r="CD411" s="87" t="str">
        <f t="shared" si="2006"/>
        <v/>
      </c>
      <c r="CE411" s="43"/>
      <c r="CF411" s="43" t="str">
        <f t="shared" si="2007"/>
        <v/>
      </c>
      <c r="CG411" s="43"/>
      <c r="CH411" s="53" t="str">
        <f t="shared" si="1948"/>
        <v/>
      </c>
      <c r="CI411" s="47" t="str">
        <f t="shared" si="1967"/>
        <v/>
      </c>
      <c r="CJ411" s="44" t="str">
        <f t="shared" si="2008"/>
        <v/>
      </c>
      <c r="CK411" s="89" t="str">
        <f t="shared" si="2009"/>
        <v/>
      </c>
      <c r="CL411" s="35"/>
      <c r="CM411" s="27"/>
      <c r="CN411" s="51" t="str">
        <f>IF($A375="","",$A375)</f>
        <v/>
      </c>
      <c r="CO411" s="43"/>
      <c r="CP411" s="43" t="str">
        <f t="shared" si="2010"/>
        <v/>
      </c>
      <c r="CQ411" s="43"/>
      <c r="CR411" s="87" t="str">
        <f t="shared" si="2011"/>
        <v/>
      </c>
      <c r="CS411" s="43"/>
      <c r="CT411" s="43" t="str">
        <f t="shared" si="2012"/>
        <v/>
      </c>
      <c r="CU411" s="43"/>
      <c r="CV411" s="53" t="str">
        <f t="shared" si="1949"/>
        <v/>
      </c>
      <c r="CW411" s="47" t="str">
        <f t="shared" si="1968"/>
        <v/>
      </c>
      <c r="CX411" s="44" t="str">
        <f t="shared" si="2013"/>
        <v/>
      </c>
      <c r="CY411" s="89" t="str">
        <f t="shared" si="2014"/>
        <v/>
      </c>
      <c r="CZ411" s="35"/>
      <c r="DA411" s="58"/>
      <c r="DB411" s="51" t="str">
        <f>IF($A375="","",$A375)</f>
        <v/>
      </c>
      <c r="DC411" s="43"/>
      <c r="DD411" s="43" t="str">
        <f t="shared" si="2015"/>
        <v/>
      </c>
      <c r="DE411" s="43"/>
      <c r="DF411" s="87" t="str">
        <f t="shared" si="2016"/>
        <v/>
      </c>
      <c r="DG411" s="43"/>
      <c r="DH411" s="43" t="str">
        <f t="shared" si="2017"/>
        <v/>
      </c>
      <c r="DI411" s="43"/>
      <c r="DJ411" s="53" t="str">
        <f t="shared" si="1950"/>
        <v/>
      </c>
      <c r="DK411" s="47" t="str">
        <f t="shared" si="1969"/>
        <v/>
      </c>
      <c r="DL411" s="44" t="str">
        <f t="shared" si="2018"/>
        <v/>
      </c>
      <c r="DM411" s="89" t="str">
        <f t="shared" si="2019"/>
        <v/>
      </c>
      <c r="DN411" s="35"/>
      <c r="DO411" s="27"/>
      <c r="DP411" s="51" t="str">
        <f>IF($A375="","",$A375)</f>
        <v/>
      </c>
      <c r="DQ411" s="43"/>
      <c r="DR411" s="43" t="str">
        <f t="shared" si="2020"/>
        <v/>
      </c>
      <c r="DS411" s="43"/>
      <c r="DT411" s="87" t="str">
        <f t="shared" si="2021"/>
        <v/>
      </c>
      <c r="DU411" s="43"/>
      <c r="DV411" s="43" t="str">
        <f t="shared" si="2022"/>
        <v/>
      </c>
      <c r="DW411" s="43"/>
      <c r="DX411" s="53" t="str">
        <f t="shared" si="1951"/>
        <v/>
      </c>
      <c r="DY411" s="47" t="str">
        <f t="shared" si="1970"/>
        <v/>
      </c>
      <c r="DZ411" s="44" t="str">
        <f t="shared" si="2023"/>
        <v/>
      </c>
      <c r="EA411" s="89" t="str">
        <f t="shared" si="2024"/>
        <v/>
      </c>
      <c r="EB411" s="35"/>
      <c r="EC411" s="27"/>
      <c r="ED411" s="46"/>
      <c r="EE411" s="67"/>
      <c r="EF411" s="44"/>
      <c r="EG411" s="44"/>
      <c r="EH411" s="44"/>
      <c r="EI411" s="44"/>
      <c r="EJ411" s="44"/>
      <c r="EK411" s="44"/>
      <c r="EL411" s="44"/>
      <c r="EM411" s="44"/>
      <c r="EN411" s="44"/>
      <c r="EO411" s="45"/>
      <c r="EP411" s="35"/>
      <c r="EQ411" s="27"/>
      <c r="ER411" s="46"/>
      <c r="ES411" s="44"/>
      <c r="ET411" s="44" t="str">
        <f t="shared" si="1973"/>
        <v/>
      </c>
      <c r="EU411" s="44"/>
      <c r="EV411" s="44" t="str">
        <f t="shared" si="1974"/>
        <v/>
      </c>
      <c r="EW411" s="44"/>
      <c r="EX411" s="44" t="str">
        <f t="shared" si="1975"/>
        <v/>
      </c>
      <c r="EY411" s="44"/>
      <c r="EZ411" s="44"/>
      <c r="FA411" s="44"/>
      <c r="FB411" s="44" t="str">
        <f t="shared" si="1928"/>
        <v/>
      </c>
      <c r="FC411" s="45" t="str">
        <f t="shared" si="1929"/>
        <v/>
      </c>
      <c r="FD411" s="35"/>
      <c r="FF411" s="46"/>
      <c r="FG411" s="67"/>
      <c r="FH411" s="44"/>
      <c r="FI411" s="44"/>
      <c r="FJ411" s="44"/>
      <c r="FK411" s="44"/>
      <c r="FL411" s="44"/>
      <c r="FM411" s="44"/>
      <c r="FN411" s="44"/>
      <c r="FO411" s="44"/>
      <c r="FP411" s="44"/>
      <c r="FQ411" s="45"/>
      <c r="FR411" s="35"/>
      <c r="FT411" s="46"/>
      <c r="FU411" s="67"/>
      <c r="FV411" s="44"/>
      <c r="FW411" s="44"/>
      <c r="FX411" s="44"/>
      <c r="FY411" s="44"/>
      <c r="FZ411" s="44"/>
      <c r="GA411" s="44"/>
      <c r="GB411" s="44"/>
      <c r="GC411" s="44"/>
      <c r="GD411" s="44"/>
      <c r="GE411" s="45"/>
      <c r="GF411" s="35"/>
      <c r="GH411" s="46"/>
      <c r="GI411" s="67"/>
      <c r="GJ411" s="44"/>
      <c r="GK411" s="44"/>
      <c r="GL411" s="44"/>
      <c r="GM411" s="44"/>
      <c r="GN411" s="44"/>
      <c r="GO411" s="44"/>
      <c r="GP411" s="44"/>
      <c r="GQ411" s="44"/>
      <c r="GR411" s="44"/>
      <c r="GS411" s="45"/>
      <c r="GT411" s="35"/>
      <c r="GU411" s="27"/>
      <c r="GV411" s="46"/>
      <c r="GW411" s="67"/>
      <c r="GX411" s="44"/>
      <c r="GY411" s="44"/>
      <c r="GZ411" s="44"/>
      <c r="HA411" s="44"/>
      <c r="HB411" s="44"/>
      <c r="HC411" s="44"/>
      <c r="HD411" s="44"/>
      <c r="HE411" s="44"/>
      <c r="HF411" s="44"/>
      <c r="HG411" s="45"/>
      <c r="HH411" s="35"/>
      <c r="HJ411" s="46"/>
      <c r="HK411" s="67"/>
      <c r="HL411" s="44"/>
      <c r="HM411" s="44"/>
      <c r="HN411" s="44"/>
      <c r="HO411" s="44"/>
      <c r="HP411" s="44"/>
      <c r="HQ411" s="44"/>
      <c r="HR411" s="44"/>
      <c r="HS411" s="44"/>
      <c r="HT411" s="44"/>
      <c r="HU411" s="45"/>
      <c r="HV411" s="35"/>
      <c r="HW411" s="61"/>
      <c r="HX411" s="51" t="str">
        <f>IF($A375="","",$A375)</f>
        <v/>
      </c>
      <c r="HY411" s="43"/>
      <c r="HZ411" s="43" t="str">
        <f t="shared" si="2025"/>
        <v/>
      </c>
      <c r="IA411" s="43"/>
      <c r="IB411" s="87" t="str">
        <f t="shared" si="2026"/>
        <v/>
      </c>
      <c r="IC411" s="43"/>
      <c r="ID411" s="43" t="str">
        <f t="shared" si="2027"/>
        <v/>
      </c>
      <c r="IE411" s="43"/>
      <c r="IF411" s="53" t="str">
        <f>IF(HY411="","",IF407)</f>
        <v/>
      </c>
      <c r="IG411" s="47" t="str">
        <f>IF(HY411="","",IG407)</f>
        <v/>
      </c>
      <c r="IH411" s="44" t="str">
        <f t="shared" si="2028"/>
        <v/>
      </c>
      <c r="II411" s="89" t="str">
        <f t="shared" si="2029"/>
        <v/>
      </c>
      <c r="IJ411" s="35"/>
      <c r="IL411" s="51" t="str">
        <f>IF($A375="","",$A375)</f>
        <v/>
      </c>
      <c r="IM411" s="43"/>
      <c r="IN411" s="43" t="str">
        <f t="shared" si="2030"/>
        <v/>
      </c>
      <c r="IO411" s="43"/>
      <c r="IP411" s="87" t="str">
        <f t="shared" si="2031"/>
        <v/>
      </c>
      <c r="IQ411" s="43"/>
      <c r="IR411" s="43" t="str">
        <f t="shared" si="2032"/>
        <v/>
      </c>
      <c r="IS411" s="43"/>
      <c r="IT411" s="53" t="str">
        <f t="shared" si="2033"/>
        <v/>
      </c>
      <c r="IU411" s="47" t="str">
        <f t="shared" si="1998"/>
        <v/>
      </c>
      <c r="IV411" s="44" t="str">
        <f t="shared" si="2034"/>
        <v/>
      </c>
      <c r="IW411" s="89" t="str">
        <f t="shared" si="2035"/>
        <v/>
      </c>
      <c r="IX411" s="35"/>
      <c r="IY411" s="33"/>
      <c r="IZ411" s="51" t="str">
        <f>IF($A375="","",$A375)</f>
        <v/>
      </c>
      <c r="JA411" s="43"/>
      <c r="JB411" s="43" t="str">
        <f t="shared" si="2036"/>
        <v/>
      </c>
      <c r="JC411" s="43"/>
      <c r="JD411" s="87" t="str">
        <f t="shared" si="2037"/>
        <v/>
      </c>
      <c r="JE411" s="43"/>
      <c r="JF411" s="43" t="str">
        <f t="shared" si="2038"/>
        <v/>
      </c>
      <c r="JG411" s="43"/>
      <c r="JH411" s="53" t="str">
        <f t="shared" si="1952"/>
        <v/>
      </c>
      <c r="JI411" s="47" t="str">
        <f t="shared" si="1986"/>
        <v/>
      </c>
      <c r="JJ411" s="44" t="str">
        <f t="shared" si="2039"/>
        <v/>
      </c>
      <c r="JK411" s="89" t="str">
        <f t="shared" si="2040"/>
        <v/>
      </c>
      <c r="JL411" s="35"/>
      <c r="JM411" s="27"/>
      <c r="JN411" s="51" t="str">
        <f>IF($A375="","",$A375)</f>
        <v/>
      </c>
      <c r="JO411" s="43"/>
      <c r="JP411" s="43" t="str">
        <f t="shared" si="2041"/>
        <v/>
      </c>
      <c r="JQ411" s="43"/>
      <c r="JR411" s="87" t="str">
        <f t="shared" si="2042"/>
        <v/>
      </c>
      <c r="JS411" s="43"/>
      <c r="JT411" s="43" t="str">
        <f t="shared" si="2043"/>
        <v/>
      </c>
      <c r="JU411" s="43"/>
      <c r="JV411" s="53" t="str">
        <f t="shared" si="1953"/>
        <v/>
      </c>
      <c r="JW411" s="47" t="str">
        <f t="shared" si="1987"/>
        <v/>
      </c>
      <c r="JX411" s="44" t="str">
        <f t="shared" si="2044"/>
        <v/>
      </c>
      <c r="JY411" s="89" t="str">
        <f t="shared" si="2045"/>
        <v/>
      </c>
      <c r="JZ411" s="35"/>
      <c r="KA411" s="61"/>
      <c r="KB411" s="51" t="str">
        <f>IF($A375="","",$A375)</f>
        <v/>
      </c>
      <c r="KC411" s="43"/>
      <c r="KD411" s="43" t="str">
        <f t="shared" si="2046"/>
        <v/>
      </c>
      <c r="KE411" s="43"/>
      <c r="KF411" s="87" t="str">
        <f t="shared" si="2047"/>
        <v/>
      </c>
      <c r="KG411" s="43"/>
      <c r="KH411" s="43" t="str">
        <f t="shared" si="2048"/>
        <v/>
      </c>
      <c r="KI411" s="43"/>
      <c r="KJ411" s="53" t="str">
        <f t="shared" si="1954"/>
        <v/>
      </c>
      <c r="KK411" s="47" t="str">
        <f t="shared" si="1988"/>
        <v/>
      </c>
      <c r="KL411" s="44" t="str">
        <f t="shared" si="2049"/>
        <v/>
      </c>
      <c r="KM411" s="89" t="str">
        <f t="shared" si="2050"/>
        <v/>
      </c>
      <c r="KN411" s="35"/>
      <c r="KO411" s="27"/>
      <c r="KP411" s="51" t="str">
        <f>IF($A375="","",$A375)</f>
        <v/>
      </c>
      <c r="KQ411" s="43"/>
      <c r="KR411" s="43" t="str">
        <f t="shared" si="2051"/>
        <v/>
      </c>
      <c r="KS411" s="43"/>
      <c r="KT411" s="87" t="str">
        <f t="shared" si="2052"/>
        <v/>
      </c>
      <c r="KU411" s="43"/>
      <c r="KV411" s="43" t="str">
        <f t="shared" si="2053"/>
        <v/>
      </c>
      <c r="KW411" s="43"/>
      <c r="KX411" s="53" t="str">
        <f t="shared" si="1955"/>
        <v/>
      </c>
      <c r="KY411" s="47" t="str">
        <f t="shared" si="1989"/>
        <v/>
      </c>
      <c r="KZ411" s="44" t="str">
        <f t="shared" si="2054"/>
        <v/>
      </c>
      <c r="LA411" s="89" t="str">
        <f t="shared" si="2055"/>
        <v/>
      </c>
      <c r="LB411" s="35"/>
      <c r="LC411" s="27"/>
      <c r="LD411" s="107"/>
      <c r="LE411" s="87"/>
      <c r="LF411" s="87"/>
      <c r="LG411" s="87"/>
      <c r="LH411" s="87"/>
      <c r="LI411" s="87"/>
      <c r="LJ411" s="87" t="str">
        <f>IF(LI411="","",#REF!+#REF!-LI411)</f>
        <v/>
      </c>
      <c r="LK411" s="87"/>
      <c r="LL411" s="108"/>
      <c r="LM411" s="109"/>
      <c r="LN411" s="87"/>
      <c r="LO411" s="89"/>
      <c r="LP411" s="35"/>
      <c r="LQ411" s="27"/>
      <c r="LR411" s="46"/>
      <c r="LS411" s="67"/>
      <c r="LT411" s="44"/>
      <c r="LU411" s="44"/>
      <c r="LV411" s="44"/>
      <c r="LW411" s="44"/>
      <c r="LX411" s="44"/>
      <c r="LY411" s="44"/>
      <c r="LZ411" s="44"/>
      <c r="MA411" s="44"/>
      <c r="MB411" s="44"/>
      <c r="MC411" s="45"/>
      <c r="MD411" s="35"/>
      <c r="ME411" s="27"/>
      <c r="MF411" s="46"/>
      <c r="MG411" s="67"/>
      <c r="MH411" s="44"/>
      <c r="MI411" s="44"/>
      <c r="MJ411" s="44"/>
      <c r="MK411" s="44"/>
      <c r="ML411" s="44"/>
      <c r="MM411" s="44"/>
      <c r="MN411" s="44"/>
      <c r="MO411" s="44"/>
      <c r="MP411" s="44"/>
      <c r="MQ411" s="45"/>
      <c r="MR411" s="35"/>
      <c r="MS411" s="27"/>
      <c r="MT411" s="46"/>
      <c r="MU411" s="67"/>
      <c r="MV411" s="44"/>
      <c r="MW411" s="44"/>
      <c r="MX411" s="44"/>
      <c r="MY411" s="44"/>
      <c r="MZ411" s="44"/>
      <c r="NA411" s="44"/>
      <c r="NB411" s="44"/>
      <c r="NC411" s="44"/>
      <c r="ND411" s="44"/>
      <c r="NE411" s="45"/>
      <c r="NF411" s="35"/>
      <c r="NG411" s="27"/>
      <c r="NH411" s="46"/>
      <c r="NI411" s="67"/>
      <c r="NJ411" s="44"/>
      <c r="NK411" s="44"/>
      <c r="NL411" s="44"/>
      <c r="NM411" s="44"/>
      <c r="NN411" s="44"/>
      <c r="NO411" s="44"/>
      <c r="NP411" s="44"/>
      <c r="NQ411" s="44"/>
      <c r="NR411" s="44"/>
      <c r="NS411" s="45"/>
      <c r="NT411" s="35"/>
    </row>
    <row r="412" spans="1:384" x14ac:dyDescent="0.2">
      <c r="A412" s="38"/>
      <c r="B412" s="39"/>
      <c r="C412" s="40"/>
      <c r="D412" s="40"/>
      <c r="E412" s="41"/>
      <c r="F412" s="40"/>
      <c r="G412" s="178"/>
      <c r="H412" s="42"/>
      <c r="I412" s="44"/>
      <c r="J412" s="44" t="str">
        <f t="shared" si="1956"/>
        <v/>
      </c>
      <c r="K412" s="44"/>
      <c r="L412" s="44"/>
      <c r="M412" s="44"/>
      <c r="N412" s="44" t="str">
        <f t="shared" si="1957"/>
        <v/>
      </c>
      <c r="O412" s="44"/>
      <c r="P412" s="44"/>
      <c r="Q412" s="44"/>
      <c r="R412" s="44" t="str">
        <f t="shared" si="1918"/>
        <v/>
      </c>
      <c r="S412" s="45" t="str">
        <f t="shared" si="1919"/>
        <v/>
      </c>
      <c r="T412" s="35"/>
      <c r="U412" s="27"/>
      <c r="V412" s="46"/>
      <c r="W412" s="67"/>
      <c r="X412" s="44" t="str">
        <f>IF(W412="","",W412-#REF!)</f>
        <v/>
      </c>
      <c r="Y412" s="44"/>
      <c r="Z412" s="44"/>
      <c r="AA412" s="44"/>
      <c r="AB412" s="44" t="str">
        <f>IF(AA412="","",#REF!+#REF!-AA412)</f>
        <v/>
      </c>
      <c r="AC412" s="44"/>
      <c r="AD412" s="44"/>
      <c r="AE412" s="44"/>
      <c r="AF412" s="44" t="str">
        <f>IF(AE412="","",AB412*AE412)</f>
        <v/>
      </c>
      <c r="AG412" s="45" t="str">
        <f>IF(AF412="","",AF412/(X412*100))</f>
        <v/>
      </c>
      <c r="AH412" s="35"/>
      <c r="AI412" s="27"/>
      <c r="AJ412" s="46"/>
      <c r="AK412" s="44"/>
      <c r="AL412" s="44" t="str">
        <f t="shared" si="1960"/>
        <v/>
      </c>
      <c r="AM412" s="44"/>
      <c r="AN412" s="44" t="str">
        <f t="shared" si="1961"/>
        <v/>
      </c>
      <c r="AO412" s="44"/>
      <c r="AP412" s="44" t="str">
        <f t="shared" si="1962"/>
        <v/>
      </c>
      <c r="AQ412" s="44"/>
      <c r="AR412" s="44"/>
      <c r="AS412" s="44"/>
      <c r="AT412" s="44" t="str">
        <f t="shared" si="1922"/>
        <v/>
      </c>
      <c r="AU412" s="45" t="str">
        <f t="shared" si="1923"/>
        <v/>
      </c>
      <c r="AV412" s="35"/>
      <c r="AW412" s="27"/>
      <c r="AX412" s="46"/>
      <c r="AY412" s="44"/>
      <c r="AZ412" s="44" t="str">
        <f t="shared" si="1963"/>
        <v/>
      </c>
      <c r="BA412" s="44"/>
      <c r="BB412" s="44" t="str">
        <f t="shared" si="1964"/>
        <v/>
      </c>
      <c r="BC412" s="44"/>
      <c r="BD412" s="44" t="str">
        <f t="shared" si="1965"/>
        <v/>
      </c>
      <c r="BE412" s="44"/>
      <c r="BF412" s="44"/>
      <c r="BG412" s="44"/>
      <c r="BH412" s="44" t="str">
        <f t="shared" si="1924"/>
        <v/>
      </c>
      <c r="BI412" s="45" t="str">
        <f t="shared" si="1925"/>
        <v/>
      </c>
      <c r="BJ412" s="35"/>
      <c r="BK412" s="50"/>
      <c r="BL412" s="46"/>
      <c r="BM412" s="44"/>
      <c r="BN412" s="44" t="str">
        <f t="shared" si="1999"/>
        <v/>
      </c>
      <c r="BO412" s="44"/>
      <c r="BP412" s="44" t="str">
        <f t="shared" si="2000"/>
        <v/>
      </c>
      <c r="BQ412" s="44"/>
      <c r="BR412" s="44" t="str">
        <f t="shared" si="2001"/>
        <v/>
      </c>
      <c r="BS412" s="44"/>
      <c r="BT412" s="60" t="str">
        <f t="shared" si="2002"/>
        <v/>
      </c>
      <c r="BU412" s="67" t="str">
        <f t="shared" si="1966"/>
        <v/>
      </c>
      <c r="BV412" s="43" t="str">
        <f t="shared" si="2003"/>
        <v/>
      </c>
      <c r="BW412" s="45" t="str">
        <f t="shared" si="2004"/>
        <v/>
      </c>
      <c r="BX412" s="35"/>
      <c r="BY412" s="27"/>
      <c r="BZ412" s="46"/>
      <c r="CA412" s="44"/>
      <c r="CB412" s="44" t="str">
        <f t="shared" si="2005"/>
        <v/>
      </c>
      <c r="CC412" s="44"/>
      <c r="CD412" s="44" t="str">
        <f t="shared" si="2006"/>
        <v/>
      </c>
      <c r="CE412" s="44"/>
      <c r="CF412" s="44" t="str">
        <f t="shared" si="2007"/>
        <v/>
      </c>
      <c r="CG412" s="44"/>
      <c r="CH412" s="60" t="str">
        <f t="shared" si="1948"/>
        <v/>
      </c>
      <c r="CI412" s="67" t="str">
        <f t="shared" si="1967"/>
        <v/>
      </c>
      <c r="CJ412" s="43" t="str">
        <f t="shared" si="2008"/>
        <v/>
      </c>
      <c r="CK412" s="45" t="str">
        <f t="shared" si="2009"/>
        <v/>
      </c>
      <c r="CL412" s="35"/>
      <c r="CM412" s="27"/>
      <c r="CN412" s="46"/>
      <c r="CO412" s="44"/>
      <c r="CP412" s="44" t="str">
        <f t="shared" si="2010"/>
        <v/>
      </c>
      <c r="CQ412" s="44"/>
      <c r="CR412" s="44" t="str">
        <f t="shared" si="2011"/>
        <v/>
      </c>
      <c r="CS412" s="44"/>
      <c r="CT412" s="44" t="str">
        <f t="shared" si="2012"/>
        <v/>
      </c>
      <c r="CU412" s="44"/>
      <c r="CV412" s="60" t="str">
        <f t="shared" si="1949"/>
        <v/>
      </c>
      <c r="CW412" s="67" t="str">
        <f t="shared" si="1968"/>
        <v/>
      </c>
      <c r="CX412" s="43" t="str">
        <f t="shared" si="2013"/>
        <v/>
      </c>
      <c r="CY412" s="45" t="str">
        <f t="shared" si="2014"/>
        <v/>
      </c>
      <c r="CZ412" s="35"/>
      <c r="DA412" s="58"/>
      <c r="DB412" s="46"/>
      <c r="DC412" s="44"/>
      <c r="DD412" s="44" t="str">
        <f t="shared" si="2015"/>
        <v/>
      </c>
      <c r="DE412" s="44"/>
      <c r="DF412" s="44" t="str">
        <f t="shared" si="2016"/>
        <v/>
      </c>
      <c r="DG412" s="44"/>
      <c r="DH412" s="44" t="str">
        <f t="shared" si="2017"/>
        <v/>
      </c>
      <c r="DI412" s="44"/>
      <c r="DJ412" s="60" t="str">
        <f t="shared" si="1950"/>
        <v/>
      </c>
      <c r="DK412" s="67" t="str">
        <f t="shared" si="1969"/>
        <v/>
      </c>
      <c r="DL412" s="43" t="str">
        <f t="shared" si="2018"/>
        <v/>
      </c>
      <c r="DM412" s="45" t="str">
        <f t="shared" si="2019"/>
        <v/>
      </c>
      <c r="DN412" s="35"/>
      <c r="DO412" s="27"/>
      <c r="DP412" s="46"/>
      <c r="DQ412" s="44"/>
      <c r="DR412" s="44" t="str">
        <f t="shared" si="2020"/>
        <v/>
      </c>
      <c r="DS412" s="44"/>
      <c r="DT412" s="44" t="str">
        <f t="shared" si="2021"/>
        <v/>
      </c>
      <c r="DU412" s="44"/>
      <c r="DV412" s="44" t="str">
        <f t="shared" si="2022"/>
        <v/>
      </c>
      <c r="DW412" s="44"/>
      <c r="DX412" s="60" t="str">
        <f t="shared" si="1951"/>
        <v/>
      </c>
      <c r="DY412" s="67" t="str">
        <f t="shared" si="1970"/>
        <v/>
      </c>
      <c r="DZ412" s="43" t="str">
        <f t="shared" si="2023"/>
        <v/>
      </c>
      <c r="EA412" s="45" t="str">
        <f t="shared" si="2024"/>
        <v/>
      </c>
      <c r="EB412" s="35"/>
      <c r="EC412" s="27"/>
      <c r="ED412" s="46"/>
      <c r="EE412" s="67"/>
      <c r="EF412" s="44" t="str">
        <f>IF(EE412="","",EE412-#REF!)</f>
        <v/>
      </c>
      <c r="EG412" s="44"/>
      <c r="EH412" s="44"/>
      <c r="EI412" s="44"/>
      <c r="EJ412" s="44" t="str">
        <f>IF(EI412="","",#REF!+#REF!-EI412)</f>
        <v/>
      </c>
      <c r="EK412" s="44"/>
      <c r="EL412" s="44"/>
      <c r="EM412" s="44"/>
      <c r="EN412" s="44" t="str">
        <f>IF(EM412="","",EJ412*EM412)</f>
        <v/>
      </c>
      <c r="EO412" s="45" t="str">
        <f>IF(EN412="","",EN412/(EF412*100))</f>
        <v/>
      </c>
      <c r="EP412" s="35"/>
      <c r="EQ412" s="27"/>
      <c r="ER412" s="46"/>
      <c r="ES412" s="44"/>
      <c r="ET412" s="44" t="str">
        <f t="shared" si="1973"/>
        <v/>
      </c>
      <c r="EU412" s="44"/>
      <c r="EV412" s="44" t="str">
        <f t="shared" si="1974"/>
        <v/>
      </c>
      <c r="EW412" s="44"/>
      <c r="EX412" s="44" t="str">
        <f t="shared" si="1975"/>
        <v/>
      </c>
      <c r="EY412" s="44"/>
      <c r="EZ412" s="44"/>
      <c r="FA412" s="44"/>
      <c r="FB412" s="44" t="str">
        <f t="shared" si="1928"/>
        <v/>
      </c>
      <c r="FC412" s="45" t="str">
        <f t="shared" si="1929"/>
        <v/>
      </c>
      <c r="FD412" s="35"/>
      <c r="FF412" s="46"/>
      <c r="FG412" s="67"/>
      <c r="FH412" s="44" t="str">
        <f>IF(FG412="","",FG412-#REF!)</f>
        <v/>
      </c>
      <c r="FI412" s="44"/>
      <c r="FJ412" s="44"/>
      <c r="FK412" s="44"/>
      <c r="FL412" s="44" t="str">
        <f>IF(FK412="","",#REF!+#REF!-FK412)</f>
        <v/>
      </c>
      <c r="FM412" s="44"/>
      <c r="FN412" s="44"/>
      <c r="FO412" s="44"/>
      <c r="FP412" s="44" t="str">
        <f>IF(FO412="","",FL412*FO412)</f>
        <v/>
      </c>
      <c r="FQ412" s="45" t="str">
        <f>IF(FP412="","",FP412/(FH412*100))</f>
        <v/>
      </c>
      <c r="FR412" s="35"/>
      <c r="FT412" s="46"/>
      <c r="FU412" s="67"/>
      <c r="FV412" s="44" t="str">
        <f>IF(FU412="","",FU412-#REF!)</f>
        <v/>
      </c>
      <c r="FW412" s="44"/>
      <c r="FX412" s="44"/>
      <c r="FY412" s="44"/>
      <c r="FZ412" s="44" t="str">
        <f>IF(FY412="","",#REF!+#REF!-FY412)</f>
        <v/>
      </c>
      <c r="GA412" s="44"/>
      <c r="GB412" s="44"/>
      <c r="GC412" s="44"/>
      <c r="GD412" s="44" t="str">
        <f>IF(GC412="","",FZ412*GC412)</f>
        <v/>
      </c>
      <c r="GE412" s="45" t="str">
        <f>IF(GD412="","",GD412/(FV412*100))</f>
        <v/>
      </c>
      <c r="GF412" s="35"/>
      <c r="GH412" s="46"/>
      <c r="GI412" s="67"/>
      <c r="GJ412" s="44" t="str">
        <f>IF(GI412="","",GI412-#REF!)</f>
        <v/>
      </c>
      <c r="GK412" s="44"/>
      <c r="GL412" s="44"/>
      <c r="GM412" s="44"/>
      <c r="GN412" s="44" t="str">
        <f>IF(GM412="","",#REF!+#REF!-GM412)</f>
        <v/>
      </c>
      <c r="GO412" s="44"/>
      <c r="GP412" s="44"/>
      <c r="GQ412" s="44"/>
      <c r="GR412" s="44" t="str">
        <f>IF(GQ412="","",GN412*GQ412)</f>
        <v/>
      </c>
      <c r="GS412" s="45" t="str">
        <f>IF(GR412="","",GR412/(GJ412*100))</f>
        <v/>
      </c>
      <c r="GT412" s="35"/>
      <c r="GU412" s="27"/>
      <c r="GV412" s="46"/>
      <c r="GW412" s="67"/>
      <c r="GX412" s="44" t="str">
        <f>IF(GW412="","",GW412-#REF!)</f>
        <v/>
      </c>
      <c r="GY412" s="44"/>
      <c r="GZ412" s="44"/>
      <c r="HA412" s="44"/>
      <c r="HB412" s="44" t="str">
        <f>IF(HA412="","",#REF!+#REF!-HA412)</f>
        <v/>
      </c>
      <c r="HC412" s="44"/>
      <c r="HD412" s="44"/>
      <c r="HE412" s="44"/>
      <c r="HF412" s="44" t="str">
        <f>IF(HE412="","",HB412*HE412)</f>
        <v/>
      </c>
      <c r="HG412" s="45" t="str">
        <f>IF(HF412="","",HF412/(GX412*100))</f>
        <v/>
      </c>
      <c r="HH412" s="35"/>
      <c r="HJ412" s="46"/>
      <c r="HK412" s="67"/>
      <c r="HL412" s="44" t="str">
        <f>IF(HK412="","",HK412-#REF!)</f>
        <v/>
      </c>
      <c r="HM412" s="44"/>
      <c r="HN412" s="44"/>
      <c r="HO412" s="44"/>
      <c r="HP412" s="44" t="str">
        <f>IF(HO412="","",#REF!+#REF!-HO412)</f>
        <v/>
      </c>
      <c r="HQ412" s="44"/>
      <c r="HR412" s="44"/>
      <c r="HS412" s="44"/>
      <c r="HT412" s="44" t="str">
        <f>IF(HS412="","",HP412*HS412)</f>
        <v/>
      </c>
      <c r="HU412" s="45" t="str">
        <f>IF(HT412="","",HT412/(HL412*100))</f>
        <v/>
      </c>
      <c r="HV412" s="35"/>
      <c r="HW412" s="61"/>
      <c r="HX412" s="46"/>
      <c r="HY412" s="44"/>
      <c r="HZ412" s="44" t="str">
        <f t="shared" si="2025"/>
        <v/>
      </c>
      <c r="IA412" s="44"/>
      <c r="IB412" s="44" t="str">
        <f t="shared" si="2026"/>
        <v/>
      </c>
      <c r="IC412" s="44"/>
      <c r="ID412" s="44" t="str">
        <f t="shared" si="2027"/>
        <v/>
      </c>
      <c r="IE412" s="44"/>
      <c r="IF412" s="60" t="str">
        <f>IF(HY411="","",IF408)</f>
        <v/>
      </c>
      <c r="IG412" s="67" t="str">
        <f>IF(HY411="","",IG408)</f>
        <v/>
      </c>
      <c r="IH412" s="43" t="str">
        <f t="shared" si="2028"/>
        <v/>
      </c>
      <c r="II412" s="45" t="str">
        <f t="shared" si="2029"/>
        <v/>
      </c>
      <c r="IJ412" s="35"/>
      <c r="IL412" s="46"/>
      <c r="IM412" s="44"/>
      <c r="IN412" s="44" t="str">
        <f t="shared" si="2030"/>
        <v/>
      </c>
      <c r="IO412" s="44"/>
      <c r="IP412" s="44" t="str">
        <f t="shared" si="2031"/>
        <v/>
      </c>
      <c r="IQ412" s="44"/>
      <c r="IR412" s="44" t="str">
        <f t="shared" si="2032"/>
        <v/>
      </c>
      <c r="IS412" s="44"/>
      <c r="IT412" s="60" t="str">
        <f t="shared" si="2033"/>
        <v/>
      </c>
      <c r="IU412" s="67" t="str">
        <f t="shared" si="1998"/>
        <v/>
      </c>
      <c r="IV412" s="43" t="str">
        <f t="shared" si="2034"/>
        <v/>
      </c>
      <c r="IW412" s="45" t="str">
        <f t="shared" si="2035"/>
        <v/>
      </c>
      <c r="IX412" s="35"/>
      <c r="IY412" s="33"/>
      <c r="IZ412" s="46"/>
      <c r="JA412" s="44"/>
      <c r="JB412" s="44" t="str">
        <f t="shared" si="2036"/>
        <v/>
      </c>
      <c r="JC412" s="44"/>
      <c r="JD412" s="44" t="str">
        <f t="shared" si="2037"/>
        <v/>
      </c>
      <c r="JE412" s="44"/>
      <c r="JF412" s="44" t="str">
        <f t="shared" si="2038"/>
        <v/>
      </c>
      <c r="JG412" s="44"/>
      <c r="JH412" s="60" t="str">
        <f t="shared" si="1952"/>
        <v/>
      </c>
      <c r="JI412" s="67" t="str">
        <f t="shared" si="1986"/>
        <v/>
      </c>
      <c r="JJ412" s="43" t="str">
        <f t="shared" si="2039"/>
        <v/>
      </c>
      <c r="JK412" s="45" t="str">
        <f t="shared" si="2040"/>
        <v/>
      </c>
      <c r="JL412" s="35"/>
      <c r="JM412" s="27"/>
      <c r="JN412" s="46"/>
      <c r="JO412" s="44"/>
      <c r="JP412" s="44" t="str">
        <f t="shared" si="2041"/>
        <v/>
      </c>
      <c r="JQ412" s="44"/>
      <c r="JR412" s="44" t="str">
        <f t="shared" si="2042"/>
        <v/>
      </c>
      <c r="JS412" s="44"/>
      <c r="JT412" s="44" t="str">
        <f t="shared" si="2043"/>
        <v/>
      </c>
      <c r="JU412" s="44"/>
      <c r="JV412" s="60" t="str">
        <f t="shared" si="1953"/>
        <v/>
      </c>
      <c r="JW412" s="67" t="str">
        <f t="shared" si="1987"/>
        <v/>
      </c>
      <c r="JX412" s="43" t="str">
        <f t="shared" si="2044"/>
        <v/>
      </c>
      <c r="JY412" s="45" t="str">
        <f t="shared" si="2045"/>
        <v/>
      </c>
      <c r="JZ412" s="35"/>
      <c r="KA412" s="61"/>
      <c r="KB412" s="46"/>
      <c r="KC412" s="44"/>
      <c r="KD412" s="44" t="str">
        <f t="shared" si="2046"/>
        <v/>
      </c>
      <c r="KE412" s="44"/>
      <c r="KF412" s="44" t="str">
        <f t="shared" si="2047"/>
        <v/>
      </c>
      <c r="KG412" s="44"/>
      <c r="KH412" s="44" t="str">
        <f t="shared" si="2048"/>
        <v/>
      </c>
      <c r="KI412" s="44"/>
      <c r="KJ412" s="60" t="str">
        <f t="shared" si="1954"/>
        <v/>
      </c>
      <c r="KK412" s="67" t="str">
        <f t="shared" si="1988"/>
        <v/>
      </c>
      <c r="KL412" s="43" t="str">
        <f t="shared" si="2049"/>
        <v/>
      </c>
      <c r="KM412" s="45" t="str">
        <f t="shared" si="2050"/>
        <v/>
      </c>
      <c r="KN412" s="35"/>
      <c r="KO412" s="27"/>
      <c r="KP412" s="46"/>
      <c r="KQ412" s="44"/>
      <c r="KR412" s="44" t="str">
        <f t="shared" si="2051"/>
        <v/>
      </c>
      <c r="KS412" s="44"/>
      <c r="KT412" s="44" t="str">
        <f t="shared" si="2052"/>
        <v/>
      </c>
      <c r="KU412" s="44"/>
      <c r="KV412" s="44" t="str">
        <f t="shared" si="2053"/>
        <v/>
      </c>
      <c r="KW412" s="44"/>
      <c r="KX412" s="60" t="str">
        <f t="shared" si="1955"/>
        <v/>
      </c>
      <c r="KY412" s="67" t="str">
        <f t="shared" si="1989"/>
        <v/>
      </c>
      <c r="KZ412" s="43" t="str">
        <f t="shared" si="2054"/>
        <v/>
      </c>
      <c r="LA412" s="45" t="str">
        <f t="shared" si="2055"/>
        <v/>
      </c>
      <c r="LB412" s="35"/>
      <c r="LC412" s="27"/>
      <c r="LD412" s="46"/>
      <c r="LE412" s="44"/>
      <c r="LF412" s="44"/>
      <c r="LG412" s="44"/>
      <c r="LH412" s="44"/>
      <c r="LI412" s="44"/>
      <c r="LJ412" s="44" t="str">
        <f>IF(LI412="","",#REF!+#REF!-LI412)</f>
        <v/>
      </c>
      <c r="LK412" s="44"/>
      <c r="LL412" s="60"/>
      <c r="LM412" s="67"/>
      <c r="LN412" s="44"/>
      <c r="LO412" s="45"/>
      <c r="LP412" s="35"/>
      <c r="LQ412" s="27"/>
      <c r="LR412" s="46"/>
      <c r="LS412" s="67"/>
      <c r="LT412" s="44" t="str">
        <f>IF(LS412="","",LS412-#REF!)</f>
        <v/>
      </c>
      <c r="LU412" s="44"/>
      <c r="LV412" s="44"/>
      <c r="LW412" s="44"/>
      <c r="LX412" s="44" t="str">
        <f>IF(LW412="","",#REF!+#REF!-LW412)</f>
        <v/>
      </c>
      <c r="LY412" s="44"/>
      <c r="LZ412" s="44"/>
      <c r="MA412" s="44"/>
      <c r="MB412" s="44" t="str">
        <f>IF(MA412="","",LX412*MA412)</f>
        <v/>
      </c>
      <c r="MC412" s="45" t="str">
        <f>IF(MB412="","",MB412/(LT412*100))</f>
        <v/>
      </c>
      <c r="MD412" s="35"/>
      <c r="ME412" s="27"/>
      <c r="MF412" s="46"/>
      <c r="MG412" s="67"/>
      <c r="MH412" s="44" t="str">
        <f>IF(MG412="","",MG412-#REF!)</f>
        <v/>
      </c>
      <c r="MI412" s="44"/>
      <c r="MJ412" s="44"/>
      <c r="MK412" s="44"/>
      <c r="ML412" s="44" t="str">
        <f>IF(MK412="","",#REF!+#REF!-MK412)</f>
        <v/>
      </c>
      <c r="MM412" s="44"/>
      <c r="MN412" s="44"/>
      <c r="MO412" s="44"/>
      <c r="MP412" s="44" t="str">
        <f>IF(MO412="","",ML412*MO412)</f>
        <v/>
      </c>
      <c r="MQ412" s="45" t="str">
        <f>IF(MP412="","",MP412/(MH412*100))</f>
        <v/>
      </c>
      <c r="MR412" s="35"/>
      <c r="MS412" s="27"/>
      <c r="MT412" s="46"/>
      <c r="MU412" s="67"/>
      <c r="MV412" s="44" t="str">
        <f>IF(MU412="","",MU412-#REF!)</f>
        <v/>
      </c>
      <c r="MW412" s="44"/>
      <c r="MX412" s="44"/>
      <c r="MY412" s="44"/>
      <c r="MZ412" s="44" t="str">
        <f>IF(MY412="","",#REF!+#REF!-MY412)</f>
        <v/>
      </c>
      <c r="NA412" s="44"/>
      <c r="NB412" s="44"/>
      <c r="NC412" s="44"/>
      <c r="ND412" s="44" t="str">
        <f>IF(NC412="","",MZ412*NC412)</f>
        <v/>
      </c>
      <c r="NE412" s="45" t="str">
        <f>IF(ND412="","",ND412/(MV412*100))</f>
        <v/>
      </c>
      <c r="NF412" s="35"/>
      <c r="NG412" s="27"/>
      <c r="NH412" s="46"/>
      <c r="NI412" s="67"/>
      <c r="NJ412" s="44" t="str">
        <f>IF(NI412="","",NI412-#REF!)</f>
        <v/>
      </c>
      <c r="NK412" s="44"/>
      <c r="NL412" s="44"/>
      <c r="NM412" s="44"/>
      <c r="NN412" s="44" t="str">
        <f>IF(NM412="","",#REF!+#REF!-NM412)</f>
        <v/>
      </c>
      <c r="NO412" s="44"/>
      <c r="NP412" s="44"/>
      <c r="NQ412" s="44"/>
      <c r="NR412" s="44" t="str">
        <f>IF(NQ412="","",NN412*NQ412)</f>
        <v/>
      </c>
      <c r="NS412" s="45" t="str">
        <f>IF(NR412="","",NR412/(NJ412*100))</f>
        <v/>
      </c>
      <c r="NT412" s="35"/>
    </row>
    <row r="413" spans="1:384" ht="15" customHeight="1" thickBot="1" x14ac:dyDescent="0.25">
      <c r="A413" s="38"/>
      <c r="B413" s="39"/>
      <c r="C413" s="40"/>
      <c r="D413" s="40"/>
      <c r="E413" s="41"/>
      <c r="F413" s="40"/>
      <c r="G413" s="178"/>
      <c r="H413" s="42"/>
      <c r="I413" s="44"/>
      <c r="J413" s="44" t="str">
        <f t="shared" si="1956"/>
        <v/>
      </c>
      <c r="K413" s="44"/>
      <c r="L413" s="44"/>
      <c r="M413" s="44"/>
      <c r="N413" s="44" t="str">
        <f t="shared" si="1957"/>
        <v/>
      </c>
      <c r="O413" s="44"/>
      <c r="P413" s="44"/>
      <c r="Q413" s="44"/>
      <c r="R413" s="44" t="str">
        <f t="shared" si="1918"/>
        <v/>
      </c>
      <c r="S413" s="45" t="str">
        <f t="shared" si="1919"/>
        <v/>
      </c>
      <c r="T413" s="35"/>
      <c r="U413" s="27"/>
      <c r="V413" s="46"/>
      <c r="W413" s="67"/>
      <c r="X413" s="44" t="str">
        <f>IF(W413="","",W413-W412)</f>
        <v/>
      </c>
      <c r="Y413" s="44"/>
      <c r="Z413" s="44"/>
      <c r="AA413" s="44"/>
      <c r="AB413" s="44" t="str">
        <f>IF(AA413="","",AA412+AC412-AA413)</f>
        <v/>
      </c>
      <c r="AC413" s="44"/>
      <c r="AD413" s="44"/>
      <c r="AE413" s="44"/>
      <c r="AF413" s="44" t="str">
        <f>IF(AE413="","",AB413*AE413)</f>
        <v/>
      </c>
      <c r="AG413" s="45" t="str">
        <f>IF(AF413="","",AF413/(X413*100))</f>
        <v/>
      </c>
      <c r="AH413" s="35"/>
      <c r="AI413" s="27"/>
      <c r="AJ413" s="46"/>
      <c r="AK413" s="44"/>
      <c r="AL413" s="44" t="str">
        <f t="shared" si="1960"/>
        <v/>
      </c>
      <c r="AM413" s="44"/>
      <c r="AN413" s="44" t="str">
        <f t="shared" si="1961"/>
        <v/>
      </c>
      <c r="AO413" s="44"/>
      <c r="AP413" s="44" t="str">
        <f t="shared" si="1962"/>
        <v/>
      </c>
      <c r="AQ413" s="44"/>
      <c r="AR413" s="44"/>
      <c r="AS413" s="44"/>
      <c r="AT413" s="44" t="str">
        <f t="shared" si="1922"/>
        <v/>
      </c>
      <c r="AU413" s="45" t="str">
        <f t="shared" si="1923"/>
        <v/>
      </c>
      <c r="AV413" s="35"/>
      <c r="AW413" s="27"/>
      <c r="AX413" s="46"/>
      <c r="AY413" s="44"/>
      <c r="AZ413" s="44" t="str">
        <f t="shared" si="1963"/>
        <v/>
      </c>
      <c r="BA413" s="44"/>
      <c r="BB413" s="44" t="str">
        <f t="shared" si="1964"/>
        <v/>
      </c>
      <c r="BC413" s="44"/>
      <c r="BD413" s="44" t="str">
        <f t="shared" si="1965"/>
        <v/>
      </c>
      <c r="BE413" s="44"/>
      <c r="BF413" s="44"/>
      <c r="BG413" s="44"/>
      <c r="BH413" s="44" t="str">
        <f t="shared" si="1924"/>
        <v/>
      </c>
      <c r="BI413" s="45" t="str">
        <f t="shared" si="1925"/>
        <v/>
      </c>
      <c r="BJ413" s="35"/>
      <c r="BK413" s="50"/>
      <c r="BL413" s="46"/>
      <c r="BM413" s="44"/>
      <c r="BN413" s="44" t="str">
        <f t="shared" si="1999"/>
        <v/>
      </c>
      <c r="BO413" s="44"/>
      <c r="BP413" s="44" t="str">
        <f t="shared" si="2000"/>
        <v/>
      </c>
      <c r="BQ413" s="44"/>
      <c r="BR413" s="44" t="str">
        <f t="shared" si="2001"/>
        <v/>
      </c>
      <c r="BS413" s="44"/>
      <c r="BT413" s="60" t="str">
        <f t="shared" si="2002"/>
        <v/>
      </c>
      <c r="BU413" s="67" t="str">
        <f t="shared" si="1966"/>
        <v/>
      </c>
      <c r="BV413" s="44" t="str">
        <f t="shared" si="2003"/>
        <v/>
      </c>
      <c r="BW413" s="45" t="str">
        <f t="shared" si="2004"/>
        <v/>
      </c>
      <c r="BX413" s="35"/>
      <c r="BY413" s="27"/>
      <c r="BZ413" s="46"/>
      <c r="CA413" s="44"/>
      <c r="CB413" s="44" t="str">
        <f t="shared" si="2005"/>
        <v/>
      </c>
      <c r="CC413" s="44"/>
      <c r="CD413" s="44" t="str">
        <f t="shared" si="2006"/>
        <v/>
      </c>
      <c r="CE413" s="44"/>
      <c r="CF413" s="44" t="str">
        <f t="shared" si="2007"/>
        <v/>
      </c>
      <c r="CG413" s="44"/>
      <c r="CH413" s="60" t="str">
        <f t="shared" si="1948"/>
        <v/>
      </c>
      <c r="CI413" s="67" t="str">
        <f t="shared" si="1967"/>
        <v/>
      </c>
      <c r="CJ413" s="44" t="str">
        <f t="shared" si="2008"/>
        <v/>
      </c>
      <c r="CK413" s="45" t="str">
        <f t="shared" si="2009"/>
        <v/>
      </c>
      <c r="CL413" s="35"/>
      <c r="CM413" s="27"/>
      <c r="CN413" s="46"/>
      <c r="CO413" s="44"/>
      <c r="CP413" s="44" t="str">
        <f t="shared" si="2010"/>
        <v/>
      </c>
      <c r="CQ413" s="44"/>
      <c r="CR413" s="44" t="str">
        <f t="shared" si="2011"/>
        <v/>
      </c>
      <c r="CS413" s="44"/>
      <c r="CT413" s="44" t="str">
        <f t="shared" si="2012"/>
        <v/>
      </c>
      <c r="CU413" s="44"/>
      <c r="CV413" s="60" t="str">
        <f t="shared" si="1949"/>
        <v/>
      </c>
      <c r="CW413" s="67" t="str">
        <f t="shared" si="1968"/>
        <v/>
      </c>
      <c r="CX413" s="44" t="str">
        <f t="shared" si="2013"/>
        <v/>
      </c>
      <c r="CY413" s="45" t="str">
        <f t="shared" si="2014"/>
        <v/>
      </c>
      <c r="CZ413" s="35"/>
      <c r="DA413" s="58"/>
      <c r="DB413" s="46"/>
      <c r="DC413" s="44"/>
      <c r="DD413" s="44" t="str">
        <f t="shared" si="2015"/>
        <v/>
      </c>
      <c r="DE413" s="44"/>
      <c r="DF413" s="44" t="str">
        <f t="shared" si="2016"/>
        <v/>
      </c>
      <c r="DG413" s="44"/>
      <c r="DH413" s="44" t="str">
        <f t="shared" si="2017"/>
        <v/>
      </c>
      <c r="DI413" s="44"/>
      <c r="DJ413" s="60" t="str">
        <f t="shared" si="1950"/>
        <v/>
      </c>
      <c r="DK413" s="67" t="str">
        <f t="shared" si="1969"/>
        <v/>
      </c>
      <c r="DL413" s="44" t="str">
        <f t="shared" si="2018"/>
        <v/>
      </c>
      <c r="DM413" s="45" t="str">
        <f t="shared" si="2019"/>
        <v/>
      </c>
      <c r="DN413" s="35"/>
      <c r="DO413" s="27"/>
      <c r="DP413" s="46"/>
      <c r="DQ413" s="44"/>
      <c r="DR413" s="44" t="str">
        <f t="shared" si="2020"/>
        <v/>
      </c>
      <c r="DS413" s="44"/>
      <c r="DT413" s="44" t="str">
        <f t="shared" si="2021"/>
        <v/>
      </c>
      <c r="DU413" s="44"/>
      <c r="DV413" s="44" t="str">
        <f t="shared" si="2022"/>
        <v/>
      </c>
      <c r="DW413" s="44"/>
      <c r="DX413" s="60" t="str">
        <f t="shared" si="1951"/>
        <v/>
      </c>
      <c r="DY413" s="67" t="str">
        <f t="shared" si="1970"/>
        <v/>
      </c>
      <c r="DZ413" s="44" t="str">
        <f t="shared" si="2023"/>
        <v/>
      </c>
      <c r="EA413" s="45" t="str">
        <f t="shared" si="2024"/>
        <v/>
      </c>
      <c r="EB413" s="35"/>
      <c r="EC413" s="27"/>
      <c r="ED413" s="46"/>
      <c r="EE413" s="67"/>
      <c r="EF413" s="44" t="str">
        <f>IF(EE413="","",EE413-EE412)</f>
        <v/>
      </c>
      <c r="EG413" s="44"/>
      <c r="EH413" s="44"/>
      <c r="EI413" s="44"/>
      <c r="EJ413" s="44" t="str">
        <f>IF(EI413="","",EI412+EK412-EI413)</f>
        <v/>
      </c>
      <c r="EK413" s="44"/>
      <c r="EL413" s="44"/>
      <c r="EM413" s="44"/>
      <c r="EN413" s="44" t="str">
        <f>IF(EM413="","",EJ413*EM413)</f>
        <v/>
      </c>
      <c r="EO413" s="45" t="str">
        <f>IF(EN413="","",EN413/(EF413*100))</f>
        <v/>
      </c>
      <c r="EP413" s="35"/>
      <c r="EQ413" s="27"/>
      <c r="ER413" s="46"/>
      <c r="ES413" s="44"/>
      <c r="ET413" s="44" t="str">
        <f t="shared" si="1973"/>
        <v/>
      </c>
      <c r="EU413" s="44"/>
      <c r="EV413" s="44" t="str">
        <f t="shared" si="1974"/>
        <v/>
      </c>
      <c r="EW413" s="44"/>
      <c r="EX413" s="44" t="str">
        <f t="shared" si="1975"/>
        <v/>
      </c>
      <c r="EY413" s="44"/>
      <c r="EZ413" s="44"/>
      <c r="FA413" s="44"/>
      <c r="FB413" s="44" t="str">
        <f t="shared" si="1928"/>
        <v/>
      </c>
      <c r="FC413" s="45" t="str">
        <f t="shared" si="1929"/>
        <v/>
      </c>
      <c r="FD413" s="35"/>
      <c r="FF413" s="46"/>
      <c r="FG413" s="67"/>
      <c r="FH413" s="44" t="str">
        <f>IF(FG413="","",FG413-FG412)</f>
        <v/>
      </c>
      <c r="FI413" s="44"/>
      <c r="FJ413" s="44"/>
      <c r="FK413" s="44"/>
      <c r="FL413" s="44" t="str">
        <f>IF(FK413="","",FK412+FM412-FK413)</f>
        <v/>
      </c>
      <c r="FM413" s="44"/>
      <c r="FN413" s="44"/>
      <c r="FO413" s="44"/>
      <c r="FP413" s="44" t="str">
        <f>IF(FO413="","",FL413*FO413)</f>
        <v/>
      </c>
      <c r="FQ413" s="45" t="str">
        <f>IF(FP413="","",FP413/(FH413*100))</f>
        <v/>
      </c>
      <c r="FR413" s="35"/>
      <c r="FT413" s="46"/>
      <c r="FU413" s="67"/>
      <c r="FV413" s="44" t="str">
        <f>IF(FU413="","",FU413-FU412)</f>
        <v/>
      </c>
      <c r="FW413" s="44"/>
      <c r="FX413" s="44"/>
      <c r="FY413" s="44"/>
      <c r="FZ413" s="44" t="str">
        <f>IF(FY413="","",FY412+GA412-FY413)</f>
        <v/>
      </c>
      <c r="GA413" s="44"/>
      <c r="GB413" s="44"/>
      <c r="GC413" s="44"/>
      <c r="GD413" s="44" t="str">
        <f>IF(GC413="","",FZ413*GC413)</f>
        <v/>
      </c>
      <c r="GE413" s="45" t="str">
        <f>IF(GD413="","",GD413/(FV413*100))</f>
        <v/>
      </c>
      <c r="GF413" s="35"/>
      <c r="GH413" s="46"/>
      <c r="GI413" s="67"/>
      <c r="GJ413" s="44" t="str">
        <f>IF(GI413="","",GI413-GI412)</f>
        <v/>
      </c>
      <c r="GK413" s="44"/>
      <c r="GL413" s="44"/>
      <c r="GM413" s="44"/>
      <c r="GN413" s="44" t="str">
        <f>IF(GM413="","",GM412+GO412-GM413)</f>
        <v/>
      </c>
      <c r="GO413" s="44"/>
      <c r="GP413" s="44"/>
      <c r="GQ413" s="44"/>
      <c r="GR413" s="44" t="str">
        <f>IF(GQ413="","",GN413*GQ413)</f>
        <v/>
      </c>
      <c r="GS413" s="45" t="str">
        <f>IF(GR413="","",GR413/(GJ413*100))</f>
        <v/>
      </c>
      <c r="GT413" s="35"/>
      <c r="GU413" s="27"/>
      <c r="GV413" s="46"/>
      <c r="GW413" s="67"/>
      <c r="GX413" s="44" t="str">
        <f>IF(GW413="","",GW413-GW412)</f>
        <v/>
      </c>
      <c r="GY413" s="44"/>
      <c r="GZ413" s="44"/>
      <c r="HA413" s="44"/>
      <c r="HB413" s="44" t="str">
        <f>IF(HA413="","",HA412+HC412-HA413)</f>
        <v/>
      </c>
      <c r="HC413" s="44"/>
      <c r="HD413" s="44"/>
      <c r="HE413" s="44"/>
      <c r="HF413" s="44" t="str">
        <f>IF(HE413="","",HB413*HE413)</f>
        <v/>
      </c>
      <c r="HG413" s="45" t="str">
        <f>IF(HF413="","",HF413/(GX413*100))</f>
        <v/>
      </c>
      <c r="HH413" s="35"/>
      <c r="HJ413" s="46"/>
      <c r="HK413" s="67"/>
      <c r="HL413" s="44" t="str">
        <f>IF(HK413="","",HK413-HK412)</f>
        <v/>
      </c>
      <c r="HM413" s="44"/>
      <c r="HN413" s="44"/>
      <c r="HO413" s="44"/>
      <c r="HP413" s="44" t="str">
        <f>IF(HO413="","",HO412+HQ412-HO413)</f>
        <v/>
      </c>
      <c r="HQ413" s="44"/>
      <c r="HR413" s="44"/>
      <c r="HS413" s="44"/>
      <c r="HT413" s="44" t="str">
        <f>IF(HS413="","",HP413*HS413)</f>
        <v/>
      </c>
      <c r="HU413" s="45" t="str">
        <f>IF(HT413="","",HT413/(HL413*100))</f>
        <v/>
      </c>
      <c r="HV413" s="35"/>
      <c r="HW413" s="61"/>
      <c r="HX413" s="46"/>
      <c r="HY413" s="44"/>
      <c r="HZ413" s="44" t="str">
        <f t="shared" si="2025"/>
        <v/>
      </c>
      <c r="IA413" s="44"/>
      <c r="IB413" s="44" t="str">
        <f t="shared" si="2026"/>
        <v/>
      </c>
      <c r="IC413" s="44"/>
      <c r="ID413" s="44" t="str">
        <f t="shared" si="2027"/>
        <v/>
      </c>
      <c r="IE413" s="44"/>
      <c r="IF413" s="60" t="str">
        <f>IF(HY411="","",IF409)</f>
        <v/>
      </c>
      <c r="IG413" s="67" t="str">
        <f>IF(HY411="","",IG409)</f>
        <v/>
      </c>
      <c r="IH413" s="44" t="str">
        <f t="shared" si="2028"/>
        <v/>
      </c>
      <c r="II413" s="45" t="str">
        <f t="shared" si="2029"/>
        <v/>
      </c>
      <c r="IJ413" s="35"/>
      <c r="IL413" s="46"/>
      <c r="IM413" s="44"/>
      <c r="IN413" s="44" t="str">
        <f t="shared" si="2030"/>
        <v/>
      </c>
      <c r="IO413" s="44"/>
      <c r="IP413" s="44" t="str">
        <f t="shared" si="2031"/>
        <v/>
      </c>
      <c r="IQ413" s="44"/>
      <c r="IR413" s="44" t="str">
        <f t="shared" si="2032"/>
        <v/>
      </c>
      <c r="IS413" s="44"/>
      <c r="IT413" s="60" t="str">
        <f t="shared" si="2033"/>
        <v/>
      </c>
      <c r="IU413" s="67" t="str">
        <f t="shared" si="1998"/>
        <v/>
      </c>
      <c r="IV413" s="44" t="str">
        <f t="shared" si="2034"/>
        <v/>
      </c>
      <c r="IW413" s="45" t="str">
        <f t="shared" si="2035"/>
        <v/>
      </c>
      <c r="IX413" s="35"/>
      <c r="IY413" s="33"/>
      <c r="IZ413" s="46"/>
      <c r="JA413" s="44"/>
      <c r="JB413" s="44" t="str">
        <f t="shared" si="2036"/>
        <v/>
      </c>
      <c r="JC413" s="44"/>
      <c r="JD413" s="44" t="str">
        <f t="shared" si="2037"/>
        <v/>
      </c>
      <c r="JE413" s="44"/>
      <c r="JF413" s="44" t="str">
        <f t="shared" si="2038"/>
        <v/>
      </c>
      <c r="JG413" s="44"/>
      <c r="JH413" s="60" t="str">
        <f t="shared" si="1952"/>
        <v/>
      </c>
      <c r="JI413" s="67" t="str">
        <f t="shared" si="1986"/>
        <v/>
      </c>
      <c r="JJ413" s="44" t="str">
        <f t="shared" si="2039"/>
        <v/>
      </c>
      <c r="JK413" s="45" t="str">
        <f t="shared" si="2040"/>
        <v/>
      </c>
      <c r="JL413" s="35"/>
      <c r="JM413" s="27"/>
      <c r="JN413" s="46"/>
      <c r="JO413" s="44"/>
      <c r="JP413" s="44" t="str">
        <f t="shared" si="2041"/>
        <v/>
      </c>
      <c r="JQ413" s="44"/>
      <c r="JR413" s="44" t="str">
        <f t="shared" si="2042"/>
        <v/>
      </c>
      <c r="JS413" s="44"/>
      <c r="JT413" s="44" t="str">
        <f t="shared" si="2043"/>
        <v/>
      </c>
      <c r="JU413" s="44"/>
      <c r="JV413" s="60" t="str">
        <f t="shared" si="1953"/>
        <v/>
      </c>
      <c r="JW413" s="67" t="str">
        <f t="shared" si="1987"/>
        <v/>
      </c>
      <c r="JX413" s="44" t="str">
        <f t="shared" si="2044"/>
        <v/>
      </c>
      <c r="JY413" s="45" t="str">
        <f t="shared" si="2045"/>
        <v/>
      </c>
      <c r="JZ413" s="35"/>
      <c r="KA413" s="61"/>
      <c r="KB413" s="46"/>
      <c r="KC413" s="44"/>
      <c r="KD413" s="44" t="str">
        <f t="shared" si="2046"/>
        <v/>
      </c>
      <c r="KE413" s="44"/>
      <c r="KF413" s="44" t="str">
        <f t="shared" si="2047"/>
        <v/>
      </c>
      <c r="KG413" s="44"/>
      <c r="KH413" s="44" t="str">
        <f t="shared" si="2048"/>
        <v/>
      </c>
      <c r="KI413" s="44"/>
      <c r="KJ413" s="60" t="str">
        <f t="shared" si="1954"/>
        <v/>
      </c>
      <c r="KK413" s="67" t="str">
        <f t="shared" si="1988"/>
        <v/>
      </c>
      <c r="KL413" s="44" t="str">
        <f t="shared" si="2049"/>
        <v/>
      </c>
      <c r="KM413" s="45" t="str">
        <f t="shared" si="2050"/>
        <v/>
      </c>
      <c r="KN413" s="35"/>
      <c r="KO413" s="27"/>
      <c r="KP413" s="46"/>
      <c r="KQ413" s="44"/>
      <c r="KR413" s="44" t="str">
        <f t="shared" si="2051"/>
        <v/>
      </c>
      <c r="KS413" s="44"/>
      <c r="KT413" s="44" t="str">
        <f t="shared" si="2052"/>
        <v/>
      </c>
      <c r="KU413" s="44"/>
      <c r="KV413" s="44" t="str">
        <f t="shared" si="2053"/>
        <v/>
      </c>
      <c r="KW413" s="44"/>
      <c r="KX413" s="60" t="str">
        <f t="shared" si="1955"/>
        <v/>
      </c>
      <c r="KY413" s="67" t="str">
        <f t="shared" si="1989"/>
        <v/>
      </c>
      <c r="KZ413" s="44" t="str">
        <f t="shared" si="2054"/>
        <v/>
      </c>
      <c r="LA413" s="45" t="str">
        <f t="shared" si="2055"/>
        <v/>
      </c>
      <c r="LB413" s="35"/>
      <c r="LC413" s="27"/>
      <c r="LD413" s="74"/>
      <c r="LE413" s="75"/>
      <c r="LF413" s="75"/>
      <c r="LG413" s="75"/>
      <c r="LH413" s="75"/>
      <c r="LI413" s="75"/>
      <c r="LJ413" s="75" t="str">
        <f>IF(LI413="","",#REF!+#REF!-LI413)</f>
        <v/>
      </c>
      <c r="LK413" s="75"/>
      <c r="LL413" s="77"/>
      <c r="LM413" s="78"/>
      <c r="LN413" s="75"/>
      <c r="LO413" s="79"/>
      <c r="LP413" s="35"/>
      <c r="LQ413" s="27"/>
      <c r="LR413" s="46"/>
      <c r="LS413" s="67"/>
      <c r="LT413" s="44" t="str">
        <f>IF(LS413="","",LS413-LS412)</f>
        <v/>
      </c>
      <c r="LU413" s="44"/>
      <c r="LV413" s="44"/>
      <c r="LW413" s="44"/>
      <c r="LX413" s="44" t="str">
        <f>IF(LW413="","",LW412+LY412-LW413)</f>
        <v/>
      </c>
      <c r="LY413" s="44"/>
      <c r="LZ413" s="44"/>
      <c r="MA413" s="44"/>
      <c r="MB413" s="44" t="str">
        <f>IF(MA413="","",LX413*MA413)</f>
        <v/>
      </c>
      <c r="MC413" s="45" t="str">
        <f>IF(MB413="","",MB413/(LT413*100))</f>
        <v/>
      </c>
      <c r="MD413" s="35"/>
      <c r="ME413" s="27"/>
      <c r="MF413" s="46"/>
      <c r="MG413" s="67"/>
      <c r="MH413" s="44" t="str">
        <f>IF(MG413="","",MG413-MG412)</f>
        <v/>
      </c>
      <c r="MI413" s="44"/>
      <c r="MJ413" s="44"/>
      <c r="MK413" s="44"/>
      <c r="ML413" s="44" t="str">
        <f>IF(MK413="","",MK412+MM412-MK413)</f>
        <v/>
      </c>
      <c r="MM413" s="44"/>
      <c r="MN413" s="44"/>
      <c r="MO413" s="44"/>
      <c r="MP413" s="44" t="str">
        <f>IF(MO413="","",ML413*MO413)</f>
        <v/>
      </c>
      <c r="MQ413" s="45" t="str">
        <f>IF(MP413="","",MP413/(MH413*100))</f>
        <v/>
      </c>
      <c r="MR413" s="35"/>
      <c r="MS413" s="27"/>
      <c r="MT413" s="46"/>
      <c r="MU413" s="67"/>
      <c r="MV413" s="44" t="str">
        <f>IF(MU413="","",MU413-MU412)</f>
        <v/>
      </c>
      <c r="MW413" s="44"/>
      <c r="MX413" s="44"/>
      <c r="MY413" s="44"/>
      <c r="MZ413" s="44" t="str">
        <f>IF(MY413="","",MY412+NA412-MY413)</f>
        <v/>
      </c>
      <c r="NA413" s="44"/>
      <c r="NB413" s="44"/>
      <c r="NC413" s="44"/>
      <c r="ND413" s="44" t="str">
        <f>IF(NC413="","",MZ413*NC413)</f>
        <v/>
      </c>
      <c r="NE413" s="45" t="str">
        <f>IF(ND413="","",ND413/(MV413*100))</f>
        <v/>
      </c>
      <c r="NF413" s="35"/>
      <c r="NG413" s="27"/>
      <c r="NH413" s="46"/>
      <c r="NI413" s="67"/>
      <c r="NJ413" s="44" t="str">
        <f>IF(NI413="","",NI413-NI412)</f>
        <v/>
      </c>
      <c r="NK413" s="44"/>
      <c r="NL413" s="44"/>
      <c r="NM413" s="44"/>
      <c r="NN413" s="44" t="str">
        <f>IF(NM413="","",NM412+NO412-NM413)</f>
        <v/>
      </c>
      <c r="NO413" s="44"/>
      <c r="NP413" s="44"/>
      <c r="NQ413" s="44"/>
      <c r="NR413" s="44" t="str">
        <f>IF(NQ413="","",NN413*NQ413)</f>
        <v/>
      </c>
      <c r="NS413" s="45" t="str">
        <f>IF(NR413="","",NR413/(NJ413*100))</f>
        <v/>
      </c>
      <c r="NT413" s="35"/>
    </row>
    <row r="414" spans="1:384" ht="15" customHeight="1" thickTop="1" thickBot="1" x14ac:dyDescent="0.25">
      <c r="A414" s="38"/>
      <c r="B414" s="39"/>
      <c r="C414" s="40"/>
      <c r="D414" s="40"/>
      <c r="E414" s="41"/>
      <c r="F414" s="40"/>
      <c r="G414" s="178"/>
      <c r="H414" s="42"/>
      <c r="I414" s="44"/>
      <c r="J414" s="44" t="str">
        <f t="shared" si="1956"/>
        <v/>
      </c>
      <c r="K414" s="44"/>
      <c r="L414" s="44"/>
      <c r="M414" s="44"/>
      <c r="N414" s="44" t="str">
        <f t="shared" si="1957"/>
        <v/>
      </c>
      <c r="O414" s="44"/>
      <c r="P414" s="44"/>
      <c r="Q414" s="44"/>
      <c r="R414" s="44" t="str">
        <f t="shared" si="1918"/>
        <v/>
      </c>
      <c r="S414" s="45" t="str">
        <f t="shared" si="1919"/>
        <v/>
      </c>
      <c r="T414" s="35"/>
      <c r="U414" s="27"/>
      <c r="V414" s="46"/>
      <c r="W414" s="67"/>
      <c r="X414" s="44" t="str">
        <f>IF(W414="","",W414-W413)</f>
        <v/>
      </c>
      <c r="Y414" s="44"/>
      <c r="Z414" s="44"/>
      <c r="AA414" s="44"/>
      <c r="AB414" s="44" t="str">
        <f>IF(AA414="","",AA413+AC413-AA414)</f>
        <v/>
      </c>
      <c r="AC414" s="44"/>
      <c r="AD414" s="44"/>
      <c r="AE414" s="44"/>
      <c r="AF414" s="44" t="str">
        <f>IF(AE414="","",AB414*AE414)</f>
        <v/>
      </c>
      <c r="AG414" s="45" t="str">
        <f>IF(AF414="","",AF414/(X414*100))</f>
        <v/>
      </c>
      <c r="AH414" s="35"/>
      <c r="AI414" s="27"/>
      <c r="AJ414" s="46"/>
      <c r="AK414" s="44"/>
      <c r="AL414" s="44" t="str">
        <f t="shared" si="1960"/>
        <v/>
      </c>
      <c r="AM414" s="44"/>
      <c r="AN414" s="44" t="str">
        <f t="shared" si="1961"/>
        <v/>
      </c>
      <c r="AO414" s="44"/>
      <c r="AP414" s="44" t="str">
        <f t="shared" si="1962"/>
        <v/>
      </c>
      <c r="AQ414" s="44"/>
      <c r="AR414" s="44"/>
      <c r="AS414" s="44"/>
      <c r="AT414" s="44" t="str">
        <f t="shared" si="1922"/>
        <v/>
      </c>
      <c r="AU414" s="45" t="str">
        <f t="shared" si="1923"/>
        <v/>
      </c>
      <c r="AV414" s="35"/>
      <c r="AW414" s="27"/>
      <c r="AX414" s="46"/>
      <c r="AY414" s="44"/>
      <c r="AZ414" s="44" t="str">
        <f t="shared" si="1963"/>
        <v/>
      </c>
      <c r="BA414" s="44"/>
      <c r="BB414" s="44" t="str">
        <f t="shared" si="1964"/>
        <v/>
      </c>
      <c r="BC414" s="44"/>
      <c r="BD414" s="44" t="str">
        <f t="shared" si="1965"/>
        <v/>
      </c>
      <c r="BE414" s="44"/>
      <c r="BF414" s="44"/>
      <c r="BG414" s="44"/>
      <c r="BH414" s="44" t="str">
        <f t="shared" si="1924"/>
        <v/>
      </c>
      <c r="BI414" s="45" t="str">
        <f t="shared" si="1925"/>
        <v/>
      </c>
      <c r="BJ414" s="35"/>
      <c r="BK414" s="50"/>
      <c r="BL414" s="74"/>
      <c r="BM414" s="75"/>
      <c r="BN414" s="75" t="str">
        <f t="shared" si="1999"/>
        <v/>
      </c>
      <c r="BO414" s="75"/>
      <c r="BP414" s="75" t="str">
        <f t="shared" si="2000"/>
        <v/>
      </c>
      <c r="BQ414" s="75"/>
      <c r="BR414" s="75" t="str">
        <f t="shared" si="2001"/>
        <v/>
      </c>
      <c r="BS414" s="75"/>
      <c r="BT414" s="77" t="str">
        <f t="shared" si="2002"/>
        <v/>
      </c>
      <c r="BU414" s="78" t="str">
        <f t="shared" si="1966"/>
        <v/>
      </c>
      <c r="BV414" s="75" t="str">
        <f t="shared" si="2003"/>
        <v/>
      </c>
      <c r="BW414" s="79" t="str">
        <f t="shared" si="2004"/>
        <v/>
      </c>
      <c r="BX414" s="35"/>
      <c r="BY414" s="27"/>
      <c r="BZ414" s="74"/>
      <c r="CA414" s="75"/>
      <c r="CB414" s="75" t="str">
        <f t="shared" si="2005"/>
        <v/>
      </c>
      <c r="CC414" s="75"/>
      <c r="CD414" s="75" t="str">
        <f t="shared" si="2006"/>
        <v/>
      </c>
      <c r="CE414" s="75"/>
      <c r="CF414" s="75" t="str">
        <f t="shared" si="2007"/>
        <v/>
      </c>
      <c r="CG414" s="75"/>
      <c r="CH414" s="77" t="str">
        <f t="shared" si="1948"/>
        <v/>
      </c>
      <c r="CI414" s="78" t="str">
        <f t="shared" si="1967"/>
        <v/>
      </c>
      <c r="CJ414" s="75" t="str">
        <f t="shared" si="2008"/>
        <v/>
      </c>
      <c r="CK414" s="79" t="str">
        <f t="shared" si="2009"/>
        <v/>
      </c>
      <c r="CL414" s="35"/>
      <c r="CM414" s="27"/>
      <c r="CN414" s="74"/>
      <c r="CO414" s="75"/>
      <c r="CP414" s="75" t="str">
        <f t="shared" si="2010"/>
        <v/>
      </c>
      <c r="CQ414" s="75"/>
      <c r="CR414" s="75" t="str">
        <f t="shared" si="2011"/>
        <v/>
      </c>
      <c r="CS414" s="75"/>
      <c r="CT414" s="75" t="str">
        <f t="shared" si="2012"/>
        <v/>
      </c>
      <c r="CU414" s="75"/>
      <c r="CV414" s="77" t="str">
        <f t="shared" si="1949"/>
        <v/>
      </c>
      <c r="CW414" s="78" t="str">
        <f t="shared" si="1968"/>
        <v/>
      </c>
      <c r="CX414" s="75" t="str">
        <f t="shared" si="2013"/>
        <v/>
      </c>
      <c r="CY414" s="79" t="str">
        <f t="shared" si="2014"/>
        <v/>
      </c>
      <c r="CZ414" s="35"/>
      <c r="DA414" s="58"/>
      <c r="DB414" s="74"/>
      <c r="DC414" s="75"/>
      <c r="DD414" s="75" t="str">
        <f t="shared" si="2015"/>
        <v/>
      </c>
      <c r="DE414" s="75"/>
      <c r="DF414" s="75" t="str">
        <f t="shared" si="2016"/>
        <v/>
      </c>
      <c r="DG414" s="75"/>
      <c r="DH414" s="75" t="str">
        <f t="shared" si="2017"/>
        <v/>
      </c>
      <c r="DI414" s="75"/>
      <c r="DJ414" s="77" t="str">
        <f t="shared" si="1950"/>
        <v/>
      </c>
      <c r="DK414" s="78" t="str">
        <f t="shared" si="1969"/>
        <v/>
      </c>
      <c r="DL414" s="75" t="str">
        <f t="shared" si="2018"/>
        <v/>
      </c>
      <c r="DM414" s="79" t="str">
        <f t="shared" si="2019"/>
        <v/>
      </c>
      <c r="DN414" s="35"/>
      <c r="DO414" s="27"/>
      <c r="DP414" s="74"/>
      <c r="DQ414" s="75"/>
      <c r="DR414" s="75" t="str">
        <f t="shared" si="2020"/>
        <v/>
      </c>
      <c r="DS414" s="75"/>
      <c r="DT414" s="75" t="str">
        <f t="shared" si="2021"/>
        <v/>
      </c>
      <c r="DU414" s="75"/>
      <c r="DV414" s="75" t="str">
        <f t="shared" si="2022"/>
        <v/>
      </c>
      <c r="DW414" s="75"/>
      <c r="DX414" s="77" t="str">
        <f t="shared" si="1951"/>
        <v/>
      </c>
      <c r="DY414" s="78" t="str">
        <f t="shared" si="1970"/>
        <v/>
      </c>
      <c r="DZ414" s="75" t="str">
        <f t="shared" si="2023"/>
        <v/>
      </c>
      <c r="EA414" s="79" t="str">
        <f t="shared" si="2024"/>
        <v/>
      </c>
      <c r="EB414" s="35"/>
      <c r="EC414" s="27"/>
      <c r="ED414" s="46"/>
      <c r="EE414" s="67"/>
      <c r="EF414" s="44" t="str">
        <f>IF(EE414="","",EE414-EE413)</f>
        <v/>
      </c>
      <c r="EG414" s="44"/>
      <c r="EH414" s="44"/>
      <c r="EI414" s="44"/>
      <c r="EJ414" s="44" t="str">
        <f>IF(EI414="","",EI413+EK413-EI414)</f>
        <v/>
      </c>
      <c r="EK414" s="44"/>
      <c r="EL414" s="44"/>
      <c r="EM414" s="44"/>
      <c r="EN414" s="44" t="str">
        <f>IF(EM414="","",EJ414*EM414)</f>
        <v/>
      </c>
      <c r="EO414" s="45" t="str">
        <f>IF(EN414="","",EN414/(EF414*100))</f>
        <v/>
      </c>
      <c r="EP414" s="35"/>
      <c r="EQ414" s="27"/>
      <c r="ER414" s="46"/>
      <c r="ES414" s="44"/>
      <c r="ET414" s="44" t="str">
        <f t="shared" si="1973"/>
        <v/>
      </c>
      <c r="EU414" s="44"/>
      <c r="EV414" s="44" t="str">
        <f t="shared" si="1974"/>
        <v/>
      </c>
      <c r="EW414" s="44"/>
      <c r="EX414" s="44" t="str">
        <f t="shared" si="1975"/>
        <v/>
      </c>
      <c r="EY414" s="44"/>
      <c r="EZ414" s="44"/>
      <c r="FA414" s="44"/>
      <c r="FB414" s="44" t="str">
        <f t="shared" si="1928"/>
        <v/>
      </c>
      <c r="FC414" s="45" t="str">
        <f t="shared" si="1929"/>
        <v/>
      </c>
      <c r="FD414" s="35"/>
      <c r="FF414" s="46"/>
      <c r="FG414" s="67"/>
      <c r="FH414" s="44" t="str">
        <f>IF(FG414="","",FG414-FG413)</f>
        <v/>
      </c>
      <c r="FI414" s="44"/>
      <c r="FJ414" s="44"/>
      <c r="FK414" s="44"/>
      <c r="FL414" s="44" t="str">
        <f>IF(FK414="","",FK413+FM413-FK414)</f>
        <v/>
      </c>
      <c r="FM414" s="44"/>
      <c r="FN414" s="44"/>
      <c r="FO414" s="44"/>
      <c r="FP414" s="44" t="str">
        <f>IF(FO414="","",FL414*FO414)</f>
        <v/>
      </c>
      <c r="FQ414" s="45" t="str">
        <f>IF(FP414="","",FP414/(FH414*100))</f>
        <v/>
      </c>
      <c r="FR414" s="35"/>
      <c r="FT414" s="46"/>
      <c r="FU414" s="67"/>
      <c r="FV414" s="44" t="str">
        <f>IF(FU414="","",FU414-FU413)</f>
        <v/>
      </c>
      <c r="FW414" s="44"/>
      <c r="FX414" s="44"/>
      <c r="FY414" s="44"/>
      <c r="FZ414" s="44" t="str">
        <f>IF(FY414="","",FY413+GA413-FY414)</f>
        <v/>
      </c>
      <c r="GA414" s="44"/>
      <c r="GB414" s="44"/>
      <c r="GC414" s="44"/>
      <c r="GD414" s="44" t="str">
        <f>IF(GC414="","",FZ414*GC414)</f>
        <v/>
      </c>
      <c r="GE414" s="45" t="str">
        <f>IF(GD414="","",GD414/(FV414*100))</f>
        <v/>
      </c>
      <c r="GF414" s="35"/>
      <c r="GH414" s="46"/>
      <c r="GI414" s="67"/>
      <c r="GJ414" s="44" t="str">
        <f>IF(GI414="","",GI414-GI413)</f>
        <v/>
      </c>
      <c r="GK414" s="44"/>
      <c r="GL414" s="44"/>
      <c r="GM414" s="44"/>
      <c r="GN414" s="44" t="str">
        <f>IF(GM414="","",GM413+GO413-GM414)</f>
        <v/>
      </c>
      <c r="GO414" s="44"/>
      <c r="GP414" s="44"/>
      <c r="GQ414" s="44"/>
      <c r="GR414" s="44" t="str">
        <f>IF(GQ414="","",GN414*GQ414)</f>
        <v/>
      </c>
      <c r="GS414" s="45" t="str">
        <f>IF(GR414="","",GR414/(GJ414*100))</f>
        <v/>
      </c>
      <c r="GT414" s="35"/>
      <c r="GU414" s="27"/>
      <c r="GV414" s="46"/>
      <c r="GW414" s="67"/>
      <c r="GX414" s="44" t="str">
        <f>IF(GW414="","",GW414-GW413)</f>
        <v/>
      </c>
      <c r="GY414" s="44"/>
      <c r="GZ414" s="44"/>
      <c r="HA414" s="44"/>
      <c r="HB414" s="44" t="str">
        <f>IF(HA414="","",HA413+HC413-HA414)</f>
        <v/>
      </c>
      <c r="HC414" s="44"/>
      <c r="HD414" s="44"/>
      <c r="HE414" s="44"/>
      <c r="HF414" s="44" t="str">
        <f>IF(HE414="","",HB414*HE414)</f>
        <v/>
      </c>
      <c r="HG414" s="45" t="str">
        <f>IF(HF414="","",HF414/(GX414*100))</f>
        <v/>
      </c>
      <c r="HH414" s="35"/>
      <c r="HJ414" s="46"/>
      <c r="HK414" s="67"/>
      <c r="HL414" s="44" t="str">
        <f>IF(HK414="","",HK414-HK413)</f>
        <v/>
      </c>
      <c r="HM414" s="44"/>
      <c r="HN414" s="44"/>
      <c r="HO414" s="44"/>
      <c r="HP414" s="44" t="str">
        <f>IF(HO414="","",HO413+HQ413-HO414)</f>
        <v/>
      </c>
      <c r="HQ414" s="44"/>
      <c r="HR414" s="44"/>
      <c r="HS414" s="44"/>
      <c r="HT414" s="44" t="str">
        <f>IF(HS414="","",HP414*HS414)</f>
        <v/>
      </c>
      <c r="HU414" s="45" t="str">
        <f>IF(HT414="","",HT414/(HL414*100))</f>
        <v/>
      </c>
      <c r="HV414" s="35"/>
      <c r="HW414" s="61"/>
      <c r="HX414" s="74"/>
      <c r="HY414" s="75"/>
      <c r="HZ414" s="75" t="str">
        <f t="shared" si="2025"/>
        <v/>
      </c>
      <c r="IA414" s="75"/>
      <c r="IB414" s="75" t="str">
        <f t="shared" si="2026"/>
        <v/>
      </c>
      <c r="IC414" s="75"/>
      <c r="ID414" s="75" t="str">
        <f t="shared" si="2027"/>
        <v/>
      </c>
      <c r="IE414" s="75"/>
      <c r="IF414" s="77" t="str">
        <f>IF(HY411="","",IF410)</f>
        <v/>
      </c>
      <c r="IG414" s="78" t="str">
        <f>IF(HY411="","",IG410)</f>
        <v/>
      </c>
      <c r="IH414" s="75" t="str">
        <f t="shared" si="2028"/>
        <v/>
      </c>
      <c r="II414" s="79" t="str">
        <f t="shared" si="2029"/>
        <v/>
      </c>
      <c r="IJ414" s="35"/>
      <c r="IL414" s="74"/>
      <c r="IM414" s="75"/>
      <c r="IN414" s="75" t="str">
        <f t="shared" si="2030"/>
        <v/>
      </c>
      <c r="IO414" s="75"/>
      <c r="IP414" s="75" t="str">
        <f t="shared" si="2031"/>
        <v/>
      </c>
      <c r="IQ414" s="75"/>
      <c r="IR414" s="75" t="str">
        <f t="shared" si="2032"/>
        <v/>
      </c>
      <c r="IS414" s="75"/>
      <c r="IT414" s="77" t="str">
        <f t="shared" si="2033"/>
        <v/>
      </c>
      <c r="IU414" s="78" t="str">
        <f t="shared" si="1998"/>
        <v/>
      </c>
      <c r="IV414" s="75" t="str">
        <f t="shared" si="2034"/>
        <v/>
      </c>
      <c r="IW414" s="79" t="str">
        <f t="shared" si="2035"/>
        <v/>
      </c>
      <c r="IX414" s="35"/>
      <c r="IY414" s="33"/>
      <c r="IZ414" s="74"/>
      <c r="JA414" s="75"/>
      <c r="JB414" s="75" t="str">
        <f t="shared" si="2036"/>
        <v/>
      </c>
      <c r="JC414" s="75"/>
      <c r="JD414" s="75" t="str">
        <f t="shared" si="2037"/>
        <v/>
      </c>
      <c r="JE414" s="75"/>
      <c r="JF414" s="75" t="str">
        <f t="shared" si="2038"/>
        <v/>
      </c>
      <c r="JG414" s="75"/>
      <c r="JH414" s="77" t="str">
        <f t="shared" si="1952"/>
        <v/>
      </c>
      <c r="JI414" s="78" t="str">
        <f t="shared" si="1986"/>
        <v/>
      </c>
      <c r="JJ414" s="75" t="str">
        <f t="shared" si="2039"/>
        <v/>
      </c>
      <c r="JK414" s="79" t="str">
        <f t="shared" si="2040"/>
        <v/>
      </c>
      <c r="JL414" s="35"/>
      <c r="JM414" s="27"/>
      <c r="JN414" s="74"/>
      <c r="JO414" s="75"/>
      <c r="JP414" s="75" t="str">
        <f t="shared" si="2041"/>
        <v/>
      </c>
      <c r="JQ414" s="75"/>
      <c r="JR414" s="75" t="str">
        <f t="shared" si="2042"/>
        <v/>
      </c>
      <c r="JS414" s="75"/>
      <c r="JT414" s="75" t="str">
        <f t="shared" si="2043"/>
        <v/>
      </c>
      <c r="JU414" s="75"/>
      <c r="JV414" s="77" t="str">
        <f t="shared" si="1953"/>
        <v/>
      </c>
      <c r="JW414" s="78" t="str">
        <f t="shared" si="1987"/>
        <v/>
      </c>
      <c r="JX414" s="75" t="str">
        <f t="shared" si="2044"/>
        <v/>
      </c>
      <c r="JY414" s="79" t="str">
        <f t="shared" si="2045"/>
        <v/>
      </c>
      <c r="JZ414" s="35"/>
      <c r="KA414" s="61"/>
      <c r="KB414" s="74"/>
      <c r="KC414" s="75"/>
      <c r="KD414" s="75" t="str">
        <f t="shared" si="2046"/>
        <v/>
      </c>
      <c r="KE414" s="75"/>
      <c r="KF414" s="75" t="str">
        <f t="shared" si="2047"/>
        <v/>
      </c>
      <c r="KG414" s="75"/>
      <c r="KH414" s="75" t="str">
        <f t="shared" si="2048"/>
        <v/>
      </c>
      <c r="KI414" s="75"/>
      <c r="KJ414" s="77" t="str">
        <f t="shared" si="1954"/>
        <v/>
      </c>
      <c r="KK414" s="78" t="str">
        <f t="shared" si="1988"/>
        <v/>
      </c>
      <c r="KL414" s="75" t="str">
        <f t="shared" si="2049"/>
        <v/>
      </c>
      <c r="KM414" s="79" t="str">
        <f t="shared" si="2050"/>
        <v/>
      </c>
      <c r="KN414" s="35"/>
      <c r="KO414" s="27"/>
      <c r="KP414" s="74"/>
      <c r="KQ414" s="75"/>
      <c r="KR414" s="75" t="str">
        <f t="shared" si="2051"/>
        <v/>
      </c>
      <c r="KS414" s="75"/>
      <c r="KT414" s="75" t="str">
        <f t="shared" si="2052"/>
        <v/>
      </c>
      <c r="KU414" s="75"/>
      <c r="KV414" s="75" t="str">
        <f t="shared" si="2053"/>
        <v/>
      </c>
      <c r="KW414" s="75"/>
      <c r="KX414" s="77" t="str">
        <f t="shared" si="1955"/>
        <v/>
      </c>
      <c r="KY414" s="78" t="str">
        <f t="shared" si="1989"/>
        <v/>
      </c>
      <c r="KZ414" s="75" t="str">
        <f t="shared" si="2054"/>
        <v/>
      </c>
      <c r="LA414" s="79" t="str">
        <f t="shared" si="2055"/>
        <v/>
      </c>
      <c r="LB414" s="35"/>
      <c r="LC414" s="27"/>
      <c r="LD414" s="107"/>
      <c r="LE414" s="87"/>
      <c r="LF414" s="87"/>
      <c r="LG414" s="87"/>
      <c r="LH414" s="87"/>
      <c r="LI414" s="87"/>
      <c r="LJ414" s="87" t="str">
        <f>IF(LI414="","",LI411+LK411-LI414)</f>
        <v/>
      </c>
      <c r="LK414" s="87"/>
      <c r="LL414" s="108"/>
      <c r="LM414" s="109"/>
      <c r="LN414" s="87"/>
      <c r="LO414" s="89"/>
      <c r="LP414" s="35"/>
      <c r="LQ414" s="27"/>
      <c r="LR414" s="46"/>
      <c r="LS414" s="67"/>
      <c r="LT414" s="44" t="str">
        <f>IF(LS414="","",LS414-LS413)</f>
        <v/>
      </c>
      <c r="LU414" s="44"/>
      <c r="LV414" s="44"/>
      <c r="LW414" s="44"/>
      <c r="LX414" s="44" t="str">
        <f>IF(LW414="","",LW413+LY413-LW414)</f>
        <v/>
      </c>
      <c r="LY414" s="44"/>
      <c r="LZ414" s="44"/>
      <c r="MA414" s="44"/>
      <c r="MB414" s="44" t="str">
        <f>IF(MA414="","",LX414*MA414)</f>
        <v/>
      </c>
      <c r="MC414" s="45" t="str">
        <f>IF(MB414="","",MB414/(LT414*100))</f>
        <v/>
      </c>
      <c r="MD414" s="35"/>
      <c r="ME414" s="27"/>
      <c r="MF414" s="46"/>
      <c r="MG414" s="67"/>
      <c r="MH414" s="44" t="str">
        <f>IF(MG414="","",MG414-MG413)</f>
        <v/>
      </c>
      <c r="MI414" s="44"/>
      <c r="MJ414" s="44"/>
      <c r="MK414" s="44"/>
      <c r="ML414" s="44" t="str">
        <f>IF(MK414="","",MK413+MM413-MK414)</f>
        <v/>
      </c>
      <c r="MM414" s="44"/>
      <c r="MN414" s="44"/>
      <c r="MO414" s="44"/>
      <c r="MP414" s="44" t="str">
        <f>IF(MO414="","",ML414*MO414)</f>
        <v/>
      </c>
      <c r="MQ414" s="45" t="str">
        <f>IF(MP414="","",MP414/(MH414*100))</f>
        <v/>
      </c>
      <c r="MR414" s="35"/>
      <c r="MS414" s="27"/>
      <c r="MT414" s="46"/>
      <c r="MU414" s="67"/>
      <c r="MV414" s="44" t="str">
        <f>IF(MU414="","",MU414-MU413)</f>
        <v/>
      </c>
      <c r="MW414" s="44"/>
      <c r="MX414" s="44"/>
      <c r="MY414" s="44"/>
      <c r="MZ414" s="44" t="str">
        <f>IF(MY414="","",MY413+NA413-MY414)</f>
        <v/>
      </c>
      <c r="NA414" s="44"/>
      <c r="NB414" s="44"/>
      <c r="NC414" s="44"/>
      <c r="ND414" s="44" t="str">
        <f>IF(NC414="","",MZ414*NC414)</f>
        <v/>
      </c>
      <c r="NE414" s="45" t="str">
        <f>IF(ND414="","",ND414/(MV414*100))</f>
        <v/>
      </c>
      <c r="NF414" s="35"/>
      <c r="NG414" s="27"/>
      <c r="NH414" s="46"/>
      <c r="NI414" s="67"/>
      <c r="NJ414" s="44" t="str">
        <f>IF(NI414="","",NI414-NI413)</f>
        <v/>
      </c>
      <c r="NK414" s="44"/>
      <c r="NL414" s="44"/>
      <c r="NM414" s="44"/>
      <c r="NN414" s="44" t="str">
        <f>IF(NM414="","",NM413+NO413-NM414)</f>
        <v/>
      </c>
      <c r="NO414" s="44"/>
      <c r="NP414" s="44"/>
      <c r="NQ414" s="44"/>
      <c r="NR414" s="44" t="str">
        <f>IF(NQ414="","",NN414*NQ414)</f>
        <v/>
      </c>
      <c r="NS414" s="45" t="str">
        <f>IF(NR414="","",NR414/(NJ414*100))</f>
        <v/>
      </c>
      <c r="NT414" s="35"/>
    </row>
    <row r="415" spans="1:384" ht="15" customHeight="1" thickTop="1" x14ac:dyDescent="0.2">
      <c r="A415" s="38"/>
      <c r="B415" s="39"/>
      <c r="C415" s="40"/>
      <c r="D415" s="40"/>
      <c r="E415" s="41"/>
      <c r="F415" s="40"/>
      <c r="G415" s="178"/>
      <c r="H415" s="42"/>
      <c r="I415" s="44"/>
      <c r="J415" s="44"/>
      <c r="K415" s="44"/>
      <c r="L415" s="44"/>
      <c r="M415" s="44"/>
      <c r="N415" s="44" t="str">
        <f t="shared" si="1957"/>
        <v/>
      </c>
      <c r="O415" s="44"/>
      <c r="P415" s="44"/>
      <c r="Q415" s="44"/>
      <c r="R415" s="44" t="str">
        <f t="shared" si="1918"/>
        <v/>
      </c>
      <c r="S415" s="45" t="str">
        <f t="shared" si="1919"/>
        <v/>
      </c>
      <c r="T415" s="35"/>
      <c r="U415" s="27"/>
      <c r="V415" s="46"/>
      <c r="W415" s="67"/>
      <c r="X415" s="44"/>
      <c r="Y415" s="44"/>
      <c r="Z415" s="44"/>
      <c r="AA415" s="44"/>
      <c r="AB415" s="44" t="str">
        <f>IF(AA415="","",AA414+AC414-AA415)</f>
        <v/>
      </c>
      <c r="AC415" s="44"/>
      <c r="AD415" s="44"/>
      <c r="AE415" s="44"/>
      <c r="AF415" s="44" t="str">
        <f>IF(AE415="","",AB415*AE415)</f>
        <v/>
      </c>
      <c r="AG415" s="45" t="str">
        <f>IF(AF415="","",AF415/(X415*100))</f>
        <v/>
      </c>
      <c r="AH415" s="35"/>
      <c r="AI415" s="27"/>
      <c r="AJ415" s="46"/>
      <c r="AK415" s="44"/>
      <c r="AL415" s="44"/>
      <c r="AM415" s="44"/>
      <c r="AN415" s="44" t="str">
        <f t="shared" si="1961"/>
        <v/>
      </c>
      <c r="AO415" s="44"/>
      <c r="AP415" s="44" t="str">
        <f t="shared" si="1962"/>
        <v/>
      </c>
      <c r="AQ415" s="44"/>
      <c r="AR415" s="44"/>
      <c r="AS415" s="44"/>
      <c r="AT415" s="44" t="str">
        <f t="shared" si="1922"/>
        <v/>
      </c>
      <c r="AU415" s="45" t="str">
        <f t="shared" si="1923"/>
        <v/>
      </c>
      <c r="AV415" s="35"/>
      <c r="AW415" s="27"/>
      <c r="AX415" s="46"/>
      <c r="AY415" s="44"/>
      <c r="AZ415" s="44"/>
      <c r="BA415" s="44"/>
      <c r="BB415" s="44" t="str">
        <f t="shared" si="1964"/>
        <v/>
      </c>
      <c r="BC415" s="44"/>
      <c r="BD415" s="44" t="str">
        <f t="shared" si="1965"/>
        <v/>
      </c>
      <c r="BE415" s="44"/>
      <c r="BF415" s="44"/>
      <c r="BG415" s="44"/>
      <c r="BH415" s="44" t="str">
        <f t="shared" si="1924"/>
        <v/>
      </c>
      <c r="BI415" s="45" t="str">
        <f t="shared" si="1925"/>
        <v/>
      </c>
      <c r="BJ415" s="35"/>
      <c r="BK415" s="50"/>
      <c r="BL415" s="51" t="str">
        <f>IF($A376="","",$A376)</f>
        <v/>
      </c>
      <c r="BM415" s="43"/>
      <c r="BN415" s="43" t="str">
        <f t="shared" si="1999"/>
        <v/>
      </c>
      <c r="BO415" s="43"/>
      <c r="BP415" s="87" t="str">
        <f t="shared" si="2000"/>
        <v/>
      </c>
      <c r="BQ415" s="43"/>
      <c r="BR415" s="43" t="str">
        <f t="shared" si="2001"/>
        <v/>
      </c>
      <c r="BS415" s="43"/>
      <c r="BT415" s="53" t="str">
        <f t="shared" si="2002"/>
        <v/>
      </c>
      <c r="BU415" s="47" t="str">
        <f t="shared" si="1966"/>
        <v/>
      </c>
      <c r="BV415" s="87" t="str">
        <f t="shared" si="2003"/>
        <v/>
      </c>
      <c r="BW415" s="89" t="str">
        <f t="shared" si="2004"/>
        <v/>
      </c>
      <c r="BX415" s="35"/>
      <c r="BY415" s="27"/>
      <c r="BZ415" s="51" t="str">
        <f>IF($A376="","",$A376)</f>
        <v/>
      </c>
      <c r="CA415" s="43"/>
      <c r="CB415" s="43" t="str">
        <f t="shared" si="2005"/>
        <v/>
      </c>
      <c r="CC415" s="43"/>
      <c r="CD415" s="87" t="str">
        <f t="shared" si="2006"/>
        <v/>
      </c>
      <c r="CE415" s="43"/>
      <c r="CF415" s="43" t="str">
        <f t="shared" si="2007"/>
        <v/>
      </c>
      <c r="CG415" s="43"/>
      <c r="CH415" s="53" t="str">
        <f t="shared" si="1948"/>
        <v/>
      </c>
      <c r="CI415" s="47" t="str">
        <f t="shared" si="1967"/>
        <v/>
      </c>
      <c r="CJ415" s="87" t="str">
        <f t="shared" si="2008"/>
        <v/>
      </c>
      <c r="CK415" s="89" t="str">
        <f t="shared" si="2009"/>
        <v/>
      </c>
      <c r="CL415" s="35"/>
      <c r="CM415" s="27"/>
      <c r="CN415" s="51" t="str">
        <f>IF($A376="","",$A376)</f>
        <v/>
      </c>
      <c r="CO415" s="43"/>
      <c r="CP415" s="43" t="str">
        <f t="shared" si="2010"/>
        <v/>
      </c>
      <c r="CQ415" s="43"/>
      <c r="CR415" s="87" t="str">
        <f t="shared" si="2011"/>
        <v/>
      </c>
      <c r="CS415" s="43"/>
      <c r="CT415" s="43" t="str">
        <f t="shared" si="2012"/>
        <v/>
      </c>
      <c r="CU415" s="43"/>
      <c r="CV415" s="53" t="str">
        <f t="shared" si="1949"/>
        <v/>
      </c>
      <c r="CW415" s="47" t="str">
        <f t="shared" si="1968"/>
        <v/>
      </c>
      <c r="CX415" s="87" t="str">
        <f t="shared" si="2013"/>
        <v/>
      </c>
      <c r="CY415" s="89" t="str">
        <f t="shared" si="2014"/>
        <v/>
      </c>
      <c r="CZ415" s="35"/>
      <c r="DA415" s="58"/>
      <c r="DB415" s="51" t="str">
        <f>IF($A376="","",$A376)</f>
        <v/>
      </c>
      <c r="DC415" s="43"/>
      <c r="DD415" s="43" t="str">
        <f t="shared" si="2015"/>
        <v/>
      </c>
      <c r="DE415" s="43"/>
      <c r="DF415" s="87" t="str">
        <f t="shared" si="2016"/>
        <v/>
      </c>
      <c r="DG415" s="43"/>
      <c r="DH415" s="43" t="str">
        <f t="shared" si="2017"/>
        <v/>
      </c>
      <c r="DI415" s="43"/>
      <c r="DJ415" s="53" t="str">
        <f t="shared" si="1950"/>
        <v/>
      </c>
      <c r="DK415" s="47" t="str">
        <f t="shared" si="1969"/>
        <v/>
      </c>
      <c r="DL415" s="87" t="str">
        <f t="shared" si="2018"/>
        <v/>
      </c>
      <c r="DM415" s="89" t="str">
        <f t="shared" si="2019"/>
        <v/>
      </c>
      <c r="DN415" s="35"/>
      <c r="DO415" s="27"/>
      <c r="DP415" s="51" t="str">
        <f>IF($A376="","",$A376)</f>
        <v/>
      </c>
      <c r="DQ415" s="43"/>
      <c r="DR415" s="43" t="str">
        <f t="shared" si="2020"/>
        <v/>
      </c>
      <c r="DS415" s="43"/>
      <c r="DT415" s="87" t="str">
        <f t="shared" si="2021"/>
        <v/>
      </c>
      <c r="DU415" s="43"/>
      <c r="DV415" s="43" t="str">
        <f t="shared" si="2022"/>
        <v/>
      </c>
      <c r="DW415" s="43"/>
      <c r="DX415" s="53" t="str">
        <f t="shared" si="1951"/>
        <v/>
      </c>
      <c r="DY415" s="47" t="str">
        <f t="shared" si="1970"/>
        <v/>
      </c>
      <c r="DZ415" s="87" t="str">
        <f t="shared" si="2023"/>
        <v/>
      </c>
      <c r="EA415" s="89" t="str">
        <f t="shared" si="2024"/>
        <v/>
      </c>
      <c r="EB415" s="35"/>
      <c r="EC415" s="27"/>
      <c r="ED415" s="46"/>
      <c r="EE415" s="67"/>
      <c r="EF415" s="44"/>
      <c r="EG415" s="44"/>
      <c r="EH415" s="44"/>
      <c r="EI415" s="44"/>
      <c r="EJ415" s="44" t="str">
        <f>IF(EI415="","",EI414+EK414-EI415)</f>
        <v/>
      </c>
      <c r="EK415" s="44"/>
      <c r="EL415" s="44"/>
      <c r="EM415" s="44"/>
      <c r="EN415" s="44" t="str">
        <f>IF(EM415="","",EJ415*EM415)</f>
        <v/>
      </c>
      <c r="EO415" s="45" t="str">
        <f>IF(EN415="","",EN415/(EF415*100))</f>
        <v/>
      </c>
      <c r="EP415" s="35"/>
      <c r="EQ415" s="27"/>
      <c r="ER415" s="46"/>
      <c r="ES415" s="44"/>
      <c r="ET415" s="44"/>
      <c r="EU415" s="44"/>
      <c r="EV415" s="44" t="str">
        <f t="shared" si="1974"/>
        <v/>
      </c>
      <c r="EW415" s="44"/>
      <c r="EX415" s="44" t="str">
        <f t="shared" si="1975"/>
        <v/>
      </c>
      <c r="EY415" s="44"/>
      <c r="EZ415" s="44"/>
      <c r="FA415" s="44"/>
      <c r="FB415" s="44" t="str">
        <f t="shared" si="1928"/>
        <v/>
      </c>
      <c r="FC415" s="45" t="str">
        <f t="shared" si="1929"/>
        <v/>
      </c>
      <c r="FD415" s="35"/>
      <c r="FF415" s="46"/>
      <c r="FG415" s="67"/>
      <c r="FH415" s="44"/>
      <c r="FI415" s="44"/>
      <c r="FJ415" s="44"/>
      <c r="FK415" s="44"/>
      <c r="FL415" s="44" t="str">
        <f>IF(FK415="","",FK414+FM414-FK415)</f>
        <v/>
      </c>
      <c r="FM415" s="44"/>
      <c r="FN415" s="44"/>
      <c r="FO415" s="44"/>
      <c r="FP415" s="44" t="str">
        <f>IF(FO415="","",FL415*FO415)</f>
        <v/>
      </c>
      <c r="FQ415" s="45" t="str">
        <f>IF(FP415="","",FP415/(FH415*100))</f>
        <v/>
      </c>
      <c r="FR415" s="35"/>
      <c r="FT415" s="46"/>
      <c r="FU415" s="67"/>
      <c r="FV415" s="44"/>
      <c r="FW415" s="44"/>
      <c r="FX415" s="44"/>
      <c r="FY415" s="44"/>
      <c r="FZ415" s="44" t="str">
        <f>IF(FY415="","",FY414+GA414-FY415)</f>
        <v/>
      </c>
      <c r="GA415" s="44"/>
      <c r="GB415" s="44"/>
      <c r="GC415" s="44"/>
      <c r="GD415" s="44" t="str">
        <f>IF(GC415="","",FZ415*GC415)</f>
        <v/>
      </c>
      <c r="GE415" s="45" t="str">
        <f>IF(GD415="","",GD415/(FV415*100))</f>
        <v/>
      </c>
      <c r="GF415" s="35"/>
      <c r="GH415" s="46"/>
      <c r="GI415" s="67"/>
      <c r="GJ415" s="44"/>
      <c r="GK415" s="44"/>
      <c r="GL415" s="44"/>
      <c r="GM415" s="44"/>
      <c r="GN415" s="44" t="str">
        <f>IF(GM415="","",GM414+GO414-GM415)</f>
        <v/>
      </c>
      <c r="GO415" s="44"/>
      <c r="GP415" s="44"/>
      <c r="GQ415" s="44"/>
      <c r="GR415" s="44" t="str">
        <f>IF(GQ415="","",GN415*GQ415)</f>
        <v/>
      </c>
      <c r="GS415" s="45" t="str">
        <f>IF(GR415="","",GR415/(GJ415*100))</f>
        <v/>
      </c>
      <c r="GT415" s="35"/>
      <c r="GU415" s="27"/>
      <c r="GV415" s="46"/>
      <c r="GW415" s="67"/>
      <c r="GX415" s="44"/>
      <c r="GY415" s="44"/>
      <c r="GZ415" s="44"/>
      <c r="HA415" s="44"/>
      <c r="HB415" s="44" t="str">
        <f>IF(HA415="","",HA414+HC414-HA415)</f>
        <v/>
      </c>
      <c r="HC415" s="44"/>
      <c r="HD415" s="44"/>
      <c r="HE415" s="44"/>
      <c r="HF415" s="44" t="str">
        <f>IF(HE415="","",HB415*HE415)</f>
        <v/>
      </c>
      <c r="HG415" s="45" t="str">
        <f>IF(HF415="","",HF415/(GX415*100))</f>
        <v/>
      </c>
      <c r="HH415" s="35"/>
      <c r="HJ415" s="46"/>
      <c r="HK415" s="67"/>
      <c r="HL415" s="44"/>
      <c r="HM415" s="44"/>
      <c r="HN415" s="44"/>
      <c r="HO415" s="44"/>
      <c r="HP415" s="44" t="str">
        <f>IF(HO415="","",HO414+HQ414-HO415)</f>
        <v/>
      </c>
      <c r="HQ415" s="44"/>
      <c r="HR415" s="44"/>
      <c r="HS415" s="44"/>
      <c r="HT415" s="44" t="str">
        <f>IF(HS415="","",HP415*HS415)</f>
        <v/>
      </c>
      <c r="HU415" s="45" t="str">
        <f>IF(HT415="","",HT415/(HL415*100))</f>
        <v/>
      </c>
      <c r="HV415" s="35"/>
      <c r="HW415" s="61"/>
      <c r="HX415" s="51" t="str">
        <f>IF($A376="","",$A376)</f>
        <v/>
      </c>
      <c r="HY415" s="43"/>
      <c r="HZ415" s="43" t="str">
        <f t="shared" si="2025"/>
        <v/>
      </c>
      <c r="IA415" s="43"/>
      <c r="IB415" s="87" t="str">
        <f t="shared" si="2026"/>
        <v/>
      </c>
      <c r="IC415" s="43"/>
      <c r="ID415" s="43" t="str">
        <f t="shared" si="2027"/>
        <v/>
      </c>
      <c r="IE415" s="43"/>
      <c r="IF415" s="53" t="str">
        <f t="shared" ref="IF415:IG418" si="2056">IF(HY415="","",IF411)</f>
        <v/>
      </c>
      <c r="IG415" s="47" t="str">
        <f t="shared" si="2056"/>
        <v/>
      </c>
      <c r="IH415" s="87" t="str">
        <f t="shared" si="2028"/>
        <v/>
      </c>
      <c r="II415" s="89" t="str">
        <f t="shared" si="2029"/>
        <v/>
      </c>
      <c r="IJ415" s="35"/>
      <c r="IL415" s="51" t="str">
        <f>IF($A376="","",$A376)</f>
        <v/>
      </c>
      <c r="IM415" s="43"/>
      <c r="IN415" s="43" t="str">
        <f t="shared" si="2030"/>
        <v/>
      </c>
      <c r="IO415" s="43"/>
      <c r="IP415" s="87" t="str">
        <f t="shared" si="2031"/>
        <v/>
      </c>
      <c r="IQ415" s="43"/>
      <c r="IR415" s="43" t="str">
        <f t="shared" si="2032"/>
        <v/>
      </c>
      <c r="IS415" s="43"/>
      <c r="IT415" s="53" t="str">
        <f t="shared" si="2033"/>
        <v/>
      </c>
      <c r="IU415" s="47" t="str">
        <f t="shared" si="1998"/>
        <v/>
      </c>
      <c r="IV415" s="87" t="str">
        <f t="shared" si="2034"/>
        <v/>
      </c>
      <c r="IW415" s="89" t="str">
        <f t="shared" si="2035"/>
        <v/>
      </c>
      <c r="IX415" s="35"/>
      <c r="IY415" s="33"/>
      <c r="IZ415" s="51" t="str">
        <f>IF($A376="","",$A376)</f>
        <v/>
      </c>
      <c r="JA415" s="43"/>
      <c r="JB415" s="43" t="str">
        <f t="shared" si="2036"/>
        <v/>
      </c>
      <c r="JC415" s="43"/>
      <c r="JD415" s="87" t="str">
        <f t="shared" si="2037"/>
        <v/>
      </c>
      <c r="JE415" s="43"/>
      <c r="JF415" s="43" t="str">
        <f t="shared" si="2038"/>
        <v/>
      </c>
      <c r="JG415" s="43"/>
      <c r="JH415" s="53" t="str">
        <f t="shared" si="1952"/>
        <v/>
      </c>
      <c r="JI415" s="47" t="str">
        <f t="shared" si="1986"/>
        <v/>
      </c>
      <c r="JJ415" s="87" t="str">
        <f t="shared" si="2039"/>
        <v/>
      </c>
      <c r="JK415" s="89" t="str">
        <f t="shared" si="2040"/>
        <v/>
      </c>
      <c r="JL415" s="35"/>
      <c r="JM415" s="27"/>
      <c r="JN415" s="51" t="str">
        <f>IF($A376="","",$A376)</f>
        <v/>
      </c>
      <c r="JO415" s="43"/>
      <c r="JP415" s="43" t="str">
        <f t="shared" si="2041"/>
        <v/>
      </c>
      <c r="JQ415" s="43"/>
      <c r="JR415" s="87" t="str">
        <f t="shared" si="2042"/>
        <v/>
      </c>
      <c r="JS415" s="43"/>
      <c r="JT415" s="43" t="str">
        <f t="shared" si="2043"/>
        <v/>
      </c>
      <c r="JU415" s="43"/>
      <c r="JV415" s="53" t="str">
        <f t="shared" si="1953"/>
        <v/>
      </c>
      <c r="JW415" s="47" t="str">
        <f t="shared" si="1987"/>
        <v/>
      </c>
      <c r="JX415" s="87" t="str">
        <f t="shared" si="2044"/>
        <v/>
      </c>
      <c r="JY415" s="89" t="str">
        <f t="shared" si="2045"/>
        <v/>
      </c>
      <c r="JZ415" s="35"/>
      <c r="KA415" s="61"/>
      <c r="KB415" s="51" t="str">
        <f>IF($A376="","",$A376)</f>
        <v/>
      </c>
      <c r="KC415" s="43"/>
      <c r="KD415" s="43" t="str">
        <f t="shared" si="2046"/>
        <v/>
      </c>
      <c r="KE415" s="43"/>
      <c r="KF415" s="87" t="str">
        <f t="shared" si="2047"/>
        <v/>
      </c>
      <c r="KG415" s="43"/>
      <c r="KH415" s="43" t="str">
        <f t="shared" si="2048"/>
        <v/>
      </c>
      <c r="KI415" s="43"/>
      <c r="KJ415" s="53" t="str">
        <f t="shared" si="1954"/>
        <v/>
      </c>
      <c r="KK415" s="47" t="str">
        <f t="shared" si="1988"/>
        <v/>
      </c>
      <c r="KL415" s="87" t="str">
        <f t="shared" si="2049"/>
        <v/>
      </c>
      <c r="KM415" s="89" t="str">
        <f t="shared" si="2050"/>
        <v/>
      </c>
      <c r="KN415" s="35"/>
      <c r="KO415" s="27"/>
      <c r="KP415" s="51" t="str">
        <f>IF($A376="","",$A376)</f>
        <v/>
      </c>
      <c r="KQ415" s="43"/>
      <c r="KR415" s="43" t="str">
        <f t="shared" si="2051"/>
        <v/>
      </c>
      <c r="KS415" s="43"/>
      <c r="KT415" s="87" t="str">
        <f t="shared" si="2052"/>
        <v/>
      </c>
      <c r="KU415" s="43"/>
      <c r="KV415" s="43" t="str">
        <f t="shared" si="2053"/>
        <v/>
      </c>
      <c r="KW415" s="43"/>
      <c r="KX415" s="53" t="str">
        <f t="shared" si="1955"/>
        <v/>
      </c>
      <c r="KY415" s="47" t="str">
        <f t="shared" si="1989"/>
        <v/>
      </c>
      <c r="KZ415" s="87" t="str">
        <f t="shared" si="2054"/>
        <v/>
      </c>
      <c r="LA415" s="89" t="str">
        <f t="shared" si="2055"/>
        <v/>
      </c>
      <c r="LB415" s="35"/>
      <c r="LC415" s="27"/>
      <c r="LD415" s="46"/>
      <c r="LE415" s="44"/>
      <c r="LF415" s="44"/>
      <c r="LG415" s="44"/>
      <c r="LH415" s="44"/>
      <c r="LI415" s="44"/>
      <c r="LJ415" s="44"/>
      <c r="LK415" s="44"/>
      <c r="LL415" s="60"/>
      <c r="LM415" s="44"/>
      <c r="LN415" s="44"/>
      <c r="LO415" s="44"/>
      <c r="LP415" s="35"/>
      <c r="LQ415" s="27"/>
      <c r="LR415" s="46"/>
      <c r="LS415" s="67"/>
      <c r="LT415" s="44"/>
      <c r="LU415" s="44"/>
      <c r="LV415" s="44"/>
      <c r="LW415" s="44"/>
      <c r="LX415" s="44" t="str">
        <f>IF(LW415="","",LW414+LY414-LW415)</f>
        <v/>
      </c>
      <c r="LY415" s="44"/>
      <c r="LZ415" s="44"/>
      <c r="MA415" s="44"/>
      <c r="MB415" s="44" t="str">
        <f>IF(MA415="","",LX415*MA415)</f>
        <v/>
      </c>
      <c r="MC415" s="45" t="str">
        <f>IF(MB415="","",MB415/(LT415*100))</f>
        <v/>
      </c>
      <c r="MD415" s="35"/>
      <c r="ME415" s="27"/>
      <c r="MF415" s="46"/>
      <c r="MG415" s="67"/>
      <c r="MH415" s="44"/>
      <c r="MI415" s="44"/>
      <c r="MJ415" s="44"/>
      <c r="MK415" s="44"/>
      <c r="ML415" s="44" t="str">
        <f>IF(MK415="","",MK414+MM414-MK415)</f>
        <v/>
      </c>
      <c r="MM415" s="44"/>
      <c r="MN415" s="44"/>
      <c r="MO415" s="44"/>
      <c r="MP415" s="44" t="str">
        <f>IF(MO415="","",ML415*MO415)</f>
        <v/>
      </c>
      <c r="MQ415" s="45" t="str">
        <f>IF(MP415="","",MP415/(MH415*100))</f>
        <v/>
      </c>
      <c r="MR415" s="35"/>
      <c r="MS415" s="27"/>
      <c r="MT415" s="46"/>
      <c r="MU415" s="67"/>
      <c r="MV415" s="44"/>
      <c r="MW415" s="44"/>
      <c r="MX415" s="44"/>
      <c r="MY415" s="44"/>
      <c r="MZ415" s="44" t="str">
        <f>IF(MY415="","",MY414+NA414-MY415)</f>
        <v/>
      </c>
      <c r="NA415" s="44"/>
      <c r="NB415" s="44"/>
      <c r="NC415" s="44"/>
      <c r="ND415" s="44" t="str">
        <f>IF(NC415="","",MZ415*NC415)</f>
        <v/>
      </c>
      <c r="NE415" s="45" t="str">
        <f>IF(ND415="","",ND415/(MV415*100))</f>
        <v/>
      </c>
      <c r="NF415" s="35"/>
      <c r="NG415" s="27"/>
      <c r="NH415" s="46"/>
      <c r="NI415" s="67"/>
      <c r="NJ415" s="44"/>
      <c r="NK415" s="44"/>
      <c r="NL415" s="44"/>
      <c r="NM415" s="44"/>
      <c r="NN415" s="44" t="str">
        <f>IF(NM415="","",NM414+NO414-NM415)</f>
        <v/>
      </c>
      <c r="NO415" s="44"/>
      <c r="NP415" s="44"/>
      <c r="NQ415" s="44"/>
      <c r="NR415" s="44" t="str">
        <f>IF(NQ415="","",NN415*NQ415)</f>
        <v/>
      </c>
      <c r="NS415" s="45" t="str">
        <f>IF(NR415="","",NR415/(NJ415*100))</f>
        <v/>
      </c>
      <c r="NT415" s="35"/>
    </row>
    <row r="416" spans="1:384" x14ac:dyDescent="0.2">
      <c r="A416" s="38"/>
      <c r="B416" s="39"/>
      <c r="C416" s="40"/>
      <c r="D416" s="40"/>
      <c r="E416" s="41"/>
      <c r="F416" s="40"/>
      <c r="G416" s="178"/>
      <c r="H416" s="42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5"/>
      <c r="T416" s="35"/>
      <c r="U416" s="27"/>
      <c r="V416" s="46"/>
      <c r="W416" s="67"/>
      <c r="X416" s="44"/>
      <c r="Y416" s="44"/>
      <c r="Z416" s="44"/>
      <c r="AA416" s="44"/>
      <c r="AB416" s="44"/>
      <c r="AC416" s="44"/>
      <c r="AD416" s="44"/>
      <c r="AE416" s="44"/>
      <c r="AF416" s="44"/>
      <c r="AG416" s="45"/>
      <c r="AH416" s="35"/>
      <c r="AI416" s="27"/>
      <c r="AJ416" s="46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5"/>
      <c r="AV416" s="35"/>
      <c r="AW416" s="27"/>
      <c r="AX416" s="46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5"/>
      <c r="BJ416" s="35"/>
      <c r="BK416" s="50"/>
      <c r="BL416" s="51"/>
      <c r="BM416" s="43"/>
      <c r="BN416" s="44" t="str">
        <f t="shared" si="1999"/>
        <v/>
      </c>
      <c r="BO416" s="43"/>
      <c r="BP416" s="44" t="str">
        <f t="shared" si="2000"/>
        <v/>
      </c>
      <c r="BQ416" s="43"/>
      <c r="BR416" s="44" t="str">
        <f t="shared" si="2001"/>
        <v/>
      </c>
      <c r="BS416" s="43"/>
      <c r="BT416" s="60" t="str">
        <f t="shared" si="2002"/>
        <v/>
      </c>
      <c r="BU416" s="67" t="str">
        <f t="shared" si="1966"/>
        <v/>
      </c>
      <c r="BV416" s="44" t="str">
        <f t="shared" si="2003"/>
        <v/>
      </c>
      <c r="BW416" s="45" t="str">
        <f t="shared" si="2004"/>
        <v/>
      </c>
      <c r="BX416" s="35"/>
      <c r="BY416" s="27"/>
      <c r="BZ416" s="51"/>
      <c r="CA416" s="43"/>
      <c r="CB416" s="44" t="str">
        <f t="shared" si="2005"/>
        <v/>
      </c>
      <c r="CC416" s="43"/>
      <c r="CD416" s="44" t="str">
        <f t="shared" si="2006"/>
        <v/>
      </c>
      <c r="CE416" s="43"/>
      <c r="CF416" s="44" t="str">
        <f t="shared" si="2007"/>
        <v/>
      </c>
      <c r="CG416" s="43"/>
      <c r="CH416" s="60" t="str">
        <f t="shared" si="1948"/>
        <v/>
      </c>
      <c r="CI416" s="67" t="str">
        <f t="shared" si="1967"/>
        <v/>
      </c>
      <c r="CJ416" s="44" t="str">
        <f t="shared" si="2008"/>
        <v/>
      </c>
      <c r="CK416" s="45" t="str">
        <f t="shared" si="2009"/>
        <v/>
      </c>
      <c r="CL416" s="35"/>
      <c r="CM416" s="27"/>
      <c r="CN416" s="51"/>
      <c r="CO416" s="43"/>
      <c r="CP416" s="44" t="str">
        <f t="shared" si="2010"/>
        <v/>
      </c>
      <c r="CQ416" s="43"/>
      <c r="CR416" s="44" t="str">
        <f t="shared" si="2011"/>
        <v/>
      </c>
      <c r="CS416" s="43"/>
      <c r="CT416" s="44" t="str">
        <f t="shared" si="2012"/>
        <v/>
      </c>
      <c r="CU416" s="43"/>
      <c r="CV416" s="60" t="str">
        <f t="shared" si="1949"/>
        <v/>
      </c>
      <c r="CW416" s="67" t="str">
        <f t="shared" si="1968"/>
        <v/>
      </c>
      <c r="CX416" s="44" t="str">
        <f t="shared" si="2013"/>
        <v/>
      </c>
      <c r="CY416" s="45" t="str">
        <f t="shared" si="2014"/>
        <v/>
      </c>
      <c r="CZ416" s="35"/>
      <c r="DA416" s="58"/>
      <c r="DB416" s="51"/>
      <c r="DC416" s="43"/>
      <c r="DD416" s="44" t="str">
        <f t="shared" si="2015"/>
        <v/>
      </c>
      <c r="DE416" s="43"/>
      <c r="DF416" s="44" t="str">
        <f t="shared" si="2016"/>
        <v/>
      </c>
      <c r="DG416" s="43"/>
      <c r="DH416" s="44" t="str">
        <f t="shared" si="2017"/>
        <v/>
      </c>
      <c r="DI416" s="43"/>
      <c r="DJ416" s="60" t="str">
        <f t="shared" si="1950"/>
        <v/>
      </c>
      <c r="DK416" s="67" t="str">
        <f t="shared" si="1969"/>
        <v/>
      </c>
      <c r="DL416" s="44" t="str">
        <f t="shared" si="2018"/>
        <v/>
      </c>
      <c r="DM416" s="45" t="str">
        <f t="shared" si="2019"/>
        <v/>
      </c>
      <c r="DN416" s="35"/>
      <c r="DO416" s="27"/>
      <c r="DP416" s="51"/>
      <c r="DQ416" s="43"/>
      <c r="DR416" s="44" t="str">
        <f t="shared" si="2020"/>
        <v/>
      </c>
      <c r="DS416" s="43"/>
      <c r="DT416" s="44" t="str">
        <f t="shared" si="2021"/>
        <v/>
      </c>
      <c r="DU416" s="43"/>
      <c r="DV416" s="44" t="str">
        <f t="shared" si="2022"/>
        <v/>
      </c>
      <c r="DW416" s="43"/>
      <c r="DX416" s="60" t="str">
        <f t="shared" si="1951"/>
        <v/>
      </c>
      <c r="DY416" s="67" t="str">
        <f t="shared" si="1970"/>
        <v/>
      </c>
      <c r="DZ416" s="44" t="str">
        <f t="shared" si="2023"/>
        <v/>
      </c>
      <c r="EA416" s="45" t="str">
        <f t="shared" si="2024"/>
        <v/>
      </c>
      <c r="EB416" s="35"/>
      <c r="EC416" s="27"/>
      <c r="ED416" s="46"/>
      <c r="EE416" s="67"/>
      <c r="EF416" s="44"/>
      <c r="EG416" s="44"/>
      <c r="EH416" s="44"/>
      <c r="EI416" s="44"/>
      <c r="EJ416" s="44"/>
      <c r="EK416" s="44"/>
      <c r="EL416" s="44"/>
      <c r="EM416" s="44"/>
      <c r="EN416" s="44"/>
      <c r="EO416" s="45"/>
      <c r="EP416" s="35"/>
      <c r="EQ416" s="27"/>
      <c r="ER416" s="46"/>
      <c r="ES416" s="44"/>
      <c r="ET416" s="44"/>
      <c r="EU416" s="44"/>
      <c r="EV416" s="44"/>
      <c r="EW416" s="44"/>
      <c r="EX416" s="44"/>
      <c r="EY416" s="44"/>
      <c r="EZ416" s="44"/>
      <c r="FA416" s="44"/>
      <c r="FB416" s="44"/>
      <c r="FC416" s="45"/>
      <c r="FD416" s="35"/>
      <c r="FF416" s="46"/>
      <c r="FG416" s="67"/>
      <c r="FH416" s="44"/>
      <c r="FI416" s="44"/>
      <c r="FJ416" s="44"/>
      <c r="FK416" s="44"/>
      <c r="FL416" s="44"/>
      <c r="FM416" s="44"/>
      <c r="FN416" s="44"/>
      <c r="FO416" s="44"/>
      <c r="FP416" s="44"/>
      <c r="FQ416" s="45"/>
      <c r="FR416" s="35"/>
      <c r="FT416" s="46"/>
      <c r="FU416" s="67"/>
      <c r="FV416" s="44"/>
      <c r="FW416" s="44"/>
      <c r="FX416" s="44"/>
      <c r="FY416" s="44"/>
      <c r="FZ416" s="44"/>
      <c r="GA416" s="44"/>
      <c r="GB416" s="44"/>
      <c r="GC416" s="44"/>
      <c r="GD416" s="44"/>
      <c r="GE416" s="45"/>
      <c r="GF416" s="35"/>
      <c r="GH416" s="46"/>
      <c r="GI416" s="67"/>
      <c r="GJ416" s="44"/>
      <c r="GK416" s="44"/>
      <c r="GL416" s="44"/>
      <c r="GM416" s="44"/>
      <c r="GN416" s="44"/>
      <c r="GO416" s="44"/>
      <c r="GP416" s="44"/>
      <c r="GQ416" s="44"/>
      <c r="GR416" s="44"/>
      <c r="GS416" s="45"/>
      <c r="GT416" s="35"/>
      <c r="GU416" s="27"/>
      <c r="GV416" s="46"/>
      <c r="GW416" s="67"/>
      <c r="GX416" s="44"/>
      <c r="GY416" s="44"/>
      <c r="GZ416" s="44"/>
      <c r="HA416" s="44"/>
      <c r="HB416" s="44"/>
      <c r="HC416" s="44"/>
      <c r="HD416" s="44"/>
      <c r="HE416" s="44"/>
      <c r="HF416" s="44"/>
      <c r="HG416" s="45"/>
      <c r="HH416" s="35"/>
      <c r="HJ416" s="46"/>
      <c r="HK416" s="67"/>
      <c r="HL416" s="44"/>
      <c r="HM416" s="44"/>
      <c r="HN416" s="44"/>
      <c r="HO416" s="44"/>
      <c r="HP416" s="44"/>
      <c r="HQ416" s="44"/>
      <c r="HR416" s="44"/>
      <c r="HS416" s="44"/>
      <c r="HT416" s="44"/>
      <c r="HU416" s="45"/>
      <c r="HV416" s="35"/>
      <c r="HW416" s="61"/>
      <c r="HX416" s="51"/>
      <c r="HY416" s="43"/>
      <c r="HZ416" s="44" t="str">
        <f t="shared" si="2025"/>
        <v/>
      </c>
      <c r="IA416" s="43"/>
      <c r="IB416" s="44" t="str">
        <f t="shared" si="2026"/>
        <v/>
      </c>
      <c r="IC416" s="43"/>
      <c r="ID416" s="44" t="str">
        <f t="shared" si="2027"/>
        <v/>
      </c>
      <c r="IE416" s="43"/>
      <c r="IF416" s="60" t="str">
        <f t="shared" si="2056"/>
        <v/>
      </c>
      <c r="IG416" s="67" t="str">
        <f t="shared" si="2056"/>
        <v/>
      </c>
      <c r="IH416" s="44" t="str">
        <f t="shared" si="2028"/>
        <v/>
      </c>
      <c r="II416" s="45" t="str">
        <f t="shared" si="2029"/>
        <v/>
      </c>
      <c r="IJ416" s="35"/>
      <c r="IL416" s="51"/>
      <c r="IM416" s="43"/>
      <c r="IN416" s="44" t="str">
        <f t="shared" si="2030"/>
        <v/>
      </c>
      <c r="IO416" s="43"/>
      <c r="IP416" s="44" t="str">
        <f t="shared" si="2031"/>
        <v/>
      </c>
      <c r="IQ416" s="43"/>
      <c r="IR416" s="44" t="str">
        <f t="shared" si="2032"/>
        <v/>
      </c>
      <c r="IS416" s="43"/>
      <c r="IT416" s="60" t="str">
        <f t="shared" si="2033"/>
        <v/>
      </c>
      <c r="IU416" s="67" t="str">
        <f t="shared" si="1998"/>
        <v/>
      </c>
      <c r="IV416" s="44" t="str">
        <f t="shared" si="2034"/>
        <v/>
      </c>
      <c r="IW416" s="45" t="str">
        <f t="shared" si="2035"/>
        <v/>
      </c>
      <c r="IX416" s="35"/>
      <c r="IY416" s="33"/>
      <c r="IZ416" s="51"/>
      <c r="JA416" s="43"/>
      <c r="JB416" s="44" t="str">
        <f t="shared" si="2036"/>
        <v/>
      </c>
      <c r="JC416" s="43"/>
      <c r="JD416" s="44" t="str">
        <f t="shared" si="2037"/>
        <v/>
      </c>
      <c r="JE416" s="43"/>
      <c r="JF416" s="44" t="str">
        <f t="shared" si="2038"/>
        <v/>
      </c>
      <c r="JG416" s="43"/>
      <c r="JH416" s="60" t="str">
        <f t="shared" si="1952"/>
        <v/>
      </c>
      <c r="JI416" s="67" t="str">
        <f t="shared" si="1986"/>
        <v/>
      </c>
      <c r="JJ416" s="44" t="str">
        <f t="shared" si="2039"/>
        <v/>
      </c>
      <c r="JK416" s="45" t="str">
        <f t="shared" si="2040"/>
        <v/>
      </c>
      <c r="JL416" s="35"/>
      <c r="JM416" s="27"/>
      <c r="JN416" s="51"/>
      <c r="JO416" s="43"/>
      <c r="JP416" s="44" t="str">
        <f t="shared" si="2041"/>
        <v/>
      </c>
      <c r="JQ416" s="43"/>
      <c r="JR416" s="44" t="str">
        <f t="shared" si="2042"/>
        <v/>
      </c>
      <c r="JS416" s="43"/>
      <c r="JT416" s="44" t="str">
        <f t="shared" si="2043"/>
        <v/>
      </c>
      <c r="JU416" s="43"/>
      <c r="JV416" s="60" t="str">
        <f t="shared" si="1953"/>
        <v/>
      </c>
      <c r="JW416" s="67" t="str">
        <f t="shared" si="1987"/>
        <v/>
      </c>
      <c r="JX416" s="44" t="str">
        <f t="shared" si="2044"/>
        <v/>
      </c>
      <c r="JY416" s="45" t="str">
        <f t="shared" si="2045"/>
        <v/>
      </c>
      <c r="JZ416" s="35"/>
      <c r="KA416" s="61"/>
      <c r="KB416" s="51"/>
      <c r="KC416" s="43"/>
      <c r="KD416" s="44" t="str">
        <f t="shared" si="2046"/>
        <v/>
      </c>
      <c r="KE416" s="43"/>
      <c r="KF416" s="44" t="str">
        <f t="shared" si="2047"/>
        <v/>
      </c>
      <c r="KG416" s="43"/>
      <c r="KH416" s="44" t="str">
        <f t="shared" si="2048"/>
        <v/>
      </c>
      <c r="KI416" s="43"/>
      <c r="KJ416" s="60" t="str">
        <f t="shared" si="1954"/>
        <v/>
      </c>
      <c r="KK416" s="67" t="str">
        <f t="shared" si="1988"/>
        <v/>
      </c>
      <c r="KL416" s="44" t="str">
        <f t="shared" si="2049"/>
        <v/>
      </c>
      <c r="KM416" s="45" t="str">
        <f t="shared" si="2050"/>
        <v/>
      </c>
      <c r="KN416" s="35"/>
      <c r="KO416" s="27"/>
      <c r="KP416" s="51"/>
      <c r="KQ416" s="43"/>
      <c r="KR416" s="44" t="str">
        <f t="shared" si="2051"/>
        <v/>
      </c>
      <c r="KS416" s="43"/>
      <c r="KT416" s="44" t="str">
        <f t="shared" si="2052"/>
        <v/>
      </c>
      <c r="KU416" s="43"/>
      <c r="KV416" s="44" t="str">
        <f t="shared" si="2053"/>
        <v/>
      </c>
      <c r="KW416" s="43"/>
      <c r="KX416" s="60" t="str">
        <f t="shared" si="1955"/>
        <v/>
      </c>
      <c r="KY416" s="67" t="str">
        <f t="shared" si="1989"/>
        <v/>
      </c>
      <c r="KZ416" s="44" t="str">
        <f t="shared" si="2054"/>
        <v/>
      </c>
      <c r="LA416" s="45" t="str">
        <f t="shared" si="2055"/>
        <v/>
      </c>
      <c r="LB416" s="35"/>
      <c r="LC416" s="27"/>
      <c r="LD416" s="46"/>
      <c r="LE416" s="44"/>
      <c r="LF416" s="44"/>
      <c r="LG416" s="44"/>
      <c r="LH416" s="44"/>
      <c r="LI416" s="44"/>
      <c r="LJ416" s="44"/>
      <c r="LK416" s="44"/>
      <c r="LL416" s="60"/>
      <c r="LM416" s="44"/>
      <c r="LN416" s="44"/>
      <c r="LO416" s="44"/>
      <c r="LP416" s="35"/>
      <c r="LQ416" s="27"/>
      <c r="LR416" s="46"/>
      <c r="LS416" s="67"/>
      <c r="LT416" s="44"/>
      <c r="LU416" s="44"/>
      <c r="LV416" s="44"/>
      <c r="LW416" s="44"/>
      <c r="LX416" s="44"/>
      <c r="LY416" s="44"/>
      <c r="LZ416" s="44"/>
      <c r="MA416" s="44"/>
      <c r="MB416" s="44"/>
      <c r="MC416" s="45"/>
      <c r="MD416" s="35"/>
      <c r="ME416" s="27"/>
      <c r="MF416" s="46"/>
      <c r="MG416" s="67"/>
      <c r="MH416" s="44"/>
      <c r="MI416" s="44"/>
      <c r="MJ416" s="44"/>
      <c r="MK416" s="44"/>
      <c r="ML416" s="44"/>
      <c r="MM416" s="44"/>
      <c r="MN416" s="44"/>
      <c r="MO416" s="44"/>
      <c r="MP416" s="44"/>
      <c r="MQ416" s="45"/>
      <c r="MR416" s="35"/>
      <c r="MS416" s="27"/>
      <c r="MT416" s="46"/>
      <c r="MU416" s="67"/>
      <c r="MV416" s="44"/>
      <c r="MW416" s="44"/>
      <c r="MX416" s="44"/>
      <c r="MY416" s="44"/>
      <c r="MZ416" s="44"/>
      <c r="NA416" s="44"/>
      <c r="NB416" s="44"/>
      <c r="NC416" s="44"/>
      <c r="ND416" s="44"/>
      <c r="NE416" s="45"/>
      <c r="NF416" s="35"/>
      <c r="NG416" s="27"/>
      <c r="NH416" s="46"/>
      <c r="NI416" s="67"/>
      <c r="NJ416" s="44"/>
      <c r="NK416" s="44"/>
      <c r="NL416" s="44"/>
      <c r="NM416" s="44"/>
      <c r="NN416" s="44"/>
      <c r="NO416" s="44"/>
      <c r="NP416" s="44"/>
      <c r="NQ416" s="44"/>
      <c r="NR416" s="44"/>
      <c r="NS416" s="45"/>
      <c r="NT416" s="35"/>
    </row>
    <row r="417" spans="1:384" x14ac:dyDescent="0.2">
      <c r="A417" s="38"/>
      <c r="B417" s="39"/>
      <c r="C417" s="40"/>
      <c r="D417" s="40"/>
      <c r="E417" s="41"/>
      <c r="F417" s="40"/>
      <c r="G417" s="178"/>
      <c r="H417" s="42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5"/>
      <c r="T417" s="35"/>
      <c r="U417" s="27"/>
      <c r="V417" s="46"/>
      <c r="W417" s="67"/>
      <c r="X417" s="44"/>
      <c r="Y417" s="44"/>
      <c r="Z417" s="44"/>
      <c r="AA417" s="44"/>
      <c r="AB417" s="44"/>
      <c r="AC417" s="44"/>
      <c r="AD417" s="44"/>
      <c r="AE417" s="44"/>
      <c r="AF417" s="44"/>
      <c r="AG417" s="45"/>
      <c r="AH417" s="35"/>
      <c r="AI417" s="27"/>
      <c r="AJ417" s="46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5"/>
      <c r="AV417" s="35"/>
      <c r="AW417" s="27"/>
      <c r="AX417" s="46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5"/>
      <c r="BJ417" s="35"/>
      <c r="BK417" s="50"/>
      <c r="BL417" s="51"/>
      <c r="BM417" s="43"/>
      <c r="BN417" s="44" t="str">
        <f t="shared" si="1999"/>
        <v/>
      </c>
      <c r="BO417" s="43"/>
      <c r="BP417" s="44" t="str">
        <f t="shared" si="2000"/>
        <v/>
      </c>
      <c r="BQ417" s="43"/>
      <c r="BR417" s="44" t="str">
        <f t="shared" si="2001"/>
        <v/>
      </c>
      <c r="BS417" s="43"/>
      <c r="BT417" s="60" t="str">
        <f t="shared" si="2002"/>
        <v/>
      </c>
      <c r="BU417" s="67" t="str">
        <f t="shared" si="1966"/>
        <v/>
      </c>
      <c r="BV417" s="44" t="str">
        <f t="shared" si="2003"/>
        <v/>
      </c>
      <c r="BW417" s="45" t="str">
        <f t="shared" si="2004"/>
        <v/>
      </c>
      <c r="BX417" s="35"/>
      <c r="BY417" s="27"/>
      <c r="BZ417" s="51"/>
      <c r="CA417" s="43"/>
      <c r="CB417" s="44" t="str">
        <f t="shared" si="2005"/>
        <v/>
      </c>
      <c r="CC417" s="43"/>
      <c r="CD417" s="44" t="str">
        <f t="shared" si="2006"/>
        <v/>
      </c>
      <c r="CE417" s="43"/>
      <c r="CF417" s="44" t="str">
        <f t="shared" si="2007"/>
        <v/>
      </c>
      <c r="CG417" s="43"/>
      <c r="CH417" s="60" t="str">
        <f t="shared" si="1948"/>
        <v/>
      </c>
      <c r="CI417" s="67" t="str">
        <f t="shared" si="1967"/>
        <v/>
      </c>
      <c r="CJ417" s="44" t="str">
        <f t="shared" si="2008"/>
        <v/>
      </c>
      <c r="CK417" s="45" t="str">
        <f t="shared" si="2009"/>
        <v/>
      </c>
      <c r="CL417" s="35"/>
      <c r="CM417" s="27"/>
      <c r="CN417" s="51"/>
      <c r="CO417" s="43"/>
      <c r="CP417" s="44" t="str">
        <f t="shared" si="2010"/>
        <v/>
      </c>
      <c r="CQ417" s="43"/>
      <c r="CR417" s="44" t="str">
        <f t="shared" si="2011"/>
        <v/>
      </c>
      <c r="CS417" s="43"/>
      <c r="CT417" s="44" t="str">
        <f t="shared" si="2012"/>
        <v/>
      </c>
      <c r="CU417" s="43"/>
      <c r="CV417" s="60" t="str">
        <f t="shared" si="1949"/>
        <v/>
      </c>
      <c r="CW417" s="67" t="str">
        <f t="shared" si="1968"/>
        <v/>
      </c>
      <c r="CX417" s="44" t="str">
        <f t="shared" si="2013"/>
        <v/>
      </c>
      <c r="CY417" s="45" t="str">
        <f t="shared" si="2014"/>
        <v/>
      </c>
      <c r="CZ417" s="35"/>
      <c r="DA417" s="58"/>
      <c r="DB417" s="51"/>
      <c r="DC417" s="43"/>
      <c r="DD417" s="44" t="str">
        <f t="shared" si="2015"/>
        <v/>
      </c>
      <c r="DE417" s="43"/>
      <c r="DF417" s="44" t="str">
        <f t="shared" si="2016"/>
        <v/>
      </c>
      <c r="DG417" s="43"/>
      <c r="DH417" s="44" t="str">
        <f t="shared" si="2017"/>
        <v/>
      </c>
      <c r="DI417" s="43"/>
      <c r="DJ417" s="60" t="str">
        <f t="shared" si="1950"/>
        <v/>
      </c>
      <c r="DK417" s="67" t="str">
        <f t="shared" si="1969"/>
        <v/>
      </c>
      <c r="DL417" s="44" t="str">
        <f t="shared" si="2018"/>
        <v/>
      </c>
      <c r="DM417" s="45" t="str">
        <f t="shared" si="2019"/>
        <v/>
      </c>
      <c r="DN417" s="35"/>
      <c r="DO417" s="27"/>
      <c r="DP417" s="51"/>
      <c r="DQ417" s="43"/>
      <c r="DR417" s="44" t="str">
        <f t="shared" si="2020"/>
        <v/>
      </c>
      <c r="DS417" s="43"/>
      <c r="DT417" s="44" t="str">
        <f t="shared" si="2021"/>
        <v/>
      </c>
      <c r="DU417" s="43"/>
      <c r="DV417" s="44" t="str">
        <f t="shared" si="2022"/>
        <v/>
      </c>
      <c r="DW417" s="43"/>
      <c r="DX417" s="60" t="str">
        <f t="shared" si="1951"/>
        <v/>
      </c>
      <c r="DY417" s="67" t="str">
        <f t="shared" si="1970"/>
        <v/>
      </c>
      <c r="DZ417" s="44" t="str">
        <f t="shared" si="2023"/>
        <v/>
      </c>
      <c r="EA417" s="45" t="str">
        <f t="shared" si="2024"/>
        <v/>
      </c>
      <c r="EB417" s="35"/>
      <c r="EC417" s="27"/>
      <c r="ED417" s="46"/>
      <c r="EE417" s="67"/>
      <c r="EF417" s="44"/>
      <c r="EG417" s="44"/>
      <c r="EH417" s="44"/>
      <c r="EI417" s="44"/>
      <c r="EJ417" s="44"/>
      <c r="EK417" s="44"/>
      <c r="EL417" s="44"/>
      <c r="EM417" s="44"/>
      <c r="EN417" s="44"/>
      <c r="EO417" s="45"/>
      <c r="EP417" s="35"/>
      <c r="EQ417" s="27"/>
      <c r="ER417" s="46"/>
      <c r="ES417" s="44"/>
      <c r="ET417" s="44"/>
      <c r="EU417" s="44"/>
      <c r="EV417" s="44"/>
      <c r="EW417" s="44"/>
      <c r="EX417" s="44"/>
      <c r="EY417" s="44"/>
      <c r="EZ417" s="44"/>
      <c r="FA417" s="44"/>
      <c r="FB417" s="44"/>
      <c r="FC417" s="45"/>
      <c r="FD417" s="35"/>
      <c r="FF417" s="46"/>
      <c r="FG417" s="67"/>
      <c r="FH417" s="44"/>
      <c r="FI417" s="44"/>
      <c r="FJ417" s="44"/>
      <c r="FK417" s="44"/>
      <c r="FL417" s="44"/>
      <c r="FM417" s="44"/>
      <c r="FN417" s="44"/>
      <c r="FO417" s="44"/>
      <c r="FP417" s="44"/>
      <c r="FQ417" s="45"/>
      <c r="FR417" s="35"/>
      <c r="FT417" s="46"/>
      <c r="FU417" s="67"/>
      <c r="FV417" s="44"/>
      <c r="FW417" s="44"/>
      <c r="FX417" s="44"/>
      <c r="FY417" s="44"/>
      <c r="FZ417" s="44"/>
      <c r="GA417" s="44"/>
      <c r="GB417" s="44"/>
      <c r="GC417" s="44"/>
      <c r="GD417" s="44"/>
      <c r="GE417" s="45"/>
      <c r="GF417" s="35"/>
      <c r="GH417" s="46"/>
      <c r="GI417" s="67"/>
      <c r="GJ417" s="44"/>
      <c r="GK417" s="44"/>
      <c r="GL417" s="44"/>
      <c r="GM417" s="44"/>
      <c r="GN417" s="44"/>
      <c r="GO417" s="44"/>
      <c r="GP417" s="44"/>
      <c r="GQ417" s="44"/>
      <c r="GR417" s="44"/>
      <c r="GS417" s="45"/>
      <c r="GT417" s="35"/>
      <c r="GU417" s="27"/>
      <c r="GV417" s="46"/>
      <c r="GW417" s="67"/>
      <c r="GX417" s="44"/>
      <c r="GY417" s="44"/>
      <c r="GZ417" s="44"/>
      <c r="HA417" s="44"/>
      <c r="HB417" s="44"/>
      <c r="HC417" s="44"/>
      <c r="HD417" s="44"/>
      <c r="HE417" s="44"/>
      <c r="HF417" s="44"/>
      <c r="HG417" s="45"/>
      <c r="HH417" s="35"/>
      <c r="HJ417" s="46"/>
      <c r="HK417" s="67"/>
      <c r="HL417" s="44"/>
      <c r="HM417" s="44"/>
      <c r="HN417" s="44"/>
      <c r="HO417" s="44"/>
      <c r="HP417" s="44"/>
      <c r="HQ417" s="44"/>
      <c r="HR417" s="44"/>
      <c r="HS417" s="44"/>
      <c r="HT417" s="44"/>
      <c r="HU417" s="45"/>
      <c r="HV417" s="35"/>
      <c r="HW417" s="61"/>
      <c r="HX417" s="51"/>
      <c r="HY417" s="43"/>
      <c r="HZ417" s="44" t="str">
        <f t="shared" si="2025"/>
        <v/>
      </c>
      <c r="IA417" s="43"/>
      <c r="IB417" s="44" t="str">
        <f t="shared" si="2026"/>
        <v/>
      </c>
      <c r="IC417" s="43"/>
      <c r="ID417" s="44" t="str">
        <f t="shared" si="2027"/>
        <v/>
      </c>
      <c r="IE417" s="43"/>
      <c r="IF417" s="60" t="str">
        <f t="shared" si="2056"/>
        <v/>
      </c>
      <c r="IG417" s="67" t="str">
        <f t="shared" si="2056"/>
        <v/>
      </c>
      <c r="IH417" s="44" t="str">
        <f t="shared" si="2028"/>
        <v/>
      </c>
      <c r="II417" s="45" t="str">
        <f t="shared" si="2029"/>
        <v/>
      </c>
      <c r="IJ417" s="35"/>
      <c r="IL417" s="51"/>
      <c r="IM417" s="43"/>
      <c r="IN417" s="44" t="str">
        <f t="shared" si="2030"/>
        <v/>
      </c>
      <c r="IO417" s="43"/>
      <c r="IP417" s="44" t="str">
        <f t="shared" si="2031"/>
        <v/>
      </c>
      <c r="IQ417" s="43"/>
      <c r="IR417" s="44" t="str">
        <f t="shared" si="2032"/>
        <v/>
      </c>
      <c r="IS417" s="43"/>
      <c r="IT417" s="60" t="str">
        <f t="shared" si="2033"/>
        <v/>
      </c>
      <c r="IU417" s="67" t="str">
        <f t="shared" si="1998"/>
        <v/>
      </c>
      <c r="IV417" s="44" t="str">
        <f t="shared" si="2034"/>
        <v/>
      </c>
      <c r="IW417" s="45" t="str">
        <f t="shared" si="2035"/>
        <v/>
      </c>
      <c r="IX417" s="35"/>
      <c r="IY417" s="33"/>
      <c r="IZ417" s="51"/>
      <c r="JA417" s="43"/>
      <c r="JB417" s="44" t="str">
        <f t="shared" si="2036"/>
        <v/>
      </c>
      <c r="JC417" s="43"/>
      <c r="JD417" s="44" t="str">
        <f t="shared" si="2037"/>
        <v/>
      </c>
      <c r="JE417" s="43"/>
      <c r="JF417" s="44" t="str">
        <f t="shared" si="2038"/>
        <v/>
      </c>
      <c r="JG417" s="43"/>
      <c r="JH417" s="60" t="str">
        <f t="shared" si="1952"/>
        <v/>
      </c>
      <c r="JI417" s="67" t="str">
        <f t="shared" si="1986"/>
        <v/>
      </c>
      <c r="JJ417" s="44" t="str">
        <f t="shared" si="2039"/>
        <v/>
      </c>
      <c r="JK417" s="45" t="str">
        <f t="shared" si="2040"/>
        <v/>
      </c>
      <c r="JL417" s="35"/>
      <c r="JM417" s="27"/>
      <c r="JN417" s="51"/>
      <c r="JO417" s="43"/>
      <c r="JP417" s="44" t="str">
        <f t="shared" si="2041"/>
        <v/>
      </c>
      <c r="JQ417" s="43"/>
      <c r="JR417" s="44" t="str">
        <f t="shared" si="2042"/>
        <v/>
      </c>
      <c r="JS417" s="43"/>
      <c r="JT417" s="44" t="str">
        <f t="shared" si="2043"/>
        <v/>
      </c>
      <c r="JU417" s="43"/>
      <c r="JV417" s="60" t="str">
        <f t="shared" si="1953"/>
        <v/>
      </c>
      <c r="JW417" s="67" t="str">
        <f t="shared" si="1987"/>
        <v/>
      </c>
      <c r="JX417" s="44" t="str">
        <f t="shared" si="2044"/>
        <v/>
      </c>
      <c r="JY417" s="45" t="str">
        <f t="shared" si="2045"/>
        <v/>
      </c>
      <c r="JZ417" s="35"/>
      <c r="KA417" s="61"/>
      <c r="KB417" s="51"/>
      <c r="KC417" s="43"/>
      <c r="KD417" s="44" t="str">
        <f t="shared" si="2046"/>
        <v/>
      </c>
      <c r="KE417" s="43"/>
      <c r="KF417" s="44" t="str">
        <f t="shared" si="2047"/>
        <v/>
      </c>
      <c r="KG417" s="43"/>
      <c r="KH417" s="44" t="str">
        <f t="shared" si="2048"/>
        <v/>
      </c>
      <c r="KI417" s="43"/>
      <c r="KJ417" s="60" t="str">
        <f t="shared" si="1954"/>
        <v/>
      </c>
      <c r="KK417" s="67" t="str">
        <f t="shared" si="1988"/>
        <v/>
      </c>
      <c r="KL417" s="44" t="str">
        <f t="shared" si="2049"/>
        <v/>
      </c>
      <c r="KM417" s="45" t="str">
        <f t="shared" si="2050"/>
        <v/>
      </c>
      <c r="KN417" s="35"/>
      <c r="KO417" s="27"/>
      <c r="KP417" s="51"/>
      <c r="KQ417" s="43"/>
      <c r="KR417" s="44" t="str">
        <f t="shared" si="2051"/>
        <v/>
      </c>
      <c r="KS417" s="43"/>
      <c r="KT417" s="44" t="str">
        <f t="shared" si="2052"/>
        <v/>
      </c>
      <c r="KU417" s="43"/>
      <c r="KV417" s="44" t="str">
        <f t="shared" si="2053"/>
        <v/>
      </c>
      <c r="KW417" s="43"/>
      <c r="KX417" s="60" t="str">
        <f t="shared" si="1955"/>
        <v/>
      </c>
      <c r="KY417" s="67" t="str">
        <f t="shared" si="1989"/>
        <v/>
      </c>
      <c r="KZ417" s="44" t="str">
        <f t="shared" si="2054"/>
        <v/>
      </c>
      <c r="LA417" s="45" t="str">
        <f t="shared" si="2055"/>
        <v/>
      </c>
      <c r="LB417" s="35"/>
      <c r="LC417" s="27"/>
      <c r="LD417" s="46"/>
      <c r="LE417" s="44"/>
      <c r="LF417" s="44"/>
      <c r="LG417" s="44"/>
      <c r="LH417" s="44"/>
      <c r="LI417" s="44"/>
      <c r="LJ417" s="44"/>
      <c r="LK417" s="44"/>
      <c r="LL417" s="60"/>
      <c r="LM417" s="44"/>
      <c r="LN417" s="44"/>
      <c r="LO417" s="44"/>
      <c r="LP417" s="35"/>
      <c r="LQ417" s="27"/>
      <c r="LR417" s="46"/>
      <c r="LS417" s="67"/>
      <c r="LT417" s="44"/>
      <c r="LU417" s="44"/>
      <c r="LV417" s="44"/>
      <c r="LW417" s="44"/>
      <c r="LX417" s="44"/>
      <c r="LY417" s="44"/>
      <c r="LZ417" s="44"/>
      <c r="MA417" s="44"/>
      <c r="MB417" s="44"/>
      <c r="MC417" s="45"/>
      <c r="MD417" s="35"/>
      <c r="ME417" s="27"/>
      <c r="MF417" s="46"/>
      <c r="MG417" s="67"/>
      <c r="MH417" s="44"/>
      <c r="MI417" s="44"/>
      <c r="MJ417" s="44"/>
      <c r="MK417" s="44"/>
      <c r="ML417" s="44"/>
      <c r="MM417" s="44"/>
      <c r="MN417" s="44"/>
      <c r="MO417" s="44"/>
      <c r="MP417" s="44"/>
      <c r="MQ417" s="45"/>
      <c r="MR417" s="35"/>
      <c r="MS417" s="27"/>
      <c r="MT417" s="46"/>
      <c r="MU417" s="67"/>
      <c r="MV417" s="44"/>
      <c r="MW417" s="44"/>
      <c r="MX417" s="44"/>
      <c r="MY417" s="44"/>
      <c r="MZ417" s="44"/>
      <c r="NA417" s="44"/>
      <c r="NB417" s="44"/>
      <c r="NC417" s="44"/>
      <c r="ND417" s="44"/>
      <c r="NE417" s="45"/>
      <c r="NF417" s="35"/>
      <c r="NG417" s="27"/>
      <c r="NH417" s="46"/>
      <c r="NI417" s="67"/>
      <c r="NJ417" s="44"/>
      <c r="NK417" s="44"/>
      <c r="NL417" s="44"/>
      <c r="NM417" s="44"/>
      <c r="NN417" s="44"/>
      <c r="NO417" s="44"/>
      <c r="NP417" s="44"/>
      <c r="NQ417" s="44"/>
      <c r="NR417" s="44"/>
      <c r="NS417" s="45"/>
      <c r="NT417" s="35"/>
    </row>
    <row r="418" spans="1:384" ht="15" customHeight="1" thickBot="1" x14ac:dyDescent="0.25">
      <c r="A418" s="38"/>
      <c r="B418" s="39"/>
      <c r="C418" s="40"/>
      <c r="D418" s="40"/>
      <c r="E418" s="41"/>
      <c r="F418" s="40"/>
      <c r="G418" s="178"/>
      <c r="H418" s="42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5"/>
      <c r="T418" s="35"/>
      <c r="U418" s="27"/>
      <c r="V418" s="46"/>
      <c r="W418" s="67"/>
      <c r="X418" s="44"/>
      <c r="Y418" s="44"/>
      <c r="Z418" s="44"/>
      <c r="AA418" s="44"/>
      <c r="AB418" s="44"/>
      <c r="AC418" s="44"/>
      <c r="AD418" s="44"/>
      <c r="AE418" s="44"/>
      <c r="AF418" s="44"/>
      <c r="AG418" s="45"/>
      <c r="AH418" s="35"/>
      <c r="AI418" s="27"/>
      <c r="AJ418" s="46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5"/>
      <c r="AV418" s="35"/>
      <c r="AW418" s="27"/>
      <c r="AX418" s="46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5"/>
      <c r="BJ418" s="35"/>
      <c r="BK418" s="50"/>
      <c r="BL418" s="51"/>
      <c r="BM418" s="43"/>
      <c r="BN418" s="44" t="str">
        <f t="shared" si="1999"/>
        <v/>
      </c>
      <c r="BO418" s="44"/>
      <c r="BP418" s="44" t="str">
        <f t="shared" si="2000"/>
        <v/>
      </c>
      <c r="BQ418" s="44"/>
      <c r="BR418" s="44" t="str">
        <f t="shared" si="2001"/>
        <v/>
      </c>
      <c r="BS418" s="43"/>
      <c r="BT418" s="77" t="str">
        <f t="shared" si="2002"/>
        <v/>
      </c>
      <c r="BU418" s="78" t="str">
        <f t="shared" si="1966"/>
        <v/>
      </c>
      <c r="BV418" s="75" t="str">
        <f t="shared" si="2003"/>
        <v/>
      </c>
      <c r="BW418" s="79" t="str">
        <f t="shared" si="2004"/>
        <v/>
      </c>
      <c r="BX418" s="35"/>
      <c r="BY418" s="27"/>
      <c r="BZ418" s="51"/>
      <c r="CA418" s="43"/>
      <c r="CB418" s="44" t="str">
        <f t="shared" si="2005"/>
        <v/>
      </c>
      <c r="CC418" s="44"/>
      <c r="CD418" s="44" t="str">
        <f t="shared" si="2006"/>
        <v/>
      </c>
      <c r="CE418" s="44"/>
      <c r="CF418" s="44" t="str">
        <f t="shared" si="2007"/>
        <v/>
      </c>
      <c r="CG418" s="43"/>
      <c r="CH418" s="77" t="str">
        <f t="shared" si="1948"/>
        <v/>
      </c>
      <c r="CI418" s="78" t="str">
        <f t="shared" si="1967"/>
        <v/>
      </c>
      <c r="CJ418" s="75" t="str">
        <f t="shared" si="2008"/>
        <v/>
      </c>
      <c r="CK418" s="79" t="str">
        <f t="shared" si="2009"/>
        <v/>
      </c>
      <c r="CL418" s="35"/>
      <c r="CM418" s="27"/>
      <c r="CN418" s="51"/>
      <c r="CO418" s="43"/>
      <c r="CP418" s="44" t="str">
        <f t="shared" si="2010"/>
        <v/>
      </c>
      <c r="CQ418" s="44"/>
      <c r="CR418" s="44" t="str">
        <f t="shared" si="2011"/>
        <v/>
      </c>
      <c r="CS418" s="44"/>
      <c r="CT418" s="44" t="str">
        <f t="shared" si="2012"/>
        <v/>
      </c>
      <c r="CU418" s="43"/>
      <c r="CV418" s="77" t="str">
        <f t="shared" si="1949"/>
        <v/>
      </c>
      <c r="CW418" s="78" t="str">
        <f t="shared" si="1968"/>
        <v/>
      </c>
      <c r="CX418" s="75" t="str">
        <f t="shared" si="2013"/>
        <v/>
      </c>
      <c r="CY418" s="79" t="str">
        <f t="shared" si="2014"/>
        <v/>
      </c>
      <c r="CZ418" s="35"/>
      <c r="DA418" s="58"/>
      <c r="DB418" s="51"/>
      <c r="DC418" s="43"/>
      <c r="DD418" s="44" t="str">
        <f t="shared" si="2015"/>
        <v/>
      </c>
      <c r="DE418" s="44"/>
      <c r="DF418" s="44" t="str">
        <f t="shared" si="2016"/>
        <v/>
      </c>
      <c r="DG418" s="44"/>
      <c r="DH418" s="44" t="str">
        <f t="shared" si="2017"/>
        <v/>
      </c>
      <c r="DI418" s="43"/>
      <c r="DJ418" s="77" t="str">
        <f t="shared" si="1950"/>
        <v/>
      </c>
      <c r="DK418" s="78" t="str">
        <f t="shared" si="1969"/>
        <v/>
      </c>
      <c r="DL418" s="75" t="str">
        <f t="shared" si="2018"/>
        <v/>
      </c>
      <c r="DM418" s="79" t="str">
        <f t="shared" si="2019"/>
        <v/>
      </c>
      <c r="DN418" s="35"/>
      <c r="DO418" s="27"/>
      <c r="DP418" s="51"/>
      <c r="DQ418" s="43"/>
      <c r="DR418" s="44" t="str">
        <f t="shared" si="2020"/>
        <v/>
      </c>
      <c r="DS418" s="44"/>
      <c r="DT418" s="44" t="str">
        <f t="shared" si="2021"/>
        <v/>
      </c>
      <c r="DU418" s="44"/>
      <c r="DV418" s="44" t="str">
        <f t="shared" si="2022"/>
        <v/>
      </c>
      <c r="DW418" s="43"/>
      <c r="DX418" s="77" t="str">
        <f t="shared" si="1951"/>
        <v/>
      </c>
      <c r="DY418" s="78" t="str">
        <f t="shared" si="1970"/>
        <v/>
      </c>
      <c r="DZ418" s="75" t="str">
        <f t="shared" si="2023"/>
        <v/>
      </c>
      <c r="EA418" s="79" t="str">
        <f t="shared" si="2024"/>
        <v/>
      </c>
      <c r="EB418" s="35"/>
      <c r="EC418" s="27"/>
      <c r="ED418" s="46"/>
      <c r="EE418" s="67"/>
      <c r="EF418" s="44"/>
      <c r="EG418" s="44"/>
      <c r="EH418" s="44"/>
      <c r="EI418" s="44"/>
      <c r="EJ418" s="44"/>
      <c r="EK418" s="44"/>
      <c r="EL418" s="44"/>
      <c r="EM418" s="44"/>
      <c r="EN418" s="44"/>
      <c r="EO418" s="45"/>
      <c r="EP418" s="35"/>
      <c r="EQ418" s="27"/>
      <c r="ER418" s="46"/>
      <c r="ES418" s="44"/>
      <c r="ET418" s="44"/>
      <c r="EU418" s="44"/>
      <c r="EV418" s="44"/>
      <c r="EW418" s="44"/>
      <c r="EX418" s="44"/>
      <c r="EY418" s="44"/>
      <c r="EZ418" s="44"/>
      <c r="FA418" s="44"/>
      <c r="FB418" s="44"/>
      <c r="FC418" s="45"/>
      <c r="FD418" s="35"/>
      <c r="FF418" s="46"/>
      <c r="FG418" s="67"/>
      <c r="FH418" s="44"/>
      <c r="FI418" s="44"/>
      <c r="FJ418" s="44"/>
      <c r="FK418" s="44"/>
      <c r="FL418" s="44"/>
      <c r="FM418" s="44"/>
      <c r="FN418" s="44"/>
      <c r="FO418" s="44"/>
      <c r="FP418" s="44"/>
      <c r="FQ418" s="45"/>
      <c r="FR418" s="35"/>
      <c r="FT418" s="46"/>
      <c r="FU418" s="67"/>
      <c r="FV418" s="44"/>
      <c r="FW418" s="44"/>
      <c r="FX418" s="44"/>
      <c r="FY418" s="44"/>
      <c r="FZ418" s="44"/>
      <c r="GA418" s="44"/>
      <c r="GB418" s="44"/>
      <c r="GC418" s="44"/>
      <c r="GD418" s="44"/>
      <c r="GE418" s="45"/>
      <c r="GF418" s="35"/>
      <c r="GH418" s="46"/>
      <c r="GI418" s="67"/>
      <c r="GJ418" s="44"/>
      <c r="GK418" s="44"/>
      <c r="GL418" s="44"/>
      <c r="GM418" s="44"/>
      <c r="GN418" s="44"/>
      <c r="GO418" s="44"/>
      <c r="GP418" s="44"/>
      <c r="GQ418" s="44"/>
      <c r="GR418" s="44"/>
      <c r="GS418" s="45"/>
      <c r="GT418" s="35"/>
      <c r="GU418" s="27"/>
      <c r="GV418" s="46"/>
      <c r="GW418" s="67"/>
      <c r="GX418" s="44"/>
      <c r="GY418" s="44"/>
      <c r="GZ418" s="44"/>
      <c r="HA418" s="44"/>
      <c r="HB418" s="44"/>
      <c r="HC418" s="44"/>
      <c r="HD418" s="44"/>
      <c r="HE418" s="44"/>
      <c r="HF418" s="44"/>
      <c r="HG418" s="45"/>
      <c r="HH418" s="35"/>
      <c r="HJ418" s="46"/>
      <c r="HK418" s="67"/>
      <c r="HL418" s="44"/>
      <c r="HM418" s="44"/>
      <c r="HN418" s="44"/>
      <c r="HO418" s="44"/>
      <c r="HP418" s="44"/>
      <c r="HQ418" s="44"/>
      <c r="HR418" s="44"/>
      <c r="HS418" s="44"/>
      <c r="HT418" s="44"/>
      <c r="HU418" s="45"/>
      <c r="HV418" s="35"/>
      <c r="HW418" s="61"/>
      <c r="HX418" s="51"/>
      <c r="HY418" s="43"/>
      <c r="HZ418" s="44" t="str">
        <f t="shared" si="2025"/>
        <v/>
      </c>
      <c r="IA418" s="44"/>
      <c r="IB418" s="44"/>
      <c r="IC418" s="44"/>
      <c r="ID418" s="44"/>
      <c r="IE418" s="43"/>
      <c r="IF418" s="77" t="str">
        <f t="shared" si="2056"/>
        <v/>
      </c>
      <c r="IG418" s="78" t="str">
        <f t="shared" si="2056"/>
        <v/>
      </c>
      <c r="IH418" s="75" t="str">
        <f t="shared" si="2028"/>
        <v/>
      </c>
      <c r="II418" s="79" t="str">
        <f t="shared" si="2029"/>
        <v/>
      </c>
      <c r="IJ418" s="35"/>
      <c r="IL418" s="51"/>
      <c r="IM418" s="43"/>
      <c r="IN418" s="44" t="str">
        <f t="shared" si="2030"/>
        <v/>
      </c>
      <c r="IO418" s="44"/>
      <c r="IP418" s="44"/>
      <c r="IQ418" s="44"/>
      <c r="IR418" s="44"/>
      <c r="IS418" s="43"/>
      <c r="IT418" s="77" t="str">
        <f t="shared" si="2033"/>
        <v/>
      </c>
      <c r="IU418" s="78" t="str">
        <f t="shared" si="1998"/>
        <v/>
      </c>
      <c r="IV418" s="75" t="str">
        <f t="shared" si="2034"/>
        <v/>
      </c>
      <c r="IW418" s="79" t="str">
        <f t="shared" si="2035"/>
        <v/>
      </c>
      <c r="IX418" s="35"/>
      <c r="IY418" s="33"/>
      <c r="IZ418" s="51"/>
      <c r="JA418" s="43"/>
      <c r="JB418" s="44" t="str">
        <f t="shared" si="2036"/>
        <v/>
      </c>
      <c r="JC418" s="44"/>
      <c r="JD418" s="44" t="str">
        <f t="shared" si="2037"/>
        <v/>
      </c>
      <c r="JE418" s="44"/>
      <c r="JF418" s="44" t="str">
        <f t="shared" si="2038"/>
        <v/>
      </c>
      <c r="JG418" s="43"/>
      <c r="JH418" s="77" t="str">
        <f t="shared" si="1952"/>
        <v/>
      </c>
      <c r="JI418" s="78" t="str">
        <f t="shared" si="1986"/>
        <v/>
      </c>
      <c r="JJ418" s="75" t="str">
        <f t="shared" si="2039"/>
        <v/>
      </c>
      <c r="JK418" s="79" t="str">
        <f t="shared" si="2040"/>
        <v/>
      </c>
      <c r="JL418" s="35"/>
      <c r="JM418" s="27"/>
      <c r="JN418" s="51"/>
      <c r="JO418" s="43"/>
      <c r="JP418" s="44" t="str">
        <f t="shared" si="2041"/>
        <v/>
      </c>
      <c r="JQ418" s="44"/>
      <c r="JR418" s="44" t="str">
        <f t="shared" si="2042"/>
        <v/>
      </c>
      <c r="JS418" s="44"/>
      <c r="JT418" s="44" t="str">
        <f t="shared" si="2043"/>
        <v/>
      </c>
      <c r="JU418" s="43"/>
      <c r="JV418" s="77" t="str">
        <f t="shared" si="1953"/>
        <v/>
      </c>
      <c r="JW418" s="78" t="str">
        <f t="shared" si="1987"/>
        <v/>
      </c>
      <c r="JX418" s="75" t="str">
        <f t="shared" si="2044"/>
        <v/>
      </c>
      <c r="JY418" s="79" t="str">
        <f t="shared" si="2045"/>
        <v/>
      </c>
      <c r="JZ418" s="35"/>
      <c r="KA418" s="61"/>
      <c r="KB418" s="51"/>
      <c r="KC418" s="43"/>
      <c r="KD418" s="44" t="str">
        <f t="shared" si="2046"/>
        <v/>
      </c>
      <c r="KE418" s="44"/>
      <c r="KF418" s="44" t="str">
        <f t="shared" si="2047"/>
        <v/>
      </c>
      <c r="KG418" s="44"/>
      <c r="KH418" s="44" t="str">
        <f t="shared" si="2048"/>
        <v/>
      </c>
      <c r="KI418" s="43"/>
      <c r="KJ418" s="77" t="str">
        <f t="shared" si="1954"/>
        <v/>
      </c>
      <c r="KK418" s="78" t="str">
        <f t="shared" si="1988"/>
        <v/>
      </c>
      <c r="KL418" s="75" t="str">
        <f t="shared" si="2049"/>
        <v/>
      </c>
      <c r="KM418" s="79" t="str">
        <f t="shared" si="2050"/>
        <v/>
      </c>
      <c r="KN418" s="35"/>
      <c r="KO418" s="27"/>
      <c r="KP418" s="51"/>
      <c r="KQ418" s="43"/>
      <c r="KR418" s="44" t="str">
        <f t="shared" si="2051"/>
        <v/>
      </c>
      <c r="KS418" s="44"/>
      <c r="KT418" s="44"/>
      <c r="KU418" s="44"/>
      <c r="KV418" s="44"/>
      <c r="KW418" s="43"/>
      <c r="KX418" s="77" t="str">
        <f t="shared" si="1955"/>
        <v/>
      </c>
      <c r="KY418" s="78" t="str">
        <f t="shared" si="1989"/>
        <v/>
      </c>
      <c r="KZ418" s="75" t="str">
        <f t="shared" si="2054"/>
        <v/>
      </c>
      <c r="LA418" s="79" t="str">
        <f t="shared" si="2055"/>
        <v/>
      </c>
      <c r="LB418" s="35"/>
      <c r="LC418" s="27"/>
      <c r="LD418" s="46"/>
      <c r="LE418" s="44"/>
      <c r="LF418" s="44"/>
      <c r="LG418" s="44"/>
      <c r="LH418" s="44"/>
      <c r="LI418" s="44"/>
      <c r="LJ418" s="44"/>
      <c r="LK418" s="44"/>
      <c r="LL418" s="60"/>
      <c r="LM418" s="44"/>
      <c r="LN418" s="44"/>
      <c r="LO418" s="44"/>
      <c r="LP418" s="35"/>
      <c r="LQ418" s="27"/>
      <c r="LR418" s="46"/>
      <c r="LS418" s="67"/>
      <c r="LT418" s="44"/>
      <c r="LU418" s="44"/>
      <c r="LV418" s="44"/>
      <c r="LW418" s="44"/>
      <c r="LX418" s="44"/>
      <c r="LY418" s="44"/>
      <c r="LZ418" s="44"/>
      <c r="MA418" s="44"/>
      <c r="MB418" s="44"/>
      <c r="MC418" s="45"/>
      <c r="MD418" s="35"/>
      <c r="ME418" s="27"/>
      <c r="MF418" s="46"/>
      <c r="MG418" s="67"/>
      <c r="MH418" s="44"/>
      <c r="MI418" s="44"/>
      <c r="MJ418" s="44"/>
      <c r="MK418" s="44"/>
      <c r="ML418" s="44"/>
      <c r="MM418" s="44"/>
      <c r="MN418" s="44"/>
      <c r="MO418" s="44"/>
      <c r="MP418" s="44"/>
      <c r="MQ418" s="45"/>
      <c r="MR418" s="35"/>
      <c r="MS418" s="27"/>
      <c r="MT418" s="46"/>
      <c r="MU418" s="67"/>
      <c r="MV418" s="44"/>
      <c r="MW418" s="44"/>
      <c r="MX418" s="44"/>
      <c r="MY418" s="44"/>
      <c r="MZ418" s="44"/>
      <c r="NA418" s="44"/>
      <c r="NB418" s="44"/>
      <c r="NC418" s="44"/>
      <c r="ND418" s="44"/>
      <c r="NE418" s="45"/>
      <c r="NF418" s="35"/>
      <c r="NG418" s="27"/>
      <c r="NH418" s="46"/>
      <c r="NI418" s="67"/>
      <c r="NJ418" s="44"/>
      <c r="NK418" s="44"/>
      <c r="NL418" s="44"/>
      <c r="NM418" s="44"/>
      <c r="NN418" s="44"/>
      <c r="NO418" s="44"/>
      <c r="NP418" s="44"/>
      <c r="NQ418" s="44"/>
      <c r="NR418" s="44"/>
      <c r="NS418" s="45"/>
      <c r="NT418" s="35"/>
    </row>
    <row r="419" spans="1:384" ht="15" customHeight="1" thickTop="1" x14ac:dyDescent="0.2">
      <c r="A419" s="110" t="s">
        <v>741</v>
      </c>
      <c r="B419" s="39"/>
      <c r="C419" s="40"/>
      <c r="D419" s="40"/>
      <c r="E419" s="41"/>
      <c r="F419" s="40"/>
      <c r="G419" s="178"/>
      <c r="H419" s="42"/>
      <c r="I419" s="23" t="s">
        <v>29</v>
      </c>
      <c r="J419" s="44">
        <f>SUM(J363:J415)*100</f>
        <v>52500</v>
      </c>
      <c r="K419" s="44"/>
      <c r="L419" s="44"/>
      <c r="M419" s="23"/>
      <c r="N419" s="44"/>
      <c r="O419" s="44"/>
      <c r="P419" s="44"/>
      <c r="Q419" s="44"/>
      <c r="R419" s="44"/>
      <c r="S419" s="44"/>
      <c r="T419" s="35"/>
      <c r="U419" s="27"/>
      <c r="V419" s="46"/>
      <c r="W419" s="111" t="s">
        <v>29</v>
      </c>
      <c r="X419" s="44">
        <f>SUM(X363:X415)*100</f>
        <v>73600</v>
      </c>
      <c r="Y419" s="44"/>
      <c r="Z419" s="44"/>
      <c r="AA419" s="23"/>
      <c r="AB419" s="44"/>
      <c r="AC419" s="44"/>
      <c r="AD419" s="44"/>
      <c r="AE419" s="44"/>
      <c r="AF419" s="44"/>
      <c r="AG419" s="44"/>
      <c r="AH419" s="35"/>
      <c r="AI419" s="27"/>
      <c r="AJ419" s="46"/>
      <c r="AK419" s="23" t="s">
        <v>29</v>
      </c>
      <c r="AL419" s="44">
        <f>SUM(AL363:AL415)*100</f>
        <v>125900</v>
      </c>
      <c r="AM419" s="44"/>
      <c r="AN419" s="44"/>
      <c r="AO419" s="23"/>
      <c r="AP419" s="44"/>
      <c r="AQ419" s="44"/>
      <c r="AR419" s="44"/>
      <c r="AS419" s="44"/>
      <c r="AT419" s="44"/>
      <c r="AU419" s="44"/>
      <c r="AV419" s="35"/>
      <c r="AW419" s="27"/>
      <c r="AX419" s="46"/>
      <c r="AY419" s="23" t="s">
        <v>29</v>
      </c>
      <c r="AZ419" s="44">
        <f>SUM(AZ363:AZ415)*100</f>
        <v>153800</v>
      </c>
      <c r="BA419" s="44"/>
      <c r="BB419" s="44"/>
      <c r="BC419" s="23"/>
      <c r="BD419" s="44"/>
      <c r="BE419" s="44"/>
      <c r="BF419" s="44"/>
      <c r="BG419" s="44"/>
      <c r="BH419" s="44"/>
      <c r="BI419" s="44"/>
      <c r="BJ419" s="35"/>
      <c r="BK419" s="50"/>
      <c r="BL419" s="46"/>
      <c r="BM419" s="23" t="s">
        <v>29</v>
      </c>
      <c r="BN419" s="43">
        <f>SUM(BN363:BN415)*100</f>
        <v>163600</v>
      </c>
      <c r="BO419" s="43"/>
      <c r="BP419" s="43"/>
      <c r="BQ419" s="112"/>
      <c r="BR419" s="43"/>
      <c r="BS419" s="44"/>
      <c r="BT419" s="326" t="s">
        <v>31</v>
      </c>
      <c r="BU419" s="326"/>
      <c r="BV419" s="44">
        <f>SUM(BV363:BV415)</f>
        <v>29856</v>
      </c>
      <c r="BW419" s="113"/>
      <c r="BX419" s="35"/>
      <c r="BY419" s="27"/>
      <c r="BZ419" s="46"/>
      <c r="CA419" s="23" t="s">
        <v>29</v>
      </c>
      <c r="CB419" s="43">
        <f>SUM(CB363:CB415)*100</f>
        <v>189700</v>
      </c>
      <c r="CC419" s="43"/>
      <c r="CD419" s="43"/>
      <c r="CE419" s="23"/>
      <c r="CF419" s="44"/>
      <c r="CG419" s="44"/>
      <c r="CH419" s="326" t="s">
        <v>31</v>
      </c>
      <c r="CI419" s="326"/>
      <c r="CJ419" s="44">
        <f>SUM(CJ363:CJ415)</f>
        <v>24230</v>
      </c>
      <c r="CK419" s="44"/>
      <c r="CL419" s="35"/>
      <c r="CM419" s="27"/>
      <c r="CN419" s="46"/>
      <c r="CO419" s="23" t="s">
        <v>29</v>
      </c>
      <c r="CP419" s="43">
        <f>SUM(CP363:CP415)*100</f>
        <v>159000</v>
      </c>
      <c r="CQ419" s="43"/>
      <c r="CR419" s="43"/>
      <c r="CS419" s="23"/>
      <c r="CT419" s="44"/>
      <c r="CU419" s="44"/>
      <c r="CV419" s="326" t="s">
        <v>31</v>
      </c>
      <c r="CW419" s="326"/>
      <c r="CX419" s="44">
        <f>SUM(CX363:CX415)</f>
        <v>17990</v>
      </c>
      <c r="CY419" s="44"/>
      <c r="CZ419" s="35"/>
      <c r="DA419" s="58"/>
      <c r="DB419" s="46"/>
      <c r="DC419" s="23" t="s">
        <v>29</v>
      </c>
      <c r="DD419" s="43">
        <f>SUM(DD363:DD415)*100</f>
        <v>124200</v>
      </c>
      <c r="DE419" s="43"/>
      <c r="DF419" s="43"/>
      <c r="DG419" s="112"/>
      <c r="DH419" s="43"/>
      <c r="DI419" s="44"/>
      <c r="DJ419" s="336" t="s">
        <v>31</v>
      </c>
      <c r="DK419" s="336"/>
      <c r="DL419" s="44">
        <f>SUM(DL363:DL415)</f>
        <v>20996</v>
      </c>
      <c r="DM419" s="113"/>
      <c r="DN419" s="35"/>
      <c r="DO419" s="27"/>
      <c r="DP419" s="46"/>
      <c r="DQ419" s="23" t="s">
        <v>29</v>
      </c>
      <c r="DR419" s="43">
        <f>SUM(DR363:DR415)*100</f>
        <v>144300</v>
      </c>
      <c r="DS419" s="43"/>
      <c r="DT419" s="43"/>
      <c r="DU419" s="112"/>
      <c r="DV419" s="43"/>
      <c r="DW419" s="44"/>
      <c r="DX419" s="336" t="s">
        <v>31</v>
      </c>
      <c r="DY419" s="336"/>
      <c r="DZ419" s="44">
        <f>SUM(DZ363:DZ415)</f>
        <v>21028</v>
      </c>
      <c r="EA419" s="113"/>
      <c r="EB419" s="35"/>
      <c r="EC419" s="27"/>
      <c r="ED419" s="46"/>
      <c r="EE419" s="111" t="s">
        <v>29</v>
      </c>
      <c r="EF419" s="44">
        <f>SUM(EF363:EF415)*100</f>
        <v>114500</v>
      </c>
      <c r="EG419" s="44"/>
      <c r="EH419" s="44"/>
      <c r="EI419" s="23"/>
      <c r="EJ419" s="44"/>
      <c r="EK419" s="44"/>
      <c r="EL419" s="44"/>
      <c r="EM419" s="44"/>
      <c r="EN419" s="44"/>
      <c r="EO419" s="44"/>
      <c r="EP419" s="35"/>
      <c r="EQ419" s="27"/>
      <c r="ER419" s="46"/>
      <c r="ES419" s="23" t="s">
        <v>29</v>
      </c>
      <c r="ET419" s="44">
        <f>SUM(ET363:ET415)*100</f>
        <v>51100</v>
      </c>
      <c r="EU419" s="44"/>
      <c r="EV419" s="44"/>
      <c r="EW419" s="23"/>
      <c r="EX419" s="44"/>
      <c r="EY419" s="44"/>
      <c r="EZ419" s="44"/>
      <c r="FA419" s="44"/>
      <c r="FB419" s="44"/>
      <c r="FC419" s="44"/>
      <c r="FD419" s="35"/>
      <c r="FF419" s="46"/>
      <c r="FG419" s="111" t="s">
        <v>29</v>
      </c>
      <c r="FH419" s="44">
        <f>SUM(FH363:FH415)*100</f>
        <v>55200</v>
      </c>
      <c r="FI419" s="44"/>
      <c r="FJ419" s="44">
        <f>SUM(FJ363:FJ410)</f>
        <v>217</v>
      </c>
      <c r="FK419" s="23" t="s">
        <v>30</v>
      </c>
      <c r="FL419" s="44"/>
      <c r="FM419" s="44"/>
      <c r="FN419" s="44"/>
      <c r="FO419" s="44"/>
      <c r="FP419" s="44"/>
      <c r="FQ419" s="44"/>
      <c r="FR419" s="35"/>
      <c r="FT419" s="46"/>
      <c r="FU419" s="111" t="s">
        <v>29</v>
      </c>
      <c r="FV419" s="44">
        <f>SUM(FV363:FV415)*100</f>
        <v>55200</v>
      </c>
      <c r="FW419" s="44"/>
      <c r="FX419" s="44">
        <f>SUM(FX363:FX410)</f>
        <v>217</v>
      </c>
      <c r="FY419" s="23" t="s">
        <v>30</v>
      </c>
      <c r="FZ419" s="44"/>
      <c r="GA419" s="44"/>
      <c r="GB419" s="44"/>
      <c r="GC419" s="44"/>
      <c r="GD419" s="44"/>
      <c r="GE419" s="44"/>
      <c r="GF419" s="35"/>
      <c r="GH419" s="46"/>
      <c r="GI419" s="111" t="s">
        <v>29</v>
      </c>
      <c r="GJ419" s="44">
        <f>SUM(GJ363:GJ415)*100</f>
        <v>44500</v>
      </c>
      <c r="GK419" s="44"/>
      <c r="GL419" s="44">
        <f>SUM(GL363:GL410)</f>
        <v>11</v>
      </c>
      <c r="GM419" s="23" t="s">
        <v>30</v>
      </c>
      <c r="GN419" s="44"/>
      <c r="GO419" s="44"/>
      <c r="GP419" s="44"/>
      <c r="GQ419" s="44"/>
      <c r="GR419" s="44"/>
      <c r="GS419" s="44"/>
      <c r="GT419" s="35"/>
      <c r="GU419" s="27"/>
      <c r="GV419" s="46"/>
      <c r="GW419" s="111" t="s">
        <v>29</v>
      </c>
      <c r="GX419" s="44">
        <f>SUM(GX363:GX415)*100</f>
        <v>67500</v>
      </c>
      <c r="GY419" s="44"/>
      <c r="GZ419" s="44"/>
      <c r="HA419" s="23"/>
      <c r="HB419" s="44"/>
      <c r="HC419" s="44"/>
      <c r="HD419" s="44"/>
      <c r="HE419" s="44"/>
      <c r="HF419" s="44"/>
      <c r="HG419" s="44"/>
      <c r="HH419" s="35"/>
      <c r="HJ419" s="46"/>
      <c r="HK419" s="111" t="s">
        <v>29</v>
      </c>
      <c r="HL419" s="44">
        <f>SUM(HL363:HL415)*100</f>
        <v>55200</v>
      </c>
      <c r="HM419" s="44"/>
      <c r="HN419" s="44">
        <f>SUM(HN363:HN410)</f>
        <v>217</v>
      </c>
      <c r="HO419" s="23" t="s">
        <v>30</v>
      </c>
      <c r="HP419" s="44"/>
      <c r="HQ419" s="44"/>
      <c r="HR419" s="44"/>
      <c r="HS419" s="44"/>
      <c r="HT419" s="44"/>
      <c r="HU419" s="44"/>
      <c r="HV419" s="35"/>
      <c r="HW419" s="61"/>
      <c r="HX419" s="46"/>
      <c r="HY419" s="23" t="s">
        <v>29</v>
      </c>
      <c r="HZ419" s="43">
        <f>SUM(HZ363:HZ415)*100</f>
        <v>128900</v>
      </c>
      <c r="IA419" s="43"/>
      <c r="IB419" s="43"/>
      <c r="IC419" s="23"/>
      <c r="ID419" s="44"/>
      <c r="IE419" s="44"/>
      <c r="IF419" s="326" t="s">
        <v>31</v>
      </c>
      <c r="IG419" s="326"/>
      <c r="IH419" s="44">
        <f>SUM(IH363:IH415)</f>
        <v>9405</v>
      </c>
      <c r="II419" s="44"/>
      <c r="IJ419" s="35"/>
      <c r="IL419" s="46"/>
      <c r="IM419" s="23" t="s">
        <v>29</v>
      </c>
      <c r="IN419" s="43">
        <f>SUM(IN363:IN415)*100</f>
        <v>133400</v>
      </c>
      <c r="IO419" s="43">
        <v>71</v>
      </c>
      <c r="IP419" s="43"/>
      <c r="IQ419" s="23"/>
      <c r="IR419" s="44"/>
      <c r="IS419" s="44"/>
      <c r="IT419" s="326" t="s">
        <v>31</v>
      </c>
      <c r="IU419" s="326"/>
      <c r="IV419" s="44">
        <f>SUM(IV363:IV415)</f>
        <v>11084</v>
      </c>
      <c r="IW419" s="44"/>
      <c r="IX419" s="35"/>
      <c r="IY419" s="33"/>
      <c r="IZ419" s="46"/>
      <c r="JA419" s="23" t="s">
        <v>29</v>
      </c>
      <c r="JB419" s="43">
        <f>SUM(JB363:JB415)*100</f>
        <v>211800</v>
      </c>
      <c r="JC419" s="43"/>
      <c r="JD419" s="43"/>
      <c r="JE419" s="23"/>
      <c r="JF419" s="44"/>
      <c r="JG419" s="44"/>
      <c r="JH419" s="326" t="s">
        <v>31</v>
      </c>
      <c r="JI419" s="326"/>
      <c r="JJ419" s="44">
        <f>SUM(JJ363:JJ415)</f>
        <v>5800</v>
      </c>
      <c r="JK419" s="44"/>
      <c r="JL419" s="35"/>
      <c r="JM419" s="27"/>
      <c r="JN419" s="46"/>
      <c r="JO419" s="23" t="s">
        <v>29</v>
      </c>
      <c r="JP419" s="43">
        <f>SUM(JP363:JP415)*100</f>
        <v>121200</v>
      </c>
      <c r="JQ419" s="43"/>
      <c r="JR419" s="43"/>
      <c r="JS419" s="23"/>
      <c r="JT419" s="44"/>
      <c r="JU419" s="44"/>
      <c r="JV419" s="326" t="s">
        <v>31</v>
      </c>
      <c r="JW419" s="326"/>
      <c r="JX419" s="44">
        <f>SUM(JX363:JX415)</f>
        <v>11064</v>
      </c>
      <c r="JY419" s="44"/>
      <c r="JZ419" s="35"/>
      <c r="KA419" s="61"/>
      <c r="KB419" s="46"/>
      <c r="KC419" s="23" t="s">
        <v>29</v>
      </c>
      <c r="KD419" s="43">
        <f>SUM(KD363:KD415)*100</f>
        <v>163100</v>
      </c>
      <c r="KE419" s="43"/>
      <c r="KF419" s="43"/>
      <c r="KG419" s="23"/>
      <c r="KH419" s="44"/>
      <c r="KI419" s="44"/>
      <c r="KJ419" s="326" t="s">
        <v>31</v>
      </c>
      <c r="KK419" s="326"/>
      <c r="KL419" s="44">
        <f>SUM(KL363:KL415)</f>
        <v>22178</v>
      </c>
      <c r="KM419" s="44"/>
      <c r="KN419" s="35"/>
      <c r="KO419" s="27"/>
      <c r="KP419" s="46"/>
      <c r="KQ419" s="23" t="s">
        <v>29</v>
      </c>
      <c r="KR419" s="43">
        <f>SUM(KR363:KR415)*100</f>
        <v>98900</v>
      </c>
      <c r="KS419" s="43"/>
      <c r="KT419" s="43"/>
      <c r="KU419" s="23"/>
      <c r="KV419" s="44"/>
      <c r="KW419" s="44"/>
      <c r="KX419" s="326" t="s">
        <v>31</v>
      </c>
      <c r="KY419" s="326"/>
      <c r="KZ419" s="44">
        <f>SUM(KZ363:KZ415)</f>
        <v>18286</v>
      </c>
      <c r="LA419" s="44"/>
      <c r="LB419" s="35"/>
      <c r="LC419" s="27"/>
      <c r="LD419" s="46"/>
      <c r="LE419" s="44"/>
      <c r="LF419" s="44"/>
      <c r="LG419" s="44"/>
      <c r="LH419" s="44"/>
      <c r="LI419" s="44"/>
      <c r="LJ419" s="44"/>
      <c r="LK419" s="44"/>
      <c r="LL419" s="60"/>
      <c r="LM419" s="44"/>
      <c r="LN419" s="44"/>
      <c r="LO419" s="44"/>
      <c r="LP419" s="35"/>
      <c r="LQ419" s="27"/>
      <c r="LR419" s="46"/>
      <c r="LS419" s="111" t="s">
        <v>29</v>
      </c>
      <c r="LT419" s="44">
        <f>SUM(LT363:LT415)*100</f>
        <v>52500</v>
      </c>
      <c r="LU419" s="44"/>
      <c r="LV419" s="44"/>
      <c r="LW419" s="23"/>
      <c r="LX419" s="44"/>
      <c r="LY419" s="44"/>
      <c r="LZ419" s="44"/>
      <c r="MA419" s="44"/>
      <c r="MB419" s="44"/>
      <c r="MC419" s="44"/>
      <c r="MD419" s="35"/>
      <c r="ME419" s="27"/>
      <c r="MF419" s="46"/>
      <c r="MG419" s="111" t="s">
        <v>29</v>
      </c>
      <c r="MH419" s="44">
        <f>SUM(MH363:MH415)*100</f>
        <v>59200</v>
      </c>
      <c r="MI419" s="44"/>
      <c r="MJ419" s="44">
        <f>SUM(MJ363:MJ410)</f>
        <v>9</v>
      </c>
      <c r="MK419" s="23" t="s">
        <v>30</v>
      </c>
      <c r="ML419" s="44"/>
      <c r="MM419" s="44"/>
      <c r="MN419" s="44"/>
      <c r="MO419" s="44"/>
      <c r="MP419" s="44"/>
      <c r="MQ419" s="44"/>
      <c r="MR419" s="35"/>
      <c r="MS419" s="27"/>
      <c r="MT419" s="46"/>
      <c r="MU419" s="111" t="s">
        <v>29</v>
      </c>
      <c r="MV419" s="44">
        <f>SUM(MV363:MV415)*100</f>
        <v>115100</v>
      </c>
      <c r="MW419" s="44"/>
      <c r="MX419" s="44"/>
      <c r="MY419" s="23"/>
      <c r="MZ419" s="44"/>
      <c r="NA419" s="44"/>
      <c r="NB419" s="44"/>
      <c r="NC419" s="44"/>
      <c r="ND419" s="44"/>
      <c r="NE419" s="44"/>
      <c r="NF419" s="35"/>
      <c r="NG419" s="27"/>
      <c r="NH419" s="46"/>
      <c r="NI419" s="111" t="s">
        <v>29</v>
      </c>
      <c r="NJ419" s="44">
        <f>SUM(NJ363:NJ415)*100</f>
        <v>79000</v>
      </c>
      <c r="NK419" s="44"/>
      <c r="NL419" s="44"/>
      <c r="NM419" s="23"/>
      <c r="NN419" s="44"/>
      <c r="NO419" s="44"/>
      <c r="NP419" s="44"/>
      <c r="NQ419" s="44"/>
      <c r="NR419" s="44"/>
      <c r="NS419" s="44"/>
      <c r="NT419" s="35"/>
    </row>
    <row r="420" spans="1:384" x14ac:dyDescent="0.2">
      <c r="A420" s="114">
        <v>30</v>
      </c>
      <c r="B420" s="39"/>
      <c r="C420" s="40"/>
      <c r="D420" s="40"/>
      <c r="E420" s="41"/>
      <c r="F420" s="40"/>
      <c r="G420" s="178"/>
      <c r="H420" s="42"/>
      <c r="I420" s="23" t="s">
        <v>32</v>
      </c>
      <c r="J420" s="44">
        <f>J419/A420</f>
        <v>1750</v>
      </c>
      <c r="K420" s="44">
        <f>J420*$A421</f>
        <v>49000</v>
      </c>
      <c r="L420" s="44"/>
      <c r="M420" s="23"/>
      <c r="N420" s="44"/>
      <c r="O420" s="44"/>
      <c r="P420" s="44"/>
      <c r="Q420" s="44"/>
      <c r="R420" s="44"/>
      <c r="S420" s="44"/>
      <c r="T420" s="35"/>
      <c r="U420" s="27"/>
      <c r="V420" s="46"/>
      <c r="W420" s="111" t="s">
        <v>32</v>
      </c>
      <c r="X420" s="44">
        <f>X419/A420</f>
        <v>2453.3333333333335</v>
      </c>
      <c r="Y420" s="44">
        <f>X420*$A421</f>
        <v>68693.333333333343</v>
      </c>
      <c r="Z420" s="44"/>
      <c r="AA420" s="23"/>
      <c r="AB420" s="44"/>
      <c r="AC420" s="44"/>
      <c r="AD420" s="44"/>
      <c r="AE420" s="44"/>
      <c r="AF420" s="44"/>
      <c r="AG420" s="44"/>
      <c r="AH420" s="35"/>
      <c r="AI420" s="27"/>
      <c r="AJ420" s="46"/>
      <c r="AK420" s="23" t="s">
        <v>32</v>
      </c>
      <c r="AL420" s="44">
        <f>AL419/A420</f>
        <v>4196.666666666667</v>
      </c>
      <c r="AM420" s="44">
        <f>AL420*$A421</f>
        <v>117506.66666666667</v>
      </c>
      <c r="AN420" s="44"/>
      <c r="AO420" s="23"/>
      <c r="AP420" s="44"/>
      <c r="AQ420" s="44"/>
      <c r="AR420" s="44"/>
      <c r="AS420" s="44"/>
      <c r="AT420" s="44"/>
      <c r="AU420" s="44"/>
      <c r="AV420" s="35"/>
      <c r="AW420" s="27"/>
      <c r="AX420" s="46"/>
      <c r="AY420" s="23" t="s">
        <v>32</v>
      </c>
      <c r="AZ420" s="44">
        <f>AZ419/A420</f>
        <v>5126.666666666667</v>
      </c>
      <c r="BA420" s="44">
        <f>AZ420*$A421</f>
        <v>143546.66666666669</v>
      </c>
      <c r="BB420" s="44"/>
      <c r="BC420" s="23"/>
      <c r="BD420" s="44"/>
      <c r="BE420" s="44"/>
      <c r="BF420" s="44"/>
      <c r="BG420" s="44"/>
      <c r="BH420" s="44"/>
      <c r="BI420" s="44"/>
      <c r="BJ420" s="35"/>
      <c r="BK420" s="50"/>
      <c r="BL420" s="46"/>
      <c r="BM420" s="23" t="s">
        <v>32</v>
      </c>
      <c r="BN420" s="44">
        <f>BN419/A420</f>
        <v>5453.333333333333</v>
      </c>
      <c r="BO420" s="44">
        <f>BN420*$A421</f>
        <v>152693.33333333331</v>
      </c>
      <c r="BP420" s="44"/>
      <c r="BQ420" s="23"/>
      <c r="BR420" s="44"/>
      <c r="BS420" s="44"/>
      <c r="BT420" s="326" t="s">
        <v>33</v>
      </c>
      <c r="BU420" s="326"/>
      <c r="BV420" s="44"/>
      <c r="BW420" s="113">
        <f>BV419/BN419</f>
        <v>0.18249388753056234</v>
      </c>
      <c r="BX420" s="35"/>
      <c r="BY420" s="27"/>
      <c r="BZ420" s="46"/>
      <c r="CA420" s="23" t="s">
        <v>32</v>
      </c>
      <c r="CB420" s="44">
        <f>CB419/A420</f>
        <v>6323.333333333333</v>
      </c>
      <c r="CC420" s="44">
        <f>CB420*$A421</f>
        <v>177053.33333333331</v>
      </c>
      <c r="CD420" s="44"/>
      <c r="CE420" s="23"/>
      <c r="CF420" s="44"/>
      <c r="CG420" s="44"/>
      <c r="CH420" s="326" t="s">
        <v>33</v>
      </c>
      <c r="CI420" s="326"/>
      <c r="CJ420" s="44"/>
      <c r="CK420" s="113">
        <f>CJ419/CB419</f>
        <v>0.12772799156562994</v>
      </c>
      <c r="CL420" s="35"/>
      <c r="CM420" s="27"/>
      <c r="CN420" s="46"/>
      <c r="CO420" s="23" t="s">
        <v>32</v>
      </c>
      <c r="CP420" s="44">
        <f>CP419/A420</f>
        <v>5300</v>
      </c>
      <c r="CQ420" s="44">
        <f>CP420*$A421</f>
        <v>148400</v>
      </c>
      <c r="CR420" s="44"/>
      <c r="CS420" s="23"/>
      <c r="CT420" s="44"/>
      <c r="CU420" s="44"/>
      <c r="CV420" s="326" t="s">
        <v>33</v>
      </c>
      <c r="CW420" s="326"/>
      <c r="CX420" s="44"/>
      <c r="CY420" s="113">
        <f>CX419/CP419</f>
        <v>0.11314465408805031</v>
      </c>
      <c r="CZ420" s="35"/>
      <c r="DA420" s="58"/>
      <c r="DB420" s="46"/>
      <c r="DC420" s="23" t="s">
        <v>32</v>
      </c>
      <c r="DD420" s="44">
        <f>DD419/A420</f>
        <v>4140</v>
      </c>
      <c r="DE420" s="44">
        <f>DD420*$A421</f>
        <v>115920</v>
      </c>
      <c r="DF420" s="44"/>
      <c r="DG420" s="23"/>
      <c r="DH420" s="44"/>
      <c r="DI420" s="44"/>
      <c r="DJ420" s="336" t="s">
        <v>33</v>
      </c>
      <c r="DK420" s="336"/>
      <c r="DL420" s="44"/>
      <c r="DM420" s="113">
        <f>DL419/DD419</f>
        <v>0.1690499194847021</v>
      </c>
      <c r="DN420" s="35"/>
      <c r="DO420" s="27"/>
      <c r="DP420" s="46"/>
      <c r="DQ420" s="23" t="s">
        <v>32</v>
      </c>
      <c r="DR420" s="44">
        <f>DR419/A420</f>
        <v>4810</v>
      </c>
      <c r="DS420" s="44">
        <f>DR420*$A421</f>
        <v>134680</v>
      </c>
      <c r="DT420" s="44"/>
      <c r="DU420" s="23"/>
      <c r="DV420" s="44"/>
      <c r="DW420" s="44"/>
      <c r="DX420" s="336" t="s">
        <v>33</v>
      </c>
      <c r="DY420" s="336"/>
      <c r="DZ420" s="44"/>
      <c r="EA420" s="113">
        <f>DZ419/DR419</f>
        <v>0.14572418572418572</v>
      </c>
      <c r="EB420" s="35"/>
      <c r="EC420" s="27"/>
      <c r="ED420" s="46"/>
      <c r="EE420" s="111" t="s">
        <v>32</v>
      </c>
      <c r="EF420" s="44">
        <f>EF419/A420</f>
        <v>3816.6666666666665</v>
      </c>
      <c r="EG420" s="44">
        <f>EF420*$A421</f>
        <v>106866.66666666666</v>
      </c>
      <c r="EH420" s="44"/>
      <c r="EI420" s="23"/>
      <c r="EJ420" s="44"/>
      <c r="EK420" s="44"/>
      <c r="EL420" s="44"/>
      <c r="EM420" s="44"/>
      <c r="EN420" s="44"/>
      <c r="EO420" s="44"/>
      <c r="EP420" s="35"/>
      <c r="EQ420" s="27"/>
      <c r="ER420" s="46"/>
      <c r="ES420" s="23" t="s">
        <v>32</v>
      </c>
      <c r="ET420" s="44">
        <f>ET419/A420</f>
        <v>1703.3333333333333</v>
      </c>
      <c r="EU420" s="44">
        <f>ET420*$A421</f>
        <v>47693.333333333328</v>
      </c>
      <c r="EV420" s="44"/>
      <c r="EW420" s="23"/>
      <c r="EX420" s="44"/>
      <c r="EY420" s="44"/>
      <c r="EZ420" s="44"/>
      <c r="FA420" s="44"/>
      <c r="FB420" s="44"/>
      <c r="FC420" s="44"/>
      <c r="FD420" s="35"/>
      <c r="FF420" s="46"/>
      <c r="FG420" s="111" t="s">
        <v>32</v>
      </c>
      <c r="FH420" s="44" t="e">
        <f>FH419/O420</f>
        <v>#DIV/0!</v>
      </c>
      <c r="FI420" s="44" t="e">
        <f>FH420*$A421</f>
        <v>#DIV/0!</v>
      </c>
      <c r="FJ420" s="44"/>
      <c r="FK420" s="23"/>
      <c r="FL420" s="44"/>
      <c r="FM420" s="44"/>
      <c r="FN420" s="44"/>
      <c r="FO420" s="44"/>
      <c r="FP420" s="44"/>
      <c r="FQ420" s="44"/>
      <c r="FR420" s="35"/>
      <c r="FT420" s="46"/>
      <c r="FU420" s="111" t="s">
        <v>32</v>
      </c>
      <c r="FV420" s="44" t="e">
        <f>FV419/AC420</f>
        <v>#DIV/0!</v>
      </c>
      <c r="FW420" s="44" t="e">
        <f>FV420*$A421</f>
        <v>#DIV/0!</v>
      </c>
      <c r="FX420" s="44"/>
      <c r="FY420" s="23"/>
      <c r="FZ420" s="44"/>
      <c r="GA420" s="44"/>
      <c r="GB420" s="44"/>
      <c r="GC420" s="44"/>
      <c r="GD420" s="44"/>
      <c r="GE420" s="44"/>
      <c r="GF420" s="35"/>
      <c r="GH420" s="46"/>
      <c r="GI420" s="111" t="s">
        <v>32</v>
      </c>
      <c r="GJ420" s="44">
        <f>GJ419/A420</f>
        <v>1483.3333333333333</v>
      </c>
      <c r="GK420" s="44">
        <f>GJ420*$A421</f>
        <v>41533.333333333328</v>
      </c>
      <c r="GL420" s="44"/>
      <c r="GM420" s="23"/>
      <c r="GN420" s="44"/>
      <c r="GO420" s="44"/>
      <c r="GP420" s="44"/>
      <c r="GQ420" s="44"/>
      <c r="GR420" s="44"/>
      <c r="GS420" s="44"/>
      <c r="GT420" s="35"/>
      <c r="GU420" s="27"/>
      <c r="GV420" s="46"/>
      <c r="GW420" s="111" t="s">
        <v>32</v>
      </c>
      <c r="GX420" s="44">
        <f>GX419/A420</f>
        <v>2250</v>
      </c>
      <c r="GY420" s="44">
        <f>GX420*$A421</f>
        <v>63000</v>
      </c>
      <c r="GZ420" s="44"/>
      <c r="HA420" s="23"/>
      <c r="HB420" s="44"/>
      <c r="HC420" s="44"/>
      <c r="HD420" s="44"/>
      <c r="HE420" s="44"/>
      <c r="HF420" s="44"/>
      <c r="HG420" s="44"/>
      <c r="HH420" s="35"/>
      <c r="HJ420" s="46"/>
      <c r="HK420" s="111" t="s">
        <v>32</v>
      </c>
      <c r="HL420" s="44">
        <f>HL419/A420</f>
        <v>1840</v>
      </c>
      <c r="HM420" s="44">
        <f>HL420*$A421</f>
        <v>51520</v>
      </c>
      <c r="HN420" s="44"/>
      <c r="HO420" s="23"/>
      <c r="HP420" s="44"/>
      <c r="HQ420" s="44"/>
      <c r="HR420" s="44"/>
      <c r="HS420" s="44"/>
      <c r="HT420" s="44"/>
      <c r="HU420" s="44"/>
      <c r="HV420" s="35"/>
      <c r="HW420" s="61"/>
      <c r="HX420" s="46"/>
      <c r="HY420" s="23" t="s">
        <v>32</v>
      </c>
      <c r="HZ420" s="44">
        <f>HZ419/A420</f>
        <v>4296.666666666667</v>
      </c>
      <c r="IA420" s="44">
        <f>HZ420*$A421</f>
        <v>120306.66666666667</v>
      </c>
      <c r="IB420" s="44"/>
      <c r="IC420" s="23"/>
      <c r="ID420" s="44"/>
      <c r="IE420" s="44"/>
      <c r="IF420" s="326" t="s">
        <v>33</v>
      </c>
      <c r="IG420" s="326"/>
      <c r="IH420" s="44"/>
      <c r="II420" s="113">
        <f>IH419/HZ419</f>
        <v>7.2963537626066721E-2</v>
      </c>
      <c r="IJ420" s="35"/>
      <c r="IL420" s="46"/>
      <c r="IM420" s="23" t="s">
        <v>32</v>
      </c>
      <c r="IN420" s="44">
        <f>IN419/A420</f>
        <v>4446.666666666667</v>
      </c>
      <c r="IO420" s="44">
        <f>IN420*$A421</f>
        <v>124506.66666666667</v>
      </c>
      <c r="IP420" s="44"/>
      <c r="IQ420" s="23"/>
      <c r="IR420" s="44"/>
      <c r="IS420" s="44"/>
      <c r="IT420" s="326" t="s">
        <v>33</v>
      </c>
      <c r="IU420" s="326"/>
      <c r="IV420" s="44"/>
      <c r="IW420" s="113">
        <f>IV419/IN419</f>
        <v>8.3088455772113948E-2</v>
      </c>
      <c r="IX420" s="35"/>
      <c r="IY420" s="33"/>
      <c r="IZ420" s="46"/>
      <c r="JA420" s="23" t="s">
        <v>32</v>
      </c>
      <c r="JB420" s="44">
        <f>JB419/A420</f>
        <v>7060</v>
      </c>
      <c r="JC420" s="44">
        <f>JB420*$A421</f>
        <v>197680</v>
      </c>
      <c r="JD420" s="44"/>
      <c r="JE420" s="23"/>
      <c r="JF420" s="44"/>
      <c r="JG420" s="44"/>
      <c r="JH420" s="326" t="s">
        <v>33</v>
      </c>
      <c r="JI420" s="326"/>
      <c r="JJ420" s="44"/>
      <c r="JK420" s="113">
        <f>JJ419/JB419</f>
        <v>2.7384324834749764E-2</v>
      </c>
      <c r="JL420" s="35"/>
      <c r="JM420" s="27"/>
      <c r="JN420" s="46"/>
      <c r="JO420" s="23" t="s">
        <v>32</v>
      </c>
      <c r="JP420" s="44">
        <f>JP419/A420</f>
        <v>4040</v>
      </c>
      <c r="JQ420" s="44">
        <f>JP420*$A421</f>
        <v>113120</v>
      </c>
      <c r="JR420" s="44"/>
      <c r="JS420" s="23"/>
      <c r="JT420" s="44"/>
      <c r="JU420" s="44"/>
      <c r="JV420" s="326" t="s">
        <v>33</v>
      </c>
      <c r="JW420" s="326"/>
      <c r="JX420" s="44"/>
      <c r="JY420" s="113">
        <f>JX419/JP419</f>
        <v>9.1287128712871285E-2</v>
      </c>
      <c r="JZ420" s="35"/>
      <c r="KA420" s="61"/>
      <c r="KB420" s="46"/>
      <c r="KC420" s="23" t="s">
        <v>32</v>
      </c>
      <c r="KD420" s="44">
        <f>KD419/A420</f>
        <v>5436.666666666667</v>
      </c>
      <c r="KE420" s="44">
        <f>KD420*$A421</f>
        <v>152226.66666666669</v>
      </c>
      <c r="KF420" s="44"/>
      <c r="KG420" s="23"/>
      <c r="KH420" s="44"/>
      <c r="KI420" s="44"/>
      <c r="KJ420" s="326" t="s">
        <v>33</v>
      </c>
      <c r="KK420" s="326"/>
      <c r="KL420" s="44"/>
      <c r="KM420" s="113">
        <f>KL419/KD419</f>
        <v>0.1359779276517474</v>
      </c>
      <c r="KN420" s="35"/>
      <c r="KO420" s="27"/>
      <c r="KP420" s="46"/>
      <c r="KQ420" s="23" t="s">
        <v>32</v>
      </c>
      <c r="KR420" s="44">
        <f>KR419/A420</f>
        <v>3296.6666666666665</v>
      </c>
      <c r="KS420" s="44">
        <f>KR420*$A421</f>
        <v>92306.666666666657</v>
      </c>
      <c r="KT420" s="44"/>
      <c r="KU420" s="23"/>
      <c r="KV420" s="44"/>
      <c r="KW420" s="44"/>
      <c r="KX420" s="326" t="s">
        <v>33</v>
      </c>
      <c r="KY420" s="326"/>
      <c r="KZ420" s="44"/>
      <c r="LA420" s="113">
        <f>KZ419/KR419</f>
        <v>0.1848938321536906</v>
      </c>
      <c r="LB420" s="35"/>
      <c r="LC420" s="27"/>
      <c r="LD420" s="46"/>
      <c r="LE420" s="23" t="s">
        <v>29</v>
      </c>
      <c r="LF420" s="44">
        <f>SUM(LF363:LF419)*100</f>
        <v>44300</v>
      </c>
      <c r="LG420" s="44"/>
      <c r="LH420" s="44"/>
      <c r="LI420" s="23"/>
      <c r="LJ420" s="44"/>
      <c r="LK420" s="44"/>
      <c r="LL420" s="60"/>
      <c r="LM420" s="23" t="s">
        <v>34</v>
      </c>
      <c r="LN420" s="115">
        <f>SUM(LN363:LN419)</f>
        <v>1000</v>
      </c>
      <c r="LO420" s="113">
        <f>LN420/LF420</f>
        <v>2.2573363431151242E-2</v>
      </c>
      <c r="LP420" s="35"/>
      <c r="LQ420" s="27"/>
      <c r="LR420" s="46"/>
      <c r="LS420" s="111" t="s">
        <v>32</v>
      </c>
      <c r="LT420" s="44">
        <f>LT419/A420</f>
        <v>1750</v>
      </c>
      <c r="LU420" s="44">
        <f>LT420*$A421</f>
        <v>49000</v>
      </c>
      <c r="LV420" s="44"/>
      <c r="LW420" s="23"/>
      <c r="LX420" s="44"/>
      <c r="LY420" s="44"/>
      <c r="LZ420" s="44"/>
      <c r="MA420" s="44"/>
      <c r="MB420" s="44"/>
      <c r="MC420" s="44"/>
      <c r="MD420" s="35"/>
      <c r="ME420" s="27"/>
      <c r="MF420" s="46"/>
      <c r="MG420" s="111" t="s">
        <v>32</v>
      </c>
      <c r="MH420" s="44">
        <f>MH419/A420</f>
        <v>1973.3333333333333</v>
      </c>
      <c r="MI420" s="44">
        <f>MH420*$A421</f>
        <v>55253.333333333328</v>
      </c>
      <c r="MJ420" s="44"/>
      <c r="MK420" s="23"/>
      <c r="ML420" s="44"/>
      <c r="MM420" s="44"/>
      <c r="MN420" s="44"/>
      <c r="MO420" s="44"/>
      <c r="MP420" s="44"/>
      <c r="MQ420" s="44"/>
      <c r="MR420" s="35"/>
      <c r="MS420" s="27"/>
      <c r="MT420" s="46"/>
      <c r="MU420" s="111" t="s">
        <v>32</v>
      </c>
      <c r="MV420" s="44">
        <f>MV419/A420</f>
        <v>3836.6666666666665</v>
      </c>
      <c r="MW420" s="44">
        <f>MV420*$A421</f>
        <v>107426.66666666666</v>
      </c>
      <c r="MX420" s="44"/>
      <c r="MY420" s="23"/>
      <c r="MZ420" s="44"/>
      <c r="NA420" s="44"/>
      <c r="NB420" s="44"/>
      <c r="NC420" s="44"/>
      <c r="ND420" s="44"/>
      <c r="NE420" s="44"/>
      <c r="NF420" s="35"/>
      <c r="NG420" s="27"/>
      <c r="NH420" s="46"/>
      <c r="NI420" s="111" t="s">
        <v>32</v>
      </c>
      <c r="NJ420" s="44">
        <f>NJ419/A420</f>
        <v>2633.3333333333335</v>
      </c>
      <c r="NK420" s="44">
        <f>NJ420*$A421</f>
        <v>73733.333333333343</v>
      </c>
      <c r="NL420" s="44"/>
      <c r="NM420" s="23"/>
      <c r="NN420" s="44"/>
      <c r="NO420" s="44"/>
      <c r="NP420" s="44"/>
      <c r="NQ420" s="44"/>
      <c r="NR420" s="44"/>
      <c r="NS420" s="44"/>
      <c r="NT420" s="35"/>
    </row>
    <row r="421" spans="1:384" x14ac:dyDescent="0.2">
      <c r="A421" s="116">
        <v>28</v>
      </c>
      <c r="B421" s="39"/>
      <c r="C421" s="40"/>
      <c r="D421" s="40"/>
      <c r="E421" s="41"/>
      <c r="F421" s="40"/>
      <c r="G421" s="178"/>
      <c r="H421" s="42"/>
      <c r="I421" s="23" t="s">
        <v>35</v>
      </c>
      <c r="J421" s="44">
        <f>J419*K429</f>
        <v>31500</v>
      </c>
      <c r="K421" s="44"/>
      <c r="L421" s="44"/>
      <c r="M421" s="23" t="s">
        <v>34</v>
      </c>
      <c r="N421" s="44">
        <f>SUM(R363:R415)</f>
        <v>7700</v>
      </c>
      <c r="O421" s="113">
        <f>N421/J419</f>
        <v>0.14666666666666667</v>
      </c>
      <c r="P421" s="113"/>
      <c r="Q421" s="44"/>
      <c r="R421" s="44"/>
      <c r="S421" s="44"/>
      <c r="T421" s="35"/>
      <c r="U421" s="27"/>
      <c r="V421" s="46"/>
      <c r="W421" s="111" t="s">
        <v>35</v>
      </c>
      <c r="X421" s="44">
        <f>X419*K429</f>
        <v>44160</v>
      </c>
      <c r="Y421" s="44"/>
      <c r="Z421" s="44"/>
      <c r="AA421" s="23" t="s">
        <v>34</v>
      </c>
      <c r="AB421" s="44">
        <f>SUM(AF363:AF415)</f>
        <v>22572</v>
      </c>
      <c r="AC421" s="113">
        <f>AB421/X419</f>
        <v>0.30668478260869564</v>
      </c>
      <c r="AD421" s="113"/>
      <c r="AE421" s="44"/>
      <c r="AF421" s="44"/>
      <c r="AG421" s="44"/>
      <c r="AH421" s="35"/>
      <c r="AI421" s="27"/>
      <c r="AJ421" s="46"/>
      <c r="AK421" s="23" t="s">
        <v>35</v>
      </c>
      <c r="AL421" s="44">
        <f>AL419*K429</f>
        <v>75540</v>
      </c>
      <c r="AM421" s="44"/>
      <c r="AN421" s="44"/>
      <c r="AO421" s="23" t="s">
        <v>34</v>
      </c>
      <c r="AP421" s="44">
        <f>SUM(AT362:AT414)</f>
        <v>18480</v>
      </c>
      <c r="AQ421" s="113">
        <f>AP421/AL419</f>
        <v>0.14678316123907864</v>
      </c>
      <c r="AR421" s="113"/>
      <c r="AS421" s="44"/>
      <c r="AT421" s="44"/>
      <c r="AU421" s="44"/>
      <c r="AV421" s="35"/>
      <c r="AW421" s="27"/>
      <c r="AX421" s="46"/>
      <c r="AY421" s="23"/>
      <c r="AZ421" s="44"/>
      <c r="BA421" s="44"/>
      <c r="BB421" s="44"/>
      <c r="BC421" s="23" t="s">
        <v>34</v>
      </c>
      <c r="BD421" s="44">
        <f>SUM(BH363:BH415)</f>
        <v>17875</v>
      </c>
      <c r="BE421" s="113">
        <f>BD421/AZ419</f>
        <v>0.116222366710013</v>
      </c>
      <c r="BF421" s="113"/>
      <c r="BG421" s="44"/>
      <c r="BH421" s="44"/>
      <c r="BI421" s="44"/>
      <c r="BJ421" s="35"/>
      <c r="BK421" s="50"/>
      <c r="BL421" s="46"/>
      <c r="BM421" s="23" t="s">
        <v>35</v>
      </c>
      <c r="BN421" s="44">
        <f>BN419*K429</f>
        <v>98160</v>
      </c>
      <c r="BO421" s="44"/>
      <c r="BP421" s="44"/>
      <c r="BQ421" s="23"/>
      <c r="BR421" s="44"/>
      <c r="BS421" s="44"/>
      <c r="BT421" s="326" t="s">
        <v>36</v>
      </c>
      <c r="BU421" s="326"/>
      <c r="BV421" s="44">
        <f>BN421-BV419</f>
        <v>68304</v>
      </c>
      <c r="BW421" s="113">
        <f>BV421/BN419</f>
        <v>0.41750611246943764</v>
      </c>
      <c r="BX421" s="35"/>
      <c r="BY421" s="27"/>
      <c r="BZ421" s="46"/>
      <c r="CA421" s="23" t="s">
        <v>35</v>
      </c>
      <c r="CB421" s="44">
        <f>CB419*K429</f>
        <v>113820</v>
      </c>
      <c r="CC421" s="44"/>
      <c r="CD421" s="44"/>
      <c r="CE421" s="23"/>
      <c r="CF421" s="44"/>
      <c r="CG421" s="44"/>
      <c r="CH421" s="326" t="s">
        <v>36</v>
      </c>
      <c r="CI421" s="326"/>
      <c r="CJ421" s="44">
        <f>CB421-CJ419</f>
        <v>89590</v>
      </c>
      <c r="CK421" s="113">
        <f>CJ421/CB419</f>
        <v>0.47227200843437006</v>
      </c>
      <c r="CL421" s="35"/>
      <c r="CM421" s="27"/>
      <c r="CN421" s="46"/>
      <c r="CO421" s="23" t="s">
        <v>35</v>
      </c>
      <c r="CP421" s="44">
        <f>CP419*K429</f>
        <v>95400</v>
      </c>
      <c r="CQ421" s="44"/>
      <c r="CR421" s="44"/>
      <c r="CS421" s="23"/>
      <c r="CT421" s="44"/>
      <c r="CU421" s="44"/>
      <c r="CV421" s="326" t="s">
        <v>36</v>
      </c>
      <c r="CW421" s="326"/>
      <c r="CX421" s="44">
        <f>CP421-CX419</f>
        <v>77410</v>
      </c>
      <c r="CY421" s="113">
        <f>CX421/CP419</f>
        <v>0.48685534591194968</v>
      </c>
      <c r="CZ421" s="35"/>
      <c r="DA421" s="58"/>
      <c r="DB421" s="46"/>
      <c r="DC421" s="23" t="s">
        <v>35</v>
      </c>
      <c r="DD421" s="44">
        <f>DD419*K429</f>
        <v>74520</v>
      </c>
      <c r="DE421" s="44"/>
      <c r="DF421" s="44"/>
      <c r="DG421" s="23"/>
      <c r="DH421" s="44"/>
      <c r="DI421" s="44"/>
      <c r="DJ421" s="336" t="s">
        <v>36</v>
      </c>
      <c r="DK421" s="336"/>
      <c r="DL421" s="44">
        <f>DD421-DL419</f>
        <v>53524</v>
      </c>
      <c r="DM421" s="113">
        <f>DL421/DD419</f>
        <v>0.43095008051529793</v>
      </c>
      <c r="DN421" s="35"/>
      <c r="DO421" s="27"/>
      <c r="DP421" s="46"/>
      <c r="DQ421" s="23" t="s">
        <v>35</v>
      </c>
      <c r="DR421" s="44">
        <f>DR419*K429</f>
        <v>86580</v>
      </c>
      <c r="DS421" s="44"/>
      <c r="DT421" s="44"/>
      <c r="DU421" s="23"/>
      <c r="DV421" s="44"/>
      <c r="DW421" s="44"/>
      <c r="DX421" s="336" t="s">
        <v>36</v>
      </c>
      <c r="DY421" s="336"/>
      <c r="DZ421" s="44">
        <f>DR421-DZ419</f>
        <v>65552</v>
      </c>
      <c r="EA421" s="113">
        <f>DZ421/DR419</f>
        <v>0.45427581427581426</v>
      </c>
      <c r="EB421" s="35"/>
      <c r="EC421" s="27"/>
      <c r="ED421" s="46"/>
      <c r="EE421" s="111" t="s">
        <v>35</v>
      </c>
      <c r="EF421" s="44">
        <f>EF419*K429</f>
        <v>68700</v>
      </c>
      <c r="EG421" s="44"/>
      <c r="EH421" s="44"/>
      <c r="EI421" s="23" t="s">
        <v>34</v>
      </c>
      <c r="EJ421" s="44">
        <f>SUM(EN363:EN415)</f>
        <v>18590</v>
      </c>
      <c r="EK421" s="113">
        <f>EJ421/EF419</f>
        <v>0.16235807860262008</v>
      </c>
      <c r="EL421" s="113"/>
      <c r="EM421" s="44"/>
      <c r="EN421" s="44"/>
      <c r="EO421" s="44"/>
      <c r="EP421" s="35"/>
      <c r="EQ421" s="27"/>
      <c r="ER421" s="46"/>
      <c r="ES421" s="23" t="s">
        <v>35</v>
      </c>
      <c r="ET421" s="44">
        <f>ET419*$K429</f>
        <v>30660</v>
      </c>
      <c r="EU421" s="44"/>
      <c r="EV421" s="44"/>
      <c r="EW421" s="23" t="s">
        <v>34</v>
      </c>
      <c r="EX421" s="44">
        <f>SUM(FB363:FB414)</f>
        <v>8712</v>
      </c>
      <c r="EY421" s="113">
        <f>EX421/ET419</f>
        <v>0.17048923679060665</v>
      </c>
      <c r="EZ421" s="113"/>
      <c r="FA421" s="44"/>
      <c r="FB421" s="44"/>
      <c r="FC421" s="44"/>
      <c r="FD421" s="35"/>
      <c r="FF421" s="46"/>
      <c r="FG421" s="111" t="s">
        <v>35</v>
      </c>
      <c r="FH421" s="44">
        <f>FH419*$K429</f>
        <v>33120</v>
      </c>
      <c r="FI421" s="44"/>
      <c r="FJ421" s="44"/>
      <c r="FK421" s="23" t="s">
        <v>34</v>
      </c>
      <c r="FL421" s="44">
        <f>SUM(FP363:FP415)</f>
        <v>91980</v>
      </c>
      <c r="FM421" s="113">
        <f>FL421/FH419</f>
        <v>1.6663043478260871</v>
      </c>
      <c r="FN421" s="113"/>
      <c r="FO421" s="44"/>
      <c r="FP421" s="44"/>
      <c r="FQ421" s="44"/>
      <c r="FR421" s="35"/>
      <c r="FT421" s="46"/>
      <c r="FU421" s="111" t="s">
        <v>35</v>
      </c>
      <c r="FV421" s="44">
        <f>FV419*$K429</f>
        <v>33120</v>
      </c>
      <c r="FW421" s="44"/>
      <c r="FX421" s="44"/>
      <c r="FY421" s="23" t="s">
        <v>34</v>
      </c>
      <c r="FZ421" s="44">
        <f>SUM(GD363:GD415)</f>
        <v>91980</v>
      </c>
      <c r="GA421" s="113">
        <f>FZ421/FV419</f>
        <v>1.6663043478260871</v>
      </c>
      <c r="GB421" s="113"/>
      <c r="GC421" s="44"/>
      <c r="GD421" s="44"/>
      <c r="GE421" s="44"/>
      <c r="GF421" s="35"/>
      <c r="GH421" s="46"/>
      <c r="GI421" s="111" t="s">
        <v>35</v>
      </c>
      <c r="GJ421" s="44">
        <f>GJ419*$K429</f>
        <v>26700</v>
      </c>
      <c r="GK421" s="44"/>
      <c r="GL421" s="44"/>
      <c r="GM421" s="23" t="s">
        <v>34</v>
      </c>
      <c r="GN421" s="44">
        <f>SUM(GR363:GR415)</f>
        <v>7700</v>
      </c>
      <c r="GO421" s="113">
        <f>GN421/GJ419</f>
        <v>0.17303370786516853</v>
      </c>
      <c r="GP421" s="113"/>
      <c r="GQ421" s="44"/>
      <c r="GR421" s="44"/>
      <c r="GS421" s="44"/>
      <c r="GT421" s="35"/>
      <c r="GU421" s="27"/>
      <c r="GV421" s="46"/>
      <c r="GW421" s="111" t="s">
        <v>35</v>
      </c>
      <c r="GX421" s="44">
        <f>GX419*BB429</f>
        <v>0</v>
      </c>
      <c r="GY421" s="44"/>
      <c r="GZ421" s="44"/>
      <c r="HA421" s="23" t="s">
        <v>34</v>
      </c>
      <c r="HB421" s="44">
        <f>SUM(HF363:HF415)</f>
        <v>16600</v>
      </c>
      <c r="HC421" s="113">
        <f>HB421/GX419</f>
        <v>0.24592592592592594</v>
      </c>
      <c r="HD421" s="113"/>
      <c r="HE421" s="44"/>
      <c r="HF421" s="44"/>
      <c r="HG421" s="44"/>
      <c r="HH421" s="35"/>
      <c r="HJ421" s="46"/>
      <c r="HK421" s="111" t="s">
        <v>35</v>
      </c>
      <c r="HL421" s="44">
        <f>HL419*$K429</f>
        <v>33120</v>
      </c>
      <c r="HM421" s="44"/>
      <c r="HN421" s="44"/>
      <c r="HO421" s="23" t="s">
        <v>34</v>
      </c>
      <c r="HP421" s="44">
        <f>SUM(HT363:HT415)</f>
        <v>91980</v>
      </c>
      <c r="HQ421" s="113">
        <f>HP421/HL419</f>
        <v>1.6663043478260871</v>
      </c>
      <c r="HR421" s="113"/>
      <c r="HS421" s="44"/>
      <c r="HT421" s="44"/>
      <c r="HU421" s="44"/>
      <c r="HV421" s="35"/>
      <c r="HW421" s="61"/>
      <c r="HX421" s="46"/>
      <c r="HY421" s="23" t="s">
        <v>35</v>
      </c>
      <c r="HZ421" s="44">
        <f>HZ419*$K429</f>
        <v>77340</v>
      </c>
      <c r="IA421" s="44"/>
      <c r="IB421" s="44"/>
      <c r="IC421" s="23"/>
      <c r="ID421" s="44"/>
      <c r="IE421" s="44"/>
      <c r="IF421" s="326" t="s">
        <v>36</v>
      </c>
      <c r="IG421" s="326"/>
      <c r="IH421" s="44">
        <f>HZ421-IH419</f>
        <v>67935</v>
      </c>
      <c r="II421" s="113">
        <f>IH421/HZ419</f>
        <v>0.52703646237393331</v>
      </c>
      <c r="IJ421" s="35"/>
      <c r="IL421" s="46"/>
      <c r="IM421" s="23" t="s">
        <v>35</v>
      </c>
      <c r="IN421" s="44">
        <f>IN419*$K429</f>
        <v>80040</v>
      </c>
      <c r="IO421" s="44"/>
      <c r="IP421" s="44"/>
      <c r="IQ421" s="23"/>
      <c r="IR421" s="44"/>
      <c r="IS421" s="44"/>
      <c r="IT421" s="326" t="s">
        <v>36</v>
      </c>
      <c r="IU421" s="326"/>
      <c r="IV421" s="44">
        <f>IN421-IV419</f>
        <v>68956</v>
      </c>
      <c r="IW421" s="113">
        <f>IV421/IN419</f>
        <v>0.5169115442278861</v>
      </c>
      <c r="IX421" s="35"/>
      <c r="IY421" s="33"/>
      <c r="IZ421" s="46"/>
      <c r="JA421" s="23" t="s">
        <v>35</v>
      </c>
      <c r="JB421" s="44">
        <f>JB419*$K429</f>
        <v>127080</v>
      </c>
      <c r="JC421" s="44"/>
      <c r="JD421" s="44"/>
      <c r="JE421" s="23"/>
      <c r="JF421" s="44"/>
      <c r="JG421" s="44"/>
      <c r="JH421" s="326" t="s">
        <v>36</v>
      </c>
      <c r="JI421" s="326"/>
      <c r="JJ421" s="44">
        <f>JB421-JJ419</f>
        <v>121280</v>
      </c>
      <c r="JK421" s="113">
        <f>JJ421/JB419</f>
        <v>0.57261567516525025</v>
      </c>
      <c r="JL421" s="35"/>
      <c r="JM421" s="27"/>
      <c r="JN421" s="46"/>
      <c r="JO421" s="23" t="s">
        <v>35</v>
      </c>
      <c r="JP421" s="44">
        <f>JP419*$K429</f>
        <v>72720</v>
      </c>
      <c r="JQ421" s="44"/>
      <c r="JR421" s="44"/>
      <c r="JS421" s="23"/>
      <c r="JT421" s="44"/>
      <c r="JU421" s="44"/>
      <c r="JV421" s="326" t="s">
        <v>36</v>
      </c>
      <c r="JW421" s="326"/>
      <c r="JX421" s="44">
        <f>JP421-JX419</f>
        <v>61656</v>
      </c>
      <c r="JY421" s="113">
        <f>JX421/JP419</f>
        <v>0.50871287128712872</v>
      </c>
      <c r="JZ421" s="35"/>
      <c r="KA421" s="61"/>
      <c r="KB421" s="46"/>
      <c r="KC421" s="23" t="s">
        <v>35</v>
      </c>
      <c r="KD421" s="44">
        <f>KD419*$K429</f>
        <v>97860</v>
      </c>
      <c r="KE421" s="44"/>
      <c r="KF421" s="44"/>
      <c r="KG421" s="23"/>
      <c r="KH421" s="44"/>
      <c r="KI421" s="44"/>
      <c r="KJ421" s="326" t="s">
        <v>36</v>
      </c>
      <c r="KK421" s="326"/>
      <c r="KL421" s="44">
        <f>KD421-KL419</f>
        <v>75682</v>
      </c>
      <c r="KM421" s="113">
        <f>KL421/KD419</f>
        <v>0.4640220723482526</v>
      </c>
      <c r="KN421" s="35"/>
      <c r="KO421" s="27"/>
      <c r="KP421" s="46"/>
      <c r="KQ421" s="23" t="s">
        <v>35</v>
      </c>
      <c r="KR421" s="44">
        <f>KR419*$K429</f>
        <v>59340</v>
      </c>
      <c r="KS421" s="44"/>
      <c r="KT421" s="44"/>
      <c r="KU421" s="23"/>
      <c r="KV421" s="44"/>
      <c r="KW421" s="44"/>
      <c r="KX421" s="326" t="s">
        <v>36</v>
      </c>
      <c r="KY421" s="326"/>
      <c r="KZ421" s="44">
        <f>KR421-KZ419</f>
        <v>41054</v>
      </c>
      <c r="LA421" s="113">
        <f>KZ421/KR419</f>
        <v>0.41510616784630938</v>
      </c>
      <c r="LB421" s="35"/>
      <c r="LC421" s="27"/>
      <c r="LD421" s="46"/>
      <c r="LE421" s="23" t="s">
        <v>32</v>
      </c>
      <c r="LF421" s="44">
        <f>LF420/A420</f>
        <v>1476.6666666666667</v>
      </c>
      <c r="LG421" s="44">
        <f>LF421*$A421</f>
        <v>41346.666666666672</v>
      </c>
      <c r="LH421" s="44"/>
      <c r="LI421" s="23"/>
      <c r="LJ421" s="44"/>
      <c r="LK421" s="44"/>
      <c r="LL421" s="60"/>
      <c r="LM421" s="23" t="s">
        <v>36</v>
      </c>
      <c r="LN421" s="44">
        <f>LF422-LN420</f>
        <v>25580</v>
      </c>
      <c r="LO421" s="113">
        <f>LN421/LF420</f>
        <v>0.57742663656884874</v>
      </c>
      <c r="LP421" s="35"/>
      <c r="LQ421" s="27"/>
      <c r="LR421" s="46"/>
      <c r="LS421" s="111" t="s">
        <v>35</v>
      </c>
      <c r="LT421" s="44">
        <f>LT419*K429</f>
        <v>31500</v>
      </c>
      <c r="LU421" s="44"/>
      <c r="LV421" s="44"/>
      <c r="LW421" s="23" t="s">
        <v>34</v>
      </c>
      <c r="LX421" s="44">
        <f>SUM(MB363:MB415)</f>
        <v>20295</v>
      </c>
      <c r="LY421" s="113">
        <f>LX421/LT419</f>
        <v>0.38657142857142857</v>
      </c>
      <c r="LZ421" s="113"/>
      <c r="MA421" s="44"/>
      <c r="MB421" s="44"/>
      <c r="MC421" s="44"/>
      <c r="MD421" s="35"/>
      <c r="ME421" s="27"/>
      <c r="MF421" s="46"/>
      <c r="MG421" s="111" t="s">
        <v>35</v>
      </c>
      <c r="MH421" s="44">
        <f>MH419*$K429</f>
        <v>35520</v>
      </c>
      <c r="MI421" s="44"/>
      <c r="MJ421" s="44"/>
      <c r="MK421" s="23" t="s">
        <v>34</v>
      </c>
      <c r="ML421" s="44">
        <f>SUM(MP363:MP415)</f>
        <v>16500</v>
      </c>
      <c r="MM421" s="113">
        <f>ML421/MH419</f>
        <v>0.27871621621621623</v>
      </c>
      <c r="MN421" s="113"/>
      <c r="MO421" s="44"/>
      <c r="MP421" s="44"/>
      <c r="MQ421" s="44"/>
      <c r="MR421" s="35"/>
      <c r="MS421" s="27"/>
      <c r="MT421" s="46"/>
      <c r="MU421" s="111" t="s">
        <v>35</v>
      </c>
      <c r="MV421" s="44">
        <f>MV419*$K429</f>
        <v>69060</v>
      </c>
      <c r="MW421" s="44"/>
      <c r="MX421" s="44"/>
      <c r="MY421" s="23" t="s">
        <v>34</v>
      </c>
      <c r="MZ421" s="44">
        <f>SUM(ND363:ND415)</f>
        <v>12155</v>
      </c>
      <c r="NA421" s="113">
        <f>MZ421/MV419</f>
        <v>0.10560382276281495</v>
      </c>
      <c r="NB421" s="113"/>
      <c r="NC421" s="44"/>
      <c r="ND421" s="44"/>
      <c r="NE421" s="44"/>
      <c r="NF421" s="35"/>
      <c r="NG421" s="27"/>
      <c r="NH421" s="46"/>
      <c r="NI421" s="111" t="s">
        <v>35</v>
      </c>
      <c r="NJ421" s="44">
        <f>NJ419*$K429</f>
        <v>47400</v>
      </c>
      <c r="NK421" s="44"/>
      <c r="NL421" s="44"/>
      <c r="NM421" s="23" t="s">
        <v>34</v>
      </c>
      <c r="NN421" s="44">
        <f>SUM(NR363:NR415)</f>
        <v>7700</v>
      </c>
      <c r="NO421" s="113">
        <f>NN421/NJ419</f>
        <v>9.7468354430379753E-2</v>
      </c>
      <c r="NP421" s="113"/>
      <c r="NQ421" s="44"/>
      <c r="NR421" s="44"/>
      <c r="NS421" s="44"/>
      <c r="NT421" s="35"/>
    </row>
    <row r="422" spans="1:384" x14ac:dyDescent="0.2">
      <c r="A422" s="38"/>
      <c r="B422" s="39"/>
      <c r="C422" s="40"/>
      <c r="D422" s="40"/>
      <c r="E422" s="41"/>
      <c r="F422" s="40"/>
      <c r="G422" s="178"/>
      <c r="H422" s="42"/>
      <c r="I422" s="23" t="s">
        <v>37</v>
      </c>
      <c r="J422" s="44">
        <f>J493</f>
        <v>85400</v>
      </c>
      <c r="K422" s="44"/>
      <c r="L422" s="44"/>
      <c r="M422" s="23" t="s">
        <v>36</v>
      </c>
      <c r="N422" s="44">
        <f>J421-N421</f>
        <v>23800</v>
      </c>
      <c r="O422" s="113">
        <f>N422/J419</f>
        <v>0.45333333333333331</v>
      </c>
      <c r="P422" s="113"/>
      <c r="Q422" s="45"/>
      <c r="R422" s="45"/>
      <c r="S422" s="45"/>
      <c r="T422" s="35"/>
      <c r="U422" s="27"/>
      <c r="V422" s="46"/>
      <c r="W422" s="111" t="s">
        <v>37</v>
      </c>
      <c r="X422" s="44">
        <f>X493</f>
        <v>102500</v>
      </c>
      <c r="Y422" s="44"/>
      <c r="Z422" s="44"/>
      <c r="AA422" s="23" t="s">
        <v>36</v>
      </c>
      <c r="AB422" s="44">
        <f>X421-AB421</f>
        <v>21588</v>
      </c>
      <c r="AC422" s="113">
        <f>AB422/X419</f>
        <v>0.29331521739130434</v>
      </c>
      <c r="AD422" s="113"/>
      <c r="AE422" s="45"/>
      <c r="AF422" s="45"/>
      <c r="AG422" s="45"/>
      <c r="AH422" s="35"/>
      <c r="AI422" s="27"/>
      <c r="AJ422" s="46"/>
      <c r="AK422" s="23" t="s">
        <v>37</v>
      </c>
      <c r="AL422" s="44">
        <f>AL493</f>
        <v>94400</v>
      </c>
      <c r="AM422" s="44"/>
      <c r="AN422" s="44"/>
      <c r="AO422" s="23" t="s">
        <v>36</v>
      </c>
      <c r="AP422" s="44">
        <f>AL421-AP421</f>
        <v>57060</v>
      </c>
      <c r="AQ422" s="113">
        <f>AP422/AL419</f>
        <v>0.45321683876092139</v>
      </c>
      <c r="AR422" s="113"/>
      <c r="AS422" s="45"/>
      <c r="AT422" s="45"/>
      <c r="AU422" s="45"/>
      <c r="AV422" s="35"/>
      <c r="AW422" s="27"/>
      <c r="AX422" s="46"/>
      <c r="AY422" s="23" t="s">
        <v>35</v>
      </c>
      <c r="AZ422" s="44">
        <f>AZ419*K429</f>
        <v>92280</v>
      </c>
      <c r="BA422" s="44"/>
      <c r="BB422" s="44"/>
      <c r="BC422" s="23" t="s">
        <v>36</v>
      </c>
      <c r="BD422" s="44">
        <f>AZ422-BD421</f>
        <v>74405</v>
      </c>
      <c r="BE422" s="113">
        <f>BD422/AZ419</f>
        <v>0.48377763328998702</v>
      </c>
      <c r="BF422" s="113"/>
      <c r="BG422" s="45"/>
      <c r="BH422" s="45"/>
      <c r="BI422" s="45"/>
      <c r="BJ422" s="35"/>
      <c r="BK422" s="50"/>
      <c r="BL422" s="46"/>
      <c r="BM422" s="23" t="s">
        <v>37</v>
      </c>
      <c r="BN422" s="44">
        <f>BN493</f>
        <v>209900</v>
      </c>
      <c r="BO422" s="44"/>
      <c r="BP422" s="44"/>
      <c r="BQ422" s="23"/>
      <c r="BR422" s="44"/>
      <c r="BS422" s="66"/>
      <c r="BT422" s="332" t="s">
        <v>742</v>
      </c>
      <c r="BU422" s="334"/>
      <c r="BV422" s="43">
        <f>(BQ395+BS395)*BU395+(BQ396+BS396)*BU396+(BQ397+BS397)*BU397+(BQ398+BS398)*BU398</f>
        <v>0</v>
      </c>
      <c r="BW422" s="45"/>
      <c r="BX422" s="35"/>
      <c r="BY422" s="27"/>
      <c r="BZ422" s="46"/>
      <c r="CA422" s="23" t="s">
        <v>37</v>
      </c>
      <c r="CB422" s="44">
        <f>CB493</f>
        <v>260000</v>
      </c>
      <c r="CC422" s="44"/>
      <c r="CD422" s="44"/>
      <c r="CE422" s="23"/>
      <c r="CF422" s="44"/>
      <c r="CG422" s="44"/>
      <c r="CH422" s="332" t="s">
        <v>742</v>
      </c>
      <c r="CI422" s="334"/>
      <c r="CJ422" s="43">
        <f>(CE395+CG395)*CI395+(CE396+CG396)*CI396+(CE397+CG397)*CI397+(CE398+CG398)*CI398</f>
        <v>0</v>
      </c>
      <c r="CK422" s="45"/>
      <c r="CL422" s="35"/>
      <c r="CM422" s="27"/>
      <c r="CN422" s="46"/>
      <c r="CO422" s="23" t="s">
        <v>37</v>
      </c>
      <c r="CP422" s="44">
        <f>CP493</f>
        <v>211400</v>
      </c>
      <c r="CQ422" s="44"/>
      <c r="CR422" s="44"/>
      <c r="CS422" s="23"/>
      <c r="CT422" s="44"/>
      <c r="CU422" s="44"/>
      <c r="CV422" s="332" t="s">
        <v>742</v>
      </c>
      <c r="CW422" s="334"/>
      <c r="CX422" s="43">
        <f>(CS395+CU395)*CW395+(CS396+CU396)*CW396+(CS397+CU397)*CW397+(CS398+CU398)*CW398</f>
        <v>0</v>
      </c>
      <c r="CY422" s="45"/>
      <c r="CZ422" s="35"/>
      <c r="DA422" s="58"/>
      <c r="DB422" s="46"/>
      <c r="DC422" s="23" t="s">
        <v>37</v>
      </c>
      <c r="DD422" s="44">
        <f>DD493</f>
        <v>171300</v>
      </c>
      <c r="DE422" s="44"/>
      <c r="DF422" s="44"/>
      <c r="DG422" s="23"/>
      <c r="DH422" s="44"/>
      <c r="DI422" s="66"/>
      <c r="DJ422" s="332" t="s">
        <v>742</v>
      </c>
      <c r="DK422" s="334"/>
      <c r="DL422" s="43">
        <f>(DG395+DI395)*DK395+(DG396+DI396)*DK396+(DG397+DI397)*DK397+(DG398+DI398)*DK398</f>
        <v>0</v>
      </c>
      <c r="DM422" s="45"/>
      <c r="DN422" s="35"/>
      <c r="DO422" s="27"/>
      <c r="DP422" s="46"/>
      <c r="DQ422" s="23" t="s">
        <v>37</v>
      </c>
      <c r="DR422" s="44">
        <f>DR493</f>
        <v>210900</v>
      </c>
      <c r="DS422" s="44"/>
      <c r="DT422" s="44"/>
      <c r="DU422" s="23"/>
      <c r="DV422" s="44"/>
      <c r="DW422" s="66"/>
      <c r="DX422" s="332" t="s">
        <v>742</v>
      </c>
      <c r="DY422" s="334"/>
      <c r="DZ422" s="43">
        <f>(DU395+DW395)*DY395+(DU396+DW396)*DY396+(DU397+DW397)*DY397+(DU398+DW398)*DY398</f>
        <v>0</v>
      </c>
      <c r="EA422" s="45"/>
      <c r="EB422" s="35"/>
      <c r="EC422" s="27"/>
      <c r="ED422" s="46"/>
      <c r="EE422" s="111" t="s">
        <v>37</v>
      </c>
      <c r="EF422" s="44">
        <f>EF493</f>
        <v>143100</v>
      </c>
      <c r="EG422" s="44"/>
      <c r="EH422" s="44"/>
      <c r="EI422" s="23" t="s">
        <v>36</v>
      </c>
      <c r="EJ422" s="44">
        <f>EF421-EJ421</f>
        <v>50110</v>
      </c>
      <c r="EK422" s="113">
        <f>EJ422/EF419</f>
        <v>0.4376419213973799</v>
      </c>
      <c r="EL422" s="113"/>
      <c r="EM422" s="45"/>
      <c r="EN422" s="45"/>
      <c r="EO422" s="45"/>
      <c r="EP422" s="35"/>
      <c r="EQ422" s="27"/>
      <c r="ER422" s="46"/>
      <c r="ES422" s="23" t="s">
        <v>37</v>
      </c>
      <c r="ET422" s="44">
        <f>ET493</f>
        <v>73800</v>
      </c>
      <c r="EU422" s="44"/>
      <c r="EV422" s="44"/>
      <c r="EW422" s="23" t="s">
        <v>36</v>
      </c>
      <c r="EX422" s="44">
        <f>ET421-EX421</f>
        <v>21948</v>
      </c>
      <c r="EY422" s="113">
        <f>EX422/ET419</f>
        <v>0.42951076320939335</v>
      </c>
      <c r="EZ422" s="113"/>
      <c r="FA422" s="45"/>
      <c r="FB422" s="45"/>
      <c r="FC422" s="45"/>
      <c r="FD422" s="35"/>
      <c r="FF422" s="46"/>
      <c r="FG422" s="111" t="s">
        <v>37</v>
      </c>
      <c r="FH422" s="44">
        <f>IO493</f>
        <v>0</v>
      </c>
      <c r="FI422" s="44"/>
      <c r="FJ422" s="44"/>
      <c r="FK422" s="23" t="s">
        <v>36</v>
      </c>
      <c r="FL422" s="44">
        <f>FH421-FL421</f>
        <v>-58860</v>
      </c>
      <c r="FM422" s="113">
        <f>FL422/FH419</f>
        <v>-1.066304347826087</v>
      </c>
      <c r="FN422" s="113"/>
      <c r="FO422" s="45"/>
      <c r="FP422" s="45"/>
      <c r="FQ422" s="45"/>
      <c r="FR422" s="35"/>
      <c r="FT422" s="46"/>
      <c r="FU422" s="111" t="s">
        <v>37</v>
      </c>
      <c r="FV422" s="44">
        <f>HL493</f>
        <v>47100</v>
      </c>
      <c r="FW422" s="44"/>
      <c r="FX422" s="44"/>
      <c r="FY422" s="23" t="s">
        <v>36</v>
      </c>
      <c r="FZ422" s="44">
        <f>FV421-FZ421</f>
        <v>-58860</v>
      </c>
      <c r="GA422" s="113">
        <f>FZ422/FV419</f>
        <v>-1.066304347826087</v>
      </c>
      <c r="GB422" s="113"/>
      <c r="GC422" s="45"/>
      <c r="GD422" s="45"/>
      <c r="GE422" s="45"/>
      <c r="GF422" s="35"/>
      <c r="GH422" s="46"/>
      <c r="GI422" s="111" t="s">
        <v>37</v>
      </c>
      <c r="GJ422" s="44">
        <f>IN493</f>
        <v>176500</v>
      </c>
      <c r="GK422" s="44"/>
      <c r="GL422" s="44"/>
      <c r="GM422" s="23" t="s">
        <v>36</v>
      </c>
      <c r="GN422" s="44">
        <f>GJ421-GN421</f>
        <v>19000</v>
      </c>
      <c r="GO422" s="113">
        <f>GN422/GJ419</f>
        <v>0.42696629213483145</v>
      </c>
      <c r="GP422" s="113"/>
      <c r="GQ422" s="45"/>
      <c r="GR422" s="45"/>
      <c r="GS422" s="45"/>
      <c r="GT422" s="35"/>
      <c r="GU422" s="27"/>
      <c r="GV422" s="46"/>
      <c r="GW422" s="111" t="s">
        <v>37</v>
      </c>
      <c r="GX422" s="44" t="str">
        <f>GI493</f>
        <v>合計</v>
      </c>
      <c r="GY422" s="44"/>
      <c r="GZ422" s="44"/>
      <c r="HA422" s="23" t="s">
        <v>36</v>
      </c>
      <c r="HB422" s="44">
        <f>GX421-HB421</f>
        <v>-16600</v>
      </c>
      <c r="HC422" s="113">
        <f>HB422/GX419</f>
        <v>-0.24592592592592594</v>
      </c>
      <c r="HD422" s="113"/>
      <c r="HE422" s="45"/>
      <c r="HF422" s="45"/>
      <c r="HG422" s="45"/>
      <c r="HH422" s="35"/>
      <c r="HJ422" s="46"/>
      <c r="HK422" s="111" t="s">
        <v>37</v>
      </c>
      <c r="HL422" s="44">
        <f>IB493</f>
        <v>0</v>
      </c>
      <c r="HM422" s="44"/>
      <c r="HN422" s="44"/>
      <c r="HO422" s="23" t="s">
        <v>36</v>
      </c>
      <c r="HP422" s="44">
        <f>HL421-HP421</f>
        <v>-58860</v>
      </c>
      <c r="HQ422" s="113">
        <f>HP422/HL419</f>
        <v>-1.066304347826087</v>
      </c>
      <c r="HR422" s="113"/>
      <c r="HS422" s="45"/>
      <c r="HT422" s="45"/>
      <c r="HU422" s="45"/>
      <c r="HV422" s="35"/>
      <c r="HW422" s="61"/>
      <c r="HX422" s="46"/>
      <c r="HY422" s="23" t="s">
        <v>37</v>
      </c>
      <c r="HZ422" s="44">
        <f>HZ493</f>
        <v>164200</v>
      </c>
      <c r="IA422" s="44"/>
      <c r="IB422" s="44"/>
      <c r="IC422" s="23"/>
      <c r="ID422" s="44"/>
      <c r="IE422" s="44"/>
      <c r="IF422" s="332" t="s">
        <v>742</v>
      </c>
      <c r="IG422" s="334"/>
      <c r="IH422" s="43">
        <f>(IC395+IE395)*IG395+(IC396+IE396)*IG396+(IC397+IE397)*IG397+(IC398+IE398)*IG398</f>
        <v>0</v>
      </c>
      <c r="II422" s="45"/>
      <c r="IJ422" s="35"/>
      <c r="IL422" s="46"/>
      <c r="IM422" s="23" t="s">
        <v>37</v>
      </c>
      <c r="IN422" s="44">
        <f>IN493</f>
        <v>176500</v>
      </c>
      <c r="IO422" s="44"/>
      <c r="IP422" s="44"/>
      <c r="IQ422" s="23"/>
      <c r="IR422" s="44"/>
      <c r="IS422" s="44"/>
      <c r="IT422" s="332" t="s">
        <v>742</v>
      </c>
      <c r="IU422" s="334"/>
      <c r="IV422" s="43">
        <f>(IQ395+IS395)*IU395+(IQ396+IS396)*IU396+(IQ397+IS397)*IU397+(IQ398+IS398)*IU398</f>
        <v>0</v>
      </c>
      <c r="IW422" s="45"/>
      <c r="IX422" s="35"/>
      <c r="IY422" s="33"/>
      <c r="IZ422" s="46"/>
      <c r="JA422" s="23" t="s">
        <v>37</v>
      </c>
      <c r="JB422" s="44">
        <f>JB493</f>
        <v>318400</v>
      </c>
      <c r="JC422" s="44"/>
      <c r="JD422" s="44"/>
      <c r="JE422" s="23"/>
      <c r="JF422" s="44"/>
      <c r="JG422" s="44"/>
      <c r="JH422" s="332" t="s">
        <v>742</v>
      </c>
      <c r="JI422" s="334"/>
      <c r="JJ422" s="43">
        <f>(JE395+JG395)*JI395+(JE396+JG396)*JI396+(JE397+JG397)*JI397+(JE398+JG398)*JI398</f>
        <v>0</v>
      </c>
      <c r="JK422" s="45"/>
      <c r="JL422" s="35"/>
      <c r="JM422" s="27"/>
      <c r="JN422" s="46"/>
      <c r="JO422" s="23" t="s">
        <v>37</v>
      </c>
      <c r="JP422" s="44">
        <f>JP493</f>
        <v>203800</v>
      </c>
      <c r="JQ422" s="44"/>
      <c r="JR422" s="44"/>
      <c r="JS422" s="23"/>
      <c r="JT422" s="44"/>
      <c r="JU422" s="44"/>
      <c r="JV422" s="332" t="s">
        <v>742</v>
      </c>
      <c r="JW422" s="334"/>
      <c r="JX422" s="43">
        <f>(JS395+JU395)*JW395+(JS396+JU396)*JW396+(JS397+JU397)*JW397+(JS398+JU398)*JW398</f>
        <v>0</v>
      </c>
      <c r="JY422" s="45"/>
      <c r="JZ422" s="35"/>
      <c r="KA422" s="61"/>
      <c r="KB422" s="46"/>
      <c r="KC422" s="23" t="s">
        <v>37</v>
      </c>
      <c r="KD422" s="44">
        <f>KD493</f>
        <v>200500</v>
      </c>
      <c r="KE422" s="44"/>
      <c r="KF422" s="44"/>
      <c r="KG422" s="23"/>
      <c r="KH422" s="44"/>
      <c r="KI422" s="44"/>
      <c r="KJ422" s="332" t="s">
        <v>742</v>
      </c>
      <c r="KK422" s="334"/>
      <c r="KL422" s="43">
        <f>(KG395+KI395)*KK395+(KG396+KI396)*KK396+(KG397+KI397)*KK397+(KG398+KI398)*KK398</f>
        <v>0</v>
      </c>
      <c r="KM422" s="45"/>
      <c r="KN422" s="35"/>
      <c r="KO422" s="27"/>
      <c r="KP422" s="46"/>
      <c r="KQ422" s="23" t="s">
        <v>37</v>
      </c>
      <c r="KR422" s="44">
        <f>KR493</f>
        <v>136200</v>
      </c>
      <c r="KS422" s="44"/>
      <c r="KT422" s="44"/>
      <c r="KU422" s="23"/>
      <c r="KV422" s="44"/>
      <c r="KW422" s="44"/>
      <c r="KX422" s="332" t="s">
        <v>742</v>
      </c>
      <c r="KY422" s="334"/>
      <c r="KZ422" s="43">
        <f>(KU395+KW395)*KY395+(KU396+KW396)*KY396+(KU397+KW397)*KY397+(KU398+KW398)*KY398</f>
        <v>0</v>
      </c>
      <c r="LA422" s="45"/>
      <c r="LB422" s="35"/>
      <c r="LC422" s="27"/>
      <c r="LD422" s="46"/>
      <c r="LE422" s="23" t="s">
        <v>35</v>
      </c>
      <c r="LF422" s="44">
        <f>LF420*K429</f>
        <v>26580</v>
      </c>
      <c r="LG422" s="44"/>
      <c r="LH422" s="44"/>
      <c r="LI422" s="23"/>
      <c r="LJ422" s="44"/>
      <c r="LK422" s="44"/>
      <c r="LL422" s="66"/>
      <c r="LM422" s="326" t="s">
        <v>33</v>
      </c>
      <c r="LN422" s="335"/>
      <c r="LO422" s="113">
        <f>LN420/LF420</f>
        <v>2.2573363431151242E-2</v>
      </c>
      <c r="LP422" s="35"/>
      <c r="LQ422" s="27"/>
      <c r="LR422" s="46"/>
      <c r="LS422" s="111" t="s">
        <v>37</v>
      </c>
      <c r="LT422" s="44">
        <f>LT493</f>
        <v>66700</v>
      </c>
      <c r="LU422" s="44"/>
      <c r="LV422" s="44"/>
      <c r="LW422" s="23" t="s">
        <v>36</v>
      </c>
      <c r="LX422" s="44">
        <f>LT421-LX421</f>
        <v>11205</v>
      </c>
      <c r="LY422" s="113">
        <f>LX422/LT419</f>
        <v>0.21342857142857144</v>
      </c>
      <c r="LZ422" s="113"/>
      <c r="MA422" s="45"/>
      <c r="MB422" s="45"/>
      <c r="MC422" s="45"/>
      <c r="MD422" s="35"/>
      <c r="ME422" s="27"/>
      <c r="MF422" s="46"/>
      <c r="MG422" s="111" t="s">
        <v>37</v>
      </c>
      <c r="MH422" s="44">
        <f>MH493</f>
        <v>45400</v>
      </c>
      <c r="MI422" s="44"/>
      <c r="MJ422" s="44"/>
      <c r="MK422" s="23" t="s">
        <v>36</v>
      </c>
      <c r="ML422" s="44">
        <f>MH421-ML421</f>
        <v>19020</v>
      </c>
      <c r="MM422" s="113">
        <f>ML422/MH419</f>
        <v>0.32128378378378381</v>
      </c>
      <c r="MN422" s="113"/>
      <c r="MO422" s="45"/>
      <c r="MP422" s="45"/>
      <c r="MQ422" s="45"/>
      <c r="MR422" s="35"/>
      <c r="MS422" s="27"/>
      <c r="MT422" s="46"/>
      <c r="MU422" s="111" t="s">
        <v>37</v>
      </c>
      <c r="MV422" s="44">
        <f>MV493</f>
        <v>121600</v>
      </c>
      <c r="MW422" s="44"/>
      <c r="MX422" s="44"/>
      <c r="MY422" s="23" t="s">
        <v>36</v>
      </c>
      <c r="MZ422" s="44">
        <f>MV421-MZ421</f>
        <v>56905</v>
      </c>
      <c r="NA422" s="113">
        <f>MZ422/MV419</f>
        <v>0.49439617723718504</v>
      </c>
      <c r="NB422" s="113"/>
      <c r="NC422" s="45"/>
      <c r="ND422" s="45"/>
      <c r="NE422" s="45"/>
      <c r="NF422" s="35"/>
      <c r="NG422" s="27"/>
      <c r="NH422" s="46"/>
      <c r="NI422" s="111" t="s">
        <v>37</v>
      </c>
      <c r="NJ422" s="44">
        <f>NJ493</f>
        <v>64200</v>
      </c>
      <c r="NK422" s="44"/>
      <c r="NL422" s="44"/>
      <c r="NM422" s="23" t="s">
        <v>36</v>
      </c>
      <c r="NN422" s="44">
        <f>NJ421-NN421</f>
        <v>39700</v>
      </c>
      <c r="NO422" s="113">
        <f>NN422/NJ419</f>
        <v>0.50253164556962027</v>
      </c>
      <c r="NP422" s="113"/>
      <c r="NQ422" s="45"/>
      <c r="NR422" s="45"/>
      <c r="NS422" s="45"/>
      <c r="NT422" s="35"/>
    </row>
    <row r="423" spans="1:384" x14ac:dyDescent="0.2">
      <c r="A423" s="38"/>
      <c r="B423" s="39"/>
      <c r="C423" s="40"/>
      <c r="D423" s="40"/>
      <c r="E423" s="41"/>
      <c r="F423" s="40"/>
      <c r="G423" s="178"/>
      <c r="H423" s="42"/>
      <c r="I423" s="44"/>
      <c r="J423" s="44"/>
      <c r="K423" s="44"/>
      <c r="L423" s="44"/>
      <c r="M423" s="326" t="s">
        <v>743</v>
      </c>
      <c r="N423" s="333"/>
      <c r="O423" s="44">
        <f>(M371+O371)*Q371</f>
        <v>0</v>
      </c>
      <c r="P423" s="44"/>
      <c r="Q423" s="45"/>
      <c r="R423" s="45"/>
      <c r="S423" s="45"/>
      <c r="T423" s="35"/>
      <c r="U423" s="27"/>
      <c r="V423" s="46"/>
      <c r="W423" s="67"/>
      <c r="X423" s="44"/>
      <c r="Y423" s="44"/>
      <c r="Z423" s="44"/>
      <c r="AA423" s="326" t="s">
        <v>743</v>
      </c>
      <c r="AB423" s="333"/>
      <c r="AC423" s="44">
        <f>(AA371+AC371)*AE371</f>
        <v>0</v>
      </c>
      <c r="AD423" s="44"/>
      <c r="AE423" s="45"/>
      <c r="AF423" s="45"/>
      <c r="AG423" s="45"/>
      <c r="AH423" s="35"/>
      <c r="AI423" s="27"/>
      <c r="AJ423" s="46"/>
      <c r="AK423" s="44"/>
      <c r="AL423" s="44"/>
      <c r="AM423" s="44"/>
      <c r="AN423" s="44"/>
      <c r="AO423" s="326" t="s">
        <v>743</v>
      </c>
      <c r="AP423" s="333"/>
      <c r="AQ423" s="44">
        <f>(AO371+AQ371)*AS371</f>
        <v>0</v>
      </c>
      <c r="AR423" s="44"/>
      <c r="AS423" s="45"/>
      <c r="AT423" s="45"/>
      <c r="AU423" s="45"/>
      <c r="AV423" s="35"/>
      <c r="AW423" s="27"/>
      <c r="AX423" s="46"/>
      <c r="AY423" s="117" t="s">
        <v>37</v>
      </c>
      <c r="AZ423" s="90">
        <f>AZ493</f>
        <v>207000</v>
      </c>
      <c r="BA423" s="44"/>
      <c r="BB423" s="44"/>
      <c r="BC423" s="326" t="s">
        <v>743</v>
      </c>
      <c r="BD423" s="333"/>
      <c r="BE423" s="44">
        <f>(BC371+BE371)*BG371</f>
        <v>0</v>
      </c>
      <c r="BF423" s="44"/>
      <c r="BG423" s="45"/>
      <c r="BH423" s="45"/>
      <c r="BI423" s="45"/>
      <c r="BJ423" s="35"/>
      <c r="BK423" s="50"/>
      <c r="BL423" s="46"/>
      <c r="BM423" s="44"/>
      <c r="BN423" s="44"/>
      <c r="BO423" s="44"/>
      <c r="BP423" s="44"/>
      <c r="BQ423" s="23"/>
      <c r="BR423" s="44"/>
      <c r="BS423" s="66"/>
      <c r="BT423" s="52"/>
      <c r="BU423" s="118"/>
      <c r="BV423" s="67"/>
      <c r="BW423" s="45"/>
      <c r="BX423" s="35"/>
      <c r="BY423" s="27"/>
      <c r="BZ423" s="46"/>
      <c r="CA423" s="44"/>
      <c r="CB423" s="44"/>
      <c r="CC423" s="44"/>
      <c r="CD423" s="44"/>
      <c r="CE423" s="23"/>
      <c r="CF423" s="44"/>
      <c r="CG423" s="44"/>
      <c r="CH423" s="119"/>
      <c r="CI423" s="118"/>
      <c r="CJ423" s="67"/>
      <c r="CK423" s="45"/>
      <c r="CL423" s="35"/>
      <c r="CM423" s="27"/>
      <c r="CN423" s="46"/>
      <c r="CO423" s="44"/>
      <c r="CP423" s="90"/>
      <c r="CQ423" s="44"/>
      <c r="CR423" s="44"/>
      <c r="CS423" s="23"/>
      <c r="CT423" s="44"/>
      <c r="CU423" s="44"/>
      <c r="CV423" s="120"/>
      <c r="CW423" s="111"/>
      <c r="CX423" s="45"/>
      <c r="CY423" s="45"/>
      <c r="CZ423" s="35"/>
      <c r="DA423" s="58"/>
      <c r="DB423" s="46"/>
      <c r="DC423" s="44"/>
      <c r="DD423" s="44"/>
      <c r="DE423" s="44"/>
      <c r="DF423" s="44"/>
      <c r="DG423" s="23"/>
      <c r="DH423" s="44"/>
      <c r="DI423" s="66"/>
      <c r="DJ423" s="121"/>
      <c r="DK423" s="118"/>
      <c r="DL423" s="67"/>
      <c r="DM423" s="45"/>
      <c r="DN423" s="35"/>
      <c r="DO423" s="27"/>
      <c r="DP423" s="46"/>
      <c r="DQ423" s="44"/>
      <c r="DR423" s="44"/>
      <c r="DS423" s="44"/>
      <c r="DT423" s="44"/>
      <c r="DU423" s="23"/>
      <c r="DV423" s="44"/>
      <c r="DW423" s="66"/>
      <c r="DX423" s="121"/>
      <c r="DY423" s="118"/>
      <c r="DZ423" s="67"/>
      <c r="EA423" s="45"/>
      <c r="EB423" s="35"/>
      <c r="EC423" s="27"/>
      <c r="ED423" s="46"/>
      <c r="EE423" s="67"/>
      <c r="EF423" s="44"/>
      <c r="EG423" s="44"/>
      <c r="EH423" s="44"/>
      <c r="EI423" s="326" t="s">
        <v>743</v>
      </c>
      <c r="EJ423" s="333"/>
      <c r="EK423" s="44">
        <f>(EI371+EK371)*EM371</f>
        <v>0</v>
      </c>
      <c r="EL423" s="44"/>
      <c r="EM423" s="45"/>
      <c r="EN423" s="45"/>
      <c r="EO423" s="45"/>
      <c r="EP423" s="35"/>
      <c r="EQ423" s="27"/>
      <c r="ER423" s="46"/>
      <c r="EW423" s="326" t="s">
        <v>743</v>
      </c>
      <c r="EX423" s="333"/>
      <c r="EY423" s="44">
        <f>(EW371+EY371)*FA371</f>
        <v>0</v>
      </c>
      <c r="EZ423" s="44"/>
      <c r="FA423" s="45"/>
      <c r="FB423" s="45"/>
      <c r="FC423" s="45"/>
      <c r="FD423" s="35"/>
      <c r="FF423" s="46"/>
      <c r="FG423" s="67"/>
      <c r="FH423" s="44"/>
      <c r="FI423" s="44"/>
      <c r="FJ423" s="44"/>
      <c r="FK423" s="326" t="s">
        <v>743</v>
      </c>
      <c r="FL423" s="333"/>
      <c r="FM423" s="44">
        <f>(FK371+FM371)*FO371</f>
        <v>0</v>
      </c>
      <c r="FN423" s="44"/>
      <c r="FO423" s="45"/>
      <c r="FP423" s="45"/>
      <c r="FQ423" s="45"/>
      <c r="FR423" s="35"/>
      <c r="FT423" s="46"/>
      <c r="FU423" s="67"/>
      <c r="FV423" s="44"/>
      <c r="FW423" s="44"/>
      <c r="FX423" s="44"/>
      <c r="FY423" s="326" t="s">
        <v>743</v>
      </c>
      <c r="FZ423" s="333"/>
      <c r="GA423" s="44">
        <f>(FY371+GA371)*GC371</f>
        <v>0</v>
      </c>
      <c r="GB423" s="44"/>
      <c r="GC423" s="45"/>
      <c r="GD423" s="45"/>
      <c r="GE423" s="45"/>
      <c r="GF423" s="35"/>
      <c r="GH423" s="46"/>
      <c r="GI423" s="67"/>
      <c r="GJ423" s="44"/>
      <c r="GK423" s="44"/>
      <c r="GL423" s="44"/>
      <c r="GM423" s="326" t="s">
        <v>743</v>
      </c>
      <c r="GN423" s="333"/>
      <c r="GO423" s="44">
        <f>(GM371+GO371)*GQ371</f>
        <v>0</v>
      </c>
      <c r="GP423" s="44"/>
      <c r="GQ423" s="45"/>
      <c r="GR423" s="45"/>
      <c r="GS423" s="45"/>
      <c r="GT423" s="35"/>
      <c r="GU423" s="27"/>
      <c r="GV423" s="46"/>
      <c r="GW423" s="67"/>
      <c r="GX423" s="44"/>
      <c r="GY423" s="44"/>
      <c r="GZ423" s="44"/>
      <c r="HA423" s="326" t="s">
        <v>743</v>
      </c>
      <c r="HB423" s="333"/>
      <c r="HC423" s="44">
        <f>(HA371+HC371)*HE371</f>
        <v>0</v>
      </c>
      <c r="HD423" s="44"/>
      <c r="HE423" s="45"/>
      <c r="HF423" s="45"/>
      <c r="HG423" s="45"/>
      <c r="HH423" s="35"/>
      <c r="HJ423" s="46"/>
      <c r="HK423" s="67"/>
      <c r="HL423" s="44"/>
      <c r="HM423" s="44"/>
      <c r="HN423" s="44"/>
      <c r="HO423" s="326" t="s">
        <v>743</v>
      </c>
      <c r="HP423" s="333"/>
      <c r="HQ423" s="44">
        <f>(HO371+HQ371)*HS371</f>
        <v>0</v>
      </c>
      <c r="HR423" s="44"/>
      <c r="HS423" s="45"/>
      <c r="HT423" s="45"/>
      <c r="HU423" s="45"/>
      <c r="HV423" s="35"/>
      <c r="HW423" s="61"/>
      <c r="HX423" s="46"/>
      <c r="HY423" s="44"/>
      <c r="HZ423" s="44"/>
      <c r="IA423" s="44"/>
      <c r="IB423" s="44"/>
      <c r="IC423" s="23"/>
      <c r="ID423" s="44"/>
      <c r="IE423" s="44"/>
      <c r="IF423" s="66"/>
      <c r="IG423" s="118"/>
      <c r="IH423" s="67"/>
      <c r="II423" s="45"/>
      <c r="IJ423" s="35"/>
      <c r="IL423" s="46"/>
      <c r="IM423" s="44"/>
      <c r="IN423" s="44"/>
      <c r="IO423" s="44"/>
      <c r="IP423" s="44"/>
      <c r="IQ423" s="23"/>
      <c r="IR423" s="44"/>
      <c r="IS423" s="44"/>
      <c r="IT423" s="66"/>
      <c r="IU423" s="118"/>
      <c r="IV423" s="67"/>
      <c r="IW423" s="45"/>
      <c r="IX423" s="35"/>
      <c r="IY423" s="33"/>
      <c r="IZ423" s="46"/>
      <c r="JA423" s="44"/>
      <c r="JB423" s="90"/>
      <c r="JC423" s="44"/>
      <c r="JD423" s="44"/>
      <c r="JE423" s="23"/>
      <c r="JF423" s="44"/>
      <c r="JG423" s="44"/>
      <c r="JH423" s="122"/>
      <c r="JI423" s="111"/>
      <c r="JJ423" s="45"/>
      <c r="JK423" s="45"/>
      <c r="JL423" s="35"/>
      <c r="JM423" s="27"/>
      <c r="JN423" s="46"/>
      <c r="JO423" s="44"/>
      <c r="JP423" s="44"/>
      <c r="JQ423" s="44"/>
      <c r="JR423" s="44"/>
      <c r="JS423" s="23"/>
      <c r="JT423" s="44"/>
      <c r="JU423" s="44"/>
      <c r="JV423" s="66"/>
      <c r="JW423" s="118"/>
      <c r="JX423" s="67"/>
      <c r="JY423" s="45"/>
      <c r="JZ423" s="35"/>
      <c r="KA423" s="61"/>
      <c r="KB423" s="46"/>
      <c r="KC423" s="44"/>
      <c r="KD423" s="90"/>
      <c r="KE423" s="44"/>
      <c r="KF423" s="44"/>
      <c r="KG423" s="23"/>
      <c r="KH423" s="44"/>
      <c r="KI423" s="44"/>
      <c r="KJ423" s="122"/>
      <c r="KK423" s="111"/>
      <c r="KL423" s="45"/>
      <c r="KM423" s="45"/>
      <c r="KN423" s="35"/>
      <c r="KO423" s="27"/>
      <c r="KP423" s="46"/>
      <c r="KQ423" s="44"/>
      <c r="KR423" s="44"/>
      <c r="KS423" s="44"/>
      <c r="KT423" s="44"/>
      <c r="KU423" s="23"/>
      <c r="KV423" s="44"/>
      <c r="KW423" s="44"/>
      <c r="KX423" s="66"/>
      <c r="KY423" s="118"/>
      <c r="KZ423" s="67"/>
      <c r="LA423" s="45"/>
      <c r="LB423" s="35"/>
      <c r="LC423" s="27"/>
      <c r="LD423" s="46"/>
      <c r="LE423" s="23" t="s">
        <v>37</v>
      </c>
      <c r="LF423" s="44">
        <f>LF494</f>
        <v>40600</v>
      </c>
      <c r="LG423" s="44"/>
      <c r="LH423" s="44"/>
      <c r="LI423" s="23"/>
      <c r="LJ423" s="44"/>
      <c r="LK423" s="66"/>
      <c r="LL423" s="24"/>
      <c r="LM423" s="332" t="s">
        <v>742</v>
      </c>
      <c r="LN423" s="334"/>
      <c r="LO423" s="43">
        <f>(LI387+LK387)*LM387+(LI388+LK388)*LM388+(LI389+LK389)*LM389</f>
        <v>0</v>
      </c>
      <c r="LP423" s="35"/>
      <c r="LQ423" s="27"/>
      <c r="LR423" s="46"/>
      <c r="LS423" s="67"/>
      <c r="LT423" s="44"/>
      <c r="LU423" s="44"/>
      <c r="LV423" s="44"/>
      <c r="LW423" s="326" t="s">
        <v>743</v>
      </c>
      <c r="LX423" s="333"/>
      <c r="LY423" s="44">
        <f>(LW371+LY371)*MA371</f>
        <v>0</v>
      </c>
      <c r="LZ423" s="44"/>
      <c r="MA423" s="45"/>
      <c r="MB423" s="45"/>
      <c r="MC423" s="45"/>
      <c r="MD423" s="35"/>
      <c r="ME423" s="27"/>
      <c r="MF423" s="46"/>
      <c r="MG423" s="67"/>
      <c r="MH423" s="44"/>
      <c r="MI423" s="44"/>
      <c r="MJ423" s="44"/>
      <c r="MK423" s="326" t="s">
        <v>743</v>
      </c>
      <c r="ML423" s="333"/>
      <c r="MM423" s="44">
        <f>(MK371+MM371)*MO371</f>
        <v>0</v>
      </c>
      <c r="MN423" s="44"/>
      <c r="MO423" s="45"/>
      <c r="MP423" s="45"/>
      <c r="MQ423" s="45"/>
      <c r="MR423" s="35"/>
      <c r="MS423" s="27"/>
      <c r="MT423" s="46"/>
      <c r="MU423" s="67"/>
      <c r="MV423" s="44"/>
      <c r="MW423" s="44"/>
      <c r="MX423" s="44"/>
      <c r="MY423" s="326" t="s">
        <v>743</v>
      </c>
      <c r="MZ423" s="333"/>
      <c r="NA423" s="44">
        <f>(MY371+NA371)*NC371</f>
        <v>0</v>
      </c>
      <c r="NB423" s="44"/>
      <c r="NC423" s="45"/>
      <c r="ND423" s="45"/>
      <c r="NE423" s="45"/>
      <c r="NF423" s="35"/>
      <c r="NG423" s="27"/>
      <c r="NH423" s="46"/>
      <c r="NI423" s="67"/>
      <c r="NJ423" s="44"/>
      <c r="NK423" s="44"/>
      <c r="NL423" s="44"/>
      <c r="NM423" s="326" t="s">
        <v>743</v>
      </c>
      <c r="NN423" s="333"/>
      <c r="NO423" s="44">
        <f>(NM371+NO371)*NQ371</f>
        <v>0</v>
      </c>
      <c r="NP423" s="44"/>
      <c r="NQ423" s="45"/>
      <c r="NR423" s="45"/>
      <c r="NS423" s="45"/>
      <c r="NT423" s="35"/>
    </row>
    <row r="424" spans="1:384" x14ac:dyDescent="0.2">
      <c r="A424" s="38"/>
      <c r="B424" s="39"/>
      <c r="C424" s="40"/>
      <c r="D424" s="40"/>
      <c r="E424" s="41"/>
      <c r="F424" s="40"/>
      <c r="G424" s="178"/>
      <c r="H424" s="42"/>
      <c r="I424" s="44"/>
      <c r="J424" s="44"/>
      <c r="K424" s="44"/>
      <c r="L424" s="44"/>
      <c r="M424" s="23"/>
      <c r="N424" s="44"/>
      <c r="O424" s="44"/>
      <c r="P424" s="44"/>
      <c r="Q424" s="45"/>
      <c r="R424" s="45"/>
      <c r="S424" s="45"/>
      <c r="T424" s="35"/>
      <c r="U424" s="27"/>
      <c r="V424" s="46"/>
      <c r="W424" s="67"/>
      <c r="X424" s="44"/>
      <c r="Y424" s="44"/>
      <c r="Z424" s="44"/>
      <c r="AA424" s="23"/>
      <c r="AB424" s="44"/>
      <c r="AC424" s="44"/>
      <c r="AD424" s="44"/>
      <c r="AE424" s="45"/>
      <c r="AF424" s="45"/>
      <c r="AG424" s="45"/>
      <c r="AH424" s="35"/>
      <c r="AI424" s="27"/>
      <c r="AJ424" s="46"/>
      <c r="AK424" s="44"/>
      <c r="AL424" s="44"/>
      <c r="AM424" s="44"/>
      <c r="AN424" s="44"/>
      <c r="AO424" s="23"/>
      <c r="AP424" s="44"/>
      <c r="AQ424" s="44"/>
      <c r="AR424" s="44"/>
      <c r="AS424" s="45"/>
      <c r="AT424" s="45"/>
      <c r="AU424" s="45"/>
      <c r="AV424" s="35"/>
      <c r="AW424" s="27"/>
      <c r="AX424" s="123"/>
      <c r="AY424" s="124"/>
      <c r="AZ424" s="124"/>
      <c r="BA424" s="67"/>
      <c r="BB424" s="44"/>
      <c r="BC424" s="23"/>
      <c r="BD424" s="44"/>
      <c r="BE424" s="113"/>
      <c r="BF424" s="113"/>
      <c r="BG424" s="45"/>
      <c r="BH424" s="45"/>
      <c r="BI424" s="45"/>
      <c r="BJ424" s="35"/>
      <c r="BK424" s="50"/>
      <c r="BL424" s="46"/>
      <c r="BM424" s="44"/>
      <c r="BN424" s="44"/>
      <c r="BO424" s="44"/>
      <c r="BP424" s="44"/>
      <c r="BQ424" s="23"/>
      <c r="BR424" s="44"/>
      <c r="BS424" s="44"/>
      <c r="BT424" s="125"/>
      <c r="BU424" s="126"/>
      <c r="BV424" s="127" t="s">
        <v>744</v>
      </c>
      <c r="BW424" s="45"/>
      <c r="BX424" s="35"/>
      <c r="BY424" s="27"/>
      <c r="BZ424" s="46"/>
      <c r="CA424" s="44"/>
      <c r="CB424" s="44"/>
      <c r="CC424" s="44"/>
      <c r="CD424" s="44"/>
      <c r="CE424" s="23"/>
      <c r="CF424" s="44"/>
      <c r="CG424" s="44"/>
      <c r="CH424" s="128"/>
      <c r="CI424" s="126"/>
      <c r="CJ424" s="129"/>
      <c r="CK424" s="45"/>
      <c r="CL424" s="35"/>
      <c r="CM424" s="27"/>
      <c r="CN424" s="46"/>
      <c r="CO424" s="44"/>
      <c r="CP424" s="90"/>
      <c r="CQ424" s="44"/>
      <c r="CR424" s="44"/>
      <c r="CS424" s="23"/>
      <c r="CT424" s="44"/>
      <c r="CU424" s="44"/>
      <c r="CV424" s="120"/>
      <c r="CW424" s="130"/>
      <c r="CX424" s="45"/>
      <c r="CY424" s="45"/>
      <c r="CZ424" s="35"/>
      <c r="DA424" s="58"/>
      <c r="DB424" s="46"/>
      <c r="DC424" s="44"/>
      <c r="DD424" s="44"/>
      <c r="DE424" s="44"/>
      <c r="DF424" s="44"/>
      <c r="DG424" s="23"/>
      <c r="DH424" s="44"/>
      <c r="DI424" s="44"/>
      <c r="DJ424" s="131"/>
      <c r="DK424" s="126"/>
      <c r="DL424" s="127" t="s">
        <v>744</v>
      </c>
      <c r="DM424" s="45"/>
      <c r="DN424" s="35"/>
      <c r="DO424" s="27"/>
      <c r="DP424" s="46"/>
      <c r="DQ424" s="44"/>
      <c r="DR424" s="44"/>
      <c r="DS424" s="44"/>
      <c r="DT424" s="44"/>
      <c r="DU424" s="23"/>
      <c r="DV424" s="44"/>
      <c r="DW424" s="44"/>
      <c r="DX424" s="131"/>
      <c r="DY424" s="126"/>
      <c r="DZ424" s="127" t="s">
        <v>744</v>
      </c>
      <c r="EA424" s="45"/>
      <c r="EB424" s="35"/>
      <c r="EC424" s="27"/>
      <c r="ED424" s="46"/>
      <c r="EE424" s="67"/>
      <c r="EF424" s="44"/>
      <c r="EG424" s="44"/>
      <c r="EH424" s="44"/>
      <c r="EI424" s="23"/>
      <c r="EJ424" s="44"/>
      <c r="EK424" s="44"/>
      <c r="EL424" s="44"/>
      <c r="EM424" s="45"/>
      <c r="EN424" s="45"/>
      <c r="EO424" s="45"/>
      <c r="EP424" s="35"/>
      <c r="EQ424" s="27"/>
      <c r="ER424" s="46"/>
      <c r="ES424" s="23"/>
      <c r="ET424" s="44"/>
      <c r="EU424" s="44"/>
      <c r="EV424" s="44"/>
      <c r="EW424" s="23"/>
      <c r="EX424" s="44"/>
      <c r="EY424" s="113"/>
      <c r="EZ424" s="113"/>
      <c r="FA424" s="45"/>
      <c r="FB424" s="45"/>
      <c r="FC424" s="45"/>
      <c r="FD424" s="35"/>
      <c r="FF424" s="46"/>
      <c r="FG424" s="67"/>
      <c r="FH424" s="44"/>
      <c r="FI424" s="44"/>
      <c r="FJ424" s="44"/>
      <c r="FK424" s="23"/>
      <c r="FL424" s="44"/>
      <c r="FM424" s="44"/>
      <c r="FN424" s="44"/>
      <c r="FO424" s="45"/>
      <c r="FP424" s="45"/>
      <c r="FQ424" s="45"/>
      <c r="FR424" s="35"/>
      <c r="FT424" s="46"/>
      <c r="FU424" s="67"/>
      <c r="FV424" s="44"/>
      <c r="FW424" s="44"/>
      <c r="FX424" s="44"/>
      <c r="FY424" s="23"/>
      <c r="FZ424" s="44"/>
      <c r="GA424" s="44"/>
      <c r="GB424" s="44"/>
      <c r="GC424" s="45"/>
      <c r="GD424" s="45"/>
      <c r="GE424" s="45"/>
      <c r="GF424" s="35"/>
      <c r="GH424" s="46"/>
      <c r="GI424" s="67"/>
      <c r="GJ424" s="44"/>
      <c r="GK424" s="44"/>
      <c r="GL424" s="44"/>
      <c r="GM424" s="23"/>
      <c r="GN424" s="44"/>
      <c r="GO424" s="44"/>
      <c r="GP424" s="44"/>
      <c r="GQ424" s="45"/>
      <c r="GR424" s="45"/>
      <c r="GS424" s="45"/>
      <c r="GT424" s="35"/>
      <c r="GU424" s="27"/>
      <c r="GV424" s="46"/>
      <c r="GW424" s="67"/>
      <c r="GX424" s="44"/>
      <c r="GY424" s="44"/>
      <c r="GZ424" s="44"/>
      <c r="HA424" s="23"/>
      <c r="HB424" s="44"/>
      <c r="HC424" s="44"/>
      <c r="HD424" s="44"/>
      <c r="HE424" s="45"/>
      <c r="HF424" s="45"/>
      <c r="HG424" s="45"/>
      <c r="HH424" s="35"/>
      <c r="HJ424" s="46"/>
      <c r="HK424" s="67"/>
      <c r="HL424" s="44"/>
      <c r="HM424" s="44"/>
      <c r="HN424" s="44"/>
      <c r="HO424" s="23"/>
      <c r="HP424" s="44"/>
      <c r="HQ424" s="44"/>
      <c r="HR424" s="44"/>
      <c r="HS424" s="45"/>
      <c r="HT424" s="45"/>
      <c r="HU424" s="45"/>
      <c r="HV424" s="35"/>
      <c r="HW424" s="61"/>
      <c r="HX424" s="46"/>
      <c r="HY424" s="44"/>
      <c r="HZ424" s="44"/>
      <c r="IA424" s="44"/>
      <c r="IB424" s="44"/>
      <c r="IC424" s="23"/>
      <c r="ID424" s="44"/>
      <c r="IE424" s="44"/>
      <c r="IF424" s="132"/>
      <c r="IG424" s="126"/>
      <c r="IH424" s="129"/>
      <c r="II424" s="45"/>
      <c r="IJ424" s="35"/>
      <c r="IL424" s="46"/>
      <c r="IM424" s="44"/>
      <c r="IN424" s="44"/>
      <c r="IO424" s="44"/>
      <c r="IP424" s="44"/>
      <c r="IQ424" s="23"/>
      <c r="IR424" s="44"/>
      <c r="IS424" s="44"/>
      <c r="IT424" s="132"/>
      <c r="IU424" s="126"/>
      <c r="IV424" s="129"/>
      <c r="IW424" s="45"/>
      <c r="IX424" s="35"/>
      <c r="IY424" s="33"/>
      <c r="IZ424" s="46"/>
      <c r="JA424" s="44"/>
      <c r="JB424" s="90"/>
      <c r="JC424" s="44"/>
      <c r="JD424" s="44"/>
      <c r="JE424" s="23"/>
      <c r="JF424" s="44"/>
      <c r="JG424" s="44"/>
      <c r="JH424" s="122"/>
      <c r="JI424" s="130"/>
      <c r="JJ424" s="45"/>
      <c r="JK424" s="45"/>
      <c r="JL424" s="35"/>
      <c r="JM424" s="27"/>
      <c r="JN424" s="46"/>
      <c r="JO424" s="44"/>
      <c r="JP424" s="44"/>
      <c r="JQ424" s="44"/>
      <c r="JR424" s="44"/>
      <c r="JS424" s="23"/>
      <c r="JT424" s="44"/>
      <c r="JU424" s="44"/>
      <c r="JV424" s="132"/>
      <c r="JW424" s="126"/>
      <c r="JX424" s="129"/>
      <c r="JY424" s="45"/>
      <c r="JZ424" s="35"/>
      <c r="KA424" s="61"/>
      <c r="KB424" s="46"/>
      <c r="KC424" s="44"/>
      <c r="KD424" s="90"/>
      <c r="KE424" s="44"/>
      <c r="KF424" s="44"/>
      <c r="KG424" s="23"/>
      <c r="KH424" s="44"/>
      <c r="KI424" s="44"/>
      <c r="KJ424" s="122"/>
      <c r="KK424" s="130"/>
      <c r="KL424" s="45"/>
      <c r="KM424" s="45"/>
      <c r="KN424" s="35"/>
      <c r="KO424" s="27"/>
      <c r="KP424" s="46"/>
      <c r="KQ424" s="44"/>
      <c r="KR424" s="44"/>
      <c r="KS424" s="44"/>
      <c r="KT424" s="44"/>
      <c r="KU424" s="23"/>
      <c r="KV424" s="44"/>
      <c r="KW424" s="44"/>
      <c r="KX424" s="132"/>
      <c r="KY424" s="126"/>
      <c r="KZ424" s="129"/>
      <c r="LA424" s="45"/>
      <c r="LB424" s="35"/>
      <c r="LC424" s="27"/>
      <c r="LD424" s="46"/>
      <c r="LE424" s="23"/>
      <c r="LF424" s="44"/>
      <c r="LG424" s="44"/>
      <c r="LH424" s="44"/>
      <c r="LI424" s="23"/>
      <c r="LJ424" s="44"/>
      <c r="LK424" s="66"/>
      <c r="LL424" s="24"/>
      <c r="LM424" s="126"/>
      <c r="LN424" s="129"/>
      <c r="LO424" s="45"/>
      <c r="LP424" s="35"/>
      <c r="LQ424" s="27"/>
      <c r="LR424" s="46"/>
      <c r="LS424" s="67"/>
      <c r="LT424" s="44"/>
      <c r="LU424" s="44"/>
      <c r="LV424" s="44"/>
      <c r="LW424" s="23"/>
      <c r="LX424" s="44"/>
      <c r="LY424" s="44"/>
      <c r="LZ424" s="44"/>
      <c r="MA424" s="45"/>
      <c r="MB424" s="45"/>
      <c r="MC424" s="45"/>
      <c r="MD424" s="35"/>
      <c r="ME424" s="27"/>
      <c r="MF424" s="46"/>
      <c r="MG424" s="67"/>
      <c r="MH424" s="44"/>
      <c r="MI424" s="44"/>
      <c r="MJ424" s="44"/>
      <c r="MK424" s="23"/>
      <c r="ML424" s="44"/>
      <c r="MM424" s="44"/>
      <c r="MN424" s="44"/>
      <c r="MO424" s="45"/>
      <c r="MP424" s="45"/>
      <c r="MQ424" s="45"/>
      <c r="MR424" s="35"/>
      <c r="MS424" s="27"/>
      <c r="MT424" s="46"/>
      <c r="MU424" s="67"/>
      <c r="MV424" s="44"/>
      <c r="MW424" s="44"/>
      <c r="MX424" s="44"/>
      <c r="MY424" s="23"/>
      <c r="MZ424" s="44"/>
      <c r="NA424" s="44"/>
      <c r="NB424" s="44"/>
      <c r="NC424" s="45"/>
      <c r="ND424" s="45"/>
      <c r="NE424" s="45"/>
      <c r="NF424" s="35"/>
      <c r="NG424" s="27"/>
      <c r="NH424" s="46"/>
      <c r="NI424" s="67"/>
      <c r="NJ424" s="44"/>
      <c r="NK424" s="44"/>
      <c r="NL424" s="44"/>
      <c r="NM424" s="23"/>
      <c r="NN424" s="44"/>
      <c r="NO424" s="44"/>
      <c r="NP424" s="44"/>
      <c r="NQ424" s="45"/>
      <c r="NR424" s="45"/>
      <c r="NS424" s="45"/>
      <c r="NT424" s="35"/>
    </row>
    <row r="425" spans="1:384" x14ac:dyDescent="0.2">
      <c r="A425" s="38"/>
      <c r="B425" s="39"/>
      <c r="C425" s="40"/>
      <c r="D425" s="40"/>
      <c r="E425" s="41"/>
      <c r="F425" s="40"/>
      <c r="G425" s="178"/>
      <c r="H425" s="42"/>
      <c r="I425" s="44"/>
      <c r="J425" s="44"/>
      <c r="K425" s="44"/>
      <c r="L425" s="44"/>
      <c r="M425" s="23"/>
      <c r="N425" s="44"/>
      <c r="O425" s="113"/>
      <c r="P425" s="113"/>
      <c r="Q425" s="44"/>
      <c r="R425" s="44"/>
      <c r="S425" s="44"/>
      <c r="T425" s="35"/>
      <c r="U425" s="27"/>
      <c r="V425" s="46"/>
      <c r="W425" s="67"/>
      <c r="X425" s="44"/>
      <c r="Y425" s="44"/>
      <c r="Z425" s="44"/>
      <c r="AA425" s="23"/>
      <c r="AB425" s="44"/>
      <c r="AC425" s="113"/>
      <c r="AD425" s="113"/>
      <c r="AE425" s="44"/>
      <c r="AF425" s="44"/>
      <c r="AG425" s="44"/>
      <c r="AH425" s="35"/>
      <c r="AI425" s="27"/>
      <c r="AJ425" s="46"/>
      <c r="AK425" s="44"/>
      <c r="AL425" s="44"/>
      <c r="AM425" s="44"/>
      <c r="AN425" s="44"/>
      <c r="AO425" s="23"/>
      <c r="AP425" s="44"/>
      <c r="AQ425" s="44"/>
      <c r="AR425" s="44"/>
      <c r="AS425" s="44"/>
      <c r="AT425" s="44"/>
      <c r="AU425" s="44"/>
      <c r="AV425" s="35"/>
      <c r="AW425" s="27"/>
      <c r="AX425" s="46"/>
      <c r="AY425" s="43"/>
      <c r="AZ425" s="43"/>
      <c r="BA425" s="44"/>
      <c r="BB425" s="44"/>
      <c r="BC425" s="23"/>
      <c r="BD425" s="44"/>
      <c r="BE425" s="44"/>
      <c r="BF425" s="44"/>
      <c r="BG425" s="44"/>
      <c r="BH425" s="44"/>
      <c r="BI425" s="44"/>
      <c r="BJ425" s="35"/>
      <c r="BK425" s="50"/>
      <c r="BL425" s="329" t="s">
        <v>38</v>
      </c>
      <c r="BM425" s="329"/>
      <c r="BN425" s="133">
        <f>SUM(BN363,BN367,BN371,BN375,BN379,BN383,BN387,BN391,BN395,BN399,BN403,BN407,BN411)*100</f>
        <v>35800</v>
      </c>
      <c r="BO425" s="67"/>
      <c r="BP425" s="44"/>
      <c r="BQ425" s="23">
        <f>BN425/BR425</f>
        <v>2386.6666666666665</v>
      </c>
      <c r="BR425" s="133">
        <f>SUM(BR363,BR367,BR371,BR375,BR380,BR383,BR388,BR391,BR395,BR399,BR403,BR407,BR411)</f>
        <v>15</v>
      </c>
      <c r="BS425" s="44"/>
      <c r="BT425" s="53" t="str">
        <f t="shared" ref="BT425:BU428" si="2057">BT363</f>
        <v>キティヒョウ柄マスコット</v>
      </c>
      <c r="BU425" s="43">
        <f t="shared" si="2057"/>
        <v>996</v>
      </c>
      <c r="BV425" s="133">
        <f>SUM(BV363,BV367,BV371,BV375,BV379,BV383,BV387,BV391,BV395,BV399,BV403,BV407,BV411)</f>
        <v>14940</v>
      </c>
      <c r="BW425" s="113">
        <f>BV425/BN425</f>
        <v>0.41731843575418992</v>
      </c>
      <c r="BX425" s="35"/>
      <c r="BY425" s="27"/>
      <c r="BZ425" s="329" t="s">
        <v>38</v>
      </c>
      <c r="CA425" s="329"/>
      <c r="CB425" s="133">
        <f>SUM(CB363,CB367,CB371,CB375,CB379,CB383,CB387,CB391,CB395,CB399,CB403,CB407,CB411)*100</f>
        <v>50600</v>
      </c>
      <c r="CC425" s="67"/>
      <c r="CD425" s="44"/>
      <c r="CE425" s="23">
        <f>CB425/CF425</f>
        <v>3892.3076923076924</v>
      </c>
      <c r="CF425" s="133">
        <f>SUM(CF363,CF367,CF371,CF375,CF380,CF383,CF388,CF391,CF395,CF399,CF403,CF407,CF411)</f>
        <v>13</v>
      </c>
      <c r="CG425" s="44"/>
      <c r="CH425" s="68" t="str">
        <f t="shared" ref="CH425:CI428" si="2058">CH363</f>
        <v>サンリオフェイスポーチ</v>
      </c>
      <c r="CI425" s="43">
        <f t="shared" si="2058"/>
        <v>900</v>
      </c>
      <c r="CJ425" s="133">
        <f>SUM(CJ363,CJ367,CJ371,CJ375,CJ379,CJ383,CJ387,CJ391,CJ395,CJ399,CJ403,CJ407,CJ411)</f>
        <v>11700</v>
      </c>
      <c r="CK425" s="113">
        <f>CJ425/CB425</f>
        <v>0.23122529644268774</v>
      </c>
      <c r="CL425" s="35"/>
      <c r="CM425" s="27"/>
      <c r="CN425" s="329" t="s">
        <v>38</v>
      </c>
      <c r="CO425" s="329"/>
      <c r="CP425" s="133">
        <f>SUM(CP363,CP367,CP371,CP375,CP379,CP383,CP387,CP391,CP395,CP399,CP403,CP407,CP411)*100</f>
        <v>50900</v>
      </c>
      <c r="CQ425" s="67"/>
      <c r="CR425" s="44"/>
      <c r="CS425" s="23">
        <f>CP425/CT425</f>
        <v>6362.5</v>
      </c>
      <c r="CT425" s="133">
        <f>SUM(CT363,CT367,CT371,CT375,CT380,CT383,CT388,CT391,CT395,CT399,CT403,CT407,CT411)</f>
        <v>8</v>
      </c>
      <c r="CU425" s="44"/>
      <c r="CV425" s="53" t="str">
        <f t="shared" ref="CV425:CW428" si="2059">CV363</f>
        <v>液晶ミニカメラ</v>
      </c>
      <c r="CW425" s="43">
        <f t="shared" si="2059"/>
        <v>1079</v>
      </c>
      <c r="CX425" s="133">
        <f>SUM(CX363,CX367,CX371,CX375,CX379,CX383,CX387,CX391,CX395,CX399,CX403,CX407,CX411)</f>
        <v>10790</v>
      </c>
      <c r="CY425" s="113">
        <f>CX425/CP425</f>
        <v>0.21198428290766208</v>
      </c>
      <c r="CZ425" s="35"/>
      <c r="DA425" s="58"/>
      <c r="DB425" s="329" t="s">
        <v>38</v>
      </c>
      <c r="DC425" s="329"/>
      <c r="DD425" s="133">
        <f>SUM(DD363,DD367,DD371,DD375,DD379,DD383,DD387,DD391,DD395,DD399,DD403,DD407,DD411)*100</f>
        <v>21000</v>
      </c>
      <c r="DE425" s="67"/>
      <c r="DF425" s="44"/>
      <c r="DG425" s="23">
        <f>DD425/DH425</f>
        <v>3000</v>
      </c>
      <c r="DH425" s="133">
        <f>SUM(DH363,DH367,DH371,DH375,DH380,DH383,DH388,DH391,DH395,DH399,DH403,DH407,DH411)</f>
        <v>7</v>
      </c>
      <c r="DI425" s="44"/>
      <c r="DJ425" s="53" t="str">
        <f t="shared" ref="DJ425:DK428" si="2060">DJ363</f>
        <v>クーリッシュイヤホン</v>
      </c>
      <c r="DK425" s="43">
        <f t="shared" si="2060"/>
        <v>1100</v>
      </c>
      <c r="DL425" s="133">
        <f>SUM(DL363,DL367,DL371,DL375,DL379,DL383,DL387,DL391,DL395,DL399,DL403,DL407,DL411)</f>
        <v>5500</v>
      </c>
      <c r="DM425" s="113">
        <f>DL425/DD425</f>
        <v>0.26190476190476192</v>
      </c>
      <c r="DN425" s="35"/>
      <c r="DO425" s="27"/>
      <c r="DP425" s="329" t="s">
        <v>38</v>
      </c>
      <c r="DQ425" s="329"/>
      <c r="DR425" s="133">
        <f>SUM(DR363,DR367,DR371,DR375,DR379,DR383,DR387,DR391,DR395,DR399,DR403,DR407,DR411)*100</f>
        <v>19400</v>
      </c>
      <c r="DS425" s="67"/>
      <c r="DT425" s="44"/>
      <c r="DU425" s="23">
        <f>DR425/DV425</f>
        <v>2155.5555555555557</v>
      </c>
      <c r="DV425" s="133">
        <f>SUM(DV363,DV367,DV371,DV375,DV380,DV383,DV388,DV391,DV395,DV399,DV403,DV407,DV411)</f>
        <v>9</v>
      </c>
      <c r="DW425" s="44"/>
      <c r="DX425" s="53" t="str">
        <f t="shared" ref="DX425:DY428" si="2061">DX363</f>
        <v>デジタルミニカメラ</v>
      </c>
      <c r="DY425" s="43">
        <f t="shared" si="2061"/>
        <v>722</v>
      </c>
      <c r="DZ425" s="133">
        <f>SUM(DZ363,DZ367,DZ371,DZ375,DZ379,DZ383,DZ387,DZ391,DZ395,DZ399,DZ403,DZ407,DZ411)</f>
        <v>8664</v>
      </c>
      <c r="EA425" s="113">
        <f>DZ425/DR425</f>
        <v>0.44659793814432991</v>
      </c>
      <c r="EB425" s="35"/>
      <c r="EC425" s="27"/>
      <c r="ED425" s="46"/>
      <c r="EE425" s="67"/>
      <c r="EF425" s="44"/>
      <c r="EG425" s="44"/>
      <c r="EH425" s="44"/>
      <c r="EI425" s="23"/>
      <c r="EJ425" s="44"/>
      <c r="EK425" s="113"/>
      <c r="EL425" s="113"/>
      <c r="EM425" s="44"/>
      <c r="EN425" s="44"/>
      <c r="EO425" s="44"/>
      <c r="EP425" s="35"/>
      <c r="EQ425" s="27"/>
      <c r="ER425" s="46"/>
      <c r="FA425" s="44"/>
      <c r="FB425" s="44"/>
      <c r="FC425" s="44"/>
      <c r="FD425" s="35"/>
      <c r="FE425" s="137"/>
      <c r="FF425" s="46"/>
      <c r="FG425" s="67"/>
      <c r="FH425" s="44"/>
      <c r="FI425" s="44"/>
      <c r="FJ425" s="44"/>
      <c r="FK425" s="23"/>
      <c r="FL425" s="44"/>
      <c r="FM425" s="113"/>
      <c r="FN425" s="113"/>
      <c r="FO425" s="44"/>
      <c r="FP425" s="44"/>
      <c r="FQ425" s="44"/>
      <c r="FR425" s="35"/>
      <c r="FS425" s="137"/>
      <c r="FT425" s="46"/>
      <c r="FU425" s="67"/>
      <c r="FV425" s="44"/>
      <c r="FW425" s="44"/>
      <c r="FX425" s="44"/>
      <c r="FY425" s="23"/>
      <c r="FZ425" s="44"/>
      <c r="GA425" s="113"/>
      <c r="GB425" s="113"/>
      <c r="GC425" s="44"/>
      <c r="GD425" s="44"/>
      <c r="GE425" s="44"/>
      <c r="GF425" s="35"/>
      <c r="GG425" s="136"/>
      <c r="GH425" s="46"/>
      <c r="GI425" s="67"/>
      <c r="GJ425" s="44"/>
      <c r="GK425" s="44"/>
      <c r="GL425" s="44"/>
      <c r="GM425" s="23"/>
      <c r="GN425" s="44"/>
      <c r="GO425" s="113"/>
      <c r="GP425" s="113"/>
      <c r="GQ425" s="44"/>
      <c r="GR425" s="44"/>
      <c r="GS425" s="44"/>
      <c r="GT425" s="35"/>
      <c r="GU425" s="27"/>
      <c r="GV425" s="46"/>
      <c r="GW425" s="67"/>
      <c r="GX425" s="44"/>
      <c r="GY425" s="44"/>
      <c r="GZ425" s="44"/>
      <c r="HA425" s="23"/>
      <c r="HB425" s="44"/>
      <c r="HC425" s="113"/>
      <c r="HD425" s="113"/>
      <c r="HE425" s="44"/>
      <c r="HF425" s="44"/>
      <c r="HG425" s="44"/>
      <c r="HH425" s="35"/>
      <c r="HI425" s="137"/>
      <c r="HJ425" s="46"/>
      <c r="HK425" s="67"/>
      <c r="HL425" s="44"/>
      <c r="HM425" s="44"/>
      <c r="HN425" s="44"/>
      <c r="HO425" s="23"/>
      <c r="HP425" s="44"/>
      <c r="HQ425" s="113"/>
      <c r="HR425" s="113"/>
      <c r="HS425" s="44"/>
      <c r="HT425" s="44"/>
      <c r="HU425" s="44"/>
      <c r="HV425" s="35"/>
      <c r="HW425" s="134"/>
      <c r="HX425" s="329" t="s">
        <v>38</v>
      </c>
      <c r="HY425" s="329"/>
      <c r="HZ425" s="133">
        <f>SUM(HZ363,HZ367,HZ371,HZ375,HZ379,HZ383,HZ387,HZ391,HZ395,HZ399,HZ403,HZ407,HZ411)*100</f>
        <v>79000</v>
      </c>
      <c r="IA425" s="67"/>
      <c r="IB425" s="44"/>
      <c r="IC425" s="23">
        <f>HZ425/ID425</f>
        <v>19750</v>
      </c>
      <c r="ID425" s="133">
        <f>SUM(ID363,ID367,ID371,ID375,ID380,ID383,ID388,ID391,ID395,ID399,ID403,ID407,ID411)</f>
        <v>4</v>
      </c>
      <c r="IE425" s="44"/>
      <c r="IF425" s="53" t="str">
        <f t="shared" ref="IF425:IG428" si="2062">IF363</f>
        <v>ルララ</v>
      </c>
      <c r="IG425" s="43">
        <f t="shared" si="2062"/>
        <v>715</v>
      </c>
      <c r="IH425" s="133">
        <f>SUM(IH363,IH367,IH371,IH375,IH379,IH383,IH387,IH391,IH395,IH399,IH403,IH407,IH411)</f>
        <v>2860</v>
      </c>
      <c r="II425" s="113">
        <f>IH425/HZ425</f>
        <v>3.6202531645569622E-2</v>
      </c>
      <c r="IJ425" s="35"/>
      <c r="IK425" s="137"/>
      <c r="IL425" s="329" t="s">
        <v>38</v>
      </c>
      <c r="IM425" s="329"/>
      <c r="IN425" s="133">
        <f>SUM(IN363,IN367,IN371,IN375,IN379,IN383,IN387,IN391,IN395,IN399,IN403,IN407,IN411)*100</f>
        <v>44500</v>
      </c>
      <c r="IO425" s="67"/>
      <c r="IP425" s="44"/>
      <c r="IQ425" s="23">
        <f>IN425/IR425</f>
        <v>7416.666666666667</v>
      </c>
      <c r="IR425" s="133">
        <f>SUM(IR363,IR367,IR371,IR375,IR380,IR383,IR388,IR391,IR395,IR399,IR403,IR407,IR411)</f>
        <v>6</v>
      </c>
      <c r="IS425" s="44"/>
      <c r="IT425" s="53" t="str">
        <f t="shared" ref="IT425:IU428" si="2063">IT363</f>
        <v>ラブブマスコット</v>
      </c>
      <c r="IU425" s="43">
        <f t="shared" si="2063"/>
        <v>400</v>
      </c>
      <c r="IV425" s="133">
        <f>SUM(IV363,IV367,IV371,IV375,IV379,IV383,IV387,IV391,IV395,IV399,IV403,IV407,IV411)</f>
        <v>2000</v>
      </c>
      <c r="IW425" s="113">
        <f>IV425/IN425</f>
        <v>4.49438202247191E-2</v>
      </c>
      <c r="IX425" s="35"/>
      <c r="IY425" s="33"/>
      <c r="IZ425" s="329" t="s">
        <v>38</v>
      </c>
      <c r="JA425" s="329"/>
      <c r="JB425" s="133">
        <f>SUM(JB363,JB367,JB371,JB375,JB379,JB383,JB387,JB391,JB395,JB399,JB403,JB407,JB411)*100</f>
        <v>75600</v>
      </c>
      <c r="JC425" s="67"/>
      <c r="JD425" s="44"/>
      <c r="JE425" s="23">
        <f>JB425/JF425</f>
        <v>15120</v>
      </c>
      <c r="JF425" s="133">
        <f>SUM(JF363,JF367,JF371,JF375,JF380,JF383,JF388,JF391,JF395,JF399,JF403,JF407,JF411)</f>
        <v>5</v>
      </c>
      <c r="JG425" s="44"/>
      <c r="JH425" s="53" t="str">
        <f t="shared" ref="JH425:JI428" si="2064">JH363</f>
        <v>サンリオメタルミニポーチ</v>
      </c>
      <c r="JI425" s="43">
        <f t="shared" si="2064"/>
        <v>0</v>
      </c>
      <c r="JJ425" s="133">
        <f>SUM(JJ363,JJ367,JJ371,JJ375,JJ379,JJ383,JJ387,JJ391,JJ395,JJ399,JJ403,JJ407,JJ411)</f>
        <v>0</v>
      </c>
      <c r="JK425" s="113">
        <f>JJ425/JB425</f>
        <v>0</v>
      </c>
      <c r="JL425" s="35"/>
      <c r="JM425" s="27"/>
      <c r="JN425" s="329" t="s">
        <v>38</v>
      </c>
      <c r="JO425" s="329"/>
      <c r="JP425" s="133">
        <f>SUM(JP363,JP367,JP371,JP375,JP379,JP383,JP387,JP391,JP395,JP399,JP403,JP407,JP411)*100</f>
        <v>35100</v>
      </c>
      <c r="JQ425" s="67"/>
      <c r="JR425" s="44"/>
      <c r="JS425" s="23">
        <f>JP425/JT425</f>
        <v>3900</v>
      </c>
      <c r="JT425" s="133">
        <f>SUM(JT363,JT367,JT371,JT375,JT380,JT383,JT388,JT391,JT395,JT399,JT403,JT407,JT411)</f>
        <v>9</v>
      </c>
      <c r="JU425" s="44"/>
      <c r="JV425" s="53" t="str">
        <f t="shared" ref="JV425:JW428" si="2065">JV363</f>
        <v>北斗イヤホン</v>
      </c>
      <c r="JW425" s="43">
        <f t="shared" si="2065"/>
        <v>1100</v>
      </c>
      <c r="JX425" s="133">
        <f>SUM(JX363,JX367,JX371,JX375,JX379,JX383,JX387,JX391,JX395,JX399,JX403,JX407,JX411)</f>
        <v>4400</v>
      </c>
      <c r="JY425" s="113">
        <f>JX425/JP425</f>
        <v>0.12535612535612536</v>
      </c>
      <c r="JZ425" s="35"/>
      <c r="KA425" s="134"/>
      <c r="KB425" s="329" t="s">
        <v>38</v>
      </c>
      <c r="KC425" s="329"/>
      <c r="KD425" s="133">
        <f>SUM(KD363,KD367,KD371,KD375,KD379,KD383,KD387,KD391,KD395,KD399,KD403,KD407,KD411)*100</f>
        <v>31900</v>
      </c>
      <c r="KE425" s="67"/>
      <c r="KF425" s="44"/>
      <c r="KG425" s="23">
        <f>KD425/KH425</f>
        <v>6380</v>
      </c>
      <c r="KH425" s="133">
        <f>SUM(KH363,KH367,KH371,KH375,KH380,KH383,KH388,KH391,KH395,KH399,KH403,KH407,KH411)</f>
        <v>5</v>
      </c>
      <c r="KI425" s="44"/>
      <c r="KJ425" s="53" t="str">
        <f t="shared" ref="KJ425:KK428" si="2066">KJ363</f>
        <v>液晶ミニカメラ</v>
      </c>
      <c r="KK425" s="43">
        <f t="shared" si="2066"/>
        <v>1074</v>
      </c>
      <c r="KL425" s="133">
        <f>SUM(KL363,KL367,KL371,KL375,KL379,KL383,KL387,KL391,KL395,KL399,KL403,KL407,KL411)</f>
        <v>5370</v>
      </c>
      <c r="KM425" s="113">
        <f>KL425/KD425</f>
        <v>0.1683385579937304</v>
      </c>
      <c r="KN425" s="35"/>
      <c r="KO425" s="27"/>
      <c r="KP425" s="329" t="s">
        <v>38</v>
      </c>
      <c r="KQ425" s="329"/>
      <c r="KR425" s="133">
        <f>SUM(KR363,KR367,KR371,KR375,KR379,KR383,KR387,KR391,KR395,KR399,KR403,KR407,KR411)*100</f>
        <v>20400</v>
      </c>
      <c r="KS425" s="67"/>
      <c r="KT425" s="44"/>
      <c r="KU425" s="23">
        <f>KR425/KV425</f>
        <v>2550</v>
      </c>
      <c r="KV425" s="133">
        <f>SUM(KV363,KV367,KV371,KV375,KV380,KV383,KV388,KV391,KV395,KV399,KV403,KV407,KV411)</f>
        <v>8</v>
      </c>
      <c r="KW425" s="44"/>
      <c r="KX425" s="53" t="str">
        <f t="shared" ref="KX425:KY428" si="2067">KX363</f>
        <v>LOTTEチョコイヤホン</v>
      </c>
      <c r="KY425" s="43">
        <f t="shared" si="2067"/>
        <v>1100</v>
      </c>
      <c r="KZ425" s="133">
        <f>SUM(KZ363,KZ367,KZ371,KZ375,KZ379,KZ383,KZ387,KZ391,KZ395,KZ399,KZ403,KZ407,KZ411)</f>
        <v>7700</v>
      </c>
      <c r="LA425" s="113">
        <f>KZ425/KR425</f>
        <v>0.37745098039215685</v>
      </c>
      <c r="LB425" s="35"/>
      <c r="LC425" s="27"/>
      <c r="LD425" s="46"/>
      <c r="LG425" s="44"/>
      <c r="LH425" s="44"/>
      <c r="LI425" s="23"/>
      <c r="LJ425" s="44"/>
      <c r="LK425" s="44"/>
      <c r="LL425" s="53"/>
      <c r="LM425" s="43"/>
      <c r="LN425" s="135"/>
      <c r="LO425" s="113"/>
      <c r="LP425" s="35"/>
      <c r="LQ425" s="27"/>
      <c r="LR425" s="46"/>
      <c r="LS425" s="67"/>
      <c r="LT425" s="44"/>
      <c r="LU425" s="44"/>
      <c r="LV425" s="44"/>
      <c r="LW425" s="23"/>
      <c r="LX425" s="44"/>
      <c r="LY425" s="113"/>
      <c r="LZ425" s="113"/>
      <c r="MA425" s="44"/>
      <c r="MB425" s="44"/>
      <c r="MC425" s="44"/>
      <c r="MD425" s="35"/>
      <c r="ME425" s="27"/>
      <c r="MF425" s="46"/>
      <c r="MG425" s="67"/>
      <c r="MH425" s="44"/>
      <c r="MI425" s="44"/>
      <c r="MJ425" s="44"/>
      <c r="MK425" s="23"/>
      <c r="ML425" s="44"/>
      <c r="MM425" s="113"/>
      <c r="MN425" s="113"/>
      <c r="MO425" s="44"/>
      <c r="MP425" s="44"/>
      <c r="MQ425" s="44"/>
      <c r="MR425" s="35"/>
      <c r="MS425" s="27"/>
      <c r="MT425" s="46"/>
      <c r="MU425" s="67"/>
      <c r="MV425" s="44"/>
      <c r="MW425" s="44"/>
      <c r="MX425" s="44"/>
      <c r="MY425" s="23"/>
      <c r="MZ425" s="44"/>
      <c r="NA425" s="113"/>
      <c r="NB425" s="113"/>
      <c r="NC425" s="44"/>
      <c r="ND425" s="44"/>
      <c r="NE425" s="44"/>
      <c r="NF425" s="35"/>
      <c r="NG425" s="27"/>
      <c r="NH425" s="46"/>
      <c r="NI425" s="67"/>
      <c r="NJ425" s="44"/>
      <c r="NK425" s="44"/>
      <c r="NL425" s="44"/>
      <c r="NM425" s="23"/>
      <c r="NN425" s="44"/>
      <c r="NO425" s="113"/>
      <c r="NP425" s="113"/>
      <c r="NQ425" s="44"/>
      <c r="NR425" s="44"/>
      <c r="NS425" s="44"/>
      <c r="NT425" s="35"/>
    </row>
    <row r="426" spans="1:384" x14ac:dyDescent="0.2">
      <c r="A426" s="38"/>
      <c r="B426" s="138"/>
      <c r="C426" s="40"/>
      <c r="D426" s="40"/>
      <c r="E426" s="41"/>
      <c r="F426" s="139"/>
      <c r="G426" s="178"/>
      <c r="H426" s="140"/>
      <c r="I426" s="66"/>
      <c r="J426" s="67"/>
      <c r="K426" s="44"/>
      <c r="L426" s="44"/>
      <c r="M426" s="23"/>
      <c r="N426" s="44"/>
      <c r="O426" s="113"/>
      <c r="P426" s="113"/>
      <c r="Q426" s="44"/>
      <c r="R426" s="44"/>
      <c r="S426" s="44"/>
      <c r="T426" s="35"/>
      <c r="U426" s="27"/>
      <c r="V426" s="46"/>
      <c r="W426" s="44"/>
      <c r="X426" s="44"/>
      <c r="Y426" s="44"/>
      <c r="Z426" s="44"/>
      <c r="AA426" s="23"/>
      <c r="AB426" s="44"/>
      <c r="AC426" s="113"/>
      <c r="AD426" s="113"/>
      <c r="AE426" s="44"/>
      <c r="AF426" s="44"/>
      <c r="AG426" s="44"/>
      <c r="AH426" s="35"/>
      <c r="AI426" s="27"/>
      <c r="AJ426" s="46"/>
      <c r="AK426" s="44"/>
      <c r="AL426" s="44"/>
      <c r="AM426" s="44"/>
      <c r="AN426" s="44"/>
      <c r="AO426" s="23"/>
      <c r="AP426" s="44"/>
      <c r="AQ426" s="44"/>
      <c r="AR426" s="44"/>
      <c r="AS426" s="44"/>
      <c r="AT426" s="44"/>
      <c r="AU426" s="44"/>
      <c r="AV426" s="35"/>
      <c r="AW426" s="27"/>
      <c r="AX426" s="46"/>
      <c r="AY426" s="44"/>
      <c r="AZ426" s="44"/>
      <c r="BA426" s="44"/>
      <c r="BB426" s="44"/>
      <c r="BC426" s="23"/>
      <c r="BD426" s="44"/>
      <c r="BE426" s="44"/>
      <c r="BF426" s="44"/>
      <c r="BG426" s="44"/>
      <c r="BH426" s="44"/>
      <c r="BI426" s="44"/>
      <c r="BJ426" s="35"/>
      <c r="BK426" s="50"/>
      <c r="BL426" s="329" t="s">
        <v>38</v>
      </c>
      <c r="BM426" s="329"/>
      <c r="BN426" s="133">
        <f>SUM(BN364,BN368,BN372,BN376,BN380,BN384,BN388,BN392,BN396,BN400,BN404,BN408,BN412)*100</f>
        <v>40800</v>
      </c>
      <c r="BO426" s="67"/>
      <c r="BP426" s="44"/>
      <c r="BQ426" s="23">
        <f>BN426/BR426</f>
        <v>5828.5714285714284</v>
      </c>
      <c r="BR426" s="133">
        <f>SUM(BR364,BR368,BR372,BR376,BR380,BR384,BR387,BR392,BR396,BR400,BR404,BR408,BR412)</f>
        <v>7</v>
      </c>
      <c r="BS426" s="44"/>
      <c r="BT426" s="53" t="str">
        <f t="shared" si="2057"/>
        <v>モンチッチマスコット</v>
      </c>
      <c r="BU426" s="43">
        <f t="shared" si="2057"/>
        <v>660</v>
      </c>
      <c r="BV426" s="133">
        <f>SUM(BV364,BV368,BV372,BV376,BV380,BV384,BV387,BV392,BV396,BV400,BV404,BV408,BV412)</f>
        <v>5628</v>
      </c>
      <c r="BW426" s="113">
        <f>BV426/BN426</f>
        <v>0.13794117647058823</v>
      </c>
      <c r="BX426" s="35"/>
      <c r="BY426" s="27"/>
      <c r="BZ426" s="329" t="s">
        <v>38</v>
      </c>
      <c r="CA426" s="329"/>
      <c r="CB426" s="133">
        <f>SUM(CB364,CB368,CB372,CB376,CB380,CB384,CB388,CB392,CB396,CB400,CB404,CB408,CB412)*100</f>
        <v>63700</v>
      </c>
      <c r="CC426" s="67"/>
      <c r="CD426" s="44"/>
      <c r="CE426" s="23">
        <f>CB426/CF426</f>
        <v>5790.909090909091</v>
      </c>
      <c r="CF426" s="133">
        <f>SUM(CF364,CF368,CF372,CF376,CF380,CF384,CF387,CF392,CF396,CF400,CF404,CF408,CF412)</f>
        <v>11</v>
      </c>
      <c r="CG426" s="44"/>
      <c r="CH426" s="68" t="str">
        <f t="shared" si="2058"/>
        <v>ラブブマスコット</v>
      </c>
      <c r="CI426" s="43">
        <f t="shared" si="2058"/>
        <v>500</v>
      </c>
      <c r="CJ426" s="133">
        <f>SUM(CJ364,CJ368,CJ372,CJ376,CJ380,CJ384,CJ387,CJ392,CJ396,CJ400,CJ404,CJ408,CJ412)</f>
        <v>6700</v>
      </c>
      <c r="CK426" s="113">
        <f>CJ426/CB426</f>
        <v>0.10518053375196232</v>
      </c>
      <c r="CL426" s="35"/>
      <c r="CM426" s="27"/>
      <c r="CN426" s="329" t="s">
        <v>38</v>
      </c>
      <c r="CO426" s="329"/>
      <c r="CP426" s="133">
        <f>SUM(CP364,CP368,CP372,CP376,CP380,CP384,CP388,CP392,CP396,CP400,CP404,CP408,CP412)*100</f>
        <v>21000</v>
      </c>
      <c r="CQ426" s="67"/>
      <c r="CR426" s="44"/>
      <c r="CS426" s="23">
        <f>CP426/CT426</f>
        <v>3500</v>
      </c>
      <c r="CT426" s="133">
        <f>SUM(CT364,CT368,CT372,CT376,CT380,CT384,CT387,CT392,CT396,CT400,CT404,CT408,CT412)</f>
        <v>6</v>
      </c>
      <c r="CU426" s="44"/>
      <c r="CV426" s="53" t="str">
        <f t="shared" si="2059"/>
        <v>サンリオミニリュック</v>
      </c>
      <c r="CW426" s="43">
        <f t="shared" si="2059"/>
        <v>600</v>
      </c>
      <c r="CX426" s="133">
        <f>SUM(CX364,CX368,CX372,CX376,CX380,CX384,CX387,CX392,CX396,CX400,CX404,CX408,CX412)</f>
        <v>4958</v>
      </c>
      <c r="CY426" s="113">
        <f>CX426/CP426</f>
        <v>0.23609523809523811</v>
      </c>
      <c r="CZ426" s="35"/>
      <c r="DA426" s="58"/>
      <c r="DB426" s="329" t="s">
        <v>38</v>
      </c>
      <c r="DC426" s="329"/>
      <c r="DD426" s="133">
        <f>SUM(DD364,DD368,DD372,DD376,DD380,DD384,DD388,DD392,DD396,DD400,DD404,DD408,DD412)*100</f>
        <v>28800</v>
      </c>
      <c r="DE426" s="67"/>
      <c r="DF426" s="44"/>
      <c r="DG426" s="23">
        <f>DD426/DH426</f>
        <v>3200</v>
      </c>
      <c r="DH426" s="133">
        <f>SUM(DH364,DH368,DH372,DH376,DH380,DH384,DH387,DH392,DH396,DH400,DH404,DH408,DH412)</f>
        <v>9</v>
      </c>
      <c r="DI426" s="44"/>
      <c r="DJ426" s="53" t="str">
        <f t="shared" si="2060"/>
        <v>ジャグラーサウンドボタン</v>
      </c>
      <c r="DK426" s="43">
        <f t="shared" si="2060"/>
        <v>682</v>
      </c>
      <c r="DL426" s="133">
        <f>SUM(DL364,DL368,DL372,DL376,DL380,DL384,DL387,DL392,DL396,DL400,DL404,DL408,DL412)</f>
        <v>6556</v>
      </c>
      <c r="DM426" s="113">
        <f>DL426/DD426</f>
        <v>0.22763888888888889</v>
      </c>
      <c r="DN426" s="35"/>
      <c r="DO426" s="27"/>
      <c r="DP426" s="329" t="s">
        <v>38</v>
      </c>
      <c r="DQ426" s="329"/>
      <c r="DR426" s="133">
        <f>SUM(DR364,DR368,DR372,DR376,DR380,DR384,DR388,DR392,DR396,DR400,DR404,DR408,DR412)*100</f>
        <v>35000</v>
      </c>
      <c r="DS426" s="67"/>
      <c r="DT426" s="44"/>
      <c r="DU426" s="23">
        <f>DR426/DV426</f>
        <v>3888.8888888888887</v>
      </c>
      <c r="DV426" s="133">
        <f>SUM(DV364,DV368,DV372,DV376,DV380,DV384,DV387,DV392,DV396,DV400,DV404,DV408,DV412)</f>
        <v>9</v>
      </c>
      <c r="DW426" s="44"/>
      <c r="DX426" s="53" t="str">
        <f t="shared" si="2061"/>
        <v>キティヒョウ柄マスコット</v>
      </c>
      <c r="DY426" s="43">
        <f t="shared" si="2061"/>
        <v>996</v>
      </c>
      <c r="DZ426" s="133">
        <f>SUM(DZ364,DZ368,DZ372,DZ376,DZ380,DZ384,DZ387,DZ392,DZ396,DZ400,DZ404,DZ408,DZ412)</f>
        <v>4432</v>
      </c>
      <c r="EA426" s="113">
        <f>DZ426/DR426</f>
        <v>0.12662857142857142</v>
      </c>
      <c r="EB426" s="35"/>
      <c r="EC426" s="27"/>
      <c r="ED426" s="46"/>
      <c r="EE426" s="44"/>
      <c r="EF426" s="44"/>
      <c r="EG426" s="44"/>
      <c r="EH426" s="44"/>
      <c r="EI426" s="23"/>
      <c r="EJ426" s="44"/>
      <c r="EK426" s="113"/>
      <c r="EL426" s="113"/>
      <c r="EM426" s="44"/>
      <c r="EN426" s="44"/>
      <c r="EO426" s="44"/>
      <c r="EP426" s="35"/>
      <c r="EQ426" s="27"/>
      <c r="ER426" s="46"/>
      <c r="ES426" s="44"/>
      <c r="ET426" s="44"/>
      <c r="EU426" s="44"/>
      <c r="EV426" s="44"/>
      <c r="EW426" s="23"/>
      <c r="EX426" s="44"/>
      <c r="EY426" s="44"/>
      <c r="EZ426" s="44"/>
      <c r="FA426" s="44"/>
      <c r="FB426" s="44"/>
      <c r="FC426" s="44"/>
      <c r="FD426" s="35"/>
      <c r="FE426" s="27"/>
      <c r="FF426" s="46"/>
      <c r="FG426" s="44"/>
      <c r="FH426" s="44"/>
      <c r="FI426" s="44"/>
      <c r="FJ426" s="44"/>
      <c r="FK426" s="23"/>
      <c r="FL426" s="44"/>
      <c r="FM426" s="113"/>
      <c r="FN426" s="113"/>
      <c r="FO426" s="44"/>
      <c r="FP426" s="44"/>
      <c r="FQ426" s="44"/>
      <c r="FR426" s="35"/>
      <c r="FS426" s="27"/>
      <c r="FT426" s="46"/>
      <c r="FU426" s="44"/>
      <c r="FV426" s="44"/>
      <c r="FW426" s="44"/>
      <c r="FX426" s="44"/>
      <c r="FY426" s="23"/>
      <c r="FZ426" s="44"/>
      <c r="GA426" s="113"/>
      <c r="GB426" s="113"/>
      <c r="GC426" s="44"/>
      <c r="GD426" s="44"/>
      <c r="GE426" s="44"/>
      <c r="GF426" s="35"/>
      <c r="GG426" s="65"/>
      <c r="GH426" s="46"/>
      <c r="GI426" s="44"/>
      <c r="GJ426" s="44"/>
      <c r="GK426" s="44"/>
      <c r="GL426" s="44"/>
      <c r="GM426" s="23"/>
      <c r="GN426" s="44"/>
      <c r="GO426" s="113"/>
      <c r="GP426" s="113"/>
      <c r="GQ426" s="44"/>
      <c r="GR426" s="44"/>
      <c r="GS426" s="44"/>
      <c r="GT426" s="35"/>
      <c r="GU426" s="27"/>
      <c r="GV426" s="46"/>
      <c r="GW426" s="44"/>
      <c r="GX426" s="44"/>
      <c r="GY426" s="44"/>
      <c r="GZ426" s="44"/>
      <c r="HA426" s="23"/>
      <c r="HB426" s="44"/>
      <c r="HC426" s="113"/>
      <c r="HD426" s="113"/>
      <c r="HE426" s="44"/>
      <c r="HF426" s="44"/>
      <c r="HG426" s="44"/>
      <c r="HH426" s="35"/>
      <c r="HI426" s="27"/>
      <c r="HJ426" s="46"/>
      <c r="HK426" s="44"/>
      <c r="HL426" s="44"/>
      <c r="HM426" s="44"/>
      <c r="HN426" s="44"/>
      <c r="HO426" s="23"/>
      <c r="HP426" s="44"/>
      <c r="HQ426" s="113"/>
      <c r="HR426" s="113"/>
      <c r="HS426" s="44"/>
      <c r="HT426" s="44"/>
      <c r="HU426" s="44"/>
      <c r="HV426" s="35"/>
      <c r="HW426" s="134"/>
      <c r="HX426" s="329" t="s">
        <v>38</v>
      </c>
      <c r="HY426" s="329"/>
      <c r="HZ426" s="133">
        <f>SUM(HZ364,HZ368,HZ372,HZ376,HZ380,HZ384,HZ388,HZ392,HZ396,HZ400,HZ404,HZ408,HZ412)*100</f>
        <v>49900</v>
      </c>
      <c r="IA426" s="67"/>
      <c r="IB426" s="44"/>
      <c r="IC426" s="23">
        <f>HZ426/ID426</f>
        <v>16633.333333333332</v>
      </c>
      <c r="ID426" s="133">
        <f>SUM(ID364,ID368,ID372,ID376,ID380,ID384,ID387,ID392,ID396,ID400,ID404,ID408,ID412)</f>
        <v>3</v>
      </c>
      <c r="IE426" s="44"/>
      <c r="IF426" s="53" t="str">
        <f t="shared" si="2062"/>
        <v>サンリオ浴衣BIG</v>
      </c>
      <c r="IG426" s="43">
        <f t="shared" si="2062"/>
        <v>1100</v>
      </c>
      <c r="IH426" s="133">
        <f>SUM(IH364,IH368,IH372,IH376,IH380,IH384,IH387,IH392,IH396,IH400,IH404,IH408,IH412)</f>
        <v>2915</v>
      </c>
      <c r="II426" s="113">
        <f>IH426/HZ426</f>
        <v>5.8416833667334668E-2</v>
      </c>
      <c r="IJ426" s="35"/>
      <c r="IK426" s="27"/>
      <c r="IL426" s="329" t="s">
        <v>38</v>
      </c>
      <c r="IM426" s="329"/>
      <c r="IN426" s="133">
        <f>SUM(IN364,IN368,IN372,IN376,IN380,IN384,IN388,IN392,IN396,IN400,IN404,IN408,IN412)*100</f>
        <v>28900</v>
      </c>
      <c r="IO426" s="67"/>
      <c r="IP426" s="44"/>
      <c r="IQ426" s="23">
        <f>IN426/IR426</f>
        <v>9633.3333333333339</v>
      </c>
      <c r="IR426" s="133">
        <f>SUM(IR364,IR368,IR372,IR376,IR380,IR384,IR387,IR392,IR396,IR400,IR404,IR408,IR412)</f>
        <v>3</v>
      </c>
      <c r="IS426" s="44"/>
      <c r="IT426" s="53" t="str">
        <f t="shared" si="2063"/>
        <v>キティヒョウ柄マスコット</v>
      </c>
      <c r="IU426" s="43">
        <f t="shared" si="2063"/>
        <v>996</v>
      </c>
      <c r="IV426" s="133">
        <f>SUM(IV364,IV368,IV372,IV376,IV380,IV384,IV387,IV392,IV396,IV400,IV404,IV408,IV412)</f>
        <v>2988</v>
      </c>
      <c r="IW426" s="113">
        <f>IV426/IN426</f>
        <v>0.10339100346020762</v>
      </c>
      <c r="IX426" s="35"/>
      <c r="IY426" s="33"/>
      <c r="IZ426" s="329" t="s">
        <v>38</v>
      </c>
      <c r="JA426" s="329"/>
      <c r="JB426" s="133">
        <f>SUM(JB364,JB368,JB372,JB376,JB380,JB384,JB388,JB392,JB396,JB400,JB404,JB408,JB412)*100</f>
        <v>19000</v>
      </c>
      <c r="JC426" s="67"/>
      <c r="JD426" s="44"/>
      <c r="JE426" s="23">
        <f>JB426/JF426</f>
        <v>2714.2857142857142</v>
      </c>
      <c r="JF426" s="133">
        <f>SUM(JF364,JF368,JF372,JF376,JF380,JF384,JF387,JF392,JF396,JF400,JF404,JF408,JF412)</f>
        <v>7</v>
      </c>
      <c r="JG426" s="44"/>
      <c r="JH426" s="53" t="str">
        <f t="shared" si="2064"/>
        <v>ミニ香水</v>
      </c>
      <c r="JI426" s="43">
        <f t="shared" si="2064"/>
        <v>1100</v>
      </c>
      <c r="JJ426" s="133">
        <f>SUM(JJ364,JJ368,JJ372,JJ376,JJ380,JJ384,JJ387,JJ392,JJ396,JJ400,JJ404,JJ408,JJ412)</f>
        <v>3300</v>
      </c>
      <c r="JK426" s="113">
        <f>JJ426/JB426</f>
        <v>0.1736842105263158</v>
      </c>
      <c r="JL426" s="35"/>
      <c r="JM426" s="27"/>
      <c r="JN426" s="329" t="s">
        <v>38</v>
      </c>
      <c r="JO426" s="329"/>
      <c r="JP426" s="133">
        <f>SUM(JP364,JP368,JP372,JP376,JP380,JP384,JP388,JP392,JP396,JP400,JP404,JP408,JP412)*100</f>
        <v>23100</v>
      </c>
      <c r="JQ426" s="67"/>
      <c r="JR426" s="44"/>
      <c r="JS426" s="23">
        <f>JP426/JT426</f>
        <v>2310</v>
      </c>
      <c r="JT426" s="133">
        <f>SUM(JT364,JT368,JT372,JT376,JT380,JT384,JT387,JT392,JT396,JT400,JT404,JT408,JT412)</f>
        <v>10</v>
      </c>
      <c r="JU426" s="44"/>
      <c r="JV426" s="53" t="str">
        <f t="shared" si="2065"/>
        <v>ジャグラーサウンドボタン</v>
      </c>
      <c r="JW426" s="43">
        <f t="shared" si="2065"/>
        <v>748</v>
      </c>
      <c r="JX426" s="133">
        <f>SUM(JX364,JX368,JX372,JX376,JX380,JX384,JX387,JX392,JX396,JX400,JX404,JX408,JX412)</f>
        <v>6732</v>
      </c>
      <c r="JY426" s="113">
        <f>JX426/JP426</f>
        <v>0.29142857142857143</v>
      </c>
      <c r="JZ426" s="35"/>
      <c r="KA426" s="134"/>
      <c r="KB426" s="329" t="s">
        <v>38</v>
      </c>
      <c r="KC426" s="329"/>
      <c r="KD426" s="133">
        <f>SUM(KD364,KD368,KD372,KD376,KD380,KD384,KD388,KD392,KD396,KD400,KD404,KD408,KD412)*100</f>
        <v>23200</v>
      </c>
      <c r="KE426" s="67"/>
      <c r="KF426" s="44"/>
      <c r="KG426" s="23">
        <f>KD426/KH426</f>
        <v>5800</v>
      </c>
      <c r="KH426" s="133">
        <f>SUM(KH364,KH368,KH372,KH376,KH380,KH384,KH387,KH392,KH396,KH400,KH404,KH408,KH412)</f>
        <v>4</v>
      </c>
      <c r="KI426" s="44"/>
      <c r="KJ426" s="53" t="str">
        <f t="shared" si="2066"/>
        <v>サンリオスカーフ付ポーチ</v>
      </c>
      <c r="KK426" s="43">
        <f t="shared" si="2066"/>
        <v>0</v>
      </c>
      <c r="KL426" s="133">
        <f>SUM(KL364,KL368,KL372,KL376,KL380,KL384,KL387,KL392,KL396,KL400,KL404,KL408,KL412)</f>
        <v>4400</v>
      </c>
      <c r="KM426" s="113">
        <f>KL426/KD426</f>
        <v>0.18965517241379309</v>
      </c>
      <c r="KN426" s="35"/>
      <c r="KO426" s="27"/>
      <c r="KP426" s="329" t="s">
        <v>38</v>
      </c>
      <c r="KQ426" s="329"/>
      <c r="KR426" s="133">
        <f>SUM(KR364,KR368,KR372,KR376,KR380,KR384,KR388,KR392,KR396,KR400,KR404,KR408,KR412)*100</f>
        <v>24600</v>
      </c>
      <c r="KS426" s="67"/>
      <c r="KT426" s="44"/>
      <c r="KU426" s="23">
        <f>KR426/KV426</f>
        <v>6150</v>
      </c>
      <c r="KV426" s="133">
        <f>SUM(KV364,KV368,KV372,KV376,KV380,KV384,KV387,KV392,KV396,KV400,KV404,KV408,KV412)</f>
        <v>4</v>
      </c>
      <c r="KW426" s="44"/>
      <c r="KX426" s="53" t="str">
        <f t="shared" si="2067"/>
        <v>デジタルミニカメラ</v>
      </c>
      <c r="KY426" s="43">
        <f t="shared" si="2067"/>
        <v>722</v>
      </c>
      <c r="KZ426" s="133">
        <f>SUM(KZ364,KZ368,KZ372,KZ376,KZ380,KZ384,KZ387,KZ392,KZ396,KZ400,KZ404,KZ408,KZ412)</f>
        <v>2544</v>
      </c>
      <c r="LA426" s="113">
        <f>KZ426/KR426</f>
        <v>0.10341463414634146</v>
      </c>
      <c r="LB426" s="35"/>
      <c r="LC426" s="27"/>
      <c r="LD426" s="46"/>
      <c r="LE426" s="44"/>
      <c r="LF426" s="44"/>
      <c r="LG426" s="44"/>
      <c r="LH426" s="44"/>
      <c r="LI426" s="23"/>
      <c r="LJ426" s="44"/>
      <c r="LK426" s="44"/>
      <c r="LL426" s="60"/>
      <c r="LM426" s="67"/>
      <c r="LN426" s="44"/>
      <c r="LO426" s="45"/>
      <c r="LP426" s="35"/>
      <c r="LQ426" s="27"/>
      <c r="LR426" s="46"/>
      <c r="LS426" s="44"/>
      <c r="LT426" s="44"/>
      <c r="LU426" s="44"/>
      <c r="LV426" s="44"/>
      <c r="LW426" s="23"/>
      <c r="LX426" s="44"/>
      <c r="LY426" s="113"/>
      <c r="LZ426" s="113"/>
      <c r="MA426" s="44"/>
      <c r="MB426" s="44"/>
      <c r="MC426" s="44"/>
      <c r="MD426" s="35"/>
      <c r="ME426" s="27"/>
      <c r="MF426" s="46"/>
      <c r="MG426" s="44"/>
      <c r="MH426" s="44"/>
      <c r="MI426" s="44"/>
      <c r="MJ426" s="44"/>
      <c r="MK426" s="23"/>
      <c r="ML426" s="44"/>
      <c r="MM426" s="113"/>
      <c r="MN426" s="113"/>
      <c r="MO426" s="44"/>
      <c r="MP426" s="44"/>
      <c r="MQ426" s="44"/>
      <c r="MR426" s="35"/>
      <c r="MS426" s="27"/>
      <c r="MT426" s="46"/>
      <c r="MU426" s="44"/>
      <c r="MV426" s="44"/>
      <c r="MW426" s="44"/>
      <c r="MX426" s="44"/>
      <c r="MY426" s="23"/>
      <c r="MZ426" s="44"/>
      <c r="NA426" s="113"/>
      <c r="NB426" s="113"/>
      <c r="NC426" s="44"/>
      <c r="ND426" s="44"/>
      <c r="NE426" s="44"/>
      <c r="NF426" s="35"/>
      <c r="NG426" s="27"/>
      <c r="NH426" s="46"/>
      <c r="NI426" s="44"/>
      <c r="NJ426" s="44"/>
      <c r="NK426" s="44"/>
      <c r="NL426" s="44"/>
      <c r="NM426" s="23"/>
      <c r="NN426" s="44"/>
      <c r="NO426" s="113"/>
      <c r="NP426" s="113"/>
      <c r="NQ426" s="44"/>
      <c r="NR426" s="44"/>
      <c r="NS426" s="44"/>
      <c r="NT426" s="35"/>
    </row>
    <row r="427" spans="1:384" x14ac:dyDescent="0.2">
      <c r="A427" s="141" t="s">
        <v>745</v>
      </c>
      <c r="B427" s="142">
        <f>SUMIF(B363:B426,"&gt;=0")</f>
        <v>27268</v>
      </c>
      <c r="C427" s="142">
        <f>SUMIF(C363:C426,"&gt;=0")</f>
        <v>9181</v>
      </c>
      <c r="D427" s="142">
        <f>SUMIF(D363:D426,"&gt;=0")</f>
        <v>4341</v>
      </c>
      <c r="E427" s="142">
        <f>SUMIF(E363:E426,"&gt;=0")</f>
        <v>9454</v>
      </c>
      <c r="F427" s="143">
        <f>SUMIF(F363:F426,"&gt;=0")</f>
        <v>4295</v>
      </c>
      <c r="G427" s="280"/>
      <c r="H427" s="140"/>
      <c r="I427" s="326">
        <f>J419+AL419+ET419+AZ419+CP419+CB419+DR419+LF420+EF419+LT419+BN419+DD419+JB419+JP419+KD419+KR419+NJ419+MV419+MH419+X419+GJ419+GX419+HZ419+IN419+HL419</f>
        <v>2726800</v>
      </c>
      <c r="J427" s="326"/>
      <c r="K427" s="31" t="s">
        <v>746</v>
      </c>
      <c r="L427" s="44"/>
      <c r="M427" s="332" t="s">
        <v>742</v>
      </c>
      <c r="N427" s="332"/>
      <c r="O427" s="144">
        <f>O423+LO423+EK423+LY423+DZ422+DL422+BV422+CX422+AQ423+BE423+EY423+CJ422+AC423+JJ422+JX422+KL422+KZ422+NO423+NA423+MM423</f>
        <v>0</v>
      </c>
      <c r="P427" s="144"/>
      <c r="Q427" s="44"/>
      <c r="R427" s="44"/>
      <c r="S427" s="44"/>
      <c r="T427" s="35"/>
      <c r="U427" s="27"/>
      <c r="V427" s="46"/>
      <c r="W427" s="326"/>
      <c r="X427" s="326"/>
      <c r="Y427" s="31"/>
      <c r="Z427" s="44"/>
      <c r="AA427" s="23"/>
      <c r="AB427" s="44"/>
      <c r="AC427" s="113"/>
      <c r="AD427" s="113"/>
      <c r="AE427" s="44"/>
      <c r="AF427" s="44"/>
      <c r="AG427" s="44"/>
      <c r="AH427" s="35"/>
      <c r="AI427" s="27"/>
      <c r="AJ427" s="46"/>
      <c r="AK427" s="44"/>
      <c r="AL427" s="44"/>
      <c r="AM427" s="44"/>
      <c r="AN427" s="44"/>
      <c r="AO427" s="23"/>
      <c r="AP427" s="44"/>
      <c r="AQ427" s="44"/>
      <c r="AR427" s="44"/>
      <c r="AS427" s="44"/>
      <c r="AT427" s="44"/>
      <c r="AU427" s="44"/>
      <c r="AV427" s="35"/>
      <c r="AW427" s="27"/>
      <c r="AX427" s="46"/>
      <c r="AY427" s="44"/>
      <c r="AZ427" s="44"/>
      <c r="BA427" s="44"/>
      <c r="BB427" s="44"/>
      <c r="BC427" s="23"/>
      <c r="BD427" s="44"/>
      <c r="BE427" s="44"/>
      <c r="BF427" s="44"/>
      <c r="BG427" s="44"/>
      <c r="BH427" s="44"/>
      <c r="BI427" s="44"/>
      <c r="BJ427" s="35"/>
      <c r="BK427" s="50"/>
      <c r="BL427" s="329" t="s">
        <v>38</v>
      </c>
      <c r="BM427" s="329"/>
      <c r="BN427" s="133">
        <f>SUM(BN365,BN369,BN373,BN377,BN381,BN385,BN389,BN393,BN397,BN401,BN405,BN409,BN413)*100</f>
        <v>31700</v>
      </c>
      <c r="BO427" s="67"/>
      <c r="BP427" s="44"/>
      <c r="BQ427" s="23">
        <f>BN427/BR427</f>
        <v>3522.2222222222222</v>
      </c>
      <c r="BR427" s="133">
        <f>SUM(BR365,BR369,BR373,BR377,BR381,BR385,BR389,BR393,BR397,BR401,BR405,BR409,BR413)</f>
        <v>9</v>
      </c>
      <c r="BS427" s="44"/>
      <c r="BT427" s="53" t="str">
        <f t="shared" si="2057"/>
        <v>ポケモンシリコンフェイス</v>
      </c>
      <c r="BU427" s="43">
        <f t="shared" si="2057"/>
        <v>0</v>
      </c>
      <c r="BV427" s="133">
        <f>SUM(BV365,BV369,BV373,BV377,BV381,BV385,BV389,BV393,BV397,BV401,BV405,BV409,BV413)</f>
        <v>0</v>
      </c>
      <c r="BW427" s="113">
        <f>BV427/BN427</f>
        <v>0</v>
      </c>
      <c r="BX427" s="35"/>
      <c r="BY427" s="27"/>
      <c r="BZ427" s="329" t="s">
        <v>38</v>
      </c>
      <c r="CA427" s="329"/>
      <c r="CB427" s="133">
        <f>SUM(CB365,CB369,CB373,CB377,CB381,CB385,CB389,CB393,CB397,CB401,CB405,CB409,CB413)*100</f>
        <v>38900</v>
      </c>
      <c r="CC427" s="67"/>
      <c r="CD427" s="44"/>
      <c r="CE427" s="23">
        <f>CB427/CF427</f>
        <v>1215.625</v>
      </c>
      <c r="CF427" s="133">
        <f>SUM(CF365,CF369,CF373,CF377,CF381,CF385,CF389,CF393,CF397,CF401,CF405,CF409,CF413)</f>
        <v>32</v>
      </c>
      <c r="CG427" s="44"/>
      <c r="CH427" s="68" t="str">
        <f t="shared" si="2058"/>
        <v>サンリオアイスドーム</v>
      </c>
      <c r="CI427" s="43">
        <f t="shared" si="2058"/>
        <v>300</v>
      </c>
      <c r="CJ427" s="133">
        <f>SUM(CJ365,CJ369,CJ373,CJ377,CJ381,CJ385,CJ389,CJ393,CJ397,CJ401,CJ405,CJ409,CJ413)</f>
        <v>6600</v>
      </c>
      <c r="CK427" s="113">
        <f>CJ427/CB427</f>
        <v>0.16966580976863754</v>
      </c>
      <c r="CL427" s="35"/>
      <c r="CM427" s="27"/>
      <c r="CN427" s="329" t="s">
        <v>38</v>
      </c>
      <c r="CO427" s="329"/>
      <c r="CP427" s="133">
        <f>SUM(CP365,CP369,CP373,CP377,CP381,CP385,CP389,CP393,CP397,CP401,CP405,CP409,CP413)*100</f>
        <v>52300</v>
      </c>
      <c r="CQ427" s="67"/>
      <c r="CR427" s="44"/>
      <c r="CS427" s="23">
        <f>CP427/CT427</f>
        <v>5811.1111111111113</v>
      </c>
      <c r="CT427" s="133">
        <f>SUM(CT365,CT369,CT373,CT377,CT381,CT385,CT389,CT393,CT397,CT401,CT405,CT409,CT413)</f>
        <v>9</v>
      </c>
      <c r="CU427" s="44"/>
      <c r="CV427" s="53" t="str">
        <f t="shared" si="2059"/>
        <v>ラブブキーホルダー</v>
      </c>
      <c r="CW427" s="43">
        <f t="shared" si="2059"/>
        <v>400</v>
      </c>
      <c r="CX427" s="133">
        <f>SUM(CX365,CX369,CX373,CX377,CX381,CX385,CX389,CX393,CX397,CX401,CX405,CX409,CX413)</f>
        <v>2800</v>
      </c>
      <c r="CY427" s="113">
        <f>CX427/CP427</f>
        <v>5.3537284894837479E-2</v>
      </c>
      <c r="CZ427" s="35"/>
      <c r="DA427" s="58"/>
      <c r="DB427" s="329" t="s">
        <v>38</v>
      </c>
      <c r="DC427" s="329"/>
      <c r="DD427" s="133">
        <f>SUM(DD365,DD369,DD373,DD377,DD381,DD385,DD389,DD393,DD397,DD401,DD405,DD409,DD413)*100</f>
        <v>41100</v>
      </c>
      <c r="DE427" s="67"/>
      <c r="DF427" s="44"/>
      <c r="DG427" s="23">
        <f>DD427/DH427</f>
        <v>13700</v>
      </c>
      <c r="DH427" s="133">
        <f>SUM(DH365,DH369,DH373,DH377,DH381,DH385,DH389,DH393,DH397,DH401,DH405,DH409,DH413)</f>
        <v>3</v>
      </c>
      <c r="DI427" s="44"/>
      <c r="DJ427" s="53" t="str">
        <f t="shared" si="2060"/>
        <v>ラブブマスコット</v>
      </c>
      <c r="DK427" s="43">
        <f t="shared" si="2060"/>
        <v>450</v>
      </c>
      <c r="DL427" s="133">
        <f>SUM(DL365,DL369,DL373,DL377,DL381,DL385,DL389,DL393,DL397,DL401,DL405,DL409,DL413)</f>
        <v>1350</v>
      </c>
      <c r="DM427" s="113">
        <f>DL427/DD427</f>
        <v>3.2846715328467155E-2</v>
      </c>
      <c r="DN427" s="35"/>
      <c r="DO427" s="27"/>
      <c r="DP427" s="329" t="s">
        <v>38</v>
      </c>
      <c r="DQ427" s="329"/>
      <c r="DR427" s="133">
        <f>SUM(DR365,DR369,DR373,DR377,DR381,DR385,DR389,DR393,DR397,DR401,DR405,DR409,DR413)*100</f>
        <v>52300</v>
      </c>
      <c r="DS427" s="67"/>
      <c r="DT427" s="44"/>
      <c r="DU427" s="23">
        <f>DR427/DV427</f>
        <v>3076.4705882352941</v>
      </c>
      <c r="DV427" s="133">
        <f>SUM(DV365,DV369,DV373,DV377,DV381,DV385,DV389,DV393,DV397,DV401,DV405,DV409,DV413)</f>
        <v>17</v>
      </c>
      <c r="DW427" s="44"/>
      <c r="DX427" s="53" t="str">
        <f t="shared" si="2061"/>
        <v>ラブブキーホルダー</v>
      </c>
      <c r="DY427" s="43">
        <f t="shared" si="2061"/>
        <v>500</v>
      </c>
      <c r="DZ427" s="133">
        <f>SUM(DZ365,DZ369,DZ373,DZ377,DZ381,DZ385,DZ389,DZ393,DZ397,DZ401,DZ405,DZ409,DZ413)</f>
        <v>7000</v>
      </c>
      <c r="EA427" s="113">
        <f>DZ427/DR427</f>
        <v>0.13384321223709369</v>
      </c>
      <c r="EB427" s="35"/>
      <c r="EC427" s="27"/>
      <c r="ED427" s="46"/>
      <c r="EE427" s="326"/>
      <c r="EF427" s="326"/>
      <c r="EG427" s="31"/>
      <c r="EH427" s="44"/>
      <c r="EI427" s="23"/>
      <c r="EJ427" s="44"/>
      <c r="EK427" s="113"/>
      <c r="EL427" s="113"/>
      <c r="EM427" s="44"/>
      <c r="EN427" s="44"/>
      <c r="EO427" s="44"/>
      <c r="EP427" s="35"/>
      <c r="EQ427" s="27"/>
      <c r="ER427" s="46"/>
      <c r="ES427" s="44"/>
      <c r="ET427" s="44"/>
      <c r="EU427" s="44"/>
      <c r="EV427" s="44"/>
      <c r="EW427" s="23"/>
      <c r="EX427" s="44"/>
      <c r="EY427" s="44"/>
      <c r="EZ427" s="44"/>
      <c r="FA427" s="44"/>
      <c r="FB427" s="44"/>
      <c r="FC427" s="44"/>
      <c r="FD427" s="35"/>
      <c r="FE427" s="27"/>
      <c r="FF427" s="46"/>
      <c r="FG427" s="326"/>
      <c r="FH427" s="326"/>
      <c r="FI427" s="31"/>
      <c r="FJ427" s="44"/>
      <c r="FK427" s="23"/>
      <c r="FL427" s="44"/>
      <c r="FM427" s="113"/>
      <c r="FN427" s="113"/>
      <c r="FO427" s="44"/>
      <c r="FP427" s="44"/>
      <c r="FQ427" s="44"/>
      <c r="FR427" s="35"/>
      <c r="FS427" s="27"/>
      <c r="FT427" s="46"/>
      <c r="FU427" s="326"/>
      <c r="FV427" s="326"/>
      <c r="FW427" s="31"/>
      <c r="FX427" s="44"/>
      <c r="FY427" s="23"/>
      <c r="FZ427" s="44"/>
      <c r="GA427" s="113"/>
      <c r="GB427" s="113"/>
      <c r="GC427" s="44"/>
      <c r="GD427" s="44"/>
      <c r="GE427" s="44"/>
      <c r="GF427" s="35"/>
      <c r="GG427" s="65"/>
      <c r="GH427" s="46"/>
      <c r="GI427" s="326"/>
      <c r="GJ427" s="326"/>
      <c r="GK427" s="31"/>
      <c r="GL427" s="44"/>
      <c r="GM427" s="23"/>
      <c r="GN427" s="44"/>
      <c r="GO427" s="113"/>
      <c r="GP427" s="113"/>
      <c r="GQ427" s="44"/>
      <c r="GR427" s="44"/>
      <c r="GS427" s="44"/>
      <c r="GT427" s="35"/>
      <c r="GU427" s="27"/>
      <c r="GV427" s="46"/>
      <c r="GW427" s="326"/>
      <c r="GX427" s="326"/>
      <c r="GY427" s="31"/>
      <c r="GZ427" s="44"/>
      <c r="HA427" s="23"/>
      <c r="HB427" s="44"/>
      <c r="HC427" s="113"/>
      <c r="HD427" s="113"/>
      <c r="HE427" s="44"/>
      <c r="HF427" s="44"/>
      <c r="HG427" s="44"/>
      <c r="HH427" s="35"/>
      <c r="HI427" s="27"/>
      <c r="HJ427" s="46"/>
      <c r="HK427" s="326"/>
      <c r="HL427" s="326"/>
      <c r="HM427" s="31"/>
      <c r="HN427" s="44"/>
      <c r="HO427" s="23"/>
      <c r="HP427" s="44"/>
      <c r="HQ427" s="113"/>
      <c r="HR427" s="113"/>
      <c r="HS427" s="44"/>
      <c r="HT427" s="44"/>
      <c r="HU427" s="44"/>
      <c r="HV427" s="35"/>
      <c r="HW427" s="134"/>
      <c r="HX427" s="329" t="s">
        <v>38</v>
      </c>
      <c r="HY427" s="329"/>
      <c r="HZ427" s="133">
        <f>SUM(HZ365,HZ369,HZ373,HZ377,HZ381,HZ385,HZ389,HZ393,HZ397,HZ401,HZ405,HZ409,HZ413)*100</f>
        <v>0</v>
      </c>
      <c r="IA427" s="67"/>
      <c r="IB427" s="44"/>
      <c r="IC427" s="23">
        <f>HZ427/ID427</f>
        <v>0</v>
      </c>
      <c r="ID427" s="133">
        <f>SUM(ID365,ID369,ID373,ID377,ID381,ID385,ID389,ID393,ID397,ID401,ID405,ID409,ID413)</f>
        <v>1</v>
      </c>
      <c r="IE427" s="44"/>
      <c r="IF427" s="53" t="str">
        <f t="shared" si="2062"/>
        <v>すみっこ時計</v>
      </c>
      <c r="IG427" s="43">
        <f t="shared" si="2062"/>
        <v>1100</v>
      </c>
      <c r="IH427" s="133">
        <f>SUM(IH365,IH369,IH373,IH377,IH381,IH385,IH389,IH393,IH397,IH401,IH405,IH409,IH413)</f>
        <v>1100</v>
      </c>
      <c r="II427" s="113" t="e">
        <f>IH427/HZ427</f>
        <v>#DIV/0!</v>
      </c>
      <c r="IJ427" s="35"/>
      <c r="IK427" s="27"/>
      <c r="IL427" s="329" t="s">
        <v>38</v>
      </c>
      <c r="IM427" s="329"/>
      <c r="IN427" s="133">
        <f>SUM(IN365,IN369,IN373,IN377,IN381,IN385,IN389,IN393,IN397,IN401,IN405,IN409,IN413)*100</f>
        <v>40600</v>
      </c>
      <c r="IO427" s="67"/>
      <c r="IP427" s="44"/>
      <c r="IQ427" s="23">
        <f>IN427/IR427</f>
        <v>5800</v>
      </c>
      <c r="IR427" s="133">
        <f>SUM(IR365,IR369,IR373,IR377,IR381,IR385,IR389,IR393,IR397,IR401,IR405,IR409,IR413)</f>
        <v>7</v>
      </c>
      <c r="IS427" s="44"/>
      <c r="IT427" s="53" t="str">
        <f t="shared" si="2063"/>
        <v>ゲームアーク</v>
      </c>
      <c r="IU427" s="43">
        <f t="shared" si="2063"/>
        <v>950</v>
      </c>
      <c r="IV427" s="133">
        <f>SUM(IV365,IV369,IV373,IV377,IV381,IV385,IV389,IV393,IV397,IV401,IV405,IV409,IV413)</f>
        <v>4750</v>
      </c>
      <c r="IW427" s="113">
        <f>IV427/IN427</f>
        <v>0.11699507389162561</v>
      </c>
      <c r="IX427" s="35"/>
      <c r="IY427" s="33"/>
      <c r="IZ427" s="329" t="s">
        <v>38</v>
      </c>
      <c r="JA427" s="329"/>
      <c r="JB427" s="133">
        <f>SUM(JB365,JB369,JB373,JB377,JB381,JB385,JB389,JB393,JB397,JB401,JB405,JB409,JB413)*100</f>
        <v>66200</v>
      </c>
      <c r="JC427" s="67"/>
      <c r="JD427" s="44"/>
      <c r="JE427" s="23">
        <f>JB427/JF427</f>
        <v>13240</v>
      </c>
      <c r="JF427" s="133">
        <f>SUM(JF365,JF369,JF373,JF377,JF381,JF385,JF389,JF393,JF397,JF401,JF405,JF409,JF413)</f>
        <v>5</v>
      </c>
      <c r="JG427" s="44"/>
      <c r="JH427" s="53" t="str">
        <f t="shared" si="2064"/>
        <v>ラブブマスコット</v>
      </c>
      <c r="JI427" s="43">
        <f t="shared" si="2064"/>
        <v>500</v>
      </c>
      <c r="JJ427" s="133">
        <f>SUM(JJ365,JJ369,JJ373,JJ377,JJ381,JJ385,JJ389,JJ393,JJ397,JJ401,JJ405,JJ409,JJ413)</f>
        <v>2000</v>
      </c>
      <c r="JK427" s="113">
        <f>JJ427/JB427</f>
        <v>3.0211480362537766E-2</v>
      </c>
      <c r="JL427" s="35"/>
      <c r="JM427" s="27"/>
      <c r="JN427" s="329" t="s">
        <v>38</v>
      </c>
      <c r="JO427" s="329"/>
      <c r="JP427" s="133">
        <f>SUM(JP365,JP369,JP373,JP377,JP381,JP385,JP389,JP393,JP397,JP401,JP405,JP409,JP413)*100</f>
        <v>32400</v>
      </c>
      <c r="JQ427" s="67"/>
      <c r="JR427" s="44"/>
      <c r="JS427" s="23">
        <f>JP427/JT427</f>
        <v>1905.8823529411766</v>
      </c>
      <c r="JT427" s="133">
        <f>SUM(JT365,JT369,JT373,JT377,JT381,JT385,JT389,JT393,JT397,JT401,JT405,JT409,JT413)</f>
        <v>17</v>
      </c>
      <c r="JU427" s="44"/>
      <c r="JV427" s="53" t="str">
        <f t="shared" si="2065"/>
        <v>アングリーキーホルダー</v>
      </c>
      <c r="JW427" s="43">
        <f t="shared" si="2065"/>
        <v>198</v>
      </c>
      <c r="JX427" s="133">
        <f>SUM(JX365,JX369,JX373,JX377,JX381,JX385,JX389,JX393,JX397,JX401,JX405,JX409,JX413)</f>
        <v>2178</v>
      </c>
      <c r="JY427" s="113">
        <f>JX427/JP427</f>
        <v>6.7222222222222225E-2</v>
      </c>
      <c r="JZ427" s="35"/>
      <c r="KA427" s="134"/>
      <c r="KB427" s="329" t="s">
        <v>38</v>
      </c>
      <c r="KC427" s="329"/>
      <c r="KD427" s="133">
        <f>SUM(KD365,KD369,KD373,KD377,KD381,KD385,KD389,KD393,KD397,KD401,KD405,KD409,KD413)*100</f>
        <v>67300</v>
      </c>
      <c r="KE427" s="67"/>
      <c r="KF427" s="44"/>
      <c r="KG427" s="23">
        <f>KD427/KH427</f>
        <v>841.25</v>
      </c>
      <c r="KH427" s="133">
        <f>SUM(KH365,KH369,KH373,KH377,KH381,KH385,KH389,KH393,KH397,KH401,KH405,KH409,KH413)</f>
        <v>80</v>
      </c>
      <c r="KI427" s="44"/>
      <c r="KJ427" s="53" t="str">
        <f t="shared" si="2066"/>
        <v>AIモンスターラバー</v>
      </c>
      <c r="KK427" s="43">
        <f t="shared" si="2066"/>
        <v>198</v>
      </c>
      <c r="KL427" s="133">
        <f>SUM(KL365,KL369,KL373,KL377,KL381,KL385,KL389,KL393,KL397,KL401,KL405,KL409,KL413)</f>
        <v>10692</v>
      </c>
      <c r="KM427" s="113">
        <f>KL427/KD427</f>
        <v>0.15887072808320951</v>
      </c>
      <c r="KN427" s="35"/>
      <c r="KO427" s="27"/>
      <c r="KP427" s="329" t="s">
        <v>38</v>
      </c>
      <c r="KQ427" s="329"/>
      <c r="KR427" s="133">
        <f>SUM(KR365,KR369,KR373,KR377,KR381,KR385,KR389,KR393,KR397,KR401,KR405,KR409,KR413)*100</f>
        <v>20800</v>
      </c>
      <c r="KS427" s="67"/>
      <c r="KT427" s="44"/>
      <c r="KU427" s="23">
        <f>KR427/KV427</f>
        <v>904.3478260869565</v>
      </c>
      <c r="KV427" s="133">
        <f>SUM(KV365,KV369,KV373,KV377,KV381,KV385,KV389,KV393,KV397,KV401,KV405,KV409,KV413)</f>
        <v>23</v>
      </c>
      <c r="KW427" s="44"/>
      <c r="KX427" s="53" t="str">
        <f t="shared" si="2067"/>
        <v>キティサンダルKH</v>
      </c>
      <c r="KY427" s="43">
        <f t="shared" si="2067"/>
        <v>605</v>
      </c>
      <c r="KZ427" s="133">
        <f>SUM(KZ365,KZ369,KZ373,KZ377,KZ381,KZ385,KZ389,KZ393,KZ397,KZ401,KZ405,KZ409,KZ413)</f>
        <v>8420</v>
      </c>
      <c r="LA427" s="113">
        <f>KZ427/KR427</f>
        <v>0.40480769230769231</v>
      </c>
      <c r="LB427" s="35"/>
      <c r="LC427" s="27"/>
      <c r="LD427" s="46"/>
      <c r="LE427" s="44"/>
      <c r="LF427" s="44"/>
      <c r="LG427" s="44"/>
      <c r="LH427" s="44"/>
      <c r="LI427" s="23"/>
      <c r="LJ427" s="44"/>
      <c r="LK427" s="44"/>
      <c r="LL427" s="60"/>
      <c r="LM427" s="67"/>
      <c r="LN427" s="44"/>
      <c r="LO427" s="45"/>
      <c r="LP427" s="35"/>
      <c r="LQ427" s="27"/>
      <c r="LR427" s="46"/>
      <c r="LS427" s="326"/>
      <c r="LT427" s="326"/>
      <c r="LU427" s="31"/>
      <c r="LV427" s="44"/>
      <c r="LW427" s="23"/>
      <c r="LX427" s="44"/>
      <c r="LY427" s="113"/>
      <c r="LZ427" s="113"/>
      <c r="MA427" s="44"/>
      <c r="MB427" s="44"/>
      <c r="MC427" s="44"/>
      <c r="MD427" s="35"/>
      <c r="ME427" s="27"/>
      <c r="MF427" s="46"/>
      <c r="MG427" s="326"/>
      <c r="MH427" s="326"/>
      <c r="MI427" s="31"/>
      <c r="MJ427" s="44"/>
      <c r="MK427" s="23"/>
      <c r="ML427" s="44"/>
      <c r="MM427" s="113"/>
      <c r="MN427" s="113"/>
      <c r="MO427" s="44"/>
      <c r="MP427" s="44"/>
      <c r="MQ427" s="44"/>
      <c r="MR427" s="35"/>
      <c r="MS427" s="27"/>
      <c r="MT427" s="46"/>
      <c r="MU427" s="326"/>
      <c r="MV427" s="326"/>
      <c r="MW427" s="31"/>
      <c r="MX427" s="44"/>
      <c r="MY427" s="23"/>
      <c r="MZ427" s="44"/>
      <c r="NA427" s="113"/>
      <c r="NB427" s="113"/>
      <c r="NC427" s="44"/>
      <c r="ND427" s="44"/>
      <c r="NE427" s="44"/>
      <c r="NF427" s="35"/>
      <c r="NG427" s="27"/>
      <c r="NH427" s="46"/>
      <c r="NI427" s="326"/>
      <c r="NJ427" s="326"/>
      <c r="NK427" s="31"/>
      <c r="NL427" s="44"/>
      <c r="NM427" s="23"/>
      <c r="NN427" s="44"/>
      <c r="NO427" s="113"/>
      <c r="NP427" s="113"/>
      <c r="NQ427" s="44"/>
      <c r="NR427" s="44"/>
      <c r="NS427" s="44"/>
      <c r="NT427" s="35"/>
    </row>
    <row r="428" spans="1:384" ht="15" customHeight="1" thickBot="1" x14ac:dyDescent="0.25">
      <c r="A428" s="145" t="s">
        <v>40</v>
      </c>
      <c r="B428" s="146">
        <f>B427/A420</f>
        <v>908.93333333333328</v>
      </c>
      <c r="C428" s="143">
        <f>C427/A420</f>
        <v>306.03333333333336</v>
      </c>
      <c r="D428" s="143">
        <f>D427/A420</f>
        <v>144.69999999999999</v>
      </c>
      <c r="E428" s="147">
        <f>E427/A420</f>
        <v>315.13333333333333</v>
      </c>
      <c r="F428" s="143">
        <f>F427/A420</f>
        <v>143.16666666666666</v>
      </c>
      <c r="G428" s="280"/>
      <c r="H428" s="140"/>
      <c r="I428" s="326">
        <f>I427/A420</f>
        <v>90893.333333333328</v>
      </c>
      <c r="J428" s="326"/>
      <c r="K428" s="44">
        <f>I428*A421</f>
        <v>2545013.333333333</v>
      </c>
      <c r="L428" s="44"/>
      <c r="M428" s="23" t="s">
        <v>41</v>
      </c>
      <c r="N428" s="44">
        <f>N421+AP421+EX422+BD422+CX419+CJ419+DZ419+LN420+EJ421+LX421+BV419+DL419+JJ419+JX419+KL419+KZ419+MZ421+ML421+AB421+NN421</f>
        <v>392773</v>
      </c>
      <c r="O428" s="113">
        <f>N428/I427</f>
        <v>0.14404173390054276</v>
      </c>
      <c r="P428" s="113"/>
      <c r="Q428" s="45"/>
      <c r="R428" s="45"/>
      <c r="S428" s="45"/>
      <c r="T428" s="35"/>
      <c r="U428" s="27"/>
      <c r="V428" s="46"/>
      <c r="W428" s="326"/>
      <c r="X428" s="326"/>
      <c r="Y428" s="44"/>
      <c r="Z428" s="44"/>
      <c r="AA428" s="23"/>
      <c r="AB428" s="44"/>
      <c r="AC428" s="113"/>
      <c r="AD428" s="113"/>
      <c r="AE428" s="45"/>
      <c r="AF428" s="45"/>
      <c r="AG428" s="45"/>
      <c r="AH428" s="35"/>
      <c r="AI428" s="27"/>
      <c r="AJ428" s="46"/>
      <c r="AK428" s="44"/>
      <c r="AL428" s="44"/>
      <c r="AM428" s="44"/>
      <c r="AN428" s="44"/>
      <c r="AO428" s="23"/>
      <c r="AP428" s="44"/>
      <c r="AQ428" s="44"/>
      <c r="AR428" s="44"/>
      <c r="AS428" s="44"/>
      <c r="AT428" s="44"/>
      <c r="AU428" s="44"/>
      <c r="AV428" s="35"/>
      <c r="AW428" s="27"/>
      <c r="AX428" s="46"/>
      <c r="AY428" s="44"/>
      <c r="AZ428" s="44"/>
      <c r="BA428" s="44"/>
      <c r="BB428" s="44"/>
      <c r="BC428" s="23"/>
      <c r="BD428" s="44"/>
      <c r="BE428" s="44"/>
      <c r="BF428" s="44"/>
      <c r="BG428" s="44"/>
      <c r="BH428" s="44"/>
      <c r="BI428" s="44"/>
      <c r="BJ428" s="35"/>
      <c r="BK428" s="50"/>
      <c r="BL428" s="329" t="s">
        <v>38</v>
      </c>
      <c r="BM428" s="329"/>
      <c r="BN428" s="133">
        <f>SUM(BN366,BN370,BN374,BN378,BN382,BN386,BN390,BN394,BN398,BN402,BN406,BN410,BN414)*100</f>
        <v>55300</v>
      </c>
      <c r="BO428" s="67"/>
      <c r="BP428" s="44"/>
      <c r="BQ428" s="23">
        <f>BN428/BR428</f>
        <v>1063.4615384615386</v>
      </c>
      <c r="BR428" s="133">
        <f>SUM(BR366,BR370,BR374,BR378,BR382,BR386,BR390,BR394,BR398,BR402,BR406,BR410,BR414)</f>
        <v>52</v>
      </c>
      <c r="BS428" s="44"/>
      <c r="BT428" s="53" t="str">
        <f t="shared" si="2057"/>
        <v>ＡＩモンスターラバー</v>
      </c>
      <c r="BU428" s="43">
        <f t="shared" si="2057"/>
        <v>198</v>
      </c>
      <c r="BV428" s="133">
        <f>SUM(BV366,BV370,BV374,BV378,BV382,BV386,BV390,BV394,BV398,BV402,BV406,BV410,BV414)</f>
        <v>10296</v>
      </c>
      <c r="BW428" s="113">
        <f>BV428/BN428</f>
        <v>0.18618444846292947</v>
      </c>
      <c r="BX428" s="35"/>
      <c r="BY428" s="27"/>
      <c r="BZ428" s="329" t="s">
        <v>38</v>
      </c>
      <c r="CA428" s="329"/>
      <c r="CB428" s="133">
        <f>SUM(CB366,CB370,CB374,CB378,CB382,CB386,CB390,CB394,CB398,CB402,CB406,CB410,CB414)*100</f>
        <v>36500</v>
      </c>
      <c r="CC428" s="67"/>
      <c r="CD428" s="44"/>
      <c r="CE428" s="23">
        <f>CB428/CF428</f>
        <v>7300</v>
      </c>
      <c r="CF428" s="133">
        <f>SUM(CF366,CF370,CF374,CF378,CF382,CF386,CF390,CF394,CF398,CF402,CF406,CF410,CF414)</f>
        <v>5</v>
      </c>
      <c r="CG428" s="44"/>
      <c r="CH428" s="68" t="str">
        <f t="shared" si="2058"/>
        <v>AIモンスターマスコット</v>
      </c>
      <c r="CI428" s="43">
        <f t="shared" si="2058"/>
        <v>286</v>
      </c>
      <c r="CJ428" s="133">
        <f>SUM(CJ366,CJ370,CJ374,CJ378,CJ382,CJ386,CJ390,CJ394,CJ398,CJ402,CJ406,CJ410,CJ414)</f>
        <v>1430</v>
      </c>
      <c r="CK428" s="113">
        <f>CJ428/CB428</f>
        <v>3.9178082191780823E-2</v>
      </c>
      <c r="CL428" s="35"/>
      <c r="CM428" s="27"/>
      <c r="CN428" s="329" t="s">
        <v>38</v>
      </c>
      <c r="CO428" s="329"/>
      <c r="CP428" s="133">
        <f>SUM(CP366,CP370,CP374,CP378,CP382,CP386,CP390,CP394,CP398,CP402,CP406,CP410,CP414)*100</f>
        <v>34800</v>
      </c>
      <c r="CQ428" s="67"/>
      <c r="CR428" s="44"/>
      <c r="CS428" s="23">
        <f>CP428/CT428</f>
        <v>8700</v>
      </c>
      <c r="CT428" s="133">
        <f>SUM(CT366,CT370,CT374,CT378,CT382,CT386,CT390,CT394,CT398,CT402,CT406,CT410,CT414)</f>
        <v>4</v>
      </c>
      <c r="CU428" s="44"/>
      <c r="CV428" s="53" t="str">
        <f t="shared" si="2059"/>
        <v>ラブブポンポンフェイス</v>
      </c>
      <c r="CW428" s="43">
        <f t="shared" si="2059"/>
        <v>400</v>
      </c>
      <c r="CX428" s="133">
        <f>SUM(CX366,CX370,CX374,CX378,CX382,CX386,CX390,CX394,CX398,CX402,CX406,CX410,CX414)</f>
        <v>1600</v>
      </c>
      <c r="CY428" s="113">
        <f>CX428/CP428</f>
        <v>4.5977011494252873E-2</v>
      </c>
      <c r="CZ428" s="35"/>
      <c r="DA428" s="58"/>
      <c r="DB428" s="329" t="s">
        <v>38</v>
      </c>
      <c r="DC428" s="329"/>
      <c r="DD428" s="133">
        <f>SUM(DD366,DD370,DD374,DD378,DD382,DD386,DD390,DD394,DD398,DD402,DD406,DD410,DD414)*100</f>
        <v>33300</v>
      </c>
      <c r="DE428" s="67"/>
      <c r="DF428" s="44"/>
      <c r="DG428" s="23">
        <f>DD428/DH428</f>
        <v>900</v>
      </c>
      <c r="DH428" s="133">
        <f>SUM(DH366,DH370,DH374,DH378,DH382,DH386,DH390,DH394,DH398,DH402,DH406,DH410,DH414)</f>
        <v>37</v>
      </c>
      <c r="DI428" s="44"/>
      <c r="DJ428" s="53" t="str">
        <f t="shared" si="2060"/>
        <v>ＡＩラバー</v>
      </c>
      <c r="DK428" s="43">
        <f t="shared" si="2060"/>
        <v>198</v>
      </c>
      <c r="DL428" s="133">
        <f>SUM(DL366,DL370,DL374,DL378,DL382,DL386,DL390,DL394,DL398,DL402,DL406,DL410,DL414)</f>
        <v>7326</v>
      </c>
      <c r="DM428" s="113">
        <f>DL428/DD428</f>
        <v>0.22</v>
      </c>
      <c r="DN428" s="35"/>
      <c r="DO428" s="27"/>
      <c r="DP428" s="329" t="s">
        <v>38</v>
      </c>
      <c r="DQ428" s="329"/>
      <c r="DR428" s="133">
        <f>SUM(DR366,DR370,DR374,DR378,DR382,DR386,DR390,DR394,DR398,DR402,DR406,DR410,DR414)*100</f>
        <v>37600</v>
      </c>
      <c r="DS428" s="67"/>
      <c r="DT428" s="44"/>
      <c r="DU428" s="23">
        <f>DR428/DV428</f>
        <v>3133.3333333333335</v>
      </c>
      <c r="DV428" s="133">
        <f>SUM(DV366,DV370,DV374,DV378,DV382,DV386,DV390,DV394,DV398,DV402,DV406,DV410,DV414)</f>
        <v>12</v>
      </c>
      <c r="DW428" s="44"/>
      <c r="DX428" s="53" t="str">
        <f t="shared" si="2061"/>
        <v>アングリーキーホルダー</v>
      </c>
      <c r="DY428" s="43">
        <f t="shared" si="2061"/>
        <v>198</v>
      </c>
      <c r="DZ428" s="133">
        <f>SUM(DZ366,DZ370,DZ374,DZ378,DZ382,DZ386,DZ390,DZ394,DZ398,DZ402,DZ406,DZ410,DZ414)</f>
        <v>2376</v>
      </c>
      <c r="EA428" s="113">
        <f>DZ428/DR428</f>
        <v>6.319148936170213E-2</v>
      </c>
      <c r="EB428" s="35"/>
      <c r="EC428" s="27"/>
      <c r="ED428" s="46"/>
      <c r="EE428" s="326"/>
      <c r="EF428" s="326"/>
      <c r="EG428" s="44"/>
      <c r="EH428" s="44"/>
      <c r="EI428" s="23"/>
      <c r="EJ428" s="44"/>
      <c r="EK428" s="113"/>
      <c r="EL428" s="113"/>
      <c r="EM428" s="45"/>
      <c r="EN428" s="45"/>
      <c r="EO428" s="45"/>
      <c r="EP428" s="35"/>
      <c r="EQ428" s="27"/>
      <c r="ER428" s="46"/>
      <c r="ES428" s="44"/>
      <c r="ET428" s="44"/>
      <c r="EU428" s="44"/>
      <c r="EV428" s="44"/>
      <c r="EW428" s="23"/>
      <c r="EX428" s="44"/>
      <c r="EY428" s="44"/>
      <c r="EZ428" s="44"/>
      <c r="FA428" s="44"/>
      <c r="FB428" s="44"/>
      <c r="FC428" s="44"/>
      <c r="FD428" s="35"/>
      <c r="FE428" s="27"/>
      <c r="FF428" s="46"/>
      <c r="FG428" s="326"/>
      <c r="FH428" s="326"/>
      <c r="FI428" s="44"/>
      <c r="FJ428" s="44"/>
      <c r="FK428" s="23"/>
      <c r="FL428" s="44"/>
      <c r="FM428" s="113"/>
      <c r="FN428" s="113"/>
      <c r="FO428" s="45"/>
      <c r="FP428" s="45"/>
      <c r="FQ428" s="45"/>
      <c r="FR428" s="35"/>
      <c r="FS428" s="27"/>
      <c r="FT428" s="46"/>
      <c r="FU428" s="326"/>
      <c r="FV428" s="326"/>
      <c r="FW428" s="44"/>
      <c r="FX428" s="44"/>
      <c r="FY428" s="23"/>
      <c r="FZ428" s="44"/>
      <c r="GA428" s="113"/>
      <c r="GB428" s="113"/>
      <c r="GC428" s="45"/>
      <c r="GD428" s="45"/>
      <c r="GE428" s="45"/>
      <c r="GF428" s="35"/>
      <c r="GG428" s="65"/>
      <c r="GH428" s="46"/>
      <c r="GI428" s="326"/>
      <c r="GJ428" s="326"/>
      <c r="GK428" s="44"/>
      <c r="GL428" s="44"/>
      <c r="GM428" s="23"/>
      <c r="GN428" s="44"/>
      <c r="GO428" s="113"/>
      <c r="GP428" s="113"/>
      <c r="GQ428" s="45"/>
      <c r="GR428" s="45"/>
      <c r="GS428" s="45"/>
      <c r="GT428" s="35"/>
      <c r="GU428" s="27"/>
      <c r="GV428" s="46"/>
      <c r="GW428" s="326"/>
      <c r="GX428" s="326"/>
      <c r="GY428" s="44"/>
      <c r="GZ428" s="44"/>
      <c r="HA428" s="23"/>
      <c r="HB428" s="44"/>
      <c r="HC428" s="113"/>
      <c r="HD428" s="113"/>
      <c r="HE428" s="45"/>
      <c r="HF428" s="45"/>
      <c r="HG428" s="45"/>
      <c r="HH428" s="35"/>
      <c r="HI428" s="27"/>
      <c r="HJ428" s="46"/>
      <c r="HK428" s="326"/>
      <c r="HL428" s="326"/>
      <c r="HM428" s="44"/>
      <c r="HN428" s="44"/>
      <c r="HO428" s="23"/>
      <c r="HP428" s="44"/>
      <c r="HQ428" s="113"/>
      <c r="HR428" s="113"/>
      <c r="HS428" s="45"/>
      <c r="HT428" s="45"/>
      <c r="HU428" s="45"/>
      <c r="HV428" s="35"/>
      <c r="HW428" s="134"/>
      <c r="HX428" s="329" t="s">
        <v>38</v>
      </c>
      <c r="HY428" s="329"/>
      <c r="HZ428" s="133">
        <f>SUM(HZ366,HZ370,HZ374,HZ378,HZ382,HZ386,HZ390,HZ394,HZ398,HZ402,HZ406,HZ410,HZ414)*100</f>
        <v>0</v>
      </c>
      <c r="IA428" s="67"/>
      <c r="IB428" s="44"/>
      <c r="IC428" s="23">
        <f>HZ428/ID428</f>
        <v>0</v>
      </c>
      <c r="ID428" s="133">
        <f>SUM(ID366,ID370,ID374,ID378,ID382,ID386,ID390,ID394,ID398,ID402,ID406,ID410,ID414)</f>
        <v>3</v>
      </c>
      <c r="IE428" s="44"/>
      <c r="IF428" s="53" t="str">
        <f t="shared" si="2062"/>
        <v>ルララ</v>
      </c>
      <c r="IG428" s="43">
        <f t="shared" si="2062"/>
        <v>715</v>
      </c>
      <c r="IH428" s="133">
        <f>SUM(IH366,IH370,IH374,IH378,IH382,IH386,IH390,IH394,IH398,IH402,IH406,IH410,IH414)</f>
        <v>2145</v>
      </c>
      <c r="II428" s="113" t="e">
        <f>IH428/HZ428</f>
        <v>#DIV/0!</v>
      </c>
      <c r="IJ428" s="35"/>
      <c r="IK428" s="27"/>
      <c r="IL428" s="329" t="s">
        <v>38</v>
      </c>
      <c r="IM428" s="329"/>
      <c r="IN428" s="133">
        <f>SUM(IN366,IN370,IN374,IN378,IN382,IN386,IN390,IN394,IN398,IN402,IN406,IN410,IN414)*100</f>
        <v>19400</v>
      </c>
      <c r="IO428" s="67"/>
      <c r="IP428" s="44"/>
      <c r="IQ428" s="23">
        <f>IN428/IR428</f>
        <v>4850</v>
      </c>
      <c r="IR428" s="133">
        <f>SUM(IR366,IR370,IR374,IR378,IR382,IR386,IR390,IR394,IR398,IR402,IR406,IR410,IR414)</f>
        <v>4</v>
      </c>
      <c r="IS428" s="44"/>
      <c r="IT428" s="53" t="str">
        <f t="shared" si="2063"/>
        <v>アンパンマンもちふわ</v>
      </c>
      <c r="IU428" s="43">
        <f t="shared" si="2063"/>
        <v>673</v>
      </c>
      <c r="IV428" s="133">
        <f>SUM(IV366,IV370,IV374,IV378,IV382,IV386,IV390,IV394,IV398,IV402,IV406,IV410,IV414)</f>
        <v>1346</v>
      </c>
      <c r="IW428" s="113">
        <f>IV428/IN428</f>
        <v>6.9381443298969073E-2</v>
      </c>
      <c r="IX428" s="35"/>
      <c r="IY428" s="33"/>
      <c r="IZ428" s="329" t="s">
        <v>38</v>
      </c>
      <c r="JA428" s="329"/>
      <c r="JB428" s="133">
        <f>SUM(JB366,JB370,JB374,JB378,JB382,JB386,JB390,JB394,JB398,JB402,JB406,JB410,JB414)*100</f>
        <v>51000</v>
      </c>
      <c r="JC428" s="67"/>
      <c r="JD428" s="44"/>
      <c r="JE428" s="23">
        <f>JB428/JF428</f>
        <v>51000</v>
      </c>
      <c r="JF428" s="133">
        <f>SUM(JF366,JF370,JF374,JF378,JF382,JF386,JF390,JF394,JF398,JF402,JF406,JF410,JF414)</f>
        <v>1</v>
      </c>
      <c r="JG428" s="44"/>
      <c r="JH428" s="53" t="str">
        <f t="shared" si="2064"/>
        <v>ラブブキーホルダー</v>
      </c>
      <c r="JI428" s="43">
        <f t="shared" si="2064"/>
        <v>500</v>
      </c>
      <c r="JJ428" s="133">
        <f>SUM(JJ366,JJ370,JJ374,JJ378,JJ382,JJ386,JJ390,JJ394,JJ398,JJ402,JJ406,JJ410,JJ414)</f>
        <v>500</v>
      </c>
      <c r="JK428" s="113">
        <f>JJ428/JB428</f>
        <v>9.8039215686274508E-3</v>
      </c>
      <c r="JL428" s="35"/>
      <c r="JM428" s="27"/>
      <c r="JN428" s="329" t="s">
        <v>38</v>
      </c>
      <c r="JO428" s="329"/>
      <c r="JP428" s="133">
        <f>SUM(JP366,JP370,JP374,JP378,JP382,JP386,JP390,JP394,JP398,JP402,JP406,JP410,JP414)*100</f>
        <v>30600</v>
      </c>
      <c r="JQ428" s="67"/>
      <c r="JR428" s="44"/>
      <c r="JS428" s="23">
        <f>JP428/JT428</f>
        <v>4371.4285714285716</v>
      </c>
      <c r="JT428" s="133">
        <f>SUM(JT366,JT370,JT374,JT378,JT382,JT386,JT390,JT394,JT398,JT402,JT406,JT410,JT414)</f>
        <v>7</v>
      </c>
      <c r="JU428" s="44"/>
      <c r="JV428" s="53" t="str">
        <f t="shared" si="2065"/>
        <v>キティヒョウ柄マスコット</v>
      </c>
      <c r="JW428" s="43">
        <f t="shared" si="2065"/>
        <v>998</v>
      </c>
      <c r="JX428" s="133">
        <f>SUM(JX366,JX370,JX374,JX378,JX382,JX386,JX390,JX394,JX398,JX402,JX406,JX410,JX414)</f>
        <v>-2994</v>
      </c>
      <c r="JY428" s="113">
        <f>JX428/JP428</f>
        <v>-9.7843137254901957E-2</v>
      </c>
      <c r="JZ428" s="35"/>
      <c r="KA428" s="134"/>
      <c r="KB428" s="329" t="s">
        <v>38</v>
      </c>
      <c r="KC428" s="329"/>
      <c r="KD428" s="133">
        <f>SUM(KD366,KD370,KD374,KD378,KD382,KD386,KD390,KD394,KD398,KD402,KD406,KD410,KD414)*100</f>
        <v>40700</v>
      </c>
      <c r="KE428" s="67"/>
      <c r="KF428" s="44"/>
      <c r="KG428" s="23">
        <f>KD428/KH428</f>
        <v>3700</v>
      </c>
      <c r="KH428" s="133">
        <f>SUM(KH366,KH370,KH374,KH378,KH382,KH386,KH390,KH394,KH398,KH402,KH406,KH410,KH414)</f>
        <v>11</v>
      </c>
      <c r="KI428" s="44"/>
      <c r="KJ428" s="53" t="str">
        <f t="shared" si="2066"/>
        <v>ＡＩマスコット</v>
      </c>
      <c r="KK428" s="43">
        <f t="shared" si="2066"/>
        <v>286</v>
      </c>
      <c r="KL428" s="133">
        <f>SUM(KL366,KL370,KL374,KL378,KL382,KL386,KL390,KL394,KL398,KL402,KL406,KL410,KL414)</f>
        <v>1716</v>
      </c>
      <c r="KM428" s="113">
        <f>KL428/KD428</f>
        <v>4.2162162162162162E-2</v>
      </c>
      <c r="KN428" s="35"/>
      <c r="KO428" s="27"/>
      <c r="KP428" s="329" t="s">
        <v>38</v>
      </c>
      <c r="KQ428" s="329"/>
      <c r="KR428" s="133">
        <f>SUM(KR366,KR370,KR374,KR378,KR382,KR386,KR390,KR394,KR398,KR402,KR406,KR410,KR414)*100</f>
        <v>33100</v>
      </c>
      <c r="KS428" s="67"/>
      <c r="KT428" s="44"/>
      <c r="KU428" s="23">
        <f>KR428/KV428</f>
        <v>16550</v>
      </c>
      <c r="KV428" s="133">
        <f>SUM(KV366,KV370,KV374,KV378,KV382,KV386,KV390,KV394,KV398,KV402,KV406,KV410,KV414)</f>
        <v>2</v>
      </c>
      <c r="KW428" s="44"/>
      <c r="KX428" s="53" t="str">
        <f t="shared" si="2067"/>
        <v>キティフェイスポーチ</v>
      </c>
      <c r="KY428" s="43">
        <f t="shared" si="2067"/>
        <v>0</v>
      </c>
      <c r="KZ428" s="133">
        <f>SUM(KZ366,KZ370,KZ374,KZ378,KZ382,KZ386,KZ390,KZ394,KZ398,KZ402,KZ406,KZ410,KZ414)</f>
        <v>0</v>
      </c>
      <c r="LA428" s="113">
        <f>KZ428/KR428</f>
        <v>0</v>
      </c>
      <c r="LB428" s="35"/>
      <c r="LC428" s="27"/>
      <c r="LD428" s="46"/>
      <c r="LE428" s="44"/>
      <c r="LF428" s="44"/>
      <c r="LG428" s="44"/>
      <c r="LH428" s="44"/>
      <c r="LI428" s="23"/>
      <c r="LJ428" s="44"/>
      <c r="LK428" s="44"/>
      <c r="LL428" s="60"/>
      <c r="LM428" s="67"/>
      <c r="LN428" s="44"/>
      <c r="LO428" s="45"/>
      <c r="LP428" s="35"/>
      <c r="LQ428" s="27"/>
      <c r="LR428" s="46"/>
      <c r="LS428" s="326"/>
      <c r="LT428" s="326"/>
      <c r="LU428" s="44"/>
      <c r="LV428" s="44"/>
      <c r="LW428" s="23"/>
      <c r="LX428" s="44"/>
      <c r="LY428" s="113"/>
      <c r="LZ428" s="113"/>
      <c r="MA428" s="45"/>
      <c r="MB428" s="45"/>
      <c r="MC428" s="45"/>
      <c r="MD428" s="35"/>
      <c r="ME428" s="27"/>
      <c r="MF428" s="46"/>
      <c r="MG428" s="326"/>
      <c r="MH428" s="326"/>
      <c r="MI428" s="44"/>
      <c r="MJ428" s="44"/>
      <c r="MK428" s="23"/>
      <c r="ML428" s="44"/>
      <c r="MM428" s="113"/>
      <c r="MN428" s="113"/>
      <c r="MO428" s="45"/>
      <c r="MP428" s="45"/>
      <c r="MQ428" s="45"/>
      <c r="MR428" s="35"/>
      <c r="MS428" s="27"/>
      <c r="MT428" s="46"/>
      <c r="MU428" s="326"/>
      <c r="MV428" s="326"/>
      <c r="MW428" s="44"/>
      <c r="MX428" s="44"/>
      <c r="MY428" s="23"/>
      <c r="MZ428" s="44"/>
      <c r="NA428" s="113"/>
      <c r="NB428" s="113"/>
      <c r="NC428" s="45"/>
      <c r="ND428" s="45"/>
      <c r="NE428" s="45"/>
      <c r="NF428" s="35"/>
      <c r="NG428" s="27"/>
      <c r="NH428" s="46"/>
      <c r="NI428" s="326"/>
      <c r="NJ428" s="326"/>
      <c r="NK428" s="44"/>
      <c r="NL428" s="44"/>
      <c r="NM428" s="23"/>
      <c r="NN428" s="44"/>
      <c r="NO428" s="113"/>
      <c r="NP428" s="113"/>
      <c r="NQ428" s="45"/>
      <c r="NR428" s="45"/>
      <c r="NS428" s="45"/>
      <c r="NT428" s="35"/>
    </row>
    <row r="429" spans="1:384" ht="15" customHeight="1" thickTop="1" x14ac:dyDescent="0.2">
      <c r="A429" s="148" t="s">
        <v>747</v>
      </c>
      <c r="B429" s="149">
        <f>B428*$A421</f>
        <v>25450.133333333331</v>
      </c>
      <c r="C429" s="150">
        <f>C428*$A421</f>
        <v>8568.9333333333343</v>
      </c>
      <c r="D429" s="150">
        <f>D428*$A421</f>
        <v>4051.5999999999995</v>
      </c>
      <c r="E429" s="142">
        <f>E428*$A421</f>
        <v>8823.7333333333336</v>
      </c>
      <c r="F429" s="143">
        <f>F428*$A421</f>
        <v>4008.6666666666665</v>
      </c>
      <c r="G429" s="280"/>
      <c r="H429" s="42"/>
      <c r="I429" s="326">
        <f>I427*K429</f>
        <v>1636080</v>
      </c>
      <c r="J429" s="326"/>
      <c r="K429" s="151">
        <v>0.6</v>
      </c>
      <c r="L429" s="90"/>
      <c r="M429" s="117" t="s">
        <v>36</v>
      </c>
      <c r="N429" s="90">
        <f>I429-N428</f>
        <v>1243307</v>
      </c>
      <c r="O429" s="151">
        <f>N429/I427</f>
        <v>0.45595826609945722</v>
      </c>
      <c r="P429" s="151"/>
      <c r="Q429" s="152"/>
      <c r="R429" s="152"/>
      <c r="S429" s="152"/>
      <c r="T429" s="153"/>
      <c r="U429" s="27"/>
      <c r="V429" s="46"/>
      <c r="W429" s="326"/>
      <c r="X429" s="326"/>
      <c r="Y429" s="113"/>
      <c r="Z429" s="44"/>
      <c r="AA429" s="23"/>
      <c r="AB429" s="44"/>
      <c r="AC429" s="113"/>
      <c r="AD429" s="113"/>
      <c r="AE429" s="45"/>
      <c r="AF429" s="45"/>
      <c r="AG429" s="45"/>
      <c r="AH429" s="35"/>
      <c r="AI429" s="27"/>
      <c r="AJ429" s="46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35"/>
      <c r="AW429" s="27"/>
      <c r="AX429" s="46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35"/>
      <c r="BK429" s="50"/>
      <c r="BL429" s="46"/>
      <c r="BM429" s="23" t="s">
        <v>29</v>
      </c>
      <c r="BN429" s="44">
        <f>SUM(BN425:BN428)</f>
        <v>163600</v>
      </c>
      <c r="BO429" s="44"/>
      <c r="BP429" s="44"/>
      <c r="BQ429" s="44"/>
      <c r="BR429" s="44">
        <f>SUM(BR425:BR428)</f>
        <v>83</v>
      </c>
      <c r="BS429" s="44"/>
      <c r="BT429" s="329" t="s">
        <v>43</v>
      </c>
      <c r="BU429" s="329"/>
      <c r="BV429" s="43">
        <f>SUM(BV425:BV428)</f>
        <v>30864</v>
      </c>
      <c r="BW429" s="154">
        <f>BV429/BN429</f>
        <v>0.18865525672371639</v>
      </c>
      <c r="BX429" s="56"/>
      <c r="BY429" s="27"/>
      <c r="BZ429" s="46"/>
      <c r="CA429" s="23" t="s">
        <v>29</v>
      </c>
      <c r="CB429" s="44">
        <f>SUM(CB425:CB428)</f>
        <v>189700</v>
      </c>
      <c r="CC429" s="44"/>
      <c r="CD429" s="44"/>
      <c r="CE429" s="44"/>
      <c r="CF429" s="44">
        <f>SUM(CF425:CF428)</f>
        <v>61</v>
      </c>
      <c r="CG429" s="44"/>
      <c r="CH429" s="325" t="s">
        <v>43</v>
      </c>
      <c r="CI429" s="325"/>
      <c r="CJ429" s="43">
        <f>SUM(CJ425:CJ428)</f>
        <v>26430</v>
      </c>
      <c r="CK429" s="154">
        <f>CJ429/CB429</f>
        <v>0.13932525039536109</v>
      </c>
      <c r="CL429" s="35"/>
      <c r="CM429" s="27"/>
      <c r="CN429" s="46"/>
      <c r="CO429" s="23" t="s">
        <v>29</v>
      </c>
      <c r="CP429" s="44">
        <f>SUM(CP425:CP428)</f>
        <v>159000</v>
      </c>
      <c r="CQ429" s="44"/>
      <c r="CR429" s="44"/>
      <c r="CS429" s="44"/>
      <c r="CT429" s="44">
        <f>SUM(CT425:CT428)</f>
        <v>27</v>
      </c>
      <c r="CU429" s="44"/>
      <c r="CV429" s="325" t="s">
        <v>43</v>
      </c>
      <c r="CW429" s="325"/>
      <c r="CX429" s="43">
        <f>SUM(CX425:CX428)</f>
        <v>20148</v>
      </c>
      <c r="CY429" s="154">
        <f>CX429/CP429</f>
        <v>0.12671698113207547</v>
      </c>
      <c r="CZ429" s="35"/>
      <c r="DA429" s="58"/>
      <c r="DB429" s="46"/>
      <c r="DC429" s="23" t="s">
        <v>29</v>
      </c>
      <c r="DD429" s="44">
        <f>SUM(DD425:DD428)</f>
        <v>124200</v>
      </c>
      <c r="DE429" s="44"/>
      <c r="DF429" s="44"/>
      <c r="DG429" s="44"/>
      <c r="DH429" s="44">
        <f>SUM(DH425:DH428)</f>
        <v>56</v>
      </c>
      <c r="DI429" s="44"/>
      <c r="DJ429" s="330" t="s">
        <v>43</v>
      </c>
      <c r="DK429" s="330"/>
      <c r="DL429" s="43">
        <f>SUM(DL425:DL428)</f>
        <v>20732</v>
      </c>
      <c r="DM429" s="154">
        <f>DL429/DD429</f>
        <v>0.16692431561996779</v>
      </c>
      <c r="DN429" s="56"/>
      <c r="DO429" s="27"/>
      <c r="DP429" s="46"/>
      <c r="DQ429" s="23" t="s">
        <v>29</v>
      </c>
      <c r="DR429" s="44">
        <f>SUM(DR425:DR428)</f>
        <v>144300</v>
      </c>
      <c r="DS429" s="44"/>
      <c r="DT429" s="44"/>
      <c r="DU429" s="44"/>
      <c r="DV429" s="44">
        <f>SUM(DV425:DV428)</f>
        <v>47</v>
      </c>
      <c r="DW429" s="44"/>
      <c r="DX429" s="331" t="s">
        <v>43</v>
      </c>
      <c r="DY429" s="331"/>
      <c r="DZ429" s="43">
        <f>SUM(DZ425:DZ428)</f>
        <v>22472</v>
      </c>
      <c r="EA429" s="154">
        <f>DZ429/DR429</f>
        <v>0.15573111573111573</v>
      </c>
      <c r="EB429" s="56"/>
      <c r="EC429" s="27"/>
      <c r="ED429" s="46"/>
      <c r="EE429" s="326"/>
      <c r="EF429" s="326"/>
      <c r="EG429" s="113"/>
      <c r="EH429" s="44"/>
      <c r="EI429" s="23"/>
      <c r="EJ429" s="44"/>
      <c r="EK429" s="113"/>
      <c r="EL429" s="113"/>
      <c r="EM429" s="45"/>
      <c r="EN429" s="45"/>
      <c r="EO429" s="45"/>
      <c r="EP429" s="35"/>
      <c r="EQ429" s="27"/>
      <c r="ER429" s="46"/>
      <c r="ES429" s="44"/>
      <c r="ET429" s="44"/>
      <c r="EU429" s="44"/>
      <c r="EV429" s="44"/>
      <c r="EW429" s="44"/>
      <c r="EX429" s="44"/>
      <c r="EY429" s="44"/>
      <c r="EZ429" s="44"/>
      <c r="FA429" s="44"/>
      <c r="FB429" s="44"/>
      <c r="FC429" s="44"/>
      <c r="FD429" s="35"/>
      <c r="FE429" s="27"/>
      <c r="FF429" s="46"/>
      <c r="FG429" s="326"/>
      <c r="FH429" s="326"/>
      <c r="FI429" s="113"/>
      <c r="FJ429" s="44"/>
      <c r="FK429" s="23"/>
      <c r="FL429" s="44"/>
      <c r="FM429" s="113"/>
      <c r="FN429" s="113"/>
      <c r="FO429" s="45"/>
      <c r="FP429" s="45"/>
      <c r="FQ429" s="45"/>
      <c r="FR429" s="35"/>
      <c r="FS429" s="27"/>
      <c r="FT429" s="46"/>
      <c r="FU429" s="326"/>
      <c r="FV429" s="326"/>
      <c r="FW429" s="113"/>
      <c r="FX429" s="44"/>
      <c r="FY429" s="23"/>
      <c r="FZ429" s="44"/>
      <c r="GA429" s="113"/>
      <c r="GB429" s="113"/>
      <c r="GC429" s="45"/>
      <c r="GD429" s="45"/>
      <c r="GE429" s="45"/>
      <c r="GF429" s="35"/>
      <c r="GG429" s="65"/>
      <c r="GH429" s="46"/>
      <c r="GI429" s="326"/>
      <c r="GJ429" s="326"/>
      <c r="GK429" s="113"/>
      <c r="GL429" s="44"/>
      <c r="GM429" s="23"/>
      <c r="GN429" s="44"/>
      <c r="GO429" s="113"/>
      <c r="GP429" s="113"/>
      <c r="GQ429" s="45"/>
      <c r="GR429" s="45"/>
      <c r="GS429" s="45"/>
      <c r="GT429" s="35"/>
      <c r="GU429" s="27"/>
      <c r="GV429" s="46"/>
      <c r="GW429" s="326"/>
      <c r="GX429" s="326"/>
      <c r="GY429" s="113"/>
      <c r="GZ429" s="44"/>
      <c r="HA429" s="23"/>
      <c r="HB429" s="44"/>
      <c r="HC429" s="113"/>
      <c r="HD429" s="113"/>
      <c r="HE429" s="45"/>
      <c r="HF429" s="45"/>
      <c r="HG429" s="45"/>
      <c r="HH429" s="35"/>
      <c r="HI429" s="27"/>
      <c r="HJ429" s="46"/>
      <c r="HK429" s="326"/>
      <c r="HL429" s="326"/>
      <c r="HM429" s="113"/>
      <c r="HN429" s="44"/>
      <c r="HO429" s="23"/>
      <c r="HP429" s="44"/>
      <c r="HQ429" s="113"/>
      <c r="HR429" s="113"/>
      <c r="HS429" s="45"/>
      <c r="HT429" s="45"/>
      <c r="HU429" s="45"/>
      <c r="HV429" s="35"/>
      <c r="HW429" s="61"/>
      <c r="HX429" s="46"/>
      <c r="HY429" s="23" t="s">
        <v>29</v>
      </c>
      <c r="HZ429" s="44">
        <f>SUM(HZ425:HZ428)</f>
        <v>128900</v>
      </c>
      <c r="IA429" s="44"/>
      <c r="IB429" s="44"/>
      <c r="IC429" s="44"/>
      <c r="ID429" s="44">
        <f>SUM(ID425:ID428)</f>
        <v>11</v>
      </c>
      <c r="IE429" s="44"/>
      <c r="IF429" s="325" t="s">
        <v>43</v>
      </c>
      <c r="IG429" s="325"/>
      <c r="IH429" s="43">
        <f>SUM(IH425:IH428)</f>
        <v>9020</v>
      </c>
      <c r="II429" s="154">
        <f>IH429/HZ429</f>
        <v>6.997672614429791E-2</v>
      </c>
      <c r="IJ429" s="35"/>
      <c r="IK429" s="27"/>
      <c r="IL429" s="46"/>
      <c r="IM429" s="23" t="s">
        <v>29</v>
      </c>
      <c r="IN429" s="44">
        <f>SUM(IN425:IN428)</f>
        <v>133400</v>
      </c>
      <c r="IO429" s="44"/>
      <c r="IP429" s="44"/>
      <c r="IQ429" s="44"/>
      <c r="IR429" s="44">
        <f>SUM(IR425:IR428)</f>
        <v>20</v>
      </c>
      <c r="IS429" s="44"/>
      <c r="IT429" s="325" t="s">
        <v>43</v>
      </c>
      <c r="IU429" s="325"/>
      <c r="IV429" s="43">
        <f>SUM(IV425:IV428)</f>
        <v>11084</v>
      </c>
      <c r="IW429" s="154">
        <f>IV429/IN429</f>
        <v>8.3088455772113948E-2</v>
      </c>
      <c r="IX429" s="35"/>
      <c r="IY429" s="33"/>
      <c r="IZ429" s="46"/>
      <c r="JA429" s="23" t="s">
        <v>29</v>
      </c>
      <c r="JB429" s="44">
        <f>SUM(JB425:JB428)</f>
        <v>211800</v>
      </c>
      <c r="JC429" s="44"/>
      <c r="JD429" s="44"/>
      <c r="JE429" s="44"/>
      <c r="JF429" s="44">
        <f>SUM(JF425:JF428)</f>
        <v>18</v>
      </c>
      <c r="JG429" s="44"/>
      <c r="JH429" s="325" t="s">
        <v>43</v>
      </c>
      <c r="JI429" s="325"/>
      <c r="JJ429" s="43">
        <f>SUM(JJ425:JJ428)</f>
        <v>5800</v>
      </c>
      <c r="JK429" s="154">
        <f>JJ429/JB429</f>
        <v>2.7384324834749764E-2</v>
      </c>
      <c r="JL429" s="35"/>
      <c r="JM429" s="27"/>
      <c r="JN429" s="46"/>
      <c r="JO429" s="23" t="s">
        <v>29</v>
      </c>
      <c r="JP429" s="44">
        <f>SUM(JP425:JP428)</f>
        <v>121200</v>
      </c>
      <c r="JQ429" s="44"/>
      <c r="JR429" s="44"/>
      <c r="JS429" s="44"/>
      <c r="JT429" s="44">
        <f>SUM(JT425:JT428)</f>
        <v>43</v>
      </c>
      <c r="JU429" s="44"/>
      <c r="JV429" s="325" t="s">
        <v>43</v>
      </c>
      <c r="JW429" s="325"/>
      <c r="JX429" s="43">
        <f>SUM(JX425:JX428)</f>
        <v>10316</v>
      </c>
      <c r="JY429" s="154">
        <f>JX429/JP429</f>
        <v>8.5115511551155112E-2</v>
      </c>
      <c r="JZ429" s="35"/>
      <c r="KA429" s="61"/>
      <c r="KB429" s="46"/>
      <c r="KC429" s="23" t="s">
        <v>29</v>
      </c>
      <c r="KD429" s="44">
        <f>SUM(KD425:KD428)</f>
        <v>163100</v>
      </c>
      <c r="KE429" s="44"/>
      <c r="KF429" s="44"/>
      <c r="KG429" s="44"/>
      <c r="KH429" s="44">
        <f>SUM(KH425:KH428)</f>
        <v>100</v>
      </c>
      <c r="KI429" s="44"/>
      <c r="KJ429" s="325" t="s">
        <v>43</v>
      </c>
      <c r="KK429" s="325"/>
      <c r="KL429" s="43">
        <f>SUM(KL425:KL428)</f>
        <v>22178</v>
      </c>
      <c r="KM429" s="154">
        <f>KL429/KD429</f>
        <v>0.1359779276517474</v>
      </c>
      <c r="KN429" s="35"/>
      <c r="KO429" s="27"/>
      <c r="KP429" s="46"/>
      <c r="KQ429" s="23" t="s">
        <v>29</v>
      </c>
      <c r="KR429" s="44">
        <f>SUM(KR425:KR428)</f>
        <v>98900</v>
      </c>
      <c r="KS429" s="44"/>
      <c r="KT429" s="44"/>
      <c r="KU429" s="44"/>
      <c r="KV429" s="44">
        <f>SUM(KV425:KV428)</f>
        <v>37</v>
      </c>
      <c r="KW429" s="44"/>
      <c r="KX429" s="325" t="s">
        <v>43</v>
      </c>
      <c r="KY429" s="325"/>
      <c r="KZ429" s="43">
        <f>SUM(KZ425:KZ428)</f>
        <v>18664</v>
      </c>
      <c r="LA429" s="154">
        <f>KZ429/KR429</f>
        <v>0.18871587462082912</v>
      </c>
      <c r="LB429" s="35"/>
      <c r="LC429" s="27"/>
      <c r="LD429" s="46"/>
      <c r="LE429" s="44"/>
      <c r="LF429" s="44"/>
      <c r="LG429" s="44"/>
      <c r="LH429" s="44"/>
      <c r="LI429" s="44"/>
      <c r="LJ429" s="44"/>
      <c r="LK429" s="44"/>
      <c r="LL429" s="53"/>
      <c r="LM429" s="43"/>
      <c r="LN429" s="43"/>
      <c r="LO429" s="43"/>
      <c r="LP429" s="35"/>
      <c r="LQ429" s="27"/>
      <c r="LR429" s="46"/>
      <c r="LS429" s="326"/>
      <c r="LT429" s="326"/>
      <c r="LU429" s="113"/>
      <c r="LV429" s="44"/>
      <c r="LW429" s="23"/>
      <c r="LX429" s="44"/>
      <c r="LY429" s="113"/>
      <c r="LZ429" s="113"/>
      <c r="MA429" s="45"/>
      <c r="MB429" s="45"/>
      <c r="MC429" s="45"/>
      <c r="MD429" s="35"/>
      <c r="ME429" s="27"/>
      <c r="MF429" s="46"/>
      <c r="MG429" s="326"/>
      <c r="MH429" s="326"/>
      <c r="MI429" s="113"/>
      <c r="MJ429" s="44"/>
      <c r="MK429" s="23"/>
      <c r="ML429" s="44"/>
      <c r="MM429" s="113"/>
      <c r="MN429" s="113"/>
      <c r="MO429" s="45"/>
      <c r="MP429" s="45"/>
      <c r="MQ429" s="45"/>
      <c r="MR429" s="35"/>
      <c r="MS429" s="27"/>
      <c r="MT429" s="46"/>
      <c r="MU429" s="326"/>
      <c r="MV429" s="326"/>
      <c r="MW429" s="113"/>
      <c r="MX429" s="44"/>
      <c r="MY429" s="23"/>
      <c r="MZ429" s="44"/>
      <c r="NA429" s="113"/>
      <c r="NB429" s="113"/>
      <c r="NC429" s="45"/>
      <c r="ND429" s="45"/>
      <c r="NE429" s="45"/>
      <c r="NF429" s="35"/>
      <c r="NG429" s="27"/>
      <c r="NH429" s="46"/>
      <c r="NI429" s="326"/>
      <c r="NJ429" s="326"/>
      <c r="NK429" s="113"/>
      <c r="NL429" s="44"/>
      <c r="NM429" s="23"/>
      <c r="NN429" s="44"/>
      <c r="NO429" s="113"/>
      <c r="NP429" s="113"/>
      <c r="NQ429" s="45"/>
      <c r="NR429" s="45"/>
      <c r="NS429" s="45"/>
      <c r="NT429" s="35"/>
    </row>
    <row r="430" spans="1:384" x14ac:dyDescent="0.2">
      <c r="A430" s="155" t="s">
        <v>641</v>
      </c>
      <c r="B430" s="143">
        <f>SUM(C430:E430)</f>
        <v>8480</v>
      </c>
      <c r="C430" s="156">
        <v>1750</v>
      </c>
      <c r="D430" s="143">
        <v>1510</v>
      </c>
      <c r="E430" s="157">
        <v>5220</v>
      </c>
      <c r="F430" s="158">
        <v>0</v>
      </c>
      <c r="G430" s="280"/>
      <c r="H430" s="140"/>
      <c r="I430" s="194"/>
      <c r="J430" s="195"/>
      <c r="K430" s="196"/>
      <c r="L430" s="197"/>
      <c r="M430" s="194"/>
      <c r="N430" s="197"/>
      <c r="O430" s="198"/>
      <c r="P430" s="198"/>
      <c r="Q430" s="198"/>
      <c r="R430" s="198"/>
      <c r="S430" s="198"/>
      <c r="T430" s="199"/>
      <c r="U430" s="27"/>
      <c r="V430" s="168"/>
      <c r="W430" s="29"/>
      <c r="Y430" s="167"/>
      <c r="Z430" s="27"/>
      <c r="AA430" s="29"/>
      <c r="AB430" s="27"/>
      <c r="AC430" s="137"/>
      <c r="AD430" s="137"/>
      <c r="AE430" s="137"/>
      <c r="AF430" s="137"/>
      <c r="AG430" s="137"/>
      <c r="AH430" s="50"/>
      <c r="AI430" s="27"/>
      <c r="AJ430" s="168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50"/>
      <c r="AW430" s="27"/>
      <c r="AX430" s="168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50"/>
      <c r="BK430" s="50"/>
      <c r="BL430" s="50"/>
      <c r="BM430" s="50"/>
      <c r="BN430" s="50"/>
      <c r="BO430" s="50"/>
      <c r="BP430" s="50"/>
      <c r="BQ430" s="50"/>
      <c r="BR430" s="50"/>
      <c r="BS430" s="50"/>
      <c r="BT430" s="50"/>
      <c r="BU430" s="50"/>
      <c r="BV430" s="50"/>
      <c r="BW430" s="50"/>
      <c r="BX430" s="50"/>
      <c r="BY430" s="27"/>
      <c r="BZ430" s="168"/>
      <c r="CA430" s="29"/>
      <c r="CE430" s="27"/>
      <c r="CF430" s="27"/>
      <c r="CG430" s="27"/>
      <c r="CH430" s="169"/>
      <c r="CJ430" s="27"/>
      <c r="CK430" s="167"/>
      <c r="CL430" s="50"/>
      <c r="CM430" s="27"/>
      <c r="CN430" s="168"/>
      <c r="CO430" s="29"/>
      <c r="CP430" s="27"/>
      <c r="CQ430" s="27"/>
      <c r="CR430" s="27"/>
      <c r="CS430" s="27"/>
      <c r="CT430" s="27"/>
      <c r="CU430" s="27"/>
      <c r="CV430" s="170"/>
      <c r="CX430" s="27"/>
      <c r="CY430" s="167"/>
      <c r="CZ430" s="50"/>
      <c r="DA430" s="58"/>
      <c r="DB430" s="50"/>
      <c r="DC430" s="50"/>
      <c r="DD430" s="50"/>
      <c r="DE430" s="50"/>
      <c r="DF430" s="50"/>
      <c r="DG430" s="50"/>
      <c r="DH430" s="50"/>
      <c r="DI430" s="50"/>
      <c r="DJ430" s="171"/>
      <c r="DK430" s="50"/>
      <c r="DL430" s="50"/>
      <c r="DM430" s="50"/>
      <c r="DN430" s="50"/>
      <c r="DO430" s="27"/>
      <c r="DP430" s="168"/>
      <c r="DQ430" s="29"/>
      <c r="DR430" s="27"/>
      <c r="DS430" s="27"/>
      <c r="DT430" s="27"/>
      <c r="DU430" s="27"/>
      <c r="DV430" s="27"/>
      <c r="DW430" s="27"/>
      <c r="DX430" s="170"/>
      <c r="DZ430" s="27"/>
      <c r="EA430" s="167"/>
      <c r="EB430" s="50"/>
      <c r="EC430" s="27"/>
      <c r="ED430" s="168"/>
      <c r="EE430" s="29"/>
      <c r="EG430" s="167"/>
      <c r="EH430" s="27"/>
      <c r="EI430" s="29"/>
      <c r="EJ430" s="27"/>
      <c r="EK430" s="137"/>
      <c r="EL430" s="137"/>
      <c r="EM430" s="137"/>
      <c r="EN430" s="137"/>
      <c r="EO430" s="137"/>
      <c r="EP430" s="50"/>
      <c r="EQ430" s="27"/>
      <c r="ER430" s="168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50"/>
      <c r="HW430" s="50"/>
      <c r="HX430" s="27"/>
      <c r="HY430" s="27"/>
      <c r="HZ430" s="27"/>
      <c r="IA430" s="27"/>
      <c r="IC430" s="174"/>
      <c r="ID430" s="27"/>
      <c r="IE430" s="27"/>
      <c r="IF430" s="27"/>
      <c r="IG430" s="27"/>
      <c r="IH430" s="27"/>
      <c r="IL430" s="27"/>
      <c r="IM430" s="27"/>
      <c r="IN430" s="27"/>
      <c r="IO430" s="27"/>
      <c r="IQ430" s="174"/>
      <c r="IR430" s="27"/>
      <c r="IS430" s="27"/>
      <c r="IT430" s="27"/>
      <c r="IU430" s="27"/>
      <c r="IV430" s="27"/>
      <c r="IY430" s="33"/>
      <c r="IZ430" s="168"/>
      <c r="JA430" s="29"/>
      <c r="JB430" s="27"/>
      <c r="JC430" s="27"/>
      <c r="JD430" s="27"/>
      <c r="JE430" s="27"/>
      <c r="JF430" s="27"/>
      <c r="JG430" s="27"/>
      <c r="JH430" s="172"/>
      <c r="JJ430" s="27"/>
      <c r="JK430" s="167"/>
      <c r="JL430" s="50"/>
      <c r="JM430" s="27"/>
      <c r="JN430" s="168"/>
      <c r="JO430" s="29"/>
      <c r="JS430" s="27"/>
      <c r="JT430" s="27"/>
      <c r="JU430" s="27"/>
      <c r="JV430" s="27"/>
      <c r="JX430" s="27"/>
      <c r="JY430" s="167"/>
      <c r="JZ430" s="50"/>
      <c r="KA430" s="50"/>
      <c r="KB430" s="168"/>
      <c r="KC430" s="29"/>
      <c r="KD430" s="27"/>
      <c r="KE430" s="27"/>
      <c r="KF430" s="27"/>
      <c r="KG430" s="27"/>
      <c r="KH430" s="27"/>
      <c r="KI430" s="27"/>
      <c r="KJ430" s="172"/>
      <c r="KL430" s="27"/>
      <c r="KM430" s="167"/>
      <c r="KN430" s="50"/>
      <c r="KO430" s="27"/>
      <c r="KP430" s="168"/>
      <c r="KQ430" s="29"/>
      <c r="KU430" s="27"/>
      <c r="KV430" s="27"/>
      <c r="KW430" s="27"/>
      <c r="KX430" s="27"/>
      <c r="KZ430" s="27"/>
      <c r="LA430" s="167"/>
      <c r="LB430" s="50"/>
      <c r="LC430" s="27"/>
      <c r="LD430" s="168"/>
      <c r="LE430" s="27"/>
      <c r="LF430" s="27"/>
      <c r="LG430" s="27"/>
      <c r="LH430" s="27"/>
      <c r="LI430" s="27"/>
      <c r="LJ430" s="27"/>
      <c r="LK430" s="27"/>
      <c r="LL430" s="173"/>
      <c r="LM430" s="27"/>
      <c r="LN430" s="27"/>
      <c r="LO430" s="27"/>
      <c r="LP430" s="50"/>
      <c r="LQ430" s="27"/>
      <c r="LR430" s="168"/>
      <c r="LS430" s="29"/>
      <c r="LU430" s="167"/>
      <c r="LV430" s="27"/>
      <c r="LW430" s="29"/>
      <c r="LX430" s="27"/>
      <c r="LY430" s="137"/>
      <c r="LZ430" s="137"/>
      <c r="MA430" s="137"/>
      <c r="MB430" s="137"/>
      <c r="MC430" s="137"/>
      <c r="MD430" s="50"/>
      <c r="ME430" s="27"/>
      <c r="MF430" s="168"/>
      <c r="MG430" s="29"/>
      <c r="MI430" s="167"/>
      <c r="MJ430" s="27"/>
      <c r="MK430" s="29"/>
      <c r="ML430" s="27"/>
      <c r="MM430" s="137"/>
      <c r="MN430" s="137"/>
      <c r="MO430" s="137"/>
      <c r="MP430" s="137"/>
      <c r="MQ430" s="137"/>
      <c r="MR430" s="50"/>
      <c r="MS430" s="27"/>
      <c r="MT430" s="168"/>
      <c r="MU430" s="29"/>
      <c r="MW430" s="167"/>
      <c r="MX430" s="27"/>
      <c r="MY430" s="29"/>
      <c r="MZ430" s="27"/>
      <c r="NA430" s="137"/>
      <c r="NB430" s="137"/>
      <c r="NC430" s="137"/>
      <c r="ND430" s="137"/>
      <c r="NE430" s="137"/>
      <c r="NF430" s="50"/>
      <c r="NG430" s="27"/>
      <c r="NH430" s="168"/>
      <c r="NI430" s="29"/>
      <c r="NK430" s="167"/>
      <c r="NL430" s="27"/>
      <c r="NM430" s="29"/>
      <c r="NN430" s="27"/>
      <c r="NO430" s="137"/>
      <c r="NP430" s="137"/>
      <c r="NQ430" s="137"/>
      <c r="NR430" s="137"/>
      <c r="NS430" s="137"/>
      <c r="NT430" s="50"/>
    </row>
    <row r="431" spans="1:384" x14ac:dyDescent="0.2">
      <c r="A431" s="175" t="s">
        <v>44</v>
      </c>
      <c r="B431" s="176">
        <f>SUM(B429:B430)</f>
        <v>33930.133333333331</v>
      </c>
      <c r="C431" s="176">
        <f>SUM(C429:C430)</f>
        <v>10318.933333333334</v>
      </c>
      <c r="D431" s="176">
        <f>SUM(D429:D430)</f>
        <v>5561.5999999999995</v>
      </c>
      <c r="E431" s="176">
        <f>SUM(E429:E430)</f>
        <v>14043.733333333334</v>
      </c>
      <c r="F431" s="177">
        <f>SUM(F429:F430)</f>
        <v>4008.6666666666665</v>
      </c>
      <c r="G431" s="280"/>
      <c r="H431" s="178"/>
      <c r="I431" s="326" t="e">
        <f>I427+#REF!*100+#REF!*100</f>
        <v>#REF!</v>
      </c>
      <c r="J431" s="326"/>
      <c r="K431" s="113"/>
      <c r="L431" s="44"/>
      <c r="M431" s="332" t="s">
        <v>742</v>
      </c>
      <c r="N431" s="332"/>
      <c r="O431" s="44" t="e">
        <f>O427+#REF!+#REF!</f>
        <v>#REF!</v>
      </c>
      <c r="P431" s="44"/>
      <c r="Q431" s="45"/>
      <c r="R431" s="45"/>
      <c r="S431" s="45"/>
      <c r="T431" s="35"/>
      <c r="U431" s="27"/>
      <c r="V431" s="183"/>
      <c r="W431" s="327"/>
      <c r="X431" s="327"/>
      <c r="Y431" s="167"/>
      <c r="Z431" s="27"/>
      <c r="AA431" s="29"/>
      <c r="AB431" s="27"/>
      <c r="AC431" s="137"/>
      <c r="AD431" s="137"/>
      <c r="AE431" s="137"/>
      <c r="AF431" s="137"/>
      <c r="AG431" s="137"/>
      <c r="AH431" s="50"/>
      <c r="AI431" s="27"/>
      <c r="AJ431" s="168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50"/>
      <c r="AW431" s="27"/>
      <c r="AX431" s="168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50"/>
      <c r="BK431" s="50"/>
      <c r="BL431" s="50"/>
      <c r="BM431" s="50"/>
      <c r="BN431" s="50"/>
      <c r="BO431" s="50"/>
      <c r="BP431" s="50"/>
      <c r="BQ431" s="50"/>
      <c r="BR431" s="50"/>
      <c r="BS431" s="50"/>
      <c r="BT431" s="50"/>
      <c r="BU431" s="50"/>
      <c r="BV431" s="50"/>
      <c r="BW431" s="50"/>
      <c r="BX431" s="50"/>
      <c r="BY431" s="27"/>
      <c r="BZ431" s="168"/>
      <c r="CA431" s="29"/>
      <c r="CE431" s="27"/>
      <c r="CF431" s="27"/>
      <c r="CG431" s="27"/>
      <c r="CH431" s="169"/>
      <c r="CJ431" s="27"/>
      <c r="CK431" s="167"/>
      <c r="CL431" s="50"/>
      <c r="CM431" s="27"/>
      <c r="CN431" s="168"/>
      <c r="CO431" s="29"/>
      <c r="CP431" s="27"/>
      <c r="CQ431" s="27"/>
      <c r="CR431" s="27"/>
      <c r="CS431" s="27"/>
      <c r="CT431" s="27"/>
      <c r="CU431" s="27"/>
      <c r="CV431" s="170"/>
      <c r="CX431" s="27"/>
      <c r="CY431" s="167"/>
      <c r="CZ431" s="50"/>
      <c r="DA431" s="58"/>
      <c r="DB431" s="50"/>
      <c r="DC431" s="50"/>
      <c r="DD431" s="50"/>
      <c r="DE431" s="50"/>
      <c r="DF431" s="50"/>
      <c r="DG431" s="50"/>
      <c r="DH431" s="50"/>
      <c r="DI431" s="50"/>
      <c r="DJ431" s="171"/>
      <c r="DK431" s="50"/>
      <c r="DL431" s="50"/>
      <c r="DM431" s="50"/>
      <c r="DN431" s="50"/>
      <c r="DO431" s="27"/>
      <c r="DP431" s="168"/>
      <c r="DQ431" s="29"/>
      <c r="DR431" s="27"/>
      <c r="DS431" s="27"/>
      <c r="DT431" s="27"/>
      <c r="DU431" s="27"/>
      <c r="DV431" s="27"/>
      <c r="DW431" s="27"/>
      <c r="DX431" s="170"/>
      <c r="DZ431" s="27"/>
      <c r="EA431" s="167"/>
      <c r="EB431" s="50"/>
      <c r="EC431" s="27"/>
      <c r="ED431" s="183"/>
      <c r="EE431" s="327"/>
      <c r="EF431" s="327"/>
      <c r="EG431" s="167"/>
      <c r="EH431" s="27"/>
      <c r="EI431" s="29"/>
      <c r="EJ431" s="27"/>
      <c r="EK431" s="137"/>
      <c r="EL431" s="137"/>
      <c r="EM431" s="137"/>
      <c r="EN431" s="137"/>
      <c r="EO431" s="137"/>
      <c r="EP431" s="50"/>
      <c r="EQ431" s="27"/>
      <c r="ER431" s="168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50"/>
      <c r="HW431" s="50"/>
      <c r="IY431" s="33"/>
      <c r="IZ431" s="168"/>
      <c r="JA431" s="29"/>
      <c r="JB431" s="27"/>
      <c r="JC431" s="27"/>
      <c r="JD431" s="27"/>
      <c r="JE431" s="27"/>
      <c r="JF431" s="27"/>
      <c r="JG431" s="27"/>
      <c r="JH431" s="172"/>
      <c r="JJ431" s="27"/>
      <c r="JK431" s="167"/>
      <c r="JL431" s="50"/>
      <c r="JM431" s="27"/>
      <c r="JN431" s="168"/>
      <c r="JO431" s="29"/>
      <c r="JS431" s="27"/>
      <c r="JT431" s="27"/>
      <c r="JU431" s="27"/>
      <c r="JV431" s="27"/>
      <c r="JX431" s="27"/>
      <c r="JY431" s="167"/>
      <c r="JZ431" s="50"/>
      <c r="KA431" s="50"/>
      <c r="KB431" s="168"/>
      <c r="KC431" s="29"/>
      <c r="KD431" s="27"/>
      <c r="KE431" s="27"/>
      <c r="KF431" s="27"/>
      <c r="KG431" s="27"/>
      <c r="KH431" s="27"/>
      <c r="KI431" s="27"/>
      <c r="KJ431" s="172"/>
      <c r="KL431" s="27"/>
      <c r="KM431" s="167"/>
      <c r="KN431" s="50"/>
      <c r="KO431" s="27"/>
      <c r="KP431" s="168"/>
      <c r="KQ431" s="29"/>
      <c r="KU431" s="27"/>
      <c r="KV431" s="27"/>
      <c r="KW431" s="27"/>
      <c r="KX431" s="27"/>
      <c r="KZ431" s="27"/>
      <c r="LA431" s="167"/>
      <c r="LB431" s="50"/>
      <c r="LC431" s="27"/>
      <c r="LD431" s="168"/>
      <c r="LE431" s="27"/>
      <c r="LF431" s="27"/>
      <c r="LG431" s="27"/>
      <c r="LH431" s="27"/>
      <c r="LI431" s="27"/>
      <c r="LJ431" s="27"/>
      <c r="LK431" s="27"/>
      <c r="LL431" s="173"/>
      <c r="LM431" s="27"/>
      <c r="LN431" s="27"/>
      <c r="LO431" s="27"/>
      <c r="LP431" s="50"/>
      <c r="LQ431" s="27"/>
      <c r="LR431" s="183"/>
      <c r="LS431" s="327"/>
      <c r="LT431" s="327"/>
      <c r="LU431" s="167"/>
      <c r="LV431" s="27"/>
      <c r="LW431" s="29"/>
      <c r="LX431" s="27"/>
      <c r="LY431" s="137"/>
      <c r="LZ431" s="137"/>
      <c r="MA431" s="137"/>
      <c r="MB431" s="137"/>
      <c r="MC431" s="137"/>
      <c r="MD431" s="50"/>
      <c r="ME431" s="27"/>
      <c r="MF431" s="183"/>
      <c r="MG431" s="327"/>
      <c r="MH431" s="327"/>
      <c r="MI431" s="167"/>
      <c r="MJ431" s="27"/>
      <c r="MK431" s="29"/>
      <c r="ML431" s="27"/>
      <c r="MM431" s="137"/>
      <c r="MN431" s="137"/>
      <c r="MO431" s="137"/>
      <c r="MP431" s="137"/>
      <c r="MQ431" s="137"/>
      <c r="MR431" s="50"/>
      <c r="MS431" s="27"/>
      <c r="MT431" s="183"/>
      <c r="MU431" s="327"/>
      <c r="MV431" s="327"/>
      <c r="MW431" s="167"/>
      <c r="MX431" s="27"/>
      <c r="MY431" s="29"/>
      <c r="MZ431" s="27"/>
      <c r="NA431" s="137"/>
      <c r="NB431" s="137"/>
      <c r="NC431" s="137"/>
      <c r="ND431" s="137"/>
      <c r="NE431" s="137"/>
      <c r="NF431" s="50"/>
      <c r="NG431" s="27"/>
      <c r="NH431" s="183"/>
      <c r="NI431" s="327"/>
      <c r="NJ431" s="327"/>
      <c r="NK431" s="167"/>
      <c r="NL431" s="27"/>
      <c r="NM431" s="29"/>
      <c r="NN431" s="27"/>
      <c r="NO431" s="137"/>
      <c r="NP431" s="137"/>
      <c r="NQ431" s="137"/>
      <c r="NR431" s="137"/>
      <c r="NS431" s="137"/>
      <c r="NT431" s="50"/>
    </row>
    <row r="432" spans="1:384" x14ac:dyDescent="0.2">
      <c r="A432" s="17"/>
      <c r="B432" s="39"/>
      <c r="C432" s="40"/>
      <c r="D432" s="40"/>
      <c r="E432" s="41"/>
      <c r="F432" s="88"/>
      <c r="G432" s="178"/>
      <c r="H432" s="140"/>
      <c r="I432" s="326"/>
      <c r="J432" s="326"/>
      <c r="K432" s="113"/>
      <c r="L432" s="44"/>
      <c r="M432" s="326" t="s">
        <v>45</v>
      </c>
      <c r="N432" s="326"/>
      <c r="O432" s="44" t="e">
        <f>K428+#REF!+#REF!</f>
        <v>#REF!</v>
      </c>
      <c r="P432" s="44"/>
      <c r="Q432" s="45"/>
      <c r="R432" s="45"/>
      <c r="S432" s="45"/>
      <c r="T432" s="35"/>
      <c r="U432" s="27"/>
      <c r="V432" s="183"/>
      <c r="W432" s="29"/>
      <c r="Y432" s="167"/>
      <c r="Z432" s="27"/>
      <c r="AA432" s="29"/>
      <c r="AB432" s="27"/>
      <c r="AC432" s="137"/>
      <c r="AD432" s="137"/>
      <c r="AE432" s="137"/>
      <c r="AF432" s="137"/>
      <c r="AG432" s="137"/>
      <c r="AH432" s="50"/>
      <c r="AI432" s="27"/>
      <c r="AJ432" s="168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50"/>
      <c r="AW432" s="27"/>
      <c r="AX432" s="168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50"/>
      <c r="BK432" s="50"/>
      <c r="BL432" s="50"/>
      <c r="BM432" s="50"/>
      <c r="BN432" s="50"/>
      <c r="BO432" s="50"/>
      <c r="BP432" s="50"/>
      <c r="BQ432" s="50"/>
      <c r="BR432" s="50"/>
      <c r="BS432" s="50"/>
      <c r="BT432" s="50"/>
      <c r="BU432" s="50"/>
      <c r="BV432" s="50"/>
      <c r="BW432" s="50"/>
      <c r="BX432" s="50"/>
      <c r="BY432" s="27"/>
      <c r="BZ432" s="168"/>
      <c r="CA432" s="29"/>
      <c r="CE432" s="27"/>
      <c r="CF432" s="27"/>
      <c r="CG432" s="27"/>
      <c r="CH432" s="169"/>
      <c r="CJ432" s="27"/>
      <c r="CK432" s="167"/>
      <c r="CL432" s="50"/>
      <c r="CM432" s="27"/>
      <c r="CN432" s="168"/>
      <c r="CO432" s="29"/>
      <c r="CP432" s="27"/>
      <c r="CQ432" s="27"/>
      <c r="CR432" s="27"/>
      <c r="CS432" s="27"/>
      <c r="CT432" s="27"/>
      <c r="CU432" s="27"/>
      <c r="CV432" s="170"/>
      <c r="CX432" s="27"/>
      <c r="CY432" s="167"/>
      <c r="CZ432" s="50"/>
      <c r="DA432" s="58"/>
      <c r="DB432" s="50"/>
      <c r="DC432" s="50"/>
      <c r="DD432" s="50"/>
      <c r="DE432" s="50"/>
      <c r="DF432" s="50"/>
      <c r="DG432" s="50"/>
      <c r="DH432" s="50"/>
      <c r="DI432" s="50"/>
      <c r="DJ432" s="171"/>
      <c r="DK432" s="50"/>
      <c r="DL432" s="50"/>
      <c r="DM432" s="50"/>
      <c r="DN432" s="50"/>
      <c r="DO432" s="27"/>
      <c r="DP432" s="168"/>
      <c r="DQ432" s="29"/>
      <c r="DR432" s="27"/>
      <c r="DS432" s="27"/>
      <c r="DT432" s="27"/>
      <c r="DU432" s="27"/>
      <c r="DV432" s="27"/>
      <c r="DW432" s="27"/>
      <c r="DX432" s="170"/>
      <c r="DZ432" s="27"/>
      <c r="EA432" s="167"/>
      <c r="EB432" s="50"/>
      <c r="EC432" s="27"/>
      <c r="ED432" s="183"/>
      <c r="EE432" s="29"/>
      <c r="EG432" s="167"/>
      <c r="EH432" s="27"/>
      <c r="EI432" s="29"/>
      <c r="EJ432" s="27"/>
      <c r="EK432" s="137"/>
      <c r="EL432" s="137"/>
      <c r="EM432" s="137"/>
      <c r="EN432" s="137"/>
      <c r="EO432" s="137"/>
      <c r="EP432" s="50"/>
      <c r="EQ432" s="27"/>
      <c r="ER432" s="168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50"/>
      <c r="HW432" s="50"/>
      <c r="IY432" s="33"/>
      <c r="IZ432" s="168"/>
      <c r="JA432" s="29"/>
      <c r="JB432" s="27"/>
      <c r="JC432" s="27"/>
      <c r="JD432" s="27"/>
      <c r="JE432" s="27"/>
      <c r="JF432" s="27"/>
      <c r="JG432" s="27"/>
      <c r="JH432" s="172"/>
      <c r="JJ432" s="27"/>
      <c r="JK432" s="167"/>
      <c r="JL432" s="50"/>
      <c r="JM432" s="27"/>
      <c r="JN432" s="168"/>
      <c r="JO432" s="29"/>
      <c r="JS432" s="27"/>
      <c r="JT432" s="27"/>
      <c r="JU432" s="27"/>
      <c r="JV432" s="27"/>
      <c r="JX432" s="27"/>
      <c r="JY432" s="167"/>
      <c r="JZ432" s="50"/>
      <c r="KA432" s="50"/>
      <c r="KB432" s="168"/>
      <c r="KC432" s="29"/>
      <c r="KD432" s="27"/>
      <c r="KE432" s="27"/>
      <c r="KF432" s="27"/>
      <c r="KG432" s="27"/>
      <c r="KH432" s="27"/>
      <c r="KI432" s="27"/>
      <c r="KJ432" s="172"/>
      <c r="KL432" s="27"/>
      <c r="KM432" s="167"/>
      <c r="KN432" s="50"/>
      <c r="KO432" s="27"/>
      <c r="KP432" s="168"/>
      <c r="KQ432" s="29"/>
      <c r="KU432" s="27"/>
      <c r="KV432" s="27"/>
      <c r="KW432" s="27"/>
      <c r="KX432" s="27"/>
      <c r="KZ432" s="27"/>
      <c r="LA432" s="167"/>
      <c r="LB432" s="50"/>
      <c r="LC432" s="27"/>
      <c r="LD432" s="168"/>
      <c r="LE432" s="27"/>
      <c r="LF432" s="27"/>
      <c r="LG432" s="27"/>
      <c r="LH432" s="27"/>
      <c r="LI432" s="27"/>
      <c r="LJ432" s="27"/>
      <c r="LK432" s="27"/>
      <c r="LL432" s="173"/>
      <c r="LM432" s="27"/>
      <c r="LN432" s="27"/>
      <c r="LO432" s="27"/>
      <c r="LP432" s="50"/>
      <c r="LQ432" s="27"/>
      <c r="LR432" s="183"/>
      <c r="LS432" s="29"/>
      <c r="LU432" s="167"/>
      <c r="LV432" s="27"/>
      <c r="LW432" s="29"/>
      <c r="LX432" s="27"/>
      <c r="LY432" s="137"/>
      <c r="LZ432" s="137"/>
      <c r="MA432" s="137"/>
      <c r="MB432" s="137"/>
      <c r="MC432" s="137"/>
      <c r="MD432" s="50"/>
      <c r="ME432" s="27"/>
      <c r="MF432" s="183"/>
      <c r="MG432" s="29"/>
      <c r="MI432" s="167"/>
      <c r="MJ432" s="27"/>
      <c r="MK432" s="29"/>
      <c r="ML432" s="27"/>
      <c r="MM432" s="137"/>
      <c r="MN432" s="137"/>
      <c r="MO432" s="137"/>
      <c r="MP432" s="137"/>
      <c r="MQ432" s="137"/>
      <c r="MR432" s="50"/>
      <c r="MS432" s="27"/>
      <c r="MT432" s="183"/>
      <c r="MU432" s="29"/>
      <c r="MW432" s="167"/>
      <c r="MX432" s="27"/>
      <c r="MY432" s="29"/>
      <c r="MZ432" s="27"/>
      <c r="NA432" s="137"/>
      <c r="NB432" s="137"/>
      <c r="NC432" s="137"/>
      <c r="ND432" s="137"/>
      <c r="NE432" s="137"/>
      <c r="NF432" s="50"/>
      <c r="NG432" s="27"/>
      <c r="NH432" s="183"/>
      <c r="NI432" s="29"/>
      <c r="NK432" s="167"/>
      <c r="NL432" s="27"/>
      <c r="NM432" s="29"/>
      <c r="NN432" s="27"/>
      <c r="NO432" s="137"/>
      <c r="NP432" s="137"/>
      <c r="NQ432" s="137"/>
      <c r="NR432" s="137"/>
      <c r="NS432" s="137"/>
      <c r="NT432" s="50"/>
    </row>
    <row r="433" spans="1:384" x14ac:dyDescent="0.2">
      <c r="A433" s="17"/>
      <c r="B433" s="39"/>
      <c r="C433" s="40"/>
      <c r="D433" s="40"/>
      <c r="E433" s="41"/>
      <c r="F433" s="40"/>
      <c r="G433" s="178"/>
      <c r="H433" s="140"/>
      <c r="I433" s="353"/>
      <c r="J433" s="353"/>
      <c r="K433" s="151"/>
      <c r="L433" s="90"/>
      <c r="M433" s="354" t="s">
        <v>749</v>
      </c>
      <c r="N433" s="332"/>
      <c r="O433" s="66" t="e">
        <f>N428+#REF!+#REF!</f>
        <v>#REF!</v>
      </c>
      <c r="P433" s="66"/>
      <c r="Q433" s="113" t="e">
        <f>O433/I431</f>
        <v>#REF!</v>
      </c>
      <c r="R433" s="45"/>
      <c r="S433" s="45"/>
      <c r="T433" s="35"/>
      <c r="U433" s="27"/>
      <c r="V433" s="168"/>
      <c r="W433" s="327"/>
      <c r="X433" s="327"/>
      <c r="Y433" s="167"/>
      <c r="Z433" s="27"/>
      <c r="AA433" s="29"/>
      <c r="AB433" s="27"/>
      <c r="AC433" s="137"/>
      <c r="AD433" s="137"/>
      <c r="AE433" s="137"/>
      <c r="AF433" s="137"/>
      <c r="AG433" s="137"/>
      <c r="AH433" s="50"/>
      <c r="AI433" s="27"/>
      <c r="AJ433" s="168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50"/>
      <c r="AW433" s="27"/>
      <c r="AX433" s="168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50"/>
      <c r="BK433" s="50"/>
      <c r="BL433" s="50"/>
      <c r="BM433" s="50"/>
      <c r="BN433" s="50"/>
      <c r="BO433" s="50"/>
      <c r="BP433" s="50"/>
      <c r="BQ433" s="50"/>
      <c r="BR433" s="50"/>
      <c r="BS433" s="50"/>
      <c r="BT433" s="50"/>
      <c r="BU433" s="50"/>
      <c r="BV433" s="50"/>
      <c r="BW433" s="50"/>
      <c r="BX433" s="50"/>
      <c r="BY433" s="27"/>
      <c r="BZ433" s="168"/>
      <c r="CA433" s="29"/>
      <c r="CB433" s="27"/>
      <c r="CC433" s="27"/>
      <c r="CD433" s="27"/>
      <c r="CE433" s="27"/>
      <c r="CF433" s="27"/>
      <c r="CG433" s="27"/>
      <c r="CH433" s="187"/>
      <c r="CJ433" s="27"/>
      <c r="CK433" s="167"/>
      <c r="CL433" s="50"/>
      <c r="CM433" s="27"/>
      <c r="CN433" s="168"/>
      <c r="CO433" s="29"/>
      <c r="CP433" s="27"/>
      <c r="CQ433" s="27"/>
      <c r="CR433" s="27"/>
      <c r="CS433" s="27"/>
      <c r="CT433" s="27"/>
      <c r="CU433" s="27"/>
      <c r="CV433" s="170"/>
      <c r="CX433" s="27"/>
      <c r="CY433" s="167"/>
      <c r="CZ433" s="50"/>
      <c r="DA433" s="58"/>
      <c r="DB433" s="50"/>
      <c r="DC433" s="50"/>
      <c r="DD433" s="50"/>
      <c r="DE433" s="50"/>
      <c r="DF433" s="50"/>
      <c r="DG433" s="50"/>
      <c r="DH433" s="50"/>
      <c r="DI433" s="50"/>
      <c r="DJ433" s="171"/>
      <c r="DK433" s="50"/>
      <c r="DL433" s="50"/>
      <c r="DM433" s="50"/>
      <c r="DN433" s="50"/>
      <c r="DO433" s="27"/>
      <c r="DP433" s="168"/>
      <c r="DQ433" s="29"/>
      <c r="DR433" s="27"/>
      <c r="DS433" s="27"/>
      <c r="DT433" s="27"/>
      <c r="DU433" s="27"/>
      <c r="DV433" s="27"/>
      <c r="DW433" s="27"/>
      <c r="DX433" s="170"/>
      <c r="DZ433" s="27"/>
      <c r="EA433" s="167"/>
      <c r="EB433" s="50"/>
      <c r="EC433" s="27"/>
      <c r="ED433" s="168"/>
      <c r="EE433" s="327"/>
      <c r="EF433" s="327"/>
      <c r="EG433" s="167"/>
      <c r="EH433" s="27"/>
      <c r="EI433" s="29"/>
      <c r="EJ433" s="27"/>
      <c r="EK433" s="137"/>
      <c r="EL433" s="137"/>
      <c r="EM433" s="137"/>
      <c r="EN433" s="137"/>
      <c r="EO433" s="137"/>
      <c r="EP433" s="50"/>
      <c r="EQ433" s="27"/>
      <c r="ER433" s="168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50"/>
      <c r="HW433" s="50"/>
      <c r="IY433" s="33"/>
      <c r="IZ433" s="168"/>
      <c r="JA433" s="29"/>
      <c r="JB433" s="27"/>
      <c r="JC433" s="27"/>
      <c r="JD433" s="27"/>
      <c r="JE433" s="27"/>
      <c r="JF433" s="27"/>
      <c r="JG433" s="27"/>
      <c r="JH433" s="172"/>
      <c r="JJ433" s="27"/>
      <c r="JK433" s="167"/>
      <c r="JL433" s="50"/>
      <c r="JM433" s="27"/>
      <c r="JN433" s="168"/>
      <c r="JO433" s="29"/>
      <c r="JP433" s="27"/>
      <c r="JQ433" s="27"/>
      <c r="JR433" s="27"/>
      <c r="JS433" s="27"/>
      <c r="JT433" s="27"/>
      <c r="JU433" s="27"/>
      <c r="JV433" s="188"/>
      <c r="JX433" s="27"/>
      <c r="JY433" s="167"/>
      <c r="JZ433" s="50"/>
      <c r="KA433" s="50"/>
      <c r="KB433" s="168"/>
      <c r="KC433" s="29"/>
      <c r="KD433" s="27"/>
      <c r="KE433" s="27"/>
      <c r="KF433" s="27"/>
      <c r="KG433" s="27"/>
      <c r="KH433" s="27"/>
      <c r="KI433" s="27"/>
      <c r="KJ433" s="172"/>
      <c r="KL433" s="27"/>
      <c r="KM433" s="167"/>
      <c r="KN433" s="50"/>
      <c r="KO433" s="27"/>
      <c r="KP433" s="168"/>
      <c r="KQ433" s="29"/>
      <c r="KR433" s="27"/>
      <c r="KS433" s="27"/>
      <c r="KT433" s="27"/>
      <c r="KU433" s="27"/>
      <c r="KV433" s="27"/>
      <c r="KW433" s="27"/>
      <c r="KX433" s="188"/>
      <c r="KZ433" s="27"/>
      <c r="LA433" s="167"/>
      <c r="LB433" s="50"/>
      <c r="LC433" s="27"/>
      <c r="LD433" s="168"/>
      <c r="LE433" s="27"/>
      <c r="LF433" s="27"/>
      <c r="LG433" s="27"/>
      <c r="LH433" s="27"/>
      <c r="LI433" s="27"/>
      <c r="LJ433" s="27"/>
      <c r="LK433" s="27"/>
      <c r="LL433" s="173"/>
      <c r="LM433" s="27"/>
      <c r="LN433" s="27"/>
      <c r="LO433" s="27"/>
      <c r="LP433" s="50"/>
      <c r="LQ433" s="27"/>
      <c r="LR433" s="168"/>
      <c r="LS433" s="327"/>
      <c r="LT433" s="327"/>
      <c r="LU433" s="167"/>
      <c r="LV433" s="27"/>
      <c r="LW433" s="29"/>
      <c r="LX433" s="27"/>
      <c r="LY433" s="137"/>
      <c r="LZ433" s="137"/>
      <c r="MA433" s="137"/>
      <c r="MB433" s="137"/>
      <c r="MC433" s="137"/>
      <c r="MD433" s="50"/>
      <c r="ME433" s="27"/>
      <c r="MF433" s="168"/>
      <c r="MG433" s="327"/>
      <c r="MH433" s="327"/>
      <c r="MI433" s="167"/>
      <c r="MJ433" s="27"/>
      <c r="MK433" s="29"/>
      <c r="ML433" s="27"/>
      <c r="MM433" s="137"/>
      <c r="MN433" s="137"/>
      <c r="MO433" s="137"/>
      <c r="MP433" s="137"/>
      <c r="MQ433" s="137"/>
      <c r="MR433" s="50"/>
      <c r="MS433" s="27"/>
      <c r="MT433" s="168"/>
      <c r="MU433" s="327"/>
      <c r="MV433" s="327"/>
      <c r="MW433" s="167"/>
      <c r="MX433" s="27"/>
      <c r="MY433" s="29"/>
      <c r="MZ433" s="27"/>
      <c r="NA433" s="137"/>
      <c r="NB433" s="137"/>
      <c r="NC433" s="137"/>
      <c r="ND433" s="137"/>
      <c r="NE433" s="137"/>
      <c r="NF433" s="50"/>
      <c r="NG433" s="27"/>
      <c r="NH433" s="168"/>
      <c r="NI433" s="327"/>
      <c r="NJ433" s="327"/>
      <c r="NK433" s="167"/>
      <c r="NL433" s="27"/>
      <c r="NM433" s="29"/>
      <c r="NN433" s="27"/>
      <c r="NO433" s="137"/>
      <c r="NP433" s="137"/>
      <c r="NQ433" s="137"/>
      <c r="NR433" s="137"/>
      <c r="NS433" s="137"/>
      <c r="NT433" s="50"/>
    </row>
    <row r="434" spans="1:384" x14ac:dyDescent="0.2">
      <c r="A434" s="184"/>
      <c r="B434" s="140"/>
      <c r="C434" s="140"/>
      <c r="D434" s="140"/>
      <c r="E434" s="140"/>
      <c r="F434" s="140"/>
      <c r="G434" s="140"/>
      <c r="H434" s="140"/>
      <c r="I434" s="159"/>
      <c r="J434" s="160"/>
      <c r="K434" s="161"/>
      <c r="L434" s="162"/>
      <c r="M434" s="159"/>
      <c r="N434" s="27"/>
      <c r="O434" s="137"/>
      <c r="P434" s="137"/>
      <c r="Q434" s="137"/>
      <c r="R434" s="137"/>
      <c r="S434" s="137"/>
      <c r="T434" s="50"/>
      <c r="U434" s="27"/>
      <c r="V434" s="168"/>
      <c r="W434" s="29"/>
      <c r="Y434" s="167"/>
      <c r="Z434" s="27"/>
      <c r="AA434" s="29"/>
      <c r="AB434" s="27"/>
      <c r="AC434" s="137"/>
      <c r="AD434" s="137"/>
      <c r="AE434" s="137"/>
      <c r="AF434" s="137"/>
      <c r="AG434" s="137"/>
      <c r="AH434" s="50"/>
      <c r="AI434" s="27"/>
      <c r="AJ434" s="168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50"/>
      <c r="AW434" s="27"/>
      <c r="AX434" s="168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50"/>
      <c r="BK434" s="50"/>
      <c r="BL434" s="50"/>
      <c r="BM434" s="50"/>
      <c r="BN434" s="50"/>
      <c r="BO434" s="50"/>
      <c r="BP434" s="50"/>
      <c r="BQ434" s="50"/>
      <c r="BR434" s="50"/>
      <c r="BS434" s="50"/>
      <c r="BT434" s="50"/>
      <c r="BU434" s="50"/>
      <c r="BV434" s="50"/>
      <c r="BW434" s="50"/>
      <c r="BX434" s="50"/>
      <c r="BY434" s="27"/>
      <c r="BZ434" s="168"/>
      <c r="CA434" s="29"/>
      <c r="CB434" s="27"/>
      <c r="CC434" s="27"/>
      <c r="CD434" s="27"/>
      <c r="CE434" s="27"/>
      <c r="CF434" s="27"/>
      <c r="CG434" s="27"/>
      <c r="CH434" s="187"/>
      <c r="CJ434" s="27"/>
      <c r="CK434" s="167"/>
      <c r="CL434" s="50"/>
      <c r="CM434" s="27"/>
      <c r="CN434" s="168"/>
      <c r="CO434" s="29"/>
      <c r="CP434" s="27"/>
      <c r="CQ434" s="27"/>
      <c r="CR434" s="27"/>
      <c r="CS434" s="27"/>
      <c r="CT434" s="27"/>
      <c r="CU434" s="27"/>
      <c r="CV434" s="170"/>
      <c r="CX434" s="27"/>
      <c r="CY434" s="167"/>
      <c r="CZ434" s="50"/>
      <c r="DA434" s="58"/>
      <c r="DB434" s="50"/>
      <c r="DC434" s="50"/>
      <c r="DD434" s="50"/>
      <c r="DE434" s="50"/>
      <c r="DF434" s="50"/>
      <c r="DG434" s="50"/>
      <c r="DH434" s="50"/>
      <c r="DI434" s="50"/>
      <c r="DJ434" s="171"/>
      <c r="DK434" s="50"/>
      <c r="DL434" s="50"/>
      <c r="DM434" s="50"/>
      <c r="DN434" s="50"/>
      <c r="DO434" s="27"/>
      <c r="DP434" s="168"/>
      <c r="DQ434" s="29"/>
      <c r="DR434" s="27"/>
      <c r="DS434" s="27"/>
      <c r="DT434" s="27"/>
      <c r="DU434" s="27"/>
      <c r="DV434" s="27"/>
      <c r="DW434" s="27"/>
      <c r="DX434" s="170"/>
      <c r="DZ434" s="27"/>
      <c r="EA434" s="167"/>
      <c r="EB434" s="50"/>
      <c r="EC434" s="27"/>
      <c r="ED434" s="168"/>
      <c r="EE434" s="29"/>
      <c r="EG434" s="167"/>
      <c r="EH434" s="27"/>
      <c r="EI434" s="29"/>
      <c r="EJ434" s="27"/>
      <c r="EK434" s="137"/>
      <c r="EL434" s="137"/>
      <c r="EM434" s="137"/>
      <c r="EN434" s="137"/>
      <c r="EO434" s="137"/>
      <c r="EP434" s="50"/>
      <c r="EQ434" s="27"/>
      <c r="ER434" s="168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50"/>
      <c r="HW434" s="50"/>
      <c r="IY434" s="33"/>
      <c r="IZ434" s="168"/>
      <c r="JA434" s="29"/>
      <c r="JB434" s="27"/>
      <c r="JC434" s="27"/>
      <c r="JD434" s="27"/>
      <c r="JE434" s="27"/>
      <c r="JF434" s="27"/>
      <c r="JG434" s="27"/>
      <c r="JH434" s="172"/>
      <c r="JJ434" s="27"/>
      <c r="JK434" s="167"/>
      <c r="JL434" s="50"/>
      <c r="JM434" s="27"/>
      <c r="JN434" s="168"/>
      <c r="JO434" s="29"/>
      <c r="JP434" s="27"/>
      <c r="JQ434" s="27"/>
      <c r="JR434" s="27"/>
      <c r="JS434" s="27"/>
      <c r="JT434" s="27"/>
      <c r="JU434" s="27"/>
      <c r="JV434" s="188"/>
      <c r="JX434" s="27"/>
      <c r="JY434" s="167"/>
      <c r="JZ434" s="50"/>
      <c r="KA434" s="50"/>
      <c r="KB434" s="168"/>
      <c r="KC434" s="29"/>
      <c r="KD434" s="27"/>
      <c r="KE434" s="27"/>
      <c r="KF434" s="27"/>
      <c r="KG434" s="27"/>
      <c r="KH434" s="27"/>
      <c r="KI434" s="27"/>
      <c r="KJ434" s="172"/>
      <c r="KL434" s="27"/>
      <c r="KM434" s="167"/>
      <c r="KN434" s="50"/>
      <c r="KO434" s="27"/>
      <c r="KP434" s="168"/>
      <c r="KQ434" s="29"/>
      <c r="KR434" s="27"/>
      <c r="KS434" s="27"/>
      <c r="KT434" s="27"/>
      <c r="KU434" s="27"/>
      <c r="KV434" s="27"/>
      <c r="KW434" s="27"/>
      <c r="KX434" s="188"/>
      <c r="KZ434" s="27"/>
      <c r="LA434" s="167"/>
      <c r="LB434" s="50"/>
      <c r="LC434" s="27"/>
      <c r="LD434" s="168"/>
      <c r="LE434" s="27"/>
      <c r="LF434" s="27"/>
      <c r="LG434" s="27"/>
      <c r="LH434" s="27"/>
      <c r="LI434" s="27"/>
      <c r="LJ434" s="27"/>
      <c r="LK434" s="27"/>
      <c r="LL434" s="173"/>
      <c r="LM434" s="27"/>
      <c r="LN434" s="27"/>
      <c r="LO434" s="27"/>
      <c r="LP434" s="50"/>
      <c r="LQ434" s="27"/>
      <c r="LR434" s="168"/>
      <c r="LS434" s="29"/>
      <c r="LU434" s="167"/>
      <c r="LV434" s="27"/>
      <c r="LW434" s="29"/>
      <c r="LX434" s="27"/>
      <c r="LY434" s="137"/>
      <c r="LZ434" s="137"/>
      <c r="MA434" s="137"/>
      <c r="MB434" s="137"/>
      <c r="MC434" s="137"/>
      <c r="MD434" s="50"/>
      <c r="ME434" s="27"/>
      <c r="MF434" s="168"/>
      <c r="MG434" s="29"/>
      <c r="MI434" s="167"/>
      <c r="MJ434" s="27"/>
      <c r="MK434" s="29"/>
      <c r="ML434" s="27"/>
      <c r="MM434" s="137"/>
      <c r="MN434" s="137"/>
      <c r="MO434" s="137"/>
      <c r="MP434" s="137"/>
      <c r="MQ434" s="137"/>
      <c r="MR434" s="50"/>
      <c r="MS434" s="27"/>
      <c r="MT434" s="168"/>
      <c r="MU434" s="29"/>
      <c r="MW434" s="167"/>
      <c r="MX434" s="27"/>
      <c r="MY434" s="29"/>
      <c r="MZ434" s="27"/>
      <c r="NA434" s="137"/>
      <c r="NB434" s="137"/>
      <c r="NC434" s="137"/>
      <c r="ND434" s="137"/>
      <c r="NE434" s="137"/>
      <c r="NF434" s="50"/>
      <c r="NG434" s="27"/>
      <c r="NH434" s="168"/>
      <c r="NI434" s="29"/>
      <c r="NK434" s="167"/>
      <c r="NL434" s="27"/>
      <c r="NM434" s="29"/>
      <c r="NN434" s="27"/>
      <c r="NO434" s="137"/>
      <c r="NP434" s="137"/>
      <c r="NQ434" s="137"/>
      <c r="NR434" s="137"/>
      <c r="NS434" s="137"/>
      <c r="NT434" s="50"/>
    </row>
    <row r="435" spans="1:384" s="16" customFormat="1" ht="20.25" customHeight="1" x14ac:dyDescent="0.2">
      <c r="A435" s="1"/>
      <c r="B435" s="2"/>
      <c r="C435" s="2"/>
      <c r="D435" s="2"/>
      <c r="E435" s="2"/>
      <c r="F435" s="200"/>
      <c r="G435" s="200"/>
      <c r="H435" s="2"/>
      <c r="I435" s="340" t="s">
        <v>711</v>
      </c>
      <c r="J435" s="340"/>
      <c r="K435" s="340"/>
      <c r="L435" s="340"/>
      <c r="M435" s="3" t="s">
        <v>1</v>
      </c>
      <c r="N435" s="3"/>
      <c r="O435" s="3"/>
      <c r="P435" s="3"/>
      <c r="Q435" s="3"/>
      <c r="R435" s="3"/>
      <c r="S435" s="3"/>
      <c r="T435" s="3"/>
      <c r="U435" s="4"/>
      <c r="V435" s="5"/>
      <c r="W435" s="341" t="s">
        <v>712</v>
      </c>
      <c r="X435" s="341"/>
      <c r="Y435" s="341"/>
      <c r="Z435" s="341"/>
      <c r="AA435" s="4" t="s">
        <v>72</v>
      </c>
      <c r="AB435" s="4"/>
      <c r="AC435" s="4"/>
      <c r="AD435" s="4"/>
      <c r="AE435" s="4"/>
      <c r="AF435" s="4"/>
      <c r="AG435" s="4"/>
      <c r="AH435" s="4"/>
      <c r="AI435" s="3"/>
      <c r="AJ435" s="342" t="s">
        <v>713</v>
      </c>
      <c r="AK435" s="342"/>
      <c r="AL435" s="342"/>
      <c r="AM435" s="3" t="s">
        <v>1</v>
      </c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43" t="s">
        <v>714</v>
      </c>
      <c r="AY435" s="343"/>
      <c r="AZ435" s="343"/>
      <c r="BA435" s="3" t="s">
        <v>1</v>
      </c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43" t="s">
        <v>715</v>
      </c>
      <c r="BM435" s="343"/>
      <c r="BN435" s="343"/>
      <c r="BO435" s="3" t="s">
        <v>1</v>
      </c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43" t="s">
        <v>716</v>
      </c>
      <c r="CA435" s="343"/>
      <c r="CB435" s="343"/>
      <c r="CC435" s="3" t="s">
        <v>1</v>
      </c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43" t="s">
        <v>717</v>
      </c>
      <c r="CO435" s="343"/>
      <c r="CP435" s="343"/>
      <c r="CQ435" s="3" t="s">
        <v>1</v>
      </c>
      <c r="CR435" s="3"/>
      <c r="CS435" s="3"/>
      <c r="CT435" s="3"/>
      <c r="CU435" s="3"/>
      <c r="CV435" s="3"/>
      <c r="CW435" s="3"/>
      <c r="CX435" s="3"/>
      <c r="CY435" s="3"/>
      <c r="CZ435" s="3"/>
      <c r="DA435" s="6"/>
      <c r="DB435" s="344" t="s">
        <v>718</v>
      </c>
      <c r="DC435" s="344"/>
      <c r="DD435" s="344"/>
      <c r="DE435" s="7" t="s">
        <v>73</v>
      </c>
      <c r="DF435" s="7"/>
      <c r="DG435" s="6"/>
      <c r="DH435" s="6"/>
      <c r="DI435" s="6"/>
      <c r="DJ435" s="6"/>
      <c r="DK435" s="6"/>
      <c r="DL435" s="6"/>
      <c r="DM435" s="6"/>
      <c r="DN435" s="6"/>
      <c r="DO435" s="6"/>
      <c r="DP435" s="344" t="s">
        <v>719</v>
      </c>
      <c r="DQ435" s="344"/>
      <c r="DR435" s="344"/>
      <c r="DS435" s="6" t="s">
        <v>4</v>
      </c>
      <c r="DT435" s="6"/>
      <c r="DU435" s="6"/>
      <c r="DV435" s="6"/>
      <c r="DW435" s="6"/>
      <c r="DX435" s="6"/>
      <c r="DY435" s="6"/>
      <c r="DZ435" s="6"/>
      <c r="EA435" s="6"/>
      <c r="EB435" s="6"/>
      <c r="EC435" s="6"/>
      <c r="ED435" s="8"/>
      <c r="EE435" s="345" t="s">
        <v>720</v>
      </c>
      <c r="EF435" s="345"/>
      <c r="EG435" s="345"/>
      <c r="EH435" s="345"/>
      <c r="EI435" s="6" t="s">
        <v>4</v>
      </c>
      <c r="EJ435" s="6"/>
      <c r="EK435" s="6"/>
      <c r="EL435" s="6"/>
      <c r="EM435" s="6"/>
      <c r="EN435" s="6"/>
      <c r="EO435" s="6"/>
      <c r="EP435" s="6"/>
      <c r="EQ435" s="6"/>
      <c r="ER435" s="344" t="s">
        <v>721</v>
      </c>
      <c r="ES435" s="344"/>
      <c r="ET435" s="344"/>
      <c r="EU435" s="6" t="s">
        <v>73</v>
      </c>
      <c r="EV435" s="6"/>
      <c r="EW435" s="6"/>
      <c r="EX435" s="6"/>
      <c r="EY435" s="6"/>
      <c r="EZ435" s="6"/>
      <c r="FA435" s="6"/>
      <c r="FB435" s="6"/>
      <c r="FC435" s="6"/>
      <c r="FD435" s="6"/>
      <c r="FE435" s="12"/>
      <c r="FF435" s="13"/>
      <c r="FG435" s="348" t="s">
        <v>732</v>
      </c>
      <c r="FH435" s="348"/>
      <c r="FI435" s="348"/>
      <c r="FJ435" s="348"/>
      <c r="FK435" s="14" t="s">
        <v>4</v>
      </c>
      <c r="FL435" s="14"/>
      <c r="FM435" s="14"/>
      <c r="FN435" s="14"/>
      <c r="FO435" s="14"/>
      <c r="FP435" s="14"/>
      <c r="FQ435" s="14"/>
      <c r="FR435" s="14"/>
      <c r="FS435" s="12"/>
      <c r="FT435" s="13"/>
      <c r="FU435" s="348" t="s">
        <v>732</v>
      </c>
      <c r="FV435" s="348"/>
      <c r="FW435" s="348"/>
      <c r="FX435" s="348"/>
      <c r="FY435" s="14" t="s">
        <v>4</v>
      </c>
      <c r="FZ435" s="14"/>
      <c r="GA435" s="14"/>
      <c r="GB435" s="14"/>
      <c r="GC435" s="14"/>
      <c r="GD435" s="14"/>
      <c r="GE435" s="14"/>
      <c r="GF435" s="14"/>
      <c r="GG435" s="12"/>
      <c r="GH435" s="13"/>
      <c r="GI435" s="348" t="s">
        <v>500</v>
      </c>
      <c r="GJ435" s="348"/>
      <c r="GK435" s="348"/>
      <c r="GL435" s="348"/>
      <c r="GM435" s="14" t="s">
        <v>4</v>
      </c>
      <c r="GN435" s="14"/>
      <c r="GO435" s="14"/>
      <c r="GP435" s="14"/>
      <c r="GQ435" s="14"/>
      <c r="GR435" s="14"/>
      <c r="GS435" s="14"/>
      <c r="GT435" s="14"/>
      <c r="GU435" s="14"/>
      <c r="GV435" s="13"/>
      <c r="GW435" s="348" t="s">
        <v>730</v>
      </c>
      <c r="GX435" s="348"/>
      <c r="GY435" s="348"/>
      <c r="GZ435" s="348"/>
      <c r="HA435" s="14" t="s">
        <v>4</v>
      </c>
      <c r="HB435" s="14"/>
      <c r="HC435" s="14"/>
      <c r="HD435" s="14"/>
      <c r="HE435" s="14"/>
      <c r="HF435" s="14"/>
      <c r="HG435" s="14"/>
      <c r="HH435" s="14"/>
      <c r="HI435" s="12"/>
      <c r="HJ435" s="13"/>
      <c r="HK435" s="348" t="s">
        <v>732</v>
      </c>
      <c r="HL435" s="348"/>
      <c r="HM435" s="348"/>
      <c r="HN435" s="348"/>
      <c r="HO435" s="14" t="s">
        <v>4</v>
      </c>
      <c r="HP435" s="14"/>
      <c r="HQ435" s="14"/>
      <c r="HR435" s="14"/>
      <c r="HS435" s="14"/>
      <c r="HT435" s="14"/>
      <c r="HU435" s="14"/>
      <c r="HV435" s="14"/>
      <c r="HW435" s="14"/>
      <c r="HX435" s="337" t="s">
        <v>731</v>
      </c>
      <c r="HY435" s="337"/>
      <c r="HZ435" s="337"/>
      <c r="IA435" s="14" t="s">
        <v>4</v>
      </c>
      <c r="IB435" s="14"/>
      <c r="IC435" s="14"/>
      <c r="ID435" s="14"/>
      <c r="IE435" s="14"/>
      <c r="IF435" s="14"/>
      <c r="IG435" s="14"/>
      <c r="IH435" s="14"/>
      <c r="II435" s="14"/>
      <c r="IJ435" s="14"/>
      <c r="IK435" s="12"/>
      <c r="IL435" s="337" t="s">
        <v>501</v>
      </c>
      <c r="IM435" s="337"/>
      <c r="IN435" s="337"/>
      <c r="IO435" s="14" t="s">
        <v>4</v>
      </c>
      <c r="IP435" s="14"/>
      <c r="IQ435" s="14"/>
      <c r="IR435" s="14"/>
      <c r="IS435" s="14"/>
      <c r="IT435" s="14"/>
      <c r="IU435" s="14"/>
      <c r="IV435" s="14"/>
      <c r="IW435" s="14"/>
      <c r="IX435" s="14"/>
      <c r="IY435" s="9"/>
      <c r="IZ435" s="338" t="s">
        <v>722</v>
      </c>
      <c r="JA435" s="338"/>
      <c r="JB435" s="338"/>
      <c r="JC435" s="9" t="s">
        <v>4</v>
      </c>
      <c r="JD435" s="9"/>
      <c r="JE435" s="9"/>
      <c r="JF435" s="9"/>
      <c r="JG435" s="9"/>
      <c r="JH435" s="9"/>
      <c r="JI435" s="9"/>
      <c r="JJ435" s="9"/>
      <c r="JK435" s="9"/>
      <c r="JL435" s="9"/>
      <c r="JM435" s="9"/>
      <c r="JN435" s="338" t="s">
        <v>723</v>
      </c>
      <c r="JO435" s="338"/>
      <c r="JP435" s="338"/>
      <c r="JQ435" s="9" t="s">
        <v>4</v>
      </c>
      <c r="JR435" s="9"/>
      <c r="JS435" s="9"/>
      <c r="JT435" s="9"/>
      <c r="JU435" s="9"/>
      <c r="JV435" s="9"/>
      <c r="JW435" s="9"/>
      <c r="JX435" s="9"/>
      <c r="JY435" s="9"/>
      <c r="JZ435" s="9"/>
      <c r="KA435" s="9"/>
      <c r="KB435" s="338" t="s">
        <v>724</v>
      </c>
      <c r="KC435" s="338"/>
      <c r="KD435" s="338"/>
      <c r="KE435" s="9" t="s">
        <v>4</v>
      </c>
      <c r="KF435" s="9"/>
      <c r="KG435" s="9"/>
      <c r="KH435" s="9"/>
      <c r="KI435" s="9"/>
      <c r="KJ435" s="9"/>
      <c r="KK435" s="9"/>
      <c r="KL435" s="9"/>
      <c r="KM435" s="9"/>
      <c r="KN435" s="9"/>
      <c r="KO435" s="9"/>
      <c r="KP435" s="338" t="s">
        <v>725</v>
      </c>
      <c r="KQ435" s="338"/>
      <c r="KR435" s="338"/>
      <c r="KS435" s="9" t="s">
        <v>4</v>
      </c>
      <c r="KT435" s="9"/>
      <c r="KU435" s="9"/>
      <c r="KV435" s="9"/>
      <c r="KW435" s="9"/>
      <c r="KX435" s="9"/>
      <c r="KY435" s="9"/>
      <c r="KZ435" s="9"/>
      <c r="LA435" s="9"/>
      <c r="LB435" s="9"/>
      <c r="LC435" s="9"/>
      <c r="LD435" s="338" t="s">
        <v>6</v>
      </c>
      <c r="LE435" s="338"/>
      <c r="LF435" s="338"/>
      <c r="LG435" s="9" t="s">
        <v>4</v>
      </c>
      <c r="LH435" s="9"/>
      <c r="LI435" s="9"/>
      <c r="LJ435" s="9"/>
      <c r="LK435" s="9"/>
      <c r="LL435" s="11"/>
      <c r="LM435" s="9"/>
      <c r="LN435" s="9"/>
      <c r="LO435" s="9"/>
      <c r="LP435" s="9"/>
      <c r="LQ435" s="9"/>
      <c r="LR435" s="10"/>
      <c r="LS435" s="339" t="s">
        <v>729</v>
      </c>
      <c r="LT435" s="339"/>
      <c r="LU435" s="339"/>
      <c r="LV435" s="339"/>
      <c r="LW435" s="9" t="s">
        <v>4</v>
      </c>
      <c r="LX435" s="9"/>
      <c r="LY435" s="9"/>
      <c r="LZ435" s="9"/>
      <c r="MA435" s="9"/>
      <c r="MB435" s="9"/>
      <c r="MC435" s="9"/>
      <c r="MD435" s="9"/>
      <c r="ME435" s="9"/>
      <c r="MF435" s="10"/>
      <c r="MG435" s="339" t="s">
        <v>728</v>
      </c>
      <c r="MH435" s="339"/>
      <c r="MI435" s="339"/>
      <c r="MJ435" s="339"/>
      <c r="MK435" s="9" t="s">
        <v>4</v>
      </c>
      <c r="ML435" s="9"/>
      <c r="MM435" s="9"/>
      <c r="MN435" s="9"/>
      <c r="MO435" s="9"/>
      <c r="MP435" s="9"/>
      <c r="MQ435" s="9"/>
      <c r="MR435" s="9"/>
      <c r="MS435" s="9"/>
      <c r="MT435" s="10"/>
      <c r="MU435" s="339" t="s">
        <v>727</v>
      </c>
      <c r="MV435" s="339"/>
      <c r="MW435" s="339"/>
      <c r="MX435" s="339"/>
      <c r="MY435" s="9" t="s">
        <v>4</v>
      </c>
      <c r="MZ435" s="9"/>
      <c r="NA435" s="9"/>
      <c r="NB435" s="9"/>
      <c r="NC435" s="9"/>
      <c r="ND435" s="9"/>
      <c r="NE435" s="9"/>
      <c r="NF435" s="9"/>
      <c r="NG435" s="9"/>
      <c r="NH435" s="10"/>
      <c r="NI435" s="339" t="s">
        <v>726</v>
      </c>
      <c r="NJ435" s="339"/>
      <c r="NK435" s="339"/>
      <c r="NL435" s="339"/>
      <c r="NM435" s="9" t="s">
        <v>4</v>
      </c>
      <c r="NN435" s="9"/>
      <c r="NO435" s="9"/>
      <c r="NP435" s="9"/>
      <c r="NQ435" s="9"/>
      <c r="NR435" s="9"/>
      <c r="NS435" s="9"/>
      <c r="NT435" s="9"/>
    </row>
    <row r="436" spans="1:384" x14ac:dyDescent="0.2">
      <c r="A436" s="17" t="s">
        <v>7</v>
      </c>
      <c r="B436" s="18" t="s">
        <v>733</v>
      </c>
      <c r="C436" s="19" t="s">
        <v>734</v>
      </c>
      <c r="D436" s="19" t="s">
        <v>735</v>
      </c>
      <c r="E436" s="20" t="s">
        <v>736</v>
      </c>
      <c r="F436" s="21" t="s">
        <v>737</v>
      </c>
      <c r="G436" s="279"/>
      <c r="H436" s="22"/>
      <c r="I436" s="23" t="s">
        <v>8</v>
      </c>
      <c r="J436" s="23" t="s">
        <v>9</v>
      </c>
      <c r="K436" s="24" t="s">
        <v>10</v>
      </c>
      <c r="L436" s="23" t="s">
        <v>9</v>
      </c>
      <c r="M436" s="23" t="s">
        <v>11</v>
      </c>
      <c r="N436" s="23" t="s">
        <v>12</v>
      </c>
      <c r="O436" s="23" t="s">
        <v>13</v>
      </c>
      <c r="P436" s="23"/>
      <c r="Q436" s="23" t="s">
        <v>14</v>
      </c>
      <c r="R436" s="23" t="s">
        <v>15</v>
      </c>
      <c r="S436" s="23" t="s">
        <v>16</v>
      </c>
      <c r="T436" s="23" t="s">
        <v>17</v>
      </c>
      <c r="U436" s="25"/>
      <c r="V436" s="26" t="s">
        <v>7</v>
      </c>
      <c r="W436" s="23" t="s">
        <v>8</v>
      </c>
      <c r="X436" s="23" t="s">
        <v>9</v>
      </c>
      <c r="Y436" s="24" t="s">
        <v>10</v>
      </c>
      <c r="Z436" s="23" t="s">
        <v>9</v>
      </c>
      <c r="AA436" s="23" t="s">
        <v>11</v>
      </c>
      <c r="AB436" s="23" t="s">
        <v>12</v>
      </c>
      <c r="AC436" s="23" t="s">
        <v>13</v>
      </c>
      <c r="AD436" s="23"/>
      <c r="AE436" s="23" t="s">
        <v>14</v>
      </c>
      <c r="AF436" s="23" t="s">
        <v>15</v>
      </c>
      <c r="AG436" s="23" t="s">
        <v>16</v>
      </c>
      <c r="AH436" s="23" t="s">
        <v>17</v>
      </c>
      <c r="AI436" s="27"/>
      <c r="AJ436" s="28" t="s">
        <v>7</v>
      </c>
      <c r="AK436" s="23" t="s">
        <v>8</v>
      </c>
      <c r="AL436" s="23" t="s">
        <v>9</v>
      </c>
      <c r="AM436" s="24" t="s">
        <v>10</v>
      </c>
      <c r="AN436" s="23" t="s">
        <v>9</v>
      </c>
      <c r="AO436" s="23" t="s">
        <v>11</v>
      </c>
      <c r="AP436" s="23" t="s">
        <v>12</v>
      </c>
      <c r="AQ436" s="23" t="s">
        <v>13</v>
      </c>
      <c r="AR436" s="23"/>
      <c r="AS436" s="23" t="s">
        <v>14</v>
      </c>
      <c r="AT436" s="23" t="s">
        <v>15</v>
      </c>
      <c r="AU436" s="23" t="s">
        <v>16</v>
      </c>
      <c r="AV436" s="23" t="s">
        <v>17</v>
      </c>
      <c r="AW436" s="27"/>
      <c r="AX436" s="28" t="s">
        <v>7</v>
      </c>
      <c r="AY436" s="23" t="s">
        <v>8</v>
      </c>
      <c r="AZ436" s="23" t="s">
        <v>9</v>
      </c>
      <c r="BA436" s="24" t="s">
        <v>10</v>
      </c>
      <c r="BB436" s="23" t="s">
        <v>9</v>
      </c>
      <c r="BC436" s="23" t="s">
        <v>11</v>
      </c>
      <c r="BD436" s="23" t="s">
        <v>12</v>
      </c>
      <c r="BE436" s="23" t="s">
        <v>13</v>
      </c>
      <c r="BF436" s="23"/>
      <c r="BG436" s="23" t="s">
        <v>14</v>
      </c>
      <c r="BH436" s="23" t="s">
        <v>15</v>
      </c>
      <c r="BI436" s="23" t="s">
        <v>16</v>
      </c>
      <c r="BJ436" s="23" t="s">
        <v>17</v>
      </c>
      <c r="BK436" s="29"/>
      <c r="BL436" s="28" t="s">
        <v>7</v>
      </c>
      <c r="BM436" s="23" t="s">
        <v>8</v>
      </c>
      <c r="BN436" s="23" t="s">
        <v>9</v>
      </c>
      <c r="BO436" s="24" t="s">
        <v>10</v>
      </c>
      <c r="BP436" s="23" t="s">
        <v>9</v>
      </c>
      <c r="BQ436" s="23" t="s">
        <v>11</v>
      </c>
      <c r="BR436" s="23" t="s">
        <v>12</v>
      </c>
      <c r="BS436" s="23" t="s">
        <v>13</v>
      </c>
      <c r="BT436" s="23" t="s">
        <v>18</v>
      </c>
      <c r="BU436" s="23" t="s">
        <v>14</v>
      </c>
      <c r="BV436" s="23" t="s">
        <v>12</v>
      </c>
      <c r="BW436" s="23" t="s">
        <v>19</v>
      </c>
      <c r="BX436" s="23" t="s">
        <v>17</v>
      </c>
      <c r="BY436" s="27"/>
      <c r="BZ436" s="28" t="s">
        <v>7</v>
      </c>
      <c r="CA436" s="23" t="s">
        <v>8</v>
      </c>
      <c r="CB436" s="23" t="s">
        <v>9</v>
      </c>
      <c r="CC436" s="24" t="s">
        <v>10</v>
      </c>
      <c r="CD436" s="23" t="s">
        <v>9</v>
      </c>
      <c r="CE436" s="23" t="s">
        <v>11</v>
      </c>
      <c r="CF436" s="23" t="s">
        <v>12</v>
      </c>
      <c r="CG436" s="23" t="s">
        <v>13</v>
      </c>
      <c r="CH436" s="30" t="s">
        <v>18</v>
      </c>
      <c r="CI436" s="23" t="s">
        <v>14</v>
      </c>
      <c r="CJ436" s="23" t="s">
        <v>12</v>
      </c>
      <c r="CK436" s="23" t="s">
        <v>19</v>
      </c>
      <c r="CL436" s="23" t="s">
        <v>17</v>
      </c>
      <c r="CM436" s="27"/>
      <c r="CN436" s="28" t="s">
        <v>7</v>
      </c>
      <c r="CO436" s="23" t="s">
        <v>8</v>
      </c>
      <c r="CP436" s="23" t="s">
        <v>9</v>
      </c>
      <c r="CQ436" s="24" t="s">
        <v>10</v>
      </c>
      <c r="CR436" s="23" t="s">
        <v>9</v>
      </c>
      <c r="CS436" s="23" t="s">
        <v>11</v>
      </c>
      <c r="CT436" s="23" t="s">
        <v>12</v>
      </c>
      <c r="CU436" s="23" t="s">
        <v>13</v>
      </c>
      <c r="CV436" s="31" t="s">
        <v>18</v>
      </c>
      <c r="CW436" s="23" t="s">
        <v>14</v>
      </c>
      <c r="CX436" s="23" t="s">
        <v>12</v>
      </c>
      <c r="CY436" s="23" t="s">
        <v>19</v>
      </c>
      <c r="CZ436" s="23" t="s">
        <v>17</v>
      </c>
      <c r="DA436" s="32"/>
      <c r="DB436" s="28" t="s">
        <v>7</v>
      </c>
      <c r="DC436" s="23" t="s">
        <v>8</v>
      </c>
      <c r="DD436" s="23" t="s">
        <v>9</v>
      </c>
      <c r="DE436" s="24" t="s">
        <v>10</v>
      </c>
      <c r="DF436" s="23" t="s">
        <v>9</v>
      </c>
      <c r="DG436" s="23" t="s">
        <v>11</v>
      </c>
      <c r="DH436" s="23" t="s">
        <v>12</v>
      </c>
      <c r="DI436" s="23" t="s">
        <v>13</v>
      </c>
      <c r="DJ436" s="31" t="s">
        <v>18</v>
      </c>
      <c r="DK436" s="23" t="s">
        <v>14</v>
      </c>
      <c r="DL436" s="23" t="s">
        <v>12</v>
      </c>
      <c r="DM436" s="23" t="s">
        <v>19</v>
      </c>
      <c r="DN436" s="23" t="s">
        <v>17</v>
      </c>
      <c r="DO436" s="25"/>
      <c r="DP436" s="28" t="s">
        <v>7</v>
      </c>
      <c r="DQ436" s="23" t="s">
        <v>8</v>
      </c>
      <c r="DR436" s="23" t="s">
        <v>9</v>
      </c>
      <c r="DS436" s="24" t="s">
        <v>10</v>
      </c>
      <c r="DT436" s="23" t="s">
        <v>9</v>
      </c>
      <c r="DU436" s="23" t="s">
        <v>11</v>
      </c>
      <c r="DV436" s="23" t="s">
        <v>12</v>
      </c>
      <c r="DW436" s="23" t="s">
        <v>13</v>
      </c>
      <c r="DX436" s="31" t="s">
        <v>18</v>
      </c>
      <c r="DY436" s="23" t="s">
        <v>14</v>
      </c>
      <c r="DZ436" s="23" t="s">
        <v>12</v>
      </c>
      <c r="EA436" s="23" t="s">
        <v>19</v>
      </c>
      <c r="EB436" s="23" t="s">
        <v>17</v>
      </c>
      <c r="EC436" s="27"/>
      <c r="ED436" s="26" t="s">
        <v>7</v>
      </c>
      <c r="EE436" s="23" t="s">
        <v>8</v>
      </c>
      <c r="EF436" s="23" t="s">
        <v>9</v>
      </c>
      <c r="EG436" s="24" t="s">
        <v>10</v>
      </c>
      <c r="EH436" s="23" t="s">
        <v>9</v>
      </c>
      <c r="EI436" s="23" t="s">
        <v>11</v>
      </c>
      <c r="EJ436" s="23" t="s">
        <v>12</v>
      </c>
      <c r="EK436" s="23" t="s">
        <v>13</v>
      </c>
      <c r="EL436" s="23"/>
      <c r="EM436" s="23" t="s">
        <v>14</v>
      </c>
      <c r="EN436" s="23" t="s">
        <v>15</v>
      </c>
      <c r="EO436" s="23" t="s">
        <v>16</v>
      </c>
      <c r="EP436" s="23" t="s">
        <v>17</v>
      </c>
      <c r="EQ436" s="27"/>
      <c r="ER436" s="28" t="s">
        <v>7</v>
      </c>
      <c r="ES436" s="23" t="s">
        <v>8</v>
      </c>
      <c r="ET436" s="23" t="s">
        <v>9</v>
      </c>
      <c r="EU436" s="24" t="s">
        <v>10</v>
      </c>
      <c r="EV436" s="23" t="s">
        <v>9</v>
      </c>
      <c r="EW436" s="23" t="s">
        <v>11</v>
      </c>
      <c r="EX436" s="23" t="s">
        <v>12</v>
      </c>
      <c r="EY436" s="23" t="s">
        <v>13</v>
      </c>
      <c r="EZ436" s="23"/>
      <c r="FA436" s="23" t="s">
        <v>14</v>
      </c>
      <c r="FB436" s="23" t="s">
        <v>15</v>
      </c>
      <c r="FC436" s="23" t="s">
        <v>16</v>
      </c>
      <c r="FD436" s="23" t="s">
        <v>17</v>
      </c>
      <c r="FE436" s="29"/>
      <c r="FF436" s="26" t="s">
        <v>7</v>
      </c>
      <c r="FG436" s="23" t="s">
        <v>8</v>
      </c>
      <c r="FH436" s="23" t="s">
        <v>9</v>
      </c>
      <c r="FI436" s="24" t="s">
        <v>10</v>
      </c>
      <c r="FJ436" s="23" t="s">
        <v>9</v>
      </c>
      <c r="FK436" s="23" t="s">
        <v>11</v>
      </c>
      <c r="FL436" s="23" t="s">
        <v>12</v>
      </c>
      <c r="FM436" s="23" t="s">
        <v>13</v>
      </c>
      <c r="FN436" s="23"/>
      <c r="FO436" s="23" t="s">
        <v>14</v>
      </c>
      <c r="FP436" s="23" t="s">
        <v>15</v>
      </c>
      <c r="FQ436" s="23" t="s">
        <v>16</v>
      </c>
      <c r="FR436" s="23" t="s">
        <v>17</v>
      </c>
      <c r="FS436" s="29"/>
      <c r="FT436" s="26" t="s">
        <v>7</v>
      </c>
      <c r="FU436" s="23" t="s">
        <v>8</v>
      </c>
      <c r="FV436" s="23" t="s">
        <v>9</v>
      </c>
      <c r="FW436" s="24" t="s">
        <v>10</v>
      </c>
      <c r="FX436" s="23" t="s">
        <v>9</v>
      </c>
      <c r="FY436" s="23" t="s">
        <v>11</v>
      </c>
      <c r="FZ436" s="23" t="s">
        <v>12</v>
      </c>
      <c r="GA436" s="23" t="s">
        <v>13</v>
      </c>
      <c r="GB436" s="23"/>
      <c r="GC436" s="23" t="s">
        <v>14</v>
      </c>
      <c r="GD436" s="23" t="s">
        <v>15</v>
      </c>
      <c r="GE436" s="23" t="s">
        <v>16</v>
      </c>
      <c r="GF436" s="23" t="s">
        <v>17</v>
      </c>
      <c r="GG436" s="36"/>
      <c r="GH436" s="26" t="s">
        <v>7</v>
      </c>
      <c r="GI436" s="23" t="s">
        <v>8</v>
      </c>
      <c r="GJ436" s="23" t="s">
        <v>9</v>
      </c>
      <c r="GK436" s="24" t="s">
        <v>10</v>
      </c>
      <c r="GL436" s="23" t="s">
        <v>9</v>
      </c>
      <c r="GM436" s="23" t="s">
        <v>11</v>
      </c>
      <c r="GN436" s="23" t="s">
        <v>12</v>
      </c>
      <c r="GO436" s="23" t="s">
        <v>13</v>
      </c>
      <c r="GP436" s="23"/>
      <c r="GQ436" s="23" t="s">
        <v>14</v>
      </c>
      <c r="GR436" s="23" t="s">
        <v>15</v>
      </c>
      <c r="GS436" s="23" t="s">
        <v>16</v>
      </c>
      <c r="GT436" s="23" t="s">
        <v>17</v>
      </c>
      <c r="GU436" s="25"/>
      <c r="GV436" s="26" t="s">
        <v>7</v>
      </c>
      <c r="GW436" s="23" t="s">
        <v>8</v>
      </c>
      <c r="GX436" s="23" t="s">
        <v>9</v>
      </c>
      <c r="GY436" s="24" t="s">
        <v>10</v>
      </c>
      <c r="GZ436" s="23" t="s">
        <v>9</v>
      </c>
      <c r="HA436" s="23" t="s">
        <v>11</v>
      </c>
      <c r="HB436" s="23" t="s">
        <v>12</v>
      </c>
      <c r="HC436" s="23" t="s">
        <v>13</v>
      </c>
      <c r="HD436" s="23"/>
      <c r="HE436" s="23" t="s">
        <v>14</v>
      </c>
      <c r="HF436" s="23" t="s">
        <v>15</v>
      </c>
      <c r="HG436" s="23" t="s">
        <v>16</v>
      </c>
      <c r="HH436" s="23" t="s">
        <v>17</v>
      </c>
      <c r="HI436" s="29"/>
      <c r="HJ436" s="26" t="s">
        <v>7</v>
      </c>
      <c r="HK436" s="23" t="s">
        <v>8</v>
      </c>
      <c r="HL436" s="23" t="s">
        <v>9</v>
      </c>
      <c r="HM436" s="24" t="s">
        <v>10</v>
      </c>
      <c r="HN436" s="23" t="s">
        <v>9</v>
      </c>
      <c r="HO436" s="23" t="s">
        <v>11</v>
      </c>
      <c r="HP436" s="23" t="s">
        <v>12</v>
      </c>
      <c r="HQ436" s="23" t="s">
        <v>13</v>
      </c>
      <c r="HR436" s="23"/>
      <c r="HS436" s="23" t="s">
        <v>14</v>
      </c>
      <c r="HT436" s="23" t="s">
        <v>15</v>
      </c>
      <c r="HU436" s="23" t="s">
        <v>16</v>
      </c>
      <c r="HV436" s="23" t="s">
        <v>17</v>
      </c>
      <c r="HW436" s="34"/>
      <c r="HX436" s="28" t="s">
        <v>7</v>
      </c>
      <c r="HY436" s="23" t="s">
        <v>8</v>
      </c>
      <c r="HZ436" s="23" t="s">
        <v>9</v>
      </c>
      <c r="IA436" s="24" t="s">
        <v>10</v>
      </c>
      <c r="IB436" s="23" t="s">
        <v>9</v>
      </c>
      <c r="IC436" s="23" t="s">
        <v>11</v>
      </c>
      <c r="ID436" s="23" t="s">
        <v>12</v>
      </c>
      <c r="IE436" s="23" t="s">
        <v>13</v>
      </c>
      <c r="IF436" s="23" t="s">
        <v>18</v>
      </c>
      <c r="IG436" s="23" t="s">
        <v>14</v>
      </c>
      <c r="IH436" s="23" t="s">
        <v>12</v>
      </c>
      <c r="II436" s="23" t="s">
        <v>19</v>
      </c>
      <c r="IJ436" s="23" t="s">
        <v>17</v>
      </c>
      <c r="IK436" s="29"/>
      <c r="IL436" s="28" t="s">
        <v>7</v>
      </c>
      <c r="IM436" s="23" t="s">
        <v>8</v>
      </c>
      <c r="IN436" s="23" t="s">
        <v>9</v>
      </c>
      <c r="IO436" s="24" t="s">
        <v>10</v>
      </c>
      <c r="IP436" s="23" t="s">
        <v>9</v>
      </c>
      <c r="IQ436" s="23" t="s">
        <v>11</v>
      </c>
      <c r="IR436" s="23" t="s">
        <v>12</v>
      </c>
      <c r="IS436" s="23" t="s">
        <v>13</v>
      </c>
      <c r="IT436" s="23" t="s">
        <v>18</v>
      </c>
      <c r="IU436" s="23" t="s">
        <v>14</v>
      </c>
      <c r="IV436" s="23" t="s">
        <v>12</v>
      </c>
      <c r="IW436" s="23" t="s">
        <v>19</v>
      </c>
      <c r="IX436" s="23" t="s">
        <v>17</v>
      </c>
      <c r="IY436" s="33"/>
      <c r="IZ436" s="28" t="s">
        <v>7</v>
      </c>
      <c r="JA436" s="23" t="s">
        <v>8</v>
      </c>
      <c r="JB436" s="23" t="s">
        <v>9</v>
      </c>
      <c r="JC436" s="24" t="s">
        <v>10</v>
      </c>
      <c r="JD436" s="23" t="s">
        <v>9</v>
      </c>
      <c r="JE436" s="23" t="s">
        <v>11</v>
      </c>
      <c r="JF436" s="23" t="s">
        <v>12</v>
      </c>
      <c r="JG436" s="23" t="s">
        <v>13</v>
      </c>
      <c r="JH436" s="24" t="s">
        <v>18</v>
      </c>
      <c r="JI436" s="23" t="s">
        <v>14</v>
      </c>
      <c r="JJ436" s="23" t="s">
        <v>12</v>
      </c>
      <c r="JK436" s="23" t="s">
        <v>19</v>
      </c>
      <c r="JL436" s="23" t="s">
        <v>17</v>
      </c>
      <c r="JM436" s="27"/>
      <c r="JN436" s="28" t="s">
        <v>7</v>
      </c>
      <c r="JO436" s="23" t="s">
        <v>8</v>
      </c>
      <c r="JP436" s="23" t="s">
        <v>9</v>
      </c>
      <c r="JQ436" s="24" t="s">
        <v>10</v>
      </c>
      <c r="JR436" s="23" t="s">
        <v>9</v>
      </c>
      <c r="JS436" s="23" t="s">
        <v>11</v>
      </c>
      <c r="JT436" s="23" t="s">
        <v>12</v>
      </c>
      <c r="JU436" s="23" t="s">
        <v>13</v>
      </c>
      <c r="JV436" s="23" t="s">
        <v>18</v>
      </c>
      <c r="JW436" s="23" t="s">
        <v>14</v>
      </c>
      <c r="JX436" s="23" t="s">
        <v>12</v>
      </c>
      <c r="JY436" s="23" t="s">
        <v>19</v>
      </c>
      <c r="JZ436" s="23" t="s">
        <v>17</v>
      </c>
      <c r="KA436" s="34"/>
      <c r="KB436" s="28" t="s">
        <v>7</v>
      </c>
      <c r="KC436" s="23" t="s">
        <v>8</v>
      </c>
      <c r="KD436" s="23" t="s">
        <v>9</v>
      </c>
      <c r="KE436" s="24" t="s">
        <v>10</v>
      </c>
      <c r="KF436" s="23" t="s">
        <v>9</v>
      </c>
      <c r="KG436" s="23" t="s">
        <v>11</v>
      </c>
      <c r="KH436" s="23" t="s">
        <v>12</v>
      </c>
      <c r="KI436" s="23" t="s">
        <v>13</v>
      </c>
      <c r="KJ436" s="24" t="s">
        <v>18</v>
      </c>
      <c r="KK436" s="23" t="s">
        <v>14</v>
      </c>
      <c r="KL436" s="23" t="s">
        <v>12</v>
      </c>
      <c r="KM436" s="23" t="s">
        <v>19</v>
      </c>
      <c r="KN436" s="23" t="s">
        <v>17</v>
      </c>
      <c r="KO436" s="27"/>
      <c r="KP436" s="28" t="s">
        <v>7</v>
      </c>
      <c r="KQ436" s="23" t="s">
        <v>8</v>
      </c>
      <c r="KR436" s="23" t="s">
        <v>9</v>
      </c>
      <c r="KS436" s="24" t="s">
        <v>10</v>
      </c>
      <c r="KT436" s="23" t="s">
        <v>9</v>
      </c>
      <c r="KU436" s="23" t="s">
        <v>11</v>
      </c>
      <c r="KV436" s="23" t="s">
        <v>12</v>
      </c>
      <c r="KW436" s="23" t="s">
        <v>13</v>
      </c>
      <c r="KX436" s="23" t="s">
        <v>18</v>
      </c>
      <c r="KY436" s="23" t="s">
        <v>14</v>
      </c>
      <c r="KZ436" s="23" t="s">
        <v>12</v>
      </c>
      <c r="LA436" s="23" t="s">
        <v>19</v>
      </c>
      <c r="LB436" s="23" t="s">
        <v>17</v>
      </c>
      <c r="LC436" s="25"/>
      <c r="LD436" s="28" t="s">
        <v>7</v>
      </c>
      <c r="LE436" s="23" t="s">
        <v>8</v>
      </c>
      <c r="LF436" s="23" t="s">
        <v>9</v>
      </c>
      <c r="LG436" s="24" t="s">
        <v>10</v>
      </c>
      <c r="LH436" s="23" t="s">
        <v>9</v>
      </c>
      <c r="LI436" s="23" t="s">
        <v>11</v>
      </c>
      <c r="LJ436" s="23" t="s">
        <v>12</v>
      </c>
      <c r="LK436" s="23" t="s">
        <v>13</v>
      </c>
      <c r="LL436" s="24" t="s">
        <v>18</v>
      </c>
      <c r="LM436" s="23" t="s">
        <v>14</v>
      </c>
      <c r="LN436" s="23" t="s">
        <v>12</v>
      </c>
      <c r="LO436" s="23" t="s">
        <v>19</v>
      </c>
      <c r="LP436" s="23" t="s">
        <v>17</v>
      </c>
      <c r="LQ436" s="25"/>
      <c r="LR436" s="26" t="s">
        <v>7</v>
      </c>
      <c r="LS436" s="23" t="s">
        <v>8</v>
      </c>
      <c r="LT436" s="23" t="s">
        <v>9</v>
      </c>
      <c r="LU436" s="24" t="s">
        <v>10</v>
      </c>
      <c r="LV436" s="23" t="s">
        <v>9</v>
      </c>
      <c r="LW436" s="23" t="s">
        <v>11</v>
      </c>
      <c r="LX436" s="23" t="s">
        <v>12</v>
      </c>
      <c r="LY436" s="23" t="s">
        <v>13</v>
      </c>
      <c r="LZ436" s="23"/>
      <c r="MA436" s="23" t="s">
        <v>14</v>
      </c>
      <c r="MB436" s="23" t="s">
        <v>15</v>
      </c>
      <c r="MC436" s="23" t="s">
        <v>16</v>
      </c>
      <c r="MD436" s="23" t="s">
        <v>17</v>
      </c>
      <c r="ME436" s="27"/>
      <c r="MF436" s="26" t="s">
        <v>7</v>
      </c>
      <c r="MG436" s="23" t="s">
        <v>8</v>
      </c>
      <c r="MH436" s="23" t="s">
        <v>9</v>
      </c>
      <c r="MI436" s="24" t="s">
        <v>10</v>
      </c>
      <c r="MJ436" s="23" t="s">
        <v>9</v>
      </c>
      <c r="MK436" s="23" t="s">
        <v>11</v>
      </c>
      <c r="ML436" s="23" t="s">
        <v>12</v>
      </c>
      <c r="MM436" s="23" t="s">
        <v>13</v>
      </c>
      <c r="MN436" s="23"/>
      <c r="MO436" s="23" t="s">
        <v>14</v>
      </c>
      <c r="MP436" s="23" t="s">
        <v>15</v>
      </c>
      <c r="MQ436" s="23" t="s">
        <v>16</v>
      </c>
      <c r="MR436" s="35"/>
      <c r="MS436" s="25"/>
      <c r="MT436" s="26" t="s">
        <v>7</v>
      </c>
      <c r="MU436" s="23" t="s">
        <v>8</v>
      </c>
      <c r="MV436" s="23" t="s">
        <v>9</v>
      </c>
      <c r="MW436" s="24" t="s">
        <v>10</v>
      </c>
      <c r="MX436" s="23" t="s">
        <v>9</v>
      </c>
      <c r="MY436" s="23" t="s">
        <v>11</v>
      </c>
      <c r="MZ436" s="23" t="s">
        <v>12</v>
      </c>
      <c r="NA436" s="23" t="s">
        <v>13</v>
      </c>
      <c r="NB436" s="23"/>
      <c r="NC436" s="23" t="s">
        <v>14</v>
      </c>
      <c r="ND436" s="23" t="s">
        <v>15</v>
      </c>
      <c r="NE436" s="23" t="s">
        <v>16</v>
      </c>
      <c r="NF436" s="23" t="s">
        <v>17</v>
      </c>
      <c r="NG436" s="27"/>
      <c r="NH436" s="26" t="s">
        <v>7</v>
      </c>
      <c r="NI436" s="23" t="s">
        <v>8</v>
      </c>
      <c r="NJ436" s="23" t="s">
        <v>9</v>
      </c>
      <c r="NK436" s="24" t="s">
        <v>10</v>
      </c>
      <c r="NL436" s="23" t="s">
        <v>9</v>
      </c>
      <c r="NM436" s="23" t="s">
        <v>11</v>
      </c>
      <c r="NN436" s="23" t="s">
        <v>12</v>
      </c>
      <c r="NO436" s="23" t="s">
        <v>13</v>
      </c>
      <c r="NP436" s="23"/>
      <c r="NQ436" s="23" t="s">
        <v>14</v>
      </c>
      <c r="NR436" s="23" t="s">
        <v>15</v>
      </c>
      <c r="NS436" s="23" t="s">
        <v>16</v>
      </c>
      <c r="NT436" s="23" t="s">
        <v>17</v>
      </c>
    </row>
    <row r="437" spans="1:384" x14ac:dyDescent="0.2">
      <c r="A437" s="38">
        <v>45919</v>
      </c>
      <c r="B437" s="39">
        <v>2095</v>
      </c>
      <c r="C437" s="40">
        <v>753</v>
      </c>
      <c r="D437" s="40">
        <v>476</v>
      </c>
      <c r="E437" s="41">
        <v>866</v>
      </c>
      <c r="F437" s="40"/>
      <c r="G437" s="178"/>
      <c r="H437" s="42"/>
      <c r="I437" s="43">
        <v>2548</v>
      </c>
      <c r="J437" s="43">
        <v>91</v>
      </c>
      <c r="K437" s="43">
        <v>107</v>
      </c>
      <c r="L437" s="43">
        <v>3</v>
      </c>
      <c r="M437" s="43">
        <v>13</v>
      </c>
      <c r="N437" s="43">
        <v>5</v>
      </c>
      <c r="O437" s="43">
        <v>0</v>
      </c>
      <c r="P437" s="43"/>
      <c r="Q437" s="44">
        <v>550</v>
      </c>
      <c r="R437" s="44">
        <v>2750</v>
      </c>
      <c r="S437" s="45">
        <v>0.30219780219780218</v>
      </c>
      <c r="T437" s="35" t="s">
        <v>480</v>
      </c>
      <c r="U437" s="27"/>
      <c r="V437" s="46">
        <v>45919</v>
      </c>
      <c r="W437" s="47">
        <v>11163</v>
      </c>
      <c r="X437" s="43">
        <v>61</v>
      </c>
      <c r="Y437" s="43">
        <v>459</v>
      </c>
      <c r="Z437" s="43">
        <v>1</v>
      </c>
      <c r="AA437" s="43">
        <v>21</v>
      </c>
      <c r="AB437" s="43">
        <v>1</v>
      </c>
      <c r="AC437" s="43">
        <v>0</v>
      </c>
      <c r="AD437" s="43"/>
      <c r="AE437" s="44">
        <v>1026</v>
      </c>
      <c r="AF437" s="44">
        <v>1026</v>
      </c>
      <c r="AG437" s="45">
        <v>0.16819672131147542</v>
      </c>
      <c r="AH437" s="35" t="s">
        <v>338</v>
      </c>
      <c r="AI437" s="27"/>
      <c r="AJ437" s="46">
        <v>45919</v>
      </c>
      <c r="AK437" s="43">
        <v>13828</v>
      </c>
      <c r="AL437" s="43">
        <v>54</v>
      </c>
      <c r="AM437" s="43">
        <v>317</v>
      </c>
      <c r="AN437" s="43">
        <v>1</v>
      </c>
      <c r="AO437" s="43">
        <v>38</v>
      </c>
      <c r="AP437" s="43">
        <v>1</v>
      </c>
      <c r="AQ437" s="43">
        <v>0</v>
      </c>
      <c r="AR437" s="43"/>
      <c r="AS437" s="43">
        <v>880</v>
      </c>
      <c r="AT437" s="44">
        <v>880</v>
      </c>
      <c r="AU437" s="45">
        <v>0.16296296296296298</v>
      </c>
      <c r="AV437" s="35" t="s">
        <v>212</v>
      </c>
      <c r="AW437" s="27"/>
      <c r="AX437" s="46">
        <v>45919</v>
      </c>
      <c r="AY437" s="48">
        <v>14696</v>
      </c>
      <c r="AZ437" s="48">
        <v>59</v>
      </c>
      <c r="BA437" s="48">
        <v>479</v>
      </c>
      <c r="BB437" s="48">
        <v>2</v>
      </c>
      <c r="BC437" s="48">
        <v>8</v>
      </c>
      <c r="BD437" s="48">
        <v>2</v>
      </c>
      <c r="BE437" s="48">
        <v>0</v>
      </c>
      <c r="BF437" s="48"/>
      <c r="BG437" s="48">
        <v>1012</v>
      </c>
      <c r="BH437" s="48">
        <v>2024</v>
      </c>
      <c r="BI437" s="49">
        <v>0.34305084745762709</v>
      </c>
      <c r="BJ437" s="35" t="s">
        <v>221</v>
      </c>
      <c r="BK437" s="50"/>
      <c r="BL437" s="51">
        <v>45919</v>
      </c>
      <c r="BM437" s="44">
        <v>11945</v>
      </c>
      <c r="BN437" s="43">
        <v>14</v>
      </c>
      <c r="BO437" s="43">
        <v>452</v>
      </c>
      <c r="BP437" s="43">
        <v>0</v>
      </c>
      <c r="BQ437" s="43">
        <v>24</v>
      </c>
      <c r="BR437" s="43">
        <v>0</v>
      </c>
      <c r="BS437" s="52">
        <v>0</v>
      </c>
      <c r="BT437" s="53" t="s">
        <v>388</v>
      </c>
      <c r="BU437" s="47">
        <v>660</v>
      </c>
      <c r="BV437" s="43">
        <v>0</v>
      </c>
      <c r="BW437" s="54">
        <v>0</v>
      </c>
      <c r="BX437" s="35"/>
      <c r="BY437" s="27"/>
      <c r="BZ437" s="51">
        <v>45919</v>
      </c>
      <c r="CA437" s="43">
        <v>643</v>
      </c>
      <c r="CB437" s="43">
        <v>58</v>
      </c>
      <c r="CC437" s="43">
        <v>2</v>
      </c>
      <c r="CD437" s="43">
        <v>1</v>
      </c>
      <c r="CE437" s="43">
        <v>8</v>
      </c>
      <c r="CF437" s="43">
        <v>1</v>
      </c>
      <c r="CG437" s="43">
        <v>0</v>
      </c>
      <c r="CH437" s="55" t="s">
        <v>421</v>
      </c>
      <c r="CI437" s="43">
        <v>900</v>
      </c>
      <c r="CJ437" s="43">
        <v>900</v>
      </c>
      <c r="CK437" s="54">
        <v>0.15517241379310345</v>
      </c>
      <c r="CL437" s="56"/>
      <c r="CM437" s="27"/>
      <c r="CN437" s="51">
        <v>45919</v>
      </c>
      <c r="CO437" s="43">
        <v>308</v>
      </c>
      <c r="CP437" s="43">
        <v>7</v>
      </c>
      <c r="CQ437" s="43">
        <v>999</v>
      </c>
      <c r="CR437" s="43">
        <v>0</v>
      </c>
      <c r="CS437" s="43">
        <v>22</v>
      </c>
      <c r="CT437" s="43">
        <v>2</v>
      </c>
      <c r="CU437" s="43">
        <v>0</v>
      </c>
      <c r="CV437" s="57" t="s">
        <v>470</v>
      </c>
      <c r="CW437" s="43">
        <v>0</v>
      </c>
      <c r="CX437" s="43">
        <v>0</v>
      </c>
      <c r="CY437" s="54">
        <v>0</v>
      </c>
      <c r="CZ437" s="56"/>
      <c r="DA437" s="58"/>
      <c r="DB437" s="51">
        <v>45919</v>
      </c>
      <c r="DC437" s="44">
        <v>7107</v>
      </c>
      <c r="DD437" s="59">
        <v>4</v>
      </c>
      <c r="DE437" s="43">
        <v>257</v>
      </c>
      <c r="DF437" s="43">
        <v>0</v>
      </c>
      <c r="DG437" s="43">
        <v>20</v>
      </c>
      <c r="DH437" s="43">
        <v>0</v>
      </c>
      <c r="DI437" s="52">
        <v>0</v>
      </c>
      <c r="DJ437" s="53" t="s">
        <v>466</v>
      </c>
      <c r="DK437" s="47">
        <v>1100</v>
      </c>
      <c r="DL437" s="43">
        <v>0</v>
      </c>
      <c r="DM437" s="54">
        <v>0</v>
      </c>
      <c r="DN437" s="35"/>
      <c r="DO437" s="27"/>
      <c r="DP437" s="51">
        <v>45919</v>
      </c>
      <c r="DQ437" s="43">
        <v>1059</v>
      </c>
      <c r="DR437" s="43">
        <v>9</v>
      </c>
      <c r="DS437" s="43">
        <v>46</v>
      </c>
      <c r="DT437" s="43">
        <v>0</v>
      </c>
      <c r="DU437" s="43">
        <v>15</v>
      </c>
      <c r="DV437" s="43">
        <v>0</v>
      </c>
      <c r="DW437" s="52">
        <v>0</v>
      </c>
      <c r="DX437" s="53" t="s">
        <v>97</v>
      </c>
      <c r="DY437" s="47">
        <v>722</v>
      </c>
      <c r="DZ437" s="43">
        <v>0</v>
      </c>
      <c r="EA437" s="54">
        <v>0</v>
      </c>
      <c r="EB437" s="35"/>
      <c r="EC437" s="27"/>
      <c r="ED437" s="46">
        <v>45919</v>
      </c>
      <c r="EE437" s="47">
        <v>26708</v>
      </c>
      <c r="EF437" s="43">
        <v>51</v>
      </c>
      <c r="EG437" s="43">
        <v>1445</v>
      </c>
      <c r="EH437" s="43">
        <v>5</v>
      </c>
      <c r="EI437" s="43">
        <v>6</v>
      </c>
      <c r="EJ437" s="43">
        <v>6</v>
      </c>
      <c r="EK437" s="43">
        <v>4</v>
      </c>
      <c r="EL437" s="43"/>
      <c r="EM437" s="43">
        <v>550</v>
      </c>
      <c r="EN437" s="44">
        <v>3300</v>
      </c>
      <c r="EO437" s="45">
        <v>0.6470588235294118</v>
      </c>
      <c r="EP437" s="35" t="s">
        <v>487</v>
      </c>
      <c r="EQ437" s="27"/>
      <c r="ER437" s="46">
        <v>45919</v>
      </c>
      <c r="ES437" s="43">
        <v>6811</v>
      </c>
      <c r="ET437" s="43">
        <v>90</v>
      </c>
      <c r="EU437" s="43">
        <v>198</v>
      </c>
      <c r="EV437" s="43">
        <v>3</v>
      </c>
      <c r="EW437" s="43">
        <v>32</v>
      </c>
      <c r="EX437" s="43">
        <v>5</v>
      </c>
      <c r="EY437" s="43">
        <v>0</v>
      </c>
      <c r="EZ437" s="43"/>
      <c r="FA437" s="44">
        <v>726</v>
      </c>
      <c r="FB437" s="44">
        <v>3630</v>
      </c>
      <c r="FC437" s="45">
        <v>0.40333333333333332</v>
      </c>
      <c r="FD437" s="35" t="s">
        <v>520</v>
      </c>
      <c r="FE437" s="27"/>
      <c r="FF437" s="46">
        <v>45919</v>
      </c>
      <c r="FG437" s="47"/>
      <c r="FH437" s="43"/>
      <c r="FI437" s="43"/>
      <c r="FJ437" s="43"/>
      <c r="FK437" s="43"/>
      <c r="FL437" s="43"/>
      <c r="FM437" s="43"/>
      <c r="FN437" s="43"/>
      <c r="FO437" s="43"/>
      <c r="FP437" s="44"/>
      <c r="FQ437" s="45"/>
      <c r="FR437" s="35"/>
      <c r="FS437" s="27"/>
      <c r="FT437" s="46">
        <v>45919</v>
      </c>
      <c r="FU437" s="47"/>
      <c r="FV437" s="43"/>
      <c r="FW437" s="43"/>
      <c r="FX437" s="43"/>
      <c r="FY437" s="43"/>
      <c r="FZ437" s="43"/>
      <c r="GA437" s="43"/>
      <c r="GB437" s="43"/>
      <c r="GC437" s="43"/>
      <c r="GD437" s="44"/>
      <c r="GE437" s="45"/>
      <c r="GF437" s="35"/>
      <c r="GG437" s="65"/>
      <c r="GH437" s="46">
        <v>45919</v>
      </c>
      <c r="GI437" s="47"/>
      <c r="GJ437" s="43"/>
      <c r="GK437" s="43"/>
      <c r="GL437" s="43"/>
      <c r="GM437" s="43"/>
      <c r="GN437" s="43"/>
      <c r="GO437" s="43"/>
      <c r="GP437" s="43"/>
      <c r="GQ437" s="43">
        <v>550</v>
      </c>
      <c r="GR437" s="44"/>
      <c r="GS437" s="45"/>
      <c r="GT437" s="35"/>
      <c r="GU437" s="27"/>
      <c r="GV437" s="46">
        <v>45919</v>
      </c>
      <c r="GW437" s="47"/>
      <c r="GX437" s="43"/>
      <c r="GY437" s="43"/>
      <c r="GZ437" s="43"/>
      <c r="HA437" s="43"/>
      <c r="HB437" s="43"/>
      <c r="HC437" s="43"/>
      <c r="HD437" s="43"/>
      <c r="HE437" s="44"/>
      <c r="HF437" s="44"/>
      <c r="HG437" s="45"/>
      <c r="HH437" s="35"/>
      <c r="HI437" s="27"/>
      <c r="HJ437" s="46">
        <v>45919</v>
      </c>
      <c r="HK437" s="47"/>
      <c r="HL437" s="43"/>
      <c r="HM437" s="43"/>
      <c r="HN437" s="43"/>
      <c r="HO437" s="43"/>
      <c r="HP437" s="43"/>
      <c r="HQ437" s="43"/>
      <c r="HR437" s="43"/>
      <c r="HS437" s="43"/>
      <c r="HT437" s="44"/>
      <c r="HU437" s="45"/>
      <c r="HV437" s="35"/>
      <c r="HW437" s="61"/>
      <c r="HX437" s="51">
        <v>45885</v>
      </c>
      <c r="HY437" s="43"/>
      <c r="HZ437" s="43"/>
      <c r="IA437" s="44"/>
      <c r="IB437" s="43"/>
      <c r="IC437" s="43"/>
      <c r="ID437" s="43"/>
      <c r="IE437" s="43"/>
      <c r="IF437" s="60" t="s">
        <v>510</v>
      </c>
      <c r="IG437" s="43">
        <v>770</v>
      </c>
      <c r="IH437" s="43"/>
      <c r="II437" s="54"/>
      <c r="IJ437" s="56"/>
      <c r="IK437" s="27"/>
      <c r="IL437" s="51">
        <v>45885</v>
      </c>
      <c r="IM437" s="43"/>
      <c r="IN437" s="43"/>
      <c r="IO437" s="44"/>
      <c r="IP437" s="43"/>
      <c r="IQ437" s="43"/>
      <c r="IR437" s="43"/>
      <c r="IS437" s="43"/>
      <c r="IT437" s="60" t="s">
        <v>484</v>
      </c>
      <c r="IU437" s="43"/>
      <c r="IV437" s="43"/>
      <c r="IW437" s="54"/>
      <c r="IX437" s="56"/>
      <c r="IY437" s="33"/>
      <c r="IZ437" s="51">
        <v>45919</v>
      </c>
      <c r="JA437" s="43">
        <v>5949</v>
      </c>
      <c r="JB437" s="43"/>
      <c r="JC437" s="44">
        <v>298</v>
      </c>
      <c r="JD437" s="43">
        <v>1</v>
      </c>
      <c r="JE437" s="43">
        <v>20</v>
      </c>
      <c r="JF437" s="43">
        <v>1</v>
      </c>
      <c r="JG437" s="43">
        <v>2</v>
      </c>
      <c r="JH437" s="53" t="s">
        <v>388</v>
      </c>
      <c r="JI437" s="43">
        <v>660</v>
      </c>
      <c r="JJ437" s="43">
        <v>660</v>
      </c>
      <c r="JK437" s="54">
        <v>0.41249999999999998</v>
      </c>
      <c r="JL437" s="56" t="s">
        <v>414</v>
      </c>
      <c r="JM437" s="27"/>
      <c r="JN437" s="51">
        <v>45885</v>
      </c>
      <c r="JO437" s="43">
        <v>4857</v>
      </c>
      <c r="JP437" s="43"/>
      <c r="JQ437" s="44">
        <v>166</v>
      </c>
      <c r="JR437" s="43">
        <v>0</v>
      </c>
      <c r="JS437" s="43">
        <v>19</v>
      </c>
      <c r="JT437" s="43">
        <v>0</v>
      </c>
      <c r="JU437" s="43">
        <v>0</v>
      </c>
      <c r="JV437" s="60" t="s">
        <v>349</v>
      </c>
      <c r="JW437" s="43">
        <v>465</v>
      </c>
      <c r="JX437" s="43">
        <v>0</v>
      </c>
      <c r="JY437" s="54">
        <v>0</v>
      </c>
      <c r="JZ437" s="56"/>
      <c r="KA437" s="61"/>
      <c r="KB437" s="51">
        <v>45885</v>
      </c>
      <c r="KC437" s="43">
        <v>5056</v>
      </c>
      <c r="KD437" s="43"/>
      <c r="KE437" s="44">
        <v>192</v>
      </c>
      <c r="KF437" s="43">
        <v>3</v>
      </c>
      <c r="KG437" s="43">
        <v>8</v>
      </c>
      <c r="KH437" s="43">
        <v>1</v>
      </c>
      <c r="KI437" s="43">
        <v>0</v>
      </c>
      <c r="KJ437" s="53" t="s">
        <v>377</v>
      </c>
      <c r="KK437" s="43">
        <v>710</v>
      </c>
      <c r="KL437" s="43">
        <v>710</v>
      </c>
      <c r="KM437" s="54">
        <v>0.22903225806451613</v>
      </c>
      <c r="KN437" s="56"/>
      <c r="KO437" s="27"/>
      <c r="KP437" s="51">
        <v>45885</v>
      </c>
      <c r="KQ437" s="43">
        <v>3678</v>
      </c>
      <c r="KR437" s="43"/>
      <c r="KS437" s="44">
        <v>246</v>
      </c>
      <c r="KT437" s="43">
        <v>3</v>
      </c>
      <c r="KU437" s="43">
        <v>66</v>
      </c>
      <c r="KV437" s="43">
        <v>4</v>
      </c>
      <c r="KW437" s="43">
        <v>0</v>
      </c>
      <c r="KX437" s="62" t="s">
        <v>79</v>
      </c>
      <c r="KY437" s="43">
        <v>387</v>
      </c>
      <c r="KZ437" s="43">
        <v>1548</v>
      </c>
      <c r="LA437" s="54">
        <v>0.4993548387096774</v>
      </c>
      <c r="LB437" s="56"/>
      <c r="LC437" s="27"/>
      <c r="LD437" s="51">
        <v>45919</v>
      </c>
      <c r="LE437" s="43">
        <v>67902</v>
      </c>
      <c r="LF437" s="43">
        <v>40</v>
      </c>
      <c r="LG437" s="43">
        <v>445</v>
      </c>
      <c r="LH437" s="43">
        <v>0</v>
      </c>
      <c r="LI437" s="43">
        <v>1</v>
      </c>
      <c r="LJ437" s="43">
        <v>0</v>
      </c>
      <c r="LK437" s="43">
        <v>0</v>
      </c>
      <c r="LL437" s="64" t="s">
        <v>385</v>
      </c>
      <c r="LM437" s="47">
        <v>1000</v>
      </c>
      <c r="LN437" s="43">
        <v>0</v>
      </c>
      <c r="LO437" s="54"/>
      <c r="LP437" s="56"/>
      <c r="LQ437" s="27"/>
      <c r="LR437" s="46">
        <v>45919</v>
      </c>
      <c r="LS437" s="47">
        <v>19452</v>
      </c>
      <c r="LT437" s="43">
        <v>99</v>
      </c>
      <c r="LU437" s="43">
        <v>987</v>
      </c>
      <c r="LV437" s="43">
        <v>5</v>
      </c>
      <c r="LW437" s="43">
        <v>8</v>
      </c>
      <c r="LX437" s="43">
        <v>6</v>
      </c>
      <c r="LY437" s="43">
        <v>0</v>
      </c>
      <c r="LZ437" s="43"/>
      <c r="MA437" s="44">
        <v>495</v>
      </c>
      <c r="MB437" s="44">
        <v>2970</v>
      </c>
      <c r="MC437" s="45">
        <v>0.3</v>
      </c>
      <c r="MD437" s="35" t="s">
        <v>443</v>
      </c>
      <c r="ME437" s="27"/>
      <c r="MF437" s="46">
        <v>45919</v>
      </c>
      <c r="MG437" s="47">
        <v>6128</v>
      </c>
      <c r="MH437" s="59">
        <v>30</v>
      </c>
      <c r="MI437" s="43">
        <v>352</v>
      </c>
      <c r="MJ437" s="43">
        <v>0</v>
      </c>
      <c r="MK437" s="43">
        <v>12</v>
      </c>
      <c r="ML437" s="43">
        <v>0</v>
      </c>
      <c r="MM437" s="43">
        <v>0</v>
      </c>
      <c r="MN437" s="43"/>
      <c r="MO437" s="43">
        <v>1100</v>
      </c>
      <c r="MP437" s="44">
        <v>0</v>
      </c>
      <c r="MQ437" s="45">
        <v>0</v>
      </c>
      <c r="MR437" s="35" t="s">
        <v>575</v>
      </c>
      <c r="MS437" s="27"/>
      <c r="MT437" s="46">
        <v>45919</v>
      </c>
      <c r="MU437" s="47">
        <v>8094</v>
      </c>
      <c r="MV437" s="59">
        <v>30</v>
      </c>
      <c r="MW437" s="43">
        <v>378</v>
      </c>
      <c r="MX437" s="43">
        <v>0</v>
      </c>
      <c r="MY437" s="43">
        <v>24</v>
      </c>
      <c r="MZ437" s="43">
        <v>0</v>
      </c>
      <c r="NA437" s="43">
        <v>0</v>
      </c>
      <c r="NB437" s="43"/>
      <c r="NC437" s="44">
        <v>1100</v>
      </c>
      <c r="ND437" s="44">
        <v>0</v>
      </c>
      <c r="NE437" s="45">
        <v>0</v>
      </c>
      <c r="NF437" s="35" t="s">
        <v>476</v>
      </c>
      <c r="NG437" s="27"/>
      <c r="NH437" s="46">
        <v>45919</v>
      </c>
      <c r="NI437" s="47">
        <v>9012</v>
      </c>
      <c r="NJ437" s="43">
        <v>74</v>
      </c>
      <c r="NK437" s="43">
        <v>187</v>
      </c>
      <c r="NL437" s="43">
        <v>1</v>
      </c>
      <c r="NM437" s="43">
        <v>40</v>
      </c>
      <c r="NN437" s="43">
        <v>1</v>
      </c>
      <c r="NO437" s="43">
        <v>0</v>
      </c>
      <c r="NP437" s="43"/>
      <c r="NQ437" s="43">
        <v>1100</v>
      </c>
      <c r="NR437" s="44">
        <v>1100</v>
      </c>
      <c r="NS437" s="45">
        <v>0.14864864864864866</v>
      </c>
      <c r="NT437" s="35" t="s">
        <v>86</v>
      </c>
    </row>
    <row r="438" spans="1:384" x14ac:dyDescent="0.2">
      <c r="A438" s="38">
        <v>45922</v>
      </c>
      <c r="B438" s="39">
        <v>2701</v>
      </c>
      <c r="C438" s="40">
        <f>IF(A438="","",SUM(J438,X438,AL438,AZ438)+SUM(BN441:BN444)+SUM(CB441:CB444)+SUM(CP441:CP444))</f>
        <v>1294</v>
      </c>
      <c r="D438" s="40">
        <f>IF(A438="","",SUM(EF438,ET438)+SUM(DD441:DD444)+SUM(DR441:DR444))</f>
        <v>604</v>
      </c>
      <c r="E438" s="41">
        <v>803</v>
      </c>
      <c r="F438" s="40"/>
      <c r="G438" s="178"/>
      <c r="H438" s="42"/>
      <c r="I438" s="44">
        <v>2636</v>
      </c>
      <c r="J438" s="44">
        <f t="shared" ref="J438:J450" si="2068">IF(I438="","",I438-I437)</f>
        <v>88</v>
      </c>
      <c r="K438" s="44">
        <v>108</v>
      </c>
      <c r="L438" s="44">
        <f t="shared" ref="L438:L450" si="2069">IF(K438="","",K438-K437)</f>
        <v>1</v>
      </c>
      <c r="M438" s="44">
        <v>10</v>
      </c>
      <c r="N438" s="44">
        <f t="shared" ref="N438:N450" si="2070">IF(M438="","",M437+O437-M438)</f>
        <v>3</v>
      </c>
      <c r="O438" s="44">
        <v>6</v>
      </c>
      <c r="P438" s="43"/>
      <c r="Q438" s="43">
        <f t="shared" ref="Q438:Q450" si="2071">IF(I438="","",Q437)</f>
        <v>550</v>
      </c>
      <c r="R438" s="44">
        <f t="shared" ref="R438:R450" si="2072">IF(Q438="","",N438*Q438)</f>
        <v>1650</v>
      </c>
      <c r="S438" s="45">
        <f t="shared" ref="S438:S450" si="2073">IF(R438="","",R438/(J438*100))</f>
        <v>0.1875</v>
      </c>
      <c r="T438" s="35"/>
      <c r="U438" s="27"/>
      <c r="V438" s="51">
        <f t="shared" ref="V438:V457" si="2074">IF($A438="","",$A438)</f>
        <v>45922</v>
      </c>
      <c r="W438" s="44">
        <v>11269</v>
      </c>
      <c r="X438" s="44">
        <f t="shared" ref="X438:X450" si="2075">IF(W438="","",W438-W437)</f>
        <v>106</v>
      </c>
      <c r="Y438" s="44">
        <v>461</v>
      </c>
      <c r="Z438" s="44">
        <f t="shared" ref="Z438:Z450" si="2076">IF(Y438="","",Y438-Y437)</f>
        <v>2</v>
      </c>
      <c r="AA438" s="44">
        <v>19</v>
      </c>
      <c r="AB438" s="44">
        <f t="shared" ref="AB438:AB450" si="2077">IF(AA438="","",AA437+AC437-AA438)</f>
        <v>2</v>
      </c>
      <c r="AC438" s="44">
        <v>0</v>
      </c>
      <c r="AD438" s="43"/>
      <c r="AE438" s="43">
        <f t="shared" ref="AE438:AE450" si="2078">IF(W438="","",AE437)</f>
        <v>1026</v>
      </c>
      <c r="AF438" s="44">
        <f t="shared" ref="AF438:AF450" si="2079">IF(AE438="","",AB438*AE438)</f>
        <v>2052</v>
      </c>
      <c r="AG438" s="45">
        <f t="shared" ref="AG438:AG450" si="2080">IF(AF438="","",AF438/(X438*100))</f>
        <v>0.19358490566037737</v>
      </c>
      <c r="AH438" s="35"/>
      <c r="AI438" s="27"/>
      <c r="AJ438" s="51">
        <f t="shared" ref="AJ438:AJ457" si="2081">IF($A438="","",$A438)</f>
        <v>45922</v>
      </c>
      <c r="AK438" s="44">
        <v>13933</v>
      </c>
      <c r="AL438" s="44">
        <f t="shared" ref="AL438:AL450" si="2082">IF(AK438="","",AK438-AK437)</f>
        <v>105</v>
      </c>
      <c r="AM438" s="44">
        <v>318</v>
      </c>
      <c r="AN438" s="44">
        <f t="shared" ref="AN438:AN450" si="2083">IF(AM438="","",AM438-AM437)</f>
        <v>1</v>
      </c>
      <c r="AO438" s="44">
        <v>37</v>
      </c>
      <c r="AP438" s="44">
        <f t="shared" ref="AP438:AP450" si="2084">IF(AO438="","",AO437+AQ437-AO438)</f>
        <v>1</v>
      </c>
      <c r="AQ438" s="44">
        <v>2</v>
      </c>
      <c r="AR438" s="43"/>
      <c r="AS438" s="43">
        <f t="shared" ref="AS438:AS450" si="2085">IF(AK438="","",AS437)</f>
        <v>880</v>
      </c>
      <c r="AT438" s="44">
        <f t="shared" ref="AT438:AT450" si="2086">IF(AS438="","",AP438*AS438)</f>
        <v>880</v>
      </c>
      <c r="AU438" s="45">
        <f t="shared" ref="AU438:AU450" si="2087">IF(AT438="","",AT438/(AL438*100))</f>
        <v>8.3809523809523806E-2</v>
      </c>
      <c r="AV438" s="35"/>
      <c r="AW438" s="27"/>
      <c r="AX438" s="51">
        <f t="shared" ref="AX438:AX457" si="2088">IF($A438="","",$A438)</f>
        <v>45922</v>
      </c>
      <c r="AY438" s="44">
        <v>14779</v>
      </c>
      <c r="AZ438" s="44">
        <f t="shared" ref="AZ438:AZ450" si="2089">IF(AY438="","",AY438-AY437)</f>
        <v>83</v>
      </c>
      <c r="BA438" s="44">
        <v>480</v>
      </c>
      <c r="BB438" s="44">
        <f t="shared" ref="BB438:BB450" si="2090">IF(BA438="","",BA438-BA437)</f>
        <v>1</v>
      </c>
      <c r="BC438" s="44">
        <v>7</v>
      </c>
      <c r="BD438" s="44">
        <f t="shared" ref="BD438:BD450" si="2091">IF(BC438="","",BC437+BE437-BC438)</f>
        <v>1</v>
      </c>
      <c r="BE438" s="44">
        <v>3</v>
      </c>
      <c r="BF438" s="43"/>
      <c r="BG438" s="43">
        <f t="shared" ref="BG438:BG450" si="2092">IF(AY438="","",BG437)</f>
        <v>1012</v>
      </c>
      <c r="BH438" s="44">
        <f t="shared" ref="BH438:BH450" si="2093">IF(BG438="","",BD438*BG438)</f>
        <v>1012</v>
      </c>
      <c r="BI438" s="45">
        <f t="shared" ref="BI438:BI450" si="2094">IF(BH438="","",BH438/(AZ438*100))</f>
        <v>0.12192771084337349</v>
      </c>
      <c r="BJ438" s="35"/>
      <c r="BK438" s="50"/>
      <c r="BL438" s="46"/>
      <c r="BM438" s="44">
        <v>9684</v>
      </c>
      <c r="BN438" s="44">
        <v>29</v>
      </c>
      <c r="BO438" s="43">
        <v>286</v>
      </c>
      <c r="BP438" s="44">
        <v>0</v>
      </c>
      <c r="BQ438" s="44">
        <v>12</v>
      </c>
      <c r="BR438" s="43">
        <v>0</v>
      </c>
      <c r="BS438" s="66">
        <v>0</v>
      </c>
      <c r="BT438" s="60" t="s">
        <v>441</v>
      </c>
      <c r="BU438" s="67">
        <v>660</v>
      </c>
      <c r="BV438" s="44">
        <v>0</v>
      </c>
      <c r="BW438" s="45">
        <v>0</v>
      </c>
      <c r="BX438" s="35"/>
      <c r="BY438" s="27"/>
      <c r="BZ438" s="46"/>
      <c r="CA438" s="44">
        <v>356</v>
      </c>
      <c r="CB438" s="44">
        <v>85</v>
      </c>
      <c r="CC438" s="44">
        <v>2</v>
      </c>
      <c r="CD438" s="44">
        <v>2</v>
      </c>
      <c r="CE438" s="44">
        <v>12</v>
      </c>
      <c r="CF438" s="43">
        <v>2</v>
      </c>
      <c r="CG438" s="44">
        <v>0</v>
      </c>
      <c r="CH438" s="68" t="s">
        <v>484</v>
      </c>
      <c r="CI438" s="43">
        <v>500</v>
      </c>
      <c r="CJ438" s="44">
        <v>1000</v>
      </c>
      <c r="CK438" s="45">
        <v>0.11764705882352941</v>
      </c>
      <c r="CL438" s="35"/>
      <c r="CM438" s="27"/>
      <c r="CN438" s="46"/>
      <c r="CO438" s="44">
        <v>428</v>
      </c>
      <c r="CP438" s="44">
        <v>5</v>
      </c>
      <c r="CQ438" s="44">
        <v>1</v>
      </c>
      <c r="CR438" s="44">
        <v>0</v>
      </c>
      <c r="CS438" s="44">
        <v>11</v>
      </c>
      <c r="CT438" s="43">
        <v>0</v>
      </c>
      <c r="CU438" s="44">
        <v>0</v>
      </c>
      <c r="CV438" s="70" t="s">
        <v>438</v>
      </c>
      <c r="CW438" s="44">
        <v>600</v>
      </c>
      <c r="CX438" s="44">
        <v>0</v>
      </c>
      <c r="CY438" s="45">
        <v>0</v>
      </c>
      <c r="CZ438" s="35"/>
      <c r="DA438" s="58"/>
      <c r="DB438" s="46"/>
      <c r="DC438" s="44">
        <v>6851</v>
      </c>
      <c r="DD438" s="69">
        <v>14</v>
      </c>
      <c r="DE438" s="43">
        <v>221</v>
      </c>
      <c r="DF438" s="44">
        <v>0</v>
      </c>
      <c r="DG438" s="44">
        <v>13</v>
      </c>
      <c r="DH438" s="43">
        <v>0</v>
      </c>
      <c r="DI438" s="66">
        <v>0</v>
      </c>
      <c r="DJ438" s="60" t="s">
        <v>76</v>
      </c>
      <c r="DK438" s="67">
        <v>682</v>
      </c>
      <c r="DL438" s="44">
        <v>0</v>
      </c>
      <c r="DM438" s="45">
        <v>0</v>
      </c>
      <c r="DN438" s="35"/>
      <c r="DO438" s="27"/>
      <c r="DP438" s="46"/>
      <c r="DQ438" s="44">
        <v>2178</v>
      </c>
      <c r="DR438" s="44">
        <v>23</v>
      </c>
      <c r="DS438" s="44">
        <v>60</v>
      </c>
      <c r="DT438" s="44">
        <v>2</v>
      </c>
      <c r="DU438" s="44">
        <v>4</v>
      </c>
      <c r="DV438" s="43">
        <v>2</v>
      </c>
      <c r="DW438" s="66">
        <v>0</v>
      </c>
      <c r="DX438" s="60" t="s">
        <v>143</v>
      </c>
      <c r="DY438" s="67">
        <v>1100</v>
      </c>
      <c r="DZ438" s="44">
        <v>2200</v>
      </c>
      <c r="EA438" s="45">
        <v>0.95652173913043481</v>
      </c>
      <c r="EB438" s="35"/>
      <c r="EC438" s="27"/>
      <c r="ED438" s="51">
        <f t="shared" ref="ED438:ED457" si="2095">IF($A438="","",$A438)</f>
        <v>45922</v>
      </c>
      <c r="EE438" s="44">
        <v>26863</v>
      </c>
      <c r="EF438" s="44">
        <f t="shared" ref="EF438:EF450" si="2096">IF(EE438="","",EE438-EE437)</f>
        <v>155</v>
      </c>
      <c r="EG438" s="44">
        <v>1447</v>
      </c>
      <c r="EH438" s="44">
        <f t="shared" ref="EH438:EH450" si="2097">IF(EG438="","",EG438-EG437)</f>
        <v>2</v>
      </c>
      <c r="EI438" s="44">
        <v>6</v>
      </c>
      <c r="EJ438" s="44">
        <f t="shared" ref="EJ438:EJ450" si="2098">IF(EI438="","",EI437+EK437-EI438)</f>
        <v>4</v>
      </c>
      <c r="EK438" s="44">
        <v>6</v>
      </c>
      <c r="EL438" s="43"/>
      <c r="EM438" s="43">
        <f t="shared" ref="EM438:EM450" si="2099">IF(EE438="","",EM437)</f>
        <v>550</v>
      </c>
      <c r="EN438" s="44">
        <f t="shared" ref="EN438:EN450" si="2100">IF(EM438="","",EJ438*EM438)</f>
        <v>2200</v>
      </c>
      <c r="EO438" s="45">
        <f t="shared" ref="EO438:EO450" si="2101">IF(EN438="","",EN438/(EF438*100))</f>
        <v>0.14193548387096774</v>
      </c>
      <c r="EP438" s="35"/>
      <c r="EQ438" s="27"/>
      <c r="ER438" s="51">
        <f t="shared" ref="ER438:ER457" si="2102">IF($A438="","",$A438)</f>
        <v>45922</v>
      </c>
      <c r="ES438" s="44">
        <v>6878</v>
      </c>
      <c r="ET438" s="44">
        <f t="shared" ref="ET438:ET450" si="2103">IF(ES438="","",ES438-ES437)</f>
        <v>67</v>
      </c>
      <c r="EU438" s="44">
        <v>199</v>
      </c>
      <c r="EV438" s="44">
        <f t="shared" ref="EV438:EV450" si="2104">IF(EU438="","",EU438-EU437)</f>
        <v>1</v>
      </c>
      <c r="EW438" s="44">
        <v>31</v>
      </c>
      <c r="EX438" s="44">
        <f t="shared" ref="EX438:EX450" si="2105">IF(EW438="","",EW437+EY437-EW438)</f>
        <v>1</v>
      </c>
      <c r="EY438" s="44">
        <v>7</v>
      </c>
      <c r="EZ438" s="43"/>
      <c r="FA438" s="43">
        <f t="shared" ref="FA438:FA450" si="2106">IF(ES438="","",FA437)</f>
        <v>726</v>
      </c>
      <c r="FB438" s="44">
        <f t="shared" ref="FB438:FB450" si="2107">IF(FA438="","",EX438*FA438)</f>
        <v>726</v>
      </c>
      <c r="FC438" s="45">
        <f t="shared" ref="FC438:FC450" si="2108">IF(FB438="","",FB438/(ET438*100))</f>
        <v>0.10835820895522388</v>
      </c>
      <c r="FD438" s="35" t="s">
        <v>750</v>
      </c>
      <c r="FE438" s="27"/>
      <c r="FF438" s="51">
        <f t="shared" ref="FF438:FF457" si="2109">IF($A438="","",$A438)</f>
        <v>45922</v>
      </c>
      <c r="FG438" s="44">
        <v>29</v>
      </c>
      <c r="FH438" s="44"/>
      <c r="FI438" s="44">
        <v>28</v>
      </c>
      <c r="FJ438" s="44"/>
      <c r="FK438" s="44"/>
      <c r="FL438" s="44" t="str">
        <f t="shared" ref="FL438:FL445" si="2110">IF(FK438="","",FK437+FM437-FK438)</f>
        <v/>
      </c>
      <c r="FM438" s="44"/>
      <c r="FN438" s="43"/>
      <c r="FO438" s="43"/>
      <c r="FP438" s="44" t="str">
        <f>IF(FO438="","",FL438*FO438)</f>
        <v/>
      </c>
      <c r="FQ438" s="45" t="str">
        <f>IF(FP438="","",FP438/(FH438*100))</f>
        <v/>
      </c>
      <c r="FR438" s="35"/>
      <c r="FS438" s="27"/>
      <c r="FT438" s="51">
        <f t="shared" ref="FT438:FT457" si="2111">IF($A438="","",$A438)</f>
        <v>45922</v>
      </c>
      <c r="FU438" s="44">
        <v>29</v>
      </c>
      <c r="FV438" s="44"/>
      <c r="FW438" s="44">
        <v>28</v>
      </c>
      <c r="FX438" s="44"/>
      <c r="FY438" s="44"/>
      <c r="FZ438" s="44" t="str">
        <f t="shared" ref="FZ438:FZ445" si="2112">IF(FY438="","",FY437+GA437-FY438)</f>
        <v/>
      </c>
      <c r="GA438" s="44"/>
      <c r="GB438" s="43"/>
      <c r="GC438" s="43"/>
      <c r="GD438" s="44" t="str">
        <f>IF(GC438="","",FZ438*GC438)</f>
        <v/>
      </c>
      <c r="GE438" s="45" t="str">
        <f>IF(GD438="","",GD438/(FV438*100))</f>
        <v/>
      </c>
      <c r="GF438" s="35"/>
      <c r="GG438" s="65"/>
      <c r="GH438" s="51">
        <f t="shared" ref="GH438:GH457" si="2113">IF($A438="","",$A438)</f>
        <v>45922</v>
      </c>
      <c r="GI438" s="44">
        <v>230</v>
      </c>
      <c r="GJ438" s="44"/>
      <c r="GK438" s="44">
        <v>228</v>
      </c>
      <c r="GL438" s="44"/>
      <c r="GM438" s="44"/>
      <c r="GN438" s="44" t="str">
        <f t="shared" ref="GN438:GN450" si="2114">IF(GM438="","",GM437+GO437-GM438)</f>
        <v/>
      </c>
      <c r="GO438" s="44">
        <v>0</v>
      </c>
      <c r="GP438" s="43"/>
      <c r="GQ438" s="43">
        <f>IF(GI438="","",GQ437)</f>
        <v>550</v>
      </c>
      <c r="GR438" s="44"/>
      <c r="GS438" s="45"/>
      <c r="GT438" s="35"/>
      <c r="GU438" s="27"/>
      <c r="GV438" s="51">
        <f t="shared" ref="GV438:GV457" si="2115">IF($A438="","",$A438)</f>
        <v>45922</v>
      </c>
      <c r="GW438" s="44">
        <v>0</v>
      </c>
      <c r="GX438" s="44"/>
      <c r="GY438" s="44">
        <v>991</v>
      </c>
      <c r="GZ438" s="44"/>
      <c r="HA438" s="44"/>
      <c r="HB438" s="44" t="str">
        <f t="shared" ref="HB438:HB450" si="2116">IF(HA438="","",HA437+HC437-HA438)</f>
        <v/>
      </c>
      <c r="HC438" s="44"/>
      <c r="HD438" s="43"/>
      <c r="HE438" s="43"/>
      <c r="HF438" s="44" t="str">
        <f t="shared" ref="HF438:HF450" si="2117">IF(HE438="","",HB438*HE438)</f>
        <v/>
      </c>
      <c r="HG438" s="45" t="str">
        <f t="shared" ref="HG438:HG450" si="2118">IF(HF438="","",HF438/(GX438*100))</f>
        <v/>
      </c>
      <c r="HH438" s="35"/>
      <c r="HI438" s="27"/>
      <c r="HJ438" s="51">
        <f t="shared" ref="HJ438:HJ457" si="2119">IF($A438="","",$A438)</f>
        <v>45922</v>
      </c>
      <c r="HK438" s="44">
        <v>29</v>
      </c>
      <c r="HL438" s="44"/>
      <c r="HM438" s="44">
        <v>28</v>
      </c>
      <c r="HN438" s="44"/>
      <c r="HO438" s="44"/>
      <c r="HP438" s="44" t="str">
        <f t="shared" ref="HP438:HP450" si="2120">IF(HO438="","",HO437+HQ437-HO438)</f>
        <v/>
      </c>
      <c r="HQ438" s="44"/>
      <c r="HR438" s="43"/>
      <c r="HS438" s="43"/>
      <c r="HT438" s="44" t="str">
        <f t="shared" ref="HT438:HT450" si="2121">IF(HS438="","",HP438*HS438)</f>
        <v/>
      </c>
      <c r="HU438" s="45" t="str">
        <f t="shared" ref="HU438:HU450" si="2122">IF(HT438="","",HT438/(HL438*100))</f>
        <v/>
      </c>
      <c r="HV438" s="35"/>
      <c r="HW438" s="61"/>
      <c r="HX438" s="46"/>
      <c r="HY438" s="44"/>
      <c r="HZ438" s="44"/>
      <c r="IA438" s="43"/>
      <c r="IB438" s="44"/>
      <c r="IC438" s="44"/>
      <c r="ID438" s="43"/>
      <c r="IE438" s="44"/>
      <c r="IF438" s="53" t="s">
        <v>509</v>
      </c>
      <c r="IG438" s="43">
        <v>1100</v>
      </c>
      <c r="IH438" s="44"/>
      <c r="II438" s="45"/>
      <c r="IJ438" s="35"/>
      <c r="IK438" s="27"/>
      <c r="IL438" s="46"/>
      <c r="IM438" s="44"/>
      <c r="IN438" s="44"/>
      <c r="IO438" s="43"/>
      <c r="IP438" s="44"/>
      <c r="IQ438" s="44"/>
      <c r="IR438" s="43"/>
      <c r="IS438" s="44"/>
      <c r="IT438" s="53" t="s">
        <v>498</v>
      </c>
      <c r="IU438" s="43"/>
      <c r="IV438" s="44"/>
      <c r="IW438" s="45"/>
      <c r="IX438" s="35"/>
      <c r="IY438" s="33"/>
      <c r="IZ438" s="46"/>
      <c r="JA438" s="44">
        <v>4157</v>
      </c>
      <c r="JB438" s="44"/>
      <c r="JC438" s="43">
        <v>121</v>
      </c>
      <c r="JD438" s="44">
        <v>1</v>
      </c>
      <c r="JE438" s="44">
        <v>33</v>
      </c>
      <c r="JF438" s="43">
        <v>1</v>
      </c>
      <c r="JG438" s="44">
        <v>3</v>
      </c>
      <c r="JH438" s="60" t="s">
        <v>23</v>
      </c>
      <c r="JI438" s="44">
        <v>1100</v>
      </c>
      <c r="JJ438" s="44">
        <v>1100</v>
      </c>
      <c r="JK438" s="45">
        <v>0.28947368421052633</v>
      </c>
      <c r="JL438" s="35"/>
      <c r="JM438" s="27"/>
      <c r="JN438" s="46"/>
      <c r="JO438" s="44">
        <v>4936</v>
      </c>
      <c r="JP438" s="44"/>
      <c r="JQ438" s="43">
        <v>102</v>
      </c>
      <c r="JR438" s="44">
        <v>1</v>
      </c>
      <c r="JS438" s="44">
        <v>16</v>
      </c>
      <c r="JT438" s="43">
        <v>0</v>
      </c>
      <c r="JU438" s="44">
        <v>4</v>
      </c>
      <c r="JV438" s="53" t="s">
        <v>76</v>
      </c>
      <c r="JW438" s="43">
        <v>748</v>
      </c>
      <c r="JX438" s="44">
        <v>0</v>
      </c>
      <c r="JY438" s="45">
        <v>0</v>
      </c>
      <c r="JZ438" s="35" t="s">
        <v>411</v>
      </c>
      <c r="KA438" s="61"/>
      <c r="KB438" s="46"/>
      <c r="KC438" s="44">
        <v>3749</v>
      </c>
      <c r="KD438" s="44"/>
      <c r="KE438" s="43">
        <v>106</v>
      </c>
      <c r="KF438" s="44">
        <v>0</v>
      </c>
      <c r="KG438" s="44">
        <v>10</v>
      </c>
      <c r="KH438" s="43">
        <v>0</v>
      </c>
      <c r="KI438" s="44">
        <v>0</v>
      </c>
      <c r="KJ438" s="60" t="s">
        <v>283</v>
      </c>
      <c r="KK438" s="44">
        <v>698</v>
      </c>
      <c r="KL438" s="44">
        <v>0</v>
      </c>
      <c r="KM438" s="45">
        <v>0</v>
      </c>
      <c r="KN438" s="35" t="s">
        <v>411</v>
      </c>
      <c r="KO438" s="27"/>
      <c r="KP438" s="46"/>
      <c r="KQ438" s="44">
        <v>4461</v>
      </c>
      <c r="KR438" s="44"/>
      <c r="KS438" s="43">
        <v>90</v>
      </c>
      <c r="KT438" s="44">
        <v>2</v>
      </c>
      <c r="KU438" s="44">
        <v>9</v>
      </c>
      <c r="KV438" s="43">
        <v>2</v>
      </c>
      <c r="KW438" s="44">
        <v>0</v>
      </c>
      <c r="KX438" s="71" t="s">
        <v>97</v>
      </c>
      <c r="KY438" s="43">
        <v>722</v>
      </c>
      <c r="KZ438" s="44">
        <v>1444</v>
      </c>
      <c r="LA438" s="45">
        <v>0.18753246753246752</v>
      </c>
      <c r="LB438" s="35"/>
      <c r="LC438" s="27"/>
      <c r="LD438" s="46"/>
      <c r="LE438" s="44"/>
      <c r="LF438" s="44"/>
      <c r="LG438" s="44">
        <v>530</v>
      </c>
      <c r="LH438" s="44">
        <v>0</v>
      </c>
      <c r="LI438" s="43">
        <v>2</v>
      </c>
      <c r="LJ438" s="44">
        <v>0</v>
      </c>
      <c r="LK438" s="44">
        <v>0</v>
      </c>
      <c r="LL438" s="72" t="s">
        <v>386</v>
      </c>
      <c r="LM438" s="67">
        <v>1000</v>
      </c>
      <c r="LN438" s="44">
        <v>0</v>
      </c>
      <c r="LO438" s="45"/>
      <c r="LP438" s="35"/>
      <c r="LQ438" s="25"/>
      <c r="LR438" s="51">
        <f t="shared" ref="LR438:LR457" si="2123">IF($A438="","",$A438)</f>
        <v>45922</v>
      </c>
      <c r="LS438" s="44">
        <v>19525</v>
      </c>
      <c r="LT438" s="44">
        <f t="shared" ref="LT438:LT450" si="2124">IF(LS438="","",LS438-LS437)</f>
        <v>73</v>
      </c>
      <c r="LU438" s="44">
        <v>988</v>
      </c>
      <c r="LV438" s="44">
        <f t="shared" ref="LV438:LV450" si="2125">IF(LU438="","",LU438-LU437)</f>
        <v>1</v>
      </c>
      <c r="LW438" s="44">
        <v>6</v>
      </c>
      <c r="LX438" s="44">
        <f t="shared" ref="LX438:LX450" si="2126">IF(LW438="","",LW437+LY437-LW438)</f>
        <v>2</v>
      </c>
      <c r="LY438" s="44">
        <v>2</v>
      </c>
      <c r="LZ438" s="43"/>
      <c r="MA438" s="43">
        <f t="shared" ref="MA438:MA450" si="2127">IF(LS438="","",MA437)</f>
        <v>495</v>
      </c>
      <c r="MB438" s="44">
        <f t="shared" ref="MB438:MB450" si="2128">IF(MA438="","",LX438*MA438)</f>
        <v>990</v>
      </c>
      <c r="MC438" s="45">
        <f t="shared" ref="MC438:MC450" si="2129">IF(MB438="","",MB438/(LT438*100))</f>
        <v>0.13561643835616438</v>
      </c>
      <c r="MD438" s="35"/>
      <c r="ME438" s="27"/>
      <c r="MF438" s="51">
        <f t="shared" ref="MF438:MF457" si="2130">IF($A438="","",$A438)</f>
        <v>45922</v>
      </c>
      <c r="MG438" s="44">
        <v>6166</v>
      </c>
      <c r="MH438" s="69">
        <f t="shared" ref="MH438:MH450" si="2131">IF(MG438="","",MG438-MG437)</f>
        <v>38</v>
      </c>
      <c r="MI438" s="44">
        <v>352</v>
      </c>
      <c r="MJ438" s="44">
        <f t="shared" ref="MJ438:MJ450" si="2132">IF(MI438="","",MI438-MI437)</f>
        <v>0</v>
      </c>
      <c r="MK438" s="44">
        <v>12</v>
      </c>
      <c r="ML438" s="44">
        <f t="shared" ref="ML438:ML450" si="2133">IF(MK438="","",MK437+MM437-MK438)</f>
        <v>0</v>
      </c>
      <c r="MM438" s="44">
        <v>0</v>
      </c>
      <c r="MN438" s="43"/>
      <c r="MO438" s="43">
        <f t="shared" ref="MO438:MO450" si="2134">IF(MG438="","",MO437)</f>
        <v>1100</v>
      </c>
      <c r="MP438" s="44">
        <f t="shared" ref="MP438:MP450" si="2135">IF(MO438="","",ML438*MO438)</f>
        <v>0</v>
      </c>
      <c r="MQ438" s="45">
        <f t="shared" ref="MQ438:MQ450" si="2136">IF(MP438="","",MP438/(MH438*100))</f>
        <v>0</v>
      </c>
      <c r="MR438" s="35"/>
      <c r="MS438" s="27"/>
      <c r="MT438" s="51">
        <f t="shared" ref="MT438:MT457" si="2137">IF($A438="","",$A438)</f>
        <v>45922</v>
      </c>
      <c r="MU438" s="44">
        <v>8103</v>
      </c>
      <c r="MV438" s="69">
        <f t="shared" ref="MV438:MV450" si="2138">IF(MU438="","",MU438-MU437)</f>
        <v>9</v>
      </c>
      <c r="MW438" s="44">
        <v>379</v>
      </c>
      <c r="MX438" s="44">
        <f t="shared" ref="MX438:MX450" si="2139">IF(MW438="","",MW438-MW437)</f>
        <v>1</v>
      </c>
      <c r="MY438" s="44">
        <v>23</v>
      </c>
      <c r="MZ438" s="44">
        <f t="shared" ref="MZ438:MZ450" si="2140">IF(MY438="","",MY437+NA437-MY438)</f>
        <v>1</v>
      </c>
      <c r="NA438" s="44">
        <v>0</v>
      </c>
      <c r="NB438" s="43"/>
      <c r="NC438" s="43">
        <f t="shared" ref="NC438:NC450" si="2141">IF(MU438="","",NC437)</f>
        <v>1100</v>
      </c>
      <c r="ND438" s="44">
        <f t="shared" ref="ND438:ND450" si="2142">IF(NC438="","",MZ438*NC438)</f>
        <v>1100</v>
      </c>
      <c r="NE438" s="45">
        <f t="shared" ref="NE438:NE450" si="2143">IF(ND438="","",ND438/(MV438*100))</f>
        <v>1.2222222222222223</v>
      </c>
      <c r="NF438" s="35"/>
      <c r="NG438" s="27"/>
      <c r="NH438" s="51">
        <f t="shared" ref="NH438:NH457" si="2144">IF($A438="","",$A438)</f>
        <v>45922</v>
      </c>
      <c r="NI438" s="44">
        <v>9137</v>
      </c>
      <c r="NJ438" s="44">
        <f t="shared" ref="NJ438:NJ450" si="2145">IF(NI438="","",NI438-NI437)</f>
        <v>125</v>
      </c>
      <c r="NK438" s="44">
        <v>189</v>
      </c>
      <c r="NL438" s="44">
        <f t="shared" ref="NL438:NL450" si="2146">IF(NK438="","",NK438-NK437)</f>
        <v>2</v>
      </c>
      <c r="NM438" s="44">
        <v>38</v>
      </c>
      <c r="NN438" s="44">
        <f t="shared" ref="NN438:NN450" si="2147">IF(NM438="","",NM437+NO437-NM438)</f>
        <v>2</v>
      </c>
      <c r="NO438" s="44">
        <v>0</v>
      </c>
      <c r="NP438" s="43"/>
      <c r="NQ438" s="43">
        <f t="shared" ref="NQ438:NQ450" si="2148">IF(NI438="","",NQ437)</f>
        <v>1100</v>
      </c>
      <c r="NR438" s="44">
        <f t="shared" ref="NR438:NR450" si="2149">IF(NQ438="","",NN438*NQ438)</f>
        <v>2200</v>
      </c>
      <c r="NS438" s="45">
        <f t="shared" ref="NS438:NS450" si="2150">IF(NR438="","",NR438/(NJ438*100))</f>
        <v>0.17599999999999999</v>
      </c>
      <c r="NT438" s="35"/>
    </row>
    <row r="439" spans="1:384" ht="15" customHeight="1" thickBot="1" x14ac:dyDescent="0.25">
      <c r="A439" s="38">
        <v>45924</v>
      </c>
      <c r="B439" s="39">
        <f>IF(A439="","",SUM(J439,LF443,AL439,ET439,AZ439,EF439,LT439,NJ439,MV439,MH439,X439)+SUM(DR445:DR448)+SUM(CP445:CP448)+SUM(CB445:CB448)+SUM(BN445:BN448)+SUM(DD445:DD448)+SUM(JB445:JB448)+SUM(JP445:JP448)+SUM(KD445:KD448)+SUM(KR445:KR448))</f>
        <v>0</v>
      </c>
      <c r="C439" s="40">
        <f>IF(A439="","",SUM(J439,X439,AL439,AZ439)+SUM(BN445:BN448)+SUM(CB445:CB448)+SUM(CP445:CP448))</f>
        <v>0</v>
      </c>
      <c r="D439" s="40">
        <f>IF(A439="","",SUM(EF439,ET439)+SUM(DD445:DD448)+SUM(DR445:DR448))</f>
        <v>0</v>
      </c>
      <c r="E439" s="41">
        <f>IF(A439="","",SUM(NJ439,MV439,MH439,LF443,LT439)+SUM(JB445:JB448)+SUM(JP445:JP448)+SUM(KD445:KD448)+SUM(KR445:KR448)+SUM(HZ445:HZ448)+SUM(IN445:IN448)+SUM(HL439,GJ439,GX439))</f>
        <v>0</v>
      </c>
      <c r="F439" s="139"/>
      <c r="G439" s="178"/>
      <c r="H439" s="42"/>
      <c r="I439" s="44">
        <v>2636</v>
      </c>
      <c r="J439" s="44">
        <f t="shared" si="2068"/>
        <v>0</v>
      </c>
      <c r="K439" s="44">
        <v>108</v>
      </c>
      <c r="L439" s="44">
        <f t="shared" si="2069"/>
        <v>0</v>
      </c>
      <c r="M439" s="44">
        <v>16</v>
      </c>
      <c r="N439" s="44">
        <f t="shared" si="2070"/>
        <v>0</v>
      </c>
      <c r="O439" s="44"/>
      <c r="P439" s="43"/>
      <c r="Q439" s="43">
        <f t="shared" si="2071"/>
        <v>550</v>
      </c>
      <c r="R439" s="44">
        <f t="shared" si="2072"/>
        <v>0</v>
      </c>
      <c r="S439" s="45" t="e">
        <f t="shared" si="2073"/>
        <v>#DIV/0!</v>
      </c>
      <c r="T439" s="35"/>
      <c r="U439" s="27"/>
      <c r="V439" s="51">
        <f t="shared" si="2074"/>
        <v>45924</v>
      </c>
      <c r="W439" s="44">
        <v>11269</v>
      </c>
      <c r="X439" s="44">
        <f t="shared" si="2075"/>
        <v>0</v>
      </c>
      <c r="Y439" s="44">
        <v>461</v>
      </c>
      <c r="Z439" s="44">
        <f t="shared" si="2076"/>
        <v>0</v>
      </c>
      <c r="AA439" s="44">
        <v>19</v>
      </c>
      <c r="AB439" s="44">
        <f t="shared" si="2077"/>
        <v>0</v>
      </c>
      <c r="AC439" s="44">
        <v>3</v>
      </c>
      <c r="AD439" s="43"/>
      <c r="AE439" s="43">
        <f t="shared" si="2078"/>
        <v>1026</v>
      </c>
      <c r="AF439" s="44">
        <f t="shared" si="2079"/>
        <v>0</v>
      </c>
      <c r="AG439" s="45" t="e">
        <f t="shared" si="2080"/>
        <v>#DIV/0!</v>
      </c>
      <c r="AH439" s="35"/>
      <c r="AI439" s="27"/>
      <c r="AJ439" s="51">
        <f t="shared" si="2081"/>
        <v>45924</v>
      </c>
      <c r="AK439" s="44">
        <v>13933</v>
      </c>
      <c r="AL439" s="44">
        <f t="shared" si="2082"/>
        <v>0</v>
      </c>
      <c r="AM439" s="44">
        <v>318</v>
      </c>
      <c r="AN439" s="44">
        <f t="shared" si="2083"/>
        <v>0</v>
      </c>
      <c r="AO439" s="44">
        <v>39</v>
      </c>
      <c r="AP439" s="44">
        <f t="shared" si="2084"/>
        <v>0</v>
      </c>
      <c r="AQ439" s="44"/>
      <c r="AR439" s="43"/>
      <c r="AS439" s="43">
        <f t="shared" si="2085"/>
        <v>880</v>
      </c>
      <c r="AT439" s="44">
        <f t="shared" si="2086"/>
        <v>0</v>
      </c>
      <c r="AU439" s="45" t="e">
        <f t="shared" si="2087"/>
        <v>#DIV/0!</v>
      </c>
      <c r="AV439" s="35"/>
      <c r="AW439" s="27"/>
      <c r="AX439" s="51">
        <f t="shared" si="2088"/>
        <v>45924</v>
      </c>
      <c r="AY439" s="44">
        <v>14779</v>
      </c>
      <c r="AZ439" s="44">
        <f t="shared" si="2089"/>
        <v>0</v>
      </c>
      <c r="BA439" s="44">
        <v>480</v>
      </c>
      <c r="BB439" s="44">
        <f t="shared" si="2090"/>
        <v>0</v>
      </c>
      <c r="BC439" s="44">
        <v>10</v>
      </c>
      <c r="BD439" s="44">
        <f t="shared" si="2091"/>
        <v>0</v>
      </c>
      <c r="BE439" s="44">
        <v>0</v>
      </c>
      <c r="BF439" s="43"/>
      <c r="BG439" s="43">
        <f t="shared" si="2092"/>
        <v>1012</v>
      </c>
      <c r="BH439" s="44">
        <f t="shared" si="2093"/>
        <v>0</v>
      </c>
      <c r="BI439" s="45" t="e">
        <f t="shared" si="2094"/>
        <v>#DIV/0!</v>
      </c>
      <c r="BJ439" s="35"/>
      <c r="BK439" s="50"/>
      <c r="BL439" s="46"/>
      <c r="BM439" s="44">
        <v>11500</v>
      </c>
      <c r="BN439" s="44">
        <v>30</v>
      </c>
      <c r="BO439" s="44">
        <v>607</v>
      </c>
      <c r="BP439" s="44">
        <v>1</v>
      </c>
      <c r="BQ439" s="44">
        <v>11</v>
      </c>
      <c r="BR439" s="73">
        <v>1</v>
      </c>
      <c r="BS439" s="66">
        <v>0</v>
      </c>
      <c r="BT439" s="60" t="s">
        <v>143</v>
      </c>
      <c r="BU439" s="44">
        <v>1100</v>
      </c>
      <c r="BV439" s="37">
        <v>1100</v>
      </c>
      <c r="BW439" s="45">
        <v>0.36666666666666664</v>
      </c>
      <c r="BX439" s="35"/>
      <c r="BY439" s="27"/>
      <c r="BZ439" s="46"/>
      <c r="CA439" s="44">
        <v>728</v>
      </c>
      <c r="CB439" s="44">
        <v>9</v>
      </c>
      <c r="CC439" s="44">
        <v>45</v>
      </c>
      <c r="CD439" s="44">
        <v>0</v>
      </c>
      <c r="CE439" s="44">
        <v>220</v>
      </c>
      <c r="CF439" s="43">
        <v>0</v>
      </c>
      <c r="CG439" s="44">
        <v>0</v>
      </c>
      <c r="CH439" s="55" t="s">
        <v>423</v>
      </c>
      <c r="CI439" s="44">
        <v>300</v>
      </c>
      <c r="CJ439" s="44">
        <v>0</v>
      </c>
      <c r="CK439" s="45">
        <v>0</v>
      </c>
      <c r="CL439" s="35"/>
      <c r="CM439" s="27"/>
      <c r="CN439" s="46"/>
      <c r="CO439" s="44">
        <v>748</v>
      </c>
      <c r="CP439" s="44">
        <v>103</v>
      </c>
      <c r="CQ439" s="44">
        <v>8</v>
      </c>
      <c r="CR439" s="44">
        <v>0</v>
      </c>
      <c r="CS439" s="44">
        <v>14</v>
      </c>
      <c r="CT439" s="43">
        <v>0</v>
      </c>
      <c r="CU439" s="44">
        <v>0</v>
      </c>
      <c r="CV439" s="70" t="s">
        <v>483</v>
      </c>
      <c r="CW439" s="44">
        <v>400</v>
      </c>
      <c r="CX439" s="44">
        <v>0</v>
      </c>
      <c r="CY439" s="45">
        <v>0</v>
      </c>
      <c r="CZ439" s="35"/>
      <c r="DA439" s="58"/>
      <c r="DB439" s="46"/>
      <c r="DC439" s="44">
        <v>7405</v>
      </c>
      <c r="DD439" s="44">
        <v>101</v>
      </c>
      <c r="DE439" s="44">
        <v>427</v>
      </c>
      <c r="DF439" s="44">
        <v>3</v>
      </c>
      <c r="DG439" s="44">
        <v>7</v>
      </c>
      <c r="DH439" s="43">
        <v>3</v>
      </c>
      <c r="DI439" s="66">
        <v>4</v>
      </c>
      <c r="DJ439" s="60" t="s">
        <v>484</v>
      </c>
      <c r="DK439" s="44">
        <v>450</v>
      </c>
      <c r="DL439" s="37">
        <v>1350</v>
      </c>
      <c r="DM439" s="45">
        <v>0.13366336633663367</v>
      </c>
      <c r="DN439" s="35"/>
      <c r="DO439" s="27"/>
      <c r="DP439" s="46"/>
      <c r="DQ439" s="44">
        <v>1598</v>
      </c>
      <c r="DR439" s="44">
        <v>84</v>
      </c>
      <c r="DS439" s="44">
        <v>49</v>
      </c>
      <c r="DT439" s="44">
        <v>5</v>
      </c>
      <c r="DU439" s="44">
        <v>16</v>
      </c>
      <c r="DV439" s="43">
        <v>3</v>
      </c>
      <c r="DW439" s="66">
        <v>0</v>
      </c>
      <c r="DX439" s="60" t="s">
        <v>483</v>
      </c>
      <c r="DY439" s="44">
        <v>500</v>
      </c>
      <c r="DZ439" s="44">
        <v>1500</v>
      </c>
      <c r="EA439" s="45">
        <v>0.17857142857142858</v>
      </c>
      <c r="EB439" s="35"/>
      <c r="EC439" s="27"/>
      <c r="ED439" s="51">
        <f t="shared" si="2095"/>
        <v>45924</v>
      </c>
      <c r="EE439" s="44">
        <v>26863</v>
      </c>
      <c r="EF439" s="44">
        <f t="shared" si="2096"/>
        <v>0</v>
      </c>
      <c r="EG439" s="44">
        <v>1447</v>
      </c>
      <c r="EH439" s="44">
        <f t="shared" si="2097"/>
        <v>0</v>
      </c>
      <c r="EI439" s="44">
        <v>12</v>
      </c>
      <c r="EJ439" s="44">
        <f t="shared" si="2098"/>
        <v>0</v>
      </c>
      <c r="EK439" s="44">
        <v>0</v>
      </c>
      <c r="EL439" s="43"/>
      <c r="EM439" s="43">
        <f t="shared" si="2099"/>
        <v>550</v>
      </c>
      <c r="EN439" s="44">
        <f t="shared" si="2100"/>
        <v>0</v>
      </c>
      <c r="EO439" s="45" t="e">
        <f t="shared" si="2101"/>
        <v>#DIV/0!</v>
      </c>
      <c r="EP439" s="35" t="s">
        <v>511</v>
      </c>
      <c r="EQ439" s="27"/>
      <c r="ER439" s="51">
        <f t="shared" si="2102"/>
        <v>45924</v>
      </c>
      <c r="ES439" s="44">
        <v>6878</v>
      </c>
      <c r="ET439" s="44">
        <f t="shared" si="2103"/>
        <v>0</v>
      </c>
      <c r="EU439" s="44">
        <v>199</v>
      </c>
      <c r="EV439" s="44">
        <f t="shared" si="2104"/>
        <v>0</v>
      </c>
      <c r="EW439" s="44">
        <v>38</v>
      </c>
      <c r="EX439" s="44">
        <f t="shared" si="2105"/>
        <v>0</v>
      </c>
      <c r="EY439" s="44">
        <v>0</v>
      </c>
      <c r="EZ439" s="43"/>
      <c r="FA439" s="43">
        <f t="shared" si="2106"/>
        <v>726</v>
      </c>
      <c r="FB439" s="44">
        <f t="shared" si="2107"/>
        <v>0</v>
      </c>
      <c r="FC439" s="45" t="e">
        <f t="shared" si="2108"/>
        <v>#DIV/0!</v>
      </c>
      <c r="FD439" s="35"/>
      <c r="FE439" s="27"/>
      <c r="FF439" s="51">
        <f t="shared" si="2109"/>
        <v>45924</v>
      </c>
      <c r="FG439" s="44">
        <v>29</v>
      </c>
      <c r="FH439" s="44">
        <f t="shared" ref="FH439:FH445" si="2151">IF(FG439="","",FG439-FG438)</f>
        <v>0</v>
      </c>
      <c r="FI439" s="44">
        <v>28</v>
      </c>
      <c r="FJ439" s="44">
        <f t="shared" ref="FJ439:FJ445" si="2152">IF(FI439="","",FI439-FI438)</f>
        <v>0</v>
      </c>
      <c r="FK439" s="44"/>
      <c r="FL439" s="44" t="str">
        <f t="shared" si="2110"/>
        <v/>
      </c>
      <c r="FM439" s="44">
        <v>192</v>
      </c>
      <c r="FN439" s="43"/>
      <c r="FO439" s="43">
        <v>420</v>
      </c>
      <c r="FP439" s="44"/>
      <c r="FQ439" s="45"/>
      <c r="FR439" s="35" t="s">
        <v>753</v>
      </c>
      <c r="FS439" s="27"/>
      <c r="FT439" s="51">
        <f t="shared" si="2111"/>
        <v>45924</v>
      </c>
      <c r="FU439" s="44">
        <v>29</v>
      </c>
      <c r="FV439" s="44">
        <f t="shared" ref="FV439:FV445" si="2153">IF(FU439="","",FU439-FU438)</f>
        <v>0</v>
      </c>
      <c r="FW439" s="44">
        <v>28</v>
      </c>
      <c r="FX439" s="44">
        <f t="shared" ref="FX439:FX445" si="2154">IF(FW439="","",FW439-FW438)</f>
        <v>0</v>
      </c>
      <c r="FY439" s="44"/>
      <c r="FZ439" s="44" t="str">
        <f t="shared" si="2112"/>
        <v/>
      </c>
      <c r="GA439" s="44">
        <v>192</v>
      </c>
      <c r="GB439" s="43"/>
      <c r="GC439" s="43">
        <v>420</v>
      </c>
      <c r="GD439" s="44"/>
      <c r="GE439" s="45"/>
      <c r="GF439" s="35" t="s">
        <v>753</v>
      </c>
      <c r="GG439" s="65"/>
      <c r="GH439" s="51">
        <f t="shared" si="2113"/>
        <v>45924</v>
      </c>
      <c r="GI439" s="44">
        <v>230</v>
      </c>
      <c r="GJ439" s="44">
        <f t="shared" ref="GJ439:GJ450" si="2155">IF(GI439="","",GI439-GI438)</f>
        <v>0</v>
      </c>
      <c r="GK439" s="44">
        <v>228</v>
      </c>
      <c r="GL439" s="44">
        <f t="shared" ref="GL439:GL450" si="2156">IF(GK439="","",GK439-GK438)</f>
        <v>0</v>
      </c>
      <c r="GM439" s="44">
        <v>0</v>
      </c>
      <c r="GN439" s="44">
        <f t="shared" si="2114"/>
        <v>0</v>
      </c>
      <c r="GO439" s="44">
        <v>16</v>
      </c>
      <c r="GP439" s="43"/>
      <c r="GQ439" s="43">
        <f t="shared" ref="GQ439:GQ450" si="2157">IF(GI439="","",GQ438)</f>
        <v>550</v>
      </c>
      <c r="GR439" s="44"/>
      <c r="GS439" s="45"/>
      <c r="GT439" s="35" t="s">
        <v>503</v>
      </c>
      <c r="GU439" s="27"/>
      <c r="GV439" s="51">
        <f t="shared" si="2115"/>
        <v>45924</v>
      </c>
      <c r="GW439" s="44">
        <v>0</v>
      </c>
      <c r="GX439" s="44">
        <f t="shared" ref="GX439:GX450" si="2158">IF(GW439="","",GW439-GW438)</f>
        <v>0</v>
      </c>
      <c r="GY439" s="44">
        <v>991</v>
      </c>
      <c r="GZ439" s="44">
        <f t="shared" ref="GZ439:GZ450" si="2159">IF(GY439="","",GY439-GY438)</f>
        <v>0</v>
      </c>
      <c r="HA439" s="44">
        <v>0</v>
      </c>
      <c r="HB439" s="44">
        <f t="shared" si="2116"/>
        <v>0</v>
      </c>
      <c r="HC439" s="44">
        <v>500</v>
      </c>
      <c r="HD439" s="43"/>
      <c r="HE439" s="43">
        <v>200</v>
      </c>
      <c r="HF439" s="44"/>
      <c r="HG439" s="45"/>
      <c r="HH439" s="35" t="s">
        <v>751</v>
      </c>
      <c r="HI439" s="27"/>
      <c r="HJ439" s="51">
        <f t="shared" si="2119"/>
        <v>45924</v>
      </c>
      <c r="HK439" s="44">
        <v>29</v>
      </c>
      <c r="HL439" s="44">
        <f t="shared" ref="HL439:HL450" si="2160">IF(HK439="","",HK439-HK438)</f>
        <v>0</v>
      </c>
      <c r="HM439" s="44">
        <v>28</v>
      </c>
      <c r="HN439" s="44">
        <f t="shared" ref="HN439:HN450" si="2161">IF(HM439="","",HM439-HM438)</f>
        <v>0</v>
      </c>
      <c r="HO439" s="44"/>
      <c r="HP439" s="44" t="str">
        <f t="shared" si="2120"/>
        <v/>
      </c>
      <c r="HQ439" s="44">
        <v>192</v>
      </c>
      <c r="HR439" s="43"/>
      <c r="HS439" s="43">
        <v>420</v>
      </c>
      <c r="HT439" s="44"/>
      <c r="HU439" s="45"/>
      <c r="HV439" s="35" t="s">
        <v>753</v>
      </c>
      <c r="HW439" s="61"/>
      <c r="HX439" s="46"/>
      <c r="HY439" s="44"/>
      <c r="HZ439" s="44"/>
      <c r="IA439" s="44"/>
      <c r="IB439" s="44"/>
      <c r="IC439" s="44"/>
      <c r="ID439" s="43"/>
      <c r="IE439" s="44"/>
      <c r="IF439" s="60" t="s">
        <v>507</v>
      </c>
      <c r="IG439" s="44">
        <v>572</v>
      </c>
      <c r="IH439" s="44"/>
      <c r="II439" s="45"/>
      <c r="IJ439" s="35"/>
      <c r="IK439" s="27"/>
      <c r="IL439" s="46"/>
      <c r="IM439" s="44"/>
      <c r="IN439" s="44"/>
      <c r="IO439" s="44"/>
      <c r="IP439" s="44"/>
      <c r="IQ439" s="44"/>
      <c r="IR439" s="43"/>
      <c r="IS439" s="44"/>
      <c r="IT439" s="60" t="s">
        <v>752</v>
      </c>
      <c r="IU439" s="44"/>
      <c r="IV439" s="44"/>
      <c r="IW439" s="45"/>
      <c r="IX439" s="35"/>
      <c r="IY439" s="33"/>
      <c r="IZ439" s="46"/>
      <c r="JA439" s="44">
        <v>4117</v>
      </c>
      <c r="JB439" s="44"/>
      <c r="JC439" s="44">
        <v>117</v>
      </c>
      <c r="JD439" s="44">
        <v>0</v>
      </c>
      <c r="JE439" s="44">
        <v>18</v>
      </c>
      <c r="JF439" s="43">
        <v>0</v>
      </c>
      <c r="JG439" s="44">
        <v>0</v>
      </c>
      <c r="JH439" s="60" t="s">
        <v>64</v>
      </c>
      <c r="JI439" s="44">
        <v>673</v>
      </c>
      <c r="JJ439" s="44">
        <v>0</v>
      </c>
      <c r="JK439" s="45">
        <v>0</v>
      </c>
      <c r="JL439" s="35"/>
      <c r="JM439" s="27"/>
      <c r="JN439" s="46"/>
      <c r="JO439" s="44">
        <v>3096</v>
      </c>
      <c r="JP439" s="44"/>
      <c r="JQ439" s="44">
        <v>198</v>
      </c>
      <c r="JR439" s="44">
        <v>6</v>
      </c>
      <c r="JS439" s="44">
        <v>40</v>
      </c>
      <c r="JT439" s="43">
        <v>8</v>
      </c>
      <c r="JU439" s="44">
        <v>0</v>
      </c>
      <c r="JV439" s="60" t="s">
        <v>396</v>
      </c>
      <c r="JW439" s="44">
        <v>182</v>
      </c>
      <c r="JX439" s="44">
        <v>1456</v>
      </c>
      <c r="JY439" s="45">
        <v>0.29714285714285715</v>
      </c>
      <c r="JZ439" s="35"/>
      <c r="KA439" s="61"/>
      <c r="KB439" s="46"/>
      <c r="KC439" s="44">
        <v>5788</v>
      </c>
      <c r="KD439" s="44"/>
      <c r="KE439" s="44">
        <v>355</v>
      </c>
      <c r="KF439" s="44">
        <v>8</v>
      </c>
      <c r="KG439" s="44">
        <v>44</v>
      </c>
      <c r="KH439" s="43">
        <v>36</v>
      </c>
      <c r="KI439" s="44">
        <v>36</v>
      </c>
      <c r="KJ439" s="60" t="s">
        <v>257</v>
      </c>
      <c r="KK439" s="44">
        <v>198</v>
      </c>
      <c r="KL439" s="44">
        <v>7128</v>
      </c>
      <c r="KM439" s="45">
        <v>0.64800000000000002</v>
      </c>
      <c r="KN439" s="35" t="s">
        <v>413</v>
      </c>
      <c r="KO439" s="27"/>
      <c r="KP439" s="46"/>
      <c r="KQ439" s="44">
        <v>5187</v>
      </c>
      <c r="KR439" s="44"/>
      <c r="KS439" s="44">
        <v>247</v>
      </c>
      <c r="KT439" s="44">
        <v>1</v>
      </c>
      <c r="KU439" s="44">
        <v>60</v>
      </c>
      <c r="KV439" s="43">
        <v>2</v>
      </c>
      <c r="KW439" s="44">
        <v>0</v>
      </c>
      <c r="KX439" s="60" t="s">
        <v>240</v>
      </c>
      <c r="KY439" s="44">
        <v>605</v>
      </c>
      <c r="KZ439" s="44">
        <v>1210</v>
      </c>
      <c r="LA439" s="45">
        <v>0.24693877551020407</v>
      </c>
      <c r="LB439" s="35"/>
      <c r="LC439" s="27"/>
      <c r="LD439" s="74"/>
      <c r="LE439" s="75"/>
      <c r="LF439" s="75"/>
      <c r="LG439" s="75">
        <v>1166</v>
      </c>
      <c r="LH439" s="75">
        <v>0</v>
      </c>
      <c r="LI439" s="76">
        <v>2</v>
      </c>
      <c r="LJ439" s="75">
        <v>0</v>
      </c>
      <c r="LK439" s="75">
        <v>0</v>
      </c>
      <c r="LL439" s="77" t="s">
        <v>387</v>
      </c>
      <c r="LM439" s="78">
        <v>1000</v>
      </c>
      <c r="LN439" s="75">
        <v>0</v>
      </c>
      <c r="LO439" s="79"/>
      <c r="LP439" s="35"/>
      <c r="LQ439" s="27"/>
      <c r="LR439" s="51">
        <f t="shared" si="2123"/>
        <v>45924</v>
      </c>
      <c r="LS439" s="44">
        <v>19525</v>
      </c>
      <c r="LT439" s="44">
        <f t="shared" si="2124"/>
        <v>0</v>
      </c>
      <c r="LU439" s="44">
        <v>988</v>
      </c>
      <c r="LV439" s="44">
        <f t="shared" si="2125"/>
        <v>0</v>
      </c>
      <c r="LW439" s="44">
        <v>8</v>
      </c>
      <c r="LX439" s="44">
        <f t="shared" si="2126"/>
        <v>0</v>
      </c>
      <c r="LY439" s="44">
        <v>0</v>
      </c>
      <c r="LZ439" s="43"/>
      <c r="MA439" s="43">
        <f t="shared" si="2127"/>
        <v>495</v>
      </c>
      <c r="MB439" s="44">
        <f t="shared" si="2128"/>
        <v>0</v>
      </c>
      <c r="MC439" s="45" t="e">
        <f t="shared" si="2129"/>
        <v>#DIV/0!</v>
      </c>
      <c r="MD439" s="35"/>
      <c r="ME439" s="27"/>
      <c r="MF439" s="51">
        <f t="shared" si="2130"/>
        <v>45924</v>
      </c>
      <c r="MG439" s="44">
        <v>6166</v>
      </c>
      <c r="MH439" s="44">
        <f t="shared" si="2131"/>
        <v>0</v>
      </c>
      <c r="MI439" s="44">
        <v>352</v>
      </c>
      <c r="MJ439" s="44">
        <f t="shared" si="2132"/>
        <v>0</v>
      </c>
      <c r="MK439" s="44">
        <v>12</v>
      </c>
      <c r="ML439" s="44">
        <f t="shared" si="2133"/>
        <v>0</v>
      </c>
      <c r="MM439" s="44">
        <v>0</v>
      </c>
      <c r="MN439" s="43"/>
      <c r="MO439" s="43">
        <f t="shared" si="2134"/>
        <v>1100</v>
      </c>
      <c r="MP439" s="44">
        <f t="shared" si="2135"/>
        <v>0</v>
      </c>
      <c r="MQ439" s="45" t="e">
        <f t="shared" si="2136"/>
        <v>#DIV/0!</v>
      </c>
      <c r="MR439" s="35"/>
      <c r="MS439" s="27"/>
      <c r="MT439" s="51">
        <f t="shared" si="2137"/>
        <v>45924</v>
      </c>
      <c r="MU439" s="44">
        <v>8103</v>
      </c>
      <c r="MV439" s="44">
        <f t="shared" si="2138"/>
        <v>0</v>
      </c>
      <c r="MW439" s="44">
        <v>379</v>
      </c>
      <c r="MX439" s="44">
        <f t="shared" si="2139"/>
        <v>0</v>
      </c>
      <c r="MY439" s="44">
        <v>23</v>
      </c>
      <c r="MZ439" s="44">
        <f t="shared" si="2140"/>
        <v>0</v>
      </c>
      <c r="NA439" s="44">
        <v>0</v>
      </c>
      <c r="NB439" s="43"/>
      <c r="NC439" s="43">
        <f t="shared" si="2141"/>
        <v>1100</v>
      </c>
      <c r="ND439" s="44">
        <f t="shared" si="2142"/>
        <v>0</v>
      </c>
      <c r="NE439" s="45" t="e">
        <f t="shared" si="2143"/>
        <v>#DIV/0!</v>
      </c>
      <c r="NF439" s="35"/>
      <c r="NG439" s="27"/>
      <c r="NH439" s="51">
        <f t="shared" si="2144"/>
        <v>45924</v>
      </c>
      <c r="NI439" s="44">
        <v>9137</v>
      </c>
      <c r="NJ439" s="44">
        <f t="shared" si="2145"/>
        <v>0</v>
      </c>
      <c r="NK439" s="44">
        <v>189</v>
      </c>
      <c r="NL439" s="44">
        <f t="shared" si="2146"/>
        <v>0</v>
      </c>
      <c r="NM439" s="44">
        <v>38</v>
      </c>
      <c r="NN439" s="44">
        <f t="shared" si="2147"/>
        <v>0</v>
      </c>
      <c r="NO439" s="44">
        <v>0</v>
      </c>
      <c r="NP439" s="43"/>
      <c r="NQ439" s="43">
        <f t="shared" si="2148"/>
        <v>1100</v>
      </c>
      <c r="NR439" s="44">
        <f t="shared" si="2149"/>
        <v>0</v>
      </c>
      <c r="NS439" s="45" t="e">
        <f t="shared" si="2150"/>
        <v>#DIV/0!</v>
      </c>
      <c r="NT439" s="35"/>
    </row>
    <row r="440" spans="1:384" ht="15" customHeight="1" thickTop="1" thickBot="1" x14ac:dyDescent="0.25">
      <c r="A440" s="38">
        <v>45926</v>
      </c>
      <c r="B440" s="39">
        <f>IF(A440="","",SUM(J440,LF446,AL440,ET440,AZ440,EF440,LT440,NJ440,MV440,MH440,X440,GJ440,GX440,HL440)+SUM(HZ449:HZ450)+SUM(IN449:IN452)+SUM(DR449:DR452)+SUM(CP449:CP452)+SUM(CB449:CB452)+SUM(BN449:BN452)+SUM(DD449:DD452)+SUM(JB449:JB452)+SUM(JP449:JP452)+SUM(KD449:KD452)+SUM(KR449:KR452))</f>
        <v>4036</v>
      </c>
      <c r="C440" s="40">
        <f>IF(A440="","",SUM(J440,X440,AL440,AZ440)+SUM(BN449:BN452)+SUM(CB449:CB452)+SUM(CP449:CP452))</f>
        <v>1482</v>
      </c>
      <c r="D440" s="40">
        <f>IF(A440="","",SUM(EF440,ET440)+SUM(DD449:DD452)+SUM(DR449:DR452))</f>
        <v>714</v>
      </c>
      <c r="E440" s="41">
        <f>IF(A440="","",SUM(NJ440,MV440,MH440,LF446,LT440)+SUM(JB449:JB452)+SUM(JP449:JP452)+SUM(KD449:KD452)+SUM(KR449:KR452))</f>
        <v>1506</v>
      </c>
      <c r="F440" s="40">
        <f>IF(B440="","",SUM(GJ440,GX440,HL440)+SUM(IN449:IN452)+SUM(HZ449:HZ450))</f>
        <v>334</v>
      </c>
      <c r="G440" s="178"/>
      <c r="H440" s="42"/>
      <c r="I440" s="44">
        <v>2853</v>
      </c>
      <c r="J440" s="44">
        <f t="shared" si="2068"/>
        <v>217</v>
      </c>
      <c r="K440" s="44">
        <v>113</v>
      </c>
      <c r="L440" s="44">
        <f t="shared" si="2069"/>
        <v>5</v>
      </c>
      <c r="M440" s="44">
        <v>10</v>
      </c>
      <c r="N440" s="44">
        <f t="shared" si="2070"/>
        <v>6</v>
      </c>
      <c r="O440" s="44">
        <v>0</v>
      </c>
      <c r="P440" s="43"/>
      <c r="Q440" s="43">
        <f t="shared" si="2071"/>
        <v>550</v>
      </c>
      <c r="R440" s="44">
        <f t="shared" si="2072"/>
        <v>3300</v>
      </c>
      <c r="S440" s="45">
        <f t="shared" si="2073"/>
        <v>0.15207373271889402</v>
      </c>
      <c r="T440" s="201" t="s">
        <v>522</v>
      </c>
      <c r="U440" s="27"/>
      <c r="V440" s="51">
        <f t="shared" si="2074"/>
        <v>45926</v>
      </c>
      <c r="W440" s="44">
        <v>11458</v>
      </c>
      <c r="X440" s="44">
        <f t="shared" si="2075"/>
        <v>189</v>
      </c>
      <c r="Y440" s="44">
        <v>463</v>
      </c>
      <c r="Z440" s="44">
        <f t="shared" si="2076"/>
        <v>2</v>
      </c>
      <c r="AA440" s="44">
        <v>20</v>
      </c>
      <c r="AB440" s="44">
        <f t="shared" si="2077"/>
        <v>2</v>
      </c>
      <c r="AC440" s="44"/>
      <c r="AD440" s="43"/>
      <c r="AE440" s="43">
        <f t="shared" si="2078"/>
        <v>1026</v>
      </c>
      <c r="AF440" s="44">
        <f t="shared" si="2079"/>
        <v>2052</v>
      </c>
      <c r="AG440" s="45">
        <f t="shared" si="2080"/>
        <v>0.10857142857142857</v>
      </c>
      <c r="AH440" s="35"/>
      <c r="AI440" s="27"/>
      <c r="AJ440" s="51">
        <f t="shared" si="2081"/>
        <v>45926</v>
      </c>
      <c r="AK440" s="44">
        <v>14025</v>
      </c>
      <c r="AL440" s="44">
        <f t="shared" si="2082"/>
        <v>92</v>
      </c>
      <c r="AM440" s="44">
        <v>320</v>
      </c>
      <c r="AN440" s="44">
        <f t="shared" si="2083"/>
        <v>2</v>
      </c>
      <c r="AO440" s="44">
        <v>36</v>
      </c>
      <c r="AP440" s="44">
        <f t="shared" si="2084"/>
        <v>3</v>
      </c>
      <c r="AQ440" s="44"/>
      <c r="AR440" s="43"/>
      <c r="AS440" s="43">
        <f t="shared" si="2085"/>
        <v>880</v>
      </c>
      <c r="AT440" s="44">
        <f t="shared" si="2086"/>
        <v>2640</v>
      </c>
      <c r="AU440" s="45">
        <f t="shared" si="2087"/>
        <v>0.28695652173913044</v>
      </c>
      <c r="AV440" s="35"/>
      <c r="AW440" s="27"/>
      <c r="AX440" s="51">
        <f t="shared" si="2088"/>
        <v>45926</v>
      </c>
      <c r="AY440" s="44">
        <v>14842</v>
      </c>
      <c r="AZ440" s="44">
        <f t="shared" si="2089"/>
        <v>63</v>
      </c>
      <c r="BA440" s="44">
        <v>481</v>
      </c>
      <c r="BB440" s="44">
        <f t="shared" si="2090"/>
        <v>1</v>
      </c>
      <c r="BC440" s="44">
        <v>9</v>
      </c>
      <c r="BD440" s="44">
        <f t="shared" si="2091"/>
        <v>1</v>
      </c>
      <c r="BE440" s="44"/>
      <c r="BF440" s="43"/>
      <c r="BG440" s="43">
        <f t="shared" si="2092"/>
        <v>1012</v>
      </c>
      <c r="BH440" s="44">
        <f t="shared" si="2093"/>
        <v>1012</v>
      </c>
      <c r="BI440" s="45">
        <f t="shared" si="2094"/>
        <v>0.16063492063492063</v>
      </c>
      <c r="BJ440" s="35" t="s">
        <v>523</v>
      </c>
      <c r="BK440" s="50"/>
      <c r="BL440" s="74"/>
      <c r="BM440" s="75">
        <v>12620</v>
      </c>
      <c r="BN440" s="75">
        <v>98</v>
      </c>
      <c r="BO440" s="75">
        <v>628</v>
      </c>
      <c r="BP440" s="75">
        <v>2</v>
      </c>
      <c r="BQ440" s="75">
        <v>96</v>
      </c>
      <c r="BR440" s="75">
        <v>4</v>
      </c>
      <c r="BS440" s="81">
        <v>0</v>
      </c>
      <c r="BT440" s="77" t="s">
        <v>277</v>
      </c>
      <c r="BU440" s="78">
        <v>198</v>
      </c>
      <c r="BV440" s="75">
        <v>792</v>
      </c>
      <c r="BW440" s="79">
        <v>8.0816326530612242E-2</v>
      </c>
      <c r="BX440" s="35"/>
      <c r="BY440" s="27"/>
      <c r="BZ440" s="74"/>
      <c r="CA440" s="75">
        <v>994</v>
      </c>
      <c r="CB440" s="75">
        <v>37</v>
      </c>
      <c r="CC440" s="75">
        <v>6</v>
      </c>
      <c r="CD440" s="75">
        <v>1</v>
      </c>
      <c r="CE440" s="75">
        <v>7</v>
      </c>
      <c r="CF440" s="75">
        <v>1</v>
      </c>
      <c r="CG440" s="75">
        <v>0</v>
      </c>
      <c r="CH440" s="83" t="s">
        <v>369</v>
      </c>
      <c r="CI440" s="75">
        <v>286</v>
      </c>
      <c r="CJ440" s="75">
        <v>286</v>
      </c>
      <c r="CK440" s="79">
        <v>7.7297297297297299E-2</v>
      </c>
      <c r="CL440" s="35"/>
      <c r="CM440" s="27"/>
      <c r="CN440" s="74"/>
      <c r="CO440" s="75">
        <v>497</v>
      </c>
      <c r="CP440" s="75">
        <v>13</v>
      </c>
      <c r="CQ440" s="75">
        <v>996</v>
      </c>
      <c r="CR440" s="75">
        <v>0</v>
      </c>
      <c r="CS440" s="75">
        <v>18</v>
      </c>
      <c r="CT440" s="75">
        <v>0</v>
      </c>
      <c r="CU440" s="75">
        <v>0</v>
      </c>
      <c r="CV440" s="84" t="s">
        <v>367</v>
      </c>
      <c r="CW440" s="75">
        <v>550</v>
      </c>
      <c r="CX440" s="75">
        <v>0</v>
      </c>
      <c r="CY440" s="79">
        <v>0</v>
      </c>
      <c r="CZ440" s="35"/>
      <c r="DA440" s="58"/>
      <c r="DB440" s="74"/>
      <c r="DC440" s="75">
        <v>5677</v>
      </c>
      <c r="DD440" s="75">
        <v>33</v>
      </c>
      <c r="DE440" s="75">
        <v>303</v>
      </c>
      <c r="DF440" s="75">
        <v>1</v>
      </c>
      <c r="DG440" s="75">
        <v>76</v>
      </c>
      <c r="DH440" s="75">
        <v>2</v>
      </c>
      <c r="DI440" s="81">
        <v>0</v>
      </c>
      <c r="DJ440" s="77" t="s">
        <v>341</v>
      </c>
      <c r="DK440" s="78">
        <v>198</v>
      </c>
      <c r="DL440" s="75">
        <v>396</v>
      </c>
      <c r="DM440" s="79">
        <v>0.12</v>
      </c>
      <c r="DN440" s="35"/>
      <c r="DO440" s="27"/>
      <c r="DP440" s="74"/>
      <c r="DQ440" s="75">
        <v>1257</v>
      </c>
      <c r="DR440" s="75">
        <v>67</v>
      </c>
      <c r="DS440" s="75">
        <v>46</v>
      </c>
      <c r="DT440" s="75">
        <v>1</v>
      </c>
      <c r="DU440" s="75">
        <v>6</v>
      </c>
      <c r="DV440" s="75">
        <v>1</v>
      </c>
      <c r="DW440" s="81">
        <v>0</v>
      </c>
      <c r="DX440" s="77" t="s">
        <v>330</v>
      </c>
      <c r="DY440" s="78">
        <v>605</v>
      </c>
      <c r="DZ440" s="75">
        <v>605</v>
      </c>
      <c r="EA440" s="79">
        <v>9.029850746268657E-2</v>
      </c>
      <c r="EB440" s="35"/>
      <c r="EC440" s="27"/>
      <c r="ED440" s="51">
        <f t="shared" si="2095"/>
        <v>45926</v>
      </c>
      <c r="EE440" s="44">
        <v>26971</v>
      </c>
      <c r="EF440" s="44">
        <f t="shared" si="2096"/>
        <v>108</v>
      </c>
      <c r="EG440" s="44">
        <v>1456</v>
      </c>
      <c r="EH440" s="44">
        <f t="shared" si="2097"/>
        <v>9</v>
      </c>
      <c r="EI440" s="44">
        <v>3</v>
      </c>
      <c r="EJ440" s="44">
        <f t="shared" si="2098"/>
        <v>9</v>
      </c>
      <c r="EK440" s="44">
        <v>5</v>
      </c>
      <c r="EL440" s="43"/>
      <c r="EM440" s="43">
        <f t="shared" si="2099"/>
        <v>550</v>
      </c>
      <c r="EN440" s="44">
        <f t="shared" si="2100"/>
        <v>4950</v>
      </c>
      <c r="EO440" s="45">
        <f t="shared" si="2101"/>
        <v>0.45833333333333331</v>
      </c>
      <c r="EP440" s="35" t="s">
        <v>521</v>
      </c>
      <c r="EQ440" s="27"/>
      <c r="ER440" s="51">
        <f t="shared" si="2102"/>
        <v>45926</v>
      </c>
      <c r="ES440" s="44">
        <v>7039</v>
      </c>
      <c r="ET440" s="44">
        <f>IF(ES440="","",ES440-ES439)</f>
        <v>161</v>
      </c>
      <c r="EU440" s="44">
        <v>202</v>
      </c>
      <c r="EV440" s="44">
        <f>IF(EU440="","",EU440-EU439)</f>
        <v>3</v>
      </c>
      <c r="EW440" s="44">
        <v>35</v>
      </c>
      <c r="EX440" s="44">
        <f>IF(EW440="","",EW439+EY439-EW440)</f>
        <v>3</v>
      </c>
      <c r="EY440" s="44">
        <v>0</v>
      </c>
      <c r="EZ440" s="43"/>
      <c r="FA440" s="43">
        <f>IF(ES440="","",FA439)</f>
        <v>726</v>
      </c>
      <c r="FB440" s="44">
        <f>IF(FA440="","",EX440*FA440)</f>
        <v>2178</v>
      </c>
      <c r="FC440" s="45">
        <f>IF(FB440="","",FB440/(ET440*100))</f>
        <v>0.13527950310559006</v>
      </c>
      <c r="FD440" s="35"/>
      <c r="FE440" s="27"/>
      <c r="FF440" s="51">
        <f t="shared" si="2109"/>
        <v>45926</v>
      </c>
      <c r="FG440" s="44">
        <v>99</v>
      </c>
      <c r="FH440" s="44">
        <f t="shared" si="2151"/>
        <v>70</v>
      </c>
      <c r="FI440" s="44">
        <v>61</v>
      </c>
      <c r="FJ440" s="44">
        <f t="shared" si="2152"/>
        <v>33</v>
      </c>
      <c r="FK440" s="44">
        <v>155</v>
      </c>
      <c r="FL440" s="44">
        <f t="shared" si="2110"/>
        <v>37</v>
      </c>
      <c r="FM440" s="44">
        <v>0</v>
      </c>
      <c r="FN440" s="43"/>
      <c r="FO440" s="43">
        <f t="shared" ref="FO440:FO445" si="2162">IF(FG440="","",FO439)</f>
        <v>420</v>
      </c>
      <c r="FP440" s="44">
        <f t="shared" ref="FP440:FP445" si="2163">IF(FO440="","",FL440*FO440)</f>
        <v>15540</v>
      </c>
      <c r="FQ440" s="45">
        <f t="shared" ref="FQ440:FQ445" si="2164">IF(FP440="","",FP440/(FH440*100))</f>
        <v>2.2200000000000002</v>
      </c>
      <c r="FR440" s="35" t="s">
        <v>513</v>
      </c>
      <c r="FS440" s="27"/>
      <c r="FT440" s="51">
        <f t="shared" si="2111"/>
        <v>45926</v>
      </c>
      <c r="FU440" s="44">
        <v>99</v>
      </c>
      <c r="FV440" s="44">
        <f t="shared" si="2153"/>
        <v>70</v>
      </c>
      <c r="FW440" s="44">
        <v>61</v>
      </c>
      <c r="FX440" s="44">
        <f t="shared" si="2154"/>
        <v>33</v>
      </c>
      <c r="FY440" s="44">
        <v>155</v>
      </c>
      <c r="FZ440" s="44">
        <f t="shared" si="2112"/>
        <v>37</v>
      </c>
      <c r="GA440" s="44">
        <v>0</v>
      </c>
      <c r="GB440" s="43"/>
      <c r="GC440" s="43">
        <f t="shared" ref="GC440:GC445" si="2165">IF(FU440="","",GC439)</f>
        <v>420</v>
      </c>
      <c r="GD440" s="44">
        <f t="shared" ref="GD440:GD445" si="2166">IF(GC440="","",FZ440*GC440)</f>
        <v>15540</v>
      </c>
      <c r="GE440" s="45">
        <f t="shared" ref="GE440:GE445" si="2167">IF(GD440="","",GD440/(FV440*100))</f>
        <v>2.2200000000000002</v>
      </c>
      <c r="GF440" s="35" t="s">
        <v>513</v>
      </c>
      <c r="GG440" s="65"/>
      <c r="GH440" s="51">
        <f t="shared" si="2113"/>
        <v>45926</v>
      </c>
      <c r="GI440" s="44">
        <v>333</v>
      </c>
      <c r="GJ440" s="44">
        <f t="shared" si="2155"/>
        <v>103</v>
      </c>
      <c r="GK440" s="44">
        <v>230</v>
      </c>
      <c r="GL440" s="44">
        <f t="shared" si="2156"/>
        <v>2</v>
      </c>
      <c r="GM440" s="44">
        <v>13</v>
      </c>
      <c r="GN440" s="44">
        <f t="shared" si="2114"/>
        <v>3</v>
      </c>
      <c r="GO440" s="44">
        <v>0</v>
      </c>
      <c r="GP440" s="43"/>
      <c r="GQ440" s="43">
        <f t="shared" si="2157"/>
        <v>550</v>
      </c>
      <c r="GR440" s="44">
        <f t="shared" ref="GR440:GR450" si="2168">IF(GQ440="","",GN440*GQ440)</f>
        <v>1650</v>
      </c>
      <c r="GS440" s="45">
        <f t="shared" ref="GS440:GS450" si="2169">IF(GR440="","",GR440/(GJ440*100))</f>
        <v>0.16019417475728157</v>
      </c>
      <c r="GT440" s="35"/>
      <c r="GU440" s="27"/>
      <c r="GV440" s="51">
        <f t="shared" si="2115"/>
        <v>45926</v>
      </c>
      <c r="GW440" s="44">
        <v>25</v>
      </c>
      <c r="GX440" s="44">
        <f t="shared" si="2158"/>
        <v>25</v>
      </c>
      <c r="GY440" s="44">
        <v>993</v>
      </c>
      <c r="GZ440" s="44">
        <f t="shared" si="2159"/>
        <v>2</v>
      </c>
      <c r="HA440" s="44">
        <v>495</v>
      </c>
      <c r="HB440" s="44">
        <f t="shared" si="2116"/>
        <v>5</v>
      </c>
      <c r="HC440" s="44">
        <v>0</v>
      </c>
      <c r="HD440" s="43"/>
      <c r="HE440" s="43">
        <f t="shared" ref="HE440:HE450" si="2170">IF(GW440="","",HE439)</f>
        <v>200</v>
      </c>
      <c r="HF440" s="44">
        <f t="shared" si="2117"/>
        <v>1000</v>
      </c>
      <c r="HG440" s="45">
        <f t="shared" si="2118"/>
        <v>0.4</v>
      </c>
      <c r="HH440" s="35" t="s">
        <v>529</v>
      </c>
      <c r="HI440" s="27"/>
      <c r="HJ440" s="51">
        <f t="shared" si="2119"/>
        <v>45926</v>
      </c>
      <c r="HK440" s="44">
        <v>99</v>
      </c>
      <c r="HL440" s="44">
        <f t="shared" si="2160"/>
        <v>70</v>
      </c>
      <c r="HM440" s="44">
        <v>61</v>
      </c>
      <c r="HN440" s="44">
        <f t="shared" si="2161"/>
        <v>33</v>
      </c>
      <c r="HO440" s="44">
        <v>155</v>
      </c>
      <c r="HP440" s="44">
        <f t="shared" si="2120"/>
        <v>37</v>
      </c>
      <c r="HQ440" s="44">
        <v>0</v>
      </c>
      <c r="HR440" s="43"/>
      <c r="HS440" s="43">
        <f t="shared" ref="HS440:HS450" si="2171">IF(HK440="","",HS439)</f>
        <v>420</v>
      </c>
      <c r="HT440" s="44">
        <f t="shared" si="2121"/>
        <v>15540</v>
      </c>
      <c r="HU440" s="45">
        <f t="shared" si="2122"/>
        <v>2.2200000000000002</v>
      </c>
      <c r="HV440" s="35" t="s">
        <v>513</v>
      </c>
      <c r="HW440" s="61"/>
      <c r="HX440" s="74"/>
      <c r="HY440" s="75"/>
      <c r="HZ440" s="75"/>
      <c r="IA440" s="75"/>
      <c r="IB440" s="75"/>
      <c r="IC440" s="75"/>
      <c r="ID440" s="75"/>
      <c r="IE440" s="75"/>
      <c r="IF440" s="77" t="s">
        <v>508</v>
      </c>
      <c r="IG440" s="75">
        <v>600</v>
      </c>
      <c r="IH440" s="75"/>
      <c r="II440" s="79"/>
      <c r="IJ440" s="35"/>
      <c r="IK440" s="27"/>
      <c r="IL440" s="74"/>
      <c r="IM440" s="75"/>
      <c r="IN440" s="75"/>
      <c r="IO440" s="75"/>
      <c r="IP440" s="75"/>
      <c r="IQ440" s="75"/>
      <c r="IR440" s="75"/>
      <c r="IS440" s="75"/>
      <c r="IT440" s="77" t="s">
        <v>748</v>
      </c>
      <c r="IU440" s="75"/>
      <c r="IV440" s="75"/>
      <c r="IW440" s="79"/>
      <c r="IX440" s="35"/>
      <c r="IY440" s="33"/>
      <c r="IZ440" s="74"/>
      <c r="JA440" s="75">
        <v>5497</v>
      </c>
      <c r="JB440" s="75"/>
      <c r="JC440" s="75">
        <v>277</v>
      </c>
      <c r="JD440" s="75">
        <v>3</v>
      </c>
      <c r="JE440" s="75">
        <v>120</v>
      </c>
      <c r="JF440" s="75">
        <v>4</v>
      </c>
      <c r="JG440" s="75">
        <v>20</v>
      </c>
      <c r="JH440" s="77" t="s">
        <v>99</v>
      </c>
      <c r="JI440" s="75">
        <v>200</v>
      </c>
      <c r="JJ440" s="75">
        <v>800</v>
      </c>
      <c r="JK440" s="79">
        <v>0.24242424242424243</v>
      </c>
      <c r="JL440" s="35"/>
      <c r="JM440" s="27"/>
      <c r="JN440" s="74"/>
      <c r="JO440" s="75">
        <v>5109</v>
      </c>
      <c r="JP440" s="75"/>
      <c r="JQ440" s="75">
        <v>228</v>
      </c>
      <c r="JR440" s="75">
        <v>1</v>
      </c>
      <c r="JS440" s="75">
        <v>8</v>
      </c>
      <c r="JT440" s="75">
        <v>1</v>
      </c>
      <c r="JU440" s="75">
        <v>0</v>
      </c>
      <c r="JV440" s="77" t="s">
        <v>392</v>
      </c>
      <c r="JW440" s="75">
        <v>682</v>
      </c>
      <c r="JX440" s="75">
        <v>682</v>
      </c>
      <c r="JY440" s="79">
        <v>0.18432432432432433</v>
      </c>
      <c r="JZ440" s="35"/>
      <c r="KA440" s="61"/>
      <c r="KB440" s="74"/>
      <c r="KC440" s="75">
        <v>3545</v>
      </c>
      <c r="KD440" s="75"/>
      <c r="KE440" s="75">
        <v>188</v>
      </c>
      <c r="KF440" s="75">
        <v>2</v>
      </c>
      <c r="KG440" s="75">
        <v>12</v>
      </c>
      <c r="KH440" s="75">
        <v>2</v>
      </c>
      <c r="KI440" s="75">
        <v>0</v>
      </c>
      <c r="KJ440" s="85" t="s">
        <v>370</v>
      </c>
      <c r="KK440" s="75">
        <v>286</v>
      </c>
      <c r="KL440" s="75">
        <v>572</v>
      </c>
      <c r="KM440" s="79">
        <v>7.5263157894736837E-2</v>
      </c>
      <c r="KN440" s="35"/>
      <c r="KO440" s="27"/>
      <c r="KP440" s="74"/>
      <c r="KQ440" s="75">
        <v>4271</v>
      </c>
      <c r="KR440" s="75"/>
      <c r="KS440" s="75">
        <v>189</v>
      </c>
      <c r="KT440" s="75">
        <v>0</v>
      </c>
      <c r="KU440" s="75">
        <v>5</v>
      </c>
      <c r="KV440" s="75">
        <v>1</v>
      </c>
      <c r="KW440" s="75">
        <v>6</v>
      </c>
      <c r="KX440" s="77" t="s">
        <v>138</v>
      </c>
      <c r="KY440" s="75">
        <v>1100</v>
      </c>
      <c r="KZ440" s="75">
        <v>1100</v>
      </c>
      <c r="LA440" s="79">
        <v>0.1864406779661017</v>
      </c>
      <c r="LB440" s="35"/>
      <c r="LC440" s="27"/>
      <c r="LD440" s="51">
        <f>IF(A438="","",A438)</f>
        <v>45922</v>
      </c>
      <c r="LE440" s="43">
        <v>67982</v>
      </c>
      <c r="LF440" s="93">
        <f>IF(LE440="","",LE440-LE437)</f>
        <v>80</v>
      </c>
      <c r="LG440" s="43">
        <v>445</v>
      </c>
      <c r="LH440" s="43">
        <v>0</v>
      </c>
      <c r="LI440" s="43">
        <v>1</v>
      </c>
      <c r="LJ440" s="43">
        <v>0</v>
      </c>
      <c r="LK440" s="43">
        <v>0</v>
      </c>
      <c r="LL440" s="64" t="str">
        <f>IF(LE440="","",LL437)</f>
        <v>キティ浴衣、クロミ浴衣</v>
      </c>
      <c r="LM440" s="47">
        <f>IF(LF440="","",LM437)</f>
        <v>1000</v>
      </c>
      <c r="LN440" s="87">
        <f t="shared" ref="LN440:LN484" si="2172">IF(LI440="","",LJ440*LM440)</f>
        <v>0</v>
      </c>
      <c r="LO440" s="54"/>
      <c r="LP440" s="35"/>
      <c r="LQ440" s="27"/>
      <c r="LR440" s="51">
        <f t="shared" si="2123"/>
        <v>45926</v>
      </c>
      <c r="LS440" s="44">
        <v>19624</v>
      </c>
      <c r="LT440" s="44">
        <f t="shared" si="2124"/>
        <v>99</v>
      </c>
      <c r="LU440" s="44">
        <v>989</v>
      </c>
      <c r="LV440" s="44">
        <f t="shared" si="2125"/>
        <v>1</v>
      </c>
      <c r="LW440" s="44">
        <v>6</v>
      </c>
      <c r="LX440" s="44">
        <f t="shared" si="2126"/>
        <v>2</v>
      </c>
      <c r="LY440" s="44">
        <v>7</v>
      </c>
      <c r="LZ440" s="43"/>
      <c r="MA440" s="43">
        <f t="shared" si="2127"/>
        <v>495</v>
      </c>
      <c r="MB440" s="44">
        <f t="shared" si="2128"/>
        <v>990</v>
      </c>
      <c r="MC440" s="45">
        <f t="shared" si="2129"/>
        <v>0.1</v>
      </c>
      <c r="MD440" s="35"/>
      <c r="ME440" s="27"/>
      <c r="MF440" s="51">
        <f t="shared" si="2130"/>
        <v>45926</v>
      </c>
      <c r="MG440" s="44">
        <v>6240</v>
      </c>
      <c r="MH440" s="44">
        <f t="shared" si="2131"/>
        <v>74</v>
      </c>
      <c r="MI440" s="44">
        <v>354</v>
      </c>
      <c r="MJ440" s="44">
        <f t="shared" si="2132"/>
        <v>2</v>
      </c>
      <c r="MK440" s="44">
        <v>10</v>
      </c>
      <c r="ML440" s="44">
        <f t="shared" si="2133"/>
        <v>2</v>
      </c>
      <c r="MM440" s="44">
        <v>1</v>
      </c>
      <c r="MN440" s="43"/>
      <c r="MO440" s="43">
        <f t="shared" si="2134"/>
        <v>1100</v>
      </c>
      <c r="MP440" s="44">
        <f t="shared" si="2135"/>
        <v>2200</v>
      </c>
      <c r="MQ440" s="45">
        <f t="shared" si="2136"/>
        <v>0.29729729729729731</v>
      </c>
      <c r="MR440" s="35"/>
      <c r="MS440" s="27"/>
      <c r="MT440" s="51">
        <f t="shared" si="2137"/>
        <v>45926</v>
      </c>
      <c r="MU440" s="44">
        <v>8148</v>
      </c>
      <c r="MV440" s="44">
        <f t="shared" si="2138"/>
        <v>45</v>
      </c>
      <c r="MW440" s="44">
        <v>379</v>
      </c>
      <c r="MX440" s="44">
        <f t="shared" si="2139"/>
        <v>0</v>
      </c>
      <c r="MY440" s="44">
        <v>23</v>
      </c>
      <c r="MZ440" s="44">
        <f t="shared" si="2140"/>
        <v>0</v>
      </c>
      <c r="NA440" s="44">
        <v>10</v>
      </c>
      <c r="NB440" s="43"/>
      <c r="NC440" s="43">
        <f t="shared" si="2141"/>
        <v>1100</v>
      </c>
      <c r="ND440" s="44">
        <f t="shared" si="2142"/>
        <v>0</v>
      </c>
      <c r="NE440" s="45">
        <f t="shared" si="2143"/>
        <v>0</v>
      </c>
      <c r="NF440" s="35"/>
      <c r="NG440" s="27"/>
      <c r="NH440" s="51">
        <f t="shared" si="2144"/>
        <v>45926</v>
      </c>
      <c r="NI440" s="44">
        <v>9198</v>
      </c>
      <c r="NJ440" s="44">
        <f t="shared" si="2145"/>
        <v>61</v>
      </c>
      <c r="NK440" s="44">
        <v>191</v>
      </c>
      <c r="NL440" s="44">
        <f t="shared" si="2146"/>
        <v>2</v>
      </c>
      <c r="NM440" s="44">
        <v>36</v>
      </c>
      <c r="NN440" s="44">
        <f t="shared" si="2147"/>
        <v>2</v>
      </c>
      <c r="NO440" s="44">
        <v>0</v>
      </c>
      <c r="NP440" s="43"/>
      <c r="NQ440" s="43">
        <f t="shared" si="2148"/>
        <v>1100</v>
      </c>
      <c r="NR440" s="44">
        <f t="shared" si="2149"/>
        <v>2200</v>
      </c>
      <c r="NS440" s="45">
        <f t="shared" si="2150"/>
        <v>0.36065573770491804</v>
      </c>
      <c r="NT440" s="35"/>
    </row>
    <row r="441" spans="1:384" ht="15" customHeight="1" thickTop="1" x14ac:dyDescent="0.2">
      <c r="A441" s="38">
        <v>45929</v>
      </c>
      <c r="B441" s="39">
        <f>IF(A441="","",SUM(J441,LF449,AL441,ET441,AZ441,EF441,LT441,NJ441,MV441,MH441,X441,GJ441,HL441,GX441)+SUM(HZ453:HZ454)+SUM(IN453:IN456)+SUM(DR453:DR456)+SUM(CP453:CP456)+SUM(CB453:CB456)+SUM(BN453:BN456)+SUM(DD453:DD456)+SUM(JB453:JB456)+SUM(JP453:JP456)+SUM(KD453:KD456)+SUM(KR453:KR456))</f>
        <v>4670</v>
      </c>
      <c r="C441" s="40">
        <f>IF(A441="","",SUM(J441,X441,AL441,AZ441)+SUM(BN453:BN456)+SUM(CB453:CB456)+SUM(CP453:CP456))</f>
        <v>1344</v>
      </c>
      <c r="D441" s="40">
        <f>IF(A441="","",SUM(EF441,ET441)+SUM(DD453:DD456)+SUM(DR453:DR456))</f>
        <v>621</v>
      </c>
      <c r="E441" s="41">
        <f>IF(A441="","",SUM(NJ441,MV441,MH441,LF449,LT441)+SUM(JB453:JB456)+SUM(JP453:JP456)+SUM(KD453:KD456)+SUM(KR453:KR456))</f>
        <v>1502</v>
      </c>
      <c r="F441" s="88">
        <f>IF(B441="","",SUM(GJ441,GX441,HL441)+SUM(IN453:IN456)+SUM(HZ453:HZ454))</f>
        <v>1203</v>
      </c>
      <c r="G441" s="178"/>
      <c r="H441" s="42"/>
      <c r="I441" s="44">
        <v>2945</v>
      </c>
      <c r="J441" s="44">
        <f t="shared" si="2068"/>
        <v>92</v>
      </c>
      <c r="K441" s="44">
        <v>113</v>
      </c>
      <c r="L441" s="44">
        <f t="shared" si="2069"/>
        <v>0</v>
      </c>
      <c r="M441" s="44">
        <v>10</v>
      </c>
      <c r="N441" s="44">
        <f t="shared" si="2070"/>
        <v>0</v>
      </c>
      <c r="O441" s="44">
        <v>0</v>
      </c>
      <c r="P441" s="43"/>
      <c r="Q441" s="43">
        <f t="shared" si="2071"/>
        <v>550</v>
      </c>
      <c r="R441" s="44">
        <f t="shared" si="2072"/>
        <v>0</v>
      </c>
      <c r="S441" s="202">
        <f t="shared" si="2073"/>
        <v>0</v>
      </c>
      <c r="T441" s="35"/>
      <c r="U441" s="27"/>
      <c r="V441" s="51">
        <f t="shared" si="2074"/>
        <v>45929</v>
      </c>
      <c r="W441" s="44">
        <v>11573</v>
      </c>
      <c r="X441" s="44">
        <f t="shared" si="2075"/>
        <v>115</v>
      </c>
      <c r="Y441" s="44">
        <v>465</v>
      </c>
      <c r="Z441" s="44">
        <f t="shared" si="2076"/>
        <v>2</v>
      </c>
      <c r="AA441" s="44">
        <v>18</v>
      </c>
      <c r="AB441" s="44">
        <f t="shared" si="2077"/>
        <v>2</v>
      </c>
      <c r="AC441" s="44">
        <v>0</v>
      </c>
      <c r="AD441" s="43"/>
      <c r="AE441" s="43">
        <f t="shared" si="2078"/>
        <v>1026</v>
      </c>
      <c r="AF441" s="44">
        <f t="shared" si="2079"/>
        <v>2052</v>
      </c>
      <c r="AG441" s="45">
        <f t="shared" si="2080"/>
        <v>0.17843478260869566</v>
      </c>
      <c r="AH441" s="35"/>
      <c r="AI441" s="27"/>
      <c r="AJ441" s="51">
        <f t="shared" si="2081"/>
        <v>45929</v>
      </c>
      <c r="AK441" s="44">
        <v>14238</v>
      </c>
      <c r="AL441" s="44">
        <f t="shared" si="2082"/>
        <v>213</v>
      </c>
      <c r="AM441" s="44">
        <v>322</v>
      </c>
      <c r="AN441" s="44">
        <f t="shared" si="2083"/>
        <v>2</v>
      </c>
      <c r="AO441" s="44">
        <v>37</v>
      </c>
      <c r="AP441" s="44">
        <f t="shared" si="2084"/>
        <v>-1</v>
      </c>
      <c r="AQ441" s="44">
        <v>0</v>
      </c>
      <c r="AR441" s="43"/>
      <c r="AS441" s="43">
        <f t="shared" si="2085"/>
        <v>880</v>
      </c>
      <c r="AT441" s="44">
        <f t="shared" si="2086"/>
        <v>-880</v>
      </c>
      <c r="AU441" s="45">
        <f t="shared" si="2087"/>
        <v>-4.1314553990610327E-2</v>
      </c>
      <c r="AV441" s="35"/>
      <c r="AW441" s="27"/>
      <c r="AX441" s="51">
        <f t="shared" si="2088"/>
        <v>45929</v>
      </c>
      <c r="AY441" s="44">
        <v>15048</v>
      </c>
      <c r="AZ441" s="44">
        <f t="shared" si="2089"/>
        <v>206</v>
      </c>
      <c r="BA441" s="44">
        <v>487</v>
      </c>
      <c r="BB441" s="44">
        <f t="shared" si="2090"/>
        <v>6</v>
      </c>
      <c r="BC441" s="44">
        <v>0</v>
      </c>
      <c r="BD441" s="44">
        <f t="shared" si="2091"/>
        <v>9</v>
      </c>
      <c r="BE441" s="44">
        <v>6</v>
      </c>
      <c r="BF441" s="43"/>
      <c r="BG441" s="43">
        <v>715</v>
      </c>
      <c r="BH441" s="44">
        <f t="shared" si="2093"/>
        <v>6435</v>
      </c>
      <c r="BI441" s="45">
        <f t="shared" si="2094"/>
        <v>0.31237864077669902</v>
      </c>
      <c r="BJ441" s="35" t="s">
        <v>524</v>
      </c>
      <c r="BK441" s="50"/>
      <c r="BL441" s="51">
        <f>IF($A438="","",$A438)</f>
        <v>45922</v>
      </c>
      <c r="BM441" s="44">
        <v>11963</v>
      </c>
      <c r="BN441" s="59">
        <f t="shared" ref="BN441:BN472" si="2173">IF(BM441="","",BM441-BM437)</f>
        <v>18</v>
      </c>
      <c r="BO441" s="44">
        <v>453</v>
      </c>
      <c r="BP441" s="87">
        <f t="shared" ref="BP441:BP472" si="2174">IF(BO441="","",BO441-BO437)</f>
        <v>1</v>
      </c>
      <c r="BQ441" s="43">
        <v>23</v>
      </c>
      <c r="BR441" s="43">
        <f t="shared" ref="BR441:BR472" si="2175">IF(BQ441="","",BQ437+BS437-BQ441)</f>
        <v>1</v>
      </c>
      <c r="BS441" s="43">
        <v>-11</v>
      </c>
      <c r="BT441" s="53" t="str">
        <f t="shared" ref="BT441:BT472" si="2176">IF(BM441="","",BT437)</f>
        <v>サンリオでかぱっちん</v>
      </c>
      <c r="BU441" s="47">
        <f t="shared" ref="BU441:BU472" si="2177">IF(BN441="","",BU437)</f>
        <v>660</v>
      </c>
      <c r="BV441" s="44">
        <f t="shared" ref="BV441:BV472" si="2178">IF(BQ441="","",BR441*BU441)</f>
        <v>660</v>
      </c>
      <c r="BW441" s="89">
        <f t="shared" ref="BW441:BW472" si="2179">IF(BR441="","",BV441/(BN441*100))</f>
        <v>0.36666666666666664</v>
      </c>
      <c r="BX441" s="35" t="s">
        <v>488</v>
      </c>
      <c r="BY441" s="27"/>
      <c r="BZ441" s="51">
        <f>IF($A438="","",$A438)</f>
        <v>45922</v>
      </c>
      <c r="CA441" s="44">
        <v>718</v>
      </c>
      <c r="CB441" s="43">
        <f t="shared" ref="CB441:CB472" si="2180">IF(CA441="","",CA441-CA437)</f>
        <v>75</v>
      </c>
      <c r="CC441" s="44">
        <v>2</v>
      </c>
      <c r="CD441" s="87">
        <f t="shared" ref="CD441:CD472" si="2181">IF(CC441="","",CC441-CC437)</f>
        <v>0</v>
      </c>
      <c r="CE441" s="43">
        <v>8</v>
      </c>
      <c r="CF441" s="43">
        <f t="shared" ref="CF441:CF472" si="2182">IF(CE441="","",CE437+CG437-CE441)</f>
        <v>0</v>
      </c>
      <c r="CG441" s="43">
        <v>0</v>
      </c>
      <c r="CH441" s="53" t="str">
        <f t="shared" ref="CH441:CH472" si="2183">IF(CA441="","",CH437)</f>
        <v>サンリオフェイスポーチ</v>
      </c>
      <c r="CI441" s="47">
        <f t="shared" ref="CI441:CI472" si="2184">IF(CB441="","",CI437)</f>
        <v>900</v>
      </c>
      <c r="CJ441" s="44">
        <f t="shared" ref="CJ441:CJ472" si="2185">IF(CE441="","",CF441*CI441)</f>
        <v>0</v>
      </c>
      <c r="CK441" s="89">
        <f t="shared" ref="CK441:CK472" si="2186">IF(CF441="","",CJ441/(CB441*100))</f>
        <v>0</v>
      </c>
      <c r="CL441" s="35"/>
      <c r="CM441" s="27"/>
      <c r="CN441" s="51">
        <f>IF($A438="","",$A438)</f>
        <v>45922</v>
      </c>
      <c r="CO441" s="44">
        <v>338</v>
      </c>
      <c r="CP441" s="59">
        <f t="shared" ref="CP441:CP472" si="2187">IF(CO441="","",CO441-CO437)</f>
        <v>30</v>
      </c>
      <c r="CQ441" s="44">
        <v>0</v>
      </c>
      <c r="CR441" s="87">
        <f t="shared" ref="CR441:CR471" si="2188">IF(CQ441="","",CQ441-CQ437)</f>
        <v>-999</v>
      </c>
      <c r="CS441" s="43">
        <v>21</v>
      </c>
      <c r="CT441" s="43">
        <f t="shared" ref="CT441:CT472" si="2189">IF(CS441="","",CS437+CU437-CS441)</f>
        <v>1</v>
      </c>
      <c r="CU441" s="43"/>
      <c r="CV441" s="53" t="str">
        <f t="shared" ref="CV441:CV472" si="2190">IF(CO441="","",CV437)</f>
        <v>スティッチリボンポーチ</v>
      </c>
      <c r="CW441" s="47">
        <f t="shared" ref="CW441:CW472" si="2191">IF(CP441="","",CW437)</f>
        <v>0</v>
      </c>
      <c r="CX441" s="44">
        <f t="shared" ref="CX441:CX472" si="2192">IF(CS441="","",CT441*CW441)</f>
        <v>0</v>
      </c>
      <c r="CY441" s="89">
        <f t="shared" ref="CY441:CY472" si="2193">IF(CT441="","",CX441/(CP441*100))</f>
        <v>0</v>
      </c>
      <c r="CZ441" s="35"/>
      <c r="DA441" s="58"/>
      <c r="DB441" s="51">
        <f>IF($A438="","",$A438)</f>
        <v>45922</v>
      </c>
      <c r="DC441" s="44">
        <v>7133</v>
      </c>
      <c r="DD441" s="43">
        <f t="shared" ref="DD441:DD472" si="2194">IF(DC441="","",DC441-DC437)</f>
        <v>26</v>
      </c>
      <c r="DE441" s="44">
        <v>257</v>
      </c>
      <c r="DF441" s="87">
        <f t="shared" ref="DF441:DF472" si="2195">IF(DE441="","",DE441-DE437)</f>
        <v>0</v>
      </c>
      <c r="DG441" s="43">
        <v>20</v>
      </c>
      <c r="DH441" s="43">
        <f t="shared" ref="DH441:DH472" si="2196">IF(DG441="","",DG437+DI437-DG441)</f>
        <v>0</v>
      </c>
      <c r="DI441" s="43">
        <v>0</v>
      </c>
      <c r="DJ441" s="53" t="str">
        <f t="shared" ref="DJ441:DJ472" si="2197">IF(DC441="","",DJ437)</f>
        <v>クーリッシュイヤホン</v>
      </c>
      <c r="DK441" s="47">
        <f t="shared" ref="DK441:DK472" si="2198">IF(DD441="","",DK437)</f>
        <v>1100</v>
      </c>
      <c r="DL441" s="44">
        <f t="shared" ref="DL441:DL472" si="2199">IF(DG441="","",DH441*DK441)</f>
        <v>0</v>
      </c>
      <c r="DM441" s="89">
        <f t="shared" ref="DM441:DM472" si="2200">IF(DH441="","",DL441/(DD441*100))</f>
        <v>0</v>
      </c>
      <c r="DN441" s="35" t="s">
        <v>206</v>
      </c>
      <c r="DO441" s="27"/>
      <c r="DP441" s="51">
        <f>IF($A438="","",$A438)</f>
        <v>45922</v>
      </c>
      <c r="DQ441" s="44">
        <v>1128</v>
      </c>
      <c r="DR441" s="43">
        <f t="shared" ref="DR441:DR472" si="2201">IF(DQ441="","",DQ441-DQ437)</f>
        <v>69</v>
      </c>
      <c r="DS441" s="44">
        <v>48</v>
      </c>
      <c r="DT441" s="87">
        <f t="shared" ref="DT441:DT472" si="2202">IF(DS441="","",DS441-DS437)</f>
        <v>2</v>
      </c>
      <c r="DU441" s="43">
        <v>12</v>
      </c>
      <c r="DV441" s="43">
        <f t="shared" ref="DV441:DV472" si="2203">IF(DU441="","",DU437+DW437-DU441)</f>
        <v>3</v>
      </c>
      <c r="DW441" s="43">
        <v>3</v>
      </c>
      <c r="DX441" s="53" t="str">
        <f t="shared" ref="DX441:DX472" si="2204">IF(DQ441="","",DX437)</f>
        <v>デジタルミニカメラ</v>
      </c>
      <c r="DY441" s="47">
        <f t="shared" ref="DY441:DY472" si="2205">IF(DR441="","",DY437)</f>
        <v>722</v>
      </c>
      <c r="DZ441" s="44">
        <f t="shared" ref="DZ441:DZ472" si="2206">IF(DU441="","",DV441*DY441)</f>
        <v>2166</v>
      </c>
      <c r="EA441" s="89">
        <f t="shared" ref="EA441:EA472" si="2207">IF(DV441="","",DZ441/(DR441*100))</f>
        <v>0.31391304347826088</v>
      </c>
      <c r="EB441" s="35"/>
      <c r="EC441" s="27"/>
      <c r="ED441" s="51">
        <f t="shared" si="2095"/>
        <v>45929</v>
      </c>
      <c r="EE441" s="44">
        <v>27065</v>
      </c>
      <c r="EF441" s="44">
        <f t="shared" si="2096"/>
        <v>94</v>
      </c>
      <c r="EG441" s="44">
        <v>1464</v>
      </c>
      <c r="EH441" s="44">
        <f t="shared" si="2097"/>
        <v>8</v>
      </c>
      <c r="EI441" s="44">
        <v>0</v>
      </c>
      <c r="EJ441" s="44">
        <f t="shared" si="2098"/>
        <v>8</v>
      </c>
      <c r="EK441" s="44">
        <v>6</v>
      </c>
      <c r="EL441" s="43"/>
      <c r="EM441" s="43">
        <v>715</v>
      </c>
      <c r="EN441" s="44">
        <f t="shared" si="2100"/>
        <v>5720</v>
      </c>
      <c r="EO441" s="202">
        <f t="shared" si="2101"/>
        <v>0.60851063829787233</v>
      </c>
      <c r="EP441" s="35" t="s">
        <v>528</v>
      </c>
      <c r="EQ441" s="27"/>
      <c r="ER441" s="51">
        <f t="shared" si="2102"/>
        <v>45929</v>
      </c>
      <c r="ES441" s="44">
        <v>7095</v>
      </c>
      <c r="ET441" s="69">
        <f t="shared" si="2103"/>
        <v>56</v>
      </c>
      <c r="EU441" s="44">
        <v>205</v>
      </c>
      <c r="EV441" s="44">
        <f t="shared" si="2104"/>
        <v>3</v>
      </c>
      <c r="EW441" s="44">
        <v>33</v>
      </c>
      <c r="EX441" s="44">
        <f t="shared" si="2105"/>
        <v>2</v>
      </c>
      <c r="EY441" s="44">
        <v>0</v>
      </c>
      <c r="EZ441" s="43"/>
      <c r="FA441" s="43">
        <f t="shared" si="2106"/>
        <v>726</v>
      </c>
      <c r="FB441" s="44">
        <f t="shared" si="2107"/>
        <v>1452</v>
      </c>
      <c r="FC441" s="45">
        <f t="shared" si="2108"/>
        <v>0.25928571428571429</v>
      </c>
      <c r="FD441" s="35"/>
      <c r="FE441" s="27"/>
      <c r="FF441" s="51">
        <f t="shared" si="2109"/>
        <v>45929</v>
      </c>
      <c r="FG441" s="44">
        <v>246</v>
      </c>
      <c r="FH441" s="44">
        <f t="shared" si="2151"/>
        <v>147</v>
      </c>
      <c r="FI441" s="44">
        <v>107</v>
      </c>
      <c r="FJ441" s="44">
        <f t="shared" si="2152"/>
        <v>46</v>
      </c>
      <c r="FK441" s="44">
        <v>110</v>
      </c>
      <c r="FL441" s="44">
        <f t="shared" si="2110"/>
        <v>45</v>
      </c>
      <c r="FM441" s="44">
        <v>0</v>
      </c>
      <c r="FN441" s="43"/>
      <c r="FO441" s="43">
        <f t="shared" si="2162"/>
        <v>420</v>
      </c>
      <c r="FP441" s="44">
        <f t="shared" si="2163"/>
        <v>18900</v>
      </c>
      <c r="FQ441" s="45">
        <f t="shared" si="2164"/>
        <v>1.2857142857142858</v>
      </c>
      <c r="FR441" s="35" t="s">
        <v>527</v>
      </c>
      <c r="FS441" s="27"/>
      <c r="FT441" s="51">
        <f t="shared" si="2111"/>
        <v>45929</v>
      </c>
      <c r="FU441" s="44">
        <v>246</v>
      </c>
      <c r="FV441" s="44">
        <f t="shared" si="2153"/>
        <v>147</v>
      </c>
      <c r="FW441" s="44">
        <v>107</v>
      </c>
      <c r="FX441" s="44">
        <f t="shared" si="2154"/>
        <v>46</v>
      </c>
      <c r="FY441" s="44">
        <v>110</v>
      </c>
      <c r="FZ441" s="44">
        <f t="shared" si="2112"/>
        <v>45</v>
      </c>
      <c r="GA441" s="44">
        <v>0</v>
      </c>
      <c r="GB441" s="43"/>
      <c r="GC441" s="43">
        <f t="shared" si="2165"/>
        <v>420</v>
      </c>
      <c r="GD441" s="44">
        <f t="shared" si="2166"/>
        <v>18900</v>
      </c>
      <c r="GE441" s="45">
        <f t="shared" si="2167"/>
        <v>1.2857142857142858</v>
      </c>
      <c r="GF441" s="35" t="s">
        <v>527</v>
      </c>
      <c r="GG441" s="65"/>
      <c r="GH441" s="51">
        <f t="shared" si="2113"/>
        <v>45929</v>
      </c>
      <c r="GI441" s="44">
        <v>541</v>
      </c>
      <c r="GJ441" s="44">
        <f t="shared" si="2155"/>
        <v>208</v>
      </c>
      <c r="GK441" s="44">
        <v>233</v>
      </c>
      <c r="GL441" s="44">
        <f t="shared" si="2156"/>
        <v>3</v>
      </c>
      <c r="GM441" s="44">
        <v>8</v>
      </c>
      <c r="GN441" s="44">
        <f t="shared" si="2114"/>
        <v>5</v>
      </c>
      <c r="GO441" s="44">
        <v>0</v>
      </c>
      <c r="GP441" s="43"/>
      <c r="GQ441" s="43">
        <f t="shared" si="2157"/>
        <v>550</v>
      </c>
      <c r="GR441" s="44">
        <f t="shared" si="2168"/>
        <v>2750</v>
      </c>
      <c r="GS441" s="45">
        <f t="shared" si="2169"/>
        <v>0.13221153846153846</v>
      </c>
      <c r="GT441" s="35"/>
      <c r="GU441" s="27"/>
      <c r="GV441" s="51">
        <f t="shared" si="2115"/>
        <v>45929</v>
      </c>
      <c r="GW441" s="44">
        <v>132</v>
      </c>
      <c r="GX441" s="44">
        <f t="shared" si="2158"/>
        <v>107</v>
      </c>
      <c r="GY441" s="44">
        <v>998</v>
      </c>
      <c r="GZ441" s="44">
        <f t="shared" si="2159"/>
        <v>5</v>
      </c>
      <c r="HA441" s="44">
        <v>485</v>
      </c>
      <c r="HB441" s="44">
        <f t="shared" si="2116"/>
        <v>10</v>
      </c>
      <c r="HC441" s="44">
        <v>0</v>
      </c>
      <c r="HD441" s="43"/>
      <c r="HE441" s="43">
        <f t="shared" si="2170"/>
        <v>200</v>
      </c>
      <c r="HF441" s="44">
        <f t="shared" si="2117"/>
        <v>2000</v>
      </c>
      <c r="HG441" s="45">
        <f t="shared" si="2118"/>
        <v>0.18691588785046728</v>
      </c>
      <c r="HH441" s="35"/>
      <c r="HI441" s="27"/>
      <c r="HJ441" s="51">
        <f t="shared" si="2119"/>
        <v>45929</v>
      </c>
      <c r="HK441" s="44">
        <v>246</v>
      </c>
      <c r="HL441" s="44">
        <f t="shared" si="2160"/>
        <v>147</v>
      </c>
      <c r="HM441" s="44">
        <v>107</v>
      </c>
      <c r="HN441" s="44">
        <f t="shared" si="2161"/>
        <v>46</v>
      </c>
      <c r="HO441" s="44">
        <v>110</v>
      </c>
      <c r="HP441" s="44">
        <f t="shared" si="2120"/>
        <v>45</v>
      </c>
      <c r="HQ441" s="44">
        <v>0</v>
      </c>
      <c r="HR441" s="43"/>
      <c r="HS441" s="43">
        <f t="shared" si="2171"/>
        <v>420</v>
      </c>
      <c r="HT441" s="44">
        <f t="shared" si="2121"/>
        <v>18900</v>
      </c>
      <c r="HU441" s="45">
        <f t="shared" si="2122"/>
        <v>1.2857142857142858</v>
      </c>
      <c r="HV441" s="35" t="s">
        <v>527</v>
      </c>
      <c r="HW441" s="61"/>
      <c r="HX441" s="51">
        <f>IF($A438="","",$A438)</f>
        <v>45922</v>
      </c>
      <c r="HY441" s="44">
        <v>27683</v>
      </c>
      <c r="HZ441" s="43"/>
      <c r="IA441" s="44"/>
      <c r="IB441" s="87"/>
      <c r="IC441" s="43"/>
      <c r="ID441" s="43" t="str">
        <f t="shared" ref="ID441:ID491" si="2208">IF(IC441="","",IC437+IE437-IC441)</f>
        <v/>
      </c>
      <c r="IE441" s="43"/>
      <c r="IF441" s="53" t="str">
        <f t="shared" ref="IF441:IF492" si="2209">IF(HY441="","",IF437)</f>
        <v>メタリックイヤホン</v>
      </c>
      <c r="IG441" s="47">
        <f>IF(HY441="","",IG437)</f>
        <v>770</v>
      </c>
      <c r="IH441" s="44" t="str">
        <f t="shared" ref="IH441:IH492" si="2210">IF(IC441="","",ID441*IG441)</f>
        <v/>
      </c>
      <c r="II441" s="89" t="str">
        <f t="shared" ref="II441:II492" si="2211">IF(ID441="","",IH441/(HZ441*100))</f>
        <v/>
      </c>
      <c r="IJ441" s="35"/>
      <c r="IK441" s="27"/>
      <c r="IL441" s="51">
        <f>IF($A438="","",$A438)</f>
        <v>45922</v>
      </c>
      <c r="IM441" s="44">
        <v>0</v>
      </c>
      <c r="IN441" s="43"/>
      <c r="IO441" s="44">
        <v>992</v>
      </c>
      <c r="IP441" s="87"/>
      <c r="IQ441" s="43"/>
      <c r="IR441" s="43" t="str">
        <f t="shared" ref="IR441:IR491" si="2212">IF(IQ441="","",IQ437+IS437-IQ441)</f>
        <v/>
      </c>
      <c r="IS441" s="43"/>
      <c r="IT441" s="53" t="str">
        <f t="shared" ref="IT441:IT492" si="2213">IF(IM441="","",IT437)</f>
        <v>ラブブマスコット</v>
      </c>
      <c r="IU441" s="47">
        <v>400</v>
      </c>
      <c r="IV441" s="44" t="str">
        <f t="shared" ref="IV441:IV492" si="2214">IF(IQ441="","",IR441*IU441)</f>
        <v/>
      </c>
      <c r="IW441" s="89" t="str">
        <f t="shared" ref="IW441:IW492" si="2215">IF(IR441="","",IV441/(IN441*100))</f>
        <v/>
      </c>
      <c r="IX441" s="35"/>
      <c r="IY441" s="33"/>
      <c r="IZ441" s="51">
        <f>IF($A438="","",$A438)</f>
        <v>45922</v>
      </c>
      <c r="JA441" s="44">
        <v>6029</v>
      </c>
      <c r="JB441" s="43">
        <f t="shared" ref="JB441:JB472" si="2216">IF(JA441="","",JA441-JA437)</f>
        <v>80</v>
      </c>
      <c r="JC441" s="44">
        <v>300</v>
      </c>
      <c r="JD441" s="87">
        <f t="shared" ref="JD441:JD472" si="2217">IF(JC441="","",JC441-JC437)</f>
        <v>2</v>
      </c>
      <c r="JE441" s="43">
        <v>21</v>
      </c>
      <c r="JF441" s="43">
        <f t="shared" ref="JF441:JF472" si="2218">IF(JE441="","",JE437+JG437-JE441)</f>
        <v>1</v>
      </c>
      <c r="JG441" s="43">
        <v>3</v>
      </c>
      <c r="JH441" s="53" t="str">
        <f>IF(JA441="","",JH437)</f>
        <v>サンリオでかぱっちん</v>
      </c>
      <c r="JI441" s="47">
        <f>IF(JB441="","",JI437)</f>
        <v>660</v>
      </c>
      <c r="JJ441" s="44">
        <f t="shared" ref="JJ441:JJ472" si="2219">IF(JE441="","",JF441*JI441)</f>
        <v>660</v>
      </c>
      <c r="JK441" s="89">
        <f t="shared" ref="JK441:JK472" si="2220">IF(JF441="","",JJ441/(JB441*100))</f>
        <v>8.2500000000000004E-2</v>
      </c>
      <c r="JL441" s="35"/>
      <c r="JM441" s="27"/>
      <c r="JN441" s="51">
        <f>IF($A438="","",$A438)</f>
        <v>45922</v>
      </c>
      <c r="JO441" s="44">
        <v>4891</v>
      </c>
      <c r="JP441" s="43">
        <f t="shared" ref="JP441:JP472" si="2221">IF(JO441="","",JO441-JO437)</f>
        <v>34</v>
      </c>
      <c r="JQ441" s="44">
        <v>169</v>
      </c>
      <c r="JR441" s="87">
        <f t="shared" ref="JR441:JR472" si="2222">IF(JQ441="","",JQ441-JQ437)</f>
        <v>3</v>
      </c>
      <c r="JS441" s="43">
        <v>11</v>
      </c>
      <c r="JT441" s="43">
        <f t="shared" ref="JT441:JT472" si="2223">IF(JS441="","",JS437+JU437-JS441)</f>
        <v>8</v>
      </c>
      <c r="JU441" s="43">
        <v>-7</v>
      </c>
      <c r="JV441" s="53" t="s">
        <v>481</v>
      </c>
      <c r="JW441" s="47">
        <v>1100</v>
      </c>
      <c r="JX441" s="44">
        <f t="shared" ref="JX441:JX472" si="2224">IF(JS441="","",JT441*JW441)</f>
        <v>8800</v>
      </c>
      <c r="JY441" s="89">
        <f t="shared" ref="JY441:JY472" si="2225">IF(JT441="","",JX441/(JP441*100))</f>
        <v>2.5882352941176472</v>
      </c>
      <c r="JZ441" s="35" t="s">
        <v>495</v>
      </c>
      <c r="KA441" s="61"/>
      <c r="KB441" s="51">
        <f>IF($A438="","",$A438)</f>
        <v>45922</v>
      </c>
      <c r="KC441" s="44">
        <v>5079</v>
      </c>
      <c r="KD441" s="43">
        <f t="shared" ref="KD441:KD472" si="2226">IF(KC441="","",KC441-KC437)</f>
        <v>23</v>
      </c>
      <c r="KE441" s="44">
        <v>193</v>
      </c>
      <c r="KF441" s="87">
        <f t="shared" ref="KF441:KF472" si="2227">IF(KE441="","",KE441-KE437)</f>
        <v>1</v>
      </c>
      <c r="KG441" s="43">
        <v>6</v>
      </c>
      <c r="KH441" s="43">
        <f t="shared" ref="KH441:KH472" si="2228">IF(KG441="","",KG437+KI437-KG441)</f>
        <v>2</v>
      </c>
      <c r="KI441" s="43">
        <v>2</v>
      </c>
      <c r="KJ441" s="53" t="str">
        <f t="shared" ref="KJ441:KJ472" si="2229">IF(KC441="","",KJ437)</f>
        <v>スティック＆ボタンK／H</v>
      </c>
      <c r="KK441" s="47">
        <f t="shared" ref="KK441:KK472" si="2230">IF(KD441="","",KK437)</f>
        <v>710</v>
      </c>
      <c r="KL441" s="44">
        <f t="shared" ref="KL441:KL472" si="2231">IF(KG441="","",KH441*KK441)</f>
        <v>1420</v>
      </c>
      <c r="KM441" s="89">
        <f t="shared" ref="KM441:KM472" si="2232">IF(KH441="","",KL441/(KD441*100))</f>
        <v>0.61739130434782608</v>
      </c>
      <c r="KN441" s="35" t="s">
        <v>493</v>
      </c>
      <c r="KO441" s="27"/>
      <c r="KP441" s="51">
        <f>IF($A438="","",$A438)</f>
        <v>45922</v>
      </c>
      <c r="KQ441" s="44">
        <v>3716</v>
      </c>
      <c r="KR441" s="43">
        <f t="shared" ref="KR441:KR472" si="2233">IF(KQ441="","",KQ441-KQ437)</f>
        <v>38</v>
      </c>
      <c r="KS441" s="44">
        <v>248</v>
      </c>
      <c r="KT441" s="87">
        <f t="shared" ref="KT441:KT472" si="2234">IF(KS441="","",KS441-KS437)</f>
        <v>2</v>
      </c>
      <c r="KU441" s="43">
        <v>54</v>
      </c>
      <c r="KV441" s="43">
        <f t="shared" ref="KV441:KV472" si="2235">IF(KU441="","",KU437+KW437-KU441)</f>
        <v>12</v>
      </c>
      <c r="KW441" s="43">
        <v>-40</v>
      </c>
      <c r="KX441" s="53" t="str">
        <f t="shared" ref="KX441:KX472" si="2236">IF(KQ441="","",KX437)</f>
        <v>サンリオシューズキーホルダー</v>
      </c>
      <c r="KY441" s="47">
        <f t="shared" ref="KY441:KY472" si="2237">IF(KR441="","",KY437)</f>
        <v>387</v>
      </c>
      <c r="KZ441" s="44">
        <f t="shared" ref="KZ441:KZ472" si="2238">IF(KU441="","",KV441*KY441)</f>
        <v>4644</v>
      </c>
      <c r="LA441" s="89">
        <f t="shared" ref="LA441:LA472" si="2239">IF(KV441="","",KZ441/(KR441*100))</f>
        <v>1.2221052631578948</v>
      </c>
      <c r="LB441" s="35" t="s">
        <v>492</v>
      </c>
      <c r="LC441" s="27"/>
      <c r="LD441" s="46"/>
      <c r="LE441" s="44"/>
      <c r="LF441" s="44"/>
      <c r="LG441" s="44">
        <v>530</v>
      </c>
      <c r="LH441" s="44">
        <v>0</v>
      </c>
      <c r="LI441" s="43">
        <v>2</v>
      </c>
      <c r="LJ441" s="44">
        <v>0</v>
      </c>
      <c r="LK441" s="44">
        <v>0</v>
      </c>
      <c r="LL441" s="72" t="str">
        <f>IF(LE440="","",LL438)</f>
        <v>アンパンティッシュカバー、キティヒョウ柄</v>
      </c>
      <c r="LM441" s="67">
        <f>IF(LF440="","",LM438)</f>
        <v>1000</v>
      </c>
      <c r="LN441" s="44">
        <f t="shared" si="2172"/>
        <v>0</v>
      </c>
      <c r="LO441" s="45"/>
      <c r="LP441" s="35"/>
      <c r="LQ441" s="27"/>
      <c r="LR441" s="51">
        <f t="shared" si="2123"/>
        <v>45929</v>
      </c>
      <c r="LS441" s="44">
        <v>19734</v>
      </c>
      <c r="LT441" s="44">
        <f t="shared" si="2124"/>
        <v>110</v>
      </c>
      <c r="LU441" s="44">
        <v>996</v>
      </c>
      <c r="LV441" s="44">
        <f t="shared" si="2125"/>
        <v>7</v>
      </c>
      <c r="LW441" s="44">
        <v>6</v>
      </c>
      <c r="LX441" s="44">
        <f t="shared" si="2126"/>
        <v>7</v>
      </c>
      <c r="LY441" s="44">
        <v>12</v>
      </c>
      <c r="LZ441" s="43"/>
      <c r="MA441" s="43">
        <f t="shared" si="2127"/>
        <v>495</v>
      </c>
      <c r="MB441" s="44">
        <f t="shared" si="2128"/>
        <v>3465</v>
      </c>
      <c r="MC441" s="45">
        <f t="shared" si="2129"/>
        <v>0.315</v>
      </c>
      <c r="MD441" s="35"/>
      <c r="ME441" s="27"/>
      <c r="MF441" s="51">
        <f t="shared" si="2130"/>
        <v>45929</v>
      </c>
      <c r="MG441" s="44">
        <v>6263</v>
      </c>
      <c r="MH441" s="69">
        <f t="shared" si="2131"/>
        <v>23</v>
      </c>
      <c r="MI441" s="44">
        <v>354</v>
      </c>
      <c r="MJ441" s="44">
        <f t="shared" si="2132"/>
        <v>0</v>
      </c>
      <c r="MK441" s="44">
        <v>11</v>
      </c>
      <c r="ML441" s="44">
        <f t="shared" si="2133"/>
        <v>0</v>
      </c>
      <c r="MM441" s="44">
        <v>0</v>
      </c>
      <c r="MN441" s="43"/>
      <c r="MO441" s="43">
        <f t="shared" si="2134"/>
        <v>1100</v>
      </c>
      <c r="MP441" s="44">
        <f t="shared" si="2135"/>
        <v>0</v>
      </c>
      <c r="MQ441" s="45">
        <f t="shared" si="2136"/>
        <v>0</v>
      </c>
      <c r="MR441" s="35"/>
      <c r="MS441" s="27"/>
      <c r="MT441" s="51">
        <f t="shared" si="2137"/>
        <v>45929</v>
      </c>
      <c r="MU441" s="44">
        <v>8197</v>
      </c>
      <c r="MV441" s="44">
        <f t="shared" si="2138"/>
        <v>49</v>
      </c>
      <c r="MW441" s="44">
        <v>383</v>
      </c>
      <c r="MX441" s="44">
        <f t="shared" si="2139"/>
        <v>4</v>
      </c>
      <c r="MY441" s="44">
        <v>30</v>
      </c>
      <c r="MZ441" s="44">
        <f t="shared" si="2140"/>
        <v>3</v>
      </c>
      <c r="NA441" s="44">
        <v>-21</v>
      </c>
      <c r="NB441" s="43"/>
      <c r="NC441" s="43">
        <f t="shared" si="2141"/>
        <v>1100</v>
      </c>
      <c r="ND441" s="44">
        <f t="shared" si="2142"/>
        <v>3300</v>
      </c>
      <c r="NE441" s="45">
        <f t="shared" si="2143"/>
        <v>0.67346938775510201</v>
      </c>
      <c r="NF441" s="35" t="s">
        <v>533</v>
      </c>
      <c r="NG441" s="27"/>
      <c r="NH441" s="51">
        <f t="shared" si="2144"/>
        <v>45929</v>
      </c>
      <c r="NI441" s="44">
        <v>9247</v>
      </c>
      <c r="NJ441" s="69">
        <f t="shared" si="2145"/>
        <v>49</v>
      </c>
      <c r="NK441" s="44">
        <v>192</v>
      </c>
      <c r="NL441" s="44">
        <f t="shared" si="2146"/>
        <v>1</v>
      </c>
      <c r="NM441" s="44">
        <v>36</v>
      </c>
      <c r="NN441" s="44">
        <f t="shared" si="2147"/>
        <v>0</v>
      </c>
      <c r="NO441" s="44">
        <v>0</v>
      </c>
      <c r="NP441" s="43"/>
      <c r="NQ441" s="43">
        <f t="shared" si="2148"/>
        <v>1100</v>
      </c>
      <c r="NR441" s="44">
        <f t="shared" si="2149"/>
        <v>0</v>
      </c>
      <c r="NS441" s="45">
        <f t="shared" si="2150"/>
        <v>0</v>
      </c>
      <c r="NT441" s="35"/>
    </row>
    <row r="442" spans="1:384" ht="15" customHeight="1" thickBot="1" x14ac:dyDescent="0.25">
      <c r="A442" s="38">
        <v>45933</v>
      </c>
      <c r="B442" s="39">
        <f>IF(A442="","",SUM(J442,LF452,AL442,ET442,AZ442,EF442,LT442,NJ442,MV442,MH442,X442,GJ442,HL442,GX442)+SUM(HZ457:HZ458)+SUM(IN457:IN460)+SUM(DR457:DR460)+SUM(CP457:CP460)+SUM(CB457:CB460)+SUM(BN457:BN460)+SUM(DD457:DD460)+SUM(JB457:JB460)+SUM(JP457:JP460)+SUM(KD457:KD460)+SUM(KR457:KR460))</f>
        <v>3120</v>
      </c>
      <c r="C442" s="40">
        <f>IF(A442="","",SUM(J442,X442,AL442,AZ442)+SUM(BN457:BN460)+SUM(CB457:CB460)+SUM(CP457:CP460))</f>
        <v>966</v>
      </c>
      <c r="D442" s="40">
        <f>IF(A442="","",SUM(EF442,ET442)+SUM(DD457:DD460)+SUM(DR457:DR460))</f>
        <v>693</v>
      </c>
      <c r="E442" s="41">
        <f>IF(A442="","",SUM(NJ442,MV442,MH442,LF452,LT442)+SUM(JB457:JB460)+SUM(JP457:JP460)+SUM(KD457:KD460)+SUM(KR457:KR460))</f>
        <v>1031</v>
      </c>
      <c r="F442" s="40">
        <f>IF(B442="","",SUM(GJ442,GX442,HL442)+SUM(IN457:IN460)+SUM(HZ457:HZ458))</f>
        <v>430</v>
      </c>
      <c r="G442" s="178"/>
      <c r="H442" s="42"/>
      <c r="I442" s="44">
        <v>2966</v>
      </c>
      <c r="J442" s="69">
        <f t="shared" si="2068"/>
        <v>21</v>
      </c>
      <c r="K442" s="44">
        <v>115</v>
      </c>
      <c r="L442" s="44">
        <f t="shared" si="2069"/>
        <v>2</v>
      </c>
      <c r="M442" s="44">
        <v>8</v>
      </c>
      <c r="N442" s="44">
        <f t="shared" si="2070"/>
        <v>2</v>
      </c>
      <c r="O442" s="44">
        <v>4</v>
      </c>
      <c r="P442" s="43"/>
      <c r="Q442" s="43">
        <f t="shared" si="2071"/>
        <v>550</v>
      </c>
      <c r="R442" s="44">
        <f t="shared" si="2072"/>
        <v>1100</v>
      </c>
      <c r="S442" s="45">
        <f t="shared" si="2073"/>
        <v>0.52380952380952384</v>
      </c>
      <c r="T442" s="35" t="s">
        <v>546</v>
      </c>
      <c r="U442" s="27"/>
      <c r="V442" s="51">
        <f t="shared" si="2074"/>
        <v>45933</v>
      </c>
      <c r="W442" s="44">
        <v>11631</v>
      </c>
      <c r="X442" s="44">
        <f t="shared" si="2075"/>
        <v>58</v>
      </c>
      <c r="Y442" s="44">
        <v>467</v>
      </c>
      <c r="Z442" s="44">
        <f t="shared" si="2076"/>
        <v>2</v>
      </c>
      <c r="AA442" s="44">
        <v>16</v>
      </c>
      <c r="AB442" s="44">
        <f t="shared" si="2077"/>
        <v>2</v>
      </c>
      <c r="AC442" s="44">
        <v>0</v>
      </c>
      <c r="AD442" s="43"/>
      <c r="AE442" s="43">
        <f t="shared" si="2078"/>
        <v>1026</v>
      </c>
      <c r="AF442" s="44">
        <f t="shared" si="2079"/>
        <v>2052</v>
      </c>
      <c r="AG442" s="45">
        <f t="shared" si="2080"/>
        <v>0.35379310344827586</v>
      </c>
      <c r="AH442" s="35"/>
      <c r="AI442" s="27"/>
      <c r="AJ442" s="51">
        <f t="shared" si="2081"/>
        <v>45933</v>
      </c>
      <c r="AK442" s="44">
        <v>14317</v>
      </c>
      <c r="AL442" s="44">
        <f t="shared" si="2082"/>
        <v>79</v>
      </c>
      <c r="AM442" s="44">
        <v>322</v>
      </c>
      <c r="AN442" s="44">
        <f t="shared" si="2083"/>
        <v>0</v>
      </c>
      <c r="AO442" s="44">
        <v>36</v>
      </c>
      <c r="AP442" s="44">
        <f t="shared" si="2084"/>
        <v>1</v>
      </c>
      <c r="AQ442" s="44">
        <v>0</v>
      </c>
      <c r="AR442" s="43"/>
      <c r="AS442" s="43">
        <f t="shared" si="2085"/>
        <v>880</v>
      </c>
      <c r="AT442" s="44">
        <f t="shared" si="2086"/>
        <v>880</v>
      </c>
      <c r="AU442" s="45">
        <f t="shared" si="2087"/>
        <v>0.11139240506329114</v>
      </c>
      <c r="AV442" s="35"/>
      <c r="AW442" s="27"/>
      <c r="AX442" s="51">
        <f t="shared" si="2088"/>
        <v>45933</v>
      </c>
      <c r="AY442" s="44">
        <v>15289</v>
      </c>
      <c r="AZ442" s="44">
        <f t="shared" si="2089"/>
        <v>241</v>
      </c>
      <c r="BA442" s="44">
        <v>491</v>
      </c>
      <c r="BB442" s="44">
        <f t="shared" si="2090"/>
        <v>4</v>
      </c>
      <c r="BC442" s="44">
        <v>0</v>
      </c>
      <c r="BD442" s="44">
        <f t="shared" si="2091"/>
        <v>6</v>
      </c>
      <c r="BE442" s="44">
        <v>8</v>
      </c>
      <c r="BF442" s="43"/>
      <c r="BG442" s="43">
        <f t="shared" si="2092"/>
        <v>715</v>
      </c>
      <c r="BH442" s="44">
        <f t="shared" si="2093"/>
        <v>4290</v>
      </c>
      <c r="BI442" s="45">
        <f t="shared" si="2094"/>
        <v>0.17800829875518673</v>
      </c>
      <c r="BJ442" s="35"/>
      <c r="BK442" s="50"/>
      <c r="BL442" s="46"/>
      <c r="BM442" s="43">
        <v>9741</v>
      </c>
      <c r="BN442" s="44">
        <f t="shared" si="2173"/>
        <v>57</v>
      </c>
      <c r="BO442" s="43">
        <v>287</v>
      </c>
      <c r="BP442" s="44">
        <f t="shared" si="2174"/>
        <v>1</v>
      </c>
      <c r="BQ442" s="44">
        <v>11</v>
      </c>
      <c r="BR442" s="44">
        <f t="shared" si="2175"/>
        <v>1</v>
      </c>
      <c r="BS442" s="43">
        <v>0</v>
      </c>
      <c r="BT442" s="60" t="str">
        <f t="shared" si="2176"/>
        <v>モンチッチマスコット</v>
      </c>
      <c r="BU442" s="67">
        <f t="shared" si="2177"/>
        <v>660</v>
      </c>
      <c r="BV442" s="43">
        <f t="shared" si="2178"/>
        <v>660</v>
      </c>
      <c r="BW442" s="45">
        <f t="shared" si="2179"/>
        <v>0.11578947368421053</v>
      </c>
      <c r="BX442" s="35"/>
      <c r="BY442" s="27"/>
      <c r="BZ442" s="46"/>
      <c r="CA442" s="43">
        <v>535</v>
      </c>
      <c r="CB442" s="44">
        <f t="shared" si="2180"/>
        <v>179</v>
      </c>
      <c r="CC442" s="43">
        <v>4</v>
      </c>
      <c r="CD442" s="44">
        <f t="shared" si="2181"/>
        <v>2</v>
      </c>
      <c r="CE442" s="44">
        <v>10</v>
      </c>
      <c r="CF442" s="44">
        <f t="shared" si="2182"/>
        <v>2</v>
      </c>
      <c r="CG442" s="43">
        <v>6</v>
      </c>
      <c r="CH442" s="60" t="str">
        <f t="shared" si="2183"/>
        <v>ラブブマスコット</v>
      </c>
      <c r="CI442" s="67">
        <f t="shared" si="2184"/>
        <v>500</v>
      </c>
      <c r="CJ442" s="43">
        <f t="shared" si="2185"/>
        <v>1000</v>
      </c>
      <c r="CK442" s="45">
        <f t="shared" si="2186"/>
        <v>5.5865921787709494E-2</v>
      </c>
      <c r="CL442" s="35"/>
      <c r="CM442" s="27"/>
      <c r="CN442" s="46"/>
      <c r="CO442" s="43">
        <v>477</v>
      </c>
      <c r="CP442" s="44">
        <f t="shared" si="2187"/>
        <v>49</v>
      </c>
      <c r="CQ442" s="43">
        <v>2</v>
      </c>
      <c r="CR442" s="44">
        <f t="shared" si="2188"/>
        <v>1</v>
      </c>
      <c r="CS442" s="44">
        <v>10</v>
      </c>
      <c r="CT442" s="44">
        <f t="shared" si="2189"/>
        <v>1</v>
      </c>
      <c r="CU442" s="43"/>
      <c r="CV442" s="60" t="str">
        <f t="shared" si="2190"/>
        <v>サンリオミニリュック</v>
      </c>
      <c r="CW442" s="67">
        <f t="shared" si="2191"/>
        <v>600</v>
      </c>
      <c r="CX442" s="43">
        <f t="shared" si="2192"/>
        <v>600</v>
      </c>
      <c r="CY442" s="45">
        <f t="shared" si="2193"/>
        <v>0.12244897959183673</v>
      </c>
      <c r="CZ442" s="35"/>
      <c r="DA442" s="58"/>
      <c r="DB442" s="46"/>
      <c r="DC442" s="43">
        <v>6870</v>
      </c>
      <c r="DD442" s="69">
        <f t="shared" si="2194"/>
        <v>19</v>
      </c>
      <c r="DE442" s="43">
        <v>221</v>
      </c>
      <c r="DF442" s="44">
        <f t="shared" si="2195"/>
        <v>0</v>
      </c>
      <c r="DG442" s="44">
        <v>13</v>
      </c>
      <c r="DH442" s="44">
        <f t="shared" si="2196"/>
        <v>0</v>
      </c>
      <c r="DI442" s="43">
        <v>0</v>
      </c>
      <c r="DJ442" s="60" t="str">
        <f t="shared" si="2197"/>
        <v>ジャグラーサウンドボタン</v>
      </c>
      <c r="DK442" s="67">
        <f t="shared" si="2198"/>
        <v>682</v>
      </c>
      <c r="DL442" s="43">
        <f t="shared" si="2199"/>
        <v>0</v>
      </c>
      <c r="DM442" s="45">
        <f t="shared" si="2200"/>
        <v>0</v>
      </c>
      <c r="DN442" s="35"/>
      <c r="DO442" s="27"/>
      <c r="DP442" s="46"/>
      <c r="DQ442" s="43">
        <v>2220</v>
      </c>
      <c r="DR442" s="44">
        <f t="shared" si="2201"/>
        <v>42</v>
      </c>
      <c r="DS442" s="43">
        <v>61</v>
      </c>
      <c r="DT442" s="44">
        <f t="shared" si="2202"/>
        <v>1</v>
      </c>
      <c r="DU442" s="44">
        <v>3</v>
      </c>
      <c r="DV442" s="44">
        <f t="shared" si="2203"/>
        <v>1</v>
      </c>
      <c r="DW442" s="43">
        <v>6</v>
      </c>
      <c r="DX442" s="60" t="str">
        <f t="shared" si="2204"/>
        <v>サンリオFAN</v>
      </c>
      <c r="DY442" s="67">
        <f t="shared" si="2205"/>
        <v>1100</v>
      </c>
      <c r="DZ442" s="43">
        <f t="shared" si="2206"/>
        <v>1100</v>
      </c>
      <c r="EA442" s="45">
        <f t="shared" si="2207"/>
        <v>0.26190476190476192</v>
      </c>
      <c r="EB442" s="35" t="s">
        <v>489</v>
      </c>
      <c r="EC442" s="27"/>
      <c r="ED442" s="51">
        <f t="shared" si="2095"/>
        <v>45933</v>
      </c>
      <c r="EE442" s="44">
        <v>27221</v>
      </c>
      <c r="EF442" s="44">
        <f t="shared" si="2096"/>
        <v>156</v>
      </c>
      <c r="EG442" s="44">
        <v>1467</v>
      </c>
      <c r="EH442" s="44">
        <f t="shared" si="2097"/>
        <v>3</v>
      </c>
      <c r="EI442" s="44">
        <v>2</v>
      </c>
      <c r="EJ442" s="44">
        <f t="shared" si="2098"/>
        <v>4</v>
      </c>
      <c r="EK442" s="44">
        <v>6</v>
      </c>
      <c r="EL442" s="43"/>
      <c r="EM442" s="43">
        <f t="shared" si="2099"/>
        <v>715</v>
      </c>
      <c r="EN442" s="44">
        <f t="shared" si="2100"/>
        <v>2860</v>
      </c>
      <c r="EO442" s="45">
        <f t="shared" si="2101"/>
        <v>0.18333333333333332</v>
      </c>
      <c r="EP442" s="35"/>
      <c r="EQ442" s="27"/>
      <c r="ER442" s="51">
        <f t="shared" si="2102"/>
        <v>45933</v>
      </c>
      <c r="ES442" s="44">
        <v>7224</v>
      </c>
      <c r="ET442" s="44">
        <f t="shared" si="2103"/>
        <v>129</v>
      </c>
      <c r="EU442" s="44">
        <v>209</v>
      </c>
      <c r="EV442" s="44">
        <f t="shared" si="2104"/>
        <v>4</v>
      </c>
      <c r="EW442" s="44">
        <v>29</v>
      </c>
      <c r="EX442" s="44">
        <f t="shared" si="2105"/>
        <v>4</v>
      </c>
      <c r="EY442" s="44">
        <v>12</v>
      </c>
      <c r="EZ442" s="43"/>
      <c r="FA442" s="43">
        <f t="shared" si="2106"/>
        <v>726</v>
      </c>
      <c r="FB442" s="44">
        <f t="shared" si="2107"/>
        <v>2904</v>
      </c>
      <c r="FC442" s="45">
        <f t="shared" si="2108"/>
        <v>0.22511627906976744</v>
      </c>
      <c r="FD442" s="35" t="s">
        <v>275</v>
      </c>
      <c r="FE442" s="27"/>
      <c r="FF442" s="51">
        <f t="shared" si="2109"/>
        <v>45933</v>
      </c>
      <c r="FG442" s="44">
        <v>306</v>
      </c>
      <c r="FH442" s="44">
        <f t="shared" si="2151"/>
        <v>60</v>
      </c>
      <c r="FI442" s="44">
        <v>122</v>
      </c>
      <c r="FJ442" s="44">
        <f t="shared" si="2152"/>
        <v>15</v>
      </c>
      <c r="FK442" s="44">
        <v>100</v>
      </c>
      <c r="FL442" s="44">
        <f t="shared" si="2110"/>
        <v>10</v>
      </c>
      <c r="FM442" s="44">
        <v>24</v>
      </c>
      <c r="FN442" s="43"/>
      <c r="FO442" s="43">
        <f t="shared" si="2162"/>
        <v>420</v>
      </c>
      <c r="FP442" s="44">
        <f t="shared" si="2163"/>
        <v>4200</v>
      </c>
      <c r="FQ442" s="45">
        <f t="shared" si="2164"/>
        <v>0.7</v>
      </c>
      <c r="FR442" s="35" t="s">
        <v>555</v>
      </c>
      <c r="FS442" s="27"/>
      <c r="FT442" s="51">
        <f t="shared" si="2111"/>
        <v>45933</v>
      </c>
      <c r="FU442" s="44">
        <v>306</v>
      </c>
      <c r="FV442" s="44">
        <f t="shared" si="2153"/>
        <v>60</v>
      </c>
      <c r="FW442" s="44">
        <v>122</v>
      </c>
      <c r="FX442" s="44">
        <f t="shared" si="2154"/>
        <v>15</v>
      </c>
      <c r="FY442" s="44">
        <v>100</v>
      </c>
      <c r="FZ442" s="44">
        <f t="shared" si="2112"/>
        <v>10</v>
      </c>
      <c r="GA442" s="44">
        <v>24</v>
      </c>
      <c r="GB442" s="43"/>
      <c r="GC442" s="43">
        <f t="shared" si="2165"/>
        <v>420</v>
      </c>
      <c r="GD442" s="44">
        <f t="shared" si="2166"/>
        <v>4200</v>
      </c>
      <c r="GE442" s="45">
        <f t="shared" si="2167"/>
        <v>0.7</v>
      </c>
      <c r="GF442" s="35" t="s">
        <v>555</v>
      </c>
      <c r="GG442" s="65"/>
      <c r="GH442" s="51">
        <f t="shared" si="2113"/>
        <v>45933</v>
      </c>
      <c r="GI442" s="44">
        <v>573</v>
      </c>
      <c r="GJ442" s="44">
        <f t="shared" si="2155"/>
        <v>32</v>
      </c>
      <c r="GK442" s="44">
        <v>233</v>
      </c>
      <c r="GL442" s="44">
        <f t="shared" si="2156"/>
        <v>0</v>
      </c>
      <c r="GM442" s="44">
        <v>8</v>
      </c>
      <c r="GN442" s="44">
        <f t="shared" si="2114"/>
        <v>0</v>
      </c>
      <c r="GO442" s="44">
        <v>3</v>
      </c>
      <c r="GP442" s="43"/>
      <c r="GQ442" s="43">
        <f t="shared" si="2157"/>
        <v>550</v>
      </c>
      <c r="GR442" s="44">
        <f t="shared" si="2168"/>
        <v>0</v>
      </c>
      <c r="GS442" s="45">
        <f t="shared" si="2169"/>
        <v>0</v>
      </c>
      <c r="GT442" s="35"/>
      <c r="GU442" s="27"/>
      <c r="GV442" s="51">
        <f t="shared" si="2115"/>
        <v>45933</v>
      </c>
      <c r="GW442" s="44">
        <v>138</v>
      </c>
      <c r="GX442" s="44">
        <f t="shared" si="2158"/>
        <v>6</v>
      </c>
      <c r="GY442" s="44">
        <v>999</v>
      </c>
      <c r="GZ442" s="44">
        <f t="shared" si="2159"/>
        <v>1</v>
      </c>
      <c r="HA442" s="44">
        <v>484</v>
      </c>
      <c r="HB442" s="44">
        <f t="shared" si="2116"/>
        <v>1</v>
      </c>
      <c r="HC442" s="44">
        <v>0</v>
      </c>
      <c r="HD442" s="43"/>
      <c r="HE442" s="43">
        <f t="shared" si="2170"/>
        <v>200</v>
      </c>
      <c r="HF442" s="44">
        <f t="shared" si="2117"/>
        <v>200</v>
      </c>
      <c r="HG442" s="45">
        <f t="shared" si="2118"/>
        <v>0.33333333333333331</v>
      </c>
      <c r="HH442" s="35"/>
      <c r="HI442" s="27"/>
      <c r="HJ442" s="51">
        <f t="shared" si="2119"/>
        <v>45933</v>
      </c>
      <c r="HK442" s="44">
        <v>306</v>
      </c>
      <c r="HL442" s="44">
        <f t="shared" si="2160"/>
        <v>60</v>
      </c>
      <c r="HM442" s="44">
        <v>122</v>
      </c>
      <c r="HN442" s="44">
        <f t="shared" si="2161"/>
        <v>15</v>
      </c>
      <c r="HO442" s="44">
        <v>100</v>
      </c>
      <c r="HP442" s="44">
        <f t="shared" si="2120"/>
        <v>10</v>
      </c>
      <c r="HQ442" s="44">
        <v>24</v>
      </c>
      <c r="HR442" s="43"/>
      <c r="HS442" s="43">
        <f t="shared" si="2171"/>
        <v>420</v>
      </c>
      <c r="HT442" s="44">
        <f t="shared" si="2121"/>
        <v>4200</v>
      </c>
      <c r="HU442" s="45">
        <f t="shared" si="2122"/>
        <v>0.7</v>
      </c>
      <c r="HV442" s="35" t="s">
        <v>555</v>
      </c>
      <c r="HW442" s="61"/>
      <c r="HX442" s="46"/>
      <c r="HY442" s="43">
        <v>19912</v>
      </c>
      <c r="HZ442" s="44"/>
      <c r="IA442" s="43"/>
      <c r="IB442" s="44"/>
      <c r="IC442" s="44"/>
      <c r="ID442" s="44" t="str">
        <f t="shared" si="2208"/>
        <v/>
      </c>
      <c r="IE442" s="43"/>
      <c r="IF442" s="60" t="str">
        <f>IF(HY441="","",IF438)</f>
        <v>サンリオ浴衣BIG</v>
      </c>
      <c r="IG442" s="67">
        <f>IF(HY441="","",IG438)</f>
        <v>1100</v>
      </c>
      <c r="IH442" s="43" t="str">
        <f t="shared" si="2210"/>
        <v/>
      </c>
      <c r="II442" s="45" t="str">
        <f t="shared" si="2211"/>
        <v/>
      </c>
      <c r="IJ442" s="35"/>
      <c r="IK442" s="27"/>
      <c r="IL442" s="46"/>
      <c r="IM442" s="43">
        <v>0</v>
      </c>
      <c r="IN442" s="44"/>
      <c r="IO442" s="43">
        <v>992</v>
      </c>
      <c r="IP442" s="44"/>
      <c r="IQ442" s="44"/>
      <c r="IR442" s="44" t="str">
        <f t="shared" si="2212"/>
        <v/>
      </c>
      <c r="IS442" s="43"/>
      <c r="IT442" s="60" t="str">
        <f t="shared" si="2213"/>
        <v>キティヒョウ柄マスコット</v>
      </c>
      <c r="IU442" s="67">
        <v>996</v>
      </c>
      <c r="IV442" s="43" t="str">
        <f t="shared" si="2214"/>
        <v/>
      </c>
      <c r="IW442" s="45" t="str">
        <f t="shared" si="2215"/>
        <v/>
      </c>
      <c r="IX442" s="35"/>
      <c r="IY442" s="33"/>
      <c r="IZ442" s="46"/>
      <c r="JA442" s="43">
        <v>4219</v>
      </c>
      <c r="JB442" s="44">
        <f t="shared" si="2216"/>
        <v>62</v>
      </c>
      <c r="JC442" s="43">
        <v>123</v>
      </c>
      <c r="JD442" s="44">
        <f t="shared" si="2217"/>
        <v>2</v>
      </c>
      <c r="JE442" s="44">
        <v>28</v>
      </c>
      <c r="JF442" s="44">
        <f t="shared" si="2218"/>
        <v>8</v>
      </c>
      <c r="JG442" s="43">
        <v>4</v>
      </c>
      <c r="JH442" s="60" t="str">
        <f>IF(JA442="","",JH438)</f>
        <v>ミニ香水</v>
      </c>
      <c r="JI442" s="67">
        <f>IF(JB442="","",JI438)</f>
        <v>1100</v>
      </c>
      <c r="JJ442" s="43">
        <f t="shared" si="2219"/>
        <v>8800</v>
      </c>
      <c r="JK442" s="45">
        <f t="shared" si="2220"/>
        <v>1.4193548387096775</v>
      </c>
      <c r="JL442" s="35"/>
      <c r="JM442" s="27"/>
      <c r="JN442" s="46"/>
      <c r="JO442" s="43">
        <v>5054</v>
      </c>
      <c r="JP442" s="44">
        <f t="shared" si="2221"/>
        <v>118</v>
      </c>
      <c r="JQ442" s="43">
        <v>105</v>
      </c>
      <c r="JR442" s="44">
        <f t="shared" si="2222"/>
        <v>3</v>
      </c>
      <c r="JS442" s="44">
        <v>16</v>
      </c>
      <c r="JT442" s="44">
        <f t="shared" si="2223"/>
        <v>4</v>
      </c>
      <c r="JU442" s="43">
        <v>0</v>
      </c>
      <c r="JV442" s="60" t="str">
        <f t="shared" ref="JV442:JV472" si="2240">IF(JO442="","",JV438)</f>
        <v>ジャグラーサウンドボタン</v>
      </c>
      <c r="JW442" s="67">
        <f t="shared" ref="JW442:JW472" si="2241">IF(JP442="","",JW438)</f>
        <v>748</v>
      </c>
      <c r="JX442" s="43">
        <f t="shared" si="2224"/>
        <v>2992</v>
      </c>
      <c r="JY442" s="45">
        <f t="shared" si="2225"/>
        <v>0.2535593220338983</v>
      </c>
      <c r="JZ442" s="35"/>
      <c r="KA442" s="61"/>
      <c r="KB442" s="46"/>
      <c r="KC442" s="43">
        <v>3797</v>
      </c>
      <c r="KD442" s="44">
        <f t="shared" si="2226"/>
        <v>48</v>
      </c>
      <c r="KE442" s="43">
        <v>106</v>
      </c>
      <c r="KF442" s="44">
        <f t="shared" si="2227"/>
        <v>0</v>
      </c>
      <c r="KG442" s="44">
        <v>11</v>
      </c>
      <c r="KH442" s="44">
        <f t="shared" si="2228"/>
        <v>-1</v>
      </c>
      <c r="KI442" s="43"/>
      <c r="KJ442" s="60" t="str">
        <f t="shared" si="2229"/>
        <v>こびとづかんキーケース</v>
      </c>
      <c r="KK442" s="67">
        <f t="shared" si="2230"/>
        <v>698</v>
      </c>
      <c r="KL442" s="43">
        <f t="shared" si="2231"/>
        <v>-698</v>
      </c>
      <c r="KM442" s="45">
        <f t="shared" si="2232"/>
        <v>-0.14541666666666667</v>
      </c>
      <c r="KN442" s="35"/>
      <c r="KO442" s="27"/>
      <c r="KP442" s="46"/>
      <c r="KQ442" s="43">
        <v>4512</v>
      </c>
      <c r="KR442" s="44">
        <f t="shared" si="2233"/>
        <v>51</v>
      </c>
      <c r="KS442" s="43">
        <v>90</v>
      </c>
      <c r="KT442" s="44">
        <f t="shared" si="2234"/>
        <v>0</v>
      </c>
      <c r="KU442" s="44">
        <v>14</v>
      </c>
      <c r="KV442" s="44">
        <f t="shared" si="2235"/>
        <v>-5</v>
      </c>
      <c r="KW442" s="43">
        <v>0</v>
      </c>
      <c r="KX442" s="60" t="str">
        <f t="shared" si="2236"/>
        <v>デジタルミニカメラ</v>
      </c>
      <c r="KY442" s="67">
        <f t="shared" si="2237"/>
        <v>722</v>
      </c>
      <c r="KZ442" s="43">
        <f t="shared" si="2238"/>
        <v>-3610</v>
      </c>
      <c r="LA442" s="45">
        <f t="shared" si="2239"/>
        <v>-0.707843137254902</v>
      </c>
      <c r="LB442" s="35"/>
      <c r="LC442" s="27"/>
      <c r="LD442" s="74"/>
      <c r="LE442" s="75"/>
      <c r="LF442" s="75"/>
      <c r="LG442" s="75">
        <v>1166</v>
      </c>
      <c r="LH442" s="75">
        <v>0</v>
      </c>
      <c r="LI442" s="76">
        <v>1</v>
      </c>
      <c r="LJ442" s="75">
        <v>0</v>
      </c>
      <c r="LK442" s="75">
        <v>0</v>
      </c>
      <c r="LL442" s="77" t="str">
        <f>IF(LE440="","",LL439)</f>
        <v>バイキンティッシュカバー、ダダンダン</v>
      </c>
      <c r="LM442" s="78">
        <f>IF(LF440="","",LM439)</f>
        <v>1000</v>
      </c>
      <c r="LN442" s="75">
        <f t="shared" si="2172"/>
        <v>0</v>
      </c>
      <c r="LO442" s="79"/>
      <c r="LP442" s="35"/>
      <c r="LQ442" s="27"/>
      <c r="LR442" s="51">
        <f t="shared" si="2123"/>
        <v>45933</v>
      </c>
      <c r="LS442" s="44">
        <v>19776</v>
      </c>
      <c r="LT442" s="69">
        <f t="shared" si="2124"/>
        <v>42</v>
      </c>
      <c r="LU442" s="44">
        <v>1000</v>
      </c>
      <c r="LV442" s="44">
        <f t="shared" si="2125"/>
        <v>4</v>
      </c>
      <c r="LW442" s="44">
        <v>14</v>
      </c>
      <c r="LX442" s="44">
        <f t="shared" si="2126"/>
        <v>4</v>
      </c>
      <c r="LY442" s="44">
        <v>2</v>
      </c>
      <c r="LZ442" s="43"/>
      <c r="MA442" s="43">
        <f t="shared" si="2127"/>
        <v>495</v>
      </c>
      <c r="MB442" s="44">
        <f t="shared" si="2128"/>
        <v>1980</v>
      </c>
      <c r="MC442" s="45">
        <f t="shared" si="2129"/>
        <v>0.47142857142857142</v>
      </c>
      <c r="MD442" s="35" t="s">
        <v>538</v>
      </c>
      <c r="ME442" s="27"/>
      <c r="MF442" s="51">
        <f t="shared" si="2130"/>
        <v>45933</v>
      </c>
      <c r="MG442" s="44">
        <v>6302</v>
      </c>
      <c r="MH442" s="69">
        <f t="shared" si="2131"/>
        <v>39</v>
      </c>
      <c r="MI442" s="44">
        <v>355</v>
      </c>
      <c r="MJ442" s="44">
        <f t="shared" si="2132"/>
        <v>1</v>
      </c>
      <c r="MK442" s="44">
        <v>10</v>
      </c>
      <c r="ML442" s="44">
        <f t="shared" si="2133"/>
        <v>1</v>
      </c>
      <c r="MM442" s="44">
        <v>20</v>
      </c>
      <c r="MN442" s="43"/>
      <c r="MO442" s="43">
        <f t="shared" si="2134"/>
        <v>1100</v>
      </c>
      <c r="MP442" s="44">
        <f t="shared" si="2135"/>
        <v>1100</v>
      </c>
      <c r="MQ442" s="45">
        <f t="shared" si="2136"/>
        <v>0.28205128205128205</v>
      </c>
      <c r="MR442" s="35"/>
      <c r="MS442" s="27"/>
      <c r="MT442" s="51">
        <f t="shared" si="2137"/>
        <v>45933</v>
      </c>
      <c r="MU442" s="44">
        <v>8329</v>
      </c>
      <c r="MV442" s="44">
        <f t="shared" si="2138"/>
        <v>132</v>
      </c>
      <c r="MW442" s="44">
        <v>384</v>
      </c>
      <c r="MX442" s="44">
        <f t="shared" si="2139"/>
        <v>1</v>
      </c>
      <c r="MY442" s="44">
        <v>7</v>
      </c>
      <c r="MZ442" s="44">
        <f t="shared" si="2140"/>
        <v>2</v>
      </c>
      <c r="NA442" s="44">
        <v>3</v>
      </c>
      <c r="NB442" s="43"/>
      <c r="NC442" s="43">
        <v>715</v>
      </c>
      <c r="ND442" s="44">
        <f t="shared" si="2142"/>
        <v>1430</v>
      </c>
      <c r="NE442" s="45">
        <f t="shared" si="2143"/>
        <v>0.10833333333333334</v>
      </c>
      <c r="NF442" s="35"/>
      <c r="NG442" s="27"/>
      <c r="NH442" s="51">
        <f t="shared" si="2144"/>
        <v>45933</v>
      </c>
      <c r="NI442" s="44">
        <v>9293</v>
      </c>
      <c r="NJ442" s="69">
        <f t="shared" si="2145"/>
        <v>46</v>
      </c>
      <c r="NK442" s="44">
        <v>192</v>
      </c>
      <c r="NL442" s="44">
        <f t="shared" si="2146"/>
        <v>0</v>
      </c>
      <c r="NM442" s="44">
        <v>36</v>
      </c>
      <c r="NN442" s="44">
        <f t="shared" si="2147"/>
        <v>0</v>
      </c>
      <c r="NO442" s="44">
        <v>0</v>
      </c>
      <c r="NP442" s="43"/>
      <c r="NQ442" s="43">
        <f t="shared" si="2148"/>
        <v>1100</v>
      </c>
      <c r="NR442" s="44">
        <f t="shared" si="2149"/>
        <v>0</v>
      </c>
      <c r="NS442" s="45">
        <f t="shared" si="2150"/>
        <v>0</v>
      </c>
      <c r="NT442" s="35" t="s">
        <v>540</v>
      </c>
    </row>
    <row r="443" spans="1:384" ht="15" customHeight="1" thickTop="1" x14ac:dyDescent="0.2">
      <c r="A443" s="38">
        <v>45935</v>
      </c>
      <c r="B443" s="39">
        <f>IF(A443="","",SUM(J443,LF455,AL443,ET443,AZ443,EF443,LT443,NJ443,MV443,MH443,X443,GJ443,GX443,HL443)+SUM(HZ461:HZ462)+SUM(IN461:IN464)+SUM(DR461:DR464)+SUM(CP461:CP464)+SUM(CB461:CB464)+SUM(BN461:BN464)+SUM(DD461:DD464)+SUM(JB461:JB464)+SUM(JP461:JP464)+SUM(KD461:KD464)+SUM(KR461:KR464))</f>
        <v>4640</v>
      </c>
      <c r="C443" s="40">
        <f>IF(A443="","",SUM(J443,X443,AL443,AZ443)+SUM(BN461:BN464)+SUM(CB461:CB464)+SUM(CP461:CP464))</f>
        <v>1422</v>
      </c>
      <c r="D443" s="40">
        <f>IF(A443="","",SUM(EF443,ET443)+SUM(DD461:DD464)+SUM(DR461:DR464))</f>
        <v>600</v>
      </c>
      <c r="E443" s="41">
        <f>IF(A443="","",SUM(NJ443,MV443,MH443,LT443,LF455)+SUM(JB461:JB464)+SUM(JP461:JP464)+SUM(KD461:KD464)+SUM(KR461:KR464))</f>
        <v>1750</v>
      </c>
      <c r="F443" s="40">
        <f>IF(B443="","",SUM(GJ443,GX443,HL443)+SUM(IN461:IN464)+SUM(HZ461:HZ462))</f>
        <v>868</v>
      </c>
      <c r="G443" s="178"/>
      <c r="H443" s="42"/>
      <c r="I443" s="44">
        <v>3030</v>
      </c>
      <c r="J443" s="69">
        <f t="shared" si="2068"/>
        <v>64</v>
      </c>
      <c r="K443" s="44">
        <v>116</v>
      </c>
      <c r="L443" s="44">
        <f t="shared" si="2069"/>
        <v>1</v>
      </c>
      <c r="M443" s="44">
        <v>10</v>
      </c>
      <c r="N443" s="44">
        <f t="shared" si="2070"/>
        <v>2</v>
      </c>
      <c r="O443" s="44">
        <v>4</v>
      </c>
      <c r="P443" s="43"/>
      <c r="Q443" s="43">
        <f t="shared" si="2071"/>
        <v>550</v>
      </c>
      <c r="R443" s="44">
        <f t="shared" si="2072"/>
        <v>1100</v>
      </c>
      <c r="S443" s="45">
        <f t="shared" si="2073"/>
        <v>0.171875</v>
      </c>
      <c r="T443" s="35"/>
      <c r="U443" s="27"/>
      <c r="V443" s="51">
        <f t="shared" si="2074"/>
        <v>45935</v>
      </c>
      <c r="W443" s="44">
        <v>11705</v>
      </c>
      <c r="X443" s="69">
        <f t="shared" si="2075"/>
        <v>74</v>
      </c>
      <c r="Y443" s="44">
        <v>468</v>
      </c>
      <c r="Z443" s="44">
        <f t="shared" si="2076"/>
        <v>1</v>
      </c>
      <c r="AA443" s="44">
        <v>16</v>
      </c>
      <c r="AB443" s="44">
        <f t="shared" si="2077"/>
        <v>0</v>
      </c>
      <c r="AC443" s="44">
        <v>3</v>
      </c>
      <c r="AD443" s="43"/>
      <c r="AE443" s="43">
        <f t="shared" si="2078"/>
        <v>1026</v>
      </c>
      <c r="AF443" s="44">
        <f t="shared" si="2079"/>
        <v>0</v>
      </c>
      <c r="AG443" s="45">
        <f t="shared" si="2080"/>
        <v>0</v>
      </c>
      <c r="AH443" s="35"/>
      <c r="AI443" s="27"/>
      <c r="AJ443" s="51">
        <f t="shared" si="2081"/>
        <v>45935</v>
      </c>
      <c r="AK443" s="44">
        <v>14413</v>
      </c>
      <c r="AL443" s="44">
        <f t="shared" si="2082"/>
        <v>96</v>
      </c>
      <c r="AM443" s="44">
        <v>324</v>
      </c>
      <c r="AN443" s="44">
        <f t="shared" si="2083"/>
        <v>2</v>
      </c>
      <c r="AO443" s="44">
        <v>34</v>
      </c>
      <c r="AP443" s="44">
        <f t="shared" si="2084"/>
        <v>2</v>
      </c>
      <c r="AQ443" s="44">
        <v>4</v>
      </c>
      <c r="AR443" s="43"/>
      <c r="AS443" s="43">
        <f t="shared" si="2085"/>
        <v>880</v>
      </c>
      <c r="AT443" s="44">
        <f t="shared" si="2086"/>
        <v>1760</v>
      </c>
      <c r="AU443" s="45">
        <f t="shared" si="2087"/>
        <v>0.18333333333333332</v>
      </c>
      <c r="AV443" s="35" t="s">
        <v>549</v>
      </c>
      <c r="AW443" s="27"/>
      <c r="AX443" s="51">
        <f t="shared" si="2088"/>
        <v>45935</v>
      </c>
      <c r="AY443" s="44">
        <v>15690</v>
      </c>
      <c r="AZ443" s="44">
        <f t="shared" si="2089"/>
        <v>401</v>
      </c>
      <c r="BA443" s="44">
        <v>497</v>
      </c>
      <c r="BB443" s="44">
        <f t="shared" si="2090"/>
        <v>6</v>
      </c>
      <c r="BC443" s="44">
        <v>2</v>
      </c>
      <c r="BD443" s="44">
        <f t="shared" si="2091"/>
        <v>6</v>
      </c>
      <c r="BE443" s="44">
        <v>6</v>
      </c>
      <c r="BF443" s="43"/>
      <c r="BG443" s="43">
        <f t="shared" si="2092"/>
        <v>715</v>
      </c>
      <c r="BH443" s="44">
        <f t="shared" si="2093"/>
        <v>4290</v>
      </c>
      <c r="BI443" s="45">
        <f t="shared" si="2094"/>
        <v>0.10698254364089775</v>
      </c>
      <c r="BJ443" s="35"/>
      <c r="BK443" s="50"/>
      <c r="BL443" s="46"/>
      <c r="BM443" s="44">
        <v>11529</v>
      </c>
      <c r="BN443" s="69">
        <f t="shared" si="2173"/>
        <v>29</v>
      </c>
      <c r="BO443" s="44">
        <v>607</v>
      </c>
      <c r="BP443" s="44">
        <f t="shared" si="2174"/>
        <v>0</v>
      </c>
      <c r="BQ443" s="44">
        <v>11</v>
      </c>
      <c r="BR443" s="44">
        <f t="shared" si="2175"/>
        <v>0</v>
      </c>
      <c r="BS443" s="25">
        <v>0</v>
      </c>
      <c r="BT443" s="60" t="str">
        <f t="shared" si="2176"/>
        <v>サンリオFAN</v>
      </c>
      <c r="BU443" s="67">
        <f t="shared" si="2177"/>
        <v>1100</v>
      </c>
      <c r="BV443" s="44">
        <f t="shared" si="2178"/>
        <v>0</v>
      </c>
      <c r="BW443" s="45">
        <f t="shared" si="2179"/>
        <v>0</v>
      </c>
      <c r="BX443" s="99"/>
      <c r="BY443" s="27"/>
      <c r="BZ443" s="46"/>
      <c r="CA443" s="44">
        <v>766</v>
      </c>
      <c r="CB443" s="69">
        <f t="shared" si="2180"/>
        <v>38</v>
      </c>
      <c r="CC443" s="44">
        <v>48</v>
      </c>
      <c r="CD443" s="44">
        <f t="shared" si="2181"/>
        <v>3</v>
      </c>
      <c r="CE443" s="44">
        <v>214</v>
      </c>
      <c r="CF443" s="44">
        <f t="shared" si="2182"/>
        <v>6</v>
      </c>
      <c r="CG443" s="25">
        <v>0</v>
      </c>
      <c r="CH443" s="60" t="str">
        <f t="shared" si="2183"/>
        <v>サンリオアイスドーム</v>
      </c>
      <c r="CI443" s="67">
        <f t="shared" si="2184"/>
        <v>300</v>
      </c>
      <c r="CJ443" s="44">
        <f t="shared" si="2185"/>
        <v>1800</v>
      </c>
      <c r="CK443" s="45">
        <f t="shared" si="2186"/>
        <v>0.47368421052631576</v>
      </c>
      <c r="CL443" s="99"/>
      <c r="CM443" s="27"/>
      <c r="CN443" s="46"/>
      <c r="CO443" s="44">
        <v>1063</v>
      </c>
      <c r="CP443" s="44">
        <f t="shared" si="2187"/>
        <v>315</v>
      </c>
      <c r="CQ443" s="44">
        <v>10</v>
      </c>
      <c r="CR443" s="44">
        <f t="shared" si="2188"/>
        <v>2</v>
      </c>
      <c r="CS443" s="44">
        <v>11</v>
      </c>
      <c r="CT443" s="44">
        <f t="shared" si="2189"/>
        <v>3</v>
      </c>
      <c r="CU443" s="25">
        <v>3</v>
      </c>
      <c r="CV443" s="60" t="str">
        <f t="shared" si="2190"/>
        <v>ラブブキーホルダー</v>
      </c>
      <c r="CW443" s="67">
        <f t="shared" si="2191"/>
        <v>400</v>
      </c>
      <c r="CX443" s="44">
        <f t="shared" si="2192"/>
        <v>1200</v>
      </c>
      <c r="CY443" s="45">
        <f t="shared" si="2193"/>
        <v>3.8095238095238099E-2</v>
      </c>
      <c r="CZ443" s="99"/>
      <c r="DA443" s="58"/>
      <c r="DB443" s="46"/>
      <c r="DC443" s="44">
        <v>7493</v>
      </c>
      <c r="DD443" s="44">
        <f t="shared" si="2194"/>
        <v>88</v>
      </c>
      <c r="DE443" s="44">
        <v>429</v>
      </c>
      <c r="DF443" s="44">
        <f t="shared" si="2195"/>
        <v>2</v>
      </c>
      <c r="DG443" s="44">
        <v>10</v>
      </c>
      <c r="DH443" s="44">
        <f t="shared" si="2196"/>
        <v>1</v>
      </c>
      <c r="DI443" s="25">
        <v>0</v>
      </c>
      <c r="DJ443" s="60" t="str">
        <f t="shared" si="2197"/>
        <v>ラブブマスコット</v>
      </c>
      <c r="DK443" s="67">
        <f t="shared" si="2198"/>
        <v>450</v>
      </c>
      <c r="DL443" s="44">
        <f t="shared" si="2199"/>
        <v>450</v>
      </c>
      <c r="DM443" s="45">
        <f t="shared" si="2200"/>
        <v>5.113636363636364E-2</v>
      </c>
      <c r="DN443" s="99"/>
      <c r="DO443" s="27"/>
      <c r="DP443" s="46"/>
      <c r="DQ443" s="44">
        <v>1690</v>
      </c>
      <c r="DR443" s="44">
        <f t="shared" si="2201"/>
        <v>92</v>
      </c>
      <c r="DS443" s="44">
        <v>51</v>
      </c>
      <c r="DT443" s="44">
        <f t="shared" si="2202"/>
        <v>2</v>
      </c>
      <c r="DU443" s="44">
        <v>16</v>
      </c>
      <c r="DV443" s="44">
        <f t="shared" si="2203"/>
        <v>0</v>
      </c>
      <c r="DW443" s="25">
        <v>5</v>
      </c>
      <c r="DX443" s="60" t="str">
        <f t="shared" si="2204"/>
        <v>ラブブキーホルダー</v>
      </c>
      <c r="DY443" s="67">
        <f t="shared" si="2205"/>
        <v>500</v>
      </c>
      <c r="DZ443" s="44">
        <f t="shared" si="2206"/>
        <v>0</v>
      </c>
      <c r="EA443" s="45">
        <f t="shared" si="2207"/>
        <v>0</v>
      </c>
      <c r="EB443" s="99"/>
      <c r="EC443" s="27"/>
      <c r="ED443" s="51">
        <f t="shared" si="2095"/>
        <v>45935</v>
      </c>
      <c r="EE443" s="44">
        <v>27364</v>
      </c>
      <c r="EF443" s="44">
        <f t="shared" si="2096"/>
        <v>143</v>
      </c>
      <c r="EG443" s="44">
        <v>1471</v>
      </c>
      <c r="EH443" s="44">
        <f t="shared" si="2097"/>
        <v>4</v>
      </c>
      <c r="EI443" s="44">
        <v>4</v>
      </c>
      <c r="EJ443" s="44">
        <f t="shared" si="2098"/>
        <v>4</v>
      </c>
      <c r="EK443" s="44">
        <v>8</v>
      </c>
      <c r="EL443" s="43"/>
      <c r="EM443" s="43">
        <f t="shared" si="2099"/>
        <v>715</v>
      </c>
      <c r="EN443" s="44">
        <f t="shared" si="2100"/>
        <v>2860</v>
      </c>
      <c r="EO443" s="45">
        <f t="shared" si="2101"/>
        <v>0.2</v>
      </c>
      <c r="EP443" s="35"/>
      <c r="EQ443" s="27"/>
      <c r="ER443" s="51">
        <f t="shared" si="2102"/>
        <v>45935</v>
      </c>
      <c r="ES443" s="44">
        <v>7294</v>
      </c>
      <c r="ET443" s="69">
        <f t="shared" si="2103"/>
        <v>70</v>
      </c>
      <c r="EU443" s="44">
        <v>210</v>
      </c>
      <c r="EV443" s="44">
        <f t="shared" si="2104"/>
        <v>1</v>
      </c>
      <c r="EW443" s="44">
        <v>40</v>
      </c>
      <c r="EX443" s="44">
        <f t="shared" si="2105"/>
        <v>1</v>
      </c>
      <c r="EY443" s="44">
        <v>2</v>
      </c>
      <c r="EZ443" s="43"/>
      <c r="FA443" s="43">
        <f t="shared" si="2106"/>
        <v>726</v>
      </c>
      <c r="FB443" s="44">
        <f t="shared" si="2107"/>
        <v>726</v>
      </c>
      <c r="FC443" s="45">
        <f t="shared" si="2108"/>
        <v>0.10371428571428572</v>
      </c>
      <c r="FD443" s="35" t="s">
        <v>552</v>
      </c>
      <c r="FE443" s="27"/>
      <c r="FF443" s="51">
        <f t="shared" si="2109"/>
        <v>45935</v>
      </c>
      <c r="FG443" s="44">
        <v>355</v>
      </c>
      <c r="FH443" s="44">
        <f t="shared" si="2151"/>
        <v>49</v>
      </c>
      <c r="FI443" s="44">
        <v>139</v>
      </c>
      <c r="FJ443" s="44">
        <f t="shared" si="2152"/>
        <v>17</v>
      </c>
      <c r="FK443" s="44">
        <v>110</v>
      </c>
      <c r="FL443" s="44">
        <f t="shared" si="2110"/>
        <v>14</v>
      </c>
      <c r="FM443" s="44">
        <v>60</v>
      </c>
      <c r="FN443" s="43"/>
      <c r="FO443" s="43">
        <f t="shared" si="2162"/>
        <v>420</v>
      </c>
      <c r="FP443" s="44">
        <f t="shared" si="2163"/>
        <v>5880</v>
      </c>
      <c r="FQ443" s="45">
        <f t="shared" si="2164"/>
        <v>1.2</v>
      </c>
      <c r="FR443" s="35" t="s">
        <v>561</v>
      </c>
      <c r="FS443" s="27"/>
      <c r="FT443" s="51">
        <f t="shared" si="2111"/>
        <v>45935</v>
      </c>
      <c r="FU443" s="44">
        <v>355</v>
      </c>
      <c r="FV443" s="44">
        <f t="shared" si="2153"/>
        <v>49</v>
      </c>
      <c r="FW443" s="44">
        <v>139</v>
      </c>
      <c r="FX443" s="44">
        <f t="shared" si="2154"/>
        <v>17</v>
      </c>
      <c r="FY443" s="44">
        <v>110</v>
      </c>
      <c r="FZ443" s="44">
        <f t="shared" si="2112"/>
        <v>14</v>
      </c>
      <c r="GA443" s="44">
        <v>60</v>
      </c>
      <c r="GB443" s="43"/>
      <c r="GC443" s="43">
        <f t="shared" si="2165"/>
        <v>420</v>
      </c>
      <c r="GD443" s="44">
        <f t="shared" si="2166"/>
        <v>5880</v>
      </c>
      <c r="GE443" s="45">
        <f t="shared" si="2167"/>
        <v>1.2</v>
      </c>
      <c r="GF443" s="35" t="s">
        <v>561</v>
      </c>
      <c r="GG443" s="65"/>
      <c r="GH443" s="51">
        <f t="shared" si="2113"/>
        <v>45935</v>
      </c>
      <c r="GI443" s="44">
        <v>648</v>
      </c>
      <c r="GJ443" s="44">
        <f t="shared" si="2155"/>
        <v>75</v>
      </c>
      <c r="GK443" s="44">
        <v>234</v>
      </c>
      <c r="GL443" s="44">
        <f t="shared" si="2156"/>
        <v>1</v>
      </c>
      <c r="GM443" s="44">
        <v>9</v>
      </c>
      <c r="GN443" s="44">
        <f t="shared" si="2114"/>
        <v>2</v>
      </c>
      <c r="GO443" s="44">
        <v>0</v>
      </c>
      <c r="GP443" s="43"/>
      <c r="GQ443" s="43">
        <f t="shared" si="2157"/>
        <v>550</v>
      </c>
      <c r="GR443" s="44">
        <f t="shared" si="2168"/>
        <v>1100</v>
      </c>
      <c r="GS443" s="45">
        <f t="shared" si="2169"/>
        <v>0.14666666666666667</v>
      </c>
      <c r="GT443" s="35"/>
      <c r="GU443" s="27"/>
      <c r="GV443" s="51">
        <f t="shared" si="2115"/>
        <v>45935</v>
      </c>
      <c r="GW443" s="44">
        <v>216</v>
      </c>
      <c r="GX443" s="44">
        <f t="shared" si="2158"/>
        <v>78</v>
      </c>
      <c r="GY443" s="44">
        <v>4</v>
      </c>
      <c r="GZ443" s="44">
        <f>IF(GY443="","",GY443-GY442)+1000</f>
        <v>5</v>
      </c>
      <c r="HA443" s="44">
        <v>478</v>
      </c>
      <c r="HB443" s="44">
        <f t="shared" si="2116"/>
        <v>6</v>
      </c>
      <c r="HC443" s="44">
        <v>2</v>
      </c>
      <c r="HD443" s="43"/>
      <c r="HE443" s="43">
        <f t="shared" si="2170"/>
        <v>200</v>
      </c>
      <c r="HF443" s="44">
        <f t="shared" si="2117"/>
        <v>1200</v>
      </c>
      <c r="HG443" s="45">
        <f t="shared" si="2118"/>
        <v>0.15384615384615385</v>
      </c>
      <c r="HH443" s="35"/>
      <c r="HI443" s="27"/>
      <c r="HJ443" s="51">
        <f t="shared" si="2119"/>
        <v>45935</v>
      </c>
      <c r="HK443" s="44">
        <v>355</v>
      </c>
      <c r="HL443" s="44">
        <f t="shared" si="2160"/>
        <v>49</v>
      </c>
      <c r="HM443" s="44">
        <v>139</v>
      </c>
      <c r="HN443" s="44">
        <f t="shared" si="2161"/>
        <v>17</v>
      </c>
      <c r="HO443" s="44">
        <v>110</v>
      </c>
      <c r="HP443" s="44">
        <f t="shared" si="2120"/>
        <v>14</v>
      </c>
      <c r="HQ443" s="44">
        <v>60</v>
      </c>
      <c r="HR443" s="43"/>
      <c r="HS443" s="43">
        <f t="shared" si="2171"/>
        <v>420</v>
      </c>
      <c r="HT443" s="44">
        <f t="shared" si="2121"/>
        <v>5880</v>
      </c>
      <c r="HU443" s="45">
        <f t="shared" si="2122"/>
        <v>1.2</v>
      </c>
      <c r="HV443" s="35" t="s">
        <v>561</v>
      </c>
      <c r="HW443" s="61"/>
      <c r="HX443" s="46"/>
      <c r="HY443" s="44"/>
      <c r="HZ443" s="44"/>
      <c r="IA443" s="44"/>
      <c r="IB443" s="44"/>
      <c r="IC443" s="44"/>
      <c r="ID443" s="44" t="str">
        <f t="shared" si="2208"/>
        <v/>
      </c>
      <c r="IE443" s="25"/>
      <c r="IF443" s="60" t="str">
        <f>IF(HY441="","",IF439)</f>
        <v>カムカムレモン</v>
      </c>
      <c r="IG443" s="67">
        <f>IF(HY441="","",IG439)</f>
        <v>572</v>
      </c>
      <c r="IH443" s="44" t="str">
        <f t="shared" si="2210"/>
        <v/>
      </c>
      <c r="II443" s="45" t="str">
        <f t="shared" si="2211"/>
        <v/>
      </c>
      <c r="IJ443" s="99"/>
      <c r="IK443" s="27"/>
      <c r="IL443" s="46"/>
      <c r="IM443" s="44">
        <v>0</v>
      </c>
      <c r="IN443" s="44"/>
      <c r="IO443" s="44">
        <v>992</v>
      </c>
      <c r="IP443" s="44"/>
      <c r="IQ443" s="44"/>
      <c r="IR443" s="44" t="str">
        <f t="shared" si="2212"/>
        <v/>
      </c>
      <c r="IS443" s="25"/>
      <c r="IT443" s="60" t="str">
        <f t="shared" si="2213"/>
        <v>ジョージファン</v>
      </c>
      <c r="IU443" s="67">
        <v>950</v>
      </c>
      <c r="IV443" s="44" t="str">
        <f t="shared" si="2214"/>
        <v/>
      </c>
      <c r="IW443" s="45" t="str">
        <f t="shared" si="2215"/>
        <v/>
      </c>
      <c r="IX443" s="99"/>
      <c r="IY443" s="33"/>
      <c r="IZ443" s="46"/>
      <c r="JA443" s="44">
        <v>4436</v>
      </c>
      <c r="JB443" s="44">
        <f t="shared" si="2216"/>
        <v>319</v>
      </c>
      <c r="JC443" s="44">
        <v>119</v>
      </c>
      <c r="JD443" s="44">
        <f t="shared" si="2217"/>
        <v>2</v>
      </c>
      <c r="JE443" s="44">
        <v>14</v>
      </c>
      <c r="JF443" s="44">
        <f t="shared" si="2218"/>
        <v>4</v>
      </c>
      <c r="JG443" s="25">
        <v>0</v>
      </c>
      <c r="JH443" s="60" t="s">
        <v>484</v>
      </c>
      <c r="JI443" s="67">
        <v>500</v>
      </c>
      <c r="JJ443" s="44">
        <f t="shared" si="2219"/>
        <v>2000</v>
      </c>
      <c r="JK443" s="45">
        <f t="shared" si="2220"/>
        <v>6.2695924764890276E-2</v>
      </c>
      <c r="JL443" s="99" t="s">
        <v>491</v>
      </c>
      <c r="JM443" s="27"/>
      <c r="JN443" s="46"/>
      <c r="JO443" s="44">
        <v>3124</v>
      </c>
      <c r="JP443" s="44">
        <f t="shared" si="2221"/>
        <v>28</v>
      </c>
      <c r="JQ443" s="44">
        <v>200</v>
      </c>
      <c r="JR443" s="44">
        <f t="shared" si="2222"/>
        <v>2</v>
      </c>
      <c r="JS443" s="44">
        <v>36</v>
      </c>
      <c r="JT443" s="44">
        <f t="shared" si="2223"/>
        <v>4</v>
      </c>
      <c r="JU443" s="25">
        <v>-20</v>
      </c>
      <c r="JV443" s="60" t="str">
        <f t="shared" si="2240"/>
        <v>AIスクイーズ</v>
      </c>
      <c r="JW443" s="67">
        <f t="shared" si="2241"/>
        <v>182</v>
      </c>
      <c r="JX443" s="44">
        <f t="shared" si="2224"/>
        <v>728</v>
      </c>
      <c r="JY443" s="45">
        <f t="shared" si="2225"/>
        <v>0.26</v>
      </c>
      <c r="JZ443" s="99" t="s">
        <v>496</v>
      </c>
      <c r="KA443" s="61"/>
      <c r="KB443" s="46"/>
      <c r="KC443" s="44">
        <v>5865</v>
      </c>
      <c r="KD443" s="44">
        <f t="shared" si="2226"/>
        <v>77</v>
      </c>
      <c r="KE443" s="44">
        <v>357</v>
      </c>
      <c r="KF443" s="44">
        <f t="shared" si="2227"/>
        <v>2</v>
      </c>
      <c r="KG443" s="44">
        <v>78</v>
      </c>
      <c r="KH443" s="44">
        <f t="shared" si="2228"/>
        <v>2</v>
      </c>
      <c r="KI443" s="25">
        <v>36</v>
      </c>
      <c r="KJ443" s="60" t="str">
        <f t="shared" si="2229"/>
        <v>AIモンスターラバー</v>
      </c>
      <c r="KK443" s="67">
        <f t="shared" si="2230"/>
        <v>198</v>
      </c>
      <c r="KL443" s="44">
        <f t="shared" si="2231"/>
        <v>396</v>
      </c>
      <c r="KM443" s="45">
        <f t="shared" si="2232"/>
        <v>5.1428571428571428E-2</v>
      </c>
      <c r="KN443" s="99"/>
      <c r="KO443" s="27"/>
      <c r="KP443" s="46"/>
      <c r="KQ443" s="44">
        <v>5222</v>
      </c>
      <c r="KR443" s="44">
        <f t="shared" si="2233"/>
        <v>35</v>
      </c>
      <c r="KS443" s="44">
        <v>247</v>
      </c>
      <c r="KT443" s="44">
        <f t="shared" si="2234"/>
        <v>0</v>
      </c>
      <c r="KU443" s="44">
        <v>76</v>
      </c>
      <c r="KV443" s="44">
        <f t="shared" si="2235"/>
        <v>-16</v>
      </c>
      <c r="KW443" s="25">
        <v>0</v>
      </c>
      <c r="KX443" s="60" t="str">
        <f t="shared" si="2236"/>
        <v>キティサンダルKH</v>
      </c>
      <c r="KY443" s="67">
        <f t="shared" si="2237"/>
        <v>605</v>
      </c>
      <c r="KZ443" s="44">
        <f t="shared" si="2238"/>
        <v>-9680</v>
      </c>
      <c r="LA443" s="45">
        <f t="shared" si="2239"/>
        <v>-2.7657142857142856</v>
      </c>
      <c r="LB443" s="99"/>
      <c r="LC443" s="27"/>
      <c r="LD443" s="51">
        <f>IF(A439="","",A439)</f>
        <v>45924</v>
      </c>
      <c r="LE443" s="43">
        <v>67982</v>
      </c>
      <c r="LF443" s="93">
        <f>IF(LE443="","",LE443-LE440)</f>
        <v>0</v>
      </c>
      <c r="LG443" s="43">
        <v>445</v>
      </c>
      <c r="LH443" s="43">
        <f t="shared" ref="LH443:LH478" si="2242">IF(LG443="","",LG443-LG440)</f>
        <v>0</v>
      </c>
      <c r="LI443" s="43">
        <v>1</v>
      </c>
      <c r="LJ443" s="87">
        <f t="shared" ref="LJ443:LJ478" si="2243">IF(LI443="","",LI440+LK440-LI443)</f>
        <v>0</v>
      </c>
      <c r="LK443" s="43">
        <v>0</v>
      </c>
      <c r="LL443" s="64" t="str">
        <f>IF(LE443="","",LL440)</f>
        <v>キティ浴衣、クロミ浴衣</v>
      </c>
      <c r="LM443" s="47">
        <f>IF(LF443="","",LM440)</f>
        <v>1000</v>
      </c>
      <c r="LN443" s="87">
        <f t="shared" si="2172"/>
        <v>0</v>
      </c>
      <c r="LO443" s="54"/>
      <c r="LP443" s="35"/>
      <c r="LQ443" s="27"/>
      <c r="LR443" s="51">
        <f t="shared" si="2123"/>
        <v>45935</v>
      </c>
      <c r="LS443" s="44">
        <v>19841</v>
      </c>
      <c r="LT443" s="69">
        <f t="shared" si="2124"/>
        <v>65</v>
      </c>
      <c r="LU443" s="44">
        <v>1004</v>
      </c>
      <c r="LV443" s="44">
        <f t="shared" si="2125"/>
        <v>4</v>
      </c>
      <c r="LW443" s="44">
        <v>12</v>
      </c>
      <c r="LX443" s="44">
        <f t="shared" si="2126"/>
        <v>4</v>
      </c>
      <c r="LY443" s="44">
        <v>3</v>
      </c>
      <c r="LZ443" s="43"/>
      <c r="MA443" s="43">
        <f t="shared" si="2127"/>
        <v>495</v>
      </c>
      <c r="MB443" s="44">
        <f t="shared" si="2128"/>
        <v>1980</v>
      </c>
      <c r="MC443" s="45">
        <f t="shared" si="2129"/>
        <v>0.30461538461538462</v>
      </c>
      <c r="MD443" s="35"/>
      <c r="ME443" s="27"/>
      <c r="MF443" s="51">
        <f t="shared" si="2130"/>
        <v>45935</v>
      </c>
      <c r="MG443" s="44">
        <v>6407</v>
      </c>
      <c r="MH443" s="44">
        <f t="shared" si="2131"/>
        <v>105</v>
      </c>
      <c r="MI443" s="44">
        <v>355</v>
      </c>
      <c r="MJ443" s="44">
        <f t="shared" si="2132"/>
        <v>0</v>
      </c>
      <c r="MK443" s="44">
        <v>29</v>
      </c>
      <c r="ML443" s="44">
        <f t="shared" si="2133"/>
        <v>1</v>
      </c>
      <c r="MM443" s="44">
        <v>9</v>
      </c>
      <c r="MN443" s="43"/>
      <c r="MO443" s="43">
        <f t="shared" si="2134"/>
        <v>1100</v>
      </c>
      <c r="MP443" s="44">
        <f t="shared" si="2135"/>
        <v>1100</v>
      </c>
      <c r="MQ443" s="45">
        <f t="shared" si="2136"/>
        <v>0.10476190476190476</v>
      </c>
      <c r="MR443" s="35"/>
      <c r="MS443" s="27"/>
      <c r="MT443" s="51">
        <f t="shared" si="2137"/>
        <v>45935</v>
      </c>
      <c r="MU443" s="44">
        <v>8489</v>
      </c>
      <c r="MV443" s="44">
        <f t="shared" si="2138"/>
        <v>160</v>
      </c>
      <c r="MW443" s="44">
        <v>389</v>
      </c>
      <c r="MX443" s="44">
        <f t="shared" si="2139"/>
        <v>5</v>
      </c>
      <c r="MY443" s="44">
        <v>5</v>
      </c>
      <c r="MZ443" s="44">
        <f t="shared" si="2140"/>
        <v>5</v>
      </c>
      <c r="NA443" s="44">
        <v>4</v>
      </c>
      <c r="NB443" s="43"/>
      <c r="NC443" s="43">
        <f t="shared" si="2141"/>
        <v>715</v>
      </c>
      <c r="ND443" s="44">
        <f t="shared" si="2142"/>
        <v>3575</v>
      </c>
      <c r="NE443" s="45">
        <f t="shared" si="2143"/>
        <v>0.22343750000000001</v>
      </c>
      <c r="NF443" s="35"/>
      <c r="NG443" s="27"/>
      <c r="NH443" s="51">
        <f t="shared" si="2144"/>
        <v>45935</v>
      </c>
      <c r="NI443" s="44">
        <v>9365</v>
      </c>
      <c r="NJ443" s="69">
        <f t="shared" si="2145"/>
        <v>72</v>
      </c>
      <c r="NK443" s="44">
        <v>193</v>
      </c>
      <c r="NL443" s="44">
        <f t="shared" si="2146"/>
        <v>1</v>
      </c>
      <c r="NM443" s="44">
        <v>35</v>
      </c>
      <c r="NN443" s="44">
        <f t="shared" si="2147"/>
        <v>1</v>
      </c>
      <c r="NO443" s="44">
        <v>2</v>
      </c>
      <c r="NP443" s="43"/>
      <c r="NQ443" s="43">
        <f t="shared" si="2148"/>
        <v>1100</v>
      </c>
      <c r="NR443" s="44">
        <f t="shared" si="2149"/>
        <v>1100</v>
      </c>
      <c r="NS443" s="45">
        <f t="shared" si="2150"/>
        <v>0.15277777777777779</v>
      </c>
      <c r="NT443" s="35"/>
    </row>
    <row r="444" spans="1:384" ht="15" customHeight="1" thickBot="1" x14ac:dyDescent="0.25">
      <c r="A444" s="38">
        <v>45940</v>
      </c>
      <c r="B444" s="39">
        <f>IF(A444="","",SUM(J444,LF458,AL444,ET444,AZ444,EF444,LT444,NJ444,MV444,MH444,X444)+SUM(DR465:DR468,GJ444,GX444,HL444)+SUM(HZ465:HZ466)+SUM(IN465:IN468)+SUM(CP465:CP468)+SUM(CB465:CB468)+SUM(BN465:BN468)+SUM(DD465:DD468)+SUM(JB465:JB468)+SUM(JP465:JP468)+SUM(KD465:KD468)+SUM(KR465:KR468))</f>
        <v>4885</v>
      </c>
      <c r="C444" s="40">
        <f>IF(A444="","",SUM(J444,X444,AL444,AZ444)+SUM(BN465:BN468)+SUM(CB465:CB468)+SUM(CP465:CP468))</f>
        <v>1410</v>
      </c>
      <c r="D444" s="40">
        <f>IF(A444="","",SUM(EF444,ET444)+SUM(DD465:DD468)+SUM(DR465:DR468))</f>
        <v>912</v>
      </c>
      <c r="E444" s="41">
        <f>IF(A444="","",SUM(NJ444,MV444,MH444,LF458,LT444)+SUM(JB465:JB468)+SUM(JP465:JP468)+SUM(KD465:KD468)+SUM(KR465:KR468))</f>
        <v>1631</v>
      </c>
      <c r="F444" s="40">
        <f>IF(B444="","",SUM(GJ444,GX444,HL444)+SUM(IN465:IN468)+SUM(HZ465:HZ466))</f>
        <v>932</v>
      </c>
      <c r="G444" s="178"/>
      <c r="H444" s="42"/>
      <c r="I444" s="44">
        <v>3097</v>
      </c>
      <c r="J444" s="44">
        <f t="shared" si="2068"/>
        <v>67</v>
      </c>
      <c r="K444" s="44">
        <v>118</v>
      </c>
      <c r="L444" s="44">
        <f t="shared" si="2069"/>
        <v>2</v>
      </c>
      <c r="M444" s="44">
        <v>11</v>
      </c>
      <c r="N444" s="44">
        <f t="shared" si="2070"/>
        <v>3</v>
      </c>
      <c r="O444" s="44">
        <v>0</v>
      </c>
      <c r="P444" s="43"/>
      <c r="Q444" s="43">
        <f t="shared" si="2071"/>
        <v>550</v>
      </c>
      <c r="R444" s="44">
        <f t="shared" si="2072"/>
        <v>1650</v>
      </c>
      <c r="S444" s="45">
        <f t="shared" si="2073"/>
        <v>0.2462686567164179</v>
      </c>
      <c r="T444" s="35"/>
      <c r="U444" s="27"/>
      <c r="V444" s="51">
        <f t="shared" si="2074"/>
        <v>45940</v>
      </c>
      <c r="W444" s="44">
        <v>11775</v>
      </c>
      <c r="X444" s="44">
        <f t="shared" si="2075"/>
        <v>70</v>
      </c>
      <c r="Y444" s="44">
        <v>470</v>
      </c>
      <c r="Z444" s="44">
        <f t="shared" si="2076"/>
        <v>2</v>
      </c>
      <c r="AA444" s="44">
        <v>15</v>
      </c>
      <c r="AB444" s="44">
        <f t="shared" si="2077"/>
        <v>4</v>
      </c>
      <c r="AC444" s="44">
        <v>9</v>
      </c>
      <c r="AD444" s="43"/>
      <c r="AE444" s="43">
        <f t="shared" si="2078"/>
        <v>1026</v>
      </c>
      <c r="AF444" s="44">
        <f t="shared" si="2079"/>
        <v>4104</v>
      </c>
      <c r="AG444" s="45">
        <f t="shared" si="2080"/>
        <v>0.5862857142857143</v>
      </c>
      <c r="AH444" s="35" t="s">
        <v>518</v>
      </c>
      <c r="AI444" s="27"/>
      <c r="AJ444" s="51">
        <f t="shared" si="2081"/>
        <v>45940</v>
      </c>
      <c r="AK444" s="44">
        <v>14478</v>
      </c>
      <c r="AL444" s="44">
        <f t="shared" si="2082"/>
        <v>65</v>
      </c>
      <c r="AM444" s="44">
        <v>326</v>
      </c>
      <c r="AN444" s="44">
        <f t="shared" si="2083"/>
        <v>2</v>
      </c>
      <c r="AO444" s="44">
        <v>39</v>
      </c>
      <c r="AP444" s="44">
        <f t="shared" si="2084"/>
        <v>-1</v>
      </c>
      <c r="AQ444" s="44">
        <v>0</v>
      </c>
      <c r="AR444" s="43"/>
      <c r="AS444" s="43">
        <f t="shared" si="2085"/>
        <v>880</v>
      </c>
      <c r="AT444" s="44">
        <f t="shared" si="2086"/>
        <v>-880</v>
      </c>
      <c r="AU444" s="45">
        <f t="shared" si="2087"/>
        <v>-0.13538461538461538</v>
      </c>
      <c r="AV444" s="35"/>
      <c r="AW444" s="27"/>
      <c r="AX444" s="51">
        <f t="shared" si="2088"/>
        <v>45940</v>
      </c>
      <c r="AY444" s="44">
        <v>16083</v>
      </c>
      <c r="AZ444" s="44">
        <f t="shared" si="2089"/>
        <v>393</v>
      </c>
      <c r="BA444" s="44">
        <v>504</v>
      </c>
      <c r="BB444" s="44">
        <f t="shared" si="2090"/>
        <v>7</v>
      </c>
      <c r="BC444" s="44">
        <v>1</v>
      </c>
      <c r="BD444" s="44">
        <f t="shared" si="2091"/>
        <v>7</v>
      </c>
      <c r="BE444" s="44">
        <v>11</v>
      </c>
      <c r="BF444" s="43"/>
      <c r="BG444" s="43">
        <f t="shared" si="2092"/>
        <v>715</v>
      </c>
      <c r="BH444" s="44">
        <f t="shared" si="2093"/>
        <v>5005</v>
      </c>
      <c r="BI444" s="45">
        <f t="shared" si="2094"/>
        <v>0.12735368956743001</v>
      </c>
      <c r="BJ444" s="35"/>
      <c r="BK444" s="50"/>
      <c r="BL444" s="74"/>
      <c r="BM444" s="75">
        <v>12705</v>
      </c>
      <c r="BN444" s="75">
        <f t="shared" si="2173"/>
        <v>85</v>
      </c>
      <c r="BO444" s="75">
        <v>634</v>
      </c>
      <c r="BP444" s="75">
        <f t="shared" si="2174"/>
        <v>6</v>
      </c>
      <c r="BQ444" s="75">
        <v>90</v>
      </c>
      <c r="BR444" s="75">
        <f t="shared" si="2175"/>
        <v>6</v>
      </c>
      <c r="BS444" s="75">
        <v>3</v>
      </c>
      <c r="BT444" s="77" t="str">
        <f t="shared" si="2176"/>
        <v>ＡＩモンスターラバー</v>
      </c>
      <c r="BU444" s="78">
        <f t="shared" si="2177"/>
        <v>198</v>
      </c>
      <c r="BV444" s="75">
        <f t="shared" si="2178"/>
        <v>1188</v>
      </c>
      <c r="BW444" s="79">
        <f t="shared" si="2179"/>
        <v>0.13976470588235293</v>
      </c>
      <c r="BX444" s="35"/>
      <c r="BY444" s="27"/>
      <c r="BZ444" s="74"/>
      <c r="CA444" s="75">
        <v>1007</v>
      </c>
      <c r="CB444" s="82">
        <f t="shared" si="2180"/>
        <v>13</v>
      </c>
      <c r="CC444" s="75">
        <v>6</v>
      </c>
      <c r="CD444" s="75">
        <f t="shared" si="2181"/>
        <v>0</v>
      </c>
      <c r="CE444" s="75">
        <v>7</v>
      </c>
      <c r="CF444" s="75">
        <f t="shared" si="2182"/>
        <v>0</v>
      </c>
      <c r="CG444" s="75">
        <v>2</v>
      </c>
      <c r="CH444" s="77" t="str">
        <f t="shared" si="2183"/>
        <v>AIモンスターマスコット</v>
      </c>
      <c r="CI444" s="78">
        <f t="shared" si="2184"/>
        <v>286</v>
      </c>
      <c r="CJ444" s="75">
        <f t="shared" si="2185"/>
        <v>0</v>
      </c>
      <c r="CK444" s="79">
        <f t="shared" si="2186"/>
        <v>0</v>
      </c>
      <c r="CL444" s="35"/>
      <c r="CM444" s="27"/>
      <c r="CN444" s="74"/>
      <c r="CO444" s="75">
        <v>521</v>
      </c>
      <c r="CP444" s="82">
        <f t="shared" si="2187"/>
        <v>24</v>
      </c>
      <c r="CQ444" s="75">
        <v>996</v>
      </c>
      <c r="CR444" s="75">
        <f t="shared" si="2188"/>
        <v>0</v>
      </c>
      <c r="CS444" s="75">
        <v>18</v>
      </c>
      <c r="CT444" s="75">
        <f t="shared" si="2189"/>
        <v>0</v>
      </c>
      <c r="CU444" s="75"/>
      <c r="CV444" s="77" t="str">
        <f t="shared" si="2190"/>
        <v>スティッチキーケース</v>
      </c>
      <c r="CW444" s="78">
        <f t="shared" si="2191"/>
        <v>550</v>
      </c>
      <c r="CX444" s="75">
        <f t="shared" si="2192"/>
        <v>0</v>
      </c>
      <c r="CY444" s="79">
        <f t="shared" si="2193"/>
        <v>0</v>
      </c>
      <c r="CZ444" s="35"/>
      <c r="DA444" s="58"/>
      <c r="DB444" s="74"/>
      <c r="DC444" s="75">
        <v>5718</v>
      </c>
      <c r="DD444" s="75">
        <f t="shared" si="2194"/>
        <v>41</v>
      </c>
      <c r="DE444" s="75">
        <v>304</v>
      </c>
      <c r="DF444" s="75">
        <f t="shared" si="2195"/>
        <v>1</v>
      </c>
      <c r="DG444" s="75">
        <v>74</v>
      </c>
      <c r="DH444" s="75">
        <f t="shared" si="2196"/>
        <v>2</v>
      </c>
      <c r="DI444" s="75">
        <v>17</v>
      </c>
      <c r="DJ444" s="77" t="str">
        <f t="shared" si="2197"/>
        <v>ＡＩラバー</v>
      </c>
      <c r="DK444" s="78">
        <f t="shared" si="2198"/>
        <v>198</v>
      </c>
      <c r="DL444" s="75">
        <f t="shared" si="2199"/>
        <v>396</v>
      </c>
      <c r="DM444" s="79">
        <f t="shared" si="2200"/>
        <v>9.6585365853658539E-2</v>
      </c>
      <c r="DN444" s="35"/>
      <c r="DO444" s="27"/>
      <c r="DP444" s="74"/>
      <c r="DQ444" s="75">
        <v>1262</v>
      </c>
      <c r="DR444" s="82">
        <f t="shared" si="2201"/>
        <v>5</v>
      </c>
      <c r="DS444" s="75">
        <v>46</v>
      </c>
      <c r="DT444" s="75">
        <f t="shared" si="2202"/>
        <v>0</v>
      </c>
      <c r="DU444" s="75">
        <v>6</v>
      </c>
      <c r="DV444" s="75">
        <f t="shared" si="2203"/>
        <v>0</v>
      </c>
      <c r="DW444" s="75">
        <v>10</v>
      </c>
      <c r="DX444" s="77" t="str">
        <f t="shared" si="2204"/>
        <v>サンリオトイカメラ</v>
      </c>
      <c r="DY444" s="78">
        <f t="shared" si="2205"/>
        <v>605</v>
      </c>
      <c r="DZ444" s="75">
        <f t="shared" si="2206"/>
        <v>0</v>
      </c>
      <c r="EA444" s="79">
        <f t="shared" si="2207"/>
        <v>0</v>
      </c>
      <c r="EB444" s="35" t="s">
        <v>490</v>
      </c>
      <c r="EC444" s="27"/>
      <c r="ED444" s="51">
        <f t="shared" si="2095"/>
        <v>45940</v>
      </c>
      <c r="EE444" s="44">
        <v>27807</v>
      </c>
      <c r="EF444" s="44">
        <f t="shared" si="2096"/>
        <v>443</v>
      </c>
      <c r="EG444" s="44">
        <v>1478</v>
      </c>
      <c r="EH444" s="44">
        <f t="shared" si="2097"/>
        <v>7</v>
      </c>
      <c r="EI444" s="44">
        <v>4</v>
      </c>
      <c r="EJ444" s="44">
        <f t="shared" si="2098"/>
        <v>8</v>
      </c>
      <c r="EK444" s="44">
        <v>9</v>
      </c>
      <c r="EL444" s="43"/>
      <c r="EM444" s="43">
        <f t="shared" si="2099"/>
        <v>715</v>
      </c>
      <c r="EN444" s="44">
        <f t="shared" si="2100"/>
        <v>5720</v>
      </c>
      <c r="EO444" s="45">
        <f t="shared" si="2101"/>
        <v>0.1291196388261851</v>
      </c>
      <c r="EP444" s="35" t="s">
        <v>565</v>
      </c>
      <c r="EQ444" s="27"/>
      <c r="ER444" s="51">
        <f t="shared" si="2102"/>
        <v>45940</v>
      </c>
      <c r="ES444" s="44">
        <v>7371</v>
      </c>
      <c r="ET444" s="44">
        <f t="shared" si="2103"/>
        <v>77</v>
      </c>
      <c r="EU444" s="44">
        <v>211</v>
      </c>
      <c r="EV444" s="44">
        <f t="shared" si="2104"/>
        <v>1</v>
      </c>
      <c r="EW444" s="44">
        <v>40</v>
      </c>
      <c r="EX444" s="44">
        <f t="shared" si="2105"/>
        <v>2</v>
      </c>
      <c r="EY444" s="44">
        <v>14</v>
      </c>
      <c r="EZ444" s="43"/>
      <c r="FA444" s="43">
        <f t="shared" si="2106"/>
        <v>726</v>
      </c>
      <c r="FB444" s="44">
        <f t="shared" si="2107"/>
        <v>1452</v>
      </c>
      <c r="FC444" s="45">
        <f t="shared" si="2108"/>
        <v>0.18857142857142858</v>
      </c>
      <c r="FD444" s="35" t="s">
        <v>564</v>
      </c>
      <c r="FE444" s="27"/>
      <c r="FF444" s="51">
        <f t="shared" si="2109"/>
        <v>45940</v>
      </c>
      <c r="FG444" s="44">
        <v>431</v>
      </c>
      <c r="FH444" s="44">
        <f t="shared" si="2151"/>
        <v>76</v>
      </c>
      <c r="FI444" s="44">
        <v>162</v>
      </c>
      <c r="FJ444" s="44">
        <f t="shared" si="2152"/>
        <v>23</v>
      </c>
      <c r="FK444" s="44">
        <v>148</v>
      </c>
      <c r="FL444" s="44">
        <f t="shared" si="2110"/>
        <v>22</v>
      </c>
      <c r="FM444" s="44">
        <v>10</v>
      </c>
      <c r="FN444" s="43"/>
      <c r="FO444" s="43">
        <f t="shared" si="2162"/>
        <v>420</v>
      </c>
      <c r="FP444" s="44">
        <f t="shared" si="2163"/>
        <v>9240</v>
      </c>
      <c r="FQ444" s="45">
        <f t="shared" si="2164"/>
        <v>1.2157894736842105</v>
      </c>
      <c r="FR444" s="35"/>
      <c r="FS444" s="27"/>
      <c r="FT444" s="51">
        <f t="shared" si="2111"/>
        <v>45940</v>
      </c>
      <c r="FU444" s="44">
        <v>431</v>
      </c>
      <c r="FV444" s="44">
        <f t="shared" si="2153"/>
        <v>76</v>
      </c>
      <c r="FW444" s="44">
        <v>162</v>
      </c>
      <c r="FX444" s="44">
        <f t="shared" si="2154"/>
        <v>23</v>
      </c>
      <c r="FY444" s="44">
        <v>148</v>
      </c>
      <c r="FZ444" s="44">
        <f t="shared" si="2112"/>
        <v>22</v>
      </c>
      <c r="GA444" s="44">
        <v>10</v>
      </c>
      <c r="GB444" s="43"/>
      <c r="GC444" s="43">
        <f t="shared" si="2165"/>
        <v>420</v>
      </c>
      <c r="GD444" s="44">
        <f t="shared" si="2166"/>
        <v>9240</v>
      </c>
      <c r="GE444" s="45">
        <f t="shared" si="2167"/>
        <v>1.2157894736842105</v>
      </c>
      <c r="GF444" s="35"/>
      <c r="GG444" s="65"/>
      <c r="GH444" s="51">
        <f t="shared" si="2113"/>
        <v>45940</v>
      </c>
      <c r="GI444" s="44">
        <v>742</v>
      </c>
      <c r="GJ444" s="44">
        <f t="shared" si="2155"/>
        <v>94</v>
      </c>
      <c r="GK444" s="44">
        <v>236</v>
      </c>
      <c r="GL444" s="44">
        <f t="shared" si="2156"/>
        <v>2</v>
      </c>
      <c r="GM444" s="44">
        <v>7</v>
      </c>
      <c r="GN444" s="44">
        <f t="shared" si="2114"/>
        <v>2</v>
      </c>
      <c r="GO444" s="44">
        <v>1</v>
      </c>
      <c r="GP444" s="43"/>
      <c r="GQ444" s="43">
        <f t="shared" si="2157"/>
        <v>550</v>
      </c>
      <c r="GR444" s="44">
        <f t="shared" si="2168"/>
        <v>1100</v>
      </c>
      <c r="GS444" s="45">
        <f t="shared" si="2169"/>
        <v>0.11702127659574468</v>
      </c>
      <c r="GT444" s="35"/>
      <c r="GU444" s="27"/>
      <c r="GV444" s="51">
        <f t="shared" si="2115"/>
        <v>45940</v>
      </c>
      <c r="GW444" s="44">
        <v>322</v>
      </c>
      <c r="GX444" s="44">
        <f t="shared" si="2158"/>
        <v>106</v>
      </c>
      <c r="GY444" s="44">
        <v>12</v>
      </c>
      <c r="GZ444" s="44">
        <f t="shared" si="2159"/>
        <v>8</v>
      </c>
      <c r="HA444" s="44">
        <v>470</v>
      </c>
      <c r="HB444" s="44">
        <f t="shared" si="2116"/>
        <v>10</v>
      </c>
      <c r="HC444" s="44">
        <v>70</v>
      </c>
      <c r="HD444" s="43"/>
      <c r="HE444" s="43">
        <f t="shared" si="2170"/>
        <v>200</v>
      </c>
      <c r="HF444" s="44">
        <f t="shared" si="2117"/>
        <v>2000</v>
      </c>
      <c r="HG444" s="45">
        <f t="shared" si="2118"/>
        <v>0.18867924528301888</v>
      </c>
      <c r="HH444" s="35"/>
      <c r="HI444" s="27"/>
      <c r="HJ444" s="51">
        <f t="shared" si="2119"/>
        <v>45940</v>
      </c>
      <c r="HK444" s="44">
        <v>431</v>
      </c>
      <c r="HL444" s="44">
        <f t="shared" si="2160"/>
        <v>76</v>
      </c>
      <c r="HM444" s="44">
        <v>162</v>
      </c>
      <c r="HN444" s="44">
        <f t="shared" si="2161"/>
        <v>23</v>
      </c>
      <c r="HO444" s="44">
        <v>148</v>
      </c>
      <c r="HP444" s="44">
        <f t="shared" si="2120"/>
        <v>22</v>
      </c>
      <c r="HQ444" s="44">
        <v>10</v>
      </c>
      <c r="HR444" s="43"/>
      <c r="HS444" s="43">
        <f t="shared" si="2171"/>
        <v>420</v>
      </c>
      <c r="HT444" s="44">
        <f t="shared" si="2121"/>
        <v>9240</v>
      </c>
      <c r="HU444" s="45">
        <f t="shared" si="2122"/>
        <v>1.2157894736842105</v>
      </c>
      <c r="HV444" s="35"/>
      <c r="HW444" s="61"/>
      <c r="HX444" s="74"/>
      <c r="HY444" s="75"/>
      <c r="HZ444" s="75"/>
      <c r="IA444" s="75"/>
      <c r="IB444" s="75"/>
      <c r="IC444" s="75"/>
      <c r="ID444" s="75" t="str">
        <f t="shared" si="2208"/>
        <v/>
      </c>
      <c r="IE444" s="75"/>
      <c r="IF444" s="77" t="str">
        <f>IF(HY441="","",IF440)</f>
        <v>サンリオスカーフ付ポーチ</v>
      </c>
      <c r="IG444" s="78">
        <f>IF(HY441="","",IG440)</f>
        <v>600</v>
      </c>
      <c r="IH444" s="75" t="str">
        <f t="shared" si="2210"/>
        <v/>
      </c>
      <c r="II444" s="79" t="str">
        <f t="shared" si="2211"/>
        <v/>
      </c>
      <c r="IJ444" s="35"/>
      <c r="IK444" s="27"/>
      <c r="IL444" s="74"/>
      <c r="IM444" s="75">
        <v>0</v>
      </c>
      <c r="IN444" s="75"/>
      <c r="IO444" s="75">
        <v>992</v>
      </c>
      <c r="IP444" s="75"/>
      <c r="IQ444" s="75"/>
      <c r="IR444" s="75" t="str">
        <f t="shared" si="2212"/>
        <v/>
      </c>
      <c r="IS444" s="75"/>
      <c r="IT444" s="77" t="str">
        <f t="shared" si="2213"/>
        <v>アンパンマンもちふわ</v>
      </c>
      <c r="IU444" s="78">
        <v>673</v>
      </c>
      <c r="IV444" s="75" t="str">
        <f t="shared" si="2214"/>
        <v/>
      </c>
      <c r="IW444" s="79" t="str">
        <f t="shared" si="2215"/>
        <v/>
      </c>
      <c r="IX444" s="35"/>
      <c r="IY444" s="33"/>
      <c r="IZ444" s="74"/>
      <c r="JA444" s="75">
        <v>5808</v>
      </c>
      <c r="JB444" s="75">
        <f t="shared" si="2216"/>
        <v>311</v>
      </c>
      <c r="JC444" s="75">
        <v>279</v>
      </c>
      <c r="JD444" s="75">
        <f t="shared" si="2217"/>
        <v>2</v>
      </c>
      <c r="JE444" s="75">
        <v>19</v>
      </c>
      <c r="JF444" s="75">
        <f t="shared" si="2218"/>
        <v>121</v>
      </c>
      <c r="JG444" s="75">
        <v>0</v>
      </c>
      <c r="JH444" s="77" t="s">
        <v>483</v>
      </c>
      <c r="JI444" s="78">
        <v>500</v>
      </c>
      <c r="JJ444" s="75">
        <f t="shared" si="2219"/>
        <v>60500</v>
      </c>
      <c r="JK444" s="79">
        <f t="shared" si="2220"/>
        <v>1.9453376205787782</v>
      </c>
      <c r="JL444" s="35"/>
      <c r="JM444" s="27"/>
      <c r="JN444" s="74"/>
      <c r="JO444" s="75">
        <v>5124</v>
      </c>
      <c r="JP444" s="75">
        <f t="shared" si="2221"/>
        <v>15</v>
      </c>
      <c r="JQ444" s="75">
        <v>229</v>
      </c>
      <c r="JR444" s="75">
        <f t="shared" si="2222"/>
        <v>1</v>
      </c>
      <c r="JS444" s="75">
        <v>7</v>
      </c>
      <c r="JT444" s="75">
        <f t="shared" si="2223"/>
        <v>1</v>
      </c>
      <c r="JU444" s="75">
        <v>8</v>
      </c>
      <c r="JV444" s="77" t="str">
        <f t="shared" si="2240"/>
        <v>しなこくま</v>
      </c>
      <c r="JW444" s="78">
        <f t="shared" si="2241"/>
        <v>682</v>
      </c>
      <c r="JX444" s="75">
        <f t="shared" si="2224"/>
        <v>682</v>
      </c>
      <c r="JY444" s="79">
        <f t="shared" si="2225"/>
        <v>0.45466666666666666</v>
      </c>
      <c r="JZ444" s="35" t="s">
        <v>494</v>
      </c>
      <c r="KA444" s="61"/>
      <c r="KB444" s="74"/>
      <c r="KC444" s="75">
        <v>3611</v>
      </c>
      <c r="KD444" s="75">
        <f t="shared" si="2226"/>
        <v>66</v>
      </c>
      <c r="KE444" s="75">
        <v>190</v>
      </c>
      <c r="KF444" s="75">
        <f t="shared" si="2227"/>
        <v>2</v>
      </c>
      <c r="KG444" s="75">
        <v>5</v>
      </c>
      <c r="KH444" s="75">
        <f t="shared" si="2228"/>
        <v>7</v>
      </c>
      <c r="KI444" s="75">
        <v>6</v>
      </c>
      <c r="KJ444" s="77" t="str">
        <f t="shared" si="2229"/>
        <v>ＡＩマスコット</v>
      </c>
      <c r="KK444" s="78">
        <f t="shared" si="2230"/>
        <v>286</v>
      </c>
      <c r="KL444" s="75">
        <f t="shared" si="2231"/>
        <v>2002</v>
      </c>
      <c r="KM444" s="79">
        <f t="shared" si="2232"/>
        <v>0.30333333333333334</v>
      </c>
      <c r="KN444" s="35"/>
      <c r="KO444" s="27"/>
      <c r="KP444" s="74"/>
      <c r="KQ444" s="75">
        <v>4310</v>
      </c>
      <c r="KR444" s="75">
        <f t="shared" si="2233"/>
        <v>39</v>
      </c>
      <c r="KS444" s="75">
        <v>191</v>
      </c>
      <c r="KT444" s="75">
        <f t="shared" si="2234"/>
        <v>2</v>
      </c>
      <c r="KU444" s="75">
        <v>12</v>
      </c>
      <c r="KV444" s="75">
        <f t="shared" si="2235"/>
        <v>-1</v>
      </c>
      <c r="KW444" s="75"/>
      <c r="KX444" s="77" t="str">
        <f t="shared" si="2236"/>
        <v>サンリオファン</v>
      </c>
      <c r="KY444" s="78">
        <f t="shared" si="2237"/>
        <v>1100</v>
      </c>
      <c r="KZ444" s="75">
        <f t="shared" si="2238"/>
        <v>-1100</v>
      </c>
      <c r="LA444" s="79">
        <f t="shared" si="2239"/>
        <v>-0.28205128205128205</v>
      </c>
      <c r="LB444" s="35"/>
      <c r="LC444" s="27"/>
      <c r="LD444" s="46"/>
      <c r="LE444" s="44"/>
      <c r="LF444" s="44"/>
      <c r="LG444" s="44">
        <v>530</v>
      </c>
      <c r="LH444" s="44">
        <f t="shared" si="2242"/>
        <v>0</v>
      </c>
      <c r="LI444" s="43">
        <v>2</v>
      </c>
      <c r="LJ444" s="44">
        <f t="shared" si="2243"/>
        <v>0</v>
      </c>
      <c r="LK444" s="44">
        <v>0</v>
      </c>
      <c r="LL444" s="72" t="str">
        <f>IF(LE443="","",LL441)</f>
        <v>アンパンティッシュカバー、キティヒョウ柄</v>
      </c>
      <c r="LM444" s="67">
        <f>IF(LF443="","",LM441)</f>
        <v>1000</v>
      </c>
      <c r="LN444" s="44">
        <f t="shared" si="2172"/>
        <v>0</v>
      </c>
      <c r="LO444" s="45"/>
      <c r="LP444" s="35"/>
      <c r="LQ444" s="27"/>
      <c r="LR444" s="51">
        <f t="shared" si="2123"/>
        <v>45940</v>
      </c>
      <c r="LS444" s="44">
        <v>19921</v>
      </c>
      <c r="LT444" s="44">
        <f t="shared" si="2124"/>
        <v>80</v>
      </c>
      <c r="LU444" s="44">
        <v>1008</v>
      </c>
      <c r="LV444" s="44">
        <f t="shared" si="2125"/>
        <v>4</v>
      </c>
      <c r="LW444" s="44">
        <v>10</v>
      </c>
      <c r="LX444" s="44">
        <f t="shared" si="2126"/>
        <v>5</v>
      </c>
      <c r="LY444" s="44">
        <v>0</v>
      </c>
      <c r="LZ444" s="43"/>
      <c r="MA444" s="43">
        <f t="shared" si="2127"/>
        <v>495</v>
      </c>
      <c r="MB444" s="44">
        <f t="shared" si="2128"/>
        <v>2475</v>
      </c>
      <c r="MC444" s="45">
        <f t="shared" si="2129"/>
        <v>0.30937500000000001</v>
      </c>
      <c r="MD444" s="35"/>
      <c r="ME444" s="27"/>
      <c r="MF444" s="51">
        <f t="shared" si="2130"/>
        <v>45940</v>
      </c>
      <c r="MG444" s="44">
        <v>6447</v>
      </c>
      <c r="MH444" s="44">
        <f t="shared" si="2131"/>
        <v>40</v>
      </c>
      <c r="MI444" s="44">
        <v>358</v>
      </c>
      <c r="MJ444" s="44">
        <f t="shared" si="2132"/>
        <v>3</v>
      </c>
      <c r="MK444" s="44">
        <v>35</v>
      </c>
      <c r="ML444" s="44">
        <f t="shared" si="2133"/>
        <v>3</v>
      </c>
      <c r="MM444" s="44">
        <v>0</v>
      </c>
      <c r="MN444" s="43"/>
      <c r="MO444" s="43">
        <f t="shared" si="2134"/>
        <v>1100</v>
      </c>
      <c r="MP444" s="44">
        <f t="shared" si="2135"/>
        <v>3300</v>
      </c>
      <c r="MQ444" s="45">
        <f t="shared" si="2136"/>
        <v>0.82499999999999996</v>
      </c>
      <c r="MR444" s="35"/>
      <c r="MS444" s="27"/>
      <c r="MT444" s="51">
        <f t="shared" si="2137"/>
        <v>45940</v>
      </c>
      <c r="MU444" s="44">
        <v>8747</v>
      </c>
      <c r="MV444" s="44">
        <f t="shared" si="2138"/>
        <v>258</v>
      </c>
      <c r="MW444" s="44">
        <v>393</v>
      </c>
      <c r="MX444" s="44">
        <f t="shared" si="2139"/>
        <v>4</v>
      </c>
      <c r="MY444" s="44">
        <v>5</v>
      </c>
      <c r="MZ444" s="44">
        <f t="shared" si="2140"/>
        <v>4</v>
      </c>
      <c r="NA444" s="44">
        <v>4</v>
      </c>
      <c r="NB444" s="43"/>
      <c r="NC444" s="43">
        <f t="shared" si="2141"/>
        <v>715</v>
      </c>
      <c r="ND444" s="44">
        <f t="shared" si="2142"/>
        <v>2860</v>
      </c>
      <c r="NE444" s="45">
        <f t="shared" si="2143"/>
        <v>0.11085271317829458</v>
      </c>
      <c r="NF444" s="35"/>
      <c r="NG444" s="27"/>
      <c r="NH444" s="51">
        <f t="shared" si="2144"/>
        <v>45940</v>
      </c>
      <c r="NI444" s="44">
        <v>9460</v>
      </c>
      <c r="NJ444" s="44">
        <f t="shared" si="2145"/>
        <v>95</v>
      </c>
      <c r="NK444" s="44">
        <v>194</v>
      </c>
      <c r="NL444" s="44">
        <f t="shared" si="2146"/>
        <v>1</v>
      </c>
      <c r="NM444" s="44">
        <v>36</v>
      </c>
      <c r="NN444" s="44">
        <f t="shared" si="2147"/>
        <v>1</v>
      </c>
      <c r="NO444" s="44">
        <v>0</v>
      </c>
      <c r="NP444" s="43"/>
      <c r="NQ444" s="43">
        <f t="shared" si="2148"/>
        <v>1100</v>
      </c>
      <c r="NR444" s="44">
        <f t="shared" si="2149"/>
        <v>1100</v>
      </c>
      <c r="NS444" s="45">
        <f t="shared" si="2150"/>
        <v>0.11578947368421053</v>
      </c>
      <c r="NT444" s="35"/>
    </row>
    <row r="445" spans="1:384" ht="15" customHeight="1" thickTop="1" thickBot="1" x14ac:dyDescent="0.25">
      <c r="A445" s="38">
        <v>45946</v>
      </c>
      <c r="B445" s="39">
        <f>IF(A445="","",SUM(J445,LF461,AL445,ET445,AZ445,EF445,LT445,NJ445,MV445,MH445,X445,GJ445,GX445,HL445)+SUM(HZ469:HZ470)+SUM(IN469:IN472)+SUM(DR469:DR472)+SUM(CP469:CP472)+SUM(CB469:CB472)+SUM(BN469:BN472)+SUM(DD469:DD472)+SUM(JB469:JB472)+SUM(JP469:JP472)+SUM(KD469:KD472)+SUM(KR469:KR472))</f>
        <v>8282</v>
      </c>
      <c r="C445" s="40">
        <f>IF(A445="","",SUM(J445,X445,AL445,AZ445)+SUM(BN469:BN472)+SUM(CB469:CB472)+SUM(CP469:CP472))</f>
        <v>3035</v>
      </c>
      <c r="D445" s="40">
        <f>IF(A445="","",SUM(EF445,ET445)+SUM(DD469:DD472)+SUM(DR469:DR472))</f>
        <v>1371</v>
      </c>
      <c r="E445" s="41">
        <f>IF(A445="","",SUM(NJ445,MV445,MH445,LT445,LF461)+SUM(JB469:JB472)+SUM(JP469:JP472)+SUM(KD469:KD472)+SUM(KR469:KR472))</f>
        <v>2612</v>
      </c>
      <c r="F445" s="40">
        <f>IF(B445="","",SUM(GJ445,GX445,HL445)+SUM(IN469:IN472)+SUM(HZ469:HZ470))</f>
        <v>1264</v>
      </c>
      <c r="G445" s="178"/>
      <c r="H445" s="42"/>
      <c r="I445" s="44">
        <v>3311</v>
      </c>
      <c r="J445" s="44">
        <f t="shared" si="2068"/>
        <v>214</v>
      </c>
      <c r="K445" s="44">
        <v>120</v>
      </c>
      <c r="L445" s="44">
        <f t="shared" si="2069"/>
        <v>2</v>
      </c>
      <c r="M445" s="44">
        <v>7</v>
      </c>
      <c r="N445" s="44">
        <f t="shared" si="2070"/>
        <v>4</v>
      </c>
      <c r="O445" s="44">
        <v>0</v>
      </c>
      <c r="P445" s="43"/>
      <c r="Q445" s="43">
        <f t="shared" si="2071"/>
        <v>550</v>
      </c>
      <c r="R445" s="44">
        <f t="shared" si="2072"/>
        <v>2200</v>
      </c>
      <c r="S445" s="45">
        <f t="shared" si="2073"/>
        <v>0.10280373831775701</v>
      </c>
      <c r="T445" s="35"/>
      <c r="U445" s="27"/>
      <c r="V445" s="51">
        <f t="shared" si="2074"/>
        <v>45946</v>
      </c>
      <c r="W445" s="44">
        <v>12127</v>
      </c>
      <c r="X445" s="44">
        <f t="shared" si="2075"/>
        <v>352</v>
      </c>
      <c r="Y445" s="44">
        <v>476</v>
      </c>
      <c r="Z445" s="44">
        <f t="shared" si="2076"/>
        <v>6</v>
      </c>
      <c r="AA445" s="44">
        <v>18</v>
      </c>
      <c r="AB445" s="44">
        <f t="shared" si="2077"/>
        <v>6</v>
      </c>
      <c r="AC445" s="44">
        <v>6</v>
      </c>
      <c r="AD445" s="43"/>
      <c r="AE445" s="43">
        <f t="shared" si="2078"/>
        <v>1026</v>
      </c>
      <c r="AF445" s="44">
        <f t="shared" si="2079"/>
        <v>6156</v>
      </c>
      <c r="AG445" s="45">
        <f t="shared" si="2080"/>
        <v>0.17488636363636365</v>
      </c>
      <c r="AH445" s="35"/>
      <c r="AI445" s="27"/>
      <c r="AJ445" s="51">
        <f t="shared" si="2081"/>
        <v>45946</v>
      </c>
      <c r="AK445" s="44">
        <v>14718</v>
      </c>
      <c r="AL445" s="44">
        <f t="shared" si="2082"/>
        <v>240</v>
      </c>
      <c r="AM445" s="44">
        <v>329</v>
      </c>
      <c r="AN445" s="44">
        <f t="shared" si="2083"/>
        <v>3</v>
      </c>
      <c r="AO445" s="44">
        <v>36</v>
      </c>
      <c r="AP445" s="44">
        <f t="shared" si="2084"/>
        <v>3</v>
      </c>
      <c r="AQ445" s="44">
        <v>0</v>
      </c>
      <c r="AR445" s="43"/>
      <c r="AS445" s="43">
        <f t="shared" si="2085"/>
        <v>880</v>
      </c>
      <c r="AT445" s="44">
        <f t="shared" si="2086"/>
        <v>2640</v>
      </c>
      <c r="AU445" s="45">
        <f t="shared" si="2087"/>
        <v>0.11</v>
      </c>
      <c r="AV445" s="35"/>
      <c r="AW445" s="27"/>
      <c r="AX445" s="51">
        <f t="shared" si="2088"/>
        <v>45946</v>
      </c>
      <c r="AY445" s="44">
        <v>16707</v>
      </c>
      <c r="AZ445" s="44">
        <f t="shared" si="2089"/>
        <v>624</v>
      </c>
      <c r="BA445" s="44">
        <v>511</v>
      </c>
      <c r="BB445" s="44">
        <f t="shared" si="2090"/>
        <v>7</v>
      </c>
      <c r="BC445" s="44">
        <v>4</v>
      </c>
      <c r="BD445" s="44">
        <f t="shared" si="2091"/>
        <v>8</v>
      </c>
      <c r="BE445" s="44">
        <v>5</v>
      </c>
      <c r="BF445" s="43"/>
      <c r="BG445" s="43">
        <f t="shared" si="2092"/>
        <v>715</v>
      </c>
      <c r="BH445" s="44">
        <f t="shared" si="2093"/>
        <v>5720</v>
      </c>
      <c r="BI445" s="45">
        <f t="shared" si="2094"/>
        <v>9.166666666666666E-2</v>
      </c>
      <c r="BJ445" s="35"/>
      <c r="BK445" s="50"/>
      <c r="BL445" s="51">
        <f>IF($A439="","",$A439)</f>
        <v>45924</v>
      </c>
      <c r="BM445" s="44">
        <v>11963</v>
      </c>
      <c r="BN445" s="43">
        <f t="shared" si="2173"/>
        <v>0</v>
      </c>
      <c r="BO445" s="44">
        <v>453</v>
      </c>
      <c r="BP445" s="87">
        <f t="shared" si="2174"/>
        <v>0</v>
      </c>
      <c r="BQ445" s="43">
        <v>12</v>
      </c>
      <c r="BR445" s="43">
        <f t="shared" si="2175"/>
        <v>0</v>
      </c>
      <c r="BS445" s="52">
        <v>0</v>
      </c>
      <c r="BT445" s="53" t="s">
        <v>498</v>
      </c>
      <c r="BU445" s="47">
        <v>996</v>
      </c>
      <c r="BV445" s="44">
        <f t="shared" si="2178"/>
        <v>0</v>
      </c>
      <c r="BW445" s="89" t="e">
        <f t="shared" si="2179"/>
        <v>#DIV/0!</v>
      </c>
      <c r="BX445" s="35"/>
      <c r="BY445" s="27"/>
      <c r="BZ445" s="51">
        <f>IF($A439="","",$A439)</f>
        <v>45924</v>
      </c>
      <c r="CA445" s="44">
        <v>718</v>
      </c>
      <c r="CB445" s="43">
        <f t="shared" si="2180"/>
        <v>0</v>
      </c>
      <c r="CC445" s="44">
        <v>2</v>
      </c>
      <c r="CD445" s="87">
        <f t="shared" si="2181"/>
        <v>0</v>
      </c>
      <c r="CE445" s="43">
        <v>8</v>
      </c>
      <c r="CF445" s="43">
        <f t="shared" si="2182"/>
        <v>0</v>
      </c>
      <c r="CG445" s="43">
        <v>0</v>
      </c>
      <c r="CH445" s="53" t="str">
        <f t="shared" si="2183"/>
        <v>サンリオフェイスポーチ</v>
      </c>
      <c r="CI445" s="47">
        <f t="shared" si="2184"/>
        <v>900</v>
      </c>
      <c r="CJ445" s="44">
        <f t="shared" si="2185"/>
        <v>0</v>
      </c>
      <c r="CK445" s="89" t="e">
        <f t="shared" si="2186"/>
        <v>#DIV/0!</v>
      </c>
      <c r="CL445" s="35"/>
      <c r="CM445" s="27"/>
      <c r="CN445" s="51">
        <f>IF($A439="","",$A439)</f>
        <v>45924</v>
      </c>
      <c r="CO445" s="44">
        <v>338</v>
      </c>
      <c r="CP445" s="43">
        <f t="shared" si="2187"/>
        <v>0</v>
      </c>
      <c r="CQ445" s="44">
        <v>0</v>
      </c>
      <c r="CR445" s="87">
        <f t="shared" si="2188"/>
        <v>0</v>
      </c>
      <c r="CS445" s="43">
        <v>21</v>
      </c>
      <c r="CT445" s="43">
        <f t="shared" si="2189"/>
        <v>0</v>
      </c>
      <c r="CU445" s="43">
        <v>0</v>
      </c>
      <c r="CV445" s="53" t="str">
        <f t="shared" si="2190"/>
        <v>スティッチリボンポーチ</v>
      </c>
      <c r="CW445" s="47">
        <f t="shared" si="2191"/>
        <v>0</v>
      </c>
      <c r="CX445" s="44">
        <f t="shared" si="2192"/>
        <v>0</v>
      </c>
      <c r="CY445" s="89" t="e">
        <f t="shared" si="2193"/>
        <v>#DIV/0!</v>
      </c>
      <c r="CZ445" s="35"/>
      <c r="DA445" s="58"/>
      <c r="DB445" s="51">
        <f>IF($A439="","",$A439)</f>
        <v>45924</v>
      </c>
      <c r="DC445" s="44">
        <v>7133</v>
      </c>
      <c r="DD445" s="43">
        <f t="shared" si="2194"/>
        <v>0</v>
      </c>
      <c r="DE445" s="44">
        <v>257</v>
      </c>
      <c r="DF445" s="87">
        <f t="shared" si="2195"/>
        <v>0</v>
      </c>
      <c r="DG445" s="43">
        <v>20</v>
      </c>
      <c r="DH445" s="43">
        <f t="shared" si="2196"/>
        <v>0</v>
      </c>
      <c r="DI445" s="52">
        <v>0</v>
      </c>
      <c r="DJ445" s="53" t="str">
        <f t="shared" si="2197"/>
        <v>クーリッシュイヤホン</v>
      </c>
      <c r="DK445" s="47">
        <f t="shared" si="2198"/>
        <v>1100</v>
      </c>
      <c r="DL445" s="44">
        <f t="shared" si="2199"/>
        <v>0</v>
      </c>
      <c r="DM445" s="89" t="e">
        <f t="shared" si="2200"/>
        <v>#DIV/0!</v>
      </c>
      <c r="DN445" s="35"/>
      <c r="DO445" s="27"/>
      <c r="DP445" s="51">
        <f>IF($A439="","",$A439)</f>
        <v>45924</v>
      </c>
      <c r="DQ445" s="44">
        <v>1128</v>
      </c>
      <c r="DR445" s="43">
        <f t="shared" si="2201"/>
        <v>0</v>
      </c>
      <c r="DS445" s="44">
        <v>48</v>
      </c>
      <c r="DT445" s="87">
        <f t="shared" si="2202"/>
        <v>0</v>
      </c>
      <c r="DU445" s="43">
        <v>15</v>
      </c>
      <c r="DV445" s="43">
        <f t="shared" si="2203"/>
        <v>0</v>
      </c>
      <c r="DW445" s="52">
        <v>0</v>
      </c>
      <c r="DX445" s="53" t="str">
        <f t="shared" si="2204"/>
        <v>デジタルミニカメラ</v>
      </c>
      <c r="DY445" s="47">
        <f t="shared" si="2205"/>
        <v>722</v>
      </c>
      <c r="DZ445" s="44">
        <f t="shared" si="2206"/>
        <v>0</v>
      </c>
      <c r="EA445" s="89" t="e">
        <f t="shared" si="2207"/>
        <v>#DIV/0!</v>
      </c>
      <c r="EB445" s="35"/>
      <c r="EC445" s="27"/>
      <c r="ED445" s="51">
        <f t="shared" si="2095"/>
        <v>45946</v>
      </c>
      <c r="EE445" s="44">
        <v>28088</v>
      </c>
      <c r="EF445" s="44">
        <f t="shared" si="2096"/>
        <v>281</v>
      </c>
      <c r="EG445" s="44">
        <v>1484</v>
      </c>
      <c r="EH445" s="44">
        <f t="shared" si="2097"/>
        <v>6</v>
      </c>
      <c r="EI445" s="44">
        <v>7</v>
      </c>
      <c r="EJ445" s="44">
        <f t="shared" si="2098"/>
        <v>6</v>
      </c>
      <c r="EK445" s="44">
        <v>4</v>
      </c>
      <c r="EL445" s="43"/>
      <c r="EM445" s="43">
        <f t="shared" si="2099"/>
        <v>715</v>
      </c>
      <c r="EN445" s="44">
        <f t="shared" si="2100"/>
        <v>4290</v>
      </c>
      <c r="EO445" s="202">
        <f t="shared" si="2101"/>
        <v>0.15266903914590749</v>
      </c>
      <c r="EP445" s="35"/>
      <c r="EQ445" s="27"/>
      <c r="ER445" s="51">
        <f t="shared" si="2102"/>
        <v>45946</v>
      </c>
      <c r="ES445" s="44">
        <v>7459</v>
      </c>
      <c r="ET445" s="44">
        <f t="shared" si="2103"/>
        <v>88</v>
      </c>
      <c r="EU445" s="44">
        <v>216</v>
      </c>
      <c r="EV445" s="44">
        <f t="shared" si="2104"/>
        <v>5</v>
      </c>
      <c r="EW445" s="44">
        <v>49</v>
      </c>
      <c r="EX445" s="44">
        <f t="shared" si="2105"/>
        <v>5</v>
      </c>
      <c r="EY445" s="44">
        <v>0</v>
      </c>
      <c r="EZ445" s="43"/>
      <c r="FA445" s="43">
        <f t="shared" si="2106"/>
        <v>726</v>
      </c>
      <c r="FB445" s="44">
        <f t="shared" si="2107"/>
        <v>3630</v>
      </c>
      <c r="FC445" s="45">
        <f t="shared" si="2108"/>
        <v>0.41249999999999998</v>
      </c>
      <c r="FD445" s="35"/>
      <c r="FE445" s="27"/>
      <c r="FF445" s="51">
        <f t="shared" si="2109"/>
        <v>45946</v>
      </c>
      <c r="FG445" s="44">
        <v>500</v>
      </c>
      <c r="FH445" s="44">
        <f t="shared" si="2151"/>
        <v>69</v>
      </c>
      <c r="FI445" s="44">
        <v>190</v>
      </c>
      <c r="FJ445" s="44">
        <f t="shared" si="2152"/>
        <v>28</v>
      </c>
      <c r="FK445" s="44">
        <v>110</v>
      </c>
      <c r="FL445" s="44">
        <f t="shared" si="2110"/>
        <v>48</v>
      </c>
      <c r="FM445" s="44">
        <v>24</v>
      </c>
      <c r="FN445" s="43"/>
      <c r="FO445" s="43">
        <f t="shared" si="2162"/>
        <v>420</v>
      </c>
      <c r="FP445" s="44">
        <f t="shared" si="2163"/>
        <v>20160</v>
      </c>
      <c r="FQ445" s="45">
        <f t="shared" si="2164"/>
        <v>2.9217391304347826</v>
      </c>
      <c r="FR445" s="35" t="s">
        <v>570</v>
      </c>
      <c r="FS445" s="27"/>
      <c r="FT445" s="51">
        <f t="shared" si="2111"/>
        <v>45946</v>
      </c>
      <c r="FU445" s="44">
        <v>500</v>
      </c>
      <c r="FV445" s="44">
        <f t="shared" si="2153"/>
        <v>69</v>
      </c>
      <c r="FW445" s="44">
        <v>190</v>
      </c>
      <c r="FX445" s="44">
        <f t="shared" si="2154"/>
        <v>28</v>
      </c>
      <c r="FY445" s="44">
        <v>110</v>
      </c>
      <c r="FZ445" s="44">
        <f t="shared" si="2112"/>
        <v>48</v>
      </c>
      <c r="GA445" s="44">
        <v>24</v>
      </c>
      <c r="GB445" s="43"/>
      <c r="GC445" s="43">
        <f t="shared" si="2165"/>
        <v>420</v>
      </c>
      <c r="GD445" s="44">
        <f t="shared" si="2166"/>
        <v>20160</v>
      </c>
      <c r="GE445" s="45">
        <f t="shared" si="2167"/>
        <v>2.9217391304347826</v>
      </c>
      <c r="GF445" s="35" t="s">
        <v>570</v>
      </c>
      <c r="GG445" s="65"/>
      <c r="GH445" s="51">
        <f t="shared" si="2113"/>
        <v>45946</v>
      </c>
      <c r="GI445" s="44">
        <v>965</v>
      </c>
      <c r="GJ445" s="44">
        <f t="shared" si="2155"/>
        <v>223</v>
      </c>
      <c r="GK445" s="44">
        <v>239</v>
      </c>
      <c r="GL445" s="44">
        <f t="shared" si="2156"/>
        <v>3</v>
      </c>
      <c r="GM445" s="44">
        <v>5</v>
      </c>
      <c r="GN445" s="44">
        <f t="shared" si="2114"/>
        <v>3</v>
      </c>
      <c r="GO445" s="44">
        <v>0</v>
      </c>
      <c r="GP445" s="43"/>
      <c r="GQ445" s="43">
        <f t="shared" si="2157"/>
        <v>550</v>
      </c>
      <c r="GR445" s="44">
        <f t="shared" si="2168"/>
        <v>1650</v>
      </c>
      <c r="GS445" s="45">
        <f t="shared" si="2169"/>
        <v>7.3991031390134535E-2</v>
      </c>
      <c r="GT445" s="35"/>
      <c r="GU445" s="27"/>
      <c r="GV445" s="51">
        <f t="shared" si="2115"/>
        <v>45946</v>
      </c>
      <c r="GW445" s="44">
        <v>418</v>
      </c>
      <c r="GX445" s="44">
        <f t="shared" si="2158"/>
        <v>96</v>
      </c>
      <c r="GY445" s="44">
        <v>16</v>
      </c>
      <c r="GZ445" s="44">
        <f t="shared" si="2159"/>
        <v>4</v>
      </c>
      <c r="HA445" s="44">
        <v>530</v>
      </c>
      <c r="HB445" s="44">
        <f t="shared" si="2116"/>
        <v>10</v>
      </c>
      <c r="HC445" s="44">
        <v>48</v>
      </c>
      <c r="HD445" s="43"/>
      <c r="HE445" s="43">
        <f t="shared" si="2170"/>
        <v>200</v>
      </c>
      <c r="HF445" s="44">
        <f t="shared" si="2117"/>
        <v>2000</v>
      </c>
      <c r="HG445" s="45">
        <f t="shared" si="2118"/>
        <v>0.20833333333333334</v>
      </c>
      <c r="HH445" s="35"/>
      <c r="HI445" s="27"/>
      <c r="HJ445" s="51">
        <f t="shared" si="2119"/>
        <v>45946</v>
      </c>
      <c r="HK445" s="44">
        <v>500</v>
      </c>
      <c r="HL445" s="44">
        <f t="shared" si="2160"/>
        <v>69</v>
      </c>
      <c r="HM445" s="44">
        <v>190</v>
      </c>
      <c r="HN445" s="44">
        <f t="shared" si="2161"/>
        <v>28</v>
      </c>
      <c r="HO445" s="44">
        <v>110</v>
      </c>
      <c r="HP445" s="44">
        <f t="shared" si="2120"/>
        <v>48</v>
      </c>
      <c r="HQ445" s="44">
        <v>24</v>
      </c>
      <c r="HR445" s="43"/>
      <c r="HS445" s="43">
        <f t="shared" si="2171"/>
        <v>420</v>
      </c>
      <c r="HT445" s="44">
        <f t="shared" si="2121"/>
        <v>20160</v>
      </c>
      <c r="HU445" s="45">
        <f t="shared" si="2122"/>
        <v>2.9217391304347826</v>
      </c>
      <c r="HV445" s="35" t="s">
        <v>570</v>
      </c>
      <c r="HW445" s="61"/>
      <c r="HX445" s="51">
        <f>IF($A439="","",$A439)</f>
        <v>45924</v>
      </c>
      <c r="HY445" s="44">
        <v>27683</v>
      </c>
      <c r="HZ445" s="43"/>
      <c r="IA445" s="44"/>
      <c r="IB445" s="87" t="str">
        <f t="shared" ref="IB445:IB491" si="2244">IF(IA445="","",IA445-IA441)</f>
        <v/>
      </c>
      <c r="IC445" s="43"/>
      <c r="ID445" s="43" t="str">
        <f t="shared" si="2208"/>
        <v/>
      </c>
      <c r="IE445" s="43">
        <v>4</v>
      </c>
      <c r="IF445" s="53" t="str">
        <f t="shared" si="2209"/>
        <v>メタリックイヤホン</v>
      </c>
      <c r="IG445" s="47">
        <f>IF(HY445="","",IG441)</f>
        <v>770</v>
      </c>
      <c r="IH445" s="44" t="str">
        <f t="shared" si="2210"/>
        <v/>
      </c>
      <c r="II445" s="89" t="str">
        <f t="shared" si="2211"/>
        <v/>
      </c>
      <c r="IJ445" s="35"/>
      <c r="IK445" s="27"/>
      <c r="IL445" s="51">
        <f>IF($A439="","",$A439)</f>
        <v>45924</v>
      </c>
      <c r="IM445" s="43">
        <v>0</v>
      </c>
      <c r="IN445" s="43">
        <f t="shared" ref="IN445:IN492" si="2245">IF(IM445="","",IM445-IM441)</f>
        <v>0</v>
      </c>
      <c r="IO445" s="43">
        <v>992</v>
      </c>
      <c r="IP445" s="87">
        <f t="shared" ref="IP445:IP491" si="2246">IF(IO445="","",IO445-IO441)</f>
        <v>0</v>
      </c>
      <c r="IQ445" s="43"/>
      <c r="IR445" s="43" t="str">
        <f t="shared" si="2212"/>
        <v/>
      </c>
      <c r="IS445" s="43">
        <v>12</v>
      </c>
      <c r="IT445" s="53" t="str">
        <f t="shared" si="2213"/>
        <v>ラブブマスコット</v>
      </c>
      <c r="IU445" s="47">
        <f t="shared" ref="IU445:IU492" si="2247">IF(IN445="","",IU441)</f>
        <v>400</v>
      </c>
      <c r="IV445" s="44" t="str">
        <f t="shared" si="2214"/>
        <v/>
      </c>
      <c r="IW445" s="89" t="str">
        <f t="shared" si="2215"/>
        <v/>
      </c>
      <c r="IX445" s="56" t="s">
        <v>502</v>
      </c>
      <c r="IY445" s="33"/>
      <c r="IZ445" s="51">
        <f>IF($A439="","",$A439)</f>
        <v>45924</v>
      </c>
      <c r="JA445" s="44">
        <v>6029</v>
      </c>
      <c r="JB445" s="43">
        <f t="shared" si="2216"/>
        <v>0</v>
      </c>
      <c r="JC445" s="44">
        <v>300</v>
      </c>
      <c r="JD445" s="87">
        <f t="shared" si="2217"/>
        <v>0</v>
      </c>
      <c r="JE445" s="43">
        <v>24</v>
      </c>
      <c r="JF445" s="43">
        <f t="shared" si="2218"/>
        <v>0</v>
      </c>
      <c r="JG445" s="52">
        <v>0</v>
      </c>
      <c r="JH445" s="53" t="str">
        <f t="shared" ref="JH445:JH492" si="2248">IF(JA445="","",JH441)</f>
        <v>サンリオでかぱっちん</v>
      </c>
      <c r="JI445" s="47">
        <f t="shared" ref="JI445:JI492" si="2249">IF(JB445="","",JI441)</f>
        <v>660</v>
      </c>
      <c r="JJ445" s="44">
        <f t="shared" si="2219"/>
        <v>0</v>
      </c>
      <c r="JK445" s="89" t="e">
        <f t="shared" si="2220"/>
        <v>#DIV/0!</v>
      </c>
      <c r="JL445" s="35"/>
      <c r="JM445" s="27"/>
      <c r="JN445" s="51">
        <f>IF($A439="","",$A439)</f>
        <v>45924</v>
      </c>
      <c r="JO445" s="44">
        <v>4891</v>
      </c>
      <c r="JP445" s="43">
        <f t="shared" si="2221"/>
        <v>0</v>
      </c>
      <c r="JQ445" s="44">
        <v>169</v>
      </c>
      <c r="JR445" s="87">
        <f t="shared" si="2222"/>
        <v>0</v>
      </c>
      <c r="JS445" s="43">
        <v>4</v>
      </c>
      <c r="JT445" s="43">
        <f t="shared" si="2223"/>
        <v>0</v>
      </c>
      <c r="JU445" s="52">
        <v>0</v>
      </c>
      <c r="JV445" s="53" t="str">
        <f t="shared" si="2240"/>
        <v>北斗イヤホン</v>
      </c>
      <c r="JW445" s="47">
        <f t="shared" si="2241"/>
        <v>1100</v>
      </c>
      <c r="JX445" s="44">
        <f t="shared" si="2224"/>
        <v>0</v>
      </c>
      <c r="JY445" s="89" t="e">
        <f t="shared" si="2225"/>
        <v>#DIV/0!</v>
      </c>
      <c r="JZ445" s="35"/>
      <c r="KA445" s="61"/>
      <c r="KB445" s="51">
        <f>IF($A439="","",$A439)</f>
        <v>45924</v>
      </c>
      <c r="KC445" s="44">
        <v>5079</v>
      </c>
      <c r="KD445" s="43">
        <f t="shared" si="2226"/>
        <v>0</v>
      </c>
      <c r="KE445" s="44">
        <v>193</v>
      </c>
      <c r="KF445" s="87">
        <f t="shared" si="2227"/>
        <v>0</v>
      </c>
      <c r="KG445" s="43">
        <v>8</v>
      </c>
      <c r="KH445" s="43">
        <f t="shared" si="2228"/>
        <v>0</v>
      </c>
      <c r="KI445" s="52">
        <v>0</v>
      </c>
      <c r="KJ445" s="53" t="s">
        <v>516</v>
      </c>
      <c r="KK445" s="47">
        <v>1074</v>
      </c>
      <c r="KL445" s="44">
        <f t="shared" si="2231"/>
        <v>0</v>
      </c>
      <c r="KM445" s="89" t="e">
        <f t="shared" si="2232"/>
        <v>#DIV/0!</v>
      </c>
      <c r="KN445" s="35"/>
      <c r="KO445" s="27"/>
      <c r="KP445" s="51">
        <f>IF($A439="","",$A439)</f>
        <v>45924</v>
      </c>
      <c r="KQ445" s="44">
        <v>3716</v>
      </c>
      <c r="KR445" s="43">
        <f t="shared" si="2233"/>
        <v>0</v>
      </c>
      <c r="KS445" s="44">
        <v>248</v>
      </c>
      <c r="KT445" s="87">
        <f t="shared" si="2234"/>
        <v>0</v>
      </c>
      <c r="KU445" s="43">
        <v>14</v>
      </c>
      <c r="KV445" s="43">
        <f t="shared" si="2235"/>
        <v>0</v>
      </c>
      <c r="KW445" s="52">
        <v>0</v>
      </c>
      <c r="KX445" s="53" t="s">
        <v>499</v>
      </c>
      <c r="KY445" s="47">
        <v>1100</v>
      </c>
      <c r="KZ445" s="44">
        <f t="shared" si="2238"/>
        <v>0</v>
      </c>
      <c r="LA445" s="89" t="e">
        <f t="shared" si="2239"/>
        <v>#DIV/0!</v>
      </c>
      <c r="LB445" s="35"/>
      <c r="LC445" s="27"/>
      <c r="LD445" s="74"/>
      <c r="LE445" s="75"/>
      <c r="LF445" s="75"/>
      <c r="LG445" s="75">
        <v>1166</v>
      </c>
      <c r="LH445" s="75">
        <f t="shared" si="2242"/>
        <v>0</v>
      </c>
      <c r="LI445" s="76">
        <v>1</v>
      </c>
      <c r="LJ445" s="75">
        <f t="shared" si="2243"/>
        <v>0</v>
      </c>
      <c r="LK445" s="75">
        <v>0</v>
      </c>
      <c r="LL445" s="77" t="str">
        <f>IF(LE443="","",LL442)</f>
        <v>バイキンティッシュカバー、ダダンダン</v>
      </c>
      <c r="LM445" s="78">
        <f>IF(LF443="","",LM442)</f>
        <v>1000</v>
      </c>
      <c r="LN445" s="75">
        <f t="shared" si="2172"/>
        <v>0</v>
      </c>
      <c r="LO445" s="79"/>
      <c r="LP445" s="35"/>
      <c r="LQ445" s="27"/>
      <c r="LR445" s="51">
        <f t="shared" si="2123"/>
        <v>45946</v>
      </c>
      <c r="LS445" s="44">
        <v>20020</v>
      </c>
      <c r="LT445" s="44">
        <f t="shared" si="2124"/>
        <v>99</v>
      </c>
      <c r="LU445" s="44">
        <v>1011</v>
      </c>
      <c r="LV445" s="44">
        <f t="shared" si="2125"/>
        <v>3</v>
      </c>
      <c r="LW445" s="44">
        <v>8</v>
      </c>
      <c r="LX445" s="44">
        <f t="shared" si="2126"/>
        <v>2</v>
      </c>
      <c r="LY445" s="44">
        <v>0</v>
      </c>
      <c r="LZ445" s="43"/>
      <c r="MA445" s="43">
        <f t="shared" si="2127"/>
        <v>495</v>
      </c>
      <c r="MB445" s="44">
        <f t="shared" si="2128"/>
        <v>990</v>
      </c>
      <c r="MC445" s="45">
        <f t="shared" si="2129"/>
        <v>0.1</v>
      </c>
      <c r="MD445" s="35"/>
      <c r="ME445" s="27"/>
      <c r="MF445" s="51">
        <f t="shared" si="2130"/>
        <v>45946</v>
      </c>
      <c r="MG445" s="44">
        <v>6552</v>
      </c>
      <c r="MH445" s="44">
        <f t="shared" si="2131"/>
        <v>105</v>
      </c>
      <c r="MI445" s="44">
        <v>359</v>
      </c>
      <c r="MJ445" s="44">
        <f t="shared" si="2132"/>
        <v>1</v>
      </c>
      <c r="MK445" s="44">
        <v>34</v>
      </c>
      <c r="ML445" s="44">
        <f t="shared" si="2133"/>
        <v>1</v>
      </c>
      <c r="MM445" s="44">
        <v>8</v>
      </c>
      <c r="MN445" s="43"/>
      <c r="MO445" s="43">
        <f t="shared" si="2134"/>
        <v>1100</v>
      </c>
      <c r="MP445" s="44">
        <f t="shared" si="2135"/>
        <v>1100</v>
      </c>
      <c r="MQ445" s="45">
        <f t="shared" si="2136"/>
        <v>0.10476190476190476</v>
      </c>
      <c r="MR445" s="35"/>
      <c r="MS445" s="27"/>
      <c r="MT445" s="51">
        <f t="shared" si="2137"/>
        <v>45946</v>
      </c>
      <c r="MU445" s="44">
        <v>9280</v>
      </c>
      <c r="MV445" s="44">
        <f t="shared" si="2138"/>
        <v>533</v>
      </c>
      <c r="MW445" s="44">
        <v>400</v>
      </c>
      <c r="MX445" s="44">
        <f t="shared" si="2139"/>
        <v>7</v>
      </c>
      <c r="MY445" s="44">
        <v>5</v>
      </c>
      <c r="MZ445" s="44">
        <f t="shared" si="2140"/>
        <v>4</v>
      </c>
      <c r="NA445" s="44">
        <v>6</v>
      </c>
      <c r="NB445" s="43"/>
      <c r="NC445" s="43">
        <f t="shared" si="2141"/>
        <v>715</v>
      </c>
      <c r="ND445" s="44">
        <f t="shared" si="2142"/>
        <v>2860</v>
      </c>
      <c r="NE445" s="45">
        <f t="shared" si="2143"/>
        <v>5.3658536585365853E-2</v>
      </c>
      <c r="NF445" s="35"/>
      <c r="NG445" s="27"/>
      <c r="NH445" s="51">
        <f t="shared" si="2144"/>
        <v>45946</v>
      </c>
      <c r="NI445" s="44">
        <v>9580</v>
      </c>
      <c r="NJ445" s="44">
        <f t="shared" si="2145"/>
        <v>120</v>
      </c>
      <c r="NK445" s="44">
        <v>195</v>
      </c>
      <c r="NL445" s="44">
        <f t="shared" si="2146"/>
        <v>1</v>
      </c>
      <c r="NM445" s="44">
        <v>34</v>
      </c>
      <c r="NN445" s="44">
        <f t="shared" si="2147"/>
        <v>2</v>
      </c>
      <c r="NO445" s="44">
        <v>0</v>
      </c>
      <c r="NP445" s="43"/>
      <c r="NQ445" s="43">
        <f t="shared" si="2148"/>
        <v>1100</v>
      </c>
      <c r="NR445" s="44">
        <f t="shared" si="2149"/>
        <v>2200</v>
      </c>
      <c r="NS445" s="45">
        <f t="shared" si="2150"/>
        <v>0.18333333333333332</v>
      </c>
      <c r="NT445" s="35"/>
    </row>
    <row r="446" spans="1:384" ht="15" customHeight="1" thickTop="1" x14ac:dyDescent="0.2">
      <c r="A446" s="38"/>
      <c r="B446" s="39"/>
      <c r="C446" s="40"/>
      <c r="D446" s="40"/>
      <c r="E446" s="41"/>
      <c r="F446" s="40"/>
      <c r="G446" s="178"/>
      <c r="H446" s="42"/>
      <c r="I446" s="44"/>
      <c r="J446" s="44"/>
      <c r="K446" s="44"/>
      <c r="L446" s="44"/>
      <c r="M446" s="44"/>
      <c r="N446" s="44"/>
      <c r="O446" s="44"/>
      <c r="P446" s="43"/>
      <c r="Q446" s="43"/>
      <c r="R446" s="44"/>
      <c r="S446" s="45"/>
      <c r="T446" s="35"/>
      <c r="U446" s="27"/>
      <c r="V446" s="51"/>
      <c r="W446" s="44"/>
      <c r="X446" s="44"/>
      <c r="Y446" s="44"/>
      <c r="Z446" s="44"/>
      <c r="AA446" s="44"/>
      <c r="AB446" s="44"/>
      <c r="AC446" s="44"/>
      <c r="AD446" s="43"/>
      <c r="AE446" s="43"/>
      <c r="AF446" s="44"/>
      <c r="AG446" s="45"/>
      <c r="AH446" s="35"/>
      <c r="AI446" s="27"/>
      <c r="AJ446" s="51"/>
      <c r="AK446" s="44"/>
      <c r="AL446" s="44"/>
      <c r="AM446" s="44"/>
      <c r="AN446" s="44"/>
      <c r="AO446" s="44"/>
      <c r="AP446" s="44"/>
      <c r="AQ446" s="44"/>
      <c r="AR446" s="43"/>
      <c r="AS446" s="43"/>
      <c r="AT446" s="44"/>
      <c r="AU446" s="45"/>
      <c r="AV446" s="35"/>
      <c r="AW446" s="27"/>
      <c r="AX446" s="51"/>
      <c r="AY446" s="44"/>
      <c r="AZ446" s="44"/>
      <c r="BA446" s="44"/>
      <c r="BB446" s="44"/>
      <c r="BC446" s="44"/>
      <c r="BD446" s="44"/>
      <c r="BE446" s="44"/>
      <c r="BF446" s="43"/>
      <c r="BG446" s="43"/>
      <c r="BH446" s="44"/>
      <c r="BI446" s="45"/>
      <c r="BJ446" s="35"/>
      <c r="BK446" s="50"/>
      <c r="BL446" s="46"/>
      <c r="BM446" s="43">
        <v>9741</v>
      </c>
      <c r="BN446" s="44">
        <f t="shared" si="2173"/>
        <v>0</v>
      </c>
      <c r="BO446" s="43">
        <v>287</v>
      </c>
      <c r="BP446" s="44">
        <f t="shared" si="2174"/>
        <v>0</v>
      </c>
      <c r="BQ446" s="44">
        <v>11</v>
      </c>
      <c r="BR446" s="44">
        <f t="shared" si="2175"/>
        <v>0</v>
      </c>
      <c r="BS446" s="66">
        <v>0</v>
      </c>
      <c r="BT446" s="60" t="str">
        <f t="shared" si="2176"/>
        <v>モンチッチマスコット</v>
      </c>
      <c r="BU446" s="67">
        <f t="shared" si="2177"/>
        <v>660</v>
      </c>
      <c r="BV446" s="43">
        <f t="shared" si="2178"/>
        <v>0</v>
      </c>
      <c r="BW446" s="45" t="e">
        <f t="shared" si="2179"/>
        <v>#DIV/0!</v>
      </c>
      <c r="BX446" s="35"/>
      <c r="BY446" s="27"/>
      <c r="BZ446" s="46"/>
      <c r="CA446" s="43">
        <v>535</v>
      </c>
      <c r="CB446" s="44">
        <f t="shared" si="2180"/>
        <v>0</v>
      </c>
      <c r="CC446" s="43">
        <v>4</v>
      </c>
      <c r="CD446" s="44">
        <f t="shared" si="2181"/>
        <v>0</v>
      </c>
      <c r="CE446" s="44">
        <v>16</v>
      </c>
      <c r="CF446" s="44">
        <f t="shared" si="2182"/>
        <v>0</v>
      </c>
      <c r="CG446" s="44">
        <v>0</v>
      </c>
      <c r="CH446" s="60" t="str">
        <f t="shared" si="2183"/>
        <v>ラブブマスコット</v>
      </c>
      <c r="CI446" s="67">
        <f t="shared" si="2184"/>
        <v>500</v>
      </c>
      <c r="CJ446" s="43">
        <f t="shared" si="2185"/>
        <v>0</v>
      </c>
      <c r="CK446" s="45" t="e">
        <f t="shared" si="2186"/>
        <v>#DIV/0!</v>
      </c>
      <c r="CL446" s="35"/>
      <c r="CM446" s="27"/>
      <c r="CN446" s="46"/>
      <c r="CO446" s="43">
        <v>477</v>
      </c>
      <c r="CP446" s="44">
        <f t="shared" si="2187"/>
        <v>0</v>
      </c>
      <c r="CQ446" s="43">
        <v>2</v>
      </c>
      <c r="CR446" s="44">
        <f t="shared" si="2188"/>
        <v>0</v>
      </c>
      <c r="CS446" s="44">
        <v>10</v>
      </c>
      <c r="CT446" s="44">
        <f t="shared" si="2189"/>
        <v>0</v>
      </c>
      <c r="CU446" s="44">
        <v>0</v>
      </c>
      <c r="CV446" s="60" t="str">
        <f t="shared" si="2190"/>
        <v>サンリオミニリュック</v>
      </c>
      <c r="CW446" s="67">
        <f t="shared" si="2191"/>
        <v>600</v>
      </c>
      <c r="CX446" s="43">
        <f t="shared" si="2192"/>
        <v>0</v>
      </c>
      <c r="CY446" s="45" t="e">
        <f t="shared" si="2193"/>
        <v>#DIV/0!</v>
      </c>
      <c r="CZ446" s="35"/>
      <c r="DA446" s="58"/>
      <c r="DB446" s="46"/>
      <c r="DC446" s="43">
        <v>6870</v>
      </c>
      <c r="DD446" s="44">
        <f t="shared" si="2194"/>
        <v>0</v>
      </c>
      <c r="DE446" s="43">
        <v>221</v>
      </c>
      <c r="DF446" s="44">
        <f t="shared" si="2195"/>
        <v>0</v>
      </c>
      <c r="DG446" s="44">
        <v>13</v>
      </c>
      <c r="DH446" s="44">
        <f t="shared" si="2196"/>
        <v>0</v>
      </c>
      <c r="DI446" s="66">
        <v>0</v>
      </c>
      <c r="DJ446" s="60" t="str">
        <f t="shared" si="2197"/>
        <v>ジャグラーサウンドボタン</v>
      </c>
      <c r="DK446" s="67">
        <f t="shared" si="2198"/>
        <v>682</v>
      </c>
      <c r="DL446" s="43">
        <f t="shared" si="2199"/>
        <v>0</v>
      </c>
      <c r="DM446" s="45" t="e">
        <f t="shared" si="2200"/>
        <v>#DIV/0!</v>
      </c>
      <c r="DN446" s="35"/>
      <c r="DO446" s="27"/>
      <c r="DP446" s="46"/>
      <c r="DQ446" s="43">
        <v>2220</v>
      </c>
      <c r="DR446" s="44">
        <f t="shared" si="2201"/>
        <v>0</v>
      </c>
      <c r="DS446" s="43">
        <v>61</v>
      </c>
      <c r="DT446" s="44">
        <f t="shared" si="2202"/>
        <v>0</v>
      </c>
      <c r="DU446" s="44">
        <v>9</v>
      </c>
      <c r="DV446" s="44">
        <f t="shared" si="2203"/>
        <v>0</v>
      </c>
      <c r="DW446" s="66">
        <v>0</v>
      </c>
      <c r="DX446" s="35" t="s">
        <v>498</v>
      </c>
      <c r="DY446" s="67">
        <v>996</v>
      </c>
      <c r="DZ446" s="43">
        <f t="shared" si="2206"/>
        <v>0</v>
      </c>
      <c r="EA446" s="45" t="e">
        <f t="shared" si="2207"/>
        <v>#DIV/0!</v>
      </c>
      <c r="EB446" s="35"/>
      <c r="EC446" s="27"/>
      <c r="ED446" s="51" t="str">
        <f t="shared" si="2095"/>
        <v/>
      </c>
      <c r="EE446" s="44"/>
      <c r="EF446" s="44"/>
      <c r="EG446" s="44"/>
      <c r="EH446" s="44"/>
      <c r="EI446" s="44"/>
      <c r="EJ446" s="44"/>
      <c r="EK446" s="44"/>
      <c r="EL446" s="43"/>
      <c r="EM446" s="43"/>
      <c r="EN446" s="44"/>
      <c r="EO446" s="45"/>
      <c r="EP446" s="35"/>
      <c r="EQ446" s="27"/>
      <c r="ER446" s="51"/>
      <c r="ES446" s="44"/>
      <c r="ET446" s="69"/>
      <c r="EU446" s="44"/>
      <c r="EV446" s="44"/>
      <c r="EW446" s="44"/>
      <c r="EX446" s="44"/>
      <c r="EY446" s="44"/>
      <c r="EZ446" s="43"/>
      <c r="FA446" s="43"/>
      <c r="FB446" s="44"/>
      <c r="FC446" s="45"/>
      <c r="FD446" s="35"/>
      <c r="FE446" s="27"/>
      <c r="FF446" s="51" t="str">
        <f t="shared" si="2109"/>
        <v/>
      </c>
      <c r="FG446" s="44"/>
      <c r="FH446" s="44"/>
      <c r="FI446" s="44"/>
      <c r="FJ446" s="44"/>
      <c r="FK446" s="44"/>
      <c r="FL446" s="44"/>
      <c r="FM446" s="44"/>
      <c r="FN446" s="43"/>
      <c r="FO446" s="43"/>
      <c r="FP446" s="44"/>
      <c r="FQ446" s="45"/>
      <c r="FR446" s="35"/>
      <c r="FS446" s="27"/>
      <c r="FT446" s="51" t="str">
        <f t="shared" si="2111"/>
        <v/>
      </c>
      <c r="FU446" s="44"/>
      <c r="FV446" s="44"/>
      <c r="FW446" s="44"/>
      <c r="FX446" s="44"/>
      <c r="FY446" s="44"/>
      <c r="FZ446" s="44"/>
      <c r="GA446" s="44"/>
      <c r="GB446" s="43"/>
      <c r="GC446" s="43"/>
      <c r="GD446" s="44"/>
      <c r="GE446" s="45"/>
      <c r="GF446" s="35"/>
      <c r="GG446" s="65"/>
      <c r="GH446" s="51" t="str">
        <f t="shared" si="2113"/>
        <v/>
      </c>
      <c r="GI446" s="44"/>
      <c r="GJ446" s="44"/>
      <c r="GK446" s="44"/>
      <c r="GL446" s="44"/>
      <c r="GM446" s="44"/>
      <c r="GN446" s="44"/>
      <c r="GO446" s="44"/>
      <c r="GP446" s="43"/>
      <c r="GQ446" s="43"/>
      <c r="GR446" s="44"/>
      <c r="GS446" s="45"/>
      <c r="GT446" s="35"/>
      <c r="GU446" s="27"/>
      <c r="GV446" s="51"/>
      <c r="GW446" s="44"/>
      <c r="GX446" s="44"/>
      <c r="GY446" s="44"/>
      <c r="GZ446" s="44"/>
      <c r="HA446" s="44"/>
      <c r="HB446" s="44"/>
      <c r="HC446" s="44"/>
      <c r="HD446" s="43"/>
      <c r="HE446" s="43"/>
      <c r="HF446" s="44"/>
      <c r="HG446" s="45"/>
      <c r="HH446" s="35"/>
      <c r="HI446" s="27"/>
      <c r="HJ446" s="51" t="str">
        <f t="shared" si="2119"/>
        <v/>
      </c>
      <c r="HK446" s="44"/>
      <c r="HL446" s="44"/>
      <c r="HM446" s="44"/>
      <c r="HN446" s="44"/>
      <c r="HO446" s="44"/>
      <c r="HP446" s="44"/>
      <c r="HQ446" s="44"/>
      <c r="HR446" s="43"/>
      <c r="HS446" s="43"/>
      <c r="HT446" s="44"/>
      <c r="HU446" s="45"/>
      <c r="HV446" s="35"/>
      <c r="HW446" s="61"/>
      <c r="HX446" s="46"/>
      <c r="HY446" s="43">
        <v>19912</v>
      </c>
      <c r="HZ446" s="44"/>
      <c r="IA446" s="43"/>
      <c r="IB446" s="44" t="str">
        <f t="shared" si="2244"/>
        <v/>
      </c>
      <c r="IC446" s="44"/>
      <c r="ID446" s="44" t="str">
        <f t="shared" si="2208"/>
        <v/>
      </c>
      <c r="IE446" s="44">
        <v>2</v>
      </c>
      <c r="IF446" s="60" t="str">
        <f>IF(HY445="","",IF442)</f>
        <v>サンリオ浴衣BIG</v>
      </c>
      <c r="IG446" s="67">
        <f>IF(HY445="","",IG442)</f>
        <v>1100</v>
      </c>
      <c r="IH446" s="43" t="str">
        <f t="shared" si="2210"/>
        <v/>
      </c>
      <c r="II446" s="45" t="str">
        <f t="shared" si="2211"/>
        <v/>
      </c>
      <c r="IJ446" s="35"/>
      <c r="IK446" s="27"/>
      <c r="IL446" s="46"/>
      <c r="IM446" s="44">
        <v>0</v>
      </c>
      <c r="IN446" s="44">
        <f t="shared" si="2245"/>
        <v>0</v>
      </c>
      <c r="IO446" s="44">
        <v>992</v>
      </c>
      <c r="IP446" s="44">
        <f t="shared" si="2246"/>
        <v>0</v>
      </c>
      <c r="IQ446" s="44"/>
      <c r="IR446" s="44" t="str">
        <f t="shared" si="2212"/>
        <v/>
      </c>
      <c r="IS446" s="44">
        <v>12</v>
      </c>
      <c r="IT446" s="60" t="str">
        <f t="shared" si="2213"/>
        <v>キティヒョウ柄マスコット</v>
      </c>
      <c r="IU446" s="67">
        <f t="shared" si="2247"/>
        <v>996</v>
      </c>
      <c r="IV446" s="43" t="str">
        <f t="shared" si="2214"/>
        <v/>
      </c>
      <c r="IW446" s="45" t="str">
        <f t="shared" si="2215"/>
        <v/>
      </c>
      <c r="IX446" s="35" t="s">
        <v>504</v>
      </c>
      <c r="IY446" s="33"/>
      <c r="IZ446" s="46"/>
      <c r="JA446" s="43">
        <v>4219</v>
      </c>
      <c r="JB446" s="44">
        <f t="shared" si="2216"/>
        <v>0</v>
      </c>
      <c r="JC446" s="43">
        <v>123</v>
      </c>
      <c r="JD446" s="44">
        <f t="shared" si="2217"/>
        <v>0</v>
      </c>
      <c r="JE446" s="44">
        <v>32</v>
      </c>
      <c r="JF446" s="44">
        <f t="shared" si="2218"/>
        <v>0</v>
      </c>
      <c r="JG446" s="66">
        <v>0</v>
      </c>
      <c r="JH446" s="60" t="str">
        <f t="shared" si="2248"/>
        <v>ミニ香水</v>
      </c>
      <c r="JI446" s="67">
        <f t="shared" si="2249"/>
        <v>1100</v>
      </c>
      <c r="JJ446" s="43">
        <f t="shared" si="2219"/>
        <v>0</v>
      </c>
      <c r="JK446" s="45" t="e">
        <f t="shared" si="2220"/>
        <v>#DIV/0!</v>
      </c>
      <c r="JL446" s="35"/>
      <c r="JM446" s="27"/>
      <c r="JN446" s="46"/>
      <c r="JO446" s="43">
        <v>5054</v>
      </c>
      <c r="JP446" s="44">
        <f t="shared" si="2221"/>
        <v>0</v>
      </c>
      <c r="JQ446" s="43">
        <v>105</v>
      </c>
      <c r="JR446" s="44">
        <f t="shared" si="2222"/>
        <v>0</v>
      </c>
      <c r="JS446" s="44">
        <v>16</v>
      </c>
      <c r="JT446" s="44">
        <f t="shared" si="2223"/>
        <v>0</v>
      </c>
      <c r="JU446" s="66">
        <v>0</v>
      </c>
      <c r="JV446" s="60" t="str">
        <f t="shared" si="2240"/>
        <v>ジャグラーサウンドボタン</v>
      </c>
      <c r="JW446" s="67">
        <f t="shared" si="2241"/>
        <v>748</v>
      </c>
      <c r="JX446" s="43">
        <f t="shared" si="2224"/>
        <v>0</v>
      </c>
      <c r="JY446" s="45" t="e">
        <f t="shared" si="2225"/>
        <v>#DIV/0!</v>
      </c>
      <c r="JZ446" s="35"/>
      <c r="KA446" s="61"/>
      <c r="KB446" s="46"/>
      <c r="KC446" s="43">
        <v>3797</v>
      </c>
      <c r="KD446" s="44">
        <f t="shared" si="2226"/>
        <v>0</v>
      </c>
      <c r="KE446" s="43">
        <v>106</v>
      </c>
      <c r="KF446" s="44">
        <f t="shared" si="2227"/>
        <v>0</v>
      </c>
      <c r="KG446" s="44">
        <v>11</v>
      </c>
      <c r="KH446" s="44">
        <f t="shared" si="2228"/>
        <v>0</v>
      </c>
      <c r="KI446" s="66">
        <v>0</v>
      </c>
      <c r="KJ446" s="60" t="s">
        <v>508</v>
      </c>
      <c r="KK446" s="67"/>
      <c r="KL446" s="43">
        <f t="shared" si="2231"/>
        <v>0</v>
      </c>
      <c r="KM446" s="45" t="e">
        <f t="shared" si="2232"/>
        <v>#DIV/0!</v>
      </c>
      <c r="KN446" s="35"/>
      <c r="KO446" s="27"/>
      <c r="KP446" s="46"/>
      <c r="KQ446" s="43">
        <v>4512</v>
      </c>
      <c r="KR446" s="44">
        <f t="shared" si="2233"/>
        <v>0</v>
      </c>
      <c r="KS446" s="43">
        <v>90</v>
      </c>
      <c r="KT446" s="44">
        <f t="shared" si="2234"/>
        <v>0</v>
      </c>
      <c r="KU446" s="44">
        <v>14</v>
      </c>
      <c r="KV446" s="44">
        <f t="shared" si="2235"/>
        <v>0</v>
      </c>
      <c r="KW446" s="66">
        <v>0</v>
      </c>
      <c r="KX446" s="60" t="str">
        <f t="shared" si="2236"/>
        <v>デジタルミニカメラ</v>
      </c>
      <c r="KY446" s="67">
        <f t="shared" si="2237"/>
        <v>722</v>
      </c>
      <c r="KZ446" s="43">
        <f t="shared" si="2238"/>
        <v>0</v>
      </c>
      <c r="LA446" s="45" t="e">
        <f t="shared" si="2239"/>
        <v>#DIV/0!</v>
      </c>
      <c r="LB446" s="35"/>
      <c r="LC446" s="27"/>
      <c r="LD446" s="51">
        <f>IF(A440="","",A440)</f>
        <v>45926</v>
      </c>
      <c r="LE446" s="43">
        <v>68013</v>
      </c>
      <c r="LF446" s="93">
        <f>IF(LE446="","",LE446-LE443)</f>
        <v>31</v>
      </c>
      <c r="LG446" s="43">
        <v>445</v>
      </c>
      <c r="LH446" s="43">
        <f t="shared" si="2242"/>
        <v>0</v>
      </c>
      <c r="LI446" s="43">
        <v>1</v>
      </c>
      <c r="LJ446" s="87">
        <f t="shared" si="2243"/>
        <v>0</v>
      </c>
      <c r="LK446" s="43">
        <v>0</v>
      </c>
      <c r="LL446" s="64" t="str">
        <f>IF(LE446="","",LL443)</f>
        <v>キティ浴衣、クロミ浴衣</v>
      </c>
      <c r="LM446" s="47">
        <f>IF(LF446="","",LM443)</f>
        <v>1000</v>
      </c>
      <c r="LN446" s="87">
        <f t="shared" si="2172"/>
        <v>0</v>
      </c>
      <c r="LO446" s="54"/>
      <c r="LP446" s="35"/>
      <c r="LQ446" s="27"/>
      <c r="LR446" s="51"/>
      <c r="LS446" s="44"/>
      <c r="LT446" s="44"/>
      <c r="LU446" s="44"/>
      <c r="LV446" s="44"/>
      <c r="LW446" s="44"/>
      <c r="LX446" s="44"/>
      <c r="LY446" s="44"/>
      <c r="LZ446" s="43"/>
      <c r="MA446" s="43"/>
      <c r="MB446" s="44"/>
      <c r="MC446" s="45"/>
      <c r="MD446" s="35"/>
      <c r="ME446" s="27"/>
      <c r="MF446" s="51"/>
      <c r="MG446" s="44"/>
      <c r="MH446" s="44"/>
      <c r="MI446" s="44"/>
      <c r="MJ446" s="44"/>
      <c r="MK446" s="44"/>
      <c r="ML446" s="44"/>
      <c r="MM446" s="44"/>
      <c r="MN446" s="43"/>
      <c r="MO446" s="43"/>
      <c r="MP446" s="44"/>
      <c r="MQ446" s="45"/>
      <c r="MR446" s="35"/>
      <c r="MS446" s="27"/>
      <c r="MT446" s="51"/>
      <c r="MU446" s="44"/>
      <c r="MV446" s="44"/>
      <c r="MW446" s="44"/>
      <c r="MX446" s="44"/>
      <c r="MY446" s="44"/>
      <c r="MZ446" s="44"/>
      <c r="NA446" s="44"/>
      <c r="NB446" s="43"/>
      <c r="NC446" s="43"/>
      <c r="ND446" s="44"/>
      <c r="NE446" s="45"/>
      <c r="NF446" s="35"/>
      <c r="NG446" s="27"/>
      <c r="NH446" s="51" t="str">
        <f t="shared" si="2144"/>
        <v/>
      </c>
      <c r="NI446" s="44"/>
      <c r="NJ446" s="44"/>
      <c r="NK446" s="44"/>
      <c r="NL446" s="44"/>
      <c r="NM446" s="44"/>
      <c r="NN446" s="44"/>
      <c r="NO446" s="44"/>
      <c r="NP446" s="43"/>
      <c r="NQ446" s="43"/>
      <c r="NR446" s="44"/>
      <c r="NS446" s="45"/>
      <c r="NT446" s="35"/>
    </row>
    <row r="447" spans="1:384" x14ac:dyDescent="0.2">
      <c r="A447" s="38"/>
      <c r="B447" s="39" t="str">
        <f>IF(A447="","",SUM(J447,LF467,AL447,ET447,AZ447,EF447,LT447,NJ447,MV447,MH447,X447)+SUM(DR477:DR480)+SUM(CP477:CP480)+SUM(CB477:CB480)+SUM(BN477:BN480)+SUM(DD477:DD480)+SUM(JB477:JB480)+SUM(JP477:JP480)+SUM(KD477:KD480)+SUM(KR477:KR480))</f>
        <v/>
      </c>
      <c r="C447" s="40" t="str">
        <f>IF(A447="","",SUM(J447,X447,AL447,AZ447)+SUM(BN477:BN480)+SUM(CB477:CB480)+SUM(CP477:CP480))</f>
        <v/>
      </c>
      <c r="D447" s="40" t="str">
        <f>IF(A447="","",SUM(EF447,ET447)+SUM(DD477:DD480)+SUM(DR477:DR480))</f>
        <v/>
      </c>
      <c r="E447" s="41" t="str">
        <f>IF(A447="","",SUM(NJ447,MV447,MH447,LT447,LF467)+SUM(JB477:JB480)+SUM(JP477:JP480)+SUM(KD477:KD480)+SUM(KR477:KR480))</f>
        <v/>
      </c>
      <c r="F447" s="40"/>
      <c r="G447" s="178"/>
      <c r="H447" s="42"/>
      <c r="I447" s="44"/>
      <c r="J447" s="44" t="str">
        <f t="shared" si="2068"/>
        <v/>
      </c>
      <c r="K447" s="44"/>
      <c r="L447" s="44" t="str">
        <f t="shared" si="2069"/>
        <v/>
      </c>
      <c r="M447" s="44"/>
      <c r="N447" s="44" t="str">
        <f t="shared" si="2070"/>
        <v/>
      </c>
      <c r="O447" s="44"/>
      <c r="P447" s="43"/>
      <c r="Q447" s="43" t="str">
        <f t="shared" si="2071"/>
        <v/>
      </c>
      <c r="R447" s="44" t="str">
        <f t="shared" si="2072"/>
        <v/>
      </c>
      <c r="S447" s="45" t="str">
        <f t="shared" si="2073"/>
        <v/>
      </c>
      <c r="T447" s="35"/>
      <c r="U447" s="27"/>
      <c r="V447" s="51" t="str">
        <f t="shared" si="2074"/>
        <v/>
      </c>
      <c r="W447" s="44"/>
      <c r="X447" s="44" t="str">
        <f t="shared" si="2075"/>
        <v/>
      </c>
      <c r="Y447" s="44"/>
      <c r="Z447" s="44" t="str">
        <f t="shared" si="2076"/>
        <v/>
      </c>
      <c r="AA447" s="44"/>
      <c r="AB447" s="44" t="str">
        <f t="shared" si="2077"/>
        <v/>
      </c>
      <c r="AC447" s="44"/>
      <c r="AD447" s="43"/>
      <c r="AE447" s="43" t="str">
        <f t="shared" si="2078"/>
        <v/>
      </c>
      <c r="AF447" s="44" t="str">
        <f t="shared" si="2079"/>
        <v/>
      </c>
      <c r="AG447" s="45" t="str">
        <f t="shared" si="2080"/>
        <v/>
      </c>
      <c r="AH447" s="35"/>
      <c r="AI447" s="27"/>
      <c r="AJ447" s="51" t="str">
        <f t="shared" si="2081"/>
        <v/>
      </c>
      <c r="AK447" s="44"/>
      <c r="AL447" s="44" t="str">
        <f t="shared" si="2082"/>
        <v/>
      </c>
      <c r="AM447" s="44"/>
      <c r="AN447" s="44" t="str">
        <f t="shared" si="2083"/>
        <v/>
      </c>
      <c r="AO447" s="44"/>
      <c r="AP447" s="44" t="str">
        <f t="shared" si="2084"/>
        <v/>
      </c>
      <c r="AQ447" s="44"/>
      <c r="AR447" s="43"/>
      <c r="AS447" s="43" t="str">
        <f t="shared" si="2085"/>
        <v/>
      </c>
      <c r="AT447" s="44" t="str">
        <f t="shared" si="2086"/>
        <v/>
      </c>
      <c r="AU447" s="45" t="str">
        <f t="shared" si="2087"/>
        <v/>
      </c>
      <c r="AV447" s="35"/>
      <c r="AW447" s="27"/>
      <c r="AX447" s="51" t="str">
        <f t="shared" si="2088"/>
        <v/>
      </c>
      <c r="AY447" s="44"/>
      <c r="AZ447" s="44" t="str">
        <f t="shared" si="2089"/>
        <v/>
      </c>
      <c r="BA447" s="44"/>
      <c r="BB447" s="44" t="str">
        <f t="shared" si="2090"/>
        <v/>
      </c>
      <c r="BC447" s="44"/>
      <c r="BD447" s="44" t="str">
        <f t="shared" si="2091"/>
        <v/>
      </c>
      <c r="BE447" s="44"/>
      <c r="BF447" s="43"/>
      <c r="BG447" s="43" t="str">
        <f t="shared" si="2092"/>
        <v/>
      </c>
      <c r="BH447" s="44" t="str">
        <f t="shared" si="2093"/>
        <v/>
      </c>
      <c r="BI447" s="45" t="str">
        <f t="shared" si="2094"/>
        <v/>
      </c>
      <c r="BJ447" s="35"/>
      <c r="BK447" s="50"/>
      <c r="BL447" s="46"/>
      <c r="BM447" s="44">
        <v>11529</v>
      </c>
      <c r="BN447" s="44">
        <f t="shared" si="2173"/>
        <v>0</v>
      </c>
      <c r="BO447" s="44">
        <v>607</v>
      </c>
      <c r="BP447" s="44">
        <f t="shared" si="2174"/>
        <v>0</v>
      </c>
      <c r="BQ447" s="44">
        <v>11</v>
      </c>
      <c r="BR447" s="44">
        <f t="shared" si="2175"/>
        <v>0</v>
      </c>
      <c r="BS447" s="66">
        <v>0</v>
      </c>
      <c r="BT447" s="60" t="str">
        <f t="shared" si="2176"/>
        <v>サンリオFAN</v>
      </c>
      <c r="BU447" s="67">
        <f t="shared" si="2177"/>
        <v>1100</v>
      </c>
      <c r="BV447" s="44">
        <f t="shared" si="2178"/>
        <v>0</v>
      </c>
      <c r="BW447" s="45" t="e">
        <f t="shared" si="2179"/>
        <v>#DIV/0!</v>
      </c>
      <c r="BX447" s="35"/>
      <c r="BY447" s="27"/>
      <c r="BZ447" s="46"/>
      <c r="CA447" s="44">
        <v>766</v>
      </c>
      <c r="CB447" s="44">
        <f t="shared" si="2180"/>
        <v>0</v>
      </c>
      <c r="CC447" s="44">
        <v>48</v>
      </c>
      <c r="CD447" s="44">
        <f t="shared" si="2181"/>
        <v>0</v>
      </c>
      <c r="CE447" s="44">
        <v>214</v>
      </c>
      <c r="CF447" s="44">
        <f t="shared" si="2182"/>
        <v>0</v>
      </c>
      <c r="CG447" s="44">
        <v>0</v>
      </c>
      <c r="CH447" s="60" t="str">
        <f t="shared" si="2183"/>
        <v>サンリオアイスドーム</v>
      </c>
      <c r="CI447" s="67">
        <f t="shared" si="2184"/>
        <v>300</v>
      </c>
      <c r="CJ447" s="44">
        <f t="shared" si="2185"/>
        <v>0</v>
      </c>
      <c r="CK447" s="45" t="e">
        <f t="shared" si="2186"/>
        <v>#DIV/0!</v>
      </c>
      <c r="CL447" s="35"/>
      <c r="CM447" s="27"/>
      <c r="CN447" s="46"/>
      <c r="CO447" s="44">
        <v>1063</v>
      </c>
      <c r="CP447" s="44">
        <f t="shared" si="2187"/>
        <v>0</v>
      </c>
      <c r="CQ447" s="44">
        <v>10</v>
      </c>
      <c r="CR447" s="44">
        <f t="shared" si="2188"/>
        <v>0</v>
      </c>
      <c r="CS447" s="44">
        <v>14</v>
      </c>
      <c r="CT447" s="44">
        <f t="shared" si="2189"/>
        <v>0</v>
      </c>
      <c r="CU447" s="44">
        <v>0</v>
      </c>
      <c r="CV447" s="60" t="str">
        <f t="shared" si="2190"/>
        <v>ラブブキーホルダー</v>
      </c>
      <c r="CW447" s="67">
        <f t="shared" si="2191"/>
        <v>400</v>
      </c>
      <c r="CX447" s="44">
        <f t="shared" si="2192"/>
        <v>0</v>
      </c>
      <c r="CY447" s="45" t="e">
        <f t="shared" si="2193"/>
        <v>#DIV/0!</v>
      </c>
      <c r="CZ447" s="35"/>
      <c r="DA447" s="58"/>
      <c r="DB447" s="46"/>
      <c r="DC447" s="44">
        <v>7493</v>
      </c>
      <c r="DD447" s="44">
        <f t="shared" si="2194"/>
        <v>0</v>
      </c>
      <c r="DE447" s="44">
        <v>429</v>
      </c>
      <c r="DF447" s="44">
        <f t="shared" si="2195"/>
        <v>0</v>
      </c>
      <c r="DG447" s="44">
        <v>10</v>
      </c>
      <c r="DH447" s="44">
        <f t="shared" si="2196"/>
        <v>0</v>
      </c>
      <c r="DI447" s="66">
        <v>0</v>
      </c>
      <c r="DJ447" s="60" t="str">
        <f t="shared" si="2197"/>
        <v>ラブブマスコット</v>
      </c>
      <c r="DK447" s="67">
        <f t="shared" si="2198"/>
        <v>450</v>
      </c>
      <c r="DL447" s="44">
        <f t="shared" si="2199"/>
        <v>0</v>
      </c>
      <c r="DM447" s="45" t="e">
        <f t="shared" si="2200"/>
        <v>#DIV/0!</v>
      </c>
      <c r="DN447" s="35"/>
      <c r="DO447" s="27"/>
      <c r="DP447" s="46"/>
      <c r="DQ447" s="44">
        <v>1690</v>
      </c>
      <c r="DR447" s="44">
        <f t="shared" si="2201"/>
        <v>0</v>
      </c>
      <c r="DS447" s="44">
        <v>51</v>
      </c>
      <c r="DT447" s="44">
        <f t="shared" si="2202"/>
        <v>0</v>
      </c>
      <c r="DU447" s="44">
        <v>21</v>
      </c>
      <c r="DV447" s="44">
        <f t="shared" si="2203"/>
        <v>0</v>
      </c>
      <c r="DW447" s="66">
        <v>0</v>
      </c>
      <c r="DX447" s="60" t="str">
        <f t="shared" si="2204"/>
        <v>ラブブキーホルダー</v>
      </c>
      <c r="DY447" s="67">
        <f t="shared" si="2205"/>
        <v>500</v>
      </c>
      <c r="DZ447" s="44">
        <f t="shared" si="2206"/>
        <v>0</v>
      </c>
      <c r="EA447" s="45" t="e">
        <f t="shared" si="2207"/>
        <v>#DIV/0!</v>
      </c>
      <c r="EB447" s="35"/>
      <c r="EC447" s="27"/>
      <c r="ED447" s="51" t="str">
        <f t="shared" si="2095"/>
        <v/>
      </c>
      <c r="EE447" s="44"/>
      <c r="EF447" s="44" t="str">
        <f t="shared" si="2096"/>
        <v/>
      </c>
      <c r="EG447" s="44"/>
      <c r="EH447" s="44" t="str">
        <f t="shared" si="2097"/>
        <v/>
      </c>
      <c r="EI447" s="44"/>
      <c r="EJ447" s="44" t="str">
        <f t="shared" si="2098"/>
        <v/>
      </c>
      <c r="EK447" s="44"/>
      <c r="EL447" s="43"/>
      <c r="EM447" s="43" t="str">
        <f t="shared" si="2099"/>
        <v/>
      </c>
      <c r="EN447" s="44" t="str">
        <f t="shared" si="2100"/>
        <v/>
      </c>
      <c r="EO447" s="45" t="str">
        <f t="shared" si="2101"/>
        <v/>
      </c>
      <c r="EP447" s="35"/>
      <c r="EQ447" s="27"/>
      <c r="ER447" s="51" t="str">
        <f t="shared" si="2102"/>
        <v/>
      </c>
      <c r="ES447" s="44"/>
      <c r="ET447" s="44" t="str">
        <f t="shared" si="2103"/>
        <v/>
      </c>
      <c r="EU447" s="44"/>
      <c r="EV447" s="44" t="str">
        <f t="shared" si="2104"/>
        <v/>
      </c>
      <c r="EW447" s="44"/>
      <c r="EX447" s="44" t="str">
        <f t="shared" si="2105"/>
        <v/>
      </c>
      <c r="EY447" s="44"/>
      <c r="EZ447" s="43"/>
      <c r="FA447" s="43" t="str">
        <f t="shared" si="2106"/>
        <v/>
      </c>
      <c r="FB447" s="44" t="str">
        <f t="shared" si="2107"/>
        <v/>
      </c>
      <c r="FC447" s="45" t="str">
        <f t="shared" si="2108"/>
        <v/>
      </c>
      <c r="FD447" s="35"/>
      <c r="FE447" s="27"/>
      <c r="FF447" s="51" t="str">
        <f t="shared" si="2109"/>
        <v/>
      </c>
      <c r="FG447" s="44"/>
      <c r="FH447" s="44" t="str">
        <f>IF(FG447="","",FG447-FG446)</f>
        <v/>
      </c>
      <c r="FI447" s="44"/>
      <c r="FJ447" s="44" t="str">
        <f>IF(FI447="","",FI447-FI446)</f>
        <v/>
      </c>
      <c r="FK447" s="44"/>
      <c r="FL447" s="44" t="str">
        <f>IF(FK447="","",FK446+FM446-FK447)</f>
        <v/>
      </c>
      <c r="FM447" s="44"/>
      <c r="FN447" s="43"/>
      <c r="FO447" s="43" t="str">
        <f>IF(FG447="","",FO446)</f>
        <v/>
      </c>
      <c r="FP447" s="44" t="str">
        <f>IF(FO447="","",FL447*FO447)</f>
        <v/>
      </c>
      <c r="FQ447" s="45" t="str">
        <f>IF(FP447="","",FP447/(FH447*100))</f>
        <v/>
      </c>
      <c r="FR447" s="35"/>
      <c r="FS447" s="27"/>
      <c r="FT447" s="51" t="str">
        <f t="shared" si="2111"/>
        <v/>
      </c>
      <c r="FU447" s="44"/>
      <c r="FV447" s="44" t="str">
        <f>IF(FU447="","",FU447-FU446)</f>
        <v/>
      </c>
      <c r="FW447" s="44"/>
      <c r="FX447" s="44" t="str">
        <f>IF(FW447="","",FW447-FW446)</f>
        <v/>
      </c>
      <c r="FY447" s="44"/>
      <c r="FZ447" s="44" t="str">
        <f>IF(FY447="","",FY446+GA446-FY447)</f>
        <v/>
      </c>
      <c r="GA447" s="44"/>
      <c r="GB447" s="43"/>
      <c r="GC447" s="43" t="str">
        <f>IF(FU447="","",GC446)</f>
        <v/>
      </c>
      <c r="GD447" s="44" t="str">
        <f>IF(GC447="","",FZ447*GC447)</f>
        <v/>
      </c>
      <c r="GE447" s="45" t="str">
        <f>IF(GD447="","",GD447/(FV447*100))</f>
        <v/>
      </c>
      <c r="GF447" s="35"/>
      <c r="GG447" s="65"/>
      <c r="GH447" s="51" t="str">
        <f t="shared" si="2113"/>
        <v/>
      </c>
      <c r="GI447" s="44"/>
      <c r="GJ447" s="44" t="str">
        <f t="shared" si="2155"/>
        <v/>
      </c>
      <c r="GK447" s="44"/>
      <c r="GL447" s="44" t="str">
        <f t="shared" si="2156"/>
        <v/>
      </c>
      <c r="GM447" s="44"/>
      <c r="GN447" s="44" t="str">
        <f t="shared" si="2114"/>
        <v/>
      </c>
      <c r="GO447" s="44"/>
      <c r="GP447" s="43"/>
      <c r="GQ447" s="43" t="str">
        <f t="shared" si="2157"/>
        <v/>
      </c>
      <c r="GR447" s="44" t="str">
        <f t="shared" si="2168"/>
        <v/>
      </c>
      <c r="GS447" s="45" t="str">
        <f t="shared" si="2169"/>
        <v/>
      </c>
      <c r="GT447" s="35"/>
      <c r="GU447" s="27"/>
      <c r="GV447" s="51" t="str">
        <f t="shared" si="2115"/>
        <v/>
      </c>
      <c r="GW447" s="44"/>
      <c r="GX447" s="44" t="str">
        <f t="shared" si="2158"/>
        <v/>
      </c>
      <c r="GY447" s="44"/>
      <c r="GZ447" s="44" t="str">
        <f t="shared" si="2159"/>
        <v/>
      </c>
      <c r="HA447" s="44"/>
      <c r="HB447" s="44" t="str">
        <f t="shared" si="2116"/>
        <v/>
      </c>
      <c r="HC447" s="44"/>
      <c r="HD447" s="43"/>
      <c r="HE447" s="43" t="str">
        <f t="shared" si="2170"/>
        <v/>
      </c>
      <c r="HF447" s="44" t="str">
        <f t="shared" si="2117"/>
        <v/>
      </c>
      <c r="HG447" s="45" t="str">
        <f t="shared" si="2118"/>
        <v/>
      </c>
      <c r="HH447" s="35"/>
      <c r="HI447" s="27"/>
      <c r="HJ447" s="51" t="str">
        <f t="shared" si="2119"/>
        <v/>
      </c>
      <c r="HK447" s="44"/>
      <c r="HL447" s="44" t="str">
        <f t="shared" si="2160"/>
        <v/>
      </c>
      <c r="HM447" s="44"/>
      <c r="HN447" s="44" t="str">
        <f t="shared" si="2161"/>
        <v/>
      </c>
      <c r="HO447" s="44"/>
      <c r="HP447" s="44" t="str">
        <f t="shared" si="2120"/>
        <v/>
      </c>
      <c r="HQ447" s="44"/>
      <c r="HR447" s="43"/>
      <c r="HS447" s="43" t="str">
        <f t="shared" si="2171"/>
        <v/>
      </c>
      <c r="HT447" s="44" t="str">
        <f t="shared" si="2121"/>
        <v/>
      </c>
      <c r="HU447" s="45" t="str">
        <f t="shared" si="2122"/>
        <v/>
      </c>
      <c r="HV447" s="35"/>
      <c r="HW447" s="61"/>
      <c r="HX447" s="46"/>
      <c r="HY447" s="44"/>
      <c r="HZ447" s="44"/>
      <c r="IA447" s="44"/>
      <c r="IB447" s="44" t="str">
        <f t="shared" si="2244"/>
        <v/>
      </c>
      <c r="IC447" s="44"/>
      <c r="ID447" s="44" t="str">
        <f t="shared" si="2208"/>
        <v/>
      </c>
      <c r="IE447" s="44">
        <v>4</v>
      </c>
      <c r="IF447" s="60" t="str">
        <f>IF(HY445="","",IF443)</f>
        <v>カムカムレモン</v>
      </c>
      <c r="IG447" s="67">
        <f>IF(HY445="","",IG443)</f>
        <v>572</v>
      </c>
      <c r="IH447" s="44" t="str">
        <f t="shared" si="2210"/>
        <v/>
      </c>
      <c r="II447" s="45" t="str">
        <f t="shared" si="2211"/>
        <v/>
      </c>
      <c r="IJ447" s="35"/>
      <c r="IK447" s="27"/>
      <c r="IL447" s="46"/>
      <c r="IM447" s="44">
        <v>0</v>
      </c>
      <c r="IN447" s="44">
        <f t="shared" si="2245"/>
        <v>0</v>
      </c>
      <c r="IO447" s="44">
        <v>992</v>
      </c>
      <c r="IP447" s="44">
        <f t="shared" si="2246"/>
        <v>0</v>
      </c>
      <c r="IQ447" s="44"/>
      <c r="IR447" s="44" t="str">
        <f t="shared" si="2212"/>
        <v/>
      </c>
      <c r="IS447" s="44">
        <v>6</v>
      </c>
      <c r="IT447" s="60" t="str">
        <f t="shared" si="2213"/>
        <v>ジョージファン</v>
      </c>
      <c r="IU447" s="67">
        <f t="shared" si="2247"/>
        <v>950</v>
      </c>
      <c r="IV447" s="44" t="str">
        <f t="shared" si="2214"/>
        <v/>
      </c>
      <c r="IW447" s="45" t="str">
        <f t="shared" si="2215"/>
        <v/>
      </c>
      <c r="IX447" s="35" t="s">
        <v>506</v>
      </c>
      <c r="IY447" s="33"/>
      <c r="IZ447" s="46"/>
      <c r="JA447" s="44">
        <v>4436</v>
      </c>
      <c r="JB447" s="44">
        <f t="shared" si="2216"/>
        <v>0</v>
      </c>
      <c r="JC447" s="44">
        <v>119</v>
      </c>
      <c r="JD447" s="44">
        <f t="shared" si="2217"/>
        <v>0</v>
      </c>
      <c r="JE447" s="44">
        <v>14</v>
      </c>
      <c r="JF447" s="44">
        <f t="shared" si="2218"/>
        <v>0</v>
      </c>
      <c r="JG447" s="66">
        <v>0</v>
      </c>
      <c r="JH447" s="60" t="str">
        <f t="shared" si="2248"/>
        <v>ラブブマスコット</v>
      </c>
      <c r="JI447" s="67">
        <f t="shared" si="2249"/>
        <v>500</v>
      </c>
      <c r="JJ447" s="44">
        <f t="shared" si="2219"/>
        <v>0</v>
      </c>
      <c r="JK447" s="45" t="e">
        <f t="shared" si="2220"/>
        <v>#DIV/0!</v>
      </c>
      <c r="JL447" s="35"/>
      <c r="JM447" s="27"/>
      <c r="JN447" s="46"/>
      <c r="JO447" s="44">
        <v>3124</v>
      </c>
      <c r="JP447" s="44">
        <f t="shared" si="2221"/>
        <v>0</v>
      </c>
      <c r="JQ447" s="44">
        <v>200</v>
      </c>
      <c r="JR447" s="44">
        <f t="shared" si="2222"/>
        <v>0</v>
      </c>
      <c r="JS447" s="44">
        <v>16</v>
      </c>
      <c r="JT447" s="44">
        <f t="shared" si="2223"/>
        <v>0</v>
      </c>
      <c r="JU447" s="66">
        <v>0</v>
      </c>
      <c r="JV447" s="60" t="s">
        <v>754</v>
      </c>
      <c r="JW447" s="67">
        <v>198</v>
      </c>
      <c r="JX447" s="44">
        <f t="shared" si="2224"/>
        <v>0</v>
      </c>
      <c r="JY447" s="45" t="e">
        <f t="shared" si="2225"/>
        <v>#DIV/0!</v>
      </c>
      <c r="JZ447" s="35"/>
      <c r="KA447" s="61"/>
      <c r="KB447" s="46"/>
      <c r="KC447" s="44">
        <v>5865</v>
      </c>
      <c r="KD447" s="44">
        <f t="shared" si="2226"/>
        <v>0</v>
      </c>
      <c r="KE447" s="44">
        <v>357</v>
      </c>
      <c r="KF447" s="44">
        <f t="shared" si="2227"/>
        <v>0</v>
      </c>
      <c r="KG447" s="44">
        <v>114</v>
      </c>
      <c r="KH447" s="44">
        <f t="shared" si="2228"/>
        <v>0</v>
      </c>
      <c r="KI447" s="66">
        <v>0</v>
      </c>
      <c r="KJ447" s="60" t="str">
        <f t="shared" si="2229"/>
        <v>AIモンスターラバー</v>
      </c>
      <c r="KK447" s="67">
        <f t="shared" si="2230"/>
        <v>198</v>
      </c>
      <c r="KL447" s="44">
        <f t="shared" si="2231"/>
        <v>0</v>
      </c>
      <c r="KM447" s="45" t="e">
        <f t="shared" si="2232"/>
        <v>#DIV/0!</v>
      </c>
      <c r="KN447" s="35"/>
      <c r="KO447" s="27"/>
      <c r="KP447" s="46"/>
      <c r="KQ447" s="44">
        <v>5222</v>
      </c>
      <c r="KR447" s="44">
        <f t="shared" si="2233"/>
        <v>0</v>
      </c>
      <c r="KS447" s="44">
        <v>247</v>
      </c>
      <c r="KT447" s="44">
        <f t="shared" si="2234"/>
        <v>0</v>
      </c>
      <c r="KU447" s="44">
        <v>76</v>
      </c>
      <c r="KV447" s="44">
        <f t="shared" si="2235"/>
        <v>0</v>
      </c>
      <c r="KW447" s="66">
        <v>0</v>
      </c>
      <c r="KX447" s="60" t="str">
        <f t="shared" si="2236"/>
        <v>キティサンダルKH</v>
      </c>
      <c r="KY447" s="67">
        <f t="shared" si="2237"/>
        <v>605</v>
      </c>
      <c r="KZ447" s="44">
        <f t="shared" si="2238"/>
        <v>0</v>
      </c>
      <c r="LA447" s="45" t="e">
        <f t="shared" si="2239"/>
        <v>#DIV/0!</v>
      </c>
      <c r="LB447" s="35"/>
      <c r="LC447" s="27"/>
      <c r="LD447" s="46"/>
      <c r="LE447" s="44"/>
      <c r="LF447" s="44"/>
      <c r="LG447" s="44">
        <v>530</v>
      </c>
      <c r="LH447" s="44">
        <f t="shared" si="2242"/>
        <v>0</v>
      </c>
      <c r="LI447" s="43">
        <v>2</v>
      </c>
      <c r="LJ447" s="44">
        <f t="shared" si="2243"/>
        <v>0</v>
      </c>
      <c r="LK447" s="44">
        <v>0</v>
      </c>
      <c r="LL447" s="72" t="str">
        <f>IF(LE446="","",LL444)</f>
        <v>アンパンティッシュカバー、キティヒョウ柄</v>
      </c>
      <c r="LM447" s="67">
        <f>IF(LF446="","",LM444)</f>
        <v>1000</v>
      </c>
      <c r="LN447" s="44">
        <f t="shared" si="2172"/>
        <v>0</v>
      </c>
      <c r="LO447" s="45"/>
      <c r="LP447" s="35"/>
      <c r="LQ447" s="27"/>
      <c r="LR447" s="51" t="str">
        <f t="shared" si="2123"/>
        <v/>
      </c>
      <c r="LS447" s="44"/>
      <c r="LT447" s="44" t="str">
        <f t="shared" si="2124"/>
        <v/>
      </c>
      <c r="LU447" s="44"/>
      <c r="LV447" s="44" t="str">
        <f t="shared" si="2125"/>
        <v/>
      </c>
      <c r="LW447" s="44"/>
      <c r="LX447" s="44" t="str">
        <f t="shared" si="2126"/>
        <v/>
      </c>
      <c r="LY447" s="44"/>
      <c r="LZ447" s="43"/>
      <c r="MA447" s="43" t="str">
        <f t="shared" si="2127"/>
        <v/>
      </c>
      <c r="MB447" s="44" t="str">
        <f t="shared" si="2128"/>
        <v/>
      </c>
      <c r="MC447" s="45" t="str">
        <f t="shared" si="2129"/>
        <v/>
      </c>
      <c r="MD447" s="35"/>
      <c r="ME447" s="27"/>
      <c r="MF447" s="51" t="str">
        <f t="shared" si="2130"/>
        <v/>
      </c>
      <c r="MG447" s="44"/>
      <c r="MH447" s="44" t="str">
        <f t="shared" si="2131"/>
        <v/>
      </c>
      <c r="MI447" s="44"/>
      <c r="MJ447" s="44" t="str">
        <f t="shared" si="2132"/>
        <v/>
      </c>
      <c r="MK447" s="44"/>
      <c r="ML447" s="44" t="str">
        <f t="shared" si="2133"/>
        <v/>
      </c>
      <c r="MM447" s="44"/>
      <c r="MN447" s="43"/>
      <c r="MO447" s="43" t="str">
        <f t="shared" si="2134"/>
        <v/>
      </c>
      <c r="MP447" s="44" t="str">
        <f t="shared" si="2135"/>
        <v/>
      </c>
      <c r="MQ447" s="45" t="str">
        <f t="shared" si="2136"/>
        <v/>
      </c>
      <c r="MR447" s="35"/>
      <c r="MS447" s="27"/>
      <c r="MT447" s="51" t="str">
        <f t="shared" si="2137"/>
        <v/>
      </c>
      <c r="MU447" s="44"/>
      <c r="MV447" s="44" t="str">
        <f t="shared" si="2138"/>
        <v/>
      </c>
      <c r="MW447" s="44"/>
      <c r="MX447" s="44" t="str">
        <f t="shared" si="2139"/>
        <v/>
      </c>
      <c r="MY447" s="44"/>
      <c r="MZ447" s="44" t="str">
        <f t="shared" si="2140"/>
        <v/>
      </c>
      <c r="NA447" s="44"/>
      <c r="NB447" s="43"/>
      <c r="NC447" s="43" t="str">
        <f t="shared" si="2141"/>
        <v/>
      </c>
      <c r="ND447" s="44" t="str">
        <f t="shared" si="2142"/>
        <v/>
      </c>
      <c r="NE447" s="45" t="str">
        <f t="shared" si="2143"/>
        <v/>
      </c>
      <c r="NF447" s="35"/>
      <c r="NG447" s="27"/>
      <c r="NH447" s="51" t="str">
        <f t="shared" si="2144"/>
        <v/>
      </c>
      <c r="NI447" s="44"/>
      <c r="NJ447" s="44" t="str">
        <f t="shared" si="2145"/>
        <v/>
      </c>
      <c r="NK447" s="44"/>
      <c r="NL447" s="44" t="str">
        <f t="shared" si="2146"/>
        <v/>
      </c>
      <c r="NM447" s="44"/>
      <c r="NN447" s="44" t="str">
        <f t="shared" si="2147"/>
        <v/>
      </c>
      <c r="NO447" s="44"/>
      <c r="NP447" s="43"/>
      <c r="NQ447" s="43" t="str">
        <f t="shared" si="2148"/>
        <v/>
      </c>
      <c r="NR447" s="44" t="str">
        <f t="shared" si="2149"/>
        <v/>
      </c>
      <c r="NS447" s="45" t="str">
        <f t="shared" si="2150"/>
        <v/>
      </c>
      <c r="NT447" s="35"/>
    </row>
    <row r="448" spans="1:384" ht="15" customHeight="1" thickBot="1" x14ac:dyDescent="0.25">
      <c r="A448" s="38"/>
      <c r="B448" s="39" t="str">
        <f>IF(A448="","",SUM(J448,LF470,AL448,ET448,AZ448,EF448,LT448,NJ448,MV448,MH448,X448)+SUM(DR481:DR484)+SUM(CP481:CP484)+SUM(CB481:CB484)+SUM(BN481:BN484)+SUM(DD481:DD484)+SUM(JB481:JB484)+SUM(JP481:JP484)+SUM(KD481:KD484)+SUM(KR481:KR484))</f>
        <v/>
      </c>
      <c r="C448" s="40" t="str">
        <f>IF(A448="","",SUM(J448,X448,AL448,AZ448)+SUM(BN481:BN484)+SUM(CB481:CB484)+SUM(CP481:CP484))</f>
        <v/>
      </c>
      <c r="D448" s="40" t="str">
        <f>IF(A448="","",SUM(EF448,LT448)+SUM(DD481:DD484)+SUM(DR481:DR484))</f>
        <v/>
      </c>
      <c r="E448" s="41" t="str">
        <f>IF(A448="","",SUM(NJ448,MV448,MH448,ET448,LF470)+SUM(JB481:JB484)+SUM(JP481:JP484)+SUM(KD481:KD484)+SUM(KR481:KR484))</f>
        <v/>
      </c>
      <c r="F448" s="40"/>
      <c r="G448" s="178"/>
      <c r="H448" s="42"/>
      <c r="I448" s="44"/>
      <c r="J448" s="44" t="str">
        <f t="shared" si="2068"/>
        <v/>
      </c>
      <c r="K448" s="44"/>
      <c r="L448" s="44" t="str">
        <f t="shared" si="2069"/>
        <v/>
      </c>
      <c r="M448" s="44"/>
      <c r="N448" s="44" t="str">
        <f t="shared" si="2070"/>
        <v/>
      </c>
      <c r="O448" s="44"/>
      <c r="P448" s="43"/>
      <c r="Q448" s="43" t="str">
        <f t="shared" si="2071"/>
        <v/>
      </c>
      <c r="R448" s="44" t="str">
        <f t="shared" si="2072"/>
        <v/>
      </c>
      <c r="S448" s="45" t="str">
        <f t="shared" si="2073"/>
        <v/>
      </c>
      <c r="T448" s="35"/>
      <c r="U448" s="27"/>
      <c r="V448" s="51" t="str">
        <f t="shared" si="2074"/>
        <v/>
      </c>
      <c r="W448" s="44"/>
      <c r="X448" s="44" t="str">
        <f t="shared" si="2075"/>
        <v/>
      </c>
      <c r="Y448" s="44"/>
      <c r="Z448" s="44" t="str">
        <f t="shared" si="2076"/>
        <v/>
      </c>
      <c r="AA448" s="44"/>
      <c r="AB448" s="44" t="str">
        <f t="shared" si="2077"/>
        <v/>
      </c>
      <c r="AC448" s="44"/>
      <c r="AD448" s="43"/>
      <c r="AE448" s="43" t="str">
        <f t="shared" si="2078"/>
        <v/>
      </c>
      <c r="AF448" s="44" t="str">
        <f t="shared" si="2079"/>
        <v/>
      </c>
      <c r="AG448" s="45" t="str">
        <f t="shared" si="2080"/>
        <v/>
      </c>
      <c r="AH448" s="35"/>
      <c r="AI448" s="27"/>
      <c r="AJ448" s="51" t="str">
        <f t="shared" si="2081"/>
        <v/>
      </c>
      <c r="AK448" s="44"/>
      <c r="AL448" s="44" t="str">
        <f t="shared" si="2082"/>
        <v/>
      </c>
      <c r="AM448" s="44"/>
      <c r="AN448" s="44" t="str">
        <f t="shared" si="2083"/>
        <v/>
      </c>
      <c r="AO448" s="44"/>
      <c r="AP448" s="44" t="str">
        <f t="shared" si="2084"/>
        <v/>
      </c>
      <c r="AQ448" s="44"/>
      <c r="AR448" s="43"/>
      <c r="AS448" s="43" t="str">
        <f t="shared" si="2085"/>
        <v/>
      </c>
      <c r="AT448" s="44" t="str">
        <f t="shared" si="2086"/>
        <v/>
      </c>
      <c r="AU448" s="45" t="str">
        <f t="shared" si="2087"/>
        <v/>
      </c>
      <c r="AV448" s="35"/>
      <c r="AW448" s="27"/>
      <c r="AX448" s="51" t="str">
        <f t="shared" si="2088"/>
        <v/>
      </c>
      <c r="AY448" s="44"/>
      <c r="AZ448" s="44" t="str">
        <f t="shared" si="2089"/>
        <v/>
      </c>
      <c r="BA448" s="44"/>
      <c r="BB448" s="44" t="str">
        <f t="shared" si="2090"/>
        <v/>
      </c>
      <c r="BC448" s="44"/>
      <c r="BD448" s="44" t="str">
        <f t="shared" si="2091"/>
        <v/>
      </c>
      <c r="BE448" s="44"/>
      <c r="BF448" s="43"/>
      <c r="BG448" s="43" t="str">
        <f t="shared" si="2092"/>
        <v/>
      </c>
      <c r="BH448" s="44" t="str">
        <f t="shared" si="2093"/>
        <v/>
      </c>
      <c r="BI448" s="45" t="str">
        <f t="shared" si="2094"/>
        <v/>
      </c>
      <c r="BJ448" s="35"/>
      <c r="BK448" s="50"/>
      <c r="BL448" s="74"/>
      <c r="BM448" s="75">
        <v>12705</v>
      </c>
      <c r="BN448" s="75">
        <f t="shared" si="2173"/>
        <v>0</v>
      </c>
      <c r="BO448" s="75">
        <v>634</v>
      </c>
      <c r="BP448" s="75">
        <f t="shared" si="2174"/>
        <v>0</v>
      </c>
      <c r="BQ448" s="75">
        <v>93</v>
      </c>
      <c r="BR448" s="75">
        <f t="shared" si="2175"/>
        <v>0</v>
      </c>
      <c r="BS448" s="81">
        <v>0</v>
      </c>
      <c r="BT448" s="77" t="str">
        <f t="shared" si="2176"/>
        <v>ＡＩモンスターラバー</v>
      </c>
      <c r="BU448" s="78">
        <f t="shared" si="2177"/>
        <v>198</v>
      </c>
      <c r="BV448" s="75">
        <f t="shared" si="2178"/>
        <v>0</v>
      </c>
      <c r="BW448" s="79" t="e">
        <f t="shared" si="2179"/>
        <v>#DIV/0!</v>
      </c>
      <c r="BX448" s="35"/>
      <c r="BY448" s="27"/>
      <c r="BZ448" s="74"/>
      <c r="CA448" s="75">
        <v>1007</v>
      </c>
      <c r="CB448" s="75">
        <f t="shared" si="2180"/>
        <v>0</v>
      </c>
      <c r="CC448" s="75">
        <v>6</v>
      </c>
      <c r="CD448" s="75">
        <f t="shared" si="2181"/>
        <v>0</v>
      </c>
      <c r="CE448" s="75">
        <v>9</v>
      </c>
      <c r="CF448" s="75">
        <f t="shared" si="2182"/>
        <v>0</v>
      </c>
      <c r="CG448" s="75">
        <v>0</v>
      </c>
      <c r="CH448" s="77" t="str">
        <f t="shared" si="2183"/>
        <v>AIモンスターマスコット</v>
      </c>
      <c r="CI448" s="78">
        <f t="shared" si="2184"/>
        <v>286</v>
      </c>
      <c r="CJ448" s="75">
        <f t="shared" si="2185"/>
        <v>0</v>
      </c>
      <c r="CK448" s="79" t="e">
        <f t="shared" si="2186"/>
        <v>#DIV/0!</v>
      </c>
      <c r="CL448" s="35"/>
      <c r="CM448" s="27"/>
      <c r="CN448" s="74"/>
      <c r="CO448" s="75">
        <v>521</v>
      </c>
      <c r="CP448" s="75">
        <f t="shared" si="2187"/>
        <v>0</v>
      </c>
      <c r="CQ448" s="75">
        <v>996</v>
      </c>
      <c r="CR448" s="75">
        <f t="shared" si="2188"/>
        <v>0</v>
      </c>
      <c r="CS448" s="75">
        <v>18</v>
      </c>
      <c r="CT448" s="75">
        <f t="shared" si="2189"/>
        <v>0</v>
      </c>
      <c r="CU448" s="75">
        <v>0</v>
      </c>
      <c r="CV448" s="77" t="str">
        <f t="shared" si="2190"/>
        <v>スティッチキーケース</v>
      </c>
      <c r="CW448" s="78">
        <f t="shared" si="2191"/>
        <v>550</v>
      </c>
      <c r="CX448" s="75">
        <f t="shared" si="2192"/>
        <v>0</v>
      </c>
      <c r="CY448" s="79" t="e">
        <f t="shared" si="2193"/>
        <v>#DIV/0!</v>
      </c>
      <c r="CZ448" s="35"/>
      <c r="DA448" s="58"/>
      <c r="DB448" s="74"/>
      <c r="DC448" s="75">
        <v>5718</v>
      </c>
      <c r="DD448" s="75">
        <f t="shared" si="2194"/>
        <v>0</v>
      </c>
      <c r="DE448" s="75">
        <v>304</v>
      </c>
      <c r="DF448" s="75">
        <f t="shared" si="2195"/>
        <v>0</v>
      </c>
      <c r="DG448" s="75">
        <v>91</v>
      </c>
      <c r="DH448" s="75">
        <f t="shared" si="2196"/>
        <v>0</v>
      </c>
      <c r="DI448" s="81">
        <v>0</v>
      </c>
      <c r="DJ448" s="77" t="str">
        <f t="shared" si="2197"/>
        <v>ＡＩラバー</v>
      </c>
      <c r="DK448" s="78">
        <f t="shared" si="2198"/>
        <v>198</v>
      </c>
      <c r="DL448" s="75">
        <f t="shared" si="2199"/>
        <v>0</v>
      </c>
      <c r="DM448" s="79" t="e">
        <f t="shared" si="2200"/>
        <v>#DIV/0!</v>
      </c>
      <c r="DN448" s="35"/>
      <c r="DO448" s="27"/>
      <c r="DP448" s="74"/>
      <c r="DQ448" s="75">
        <v>1262</v>
      </c>
      <c r="DR448" s="75">
        <f t="shared" si="2201"/>
        <v>0</v>
      </c>
      <c r="DS448" s="75">
        <v>46</v>
      </c>
      <c r="DT448" s="75">
        <f t="shared" si="2202"/>
        <v>0</v>
      </c>
      <c r="DU448" s="75">
        <v>16</v>
      </c>
      <c r="DV448" s="75">
        <f t="shared" si="2203"/>
        <v>0</v>
      </c>
      <c r="DW448" s="81">
        <v>0</v>
      </c>
      <c r="DX448" s="77" t="s">
        <v>754</v>
      </c>
      <c r="DY448" s="78">
        <v>198</v>
      </c>
      <c r="DZ448" s="75">
        <f t="shared" si="2206"/>
        <v>0</v>
      </c>
      <c r="EA448" s="79" t="e">
        <f t="shared" si="2207"/>
        <v>#DIV/0!</v>
      </c>
      <c r="EB448" s="35"/>
      <c r="EC448" s="27"/>
      <c r="ED448" s="51" t="str">
        <f t="shared" si="2095"/>
        <v/>
      </c>
      <c r="EE448" s="44"/>
      <c r="EF448" s="44" t="str">
        <f t="shared" si="2096"/>
        <v/>
      </c>
      <c r="EG448" s="44"/>
      <c r="EH448" s="44" t="str">
        <f t="shared" si="2097"/>
        <v/>
      </c>
      <c r="EI448" s="44"/>
      <c r="EJ448" s="44" t="str">
        <f t="shared" si="2098"/>
        <v/>
      </c>
      <c r="EK448" s="44"/>
      <c r="EL448" s="43"/>
      <c r="EM448" s="43" t="str">
        <f t="shared" si="2099"/>
        <v/>
      </c>
      <c r="EN448" s="44" t="str">
        <f t="shared" si="2100"/>
        <v/>
      </c>
      <c r="EO448" s="45" t="str">
        <f t="shared" si="2101"/>
        <v/>
      </c>
      <c r="EP448" s="35"/>
      <c r="EQ448" s="27"/>
      <c r="ER448" s="51" t="str">
        <f t="shared" si="2102"/>
        <v/>
      </c>
      <c r="ES448" s="44"/>
      <c r="ET448" s="44" t="str">
        <f t="shared" si="2103"/>
        <v/>
      </c>
      <c r="EU448" s="44"/>
      <c r="EV448" s="44" t="str">
        <f t="shared" si="2104"/>
        <v/>
      </c>
      <c r="EW448" s="44"/>
      <c r="EX448" s="44" t="str">
        <f t="shared" si="2105"/>
        <v/>
      </c>
      <c r="EY448" s="44"/>
      <c r="EZ448" s="43"/>
      <c r="FA448" s="43" t="str">
        <f t="shared" si="2106"/>
        <v/>
      </c>
      <c r="FB448" s="44" t="str">
        <f t="shared" si="2107"/>
        <v/>
      </c>
      <c r="FC448" s="45" t="str">
        <f t="shared" si="2108"/>
        <v/>
      </c>
      <c r="FD448" s="35"/>
      <c r="FE448" s="27"/>
      <c r="FF448" s="51" t="str">
        <f t="shared" si="2109"/>
        <v/>
      </c>
      <c r="FG448" s="44"/>
      <c r="FH448" s="44" t="str">
        <f>IF(FG448="","",FG448-FG447)</f>
        <v/>
      </c>
      <c r="FI448" s="44"/>
      <c r="FJ448" s="44" t="str">
        <f>IF(FI448="","",FI448-FI447)</f>
        <v/>
      </c>
      <c r="FK448" s="44"/>
      <c r="FL448" s="44" t="str">
        <f>IF(FK448="","",FK447+FM447-FK448)</f>
        <v/>
      </c>
      <c r="FM448" s="44"/>
      <c r="FN448" s="43"/>
      <c r="FO448" s="43" t="str">
        <f>IF(FG448="","",FO447)</f>
        <v/>
      </c>
      <c r="FP448" s="44" t="str">
        <f>IF(FO448="","",FL448*FO448)</f>
        <v/>
      </c>
      <c r="FQ448" s="45" t="str">
        <f>IF(FP448="","",FP448/(FH448*100))</f>
        <v/>
      </c>
      <c r="FR448" s="35"/>
      <c r="FS448" s="27"/>
      <c r="FT448" s="51" t="str">
        <f t="shared" si="2111"/>
        <v/>
      </c>
      <c r="FU448" s="44"/>
      <c r="FV448" s="44" t="str">
        <f>IF(FU448="","",FU448-FU447)</f>
        <v/>
      </c>
      <c r="FW448" s="44"/>
      <c r="FX448" s="44" t="str">
        <f>IF(FW448="","",FW448-FW447)</f>
        <v/>
      </c>
      <c r="FY448" s="44"/>
      <c r="FZ448" s="44" t="str">
        <f>IF(FY448="","",FY447+GA447-FY448)</f>
        <v/>
      </c>
      <c r="GA448" s="44"/>
      <c r="GB448" s="43"/>
      <c r="GC448" s="43" t="str">
        <f>IF(FU448="","",GC447)</f>
        <v/>
      </c>
      <c r="GD448" s="44" t="str">
        <f>IF(GC448="","",FZ448*GC448)</f>
        <v/>
      </c>
      <c r="GE448" s="45" t="str">
        <f>IF(GD448="","",GD448/(FV448*100))</f>
        <v/>
      </c>
      <c r="GF448" s="35"/>
      <c r="GG448" s="65"/>
      <c r="GH448" s="51" t="str">
        <f t="shared" si="2113"/>
        <v/>
      </c>
      <c r="GI448" s="44"/>
      <c r="GJ448" s="44" t="str">
        <f t="shared" si="2155"/>
        <v/>
      </c>
      <c r="GK448" s="44"/>
      <c r="GL448" s="44" t="str">
        <f t="shared" si="2156"/>
        <v/>
      </c>
      <c r="GM448" s="44"/>
      <c r="GN448" s="44" t="str">
        <f t="shared" si="2114"/>
        <v/>
      </c>
      <c r="GO448" s="44"/>
      <c r="GP448" s="43"/>
      <c r="GQ448" s="43" t="str">
        <f t="shared" si="2157"/>
        <v/>
      </c>
      <c r="GR448" s="44" t="str">
        <f t="shared" si="2168"/>
        <v/>
      </c>
      <c r="GS448" s="45" t="str">
        <f t="shared" si="2169"/>
        <v/>
      </c>
      <c r="GT448" s="35"/>
      <c r="GU448" s="27"/>
      <c r="GV448" s="51" t="str">
        <f t="shared" si="2115"/>
        <v/>
      </c>
      <c r="GW448" s="44"/>
      <c r="GX448" s="44" t="str">
        <f t="shared" si="2158"/>
        <v/>
      </c>
      <c r="GY448" s="44"/>
      <c r="GZ448" s="44" t="str">
        <f t="shared" si="2159"/>
        <v/>
      </c>
      <c r="HA448" s="44"/>
      <c r="HB448" s="44" t="str">
        <f t="shared" si="2116"/>
        <v/>
      </c>
      <c r="HC448" s="44"/>
      <c r="HD448" s="43"/>
      <c r="HE448" s="43" t="str">
        <f t="shared" si="2170"/>
        <v/>
      </c>
      <c r="HF448" s="44" t="str">
        <f t="shared" si="2117"/>
        <v/>
      </c>
      <c r="HG448" s="45" t="str">
        <f t="shared" si="2118"/>
        <v/>
      </c>
      <c r="HH448" s="35"/>
      <c r="HI448" s="27"/>
      <c r="HJ448" s="51" t="str">
        <f t="shared" si="2119"/>
        <v/>
      </c>
      <c r="HK448" s="44"/>
      <c r="HL448" s="44" t="str">
        <f t="shared" si="2160"/>
        <v/>
      </c>
      <c r="HM448" s="44"/>
      <c r="HN448" s="44" t="str">
        <f t="shared" si="2161"/>
        <v/>
      </c>
      <c r="HO448" s="44"/>
      <c r="HP448" s="44" t="str">
        <f t="shared" si="2120"/>
        <v/>
      </c>
      <c r="HQ448" s="44"/>
      <c r="HR448" s="43"/>
      <c r="HS448" s="43" t="str">
        <f t="shared" si="2171"/>
        <v/>
      </c>
      <c r="HT448" s="44" t="str">
        <f t="shared" si="2121"/>
        <v/>
      </c>
      <c r="HU448" s="45" t="str">
        <f t="shared" si="2122"/>
        <v/>
      </c>
      <c r="HV448" s="35"/>
      <c r="HW448" s="61"/>
      <c r="HX448" s="74"/>
      <c r="HY448" s="75"/>
      <c r="HZ448" s="75"/>
      <c r="IA448" s="75"/>
      <c r="IB448" s="75" t="str">
        <f t="shared" si="2244"/>
        <v/>
      </c>
      <c r="IC448" s="75"/>
      <c r="ID448" s="75" t="str">
        <f t="shared" si="2208"/>
        <v/>
      </c>
      <c r="IE448" s="75">
        <v>3</v>
      </c>
      <c r="IF448" s="77" t="str">
        <f>IF(HY445="","",IF444)</f>
        <v>サンリオスカーフ付ポーチ</v>
      </c>
      <c r="IG448" s="78">
        <f>IF(HY445="","",IG444)</f>
        <v>600</v>
      </c>
      <c r="IH448" s="75" t="str">
        <f t="shared" si="2210"/>
        <v/>
      </c>
      <c r="II448" s="79" t="str">
        <f t="shared" si="2211"/>
        <v/>
      </c>
      <c r="IJ448" s="35"/>
      <c r="IK448" s="27"/>
      <c r="IL448" s="74"/>
      <c r="IM448" s="75">
        <v>0</v>
      </c>
      <c r="IN448" s="75">
        <f t="shared" si="2245"/>
        <v>0</v>
      </c>
      <c r="IO448" s="75">
        <v>992</v>
      </c>
      <c r="IP448" s="75">
        <f t="shared" si="2246"/>
        <v>0</v>
      </c>
      <c r="IQ448" s="75"/>
      <c r="IR448" s="75" t="str">
        <f t="shared" si="2212"/>
        <v/>
      </c>
      <c r="IS448" s="75">
        <v>22</v>
      </c>
      <c r="IT448" s="77" t="str">
        <f t="shared" si="2213"/>
        <v>アンパンマンもちふわ</v>
      </c>
      <c r="IU448" s="78">
        <f t="shared" si="2247"/>
        <v>673</v>
      </c>
      <c r="IV448" s="75" t="str">
        <f t="shared" si="2214"/>
        <v/>
      </c>
      <c r="IW448" s="79" t="str">
        <f t="shared" si="2215"/>
        <v/>
      </c>
      <c r="IX448" s="35" t="s">
        <v>505</v>
      </c>
      <c r="IY448" s="33"/>
      <c r="IZ448" s="74"/>
      <c r="JA448" s="75">
        <v>5808</v>
      </c>
      <c r="JB448" s="75">
        <f t="shared" si="2216"/>
        <v>0</v>
      </c>
      <c r="JC448" s="75">
        <v>279</v>
      </c>
      <c r="JD448" s="75">
        <f t="shared" si="2217"/>
        <v>0</v>
      </c>
      <c r="JE448" s="75">
        <v>19</v>
      </c>
      <c r="JF448" s="75">
        <f t="shared" si="2218"/>
        <v>0</v>
      </c>
      <c r="JG448" s="81">
        <v>0</v>
      </c>
      <c r="JH448" s="77" t="str">
        <f t="shared" si="2248"/>
        <v>ラブブキーホルダー</v>
      </c>
      <c r="JI448" s="78">
        <f t="shared" si="2249"/>
        <v>500</v>
      </c>
      <c r="JJ448" s="75">
        <f t="shared" si="2219"/>
        <v>0</v>
      </c>
      <c r="JK448" s="79" t="e">
        <f t="shared" si="2220"/>
        <v>#DIV/0!</v>
      </c>
      <c r="JL448" s="35"/>
      <c r="JM448" s="27"/>
      <c r="JN448" s="74"/>
      <c r="JO448" s="75">
        <v>5124</v>
      </c>
      <c r="JP448" s="75">
        <f t="shared" si="2221"/>
        <v>0</v>
      </c>
      <c r="JQ448" s="75">
        <v>229</v>
      </c>
      <c r="JR448" s="75">
        <f t="shared" si="2222"/>
        <v>0</v>
      </c>
      <c r="JS448" s="75">
        <v>15</v>
      </c>
      <c r="JT448" s="75">
        <f t="shared" si="2223"/>
        <v>0</v>
      </c>
      <c r="JU448" s="81">
        <v>0</v>
      </c>
      <c r="JV448" s="77" t="s">
        <v>498</v>
      </c>
      <c r="JW448" s="78">
        <v>998</v>
      </c>
      <c r="JX448" s="75">
        <f t="shared" si="2224"/>
        <v>0</v>
      </c>
      <c r="JY448" s="79" t="e">
        <f t="shared" si="2225"/>
        <v>#DIV/0!</v>
      </c>
      <c r="JZ448" s="35"/>
      <c r="KA448" s="61"/>
      <c r="KB448" s="74"/>
      <c r="KC448" s="75">
        <v>3611</v>
      </c>
      <c r="KD448" s="75">
        <f t="shared" si="2226"/>
        <v>0</v>
      </c>
      <c r="KE448" s="75">
        <v>190</v>
      </c>
      <c r="KF448" s="75">
        <f t="shared" si="2227"/>
        <v>0</v>
      </c>
      <c r="KG448" s="75">
        <v>11</v>
      </c>
      <c r="KH448" s="75">
        <f t="shared" si="2228"/>
        <v>0</v>
      </c>
      <c r="KI448" s="81">
        <v>0</v>
      </c>
      <c r="KJ448" s="77" t="str">
        <f t="shared" si="2229"/>
        <v>ＡＩマスコット</v>
      </c>
      <c r="KK448" s="78">
        <f t="shared" si="2230"/>
        <v>286</v>
      </c>
      <c r="KL448" s="75">
        <f t="shared" si="2231"/>
        <v>0</v>
      </c>
      <c r="KM448" s="79" t="e">
        <f t="shared" si="2232"/>
        <v>#DIV/0!</v>
      </c>
      <c r="KN448" s="35"/>
      <c r="KO448" s="27"/>
      <c r="KP448" s="74"/>
      <c r="KQ448" s="75">
        <v>4310</v>
      </c>
      <c r="KR448" s="75">
        <f t="shared" si="2233"/>
        <v>0</v>
      </c>
      <c r="KS448" s="75">
        <v>191</v>
      </c>
      <c r="KT448" s="75">
        <f t="shared" si="2234"/>
        <v>0</v>
      </c>
      <c r="KU448" s="75">
        <v>12</v>
      </c>
      <c r="KV448" s="75">
        <f t="shared" si="2235"/>
        <v>0</v>
      </c>
      <c r="KW448" s="81">
        <v>0</v>
      </c>
      <c r="KX448" s="77" t="str">
        <f t="shared" si="2236"/>
        <v>サンリオファン</v>
      </c>
      <c r="KY448" s="78">
        <f t="shared" si="2237"/>
        <v>1100</v>
      </c>
      <c r="KZ448" s="75">
        <f t="shared" si="2238"/>
        <v>0</v>
      </c>
      <c r="LA448" s="79" t="e">
        <f t="shared" si="2239"/>
        <v>#DIV/0!</v>
      </c>
      <c r="LB448" s="35"/>
      <c r="LC448" s="27"/>
      <c r="LD448" s="97"/>
      <c r="LE448" s="75"/>
      <c r="LF448" s="75"/>
      <c r="LG448" s="75">
        <v>1166</v>
      </c>
      <c r="LH448" s="75">
        <f t="shared" si="2242"/>
        <v>0</v>
      </c>
      <c r="LI448" s="76">
        <v>1</v>
      </c>
      <c r="LJ448" s="75">
        <f t="shared" si="2243"/>
        <v>0</v>
      </c>
      <c r="LK448" s="75">
        <v>0</v>
      </c>
      <c r="LL448" s="77" t="str">
        <f>IF(LE446="","",LL445)</f>
        <v>バイキンティッシュカバー、ダダンダン</v>
      </c>
      <c r="LM448" s="78">
        <f>IF(LF446="","",LM445)</f>
        <v>1000</v>
      </c>
      <c r="LN448" s="75">
        <f t="shared" si="2172"/>
        <v>0</v>
      </c>
      <c r="LO448" s="79"/>
      <c r="LP448" s="35"/>
      <c r="LQ448" s="27"/>
      <c r="LR448" s="51" t="str">
        <f t="shared" si="2123"/>
        <v/>
      </c>
      <c r="LS448" s="44"/>
      <c r="LT448" s="44" t="str">
        <f t="shared" si="2124"/>
        <v/>
      </c>
      <c r="LU448" s="44"/>
      <c r="LV448" s="44" t="str">
        <f t="shared" si="2125"/>
        <v/>
      </c>
      <c r="LW448" s="44"/>
      <c r="LX448" s="44" t="str">
        <f t="shared" si="2126"/>
        <v/>
      </c>
      <c r="LY448" s="44"/>
      <c r="LZ448" s="43"/>
      <c r="MA448" s="43" t="str">
        <f t="shared" si="2127"/>
        <v/>
      </c>
      <c r="MB448" s="44" t="str">
        <f t="shared" si="2128"/>
        <v/>
      </c>
      <c r="MC448" s="45" t="str">
        <f t="shared" si="2129"/>
        <v/>
      </c>
      <c r="MD448" s="35"/>
      <c r="ME448" s="27"/>
      <c r="MF448" s="51" t="str">
        <f t="shared" si="2130"/>
        <v/>
      </c>
      <c r="MG448" s="44"/>
      <c r="MH448" s="44" t="str">
        <f t="shared" si="2131"/>
        <v/>
      </c>
      <c r="MI448" s="44"/>
      <c r="MJ448" s="44" t="str">
        <f t="shared" si="2132"/>
        <v/>
      </c>
      <c r="MK448" s="44"/>
      <c r="ML448" s="44" t="str">
        <f t="shared" si="2133"/>
        <v/>
      </c>
      <c r="MM448" s="44"/>
      <c r="MN448" s="43"/>
      <c r="MO448" s="43" t="str">
        <f t="shared" si="2134"/>
        <v/>
      </c>
      <c r="MP448" s="44" t="str">
        <f t="shared" si="2135"/>
        <v/>
      </c>
      <c r="MQ448" s="45" t="str">
        <f t="shared" si="2136"/>
        <v/>
      </c>
      <c r="MR448" s="35"/>
      <c r="MS448" s="27"/>
      <c r="MT448" s="51" t="str">
        <f t="shared" si="2137"/>
        <v/>
      </c>
      <c r="MU448" s="44"/>
      <c r="MV448" s="44" t="str">
        <f t="shared" si="2138"/>
        <v/>
      </c>
      <c r="MW448" s="44"/>
      <c r="MX448" s="44" t="str">
        <f t="shared" si="2139"/>
        <v/>
      </c>
      <c r="MY448" s="44"/>
      <c r="MZ448" s="44" t="str">
        <f t="shared" si="2140"/>
        <v/>
      </c>
      <c r="NA448" s="44"/>
      <c r="NB448" s="43"/>
      <c r="NC448" s="43" t="str">
        <f t="shared" si="2141"/>
        <v/>
      </c>
      <c r="ND448" s="44" t="str">
        <f t="shared" si="2142"/>
        <v/>
      </c>
      <c r="NE448" s="45" t="str">
        <f t="shared" si="2143"/>
        <v/>
      </c>
      <c r="NF448" s="35"/>
      <c r="NG448" s="27"/>
      <c r="NH448" s="51" t="str">
        <f t="shared" si="2144"/>
        <v/>
      </c>
      <c r="NI448" s="44"/>
      <c r="NJ448" s="44" t="str">
        <f t="shared" si="2145"/>
        <v/>
      </c>
      <c r="NK448" s="44"/>
      <c r="NL448" s="44" t="str">
        <f t="shared" si="2146"/>
        <v/>
      </c>
      <c r="NM448" s="44"/>
      <c r="NN448" s="44" t="str">
        <f t="shared" si="2147"/>
        <v/>
      </c>
      <c r="NO448" s="44"/>
      <c r="NP448" s="43"/>
      <c r="NQ448" s="43" t="str">
        <f t="shared" si="2148"/>
        <v/>
      </c>
      <c r="NR448" s="44" t="str">
        <f t="shared" si="2149"/>
        <v/>
      </c>
      <c r="NS448" s="45" t="str">
        <f t="shared" si="2150"/>
        <v/>
      </c>
      <c r="NT448" s="35"/>
    </row>
    <row r="449" spans="1:384" ht="15" customHeight="1" thickTop="1" x14ac:dyDescent="0.2">
      <c r="A449" s="38"/>
      <c r="B449" s="39" t="str">
        <f>IF(A449="","",SUM(J449,LF473,AL449,ET449,AZ449,EF449,LT449,NJ449,MV449,MH449,X449)+SUM(DR485:DR488)+SUM(CP485:CP488)+SUM(CB485:CB488)+SUM(BN485:BN488)+SUM(DD485:DD488)+SUM(JB485:JB488)+SUM(JP485:JP488)+SUM(KD485:KD488)+SUM(KR485:KR488))</f>
        <v/>
      </c>
      <c r="C449" s="40" t="str">
        <f>IF(A449="","",SUM(J449,X449,AL449,AZ449)+SUM(BN485:BN488)+SUM(CB485:CB488)+SUM(CP485:CP488))</f>
        <v/>
      </c>
      <c r="D449" s="40" t="str">
        <f>IF(A449="","",SUM(EF449,LT449)+SUM(DD485:DD488)+SUM(DR485:DR488))</f>
        <v/>
      </c>
      <c r="E449" s="41" t="str">
        <f>IF(A449="","",SUM(NJ449,MV449,MH449,ET449,LF473)+SUM(JB485:JB488)+SUM(JP485:JP488)+SUM(KD485:KD488)+SUM(KR485:KR488))</f>
        <v/>
      </c>
      <c r="F449" s="40"/>
      <c r="G449" s="178"/>
      <c r="H449" s="42"/>
      <c r="I449" s="44"/>
      <c r="J449" s="44" t="str">
        <f t="shared" si="2068"/>
        <v/>
      </c>
      <c r="K449" s="44"/>
      <c r="L449" s="44" t="str">
        <f t="shared" si="2069"/>
        <v/>
      </c>
      <c r="M449" s="44"/>
      <c r="N449" s="44" t="str">
        <f t="shared" si="2070"/>
        <v/>
      </c>
      <c r="O449" s="44"/>
      <c r="P449" s="43"/>
      <c r="Q449" s="43" t="str">
        <f t="shared" si="2071"/>
        <v/>
      </c>
      <c r="R449" s="44" t="str">
        <f t="shared" si="2072"/>
        <v/>
      </c>
      <c r="S449" s="45" t="str">
        <f t="shared" si="2073"/>
        <v/>
      </c>
      <c r="T449" s="35"/>
      <c r="U449" s="27"/>
      <c r="V449" s="51" t="str">
        <f t="shared" si="2074"/>
        <v/>
      </c>
      <c r="W449" s="44"/>
      <c r="X449" s="44" t="str">
        <f t="shared" si="2075"/>
        <v/>
      </c>
      <c r="Y449" s="44"/>
      <c r="Z449" s="44" t="str">
        <f t="shared" si="2076"/>
        <v/>
      </c>
      <c r="AA449" s="44"/>
      <c r="AB449" s="44" t="str">
        <f t="shared" si="2077"/>
        <v/>
      </c>
      <c r="AC449" s="44"/>
      <c r="AD449" s="43"/>
      <c r="AE449" s="43" t="str">
        <f t="shared" si="2078"/>
        <v/>
      </c>
      <c r="AF449" s="44" t="str">
        <f t="shared" si="2079"/>
        <v/>
      </c>
      <c r="AG449" s="45" t="str">
        <f t="shared" si="2080"/>
        <v/>
      </c>
      <c r="AH449" s="35"/>
      <c r="AI449" s="27"/>
      <c r="AJ449" s="51" t="str">
        <f t="shared" si="2081"/>
        <v/>
      </c>
      <c r="AK449" s="44"/>
      <c r="AL449" s="44" t="str">
        <f t="shared" si="2082"/>
        <v/>
      </c>
      <c r="AM449" s="44"/>
      <c r="AN449" s="44" t="str">
        <f t="shared" si="2083"/>
        <v/>
      </c>
      <c r="AO449" s="44"/>
      <c r="AP449" s="44" t="str">
        <f t="shared" si="2084"/>
        <v/>
      </c>
      <c r="AQ449" s="44"/>
      <c r="AR449" s="43"/>
      <c r="AS449" s="43" t="str">
        <f t="shared" si="2085"/>
        <v/>
      </c>
      <c r="AT449" s="44" t="str">
        <f t="shared" si="2086"/>
        <v/>
      </c>
      <c r="AU449" s="45" t="str">
        <f t="shared" si="2087"/>
        <v/>
      </c>
      <c r="AV449" s="35"/>
      <c r="AW449" s="27"/>
      <c r="AX449" s="51" t="str">
        <f t="shared" si="2088"/>
        <v/>
      </c>
      <c r="AY449" s="44"/>
      <c r="AZ449" s="44" t="str">
        <f t="shared" si="2089"/>
        <v/>
      </c>
      <c r="BA449" s="44"/>
      <c r="BB449" s="44" t="str">
        <f t="shared" si="2090"/>
        <v/>
      </c>
      <c r="BC449" s="44"/>
      <c r="BD449" s="44" t="str">
        <f t="shared" si="2091"/>
        <v/>
      </c>
      <c r="BE449" s="44"/>
      <c r="BF449" s="43"/>
      <c r="BG449" s="43" t="str">
        <f t="shared" si="2092"/>
        <v/>
      </c>
      <c r="BH449" s="44" t="str">
        <f t="shared" si="2093"/>
        <v/>
      </c>
      <c r="BI449" s="45" t="str">
        <f t="shared" si="2094"/>
        <v/>
      </c>
      <c r="BJ449" s="35"/>
      <c r="BK449" s="50"/>
      <c r="BL449" s="51">
        <f>IF($A440="","",$A440)</f>
        <v>45926</v>
      </c>
      <c r="BM449" s="43">
        <v>12037</v>
      </c>
      <c r="BN449" s="43">
        <f t="shared" si="2173"/>
        <v>74</v>
      </c>
      <c r="BO449" s="43">
        <v>455</v>
      </c>
      <c r="BP449" s="87">
        <f t="shared" si="2174"/>
        <v>2</v>
      </c>
      <c r="BQ449" s="43">
        <v>10</v>
      </c>
      <c r="BR449" s="43">
        <f t="shared" si="2175"/>
        <v>2</v>
      </c>
      <c r="BS449" s="43">
        <v>4</v>
      </c>
      <c r="BT449" s="53" t="str">
        <f t="shared" si="2176"/>
        <v>キティヒョウ柄マスコット</v>
      </c>
      <c r="BU449" s="47">
        <f t="shared" si="2177"/>
        <v>996</v>
      </c>
      <c r="BV449" s="44">
        <f t="shared" si="2178"/>
        <v>1992</v>
      </c>
      <c r="BW449" s="89">
        <f t="shared" si="2179"/>
        <v>0.26918918918918922</v>
      </c>
      <c r="BX449" s="35"/>
      <c r="BY449" s="27"/>
      <c r="BZ449" s="51">
        <f>IF($A440="","",$A440)</f>
        <v>45926</v>
      </c>
      <c r="CA449" s="43">
        <v>753</v>
      </c>
      <c r="CB449" s="59">
        <f t="shared" si="2180"/>
        <v>35</v>
      </c>
      <c r="CC449" s="43">
        <v>3</v>
      </c>
      <c r="CD449" s="87">
        <f t="shared" si="2181"/>
        <v>1</v>
      </c>
      <c r="CE449" s="43">
        <v>7</v>
      </c>
      <c r="CF449" s="43">
        <f t="shared" si="2182"/>
        <v>1</v>
      </c>
      <c r="CG449" s="43">
        <v>2</v>
      </c>
      <c r="CH449" s="53" t="str">
        <f t="shared" si="2183"/>
        <v>サンリオフェイスポーチ</v>
      </c>
      <c r="CI449" s="47">
        <f t="shared" si="2184"/>
        <v>900</v>
      </c>
      <c r="CJ449" s="44">
        <f t="shared" si="2185"/>
        <v>900</v>
      </c>
      <c r="CK449" s="89">
        <f t="shared" si="2186"/>
        <v>0.25714285714285712</v>
      </c>
      <c r="CL449" s="35"/>
      <c r="CM449" s="27"/>
      <c r="CN449" s="51">
        <f>IF($A440="","",$A440)</f>
        <v>45926</v>
      </c>
      <c r="CO449" s="43">
        <v>354</v>
      </c>
      <c r="CP449" s="59">
        <f t="shared" si="2187"/>
        <v>16</v>
      </c>
      <c r="CQ449" s="43">
        <v>0</v>
      </c>
      <c r="CR449" s="87">
        <f t="shared" si="2188"/>
        <v>0</v>
      </c>
      <c r="CS449" s="43">
        <v>21</v>
      </c>
      <c r="CT449" s="43">
        <f t="shared" si="2189"/>
        <v>0</v>
      </c>
      <c r="CU449" s="43">
        <v>0</v>
      </c>
      <c r="CV449" s="71" t="str">
        <f t="shared" si="2190"/>
        <v>スティッチリボンポーチ</v>
      </c>
      <c r="CW449" s="47">
        <f t="shared" si="2191"/>
        <v>0</v>
      </c>
      <c r="CX449" s="44">
        <f t="shared" si="2192"/>
        <v>0</v>
      </c>
      <c r="CY449" s="89">
        <f t="shared" si="2193"/>
        <v>0</v>
      </c>
      <c r="CZ449" s="35"/>
      <c r="DA449" s="58"/>
      <c r="DB449" s="51">
        <f>IF($A440="","",$A440)</f>
        <v>45926</v>
      </c>
      <c r="DC449" s="43">
        <v>7202</v>
      </c>
      <c r="DD449" s="43">
        <f t="shared" si="2194"/>
        <v>69</v>
      </c>
      <c r="DE449" s="43">
        <v>259</v>
      </c>
      <c r="DF449" s="87">
        <f t="shared" si="2195"/>
        <v>2</v>
      </c>
      <c r="DG449" s="43">
        <v>18</v>
      </c>
      <c r="DH449" s="43">
        <f t="shared" si="2196"/>
        <v>2</v>
      </c>
      <c r="DI449" s="43">
        <v>2</v>
      </c>
      <c r="DJ449" s="53" t="str">
        <f t="shared" si="2197"/>
        <v>クーリッシュイヤホン</v>
      </c>
      <c r="DK449" s="47">
        <f t="shared" si="2198"/>
        <v>1100</v>
      </c>
      <c r="DL449" s="44">
        <f t="shared" si="2199"/>
        <v>2200</v>
      </c>
      <c r="DM449" s="89">
        <f t="shared" si="2200"/>
        <v>0.3188405797101449</v>
      </c>
      <c r="DN449" s="35"/>
      <c r="DO449" s="27"/>
      <c r="DP449" s="51">
        <f>IF($A440="","",$A440)</f>
        <v>45926</v>
      </c>
      <c r="DQ449" s="43">
        <v>1149</v>
      </c>
      <c r="DR449" s="59">
        <f t="shared" si="2201"/>
        <v>21</v>
      </c>
      <c r="DS449" s="43">
        <v>48</v>
      </c>
      <c r="DT449" s="87">
        <f t="shared" si="2202"/>
        <v>0</v>
      </c>
      <c r="DU449" s="43">
        <v>15</v>
      </c>
      <c r="DV449" s="43">
        <f t="shared" si="2203"/>
        <v>0</v>
      </c>
      <c r="DW449" s="43">
        <v>0</v>
      </c>
      <c r="DX449" s="53" t="str">
        <f t="shared" si="2204"/>
        <v>デジタルミニカメラ</v>
      </c>
      <c r="DY449" s="47">
        <f t="shared" si="2205"/>
        <v>722</v>
      </c>
      <c r="DZ449" s="44">
        <f t="shared" si="2206"/>
        <v>0</v>
      </c>
      <c r="EA449" s="89">
        <f t="shared" si="2207"/>
        <v>0</v>
      </c>
      <c r="EB449" s="35"/>
      <c r="EC449" s="27"/>
      <c r="ED449" s="51" t="str">
        <f t="shared" si="2095"/>
        <v/>
      </c>
      <c r="EE449" s="44"/>
      <c r="EF449" s="44" t="str">
        <f t="shared" si="2096"/>
        <v/>
      </c>
      <c r="EG449" s="44"/>
      <c r="EH449" s="44" t="str">
        <f t="shared" si="2097"/>
        <v/>
      </c>
      <c r="EI449" s="44"/>
      <c r="EJ449" s="44" t="str">
        <f t="shared" si="2098"/>
        <v/>
      </c>
      <c r="EK449" s="44"/>
      <c r="EL449" s="43"/>
      <c r="EM449" s="43" t="str">
        <f t="shared" si="2099"/>
        <v/>
      </c>
      <c r="EN449" s="44" t="str">
        <f t="shared" si="2100"/>
        <v/>
      </c>
      <c r="EO449" s="45" t="str">
        <f t="shared" si="2101"/>
        <v/>
      </c>
      <c r="EP449" s="35"/>
      <c r="EQ449" s="27"/>
      <c r="ER449" s="51" t="str">
        <f t="shared" si="2102"/>
        <v/>
      </c>
      <c r="ES449" s="44"/>
      <c r="ET449" s="44" t="str">
        <f t="shared" si="2103"/>
        <v/>
      </c>
      <c r="EU449" s="44"/>
      <c r="EV449" s="44" t="str">
        <f t="shared" si="2104"/>
        <v/>
      </c>
      <c r="EW449" s="44"/>
      <c r="EX449" s="44" t="str">
        <f t="shared" si="2105"/>
        <v/>
      </c>
      <c r="EY449" s="44"/>
      <c r="EZ449" s="43"/>
      <c r="FA449" s="43" t="str">
        <f t="shared" si="2106"/>
        <v/>
      </c>
      <c r="FB449" s="44" t="str">
        <f t="shared" si="2107"/>
        <v/>
      </c>
      <c r="FC449" s="45" t="str">
        <f t="shared" si="2108"/>
        <v/>
      </c>
      <c r="FD449" s="35"/>
      <c r="FE449" s="27"/>
      <c r="FF449" s="51" t="str">
        <f t="shared" si="2109"/>
        <v/>
      </c>
      <c r="FG449" s="44"/>
      <c r="FH449" s="44" t="str">
        <f>IF(FG449="","",FG449-FG448)</f>
        <v/>
      </c>
      <c r="FI449" s="44"/>
      <c r="FJ449" s="44" t="str">
        <f>IF(FI449="","",FI449-FI448)</f>
        <v/>
      </c>
      <c r="FK449" s="44"/>
      <c r="FL449" s="44" t="str">
        <f>IF(FK449="","",FK448+FM448-FK449)</f>
        <v/>
      </c>
      <c r="FM449" s="44"/>
      <c r="FN449" s="43"/>
      <c r="FO449" s="43" t="str">
        <f>IF(FG449="","",FO448)</f>
        <v/>
      </c>
      <c r="FP449" s="44" t="str">
        <f>IF(FO449="","",FL449*FO449)</f>
        <v/>
      </c>
      <c r="FQ449" s="45" t="str">
        <f>IF(FP449="","",FP449/(FH449*100))</f>
        <v/>
      </c>
      <c r="FR449" s="35"/>
      <c r="FS449" s="27"/>
      <c r="FT449" s="51" t="str">
        <f t="shared" si="2111"/>
        <v/>
      </c>
      <c r="FU449" s="44"/>
      <c r="FV449" s="44" t="str">
        <f>IF(FU449="","",FU449-FU448)</f>
        <v/>
      </c>
      <c r="FW449" s="44"/>
      <c r="FX449" s="44" t="str">
        <f>IF(FW449="","",FW449-FW448)</f>
        <v/>
      </c>
      <c r="FY449" s="44"/>
      <c r="FZ449" s="44" t="str">
        <f>IF(FY449="","",FY448+GA448-FY449)</f>
        <v/>
      </c>
      <c r="GA449" s="44"/>
      <c r="GB449" s="43"/>
      <c r="GC449" s="43" t="str">
        <f>IF(FU449="","",GC448)</f>
        <v/>
      </c>
      <c r="GD449" s="44" t="str">
        <f>IF(GC449="","",FZ449*GC449)</f>
        <v/>
      </c>
      <c r="GE449" s="45" t="str">
        <f>IF(GD449="","",GD449/(FV449*100))</f>
        <v/>
      </c>
      <c r="GF449" s="35"/>
      <c r="GG449" s="65"/>
      <c r="GH449" s="51" t="str">
        <f t="shared" si="2113"/>
        <v/>
      </c>
      <c r="GI449" s="44"/>
      <c r="GJ449" s="44" t="str">
        <f t="shared" si="2155"/>
        <v/>
      </c>
      <c r="GK449" s="44"/>
      <c r="GL449" s="44" t="str">
        <f t="shared" si="2156"/>
        <v/>
      </c>
      <c r="GM449" s="44"/>
      <c r="GN449" s="44" t="str">
        <f t="shared" si="2114"/>
        <v/>
      </c>
      <c r="GO449" s="44"/>
      <c r="GP449" s="43"/>
      <c r="GQ449" s="43" t="str">
        <f t="shared" si="2157"/>
        <v/>
      </c>
      <c r="GR449" s="44" t="str">
        <f t="shared" si="2168"/>
        <v/>
      </c>
      <c r="GS449" s="45" t="str">
        <f t="shared" si="2169"/>
        <v/>
      </c>
      <c r="GT449" s="35"/>
      <c r="GU449" s="27"/>
      <c r="GV449" s="51" t="str">
        <f t="shared" si="2115"/>
        <v/>
      </c>
      <c r="GW449" s="44"/>
      <c r="GX449" s="44" t="str">
        <f t="shared" si="2158"/>
        <v/>
      </c>
      <c r="GY449" s="44"/>
      <c r="GZ449" s="44" t="str">
        <f t="shared" si="2159"/>
        <v/>
      </c>
      <c r="HA449" s="44"/>
      <c r="HB449" s="44" t="str">
        <f t="shared" si="2116"/>
        <v/>
      </c>
      <c r="HC449" s="44"/>
      <c r="HD449" s="43"/>
      <c r="HE449" s="43" t="str">
        <f t="shared" si="2170"/>
        <v/>
      </c>
      <c r="HF449" s="44" t="str">
        <f t="shared" si="2117"/>
        <v/>
      </c>
      <c r="HG449" s="45" t="str">
        <f t="shared" si="2118"/>
        <v/>
      </c>
      <c r="HH449" s="35"/>
      <c r="HI449" s="27"/>
      <c r="HJ449" s="51" t="str">
        <f t="shared" si="2119"/>
        <v/>
      </c>
      <c r="HK449" s="44"/>
      <c r="HL449" s="44" t="str">
        <f t="shared" si="2160"/>
        <v/>
      </c>
      <c r="HM449" s="44"/>
      <c r="HN449" s="44" t="str">
        <f t="shared" si="2161"/>
        <v/>
      </c>
      <c r="HO449" s="44"/>
      <c r="HP449" s="44" t="str">
        <f t="shared" si="2120"/>
        <v/>
      </c>
      <c r="HQ449" s="44"/>
      <c r="HR449" s="43"/>
      <c r="HS449" s="43" t="str">
        <f t="shared" si="2171"/>
        <v/>
      </c>
      <c r="HT449" s="44" t="str">
        <f t="shared" si="2121"/>
        <v/>
      </c>
      <c r="HU449" s="45" t="str">
        <f t="shared" si="2122"/>
        <v/>
      </c>
      <c r="HV449" s="35"/>
      <c r="HW449" s="61"/>
      <c r="HX449" s="51">
        <f>IF($A440="","",$A440)</f>
        <v>45926</v>
      </c>
      <c r="HY449" s="43">
        <v>27696</v>
      </c>
      <c r="HZ449" s="43">
        <f t="shared" ref="HZ449:HZ492" si="2250">IF(HY449="","",HY449-HY445)</f>
        <v>13</v>
      </c>
      <c r="IA449" s="43"/>
      <c r="IB449" s="87" t="str">
        <f t="shared" si="2244"/>
        <v/>
      </c>
      <c r="IC449" s="43">
        <v>3</v>
      </c>
      <c r="ID449" s="43">
        <f t="shared" si="2208"/>
        <v>1</v>
      </c>
      <c r="IE449" s="43">
        <v>-1</v>
      </c>
      <c r="IF449" s="53" t="s">
        <v>526</v>
      </c>
      <c r="IG449" s="47">
        <v>715</v>
      </c>
      <c r="IH449" s="44">
        <f t="shared" si="2210"/>
        <v>715</v>
      </c>
      <c r="II449" s="89">
        <f t="shared" si="2211"/>
        <v>0.55000000000000004</v>
      </c>
      <c r="IJ449" s="35"/>
      <c r="IK449" s="27"/>
      <c r="IL449" s="51">
        <f>IF($A440="","",$A440)</f>
        <v>45926</v>
      </c>
      <c r="IM449" s="43">
        <v>43</v>
      </c>
      <c r="IN449" s="43">
        <f t="shared" si="2245"/>
        <v>43</v>
      </c>
      <c r="IO449" s="43">
        <v>992</v>
      </c>
      <c r="IP449" s="87">
        <f t="shared" si="2246"/>
        <v>0</v>
      </c>
      <c r="IQ449" s="43">
        <v>12</v>
      </c>
      <c r="IR449" s="43">
        <f t="shared" si="2212"/>
        <v>0</v>
      </c>
      <c r="IS449" s="43">
        <v>0</v>
      </c>
      <c r="IT449" s="53" t="str">
        <f t="shared" si="2213"/>
        <v>ラブブマスコット</v>
      </c>
      <c r="IU449" s="47">
        <f t="shared" si="2247"/>
        <v>400</v>
      </c>
      <c r="IV449" s="44">
        <f t="shared" si="2214"/>
        <v>0</v>
      </c>
      <c r="IW449" s="89">
        <f t="shared" si="2215"/>
        <v>0</v>
      </c>
      <c r="IX449" s="35" t="s">
        <v>519</v>
      </c>
      <c r="IY449" s="33"/>
      <c r="IZ449" s="51">
        <f>IF($A440="","",$A440)</f>
        <v>45926</v>
      </c>
      <c r="JA449" s="43">
        <v>6070</v>
      </c>
      <c r="JB449" s="43">
        <f t="shared" si="2216"/>
        <v>41</v>
      </c>
      <c r="JC449" s="43">
        <v>301</v>
      </c>
      <c r="JD449" s="87">
        <f t="shared" si="2217"/>
        <v>1</v>
      </c>
      <c r="JE449" s="43">
        <v>23</v>
      </c>
      <c r="JF449" s="43">
        <f t="shared" si="2218"/>
        <v>1</v>
      </c>
      <c r="JG449" s="43">
        <v>0</v>
      </c>
      <c r="JH449" s="53" t="str">
        <f t="shared" si="2248"/>
        <v>サンリオでかぱっちん</v>
      </c>
      <c r="JI449" s="47">
        <f t="shared" si="2249"/>
        <v>660</v>
      </c>
      <c r="JJ449" s="44">
        <f t="shared" si="2219"/>
        <v>660</v>
      </c>
      <c r="JK449" s="89">
        <f t="shared" si="2220"/>
        <v>0.16097560975609757</v>
      </c>
      <c r="JL449" s="35"/>
      <c r="JM449" s="27"/>
      <c r="JN449" s="51">
        <f>IF($A440="","",$A440)</f>
        <v>45926</v>
      </c>
      <c r="JO449" s="43">
        <v>5030</v>
      </c>
      <c r="JP449" s="43">
        <f t="shared" si="2221"/>
        <v>139</v>
      </c>
      <c r="JQ449" s="43">
        <v>172</v>
      </c>
      <c r="JR449" s="87">
        <f t="shared" si="2222"/>
        <v>3</v>
      </c>
      <c r="JS449" s="43">
        <v>1</v>
      </c>
      <c r="JT449" s="43">
        <f t="shared" si="2223"/>
        <v>3</v>
      </c>
      <c r="JU449" s="43">
        <v>14</v>
      </c>
      <c r="JV449" s="53" t="str">
        <f t="shared" si="2240"/>
        <v>北斗イヤホン</v>
      </c>
      <c r="JW449" s="47">
        <f t="shared" si="2241"/>
        <v>1100</v>
      </c>
      <c r="JX449" s="44">
        <f t="shared" si="2224"/>
        <v>3300</v>
      </c>
      <c r="JY449" s="89">
        <f t="shared" si="2225"/>
        <v>0.23741007194244604</v>
      </c>
      <c r="JZ449" s="35"/>
      <c r="KA449" s="61"/>
      <c r="KB449" s="51">
        <f>IF($A440="","",$A440)</f>
        <v>45926</v>
      </c>
      <c r="KC449" s="43">
        <v>5132</v>
      </c>
      <c r="KD449" s="43">
        <f t="shared" si="2226"/>
        <v>53</v>
      </c>
      <c r="KE449" s="43">
        <v>197</v>
      </c>
      <c r="KF449" s="87">
        <f t="shared" si="2227"/>
        <v>4</v>
      </c>
      <c r="KG449" s="43">
        <v>5</v>
      </c>
      <c r="KH449" s="43">
        <f t="shared" si="2228"/>
        <v>3</v>
      </c>
      <c r="KI449" s="43">
        <v>11</v>
      </c>
      <c r="KJ449" s="53" t="str">
        <f t="shared" si="2229"/>
        <v>液晶ミニカメラ</v>
      </c>
      <c r="KK449" s="47">
        <f t="shared" si="2230"/>
        <v>1074</v>
      </c>
      <c r="KL449" s="44">
        <f t="shared" si="2231"/>
        <v>3222</v>
      </c>
      <c r="KM449" s="89">
        <f t="shared" si="2232"/>
        <v>0.60792452830188681</v>
      </c>
      <c r="KN449" s="35" t="s">
        <v>512</v>
      </c>
      <c r="KO449" s="27"/>
      <c r="KP449" s="51">
        <f>IF($A440="","",$A440)</f>
        <v>45926</v>
      </c>
      <c r="KQ449" s="43">
        <v>3757</v>
      </c>
      <c r="KR449" s="43">
        <f t="shared" si="2233"/>
        <v>41</v>
      </c>
      <c r="KS449" s="43">
        <v>251</v>
      </c>
      <c r="KT449" s="87">
        <f t="shared" si="2234"/>
        <v>3</v>
      </c>
      <c r="KU449" s="43">
        <v>11</v>
      </c>
      <c r="KV449" s="43">
        <f t="shared" si="2235"/>
        <v>3</v>
      </c>
      <c r="KW449" s="43">
        <v>0</v>
      </c>
      <c r="KX449" s="53" t="str">
        <f t="shared" si="2236"/>
        <v>LOTTEチョコイヤホン</v>
      </c>
      <c r="KY449" s="47">
        <f t="shared" si="2237"/>
        <v>1100</v>
      </c>
      <c r="KZ449" s="44">
        <f t="shared" si="2238"/>
        <v>3300</v>
      </c>
      <c r="LA449" s="89">
        <f t="shared" si="2239"/>
        <v>0.80487804878048785</v>
      </c>
      <c r="LB449" s="35" t="s">
        <v>517</v>
      </c>
      <c r="LC449" s="27"/>
      <c r="LD449" s="51">
        <f>IF(A441="","",A441)</f>
        <v>45929</v>
      </c>
      <c r="LE449" s="43">
        <v>68044</v>
      </c>
      <c r="LF449" s="86">
        <f>IF(LE449="","",LE449-LE446)</f>
        <v>31</v>
      </c>
      <c r="LG449" s="43">
        <v>445</v>
      </c>
      <c r="LH449" s="43">
        <f t="shared" si="2242"/>
        <v>0</v>
      </c>
      <c r="LI449" s="43">
        <v>1</v>
      </c>
      <c r="LJ449" s="87">
        <f t="shared" si="2243"/>
        <v>0</v>
      </c>
      <c r="LK449" s="43">
        <v>1</v>
      </c>
      <c r="LL449" s="64" t="s">
        <v>534</v>
      </c>
      <c r="LM449" s="47">
        <f>IF(LF449="","",LM446)</f>
        <v>1000</v>
      </c>
      <c r="LN449" s="87">
        <f t="shared" si="2172"/>
        <v>0</v>
      </c>
      <c r="LO449" s="54"/>
      <c r="LP449" s="35"/>
      <c r="LQ449" s="27"/>
      <c r="LR449" s="51" t="str">
        <f t="shared" si="2123"/>
        <v/>
      </c>
      <c r="LS449" s="44"/>
      <c r="LT449" s="44" t="str">
        <f t="shared" si="2124"/>
        <v/>
      </c>
      <c r="LU449" s="44"/>
      <c r="LV449" s="44" t="str">
        <f t="shared" si="2125"/>
        <v/>
      </c>
      <c r="LW449" s="44"/>
      <c r="LX449" s="44" t="str">
        <f t="shared" si="2126"/>
        <v/>
      </c>
      <c r="LY449" s="44"/>
      <c r="LZ449" s="43"/>
      <c r="MA449" s="43" t="str">
        <f t="shared" si="2127"/>
        <v/>
      </c>
      <c r="MB449" s="44" t="str">
        <f t="shared" si="2128"/>
        <v/>
      </c>
      <c r="MC449" s="45" t="str">
        <f t="shared" si="2129"/>
        <v/>
      </c>
      <c r="MD449" s="35"/>
      <c r="ME449" s="27"/>
      <c r="MF449" s="51" t="str">
        <f t="shared" si="2130"/>
        <v/>
      </c>
      <c r="MG449" s="44"/>
      <c r="MH449" s="44" t="str">
        <f t="shared" si="2131"/>
        <v/>
      </c>
      <c r="MI449" s="44"/>
      <c r="MJ449" s="44" t="str">
        <f t="shared" si="2132"/>
        <v/>
      </c>
      <c r="MK449" s="44"/>
      <c r="ML449" s="44" t="str">
        <f t="shared" si="2133"/>
        <v/>
      </c>
      <c r="MM449" s="44"/>
      <c r="MN449" s="43"/>
      <c r="MO449" s="43" t="str">
        <f t="shared" si="2134"/>
        <v/>
      </c>
      <c r="MP449" s="44" t="str">
        <f t="shared" si="2135"/>
        <v/>
      </c>
      <c r="MQ449" s="45" t="str">
        <f t="shared" si="2136"/>
        <v/>
      </c>
      <c r="MR449" s="35"/>
      <c r="MS449" s="27"/>
      <c r="MT449" s="51" t="str">
        <f t="shared" si="2137"/>
        <v/>
      </c>
      <c r="MU449" s="44"/>
      <c r="MV449" s="44" t="str">
        <f t="shared" si="2138"/>
        <v/>
      </c>
      <c r="MW449" s="44"/>
      <c r="MX449" s="44" t="str">
        <f t="shared" si="2139"/>
        <v/>
      </c>
      <c r="MY449" s="44"/>
      <c r="MZ449" s="44" t="str">
        <f t="shared" si="2140"/>
        <v/>
      </c>
      <c r="NA449" s="44"/>
      <c r="NB449" s="43"/>
      <c r="NC449" s="43" t="str">
        <f t="shared" si="2141"/>
        <v/>
      </c>
      <c r="ND449" s="44" t="str">
        <f t="shared" si="2142"/>
        <v/>
      </c>
      <c r="NE449" s="45" t="str">
        <f t="shared" si="2143"/>
        <v/>
      </c>
      <c r="NF449" s="35"/>
      <c r="NG449" s="27"/>
      <c r="NH449" s="51" t="str">
        <f t="shared" si="2144"/>
        <v/>
      </c>
      <c r="NI449" s="44"/>
      <c r="NJ449" s="44" t="str">
        <f t="shared" si="2145"/>
        <v/>
      </c>
      <c r="NK449" s="44"/>
      <c r="NL449" s="44" t="str">
        <f t="shared" si="2146"/>
        <v/>
      </c>
      <c r="NM449" s="44"/>
      <c r="NN449" s="44" t="str">
        <f t="shared" si="2147"/>
        <v/>
      </c>
      <c r="NO449" s="44"/>
      <c r="NP449" s="43"/>
      <c r="NQ449" s="43" t="str">
        <f t="shared" si="2148"/>
        <v/>
      </c>
      <c r="NR449" s="44" t="str">
        <f t="shared" si="2149"/>
        <v/>
      </c>
      <c r="NS449" s="45" t="str">
        <f t="shared" si="2150"/>
        <v/>
      </c>
      <c r="NT449" s="35"/>
    </row>
    <row r="450" spans="1:384" ht="15" customHeight="1" x14ac:dyDescent="0.2">
      <c r="A450" s="38"/>
      <c r="B450" s="39" t="str">
        <f>IF(A450="","",SUM(J450,LF476,AL450,ET450,AZ450,EF450,LT450,NJ450,MV450,MH450,X450)+SUM(DR489:DR492)+SUM(CP489:CP492)+SUM(CB489:CB492)+SUM(BN489:BN492)+SUM(DD489:DD492)+SUM(JB489:JB492)+SUM(JP489:JP492)+SUM(KD489:KD492)+SUM(KR489:KR492))</f>
        <v/>
      </c>
      <c r="C450" s="40" t="str">
        <f>IF(A450="","",SUM(J450,X450,AL450,AZ450)+SUM(BN489:BN492)+SUM(CB489:CB492)+SUM(CP489:CP492))</f>
        <v/>
      </c>
      <c r="D450" s="40" t="str">
        <f>IF(A450="","",SUM(EF450,LT450)+SUM(DD489:DD492)+SUM(DR489:DR492))</f>
        <v/>
      </c>
      <c r="E450" s="41" t="str">
        <f>IF(A450="","",SUM(NJ450,MV450,MH450,ET450,LF476)+SUM(JB489:JB492)+SUM(JP489:JP492)+SUM(KD489:KD492)+SUM(KR489:KR492))</f>
        <v/>
      </c>
      <c r="F450" s="40"/>
      <c r="G450" s="178"/>
      <c r="H450" s="42"/>
      <c r="I450" s="44"/>
      <c r="J450" s="44" t="str">
        <f t="shared" si="2068"/>
        <v/>
      </c>
      <c r="K450" s="44"/>
      <c r="L450" s="44" t="str">
        <f t="shared" si="2069"/>
        <v/>
      </c>
      <c r="M450" s="44"/>
      <c r="N450" s="44" t="str">
        <f t="shared" si="2070"/>
        <v/>
      </c>
      <c r="O450" s="44"/>
      <c r="P450" s="43"/>
      <c r="Q450" s="43" t="str">
        <f t="shared" si="2071"/>
        <v/>
      </c>
      <c r="R450" s="44" t="str">
        <f t="shared" si="2072"/>
        <v/>
      </c>
      <c r="S450" s="45" t="str">
        <f t="shared" si="2073"/>
        <v/>
      </c>
      <c r="T450" s="35"/>
      <c r="U450" s="27"/>
      <c r="V450" s="51" t="str">
        <f t="shared" si="2074"/>
        <v/>
      </c>
      <c r="W450" s="44"/>
      <c r="X450" s="44" t="str">
        <f t="shared" si="2075"/>
        <v/>
      </c>
      <c r="Y450" s="44"/>
      <c r="Z450" s="44" t="str">
        <f t="shared" si="2076"/>
        <v/>
      </c>
      <c r="AA450" s="44"/>
      <c r="AB450" s="44" t="str">
        <f t="shared" si="2077"/>
        <v/>
      </c>
      <c r="AC450" s="44"/>
      <c r="AD450" s="43"/>
      <c r="AE450" s="43" t="str">
        <f t="shared" si="2078"/>
        <v/>
      </c>
      <c r="AF450" s="44" t="str">
        <f t="shared" si="2079"/>
        <v/>
      </c>
      <c r="AG450" s="45" t="str">
        <f t="shared" si="2080"/>
        <v/>
      </c>
      <c r="AH450" s="35"/>
      <c r="AI450" s="27"/>
      <c r="AJ450" s="51" t="str">
        <f t="shared" si="2081"/>
        <v/>
      </c>
      <c r="AK450" s="44"/>
      <c r="AL450" s="44" t="str">
        <f t="shared" si="2082"/>
        <v/>
      </c>
      <c r="AM450" s="44"/>
      <c r="AN450" s="44" t="str">
        <f t="shared" si="2083"/>
        <v/>
      </c>
      <c r="AO450" s="44"/>
      <c r="AP450" s="44" t="str">
        <f t="shared" si="2084"/>
        <v/>
      </c>
      <c r="AQ450" s="44"/>
      <c r="AR450" s="43"/>
      <c r="AS450" s="43" t="str">
        <f t="shared" si="2085"/>
        <v/>
      </c>
      <c r="AT450" s="44" t="str">
        <f t="shared" si="2086"/>
        <v/>
      </c>
      <c r="AU450" s="45" t="str">
        <f t="shared" si="2087"/>
        <v/>
      </c>
      <c r="AV450" s="35"/>
      <c r="AW450" s="27"/>
      <c r="AX450" s="51" t="str">
        <f t="shared" si="2088"/>
        <v/>
      </c>
      <c r="AY450" s="44"/>
      <c r="AZ450" s="44" t="str">
        <f t="shared" si="2089"/>
        <v/>
      </c>
      <c r="BA450" s="44"/>
      <c r="BB450" s="44" t="str">
        <f t="shared" si="2090"/>
        <v/>
      </c>
      <c r="BC450" s="44"/>
      <c r="BD450" s="44" t="str">
        <f t="shared" si="2091"/>
        <v/>
      </c>
      <c r="BE450" s="44"/>
      <c r="BF450" s="43"/>
      <c r="BG450" s="43" t="str">
        <f t="shared" si="2092"/>
        <v/>
      </c>
      <c r="BH450" s="44" t="str">
        <f t="shared" si="2093"/>
        <v/>
      </c>
      <c r="BI450" s="45" t="str">
        <f t="shared" si="2094"/>
        <v/>
      </c>
      <c r="BJ450" s="35"/>
      <c r="BK450" s="50"/>
      <c r="BL450" s="51"/>
      <c r="BM450" s="43">
        <v>9771</v>
      </c>
      <c r="BN450" s="69">
        <f t="shared" si="2173"/>
        <v>30</v>
      </c>
      <c r="BO450" s="43">
        <v>287</v>
      </c>
      <c r="BP450" s="44">
        <f t="shared" si="2174"/>
        <v>0</v>
      </c>
      <c r="BQ450" s="43">
        <v>10</v>
      </c>
      <c r="BR450" s="44">
        <f t="shared" si="2175"/>
        <v>1</v>
      </c>
      <c r="BS450" s="44">
        <v>0</v>
      </c>
      <c r="BT450" s="60" t="str">
        <f t="shared" si="2176"/>
        <v>モンチッチマスコット</v>
      </c>
      <c r="BU450" s="67">
        <f t="shared" si="2177"/>
        <v>660</v>
      </c>
      <c r="BV450" s="43">
        <f t="shared" si="2178"/>
        <v>660</v>
      </c>
      <c r="BW450" s="45">
        <f t="shared" si="2179"/>
        <v>0.22</v>
      </c>
      <c r="BX450" s="35"/>
      <c r="BY450" s="27"/>
      <c r="BZ450" s="51"/>
      <c r="CA450" s="43">
        <v>754</v>
      </c>
      <c r="CB450" s="44">
        <f t="shared" si="2180"/>
        <v>219</v>
      </c>
      <c r="CC450" s="43">
        <v>5</v>
      </c>
      <c r="CD450" s="44">
        <f t="shared" si="2181"/>
        <v>1</v>
      </c>
      <c r="CE450" s="43">
        <v>15</v>
      </c>
      <c r="CF450" s="44">
        <f t="shared" si="2182"/>
        <v>1</v>
      </c>
      <c r="CG450" s="44">
        <v>0</v>
      </c>
      <c r="CH450" s="60" t="str">
        <f t="shared" si="2183"/>
        <v>ラブブマスコット</v>
      </c>
      <c r="CI450" s="67">
        <f t="shared" si="2184"/>
        <v>500</v>
      </c>
      <c r="CJ450" s="43">
        <f t="shared" si="2185"/>
        <v>500</v>
      </c>
      <c r="CK450" s="45">
        <f t="shared" si="2186"/>
        <v>2.2831050228310501E-2</v>
      </c>
      <c r="CL450" s="35"/>
      <c r="CM450" s="27"/>
      <c r="CN450" s="51"/>
      <c r="CO450" s="43">
        <v>497</v>
      </c>
      <c r="CP450" s="69">
        <f t="shared" si="2187"/>
        <v>20</v>
      </c>
      <c r="CQ450" s="43">
        <v>2</v>
      </c>
      <c r="CR450" s="44">
        <f t="shared" si="2188"/>
        <v>0</v>
      </c>
      <c r="CS450" s="43">
        <v>10</v>
      </c>
      <c r="CT450" s="44">
        <f t="shared" si="2189"/>
        <v>0</v>
      </c>
      <c r="CU450" s="44">
        <v>0</v>
      </c>
      <c r="CV450" s="62" t="str">
        <f t="shared" si="2190"/>
        <v>サンリオミニリュック</v>
      </c>
      <c r="CW450" s="67">
        <f t="shared" si="2191"/>
        <v>600</v>
      </c>
      <c r="CX450" s="43">
        <f t="shared" si="2192"/>
        <v>0</v>
      </c>
      <c r="CY450" s="45">
        <f t="shared" si="2193"/>
        <v>0</v>
      </c>
      <c r="CZ450" s="35"/>
      <c r="DA450" s="58"/>
      <c r="DB450" s="51"/>
      <c r="DC450" s="43">
        <v>6887</v>
      </c>
      <c r="DD450" s="69">
        <f t="shared" si="2194"/>
        <v>17</v>
      </c>
      <c r="DE450" s="43">
        <v>221</v>
      </c>
      <c r="DF450" s="44">
        <f t="shared" si="2195"/>
        <v>0</v>
      </c>
      <c r="DG450" s="43">
        <v>13</v>
      </c>
      <c r="DH450" s="44">
        <f t="shared" si="2196"/>
        <v>0</v>
      </c>
      <c r="DI450" s="44">
        <v>0</v>
      </c>
      <c r="DJ450" s="60" t="str">
        <f t="shared" si="2197"/>
        <v>ジャグラーサウンドボタン</v>
      </c>
      <c r="DK450" s="67">
        <f t="shared" si="2198"/>
        <v>682</v>
      </c>
      <c r="DL450" s="43">
        <f t="shared" si="2199"/>
        <v>0</v>
      </c>
      <c r="DM450" s="45">
        <f t="shared" si="2200"/>
        <v>0</v>
      </c>
      <c r="DN450" s="35"/>
      <c r="DO450" s="27"/>
      <c r="DP450" s="51"/>
      <c r="DQ450" s="43">
        <v>2344</v>
      </c>
      <c r="DR450" s="44">
        <f t="shared" si="2201"/>
        <v>124</v>
      </c>
      <c r="DS450" s="43">
        <v>64</v>
      </c>
      <c r="DT450" s="44">
        <f t="shared" si="2202"/>
        <v>3</v>
      </c>
      <c r="DU450" s="43">
        <v>6</v>
      </c>
      <c r="DV450" s="44">
        <f t="shared" si="2203"/>
        <v>3</v>
      </c>
      <c r="DW450" s="44">
        <v>8</v>
      </c>
      <c r="DX450" s="60" t="str">
        <f t="shared" si="2204"/>
        <v>キティヒョウ柄マスコット</v>
      </c>
      <c r="DY450" s="67">
        <f t="shared" si="2205"/>
        <v>996</v>
      </c>
      <c r="DZ450" s="43">
        <f t="shared" si="2206"/>
        <v>2988</v>
      </c>
      <c r="EA450" s="45">
        <f t="shared" si="2207"/>
        <v>0.24096774193548387</v>
      </c>
      <c r="EB450" s="35"/>
      <c r="EC450" s="27"/>
      <c r="ED450" s="51" t="str">
        <f t="shared" si="2095"/>
        <v/>
      </c>
      <c r="EE450" s="44"/>
      <c r="EF450" s="44" t="str">
        <f t="shared" si="2096"/>
        <v/>
      </c>
      <c r="EG450" s="44"/>
      <c r="EH450" s="44" t="str">
        <f t="shared" si="2097"/>
        <v/>
      </c>
      <c r="EI450" s="44"/>
      <c r="EJ450" s="44" t="str">
        <f t="shared" si="2098"/>
        <v/>
      </c>
      <c r="EK450" s="44"/>
      <c r="EL450" s="43"/>
      <c r="EM450" s="43" t="str">
        <f t="shared" si="2099"/>
        <v/>
      </c>
      <c r="EN450" s="44" t="str">
        <f t="shared" si="2100"/>
        <v/>
      </c>
      <c r="EO450" s="45" t="str">
        <f t="shared" si="2101"/>
        <v/>
      </c>
      <c r="EP450" s="35"/>
      <c r="EQ450" s="27"/>
      <c r="ER450" s="51" t="str">
        <f t="shared" si="2102"/>
        <v/>
      </c>
      <c r="ES450" s="44"/>
      <c r="ET450" s="44" t="str">
        <f t="shared" si="2103"/>
        <v/>
      </c>
      <c r="EU450" s="44"/>
      <c r="EV450" s="44" t="str">
        <f t="shared" si="2104"/>
        <v/>
      </c>
      <c r="EW450" s="44"/>
      <c r="EX450" s="44" t="str">
        <f t="shared" si="2105"/>
        <v/>
      </c>
      <c r="EY450" s="44"/>
      <c r="EZ450" s="43"/>
      <c r="FA450" s="43" t="str">
        <f t="shared" si="2106"/>
        <v/>
      </c>
      <c r="FB450" s="44" t="str">
        <f t="shared" si="2107"/>
        <v/>
      </c>
      <c r="FC450" s="45" t="str">
        <f t="shared" si="2108"/>
        <v/>
      </c>
      <c r="FD450" s="35"/>
      <c r="FE450" s="27"/>
      <c r="FF450" s="51" t="str">
        <f t="shared" si="2109"/>
        <v/>
      </c>
      <c r="FG450" s="44"/>
      <c r="FH450" s="44" t="str">
        <f>IF(FG450="","",FG450-FG449)</f>
        <v/>
      </c>
      <c r="FI450" s="44"/>
      <c r="FJ450" s="44" t="str">
        <f>IF(FI450="","",FI450-FI449)</f>
        <v/>
      </c>
      <c r="FK450" s="44"/>
      <c r="FL450" s="44" t="str">
        <f>IF(FK450="","",FK449+FM449-FK450)</f>
        <v/>
      </c>
      <c r="FM450" s="44"/>
      <c r="FN450" s="43"/>
      <c r="FO450" s="43" t="str">
        <f>IF(FG450="","",FO449)</f>
        <v/>
      </c>
      <c r="FP450" s="44" t="str">
        <f>IF(FO450="","",FL450*FO450)</f>
        <v/>
      </c>
      <c r="FQ450" s="45" t="str">
        <f>IF(FP450="","",FP450/(FH450*100))</f>
        <v/>
      </c>
      <c r="FR450" s="35"/>
      <c r="FS450" s="27"/>
      <c r="FT450" s="51" t="str">
        <f t="shared" si="2111"/>
        <v/>
      </c>
      <c r="FU450" s="44"/>
      <c r="FV450" s="44" t="str">
        <f>IF(FU450="","",FU450-FU449)</f>
        <v/>
      </c>
      <c r="FW450" s="44"/>
      <c r="FX450" s="44" t="str">
        <f>IF(FW450="","",FW450-FW449)</f>
        <v/>
      </c>
      <c r="FY450" s="44"/>
      <c r="FZ450" s="44" t="str">
        <f>IF(FY450="","",FY449+GA449-FY450)</f>
        <v/>
      </c>
      <c r="GA450" s="44"/>
      <c r="GB450" s="43"/>
      <c r="GC450" s="43" t="str">
        <f>IF(FU450="","",GC449)</f>
        <v/>
      </c>
      <c r="GD450" s="44" t="str">
        <f>IF(GC450="","",FZ450*GC450)</f>
        <v/>
      </c>
      <c r="GE450" s="45" t="str">
        <f>IF(GD450="","",GD450/(FV450*100))</f>
        <v/>
      </c>
      <c r="GF450" s="35"/>
      <c r="GG450" s="65"/>
      <c r="GH450" s="51" t="str">
        <f t="shared" si="2113"/>
        <v/>
      </c>
      <c r="GI450" s="44"/>
      <c r="GJ450" s="44" t="str">
        <f t="shared" si="2155"/>
        <v/>
      </c>
      <c r="GK450" s="44"/>
      <c r="GL450" s="44" t="str">
        <f t="shared" si="2156"/>
        <v/>
      </c>
      <c r="GM450" s="44"/>
      <c r="GN450" s="44" t="str">
        <f t="shared" si="2114"/>
        <v/>
      </c>
      <c r="GO450" s="44"/>
      <c r="GP450" s="43"/>
      <c r="GQ450" s="43" t="str">
        <f t="shared" si="2157"/>
        <v/>
      </c>
      <c r="GR450" s="44" t="str">
        <f t="shared" si="2168"/>
        <v/>
      </c>
      <c r="GS450" s="45" t="str">
        <f t="shared" si="2169"/>
        <v/>
      </c>
      <c r="GT450" s="35"/>
      <c r="GU450" s="27"/>
      <c r="GV450" s="51" t="str">
        <f t="shared" si="2115"/>
        <v/>
      </c>
      <c r="GW450" s="44"/>
      <c r="GX450" s="44" t="str">
        <f t="shared" si="2158"/>
        <v/>
      </c>
      <c r="GY450" s="44"/>
      <c r="GZ450" s="44" t="str">
        <f t="shared" si="2159"/>
        <v/>
      </c>
      <c r="HA450" s="44"/>
      <c r="HB450" s="44" t="str">
        <f t="shared" si="2116"/>
        <v/>
      </c>
      <c r="HC450" s="44"/>
      <c r="HD450" s="43"/>
      <c r="HE450" s="43" t="str">
        <f t="shared" si="2170"/>
        <v/>
      </c>
      <c r="HF450" s="44" t="str">
        <f t="shared" si="2117"/>
        <v/>
      </c>
      <c r="HG450" s="45" t="str">
        <f t="shared" si="2118"/>
        <v/>
      </c>
      <c r="HH450" s="35"/>
      <c r="HI450" s="27"/>
      <c r="HJ450" s="51" t="str">
        <f t="shared" si="2119"/>
        <v/>
      </c>
      <c r="HK450" s="44"/>
      <c r="HL450" s="44" t="str">
        <f t="shared" si="2160"/>
        <v/>
      </c>
      <c r="HM450" s="44"/>
      <c r="HN450" s="44" t="str">
        <f t="shared" si="2161"/>
        <v/>
      </c>
      <c r="HO450" s="44"/>
      <c r="HP450" s="44" t="str">
        <f t="shared" si="2120"/>
        <v/>
      </c>
      <c r="HQ450" s="44"/>
      <c r="HR450" s="43"/>
      <c r="HS450" s="43" t="str">
        <f t="shared" si="2171"/>
        <v/>
      </c>
      <c r="HT450" s="44" t="str">
        <f t="shared" si="2121"/>
        <v/>
      </c>
      <c r="HU450" s="45" t="str">
        <f t="shared" si="2122"/>
        <v/>
      </c>
      <c r="HV450" s="35"/>
      <c r="HW450" s="61"/>
      <c r="HX450" s="51"/>
      <c r="HY450" s="43">
        <v>19943</v>
      </c>
      <c r="HZ450" s="44">
        <f t="shared" si="2250"/>
        <v>31</v>
      </c>
      <c r="IA450" s="43"/>
      <c r="IB450" s="44" t="str">
        <f t="shared" si="2244"/>
        <v/>
      </c>
      <c r="IC450" s="43">
        <v>2</v>
      </c>
      <c r="ID450" s="44">
        <f t="shared" si="2208"/>
        <v>0</v>
      </c>
      <c r="IE450" s="44">
        <v>2</v>
      </c>
      <c r="IF450" s="60" t="str">
        <f t="shared" ref="IF450" si="2251">IF(HY449="","",IF446)</f>
        <v>サンリオ浴衣BIG</v>
      </c>
      <c r="IG450" s="67">
        <f>IF(HY449="","",IG446)</f>
        <v>1100</v>
      </c>
      <c r="IH450" s="43">
        <f t="shared" si="2210"/>
        <v>0</v>
      </c>
      <c r="II450" s="45">
        <f t="shared" si="2211"/>
        <v>0</v>
      </c>
      <c r="IJ450" s="35"/>
      <c r="IK450" s="27"/>
      <c r="IL450" s="51"/>
      <c r="IM450" s="43">
        <v>231</v>
      </c>
      <c r="IN450" s="44">
        <v>40</v>
      </c>
      <c r="IO450" s="43">
        <v>994</v>
      </c>
      <c r="IP450" s="44">
        <f t="shared" si="2246"/>
        <v>2</v>
      </c>
      <c r="IQ450" s="43">
        <v>10</v>
      </c>
      <c r="IR450" s="44">
        <f t="shared" si="2212"/>
        <v>2</v>
      </c>
      <c r="IS450" s="44">
        <v>2</v>
      </c>
      <c r="IT450" s="60" t="str">
        <f t="shared" si="2213"/>
        <v>キティヒョウ柄マスコット</v>
      </c>
      <c r="IU450" s="67">
        <f t="shared" si="2247"/>
        <v>996</v>
      </c>
      <c r="IV450" s="43">
        <f t="shared" si="2214"/>
        <v>1992</v>
      </c>
      <c r="IW450" s="45">
        <f t="shared" si="2215"/>
        <v>0.498</v>
      </c>
      <c r="IX450" s="35"/>
      <c r="IY450" s="33"/>
      <c r="IZ450" s="51"/>
      <c r="JA450" s="43">
        <v>4269</v>
      </c>
      <c r="JB450" s="44">
        <f t="shared" si="2216"/>
        <v>50</v>
      </c>
      <c r="JC450" s="43">
        <v>125</v>
      </c>
      <c r="JD450" s="44">
        <f t="shared" si="2217"/>
        <v>2</v>
      </c>
      <c r="JE450" s="43">
        <v>30</v>
      </c>
      <c r="JF450" s="44">
        <f t="shared" si="2218"/>
        <v>2</v>
      </c>
      <c r="JG450" s="44">
        <v>0</v>
      </c>
      <c r="JH450" s="60" t="str">
        <f t="shared" si="2248"/>
        <v>ミニ香水</v>
      </c>
      <c r="JI450" s="67">
        <f t="shared" si="2249"/>
        <v>1100</v>
      </c>
      <c r="JJ450" s="43">
        <f t="shared" si="2219"/>
        <v>2200</v>
      </c>
      <c r="JK450" s="45">
        <f t="shared" si="2220"/>
        <v>0.44</v>
      </c>
      <c r="JL450" s="35"/>
      <c r="JM450" s="27"/>
      <c r="JN450" s="51"/>
      <c r="JO450" s="43">
        <v>5078</v>
      </c>
      <c r="JP450" s="69">
        <f t="shared" si="2221"/>
        <v>24</v>
      </c>
      <c r="JQ450" s="43">
        <v>105</v>
      </c>
      <c r="JR450" s="44">
        <f t="shared" si="2222"/>
        <v>0</v>
      </c>
      <c r="JS450" s="43">
        <v>16</v>
      </c>
      <c r="JT450" s="44">
        <f t="shared" si="2223"/>
        <v>0</v>
      </c>
      <c r="JU450" s="44">
        <v>0</v>
      </c>
      <c r="JV450" s="60" t="str">
        <f t="shared" si="2240"/>
        <v>ジャグラーサウンドボタン</v>
      </c>
      <c r="JW450" s="67">
        <f t="shared" si="2241"/>
        <v>748</v>
      </c>
      <c r="JX450" s="43">
        <f t="shared" si="2224"/>
        <v>0</v>
      </c>
      <c r="JY450" s="45">
        <f t="shared" si="2225"/>
        <v>0</v>
      </c>
      <c r="JZ450" s="35"/>
      <c r="KA450" s="61"/>
      <c r="KB450" s="51"/>
      <c r="KC450" s="43">
        <v>3836</v>
      </c>
      <c r="KD450" s="69">
        <f t="shared" si="2226"/>
        <v>39</v>
      </c>
      <c r="KE450" s="43">
        <v>106</v>
      </c>
      <c r="KF450" s="44">
        <f t="shared" si="2227"/>
        <v>0</v>
      </c>
      <c r="KG450" s="43">
        <v>10</v>
      </c>
      <c r="KH450" s="44">
        <f t="shared" si="2228"/>
        <v>1</v>
      </c>
      <c r="KI450" s="44"/>
      <c r="KJ450" s="60" t="str">
        <f t="shared" si="2229"/>
        <v>サンリオスカーフ付ポーチ</v>
      </c>
      <c r="KK450" s="67">
        <f t="shared" si="2230"/>
        <v>0</v>
      </c>
      <c r="KL450" s="43">
        <f t="shared" si="2231"/>
        <v>0</v>
      </c>
      <c r="KM450" s="45">
        <f t="shared" si="2232"/>
        <v>0</v>
      </c>
      <c r="KN450" s="35"/>
      <c r="KO450" s="27"/>
      <c r="KP450" s="51"/>
      <c r="KQ450" s="43">
        <v>4550</v>
      </c>
      <c r="KR450" s="44">
        <f t="shared" si="2233"/>
        <v>38</v>
      </c>
      <c r="KS450" s="43">
        <v>90</v>
      </c>
      <c r="KT450" s="44">
        <f t="shared" si="2234"/>
        <v>0</v>
      </c>
      <c r="KU450" s="43">
        <v>14</v>
      </c>
      <c r="KV450" s="44">
        <f t="shared" si="2235"/>
        <v>0</v>
      </c>
      <c r="KW450" s="44">
        <v>0</v>
      </c>
      <c r="KX450" s="60" t="str">
        <f t="shared" si="2236"/>
        <v>デジタルミニカメラ</v>
      </c>
      <c r="KY450" s="67">
        <f t="shared" si="2237"/>
        <v>722</v>
      </c>
      <c r="KZ450" s="43">
        <f t="shared" si="2238"/>
        <v>0</v>
      </c>
      <c r="LA450" s="45">
        <f t="shared" si="2239"/>
        <v>0</v>
      </c>
      <c r="LB450" s="35"/>
      <c r="LC450" s="27"/>
      <c r="LD450" s="98"/>
      <c r="LE450" s="44"/>
      <c r="LF450" s="44"/>
      <c r="LG450" s="44">
        <v>530</v>
      </c>
      <c r="LH450" s="44">
        <f t="shared" si="2242"/>
        <v>0</v>
      </c>
      <c r="LI450" s="43">
        <v>2</v>
      </c>
      <c r="LJ450" s="44">
        <f t="shared" si="2243"/>
        <v>0</v>
      </c>
      <c r="LK450" s="44">
        <v>0</v>
      </c>
      <c r="LL450" s="72" t="s">
        <v>535</v>
      </c>
      <c r="LM450" s="67">
        <f>IF(LF449="","",LM447)</f>
        <v>1000</v>
      </c>
      <c r="LN450" s="44">
        <f t="shared" si="2172"/>
        <v>0</v>
      </c>
      <c r="LO450" s="45"/>
      <c r="LP450" s="35"/>
      <c r="LQ450" s="27"/>
      <c r="LR450" s="51" t="str">
        <f t="shared" si="2123"/>
        <v/>
      </c>
      <c r="LS450" s="44"/>
      <c r="LT450" s="44" t="str">
        <f t="shared" si="2124"/>
        <v/>
      </c>
      <c r="LU450" s="44"/>
      <c r="LV450" s="44" t="str">
        <f t="shared" si="2125"/>
        <v/>
      </c>
      <c r="LW450" s="44"/>
      <c r="LX450" s="44" t="str">
        <f t="shared" si="2126"/>
        <v/>
      </c>
      <c r="LY450" s="44"/>
      <c r="LZ450" s="43"/>
      <c r="MA450" s="43" t="str">
        <f t="shared" si="2127"/>
        <v/>
      </c>
      <c r="MB450" s="44" t="str">
        <f t="shared" si="2128"/>
        <v/>
      </c>
      <c r="MC450" s="45" t="str">
        <f t="shared" si="2129"/>
        <v/>
      </c>
      <c r="MD450" s="35"/>
      <c r="ME450" s="27"/>
      <c r="MF450" s="51" t="str">
        <f t="shared" si="2130"/>
        <v/>
      </c>
      <c r="MG450" s="44"/>
      <c r="MH450" s="44" t="str">
        <f t="shared" si="2131"/>
        <v/>
      </c>
      <c r="MI450" s="44"/>
      <c r="MJ450" s="44" t="str">
        <f t="shared" si="2132"/>
        <v/>
      </c>
      <c r="MK450" s="44"/>
      <c r="ML450" s="44" t="str">
        <f t="shared" si="2133"/>
        <v/>
      </c>
      <c r="MM450" s="44"/>
      <c r="MN450" s="43"/>
      <c r="MO450" s="43" t="str">
        <f t="shared" si="2134"/>
        <v/>
      </c>
      <c r="MP450" s="44" t="str">
        <f t="shared" si="2135"/>
        <v/>
      </c>
      <c r="MQ450" s="45" t="str">
        <f t="shared" si="2136"/>
        <v/>
      </c>
      <c r="MR450" s="35"/>
      <c r="MS450" s="27"/>
      <c r="MT450" s="51" t="str">
        <f t="shared" si="2137"/>
        <v/>
      </c>
      <c r="MU450" s="44"/>
      <c r="MV450" s="44" t="str">
        <f t="shared" si="2138"/>
        <v/>
      </c>
      <c r="MW450" s="44"/>
      <c r="MX450" s="44" t="str">
        <f t="shared" si="2139"/>
        <v/>
      </c>
      <c r="MY450" s="44"/>
      <c r="MZ450" s="44" t="str">
        <f t="shared" si="2140"/>
        <v/>
      </c>
      <c r="NA450" s="44"/>
      <c r="NB450" s="43"/>
      <c r="NC450" s="43" t="str">
        <f t="shared" si="2141"/>
        <v/>
      </c>
      <c r="ND450" s="44" t="str">
        <f t="shared" si="2142"/>
        <v/>
      </c>
      <c r="NE450" s="45" t="str">
        <f t="shared" si="2143"/>
        <v/>
      </c>
      <c r="NF450" s="35"/>
      <c r="NG450" s="27"/>
      <c r="NH450" s="51" t="str">
        <f t="shared" si="2144"/>
        <v/>
      </c>
      <c r="NI450" s="44"/>
      <c r="NJ450" s="44" t="str">
        <f t="shared" si="2145"/>
        <v/>
      </c>
      <c r="NK450" s="44"/>
      <c r="NL450" s="44" t="str">
        <f t="shared" si="2146"/>
        <v/>
      </c>
      <c r="NM450" s="44"/>
      <c r="NN450" s="44" t="str">
        <f t="shared" si="2147"/>
        <v/>
      </c>
      <c r="NO450" s="44"/>
      <c r="NP450" s="43"/>
      <c r="NQ450" s="43" t="str">
        <f t="shared" si="2148"/>
        <v/>
      </c>
      <c r="NR450" s="44" t="str">
        <f t="shared" si="2149"/>
        <v/>
      </c>
      <c r="NS450" s="45" t="str">
        <f t="shared" si="2150"/>
        <v/>
      </c>
      <c r="NT450" s="35"/>
    </row>
    <row r="451" spans="1:384" ht="15" customHeight="1" thickBot="1" x14ac:dyDescent="0.25">
      <c r="A451" s="38"/>
      <c r="B451" s="39"/>
      <c r="C451" s="40"/>
      <c r="D451" s="40"/>
      <c r="E451" s="41"/>
      <c r="F451" s="40"/>
      <c r="G451" s="178"/>
      <c r="H451" s="42"/>
      <c r="I451" s="44"/>
      <c r="J451" s="44"/>
      <c r="K451" s="44"/>
      <c r="L451" s="44"/>
      <c r="M451" s="44"/>
      <c r="N451" s="44"/>
      <c r="O451" s="44"/>
      <c r="P451" s="43"/>
      <c r="Q451" s="43"/>
      <c r="R451" s="44"/>
      <c r="S451" s="45"/>
      <c r="T451" s="35"/>
      <c r="U451" s="27"/>
      <c r="V451" s="51" t="str">
        <f t="shared" si="2074"/>
        <v/>
      </c>
      <c r="W451" s="44"/>
      <c r="X451" s="44"/>
      <c r="Y451" s="44"/>
      <c r="Z451" s="44"/>
      <c r="AA451" s="44"/>
      <c r="AB451" s="44"/>
      <c r="AC451" s="44"/>
      <c r="AD451" s="43"/>
      <c r="AE451" s="43"/>
      <c r="AF451" s="44"/>
      <c r="AG451" s="45"/>
      <c r="AH451" s="35"/>
      <c r="AI451" s="27"/>
      <c r="AJ451" s="51" t="str">
        <f t="shared" si="2081"/>
        <v/>
      </c>
      <c r="AK451" s="44"/>
      <c r="AL451" s="44"/>
      <c r="AM451" s="44"/>
      <c r="AN451" s="44"/>
      <c r="AO451" s="44"/>
      <c r="AP451" s="44"/>
      <c r="AQ451" s="44"/>
      <c r="AR451" s="43"/>
      <c r="AS451" s="43"/>
      <c r="AT451" s="44"/>
      <c r="AU451" s="45"/>
      <c r="AV451" s="35"/>
      <c r="AW451" s="27"/>
      <c r="AX451" s="51" t="str">
        <f t="shared" si="2088"/>
        <v/>
      </c>
      <c r="AY451" s="44"/>
      <c r="AZ451" s="44"/>
      <c r="BA451" s="44"/>
      <c r="BB451" s="44"/>
      <c r="BC451" s="44"/>
      <c r="BD451" s="44"/>
      <c r="BE451" s="44"/>
      <c r="BF451" s="43"/>
      <c r="BG451" s="43"/>
      <c r="BH451" s="44"/>
      <c r="BI451" s="45"/>
      <c r="BJ451" s="35"/>
      <c r="BK451" s="50"/>
      <c r="BL451" s="99"/>
      <c r="BM451" s="25">
        <v>11570</v>
      </c>
      <c r="BN451" s="69">
        <f t="shared" si="2173"/>
        <v>41</v>
      </c>
      <c r="BO451" s="25">
        <v>607</v>
      </c>
      <c r="BP451" s="44">
        <f t="shared" si="2174"/>
        <v>0</v>
      </c>
      <c r="BQ451" s="25">
        <v>11</v>
      </c>
      <c r="BR451" s="44">
        <f t="shared" si="2175"/>
        <v>0</v>
      </c>
      <c r="BS451" s="44">
        <v>0</v>
      </c>
      <c r="BT451" s="60" t="str">
        <f t="shared" si="2176"/>
        <v>サンリオFAN</v>
      </c>
      <c r="BU451" s="67">
        <f t="shared" si="2177"/>
        <v>1100</v>
      </c>
      <c r="BV451" s="44">
        <f t="shared" si="2178"/>
        <v>0</v>
      </c>
      <c r="BW451" s="45">
        <f t="shared" si="2179"/>
        <v>0</v>
      </c>
      <c r="BX451" s="35"/>
      <c r="BY451" s="27"/>
      <c r="BZ451" s="100"/>
      <c r="CA451" s="25">
        <v>816</v>
      </c>
      <c r="CB451" s="44">
        <f t="shared" si="2180"/>
        <v>50</v>
      </c>
      <c r="CC451" s="25">
        <v>50</v>
      </c>
      <c r="CD451" s="44">
        <f t="shared" si="2181"/>
        <v>2</v>
      </c>
      <c r="CE451" s="25">
        <v>210</v>
      </c>
      <c r="CF451" s="44">
        <f t="shared" si="2182"/>
        <v>4</v>
      </c>
      <c r="CG451" s="44">
        <v>0</v>
      </c>
      <c r="CH451" s="60" t="str">
        <f t="shared" si="2183"/>
        <v>サンリオアイスドーム</v>
      </c>
      <c r="CI451" s="67">
        <f t="shared" si="2184"/>
        <v>300</v>
      </c>
      <c r="CJ451" s="44">
        <f t="shared" si="2185"/>
        <v>1200</v>
      </c>
      <c r="CK451" s="45">
        <f t="shared" si="2186"/>
        <v>0.24</v>
      </c>
      <c r="CL451" s="35" t="s">
        <v>755</v>
      </c>
      <c r="CM451" s="27"/>
      <c r="CN451" s="100"/>
      <c r="CO451" s="25">
        <v>1241</v>
      </c>
      <c r="CP451" s="44">
        <f t="shared" si="2187"/>
        <v>178</v>
      </c>
      <c r="CQ451" s="25">
        <v>12</v>
      </c>
      <c r="CR451" s="44">
        <f t="shared" si="2188"/>
        <v>2</v>
      </c>
      <c r="CS451" s="25">
        <v>12</v>
      </c>
      <c r="CT451" s="44">
        <f t="shared" si="2189"/>
        <v>2</v>
      </c>
      <c r="CU451" s="44">
        <v>0</v>
      </c>
      <c r="CV451" s="60" t="str">
        <f t="shared" si="2190"/>
        <v>ラブブキーホルダー</v>
      </c>
      <c r="CW451" s="67">
        <f t="shared" si="2191"/>
        <v>400</v>
      </c>
      <c r="CX451" s="44">
        <f t="shared" si="2192"/>
        <v>800</v>
      </c>
      <c r="CY451" s="45">
        <f t="shared" si="2193"/>
        <v>4.49438202247191E-2</v>
      </c>
      <c r="CZ451" s="35"/>
      <c r="DA451" s="58"/>
      <c r="DB451" s="100"/>
      <c r="DC451" s="25">
        <v>7583</v>
      </c>
      <c r="DD451" s="44">
        <f t="shared" si="2194"/>
        <v>90</v>
      </c>
      <c r="DE451" s="25">
        <v>429</v>
      </c>
      <c r="DF451" s="44">
        <f t="shared" si="2195"/>
        <v>0</v>
      </c>
      <c r="DG451" s="25">
        <v>10</v>
      </c>
      <c r="DH451" s="44">
        <f t="shared" si="2196"/>
        <v>0</v>
      </c>
      <c r="DI451" s="44">
        <v>6</v>
      </c>
      <c r="DJ451" s="60" t="str">
        <f t="shared" si="2197"/>
        <v>ラブブマスコット</v>
      </c>
      <c r="DK451" s="67">
        <f t="shared" si="2198"/>
        <v>450</v>
      </c>
      <c r="DL451" s="44">
        <f t="shared" si="2199"/>
        <v>0</v>
      </c>
      <c r="DM451" s="45">
        <f t="shared" si="2200"/>
        <v>0</v>
      </c>
      <c r="DN451" s="35"/>
      <c r="DO451" s="27"/>
      <c r="DP451" s="100"/>
      <c r="DQ451" s="25">
        <v>1751</v>
      </c>
      <c r="DR451" s="44">
        <f t="shared" si="2201"/>
        <v>61</v>
      </c>
      <c r="DS451" s="25">
        <v>52</v>
      </c>
      <c r="DT451" s="44">
        <f t="shared" si="2202"/>
        <v>1</v>
      </c>
      <c r="DU451" s="25">
        <v>21</v>
      </c>
      <c r="DV451" s="44">
        <f t="shared" si="2203"/>
        <v>0</v>
      </c>
      <c r="DW451" s="44">
        <v>6</v>
      </c>
      <c r="DX451" s="60" t="str">
        <f t="shared" si="2204"/>
        <v>ラブブキーホルダー</v>
      </c>
      <c r="DY451" s="67">
        <f t="shared" si="2205"/>
        <v>500</v>
      </c>
      <c r="DZ451" s="44">
        <f t="shared" si="2206"/>
        <v>0</v>
      </c>
      <c r="EA451" s="45">
        <f t="shared" si="2207"/>
        <v>0</v>
      </c>
      <c r="EB451" s="35"/>
      <c r="EC451" s="27"/>
      <c r="ED451" s="51" t="str">
        <f t="shared" si="2095"/>
        <v/>
      </c>
      <c r="EE451" s="44"/>
      <c r="EF451" s="44"/>
      <c r="EG451" s="44"/>
      <c r="EH451" s="44"/>
      <c r="EI451" s="44"/>
      <c r="EJ451" s="44"/>
      <c r="EK451" s="44"/>
      <c r="EL451" s="43"/>
      <c r="EM451" s="43"/>
      <c r="EN451" s="44"/>
      <c r="EO451" s="45"/>
      <c r="EP451" s="35"/>
      <c r="EQ451" s="27"/>
      <c r="ER451" s="51" t="str">
        <f t="shared" si="2102"/>
        <v/>
      </c>
      <c r="ES451" s="44"/>
      <c r="ET451" s="44"/>
      <c r="EU451" s="44"/>
      <c r="EV451" s="44"/>
      <c r="EW451" s="44"/>
      <c r="EX451" s="44"/>
      <c r="EY451" s="44"/>
      <c r="EZ451" s="43"/>
      <c r="FA451" s="43"/>
      <c r="FB451" s="44"/>
      <c r="FC451" s="45"/>
      <c r="FD451" s="35"/>
      <c r="FF451" s="51" t="str">
        <f t="shared" si="2109"/>
        <v/>
      </c>
      <c r="FG451" s="44"/>
      <c r="FH451" s="44"/>
      <c r="FI451" s="44"/>
      <c r="FJ451" s="44"/>
      <c r="FK451" s="44"/>
      <c r="FL451" s="44"/>
      <c r="FM451" s="44"/>
      <c r="FN451" s="43"/>
      <c r="FO451" s="43"/>
      <c r="FP451" s="44"/>
      <c r="FQ451" s="45"/>
      <c r="FR451" s="35"/>
      <c r="FT451" s="51" t="str">
        <f t="shared" si="2111"/>
        <v/>
      </c>
      <c r="FU451" s="44"/>
      <c r="FV451" s="44"/>
      <c r="FW451" s="44"/>
      <c r="FX451" s="44"/>
      <c r="FY451" s="44"/>
      <c r="FZ451" s="44"/>
      <c r="GA451" s="44"/>
      <c r="GB451" s="43"/>
      <c r="GC451" s="43"/>
      <c r="GD451" s="44"/>
      <c r="GE451" s="45"/>
      <c r="GF451" s="35"/>
      <c r="GH451" s="51" t="str">
        <f t="shared" si="2113"/>
        <v/>
      </c>
      <c r="GI451" s="44"/>
      <c r="GJ451" s="44"/>
      <c r="GK451" s="44"/>
      <c r="GL451" s="44"/>
      <c r="GM451" s="44"/>
      <c r="GN451" s="44"/>
      <c r="GO451" s="44"/>
      <c r="GP451" s="43"/>
      <c r="GQ451" s="43"/>
      <c r="GR451" s="44"/>
      <c r="GS451" s="45"/>
      <c r="GT451" s="35"/>
      <c r="GU451" s="27"/>
      <c r="GV451" s="51" t="str">
        <f t="shared" si="2115"/>
        <v/>
      </c>
      <c r="GW451" s="44"/>
      <c r="GX451" s="44"/>
      <c r="GY451" s="44"/>
      <c r="GZ451" s="44"/>
      <c r="HA451" s="44"/>
      <c r="HB451" s="44"/>
      <c r="HC451" s="44"/>
      <c r="HD451" s="43"/>
      <c r="HE451" s="43"/>
      <c r="HF451" s="44"/>
      <c r="HG451" s="45"/>
      <c r="HH451" s="35"/>
      <c r="HJ451" s="51" t="str">
        <f t="shared" si="2119"/>
        <v/>
      </c>
      <c r="HK451" s="44"/>
      <c r="HL451" s="44"/>
      <c r="HM451" s="44"/>
      <c r="HN451" s="44"/>
      <c r="HO451" s="44"/>
      <c r="HP451" s="44"/>
      <c r="HQ451" s="44"/>
      <c r="HR451" s="43"/>
      <c r="HS451" s="43"/>
      <c r="HT451" s="44"/>
      <c r="HU451" s="45"/>
      <c r="HV451" s="35"/>
      <c r="HW451" s="61"/>
      <c r="HX451" s="100"/>
      <c r="HY451" s="25"/>
      <c r="HZ451" s="44" t="str">
        <f t="shared" si="2250"/>
        <v/>
      </c>
      <c r="IA451" s="25"/>
      <c r="IB451" s="44" t="str">
        <f t="shared" si="2244"/>
        <v/>
      </c>
      <c r="IC451" s="25">
        <v>4</v>
      </c>
      <c r="ID451" s="44">
        <f t="shared" si="2208"/>
        <v>0</v>
      </c>
      <c r="IE451" s="44">
        <v>12</v>
      </c>
      <c r="IF451" s="60" t="str">
        <f t="shared" ref="IF451" si="2252">IF(HY449="","",IF447)</f>
        <v>カムカムレモン</v>
      </c>
      <c r="IG451" s="67">
        <f>IF(HY449="","",IG447)</f>
        <v>572</v>
      </c>
      <c r="IH451" s="44">
        <f t="shared" si="2210"/>
        <v>0</v>
      </c>
      <c r="II451" s="45" t="e">
        <f t="shared" si="2211"/>
        <v>#VALUE!</v>
      </c>
      <c r="IJ451" s="35"/>
      <c r="IL451" s="100"/>
      <c r="IM451" s="25">
        <v>9</v>
      </c>
      <c r="IN451" s="44">
        <f t="shared" si="2245"/>
        <v>9</v>
      </c>
      <c r="IO451" s="25">
        <v>994</v>
      </c>
      <c r="IP451" s="44">
        <f t="shared" si="2246"/>
        <v>2</v>
      </c>
      <c r="IQ451" s="25">
        <v>4</v>
      </c>
      <c r="IR451" s="44">
        <f t="shared" si="2212"/>
        <v>2</v>
      </c>
      <c r="IS451" s="44">
        <v>0</v>
      </c>
      <c r="IT451" s="60" t="str">
        <f t="shared" si="2213"/>
        <v>ジョージファン</v>
      </c>
      <c r="IU451" s="67">
        <f t="shared" si="2247"/>
        <v>950</v>
      </c>
      <c r="IV451" s="44">
        <f t="shared" si="2214"/>
        <v>1900</v>
      </c>
      <c r="IW451" s="45">
        <f t="shared" si="2215"/>
        <v>2.1111111111111112</v>
      </c>
      <c r="IX451" s="35" t="s">
        <v>515</v>
      </c>
      <c r="IY451" s="33"/>
      <c r="IZ451" s="100"/>
      <c r="JA451" s="25">
        <v>4565</v>
      </c>
      <c r="JB451" s="44">
        <f t="shared" si="2216"/>
        <v>129</v>
      </c>
      <c r="JC451" s="25">
        <v>120</v>
      </c>
      <c r="JD451" s="44">
        <f t="shared" si="2217"/>
        <v>1</v>
      </c>
      <c r="JE451" s="25">
        <v>13</v>
      </c>
      <c r="JF451" s="44">
        <f t="shared" si="2218"/>
        <v>1</v>
      </c>
      <c r="JG451" s="44">
        <v>4</v>
      </c>
      <c r="JH451" s="60" t="str">
        <f t="shared" si="2248"/>
        <v>ラブブマスコット</v>
      </c>
      <c r="JI451" s="67">
        <f t="shared" si="2249"/>
        <v>500</v>
      </c>
      <c r="JJ451" s="44">
        <f t="shared" si="2219"/>
        <v>500</v>
      </c>
      <c r="JK451" s="45">
        <f t="shared" si="2220"/>
        <v>3.875968992248062E-2</v>
      </c>
      <c r="JL451" s="35"/>
      <c r="JM451" s="27"/>
      <c r="JN451" s="100"/>
      <c r="JO451" s="25">
        <v>3160</v>
      </c>
      <c r="JP451" s="69">
        <f t="shared" si="2221"/>
        <v>36</v>
      </c>
      <c r="JQ451" s="25">
        <v>203</v>
      </c>
      <c r="JR451" s="44">
        <f t="shared" si="2222"/>
        <v>3</v>
      </c>
      <c r="JS451" s="25">
        <v>13</v>
      </c>
      <c r="JT451" s="44">
        <f t="shared" si="2223"/>
        <v>3</v>
      </c>
      <c r="JU451" s="44">
        <v>32</v>
      </c>
      <c r="JV451" s="60" t="str">
        <f t="shared" si="2240"/>
        <v>アングリーキーホルダー</v>
      </c>
      <c r="JW451" s="67">
        <f t="shared" si="2241"/>
        <v>198</v>
      </c>
      <c r="JX451" s="44">
        <f t="shared" si="2224"/>
        <v>594</v>
      </c>
      <c r="JY451" s="45">
        <f t="shared" si="2225"/>
        <v>0.16500000000000001</v>
      </c>
      <c r="JZ451" s="35" t="s">
        <v>518</v>
      </c>
      <c r="KA451" s="61"/>
      <c r="KB451" s="100"/>
      <c r="KC451" s="25">
        <v>6044</v>
      </c>
      <c r="KD451" s="44">
        <f t="shared" si="2226"/>
        <v>179</v>
      </c>
      <c r="KE451" s="25">
        <v>365</v>
      </c>
      <c r="KF451" s="44">
        <f t="shared" si="2227"/>
        <v>8</v>
      </c>
      <c r="KG451" s="25">
        <v>104</v>
      </c>
      <c r="KH451" s="44">
        <f t="shared" si="2228"/>
        <v>10</v>
      </c>
      <c r="KI451" s="44">
        <v>0</v>
      </c>
      <c r="KJ451" s="60" t="str">
        <f t="shared" si="2229"/>
        <v>AIモンスターラバー</v>
      </c>
      <c r="KK451" s="67">
        <f t="shared" si="2230"/>
        <v>198</v>
      </c>
      <c r="KL451" s="44">
        <f t="shared" si="2231"/>
        <v>1980</v>
      </c>
      <c r="KM451" s="45">
        <f t="shared" si="2232"/>
        <v>0.1106145251396648</v>
      </c>
      <c r="KN451" s="35"/>
      <c r="KO451" s="27"/>
      <c r="KP451" s="100"/>
      <c r="KQ451" s="25">
        <v>5278</v>
      </c>
      <c r="KR451" s="44">
        <f t="shared" si="2233"/>
        <v>56</v>
      </c>
      <c r="KS451" s="25">
        <v>250</v>
      </c>
      <c r="KT451" s="44">
        <f t="shared" si="2234"/>
        <v>3</v>
      </c>
      <c r="KU451" s="25">
        <v>72</v>
      </c>
      <c r="KV451" s="44">
        <f t="shared" si="2235"/>
        <v>4</v>
      </c>
      <c r="KW451" s="44">
        <v>0</v>
      </c>
      <c r="KX451" s="60" t="str">
        <f t="shared" si="2236"/>
        <v>キティサンダルKH</v>
      </c>
      <c r="KY451" s="67">
        <f t="shared" si="2237"/>
        <v>605</v>
      </c>
      <c r="KZ451" s="44">
        <f t="shared" si="2238"/>
        <v>2420</v>
      </c>
      <c r="LA451" s="45">
        <f t="shared" si="2239"/>
        <v>0.43214285714285716</v>
      </c>
      <c r="LB451" s="35"/>
      <c r="LC451" s="27"/>
      <c r="LD451" s="74"/>
      <c r="LE451" s="75"/>
      <c r="LF451" s="75"/>
      <c r="LG451" s="75">
        <v>1166</v>
      </c>
      <c r="LH451" s="75">
        <f t="shared" si="2242"/>
        <v>0</v>
      </c>
      <c r="LI451" s="76">
        <v>1</v>
      </c>
      <c r="LJ451" s="75">
        <f t="shared" si="2243"/>
        <v>0</v>
      </c>
      <c r="LK451" s="75">
        <v>1</v>
      </c>
      <c r="LL451" s="77" t="s">
        <v>536</v>
      </c>
      <c r="LM451" s="78">
        <f>IF(LF449="","",LM448)</f>
        <v>1000</v>
      </c>
      <c r="LN451" s="75">
        <f t="shared" si="2172"/>
        <v>0</v>
      </c>
      <c r="LO451" s="79"/>
      <c r="LP451" s="35"/>
      <c r="LQ451" s="27"/>
      <c r="LR451" s="51" t="str">
        <f t="shared" si="2123"/>
        <v/>
      </c>
      <c r="LS451" s="44"/>
      <c r="LT451" s="44"/>
      <c r="LU451" s="44"/>
      <c r="LV451" s="44"/>
      <c r="LW451" s="44"/>
      <c r="LX451" s="44"/>
      <c r="LY451" s="44"/>
      <c r="LZ451" s="43"/>
      <c r="MA451" s="43"/>
      <c r="MB451" s="44"/>
      <c r="MC451" s="45"/>
      <c r="MD451" s="35"/>
      <c r="ME451" s="27"/>
      <c r="MF451" s="51" t="str">
        <f t="shared" si="2130"/>
        <v/>
      </c>
      <c r="MG451" s="44"/>
      <c r="MH451" s="44"/>
      <c r="MI451" s="44"/>
      <c r="MJ451" s="44"/>
      <c r="MK451" s="44"/>
      <c r="ML451" s="44"/>
      <c r="MM451" s="44"/>
      <c r="MN451" s="43"/>
      <c r="MO451" s="43"/>
      <c r="MP451" s="44"/>
      <c r="MQ451" s="45"/>
      <c r="MR451" s="35"/>
      <c r="MS451" s="27"/>
      <c r="MT451" s="51" t="str">
        <f t="shared" si="2137"/>
        <v/>
      </c>
      <c r="MU451" s="44"/>
      <c r="MV451" s="44"/>
      <c r="MW451" s="44"/>
      <c r="MX451" s="44"/>
      <c r="MY451" s="44"/>
      <c r="MZ451" s="44"/>
      <c r="NA451" s="44"/>
      <c r="NB451" s="43"/>
      <c r="NC451" s="43"/>
      <c r="ND451" s="44"/>
      <c r="NE451" s="45"/>
      <c r="NF451" s="35"/>
      <c r="NG451" s="27"/>
      <c r="NH451" s="51" t="str">
        <f t="shared" si="2144"/>
        <v/>
      </c>
      <c r="NI451" s="44"/>
      <c r="NJ451" s="44"/>
      <c r="NK451" s="44"/>
      <c r="NL451" s="44"/>
      <c r="NM451" s="44"/>
      <c r="NN451" s="44"/>
      <c r="NO451" s="44"/>
      <c r="NP451" s="43"/>
      <c r="NQ451" s="43"/>
      <c r="NR451" s="44"/>
      <c r="NS451" s="45"/>
      <c r="NT451" s="35"/>
    </row>
    <row r="452" spans="1:384" ht="15" customHeight="1" thickTop="1" thickBot="1" x14ac:dyDescent="0.25">
      <c r="A452" s="38"/>
      <c r="B452" s="39"/>
      <c r="C452" s="40"/>
      <c r="D452" s="40"/>
      <c r="E452" s="41"/>
      <c r="F452" s="40"/>
      <c r="G452" s="178"/>
      <c r="H452" s="42"/>
      <c r="I452" s="44"/>
      <c r="J452" s="44" t="str">
        <f>IF(I452="","",I452-I453)</f>
        <v/>
      </c>
      <c r="K452" s="44"/>
      <c r="L452" s="44" t="str">
        <f>IF(K452="","",K452-K453)</f>
        <v/>
      </c>
      <c r="M452" s="44"/>
      <c r="N452" s="44" t="str">
        <f>IF(M452="","",M453+O453-M452)</f>
        <v/>
      </c>
      <c r="O452" s="44"/>
      <c r="P452" s="43"/>
      <c r="Q452" s="43" t="str">
        <f>IF(I452="","",Q453)</f>
        <v/>
      </c>
      <c r="R452" s="44" t="str">
        <f t="shared" ref="R452:R489" si="2253">IF(Q452="","",N452*Q452)</f>
        <v/>
      </c>
      <c r="S452" s="45" t="str">
        <f t="shared" ref="S452:S489" si="2254">IF(R452="","",R452/(J452*100))</f>
        <v/>
      </c>
      <c r="T452" s="35"/>
      <c r="U452" s="27"/>
      <c r="V452" s="51" t="str">
        <f t="shared" si="2074"/>
        <v/>
      </c>
      <c r="W452" s="67"/>
      <c r="X452" s="44" t="str">
        <f>IF(W452="","",W452-W453)</f>
        <v/>
      </c>
      <c r="Y452" s="44"/>
      <c r="Z452" s="44" t="str">
        <f>IF(Y452="","",Y452-Y453)</f>
        <v/>
      </c>
      <c r="AA452" s="44"/>
      <c r="AB452" s="44" t="str">
        <f>IF(AA452="","",AA453+AC453-AA452)</f>
        <v/>
      </c>
      <c r="AC452" s="44"/>
      <c r="AD452" s="43"/>
      <c r="AE452" s="43" t="str">
        <f>IF(W452="","",AE453)</f>
        <v/>
      </c>
      <c r="AF452" s="44" t="str">
        <f t="shared" ref="AF452:AF484" si="2255">IF(AE452="","",AB452*AE452)</f>
        <v/>
      </c>
      <c r="AG452" s="45" t="str">
        <f t="shared" ref="AG452:AG484" si="2256">IF(AF452="","",AF452/(X452*100))</f>
        <v/>
      </c>
      <c r="AH452" s="35"/>
      <c r="AI452" s="27"/>
      <c r="AJ452" s="51" t="str">
        <f t="shared" si="2081"/>
        <v/>
      </c>
      <c r="AK452" s="44"/>
      <c r="AL452" s="44" t="str">
        <f>IF(AK452="","",AK452-AK453)</f>
        <v/>
      </c>
      <c r="AM452" s="44"/>
      <c r="AN452" s="44" t="str">
        <f>IF(AM452="","",AM452-AM453)</f>
        <v/>
      </c>
      <c r="AO452" s="44"/>
      <c r="AP452" s="44" t="str">
        <f>IF(AO452="","",AO453+AQ453-AO452)</f>
        <v/>
      </c>
      <c r="AQ452" s="44"/>
      <c r="AR452" s="43"/>
      <c r="AS452" s="43" t="str">
        <f>IF(AK452="","",AS453)</f>
        <v/>
      </c>
      <c r="AT452" s="44" t="str">
        <f t="shared" ref="AT452:AT489" si="2257">IF(AS452="","",AP452*AS452)</f>
        <v/>
      </c>
      <c r="AU452" s="45" t="str">
        <f t="shared" ref="AU452:AU489" si="2258">IF(AT452="","",AT452/(AL452*100))</f>
        <v/>
      </c>
      <c r="AV452" s="35"/>
      <c r="AW452" s="27"/>
      <c r="AX452" s="51" t="str">
        <f t="shared" si="2088"/>
        <v/>
      </c>
      <c r="AY452" s="44"/>
      <c r="AZ452" s="44" t="str">
        <f>IF(AY452="","",AY452-AY453)</f>
        <v/>
      </c>
      <c r="BA452" s="44"/>
      <c r="BB452" s="44" t="str">
        <f>IF(BA452="","",BA452-BA453)</f>
        <v/>
      </c>
      <c r="BC452" s="44"/>
      <c r="BD452" s="44" t="str">
        <f>IF(BC452="","",BC453+BE453-BC452)</f>
        <v/>
      </c>
      <c r="BE452" s="44"/>
      <c r="BF452" s="43"/>
      <c r="BG452" s="43" t="str">
        <f>IF(AY452="","",BG453)</f>
        <v/>
      </c>
      <c r="BH452" s="44" t="str">
        <f t="shared" ref="BH452:BH489" si="2259">IF(BG452="","",BD452*BG452)</f>
        <v/>
      </c>
      <c r="BI452" s="45" t="str">
        <f t="shared" ref="BI452:BI489" si="2260">IF(BH452="","",BH452/(AZ452*100))</f>
        <v/>
      </c>
      <c r="BJ452" s="35"/>
      <c r="BK452" s="50"/>
      <c r="BL452" s="74"/>
      <c r="BM452" s="75">
        <v>12809</v>
      </c>
      <c r="BN452" s="75">
        <f t="shared" si="2173"/>
        <v>104</v>
      </c>
      <c r="BO452" s="75">
        <v>640</v>
      </c>
      <c r="BP452" s="75">
        <f t="shared" si="2174"/>
        <v>6</v>
      </c>
      <c r="BQ452" s="75">
        <v>88</v>
      </c>
      <c r="BR452" s="75">
        <f t="shared" si="2175"/>
        <v>5</v>
      </c>
      <c r="BS452" s="75">
        <v>0</v>
      </c>
      <c r="BT452" s="77" t="str">
        <f t="shared" si="2176"/>
        <v>ＡＩモンスターラバー</v>
      </c>
      <c r="BU452" s="78">
        <f t="shared" si="2177"/>
        <v>198</v>
      </c>
      <c r="BV452" s="75">
        <f t="shared" si="2178"/>
        <v>990</v>
      </c>
      <c r="BW452" s="79">
        <f t="shared" si="2179"/>
        <v>9.5192307692307687E-2</v>
      </c>
      <c r="BX452" s="35"/>
      <c r="BY452" s="27"/>
      <c r="BZ452" s="74"/>
      <c r="CA452" s="75">
        <v>1100</v>
      </c>
      <c r="CB452" s="75">
        <f t="shared" si="2180"/>
        <v>93</v>
      </c>
      <c r="CC452" s="75">
        <v>8</v>
      </c>
      <c r="CD452" s="75">
        <f t="shared" si="2181"/>
        <v>2</v>
      </c>
      <c r="CE452" s="75">
        <v>6</v>
      </c>
      <c r="CF452" s="75">
        <f t="shared" si="2182"/>
        <v>3</v>
      </c>
      <c r="CG452" s="75">
        <v>0</v>
      </c>
      <c r="CH452" s="77" t="str">
        <f t="shared" si="2183"/>
        <v>AIモンスターマスコット</v>
      </c>
      <c r="CI452" s="78">
        <f t="shared" si="2184"/>
        <v>286</v>
      </c>
      <c r="CJ452" s="75">
        <f t="shared" si="2185"/>
        <v>858</v>
      </c>
      <c r="CK452" s="79">
        <f t="shared" si="2186"/>
        <v>9.2258064516129029E-2</v>
      </c>
      <c r="CL452" s="35"/>
      <c r="CM452" s="27"/>
      <c r="CN452" s="74"/>
      <c r="CO452" s="75">
        <v>582</v>
      </c>
      <c r="CP452" s="75">
        <f t="shared" si="2187"/>
        <v>61</v>
      </c>
      <c r="CQ452" s="75">
        <v>996</v>
      </c>
      <c r="CR452" s="75">
        <f t="shared" si="2188"/>
        <v>0</v>
      </c>
      <c r="CS452" s="75">
        <v>18</v>
      </c>
      <c r="CT452" s="75">
        <f t="shared" si="2189"/>
        <v>0</v>
      </c>
      <c r="CU452" s="75">
        <v>0</v>
      </c>
      <c r="CV452" s="77" t="str">
        <f t="shared" si="2190"/>
        <v>スティッチキーケース</v>
      </c>
      <c r="CW452" s="78">
        <f t="shared" si="2191"/>
        <v>550</v>
      </c>
      <c r="CX452" s="75">
        <f t="shared" si="2192"/>
        <v>0</v>
      </c>
      <c r="CY452" s="79">
        <f t="shared" si="2193"/>
        <v>0</v>
      </c>
      <c r="CZ452" s="35"/>
      <c r="DA452" s="58"/>
      <c r="DB452" s="74"/>
      <c r="DC452" s="75">
        <v>5776</v>
      </c>
      <c r="DD452" s="75">
        <f t="shared" si="2194"/>
        <v>58</v>
      </c>
      <c r="DE452" s="75">
        <v>307</v>
      </c>
      <c r="DF452" s="75">
        <f t="shared" si="2195"/>
        <v>3</v>
      </c>
      <c r="DG452" s="75">
        <v>86</v>
      </c>
      <c r="DH452" s="75">
        <f t="shared" si="2196"/>
        <v>5</v>
      </c>
      <c r="DI452" s="75">
        <v>0</v>
      </c>
      <c r="DJ452" s="77" t="str">
        <f t="shared" si="2197"/>
        <v>ＡＩラバー</v>
      </c>
      <c r="DK452" s="78">
        <f t="shared" si="2198"/>
        <v>198</v>
      </c>
      <c r="DL452" s="75">
        <f t="shared" si="2199"/>
        <v>990</v>
      </c>
      <c r="DM452" s="79">
        <f t="shared" si="2200"/>
        <v>0.1706896551724138</v>
      </c>
      <c r="DN452" s="35"/>
      <c r="DO452" s="27"/>
      <c r="DP452" s="74"/>
      <c r="DQ452" s="75">
        <v>1267</v>
      </c>
      <c r="DR452" s="82">
        <f t="shared" si="2201"/>
        <v>5</v>
      </c>
      <c r="DS452" s="75">
        <v>46</v>
      </c>
      <c r="DT452" s="75">
        <f t="shared" si="2202"/>
        <v>0</v>
      </c>
      <c r="DU452" s="75">
        <v>16</v>
      </c>
      <c r="DV452" s="75">
        <f t="shared" si="2203"/>
        <v>0</v>
      </c>
      <c r="DW452" s="75">
        <v>32</v>
      </c>
      <c r="DX452" s="77" t="str">
        <f t="shared" si="2204"/>
        <v>アングリーキーホルダー</v>
      </c>
      <c r="DY452" s="78">
        <f t="shared" si="2205"/>
        <v>198</v>
      </c>
      <c r="DZ452" s="75">
        <f t="shared" si="2206"/>
        <v>0</v>
      </c>
      <c r="EA452" s="79">
        <f t="shared" si="2207"/>
        <v>0</v>
      </c>
      <c r="EB452" s="35"/>
      <c r="EC452" s="27"/>
      <c r="ED452" s="51" t="str">
        <f t="shared" si="2095"/>
        <v/>
      </c>
      <c r="EE452" s="44"/>
      <c r="EF452" s="44" t="str">
        <f>IF(EE452="","",EE452-EE453)</f>
        <v/>
      </c>
      <c r="EG452" s="44"/>
      <c r="EH452" s="44" t="str">
        <f>IF(EG452="","",EG452-EG453)</f>
        <v/>
      </c>
      <c r="EI452" s="44"/>
      <c r="EJ452" s="44" t="str">
        <f>IF(EI452="","",EI453+EK453-EI452)</f>
        <v/>
      </c>
      <c r="EK452" s="44"/>
      <c r="EL452" s="43"/>
      <c r="EM452" s="43" t="str">
        <f>IF(EE452="","",EM453)</f>
        <v/>
      </c>
      <c r="EN452" s="44" t="str">
        <f t="shared" ref="EN452:EN484" si="2261">IF(EM452="","",EJ452*EM452)</f>
        <v/>
      </c>
      <c r="EO452" s="45" t="str">
        <f t="shared" ref="EO452:EO484" si="2262">IF(EN452="","",EN452/(EF452*100))</f>
        <v/>
      </c>
      <c r="EP452" s="35"/>
      <c r="EQ452" s="27"/>
      <c r="ER452" s="51" t="str">
        <f t="shared" si="2102"/>
        <v/>
      </c>
      <c r="ES452" s="44"/>
      <c r="ET452" s="44" t="str">
        <f>IF(ES452="","",ES452-ES453)</f>
        <v/>
      </c>
      <c r="EU452" s="44"/>
      <c r="EV452" s="44" t="str">
        <f>IF(EU452="","",EU452-EU453)</f>
        <v/>
      </c>
      <c r="EW452" s="44"/>
      <c r="EX452" s="44" t="str">
        <f>IF(EW452="","",EW453+EY453-EW452)</f>
        <v/>
      </c>
      <c r="EY452" s="44"/>
      <c r="EZ452" s="43"/>
      <c r="FA452" s="43" t="str">
        <f>IF(ES452="","",FA453)</f>
        <v/>
      </c>
      <c r="FB452" s="44" t="str">
        <f t="shared" ref="FB452:FB489" si="2263">IF(FA452="","",EX452*FA452)</f>
        <v/>
      </c>
      <c r="FC452" s="45" t="str">
        <f t="shared" ref="FC452:FC489" si="2264">IF(FB452="","",FB452/(ET452*100))</f>
        <v/>
      </c>
      <c r="FD452" s="35"/>
      <c r="FF452" s="51" t="str">
        <f t="shared" si="2109"/>
        <v/>
      </c>
      <c r="FG452" s="44"/>
      <c r="FH452" s="44" t="str">
        <f>IF(FG452="","",FG452-FG453)</f>
        <v/>
      </c>
      <c r="FI452" s="44"/>
      <c r="FJ452" s="44" t="str">
        <f>IF(FI452="","",FI452-FI453)</f>
        <v/>
      </c>
      <c r="FK452" s="44"/>
      <c r="FL452" s="44" t="str">
        <f>IF(FK452="","",FK453+FM453-FK452)</f>
        <v/>
      </c>
      <c r="FM452" s="44"/>
      <c r="FN452" s="43"/>
      <c r="FO452" s="43" t="str">
        <f>IF(FG452="","",FO453)</f>
        <v/>
      </c>
      <c r="FP452" s="44" t="str">
        <f t="shared" ref="FP452:FP472" si="2265">IF(FO452="","",FL452*FO452)</f>
        <v/>
      </c>
      <c r="FQ452" s="45" t="str">
        <f t="shared" ref="FQ452:FQ472" si="2266">IF(FP452="","",FP452/(FH452*100))</f>
        <v/>
      </c>
      <c r="FR452" s="35"/>
      <c r="FT452" s="51" t="str">
        <f t="shared" si="2111"/>
        <v/>
      </c>
      <c r="FU452" s="44"/>
      <c r="FV452" s="44" t="str">
        <f>IF(FU452="","",FU452-FU453)</f>
        <v/>
      </c>
      <c r="FW452" s="44"/>
      <c r="FX452" s="44" t="str">
        <f>IF(FW452="","",FW452-FW453)</f>
        <v/>
      </c>
      <c r="FY452" s="44"/>
      <c r="FZ452" s="44" t="str">
        <f>IF(FY452="","",FY453+GA453-FY452)</f>
        <v/>
      </c>
      <c r="GA452" s="44"/>
      <c r="GB452" s="43"/>
      <c r="GC452" s="43" t="str">
        <f>IF(FU452="","",GC453)</f>
        <v/>
      </c>
      <c r="GD452" s="44" t="str">
        <f t="shared" ref="GD452:GD472" si="2267">IF(GC452="","",FZ452*GC452)</f>
        <v/>
      </c>
      <c r="GE452" s="45" t="str">
        <f t="shared" ref="GE452:GE472" si="2268">IF(GD452="","",GD452/(FV452*100))</f>
        <v/>
      </c>
      <c r="GF452" s="35"/>
      <c r="GH452" s="51" t="str">
        <f t="shared" si="2113"/>
        <v/>
      </c>
      <c r="GI452" s="44"/>
      <c r="GJ452" s="44" t="str">
        <f>IF(GI452="","",GI452-GI453)</f>
        <v/>
      </c>
      <c r="GK452" s="44"/>
      <c r="GL452" s="44" t="str">
        <f>IF(GK452="","",GK452-GK453)</f>
        <v/>
      </c>
      <c r="GM452" s="44"/>
      <c r="GN452" s="44" t="str">
        <f>IF(GM452="","",GM453+GO453-GM452)</f>
        <v/>
      </c>
      <c r="GO452" s="44"/>
      <c r="GP452" s="43"/>
      <c r="GQ452" s="43" t="str">
        <f>IF(GI452="","",GQ453)</f>
        <v/>
      </c>
      <c r="GR452" s="44" t="str">
        <f t="shared" ref="GR452:GR484" si="2269">IF(GQ452="","",GN452*GQ452)</f>
        <v/>
      </c>
      <c r="GS452" s="45" t="str">
        <f t="shared" ref="GS452:GS484" si="2270">IF(GR452="","",GR452/(GJ452*100))</f>
        <v/>
      </c>
      <c r="GT452" s="35"/>
      <c r="GU452" s="27"/>
      <c r="GV452" s="51" t="str">
        <f t="shared" si="2115"/>
        <v/>
      </c>
      <c r="GW452" s="44"/>
      <c r="GX452" s="44" t="str">
        <f>IF(GW452="","",GW452-GW453)</f>
        <v/>
      </c>
      <c r="GY452" s="44"/>
      <c r="GZ452" s="44" t="str">
        <f>IF(GY452="","",GY452-GY453)</f>
        <v/>
      </c>
      <c r="HA452" s="44"/>
      <c r="HB452" s="44" t="str">
        <f>IF(HA452="","",HA453+HC453-HA452)</f>
        <v/>
      </c>
      <c r="HC452" s="44"/>
      <c r="HD452" s="43"/>
      <c r="HE452" s="43" t="str">
        <f>IF(GW452="","",HE453)</f>
        <v/>
      </c>
      <c r="HF452" s="44" t="str">
        <f t="shared" ref="HF452:HF484" si="2271">IF(HE452="","",HB452*HE452)</f>
        <v/>
      </c>
      <c r="HG452" s="45" t="str">
        <f t="shared" ref="HG452:HG484" si="2272">IF(HF452="","",HF452/(GX452*100))</f>
        <v/>
      </c>
      <c r="HH452" s="35"/>
      <c r="HJ452" s="51" t="str">
        <f t="shared" si="2119"/>
        <v/>
      </c>
      <c r="HK452" s="44"/>
      <c r="HL452" s="44" t="str">
        <f>IF(HK452="","",HK452-HK453)</f>
        <v/>
      </c>
      <c r="HM452" s="44"/>
      <c r="HN452" s="44" t="str">
        <f>IF(HM452="","",HM452-HM453)</f>
        <v/>
      </c>
      <c r="HO452" s="44"/>
      <c r="HP452" s="44" t="str">
        <f>IF(HO452="","",HO453+HQ453-HO452)</f>
        <v/>
      </c>
      <c r="HQ452" s="44"/>
      <c r="HR452" s="43"/>
      <c r="HS452" s="43" t="str">
        <f>IF(HK452="","",HS453)</f>
        <v/>
      </c>
      <c r="HT452" s="44" t="str">
        <f t="shared" ref="HT452:HT484" si="2273">IF(HS452="","",HP452*HS452)</f>
        <v/>
      </c>
      <c r="HU452" s="45" t="str">
        <f t="shared" ref="HU452:HU484" si="2274">IF(HT452="","",HT452/(HL452*100))</f>
        <v/>
      </c>
      <c r="HV452" s="35"/>
      <c r="HW452" s="61"/>
      <c r="HX452" s="74"/>
      <c r="HY452" s="75"/>
      <c r="HZ452" s="75" t="str">
        <f t="shared" si="2250"/>
        <v/>
      </c>
      <c r="IA452" s="75"/>
      <c r="IB452" s="75" t="str">
        <f t="shared" si="2244"/>
        <v/>
      </c>
      <c r="IC452" s="75">
        <v>3</v>
      </c>
      <c r="ID452" s="75">
        <f t="shared" si="2208"/>
        <v>0</v>
      </c>
      <c r="IE452" s="75">
        <v>16</v>
      </c>
      <c r="IF452" s="77" t="s">
        <v>516</v>
      </c>
      <c r="IG452" s="78">
        <v>1075</v>
      </c>
      <c r="IH452" s="75">
        <f t="shared" si="2210"/>
        <v>0</v>
      </c>
      <c r="II452" s="79" t="e">
        <f t="shared" si="2211"/>
        <v>#VALUE!</v>
      </c>
      <c r="IJ452" s="35"/>
      <c r="IL452" s="74"/>
      <c r="IM452" s="75">
        <v>0</v>
      </c>
      <c r="IN452" s="75">
        <f t="shared" si="2245"/>
        <v>0</v>
      </c>
      <c r="IO452" s="75">
        <v>992</v>
      </c>
      <c r="IP452" s="75">
        <f t="shared" si="2246"/>
        <v>0</v>
      </c>
      <c r="IQ452" s="75">
        <v>22</v>
      </c>
      <c r="IR452" s="75">
        <f t="shared" si="2212"/>
        <v>0</v>
      </c>
      <c r="IS452" s="75">
        <v>0</v>
      </c>
      <c r="IT452" s="77" t="str">
        <f t="shared" si="2213"/>
        <v>アンパンマンもちふわ</v>
      </c>
      <c r="IU452" s="78">
        <f t="shared" si="2247"/>
        <v>673</v>
      </c>
      <c r="IV452" s="75">
        <f t="shared" si="2214"/>
        <v>0</v>
      </c>
      <c r="IW452" s="79" t="e">
        <f t="shared" si="2215"/>
        <v>#DIV/0!</v>
      </c>
      <c r="IX452" s="35" t="s">
        <v>514</v>
      </c>
      <c r="IY452" s="33"/>
      <c r="IZ452" s="74"/>
      <c r="JA452" s="75">
        <v>5950</v>
      </c>
      <c r="JB452" s="75">
        <f t="shared" si="2216"/>
        <v>142</v>
      </c>
      <c r="JC452" s="75">
        <v>282</v>
      </c>
      <c r="JD452" s="75">
        <f t="shared" si="2217"/>
        <v>3</v>
      </c>
      <c r="JE452" s="75">
        <v>15</v>
      </c>
      <c r="JF452" s="75">
        <f t="shared" si="2218"/>
        <v>4</v>
      </c>
      <c r="JG452" s="75">
        <v>4</v>
      </c>
      <c r="JH452" s="77" t="str">
        <f t="shared" si="2248"/>
        <v>ラブブキーホルダー</v>
      </c>
      <c r="JI452" s="78">
        <f t="shared" si="2249"/>
        <v>500</v>
      </c>
      <c r="JJ452" s="75">
        <f t="shared" si="2219"/>
        <v>2000</v>
      </c>
      <c r="JK452" s="79">
        <f t="shared" si="2220"/>
        <v>0.14084507042253522</v>
      </c>
      <c r="JL452" s="35"/>
      <c r="JM452" s="27"/>
      <c r="JN452" s="74"/>
      <c r="JO452" s="75">
        <v>5241</v>
      </c>
      <c r="JP452" s="75">
        <f t="shared" si="2221"/>
        <v>117</v>
      </c>
      <c r="JQ452" s="75">
        <v>232</v>
      </c>
      <c r="JR452" s="75">
        <f t="shared" si="2222"/>
        <v>3</v>
      </c>
      <c r="JS452" s="75">
        <v>12</v>
      </c>
      <c r="JT452" s="75">
        <f t="shared" si="2223"/>
        <v>3</v>
      </c>
      <c r="JU452" s="75">
        <v>2</v>
      </c>
      <c r="JV452" s="77" t="str">
        <f t="shared" si="2240"/>
        <v>キティヒョウ柄マスコット</v>
      </c>
      <c r="JW452" s="78">
        <f t="shared" si="2241"/>
        <v>998</v>
      </c>
      <c r="JX452" s="75">
        <f t="shared" si="2224"/>
        <v>2994</v>
      </c>
      <c r="JY452" s="79">
        <f t="shared" si="2225"/>
        <v>0.25589743589743591</v>
      </c>
      <c r="JZ452" s="35"/>
      <c r="KA452" s="61"/>
      <c r="KB452" s="74"/>
      <c r="KC452" s="75">
        <v>3707</v>
      </c>
      <c r="KD452" s="75">
        <f t="shared" si="2226"/>
        <v>96</v>
      </c>
      <c r="KE452" s="75">
        <v>193</v>
      </c>
      <c r="KF452" s="75">
        <f t="shared" si="2227"/>
        <v>3</v>
      </c>
      <c r="KG452" s="75">
        <v>7</v>
      </c>
      <c r="KH452" s="75">
        <f t="shared" si="2228"/>
        <v>4</v>
      </c>
      <c r="KI452" s="75">
        <v>3</v>
      </c>
      <c r="KJ452" s="77" t="str">
        <f t="shared" si="2229"/>
        <v>ＡＩマスコット</v>
      </c>
      <c r="KK452" s="78">
        <f t="shared" si="2230"/>
        <v>286</v>
      </c>
      <c r="KL452" s="75">
        <f t="shared" si="2231"/>
        <v>1144</v>
      </c>
      <c r="KM452" s="79">
        <f t="shared" si="2232"/>
        <v>0.11916666666666667</v>
      </c>
      <c r="KN452" s="35"/>
      <c r="KO452" s="27"/>
      <c r="KP452" s="74"/>
      <c r="KQ452" s="75">
        <v>4326</v>
      </c>
      <c r="KR452" s="82">
        <f t="shared" si="2233"/>
        <v>16</v>
      </c>
      <c r="KS452" s="75">
        <v>191</v>
      </c>
      <c r="KT452" s="75">
        <f t="shared" si="2234"/>
        <v>0</v>
      </c>
      <c r="KU452" s="75">
        <v>12</v>
      </c>
      <c r="KV452" s="75">
        <f t="shared" si="2235"/>
        <v>0</v>
      </c>
      <c r="KW452" s="75">
        <v>-4</v>
      </c>
      <c r="KX452" s="77" t="str">
        <f t="shared" si="2236"/>
        <v>サンリオファン</v>
      </c>
      <c r="KY452" s="78">
        <f t="shared" si="2237"/>
        <v>1100</v>
      </c>
      <c r="KZ452" s="75">
        <f t="shared" si="2238"/>
        <v>0</v>
      </c>
      <c r="LA452" s="79">
        <f t="shared" si="2239"/>
        <v>0</v>
      </c>
      <c r="LB452" s="35" t="s">
        <v>495</v>
      </c>
      <c r="LC452" s="27"/>
      <c r="LD452" s="51">
        <f>IF(A442="","",A442)</f>
        <v>45933</v>
      </c>
      <c r="LE452" s="43">
        <v>68059</v>
      </c>
      <c r="LF452" s="86">
        <f>IF(LE452="","",LE452-LE449)</f>
        <v>15</v>
      </c>
      <c r="LG452" s="43">
        <v>445</v>
      </c>
      <c r="LH452" s="43">
        <f t="shared" ref="LH452:LH457" si="2275">IF(LG452="","",LG452-LG449)</f>
        <v>0</v>
      </c>
      <c r="LI452" s="43">
        <v>2</v>
      </c>
      <c r="LJ452" s="87">
        <f t="shared" ref="LJ452:LJ457" si="2276">IF(LI452="","",LI449+LK449-LI452)</f>
        <v>0</v>
      </c>
      <c r="LK452" s="43">
        <v>0</v>
      </c>
      <c r="LL452" s="64" t="str">
        <f>IF(LE452="","",LL449)</f>
        <v>スヌーピーぬいぐるみ、コキンちゃん</v>
      </c>
      <c r="LM452" s="47">
        <f>IF(LF452="","",LM449)</f>
        <v>1000</v>
      </c>
      <c r="LN452" s="87">
        <f t="shared" si="2172"/>
        <v>0</v>
      </c>
      <c r="LO452" s="54"/>
      <c r="LP452" s="35"/>
      <c r="LQ452" s="27"/>
      <c r="LR452" s="51" t="str">
        <f t="shared" si="2123"/>
        <v/>
      </c>
      <c r="LS452" s="44"/>
      <c r="LT452" s="44" t="str">
        <f>IF(LS452="","",LS452-LS453)</f>
        <v/>
      </c>
      <c r="LU452" s="44"/>
      <c r="LV452" s="44" t="str">
        <f>IF(LU452="","",LU452-LU453)</f>
        <v/>
      </c>
      <c r="LW452" s="44"/>
      <c r="LX452" s="44" t="str">
        <f>IF(LW452="","",LW453+LY453-LW452)</f>
        <v/>
      </c>
      <c r="LY452" s="44"/>
      <c r="LZ452" s="43"/>
      <c r="MA452" s="43" t="str">
        <f>IF(LS452="","",MA453)</f>
        <v/>
      </c>
      <c r="MB452" s="44" t="str">
        <f t="shared" ref="MB452:MB484" si="2277">IF(MA452="","",LX452*MA452)</f>
        <v/>
      </c>
      <c r="MC452" s="45" t="str">
        <f t="shared" ref="MC452:MC484" si="2278">IF(MB452="","",MB452/(LT452*100))</f>
        <v/>
      </c>
      <c r="MD452" s="35"/>
      <c r="ME452" s="27"/>
      <c r="MF452" s="51" t="str">
        <f t="shared" si="2130"/>
        <v/>
      </c>
      <c r="MG452" s="44"/>
      <c r="MH452" s="44" t="str">
        <f>IF(MG452="","",MG452-MG453)</f>
        <v/>
      </c>
      <c r="MI452" s="44"/>
      <c r="MJ452" s="44" t="str">
        <f>IF(MI452="","",MI452-MI453)</f>
        <v/>
      </c>
      <c r="MK452" s="44"/>
      <c r="ML452" s="44" t="str">
        <f>IF(MK452="","",MK453+MM453-MK452)</f>
        <v/>
      </c>
      <c r="MM452" s="44"/>
      <c r="MN452" s="43"/>
      <c r="MO452" s="43" t="str">
        <f>IF(MG452="","",MO453)</f>
        <v/>
      </c>
      <c r="MP452" s="44" t="str">
        <f t="shared" ref="MP452:MP484" si="2279">IF(MO452="","",ML452*MO452)</f>
        <v/>
      </c>
      <c r="MQ452" s="45" t="str">
        <f t="shared" ref="MQ452:MQ484" si="2280">IF(MP452="","",MP452/(MH452*100))</f>
        <v/>
      </c>
      <c r="MR452" s="35"/>
      <c r="MS452" s="27"/>
      <c r="MT452" s="51" t="str">
        <f t="shared" si="2137"/>
        <v/>
      </c>
      <c r="MU452" s="44"/>
      <c r="MV452" s="44" t="str">
        <f>IF(MU452="","",MU452-MU453)</f>
        <v/>
      </c>
      <c r="MW452" s="44"/>
      <c r="MX452" s="44" t="str">
        <f>IF(MW452="","",MW452-MW453)</f>
        <v/>
      </c>
      <c r="MY452" s="44"/>
      <c r="MZ452" s="44" t="str">
        <f>IF(MY452="","",MY453+NA453-MY452)</f>
        <v/>
      </c>
      <c r="NA452" s="44"/>
      <c r="NB452" s="43"/>
      <c r="NC452" s="43" t="str">
        <f>IF(MU452="","",NC453)</f>
        <v/>
      </c>
      <c r="ND452" s="44" t="str">
        <f t="shared" ref="ND452:ND484" si="2281">IF(NC452="","",MZ452*NC452)</f>
        <v/>
      </c>
      <c r="NE452" s="45" t="str">
        <f t="shared" ref="NE452:NE484" si="2282">IF(ND452="","",ND452/(MV452*100))</f>
        <v/>
      </c>
      <c r="NF452" s="35"/>
      <c r="NG452" s="27"/>
      <c r="NH452" s="51" t="str">
        <f t="shared" si="2144"/>
        <v/>
      </c>
      <c r="NI452" s="44"/>
      <c r="NJ452" s="44" t="str">
        <f>IF(NI452="","",NI452-NI453)</f>
        <v/>
      </c>
      <c r="NK452" s="44"/>
      <c r="NL452" s="44" t="str">
        <f>IF(NK452="","",NK452-NK453)</f>
        <v/>
      </c>
      <c r="NM452" s="44"/>
      <c r="NN452" s="44" t="str">
        <f>IF(NM452="","",NM453+NO453-NM452)</f>
        <v/>
      </c>
      <c r="NO452" s="44"/>
      <c r="NP452" s="43"/>
      <c r="NQ452" s="43" t="str">
        <f>IF(NI452="","",NQ453)</f>
        <v/>
      </c>
      <c r="NR452" s="44" t="str">
        <f t="shared" ref="NR452:NR484" si="2283">IF(NQ452="","",NN452*NQ452)</f>
        <v/>
      </c>
      <c r="NS452" s="45" t="str">
        <f t="shared" ref="NS452:NS484" si="2284">IF(NR452="","",NR452/(NJ452*100))</f>
        <v/>
      </c>
      <c r="NT452" s="35"/>
    </row>
    <row r="453" spans="1:384" ht="15" customHeight="1" thickTop="1" x14ac:dyDescent="0.2">
      <c r="A453" s="38"/>
      <c r="B453" s="39"/>
      <c r="C453" s="40"/>
      <c r="D453" s="40"/>
      <c r="E453" s="41"/>
      <c r="F453" s="40"/>
      <c r="G453" s="178"/>
      <c r="H453" s="42"/>
      <c r="I453" s="44"/>
      <c r="J453" s="44" t="str">
        <f>IF(I453="","",I453-I450)</f>
        <v/>
      </c>
      <c r="K453" s="44"/>
      <c r="L453" s="44" t="str">
        <f>IF(K453="","",K453-K450)</f>
        <v/>
      </c>
      <c r="M453" s="44"/>
      <c r="N453" s="44" t="str">
        <f>IF(M453="","",M450+O450-M453)</f>
        <v/>
      </c>
      <c r="O453" s="44"/>
      <c r="P453" s="43"/>
      <c r="Q453" s="43" t="str">
        <f>IF(I453="","",Q450)</f>
        <v/>
      </c>
      <c r="R453" s="44" t="str">
        <f t="shared" si="2253"/>
        <v/>
      </c>
      <c r="S453" s="45" t="str">
        <f t="shared" si="2254"/>
        <v/>
      </c>
      <c r="T453" s="35"/>
      <c r="U453" s="27"/>
      <c r="V453" s="51" t="str">
        <f t="shared" si="2074"/>
        <v/>
      </c>
      <c r="W453" s="67"/>
      <c r="X453" s="44" t="str">
        <f>IF(W453="","",W453-W450)</f>
        <v/>
      </c>
      <c r="Y453" s="44"/>
      <c r="Z453" s="44" t="str">
        <f>IF(Y453="","",Y453-Y450)</f>
        <v/>
      </c>
      <c r="AA453" s="44"/>
      <c r="AB453" s="44" t="str">
        <f>IF(AA453="","",AA450+AC450-AA453)</f>
        <v/>
      </c>
      <c r="AC453" s="44"/>
      <c r="AD453" s="43"/>
      <c r="AE453" s="43" t="str">
        <f>IF(W453="","",AE450)</f>
        <v/>
      </c>
      <c r="AF453" s="44" t="str">
        <f t="shared" si="2255"/>
        <v/>
      </c>
      <c r="AG453" s="45" t="str">
        <f t="shared" si="2256"/>
        <v/>
      </c>
      <c r="AH453" s="35"/>
      <c r="AI453" s="27"/>
      <c r="AJ453" s="51" t="str">
        <f t="shared" si="2081"/>
        <v/>
      </c>
      <c r="AK453" s="44"/>
      <c r="AL453" s="44" t="str">
        <f>IF(AK453="","",AK453-AK450)</f>
        <v/>
      </c>
      <c r="AM453" s="44"/>
      <c r="AN453" s="44" t="str">
        <f>IF(AM453="","",AM453-AM450)</f>
        <v/>
      </c>
      <c r="AO453" s="44"/>
      <c r="AP453" s="44" t="str">
        <f>IF(AO453="","",AO450+AQ450-AO453)</f>
        <v/>
      </c>
      <c r="AQ453" s="44"/>
      <c r="AR453" s="43"/>
      <c r="AS453" s="43" t="str">
        <f>IF(AK453="","",AS450)</f>
        <v/>
      </c>
      <c r="AT453" s="44" t="str">
        <f t="shared" si="2257"/>
        <v/>
      </c>
      <c r="AU453" s="45" t="str">
        <f t="shared" si="2258"/>
        <v/>
      </c>
      <c r="AV453" s="35"/>
      <c r="AW453" s="27"/>
      <c r="AX453" s="51" t="str">
        <f t="shared" si="2088"/>
        <v/>
      </c>
      <c r="AY453" s="44"/>
      <c r="AZ453" s="44" t="str">
        <f>IF(AY453="","",AY453-AY450)</f>
        <v/>
      </c>
      <c r="BA453" s="44"/>
      <c r="BB453" s="44" t="str">
        <f>IF(BA453="","",BA453-BA450)</f>
        <v/>
      </c>
      <c r="BC453" s="44"/>
      <c r="BD453" s="44" t="str">
        <f>IF(BC453="","",BC450+BE450-BC453)</f>
        <v/>
      </c>
      <c r="BE453" s="44"/>
      <c r="BF453" s="43"/>
      <c r="BG453" s="43" t="str">
        <f>IF(AY453="","",BG450)</f>
        <v/>
      </c>
      <c r="BH453" s="44" t="str">
        <f t="shared" si="2259"/>
        <v/>
      </c>
      <c r="BI453" s="45" t="str">
        <f t="shared" si="2260"/>
        <v/>
      </c>
      <c r="BJ453" s="35"/>
      <c r="BK453" s="50"/>
      <c r="BL453" s="51">
        <f>IF($A441="","",$A441)</f>
        <v>45929</v>
      </c>
      <c r="BM453" s="43">
        <v>12093</v>
      </c>
      <c r="BN453" s="43">
        <f t="shared" si="2173"/>
        <v>56</v>
      </c>
      <c r="BO453" s="43">
        <v>458</v>
      </c>
      <c r="BP453" s="87">
        <f t="shared" si="2174"/>
        <v>3</v>
      </c>
      <c r="BQ453" s="43">
        <v>11</v>
      </c>
      <c r="BR453" s="43">
        <f t="shared" si="2175"/>
        <v>3</v>
      </c>
      <c r="BS453" s="43">
        <v>0</v>
      </c>
      <c r="BT453" s="53" t="str">
        <f t="shared" si="2176"/>
        <v>キティヒョウ柄マスコット</v>
      </c>
      <c r="BU453" s="47">
        <f t="shared" si="2177"/>
        <v>996</v>
      </c>
      <c r="BV453" s="44">
        <f t="shared" si="2178"/>
        <v>2988</v>
      </c>
      <c r="BW453" s="203">
        <f t="shared" si="2179"/>
        <v>0.53357142857142859</v>
      </c>
      <c r="BX453" s="35" t="s">
        <v>464</v>
      </c>
      <c r="BY453" s="27"/>
      <c r="BZ453" s="51">
        <f>IF($A441="","",$A441)</f>
        <v>45929</v>
      </c>
      <c r="CA453" s="43">
        <v>783</v>
      </c>
      <c r="CB453" s="59">
        <f t="shared" si="2180"/>
        <v>30</v>
      </c>
      <c r="CC453" s="43">
        <v>3</v>
      </c>
      <c r="CD453" s="87">
        <f t="shared" si="2181"/>
        <v>0</v>
      </c>
      <c r="CE453" s="43">
        <v>9</v>
      </c>
      <c r="CF453" s="43">
        <f t="shared" si="2182"/>
        <v>0</v>
      </c>
      <c r="CG453" s="43">
        <v>3</v>
      </c>
      <c r="CH453" s="53" t="str">
        <f t="shared" si="2183"/>
        <v>サンリオフェイスポーチ</v>
      </c>
      <c r="CI453" s="47">
        <f t="shared" si="2184"/>
        <v>900</v>
      </c>
      <c r="CJ453" s="44">
        <f t="shared" si="2185"/>
        <v>0</v>
      </c>
      <c r="CK453" s="89">
        <f t="shared" si="2186"/>
        <v>0</v>
      </c>
      <c r="CL453" s="35"/>
      <c r="CM453" s="27"/>
      <c r="CN453" s="51">
        <f>IF($A441="","",$A441)</f>
        <v>45929</v>
      </c>
      <c r="CO453" s="43">
        <v>368</v>
      </c>
      <c r="CP453" s="59">
        <f t="shared" si="2187"/>
        <v>14</v>
      </c>
      <c r="CQ453" s="43">
        <v>1</v>
      </c>
      <c r="CR453" s="87">
        <f t="shared" si="2188"/>
        <v>1</v>
      </c>
      <c r="CS453" s="43">
        <v>22</v>
      </c>
      <c r="CT453" s="43">
        <f t="shared" si="2189"/>
        <v>-1</v>
      </c>
      <c r="CU453" s="43">
        <v>0</v>
      </c>
      <c r="CV453" s="53" t="str">
        <f t="shared" si="2190"/>
        <v>スティッチリボンポーチ</v>
      </c>
      <c r="CW453" s="47">
        <f t="shared" si="2191"/>
        <v>0</v>
      </c>
      <c r="CX453" s="44">
        <f t="shared" si="2192"/>
        <v>0</v>
      </c>
      <c r="CY453" s="89">
        <f t="shared" si="2193"/>
        <v>0</v>
      </c>
      <c r="CZ453" s="35"/>
      <c r="DA453" s="58"/>
      <c r="DB453" s="51">
        <f>IF($A441="","",$A441)</f>
        <v>45929</v>
      </c>
      <c r="DC453" s="43">
        <v>7242</v>
      </c>
      <c r="DD453" s="43">
        <f t="shared" si="2194"/>
        <v>40</v>
      </c>
      <c r="DE453" s="43">
        <v>260</v>
      </c>
      <c r="DF453" s="87">
        <f t="shared" si="2195"/>
        <v>1</v>
      </c>
      <c r="DG453" s="43">
        <v>19</v>
      </c>
      <c r="DH453" s="43">
        <f t="shared" si="2196"/>
        <v>1</v>
      </c>
      <c r="DI453" s="43">
        <v>0</v>
      </c>
      <c r="DJ453" s="53" t="str">
        <f t="shared" si="2197"/>
        <v>クーリッシュイヤホン</v>
      </c>
      <c r="DK453" s="47">
        <f t="shared" si="2198"/>
        <v>1100</v>
      </c>
      <c r="DL453" s="44">
        <f t="shared" si="2199"/>
        <v>1100</v>
      </c>
      <c r="DM453" s="89">
        <f t="shared" si="2200"/>
        <v>0.27500000000000002</v>
      </c>
      <c r="DN453" s="35"/>
      <c r="DO453" s="27"/>
      <c r="DP453" s="51">
        <f>IF($A441="","",$A441)</f>
        <v>45929</v>
      </c>
      <c r="DQ453" s="43">
        <v>1181</v>
      </c>
      <c r="DR453" s="59">
        <f t="shared" si="2201"/>
        <v>32</v>
      </c>
      <c r="DS453" s="43">
        <v>48</v>
      </c>
      <c r="DT453" s="87">
        <f t="shared" si="2202"/>
        <v>0</v>
      </c>
      <c r="DU453" s="43">
        <v>15</v>
      </c>
      <c r="DV453" s="43">
        <f t="shared" si="2203"/>
        <v>0</v>
      </c>
      <c r="DW453" s="43">
        <v>0</v>
      </c>
      <c r="DX453" s="53" t="str">
        <f t="shared" si="2204"/>
        <v>デジタルミニカメラ</v>
      </c>
      <c r="DY453" s="47">
        <f t="shared" si="2205"/>
        <v>722</v>
      </c>
      <c r="DZ453" s="44">
        <f t="shared" si="2206"/>
        <v>0</v>
      </c>
      <c r="EA453" s="89">
        <f t="shared" si="2207"/>
        <v>0</v>
      </c>
      <c r="EB453" s="35" t="s">
        <v>206</v>
      </c>
      <c r="EC453" s="27"/>
      <c r="ED453" s="51" t="str">
        <f t="shared" si="2095"/>
        <v/>
      </c>
      <c r="EE453" s="44"/>
      <c r="EF453" s="44" t="str">
        <f>IF(EE453="","",EE453-EE450)</f>
        <v/>
      </c>
      <c r="EG453" s="44"/>
      <c r="EH453" s="44" t="str">
        <f>IF(EG453="","",EG453-EG450)</f>
        <v/>
      </c>
      <c r="EI453" s="44"/>
      <c r="EJ453" s="44" t="str">
        <f>IF(EI453="","",EI450+EK450-EI453)</f>
        <v/>
      </c>
      <c r="EK453" s="44"/>
      <c r="EL453" s="43"/>
      <c r="EM453" s="43" t="str">
        <f>IF(EE453="","",EM450)</f>
        <v/>
      </c>
      <c r="EN453" s="44" t="str">
        <f t="shared" si="2261"/>
        <v/>
      </c>
      <c r="EO453" s="45" t="str">
        <f t="shared" si="2262"/>
        <v/>
      </c>
      <c r="EP453" s="35"/>
      <c r="EQ453" s="27"/>
      <c r="ER453" s="51" t="str">
        <f t="shared" si="2102"/>
        <v/>
      </c>
      <c r="ES453" s="44"/>
      <c r="ET453" s="44" t="str">
        <f>IF(ES453="","",ES453-ES450)</f>
        <v/>
      </c>
      <c r="EU453" s="44"/>
      <c r="EV453" s="44" t="str">
        <f>IF(EU453="","",EU453-EU450)</f>
        <v/>
      </c>
      <c r="EW453" s="44"/>
      <c r="EX453" s="44" t="str">
        <f>IF(EW453="","",EW450+EY450-EW453)</f>
        <v/>
      </c>
      <c r="EY453" s="44"/>
      <c r="EZ453" s="43"/>
      <c r="FA453" s="43" t="str">
        <f>IF(ES453="","",FA450)</f>
        <v/>
      </c>
      <c r="FB453" s="44" t="str">
        <f t="shared" si="2263"/>
        <v/>
      </c>
      <c r="FC453" s="45" t="str">
        <f t="shared" si="2264"/>
        <v/>
      </c>
      <c r="FD453" s="35"/>
      <c r="FF453" s="51" t="str">
        <f t="shared" si="2109"/>
        <v/>
      </c>
      <c r="FG453" s="44"/>
      <c r="FH453" s="44" t="str">
        <f>IF(FG453="","",FG453-FG450)</f>
        <v/>
      </c>
      <c r="FI453" s="44"/>
      <c r="FJ453" s="44" t="str">
        <f>IF(FI453="","",FI453-FI450)</f>
        <v/>
      </c>
      <c r="FK453" s="44"/>
      <c r="FL453" s="44" t="str">
        <f>IF(FK453="","",FK450+FM450-FK453)</f>
        <v/>
      </c>
      <c r="FM453" s="44"/>
      <c r="FN453" s="43"/>
      <c r="FO453" s="43" t="str">
        <f>IF(FG453="","",FO450)</f>
        <v/>
      </c>
      <c r="FP453" s="44" t="str">
        <f t="shared" si="2265"/>
        <v/>
      </c>
      <c r="FQ453" s="45" t="str">
        <f t="shared" si="2266"/>
        <v/>
      </c>
      <c r="FR453" s="35"/>
      <c r="FT453" s="51" t="str">
        <f t="shared" si="2111"/>
        <v/>
      </c>
      <c r="FU453" s="44"/>
      <c r="FV453" s="44" t="str">
        <f>IF(FU453="","",FU453-FU450)</f>
        <v/>
      </c>
      <c r="FW453" s="44"/>
      <c r="FX453" s="44" t="str">
        <f>IF(FW453="","",FW453-FW450)</f>
        <v/>
      </c>
      <c r="FY453" s="44"/>
      <c r="FZ453" s="44" t="str">
        <f>IF(FY453="","",FY450+GA450-FY453)</f>
        <v/>
      </c>
      <c r="GA453" s="44"/>
      <c r="GB453" s="43"/>
      <c r="GC453" s="43" t="str">
        <f>IF(FU453="","",GC450)</f>
        <v/>
      </c>
      <c r="GD453" s="44" t="str">
        <f t="shared" si="2267"/>
        <v/>
      </c>
      <c r="GE453" s="45" t="str">
        <f t="shared" si="2268"/>
        <v/>
      </c>
      <c r="GF453" s="35"/>
      <c r="GH453" s="51" t="str">
        <f t="shared" si="2113"/>
        <v/>
      </c>
      <c r="GI453" s="44"/>
      <c r="GJ453" s="44" t="str">
        <f>IF(GI453="","",GI453-GI450)</f>
        <v/>
      </c>
      <c r="GK453" s="44"/>
      <c r="GL453" s="44" t="str">
        <f>IF(GK453="","",GK453-GK450)</f>
        <v/>
      </c>
      <c r="GM453" s="44"/>
      <c r="GN453" s="44" t="str">
        <f>IF(GM453="","",GM450+GO450-GM453)</f>
        <v/>
      </c>
      <c r="GO453" s="44"/>
      <c r="GP453" s="43"/>
      <c r="GQ453" s="43" t="str">
        <f>IF(GI453="","",GQ450)</f>
        <v/>
      </c>
      <c r="GR453" s="44" t="str">
        <f t="shared" si="2269"/>
        <v/>
      </c>
      <c r="GS453" s="45" t="str">
        <f t="shared" si="2270"/>
        <v/>
      </c>
      <c r="GT453" s="35"/>
      <c r="GU453" s="27"/>
      <c r="GV453" s="51" t="str">
        <f t="shared" si="2115"/>
        <v/>
      </c>
      <c r="GW453" s="44"/>
      <c r="GX453" s="44" t="str">
        <f>IF(GW453="","",GW453-GW450)</f>
        <v/>
      </c>
      <c r="GY453" s="44"/>
      <c r="GZ453" s="44" t="str">
        <f>IF(GY453="","",GY453-GY450)</f>
        <v/>
      </c>
      <c r="HA453" s="44"/>
      <c r="HB453" s="44" t="str">
        <f>IF(HA453="","",HA450+HC450-HA453)</f>
        <v/>
      </c>
      <c r="HC453" s="44"/>
      <c r="HD453" s="43"/>
      <c r="HE453" s="43" t="str">
        <f>IF(GW453="","",HE450)</f>
        <v/>
      </c>
      <c r="HF453" s="44" t="str">
        <f t="shared" si="2271"/>
        <v/>
      </c>
      <c r="HG453" s="45" t="str">
        <f t="shared" si="2272"/>
        <v/>
      </c>
      <c r="HH453" s="35"/>
      <c r="HJ453" s="51" t="str">
        <f t="shared" si="2119"/>
        <v/>
      </c>
      <c r="HK453" s="44"/>
      <c r="HL453" s="44" t="str">
        <f>IF(HK453="","",HK453-HK450)</f>
        <v/>
      </c>
      <c r="HM453" s="44"/>
      <c r="HN453" s="44" t="str">
        <f>IF(HM453="","",HM453-HM450)</f>
        <v/>
      </c>
      <c r="HO453" s="44"/>
      <c r="HP453" s="44" t="str">
        <f>IF(HO453="","",HO450+HQ450-HO453)</f>
        <v/>
      </c>
      <c r="HQ453" s="44"/>
      <c r="HR453" s="43"/>
      <c r="HS453" s="43" t="str">
        <f>IF(HK453="","",HS450)</f>
        <v/>
      </c>
      <c r="HT453" s="44" t="str">
        <f t="shared" si="2273"/>
        <v/>
      </c>
      <c r="HU453" s="45" t="str">
        <f t="shared" si="2274"/>
        <v/>
      </c>
      <c r="HV453" s="35"/>
      <c r="HW453" s="61"/>
      <c r="HX453" s="51">
        <f>IF($A441="","",$A441)</f>
        <v>45929</v>
      </c>
      <c r="HY453" s="43">
        <v>27863</v>
      </c>
      <c r="HZ453" s="43">
        <f t="shared" si="2250"/>
        <v>167</v>
      </c>
      <c r="IA453" s="43"/>
      <c r="IB453" s="87" t="str">
        <f t="shared" si="2244"/>
        <v/>
      </c>
      <c r="IC453" s="43">
        <v>0</v>
      </c>
      <c r="ID453" s="43">
        <f t="shared" si="2208"/>
        <v>2</v>
      </c>
      <c r="IE453" s="43">
        <v>3</v>
      </c>
      <c r="IF453" s="53" t="str">
        <f t="shared" si="2209"/>
        <v>ルララ</v>
      </c>
      <c r="IG453" s="47">
        <v>715</v>
      </c>
      <c r="IH453" s="44">
        <f t="shared" si="2210"/>
        <v>1430</v>
      </c>
      <c r="II453" s="89">
        <f t="shared" si="2211"/>
        <v>8.562874251497006E-2</v>
      </c>
      <c r="IJ453" s="35"/>
      <c r="IL453" s="51">
        <f>IF($A441="","",$A441)</f>
        <v>45929</v>
      </c>
      <c r="IM453" s="43">
        <v>233</v>
      </c>
      <c r="IN453" s="43">
        <f t="shared" si="2245"/>
        <v>190</v>
      </c>
      <c r="IO453" s="43">
        <v>997</v>
      </c>
      <c r="IP453" s="87">
        <f t="shared" si="2246"/>
        <v>5</v>
      </c>
      <c r="IQ453" s="43">
        <v>7</v>
      </c>
      <c r="IR453" s="43">
        <f t="shared" si="2212"/>
        <v>5</v>
      </c>
      <c r="IS453" s="43">
        <v>4</v>
      </c>
      <c r="IT453" s="53" t="str">
        <f t="shared" si="2213"/>
        <v>ラブブマスコット</v>
      </c>
      <c r="IU453" s="47">
        <f t="shared" si="2247"/>
        <v>400</v>
      </c>
      <c r="IV453" s="44">
        <f t="shared" si="2214"/>
        <v>2000</v>
      </c>
      <c r="IW453" s="89">
        <f t="shared" si="2215"/>
        <v>0.10526315789473684</v>
      </c>
      <c r="IX453" s="35"/>
      <c r="IY453" s="33"/>
      <c r="IZ453" s="51">
        <f>IF($A441="","",$A441)</f>
        <v>45929</v>
      </c>
      <c r="JA453" s="43">
        <v>6092</v>
      </c>
      <c r="JB453" s="59">
        <f t="shared" si="2216"/>
        <v>22</v>
      </c>
      <c r="JC453" s="43">
        <v>301</v>
      </c>
      <c r="JD453" s="87">
        <f t="shared" si="2217"/>
        <v>0</v>
      </c>
      <c r="JE453" s="43">
        <v>23</v>
      </c>
      <c r="JF453" s="43">
        <f t="shared" si="2218"/>
        <v>0</v>
      </c>
      <c r="JG453" s="43">
        <v>0</v>
      </c>
      <c r="JH453" s="53" t="str">
        <f t="shared" si="2248"/>
        <v>サンリオでかぱっちん</v>
      </c>
      <c r="JI453" s="47">
        <f t="shared" si="2249"/>
        <v>660</v>
      </c>
      <c r="JJ453" s="44">
        <f t="shared" si="2219"/>
        <v>0</v>
      </c>
      <c r="JK453" s="89">
        <f t="shared" si="2220"/>
        <v>0</v>
      </c>
      <c r="JL453" s="35"/>
      <c r="JM453" s="27"/>
      <c r="JN453" s="51">
        <f>IF($A441="","",$A441)</f>
        <v>45929</v>
      </c>
      <c r="JO453" s="43">
        <v>5071</v>
      </c>
      <c r="JP453" s="43">
        <f t="shared" si="2221"/>
        <v>41</v>
      </c>
      <c r="JQ453" s="43">
        <v>173</v>
      </c>
      <c r="JR453" s="87">
        <f t="shared" si="2222"/>
        <v>1</v>
      </c>
      <c r="JS453" s="43">
        <v>14</v>
      </c>
      <c r="JT453" s="43">
        <f t="shared" si="2223"/>
        <v>1</v>
      </c>
      <c r="JU453" s="43">
        <v>0</v>
      </c>
      <c r="JV453" s="53" t="str">
        <f t="shared" si="2240"/>
        <v>北斗イヤホン</v>
      </c>
      <c r="JW453" s="47">
        <f t="shared" si="2241"/>
        <v>1100</v>
      </c>
      <c r="JX453" s="44">
        <f t="shared" si="2224"/>
        <v>1100</v>
      </c>
      <c r="JY453" s="89">
        <f t="shared" si="2225"/>
        <v>0.26829268292682928</v>
      </c>
      <c r="JZ453" s="35"/>
      <c r="KA453" s="61"/>
      <c r="KB453" s="51">
        <f>IF($A441="","",$A441)</f>
        <v>45929</v>
      </c>
      <c r="KC453" s="43">
        <v>5245</v>
      </c>
      <c r="KD453" s="43">
        <f t="shared" si="2226"/>
        <v>113</v>
      </c>
      <c r="KE453" s="43">
        <v>199</v>
      </c>
      <c r="KF453" s="87">
        <f t="shared" si="2227"/>
        <v>2</v>
      </c>
      <c r="KG453" s="43">
        <v>14</v>
      </c>
      <c r="KH453" s="43">
        <f t="shared" si="2228"/>
        <v>2</v>
      </c>
      <c r="KI453" s="43">
        <v>0</v>
      </c>
      <c r="KJ453" s="53" t="str">
        <f t="shared" si="2229"/>
        <v>液晶ミニカメラ</v>
      </c>
      <c r="KK453" s="47">
        <f t="shared" si="2230"/>
        <v>1074</v>
      </c>
      <c r="KL453" s="44">
        <f t="shared" si="2231"/>
        <v>2148</v>
      </c>
      <c r="KM453" s="89">
        <f t="shared" si="2232"/>
        <v>0.19008849557522123</v>
      </c>
      <c r="KN453" s="35" t="s">
        <v>464</v>
      </c>
      <c r="KO453" s="27"/>
      <c r="KP453" s="51">
        <f>IF($A441="","",$A441)</f>
        <v>45929</v>
      </c>
      <c r="KQ453" s="43">
        <v>3784</v>
      </c>
      <c r="KR453" s="59">
        <f t="shared" si="2233"/>
        <v>27</v>
      </c>
      <c r="KS453" s="43">
        <v>251</v>
      </c>
      <c r="KT453" s="87">
        <f t="shared" si="2234"/>
        <v>0</v>
      </c>
      <c r="KU453" s="43">
        <v>11</v>
      </c>
      <c r="KV453" s="43">
        <f t="shared" si="2235"/>
        <v>0</v>
      </c>
      <c r="KW453" s="43">
        <v>0</v>
      </c>
      <c r="KX453" s="53" t="str">
        <f t="shared" si="2236"/>
        <v>LOTTEチョコイヤホン</v>
      </c>
      <c r="KY453" s="47">
        <f t="shared" si="2237"/>
        <v>1100</v>
      </c>
      <c r="KZ453" s="44">
        <f t="shared" si="2238"/>
        <v>0</v>
      </c>
      <c r="LA453" s="89">
        <f t="shared" si="2239"/>
        <v>0</v>
      </c>
      <c r="LB453" s="35" t="s">
        <v>273</v>
      </c>
      <c r="LC453" s="27"/>
      <c r="LD453" s="98"/>
      <c r="LE453" s="44"/>
      <c r="LF453" s="44"/>
      <c r="LG453" s="44">
        <v>530</v>
      </c>
      <c r="LH453" s="44">
        <f t="shared" si="2275"/>
        <v>0</v>
      </c>
      <c r="LI453" s="43">
        <v>2</v>
      </c>
      <c r="LJ453" s="44">
        <f t="shared" si="2276"/>
        <v>0</v>
      </c>
      <c r="LK453" s="44">
        <v>0</v>
      </c>
      <c r="LL453" s="72" t="str">
        <f>IF(LE452="","",LL450)</f>
        <v>アンパンティッシュカバー、アンパンぬいぐるみ</v>
      </c>
      <c r="LM453" s="67">
        <f>IF(LF452="","",LM450)</f>
        <v>1000</v>
      </c>
      <c r="LN453" s="44">
        <f t="shared" si="2172"/>
        <v>0</v>
      </c>
      <c r="LO453" s="45"/>
      <c r="LP453" s="35"/>
      <c r="LQ453" s="27"/>
      <c r="LR453" s="51" t="str">
        <f t="shared" si="2123"/>
        <v/>
      </c>
      <c r="LS453" s="44"/>
      <c r="LT453" s="44" t="str">
        <f>IF(LS453="","",LS453-LS450)</f>
        <v/>
      </c>
      <c r="LU453" s="44"/>
      <c r="LV453" s="44" t="str">
        <f>IF(LU453="","",LU453-LU450)</f>
        <v/>
      </c>
      <c r="LW453" s="44"/>
      <c r="LX453" s="44" t="str">
        <f>IF(LW453="","",LW450+LY450-LW453)</f>
        <v/>
      </c>
      <c r="LY453" s="44"/>
      <c r="LZ453" s="43"/>
      <c r="MA453" s="43" t="str">
        <f>IF(LS453="","",MA450)</f>
        <v/>
      </c>
      <c r="MB453" s="44" t="str">
        <f t="shared" si="2277"/>
        <v/>
      </c>
      <c r="MC453" s="45" t="str">
        <f t="shared" si="2278"/>
        <v/>
      </c>
      <c r="MD453" s="35"/>
      <c r="ME453" s="27"/>
      <c r="MF453" s="51" t="str">
        <f t="shared" si="2130"/>
        <v/>
      </c>
      <c r="MG453" s="44"/>
      <c r="MH453" s="44" t="str">
        <f>IF(MG453="","",MG453-MG450)</f>
        <v/>
      </c>
      <c r="MI453" s="44"/>
      <c r="MJ453" s="44" t="str">
        <f>IF(MI453="","",MI453-MI450)</f>
        <v/>
      </c>
      <c r="MK453" s="44"/>
      <c r="ML453" s="44" t="str">
        <f>IF(MK453="","",MK450+MM450-MK453)</f>
        <v/>
      </c>
      <c r="MM453" s="44"/>
      <c r="MN453" s="43"/>
      <c r="MO453" s="43" t="str">
        <f>IF(MG453="","",MO450)</f>
        <v/>
      </c>
      <c r="MP453" s="44" t="str">
        <f t="shared" si="2279"/>
        <v/>
      </c>
      <c r="MQ453" s="45" t="str">
        <f t="shared" si="2280"/>
        <v/>
      </c>
      <c r="MR453" s="35"/>
      <c r="MS453" s="27"/>
      <c r="MT453" s="51" t="str">
        <f t="shared" si="2137"/>
        <v/>
      </c>
      <c r="MU453" s="44"/>
      <c r="MV453" s="44" t="str">
        <f>IF(MU453="","",MU453-MU450)</f>
        <v/>
      </c>
      <c r="MW453" s="44"/>
      <c r="MX453" s="44" t="str">
        <f>IF(MW453="","",MW453-MW450)</f>
        <v/>
      </c>
      <c r="MY453" s="44"/>
      <c r="MZ453" s="44" t="str">
        <f>IF(MY453="","",MY450+NA450-MY453)</f>
        <v/>
      </c>
      <c r="NA453" s="44"/>
      <c r="NB453" s="43"/>
      <c r="NC453" s="43" t="str">
        <f>IF(MU453="","",NC450)</f>
        <v/>
      </c>
      <c r="ND453" s="44" t="str">
        <f t="shared" si="2281"/>
        <v/>
      </c>
      <c r="NE453" s="45" t="str">
        <f t="shared" si="2282"/>
        <v/>
      </c>
      <c r="NF453" s="35"/>
      <c r="NG453" s="27"/>
      <c r="NH453" s="51" t="str">
        <f t="shared" si="2144"/>
        <v/>
      </c>
      <c r="NI453" s="44"/>
      <c r="NJ453" s="44" t="str">
        <f>IF(NI453="","",NI453-NI450)</f>
        <v/>
      </c>
      <c r="NK453" s="44"/>
      <c r="NL453" s="44" t="str">
        <f>IF(NK453="","",NK453-NK450)</f>
        <v/>
      </c>
      <c r="NM453" s="44"/>
      <c r="NN453" s="44" t="str">
        <f>IF(NM453="","",NM450+NO450-NM453)</f>
        <v/>
      </c>
      <c r="NO453" s="44"/>
      <c r="NP453" s="43"/>
      <c r="NQ453" s="43" t="str">
        <f>IF(NI453="","",NQ450)</f>
        <v/>
      </c>
      <c r="NR453" s="44" t="str">
        <f t="shared" si="2283"/>
        <v/>
      </c>
      <c r="NS453" s="45" t="str">
        <f t="shared" si="2284"/>
        <v/>
      </c>
      <c r="NT453" s="35"/>
    </row>
    <row r="454" spans="1:384" ht="15" customHeight="1" thickBot="1" x14ac:dyDescent="0.25">
      <c r="A454" s="38"/>
      <c r="B454" s="39"/>
      <c r="C454" s="40"/>
      <c r="D454" s="40"/>
      <c r="E454" s="41"/>
      <c r="F454" s="40"/>
      <c r="G454" s="178"/>
      <c r="H454" s="42"/>
      <c r="I454" s="44"/>
      <c r="J454" s="44" t="str">
        <f>IF(I454="","",I454-I452)</f>
        <v/>
      </c>
      <c r="K454" s="44"/>
      <c r="L454" s="44" t="str">
        <f>IF(K454="","",K454-K452)</f>
        <v/>
      </c>
      <c r="M454" s="44"/>
      <c r="N454" s="44" t="str">
        <f>IF(M454="","",M452+O452-M454)</f>
        <v/>
      </c>
      <c r="O454" s="44"/>
      <c r="P454" s="43"/>
      <c r="Q454" s="43" t="str">
        <f>IF(I454="","",Q452)</f>
        <v/>
      </c>
      <c r="R454" s="44" t="str">
        <f t="shared" si="2253"/>
        <v/>
      </c>
      <c r="S454" s="45" t="str">
        <f t="shared" si="2254"/>
        <v/>
      </c>
      <c r="T454" s="35"/>
      <c r="U454" s="27"/>
      <c r="V454" s="51" t="str">
        <f t="shared" si="2074"/>
        <v/>
      </c>
      <c r="W454" s="67"/>
      <c r="X454" s="44" t="str">
        <f>IF(W454="","",W454-W452)</f>
        <v/>
      </c>
      <c r="Y454" s="44"/>
      <c r="Z454" s="44" t="str">
        <f>IF(Y454="","",Y454-Y452)</f>
        <v/>
      </c>
      <c r="AA454" s="44"/>
      <c r="AB454" s="44" t="str">
        <f>IF(AA454="","",AA452+AC452-AA454)</f>
        <v/>
      </c>
      <c r="AC454" s="44"/>
      <c r="AD454" s="43"/>
      <c r="AE454" s="43" t="str">
        <f>IF(W454="","",AE452)</f>
        <v/>
      </c>
      <c r="AF454" s="44" t="str">
        <f t="shared" si="2255"/>
        <v/>
      </c>
      <c r="AG454" s="45" t="str">
        <f t="shared" si="2256"/>
        <v/>
      </c>
      <c r="AH454" s="35"/>
      <c r="AI454" s="27"/>
      <c r="AJ454" s="51" t="str">
        <f t="shared" si="2081"/>
        <v/>
      </c>
      <c r="AK454" s="44"/>
      <c r="AL454" s="44" t="str">
        <f>IF(AK454="","",AK454-AK452)</f>
        <v/>
      </c>
      <c r="AM454" s="44"/>
      <c r="AN454" s="44" t="str">
        <f>IF(AM454="","",AM454-AM452)</f>
        <v/>
      </c>
      <c r="AO454" s="44"/>
      <c r="AP454" s="44" t="str">
        <f>IF(AO454="","",AO452+AQ452-AO454)</f>
        <v/>
      </c>
      <c r="AQ454" s="44"/>
      <c r="AR454" s="43"/>
      <c r="AS454" s="43" t="str">
        <f>IF(AK454="","",AS452)</f>
        <v/>
      </c>
      <c r="AT454" s="44" t="str">
        <f t="shared" si="2257"/>
        <v/>
      </c>
      <c r="AU454" s="45" t="str">
        <f t="shared" si="2258"/>
        <v/>
      </c>
      <c r="AV454" s="35"/>
      <c r="AW454" s="27"/>
      <c r="AX454" s="51" t="str">
        <f t="shared" si="2088"/>
        <v/>
      </c>
      <c r="AY454" s="44"/>
      <c r="AZ454" s="44" t="str">
        <f>IF(AY454="","",AY454-AY452)</f>
        <v/>
      </c>
      <c r="BA454" s="44"/>
      <c r="BB454" s="44" t="str">
        <f>IF(BA454="","",BA454-BA452)</f>
        <v/>
      </c>
      <c r="BC454" s="44"/>
      <c r="BD454" s="44" t="str">
        <f>IF(BC454="","",BC452+BE452-BC454)</f>
        <v/>
      </c>
      <c r="BE454" s="44"/>
      <c r="BF454" s="43"/>
      <c r="BG454" s="43" t="str">
        <f>IF(AY454="","",BG452)</f>
        <v/>
      </c>
      <c r="BH454" s="44" t="str">
        <f t="shared" si="2259"/>
        <v/>
      </c>
      <c r="BI454" s="45" t="str">
        <f t="shared" si="2260"/>
        <v/>
      </c>
      <c r="BJ454" s="35"/>
      <c r="BK454" s="102"/>
      <c r="BL454" s="46"/>
      <c r="BM454" s="43">
        <v>9819</v>
      </c>
      <c r="BN454" s="44">
        <f t="shared" si="2173"/>
        <v>48</v>
      </c>
      <c r="BO454" s="43">
        <v>287</v>
      </c>
      <c r="BP454" s="44">
        <f t="shared" si="2174"/>
        <v>0</v>
      </c>
      <c r="BQ454" s="43">
        <v>10</v>
      </c>
      <c r="BR454" s="44">
        <f t="shared" si="2175"/>
        <v>0</v>
      </c>
      <c r="BS454" s="44">
        <v>0</v>
      </c>
      <c r="BT454" s="60" t="str">
        <f t="shared" si="2176"/>
        <v>モンチッチマスコット</v>
      </c>
      <c r="BU454" s="67">
        <f t="shared" si="2177"/>
        <v>660</v>
      </c>
      <c r="BV454" s="43">
        <f t="shared" si="2178"/>
        <v>0</v>
      </c>
      <c r="BW454" s="45">
        <f t="shared" si="2179"/>
        <v>0</v>
      </c>
      <c r="BX454" s="35" t="s">
        <v>464</v>
      </c>
      <c r="BY454" s="27"/>
      <c r="BZ454" s="46"/>
      <c r="CA454" s="43">
        <v>892</v>
      </c>
      <c r="CB454" s="44">
        <f t="shared" si="2180"/>
        <v>138</v>
      </c>
      <c r="CC454" s="43">
        <v>5</v>
      </c>
      <c r="CD454" s="44">
        <f t="shared" si="2181"/>
        <v>0</v>
      </c>
      <c r="CE454" s="43">
        <v>15</v>
      </c>
      <c r="CF454" s="44">
        <f t="shared" si="2182"/>
        <v>0</v>
      </c>
      <c r="CG454" s="44">
        <v>0</v>
      </c>
      <c r="CH454" s="60" t="str">
        <f t="shared" si="2183"/>
        <v>ラブブマスコット</v>
      </c>
      <c r="CI454" s="67">
        <f t="shared" si="2184"/>
        <v>500</v>
      </c>
      <c r="CJ454" s="43">
        <f t="shared" si="2185"/>
        <v>0</v>
      </c>
      <c r="CK454" s="45">
        <f t="shared" si="2186"/>
        <v>0</v>
      </c>
      <c r="CL454" s="35" t="s">
        <v>164</v>
      </c>
      <c r="CM454" s="27"/>
      <c r="CN454" s="46"/>
      <c r="CO454" s="43">
        <v>520</v>
      </c>
      <c r="CP454" s="69">
        <f t="shared" si="2187"/>
        <v>23</v>
      </c>
      <c r="CQ454" s="43">
        <v>2</v>
      </c>
      <c r="CR454" s="44">
        <f t="shared" si="2188"/>
        <v>0</v>
      </c>
      <c r="CS454" s="43">
        <v>10</v>
      </c>
      <c r="CT454" s="44">
        <f t="shared" si="2189"/>
        <v>0</v>
      </c>
      <c r="CU454" s="44">
        <v>1</v>
      </c>
      <c r="CV454" s="60" t="str">
        <f t="shared" si="2190"/>
        <v>サンリオミニリュック</v>
      </c>
      <c r="CW454" s="67">
        <f t="shared" si="2191"/>
        <v>600</v>
      </c>
      <c r="CX454" s="43">
        <f t="shared" si="2192"/>
        <v>0</v>
      </c>
      <c r="CY454" s="45">
        <f t="shared" si="2193"/>
        <v>0</v>
      </c>
      <c r="CZ454" s="35"/>
      <c r="DA454" s="103"/>
      <c r="DB454" s="46"/>
      <c r="DC454" s="43">
        <v>6923</v>
      </c>
      <c r="DD454" s="44">
        <f t="shared" si="2194"/>
        <v>36</v>
      </c>
      <c r="DE454" s="43">
        <v>222</v>
      </c>
      <c r="DF454" s="44">
        <f t="shared" si="2195"/>
        <v>1</v>
      </c>
      <c r="DG454" s="43">
        <v>10</v>
      </c>
      <c r="DH454" s="44">
        <f t="shared" si="2196"/>
        <v>3</v>
      </c>
      <c r="DI454" s="44">
        <v>2</v>
      </c>
      <c r="DJ454" s="60" t="str">
        <f t="shared" si="2197"/>
        <v>ジャグラーサウンドボタン</v>
      </c>
      <c r="DK454" s="67">
        <f t="shared" si="2198"/>
        <v>682</v>
      </c>
      <c r="DL454" s="43">
        <f t="shared" si="2199"/>
        <v>2046</v>
      </c>
      <c r="DM454" s="45">
        <f t="shared" si="2200"/>
        <v>0.56833333333333336</v>
      </c>
      <c r="DN454" s="35" t="s">
        <v>464</v>
      </c>
      <c r="DO454" s="27"/>
      <c r="DP454" s="46"/>
      <c r="DQ454" s="43">
        <v>2398</v>
      </c>
      <c r="DR454" s="44">
        <f t="shared" si="2201"/>
        <v>54</v>
      </c>
      <c r="DS454" s="43">
        <v>70</v>
      </c>
      <c r="DT454" s="44">
        <f t="shared" si="2202"/>
        <v>6</v>
      </c>
      <c r="DU454" s="43">
        <v>6</v>
      </c>
      <c r="DV454" s="44">
        <f t="shared" si="2203"/>
        <v>8</v>
      </c>
      <c r="DW454" s="44">
        <v>0</v>
      </c>
      <c r="DX454" s="60" t="str">
        <f t="shared" si="2204"/>
        <v>キティヒョウ柄マスコット</v>
      </c>
      <c r="DY454" s="67">
        <f t="shared" si="2205"/>
        <v>996</v>
      </c>
      <c r="DZ454" s="43">
        <f t="shared" si="2206"/>
        <v>7968</v>
      </c>
      <c r="EA454" s="45">
        <f t="shared" si="2207"/>
        <v>1.4755555555555555</v>
      </c>
      <c r="EB454" s="35" t="s">
        <v>525</v>
      </c>
      <c r="EC454" s="27"/>
      <c r="ED454" s="51" t="str">
        <f t="shared" si="2095"/>
        <v/>
      </c>
      <c r="EE454" s="44"/>
      <c r="EF454" s="44" t="str">
        <f>IF(EE454="","",EE454-EE452)</f>
        <v/>
      </c>
      <c r="EG454" s="44"/>
      <c r="EH454" s="44" t="str">
        <f>IF(EG454="","",EG454-EG452)</f>
        <v/>
      </c>
      <c r="EI454" s="44"/>
      <c r="EJ454" s="44" t="str">
        <f>IF(EI454="","",EI452+EK452-EI454)</f>
        <v/>
      </c>
      <c r="EK454" s="44"/>
      <c r="EL454" s="43"/>
      <c r="EM454" s="43" t="str">
        <f>IF(EE454="","",EM452)</f>
        <v/>
      </c>
      <c r="EN454" s="44" t="str">
        <f t="shared" si="2261"/>
        <v/>
      </c>
      <c r="EO454" s="45" t="str">
        <f t="shared" si="2262"/>
        <v/>
      </c>
      <c r="EP454" s="35"/>
      <c r="EQ454" s="27"/>
      <c r="ER454" s="51" t="str">
        <f t="shared" si="2102"/>
        <v/>
      </c>
      <c r="ES454" s="44"/>
      <c r="ET454" s="44" t="str">
        <f>IF(ES454="","",ES454-ES452)</f>
        <v/>
      </c>
      <c r="EU454" s="44"/>
      <c r="EV454" s="44" t="str">
        <f>IF(EU454="","",EU454-EU452)</f>
        <v/>
      </c>
      <c r="EW454" s="44"/>
      <c r="EX454" s="44" t="str">
        <f>IF(EW454="","",EW452+EY452-EW454)</f>
        <v/>
      </c>
      <c r="EY454" s="44"/>
      <c r="EZ454" s="43"/>
      <c r="FA454" s="43" t="str">
        <f>IF(ES454="","",FA452)</f>
        <v/>
      </c>
      <c r="FB454" s="44" t="str">
        <f t="shared" si="2263"/>
        <v/>
      </c>
      <c r="FC454" s="45" t="str">
        <f t="shared" si="2264"/>
        <v/>
      </c>
      <c r="FD454" s="35"/>
      <c r="FF454" s="51" t="str">
        <f t="shared" si="2109"/>
        <v/>
      </c>
      <c r="FG454" s="44"/>
      <c r="FH454" s="44" t="str">
        <f>IF(FG454="","",FG454-FG452)</f>
        <v/>
      </c>
      <c r="FI454" s="44"/>
      <c r="FJ454" s="44" t="str">
        <f>IF(FI454="","",FI454-FI452)</f>
        <v/>
      </c>
      <c r="FK454" s="44"/>
      <c r="FL454" s="44" t="str">
        <f>IF(FK454="","",FK452+FM452-FK454)</f>
        <v/>
      </c>
      <c r="FM454" s="44"/>
      <c r="FN454" s="43"/>
      <c r="FO454" s="43" t="str">
        <f>IF(FG454="","",FO452)</f>
        <v/>
      </c>
      <c r="FP454" s="44" t="str">
        <f t="shared" si="2265"/>
        <v/>
      </c>
      <c r="FQ454" s="45" t="str">
        <f t="shared" si="2266"/>
        <v/>
      </c>
      <c r="FR454" s="35"/>
      <c r="FT454" s="51" t="str">
        <f t="shared" si="2111"/>
        <v/>
      </c>
      <c r="FU454" s="44"/>
      <c r="FV454" s="44" t="str">
        <f>IF(FU454="","",FU454-FU452)</f>
        <v/>
      </c>
      <c r="FW454" s="44"/>
      <c r="FX454" s="44" t="str">
        <f>IF(FW454="","",FW454-FW452)</f>
        <v/>
      </c>
      <c r="FY454" s="44"/>
      <c r="FZ454" s="44" t="str">
        <f>IF(FY454="","",FY452+GA452-FY454)</f>
        <v/>
      </c>
      <c r="GA454" s="44"/>
      <c r="GB454" s="43"/>
      <c r="GC454" s="43" t="str">
        <f>IF(FU454="","",GC452)</f>
        <v/>
      </c>
      <c r="GD454" s="44" t="str">
        <f t="shared" si="2267"/>
        <v/>
      </c>
      <c r="GE454" s="45" t="str">
        <f t="shared" si="2268"/>
        <v/>
      </c>
      <c r="GF454" s="35"/>
      <c r="GH454" s="51" t="str">
        <f t="shared" si="2113"/>
        <v/>
      </c>
      <c r="GI454" s="44"/>
      <c r="GJ454" s="44" t="str">
        <f>IF(GI454="","",GI454-GI452)</f>
        <v/>
      </c>
      <c r="GK454" s="44"/>
      <c r="GL454" s="44" t="str">
        <f>IF(GK454="","",GK454-GK452)</f>
        <v/>
      </c>
      <c r="GM454" s="44"/>
      <c r="GN454" s="44" t="str">
        <f>IF(GM454="","",GM452+GO452-GM454)</f>
        <v/>
      </c>
      <c r="GO454" s="44"/>
      <c r="GP454" s="43"/>
      <c r="GQ454" s="43" t="str">
        <f>IF(GI454="","",GQ452)</f>
        <v/>
      </c>
      <c r="GR454" s="44" t="str">
        <f t="shared" si="2269"/>
        <v/>
      </c>
      <c r="GS454" s="45" t="str">
        <f t="shared" si="2270"/>
        <v/>
      </c>
      <c r="GT454" s="35"/>
      <c r="GU454" s="27"/>
      <c r="GV454" s="51" t="str">
        <f t="shared" si="2115"/>
        <v/>
      </c>
      <c r="GW454" s="44"/>
      <c r="GX454" s="44" t="str">
        <f>IF(GW454="","",GW454-GW452)</f>
        <v/>
      </c>
      <c r="GY454" s="44"/>
      <c r="GZ454" s="44" t="str">
        <f>IF(GY454="","",GY454-GY452)</f>
        <v/>
      </c>
      <c r="HA454" s="44"/>
      <c r="HB454" s="44" t="str">
        <f>IF(HA454="","",HA452+HC452-HA454)</f>
        <v/>
      </c>
      <c r="HC454" s="44"/>
      <c r="HD454" s="43"/>
      <c r="HE454" s="43" t="str">
        <f>IF(GW454="","",HE452)</f>
        <v/>
      </c>
      <c r="HF454" s="44" t="str">
        <f t="shared" si="2271"/>
        <v/>
      </c>
      <c r="HG454" s="45" t="str">
        <f t="shared" si="2272"/>
        <v/>
      </c>
      <c r="HH454" s="35"/>
      <c r="HJ454" s="51" t="str">
        <f t="shared" si="2119"/>
        <v/>
      </c>
      <c r="HK454" s="44"/>
      <c r="HL454" s="44" t="str">
        <f>IF(HK454="","",HK454-HK452)</f>
        <v/>
      </c>
      <c r="HM454" s="44"/>
      <c r="HN454" s="44" t="str">
        <f>IF(HM454="","",HM454-HM452)</f>
        <v/>
      </c>
      <c r="HO454" s="44"/>
      <c r="HP454" s="44" t="str">
        <f>IF(HO454="","",HO452+HQ452-HO454)</f>
        <v/>
      </c>
      <c r="HQ454" s="44"/>
      <c r="HR454" s="43"/>
      <c r="HS454" s="43" t="str">
        <f>IF(HK454="","",HS452)</f>
        <v/>
      </c>
      <c r="HT454" s="44" t="str">
        <f t="shared" si="2273"/>
        <v/>
      </c>
      <c r="HU454" s="45" t="str">
        <f t="shared" si="2274"/>
        <v/>
      </c>
      <c r="HV454" s="35"/>
      <c r="HW454" s="61"/>
      <c r="HX454" s="46"/>
      <c r="HY454" s="43">
        <v>20071</v>
      </c>
      <c r="HZ454" s="44">
        <f>IF(HY454="","",HY454-HY450)</f>
        <v>128</v>
      </c>
      <c r="IA454" s="43"/>
      <c r="IB454" s="44" t="str">
        <f t="shared" si="2244"/>
        <v/>
      </c>
      <c r="IC454" s="43">
        <v>3</v>
      </c>
      <c r="ID454" s="44">
        <f t="shared" si="2208"/>
        <v>1</v>
      </c>
      <c r="IE454" s="44">
        <v>1</v>
      </c>
      <c r="IF454" s="60" t="str">
        <f t="shared" ref="IF454" si="2285">IF(HY453="","",IF450)</f>
        <v>サンリオ浴衣BIG</v>
      </c>
      <c r="IG454" s="67">
        <f>IF(HY453="","",IG450)</f>
        <v>1100</v>
      </c>
      <c r="IH454" s="43">
        <f t="shared" si="2210"/>
        <v>1100</v>
      </c>
      <c r="II454" s="45">
        <f t="shared" si="2211"/>
        <v>8.59375E-2</v>
      </c>
      <c r="IJ454" s="35"/>
      <c r="IL454" s="46"/>
      <c r="IM454" s="43">
        <v>378</v>
      </c>
      <c r="IN454" s="44">
        <f t="shared" si="2245"/>
        <v>147</v>
      </c>
      <c r="IO454" s="43">
        <v>998</v>
      </c>
      <c r="IP454" s="44">
        <f t="shared" si="2246"/>
        <v>4</v>
      </c>
      <c r="IQ454" s="43">
        <v>8</v>
      </c>
      <c r="IR454" s="44">
        <f t="shared" si="2212"/>
        <v>4</v>
      </c>
      <c r="IS454" s="44">
        <v>4</v>
      </c>
      <c r="IT454" s="60" t="str">
        <f t="shared" si="2213"/>
        <v>キティヒョウ柄マスコット</v>
      </c>
      <c r="IU454" s="67">
        <f t="shared" si="2247"/>
        <v>996</v>
      </c>
      <c r="IV454" s="43">
        <f t="shared" si="2214"/>
        <v>3984</v>
      </c>
      <c r="IW454" s="45">
        <f t="shared" si="2215"/>
        <v>0.27102040816326528</v>
      </c>
      <c r="IX454" s="35"/>
      <c r="IY454" s="33"/>
      <c r="IZ454" s="46"/>
      <c r="JA454" s="43">
        <v>4340</v>
      </c>
      <c r="JB454" s="44">
        <f t="shared" si="2216"/>
        <v>71</v>
      </c>
      <c r="JC454" s="43">
        <v>127</v>
      </c>
      <c r="JD454" s="44">
        <f t="shared" si="2217"/>
        <v>2</v>
      </c>
      <c r="JE454" s="43">
        <v>28</v>
      </c>
      <c r="JF454" s="44">
        <f t="shared" si="2218"/>
        <v>2</v>
      </c>
      <c r="JG454" s="44">
        <v>10</v>
      </c>
      <c r="JH454" s="60" t="str">
        <f t="shared" si="2248"/>
        <v>ミニ香水</v>
      </c>
      <c r="JI454" s="67">
        <f t="shared" si="2249"/>
        <v>1100</v>
      </c>
      <c r="JJ454" s="43">
        <f t="shared" si="2219"/>
        <v>2200</v>
      </c>
      <c r="JK454" s="45">
        <f t="shared" si="2220"/>
        <v>0.30985915492957744</v>
      </c>
      <c r="JL454" s="35"/>
      <c r="JM454" s="27"/>
      <c r="JN454" s="46"/>
      <c r="JO454" s="43">
        <v>5095</v>
      </c>
      <c r="JP454" s="69">
        <f t="shared" si="2221"/>
        <v>17</v>
      </c>
      <c r="JQ454" s="43">
        <v>105</v>
      </c>
      <c r="JR454" s="44">
        <f t="shared" si="2222"/>
        <v>0</v>
      </c>
      <c r="JS454" s="43">
        <v>16</v>
      </c>
      <c r="JT454" s="44">
        <f t="shared" si="2223"/>
        <v>0</v>
      </c>
      <c r="JU454" s="44">
        <v>0</v>
      </c>
      <c r="JV454" s="60" t="str">
        <f t="shared" si="2240"/>
        <v>ジャグラーサウンドボタン</v>
      </c>
      <c r="JW454" s="67">
        <f t="shared" si="2241"/>
        <v>748</v>
      </c>
      <c r="JX454" s="43">
        <f t="shared" si="2224"/>
        <v>0</v>
      </c>
      <c r="JY454" s="45">
        <f t="shared" si="2225"/>
        <v>0</v>
      </c>
      <c r="JZ454" s="35" t="s">
        <v>532</v>
      </c>
      <c r="KA454" s="61"/>
      <c r="KB454" s="46"/>
      <c r="KC454" s="43">
        <v>3882</v>
      </c>
      <c r="KD454" s="69">
        <f t="shared" si="2226"/>
        <v>46</v>
      </c>
      <c r="KE454" s="43">
        <v>106</v>
      </c>
      <c r="KF454" s="44">
        <f t="shared" si="2227"/>
        <v>0</v>
      </c>
      <c r="KG454" s="43">
        <v>11</v>
      </c>
      <c r="KH454" s="44">
        <f t="shared" si="2228"/>
        <v>-1</v>
      </c>
      <c r="KI454" s="44">
        <v>0</v>
      </c>
      <c r="KJ454" s="60" t="str">
        <f t="shared" si="2229"/>
        <v>サンリオスカーフ付ポーチ</v>
      </c>
      <c r="KK454" s="67">
        <f t="shared" si="2230"/>
        <v>0</v>
      </c>
      <c r="KL454" s="43">
        <f t="shared" si="2231"/>
        <v>0</v>
      </c>
      <c r="KM454" s="45">
        <f t="shared" si="2232"/>
        <v>0</v>
      </c>
      <c r="KN454" s="35"/>
      <c r="KO454" s="27"/>
      <c r="KP454" s="46"/>
      <c r="KQ454" s="43">
        <v>4598</v>
      </c>
      <c r="KR454" s="44">
        <f t="shared" si="2233"/>
        <v>48</v>
      </c>
      <c r="KS454" s="43">
        <v>93</v>
      </c>
      <c r="KT454" s="44">
        <f t="shared" si="2234"/>
        <v>3</v>
      </c>
      <c r="KU454" s="43">
        <v>11</v>
      </c>
      <c r="KV454" s="44">
        <f t="shared" si="2235"/>
        <v>3</v>
      </c>
      <c r="KW454" s="44">
        <v>0</v>
      </c>
      <c r="KX454" s="60" t="str">
        <f t="shared" si="2236"/>
        <v>デジタルミニカメラ</v>
      </c>
      <c r="KY454" s="67">
        <f t="shared" si="2237"/>
        <v>722</v>
      </c>
      <c r="KZ454" s="43">
        <f t="shared" si="2238"/>
        <v>2166</v>
      </c>
      <c r="LA454" s="45">
        <f t="shared" si="2239"/>
        <v>0.45124999999999998</v>
      </c>
      <c r="LB454" s="35" t="s">
        <v>464</v>
      </c>
      <c r="LC454" s="27"/>
      <c r="LD454" s="74"/>
      <c r="LE454" s="75"/>
      <c r="LF454" s="75"/>
      <c r="LG454" s="75">
        <v>1166</v>
      </c>
      <c r="LH454" s="75">
        <f t="shared" si="2275"/>
        <v>0</v>
      </c>
      <c r="LI454" s="76">
        <v>2</v>
      </c>
      <c r="LJ454" s="75">
        <f t="shared" si="2276"/>
        <v>0</v>
      </c>
      <c r="LK454" s="75">
        <v>0</v>
      </c>
      <c r="LL454" s="77" t="str">
        <f>IF(LE452="","",LL451)</f>
        <v>バイキンティッシュカバー、アンパンぬいぐるみ</v>
      </c>
      <c r="LM454" s="78">
        <f>IF(LF452="","",LM451)</f>
        <v>1000</v>
      </c>
      <c r="LN454" s="75">
        <f t="shared" si="2172"/>
        <v>0</v>
      </c>
      <c r="LO454" s="79"/>
      <c r="LP454" s="35"/>
      <c r="LQ454" s="27"/>
      <c r="LR454" s="51" t="str">
        <f t="shared" si="2123"/>
        <v/>
      </c>
      <c r="LS454" s="44"/>
      <c r="LT454" s="44" t="str">
        <f>IF(LS454="","",LS454-LS452)</f>
        <v/>
      </c>
      <c r="LU454" s="44"/>
      <c r="LV454" s="44" t="str">
        <f>IF(LU454="","",LU454-LU452)</f>
        <v/>
      </c>
      <c r="LW454" s="44"/>
      <c r="LX454" s="44" t="str">
        <f>IF(LW454="","",LW452+LY452-LW454)</f>
        <v/>
      </c>
      <c r="LY454" s="44"/>
      <c r="LZ454" s="43"/>
      <c r="MA454" s="43" t="str">
        <f>IF(LS454="","",MA452)</f>
        <v/>
      </c>
      <c r="MB454" s="44" t="str">
        <f t="shared" si="2277"/>
        <v/>
      </c>
      <c r="MC454" s="45" t="str">
        <f t="shared" si="2278"/>
        <v/>
      </c>
      <c r="MD454" s="35"/>
      <c r="ME454" s="27"/>
      <c r="MF454" s="51" t="str">
        <f t="shared" si="2130"/>
        <v/>
      </c>
      <c r="MG454" s="44"/>
      <c r="MH454" s="44" t="str">
        <f>IF(MG454="","",MG454-MG452)</f>
        <v/>
      </c>
      <c r="MI454" s="44"/>
      <c r="MJ454" s="44" t="str">
        <f>IF(MI454="","",MI454-MI452)</f>
        <v/>
      </c>
      <c r="MK454" s="44"/>
      <c r="ML454" s="44" t="str">
        <f>IF(MK454="","",MK452+MM452-MK454)</f>
        <v/>
      </c>
      <c r="MM454" s="44"/>
      <c r="MN454" s="43"/>
      <c r="MO454" s="43" t="str">
        <f>IF(MG454="","",MO452)</f>
        <v/>
      </c>
      <c r="MP454" s="44" t="str">
        <f t="shared" si="2279"/>
        <v/>
      </c>
      <c r="MQ454" s="45" t="str">
        <f t="shared" si="2280"/>
        <v/>
      </c>
      <c r="MR454" s="35"/>
      <c r="MS454" s="27"/>
      <c r="MT454" s="51" t="str">
        <f t="shared" si="2137"/>
        <v/>
      </c>
      <c r="MU454" s="44"/>
      <c r="MV454" s="44" t="str">
        <f>IF(MU454="","",MU454-MU452)</f>
        <v/>
      </c>
      <c r="MW454" s="44"/>
      <c r="MX454" s="44" t="str">
        <f>IF(MW454="","",MW454-MW452)</f>
        <v/>
      </c>
      <c r="MY454" s="44"/>
      <c r="MZ454" s="44" t="str">
        <f>IF(MY454="","",MY452+NA452-MY454)</f>
        <v/>
      </c>
      <c r="NA454" s="44"/>
      <c r="NB454" s="43"/>
      <c r="NC454" s="43" t="str">
        <f>IF(MU454="","",NC452)</f>
        <v/>
      </c>
      <c r="ND454" s="44" t="str">
        <f t="shared" si="2281"/>
        <v/>
      </c>
      <c r="NE454" s="45" t="str">
        <f t="shared" si="2282"/>
        <v/>
      </c>
      <c r="NF454" s="35"/>
      <c r="NG454" s="27"/>
      <c r="NH454" s="51" t="str">
        <f t="shared" si="2144"/>
        <v/>
      </c>
      <c r="NI454" s="44"/>
      <c r="NJ454" s="44" t="str">
        <f>IF(NI454="","",NI454-NI452)</f>
        <v/>
      </c>
      <c r="NK454" s="44"/>
      <c r="NL454" s="44" t="str">
        <f>IF(NK454="","",NK454-NK452)</f>
        <v/>
      </c>
      <c r="NM454" s="44"/>
      <c r="NN454" s="44" t="str">
        <f>IF(NM454="","",NM452+NO452-NM454)</f>
        <v/>
      </c>
      <c r="NO454" s="44"/>
      <c r="NP454" s="43"/>
      <c r="NQ454" s="43" t="str">
        <f>IF(NI454="","",NQ452)</f>
        <v/>
      </c>
      <c r="NR454" s="44" t="str">
        <f t="shared" si="2283"/>
        <v/>
      </c>
      <c r="NS454" s="45" t="str">
        <f t="shared" si="2284"/>
        <v/>
      </c>
      <c r="NT454" s="35"/>
    </row>
    <row r="455" spans="1:384" ht="15" customHeight="1" thickTop="1" x14ac:dyDescent="0.2">
      <c r="A455" s="38"/>
      <c r="B455" s="39"/>
      <c r="C455" s="40"/>
      <c r="D455" s="40"/>
      <c r="E455" s="41"/>
      <c r="F455" s="40"/>
      <c r="G455" s="178"/>
      <c r="H455" s="42"/>
      <c r="I455" s="44"/>
      <c r="J455" s="44" t="str">
        <f>IF(I455="","",I455-#REF!)</f>
        <v/>
      </c>
      <c r="K455" s="44"/>
      <c r="L455" s="44" t="str">
        <f>IF(K455="","",K455-#REF!)</f>
        <v/>
      </c>
      <c r="M455" s="44"/>
      <c r="N455" s="44" t="str">
        <f>IF(M455="","",#REF!+#REF!-M455)</f>
        <v/>
      </c>
      <c r="O455" s="44"/>
      <c r="P455" s="43"/>
      <c r="Q455" s="43" t="str">
        <f>IF(I455="","",#REF!)</f>
        <v/>
      </c>
      <c r="R455" s="44" t="str">
        <f t="shared" si="2253"/>
        <v/>
      </c>
      <c r="S455" s="45" t="str">
        <f t="shared" si="2254"/>
        <v/>
      </c>
      <c r="T455" s="35"/>
      <c r="U455" s="27"/>
      <c r="V455" s="51" t="str">
        <f t="shared" si="2074"/>
        <v/>
      </c>
      <c r="W455" s="67"/>
      <c r="X455" s="44" t="str">
        <f>IF(W455="","",W455-#REF!)</f>
        <v/>
      </c>
      <c r="Y455" s="44"/>
      <c r="Z455" s="44" t="str">
        <f>IF(Y455="","",Y455-#REF!)</f>
        <v/>
      </c>
      <c r="AA455" s="44"/>
      <c r="AB455" s="44" t="str">
        <f>IF(AA455="","",#REF!+#REF!-AA455)</f>
        <v/>
      </c>
      <c r="AC455" s="44"/>
      <c r="AD455" s="43"/>
      <c r="AE455" s="43" t="str">
        <f>IF(W455="","",#REF!)</f>
        <v/>
      </c>
      <c r="AF455" s="44" t="str">
        <f t="shared" si="2255"/>
        <v/>
      </c>
      <c r="AG455" s="45" t="str">
        <f t="shared" si="2256"/>
        <v/>
      </c>
      <c r="AH455" s="35"/>
      <c r="AI455" s="27"/>
      <c r="AJ455" s="51" t="str">
        <f t="shared" si="2081"/>
        <v/>
      </c>
      <c r="AK455" s="44"/>
      <c r="AL455" s="44" t="str">
        <f>IF(AK455="","",AK455-#REF!)</f>
        <v/>
      </c>
      <c r="AM455" s="44"/>
      <c r="AN455" s="44" t="str">
        <f>IF(AM455="","",AM455-#REF!)</f>
        <v/>
      </c>
      <c r="AO455" s="44"/>
      <c r="AP455" s="44" t="str">
        <f>IF(AO455="","",#REF!+#REF!-AO455)</f>
        <v/>
      </c>
      <c r="AQ455" s="44"/>
      <c r="AR455" s="43"/>
      <c r="AS455" s="43" t="str">
        <f>IF(AK455="","",#REF!)</f>
        <v/>
      </c>
      <c r="AT455" s="44" t="str">
        <f t="shared" si="2257"/>
        <v/>
      </c>
      <c r="AU455" s="45" t="str">
        <f t="shared" si="2258"/>
        <v/>
      </c>
      <c r="AV455" s="35"/>
      <c r="AW455" s="27"/>
      <c r="AX455" s="51" t="str">
        <f t="shared" si="2088"/>
        <v/>
      </c>
      <c r="AY455" s="44"/>
      <c r="AZ455" s="44" t="str">
        <f>IF(AY455="","",AY455-#REF!)</f>
        <v/>
      </c>
      <c r="BA455" s="44"/>
      <c r="BB455" s="44" t="str">
        <f>IF(BA455="","",BA455-#REF!)</f>
        <v/>
      </c>
      <c r="BC455" s="44"/>
      <c r="BD455" s="44" t="str">
        <f>IF(BC455="","",#REF!+#REF!-BC455)</f>
        <v/>
      </c>
      <c r="BE455" s="44"/>
      <c r="BF455" s="43"/>
      <c r="BG455" s="43" t="str">
        <f>IF(AY455="","",#REF!)</f>
        <v/>
      </c>
      <c r="BH455" s="44" t="str">
        <f t="shared" si="2259"/>
        <v/>
      </c>
      <c r="BI455" s="45" t="str">
        <f t="shared" si="2260"/>
        <v/>
      </c>
      <c r="BJ455" s="35"/>
      <c r="BK455" s="50"/>
      <c r="BL455" s="46"/>
      <c r="BM455" s="25">
        <v>11596</v>
      </c>
      <c r="BN455" s="69">
        <f t="shared" si="2173"/>
        <v>26</v>
      </c>
      <c r="BO455" s="25">
        <v>608</v>
      </c>
      <c r="BP455" s="44">
        <f t="shared" si="2174"/>
        <v>1</v>
      </c>
      <c r="BQ455" s="25">
        <v>10</v>
      </c>
      <c r="BR455" s="44">
        <f t="shared" si="2175"/>
        <v>1</v>
      </c>
      <c r="BS455" s="44">
        <v>0</v>
      </c>
      <c r="BT455" s="60" t="str">
        <f t="shared" si="2176"/>
        <v>サンリオFAN</v>
      </c>
      <c r="BU455" s="67">
        <f t="shared" si="2177"/>
        <v>1100</v>
      </c>
      <c r="BV455" s="44">
        <f t="shared" si="2178"/>
        <v>1100</v>
      </c>
      <c r="BW455" s="202">
        <f t="shared" si="2179"/>
        <v>0.42307692307692307</v>
      </c>
      <c r="BX455" s="35"/>
      <c r="BY455" s="27"/>
      <c r="BZ455" s="46"/>
      <c r="CA455" s="25">
        <v>857</v>
      </c>
      <c r="CB455" s="69">
        <f t="shared" si="2180"/>
        <v>41</v>
      </c>
      <c r="CC455" s="25">
        <v>57</v>
      </c>
      <c r="CD455" s="44">
        <f t="shared" si="2181"/>
        <v>7</v>
      </c>
      <c r="CE455" s="25">
        <v>203</v>
      </c>
      <c r="CF455" s="44">
        <f t="shared" si="2182"/>
        <v>7</v>
      </c>
      <c r="CG455" s="44">
        <v>0</v>
      </c>
      <c r="CH455" s="60" t="str">
        <f t="shared" si="2183"/>
        <v>サンリオアイスドーム</v>
      </c>
      <c r="CI455" s="67">
        <f t="shared" si="2184"/>
        <v>300</v>
      </c>
      <c r="CJ455" s="44">
        <f t="shared" si="2185"/>
        <v>2100</v>
      </c>
      <c r="CK455" s="45">
        <f t="shared" si="2186"/>
        <v>0.51219512195121952</v>
      </c>
      <c r="CL455" s="35"/>
      <c r="CM455" s="27"/>
      <c r="CN455" s="46"/>
      <c r="CO455" s="25">
        <v>1365</v>
      </c>
      <c r="CP455" s="44">
        <f t="shared" si="2187"/>
        <v>124</v>
      </c>
      <c r="CQ455" s="25">
        <v>14</v>
      </c>
      <c r="CR455" s="44">
        <f t="shared" si="2188"/>
        <v>2</v>
      </c>
      <c r="CS455" s="25">
        <v>11</v>
      </c>
      <c r="CT455" s="44">
        <f t="shared" si="2189"/>
        <v>1</v>
      </c>
      <c r="CU455" s="44">
        <v>2</v>
      </c>
      <c r="CV455" s="60" t="str">
        <f t="shared" si="2190"/>
        <v>ラブブキーホルダー</v>
      </c>
      <c r="CW455" s="67">
        <f t="shared" si="2191"/>
        <v>400</v>
      </c>
      <c r="CX455" s="44">
        <f t="shared" si="2192"/>
        <v>400</v>
      </c>
      <c r="CY455" s="45">
        <f t="shared" si="2193"/>
        <v>3.2258064516129031E-2</v>
      </c>
      <c r="CZ455" s="35"/>
      <c r="DA455" s="58"/>
      <c r="DB455" s="46"/>
      <c r="DC455" s="25">
        <v>7654</v>
      </c>
      <c r="DD455" s="44">
        <f t="shared" si="2194"/>
        <v>71</v>
      </c>
      <c r="DE455" s="25">
        <v>429</v>
      </c>
      <c r="DF455" s="44">
        <f t="shared" si="2195"/>
        <v>0</v>
      </c>
      <c r="DG455" s="25">
        <v>16</v>
      </c>
      <c r="DH455" s="44">
        <f t="shared" si="2196"/>
        <v>0</v>
      </c>
      <c r="DI455" s="44">
        <v>0</v>
      </c>
      <c r="DJ455" s="60" t="str">
        <f t="shared" si="2197"/>
        <v>ラブブマスコット</v>
      </c>
      <c r="DK455" s="67">
        <f t="shared" si="2198"/>
        <v>450</v>
      </c>
      <c r="DL455" s="44">
        <f t="shared" si="2199"/>
        <v>0</v>
      </c>
      <c r="DM455" s="45">
        <f t="shared" si="2200"/>
        <v>0</v>
      </c>
      <c r="DN455" s="35"/>
      <c r="DO455" s="27"/>
      <c r="DP455" s="46"/>
      <c r="DQ455" s="25">
        <v>1855</v>
      </c>
      <c r="DR455" s="44">
        <f t="shared" si="2201"/>
        <v>104</v>
      </c>
      <c r="DS455" s="25">
        <v>54</v>
      </c>
      <c r="DT455" s="44">
        <f t="shared" si="2202"/>
        <v>2</v>
      </c>
      <c r="DU455" s="25">
        <v>25</v>
      </c>
      <c r="DV455" s="44">
        <f t="shared" si="2203"/>
        <v>2</v>
      </c>
      <c r="DW455" s="44">
        <v>0</v>
      </c>
      <c r="DX455" s="60" t="str">
        <f t="shared" si="2204"/>
        <v>ラブブキーホルダー</v>
      </c>
      <c r="DY455" s="67">
        <f t="shared" si="2205"/>
        <v>500</v>
      </c>
      <c r="DZ455" s="44">
        <f t="shared" si="2206"/>
        <v>1000</v>
      </c>
      <c r="EA455" s="45">
        <f t="shared" si="2207"/>
        <v>9.6153846153846159E-2</v>
      </c>
      <c r="EB455" s="35"/>
      <c r="EC455" s="27"/>
      <c r="ED455" s="51" t="str">
        <f t="shared" si="2095"/>
        <v/>
      </c>
      <c r="EE455" s="44"/>
      <c r="EF455" s="44" t="str">
        <f>IF(EE455="","",EE455-#REF!)</f>
        <v/>
      </c>
      <c r="EG455" s="44"/>
      <c r="EH455" s="44" t="str">
        <f>IF(EG455="","",EG455-#REF!)</f>
        <v/>
      </c>
      <c r="EI455" s="44"/>
      <c r="EJ455" s="44" t="str">
        <f>IF(EI455="","",#REF!+#REF!-EI455)</f>
        <v/>
      </c>
      <c r="EK455" s="44"/>
      <c r="EL455" s="43"/>
      <c r="EM455" s="43" t="str">
        <f>IF(EE455="","",#REF!)</f>
        <v/>
      </c>
      <c r="EN455" s="44" t="str">
        <f t="shared" si="2261"/>
        <v/>
      </c>
      <c r="EO455" s="45" t="str">
        <f t="shared" si="2262"/>
        <v/>
      </c>
      <c r="EP455" s="35"/>
      <c r="EQ455" s="27"/>
      <c r="ER455" s="51" t="str">
        <f t="shared" si="2102"/>
        <v/>
      </c>
      <c r="ES455" s="44"/>
      <c r="ET455" s="44" t="str">
        <f>IF(ES455="","",ES455-#REF!)</f>
        <v/>
      </c>
      <c r="EU455" s="44"/>
      <c r="EV455" s="44" t="str">
        <f>IF(EU455="","",EU455-#REF!)</f>
        <v/>
      </c>
      <c r="EW455" s="44"/>
      <c r="EX455" s="44" t="str">
        <f>IF(EW455="","",#REF!+#REF!-EW455)</f>
        <v/>
      </c>
      <c r="EY455" s="44"/>
      <c r="EZ455" s="43"/>
      <c r="FA455" s="43" t="str">
        <f>IF(ES455="","",#REF!)</f>
        <v/>
      </c>
      <c r="FB455" s="44" t="str">
        <f t="shared" si="2263"/>
        <v/>
      </c>
      <c r="FC455" s="45" t="str">
        <f t="shared" si="2264"/>
        <v/>
      </c>
      <c r="FD455" s="35"/>
      <c r="FF455" s="51" t="str">
        <f t="shared" si="2109"/>
        <v/>
      </c>
      <c r="FG455" s="44"/>
      <c r="FH455" s="44" t="str">
        <f>IF(FG455="","",FG455-#REF!)</f>
        <v/>
      </c>
      <c r="FI455" s="44"/>
      <c r="FJ455" s="44" t="str">
        <f>IF(FI455="","",FI455-#REF!)</f>
        <v/>
      </c>
      <c r="FK455" s="44"/>
      <c r="FL455" s="44" t="str">
        <f>IF(FK455="","",#REF!+#REF!-FK455)</f>
        <v/>
      </c>
      <c r="FM455" s="44"/>
      <c r="FN455" s="43"/>
      <c r="FO455" s="43" t="str">
        <f>IF(FG455="","",#REF!)</f>
        <v/>
      </c>
      <c r="FP455" s="44" t="str">
        <f t="shared" si="2265"/>
        <v/>
      </c>
      <c r="FQ455" s="45" t="str">
        <f t="shared" si="2266"/>
        <v/>
      </c>
      <c r="FR455" s="35"/>
      <c r="FT455" s="51" t="str">
        <f t="shared" si="2111"/>
        <v/>
      </c>
      <c r="FU455" s="44"/>
      <c r="FV455" s="44" t="str">
        <f>IF(FU455="","",FU455-#REF!)</f>
        <v/>
      </c>
      <c r="FW455" s="44"/>
      <c r="FX455" s="44" t="str">
        <f>IF(FW455="","",FW455-#REF!)</f>
        <v/>
      </c>
      <c r="FY455" s="44"/>
      <c r="FZ455" s="44" t="str">
        <f>IF(FY455="","",#REF!+#REF!-FY455)</f>
        <v/>
      </c>
      <c r="GA455" s="44"/>
      <c r="GB455" s="43"/>
      <c r="GC455" s="43" t="str">
        <f>IF(FU455="","",#REF!)</f>
        <v/>
      </c>
      <c r="GD455" s="44" t="str">
        <f t="shared" si="2267"/>
        <v/>
      </c>
      <c r="GE455" s="45" t="str">
        <f t="shared" si="2268"/>
        <v/>
      </c>
      <c r="GF455" s="35"/>
      <c r="GH455" s="51" t="str">
        <f t="shared" si="2113"/>
        <v/>
      </c>
      <c r="GI455" s="44"/>
      <c r="GJ455" s="44" t="str">
        <f>IF(GI455="","",GI455-#REF!)</f>
        <v/>
      </c>
      <c r="GK455" s="44"/>
      <c r="GL455" s="44" t="str">
        <f>IF(GK455="","",GK455-#REF!)</f>
        <v/>
      </c>
      <c r="GM455" s="44"/>
      <c r="GN455" s="44" t="str">
        <f>IF(GM455="","",#REF!+#REF!-GM455)</f>
        <v/>
      </c>
      <c r="GO455" s="44"/>
      <c r="GP455" s="43"/>
      <c r="GQ455" s="43" t="str">
        <f>IF(GI455="","",#REF!)</f>
        <v/>
      </c>
      <c r="GR455" s="44" t="str">
        <f t="shared" si="2269"/>
        <v/>
      </c>
      <c r="GS455" s="45" t="str">
        <f t="shared" si="2270"/>
        <v/>
      </c>
      <c r="GT455" s="35"/>
      <c r="GU455" s="27"/>
      <c r="GV455" s="51" t="str">
        <f t="shared" si="2115"/>
        <v/>
      </c>
      <c r="GW455" s="44"/>
      <c r="GX455" s="44" t="str">
        <f>IF(GW455="","",GW455-#REF!)</f>
        <v/>
      </c>
      <c r="GY455" s="44"/>
      <c r="GZ455" s="44" t="str">
        <f>IF(GY455="","",GY455-#REF!)</f>
        <v/>
      </c>
      <c r="HA455" s="44"/>
      <c r="HB455" s="44" t="str">
        <f>IF(HA455="","",#REF!+#REF!-HA455)</f>
        <v/>
      </c>
      <c r="HC455" s="44"/>
      <c r="HD455" s="43"/>
      <c r="HE455" s="43" t="str">
        <f>IF(GW455="","",#REF!)</f>
        <v/>
      </c>
      <c r="HF455" s="44" t="str">
        <f t="shared" si="2271"/>
        <v/>
      </c>
      <c r="HG455" s="45" t="str">
        <f t="shared" si="2272"/>
        <v/>
      </c>
      <c r="HH455" s="35"/>
      <c r="HJ455" s="51" t="str">
        <f t="shared" si="2119"/>
        <v/>
      </c>
      <c r="HK455" s="44"/>
      <c r="HL455" s="44" t="str">
        <f>IF(HK455="","",HK455-#REF!)</f>
        <v/>
      </c>
      <c r="HM455" s="44"/>
      <c r="HN455" s="44" t="str">
        <f>IF(HM455="","",HM455-#REF!)</f>
        <v/>
      </c>
      <c r="HO455" s="44"/>
      <c r="HP455" s="44" t="str">
        <f>IF(HO455="","",#REF!+#REF!-HO455)</f>
        <v/>
      </c>
      <c r="HQ455" s="44"/>
      <c r="HR455" s="43"/>
      <c r="HS455" s="43" t="str">
        <f>IF(HK455="","",#REF!)</f>
        <v/>
      </c>
      <c r="HT455" s="44" t="str">
        <f t="shared" si="2273"/>
        <v/>
      </c>
      <c r="HU455" s="45" t="str">
        <f t="shared" si="2274"/>
        <v/>
      </c>
      <c r="HV455" s="35"/>
      <c r="HW455" s="61"/>
      <c r="HX455" s="46"/>
      <c r="HY455" s="25"/>
      <c r="HZ455" s="44" t="str">
        <f t="shared" si="2250"/>
        <v/>
      </c>
      <c r="IA455" s="25"/>
      <c r="IB455" s="44" t="str">
        <f t="shared" si="2244"/>
        <v/>
      </c>
      <c r="IC455" s="25">
        <v>16</v>
      </c>
      <c r="ID455" s="44">
        <f t="shared" si="2208"/>
        <v>0</v>
      </c>
      <c r="IE455" s="44">
        <v>0</v>
      </c>
      <c r="IF455" s="60" t="str">
        <f t="shared" ref="IF455" si="2286">IF(HY453="","",IF451)</f>
        <v>カムカムレモン</v>
      </c>
      <c r="IG455" s="67">
        <f>IF(HY453="","",IG451)</f>
        <v>572</v>
      </c>
      <c r="IH455" s="44">
        <f t="shared" si="2210"/>
        <v>0</v>
      </c>
      <c r="II455" s="45" t="e">
        <f t="shared" si="2211"/>
        <v>#VALUE!</v>
      </c>
      <c r="IJ455" s="35"/>
      <c r="IL455" s="46"/>
      <c r="IM455" s="25">
        <v>56</v>
      </c>
      <c r="IN455" s="44">
        <f t="shared" si="2245"/>
        <v>47</v>
      </c>
      <c r="IO455" s="25">
        <v>997</v>
      </c>
      <c r="IP455" s="44">
        <f t="shared" si="2246"/>
        <v>3</v>
      </c>
      <c r="IQ455" s="25">
        <v>0</v>
      </c>
      <c r="IR455" s="44">
        <f t="shared" si="2212"/>
        <v>4</v>
      </c>
      <c r="IS455" s="44">
        <v>4</v>
      </c>
      <c r="IT455" s="60" t="str">
        <f t="shared" si="2213"/>
        <v>ジョージファン</v>
      </c>
      <c r="IU455" s="67">
        <f t="shared" si="2247"/>
        <v>950</v>
      </c>
      <c r="IV455" s="44">
        <f t="shared" si="2214"/>
        <v>3800</v>
      </c>
      <c r="IW455" s="45">
        <f t="shared" si="2215"/>
        <v>0.80851063829787229</v>
      </c>
      <c r="IX455" s="35" t="s">
        <v>530</v>
      </c>
      <c r="IY455" s="33"/>
      <c r="IZ455" s="46"/>
      <c r="JA455" s="25">
        <v>4675</v>
      </c>
      <c r="JB455" s="44">
        <f t="shared" si="2216"/>
        <v>110</v>
      </c>
      <c r="JC455" s="25">
        <v>120</v>
      </c>
      <c r="JD455" s="44">
        <f t="shared" si="2217"/>
        <v>0</v>
      </c>
      <c r="JE455" s="25">
        <v>17</v>
      </c>
      <c r="JF455" s="44">
        <f t="shared" si="2218"/>
        <v>0</v>
      </c>
      <c r="JG455" s="44">
        <v>1</v>
      </c>
      <c r="JH455" s="60" t="str">
        <f t="shared" si="2248"/>
        <v>ラブブマスコット</v>
      </c>
      <c r="JI455" s="67">
        <f t="shared" si="2249"/>
        <v>500</v>
      </c>
      <c r="JJ455" s="44">
        <f t="shared" si="2219"/>
        <v>0</v>
      </c>
      <c r="JK455" s="45">
        <f t="shared" si="2220"/>
        <v>0</v>
      </c>
      <c r="JL455" s="35"/>
      <c r="JM455" s="27"/>
      <c r="JN455" s="46"/>
      <c r="JO455" s="25">
        <v>3271</v>
      </c>
      <c r="JP455" s="44">
        <f t="shared" si="2221"/>
        <v>111</v>
      </c>
      <c r="JQ455" s="25">
        <v>205</v>
      </c>
      <c r="JR455" s="44">
        <f t="shared" si="2222"/>
        <v>2</v>
      </c>
      <c r="JS455" s="25">
        <v>43</v>
      </c>
      <c r="JT455" s="44">
        <f t="shared" si="2223"/>
        <v>2</v>
      </c>
      <c r="JU455" s="44">
        <v>0</v>
      </c>
      <c r="JV455" s="60" t="str">
        <f t="shared" si="2240"/>
        <v>アングリーキーホルダー</v>
      </c>
      <c r="JW455" s="67">
        <f t="shared" si="2241"/>
        <v>198</v>
      </c>
      <c r="JX455" s="44">
        <f t="shared" si="2224"/>
        <v>396</v>
      </c>
      <c r="JY455" s="45">
        <f t="shared" si="2225"/>
        <v>3.5675675675675679E-2</v>
      </c>
      <c r="JZ455" s="35"/>
      <c r="KA455" s="61"/>
      <c r="KB455" s="46"/>
      <c r="KC455" s="25">
        <v>6125</v>
      </c>
      <c r="KD455" s="44">
        <f t="shared" si="2226"/>
        <v>81</v>
      </c>
      <c r="KE455" s="25">
        <v>371</v>
      </c>
      <c r="KF455" s="44">
        <f t="shared" si="2227"/>
        <v>6</v>
      </c>
      <c r="KG455" s="25">
        <v>98</v>
      </c>
      <c r="KH455" s="44">
        <f t="shared" si="2228"/>
        <v>6</v>
      </c>
      <c r="KI455" s="44">
        <v>0</v>
      </c>
      <c r="KJ455" s="60" t="str">
        <f t="shared" si="2229"/>
        <v>AIモンスターラバー</v>
      </c>
      <c r="KK455" s="67">
        <f t="shared" si="2230"/>
        <v>198</v>
      </c>
      <c r="KL455" s="44">
        <f t="shared" si="2231"/>
        <v>1188</v>
      </c>
      <c r="KM455" s="45">
        <f t="shared" si="2232"/>
        <v>0.14666666666666667</v>
      </c>
      <c r="KN455" s="35"/>
      <c r="KO455" s="27"/>
      <c r="KP455" s="46"/>
      <c r="KQ455" s="25">
        <v>5385</v>
      </c>
      <c r="KR455" s="44">
        <f t="shared" si="2233"/>
        <v>107</v>
      </c>
      <c r="KS455" s="25">
        <v>253</v>
      </c>
      <c r="KT455" s="44">
        <f t="shared" si="2234"/>
        <v>3</v>
      </c>
      <c r="KU455" s="25">
        <v>69</v>
      </c>
      <c r="KV455" s="44">
        <f t="shared" si="2235"/>
        <v>3</v>
      </c>
      <c r="KW455" s="44">
        <v>0</v>
      </c>
      <c r="KX455" s="60" t="str">
        <f t="shared" si="2236"/>
        <v>キティサンダルKH</v>
      </c>
      <c r="KY455" s="67">
        <f t="shared" si="2237"/>
        <v>605</v>
      </c>
      <c r="KZ455" s="44">
        <f t="shared" si="2238"/>
        <v>1815</v>
      </c>
      <c r="LA455" s="45">
        <f t="shared" si="2239"/>
        <v>0.16962616822429907</v>
      </c>
      <c r="LB455" s="35"/>
      <c r="LC455" s="27"/>
      <c r="LD455" s="51">
        <f>IF(A443="","",A443)</f>
        <v>45935</v>
      </c>
      <c r="LE455" s="43">
        <v>68118</v>
      </c>
      <c r="LF455" s="93">
        <f>IF(LE455="","",LE455-LE452)</f>
        <v>59</v>
      </c>
      <c r="LG455" s="43">
        <v>445</v>
      </c>
      <c r="LH455" s="43">
        <f t="shared" si="2275"/>
        <v>0</v>
      </c>
      <c r="LI455" s="43">
        <v>2</v>
      </c>
      <c r="LJ455" s="87">
        <f t="shared" si="2276"/>
        <v>0</v>
      </c>
      <c r="LK455" s="43">
        <v>0</v>
      </c>
      <c r="LL455" s="64" t="str">
        <f>IF(LE455="","",LL452)</f>
        <v>スヌーピーぬいぐるみ、コキンちゃん</v>
      </c>
      <c r="LM455" s="47">
        <f>IF(LF455="","",LM452)</f>
        <v>1000</v>
      </c>
      <c r="LN455" s="87">
        <f t="shared" si="2172"/>
        <v>0</v>
      </c>
      <c r="LO455" s="54"/>
      <c r="LP455" s="35"/>
      <c r="LQ455" s="27"/>
      <c r="LR455" s="51" t="str">
        <f t="shared" si="2123"/>
        <v/>
      </c>
      <c r="LS455" s="44"/>
      <c r="LT455" s="44" t="str">
        <f>IF(LS455="","",LS455-#REF!)</f>
        <v/>
      </c>
      <c r="LU455" s="44"/>
      <c r="LV455" s="44" t="str">
        <f>IF(LU455="","",LU455-#REF!)</f>
        <v/>
      </c>
      <c r="LW455" s="44"/>
      <c r="LX455" s="44" t="str">
        <f>IF(LW455="","",#REF!+#REF!-LW455)</f>
        <v/>
      </c>
      <c r="LY455" s="44"/>
      <c r="LZ455" s="43"/>
      <c r="MA455" s="43" t="str">
        <f>IF(LS455="","",#REF!)</f>
        <v/>
      </c>
      <c r="MB455" s="44" t="str">
        <f t="shared" si="2277"/>
        <v/>
      </c>
      <c r="MC455" s="45" t="str">
        <f t="shared" si="2278"/>
        <v/>
      </c>
      <c r="MD455" s="35"/>
      <c r="ME455" s="27"/>
      <c r="MF455" s="51" t="str">
        <f t="shared" si="2130"/>
        <v/>
      </c>
      <c r="MG455" s="44"/>
      <c r="MH455" s="44" t="str">
        <f>IF(MG455="","",MG455-#REF!)</f>
        <v/>
      </c>
      <c r="MI455" s="44"/>
      <c r="MJ455" s="44" t="str">
        <f>IF(MI455="","",MI455-#REF!)</f>
        <v/>
      </c>
      <c r="MK455" s="44"/>
      <c r="ML455" s="44" t="str">
        <f>IF(MK455="","",#REF!+#REF!-MK455)</f>
        <v/>
      </c>
      <c r="MM455" s="44"/>
      <c r="MN455" s="43"/>
      <c r="MO455" s="43" t="str">
        <f>IF(MG455="","",#REF!)</f>
        <v/>
      </c>
      <c r="MP455" s="44" t="str">
        <f t="shared" si="2279"/>
        <v/>
      </c>
      <c r="MQ455" s="45" t="str">
        <f t="shared" si="2280"/>
        <v/>
      </c>
      <c r="MR455" s="35"/>
      <c r="MS455" s="27"/>
      <c r="MT455" s="51" t="str">
        <f t="shared" si="2137"/>
        <v/>
      </c>
      <c r="MU455" s="44"/>
      <c r="MV455" s="44" t="str">
        <f>IF(MU455="","",MU455-#REF!)</f>
        <v/>
      </c>
      <c r="MW455" s="44"/>
      <c r="MX455" s="44" t="str">
        <f>IF(MW455="","",MW455-#REF!)</f>
        <v/>
      </c>
      <c r="MY455" s="44"/>
      <c r="MZ455" s="44" t="str">
        <f>IF(MY455="","",#REF!+#REF!-MY455)</f>
        <v/>
      </c>
      <c r="NA455" s="44"/>
      <c r="NB455" s="43"/>
      <c r="NC455" s="43" t="str">
        <f>IF(MU455="","",#REF!)</f>
        <v/>
      </c>
      <c r="ND455" s="44" t="str">
        <f t="shared" si="2281"/>
        <v/>
      </c>
      <c r="NE455" s="45" t="str">
        <f t="shared" si="2282"/>
        <v/>
      </c>
      <c r="NF455" s="35"/>
      <c r="NG455" s="27"/>
      <c r="NH455" s="51" t="str">
        <f t="shared" si="2144"/>
        <v/>
      </c>
      <c r="NI455" s="44"/>
      <c r="NJ455" s="44" t="str">
        <f>IF(NI455="","",NI455-#REF!)</f>
        <v/>
      </c>
      <c r="NK455" s="44"/>
      <c r="NL455" s="44" t="str">
        <f>IF(NK455="","",NK455-#REF!)</f>
        <v/>
      </c>
      <c r="NM455" s="44"/>
      <c r="NN455" s="44" t="str">
        <f>IF(NM455="","",#REF!+#REF!-NM455)</f>
        <v/>
      </c>
      <c r="NO455" s="44"/>
      <c r="NP455" s="43"/>
      <c r="NQ455" s="43" t="str">
        <f>IF(NI455="","",#REF!)</f>
        <v/>
      </c>
      <c r="NR455" s="44" t="str">
        <f t="shared" si="2283"/>
        <v/>
      </c>
      <c r="NS455" s="45" t="str">
        <f t="shared" si="2284"/>
        <v/>
      </c>
      <c r="NT455" s="35"/>
    </row>
    <row r="456" spans="1:384" ht="15" customHeight="1" thickBot="1" x14ac:dyDescent="0.25">
      <c r="A456" s="38"/>
      <c r="B456" s="39"/>
      <c r="C456" s="40"/>
      <c r="D456" s="40"/>
      <c r="E456" s="41"/>
      <c r="F456" s="40"/>
      <c r="G456" s="178"/>
      <c r="H456" s="42"/>
      <c r="I456" s="44"/>
      <c r="J456" s="44" t="str">
        <f>IF(I456="","",I456-I455)</f>
        <v/>
      </c>
      <c r="K456" s="44"/>
      <c r="L456" s="44" t="str">
        <f>IF(K456="","",K456-K455)</f>
        <v/>
      </c>
      <c r="M456" s="44"/>
      <c r="N456" s="44" t="str">
        <f>IF(M456="","",M455+O455-M456)</f>
        <v/>
      </c>
      <c r="O456" s="44"/>
      <c r="P456" s="43"/>
      <c r="Q456" s="43" t="str">
        <f>IF(I456="","",Q455)</f>
        <v/>
      </c>
      <c r="R456" s="44" t="str">
        <f t="shared" si="2253"/>
        <v/>
      </c>
      <c r="S456" s="45" t="str">
        <f t="shared" si="2254"/>
        <v/>
      </c>
      <c r="T456" s="35"/>
      <c r="U456" s="27"/>
      <c r="V456" s="51" t="str">
        <f t="shared" si="2074"/>
        <v/>
      </c>
      <c r="W456" s="67"/>
      <c r="X456" s="44" t="str">
        <f>IF(W456="","",W456-W455)</f>
        <v/>
      </c>
      <c r="Y456" s="44"/>
      <c r="Z456" s="44" t="str">
        <f>IF(Y456="","",Y456-Y455)</f>
        <v/>
      </c>
      <c r="AA456" s="44"/>
      <c r="AB456" s="44" t="str">
        <f>IF(AA456="","",AA455+AC455-AA456)</f>
        <v/>
      </c>
      <c r="AC456" s="44"/>
      <c r="AD456" s="43"/>
      <c r="AE456" s="43" t="str">
        <f>IF(W456="","",AE455)</f>
        <v/>
      </c>
      <c r="AF456" s="44" t="str">
        <f t="shared" si="2255"/>
        <v/>
      </c>
      <c r="AG456" s="45" t="str">
        <f t="shared" si="2256"/>
        <v/>
      </c>
      <c r="AH456" s="35"/>
      <c r="AI456" s="27"/>
      <c r="AJ456" s="51" t="str">
        <f t="shared" si="2081"/>
        <v/>
      </c>
      <c r="AK456" s="44"/>
      <c r="AL456" s="44" t="str">
        <f>IF(AK456="","",AK456-AK455)</f>
        <v/>
      </c>
      <c r="AM456" s="44"/>
      <c r="AN456" s="44" t="str">
        <f>IF(AM456="","",AM456-AM455)</f>
        <v/>
      </c>
      <c r="AO456" s="44"/>
      <c r="AP456" s="44" t="str">
        <f>IF(AO456="","",AO455+AQ455-AO456)</f>
        <v/>
      </c>
      <c r="AQ456" s="44"/>
      <c r="AR456" s="43"/>
      <c r="AS456" s="43" t="str">
        <f>IF(AK456="","",AS455)</f>
        <v/>
      </c>
      <c r="AT456" s="44" t="str">
        <f t="shared" si="2257"/>
        <v/>
      </c>
      <c r="AU456" s="45" t="str">
        <f t="shared" si="2258"/>
        <v/>
      </c>
      <c r="AV456" s="35"/>
      <c r="AW456" s="27"/>
      <c r="AX456" s="51" t="str">
        <f t="shared" si="2088"/>
        <v/>
      </c>
      <c r="AY456" s="44"/>
      <c r="AZ456" s="44" t="str">
        <f>IF(AY456="","",AY456-AY455)</f>
        <v/>
      </c>
      <c r="BA456" s="44"/>
      <c r="BB456" s="44" t="str">
        <f>IF(BA456="","",BA456-BA455)</f>
        <v/>
      </c>
      <c r="BC456" s="44"/>
      <c r="BD456" s="44" t="str">
        <f>IF(BC456="","",BC455+BE455-BC456)</f>
        <v/>
      </c>
      <c r="BE456" s="44"/>
      <c r="BF456" s="43"/>
      <c r="BG456" s="43" t="str">
        <f>IF(AY456="","",BG455)</f>
        <v/>
      </c>
      <c r="BH456" s="44" t="str">
        <f t="shared" si="2259"/>
        <v/>
      </c>
      <c r="BI456" s="45" t="str">
        <f t="shared" si="2260"/>
        <v/>
      </c>
      <c r="BJ456" s="35"/>
      <c r="BK456" s="50"/>
      <c r="BL456" s="74"/>
      <c r="BM456" s="75">
        <v>12940</v>
      </c>
      <c r="BN456" s="75">
        <f t="shared" si="2173"/>
        <v>131</v>
      </c>
      <c r="BO456" s="75">
        <v>641</v>
      </c>
      <c r="BP456" s="75">
        <f t="shared" si="2174"/>
        <v>1</v>
      </c>
      <c r="BQ456" s="75">
        <v>87</v>
      </c>
      <c r="BR456" s="75">
        <f t="shared" si="2175"/>
        <v>1</v>
      </c>
      <c r="BS456" s="75">
        <v>8</v>
      </c>
      <c r="BT456" s="77" t="str">
        <f t="shared" si="2176"/>
        <v>ＡＩモンスターラバー</v>
      </c>
      <c r="BU456" s="78">
        <f t="shared" si="2177"/>
        <v>198</v>
      </c>
      <c r="BV456" s="75">
        <f t="shared" si="2178"/>
        <v>198</v>
      </c>
      <c r="BW456" s="79">
        <f t="shared" si="2179"/>
        <v>1.5114503816793893E-2</v>
      </c>
      <c r="BX456" s="35"/>
      <c r="BY456" s="27"/>
      <c r="BZ456" s="74"/>
      <c r="CA456" s="75">
        <v>1164</v>
      </c>
      <c r="CB456" s="75">
        <f t="shared" si="2180"/>
        <v>64</v>
      </c>
      <c r="CC456" s="75">
        <v>10</v>
      </c>
      <c r="CD456" s="75">
        <f t="shared" si="2181"/>
        <v>2</v>
      </c>
      <c r="CE456" s="75">
        <v>5</v>
      </c>
      <c r="CF456" s="75">
        <f t="shared" si="2182"/>
        <v>1</v>
      </c>
      <c r="CG456" s="75">
        <v>2</v>
      </c>
      <c r="CH456" s="77" t="str">
        <f t="shared" si="2183"/>
        <v>AIモンスターマスコット</v>
      </c>
      <c r="CI456" s="78">
        <f t="shared" si="2184"/>
        <v>286</v>
      </c>
      <c r="CJ456" s="75">
        <f t="shared" si="2185"/>
        <v>286</v>
      </c>
      <c r="CK456" s="79">
        <f t="shared" si="2186"/>
        <v>4.4687499999999998E-2</v>
      </c>
      <c r="CL456" s="35" t="s">
        <v>464</v>
      </c>
      <c r="CM456" s="27"/>
      <c r="CN456" s="74"/>
      <c r="CO456" s="75">
        <v>605</v>
      </c>
      <c r="CP456" s="82">
        <f t="shared" si="2187"/>
        <v>23</v>
      </c>
      <c r="CQ456" s="75">
        <v>997</v>
      </c>
      <c r="CR456" s="75">
        <f t="shared" si="2188"/>
        <v>1</v>
      </c>
      <c r="CS456" s="75">
        <v>17</v>
      </c>
      <c r="CT456" s="75">
        <f t="shared" si="2189"/>
        <v>1</v>
      </c>
      <c r="CU456" s="75">
        <v>0</v>
      </c>
      <c r="CV456" s="77" t="str">
        <f t="shared" si="2190"/>
        <v>スティッチキーケース</v>
      </c>
      <c r="CW456" s="78">
        <f t="shared" si="2191"/>
        <v>550</v>
      </c>
      <c r="CX456" s="75">
        <f t="shared" si="2192"/>
        <v>550</v>
      </c>
      <c r="CY456" s="79">
        <f t="shared" si="2193"/>
        <v>0.2391304347826087</v>
      </c>
      <c r="CZ456" s="35"/>
      <c r="DA456" s="58"/>
      <c r="DB456" s="74"/>
      <c r="DC456" s="75">
        <v>5846</v>
      </c>
      <c r="DD456" s="75">
        <f t="shared" si="2194"/>
        <v>70</v>
      </c>
      <c r="DE456" s="75">
        <v>309</v>
      </c>
      <c r="DF456" s="75">
        <f t="shared" si="2195"/>
        <v>2</v>
      </c>
      <c r="DG456" s="75">
        <v>84</v>
      </c>
      <c r="DH456" s="75">
        <f t="shared" si="2196"/>
        <v>2</v>
      </c>
      <c r="DI456" s="75">
        <v>0</v>
      </c>
      <c r="DJ456" s="77" t="str">
        <f t="shared" si="2197"/>
        <v>ＡＩラバー</v>
      </c>
      <c r="DK456" s="78">
        <f t="shared" si="2198"/>
        <v>198</v>
      </c>
      <c r="DL456" s="75">
        <f t="shared" si="2199"/>
        <v>396</v>
      </c>
      <c r="DM456" s="79">
        <f t="shared" si="2200"/>
        <v>5.6571428571428571E-2</v>
      </c>
      <c r="DN456" s="35" t="s">
        <v>464</v>
      </c>
      <c r="DO456" s="27"/>
      <c r="DP456" s="74"/>
      <c r="DQ456" s="75">
        <v>1331</v>
      </c>
      <c r="DR456" s="75">
        <f t="shared" si="2201"/>
        <v>64</v>
      </c>
      <c r="DS456" s="75">
        <v>46</v>
      </c>
      <c r="DT456" s="75">
        <f t="shared" si="2202"/>
        <v>0</v>
      </c>
      <c r="DU456" s="75">
        <v>48</v>
      </c>
      <c r="DV456" s="75">
        <f t="shared" si="2203"/>
        <v>0</v>
      </c>
      <c r="DW456" s="75">
        <v>0</v>
      </c>
      <c r="DX456" s="77" t="str">
        <f t="shared" si="2204"/>
        <v>アングリーキーホルダー</v>
      </c>
      <c r="DY456" s="78">
        <f t="shared" si="2205"/>
        <v>198</v>
      </c>
      <c r="DZ456" s="75">
        <f t="shared" si="2206"/>
        <v>0</v>
      </c>
      <c r="EA456" s="79">
        <f t="shared" si="2207"/>
        <v>0</v>
      </c>
      <c r="EB456" s="35"/>
      <c r="EC456" s="27"/>
      <c r="ED456" s="51" t="str">
        <f t="shared" si="2095"/>
        <v/>
      </c>
      <c r="EE456" s="44"/>
      <c r="EF456" s="44" t="str">
        <f>IF(EE456="","",EE456-EE455)</f>
        <v/>
      </c>
      <c r="EG456" s="44"/>
      <c r="EH456" s="44" t="str">
        <f>IF(EG456="","",EG456-EG455)</f>
        <v/>
      </c>
      <c r="EI456" s="44"/>
      <c r="EJ456" s="44" t="str">
        <f>IF(EI456="","",EI455+EK455-EI456)</f>
        <v/>
      </c>
      <c r="EK456" s="44"/>
      <c r="EL456" s="43"/>
      <c r="EM456" s="43" t="str">
        <f>IF(EE456="","",EM455)</f>
        <v/>
      </c>
      <c r="EN456" s="44" t="str">
        <f t="shared" si="2261"/>
        <v/>
      </c>
      <c r="EO456" s="45" t="str">
        <f t="shared" si="2262"/>
        <v/>
      </c>
      <c r="EP456" s="35"/>
      <c r="EQ456" s="27"/>
      <c r="ER456" s="51" t="str">
        <f t="shared" si="2102"/>
        <v/>
      </c>
      <c r="ES456" s="44"/>
      <c r="ET456" s="44" t="str">
        <f>IF(ES456="","",ES456-ES455)</f>
        <v/>
      </c>
      <c r="EU456" s="44"/>
      <c r="EV456" s="44" t="str">
        <f>IF(EU456="","",EU456-EU455)</f>
        <v/>
      </c>
      <c r="EW456" s="44"/>
      <c r="EX456" s="44" t="str">
        <f>IF(EW456="","",EW455+EY455-EW456)</f>
        <v/>
      </c>
      <c r="EY456" s="44"/>
      <c r="EZ456" s="43"/>
      <c r="FA456" s="43" t="str">
        <f>IF(ES456="","",FA455)</f>
        <v/>
      </c>
      <c r="FB456" s="44" t="str">
        <f t="shared" si="2263"/>
        <v/>
      </c>
      <c r="FC456" s="45" t="str">
        <f t="shared" si="2264"/>
        <v/>
      </c>
      <c r="FD456" s="35"/>
      <c r="FF456" s="51" t="str">
        <f t="shared" si="2109"/>
        <v/>
      </c>
      <c r="FG456" s="44"/>
      <c r="FH456" s="44" t="str">
        <f>IF(FG456="","",FG456-FG455)</f>
        <v/>
      </c>
      <c r="FI456" s="44"/>
      <c r="FJ456" s="44" t="str">
        <f>IF(FI456="","",FI456-FI455)</f>
        <v/>
      </c>
      <c r="FK456" s="44"/>
      <c r="FL456" s="44" t="str">
        <f>IF(FK456="","",FK455+FM455-FK456)</f>
        <v/>
      </c>
      <c r="FM456" s="44"/>
      <c r="FN456" s="43"/>
      <c r="FO456" s="43" t="str">
        <f>IF(FG456="","",FO455)</f>
        <v/>
      </c>
      <c r="FP456" s="44" t="str">
        <f t="shared" si="2265"/>
        <v/>
      </c>
      <c r="FQ456" s="45" t="str">
        <f t="shared" si="2266"/>
        <v/>
      </c>
      <c r="FR456" s="35"/>
      <c r="FT456" s="51" t="str">
        <f t="shared" si="2111"/>
        <v/>
      </c>
      <c r="FU456" s="44"/>
      <c r="FV456" s="44" t="str">
        <f>IF(FU456="","",FU456-FU455)</f>
        <v/>
      </c>
      <c r="FW456" s="44"/>
      <c r="FX456" s="44" t="str">
        <f>IF(FW456="","",FW456-FW455)</f>
        <v/>
      </c>
      <c r="FY456" s="44"/>
      <c r="FZ456" s="44" t="str">
        <f>IF(FY456="","",FY455+GA455-FY456)</f>
        <v/>
      </c>
      <c r="GA456" s="44"/>
      <c r="GB456" s="43"/>
      <c r="GC456" s="43" t="str">
        <f>IF(FU456="","",GC455)</f>
        <v/>
      </c>
      <c r="GD456" s="44" t="str">
        <f t="shared" si="2267"/>
        <v/>
      </c>
      <c r="GE456" s="45" t="str">
        <f t="shared" si="2268"/>
        <v/>
      </c>
      <c r="GF456" s="35"/>
      <c r="GH456" s="51" t="str">
        <f t="shared" si="2113"/>
        <v/>
      </c>
      <c r="GI456" s="44"/>
      <c r="GJ456" s="44" t="str">
        <f>IF(GI456="","",GI456-GI455)</f>
        <v/>
      </c>
      <c r="GK456" s="44"/>
      <c r="GL456" s="44" t="str">
        <f>IF(GK456="","",GK456-GK455)</f>
        <v/>
      </c>
      <c r="GM456" s="44"/>
      <c r="GN456" s="44" t="str">
        <f>IF(GM456="","",GM455+GO455-GM456)</f>
        <v/>
      </c>
      <c r="GO456" s="44"/>
      <c r="GP456" s="43"/>
      <c r="GQ456" s="43" t="str">
        <f>IF(GI456="","",GQ455)</f>
        <v/>
      </c>
      <c r="GR456" s="44" t="str">
        <f t="shared" si="2269"/>
        <v/>
      </c>
      <c r="GS456" s="45" t="str">
        <f t="shared" si="2270"/>
        <v/>
      </c>
      <c r="GT456" s="35"/>
      <c r="GU456" s="27"/>
      <c r="GV456" s="51" t="str">
        <f t="shared" si="2115"/>
        <v/>
      </c>
      <c r="GW456" s="44"/>
      <c r="GX456" s="44" t="str">
        <f>IF(GW456="","",GW456-GW455)</f>
        <v/>
      </c>
      <c r="GY456" s="44"/>
      <c r="GZ456" s="44" t="str">
        <f>IF(GY456="","",GY456-GY455)</f>
        <v/>
      </c>
      <c r="HA456" s="44"/>
      <c r="HB456" s="44" t="str">
        <f>IF(HA456="","",HA455+HC455-HA456)</f>
        <v/>
      </c>
      <c r="HC456" s="44"/>
      <c r="HD456" s="43"/>
      <c r="HE456" s="43" t="str">
        <f>IF(GW456="","",HE455)</f>
        <v/>
      </c>
      <c r="HF456" s="44" t="str">
        <f t="shared" si="2271"/>
        <v/>
      </c>
      <c r="HG456" s="45" t="str">
        <f t="shared" si="2272"/>
        <v/>
      </c>
      <c r="HH456" s="35"/>
      <c r="HJ456" s="51" t="str">
        <f t="shared" si="2119"/>
        <v/>
      </c>
      <c r="HK456" s="44"/>
      <c r="HL456" s="44" t="str">
        <f>IF(HK456="","",HK456-HK455)</f>
        <v/>
      </c>
      <c r="HM456" s="44"/>
      <c r="HN456" s="44" t="str">
        <f>IF(HM456="","",HM456-HM455)</f>
        <v/>
      </c>
      <c r="HO456" s="44"/>
      <c r="HP456" s="44" t="str">
        <f>IF(HO456="","",HO455+HQ455-HO456)</f>
        <v/>
      </c>
      <c r="HQ456" s="44"/>
      <c r="HR456" s="43"/>
      <c r="HS456" s="43" t="str">
        <f>IF(HK456="","",HS455)</f>
        <v/>
      </c>
      <c r="HT456" s="44" t="str">
        <f t="shared" si="2273"/>
        <v/>
      </c>
      <c r="HU456" s="45" t="str">
        <f t="shared" si="2274"/>
        <v/>
      </c>
      <c r="HV456" s="35"/>
      <c r="HW456" s="61"/>
      <c r="HX456" s="74"/>
      <c r="HY456" s="75"/>
      <c r="HZ456" s="75" t="str">
        <f t="shared" si="2250"/>
        <v/>
      </c>
      <c r="IA456" s="75"/>
      <c r="IB456" s="75" t="str">
        <f t="shared" si="2244"/>
        <v/>
      </c>
      <c r="IC456" s="75">
        <v>19</v>
      </c>
      <c r="ID456" s="75">
        <f t="shared" si="2208"/>
        <v>0</v>
      </c>
      <c r="IE456" s="75">
        <v>0</v>
      </c>
      <c r="IF456" s="77" t="str">
        <f t="shared" ref="IF456" si="2287">IF(HY453="","",IF452)</f>
        <v>液晶ミニカメラ</v>
      </c>
      <c r="IG456" s="78">
        <f>IF(HY453="","",IG452)</f>
        <v>1075</v>
      </c>
      <c r="IH456" s="75">
        <f t="shared" si="2210"/>
        <v>0</v>
      </c>
      <c r="II456" s="79" t="e">
        <f t="shared" si="2211"/>
        <v>#VALUE!</v>
      </c>
      <c r="IJ456" s="35"/>
      <c r="IL456" s="74"/>
      <c r="IM456" s="75">
        <v>62</v>
      </c>
      <c r="IN456" s="75">
        <f t="shared" si="2245"/>
        <v>62</v>
      </c>
      <c r="IO456" s="75">
        <v>995</v>
      </c>
      <c r="IP456" s="75">
        <f t="shared" si="2246"/>
        <v>3</v>
      </c>
      <c r="IQ456" s="75">
        <v>19</v>
      </c>
      <c r="IR456" s="75">
        <f t="shared" si="2212"/>
        <v>3</v>
      </c>
      <c r="IS456" s="75">
        <v>0</v>
      </c>
      <c r="IT456" s="77" t="str">
        <f t="shared" si="2213"/>
        <v>アンパンマンもちふわ</v>
      </c>
      <c r="IU456" s="78">
        <f t="shared" si="2247"/>
        <v>673</v>
      </c>
      <c r="IV456" s="75">
        <f t="shared" si="2214"/>
        <v>2019</v>
      </c>
      <c r="IW456" s="79">
        <f t="shared" si="2215"/>
        <v>0.32564516129032256</v>
      </c>
      <c r="IX456" s="35"/>
      <c r="IY456" s="33"/>
      <c r="IZ456" s="74"/>
      <c r="JA456" s="75">
        <v>6119</v>
      </c>
      <c r="JB456" s="75">
        <f t="shared" si="2216"/>
        <v>169</v>
      </c>
      <c r="JC456" s="75">
        <v>282</v>
      </c>
      <c r="JD456" s="75">
        <f t="shared" si="2217"/>
        <v>0</v>
      </c>
      <c r="JE456" s="75">
        <v>19</v>
      </c>
      <c r="JF456" s="75">
        <f t="shared" si="2218"/>
        <v>0</v>
      </c>
      <c r="JG456" s="75">
        <v>6</v>
      </c>
      <c r="JH456" s="77" t="str">
        <f t="shared" si="2248"/>
        <v>ラブブキーホルダー</v>
      </c>
      <c r="JI456" s="78">
        <f t="shared" si="2249"/>
        <v>500</v>
      </c>
      <c r="JJ456" s="75">
        <f t="shared" si="2219"/>
        <v>0</v>
      </c>
      <c r="JK456" s="79">
        <f t="shared" si="2220"/>
        <v>0</v>
      </c>
      <c r="JL456" s="35"/>
      <c r="JM456" s="27"/>
      <c r="JN456" s="74"/>
      <c r="JO456" s="75">
        <v>5417</v>
      </c>
      <c r="JP456" s="75">
        <f t="shared" si="2221"/>
        <v>176</v>
      </c>
      <c r="JQ456" s="75">
        <v>237</v>
      </c>
      <c r="JR456" s="75">
        <f t="shared" si="2222"/>
        <v>5</v>
      </c>
      <c r="JS456" s="75">
        <v>9</v>
      </c>
      <c r="JT456" s="75">
        <f t="shared" si="2223"/>
        <v>5</v>
      </c>
      <c r="JU456" s="75">
        <v>4</v>
      </c>
      <c r="JV456" s="77" t="str">
        <f t="shared" si="2240"/>
        <v>キティヒョウ柄マスコット</v>
      </c>
      <c r="JW456" s="78">
        <f t="shared" si="2241"/>
        <v>998</v>
      </c>
      <c r="JX456" s="75">
        <f t="shared" si="2224"/>
        <v>4990</v>
      </c>
      <c r="JY456" s="79">
        <f t="shared" si="2225"/>
        <v>0.28352272727272726</v>
      </c>
      <c r="JZ456" s="35" t="s">
        <v>531</v>
      </c>
      <c r="KA456" s="61"/>
      <c r="KB456" s="74"/>
      <c r="KC456" s="75">
        <v>3785</v>
      </c>
      <c r="KD456" s="75">
        <f t="shared" si="2226"/>
        <v>78</v>
      </c>
      <c r="KE456" s="75">
        <v>195</v>
      </c>
      <c r="KF456" s="75">
        <f t="shared" si="2227"/>
        <v>2</v>
      </c>
      <c r="KG456" s="75">
        <v>7</v>
      </c>
      <c r="KH456" s="75">
        <f t="shared" si="2228"/>
        <v>3</v>
      </c>
      <c r="KI456" s="75">
        <v>0</v>
      </c>
      <c r="KJ456" s="77" t="str">
        <f t="shared" si="2229"/>
        <v>ＡＩマスコット</v>
      </c>
      <c r="KK456" s="78">
        <f t="shared" si="2230"/>
        <v>286</v>
      </c>
      <c r="KL456" s="75">
        <f t="shared" si="2231"/>
        <v>858</v>
      </c>
      <c r="KM456" s="79">
        <f t="shared" si="2232"/>
        <v>0.11</v>
      </c>
      <c r="KN456" s="35" t="s">
        <v>464</v>
      </c>
      <c r="KO456" s="27"/>
      <c r="KP456" s="74"/>
      <c r="KQ456" s="75">
        <v>4349</v>
      </c>
      <c r="KR456" s="82">
        <f t="shared" si="2233"/>
        <v>23</v>
      </c>
      <c r="KS456" s="75">
        <v>192</v>
      </c>
      <c r="KT456" s="75">
        <f t="shared" si="2234"/>
        <v>1</v>
      </c>
      <c r="KU456" s="75">
        <v>7</v>
      </c>
      <c r="KV456" s="75">
        <f t="shared" si="2235"/>
        <v>1</v>
      </c>
      <c r="KW456" s="75">
        <v>0</v>
      </c>
      <c r="KX456" s="77" t="str">
        <f t="shared" si="2236"/>
        <v>サンリオファン</v>
      </c>
      <c r="KY456" s="78">
        <f t="shared" si="2237"/>
        <v>1100</v>
      </c>
      <c r="KZ456" s="75">
        <f t="shared" si="2238"/>
        <v>1100</v>
      </c>
      <c r="LA456" s="79">
        <f t="shared" si="2239"/>
        <v>0.47826086956521741</v>
      </c>
      <c r="LB456" s="35"/>
      <c r="LC456" s="27"/>
      <c r="LD456" s="46"/>
      <c r="LE456" s="44"/>
      <c r="LF456" s="44"/>
      <c r="LG456" s="44">
        <v>530</v>
      </c>
      <c r="LH456" s="44">
        <f t="shared" si="2275"/>
        <v>0</v>
      </c>
      <c r="LI456" s="43">
        <v>2</v>
      </c>
      <c r="LJ456" s="44">
        <f t="shared" si="2276"/>
        <v>0</v>
      </c>
      <c r="LK456" s="44">
        <v>0</v>
      </c>
      <c r="LL456" s="72" t="str">
        <f>IF(LE455="","",LL453)</f>
        <v>アンパンティッシュカバー、アンパンぬいぐるみ</v>
      </c>
      <c r="LM456" s="67">
        <f>IF(LF455="","",LM453)</f>
        <v>1000</v>
      </c>
      <c r="LN456" s="44">
        <f t="shared" si="2172"/>
        <v>0</v>
      </c>
      <c r="LO456" s="45"/>
      <c r="LP456" s="35" t="s">
        <v>560</v>
      </c>
      <c r="LQ456" s="27"/>
      <c r="LR456" s="51" t="str">
        <f t="shared" si="2123"/>
        <v/>
      </c>
      <c r="LS456" s="44"/>
      <c r="LT456" s="44" t="str">
        <f>IF(LS456="","",LS456-LS455)</f>
        <v/>
      </c>
      <c r="LU456" s="44"/>
      <c r="LV456" s="44" t="str">
        <f>IF(LU456="","",LU456-LU455)</f>
        <v/>
      </c>
      <c r="LW456" s="44"/>
      <c r="LX456" s="44" t="str">
        <f>IF(LW456="","",LW455+LY455-LW456)</f>
        <v/>
      </c>
      <c r="LY456" s="44"/>
      <c r="LZ456" s="43"/>
      <c r="MA456" s="43" t="str">
        <f>IF(LS456="","",MA455)</f>
        <v/>
      </c>
      <c r="MB456" s="44" t="str">
        <f t="shared" si="2277"/>
        <v/>
      </c>
      <c r="MC456" s="45" t="str">
        <f t="shared" si="2278"/>
        <v/>
      </c>
      <c r="MD456" s="35"/>
      <c r="ME456" s="27"/>
      <c r="MF456" s="51" t="str">
        <f t="shared" si="2130"/>
        <v/>
      </c>
      <c r="MG456" s="44"/>
      <c r="MH456" s="44" t="str">
        <f>IF(MG456="","",MG456-MG455)</f>
        <v/>
      </c>
      <c r="MI456" s="44"/>
      <c r="MJ456" s="44" t="str">
        <f>IF(MI456="","",MI456-MI455)</f>
        <v/>
      </c>
      <c r="MK456" s="44"/>
      <c r="ML456" s="44" t="str">
        <f>IF(MK456="","",MK455+MM455-MK456)</f>
        <v/>
      </c>
      <c r="MM456" s="44"/>
      <c r="MN456" s="43"/>
      <c r="MO456" s="43" t="str">
        <f>IF(MG456="","",MO455)</f>
        <v/>
      </c>
      <c r="MP456" s="44" t="str">
        <f t="shared" si="2279"/>
        <v/>
      </c>
      <c r="MQ456" s="45" t="str">
        <f t="shared" si="2280"/>
        <v/>
      </c>
      <c r="MR456" s="35"/>
      <c r="MS456" s="27"/>
      <c r="MT456" s="51" t="str">
        <f t="shared" si="2137"/>
        <v/>
      </c>
      <c r="MU456" s="44"/>
      <c r="MV456" s="44" t="str">
        <f>IF(MU456="","",MU456-MU455)</f>
        <v/>
      </c>
      <c r="MW456" s="44"/>
      <c r="MX456" s="44" t="str">
        <f>IF(MW456="","",MW456-MW455)</f>
        <v/>
      </c>
      <c r="MY456" s="44"/>
      <c r="MZ456" s="44" t="str">
        <f>IF(MY456="","",MY455+NA455-MY456)</f>
        <v/>
      </c>
      <c r="NA456" s="44"/>
      <c r="NB456" s="43"/>
      <c r="NC456" s="43" t="str">
        <f>IF(MU456="","",NC455)</f>
        <v/>
      </c>
      <c r="ND456" s="44" t="str">
        <f t="shared" si="2281"/>
        <v/>
      </c>
      <c r="NE456" s="45" t="str">
        <f t="shared" si="2282"/>
        <v/>
      </c>
      <c r="NF456" s="35"/>
      <c r="NG456" s="27"/>
      <c r="NH456" s="51" t="str">
        <f t="shared" si="2144"/>
        <v/>
      </c>
      <c r="NI456" s="44"/>
      <c r="NJ456" s="44" t="str">
        <f>IF(NI456="","",NI456-NI455)</f>
        <v/>
      </c>
      <c r="NK456" s="44"/>
      <c r="NL456" s="44" t="str">
        <f>IF(NK456="","",NK456-NK455)</f>
        <v/>
      </c>
      <c r="NM456" s="44"/>
      <c r="NN456" s="44" t="str">
        <f>IF(NM456="","",NM455+NO455-NM456)</f>
        <v/>
      </c>
      <c r="NO456" s="44"/>
      <c r="NP456" s="43"/>
      <c r="NQ456" s="43" t="str">
        <f>IF(NI456="","",NQ455)</f>
        <v/>
      </c>
      <c r="NR456" s="44" t="str">
        <f t="shared" si="2283"/>
        <v/>
      </c>
      <c r="NS456" s="45" t="str">
        <f t="shared" si="2284"/>
        <v/>
      </c>
      <c r="NT456" s="35"/>
    </row>
    <row r="457" spans="1:384" ht="15" customHeight="1" thickTop="1" thickBot="1" x14ac:dyDescent="0.25">
      <c r="A457" s="38"/>
      <c r="B457" s="39"/>
      <c r="C457" s="40"/>
      <c r="D457" s="40"/>
      <c r="E457" s="41"/>
      <c r="F457" s="40"/>
      <c r="G457" s="178"/>
      <c r="H457" s="42"/>
      <c r="I457" s="44"/>
      <c r="J457" s="44" t="str">
        <f>IF(I457="","",I457-I456)</f>
        <v/>
      </c>
      <c r="K457" s="44"/>
      <c r="L457" s="44" t="str">
        <f>IF(K457="","",K457-K456)</f>
        <v/>
      </c>
      <c r="M457" s="44"/>
      <c r="N457" s="44" t="str">
        <f>IF(M457="","",M456+O456-M457)</f>
        <v/>
      </c>
      <c r="O457" s="44"/>
      <c r="P457" s="43"/>
      <c r="Q457" s="43" t="str">
        <f>IF(I457="","",Q456)</f>
        <v/>
      </c>
      <c r="R457" s="44" t="str">
        <f t="shared" si="2253"/>
        <v/>
      </c>
      <c r="S457" s="45" t="str">
        <f t="shared" si="2254"/>
        <v/>
      </c>
      <c r="T457" s="35"/>
      <c r="U457" s="27"/>
      <c r="V457" s="51" t="str">
        <f t="shared" si="2074"/>
        <v/>
      </c>
      <c r="W457" s="67"/>
      <c r="X457" s="44" t="str">
        <f>IF(W457="","",W457-W456)</f>
        <v/>
      </c>
      <c r="Y457" s="44"/>
      <c r="Z457" s="44" t="str">
        <f>IF(Y457="","",Y457-Y456)</f>
        <v/>
      </c>
      <c r="AA457" s="44"/>
      <c r="AB457" s="44" t="str">
        <f>IF(AA457="","",AA456+AC456-AA457)</f>
        <v/>
      </c>
      <c r="AC457" s="44"/>
      <c r="AD457" s="43"/>
      <c r="AE457" s="43" t="str">
        <f>IF(W457="","",AE456)</f>
        <v/>
      </c>
      <c r="AF457" s="44" t="str">
        <f t="shared" si="2255"/>
        <v/>
      </c>
      <c r="AG457" s="45" t="str">
        <f t="shared" si="2256"/>
        <v/>
      </c>
      <c r="AH457" s="35"/>
      <c r="AI457" s="27"/>
      <c r="AJ457" s="51" t="str">
        <f t="shared" si="2081"/>
        <v/>
      </c>
      <c r="AK457" s="44"/>
      <c r="AL457" s="44" t="str">
        <f>IF(AK457="","",AK457-AK456)</f>
        <v/>
      </c>
      <c r="AM457" s="44"/>
      <c r="AN457" s="44" t="str">
        <f>IF(AM457="","",AM457-AM456)</f>
        <v/>
      </c>
      <c r="AO457" s="44"/>
      <c r="AP457" s="44" t="str">
        <f>IF(AO457="","",AO456+AQ456-AO457)</f>
        <v/>
      </c>
      <c r="AQ457" s="44"/>
      <c r="AR457" s="43"/>
      <c r="AS457" s="43" t="str">
        <f>IF(AK457="","",AS456)</f>
        <v/>
      </c>
      <c r="AT457" s="44" t="str">
        <f t="shared" si="2257"/>
        <v/>
      </c>
      <c r="AU457" s="45" t="str">
        <f t="shared" si="2258"/>
        <v/>
      </c>
      <c r="AV457" s="35"/>
      <c r="AW457" s="27"/>
      <c r="AX457" s="51" t="str">
        <f t="shared" si="2088"/>
        <v/>
      </c>
      <c r="AY457" s="44"/>
      <c r="AZ457" s="44" t="str">
        <f>IF(AY457="","",AY457-AY456)</f>
        <v/>
      </c>
      <c r="BA457" s="44"/>
      <c r="BB457" s="44" t="str">
        <f>IF(BA457="","",BA457-BA456)</f>
        <v/>
      </c>
      <c r="BC457" s="44"/>
      <c r="BD457" s="44" t="str">
        <f>IF(BC457="","",BC456+BE456-BC457)</f>
        <v/>
      </c>
      <c r="BE457" s="44"/>
      <c r="BF457" s="43"/>
      <c r="BG457" s="43" t="str">
        <f>IF(AY457="","",BG456)</f>
        <v/>
      </c>
      <c r="BH457" s="44" t="str">
        <f t="shared" si="2259"/>
        <v/>
      </c>
      <c r="BI457" s="45" t="str">
        <f t="shared" si="2260"/>
        <v/>
      </c>
      <c r="BJ457" s="35"/>
      <c r="BK457" s="50"/>
      <c r="BL457" s="51">
        <f>IF($A442="","",$A442)</f>
        <v>45933</v>
      </c>
      <c r="BM457" s="43">
        <v>12164</v>
      </c>
      <c r="BN457" s="43">
        <f t="shared" si="2173"/>
        <v>71</v>
      </c>
      <c r="BO457" s="43">
        <v>464</v>
      </c>
      <c r="BP457" s="87">
        <f t="shared" si="2174"/>
        <v>6</v>
      </c>
      <c r="BQ457" s="43">
        <v>5</v>
      </c>
      <c r="BR457" s="43">
        <f t="shared" si="2175"/>
        <v>6</v>
      </c>
      <c r="BS457" s="43">
        <v>8</v>
      </c>
      <c r="BT457" s="53" t="str">
        <f t="shared" si="2176"/>
        <v>キティヒョウ柄マスコット</v>
      </c>
      <c r="BU457" s="47">
        <f t="shared" si="2177"/>
        <v>996</v>
      </c>
      <c r="BV457" s="44">
        <f t="shared" si="2178"/>
        <v>5976</v>
      </c>
      <c r="BW457" s="89">
        <f t="shared" si="2179"/>
        <v>0.84169014084507043</v>
      </c>
      <c r="BX457" s="35" t="s">
        <v>161</v>
      </c>
      <c r="BY457" s="27"/>
      <c r="BZ457" s="51">
        <f>IF($A442="","",$A442)</f>
        <v>45933</v>
      </c>
      <c r="CA457" s="43">
        <v>825</v>
      </c>
      <c r="CB457" s="43">
        <f t="shared" si="2180"/>
        <v>42</v>
      </c>
      <c r="CC457" s="43">
        <v>5</v>
      </c>
      <c r="CD457" s="87">
        <f t="shared" si="2181"/>
        <v>2</v>
      </c>
      <c r="CE457" s="43">
        <v>10</v>
      </c>
      <c r="CF457" s="43">
        <f t="shared" si="2182"/>
        <v>2</v>
      </c>
      <c r="CG457" s="43">
        <v>0</v>
      </c>
      <c r="CH457" s="53" t="str">
        <f t="shared" si="2183"/>
        <v>サンリオフェイスポーチ</v>
      </c>
      <c r="CI457" s="47">
        <f t="shared" si="2184"/>
        <v>900</v>
      </c>
      <c r="CJ457" s="44">
        <f t="shared" si="2185"/>
        <v>1800</v>
      </c>
      <c r="CK457" s="89">
        <f t="shared" si="2186"/>
        <v>0.42857142857142855</v>
      </c>
      <c r="CL457" s="35"/>
      <c r="CM457" s="27"/>
      <c r="CN457" s="51">
        <f>IF($A442="","",$A442)</f>
        <v>45933</v>
      </c>
      <c r="CO457" s="43">
        <v>376</v>
      </c>
      <c r="CP457" s="59">
        <f t="shared" si="2187"/>
        <v>8</v>
      </c>
      <c r="CQ457" s="43">
        <v>1</v>
      </c>
      <c r="CR457" s="87">
        <f t="shared" si="2188"/>
        <v>0</v>
      </c>
      <c r="CS457" s="43">
        <v>22</v>
      </c>
      <c r="CT457" s="43">
        <f t="shared" si="2189"/>
        <v>0</v>
      </c>
      <c r="CU457" s="43">
        <v>-14</v>
      </c>
      <c r="CV457" s="53" t="str">
        <f t="shared" si="2190"/>
        <v>スティッチリボンポーチ</v>
      </c>
      <c r="CW457" s="47">
        <f t="shared" si="2191"/>
        <v>0</v>
      </c>
      <c r="CX457" s="44">
        <f t="shared" si="2192"/>
        <v>0</v>
      </c>
      <c r="CY457" s="89">
        <f t="shared" si="2193"/>
        <v>0</v>
      </c>
      <c r="CZ457" s="35" t="s">
        <v>545</v>
      </c>
      <c r="DA457" s="58"/>
      <c r="DB457" s="51">
        <f>IF($A442="","",$A442)</f>
        <v>45933</v>
      </c>
      <c r="DC457" s="43">
        <v>7259</v>
      </c>
      <c r="DD457" s="59">
        <f t="shared" si="2194"/>
        <v>17</v>
      </c>
      <c r="DE457" s="43">
        <v>260</v>
      </c>
      <c r="DF457" s="87">
        <f t="shared" si="2195"/>
        <v>0</v>
      </c>
      <c r="DG457" s="43">
        <v>19</v>
      </c>
      <c r="DH457" s="43">
        <f t="shared" si="2196"/>
        <v>0</v>
      </c>
      <c r="DI457" s="43">
        <v>0</v>
      </c>
      <c r="DJ457" s="53" t="str">
        <f t="shared" si="2197"/>
        <v>クーリッシュイヤホン</v>
      </c>
      <c r="DK457" s="47">
        <f t="shared" si="2198"/>
        <v>1100</v>
      </c>
      <c r="DL457" s="44">
        <f t="shared" si="2199"/>
        <v>0</v>
      </c>
      <c r="DM457" s="89">
        <f t="shared" si="2200"/>
        <v>0</v>
      </c>
      <c r="DN457" s="35"/>
      <c r="DO457" s="27"/>
      <c r="DP457" s="51">
        <f>IF($A442="","",$A442)</f>
        <v>45933</v>
      </c>
      <c r="DQ457" s="43">
        <v>1205</v>
      </c>
      <c r="DR457" s="59">
        <f t="shared" si="2201"/>
        <v>24</v>
      </c>
      <c r="DS457" s="43">
        <v>48</v>
      </c>
      <c r="DT457" s="87">
        <f t="shared" si="2202"/>
        <v>0</v>
      </c>
      <c r="DU457" s="43">
        <v>15</v>
      </c>
      <c r="DV457" s="43">
        <f t="shared" si="2203"/>
        <v>0</v>
      </c>
      <c r="DW457" s="43">
        <v>0</v>
      </c>
      <c r="DX457" s="53" t="str">
        <f t="shared" si="2204"/>
        <v>デジタルミニカメラ</v>
      </c>
      <c r="DY457" s="47">
        <f t="shared" si="2205"/>
        <v>722</v>
      </c>
      <c r="DZ457" s="44">
        <f t="shared" si="2206"/>
        <v>0</v>
      </c>
      <c r="EA457" s="89">
        <f t="shared" si="2207"/>
        <v>0</v>
      </c>
      <c r="EB457" s="35" t="s">
        <v>544</v>
      </c>
      <c r="EC457" s="27"/>
      <c r="ED457" s="51" t="str">
        <f t="shared" si="2095"/>
        <v/>
      </c>
      <c r="EE457" s="44"/>
      <c r="EF457" s="44" t="str">
        <f>IF(EE457="","",EE457-EE456)</f>
        <v/>
      </c>
      <c r="EG457" s="44"/>
      <c r="EH457" s="44" t="str">
        <f>IF(EG457="","",EG457-EG456)</f>
        <v/>
      </c>
      <c r="EI457" s="44"/>
      <c r="EJ457" s="44" t="str">
        <f>IF(EI457="","",EI456+EK456-EI457)</f>
        <v/>
      </c>
      <c r="EK457" s="44"/>
      <c r="EL457" s="43"/>
      <c r="EM457" s="43" t="str">
        <f>IF(EE457="","",EM456)</f>
        <v/>
      </c>
      <c r="EN457" s="44" t="str">
        <f t="shared" si="2261"/>
        <v/>
      </c>
      <c r="EO457" s="45" t="str">
        <f t="shared" si="2262"/>
        <v/>
      </c>
      <c r="EP457" s="35"/>
      <c r="EQ457" s="27"/>
      <c r="ER457" s="51" t="str">
        <f t="shared" si="2102"/>
        <v/>
      </c>
      <c r="ES457" s="44"/>
      <c r="ET457" s="44" t="str">
        <f>IF(ES457="","",ES457-ES456)</f>
        <v/>
      </c>
      <c r="EU457" s="44"/>
      <c r="EV457" s="44" t="str">
        <f>IF(EU457="","",EU457-EU456)</f>
        <v/>
      </c>
      <c r="EW457" s="44"/>
      <c r="EX457" s="44" t="str">
        <f>IF(EW457="","",EW456+EY456-EW457)</f>
        <v/>
      </c>
      <c r="EY457" s="44"/>
      <c r="EZ457" s="43"/>
      <c r="FA457" s="43" t="str">
        <f>IF(ES457="","",FA456)</f>
        <v/>
      </c>
      <c r="FB457" s="44" t="str">
        <f t="shared" si="2263"/>
        <v/>
      </c>
      <c r="FC457" s="45" t="str">
        <f t="shared" si="2264"/>
        <v/>
      </c>
      <c r="FD457" s="35"/>
      <c r="FF457" s="51" t="str">
        <f t="shared" si="2109"/>
        <v/>
      </c>
      <c r="FG457" s="44"/>
      <c r="FH457" s="44" t="str">
        <f>IF(FG457="","",FG457-FG456)</f>
        <v/>
      </c>
      <c r="FI457" s="44"/>
      <c r="FJ457" s="44" t="str">
        <f>IF(FI457="","",FI457-FI456)</f>
        <v/>
      </c>
      <c r="FK457" s="44"/>
      <c r="FL457" s="44" t="str">
        <f>IF(FK457="","",FK456+FM456-FK457)</f>
        <v/>
      </c>
      <c r="FM457" s="44"/>
      <c r="FN457" s="43"/>
      <c r="FO457" s="43" t="str">
        <f>IF(FG457="","",FO456)</f>
        <v/>
      </c>
      <c r="FP457" s="44" t="str">
        <f t="shared" si="2265"/>
        <v/>
      </c>
      <c r="FQ457" s="45" t="str">
        <f t="shared" si="2266"/>
        <v/>
      </c>
      <c r="FR457" s="35"/>
      <c r="FT457" s="51" t="str">
        <f t="shared" si="2111"/>
        <v/>
      </c>
      <c r="FU457" s="44"/>
      <c r="FV457" s="44" t="str">
        <f>IF(FU457="","",FU457-FU456)</f>
        <v/>
      </c>
      <c r="FW457" s="44"/>
      <c r="FX457" s="44" t="str">
        <f>IF(FW457="","",FW457-FW456)</f>
        <v/>
      </c>
      <c r="FY457" s="44"/>
      <c r="FZ457" s="44" t="str">
        <f>IF(FY457="","",FY456+GA456-FY457)</f>
        <v/>
      </c>
      <c r="GA457" s="44"/>
      <c r="GB457" s="43"/>
      <c r="GC457" s="43" t="str">
        <f>IF(FU457="","",GC456)</f>
        <v/>
      </c>
      <c r="GD457" s="44" t="str">
        <f t="shared" si="2267"/>
        <v/>
      </c>
      <c r="GE457" s="45" t="str">
        <f t="shared" si="2268"/>
        <v/>
      </c>
      <c r="GF457" s="35"/>
      <c r="GH457" s="51" t="str">
        <f t="shared" si="2113"/>
        <v/>
      </c>
      <c r="GI457" s="44"/>
      <c r="GJ457" s="44" t="str">
        <f>IF(GI457="","",GI457-GI456)</f>
        <v/>
      </c>
      <c r="GK457" s="44"/>
      <c r="GL457" s="44" t="str">
        <f>IF(GK457="","",GK457-GK456)</f>
        <v/>
      </c>
      <c r="GM457" s="44"/>
      <c r="GN457" s="44" t="str">
        <f>IF(GM457="","",GM456+GO456-GM457)</f>
        <v/>
      </c>
      <c r="GO457" s="44"/>
      <c r="GP457" s="43"/>
      <c r="GQ457" s="43" t="str">
        <f>IF(GI457="","",GQ456)</f>
        <v/>
      </c>
      <c r="GR457" s="44" t="str">
        <f t="shared" si="2269"/>
        <v/>
      </c>
      <c r="GS457" s="45" t="str">
        <f t="shared" si="2270"/>
        <v/>
      </c>
      <c r="GT457" s="35"/>
      <c r="GU457" s="27"/>
      <c r="GV457" s="51" t="str">
        <f t="shared" si="2115"/>
        <v/>
      </c>
      <c r="GW457" s="44"/>
      <c r="GX457" s="44" t="str">
        <f>IF(GW457="","",GW457-GW456)</f>
        <v/>
      </c>
      <c r="GY457" s="44"/>
      <c r="GZ457" s="44" t="str">
        <f>IF(GY457="","",GY457-GY456)</f>
        <v/>
      </c>
      <c r="HA457" s="44"/>
      <c r="HB457" s="44" t="str">
        <f>IF(HA457="","",HA456+HC456-HA457)</f>
        <v/>
      </c>
      <c r="HC457" s="44"/>
      <c r="HD457" s="43"/>
      <c r="HE457" s="43" t="str">
        <f>IF(GW457="","",HE456)</f>
        <v/>
      </c>
      <c r="HF457" s="44" t="str">
        <f t="shared" si="2271"/>
        <v/>
      </c>
      <c r="HG457" s="45" t="str">
        <f t="shared" si="2272"/>
        <v/>
      </c>
      <c r="HH457" s="35"/>
      <c r="HJ457" s="51" t="str">
        <f t="shared" si="2119"/>
        <v/>
      </c>
      <c r="HK457" s="44"/>
      <c r="HL457" s="44" t="str">
        <f>IF(HK457="","",HK457-HK456)</f>
        <v/>
      </c>
      <c r="HM457" s="44"/>
      <c r="HN457" s="44" t="str">
        <f>IF(HM457="","",HM457-HM456)</f>
        <v/>
      </c>
      <c r="HO457" s="44"/>
      <c r="HP457" s="44" t="str">
        <f>IF(HO457="","",HO456+HQ456-HO457)</f>
        <v/>
      </c>
      <c r="HQ457" s="44"/>
      <c r="HR457" s="43"/>
      <c r="HS457" s="43" t="str">
        <f>IF(HK457="","",HS456)</f>
        <v/>
      </c>
      <c r="HT457" s="44" t="str">
        <f t="shared" si="2273"/>
        <v/>
      </c>
      <c r="HU457" s="45" t="str">
        <f t="shared" si="2274"/>
        <v/>
      </c>
      <c r="HV457" s="35"/>
      <c r="HW457" s="61"/>
      <c r="HX457" s="51">
        <f>IF($A442="","",$A442)</f>
        <v>45933</v>
      </c>
      <c r="HY457" s="43">
        <v>27901</v>
      </c>
      <c r="HZ457" s="43">
        <f t="shared" si="2250"/>
        <v>38</v>
      </c>
      <c r="IA457" s="43"/>
      <c r="IB457" s="87" t="str">
        <f t="shared" si="2244"/>
        <v/>
      </c>
      <c r="IC457" s="43">
        <v>3</v>
      </c>
      <c r="ID457" s="43">
        <f t="shared" si="2208"/>
        <v>0</v>
      </c>
      <c r="IE457" s="43">
        <v>0</v>
      </c>
      <c r="IF457" s="53" t="str">
        <f t="shared" si="2209"/>
        <v>ルララ</v>
      </c>
      <c r="IG457" s="47">
        <f>IF(HY457="","",IG453)</f>
        <v>715</v>
      </c>
      <c r="IH457" s="44">
        <f t="shared" si="2210"/>
        <v>0</v>
      </c>
      <c r="II457" s="89">
        <f t="shared" si="2211"/>
        <v>0</v>
      </c>
      <c r="IJ457" s="35"/>
      <c r="IL457" s="51">
        <f>IF($A442="","",$A442)</f>
        <v>45933</v>
      </c>
      <c r="IM457" s="43">
        <v>326</v>
      </c>
      <c r="IN457" s="43">
        <f t="shared" si="2245"/>
        <v>93</v>
      </c>
      <c r="IO457" s="43">
        <v>999</v>
      </c>
      <c r="IP457" s="87">
        <f t="shared" si="2246"/>
        <v>2</v>
      </c>
      <c r="IQ457" s="43">
        <v>10</v>
      </c>
      <c r="IR457" s="43">
        <f t="shared" si="2212"/>
        <v>1</v>
      </c>
      <c r="IS457" s="43">
        <v>7</v>
      </c>
      <c r="IT457" s="53" t="str">
        <f t="shared" si="2213"/>
        <v>ラブブマスコット</v>
      </c>
      <c r="IU457" s="47">
        <f t="shared" si="2247"/>
        <v>400</v>
      </c>
      <c r="IV457" s="44">
        <f t="shared" si="2214"/>
        <v>400</v>
      </c>
      <c r="IW457" s="89">
        <f t="shared" si="2215"/>
        <v>4.3010752688172046E-2</v>
      </c>
      <c r="IX457" s="35"/>
      <c r="IY457" s="33"/>
      <c r="IZ457" s="51">
        <f>IF($A442="","",$A442)</f>
        <v>45933</v>
      </c>
      <c r="JA457" s="43">
        <v>6198</v>
      </c>
      <c r="JB457" s="43">
        <f t="shared" si="2216"/>
        <v>106</v>
      </c>
      <c r="JC457" s="43">
        <v>306</v>
      </c>
      <c r="JD457" s="87">
        <f t="shared" si="2217"/>
        <v>5</v>
      </c>
      <c r="JE457" s="43">
        <v>18</v>
      </c>
      <c r="JF457" s="43">
        <f t="shared" si="2218"/>
        <v>5</v>
      </c>
      <c r="JG457" s="43">
        <v>6</v>
      </c>
      <c r="JH457" s="53" t="str">
        <f t="shared" si="2248"/>
        <v>サンリオでかぱっちん</v>
      </c>
      <c r="JI457" s="47">
        <f t="shared" si="2249"/>
        <v>660</v>
      </c>
      <c r="JJ457" s="44">
        <f t="shared" si="2219"/>
        <v>3300</v>
      </c>
      <c r="JK457" s="89">
        <f t="shared" si="2220"/>
        <v>0.31132075471698112</v>
      </c>
      <c r="JL457" s="35"/>
      <c r="JM457" s="27"/>
      <c r="JN457" s="51">
        <f>IF($A442="","",$A442)</f>
        <v>45933</v>
      </c>
      <c r="JO457" s="43">
        <v>5071</v>
      </c>
      <c r="JP457" s="43">
        <f t="shared" si="2221"/>
        <v>0</v>
      </c>
      <c r="JQ457" s="43">
        <v>173</v>
      </c>
      <c r="JR457" s="87">
        <f t="shared" si="2222"/>
        <v>0</v>
      </c>
      <c r="JS457" s="43">
        <v>14</v>
      </c>
      <c r="JT457" s="43">
        <f t="shared" si="2223"/>
        <v>0</v>
      </c>
      <c r="JU457" s="43">
        <v>8</v>
      </c>
      <c r="JV457" s="53" t="str">
        <f t="shared" si="2240"/>
        <v>北斗イヤホン</v>
      </c>
      <c r="JW457" s="47">
        <f t="shared" si="2241"/>
        <v>1100</v>
      </c>
      <c r="JX457" s="44">
        <f t="shared" si="2224"/>
        <v>0</v>
      </c>
      <c r="JY457" s="89" t="e">
        <f t="shared" si="2225"/>
        <v>#DIV/0!</v>
      </c>
      <c r="JZ457" s="35" t="s">
        <v>539</v>
      </c>
      <c r="KA457" s="61"/>
      <c r="KB457" s="51">
        <f>IF($A442="","",$A442)</f>
        <v>45933</v>
      </c>
      <c r="KC457" s="43">
        <v>5287</v>
      </c>
      <c r="KD457" s="43">
        <f t="shared" si="2226"/>
        <v>42</v>
      </c>
      <c r="KE457" s="43">
        <v>199</v>
      </c>
      <c r="KF457" s="87">
        <f t="shared" si="2227"/>
        <v>0</v>
      </c>
      <c r="KG457" s="43">
        <v>14</v>
      </c>
      <c r="KH457" s="43">
        <f t="shared" si="2228"/>
        <v>0</v>
      </c>
      <c r="KI457" s="43">
        <v>2</v>
      </c>
      <c r="KJ457" s="53" t="str">
        <f t="shared" si="2229"/>
        <v>液晶ミニカメラ</v>
      </c>
      <c r="KK457" s="47">
        <f t="shared" si="2230"/>
        <v>1074</v>
      </c>
      <c r="KL457" s="44">
        <f t="shared" si="2231"/>
        <v>0</v>
      </c>
      <c r="KM457" s="89">
        <f t="shared" si="2232"/>
        <v>0</v>
      </c>
      <c r="KN457" s="35"/>
      <c r="KO457" s="27"/>
      <c r="KP457" s="51">
        <f>IF($A442="","",$A442)</f>
        <v>45933</v>
      </c>
      <c r="KQ457" s="43">
        <v>3816</v>
      </c>
      <c r="KR457" s="43">
        <f t="shared" si="2233"/>
        <v>32</v>
      </c>
      <c r="KS457" s="43">
        <v>252</v>
      </c>
      <c r="KT457" s="87">
        <f t="shared" si="2234"/>
        <v>1</v>
      </c>
      <c r="KU457" s="43">
        <v>10</v>
      </c>
      <c r="KV457" s="43">
        <f t="shared" si="2235"/>
        <v>1</v>
      </c>
      <c r="KW457" s="43">
        <v>2</v>
      </c>
      <c r="KX457" s="53" t="str">
        <f t="shared" si="2236"/>
        <v>LOTTEチョコイヤホン</v>
      </c>
      <c r="KY457" s="47">
        <f t="shared" si="2237"/>
        <v>1100</v>
      </c>
      <c r="KZ457" s="44">
        <f t="shared" si="2238"/>
        <v>1100</v>
      </c>
      <c r="LA457" s="89">
        <f t="shared" si="2239"/>
        <v>0.34375</v>
      </c>
      <c r="LB457" s="35"/>
      <c r="LC457" s="27"/>
      <c r="LD457" s="74"/>
      <c r="LE457" s="75"/>
      <c r="LF457" s="75"/>
      <c r="LG457" s="75">
        <v>1166</v>
      </c>
      <c r="LH457" s="75">
        <f t="shared" si="2275"/>
        <v>0</v>
      </c>
      <c r="LI457" s="76">
        <v>2</v>
      </c>
      <c r="LJ457" s="75">
        <f t="shared" si="2276"/>
        <v>0</v>
      </c>
      <c r="LK457" s="75">
        <v>0</v>
      </c>
      <c r="LL457" s="77" t="str">
        <f>IF(LE455="","",LL454)</f>
        <v>バイキンティッシュカバー、アンパンぬいぐるみ</v>
      </c>
      <c r="LM457" s="78">
        <f>IF(LF455="","",LM454)</f>
        <v>1000</v>
      </c>
      <c r="LN457" s="75">
        <f t="shared" si="2172"/>
        <v>0</v>
      </c>
      <c r="LO457" s="79"/>
      <c r="LP457" s="35"/>
      <c r="LQ457" s="27"/>
      <c r="LR457" s="51" t="str">
        <f t="shared" si="2123"/>
        <v/>
      </c>
      <c r="LS457" s="44"/>
      <c r="LT457" s="44" t="str">
        <f>IF(LS457="","",LS457-LS456)</f>
        <v/>
      </c>
      <c r="LU457" s="44"/>
      <c r="LV457" s="44" t="str">
        <f>IF(LU457="","",LU457-LU456)</f>
        <v/>
      </c>
      <c r="LW457" s="44"/>
      <c r="LX457" s="44" t="str">
        <f>IF(LW457="","",LW456+LY456-LW457)</f>
        <v/>
      </c>
      <c r="LY457" s="44"/>
      <c r="LZ457" s="43"/>
      <c r="MA457" s="43" t="str">
        <f>IF(LS457="","",MA456)</f>
        <v/>
      </c>
      <c r="MB457" s="44" t="str">
        <f t="shared" si="2277"/>
        <v/>
      </c>
      <c r="MC457" s="45" t="str">
        <f t="shared" si="2278"/>
        <v/>
      </c>
      <c r="MD457" s="35"/>
      <c r="ME457" s="27"/>
      <c r="MF457" s="51" t="str">
        <f t="shared" si="2130"/>
        <v/>
      </c>
      <c r="MG457" s="44"/>
      <c r="MH457" s="44" t="str">
        <f>IF(MG457="","",MG457-MG456)</f>
        <v/>
      </c>
      <c r="MI457" s="44"/>
      <c r="MJ457" s="44" t="str">
        <f>IF(MI457="","",MI457-MI456)</f>
        <v/>
      </c>
      <c r="MK457" s="44"/>
      <c r="ML457" s="44" t="str">
        <f>IF(MK457="","",MK456+MM456-MK457)</f>
        <v/>
      </c>
      <c r="MM457" s="44"/>
      <c r="MN457" s="43"/>
      <c r="MO457" s="43" t="str">
        <f>IF(MG457="","",MO456)</f>
        <v/>
      </c>
      <c r="MP457" s="44" t="str">
        <f t="shared" si="2279"/>
        <v/>
      </c>
      <c r="MQ457" s="45" t="str">
        <f t="shared" si="2280"/>
        <v/>
      </c>
      <c r="MR457" s="35"/>
      <c r="MS457" s="27"/>
      <c r="MT457" s="51" t="str">
        <f t="shared" si="2137"/>
        <v/>
      </c>
      <c r="MU457" s="44"/>
      <c r="MV457" s="44" t="str">
        <f>IF(MU457="","",MU457-MU456)</f>
        <v/>
      </c>
      <c r="MW457" s="44"/>
      <c r="MX457" s="44" t="str">
        <f>IF(MW457="","",MW457-MW456)</f>
        <v/>
      </c>
      <c r="MY457" s="44"/>
      <c r="MZ457" s="44" t="str">
        <f>IF(MY457="","",MY456+NA456-MY457)</f>
        <v/>
      </c>
      <c r="NA457" s="44"/>
      <c r="NB457" s="43"/>
      <c r="NC457" s="43" t="str">
        <f>IF(MU457="","",NC456)</f>
        <v/>
      </c>
      <c r="ND457" s="44" t="str">
        <f t="shared" si="2281"/>
        <v/>
      </c>
      <c r="NE457" s="45" t="str">
        <f t="shared" si="2282"/>
        <v/>
      </c>
      <c r="NF457" s="35"/>
      <c r="NG457" s="27"/>
      <c r="NH457" s="51" t="str">
        <f t="shared" si="2144"/>
        <v/>
      </c>
      <c r="NI457" s="44"/>
      <c r="NJ457" s="44" t="str">
        <f>IF(NI457="","",NI457-NI456)</f>
        <v/>
      </c>
      <c r="NK457" s="44"/>
      <c r="NL457" s="44" t="str">
        <f>IF(NK457="","",NK457-NK456)</f>
        <v/>
      </c>
      <c r="NM457" s="44"/>
      <c r="NN457" s="44" t="str">
        <f>IF(NM457="","",NM456+NO456-NM457)</f>
        <v/>
      </c>
      <c r="NO457" s="44"/>
      <c r="NP457" s="43"/>
      <c r="NQ457" s="43" t="str">
        <f>IF(NI457="","",NQ456)</f>
        <v/>
      </c>
      <c r="NR457" s="44" t="str">
        <f t="shared" si="2283"/>
        <v/>
      </c>
      <c r="NS457" s="45" t="str">
        <f t="shared" si="2284"/>
        <v/>
      </c>
      <c r="NT457" s="35"/>
    </row>
    <row r="458" spans="1:384" ht="15" customHeight="1" thickTop="1" x14ac:dyDescent="0.2">
      <c r="A458" s="38"/>
      <c r="B458" s="39"/>
      <c r="C458" s="40"/>
      <c r="D458" s="40"/>
      <c r="E458" s="41"/>
      <c r="F458" s="40"/>
      <c r="G458" s="178"/>
      <c r="H458" s="42"/>
      <c r="I458" s="44"/>
      <c r="J458" s="44" t="str">
        <f>IF(I458="","",I458-I457)</f>
        <v/>
      </c>
      <c r="K458" s="44"/>
      <c r="L458" s="44" t="str">
        <f>IF(K458="","",K458-K457)</f>
        <v/>
      </c>
      <c r="M458" s="44"/>
      <c r="N458" s="44" t="str">
        <f>IF(M458="","",M457+O457-M458)</f>
        <v/>
      </c>
      <c r="O458" s="44"/>
      <c r="P458" s="43"/>
      <c r="Q458" s="43" t="str">
        <f>IF(I458="","",Q457)</f>
        <v/>
      </c>
      <c r="R458" s="44" t="str">
        <f t="shared" si="2253"/>
        <v/>
      </c>
      <c r="S458" s="45" t="str">
        <f t="shared" si="2254"/>
        <v/>
      </c>
      <c r="T458" s="35"/>
      <c r="U458" s="27"/>
      <c r="V458" s="46"/>
      <c r="W458" s="67"/>
      <c r="X458" s="44" t="str">
        <f>IF(W458="","",W458-W457)</f>
        <v/>
      </c>
      <c r="Y458" s="44"/>
      <c r="Z458" s="44" t="str">
        <f>IF(Y458="","",Y458-Y457)</f>
        <v/>
      </c>
      <c r="AA458" s="44"/>
      <c r="AB458" s="44" t="str">
        <f>IF(AA458="","",AA457+AC457-AA458)</f>
        <v/>
      </c>
      <c r="AC458" s="44"/>
      <c r="AD458" s="44"/>
      <c r="AE458" s="44"/>
      <c r="AF458" s="44" t="str">
        <f t="shared" si="2255"/>
        <v/>
      </c>
      <c r="AG458" s="45" t="str">
        <f t="shared" si="2256"/>
        <v/>
      </c>
      <c r="AH458" s="35"/>
      <c r="AI458" s="27"/>
      <c r="AJ458" s="46"/>
      <c r="AK458" s="44"/>
      <c r="AL458" s="44" t="str">
        <f>IF(AK458="","",AK458-AK457)</f>
        <v/>
      </c>
      <c r="AM458" s="44"/>
      <c r="AN458" s="44" t="str">
        <f>IF(AM458="","",AM458-AM457)</f>
        <v/>
      </c>
      <c r="AO458" s="44"/>
      <c r="AP458" s="44" t="str">
        <f>IF(AO458="","",AO457+AQ457-AO458)</f>
        <v/>
      </c>
      <c r="AQ458" s="44"/>
      <c r="AR458" s="44"/>
      <c r="AS458" s="44"/>
      <c r="AT458" s="44" t="str">
        <f t="shared" si="2257"/>
        <v/>
      </c>
      <c r="AU458" s="45" t="str">
        <f t="shared" si="2258"/>
        <v/>
      </c>
      <c r="AV458" s="35"/>
      <c r="AW458" s="27"/>
      <c r="AX458" s="46"/>
      <c r="AY458" s="44"/>
      <c r="AZ458" s="44" t="str">
        <f>IF(AY458="","",AY458-AY457)</f>
        <v/>
      </c>
      <c r="BA458" s="44"/>
      <c r="BB458" s="44" t="str">
        <f>IF(BA458="","",BA458-BA457)</f>
        <v/>
      </c>
      <c r="BC458" s="44"/>
      <c r="BD458" s="44" t="str">
        <f>IF(BC458="","",BC457+BE457-BC458)</f>
        <v/>
      </c>
      <c r="BE458" s="44"/>
      <c r="BF458" s="44"/>
      <c r="BG458" s="44"/>
      <c r="BH458" s="44" t="str">
        <f t="shared" si="2259"/>
        <v/>
      </c>
      <c r="BI458" s="45" t="str">
        <f t="shared" si="2260"/>
        <v/>
      </c>
      <c r="BJ458" s="35"/>
      <c r="BK458" s="50"/>
      <c r="BL458" s="46"/>
      <c r="BM458" s="44">
        <v>9850</v>
      </c>
      <c r="BN458" s="44">
        <f>IF(BM458="","",BM458-BM454)</f>
        <v>31</v>
      </c>
      <c r="BO458" s="44">
        <v>288</v>
      </c>
      <c r="BP458" s="44">
        <f t="shared" si="2174"/>
        <v>1</v>
      </c>
      <c r="BQ458" s="44">
        <v>9</v>
      </c>
      <c r="BR458" s="44">
        <f t="shared" si="2175"/>
        <v>1</v>
      </c>
      <c r="BS458" s="43">
        <v>4</v>
      </c>
      <c r="BT458" s="60" t="str">
        <f t="shared" si="2176"/>
        <v>モンチッチマスコット</v>
      </c>
      <c r="BU458" s="67">
        <f t="shared" si="2177"/>
        <v>660</v>
      </c>
      <c r="BV458" s="43">
        <f t="shared" si="2178"/>
        <v>660</v>
      </c>
      <c r="BW458" s="45">
        <f t="shared" si="2179"/>
        <v>0.2129032258064516</v>
      </c>
      <c r="BX458" s="35"/>
      <c r="BY458" s="27"/>
      <c r="BZ458" s="46"/>
      <c r="CA458" s="44">
        <v>1002</v>
      </c>
      <c r="CB458" s="44">
        <f t="shared" si="2180"/>
        <v>110</v>
      </c>
      <c r="CC458" s="44">
        <v>6</v>
      </c>
      <c r="CD458" s="44">
        <f t="shared" si="2181"/>
        <v>1</v>
      </c>
      <c r="CE458" s="44">
        <v>14</v>
      </c>
      <c r="CF458" s="44">
        <f t="shared" si="2182"/>
        <v>1</v>
      </c>
      <c r="CG458" s="43">
        <v>0</v>
      </c>
      <c r="CH458" s="60" t="str">
        <f t="shared" si="2183"/>
        <v>ラブブマスコット</v>
      </c>
      <c r="CI458" s="67">
        <f t="shared" si="2184"/>
        <v>500</v>
      </c>
      <c r="CJ458" s="43">
        <f t="shared" si="2185"/>
        <v>500</v>
      </c>
      <c r="CK458" s="45">
        <f t="shared" si="2186"/>
        <v>4.5454545454545456E-2</v>
      </c>
      <c r="CL458" s="35"/>
      <c r="CM458" s="27"/>
      <c r="CN458" s="46"/>
      <c r="CO458" s="44">
        <v>596</v>
      </c>
      <c r="CP458" s="44">
        <f t="shared" si="2187"/>
        <v>76</v>
      </c>
      <c r="CQ458" s="44">
        <v>3</v>
      </c>
      <c r="CR458" s="44">
        <f t="shared" si="2188"/>
        <v>1</v>
      </c>
      <c r="CS458" s="44">
        <v>10</v>
      </c>
      <c r="CT458" s="44">
        <f t="shared" si="2189"/>
        <v>1</v>
      </c>
      <c r="CU458" s="43">
        <v>0</v>
      </c>
      <c r="CV458" s="60" t="str">
        <f t="shared" si="2190"/>
        <v>サンリオミニリュック</v>
      </c>
      <c r="CW458" s="67">
        <f t="shared" si="2191"/>
        <v>600</v>
      </c>
      <c r="CX458" s="43">
        <f t="shared" si="2192"/>
        <v>600</v>
      </c>
      <c r="CY458" s="45">
        <f t="shared" si="2193"/>
        <v>7.8947368421052627E-2</v>
      </c>
      <c r="CZ458" s="35"/>
      <c r="DA458" s="58"/>
      <c r="DB458" s="46"/>
      <c r="DC458" s="44">
        <v>6952</v>
      </c>
      <c r="DD458" s="69">
        <f t="shared" si="2194"/>
        <v>29</v>
      </c>
      <c r="DE458" s="44">
        <v>222</v>
      </c>
      <c r="DF458" s="44">
        <f t="shared" si="2195"/>
        <v>0</v>
      </c>
      <c r="DG458" s="44">
        <v>12</v>
      </c>
      <c r="DH458" s="44">
        <f t="shared" si="2196"/>
        <v>0</v>
      </c>
      <c r="DI458" s="43">
        <v>0</v>
      </c>
      <c r="DJ458" s="60" t="str">
        <f t="shared" si="2197"/>
        <v>ジャグラーサウンドボタン</v>
      </c>
      <c r="DK458" s="67">
        <f t="shared" si="2198"/>
        <v>682</v>
      </c>
      <c r="DL458" s="43">
        <f t="shared" si="2199"/>
        <v>0</v>
      </c>
      <c r="DM458" s="45">
        <f t="shared" si="2200"/>
        <v>0</v>
      </c>
      <c r="DN458" s="35"/>
      <c r="DO458" s="27"/>
      <c r="DP458" s="46"/>
      <c r="DQ458" s="44">
        <v>2461</v>
      </c>
      <c r="DR458" s="44">
        <f t="shared" si="2201"/>
        <v>63</v>
      </c>
      <c r="DS458" s="44">
        <v>71</v>
      </c>
      <c r="DT458" s="44">
        <f t="shared" si="2202"/>
        <v>1</v>
      </c>
      <c r="DU458" s="44">
        <v>5</v>
      </c>
      <c r="DV458" s="44">
        <f t="shared" si="2203"/>
        <v>1</v>
      </c>
      <c r="DW458" s="43">
        <v>7</v>
      </c>
      <c r="DX458" s="60" t="str">
        <f t="shared" si="2204"/>
        <v>キティヒョウ柄マスコット</v>
      </c>
      <c r="DY458" s="67">
        <f t="shared" si="2205"/>
        <v>996</v>
      </c>
      <c r="DZ458" s="43">
        <f t="shared" si="2206"/>
        <v>996</v>
      </c>
      <c r="EA458" s="45">
        <f t="shared" si="2207"/>
        <v>0.15809523809523809</v>
      </c>
      <c r="EB458" s="35"/>
      <c r="EC458" s="27"/>
      <c r="ED458" s="46"/>
      <c r="EE458" s="44"/>
      <c r="EF458" s="44" t="str">
        <f>IF(EE458="","",EE458-EE457)</f>
        <v/>
      </c>
      <c r="EG458" s="44"/>
      <c r="EH458" s="44" t="str">
        <f>IF(EG458="","",EG458-EG457)</f>
        <v/>
      </c>
      <c r="EI458" s="44"/>
      <c r="EJ458" s="44" t="str">
        <f>IF(EI458="","",EI457+EK457-EI458)</f>
        <v/>
      </c>
      <c r="EK458" s="44"/>
      <c r="EL458" s="43"/>
      <c r="EM458" s="43" t="str">
        <f>IF(EE458="","",EM457)</f>
        <v/>
      </c>
      <c r="EN458" s="44" t="str">
        <f t="shared" si="2261"/>
        <v/>
      </c>
      <c r="EO458" s="45" t="str">
        <f t="shared" si="2262"/>
        <v/>
      </c>
      <c r="EP458" s="35"/>
      <c r="EQ458" s="27"/>
      <c r="ER458" s="46"/>
      <c r="ES458" s="44"/>
      <c r="ET458" s="44" t="str">
        <f>IF(ES458="","",ES458-ES457)</f>
        <v/>
      </c>
      <c r="EU458" s="44"/>
      <c r="EV458" s="44" t="str">
        <f>IF(EU458="","",EU458-EU457)</f>
        <v/>
      </c>
      <c r="EW458" s="44"/>
      <c r="EX458" s="44" t="str">
        <f>IF(EW458="","",EW457+EY457-EW458)</f>
        <v/>
      </c>
      <c r="EY458" s="44"/>
      <c r="EZ458" s="43"/>
      <c r="FA458" s="43" t="str">
        <f>IF(ES458="","",FA457)</f>
        <v/>
      </c>
      <c r="FB458" s="44" t="str">
        <f t="shared" si="2263"/>
        <v/>
      </c>
      <c r="FC458" s="45" t="str">
        <f t="shared" si="2264"/>
        <v/>
      </c>
      <c r="FD458" s="35"/>
      <c r="FF458" s="46"/>
      <c r="FG458" s="44"/>
      <c r="FH458" s="44" t="str">
        <f>IF(FG458="","",FG458-FG457)</f>
        <v/>
      </c>
      <c r="FI458" s="44"/>
      <c r="FJ458" s="44" t="str">
        <f>IF(FI458="","",FI458-FI457)</f>
        <v/>
      </c>
      <c r="FK458" s="44"/>
      <c r="FL458" s="44" t="str">
        <f>IF(FK458="","",FK457+FM457-FK458)</f>
        <v/>
      </c>
      <c r="FM458" s="44"/>
      <c r="FN458" s="43"/>
      <c r="FO458" s="43" t="str">
        <f>IF(FG458="","",FO457)</f>
        <v/>
      </c>
      <c r="FP458" s="44" t="str">
        <f t="shared" si="2265"/>
        <v/>
      </c>
      <c r="FQ458" s="45" t="str">
        <f t="shared" si="2266"/>
        <v/>
      </c>
      <c r="FR458" s="35"/>
      <c r="FT458" s="46"/>
      <c r="FU458" s="44"/>
      <c r="FV458" s="44" t="str">
        <f>IF(FU458="","",FU458-FU457)</f>
        <v/>
      </c>
      <c r="FW458" s="44"/>
      <c r="FX458" s="44" t="str">
        <f>IF(FW458="","",FW458-FW457)</f>
        <v/>
      </c>
      <c r="FY458" s="44"/>
      <c r="FZ458" s="44" t="str">
        <f>IF(FY458="","",FY457+GA457-FY458)</f>
        <v/>
      </c>
      <c r="GA458" s="44"/>
      <c r="GB458" s="43"/>
      <c r="GC458" s="43" t="str">
        <f>IF(FU458="","",GC457)</f>
        <v/>
      </c>
      <c r="GD458" s="44" t="str">
        <f t="shared" si="2267"/>
        <v/>
      </c>
      <c r="GE458" s="45" t="str">
        <f t="shared" si="2268"/>
        <v/>
      </c>
      <c r="GF458" s="35"/>
      <c r="GH458" s="46"/>
      <c r="GI458" s="44"/>
      <c r="GJ458" s="44" t="str">
        <f>IF(GI458="","",GI458-GI457)</f>
        <v/>
      </c>
      <c r="GK458" s="44"/>
      <c r="GL458" s="44" t="str">
        <f>IF(GK458="","",GK458-GK457)</f>
        <v/>
      </c>
      <c r="GM458" s="44"/>
      <c r="GN458" s="44" t="str">
        <f>IF(GM458="","",GM457+GO457-GM458)</f>
        <v/>
      </c>
      <c r="GO458" s="44"/>
      <c r="GP458" s="43"/>
      <c r="GQ458" s="43" t="str">
        <f>IF(GI458="","",GQ457)</f>
        <v/>
      </c>
      <c r="GR458" s="44" t="str">
        <f t="shared" si="2269"/>
        <v/>
      </c>
      <c r="GS458" s="45" t="str">
        <f t="shared" si="2270"/>
        <v/>
      </c>
      <c r="GT458" s="35"/>
      <c r="GU458" s="27"/>
      <c r="GV458" s="46"/>
      <c r="GW458" s="44"/>
      <c r="GX458" s="44" t="str">
        <f>IF(GW458="","",GW458-GW457)</f>
        <v/>
      </c>
      <c r="GY458" s="44"/>
      <c r="GZ458" s="44" t="str">
        <f>IF(GY458="","",GY458-GY457)</f>
        <v/>
      </c>
      <c r="HA458" s="44"/>
      <c r="HB458" s="44" t="str">
        <f>IF(HA458="","",HA457+HC457-HA458)</f>
        <v/>
      </c>
      <c r="HC458" s="44"/>
      <c r="HD458" s="43"/>
      <c r="HE458" s="43" t="str">
        <f>IF(GW458="","",HE457)</f>
        <v/>
      </c>
      <c r="HF458" s="44" t="str">
        <f t="shared" si="2271"/>
        <v/>
      </c>
      <c r="HG458" s="45" t="str">
        <f t="shared" si="2272"/>
        <v/>
      </c>
      <c r="HH458" s="35"/>
      <c r="HJ458" s="46"/>
      <c r="HK458" s="44"/>
      <c r="HL458" s="44" t="str">
        <f>IF(HK458="","",HK458-HK457)</f>
        <v/>
      </c>
      <c r="HM458" s="44"/>
      <c r="HN458" s="44" t="str">
        <f>IF(HM458="","",HM458-HM457)</f>
        <v/>
      </c>
      <c r="HO458" s="44"/>
      <c r="HP458" s="44" t="str">
        <f>IF(HO458="","",HO457+HQ457-HO458)</f>
        <v/>
      </c>
      <c r="HQ458" s="44"/>
      <c r="HR458" s="43"/>
      <c r="HS458" s="43" t="str">
        <f>IF(HK458="","",HS457)</f>
        <v/>
      </c>
      <c r="HT458" s="44" t="str">
        <f t="shared" si="2273"/>
        <v/>
      </c>
      <c r="HU458" s="45" t="str">
        <f t="shared" si="2274"/>
        <v/>
      </c>
      <c r="HV458" s="35"/>
      <c r="HW458" s="61"/>
      <c r="HX458" s="46"/>
      <c r="HY458" s="44">
        <v>20189</v>
      </c>
      <c r="HZ458" s="44">
        <f t="shared" si="2250"/>
        <v>118</v>
      </c>
      <c r="IA458" s="44"/>
      <c r="IB458" s="44" t="str">
        <f t="shared" si="2244"/>
        <v/>
      </c>
      <c r="IC458" s="44">
        <v>4</v>
      </c>
      <c r="ID458" s="44">
        <f t="shared" si="2208"/>
        <v>0</v>
      </c>
      <c r="IE458" s="43">
        <v>1</v>
      </c>
      <c r="IF458" s="60" t="str">
        <f t="shared" ref="IF458" si="2288">IF(HY457="","",IF454)</f>
        <v>サンリオ浴衣BIG</v>
      </c>
      <c r="IG458" s="67">
        <f>IF(HY457="","",IG454)</f>
        <v>1100</v>
      </c>
      <c r="IH458" s="43">
        <f t="shared" si="2210"/>
        <v>0</v>
      </c>
      <c r="II458" s="45">
        <f t="shared" si="2211"/>
        <v>0</v>
      </c>
      <c r="IJ458" s="35"/>
      <c r="IL458" s="46"/>
      <c r="IM458" s="44">
        <v>423</v>
      </c>
      <c r="IN458" s="44">
        <f t="shared" si="2245"/>
        <v>45</v>
      </c>
      <c r="IO458" s="44">
        <v>1</v>
      </c>
      <c r="IP458" s="44">
        <f>IF(IO458="","",IO458-IO454)+1000</f>
        <v>3</v>
      </c>
      <c r="IQ458" s="44">
        <v>11</v>
      </c>
      <c r="IR458" s="44">
        <f t="shared" si="2212"/>
        <v>1</v>
      </c>
      <c r="IS458" s="43">
        <v>1</v>
      </c>
      <c r="IT458" s="60" t="str">
        <f t="shared" si="2213"/>
        <v>キティヒョウ柄マスコット</v>
      </c>
      <c r="IU458" s="67">
        <f t="shared" si="2247"/>
        <v>996</v>
      </c>
      <c r="IV458" s="43">
        <f t="shared" si="2214"/>
        <v>996</v>
      </c>
      <c r="IW458" s="45">
        <f t="shared" si="2215"/>
        <v>0.22133333333333333</v>
      </c>
      <c r="IX458" s="35"/>
      <c r="IY458" s="33"/>
      <c r="IZ458" s="46"/>
      <c r="JA458" s="44">
        <v>4360</v>
      </c>
      <c r="JB458" s="44">
        <f t="shared" si="2216"/>
        <v>20</v>
      </c>
      <c r="JC458" s="44">
        <v>127</v>
      </c>
      <c r="JD458" s="44">
        <f t="shared" si="2217"/>
        <v>0</v>
      </c>
      <c r="JE458" s="44">
        <v>38</v>
      </c>
      <c r="JF458" s="44">
        <f t="shared" si="2218"/>
        <v>0</v>
      </c>
      <c r="JG458" s="43">
        <v>0</v>
      </c>
      <c r="JH458" s="60" t="str">
        <f t="shared" si="2248"/>
        <v>ミニ香水</v>
      </c>
      <c r="JI458" s="67">
        <f t="shared" si="2249"/>
        <v>1100</v>
      </c>
      <c r="JJ458" s="43">
        <f t="shared" si="2219"/>
        <v>0</v>
      </c>
      <c r="JK458" s="45">
        <f t="shared" si="2220"/>
        <v>0</v>
      </c>
      <c r="JL458" s="35"/>
      <c r="JM458" s="27"/>
      <c r="JN458" s="46"/>
      <c r="JO458" s="44">
        <v>5160</v>
      </c>
      <c r="JP458" s="44">
        <f t="shared" si="2221"/>
        <v>65</v>
      </c>
      <c r="JQ458" s="44">
        <v>108</v>
      </c>
      <c r="JR458" s="44">
        <f t="shared" si="2222"/>
        <v>3</v>
      </c>
      <c r="JS458" s="44">
        <v>10</v>
      </c>
      <c r="JT458" s="44">
        <f t="shared" si="2223"/>
        <v>6</v>
      </c>
      <c r="JU458" s="43">
        <v>8</v>
      </c>
      <c r="JV458" s="60" t="str">
        <f t="shared" si="2240"/>
        <v>ジャグラーサウンドボタン</v>
      </c>
      <c r="JW458" s="67">
        <f t="shared" si="2241"/>
        <v>748</v>
      </c>
      <c r="JX458" s="43">
        <f t="shared" si="2224"/>
        <v>4488</v>
      </c>
      <c r="JY458" s="45">
        <f t="shared" si="2225"/>
        <v>0.69046153846153846</v>
      </c>
      <c r="JZ458" s="35"/>
      <c r="KA458" s="61"/>
      <c r="KB458" s="46"/>
      <c r="KC458" s="44">
        <v>3900</v>
      </c>
      <c r="KD458" s="44">
        <f t="shared" si="2226"/>
        <v>18</v>
      </c>
      <c r="KE458" s="44">
        <v>107</v>
      </c>
      <c r="KF458" s="44">
        <f t="shared" si="2227"/>
        <v>1</v>
      </c>
      <c r="KG458" s="44">
        <v>9</v>
      </c>
      <c r="KH458" s="44">
        <f t="shared" si="2228"/>
        <v>2</v>
      </c>
      <c r="KI458" s="43">
        <v>2</v>
      </c>
      <c r="KJ458" s="60" t="str">
        <f t="shared" si="2229"/>
        <v>サンリオスカーフ付ポーチ</v>
      </c>
      <c r="KK458" s="67">
        <f t="shared" si="2230"/>
        <v>0</v>
      </c>
      <c r="KL458" s="43">
        <f t="shared" si="2231"/>
        <v>0</v>
      </c>
      <c r="KM458" s="45">
        <f t="shared" si="2232"/>
        <v>0</v>
      </c>
      <c r="KN458" s="35"/>
      <c r="KO458" s="27"/>
      <c r="KP458" s="46"/>
      <c r="KQ458" s="44">
        <v>4612</v>
      </c>
      <c r="KR458" s="44">
        <f t="shared" si="2233"/>
        <v>14</v>
      </c>
      <c r="KS458" s="44">
        <v>93</v>
      </c>
      <c r="KT458" s="44">
        <f t="shared" si="2234"/>
        <v>0</v>
      </c>
      <c r="KU458" s="44">
        <v>11</v>
      </c>
      <c r="KV458" s="44">
        <f t="shared" si="2235"/>
        <v>0</v>
      </c>
      <c r="KW458" s="43">
        <v>1</v>
      </c>
      <c r="KX458" s="60" t="str">
        <f t="shared" si="2236"/>
        <v>デジタルミニカメラ</v>
      </c>
      <c r="KY458" s="67">
        <f t="shared" si="2237"/>
        <v>722</v>
      </c>
      <c r="KZ458" s="43">
        <f t="shared" si="2238"/>
        <v>0</v>
      </c>
      <c r="LA458" s="45">
        <f t="shared" si="2239"/>
        <v>0</v>
      </c>
      <c r="LB458" s="35"/>
      <c r="LC458" s="27"/>
      <c r="LD458" s="51">
        <f>IF(A444="","",A444)</f>
        <v>45940</v>
      </c>
      <c r="LE458" s="43">
        <v>68190</v>
      </c>
      <c r="LF458" s="93">
        <f>IF(LE458="","",LE458-LE455)</f>
        <v>72</v>
      </c>
      <c r="LG458" s="43">
        <v>445</v>
      </c>
      <c r="LH458" s="43">
        <f t="shared" si="2242"/>
        <v>0</v>
      </c>
      <c r="LI458" s="43">
        <v>2</v>
      </c>
      <c r="LJ458" s="87">
        <f t="shared" si="2243"/>
        <v>0</v>
      </c>
      <c r="LK458" s="43">
        <v>0</v>
      </c>
      <c r="LL458" s="64" t="str">
        <f>IF(LE458="","",LL455)</f>
        <v>スヌーピーぬいぐるみ、コキンちゃん</v>
      </c>
      <c r="LM458" s="47">
        <f>IF(LF458="","",LM455)</f>
        <v>1000</v>
      </c>
      <c r="LN458" s="87">
        <f t="shared" si="2172"/>
        <v>0</v>
      </c>
      <c r="LO458" s="54"/>
      <c r="LP458" s="35"/>
      <c r="LQ458" s="27"/>
      <c r="LR458" s="46"/>
      <c r="LS458" s="44"/>
      <c r="LT458" s="44" t="str">
        <f>IF(LS458="","",LS458-LS457)</f>
        <v/>
      </c>
      <c r="LU458" s="44"/>
      <c r="LV458" s="44" t="str">
        <f>IF(LU458="","",LU458-LU457)</f>
        <v/>
      </c>
      <c r="LW458" s="44"/>
      <c r="LX458" s="44" t="str">
        <f>IF(LW458="","",LW457+LY457-LW458)</f>
        <v/>
      </c>
      <c r="LY458" s="44"/>
      <c r="LZ458" s="43"/>
      <c r="MA458" s="43" t="str">
        <f>IF(LS458="","",MA457)</f>
        <v/>
      </c>
      <c r="MB458" s="44" t="str">
        <f t="shared" si="2277"/>
        <v/>
      </c>
      <c r="MC458" s="45" t="str">
        <f t="shared" si="2278"/>
        <v/>
      </c>
      <c r="MD458" s="35"/>
      <c r="ME458" s="27"/>
      <c r="MF458" s="46"/>
      <c r="MG458" s="44"/>
      <c r="MH458" s="44" t="str">
        <f>IF(MG458="","",MG458-MG457)</f>
        <v/>
      </c>
      <c r="MI458" s="44"/>
      <c r="MJ458" s="44" t="str">
        <f>IF(MI458="","",MI458-MI457)</f>
        <v/>
      </c>
      <c r="MK458" s="44"/>
      <c r="ML458" s="44" t="str">
        <f>IF(MK458="","",MK457+MM457-MK458)</f>
        <v/>
      </c>
      <c r="MM458" s="44"/>
      <c r="MN458" s="43"/>
      <c r="MO458" s="43" t="str">
        <f>IF(MG458="","",MO457)</f>
        <v/>
      </c>
      <c r="MP458" s="44" t="str">
        <f t="shared" si="2279"/>
        <v/>
      </c>
      <c r="MQ458" s="45" t="str">
        <f t="shared" si="2280"/>
        <v/>
      </c>
      <c r="MR458" s="35"/>
      <c r="MS458" s="27"/>
      <c r="MT458" s="46"/>
      <c r="MU458" s="44"/>
      <c r="MV458" s="44" t="str">
        <f>IF(MU458="","",MU458-MU457)</f>
        <v/>
      </c>
      <c r="MW458" s="44"/>
      <c r="MX458" s="44" t="str">
        <f>IF(MW458="","",MW458-MW457)</f>
        <v/>
      </c>
      <c r="MY458" s="44"/>
      <c r="MZ458" s="44" t="str">
        <f>IF(MY458="","",MY457+NA457-MY458)</f>
        <v/>
      </c>
      <c r="NA458" s="44"/>
      <c r="NB458" s="43"/>
      <c r="NC458" s="43" t="str">
        <f>IF(MU458="","",NC457)</f>
        <v/>
      </c>
      <c r="ND458" s="44" t="str">
        <f t="shared" si="2281"/>
        <v/>
      </c>
      <c r="NE458" s="45" t="str">
        <f t="shared" si="2282"/>
        <v/>
      </c>
      <c r="NF458" s="35"/>
      <c r="NG458" s="27"/>
      <c r="NH458" s="46"/>
      <c r="NI458" s="44"/>
      <c r="NJ458" s="44" t="str">
        <f>IF(NI458="","",NI458-NI457)</f>
        <v/>
      </c>
      <c r="NK458" s="44"/>
      <c r="NL458" s="44" t="str">
        <f>IF(NK458="","",NK458-NK457)</f>
        <v/>
      </c>
      <c r="NM458" s="44"/>
      <c r="NN458" s="44" t="str">
        <f>IF(NM458="","",NM457+NO457-NM458)</f>
        <v/>
      </c>
      <c r="NO458" s="44"/>
      <c r="NP458" s="43"/>
      <c r="NQ458" s="43" t="str">
        <f>IF(NI458="","",NQ457)</f>
        <v/>
      </c>
      <c r="NR458" s="44" t="str">
        <f t="shared" si="2283"/>
        <v/>
      </c>
      <c r="NS458" s="45" t="str">
        <f t="shared" si="2284"/>
        <v/>
      </c>
      <c r="NT458" s="35"/>
    </row>
    <row r="459" spans="1:384" x14ac:dyDescent="0.2">
      <c r="A459" s="38"/>
      <c r="B459" s="39"/>
      <c r="C459" s="40"/>
      <c r="D459" s="40"/>
      <c r="E459" s="41"/>
      <c r="F459" s="40"/>
      <c r="G459" s="178"/>
      <c r="H459" s="42"/>
      <c r="I459" s="44"/>
      <c r="J459" s="44" t="str">
        <f>IF(I459="","",I459-I458)</f>
        <v/>
      </c>
      <c r="K459" s="44"/>
      <c r="L459" s="44" t="str">
        <f>IF(K459="","",K459-K458)</f>
        <v/>
      </c>
      <c r="M459" s="44"/>
      <c r="N459" s="44" t="str">
        <f>IF(M459="","",M458+O458-M459)</f>
        <v/>
      </c>
      <c r="O459" s="44"/>
      <c r="P459" s="43"/>
      <c r="Q459" s="43" t="str">
        <f>IF(I459="","",Q458)</f>
        <v/>
      </c>
      <c r="R459" s="44" t="str">
        <f t="shared" si="2253"/>
        <v/>
      </c>
      <c r="S459" s="45" t="str">
        <f t="shared" si="2254"/>
        <v/>
      </c>
      <c r="T459" s="35"/>
      <c r="U459" s="27"/>
      <c r="V459" s="46"/>
      <c r="W459" s="67"/>
      <c r="X459" s="44" t="str">
        <f>IF(W459="","",W459-W458)</f>
        <v/>
      </c>
      <c r="Y459" s="44"/>
      <c r="Z459" s="44" t="str">
        <f>IF(Y459="","",Y459-Y458)</f>
        <v/>
      </c>
      <c r="AA459" s="44"/>
      <c r="AB459" s="44" t="str">
        <f>IF(AA459="","",AA458+AC458-AA459)</f>
        <v/>
      </c>
      <c r="AC459" s="44"/>
      <c r="AD459" s="44"/>
      <c r="AE459" s="44"/>
      <c r="AF459" s="44" t="str">
        <f t="shared" si="2255"/>
        <v/>
      </c>
      <c r="AG459" s="45" t="str">
        <f t="shared" si="2256"/>
        <v/>
      </c>
      <c r="AH459" s="35"/>
      <c r="AI459" s="27"/>
      <c r="AJ459" s="46"/>
      <c r="AK459" s="44"/>
      <c r="AL459" s="44" t="str">
        <f>IF(AK459="","",AK459-AK458)</f>
        <v/>
      </c>
      <c r="AM459" s="44"/>
      <c r="AN459" s="44" t="str">
        <f>IF(AM459="","",AM459-AM458)</f>
        <v/>
      </c>
      <c r="AO459" s="44"/>
      <c r="AP459" s="44" t="str">
        <f>IF(AO459="","",AO458+AQ458-AO459)</f>
        <v/>
      </c>
      <c r="AQ459" s="44"/>
      <c r="AR459" s="44"/>
      <c r="AS459" s="44"/>
      <c r="AT459" s="44" t="str">
        <f t="shared" si="2257"/>
        <v/>
      </c>
      <c r="AU459" s="45" t="str">
        <f t="shared" si="2258"/>
        <v/>
      </c>
      <c r="AV459" s="35"/>
      <c r="AW459" s="27"/>
      <c r="AX459" s="46"/>
      <c r="AY459" s="44"/>
      <c r="AZ459" s="44" t="str">
        <f>IF(AY459="","",AY459-AY458)</f>
        <v/>
      </c>
      <c r="BA459" s="44"/>
      <c r="BB459" s="44" t="str">
        <f>IF(BA459="","",BA459-BA458)</f>
        <v/>
      </c>
      <c r="BC459" s="44"/>
      <c r="BD459" s="44" t="str">
        <f>IF(BC459="","",BC458+BE458-BC459)</f>
        <v/>
      </c>
      <c r="BE459" s="44"/>
      <c r="BF459" s="44"/>
      <c r="BG459" s="44"/>
      <c r="BH459" s="44" t="str">
        <f t="shared" si="2259"/>
        <v/>
      </c>
      <c r="BI459" s="45" t="str">
        <f t="shared" si="2260"/>
        <v/>
      </c>
      <c r="BJ459" s="35"/>
      <c r="BK459" s="50"/>
      <c r="BL459" s="46"/>
      <c r="BM459" s="44">
        <v>11613</v>
      </c>
      <c r="BN459" s="44">
        <f t="shared" si="2173"/>
        <v>17</v>
      </c>
      <c r="BO459" s="44">
        <v>609</v>
      </c>
      <c r="BP459" s="44">
        <f t="shared" si="2174"/>
        <v>1</v>
      </c>
      <c r="BQ459" s="44">
        <v>9</v>
      </c>
      <c r="BR459" s="44">
        <f t="shared" si="2175"/>
        <v>1</v>
      </c>
      <c r="BS459" s="25">
        <v>9</v>
      </c>
      <c r="BT459" s="60" t="str">
        <f t="shared" si="2176"/>
        <v>サンリオFAN</v>
      </c>
      <c r="BU459" s="67">
        <f t="shared" si="2177"/>
        <v>1100</v>
      </c>
      <c r="BV459" s="44">
        <f t="shared" si="2178"/>
        <v>1100</v>
      </c>
      <c r="BW459" s="45">
        <f t="shared" si="2179"/>
        <v>0.6470588235294118</v>
      </c>
      <c r="BX459" s="35" t="s">
        <v>548</v>
      </c>
      <c r="BY459" s="27"/>
      <c r="BZ459" s="46"/>
      <c r="CA459" s="44">
        <v>897</v>
      </c>
      <c r="CB459" s="44">
        <f t="shared" si="2180"/>
        <v>40</v>
      </c>
      <c r="CC459" s="44">
        <v>57</v>
      </c>
      <c r="CD459" s="44">
        <f t="shared" si="2181"/>
        <v>0</v>
      </c>
      <c r="CE459" s="44">
        <v>203</v>
      </c>
      <c r="CF459" s="44">
        <f t="shared" si="2182"/>
        <v>0</v>
      </c>
      <c r="CG459" s="25">
        <v>30</v>
      </c>
      <c r="CH459" s="60" t="str">
        <f t="shared" si="2183"/>
        <v>サンリオアイスドーム</v>
      </c>
      <c r="CI459" s="67">
        <f t="shared" si="2184"/>
        <v>300</v>
      </c>
      <c r="CJ459" s="44">
        <f t="shared" si="2185"/>
        <v>0</v>
      </c>
      <c r="CK459" s="45">
        <f t="shared" si="2186"/>
        <v>0</v>
      </c>
      <c r="CL459" s="35"/>
      <c r="CM459" s="27"/>
      <c r="CN459" s="46"/>
      <c r="CO459" s="44">
        <v>1428</v>
      </c>
      <c r="CP459" s="44">
        <f t="shared" si="2187"/>
        <v>63</v>
      </c>
      <c r="CQ459" s="44">
        <v>14</v>
      </c>
      <c r="CR459" s="44">
        <f t="shared" si="2188"/>
        <v>0</v>
      </c>
      <c r="CS459" s="44">
        <v>13</v>
      </c>
      <c r="CT459" s="44">
        <f t="shared" si="2189"/>
        <v>0</v>
      </c>
      <c r="CU459" s="25">
        <v>10</v>
      </c>
      <c r="CV459" s="60" t="str">
        <f t="shared" si="2190"/>
        <v>ラブブキーホルダー</v>
      </c>
      <c r="CW459" s="67">
        <f t="shared" si="2191"/>
        <v>400</v>
      </c>
      <c r="CX459" s="44">
        <f t="shared" si="2192"/>
        <v>0</v>
      </c>
      <c r="CY459" s="45">
        <f t="shared" si="2193"/>
        <v>0</v>
      </c>
      <c r="CZ459" s="35"/>
      <c r="DA459" s="58"/>
      <c r="DB459" s="46"/>
      <c r="DC459" s="44">
        <v>7766</v>
      </c>
      <c r="DD459" s="44">
        <f t="shared" si="2194"/>
        <v>112</v>
      </c>
      <c r="DE459" s="44">
        <v>431</v>
      </c>
      <c r="DF459" s="44">
        <f t="shared" si="2195"/>
        <v>2</v>
      </c>
      <c r="DG459" s="44">
        <v>14</v>
      </c>
      <c r="DH459" s="44">
        <f t="shared" si="2196"/>
        <v>2</v>
      </c>
      <c r="DI459" s="25">
        <v>2</v>
      </c>
      <c r="DJ459" s="60" t="str">
        <f t="shared" si="2197"/>
        <v>ラブブマスコット</v>
      </c>
      <c r="DK459" s="67">
        <f t="shared" si="2198"/>
        <v>450</v>
      </c>
      <c r="DL459" s="44">
        <f t="shared" si="2199"/>
        <v>900</v>
      </c>
      <c r="DM459" s="45">
        <f t="shared" si="2200"/>
        <v>8.0357142857142863E-2</v>
      </c>
      <c r="DN459" s="35"/>
      <c r="DO459" s="27"/>
      <c r="DP459" s="46"/>
      <c r="DQ459" s="44">
        <v>1935</v>
      </c>
      <c r="DR459" s="44">
        <f t="shared" si="2201"/>
        <v>80</v>
      </c>
      <c r="DS459" s="44">
        <v>57</v>
      </c>
      <c r="DT459" s="44">
        <f t="shared" si="2202"/>
        <v>3</v>
      </c>
      <c r="DU459" s="44">
        <v>24</v>
      </c>
      <c r="DV459" s="44">
        <f t="shared" si="2203"/>
        <v>1</v>
      </c>
      <c r="DW459" s="25">
        <v>10</v>
      </c>
      <c r="DX459" s="60" t="str">
        <f t="shared" si="2204"/>
        <v>ラブブキーホルダー</v>
      </c>
      <c r="DY459" s="67">
        <f t="shared" si="2205"/>
        <v>500</v>
      </c>
      <c r="DZ459" s="44">
        <f t="shared" si="2206"/>
        <v>500</v>
      </c>
      <c r="EA459" s="45">
        <f t="shared" si="2207"/>
        <v>6.25E-2</v>
      </c>
      <c r="EB459" s="35"/>
      <c r="EC459" s="27"/>
      <c r="ED459" s="46"/>
      <c r="EE459" s="44"/>
      <c r="EF459" s="44" t="str">
        <f>IF(EE459="","",EE459-EE458)</f>
        <v/>
      </c>
      <c r="EG459" s="44"/>
      <c r="EH459" s="44" t="str">
        <f>IF(EG459="","",EG459-EG458)</f>
        <v/>
      </c>
      <c r="EI459" s="44"/>
      <c r="EJ459" s="44" t="str">
        <f>IF(EI459="","",EI458+EK458-EI459)</f>
        <v/>
      </c>
      <c r="EK459" s="44"/>
      <c r="EL459" s="43"/>
      <c r="EM459" s="43" t="str">
        <f>IF(EE459="","",EM458)</f>
        <v/>
      </c>
      <c r="EN459" s="44" t="str">
        <f t="shared" si="2261"/>
        <v/>
      </c>
      <c r="EO459" s="45" t="str">
        <f t="shared" si="2262"/>
        <v/>
      </c>
      <c r="EP459" s="35"/>
      <c r="EQ459" s="27"/>
      <c r="ER459" s="46"/>
      <c r="ES459" s="44"/>
      <c r="ET459" s="44" t="str">
        <f>IF(ES459="","",ES459-ES458)</f>
        <v/>
      </c>
      <c r="EU459" s="44"/>
      <c r="EV459" s="44" t="str">
        <f>IF(EU459="","",EU459-EU458)</f>
        <v/>
      </c>
      <c r="EW459" s="44"/>
      <c r="EX459" s="44" t="str">
        <f>IF(EW459="","",EW458+EY458-EW459)</f>
        <v/>
      </c>
      <c r="EY459" s="44"/>
      <c r="EZ459" s="43"/>
      <c r="FA459" s="43" t="str">
        <f>IF(ES459="","",FA458)</f>
        <v/>
      </c>
      <c r="FB459" s="44" t="str">
        <f t="shared" si="2263"/>
        <v/>
      </c>
      <c r="FC459" s="45" t="str">
        <f t="shared" si="2264"/>
        <v/>
      </c>
      <c r="FD459" s="35"/>
      <c r="FF459" s="46"/>
      <c r="FG459" s="44"/>
      <c r="FH459" s="44" t="str">
        <f>IF(FG459="","",FG459-FG458)</f>
        <v/>
      </c>
      <c r="FI459" s="44"/>
      <c r="FJ459" s="44" t="str">
        <f>IF(FI459="","",FI459-FI458)</f>
        <v/>
      </c>
      <c r="FK459" s="44"/>
      <c r="FL459" s="44" t="str">
        <f>IF(FK459="","",FK458+FM458-FK459)</f>
        <v/>
      </c>
      <c r="FM459" s="44"/>
      <c r="FN459" s="43"/>
      <c r="FO459" s="43" t="str">
        <f>IF(FG459="","",FO458)</f>
        <v/>
      </c>
      <c r="FP459" s="44" t="str">
        <f t="shared" si="2265"/>
        <v/>
      </c>
      <c r="FQ459" s="45" t="str">
        <f t="shared" si="2266"/>
        <v/>
      </c>
      <c r="FR459" s="35"/>
      <c r="FT459" s="46"/>
      <c r="FU459" s="44"/>
      <c r="FV459" s="44" t="str">
        <f>IF(FU459="","",FU459-FU458)</f>
        <v/>
      </c>
      <c r="FW459" s="44"/>
      <c r="FX459" s="44" t="str">
        <f>IF(FW459="","",FW459-FW458)</f>
        <v/>
      </c>
      <c r="FY459" s="44"/>
      <c r="FZ459" s="44" t="str">
        <f>IF(FY459="","",FY458+GA458-FY459)</f>
        <v/>
      </c>
      <c r="GA459" s="44"/>
      <c r="GB459" s="43"/>
      <c r="GC459" s="43" t="str">
        <f>IF(FU459="","",GC458)</f>
        <v/>
      </c>
      <c r="GD459" s="44" t="str">
        <f t="shared" si="2267"/>
        <v/>
      </c>
      <c r="GE459" s="45" t="str">
        <f t="shared" si="2268"/>
        <v/>
      </c>
      <c r="GF459" s="35"/>
      <c r="GH459" s="46"/>
      <c r="GI459" s="44"/>
      <c r="GJ459" s="44" t="str">
        <f>IF(GI459="","",GI459-GI458)</f>
        <v/>
      </c>
      <c r="GK459" s="44"/>
      <c r="GL459" s="44" t="str">
        <f>IF(GK459="","",GK459-GK458)</f>
        <v/>
      </c>
      <c r="GM459" s="44"/>
      <c r="GN459" s="44" t="str">
        <f>IF(GM459="","",GM458+GO458-GM459)</f>
        <v/>
      </c>
      <c r="GO459" s="44"/>
      <c r="GP459" s="43"/>
      <c r="GQ459" s="43" t="str">
        <f>IF(GI459="","",GQ458)</f>
        <v/>
      </c>
      <c r="GR459" s="44" t="str">
        <f t="shared" si="2269"/>
        <v/>
      </c>
      <c r="GS459" s="45" t="str">
        <f t="shared" si="2270"/>
        <v/>
      </c>
      <c r="GT459" s="35"/>
      <c r="GU459" s="27"/>
      <c r="GV459" s="46"/>
      <c r="GW459" s="44"/>
      <c r="GX459" s="44" t="str">
        <f>IF(GW459="","",GW459-GW458)</f>
        <v/>
      </c>
      <c r="GY459" s="44"/>
      <c r="GZ459" s="44" t="str">
        <f>IF(GY459="","",GY459-GY458)</f>
        <v/>
      </c>
      <c r="HA459" s="44"/>
      <c r="HB459" s="44" t="str">
        <f>IF(HA459="","",HA458+HC458-HA459)</f>
        <v/>
      </c>
      <c r="HC459" s="44"/>
      <c r="HD459" s="43"/>
      <c r="HE459" s="43" t="str">
        <f>IF(GW459="","",HE458)</f>
        <v/>
      </c>
      <c r="HF459" s="44" t="str">
        <f t="shared" si="2271"/>
        <v/>
      </c>
      <c r="HG459" s="45" t="str">
        <f t="shared" si="2272"/>
        <v/>
      </c>
      <c r="HH459" s="35"/>
      <c r="HJ459" s="46"/>
      <c r="HK459" s="44"/>
      <c r="HL459" s="44" t="str">
        <f>IF(HK459="","",HK459-HK458)</f>
        <v/>
      </c>
      <c r="HM459" s="44"/>
      <c r="HN459" s="44" t="str">
        <f>IF(HM459="","",HM459-HM458)</f>
        <v/>
      </c>
      <c r="HO459" s="44"/>
      <c r="HP459" s="44" t="str">
        <f>IF(HO459="","",HO458+HQ458-HO459)</f>
        <v/>
      </c>
      <c r="HQ459" s="44"/>
      <c r="HR459" s="43"/>
      <c r="HS459" s="43" t="str">
        <f>IF(HK459="","",HS458)</f>
        <v/>
      </c>
      <c r="HT459" s="44" t="str">
        <f t="shared" si="2273"/>
        <v/>
      </c>
      <c r="HU459" s="45" t="str">
        <f t="shared" si="2274"/>
        <v/>
      </c>
      <c r="HV459" s="35"/>
      <c r="HW459" s="61"/>
      <c r="HX459" s="46"/>
      <c r="HY459" s="44"/>
      <c r="HZ459" s="44" t="str">
        <f t="shared" si="2250"/>
        <v/>
      </c>
      <c r="IA459" s="44"/>
      <c r="IB459" s="44" t="str">
        <f t="shared" si="2244"/>
        <v/>
      </c>
      <c r="IC459" s="44">
        <v>16</v>
      </c>
      <c r="ID459" s="44">
        <f t="shared" si="2208"/>
        <v>0</v>
      </c>
      <c r="IE459" s="25">
        <v>-10</v>
      </c>
      <c r="IF459" s="60" t="str">
        <f t="shared" ref="IF459" si="2289">IF(HY457="","",IF455)</f>
        <v>カムカムレモン</v>
      </c>
      <c r="IG459" s="67">
        <f>IF(HY457="","",IG455)</f>
        <v>572</v>
      </c>
      <c r="IH459" s="44">
        <f t="shared" si="2210"/>
        <v>0</v>
      </c>
      <c r="II459" s="45" t="e">
        <f t="shared" si="2211"/>
        <v>#VALUE!</v>
      </c>
      <c r="IJ459" s="35" t="s">
        <v>542</v>
      </c>
      <c r="IL459" s="46"/>
      <c r="IM459" s="44">
        <v>66</v>
      </c>
      <c r="IN459" s="44">
        <f t="shared" si="2245"/>
        <v>10</v>
      </c>
      <c r="IO459" s="44">
        <v>998</v>
      </c>
      <c r="IP459" s="44">
        <f t="shared" si="2246"/>
        <v>1</v>
      </c>
      <c r="IQ459" s="44">
        <v>3</v>
      </c>
      <c r="IR459" s="44">
        <f t="shared" si="2212"/>
        <v>1</v>
      </c>
      <c r="IS459" s="25">
        <v>20</v>
      </c>
      <c r="IT459" s="60" t="str">
        <f t="shared" si="2213"/>
        <v>ジョージファン</v>
      </c>
      <c r="IU459" s="67">
        <f t="shared" si="2247"/>
        <v>950</v>
      </c>
      <c r="IV459" s="44">
        <f t="shared" si="2214"/>
        <v>950</v>
      </c>
      <c r="IW459" s="45">
        <f t="shared" si="2215"/>
        <v>0.95</v>
      </c>
      <c r="IX459" s="35" t="s">
        <v>543</v>
      </c>
      <c r="IY459" s="33"/>
      <c r="IZ459" s="46"/>
      <c r="JA459" s="44">
        <v>4722</v>
      </c>
      <c r="JB459" s="44">
        <f t="shared" si="2216"/>
        <v>47</v>
      </c>
      <c r="JC459" s="44">
        <v>121</v>
      </c>
      <c r="JD459" s="44">
        <f t="shared" si="2217"/>
        <v>1</v>
      </c>
      <c r="JE459" s="44">
        <v>17</v>
      </c>
      <c r="JF459" s="44">
        <f t="shared" si="2218"/>
        <v>1</v>
      </c>
      <c r="JG459" s="25">
        <v>0</v>
      </c>
      <c r="JH459" s="60" t="str">
        <f t="shared" si="2248"/>
        <v>ラブブマスコット</v>
      </c>
      <c r="JI459" s="67">
        <f t="shared" si="2249"/>
        <v>500</v>
      </c>
      <c r="JJ459" s="44">
        <f t="shared" si="2219"/>
        <v>500</v>
      </c>
      <c r="JK459" s="45">
        <f t="shared" si="2220"/>
        <v>0.10638297872340426</v>
      </c>
      <c r="JL459" s="35" t="s">
        <v>497</v>
      </c>
      <c r="JM459" s="27"/>
      <c r="JN459" s="46"/>
      <c r="JO459" s="44">
        <v>3319</v>
      </c>
      <c r="JP459" s="44">
        <f t="shared" si="2221"/>
        <v>48</v>
      </c>
      <c r="JQ459" s="44">
        <v>206</v>
      </c>
      <c r="JR459" s="44">
        <f t="shared" si="2222"/>
        <v>1</v>
      </c>
      <c r="JS459" s="44">
        <v>42</v>
      </c>
      <c r="JT459" s="44">
        <f t="shared" si="2223"/>
        <v>1</v>
      </c>
      <c r="JU459" s="25">
        <v>16</v>
      </c>
      <c r="JV459" s="60" t="str">
        <f t="shared" si="2240"/>
        <v>アングリーキーホルダー</v>
      </c>
      <c r="JW459" s="67">
        <f t="shared" si="2241"/>
        <v>198</v>
      </c>
      <c r="JX459" s="44">
        <f t="shared" si="2224"/>
        <v>198</v>
      </c>
      <c r="JY459" s="45">
        <f t="shared" si="2225"/>
        <v>4.1250000000000002E-2</v>
      </c>
      <c r="JZ459" s="35"/>
      <c r="KA459" s="61"/>
      <c r="KB459" s="46"/>
      <c r="KC459" s="44">
        <v>6164</v>
      </c>
      <c r="KD459" s="44">
        <f t="shared" si="2226"/>
        <v>39</v>
      </c>
      <c r="KE459" s="44">
        <v>373</v>
      </c>
      <c r="KF459" s="44">
        <f t="shared" si="2227"/>
        <v>2</v>
      </c>
      <c r="KG459" s="44">
        <v>96</v>
      </c>
      <c r="KH459" s="44">
        <f t="shared" si="2228"/>
        <v>2</v>
      </c>
      <c r="KI459" s="25">
        <v>8</v>
      </c>
      <c r="KJ459" s="60" t="str">
        <f t="shared" si="2229"/>
        <v>AIモンスターラバー</v>
      </c>
      <c r="KK459" s="67">
        <f t="shared" si="2230"/>
        <v>198</v>
      </c>
      <c r="KL459" s="44">
        <f t="shared" si="2231"/>
        <v>396</v>
      </c>
      <c r="KM459" s="45">
        <f t="shared" si="2232"/>
        <v>0.10153846153846154</v>
      </c>
      <c r="KN459" s="35"/>
      <c r="KO459" s="27"/>
      <c r="KP459" s="46"/>
      <c r="KQ459" s="44">
        <v>5461</v>
      </c>
      <c r="KR459" s="44">
        <f t="shared" si="2233"/>
        <v>76</v>
      </c>
      <c r="KS459" s="44">
        <v>254</v>
      </c>
      <c r="KT459" s="44">
        <f t="shared" si="2234"/>
        <v>1</v>
      </c>
      <c r="KU459" s="44">
        <v>68</v>
      </c>
      <c r="KV459" s="44">
        <f t="shared" si="2235"/>
        <v>1</v>
      </c>
      <c r="KW459" s="25">
        <v>0</v>
      </c>
      <c r="KX459" s="60" t="str">
        <f t="shared" si="2236"/>
        <v>キティサンダルKH</v>
      </c>
      <c r="KY459" s="67">
        <f t="shared" si="2237"/>
        <v>605</v>
      </c>
      <c r="KZ459" s="44">
        <f t="shared" si="2238"/>
        <v>605</v>
      </c>
      <c r="LA459" s="45">
        <f t="shared" si="2239"/>
        <v>7.9605263157894735E-2</v>
      </c>
      <c r="LB459" s="35"/>
      <c r="LC459" s="27"/>
      <c r="LD459" s="46"/>
      <c r="LE459" s="44"/>
      <c r="LF459" s="44"/>
      <c r="LG459" s="44">
        <v>530</v>
      </c>
      <c r="LH459" s="44">
        <f t="shared" si="2242"/>
        <v>0</v>
      </c>
      <c r="LI459" s="43">
        <v>2</v>
      </c>
      <c r="LJ459" s="44">
        <f t="shared" si="2243"/>
        <v>0</v>
      </c>
      <c r="LK459" s="44">
        <v>0</v>
      </c>
      <c r="LL459" s="72" t="str">
        <f>IF(LE458="","",LL456)</f>
        <v>アンパンティッシュカバー、アンパンぬいぐるみ</v>
      </c>
      <c r="LM459" s="67">
        <f>IF(LF458="","",LM456)</f>
        <v>1000</v>
      </c>
      <c r="LN459" s="44">
        <f t="shared" si="2172"/>
        <v>0</v>
      </c>
      <c r="LO459" s="45"/>
      <c r="LP459" s="35"/>
      <c r="LQ459" s="27"/>
      <c r="LR459" s="46"/>
      <c r="LS459" s="44"/>
      <c r="LT459" s="44" t="str">
        <f>IF(LS459="","",LS459-LS458)</f>
        <v/>
      </c>
      <c r="LU459" s="44"/>
      <c r="LV459" s="44" t="str">
        <f>IF(LU459="","",LU459-LU458)</f>
        <v/>
      </c>
      <c r="LW459" s="44"/>
      <c r="LX459" s="44" t="str">
        <f>IF(LW459="","",LW458+LY458-LW459)</f>
        <v/>
      </c>
      <c r="LY459" s="44"/>
      <c r="LZ459" s="43"/>
      <c r="MA459" s="43" t="str">
        <f>IF(LS459="","",MA458)</f>
        <v/>
      </c>
      <c r="MB459" s="44" t="str">
        <f t="shared" si="2277"/>
        <v/>
      </c>
      <c r="MC459" s="45" t="str">
        <f t="shared" si="2278"/>
        <v/>
      </c>
      <c r="MD459" s="35"/>
      <c r="ME459" s="27"/>
      <c r="MF459" s="46"/>
      <c r="MG459" s="44"/>
      <c r="MH459" s="44" t="str">
        <f>IF(MG459="","",MG459-MG458)</f>
        <v/>
      </c>
      <c r="MI459" s="44"/>
      <c r="MJ459" s="44" t="str">
        <f>IF(MI459="","",MI459-MI458)</f>
        <v/>
      </c>
      <c r="MK459" s="44"/>
      <c r="ML459" s="44" t="str">
        <f>IF(MK459="","",MK458+MM458-MK459)</f>
        <v/>
      </c>
      <c r="MM459" s="44"/>
      <c r="MN459" s="43"/>
      <c r="MO459" s="43" t="str">
        <f>IF(MG459="","",MO458)</f>
        <v/>
      </c>
      <c r="MP459" s="44" t="str">
        <f t="shared" si="2279"/>
        <v/>
      </c>
      <c r="MQ459" s="45" t="str">
        <f t="shared" si="2280"/>
        <v/>
      </c>
      <c r="MR459" s="35"/>
      <c r="MS459" s="27"/>
      <c r="MT459" s="46"/>
      <c r="MU459" s="44"/>
      <c r="MV459" s="44" t="str">
        <f>IF(MU459="","",MU459-MU458)</f>
        <v/>
      </c>
      <c r="MW459" s="44"/>
      <c r="MX459" s="44" t="str">
        <f>IF(MW459="","",MW459-MW458)</f>
        <v/>
      </c>
      <c r="MY459" s="44"/>
      <c r="MZ459" s="44" t="str">
        <f>IF(MY459="","",MY458+NA458-MY459)</f>
        <v/>
      </c>
      <c r="NA459" s="44"/>
      <c r="NB459" s="43"/>
      <c r="NC459" s="43" t="str">
        <f>IF(MU459="","",NC458)</f>
        <v/>
      </c>
      <c r="ND459" s="44" t="str">
        <f t="shared" si="2281"/>
        <v/>
      </c>
      <c r="NE459" s="45" t="str">
        <f t="shared" si="2282"/>
        <v/>
      </c>
      <c r="NF459" s="35"/>
      <c r="NG459" s="27"/>
      <c r="NH459" s="46"/>
      <c r="NI459" s="44"/>
      <c r="NJ459" s="44" t="str">
        <f>IF(NI459="","",NI459-NI458)</f>
        <v/>
      </c>
      <c r="NK459" s="44"/>
      <c r="NL459" s="44" t="str">
        <f>IF(NK459="","",NK459-NK458)</f>
        <v/>
      </c>
      <c r="NM459" s="44"/>
      <c r="NN459" s="44" t="str">
        <f>IF(NM459="","",NM458+NO458-NM459)</f>
        <v/>
      </c>
      <c r="NO459" s="44"/>
      <c r="NP459" s="43"/>
      <c r="NQ459" s="43" t="str">
        <f>IF(NI459="","",NQ458)</f>
        <v/>
      </c>
      <c r="NR459" s="44" t="str">
        <f t="shared" si="2283"/>
        <v/>
      </c>
      <c r="NS459" s="45" t="str">
        <f t="shared" si="2284"/>
        <v/>
      </c>
      <c r="NT459" s="35"/>
    </row>
    <row r="460" spans="1:384" ht="15" customHeight="1" thickBot="1" x14ac:dyDescent="0.25">
      <c r="A460" s="38"/>
      <c r="B460" s="39"/>
      <c r="C460" s="40"/>
      <c r="D460" s="40"/>
      <c r="E460" s="41"/>
      <c r="F460" s="40"/>
      <c r="G460" s="178"/>
      <c r="H460" s="42"/>
      <c r="I460" s="44"/>
      <c r="J460" s="44" t="str">
        <f>IF(I460="","",I460-I459)</f>
        <v/>
      </c>
      <c r="K460" s="44"/>
      <c r="L460" s="44"/>
      <c r="M460" s="44"/>
      <c r="N460" s="44" t="str">
        <f>IF(M460="","",M459+O459-M460)</f>
        <v/>
      </c>
      <c r="O460" s="44"/>
      <c r="P460" s="43"/>
      <c r="Q460" s="43" t="str">
        <f>IF(I460="","",Q459)</f>
        <v/>
      </c>
      <c r="R460" s="44" t="str">
        <f t="shared" si="2253"/>
        <v/>
      </c>
      <c r="S460" s="45" t="str">
        <f t="shared" si="2254"/>
        <v/>
      </c>
      <c r="T460" s="35"/>
      <c r="U460" s="27"/>
      <c r="V460" s="46"/>
      <c r="W460" s="67"/>
      <c r="X460" s="44" t="str">
        <f>IF(W460="","",W460-W459)</f>
        <v/>
      </c>
      <c r="Y460" s="44"/>
      <c r="Z460" s="44"/>
      <c r="AA460" s="44"/>
      <c r="AB460" s="44" t="str">
        <f>IF(AA460="","",AA459+AC459-AA460)</f>
        <v/>
      </c>
      <c r="AC460" s="44"/>
      <c r="AD460" s="44"/>
      <c r="AE460" s="44"/>
      <c r="AF460" s="44" t="str">
        <f t="shared" si="2255"/>
        <v/>
      </c>
      <c r="AG460" s="45" t="str">
        <f t="shared" si="2256"/>
        <v/>
      </c>
      <c r="AH460" s="35"/>
      <c r="AI460" s="27"/>
      <c r="AJ460" s="46"/>
      <c r="AK460" s="44"/>
      <c r="AL460" s="44" t="str">
        <f>IF(AK460="","",AK460-AK459)</f>
        <v/>
      </c>
      <c r="AM460" s="44"/>
      <c r="AN460" s="44" t="str">
        <f>IF(AM460="","",AM460-AM459)</f>
        <v/>
      </c>
      <c r="AO460" s="44"/>
      <c r="AP460" s="44" t="str">
        <f>IF(AO460="","",AO459+AQ459-AO460)</f>
        <v/>
      </c>
      <c r="AQ460" s="44"/>
      <c r="AR460" s="44"/>
      <c r="AS460" s="44"/>
      <c r="AT460" s="44" t="str">
        <f t="shared" si="2257"/>
        <v/>
      </c>
      <c r="AU460" s="45" t="str">
        <f t="shared" si="2258"/>
        <v/>
      </c>
      <c r="AV460" s="35"/>
      <c r="AW460" s="27"/>
      <c r="AX460" s="46"/>
      <c r="AY460" s="44"/>
      <c r="AZ460" s="44" t="str">
        <f>IF(AY460="","",AY460-AY459)</f>
        <v/>
      </c>
      <c r="BA460" s="44"/>
      <c r="BB460" s="44" t="str">
        <f>IF(BA460="","",BA460-BA459)</f>
        <v/>
      </c>
      <c r="BC460" s="44"/>
      <c r="BD460" s="44" t="str">
        <f>IF(BC460="","",BC459+BE459-BC460)</f>
        <v/>
      </c>
      <c r="BE460" s="44"/>
      <c r="BF460" s="44"/>
      <c r="BG460" s="44"/>
      <c r="BH460" s="44" t="str">
        <f t="shared" si="2259"/>
        <v/>
      </c>
      <c r="BI460" s="45" t="str">
        <f t="shared" si="2260"/>
        <v/>
      </c>
      <c r="BJ460" s="35"/>
      <c r="BK460" s="50"/>
      <c r="BL460" s="74"/>
      <c r="BM460" s="75">
        <v>12997</v>
      </c>
      <c r="BN460" s="75">
        <f t="shared" si="2173"/>
        <v>57</v>
      </c>
      <c r="BO460" s="75">
        <v>644</v>
      </c>
      <c r="BP460" s="75">
        <f t="shared" si="2174"/>
        <v>3</v>
      </c>
      <c r="BQ460" s="75">
        <v>90</v>
      </c>
      <c r="BR460" s="75">
        <f t="shared" si="2175"/>
        <v>5</v>
      </c>
      <c r="BS460" s="75">
        <v>35</v>
      </c>
      <c r="BT460" s="77" t="str">
        <f t="shared" si="2176"/>
        <v>ＡＩモンスターラバー</v>
      </c>
      <c r="BU460" s="78">
        <f t="shared" si="2177"/>
        <v>198</v>
      </c>
      <c r="BV460" s="75">
        <f t="shared" si="2178"/>
        <v>990</v>
      </c>
      <c r="BW460" s="79">
        <f t="shared" si="2179"/>
        <v>0.1736842105263158</v>
      </c>
      <c r="BX460" s="35"/>
      <c r="BY460" s="27"/>
      <c r="BZ460" s="74"/>
      <c r="CA460" s="75">
        <v>1189</v>
      </c>
      <c r="CB460" s="82">
        <f t="shared" si="2180"/>
        <v>25</v>
      </c>
      <c r="CC460" s="75">
        <v>11</v>
      </c>
      <c r="CD460" s="75">
        <f t="shared" si="2181"/>
        <v>1</v>
      </c>
      <c r="CE460" s="75">
        <v>6</v>
      </c>
      <c r="CF460" s="75">
        <f t="shared" si="2182"/>
        <v>1</v>
      </c>
      <c r="CG460" s="75">
        <v>4</v>
      </c>
      <c r="CH460" s="77" t="str">
        <f t="shared" si="2183"/>
        <v>AIモンスターマスコット</v>
      </c>
      <c r="CI460" s="78">
        <f t="shared" si="2184"/>
        <v>286</v>
      </c>
      <c r="CJ460" s="75">
        <f t="shared" si="2185"/>
        <v>286</v>
      </c>
      <c r="CK460" s="79">
        <f t="shared" si="2186"/>
        <v>0.1144</v>
      </c>
      <c r="CL460" s="35"/>
      <c r="CM460" s="27"/>
      <c r="CN460" s="74"/>
      <c r="CO460" s="75">
        <v>632</v>
      </c>
      <c r="CP460" s="82">
        <f t="shared" si="2187"/>
        <v>27</v>
      </c>
      <c r="CQ460" s="75">
        <v>998</v>
      </c>
      <c r="CR460" s="75">
        <f t="shared" si="2188"/>
        <v>1</v>
      </c>
      <c r="CS460" s="75">
        <v>16</v>
      </c>
      <c r="CT460" s="75">
        <f t="shared" si="2189"/>
        <v>1</v>
      </c>
      <c r="CU460" s="75">
        <v>-8</v>
      </c>
      <c r="CV460" s="77" t="str">
        <f t="shared" si="2190"/>
        <v>スティッチキーケース</v>
      </c>
      <c r="CW460" s="78">
        <f t="shared" si="2191"/>
        <v>550</v>
      </c>
      <c r="CX460" s="75">
        <f t="shared" si="2192"/>
        <v>550</v>
      </c>
      <c r="CY460" s="79">
        <f t="shared" si="2193"/>
        <v>0.20370370370370369</v>
      </c>
      <c r="CZ460" s="35"/>
      <c r="DA460" s="58"/>
      <c r="DB460" s="74"/>
      <c r="DC460" s="75">
        <v>5890</v>
      </c>
      <c r="DD460" s="75">
        <f t="shared" si="2194"/>
        <v>44</v>
      </c>
      <c r="DE460" s="75">
        <v>309</v>
      </c>
      <c r="DF460" s="75">
        <f t="shared" si="2195"/>
        <v>0</v>
      </c>
      <c r="DG460" s="75">
        <v>84</v>
      </c>
      <c r="DH460" s="75">
        <f t="shared" si="2196"/>
        <v>0</v>
      </c>
      <c r="DI460" s="75">
        <v>8</v>
      </c>
      <c r="DJ460" s="77" t="str">
        <f t="shared" si="2197"/>
        <v>ＡＩラバー</v>
      </c>
      <c r="DK460" s="78">
        <f t="shared" si="2198"/>
        <v>198</v>
      </c>
      <c r="DL460" s="75">
        <f t="shared" si="2199"/>
        <v>0</v>
      </c>
      <c r="DM460" s="79">
        <f t="shared" si="2200"/>
        <v>0</v>
      </c>
      <c r="DN460" s="35"/>
      <c r="DO460" s="27"/>
      <c r="DP460" s="74"/>
      <c r="DQ460" s="75">
        <v>1370</v>
      </c>
      <c r="DR460" s="75">
        <f t="shared" si="2201"/>
        <v>39</v>
      </c>
      <c r="DS460" s="75">
        <v>46</v>
      </c>
      <c r="DT460" s="75">
        <f t="shared" si="2202"/>
        <v>0</v>
      </c>
      <c r="DU460" s="75">
        <v>48</v>
      </c>
      <c r="DV460" s="75">
        <f t="shared" si="2203"/>
        <v>0</v>
      </c>
      <c r="DW460" s="75">
        <v>8</v>
      </c>
      <c r="DX460" s="77" t="str">
        <f t="shared" si="2204"/>
        <v>アングリーキーホルダー</v>
      </c>
      <c r="DY460" s="78">
        <f t="shared" si="2205"/>
        <v>198</v>
      </c>
      <c r="DZ460" s="75">
        <f t="shared" si="2206"/>
        <v>0</v>
      </c>
      <c r="EA460" s="79">
        <f t="shared" si="2207"/>
        <v>0</v>
      </c>
      <c r="EB460" s="35" t="s">
        <v>537</v>
      </c>
      <c r="EC460" s="27"/>
      <c r="ED460" s="46"/>
      <c r="EE460" s="44"/>
      <c r="EF460" s="44" t="str">
        <f>IF(EE460="","",EE460-EE459)</f>
        <v/>
      </c>
      <c r="EG460" s="44"/>
      <c r="EH460" s="44"/>
      <c r="EI460" s="44"/>
      <c r="EJ460" s="44" t="str">
        <f>IF(EI460="","",EI459+EK459-EI460)</f>
        <v/>
      </c>
      <c r="EK460" s="44"/>
      <c r="EL460" s="43"/>
      <c r="EM460" s="43" t="str">
        <f>IF(EE460="","",EM459)</f>
        <v/>
      </c>
      <c r="EN460" s="44" t="str">
        <f t="shared" si="2261"/>
        <v/>
      </c>
      <c r="EO460" s="45" t="str">
        <f t="shared" si="2262"/>
        <v/>
      </c>
      <c r="EP460" s="35"/>
      <c r="EQ460" s="27"/>
      <c r="ER460" s="46"/>
      <c r="ES460" s="44"/>
      <c r="ET460" s="44" t="str">
        <f>IF(ES460="","",ES460-ES459)</f>
        <v/>
      </c>
      <c r="EU460" s="44"/>
      <c r="EV460" s="44"/>
      <c r="EW460" s="44"/>
      <c r="EX460" s="44" t="str">
        <f>IF(EW460="","",EW459+EY459-EW460)</f>
        <v/>
      </c>
      <c r="EY460" s="44"/>
      <c r="EZ460" s="43"/>
      <c r="FA460" s="43" t="str">
        <f>IF(ES460="","",FA459)</f>
        <v/>
      </c>
      <c r="FB460" s="44" t="str">
        <f t="shared" si="2263"/>
        <v/>
      </c>
      <c r="FC460" s="45" t="str">
        <f t="shared" si="2264"/>
        <v/>
      </c>
      <c r="FD460" s="35"/>
      <c r="FF460" s="46"/>
      <c r="FG460" s="44"/>
      <c r="FH460" s="44" t="str">
        <f>IF(FG460="","",FG460-FG459)</f>
        <v/>
      </c>
      <c r="FI460" s="44"/>
      <c r="FJ460" s="44"/>
      <c r="FK460" s="44"/>
      <c r="FL460" s="44" t="str">
        <f>IF(FK460="","",FK459+FM459-FK460)</f>
        <v/>
      </c>
      <c r="FM460" s="44"/>
      <c r="FN460" s="43"/>
      <c r="FO460" s="43" t="str">
        <f>IF(FG460="","",FO459)</f>
        <v/>
      </c>
      <c r="FP460" s="44" t="str">
        <f t="shared" si="2265"/>
        <v/>
      </c>
      <c r="FQ460" s="45" t="str">
        <f t="shared" si="2266"/>
        <v/>
      </c>
      <c r="FR460" s="35"/>
      <c r="FT460" s="46"/>
      <c r="FU460" s="44"/>
      <c r="FV460" s="44" t="str">
        <f>IF(FU460="","",FU460-FU459)</f>
        <v/>
      </c>
      <c r="FW460" s="44"/>
      <c r="FX460" s="44"/>
      <c r="FY460" s="44"/>
      <c r="FZ460" s="44" t="str">
        <f>IF(FY460="","",FY459+GA459-FY460)</f>
        <v/>
      </c>
      <c r="GA460" s="44"/>
      <c r="GB460" s="43"/>
      <c r="GC460" s="43" t="str">
        <f>IF(FU460="","",GC459)</f>
        <v/>
      </c>
      <c r="GD460" s="44" t="str">
        <f t="shared" si="2267"/>
        <v/>
      </c>
      <c r="GE460" s="45" t="str">
        <f t="shared" si="2268"/>
        <v/>
      </c>
      <c r="GF460" s="35"/>
      <c r="GH460" s="46"/>
      <c r="GI460" s="44"/>
      <c r="GJ460" s="44" t="str">
        <f>IF(GI460="","",GI460-GI459)</f>
        <v/>
      </c>
      <c r="GK460" s="44"/>
      <c r="GL460" s="44"/>
      <c r="GM460" s="44"/>
      <c r="GN460" s="44" t="str">
        <f>IF(GM460="","",GM459+GO459-GM460)</f>
        <v/>
      </c>
      <c r="GO460" s="44"/>
      <c r="GP460" s="43"/>
      <c r="GQ460" s="43" t="str">
        <f>IF(GI460="","",GQ459)</f>
        <v/>
      </c>
      <c r="GR460" s="44" t="str">
        <f t="shared" si="2269"/>
        <v/>
      </c>
      <c r="GS460" s="45" t="str">
        <f t="shared" si="2270"/>
        <v/>
      </c>
      <c r="GT460" s="35"/>
      <c r="GU460" s="27"/>
      <c r="GV460" s="46"/>
      <c r="GW460" s="44"/>
      <c r="GX460" s="44" t="str">
        <f>IF(GW460="","",GW460-GW459)</f>
        <v/>
      </c>
      <c r="GY460" s="44"/>
      <c r="GZ460" s="44"/>
      <c r="HA460" s="44"/>
      <c r="HB460" s="44" t="str">
        <f>IF(HA460="","",HA459+HC459-HA460)</f>
        <v/>
      </c>
      <c r="HC460" s="44"/>
      <c r="HD460" s="43"/>
      <c r="HE460" s="43" t="str">
        <f>IF(GW460="","",HE459)</f>
        <v/>
      </c>
      <c r="HF460" s="44" t="str">
        <f t="shared" si="2271"/>
        <v/>
      </c>
      <c r="HG460" s="45" t="str">
        <f t="shared" si="2272"/>
        <v/>
      </c>
      <c r="HH460" s="35"/>
      <c r="HJ460" s="46"/>
      <c r="HK460" s="44"/>
      <c r="HL460" s="44" t="str">
        <f>IF(HK460="","",HK460-HK459)</f>
        <v/>
      </c>
      <c r="HM460" s="44"/>
      <c r="HN460" s="44"/>
      <c r="HO460" s="44"/>
      <c r="HP460" s="44" t="str">
        <f>IF(HO460="","",HO459+HQ459-HO460)</f>
        <v/>
      </c>
      <c r="HQ460" s="44"/>
      <c r="HR460" s="43"/>
      <c r="HS460" s="43" t="str">
        <f>IF(HK460="","",HS459)</f>
        <v/>
      </c>
      <c r="HT460" s="44" t="str">
        <f t="shared" si="2273"/>
        <v/>
      </c>
      <c r="HU460" s="45" t="str">
        <f t="shared" si="2274"/>
        <v/>
      </c>
      <c r="HV460" s="35"/>
      <c r="HW460" s="61"/>
      <c r="HX460" s="74"/>
      <c r="HY460" s="75"/>
      <c r="HZ460" s="75" t="str">
        <f t="shared" si="2250"/>
        <v/>
      </c>
      <c r="IA460" s="75"/>
      <c r="IB460" s="75" t="str">
        <f t="shared" si="2244"/>
        <v/>
      </c>
      <c r="IC460" s="75">
        <v>18</v>
      </c>
      <c r="ID460" s="75">
        <f t="shared" si="2208"/>
        <v>1</v>
      </c>
      <c r="IE460" s="75">
        <v>-15</v>
      </c>
      <c r="IF460" s="77" t="str">
        <f t="shared" ref="IF460" si="2290">IF(HY457="","",IF456)</f>
        <v>液晶ミニカメラ</v>
      </c>
      <c r="IG460" s="78">
        <f>IF(HY457="","",IG456)</f>
        <v>1075</v>
      </c>
      <c r="IH460" s="75">
        <f t="shared" si="2210"/>
        <v>1075</v>
      </c>
      <c r="II460" s="79" t="e">
        <f t="shared" si="2211"/>
        <v>#VALUE!</v>
      </c>
      <c r="IJ460" s="35" t="s">
        <v>526</v>
      </c>
      <c r="IL460" s="74"/>
      <c r="IM460" s="75">
        <v>90</v>
      </c>
      <c r="IN460" s="75">
        <f t="shared" si="2245"/>
        <v>28</v>
      </c>
      <c r="IO460" s="75">
        <v>998</v>
      </c>
      <c r="IP460" s="75">
        <f t="shared" si="2246"/>
        <v>3</v>
      </c>
      <c r="IQ460" s="75">
        <v>16</v>
      </c>
      <c r="IR460" s="75">
        <f>IF(IQ460="",""+IT449,IQ456+IS456-IQ460)</f>
        <v>3</v>
      </c>
      <c r="IS460" s="75">
        <v>4</v>
      </c>
      <c r="IT460" s="77" t="str">
        <f t="shared" si="2213"/>
        <v>アンパンマンもちふわ</v>
      </c>
      <c r="IU460" s="78">
        <f t="shared" si="2247"/>
        <v>673</v>
      </c>
      <c r="IV460" s="75">
        <f t="shared" si="2214"/>
        <v>2019</v>
      </c>
      <c r="IW460" s="79">
        <f t="shared" si="2215"/>
        <v>0.72107142857142859</v>
      </c>
      <c r="IX460" s="35" t="s">
        <v>541</v>
      </c>
      <c r="IY460" s="33"/>
      <c r="IZ460" s="74"/>
      <c r="JA460" s="75">
        <v>6253</v>
      </c>
      <c r="JB460" s="75">
        <f t="shared" si="2216"/>
        <v>134</v>
      </c>
      <c r="JC460" s="75">
        <v>282</v>
      </c>
      <c r="JD460" s="75">
        <f t="shared" si="2217"/>
        <v>0</v>
      </c>
      <c r="JE460" s="75">
        <v>23</v>
      </c>
      <c r="JF460" s="75">
        <f t="shared" si="2218"/>
        <v>2</v>
      </c>
      <c r="JG460" s="75">
        <v>2</v>
      </c>
      <c r="JH460" s="77" t="str">
        <f t="shared" si="2248"/>
        <v>ラブブキーホルダー</v>
      </c>
      <c r="JI460" s="78">
        <f t="shared" si="2249"/>
        <v>500</v>
      </c>
      <c r="JJ460" s="75">
        <f t="shared" si="2219"/>
        <v>1000</v>
      </c>
      <c r="JK460" s="79">
        <f t="shared" si="2220"/>
        <v>7.4626865671641784E-2</v>
      </c>
      <c r="JL460" s="35"/>
      <c r="JM460" s="27"/>
      <c r="JN460" s="74"/>
      <c r="JO460" s="75">
        <v>5496</v>
      </c>
      <c r="JP460" s="75">
        <f t="shared" si="2221"/>
        <v>79</v>
      </c>
      <c r="JQ460" s="75">
        <v>238</v>
      </c>
      <c r="JR460" s="75">
        <f t="shared" si="2222"/>
        <v>1</v>
      </c>
      <c r="JS460" s="75">
        <v>12</v>
      </c>
      <c r="JT460" s="75">
        <f t="shared" si="2223"/>
        <v>1</v>
      </c>
      <c r="JU460" s="75">
        <v>0</v>
      </c>
      <c r="JV460" s="77" t="str">
        <f t="shared" si="2240"/>
        <v>キティヒョウ柄マスコット</v>
      </c>
      <c r="JW460" s="78">
        <f t="shared" si="2241"/>
        <v>998</v>
      </c>
      <c r="JX460" s="75">
        <f t="shared" si="2224"/>
        <v>998</v>
      </c>
      <c r="JY460" s="79">
        <f t="shared" si="2225"/>
        <v>0.12632911392405063</v>
      </c>
      <c r="JZ460" s="35"/>
      <c r="KA460" s="61"/>
      <c r="KB460" s="74"/>
      <c r="KC460" s="75">
        <v>3818</v>
      </c>
      <c r="KD460" s="75">
        <f t="shared" si="2226"/>
        <v>33</v>
      </c>
      <c r="KE460" s="75">
        <v>196</v>
      </c>
      <c r="KF460" s="75">
        <f t="shared" si="2227"/>
        <v>1</v>
      </c>
      <c r="KG460" s="75">
        <v>6</v>
      </c>
      <c r="KH460" s="75">
        <f t="shared" si="2228"/>
        <v>1</v>
      </c>
      <c r="KI460" s="75">
        <v>3</v>
      </c>
      <c r="KJ460" s="77" t="str">
        <f t="shared" si="2229"/>
        <v>ＡＩマスコット</v>
      </c>
      <c r="KK460" s="78">
        <f t="shared" si="2230"/>
        <v>286</v>
      </c>
      <c r="KL460" s="75">
        <f t="shared" si="2231"/>
        <v>286</v>
      </c>
      <c r="KM460" s="79">
        <f t="shared" si="2232"/>
        <v>8.666666666666667E-2</v>
      </c>
      <c r="KN460" s="35"/>
      <c r="KO460" s="27"/>
      <c r="KP460" s="74"/>
      <c r="KQ460" s="75">
        <v>4353</v>
      </c>
      <c r="KR460" s="75">
        <f t="shared" si="2233"/>
        <v>4</v>
      </c>
      <c r="KS460" s="75">
        <v>192</v>
      </c>
      <c r="KT460" s="75">
        <f t="shared" si="2234"/>
        <v>0</v>
      </c>
      <c r="KU460" s="75">
        <v>7</v>
      </c>
      <c r="KV460" s="75">
        <f t="shared" si="2235"/>
        <v>0</v>
      </c>
      <c r="KW460" s="75">
        <v>1</v>
      </c>
      <c r="KX460" s="77" t="str">
        <f t="shared" si="2236"/>
        <v>サンリオファン</v>
      </c>
      <c r="KY460" s="78">
        <f t="shared" si="2237"/>
        <v>1100</v>
      </c>
      <c r="KZ460" s="75">
        <f t="shared" si="2238"/>
        <v>0</v>
      </c>
      <c r="LA460" s="79">
        <f t="shared" si="2239"/>
        <v>0</v>
      </c>
      <c r="LB460" s="35"/>
      <c r="LC460" s="27"/>
      <c r="LD460" s="74"/>
      <c r="LE460" s="75"/>
      <c r="LF460" s="75"/>
      <c r="LG460" s="75">
        <v>1166</v>
      </c>
      <c r="LH460" s="75">
        <f t="shared" si="2242"/>
        <v>0</v>
      </c>
      <c r="LI460" s="76">
        <v>2</v>
      </c>
      <c r="LJ460" s="75">
        <f t="shared" si="2243"/>
        <v>0</v>
      </c>
      <c r="LK460" s="75">
        <v>0</v>
      </c>
      <c r="LL460" s="77" t="str">
        <f>IF(LE458="","",LL457)</f>
        <v>バイキンティッシュカバー、アンパンぬいぐるみ</v>
      </c>
      <c r="LM460" s="78">
        <f>IF(LF458="","",LM457)</f>
        <v>1000</v>
      </c>
      <c r="LN460" s="75">
        <f t="shared" si="2172"/>
        <v>0</v>
      </c>
      <c r="LO460" s="79"/>
      <c r="LP460" s="35"/>
      <c r="LQ460" s="27"/>
      <c r="LR460" s="46"/>
      <c r="LS460" s="44"/>
      <c r="LT460" s="44" t="str">
        <f>IF(LS460="","",LS460-LS459)</f>
        <v/>
      </c>
      <c r="LU460" s="44"/>
      <c r="LV460" s="44"/>
      <c r="LW460" s="44"/>
      <c r="LX460" s="44" t="str">
        <f>IF(LW460="","",LW459+LY459-LW460)</f>
        <v/>
      </c>
      <c r="LY460" s="44"/>
      <c r="LZ460" s="43"/>
      <c r="MA460" s="43" t="str">
        <f>IF(LS460="","",MA459)</f>
        <v/>
      </c>
      <c r="MB460" s="44" t="str">
        <f t="shared" si="2277"/>
        <v/>
      </c>
      <c r="MC460" s="45" t="str">
        <f t="shared" si="2278"/>
        <v/>
      </c>
      <c r="MD460" s="35"/>
      <c r="ME460" s="27"/>
      <c r="MF460" s="46"/>
      <c r="MG460" s="44"/>
      <c r="MH460" s="44" t="str">
        <f>IF(MG460="","",MG460-MG459)</f>
        <v/>
      </c>
      <c r="MI460" s="44"/>
      <c r="MJ460" s="44"/>
      <c r="MK460" s="44"/>
      <c r="ML460" s="44" t="str">
        <f>IF(MK460="","",MK459+MM459-MK460)</f>
        <v/>
      </c>
      <c r="MM460" s="44"/>
      <c r="MN460" s="43"/>
      <c r="MO460" s="43" t="str">
        <f>IF(MG460="","",MO459)</f>
        <v/>
      </c>
      <c r="MP460" s="44" t="str">
        <f t="shared" si="2279"/>
        <v/>
      </c>
      <c r="MQ460" s="45" t="str">
        <f t="shared" si="2280"/>
        <v/>
      </c>
      <c r="MR460" s="35"/>
      <c r="MS460" s="27"/>
      <c r="MT460" s="46"/>
      <c r="MU460" s="44"/>
      <c r="MV460" s="44" t="str">
        <f>IF(MU460="","",MU460-MU459)</f>
        <v/>
      </c>
      <c r="MW460" s="44"/>
      <c r="MX460" s="44"/>
      <c r="MY460" s="44"/>
      <c r="MZ460" s="44" t="str">
        <f>IF(MY460="","",MY459+NA459-MY460)</f>
        <v/>
      </c>
      <c r="NA460" s="44"/>
      <c r="NB460" s="43"/>
      <c r="NC460" s="43" t="str">
        <f>IF(MU460="","",NC459)</f>
        <v/>
      </c>
      <c r="ND460" s="44" t="str">
        <f t="shared" si="2281"/>
        <v/>
      </c>
      <c r="NE460" s="45" t="str">
        <f t="shared" si="2282"/>
        <v/>
      </c>
      <c r="NF460" s="35"/>
      <c r="NG460" s="27"/>
      <c r="NH460" s="46"/>
      <c r="NI460" s="44"/>
      <c r="NJ460" s="44" t="str">
        <f>IF(NI460="","",NI460-NI459)</f>
        <v/>
      </c>
      <c r="NK460" s="44"/>
      <c r="NL460" s="44"/>
      <c r="NM460" s="44"/>
      <c r="NN460" s="44" t="str">
        <f>IF(NM460="","",NM459+NO459-NM460)</f>
        <v/>
      </c>
      <c r="NO460" s="44"/>
      <c r="NP460" s="43"/>
      <c r="NQ460" s="43" t="str">
        <f>IF(NI460="","",NQ459)</f>
        <v/>
      </c>
      <c r="NR460" s="44" t="str">
        <f t="shared" si="2283"/>
        <v/>
      </c>
      <c r="NS460" s="45" t="str">
        <f t="shared" si="2284"/>
        <v/>
      </c>
      <c r="NT460" s="35"/>
    </row>
    <row r="461" spans="1:384" ht="15" customHeight="1" thickTop="1" x14ac:dyDescent="0.2">
      <c r="A461" s="38"/>
      <c r="B461" s="39"/>
      <c r="C461" s="40"/>
      <c r="D461" s="40"/>
      <c r="E461" s="41"/>
      <c r="F461" s="40"/>
      <c r="G461" s="178"/>
      <c r="H461" s="42"/>
      <c r="I461" s="44"/>
      <c r="J461" s="44" t="str">
        <f>IF(I461="","",I461-I462)</f>
        <v/>
      </c>
      <c r="K461" s="44"/>
      <c r="L461" s="44"/>
      <c r="M461" s="44"/>
      <c r="N461" s="44" t="str">
        <f>IF(M461="","",M462+O462-M461)</f>
        <v/>
      </c>
      <c r="O461" s="44"/>
      <c r="P461" s="43"/>
      <c r="Q461" s="43" t="str">
        <f>IF(I461="","",Q462)</f>
        <v/>
      </c>
      <c r="R461" s="44" t="str">
        <f t="shared" si="2253"/>
        <v/>
      </c>
      <c r="S461" s="45" t="str">
        <f t="shared" si="2254"/>
        <v/>
      </c>
      <c r="T461" s="35"/>
      <c r="U461" s="27"/>
      <c r="V461" s="46"/>
      <c r="W461" s="67"/>
      <c r="X461" s="44" t="str">
        <f>IF(W461="","",W461-W462)</f>
        <v/>
      </c>
      <c r="Y461" s="44"/>
      <c r="Z461" s="44"/>
      <c r="AA461" s="44"/>
      <c r="AB461" s="44" t="str">
        <f>IF(AA461="","",AA462+AC462-AA461)</f>
        <v/>
      </c>
      <c r="AC461" s="44"/>
      <c r="AD461" s="44"/>
      <c r="AE461" s="44"/>
      <c r="AF461" s="44" t="str">
        <f t="shared" si="2255"/>
        <v/>
      </c>
      <c r="AG461" s="45" t="str">
        <f t="shared" si="2256"/>
        <v/>
      </c>
      <c r="AH461" s="35"/>
      <c r="AI461" s="27"/>
      <c r="AJ461" s="46"/>
      <c r="AK461" s="44"/>
      <c r="AL461" s="44" t="str">
        <f>IF(AK461="","",AK461-AK462)</f>
        <v/>
      </c>
      <c r="AM461" s="44"/>
      <c r="AN461" s="44" t="str">
        <f>IF(AM461="","",AM461-AM462)</f>
        <v/>
      </c>
      <c r="AO461" s="44"/>
      <c r="AP461" s="44" t="str">
        <f>IF(AO461="","",AO462+AQ462-AO461)</f>
        <v/>
      </c>
      <c r="AQ461" s="44"/>
      <c r="AR461" s="44"/>
      <c r="AS461" s="44"/>
      <c r="AT461" s="44" t="str">
        <f t="shared" si="2257"/>
        <v/>
      </c>
      <c r="AU461" s="45" t="str">
        <f t="shared" si="2258"/>
        <v/>
      </c>
      <c r="AV461" s="35"/>
      <c r="AW461" s="27"/>
      <c r="AX461" s="46"/>
      <c r="AY461" s="44"/>
      <c r="AZ461" s="44" t="str">
        <f>IF(AY461="","",AY461-AY462)</f>
        <v/>
      </c>
      <c r="BA461" s="44"/>
      <c r="BB461" s="44" t="str">
        <f>IF(BA461="","",BA461-BA462)</f>
        <v/>
      </c>
      <c r="BC461" s="44"/>
      <c r="BD461" s="44" t="str">
        <f>IF(BC461="","",BC462+BE462-BC461)</f>
        <v/>
      </c>
      <c r="BE461" s="44"/>
      <c r="BF461" s="44"/>
      <c r="BG461" s="44"/>
      <c r="BH461" s="44" t="str">
        <f t="shared" si="2259"/>
        <v/>
      </c>
      <c r="BI461" s="45" t="str">
        <f t="shared" si="2260"/>
        <v/>
      </c>
      <c r="BJ461" s="35"/>
      <c r="BK461" s="50"/>
      <c r="BL461" s="51">
        <f>IF($A443="","",$A443)</f>
        <v>45935</v>
      </c>
      <c r="BM461" s="44">
        <v>12242</v>
      </c>
      <c r="BN461" s="43">
        <f t="shared" si="2173"/>
        <v>78</v>
      </c>
      <c r="BO461" s="44">
        <v>467</v>
      </c>
      <c r="BP461" s="87">
        <f t="shared" si="2174"/>
        <v>3</v>
      </c>
      <c r="BQ461" s="44">
        <v>10</v>
      </c>
      <c r="BR461" s="43">
        <f t="shared" si="2175"/>
        <v>3</v>
      </c>
      <c r="BS461" s="43">
        <v>4</v>
      </c>
      <c r="BT461" s="53" t="str">
        <f t="shared" si="2176"/>
        <v>キティヒョウ柄マスコット</v>
      </c>
      <c r="BU461" s="47">
        <f t="shared" si="2177"/>
        <v>996</v>
      </c>
      <c r="BV461" s="44">
        <f t="shared" si="2178"/>
        <v>2988</v>
      </c>
      <c r="BW461" s="89">
        <f t="shared" si="2179"/>
        <v>0.38307692307692309</v>
      </c>
      <c r="BX461" s="35"/>
      <c r="BY461" s="27"/>
      <c r="BZ461" s="51">
        <f>IF($A443="","",$A443)</f>
        <v>45935</v>
      </c>
      <c r="CA461" s="44">
        <v>870</v>
      </c>
      <c r="CB461" s="59">
        <f t="shared" si="2180"/>
        <v>45</v>
      </c>
      <c r="CC461" s="44">
        <v>6</v>
      </c>
      <c r="CD461" s="87">
        <f t="shared" si="2181"/>
        <v>1</v>
      </c>
      <c r="CE461" s="44">
        <v>9</v>
      </c>
      <c r="CF461" s="43">
        <f t="shared" si="2182"/>
        <v>1</v>
      </c>
      <c r="CG461" s="43">
        <v>3</v>
      </c>
      <c r="CH461" s="53" t="str">
        <f t="shared" si="2183"/>
        <v>サンリオフェイスポーチ</v>
      </c>
      <c r="CI461" s="47">
        <f t="shared" si="2184"/>
        <v>900</v>
      </c>
      <c r="CJ461" s="44">
        <f t="shared" si="2185"/>
        <v>900</v>
      </c>
      <c r="CK461" s="89">
        <f t="shared" si="2186"/>
        <v>0.2</v>
      </c>
      <c r="CL461" s="35"/>
      <c r="CM461" s="27"/>
      <c r="CN461" s="51">
        <f>IF($A443="","",$A443)</f>
        <v>45935</v>
      </c>
      <c r="CO461" s="44">
        <v>483</v>
      </c>
      <c r="CP461" s="43">
        <f t="shared" si="2187"/>
        <v>107</v>
      </c>
      <c r="CQ461" s="44">
        <v>1</v>
      </c>
      <c r="CR461" s="87">
        <f t="shared" si="2188"/>
        <v>0</v>
      </c>
      <c r="CS461" s="44">
        <v>8</v>
      </c>
      <c r="CT461" s="43">
        <f t="shared" si="2189"/>
        <v>0</v>
      </c>
      <c r="CU461" s="43">
        <v>3</v>
      </c>
      <c r="CV461" s="53" t="s">
        <v>516</v>
      </c>
      <c r="CW461" s="47">
        <v>1079</v>
      </c>
      <c r="CX461" s="44">
        <f t="shared" si="2192"/>
        <v>0</v>
      </c>
      <c r="CY461" s="89">
        <f t="shared" si="2193"/>
        <v>0</v>
      </c>
      <c r="CZ461" s="35"/>
      <c r="DA461" s="58"/>
      <c r="DB461" s="51">
        <f>IF($A443="","",$A443)</f>
        <v>45935</v>
      </c>
      <c r="DC461" s="44">
        <v>7268</v>
      </c>
      <c r="DD461" s="59">
        <f t="shared" si="2194"/>
        <v>9</v>
      </c>
      <c r="DE461" s="44">
        <v>260</v>
      </c>
      <c r="DF461" s="87">
        <f t="shared" si="2195"/>
        <v>0</v>
      </c>
      <c r="DG461" s="44">
        <v>19</v>
      </c>
      <c r="DH461" s="43">
        <f t="shared" si="2196"/>
        <v>0</v>
      </c>
      <c r="DI461" s="43">
        <v>4</v>
      </c>
      <c r="DJ461" s="53" t="str">
        <f t="shared" si="2197"/>
        <v>クーリッシュイヤホン</v>
      </c>
      <c r="DK461" s="47">
        <f t="shared" si="2198"/>
        <v>1100</v>
      </c>
      <c r="DL461" s="44">
        <f t="shared" si="2199"/>
        <v>0</v>
      </c>
      <c r="DM461" s="89">
        <f t="shared" si="2200"/>
        <v>0</v>
      </c>
      <c r="DN461" s="35"/>
      <c r="DO461" s="27"/>
      <c r="DP461" s="51">
        <f>IF($A443="","",$A443)</f>
        <v>45935</v>
      </c>
      <c r="DQ461" s="44">
        <v>1216</v>
      </c>
      <c r="DR461" s="59">
        <f t="shared" si="2201"/>
        <v>11</v>
      </c>
      <c r="DS461" s="44">
        <v>52</v>
      </c>
      <c r="DT461" s="87">
        <f t="shared" si="2202"/>
        <v>4</v>
      </c>
      <c r="DU461" s="44">
        <v>11</v>
      </c>
      <c r="DV461" s="43">
        <f t="shared" si="2203"/>
        <v>4</v>
      </c>
      <c r="DW461" s="43">
        <v>0</v>
      </c>
      <c r="DX461" s="53" t="str">
        <f t="shared" si="2204"/>
        <v>デジタルミニカメラ</v>
      </c>
      <c r="DY461" s="47">
        <f t="shared" si="2205"/>
        <v>722</v>
      </c>
      <c r="DZ461" s="44">
        <f t="shared" si="2206"/>
        <v>2888</v>
      </c>
      <c r="EA461" s="89">
        <f t="shared" si="2207"/>
        <v>2.6254545454545455</v>
      </c>
      <c r="EB461" s="35" t="s">
        <v>553</v>
      </c>
      <c r="EC461" s="27"/>
      <c r="ED461" s="46"/>
      <c r="EE461" s="44"/>
      <c r="EF461" s="44" t="str">
        <f>IF(EE461="","",EE461-EE462)</f>
        <v/>
      </c>
      <c r="EG461" s="44"/>
      <c r="EH461" s="44" t="str">
        <f>IF(EG461="","",EG461-EG462)</f>
        <v/>
      </c>
      <c r="EI461" s="44"/>
      <c r="EJ461" s="44" t="str">
        <f>IF(EI461="","",EI462+EK462-EI461)</f>
        <v/>
      </c>
      <c r="EK461" s="44"/>
      <c r="EL461" s="44"/>
      <c r="EM461" s="44"/>
      <c r="EN461" s="44" t="str">
        <f t="shared" si="2261"/>
        <v/>
      </c>
      <c r="EO461" s="45" t="str">
        <f t="shared" si="2262"/>
        <v/>
      </c>
      <c r="EP461" s="35"/>
      <c r="EQ461" s="27"/>
      <c r="ER461" s="46"/>
      <c r="ES461" s="44"/>
      <c r="ET461" s="44" t="str">
        <f>IF(ES461="","",ES461-ES462)</f>
        <v/>
      </c>
      <c r="EU461" s="44"/>
      <c r="EV461" s="44" t="str">
        <f>IF(EU461="","",EU461-EU462)</f>
        <v/>
      </c>
      <c r="EW461" s="44"/>
      <c r="EX461" s="44" t="str">
        <f>IF(EW461="","",EW462+EY462-EW461)</f>
        <v/>
      </c>
      <c r="EY461" s="44"/>
      <c r="EZ461" s="44"/>
      <c r="FA461" s="44"/>
      <c r="FB461" s="44" t="str">
        <f t="shared" si="2263"/>
        <v/>
      </c>
      <c r="FC461" s="45" t="str">
        <f t="shared" si="2264"/>
        <v/>
      </c>
      <c r="FD461" s="35"/>
      <c r="FF461" s="46"/>
      <c r="FG461" s="44"/>
      <c r="FH461" s="44" t="str">
        <f>IF(FG461="","",FG461-FG462)</f>
        <v/>
      </c>
      <c r="FI461" s="44"/>
      <c r="FJ461" s="44" t="str">
        <f>IF(FI461="","",FI461-FI462)</f>
        <v/>
      </c>
      <c r="FK461" s="44"/>
      <c r="FL461" s="44" t="str">
        <f>IF(FK461="","",FK462+FM462-FK461)</f>
        <v/>
      </c>
      <c r="FM461" s="44"/>
      <c r="FN461" s="44"/>
      <c r="FO461" s="44"/>
      <c r="FP461" s="44" t="str">
        <f t="shared" si="2265"/>
        <v/>
      </c>
      <c r="FQ461" s="45" t="str">
        <f t="shared" si="2266"/>
        <v/>
      </c>
      <c r="FR461" s="35"/>
      <c r="FT461" s="46"/>
      <c r="FU461" s="44"/>
      <c r="FV461" s="44" t="str">
        <f>IF(FU461="","",FU461-FU462)</f>
        <v/>
      </c>
      <c r="FW461" s="44"/>
      <c r="FX461" s="44" t="str">
        <f>IF(FW461="","",FW461-FW462)</f>
        <v/>
      </c>
      <c r="FY461" s="44"/>
      <c r="FZ461" s="44" t="str">
        <f>IF(FY461="","",FY462+GA462-FY461)</f>
        <v/>
      </c>
      <c r="GA461" s="44"/>
      <c r="GB461" s="44"/>
      <c r="GC461" s="44"/>
      <c r="GD461" s="44" t="str">
        <f t="shared" si="2267"/>
        <v/>
      </c>
      <c r="GE461" s="45" t="str">
        <f t="shared" si="2268"/>
        <v/>
      </c>
      <c r="GF461" s="35"/>
      <c r="GH461" s="46"/>
      <c r="GI461" s="44"/>
      <c r="GJ461" s="44" t="str">
        <f>IF(GI461="","",GI461-GI462)</f>
        <v/>
      </c>
      <c r="GK461" s="44"/>
      <c r="GL461" s="44" t="str">
        <f>IF(GK461="","",GK461-GK462)</f>
        <v/>
      </c>
      <c r="GM461" s="44"/>
      <c r="GN461" s="44" t="str">
        <f>IF(GM461="","",GM462+GO462-GM461)</f>
        <v/>
      </c>
      <c r="GO461" s="44"/>
      <c r="GP461" s="44"/>
      <c r="GQ461" s="44"/>
      <c r="GR461" s="44" t="str">
        <f t="shared" si="2269"/>
        <v/>
      </c>
      <c r="GS461" s="45" t="str">
        <f t="shared" si="2270"/>
        <v/>
      </c>
      <c r="GT461" s="35"/>
      <c r="GU461" s="27"/>
      <c r="GV461" s="46"/>
      <c r="GW461" s="44"/>
      <c r="GX461" s="44" t="str">
        <f>IF(GW461="","",GW461-GW462)</f>
        <v/>
      </c>
      <c r="GY461" s="44"/>
      <c r="GZ461" s="44" t="str">
        <f>IF(GY461="","",GY461-GY462)</f>
        <v/>
      </c>
      <c r="HA461" s="44"/>
      <c r="HB461" s="44" t="str">
        <f>IF(HA461="","",HA462+HC462-HA461)</f>
        <v/>
      </c>
      <c r="HC461" s="44"/>
      <c r="HD461" s="44"/>
      <c r="HE461" s="44"/>
      <c r="HF461" s="44" t="str">
        <f t="shared" si="2271"/>
        <v/>
      </c>
      <c r="HG461" s="45" t="str">
        <f t="shared" si="2272"/>
        <v/>
      </c>
      <c r="HH461" s="35"/>
      <c r="HJ461" s="46"/>
      <c r="HK461" s="44"/>
      <c r="HL461" s="44" t="str">
        <f>IF(HK461="","",HK461-HK462)</f>
        <v/>
      </c>
      <c r="HM461" s="44"/>
      <c r="HN461" s="44" t="str">
        <f>IF(HM461="","",HM461-HM462)</f>
        <v/>
      </c>
      <c r="HO461" s="44"/>
      <c r="HP461" s="44" t="str">
        <f>IF(HO461="","",HO462+HQ462-HO461)</f>
        <v/>
      </c>
      <c r="HQ461" s="44"/>
      <c r="HR461" s="44"/>
      <c r="HS461" s="44"/>
      <c r="HT461" s="44" t="str">
        <f t="shared" si="2273"/>
        <v/>
      </c>
      <c r="HU461" s="45" t="str">
        <f t="shared" si="2274"/>
        <v/>
      </c>
      <c r="HV461" s="35"/>
      <c r="HW461" s="61"/>
      <c r="HX461" s="51">
        <f>IF($A443="","",$A443)</f>
        <v>45935</v>
      </c>
      <c r="HY461" s="44">
        <v>28020</v>
      </c>
      <c r="HZ461" s="43">
        <f t="shared" si="2250"/>
        <v>119</v>
      </c>
      <c r="IA461" s="44"/>
      <c r="IB461" s="87" t="str">
        <f t="shared" si="2244"/>
        <v/>
      </c>
      <c r="IC461" s="44">
        <v>2</v>
      </c>
      <c r="ID461" s="43">
        <f t="shared" si="2208"/>
        <v>1</v>
      </c>
      <c r="IE461" s="43">
        <v>0</v>
      </c>
      <c r="IF461" s="53" t="str">
        <f t="shared" si="2209"/>
        <v>ルララ</v>
      </c>
      <c r="IG461" s="47">
        <f>IF(HY461="","",IG457)</f>
        <v>715</v>
      </c>
      <c r="IH461" s="44">
        <f t="shared" si="2210"/>
        <v>715</v>
      </c>
      <c r="II461" s="89">
        <f t="shared" si="2211"/>
        <v>6.008403361344538E-2</v>
      </c>
      <c r="IJ461" s="35"/>
      <c r="IL461" s="51">
        <f>IF($A443="","",$A443)</f>
        <v>45935</v>
      </c>
      <c r="IM461" s="44">
        <v>420</v>
      </c>
      <c r="IN461" s="43">
        <f t="shared" si="2245"/>
        <v>94</v>
      </c>
      <c r="IO461" s="44">
        <v>5</v>
      </c>
      <c r="IP461" s="87">
        <f>IF(IO461="","",IO461-IO457)+1000</f>
        <v>6</v>
      </c>
      <c r="IQ461" s="44">
        <v>12</v>
      </c>
      <c r="IR461" s="43">
        <f t="shared" si="2212"/>
        <v>5</v>
      </c>
      <c r="IS461" s="43">
        <v>5</v>
      </c>
      <c r="IT461" s="53" t="str">
        <f t="shared" si="2213"/>
        <v>ラブブマスコット</v>
      </c>
      <c r="IU461" s="47">
        <f t="shared" si="2247"/>
        <v>400</v>
      </c>
      <c r="IV461" s="44">
        <f t="shared" si="2214"/>
        <v>2000</v>
      </c>
      <c r="IW461" s="89">
        <f t="shared" si="2215"/>
        <v>0.21276595744680851</v>
      </c>
      <c r="IX461" s="35"/>
      <c r="IY461" s="33"/>
      <c r="IZ461" s="51">
        <f>IF($A443="","",$A443)</f>
        <v>45935</v>
      </c>
      <c r="JA461" s="44">
        <v>6237</v>
      </c>
      <c r="JB461" s="59">
        <f t="shared" si="2216"/>
        <v>39</v>
      </c>
      <c r="JC461" s="44">
        <v>310</v>
      </c>
      <c r="JD461" s="87">
        <f t="shared" si="2217"/>
        <v>4</v>
      </c>
      <c r="JE461" s="44">
        <v>20</v>
      </c>
      <c r="JF461" s="43">
        <f t="shared" si="2218"/>
        <v>4</v>
      </c>
      <c r="JG461" s="43">
        <v>3</v>
      </c>
      <c r="JH461" s="53" t="str">
        <f t="shared" si="2248"/>
        <v>サンリオでかぱっちん</v>
      </c>
      <c r="JI461" s="47">
        <f t="shared" si="2249"/>
        <v>660</v>
      </c>
      <c r="JJ461" s="44">
        <f t="shared" si="2219"/>
        <v>2640</v>
      </c>
      <c r="JK461" s="89">
        <f t="shared" si="2220"/>
        <v>0.67692307692307696</v>
      </c>
      <c r="JL461" s="35"/>
      <c r="JM461" s="27"/>
      <c r="JN461" s="51">
        <f>IF($A443="","",$A443)</f>
        <v>45935</v>
      </c>
      <c r="JO461" s="44">
        <v>5190</v>
      </c>
      <c r="JP461" s="43">
        <f t="shared" si="2221"/>
        <v>119</v>
      </c>
      <c r="JQ461" s="44">
        <v>176</v>
      </c>
      <c r="JR461" s="87">
        <f t="shared" si="2222"/>
        <v>3</v>
      </c>
      <c r="JS461" s="44">
        <v>18</v>
      </c>
      <c r="JT461" s="43">
        <f t="shared" si="2223"/>
        <v>4</v>
      </c>
      <c r="JU461" s="43">
        <v>0</v>
      </c>
      <c r="JV461" s="53" t="str">
        <f t="shared" si="2240"/>
        <v>北斗イヤホン</v>
      </c>
      <c r="JW461" s="47">
        <f t="shared" si="2241"/>
        <v>1100</v>
      </c>
      <c r="JX461" s="44">
        <f t="shared" si="2224"/>
        <v>4400</v>
      </c>
      <c r="JY461" s="89">
        <f t="shared" si="2225"/>
        <v>0.36974789915966388</v>
      </c>
      <c r="JZ461" s="35"/>
      <c r="KA461" s="61"/>
      <c r="KB461" s="51">
        <f>IF($A443="","",$A443)</f>
        <v>45935</v>
      </c>
      <c r="KC461" s="44">
        <v>5382</v>
      </c>
      <c r="KD461" s="43">
        <f t="shared" si="2226"/>
        <v>95</v>
      </c>
      <c r="KE461" s="44">
        <v>201</v>
      </c>
      <c r="KF461" s="87">
        <f t="shared" si="2227"/>
        <v>2</v>
      </c>
      <c r="KG461" s="44">
        <v>14</v>
      </c>
      <c r="KH461" s="43">
        <f t="shared" si="2228"/>
        <v>2</v>
      </c>
      <c r="KI461" s="43">
        <v>0</v>
      </c>
      <c r="KJ461" s="53" t="str">
        <f t="shared" si="2229"/>
        <v>液晶ミニカメラ</v>
      </c>
      <c r="KK461" s="47">
        <f t="shared" si="2230"/>
        <v>1074</v>
      </c>
      <c r="KL461" s="44">
        <f t="shared" si="2231"/>
        <v>2148</v>
      </c>
      <c r="KM461" s="89">
        <f t="shared" si="2232"/>
        <v>0.22610526315789473</v>
      </c>
      <c r="KN461" s="35"/>
      <c r="KO461" s="27"/>
      <c r="KP461" s="51">
        <f>IF($A443="","",$A443)</f>
        <v>45935</v>
      </c>
      <c r="KQ461" s="44">
        <v>3820</v>
      </c>
      <c r="KR461" s="59">
        <f t="shared" si="2233"/>
        <v>4</v>
      </c>
      <c r="KS461" s="44">
        <v>254</v>
      </c>
      <c r="KT461" s="87">
        <f t="shared" si="2234"/>
        <v>2</v>
      </c>
      <c r="KU461" s="44">
        <v>10</v>
      </c>
      <c r="KV461" s="43">
        <f t="shared" si="2235"/>
        <v>2</v>
      </c>
      <c r="KW461" s="43">
        <v>4</v>
      </c>
      <c r="KX461" s="53" t="str">
        <f t="shared" si="2236"/>
        <v>LOTTEチョコイヤホン</v>
      </c>
      <c r="KY461" s="47">
        <f t="shared" si="2237"/>
        <v>1100</v>
      </c>
      <c r="KZ461" s="44">
        <f t="shared" si="2238"/>
        <v>2200</v>
      </c>
      <c r="LA461" s="89">
        <f t="shared" si="2239"/>
        <v>5.5</v>
      </c>
      <c r="LB461" s="35" t="s">
        <v>428</v>
      </c>
      <c r="LC461" s="27"/>
      <c r="LD461" s="51">
        <f>IF(A445="","",A445)</f>
        <v>45946</v>
      </c>
      <c r="LE461" s="43">
        <v>68268</v>
      </c>
      <c r="LF461" s="93">
        <f>IF(LE461="","",LE461-LE458)</f>
        <v>78</v>
      </c>
      <c r="LG461" s="43">
        <v>445</v>
      </c>
      <c r="LH461" s="43">
        <f t="shared" si="2242"/>
        <v>0</v>
      </c>
      <c r="LI461" s="43">
        <v>2</v>
      </c>
      <c r="LJ461" s="87">
        <f t="shared" si="2243"/>
        <v>0</v>
      </c>
      <c r="LK461" s="43">
        <v>0</v>
      </c>
      <c r="LL461" s="64" t="str">
        <f>IF(LE461="","",LL458)</f>
        <v>スヌーピーぬいぐるみ、コキンちゃん</v>
      </c>
      <c r="LM461" s="47">
        <f>IF(LF461="","",LM458)</f>
        <v>1000</v>
      </c>
      <c r="LN461" s="87">
        <f t="shared" si="2172"/>
        <v>0</v>
      </c>
      <c r="LO461" s="54"/>
      <c r="LP461" s="35"/>
      <c r="LQ461" s="27"/>
      <c r="LR461" s="46"/>
      <c r="LS461" s="44"/>
      <c r="LT461" s="44" t="str">
        <f>IF(LS461="","",LS461-LS462)</f>
        <v/>
      </c>
      <c r="LU461" s="44"/>
      <c r="LV461" s="44" t="str">
        <f>IF(LU461="","",LU461-LU462)</f>
        <v/>
      </c>
      <c r="LW461" s="44"/>
      <c r="LX461" s="44" t="str">
        <f>IF(LW461="","",LW462+LY462-LW461)</f>
        <v/>
      </c>
      <c r="LY461" s="44"/>
      <c r="LZ461" s="44"/>
      <c r="MA461" s="44"/>
      <c r="MB461" s="44" t="str">
        <f t="shared" si="2277"/>
        <v/>
      </c>
      <c r="MC461" s="45" t="str">
        <f t="shared" si="2278"/>
        <v/>
      </c>
      <c r="MD461" s="35"/>
      <c r="ME461" s="27"/>
      <c r="MF461" s="46"/>
      <c r="MG461" s="44"/>
      <c r="MH461" s="44" t="str">
        <f>IF(MG461="","",MG461-MG462)</f>
        <v/>
      </c>
      <c r="MI461" s="44"/>
      <c r="MJ461" s="44" t="str">
        <f>IF(MI461="","",MI461-MI462)</f>
        <v/>
      </c>
      <c r="MK461" s="44"/>
      <c r="ML461" s="44" t="str">
        <f>IF(MK461="","",MK462+MM462-MK461)</f>
        <v/>
      </c>
      <c r="MM461" s="44"/>
      <c r="MN461" s="44"/>
      <c r="MO461" s="44"/>
      <c r="MP461" s="44" t="str">
        <f t="shared" si="2279"/>
        <v/>
      </c>
      <c r="MQ461" s="45" t="str">
        <f t="shared" si="2280"/>
        <v/>
      </c>
      <c r="MR461" s="35"/>
      <c r="MS461" s="27"/>
      <c r="MT461" s="46"/>
      <c r="MU461" s="44"/>
      <c r="MV461" s="44" t="str">
        <f>IF(MU461="","",MU461-MU462)</f>
        <v/>
      </c>
      <c r="MW461" s="44"/>
      <c r="MX461" s="44" t="str">
        <f>IF(MW461="","",MW461-MW462)</f>
        <v/>
      </c>
      <c r="MY461" s="44"/>
      <c r="MZ461" s="44" t="str">
        <f>IF(MY461="","",MY462+NA462-MY461)</f>
        <v/>
      </c>
      <c r="NA461" s="44"/>
      <c r="NB461" s="44"/>
      <c r="NC461" s="44"/>
      <c r="ND461" s="44" t="str">
        <f t="shared" si="2281"/>
        <v/>
      </c>
      <c r="NE461" s="45" t="str">
        <f t="shared" si="2282"/>
        <v/>
      </c>
      <c r="NF461" s="35"/>
      <c r="NG461" s="27"/>
      <c r="NH461" s="46"/>
      <c r="NI461" s="44"/>
      <c r="NJ461" s="44" t="str">
        <f>IF(NI461="","",NI461-NI462)</f>
        <v/>
      </c>
      <c r="NK461" s="44"/>
      <c r="NL461" s="44" t="str">
        <f>IF(NK461="","",NK461-NK462)</f>
        <v/>
      </c>
      <c r="NM461" s="44"/>
      <c r="NN461" s="44" t="str">
        <f>IF(NM461="","",NM462+NO462-NM461)</f>
        <v/>
      </c>
      <c r="NO461" s="44"/>
      <c r="NP461" s="44"/>
      <c r="NQ461" s="44"/>
      <c r="NR461" s="44" t="str">
        <f t="shared" si="2283"/>
        <v/>
      </c>
      <c r="NS461" s="45" t="str">
        <f t="shared" si="2284"/>
        <v/>
      </c>
      <c r="NT461" s="35"/>
    </row>
    <row r="462" spans="1:384" x14ac:dyDescent="0.2">
      <c r="A462" s="38"/>
      <c r="B462" s="39"/>
      <c r="C462" s="40"/>
      <c r="D462" s="40"/>
      <c r="E462" s="41"/>
      <c r="F462" s="40"/>
      <c r="G462" s="178"/>
      <c r="H462" s="42"/>
      <c r="I462" s="44"/>
      <c r="J462" s="44" t="str">
        <f>IF(I462="","",I462-I460)</f>
        <v/>
      </c>
      <c r="K462" s="44"/>
      <c r="L462" s="44"/>
      <c r="M462" s="44"/>
      <c r="N462" s="44" t="str">
        <f>IF(M462="","",M460+O460-M462)</f>
        <v/>
      </c>
      <c r="O462" s="44"/>
      <c r="P462" s="43"/>
      <c r="Q462" s="43" t="str">
        <f>IF(I462="","",Q460)</f>
        <v/>
      </c>
      <c r="R462" s="44" t="str">
        <f t="shared" si="2253"/>
        <v/>
      </c>
      <c r="S462" s="45" t="str">
        <f t="shared" si="2254"/>
        <v/>
      </c>
      <c r="T462" s="35"/>
      <c r="U462" s="27"/>
      <c r="V462" s="46"/>
      <c r="W462" s="67"/>
      <c r="X462" s="44" t="str">
        <f>IF(W462="","",W462-W460)</f>
        <v/>
      </c>
      <c r="Y462" s="44"/>
      <c r="Z462" s="44"/>
      <c r="AA462" s="44"/>
      <c r="AB462" s="44" t="str">
        <f>IF(AA462="","",AA460+AC460-AA462)</f>
        <v/>
      </c>
      <c r="AC462" s="44"/>
      <c r="AD462" s="44"/>
      <c r="AE462" s="44"/>
      <c r="AF462" s="44" t="str">
        <f t="shared" si="2255"/>
        <v/>
      </c>
      <c r="AG462" s="45" t="str">
        <f t="shared" si="2256"/>
        <v/>
      </c>
      <c r="AH462" s="35"/>
      <c r="AI462" s="27"/>
      <c r="AJ462" s="46"/>
      <c r="AK462" s="44"/>
      <c r="AL462" s="44" t="str">
        <f>IF(AK462="","",AK462-AK460)</f>
        <v/>
      </c>
      <c r="AM462" s="44"/>
      <c r="AN462" s="44" t="str">
        <f>IF(AM462="","",AM462-AM460)</f>
        <v/>
      </c>
      <c r="AO462" s="44"/>
      <c r="AP462" s="44" t="str">
        <f>IF(AO462="","",AO460+AQ460-AO462)</f>
        <v/>
      </c>
      <c r="AQ462" s="44"/>
      <c r="AR462" s="44"/>
      <c r="AS462" s="44"/>
      <c r="AT462" s="44" t="str">
        <f t="shared" si="2257"/>
        <v/>
      </c>
      <c r="AU462" s="45" t="str">
        <f t="shared" si="2258"/>
        <v/>
      </c>
      <c r="AV462" s="35"/>
      <c r="AW462" s="27"/>
      <c r="AX462" s="46"/>
      <c r="AY462" s="44"/>
      <c r="AZ462" s="44" t="str">
        <f>IF(AY462="","",AY462-AY460)</f>
        <v/>
      </c>
      <c r="BA462" s="44"/>
      <c r="BB462" s="44" t="str">
        <f>IF(BA462="","",BA462-BA460)</f>
        <v/>
      </c>
      <c r="BC462" s="44"/>
      <c r="BD462" s="44" t="str">
        <f>IF(BC462="","",BC460+BE460-BC462)</f>
        <v/>
      </c>
      <c r="BE462" s="44"/>
      <c r="BF462" s="44"/>
      <c r="BG462" s="44"/>
      <c r="BH462" s="44" t="str">
        <f t="shared" si="2259"/>
        <v/>
      </c>
      <c r="BI462" s="45" t="str">
        <f t="shared" si="2260"/>
        <v/>
      </c>
      <c r="BJ462" s="35"/>
      <c r="BK462" s="50"/>
      <c r="BL462" s="51"/>
      <c r="BM462" s="43">
        <v>9880</v>
      </c>
      <c r="BN462" s="59">
        <f t="shared" si="2173"/>
        <v>30</v>
      </c>
      <c r="BO462" s="43">
        <v>288</v>
      </c>
      <c r="BP462" s="44">
        <f t="shared" si="2174"/>
        <v>0</v>
      </c>
      <c r="BQ462" s="43">
        <v>13</v>
      </c>
      <c r="BR462" s="44">
        <f t="shared" si="2175"/>
        <v>0</v>
      </c>
      <c r="BS462" s="43">
        <v>0</v>
      </c>
      <c r="BT462" s="60" t="str">
        <f t="shared" si="2176"/>
        <v>モンチッチマスコット</v>
      </c>
      <c r="BU462" s="67">
        <f t="shared" si="2177"/>
        <v>660</v>
      </c>
      <c r="BV462" s="43">
        <f t="shared" si="2178"/>
        <v>0</v>
      </c>
      <c r="BW462" s="45">
        <f t="shared" si="2179"/>
        <v>0</v>
      </c>
      <c r="BX462" s="35"/>
      <c r="BY462" s="27"/>
      <c r="BZ462" s="51"/>
      <c r="CA462" s="43">
        <v>1110</v>
      </c>
      <c r="CB462" s="43">
        <f t="shared" si="2180"/>
        <v>108</v>
      </c>
      <c r="CC462" s="43">
        <v>7</v>
      </c>
      <c r="CD462" s="44">
        <f t="shared" si="2181"/>
        <v>1</v>
      </c>
      <c r="CE462" s="43">
        <v>13</v>
      </c>
      <c r="CF462" s="44">
        <f t="shared" si="2182"/>
        <v>1</v>
      </c>
      <c r="CG462" s="43">
        <v>4</v>
      </c>
      <c r="CH462" s="60" t="str">
        <f t="shared" si="2183"/>
        <v>ラブブマスコット</v>
      </c>
      <c r="CI462" s="67">
        <f t="shared" si="2184"/>
        <v>500</v>
      </c>
      <c r="CJ462" s="43">
        <f t="shared" si="2185"/>
        <v>500</v>
      </c>
      <c r="CK462" s="45">
        <f t="shared" si="2186"/>
        <v>4.6296296296296294E-2</v>
      </c>
      <c r="CL462" s="35"/>
      <c r="CM462" s="27"/>
      <c r="CN462" s="51"/>
      <c r="CO462" s="43">
        <v>634</v>
      </c>
      <c r="CP462" s="59">
        <f t="shared" si="2187"/>
        <v>38</v>
      </c>
      <c r="CQ462" s="43">
        <v>3</v>
      </c>
      <c r="CR462" s="44">
        <f t="shared" si="2188"/>
        <v>0</v>
      </c>
      <c r="CS462" s="43">
        <v>10</v>
      </c>
      <c r="CT462" s="44">
        <f t="shared" si="2189"/>
        <v>0</v>
      </c>
      <c r="CU462" s="43">
        <v>0</v>
      </c>
      <c r="CV462" s="60" t="str">
        <f t="shared" si="2190"/>
        <v>サンリオミニリュック</v>
      </c>
      <c r="CW462" s="67">
        <f t="shared" si="2191"/>
        <v>600</v>
      </c>
      <c r="CX462" s="43">
        <f t="shared" si="2192"/>
        <v>0</v>
      </c>
      <c r="CY462" s="45">
        <f t="shared" si="2193"/>
        <v>0</v>
      </c>
      <c r="CZ462" s="35"/>
      <c r="DA462" s="58"/>
      <c r="DB462" s="51"/>
      <c r="DC462" s="43">
        <v>6957</v>
      </c>
      <c r="DD462" s="59">
        <f t="shared" si="2194"/>
        <v>5</v>
      </c>
      <c r="DE462" s="43">
        <v>222</v>
      </c>
      <c r="DF462" s="44">
        <f t="shared" si="2195"/>
        <v>0</v>
      </c>
      <c r="DG462" s="43">
        <v>12</v>
      </c>
      <c r="DH462" s="44">
        <f t="shared" si="2196"/>
        <v>0</v>
      </c>
      <c r="DI462" s="43">
        <v>0</v>
      </c>
      <c r="DJ462" s="60" t="str">
        <f t="shared" si="2197"/>
        <v>ジャグラーサウンドボタン</v>
      </c>
      <c r="DK462" s="67">
        <f t="shared" si="2198"/>
        <v>682</v>
      </c>
      <c r="DL462" s="43">
        <f t="shared" si="2199"/>
        <v>0</v>
      </c>
      <c r="DM462" s="45">
        <f t="shared" si="2200"/>
        <v>0</v>
      </c>
      <c r="DN462" s="35"/>
      <c r="DO462" s="27"/>
      <c r="DP462" s="51"/>
      <c r="DQ462" s="43">
        <v>2501</v>
      </c>
      <c r="DR462" s="43">
        <f t="shared" si="2201"/>
        <v>40</v>
      </c>
      <c r="DS462" s="43">
        <v>72</v>
      </c>
      <c r="DT462" s="44">
        <f t="shared" si="2202"/>
        <v>1</v>
      </c>
      <c r="DU462" s="43">
        <v>11</v>
      </c>
      <c r="DV462" s="44">
        <f t="shared" si="2203"/>
        <v>1</v>
      </c>
      <c r="DW462" s="43">
        <v>1</v>
      </c>
      <c r="DX462" s="60" t="str">
        <f t="shared" si="2204"/>
        <v>キティヒョウ柄マスコット</v>
      </c>
      <c r="DY462" s="67">
        <f t="shared" si="2205"/>
        <v>996</v>
      </c>
      <c r="DZ462" s="43">
        <f t="shared" si="2206"/>
        <v>996</v>
      </c>
      <c r="EA462" s="45">
        <f t="shared" si="2207"/>
        <v>0.249</v>
      </c>
      <c r="EB462" s="35"/>
      <c r="EC462" s="27"/>
      <c r="ED462" s="46"/>
      <c r="EE462" s="44"/>
      <c r="EF462" s="44" t="str">
        <f>IF(EE462="","",EE462-EE460)</f>
        <v/>
      </c>
      <c r="EG462" s="44"/>
      <c r="EH462" s="44" t="str">
        <f>IF(EG462="","",EG462-EG460)</f>
        <v/>
      </c>
      <c r="EI462" s="44"/>
      <c r="EJ462" s="44" t="str">
        <f>IF(EI462="","",EI460+EK460-EI462)</f>
        <v/>
      </c>
      <c r="EK462" s="44"/>
      <c r="EL462" s="44"/>
      <c r="EM462" s="44"/>
      <c r="EN462" s="44" t="str">
        <f t="shared" si="2261"/>
        <v/>
      </c>
      <c r="EO462" s="45" t="str">
        <f t="shared" si="2262"/>
        <v/>
      </c>
      <c r="EP462" s="35"/>
      <c r="EQ462" s="27"/>
      <c r="ER462" s="46"/>
      <c r="ES462" s="44"/>
      <c r="ET462" s="44" t="str">
        <f>IF(ES462="","",ES462-ES460)</f>
        <v/>
      </c>
      <c r="EU462" s="44"/>
      <c r="EV462" s="44" t="str">
        <f>IF(EU462="","",EU462-EU460)</f>
        <v/>
      </c>
      <c r="EW462" s="44"/>
      <c r="EX462" s="44" t="str">
        <f>IF(EW462="","",EW460+EY460-EW462)</f>
        <v/>
      </c>
      <c r="EY462" s="44"/>
      <c r="EZ462" s="44"/>
      <c r="FA462" s="44"/>
      <c r="FB462" s="44" t="str">
        <f t="shared" si="2263"/>
        <v/>
      </c>
      <c r="FC462" s="45" t="str">
        <f t="shared" si="2264"/>
        <v/>
      </c>
      <c r="FD462" s="35"/>
      <c r="FF462" s="46"/>
      <c r="FG462" s="44"/>
      <c r="FH462" s="44" t="str">
        <f>IF(FG462="","",FG462-FG460)</f>
        <v/>
      </c>
      <c r="FI462" s="44"/>
      <c r="FJ462" s="44" t="str">
        <f>IF(FI462="","",FI462-FI460)</f>
        <v/>
      </c>
      <c r="FK462" s="44"/>
      <c r="FL462" s="44" t="str">
        <f>IF(FK462="","",FK460+FM460-FK462)</f>
        <v/>
      </c>
      <c r="FM462" s="44"/>
      <c r="FN462" s="44"/>
      <c r="FO462" s="44"/>
      <c r="FP462" s="44" t="str">
        <f t="shared" si="2265"/>
        <v/>
      </c>
      <c r="FQ462" s="45" t="str">
        <f t="shared" si="2266"/>
        <v/>
      </c>
      <c r="FR462" s="35"/>
      <c r="FT462" s="46"/>
      <c r="FU462" s="44"/>
      <c r="FV462" s="44" t="str">
        <f>IF(FU462="","",FU462-FU460)</f>
        <v/>
      </c>
      <c r="FW462" s="44"/>
      <c r="FX462" s="44" t="str">
        <f>IF(FW462="","",FW462-FW460)</f>
        <v/>
      </c>
      <c r="FY462" s="44"/>
      <c r="FZ462" s="44" t="str">
        <f>IF(FY462="","",FY460+GA460-FY462)</f>
        <v/>
      </c>
      <c r="GA462" s="44"/>
      <c r="GB462" s="44"/>
      <c r="GC462" s="44"/>
      <c r="GD462" s="44" t="str">
        <f t="shared" si="2267"/>
        <v/>
      </c>
      <c r="GE462" s="45" t="str">
        <f t="shared" si="2268"/>
        <v/>
      </c>
      <c r="GF462" s="35"/>
      <c r="GH462" s="46"/>
      <c r="GI462" s="44"/>
      <c r="GJ462" s="44" t="str">
        <f>IF(GI462="","",GI462-GI460)</f>
        <v/>
      </c>
      <c r="GK462" s="44"/>
      <c r="GL462" s="44" t="str">
        <f>IF(GK462="","",GK462-GK460)</f>
        <v/>
      </c>
      <c r="GM462" s="44"/>
      <c r="GN462" s="44" t="str">
        <f>IF(GM462="","",GM460+GO460-GM462)</f>
        <v/>
      </c>
      <c r="GO462" s="44"/>
      <c r="GP462" s="44"/>
      <c r="GQ462" s="44"/>
      <c r="GR462" s="44" t="str">
        <f t="shared" si="2269"/>
        <v/>
      </c>
      <c r="GS462" s="45" t="str">
        <f t="shared" si="2270"/>
        <v/>
      </c>
      <c r="GT462" s="35"/>
      <c r="GU462" s="27"/>
      <c r="GV462" s="46"/>
      <c r="GW462" s="44"/>
      <c r="GX462" s="44" t="str">
        <f>IF(GW462="","",GW462-GW460)</f>
        <v/>
      </c>
      <c r="GY462" s="44"/>
      <c r="GZ462" s="44" t="str">
        <f>IF(GY462="","",GY462-GY460)</f>
        <v/>
      </c>
      <c r="HA462" s="44"/>
      <c r="HB462" s="44" t="str">
        <f>IF(HA462="","",HA460+HC460-HA462)</f>
        <v/>
      </c>
      <c r="HC462" s="44"/>
      <c r="HD462" s="44"/>
      <c r="HE462" s="44"/>
      <c r="HF462" s="44" t="str">
        <f t="shared" si="2271"/>
        <v/>
      </c>
      <c r="HG462" s="45" t="str">
        <f t="shared" si="2272"/>
        <v/>
      </c>
      <c r="HH462" s="35"/>
      <c r="HJ462" s="46"/>
      <c r="HK462" s="44"/>
      <c r="HL462" s="44" t="str">
        <f>IF(HK462="","",HK462-HK460)</f>
        <v/>
      </c>
      <c r="HM462" s="44"/>
      <c r="HN462" s="44" t="str">
        <f>IF(HM462="","",HM462-HM460)</f>
        <v/>
      </c>
      <c r="HO462" s="44"/>
      <c r="HP462" s="44" t="str">
        <f>IF(HO462="","",HO460+HQ460-HO462)</f>
        <v/>
      </c>
      <c r="HQ462" s="44"/>
      <c r="HR462" s="44"/>
      <c r="HS462" s="44"/>
      <c r="HT462" s="44" t="str">
        <f t="shared" si="2273"/>
        <v/>
      </c>
      <c r="HU462" s="45" t="str">
        <f t="shared" si="2274"/>
        <v/>
      </c>
      <c r="HV462" s="35"/>
      <c r="HW462" s="61"/>
      <c r="HX462" s="51"/>
      <c r="HY462" s="43">
        <v>20345</v>
      </c>
      <c r="HZ462" s="43">
        <f t="shared" si="2250"/>
        <v>156</v>
      </c>
      <c r="IA462" s="43"/>
      <c r="IB462" s="44" t="str">
        <f t="shared" si="2244"/>
        <v/>
      </c>
      <c r="IC462" s="43">
        <v>4</v>
      </c>
      <c r="ID462" s="44">
        <f t="shared" si="2208"/>
        <v>1</v>
      </c>
      <c r="IE462" s="43">
        <v>0</v>
      </c>
      <c r="IF462" s="60" t="str">
        <f t="shared" ref="IF462" si="2291">IF(HY461="","",IF458)</f>
        <v>サンリオ浴衣BIG</v>
      </c>
      <c r="IG462" s="67">
        <f>IF(HY461="","",IG458)</f>
        <v>1100</v>
      </c>
      <c r="IH462" s="43">
        <f t="shared" si="2210"/>
        <v>1100</v>
      </c>
      <c r="II462" s="45">
        <f t="shared" si="2211"/>
        <v>7.0512820512820512E-2</v>
      </c>
      <c r="IJ462" s="35"/>
      <c r="IL462" s="51"/>
      <c r="IM462" s="43">
        <v>578</v>
      </c>
      <c r="IN462" s="43">
        <f t="shared" si="2245"/>
        <v>155</v>
      </c>
      <c r="IO462" s="43">
        <v>6</v>
      </c>
      <c r="IP462" s="44">
        <f t="shared" si="2246"/>
        <v>5</v>
      </c>
      <c r="IQ462" s="43">
        <v>9</v>
      </c>
      <c r="IR462" s="44">
        <f t="shared" si="2212"/>
        <v>3</v>
      </c>
      <c r="IS462" s="43">
        <v>3</v>
      </c>
      <c r="IT462" s="60" t="str">
        <f t="shared" si="2213"/>
        <v>キティヒョウ柄マスコット</v>
      </c>
      <c r="IU462" s="67">
        <f t="shared" si="2247"/>
        <v>996</v>
      </c>
      <c r="IV462" s="43">
        <f t="shared" si="2214"/>
        <v>2988</v>
      </c>
      <c r="IW462" s="45">
        <f t="shared" si="2215"/>
        <v>0.1927741935483871</v>
      </c>
      <c r="IX462" s="35"/>
      <c r="IY462" s="33"/>
      <c r="IZ462" s="51"/>
      <c r="JA462" s="43">
        <v>4384</v>
      </c>
      <c r="JB462" s="59">
        <f t="shared" si="2216"/>
        <v>24</v>
      </c>
      <c r="JC462" s="43">
        <v>128</v>
      </c>
      <c r="JD462" s="44">
        <f t="shared" si="2217"/>
        <v>1</v>
      </c>
      <c r="JE462" s="43">
        <v>37</v>
      </c>
      <c r="JF462" s="44">
        <f t="shared" si="2218"/>
        <v>1</v>
      </c>
      <c r="JG462" s="43">
        <v>0</v>
      </c>
      <c r="JH462" s="60" t="str">
        <f t="shared" si="2248"/>
        <v>ミニ香水</v>
      </c>
      <c r="JI462" s="67">
        <f t="shared" si="2249"/>
        <v>1100</v>
      </c>
      <c r="JJ462" s="43">
        <f t="shared" si="2219"/>
        <v>1100</v>
      </c>
      <c r="JK462" s="45">
        <f t="shared" si="2220"/>
        <v>0.45833333333333331</v>
      </c>
      <c r="JL462" s="35"/>
      <c r="JM462" s="27"/>
      <c r="JN462" s="51"/>
      <c r="JO462" s="43">
        <v>5225</v>
      </c>
      <c r="JP462" s="43">
        <f t="shared" si="2221"/>
        <v>65</v>
      </c>
      <c r="JQ462" s="43">
        <v>112</v>
      </c>
      <c r="JR462" s="44">
        <f t="shared" si="2222"/>
        <v>4</v>
      </c>
      <c r="JS462" s="43">
        <v>18</v>
      </c>
      <c r="JT462" s="44">
        <f t="shared" si="2223"/>
        <v>0</v>
      </c>
      <c r="JU462" s="44">
        <v>3</v>
      </c>
      <c r="JV462" s="60" t="str">
        <f t="shared" si="2240"/>
        <v>ジャグラーサウンドボタン</v>
      </c>
      <c r="JW462" s="67">
        <f t="shared" si="2241"/>
        <v>748</v>
      </c>
      <c r="JX462" s="43">
        <f t="shared" si="2224"/>
        <v>0</v>
      </c>
      <c r="JY462" s="45">
        <f t="shared" si="2225"/>
        <v>0</v>
      </c>
      <c r="JZ462" s="35"/>
      <c r="KA462" s="61"/>
      <c r="KB462" s="51"/>
      <c r="KC462" s="43">
        <v>3918</v>
      </c>
      <c r="KD462" s="59">
        <f t="shared" si="2226"/>
        <v>18</v>
      </c>
      <c r="KE462" s="43">
        <v>108</v>
      </c>
      <c r="KF462" s="44">
        <f t="shared" si="2227"/>
        <v>1</v>
      </c>
      <c r="KG462" s="43">
        <v>10</v>
      </c>
      <c r="KH462" s="44">
        <f t="shared" si="2228"/>
        <v>1</v>
      </c>
      <c r="KI462" s="44">
        <v>0</v>
      </c>
      <c r="KJ462" s="60" t="str">
        <f t="shared" si="2229"/>
        <v>サンリオスカーフ付ポーチ</v>
      </c>
      <c r="KK462" s="67">
        <f t="shared" si="2230"/>
        <v>0</v>
      </c>
      <c r="KL462" s="43">
        <f t="shared" si="2231"/>
        <v>0</v>
      </c>
      <c r="KM462" s="45">
        <f t="shared" si="2232"/>
        <v>0</v>
      </c>
      <c r="KN462" s="35"/>
      <c r="KO462" s="27"/>
      <c r="KP462" s="51"/>
      <c r="KQ462" s="43">
        <v>4667</v>
      </c>
      <c r="KR462" s="43">
        <f t="shared" si="2233"/>
        <v>55</v>
      </c>
      <c r="KS462" s="43">
        <v>95</v>
      </c>
      <c r="KT462" s="44">
        <f t="shared" si="2234"/>
        <v>2</v>
      </c>
      <c r="KU462" s="43">
        <v>10</v>
      </c>
      <c r="KV462" s="44">
        <f t="shared" si="2235"/>
        <v>2</v>
      </c>
      <c r="KW462" s="43">
        <v>0</v>
      </c>
      <c r="KX462" s="60" t="str">
        <f t="shared" si="2236"/>
        <v>デジタルミニカメラ</v>
      </c>
      <c r="KY462" s="67">
        <f t="shared" si="2237"/>
        <v>722</v>
      </c>
      <c r="KZ462" s="43">
        <f t="shared" si="2238"/>
        <v>1444</v>
      </c>
      <c r="LA462" s="45">
        <f t="shared" si="2239"/>
        <v>0.26254545454545453</v>
      </c>
      <c r="LB462" s="35"/>
      <c r="LC462" s="27"/>
      <c r="LD462" s="46"/>
      <c r="LE462" s="44"/>
      <c r="LF462" s="44"/>
      <c r="LG462" s="44">
        <v>530</v>
      </c>
      <c r="LH462" s="44">
        <f t="shared" si="2242"/>
        <v>0</v>
      </c>
      <c r="LI462" s="43">
        <v>2</v>
      </c>
      <c r="LJ462" s="44">
        <f t="shared" si="2243"/>
        <v>0</v>
      </c>
      <c r="LK462" s="44">
        <v>0</v>
      </c>
      <c r="LL462" s="72" t="str">
        <f>IF(LE461="","",LL459)</f>
        <v>アンパンティッシュカバー、アンパンぬいぐるみ</v>
      </c>
      <c r="LM462" s="67">
        <f>IF(LF461="","",LM459)</f>
        <v>1000</v>
      </c>
      <c r="LN462" s="44">
        <f t="shared" si="2172"/>
        <v>0</v>
      </c>
      <c r="LO462" s="45"/>
      <c r="LP462" s="35"/>
      <c r="LQ462" s="27"/>
      <c r="LR462" s="46"/>
      <c r="LS462" s="44"/>
      <c r="LT462" s="44" t="str">
        <f>IF(LS462="","",LS462-LS460)</f>
        <v/>
      </c>
      <c r="LU462" s="44"/>
      <c r="LV462" s="44" t="str">
        <f>IF(LU462="","",LU462-LU460)</f>
        <v/>
      </c>
      <c r="LW462" s="44"/>
      <c r="LX462" s="44" t="str">
        <f>IF(LW462="","",LW460+LY460-LW462)</f>
        <v/>
      </c>
      <c r="LY462" s="44"/>
      <c r="LZ462" s="44"/>
      <c r="MA462" s="44"/>
      <c r="MB462" s="44" t="str">
        <f t="shared" si="2277"/>
        <v/>
      </c>
      <c r="MC462" s="45" t="str">
        <f t="shared" si="2278"/>
        <v/>
      </c>
      <c r="MD462" s="35"/>
      <c r="ME462" s="27"/>
      <c r="MF462" s="46"/>
      <c r="MG462" s="44"/>
      <c r="MH462" s="44" t="str">
        <f>IF(MG462="","",MG462-MG460)</f>
        <v/>
      </c>
      <c r="MI462" s="44"/>
      <c r="MJ462" s="44" t="str">
        <f>IF(MI462="","",MI462-MI460)</f>
        <v/>
      </c>
      <c r="MK462" s="44"/>
      <c r="ML462" s="44" t="str">
        <f>IF(MK462="","",MK460+MM460-MK462)</f>
        <v/>
      </c>
      <c r="MM462" s="44"/>
      <c r="MN462" s="44"/>
      <c r="MO462" s="44"/>
      <c r="MP462" s="44" t="str">
        <f t="shared" si="2279"/>
        <v/>
      </c>
      <c r="MQ462" s="45" t="str">
        <f t="shared" si="2280"/>
        <v/>
      </c>
      <c r="MR462" s="35"/>
      <c r="MS462" s="27"/>
      <c r="MT462" s="46"/>
      <c r="MU462" s="44"/>
      <c r="MV462" s="44" t="str">
        <f>IF(MU462="","",MU462-MU460)</f>
        <v/>
      </c>
      <c r="MW462" s="44"/>
      <c r="MX462" s="44" t="str">
        <f>IF(MW462="","",MW462-MW460)</f>
        <v/>
      </c>
      <c r="MY462" s="44"/>
      <c r="MZ462" s="44" t="str">
        <f>IF(MY462="","",MY460+NA460-MY462)</f>
        <v/>
      </c>
      <c r="NA462" s="44"/>
      <c r="NB462" s="44"/>
      <c r="NC462" s="44"/>
      <c r="ND462" s="44" t="str">
        <f t="shared" si="2281"/>
        <v/>
      </c>
      <c r="NE462" s="45" t="str">
        <f t="shared" si="2282"/>
        <v/>
      </c>
      <c r="NF462" s="35"/>
      <c r="NG462" s="27"/>
      <c r="NH462" s="46"/>
      <c r="NI462" s="44"/>
      <c r="NJ462" s="44" t="str">
        <f>IF(NI462="","",NI462-NI460)</f>
        <v/>
      </c>
      <c r="NK462" s="44"/>
      <c r="NL462" s="44" t="str">
        <f>IF(NK462="","",NK462-NK460)</f>
        <v/>
      </c>
      <c r="NM462" s="44"/>
      <c r="NN462" s="44" t="str">
        <f>IF(NM462="","",NM460+NO460-NM462)</f>
        <v/>
      </c>
      <c r="NO462" s="44"/>
      <c r="NP462" s="44"/>
      <c r="NQ462" s="44"/>
      <c r="NR462" s="44" t="str">
        <f t="shared" si="2283"/>
        <v/>
      </c>
      <c r="NS462" s="45" t="str">
        <f t="shared" si="2284"/>
        <v/>
      </c>
      <c r="NT462" s="35"/>
    </row>
    <row r="463" spans="1:384" ht="15" customHeight="1" thickBot="1" x14ac:dyDescent="0.25">
      <c r="A463" s="38"/>
      <c r="B463" s="39"/>
      <c r="C463" s="40"/>
      <c r="D463" s="40"/>
      <c r="E463" s="41"/>
      <c r="F463" s="40"/>
      <c r="G463" s="178"/>
      <c r="H463" s="42"/>
      <c r="I463" s="44"/>
      <c r="J463" s="44" t="str">
        <f>IF(I463="","",I463-I461)</f>
        <v/>
      </c>
      <c r="K463" s="44"/>
      <c r="L463" s="44"/>
      <c r="M463" s="44"/>
      <c r="N463" s="44" t="str">
        <f>IF(M463="","",M461+O461-M463)</f>
        <v/>
      </c>
      <c r="O463" s="44"/>
      <c r="P463" s="44"/>
      <c r="Q463" s="44"/>
      <c r="R463" s="44" t="str">
        <f t="shared" si="2253"/>
        <v/>
      </c>
      <c r="S463" s="45" t="str">
        <f t="shared" si="2254"/>
        <v/>
      </c>
      <c r="T463" s="35"/>
      <c r="U463" s="27"/>
      <c r="V463" s="46"/>
      <c r="W463" s="67"/>
      <c r="X463" s="44" t="str">
        <f>IF(W463="","",W463-W461)</f>
        <v/>
      </c>
      <c r="Y463" s="44"/>
      <c r="Z463" s="44"/>
      <c r="AA463" s="44"/>
      <c r="AB463" s="44" t="str">
        <f>IF(AA463="","",AA461+AC461-AA463)</f>
        <v/>
      </c>
      <c r="AC463" s="44"/>
      <c r="AD463" s="44"/>
      <c r="AE463" s="44"/>
      <c r="AF463" s="44" t="str">
        <f t="shared" si="2255"/>
        <v/>
      </c>
      <c r="AG463" s="45" t="str">
        <f t="shared" si="2256"/>
        <v/>
      </c>
      <c r="AH463" s="35"/>
      <c r="AI463" s="27"/>
      <c r="AJ463" s="46"/>
      <c r="AK463" s="44"/>
      <c r="AL463" s="44" t="str">
        <f>IF(AK463="","",AK463-AK461)</f>
        <v/>
      </c>
      <c r="AM463" s="44"/>
      <c r="AN463" s="44" t="str">
        <f>IF(AM463="","",AM463-AM461)</f>
        <v/>
      </c>
      <c r="AO463" s="44"/>
      <c r="AP463" s="44" t="str">
        <f>IF(AO463="","",AO461+AQ461-AO463)</f>
        <v/>
      </c>
      <c r="AQ463" s="44"/>
      <c r="AR463" s="44"/>
      <c r="AS463" s="44"/>
      <c r="AT463" s="44" t="str">
        <f t="shared" si="2257"/>
        <v/>
      </c>
      <c r="AU463" s="45" t="str">
        <f t="shared" si="2258"/>
        <v/>
      </c>
      <c r="AV463" s="35"/>
      <c r="AW463" s="27"/>
      <c r="AX463" s="46"/>
      <c r="AY463" s="44"/>
      <c r="AZ463" s="44" t="str">
        <f>IF(AY463="","",AY463-AY461)</f>
        <v/>
      </c>
      <c r="BA463" s="44"/>
      <c r="BB463" s="44" t="str">
        <f>IF(BA463="","",BA463-BA461)</f>
        <v/>
      </c>
      <c r="BC463" s="44"/>
      <c r="BD463" s="44" t="str">
        <f>IF(BC463="","",BC461+BE461-BC463)</f>
        <v/>
      </c>
      <c r="BE463" s="44"/>
      <c r="BF463" s="44"/>
      <c r="BG463" s="44"/>
      <c r="BH463" s="44" t="str">
        <f t="shared" si="2259"/>
        <v/>
      </c>
      <c r="BI463" s="45" t="str">
        <f t="shared" si="2260"/>
        <v/>
      </c>
      <c r="BJ463" s="35"/>
      <c r="BK463" s="50"/>
      <c r="BL463" s="46"/>
      <c r="BM463" s="44">
        <v>11639</v>
      </c>
      <c r="BN463" s="204">
        <f t="shared" si="2173"/>
        <v>26</v>
      </c>
      <c r="BO463" s="44">
        <v>611</v>
      </c>
      <c r="BP463" s="44">
        <f t="shared" si="2174"/>
        <v>2</v>
      </c>
      <c r="BQ463" s="44">
        <v>16</v>
      </c>
      <c r="BR463" s="44">
        <f t="shared" si="2175"/>
        <v>2</v>
      </c>
      <c r="BS463" s="25">
        <v>0</v>
      </c>
      <c r="BT463" s="60" t="s">
        <v>550</v>
      </c>
      <c r="BU463" s="67"/>
      <c r="BV463" s="44">
        <f t="shared" si="2178"/>
        <v>0</v>
      </c>
      <c r="BW463" s="45">
        <f t="shared" si="2179"/>
        <v>0</v>
      </c>
      <c r="BX463" s="35"/>
      <c r="BY463" s="27"/>
      <c r="BZ463" s="46"/>
      <c r="CA463" s="44">
        <v>932</v>
      </c>
      <c r="CB463" s="204">
        <f t="shared" si="2180"/>
        <v>35</v>
      </c>
      <c r="CC463" s="44">
        <v>60</v>
      </c>
      <c r="CD463" s="44">
        <f t="shared" si="2181"/>
        <v>3</v>
      </c>
      <c r="CE463" s="44">
        <v>230</v>
      </c>
      <c r="CF463" s="44">
        <f t="shared" si="2182"/>
        <v>3</v>
      </c>
      <c r="CG463" s="25">
        <v>0</v>
      </c>
      <c r="CH463" s="60" t="str">
        <f t="shared" si="2183"/>
        <v>サンリオアイスドーム</v>
      </c>
      <c r="CI463" s="67">
        <f t="shared" si="2184"/>
        <v>300</v>
      </c>
      <c r="CJ463" s="44">
        <f t="shared" si="2185"/>
        <v>900</v>
      </c>
      <c r="CK463" s="45">
        <f t="shared" si="2186"/>
        <v>0.25714285714285712</v>
      </c>
      <c r="CL463" s="35"/>
      <c r="CM463" s="27"/>
      <c r="CN463" s="46"/>
      <c r="CO463" s="44">
        <v>1505</v>
      </c>
      <c r="CP463" s="25">
        <f t="shared" si="2187"/>
        <v>77</v>
      </c>
      <c r="CQ463" s="44">
        <v>14</v>
      </c>
      <c r="CR463" s="44">
        <f t="shared" si="2188"/>
        <v>0</v>
      </c>
      <c r="CS463" s="44">
        <v>21</v>
      </c>
      <c r="CT463" s="44">
        <f t="shared" si="2189"/>
        <v>2</v>
      </c>
      <c r="CU463" s="25">
        <v>6</v>
      </c>
      <c r="CV463" s="60" t="str">
        <f t="shared" si="2190"/>
        <v>ラブブキーホルダー</v>
      </c>
      <c r="CW463" s="67">
        <f t="shared" si="2191"/>
        <v>400</v>
      </c>
      <c r="CX463" s="44">
        <f t="shared" si="2192"/>
        <v>800</v>
      </c>
      <c r="CY463" s="45">
        <f t="shared" si="2193"/>
        <v>0.1038961038961039</v>
      </c>
      <c r="CZ463" s="35"/>
      <c r="DA463" s="58"/>
      <c r="DB463" s="46"/>
      <c r="DC463" s="44">
        <v>7836</v>
      </c>
      <c r="DD463" s="25">
        <f t="shared" si="2194"/>
        <v>70</v>
      </c>
      <c r="DE463" s="44">
        <v>431</v>
      </c>
      <c r="DF463" s="44">
        <f t="shared" si="2195"/>
        <v>0</v>
      </c>
      <c r="DG463" s="44">
        <v>16</v>
      </c>
      <c r="DH463" s="44">
        <f t="shared" si="2196"/>
        <v>0</v>
      </c>
      <c r="DI463" s="25">
        <v>2</v>
      </c>
      <c r="DJ463" s="60" t="str">
        <f t="shared" si="2197"/>
        <v>ラブブマスコット</v>
      </c>
      <c r="DK463" s="67">
        <f t="shared" si="2198"/>
        <v>450</v>
      </c>
      <c r="DL463" s="44">
        <f t="shared" si="2199"/>
        <v>0</v>
      </c>
      <c r="DM463" s="45">
        <f t="shared" si="2200"/>
        <v>0</v>
      </c>
      <c r="DN463" s="35"/>
      <c r="DO463" s="27"/>
      <c r="DP463" s="46"/>
      <c r="DQ463" s="44">
        <v>2069</v>
      </c>
      <c r="DR463" s="25">
        <f t="shared" si="2201"/>
        <v>134</v>
      </c>
      <c r="DS463" s="44">
        <v>60</v>
      </c>
      <c r="DT463" s="44">
        <f t="shared" si="2202"/>
        <v>3</v>
      </c>
      <c r="DU463" s="44">
        <v>18</v>
      </c>
      <c r="DV463" s="205">
        <f t="shared" si="2203"/>
        <v>16</v>
      </c>
      <c r="DW463" s="25">
        <v>13</v>
      </c>
      <c r="DX463" s="60" t="str">
        <f t="shared" si="2204"/>
        <v>ラブブキーホルダー</v>
      </c>
      <c r="DY463" s="67">
        <f t="shared" si="2205"/>
        <v>500</v>
      </c>
      <c r="DZ463" s="44">
        <f t="shared" si="2206"/>
        <v>8000</v>
      </c>
      <c r="EA463" s="45">
        <f t="shared" si="2207"/>
        <v>0.59701492537313428</v>
      </c>
      <c r="EB463" s="35"/>
      <c r="EC463" s="27"/>
      <c r="ED463" s="46"/>
      <c r="EE463" s="67"/>
      <c r="EF463" s="44" t="str">
        <f>IF(EE463="","",EE463-EE461)</f>
        <v/>
      </c>
      <c r="EG463" s="44"/>
      <c r="EH463" s="44"/>
      <c r="EI463" s="44"/>
      <c r="EJ463" s="44" t="str">
        <f>IF(EI463="","",EI461+EK461-EI463)</f>
        <v/>
      </c>
      <c r="EK463" s="44"/>
      <c r="EL463" s="44"/>
      <c r="EM463" s="44"/>
      <c r="EN463" s="44" t="str">
        <f t="shared" si="2261"/>
        <v/>
      </c>
      <c r="EO463" s="45" t="str">
        <f t="shared" si="2262"/>
        <v/>
      </c>
      <c r="EP463" s="35"/>
      <c r="EQ463" s="27"/>
      <c r="ER463" s="46"/>
      <c r="ES463" s="44"/>
      <c r="ET463" s="44" t="str">
        <f>IF(ES463="","",ES463-ES461)</f>
        <v/>
      </c>
      <c r="EU463" s="44"/>
      <c r="EV463" s="44" t="str">
        <f>IF(EU463="","",EU463-EU461)</f>
        <v/>
      </c>
      <c r="EW463" s="44"/>
      <c r="EX463" s="44" t="str">
        <f>IF(EW463="","",EW461+EY461-EW463)</f>
        <v/>
      </c>
      <c r="EY463" s="44"/>
      <c r="EZ463" s="44"/>
      <c r="FA463" s="44"/>
      <c r="FB463" s="44" t="str">
        <f t="shared" si="2263"/>
        <v/>
      </c>
      <c r="FC463" s="45" t="str">
        <f t="shared" si="2264"/>
        <v/>
      </c>
      <c r="FD463" s="35"/>
      <c r="FF463" s="46"/>
      <c r="FG463" s="67"/>
      <c r="FH463" s="44" t="str">
        <f>IF(FG463="","",FG463-FG461)</f>
        <v/>
      </c>
      <c r="FI463" s="44"/>
      <c r="FJ463" s="44"/>
      <c r="FK463" s="44"/>
      <c r="FL463" s="44" t="str">
        <f>IF(FK463="","",FK461+FM461-FK463)</f>
        <v/>
      </c>
      <c r="FM463" s="44"/>
      <c r="FN463" s="44"/>
      <c r="FO463" s="44"/>
      <c r="FP463" s="44" t="str">
        <f t="shared" si="2265"/>
        <v/>
      </c>
      <c r="FQ463" s="45" t="str">
        <f t="shared" si="2266"/>
        <v/>
      </c>
      <c r="FR463" s="35"/>
      <c r="FT463" s="46"/>
      <c r="FU463" s="67"/>
      <c r="FV463" s="44" t="str">
        <f>IF(FU463="","",FU463-FU461)</f>
        <v/>
      </c>
      <c r="FW463" s="44"/>
      <c r="FX463" s="44"/>
      <c r="FY463" s="44"/>
      <c r="FZ463" s="44" t="str">
        <f>IF(FY463="","",FY461+GA461-FY463)</f>
        <v/>
      </c>
      <c r="GA463" s="44"/>
      <c r="GB463" s="44"/>
      <c r="GC463" s="44"/>
      <c r="GD463" s="44" t="str">
        <f t="shared" si="2267"/>
        <v/>
      </c>
      <c r="GE463" s="45" t="str">
        <f t="shared" si="2268"/>
        <v/>
      </c>
      <c r="GF463" s="35"/>
      <c r="GH463" s="46"/>
      <c r="GI463" s="67"/>
      <c r="GJ463" s="44" t="str">
        <f>IF(GI463="","",GI463-GI461)</f>
        <v/>
      </c>
      <c r="GK463" s="44"/>
      <c r="GL463" s="44"/>
      <c r="GM463" s="44"/>
      <c r="GN463" s="44" t="str">
        <f>IF(GM463="","",GM461+GO461-GM463)</f>
        <v/>
      </c>
      <c r="GO463" s="44"/>
      <c r="GP463" s="44"/>
      <c r="GQ463" s="44"/>
      <c r="GR463" s="44" t="str">
        <f t="shared" si="2269"/>
        <v/>
      </c>
      <c r="GS463" s="45" t="str">
        <f t="shared" si="2270"/>
        <v/>
      </c>
      <c r="GT463" s="35"/>
      <c r="GU463" s="27"/>
      <c r="GV463" s="46"/>
      <c r="GW463" s="67"/>
      <c r="GX463" s="44" t="str">
        <f>IF(GW463="","",GW463-GW461)</f>
        <v/>
      </c>
      <c r="GY463" s="44"/>
      <c r="GZ463" s="44"/>
      <c r="HA463" s="44"/>
      <c r="HB463" s="44" t="str">
        <f>IF(HA463="","",HA461+HC461-HA463)</f>
        <v/>
      </c>
      <c r="HC463" s="44"/>
      <c r="HD463" s="44"/>
      <c r="HE463" s="44"/>
      <c r="HF463" s="44" t="str">
        <f t="shared" si="2271"/>
        <v/>
      </c>
      <c r="HG463" s="45" t="str">
        <f t="shared" si="2272"/>
        <v/>
      </c>
      <c r="HH463" s="35"/>
      <c r="HJ463" s="46"/>
      <c r="HK463" s="67"/>
      <c r="HL463" s="44" t="str">
        <f>IF(HK463="","",HK463-HK461)</f>
        <v/>
      </c>
      <c r="HM463" s="44"/>
      <c r="HN463" s="44"/>
      <c r="HO463" s="44"/>
      <c r="HP463" s="44" t="str">
        <f>IF(HO463="","",HO461+HQ461-HO463)</f>
        <v/>
      </c>
      <c r="HQ463" s="44"/>
      <c r="HR463" s="44"/>
      <c r="HS463" s="44"/>
      <c r="HT463" s="44" t="str">
        <f t="shared" si="2273"/>
        <v/>
      </c>
      <c r="HU463" s="45" t="str">
        <f t="shared" si="2274"/>
        <v/>
      </c>
      <c r="HV463" s="35"/>
      <c r="HW463" s="61"/>
      <c r="HX463" s="46"/>
      <c r="HY463" s="44"/>
      <c r="HZ463" s="25" t="str">
        <f t="shared" si="2250"/>
        <v/>
      </c>
      <c r="IA463" s="44"/>
      <c r="IB463" s="44" t="str">
        <f t="shared" si="2244"/>
        <v/>
      </c>
      <c r="IC463" s="44">
        <v>6</v>
      </c>
      <c r="ID463" s="44">
        <f t="shared" si="2208"/>
        <v>0</v>
      </c>
      <c r="IE463" s="25">
        <v>0</v>
      </c>
      <c r="IF463" s="60" t="s">
        <v>554</v>
      </c>
      <c r="IG463" s="67">
        <v>1100</v>
      </c>
      <c r="IH463" s="44">
        <f t="shared" si="2210"/>
        <v>0</v>
      </c>
      <c r="II463" s="45" t="e">
        <f t="shared" si="2211"/>
        <v>#VALUE!</v>
      </c>
      <c r="IJ463" s="35"/>
      <c r="IL463" s="46"/>
      <c r="IM463" s="44">
        <v>129</v>
      </c>
      <c r="IN463" s="25">
        <f t="shared" si="2245"/>
        <v>63</v>
      </c>
      <c r="IO463" s="44">
        <v>999</v>
      </c>
      <c r="IP463" s="44">
        <f t="shared" si="2246"/>
        <v>1</v>
      </c>
      <c r="IQ463" s="44">
        <v>22</v>
      </c>
      <c r="IR463" s="44">
        <f t="shared" si="2212"/>
        <v>1</v>
      </c>
      <c r="IS463" s="25">
        <v>0</v>
      </c>
      <c r="IT463" s="60" t="s">
        <v>556</v>
      </c>
      <c r="IU463" s="67">
        <f t="shared" si="2247"/>
        <v>950</v>
      </c>
      <c r="IV463" s="44">
        <f t="shared" si="2214"/>
        <v>950</v>
      </c>
      <c r="IW463" s="45">
        <f t="shared" si="2215"/>
        <v>0.15079365079365079</v>
      </c>
      <c r="IX463" s="35"/>
      <c r="IY463" s="33"/>
      <c r="IZ463" s="46"/>
      <c r="JA463" s="44">
        <v>4875</v>
      </c>
      <c r="JB463" s="25">
        <f t="shared" si="2216"/>
        <v>153</v>
      </c>
      <c r="JC463" s="44">
        <v>123</v>
      </c>
      <c r="JD463" s="44">
        <f t="shared" si="2217"/>
        <v>2</v>
      </c>
      <c r="JE463" s="44">
        <v>15</v>
      </c>
      <c r="JF463" s="44">
        <f t="shared" si="2218"/>
        <v>2</v>
      </c>
      <c r="JG463" s="25">
        <v>2</v>
      </c>
      <c r="JH463" s="60" t="str">
        <f t="shared" si="2248"/>
        <v>ラブブマスコット</v>
      </c>
      <c r="JI463" s="67">
        <f t="shared" si="2249"/>
        <v>500</v>
      </c>
      <c r="JJ463" s="44">
        <f t="shared" si="2219"/>
        <v>1000</v>
      </c>
      <c r="JK463" s="45">
        <f t="shared" si="2220"/>
        <v>6.535947712418301E-2</v>
      </c>
      <c r="JL463" s="35"/>
      <c r="JM463" s="27"/>
      <c r="JN463" s="46"/>
      <c r="JO463" s="44">
        <v>3437</v>
      </c>
      <c r="JP463" s="25">
        <f t="shared" si="2221"/>
        <v>118</v>
      </c>
      <c r="JQ463" s="44">
        <v>210</v>
      </c>
      <c r="JR463" s="44">
        <f t="shared" si="2222"/>
        <v>4</v>
      </c>
      <c r="JS463" s="44">
        <v>50</v>
      </c>
      <c r="JT463" s="44">
        <f t="shared" si="2223"/>
        <v>8</v>
      </c>
      <c r="JU463" s="44">
        <v>0</v>
      </c>
      <c r="JV463" s="60" t="str">
        <f t="shared" si="2240"/>
        <v>アングリーキーホルダー</v>
      </c>
      <c r="JW463" s="67">
        <f t="shared" si="2241"/>
        <v>198</v>
      </c>
      <c r="JX463" s="44">
        <f t="shared" si="2224"/>
        <v>1584</v>
      </c>
      <c r="JY463" s="45">
        <f t="shared" si="2225"/>
        <v>0.13423728813559321</v>
      </c>
      <c r="JZ463" s="35"/>
      <c r="KA463" s="61"/>
      <c r="KB463" s="46"/>
      <c r="KC463" s="44">
        <v>6367</v>
      </c>
      <c r="KD463" s="25">
        <f t="shared" si="2226"/>
        <v>203</v>
      </c>
      <c r="KE463" s="44">
        <v>379</v>
      </c>
      <c r="KF463" s="44">
        <f t="shared" si="2227"/>
        <v>6</v>
      </c>
      <c r="KG463" s="44">
        <v>90</v>
      </c>
      <c r="KH463" s="44">
        <f t="shared" si="2228"/>
        <v>14</v>
      </c>
      <c r="KI463" s="44">
        <v>0</v>
      </c>
      <c r="KJ463" s="60" t="str">
        <f t="shared" si="2229"/>
        <v>AIモンスターラバー</v>
      </c>
      <c r="KK463" s="67">
        <f t="shared" si="2230"/>
        <v>198</v>
      </c>
      <c r="KL463" s="44">
        <f t="shared" si="2231"/>
        <v>2772</v>
      </c>
      <c r="KM463" s="45">
        <f t="shared" si="2232"/>
        <v>0.13655172413793104</v>
      </c>
      <c r="KN463" s="35"/>
      <c r="KO463" s="27"/>
      <c r="KP463" s="46"/>
      <c r="KQ463" s="44">
        <v>5516</v>
      </c>
      <c r="KR463" s="204">
        <f t="shared" si="2233"/>
        <v>55</v>
      </c>
      <c r="KS463" s="44">
        <v>257</v>
      </c>
      <c r="KT463" s="44">
        <f t="shared" si="2234"/>
        <v>3</v>
      </c>
      <c r="KU463" s="44">
        <v>65</v>
      </c>
      <c r="KV463" s="44">
        <f t="shared" si="2235"/>
        <v>3</v>
      </c>
      <c r="KW463" s="25">
        <v>0</v>
      </c>
      <c r="KX463" s="60" t="str">
        <f t="shared" si="2236"/>
        <v>キティサンダルKH</v>
      </c>
      <c r="KY463" s="67">
        <f t="shared" si="2237"/>
        <v>605</v>
      </c>
      <c r="KZ463" s="44">
        <f t="shared" si="2238"/>
        <v>1815</v>
      </c>
      <c r="LA463" s="45">
        <f t="shared" si="2239"/>
        <v>0.33</v>
      </c>
      <c r="LB463" s="35"/>
      <c r="LC463" s="27"/>
      <c r="LD463" s="74"/>
      <c r="LE463" s="75"/>
      <c r="LF463" s="75"/>
      <c r="LG463" s="75">
        <v>1166</v>
      </c>
      <c r="LH463" s="75">
        <f t="shared" si="2242"/>
        <v>0</v>
      </c>
      <c r="LI463" s="76">
        <v>2</v>
      </c>
      <c r="LJ463" s="75">
        <f t="shared" si="2243"/>
        <v>0</v>
      </c>
      <c r="LK463" s="75">
        <v>0</v>
      </c>
      <c r="LL463" s="77" t="str">
        <f>IF(LE461="","",LL460)</f>
        <v>バイキンティッシュカバー、アンパンぬいぐるみ</v>
      </c>
      <c r="LM463" s="78">
        <f>IF(LF461="","",LM460)</f>
        <v>1000</v>
      </c>
      <c r="LN463" s="75">
        <f t="shared" si="2172"/>
        <v>0</v>
      </c>
      <c r="LO463" s="79"/>
      <c r="LP463" s="35"/>
      <c r="LQ463" s="27"/>
      <c r="LR463" s="46"/>
      <c r="LS463" s="67"/>
      <c r="LT463" s="44" t="str">
        <f>IF(LS463="","",LS463-LS461)</f>
        <v/>
      </c>
      <c r="LU463" s="44"/>
      <c r="LV463" s="44"/>
      <c r="LW463" s="44"/>
      <c r="LX463" s="44" t="str">
        <f>IF(LW463="","",LW461+LY461-LW463)</f>
        <v/>
      </c>
      <c r="LY463" s="44"/>
      <c r="LZ463" s="44"/>
      <c r="MA463" s="44"/>
      <c r="MB463" s="44" t="str">
        <f t="shared" si="2277"/>
        <v/>
      </c>
      <c r="MC463" s="45" t="str">
        <f t="shared" si="2278"/>
        <v/>
      </c>
      <c r="MD463" s="35"/>
      <c r="ME463" s="27"/>
      <c r="MF463" s="46"/>
      <c r="MG463" s="67"/>
      <c r="MH463" s="44" t="str">
        <f>IF(MG463="","",MG463-MG461)</f>
        <v/>
      </c>
      <c r="MI463" s="44"/>
      <c r="MJ463" s="44"/>
      <c r="MK463" s="44"/>
      <c r="ML463" s="44" t="str">
        <f>IF(MK463="","",MK461+MM461-MK463)</f>
        <v/>
      </c>
      <c r="MM463" s="44"/>
      <c r="MN463" s="44"/>
      <c r="MO463" s="44"/>
      <c r="MP463" s="44" t="str">
        <f t="shared" si="2279"/>
        <v/>
      </c>
      <c r="MQ463" s="45" t="str">
        <f t="shared" si="2280"/>
        <v/>
      </c>
      <c r="MR463" s="35"/>
      <c r="MS463" s="27"/>
      <c r="MT463" s="46"/>
      <c r="MU463" s="67"/>
      <c r="MV463" s="44" t="str">
        <f>IF(MU463="","",MU463-MU461)</f>
        <v/>
      </c>
      <c r="MW463" s="44"/>
      <c r="MX463" s="44"/>
      <c r="MY463" s="44"/>
      <c r="MZ463" s="44" t="str">
        <f>IF(MY463="","",MY461+NA461-MY463)</f>
        <v/>
      </c>
      <c r="NA463" s="44"/>
      <c r="NB463" s="44"/>
      <c r="NC463" s="44"/>
      <c r="ND463" s="44" t="str">
        <f t="shared" si="2281"/>
        <v/>
      </c>
      <c r="NE463" s="45" t="str">
        <f t="shared" si="2282"/>
        <v/>
      </c>
      <c r="NF463" s="35"/>
      <c r="NG463" s="27"/>
      <c r="NH463" s="46"/>
      <c r="NI463" s="67"/>
      <c r="NJ463" s="44" t="str">
        <f>IF(NI463="","",NI463-NI461)</f>
        <v/>
      </c>
      <c r="NK463" s="44"/>
      <c r="NL463" s="44"/>
      <c r="NM463" s="44"/>
      <c r="NN463" s="44" t="str">
        <f>IF(NM463="","",NM461+NO461-NM463)</f>
        <v/>
      </c>
      <c r="NO463" s="44"/>
      <c r="NP463" s="44"/>
      <c r="NQ463" s="44"/>
      <c r="NR463" s="44" t="str">
        <f t="shared" si="2283"/>
        <v/>
      </c>
      <c r="NS463" s="45" t="str">
        <f t="shared" si="2284"/>
        <v/>
      </c>
      <c r="NT463" s="35"/>
    </row>
    <row r="464" spans="1:384" ht="15" customHeight="1" thickTop="1" thickBot="1" x14ac:dyDescent="0.25">
      <c r="A464" s="38"/>
      <c r="B464" s="39"/>
      <c r="C464" s="40"/>
      <c r="D464" s="40"/>
      <c r="E464" s="41"/>
      <c r="F464" s="40"/>
      <c r="G464" s="178"/>
      <c r="H464" s="42"/>
      <c r="I464" s="44"/>
      <c r="J464" s="44" t="str">
        <f t="shared" ref="J464:J488" si="2292">IF(I464="","",I464-I463)</f>
        <v/>
      </c>
      <c r="K464" s="44"/>
      <c r="L464" s="44"/>
      <c r="M464" s="44"/>
      <c r="N464" s="44" t="str">
        <f t="shared" ref="N464:N489" si="2293">IF(M464="","",M463+O463-M464)</f>
        <v/>
      </c>
      <c r="O464" s="44"/>
      <c r="P464" s="44"/>
      <c r="Q464" s="44"/>
      <c r="R464" s="44" t="str">
        <f t="shared" si="2253"/>
        <v/>
      </c>
      <c r="S464" s="45" t="str">
        <f t="shared" si="2254"/>
        <v/>
      </c>
      <c r="T464" s="35"/>
      <c r="U464" s="27"/>
      <c r="V464" s="46"/>
      <c r="W464" s="67"/>
      <c r="X464" s="44" t="str">
        <f t="shared" ref="X464:X484" si="2294">IF(W464="","",W464-W463)</f>
        <v/>
      </c>
      <c r="Y464" s="44"/>
      <c r="Z464" s="44"/>
      <c r="AA464" s="44"/>
      <c r="AB464" s="44" t="str">
        <f t="shared" ref="AB464:AB484" si="2295">IF(AA464="","",AA463+AC463-AA464)</f>
        <v/>
      </c>
      <c r="AC464" s="44"/>
      <c r="AD464" s="44"/>
      <c r="AE464" s="44"/>
      <c r="AF464" s="44" t="str">
        <f t="shared" si="2255"/>
        <v/>
      </c>
      <c r="AG464" s="45" t="str">
        <f t="shared" si="2256"/>
        <v/>
      </c>
      <c r="AH464" s="35"/>
      <c r="AI464" s="27"/>
      <c r="AJ464" s="46"/>
      <c r="AK464" s="44"/>
      <c r="AL464" s="44" t="str">
        <f t="shared" ref="AL464:AL488" si="2296">IF(AK464="","",AK464-AK463)</f>
        <v/>
      </c>
      <c r="AM464" s="44"/>
      <c r="AN464" s="44" t="str">
        <f t="shared" ref="AN464:AN489" si="2297">IF(AM464="","",AM464-AM463)</f>
        <v/>
      </c>
      <c r="AO464" s="44"/>
      <c r="AP464" s="44" t="str">
        <f t="shared" ref="AP464:AP489" si="2298">IF(AO464="","",AO463+AQ463-AO464)</f>
        <v/>
      </c>
      <c r="AQ464" s="44"/>
      <c r="AR464" s="44"/>
      <c r="AS464" s="44"/>
      <c r="AT464" s="44" t="str">
        <f t="shared" si="2257"/>
        <v/>
      </c>
      <c r="AU464" s="45" t="str">
        <f t="shared" si="2258"/>
        <v/>
      </c>
      <c r="AV464" s="35"/>
      <c r="AW464" s="27"/>
      <c r="AX464" s="46"/>
      <c r="AY464" s="44"/>
      <c r="AZ464" s="44" t="str">
        <f t="shared" ref="AZ464:AZ488" si="2299">IF(AY464="","",AY464-AY463)</f>
        <v/>
      </c>
      <c r="BA464" s="44"/>
      <c r="BB464" s="44" t="str">
        <f t="shared" ref="BB464:BB489" si="2300">IF(BA464="","",BA464-BA463)</f>
        <v/>
      </c>
      <c r="BC464" s="44"/>
      <c r="BD464" s="44" t="str">
        <f t="shared" ref="BD464:BD489" si="2301">IF(BC464="","",BC463+BE463-BC464)</f>
        <v/>
      </c>
      <c r="BE464" s="44"/>
      <c r="BF464" s="44"/>
      <c r="BG464" s="44"/>
      <c r="BH464" s="44" t="str">
        <f t="shared" si="2259"/>
        <v/>
      </c>
      <c r="BI464" s="45" t="str">
        <f t="shared" si="2260"/>
        <v/>
      </c>
      <c r="BJ464" s="35"/>
      <c r="BK464" s="50"/>
      <c r="BL464" s="74"/>
      <c r="BM464" s="81">
        <v>13103</v>
      </c>
      <c r="BN464" s="76">
        <f t="shared" si="2173"/>
        <v>106</v>
      </c>
      <c r="BO464" s="78">
        <v>648</v>
      </c>
      <c r="BP464" s="75">
        <f t="shared" si="2174"/>
        <v>4</v>
      </c>
      <c r="BQ464" s="75">
        <v>120</v>
      </c>
      <c r="BR464" s="75">
        <f t="shared" si="2175"/>
        <v>5</v>
      </c>
      <c r="BS464" s="75">
        <v>0</v>
      </c>
      <c r="BT464" s="77" t="str">
        <f t="shared" si="2176"/>
        <v>ＡＩモンスターラバー</v>
      </c>
      <c r="BU464" s="78">
        <f t="shared" si="2177"/>
        <v>198</v>
      </c>
      <c r="BV464" s="75">
        <f t="shared" si="2178"/>
        <v>990</v>
      </c>
      <c r="BW464" s="79">
        <f t="shared" si="2179"/>
        <v>9.3396226415094333E-2</v>
      </c>
      <c r="BX464" s="35"/>
      <c r="BY464" s="27"/>
      <c r="BZ464" s="74"/>
      <c r="CA464" s="81">
        <v>1276</v>
      </c>
      <c r="CB464" s="76">
        <f t="shared" si="2180"/>
        <v>87</v>
      </c>
      <c r="CC464" s="78">
        <v>13</v>
      </c>
      <c r="CD464" s="75">
        <f t="shared" si="2181"/>
        <v>2</v>
      </c>
      <c r="CE464" s="75">
        <v>9</v>
      </c>
      <c r="CF464" s="75">
        <f t="shared" si="2182"/>
        <v>1</v>
      </c>
      <c r="CG464" s="75">
        <v>0</v>
      </c>
      <c r="CH464" s="77" t="str">
        <f t="shared" si="2183"/>
        <v>AIモンスターマスコット</v>
      </c>
      <c r="CI464" s="78">
        <f t="shared" si="2184"/>
        <v>286</v>
      </c>
      <c r="CJ464" s="75">
        <f t="shared" si="2185"/>
        <v>286</v>
      </c>
      <c r="CK464" s="79">
        <f t="shared" si="2186"/>
        <v>3.2873563218390807E-2</v>
      </c>
      <c r="CL464" s="35"/>
      <c r="CM464" s="27"/>
      <c r="CN464" s="74"/>
      <c r="CO464" s="81">
        <v>682</v>
      </c>
      <c r="CP464" s="76">
        <f t="shared" si="2187"/>
        <v>50</v>
      </c>
      <c r="CQ464" s="78">
        <v>998</v>
      </c>
      <c r="CR464" s="75">
        <f t="shared" si="2188"/>
        <v>0</v>
      </c>
      <c r="CS464" s="75">
        <v>8</v>
      </c>
      <c r="CT464" s="75">
        <f t="shared" si="2189"/>
        <v>0</v>
      </c>
      <c r="CU464" s="75">
        <v>0</v>
      </c>
      <c r="CV464" s="77" t="s">
        <v>551</v>
      </c>
      <c r="CW464" s="78">
        <v>400</v>
      </c>
      <c r="CX464" s="75">
        <f t="shared" si="2192"/>
        <v>0</v>
      </c>
      <c r="CY464" s="79">
        <f t="shared" si="2193"/>
        <v>0</v>
      </c>
      <c r="CZ464" s="35"/>
      <c r="DA464" s="58"/>
      <c r="DB464" s="74"/>
      <c r="DC464" s="81">
        <v>5953</v>
      </c>
      <c r="DD464" s="76">
        <f t="shared" si="2194"/>
        <v>63</v>
      </c>
      <c r="DE464" s="78">
        <v>312</v>
      </c>
      <c r="DF464" s="75">
        <f t="shared" si="2195"/>
        <v>3</v>
      </c>
      <c r="DG464" s="75">
        <v>88</v>
      </c>
      <c r="DH464" s="75">
        <f t="shared" si="2196"/>
        <v>4</v>
      </c>
      <c r="DI464" s="75">
        <v>0</v>
      </c>
      <c r="DJ464" s="77" t="str">
        <f t="shared" si="2197"/>
        <v>ＡＩラバー</v>
      </c>
      <c r="DK464" s="78">
        <f t="shared" si="2198"/>
        <v>198</v>
      </c>
      <c r="DL464" s="75">
        <f t="shared" si="2199"/>
        <v>792</v>
      </c>
      <c r="DM464" s="79">
        <f t="shared" si="2200"/>
        <v>0.12571428571428572</v>
      </c>
      <c r="DN464" s="35" t="s">
        <v>559</v>
      </c>
      <c r="DO464" s="27"/>
      <c r="DP464" s="74"/>
      <c r="DQ464" s="81">
        <v>1425</v>
      </c>
      <c r="DR464" s="76">
        <f t="shared" si="2201"/>
        <v>55</v>
      </c>
      <c r="DS464" s="78">
        <v>46</v>
      </c>
      <c r="DT464" s="75">
        <f t="shared" si="2202"/>
        <v>0</v>
      </c>
      <c r="DU464" s="75">
        <v>56</v>
      </c>
      <c r="DV464" s="75">
        <f t="shared" si="2203"/>
        <v>0</v>
      </c>
      <c r="DW464" s="75">
        <v>6</v>
      </c>
      <c r="DX464" s="77" t="str">
        <f t="shared" si="2204"/>
        <v>アングリーキーホルダー</v>
      </c>
      <c r="DY464" s="78">
        <f t="shared" si="2205"/>
        <v>198</v>
      </c>
      <c r="DZ464" s="75">
        <f t="shared" si="2206"/>
        <v>0</v>
      </c>
      <c r="EA464" s="79">
        <f t="shared" si="2207"/>
        <v>0</v>
      </c>
      <c r="EB464" s="35"/>
      <c r="EC464" s="27"/>
      <c r="ED464" s="46"/>
      <c r="EE464" s="67"/>
      <c r="EF464" s="44" t="str">
        <f t="shared" ref="EF464:EF484" si="2302">IF(EE464="","",EE464-EE463)</f>
        <v/>
      </c>
      <c r="EG464" s="44"/>
      <c r="EH464" s="44"/>
      <c r="EI464" s="44"/>
      <c r="EJ464" s="44" t="str">
        <f t="shared" ref="EJ464:EJ484" si="2303">IF(EI464="","",EI463+EK463-EI464)</f>
        <v/>
      </c>
      <c r="EK464" s="44"/>
      <c r="EL464" s="44"/>
      <c r="EM464" s="44"/>
      <c r="EN464" s="44" t="str">
        <f t="shared" si="2261"/>
        <v/>
      </c>
      <c r="EO464" s="45" t="str">
        <f t="shared" si="2262"/>
        <v/>
      </c>
      <c r="EP464" s="35"/>
      <c r="EQ464" s="27"/>
      <c r="ER464" s="46"/>
      <c r="ES464" s="44"/>
      <c r="ET464" s="44" t="str">
        <f t="shared" ref="ET464:ET488" si="2304">IF(ES464="","",ES464-ES463)</f>
        <v/>
      </c>
      <c r="EU464" s="44"/>
      <c r="EV464" s="44" t="str">
        <f t="shared" ref="EV464:EV489" si="2305">IF(EU464="","",EU464-EU463)</f>
        <v/>
      </c>
      <c r="EW464" s="44"/>
      <c r="EX464" s="44" t="str">
        <f t="shared" ref="EX464:EX489" si="2306">IF(EW464="","",EW463+EY463-EW464)</f>
        <v/>
      </c>
      <c r="EY464" s="44"/>
      <c r="EZ464" s="44"/>
      <c r="FA464" s="44"/>
      <c r="FB464" s="44" t="str">
        <f t="shared" si="2263"/>
        <v/>
      </c>
      <c r="FC464" s="45" t="str">
        <f t="shared" si="2264"/>
        <v/>
      </c>
      <c r="FD464" s="35"/>
      <c r="FF464" s="46"/>
      <c r="FG464" s="67"/>
      <c r="FH464" s="44" t="str">
        <f t="shared" ref="FH464:FH472" si="2307">IF(FG464="","",FG464-FG463)</f>
        <v/>
      </c>
      <c r="FI464" s="44"/>
      <c r="FJ464" s="44"/>
      <c r="FK464" s="44"/>
      <c r="FL464" s="44" t="str">
        <f t="shared" ref="FL464:FL472" si="2308">IF(FK464="","",FK463+FM463-FK464)</f>
        <v/>
      </c>
      <c r="FM464" s="44"/>
      <c r="FN464" s="44"/>
      <c r="FO464" s="44"/>
      <c r="FP464" s="44" t="str">
        <f t="shared" si="2265"/>
        <v/>
      </c>
      <c r="FQ464" s="45" t="str">
        <f t="shared" si="2266"/>
        <v/>
      </c>
      <c r="FR464" s="35"/>
      <c r="FT464" s="46"/>
      <c r="FU464" s="67"/>
      <c r="FV464" s="44" t="str">
        <f t="shared" ref="FV464:FV472" si="2309">IF(FU464="","",FU464-FU463)</f>
        <v/>
      </c>
      <c r="FW464" s="44"/>
      <c r="FX464" s="44"/>
      <c r="FY464" s="44"/>
      <c r="FZ464" s="44" t="str">
        <f t="shared" ref="FZ464:FZ472" si="2310">IF(FY464="","",FY463+GA463-FY464)</f>
        <v/>
      </c>
      <c r="GA464" s="44"/>
      <c r="GB464" s="44"/>
      <c r="GC464" s="44"/>
      <c r="GD464" s="44" t="str">
        <f t="shared" si="2267"/>
        <v/>
      </c>
      <c r="GE464" s="45" t="str">
        <f t="shared" si="2268"/>
        <v/>
      </c>
      <c r="GF464" s="35"/>
      <c r="GH464" s="46"/>
      <c r="GI464" s="67"/>
      <c r="GJ464" s="44" t="str">
        <f t="shared" ref="GJ464:GJ484" si="2311">IF(GI464="","",GI464-GI463)</f>
        <v/>
      </c>
      <c r="GK464" s="44"/>
      <c r="GL464" s="44"/>
      <c r="GM464" s="44"/>
      <c r="GN464" s="44" t="str">
        <f t="shared" ref="GN464:GN484" si="2312">IF(GM464="","",GM463+GO463-GM464)</f>
        <v/>
      </c>
      <c r="GO464" s="44"/>
      <c r="GP464" s="44"/>
      <c r="GQ464" s="44"/>
      <c r="GR464" s="44" t="str">
        <f t="shared" si="2269"/>
        <v/>
      </c>
      <c r="GS464" s="45" t="str">
        <f t="shared" si="2270"/>
        <v/>
      </c>
      <c r="GT464" s="35"/>
      <c r="GU464" s="27"/>
      <c r="GV464" s="46"/>
      <c r="GW464" s="67"/>
      <c r="GX464" s="44" t="str">
        <f t="shared" ref="GX464:GX484" si="2313">IF(GW464="","",GW464-GW463)</f>
        <v/>
      </c>
      <c r="GY464" s="44"/>
      <c r="GZ464" s="44"/>
      <c r="HA464" s="44"/>
      <c r="HB464" s="44" t="str">
        <f t="shared" ref="HB464:HB484" si="2314">IF(HA464="","",HA463+HC463-HA464)</f>
        <v/>
      </c>
      <c r="HC464" s="44"/>
      <c r="HD464" s="44"/>
      <c r="HE464" s="44"/>
      <c r="HF464" s="44" t="str">
        <f t="shared" si="2271"/>
        <v/>
      </c>
      <c r="HG464" s="45" t="str">
        <f t="shared" si="2272"/>
        <v/>
      </c>
      <c r="HH464" s="35"/>
      <c r="HJ464" s="46"/>
      <c r="HK464" s="67"/>
      <c r="HL464" s="44" t="str">
        <f t="shared" ref="HL464:HL484" si="2315">IF(HK464="","",HK464-HK463)</f>
        <v/>
      </c>
      <c r="HM464" s="44"/>
      <c r="HN464" s="44"/>
      <c r="HO464" s="44"/>
      <c r="HP464" s="44" t="str">
        <f t="shared" ref="HP464:HP484" si="2316">IF(HO464="","",HO463+HQ463-HO464)</f>
        <v/>
      </c>
      <c r="HQ464" s="44"/>
      <c r="HR464" s="44"/>
      <c r="HS464" s="44"/>
      <c r="HT464" s="44" t="str">
        <f t="shared" si="2273"/>
        <v/>
      </c>
      <c r="HU464" s="45" t="str">
        <f t="shared" si="2274"/>
        <v/>
      </c>
      <c r="HV464" s="35"/>
      <c r="HW464" s="61"/>
      <c r="HX464" s="74"/>
      <c r="HY464" s="81"/>
      <c r="HZ464" s="76" t="str">
        <f t="shared" si="2250"/>
        <v/>
      </c>
      <c r="IA464" s="78"/>
      <c r="IB464" s="75" t="str">
        <f t="shared" si="2244"/>
        <v/>
      </c>
      <c r="IC464" s="75">
        <v>3</v>
      </c>
      <c r="ID464" s="75">
        <f t="shared" si="2208"/>
        <v>0</v>
      </c>
      <c r="IE464" s="75">
        <v>0</v>
      </c>
      <c r="IF464" s="77" t="s">
        <v>526</v>
      </c>
      <c r="IG464" s="78">
        <v>715</v>
      </c>
      <c r="IH464" s="75">
        <f t="shared" si="2210"/>
        <v>0</v>
      </c>
      <c r="II464" s="79" t="e">
        <f t="shared" si="2211"/>
        <v>#VALUE!</v>
      </c>
      <c r="IJ464" s="35"/>
      <c r="IL464" s="74"/>
      <c r="IM464" s="81">
        <v>169</v>
      </c>
      <c r="IN464" s="76">
        <f t="shared" si="2245"/>
        <v>79</v>
      </c>
      <c r="IO464" s="78">
        <v>998</v>
      </c>
      <c r="IP464" s="75">
        <f t="shared" si="2246"/>
        <v>0</v>
      </c>
      <c r="IQ464" s="75">
        <v>19</v>
      </c>
      <c r="IR464" s="75">
        <f t="shared" si="2212"/>
        <v>1</v>
      </c>
      <c r="IS464" s="75">
        <v>0</v>
      </c>
      <c r="IT464" s="77" t="str">
        <f t="shared" si="2213"/>
        <v>アンパンマンもちふわ</v>
      </c>
      <c r="IU464" s="78">
        <f t="shared" si="2247"/>
        <v>673</v>
      </c>
      <c r="IV464" s="75">
        <f t="shared" si="2214"/>
        <v>673</v>
      </c>
      <c r="IW464" s="79">
        <f t="shared" si="2215"/>
        <v>8.5189873417721523E-2</v>
      </c>
      <c r="IX464" s="35"/>
      <c r="IY464" s="33"/>
      <c r="IZ464" s="74"/>
      <c r="JA464" s="81">
        <v>6393</v>
      </c>
      <c r="JB464" s="76">
        <f t="shared" si="2216"/>
        <v>140</v>
      </c>
      <c r="JC464" s="78">
        <v>282</v>
      </c>
      <c r="JD464" s="75">
        <f t="shared" si="2217"/>
        <v>0</v>
      </c>
      <c r="JE464" s="75">
        <v>22</v>
      </c>
      <c r="JF464" s="75">
        <f t="shared" si="2218"/>
        <v>3</v>
      </c>
      <c r="JG464" s="75">
        <v>11</v>
      </c>
      <c r="JH464" s="77" t="str">
        <f t="shared" si="2248"/>
        <v>ラブブキーホルダー</v>
      </c>
      <c r="JI464" s="78">
        <f t="shared" si="2249"/>
        <v>500</v>
      </c>
      <c r="JJ464" s="75">
        <f t="shared" si="2219"/>
        <v>1500</v>
      </c>
      <c r="JK464" s="79">
        <f t="shared" si="2220"/>
        <v>0.10714285714285714</v>
      </c>
      <c r="JL464" s="35"/>
      <c r="JM464" s="27"/>
      <c r="JN464" s="74"/>
      <c r="JO464" s="81">
        <v>5577</v>
      </c>
      <c r="JP464" s="76">
        <f t="shared" si="2221"/>
        <v>81</v>
      </c>
      <c r="JQ464" s="78">
        <v>240</v>
      </c>
      <c r="JR464" s="75">
        <f t="shared" si="2222"/>
        <v>2</v>
      </c>
      <c r="JS464" s="75">
        <v>9</v>
      </c>
      <c r="JT464" s="75">
        <f t="shared" si="2223"/>
        <v>3</v>
      </c>
      <c r="JU464" s="75">
        <v>3</v>
      </c>
      <c r="JV464" s="77" t="str">
        <f t="shared" si="2240"/>
        <v>キティヒョウ柄マスコット</v>
      </c>
      <c r="JW464" s="78">
        <f t="shared" si="2241"/>
        <v>998</v>
      </c>
      <c r="JX464" s="75">
        <f t="shared" si="2224"/>
        <v>2994</v>
      </c>
      <c r="JY464" s="79">
        <f t="shared" si="2225"/>
        <v>0.36962962962962964</v>
      </c>
      <c r="JZ464" s="35" t="s">
        <v>558</v>
      </c>
      <c r="KA464" s="61"/>
      <c r="KB464" s="74"/>
      <c r="KC464" s="81">
        <v>3865</v>
      </c>
      <c r="KD464" s="105">
        <f t="shared" si="2226"/>
        <v>47</v>
      </c>
      <c r="KE464" s="78">
        <v>196</v>
      </c>
      <c r="KF464" s="75">
        <f t="shared" si="2227"/>
        <v>0</v>
      </c>
      <c r="KG464" s="75">
        <v>9</v>
      </c>
      <c r="KH464" s="75">
        <f t="shared" si="2228"/>
        <v>0</v>
      </c>
      <c r="KI464" s="75">
        <v>0</v>
      </c>
      <c r="KJ464" s="77" t="str">
        <f t="shared" si="2229"/>
        <v>ＡＩマスコット</v>
      </c>
      <c r="KK464" s="78">
        <f t="shared" si="2230"/>
        <v>286</v>
      </c>
      <c r="KL464" s="75">
        <f t="shared" si="2231"/>
        <v>0</v>
      </c>
      <c r="KM464" s="79">
        <f t="shared" si="2232"/>
        <v>0</v>
      </c>
      <c r="KN464" s="35"/>
      <c r="KO464" s="27"/>
      <c r="KP464" s="74"/>
      <c r="KQ464" s="81">
        <v>4426</v>
      </c>
      <c r="KR464" s="76">
        <f t="shared" si="2233"/>
        <v>73</v>
      </c>
      <c r="KS464" s="78">
        <v>193</v>
      </c>
      <c r="KT464" s="75">
        <f t="shared" si="2234"/>
        <v>1</v>
      </c>
      <c r="KU464" s="75">
        <v>4</v>
      </c>
      <c r="KV464" s="206">
        <f t="shared" si="2235"/>
        <v>4</v>
      </c>
      <c r="KW464" s="75">
        <v>6</v>
      </c>
      <c r="KX464" s="77" t="s">
        <v>245</v>
      </c>
      <c r="KY464" s="78"/>
      <c r="KZ464" s="75">
        <f t="shared" si="2238"/>
        <v>0</v>
      </c>
      <c r="LA464" s="79">
        <f t="shared" si="2239"/>
        <v>0</v>
      </c>
      <c r="LB464" s="35" t="s">
        <v>557</v>
      </c>
      <c r="LC464" s="27"/>
      <c r="LD464" s="51" t="str">
        <f>IF(A446="","",A446)</f>
        <v/>
      </c>
      <c r="LE464" s="43"/>
      <c r="LF464" s="93"/>
      <c r="LG464" s="43"/>
      <c r="LH464" s="43"/>
      <c r="LI464" s="43"/>
      <c r="LJ464" s="87"/>
      <c r="LK464" s="43"/>
      <c r="LL464" s="64"/>
      <c r="LM464" s="47"/>
      <c r="LN464" s="87"/>
      <c r="LO464" s="54"/>
      <c r="LP464" s="35"/>
      <c r="LQ464" s="27"/>
      <c r="LR464" s="46"/>
      <c r="LS464" s="67"/>
      <c r="LT464" s="44" t="str">
        <f t="shared" ref="LT464:LT484" si="2317">IF(LS464="","",LS464-LS463)</f>
        <v/>
      </c>
      <c r="LU464" s="44"/>
      <c r="LV464" s="44"/>
      <c r="LW464" s="44"/>
      <c r="LX464" s="44" t="str">
        <f t="shared" ref="LX464:LX484" si="2318">IF(LW464="","",LW463+LY463-LW464)</f>
        <v/>
      </c>
      <c r="LY464" s="44"/>
      <c r="LZ464" s="44"/>
      <c r="MA464" s="44"/>
      <c r="MB464" s="44" t="str">
        <f t="shared" si="2277"/>
        <v/>
      </c>
      <c r="MC464" s="45" t="str">
        <f t="shared" si="2278"/>
        <v/>
      </c>
      <c r="MD464" s="35"/>
      <c r="ME464" s="27"/>
      <c r="MF464" s="46"/>
      <c r="MG464" s="67"/>
      <c r="MH464" s="44" t="str">
        <f t="shared" ref="MH464:MH484" si="2319">IF(MG464="","",MG464-MG463)</f>
        <v/>
      </c>
      <c r="MI464" s="44"/>
      <c r="MJ464" s="44"/>
      <c r="MK464" s="44"/>
      <c r="ML464" s="44" t="str">
        <f t="shared" ref="ML464:ML484" si="2320">IF(MK464="","",MK463+MM463-MK464)</f>
        <v/>
      </c>
      <c r="MM464" s="44"/>
      <c r="MN464" s="44"/>
      <c r="MO464" s="44"/>
      <c r="MP464" s="44" t="str">
        <f t="shared" si="2279"/>
        <v/>
      </c>
      <c r="MQ464" s="45" t="str">
        <f t="shared" si="2280"/>
        <v/>
      </c>
      <c r="MR464" s="35"/>
      <c r="MS464" s="27"/>
      <c r="MT464" s="46"/>
      <c r="MU464" s="67"/>
      <c r="MV464" s="44" t="str">
        <f t="shared" ref="MV464:MV484" si="2321">IF(MU464="","",MU464-MU463)</f>
        <v/>
      </c>
      <c r="MW464" s="44"/>
      <c r="MX464" s="44"/>
      <c r="MY464" s="44"/>
      <c r="MZ464" s="44" t="str">
        <f t="shared" ref="MZ464:MZ484" si="2322">IF(MY464="","",MY463+NA463-MY464)</f>
        <v/>
      </c>
      <c r="NA464" s="44"/>
      <c r="NB464" s="44"/>
      <c r="NC464" s="44"/>
      <c r="ND464" s="44" t="str">
        <f t="shared" si="2281"/>
        <v/>
      </c>
      <c r="NE464" s="45" t="str">
        <f t="shared" si="2282"/>
        <v/>
      </c>
      <c r="NF464" s="35"/>
      <c r="NG464" s="27"/>
      <c r="NH464" s="46"/>
      <c r="NI464" s="67"/>
      <c r="NJ464" s="44" t="str">
        <f t="shared" ref="NJ464:NJ484" si="2323">IF(NI464="","",NI464-NI463)</f>
        <v/>
      </c>
      <c r="NK464" s="44"/>
      <c r="NL464" s="44"/>
      <c r="NM464" s="44"/>
      <c r="NN464" s="44" t="str">
        <f t="shared" ref="NN464:NN484" si="2324">IF(NM464="","",NM463+NO463-NM464)</f>
        <v/>
      </c>
      <c r="NO464" s="44"/>
      <c r="NP464" s="44"/>
      <c r="NQ464" s="44"/>
      <c r="NR464" s="44" t="str">
        <f t="shared" si="2283"/>
        <v/>
      </c>
      <c r="NS464" s="45" t="str">
        <f t="shared" si="2284"/>
        <v/>
      </c>
      <c r="NT464" s="35"/>
    </row>
    <row r="465" spans="1:384" ht="15" customHeight="1" thickTop="1" x14ac:dyDescent="0.2">
      <c r="A465" s="38"/>
      <c r="B465" s="39"/>
      <c r="C465" s="40"/>
      <c r="D465" s="40"/>
      <c r="E465" s="41"/>
      <c r="F465" s="40"/>
      <c r="G465" s="178"/>
      <c r="H465" s="42"/>
      <c r="I465" s="44"/>
      <c r="J465" s="44" t="str">
        <f t="shared" si="2292"/>
        <v/>
      </c>
      <c r="K465" s="44"/>
      <c r="L465" s="44"/>
      <c r="M465" s="44"/>
      <c r="N465" s="44" t="str">
        <f t="shared" si="2293"/>
        <v/>
      </c>
      <c r="O465" s="44"/>
      <c r="P465" s="44"/>
      <c r="Q465" s="44"/>
      <c r="R465" s="44" t="str">
        <f t="shared" si="2253"/>
        <v/>
      </c>
      <c r="S465" s="45" t="str">
        <f t="shared" si="2254"/>
        <v/>
      </c>
      <c r="T465" s="35"/>
      <c r="U465" s="27"/>
      <c r="V465" s="46"/>
      <c r="W465" s="67"/>
      <c r="X465" s="44" t="str">
        <f t="shared" si="2294"/>
        <v/>
      </c>
      <c r="Y465" s="44"/>
      <c r="Z465" s="44"/>
      <c r="AA465" s="44"/>
      <c r="AB465" s="44" t="str">
        <f t="shared" si="2295"/>
        <v/>
      </c>
      <c r="AC465" s="44"/>
      <c r="AD465" s="44"/>
      <c r="AE465" s="44"/>
      <c r="AF465" s="44" t="str">
        <f t="shared" si="2255"/>
        <v/>
      </c>
      <c r="AG465" s="45" t="str">
        <f t="shared" si="2256"/>
        <v/>
      </c>
      <c r="AH465" s="35"/>
      <c r="AI465" s="27"/>
      <c r="AJ465" s="46"/>
      <c r="AK465" s="44"/>
      <c r="AL465" s="44" t="str">
        <f t="shared" si="2296"/>
        <v/>
      </c>
      <c r="AM465" s="44"/>
      <c r="AN465" s="44" t="str">
        <f t="shared" si="2297"/>
        <v/>
      </c>
      <c r="AO465" s="44"/>
      <c r="AP465" s="44" t="str">
        <f t="shared" si="2298"/>
        <v/>
      </c>
      <c r="AQ465" s="44"/>
      <c r="AR465" s="44"/>
      <c r="AS465" s="44"/>
      <c r="AT465" s="44" t="str">
        <f t="shared" si="2257"/>
        <v/>
      </c>
      <c r="AU465" s="45" t="str">
        <f t="shared" si="2258"/>
        <v/>
      </c>
      <c r="AV465" s="35"/>
      <c r="AW465" s="27"/>
      <c r="AX465" s="46"/>
      <c r="AY465" s="44"/>
      <c r="AZ465" s="44" t="str">
        <f t="shared" si="2299"/>
        <v/>
      </c>
      <c r="BA465" s="44"/>
      <c r="BB465" s="44" t="str">
        <f t="shared" si="2300"/>
        <v/>
      </c>
      <c r="BC465" s="44"/>
      <c r="BD465" s="44" t="str">
        <f t="shared" si="2301"/>
        <v/>
      </c>
      <c r="BE465" s="44"/>
      <c r="BF465" s="44"/>
      <c r="BG465" s="44"/>
      <c r="BH465" s="44" t="str">
        <f t="shared" si="2259"/>
        <v/>
      </c>
      <c r="BI465" s="45" t="str">
        <f t="shared" si="2260"/>
        <v/>
      </c>
      <c r="BJ465" s="35"/>
      <c r="BK465" s="50"/>
      <c r="BL465" s="51">
        <f>IF($A444="","",$A444)</f>
        <v>45940</v>
      </c>
      <c r="BM465" s="44">
        <v>12341</v>
      </c>
      <c r="BN465" s="43">
        <f t="shared" si="2173"/>
        <v>99</v>
      </c>
      <c r="BO465" s="44">
        <v>471</v>
      </c>
      <c r="BP465" s="87">
        <f t="shared" si="2174"/>
        <v>4</v>
      </c>
      <c r="BQ465" s="44">
        <v>10</v>
      </c>
      <c r="BR465" s="43">
        <f t="shared" si="2175"/>
        <v>4</v>
      </c>
      <c r="BS465" s="43">
        <v>4</v>
      </c>
      <c r="BT465" s="53" t="str">
        <f t="shared" si="2176"/>
        <v>キティヒョウ柄マスコット</v>
      </c>
      <c r="BU465" s="47">
        <f t="shared" si="2177"/>
        <v>996</v>
      </c>
      <c r="BV465" s="44">
        <f t="shared" si="2178"/>
        <v>3984</v>
      </c>
      <c r="BW465" s="89">
        <f t="shared" si="2179"/>
        <v>0.40242424242424241</v>
      </c>
      <c r="BX465" s="35"/>
      <c r="BY465" s="27"/>
      <c r="BZ465" s="51">
        <f>IF($A444="","",$A444)</f>
        <v>45940</v>
      </c>
      <c r="CA465" s="44">
        <v>1003</v>
      </c>
      <c r="CB465" s="43">
        <f t="shared" si="2180"/>
        <v>133</v>
      </c>
      <c r="CC465" s="44">
        <v>9</v>
      </c>
      <c r="CD465" s="87">
        <f t="shared" si="2181"/>
        <v>3</v>
      </c>
      <c r="CE465" s="44">
        <v>11</v>
      </c>
      <c r="CF465" s="43">
        <f t="shared" si="2182"/>
        <v>1</v>
      </c>
      <c r="CG465" s="43">
        <v>1</v>
      </c>
      <c r="CH465" s="53" t="str">
        <f t="shared" si="2183"/>
        <v>サンリオフェイスポーチ</v>
      </c>
      <c r="CI465" s="47">
        <f t="shared" si="2184"/>
        <v>900</v>
      </c>
      <c r="CJ465" s="44">
        <f t="shared" si="2185"/>
        <v>900</v>
      </c>
      <c r="CK465" s="89">
        <f t="shared" si="2186"/>
        <v>6.7669172932330823E-2</v>
      </c>
      <c r="CL465" s="35"/>
      <c r="CM465" s="27"/>
      <c r="CN465" s="51">
        <f>IF($A444="","",$A444)</f>
        <v>45940</v>
      </c>
      <c r="CO465" s="44">
        <v>537</v>
      </c>
      <c r="CP465" s="43">
        <f t="shared" si="2187"/>
        <v>54</v>
      </c>
      <c r="CQ465" s="44">
        <v>2</v>
      </c>
      <c r="CR465" s="87">
        <f t="shared" si="2188"/>
        <v>1</v>
      </c>
      <c r="CS465" s="44">
        <v>11</v>
      </c>
      <c r="CT465" s="43">
        <f t="shared" si="2189"/>
        <v>0</v>
      </c>
      <c r="CU465" s="43">
        <v>1</v>
      </c>
      <c r="CV465" s="53" t="str">
        <f t="shared" si="2190"/>
        <v>液晶ミニカメラ</v>
      </c>
      <c r="CW465" s="47">
        <f t="shared" si="2191"/>
        <v>1079</v>
      </c>
      <c r="CX465" s="44">
        <f t="shared" si="2192"/>
        <v>0</v>
      </c>
      <c r="CY465" s="89">
        <f t="shared" si="2193"/>
        <v>0</v>
      </c>
      <c r="CZ465" s="35"/>
      <c r="DA465" s="58"/>
      <c r="DB465" s="51">
        <f>IF($A444="","",$A444)</f>
        <v>45940</v>
      </c>
      <c r="DC465" s="44">
        <v>7295</v>
      </c>
      <c r="DD465" s="43">
        <f t="shared" si="2194"/>
        <v>27</v>
      </c>
      <c r="DE465" s="44">
        <v>261</v>
      </c>
      <c r="DF465" s="87">
        <f t="shared" si="2195"/>
        <v>1</v>
      </c>
      <c r="DG465" s="44">
        <v>22</v>
      </c>
      <c r="DH465" s="43">
        <f t="shared" si="2196"/>
        <v>1</v>
      </c>
      <c r="DI465" s="43">
        <v>0</v>
      </c>
      <c r="DJ465" s="53" t="str">
        <f t="shared" si="2197"/>
        <v>クーリッシュイヤホン</v>
      </c>
      <c r="DK465" s="47">
        <f t="shared" si="2198"/>
        <v>1100</v>
      </c>
      <c r="DL465" s="44">
        <f t="shared" si="2199"/>
        <v>1100</v>
      </c>
      <c r="DM465" s="89">
        <f t="shared" si="2200"/>
        <v>0.40740740740740738</v>
      </c>
      <c r="DN465" s="35" t="s">
        <v>563</v>
      </c>
      <c r="DO465" s="27"/>
      <c r="DP465" s="51">
        <f>IF($A444="","",$A444)</f>
        <v>45940</v>
      </c>
      <c r="DQ465" s="44">
        <v>1258</v>
      </c>
      <c r="DR465" s="43">
        <f t="shared" si="2201"/>
        <v>42</v>
      </c>
      <c r="DS465" s="44">
        <v>53</v>
      </c>
      <c r="DT465" s="87">
        <f t="shared" si="2202"/>
        <v>1</v>
      </c>
      <c r="DU465" s="44">
        <v>10</v>
      </c>
      <c r="DV465" s="43">
        <f t="shared" si="2203"/>
        <v>1</v>
      </c>
      <c r="DW465" s="43">
        <v>0</v>
      </c>
      <c r="DX465" s="53" t="str">
        <f t="shared" si="2204"/>
        <v>デジタルミニカメラ</v>
      </c>
      <c r="DY465" s="47">
        <f t="shared" si="2205"/>
        <v>722</v>
      </c>
      <c r="DZ465" s="44">
        <f t="shared" si="2206"/>
        <v>722</v>
      </c>
      <c r="EA465" s="89">
        <f t="shared" si="2207"/>
        <v>0.17190476190476189</v>
      </c>
      <c r="EB465" s="35"/>
      <c r="EC465" s="27"/>
      <c r="ED465" s="46"/>
      <c r="EE465" s="67"/>
      <c r="EF465" s="44" t="str">
        <f t="shared" si="2302"/>
        <v/>
      </c>
      <c r="EG465" s="44"/>
      <c r="EH465" s="44"/>
      <c r="EI465" s="44"/>
      <c r="EJ465" s="44" t="str">
        <f t="shared" si="2303"/>
        <v/>
      </c>
      <c r="EK465" s="44"/>
      <c r="EL465" s="44"/>
      <c r="EM465" s="44"/>
      <c r="EN465" s="44" t="str">
        <f t="shared" si="2261"/>
        <v/>
      </c>
      <c r="EO465" s="45" t="str">
        <f t="shared" si="2262"/>
        <v/>
      </c>
      <c r="EP465" s="35"/>
      <c r="EQ465" s="27"/>
      <c r="ER465" s="46"/>
      <c r="ES465" s="44"/>
      <c r="ET465" s="44" t="str">
        <f t="shared" si="2304"/>
        <v/>
      </c>
      <c r="EU465" s="44"/>
      <c r="EV465" s="44" t="str">
        <f t="shared" si="2305"/>
        <v/>
      </c>
      <c r="EW465" s="44"/>
      <c r="EX465" s="44" t="str">
        <f t="shared" si="2306"/>
        <v/>
      </c>
      <c r="EY465" s="44"/>
      <c r="EZ465" s="44"/>
      <c r="FA465" s="44"/>
      <c r="FB465" s="44" t="str">
        <f t="shared" si="2263"/>
        <v/>
      </c>
      <c r="FC465" s="45" t="str">
        <f t="shared" si="2264"/>
        <v/>
      </c>
      <c r="FD465" s="35"/>
      <c r="FF465" s="46"/>
      <c r="FG465" s="67"/>
      <c r="FH465" s="44" t="str">
        <f t="shared" si="2307"/>
        <v/>
      </c>
      <c r="FI465" s="44"/>
      <c r="FJ465" s="44"/>
      <c r="FK465" s="44"/>
      <c r="FL465" s="44" t="str">
        <f t="shared" si="2308"/>
        <v/>
      </c>
      <c r="FM465" s="44"/>
      <c r="FN465" s="44"/>
      <c r="FO465" s="44"/>
      <c r="FP465" s="44" t="str">
        <f t="shared" si="2265"/>
        <v/>
      </c>
      <c r="FQ465" s="45" t="str">
        <f t="shared" si="2266"/>
        <v/>
      </c>
      <c r="FR465" s="35"/>
      <c r="FT465" s="46"/>
      <c r="FU465" s="67"/>
      <c r="FV465" s="44" t="str">
        <f t="shared" si="2309"/>
        <v/>
      </c>
      <c r="FW465" s="44"/>
      <c r="FX465" s="44"/>
      <c r="FY465" s="44"/>
      <c r="FZ465" s="44" t="str">
        <f t="shared" si="2310"/>
        <v/>
      </c>
      <c r="GA465" s="44"/>
      <c r="GB465" s="44"/>
      <c r="GC465" s="44"/>
      <c r="GD465" s="44" t="str">
        <f t="shared" si="2267"/>
        <v/>
      </c>
      <c r="GE465" s="45" t="str">
        <f t="shared" si="2268"/>
        <v/>
      </c>
      <c r="GF465" s="35"/>
      <c r="GH465" s="46"/>
      <c r="GI465" s="67"/>
      <c r="GJ465" s="44" t="str">
        <f t="shared" si="2311"/>
        <v/>
      </c>
      <c r="GK465" s="44"/>
      <c r="GL465" s="44"/>
      <c r="GM465" s="44"/>
      <c r="GN465" s="44" t="str">
        <f t="shared" si="2312"/>
        <v/>
      </c>
      <c r="GO465" s="44"/>
      <c r="GP465" s="44"/>
      <c r="GQ465" s="44"/>
      <c r="GR465" s="44" t="str">
        <f t="shared" si="2269"/>
        <v/>
      </c>
      <c r="GS465" s="45" t="str">
        <f t="shared" si="2270"/>
        <v/>
      </c>
      <c r="GT465" s="35"/>
      <c r="GU465" s="27"/>
      <c r="GV465" s="46"/>
      <c r="GW465" s="67"/>
      <c r="GX465" s="44" t="str">
        <f t="shared" si="2313"/>
        <v/>
      </c>
      <c r="GY465" s="44"/>
      <c r="GZ465" s="44"/>
      <c r="HA465" s="44"/>
      <c r="HB465" s="44" t="str">
        <f t="shared" si="2314"/>
        <v/>
      </c>
      <c r="HC465" s="44"/>
      <c r="HD465" s="44"/>
      <c r="HE465" s="44"/>
      <c r="HF465" s="44" t="str">
        <f t="shared" si="2271"/>
        <v/>
      </c>
      <c r="HG465" s="45" t="str">
        <f t="shared" si="2272"/>
        <v/>
      </c>
      <c r="HH465" s="35"/>
      <c r="HJ465" s="46"/>
      <c r="HK465" s="67"/>
      <c r="HL465" s="44" t="str">
        <f t="shared" si="2315"/>
        <v/>
      </c>
      <c r="HM465" s="44"/>
      <c r="HN465" s="44"/>
      <c r="HO465" s="44"/>
      <c r="HP465" s="44" t="str">
        <f t="shared" si="2316"/>
        <v/>
      </c>
      <c r="HQ465" s="44"/>
      <c r="HR465" s="44"/>
      <c r="HS465" s="44"/>
      <c r="HT465" s="44" t="str">
        <f t="shared" si="2273"/>
        <v/>
      </c>
      <c r="HU465" s="45" t="str">
        <f t="shared" si="2274"/>
        <v/>
      </c>
      <c r="HV465" s="35"/>
      <c r="HW465" s="61"/>
      <c r="HX465" s="51">
        <f>IF($A444="","",$A444)</f>
        <v>45940</v>
      </c>
      <c r="HY465" s="44">
        <v>28228</v>
      </c>
      <c r="HZ465" s="43">
        <f t="shared" si="2250"/>
        <v>208</v>
      </c>
      <c r="IA465" s="44"/>
      <c r="IB465" s="87" t="str">
        <f t="shared" si="2244"/>
        <v/>
      </c>
      <c r="IC465" s="44">
        <v>1</v>
      </c>
      <c r="ID465" s="43">
        <f t="shared" si="2208"/>
        <v>1</v>
      </c>
      <c r="IE465" s="43">
        <v>5</v>
      </c>
      <c r="IF465" s="53" t="str">
        <f t="shared" si="2209"/>
        <v>ルララ</v>
      </c>
      <c r="IG465" s="47">
        <f>IF(HY465="","",IG461)</f>
        <v>715</v>
      </c>
      <c r="IH465" s="44">
        <f t="shared" si="2210"/>
        <v>715</v>
      </c>
      <c r="II465" s="89">
        <f t="shared" si="2211"/>
        <v>3.4375000000000003E-2</v>
      </c>
      <c r="IJ465" s="35"/>
      <c r="IL465" s="51">
        <f>IF($A444="","",$A444)</f>
        <v>45940</v>
      </c>
      <c r="IM465" s="44">
        <v>544</v>
      </c>
      <c r="IN465" s="43">
        <f t="shared" si="2245"/>
        <v>124</v>
      </c>
      <c r="IO465" s="44">
        <v>7</v>
      </c>
      <c r="IP465" s="87">
        <f t="shared" si="2246"/>
        <v>2</v>
      </c>
      <c r="IQ465" s="44">
        <v>15</v>
      </c>
      <c r="IR465" s="43">
        <f t="shared" si="2212"/>
        <v>2</v>
      </c>
      <c r="IS465" s="43">
        <v>2</v>
      </c>
      <c r="IT465" s="53" t="str">
        <f t="shared" si="2213"/>
        <v>ラブブマスコット</v>
      </c>
      <c r="IU465" s="47">
        <f t="shared" si="2247"/>
        <v>400</v>
      </c>
      <c r="IV465" s="44">
        <f t="shared" si="2214"/>
        <v>800</v>
      </c>
      <c r="IW465" s="89">
        <f t="shared" si="2215"/>
        <v>6.4516129032258063E-2</v>
      </c>
      <c r="IX465" s="35"/>
      <c r="IY465" s="33"/>
      <c r="IZ465" s="51">
        <v>45940</v>
      </c>
      <c r="JA465" s="44">
        <v>6249</v>
      </c>
      <c r="JB465" s="43">
        <f t="shared" si="2216"/>
        <v>12</v>
      </c>
      <c r="JC465" s="44">
        <v>313</v>
      </c>
      <c r="JD465" s="87">
        <f t="shared" si="2217"/>
        <v>3</v>
      </c>
      <c r="JE465" s="44">
        <v>19</v>
      </c>
      <c r="JF465" s="43">
        <f t="shared" si="2218"/>
        <v>4</v>
      </c>
      <c r="JG465" s="43">
        <v>-1</v>
      </c>
      <c r="JH465" s="53" t="str">
        <f t="shared" si="2248"/>
        <v>サンリオでかぱっちん</v>
      </c>
      <c r="JI465" s="47">
        <f t="shared" si="2249"/>
        <v>660</v>
      </c>
      <c r="JJ465" s="44">
        <f t="shared" si="2219"/>
        <v>2640</v>
      </c>
      <c r="JK465" s="89">
        <f t="shared" si="2220"/>
        <v>2.2000000000000002</v>
      </c>
      <c r="JL465" s="35" t="s">
        <v>562</v>
      </c>
      <c r="JM465" s="27"/>
      <c r="JN465" s="51">
        <f>IF($A444="","",$A444)</f>
        <v>45940</v>
      </c>
      <c r="JO465" s="44">
        <v>5208</v>
      </c>
      <c r="JP465" s="43">
        <f t="shared" si="2221"/>
        <v>18</v>
      </c>
      <c r="JQ465" s="44">
        <v>177</v>
      </c>
      <c r="JR465" s="87">
        <f t="shared" si="2222"/>
        <v>1</v>
      </c>
      <c r="JS465" s="44">
        <v>17</v>
      </c>
      <c r="JT465" s="43">
        <f t="shared" si="2223"/>
        <v>1</v>
      </c>
      <c r="JU465" s="43">
        <v>12</v>
      </c>
      <c r="JV465" s="53" t="str">
        <f t="shared" si="2240"/>
        <v>北斗イヤホン</v>
      </c>
      <c r="JW465" s="47">
        <f t="shared" si="2241"/>
        <v>1100</v>
      </c>
      <c r="JX465" s="44">
        <f t="shared" si="2224"/>
        <v>1100</v>
      </c>
      <c r="JY465" s="89">
        <f t="shared" si="2225"/>
        <v>0.61111111111111116</v>
      </c>
      <c r="JZ465" s="35"/>
      <c r="KA465" s="61"/>
      <c r="KB465" s="51">
        <f>IF($A444="","",$A444)</f>
        <v>45940</v>
      </c>
      <c r="KC465" s="44">
        <v>5497</v>
      </c>
      <c r="KD465" s="43">
        <f t="shared" si="2226"/>
        <v>115</v>
      </c>
      <c r="KE465" s="44">
        <v>202</v>
      </c>
      <c r="KF465" s="87">
        <f t="shared" si="2227"/>
        <v>1</v>
      </c>
      <c r="KG465" s="44">
        <v>13</v>
      </c>
      <c r="KH465" s="43">
        <f t="shared" si="2228"/>
        <v>1</v>
      </c>
      <c r="KI465" s="43">
        <v>4</v>
      </c>
      <c r="KJ465" s="53" t="str">
        <f t="shared" si="2229"/>
        <v>液晶ミニカメラ</v>
      </c>
      <c r="KK465" s="47">
        <f t="shared" si="2230"/>
        <v>1074</v>
      </c>
      <c r="KL465" s="44">
        <f t="shared" si="2231"/>
        <v>1074</v>
      </c>
      <c r="KM465" s="89">
        <f t="shared" si="2232"/>
        <v>9.3391304347826082E-2</v>
      </c>
      <c r="KN465" s="35"/>
      <c r="KO465" s="27"/>
      <c r="KP465" s="51">
        <f>IF($A444="","",$A444)</f>
        <v>45940</v>
      </c>
      <c r="KQ465" s="44">
        <v>3886</v>
      </c>
      <c r="KR465" s="43">
        <f t="shared" si="2233"/>
        <v>66</v>
      </c>
      <c r="KS465" s="44">
        <v>255</v>
      </c>
      <c r="KT465" s="87">
        <f t="shared" si="2234"/>
        <v>1</v>
      </c>
      <c r="KU465" s="44">
        <v>13</v>
      </c>
      <c r="KV465" s="43">
        <f t="shared" si="2235"/>
        <v>1</v>
      </c>
      <c r="KW465" s="43">
        <v>0</v>
      </c>
      <c r="KX465" s="53" t="str">
        <f t="shared" si="2236"/>
        <v>LOTTEチョコイヤホン</v>
      </c>
      <c r="KY465" s="47">
        <f t="shared" si="2237"/>
        <v>1100</v>
      </c>
      <c r="KZ465" s="44">
        <f t="shared" si="2238"/>
        <v>1100</v>
      </c>
      <c r="LA465" s="89">
        <f t="shared" si="2239"/>
        <v>0.16666666666666666</v>
      </c>
      <c r="LB465" s="35"/>
      <c r="LC465" s="27"/>
      <c r="LD465" s="46"/>
      <c r="LE465" s="44"/>
      <c r="LF465" s="44"/>
      <c r="LG465" s="44"/>
      <c r="LH465" s="44"/>
      <c r="LI465" s="43"/>
      <c r="LJ465" s="44"/>
      <c r="LK465" s="44"/>
      <c r="LL465" s="72"/>
      <c r="LM465" s="67"/>
      <c r="LN465" s="44"/>
      <c r="LO465" s="45"/>
      <c r="LP465" s="35"/>
      <c r="LQ465" s="27"/>
      <c r="LR465" s="46"/>
      <c r="LS465" s="67"/>
      <c r="LT465" s="44" t="str">
        <f t="shared" si="2317"/>
        <v/>
      </c>
      <c r="LU465" s="44"/>
      <c r="LV465" s="44"/>
      <c r="LW465" s="44"/>
      <c r="LX465" s="44" t="str">
        <f t="shared" si="2318"/>
        <v/>
      </c>
      <c r="LY465" s="44"/>
      <c r="LZ465" s="44"/>
      <c r="MA465" s="44"/>
      <c r="MB465" s="44" t="str">
        <f t="shared" si="2277"/>
        <v/>
      </c>
      <c r="MC465" s="45" t="str">
        <f t="shared" si="2278"/>
        <v/>
      </c>
      <c r="MD465" s="35"/>
      <c r="ME465" s="27"/>
      <c r="MF465" s="46"/>
      <c r="MG465" s="67"/>
      <c r="MH465" s="44" t="str">
        <f t="shared" si="2319"/>
        <v/>
      </c>
      <c r="MI465" s="44"/>
      <c r="MJ465" s="44"/>
      <c r="MK465" s="44"/>
      <c r="ML465" s="44" t="str">
        <f t="shared" si="2320"/>
        <v/>
      </c>
      <c r="MM465" s="44"/>
      <c r="MN465" s="44"/>
      <c r="MO465" s="44"/>
      <c r="MP465" s="44" t="str">
        <f t="shared" si="2279"/>
        <v/>
      </c>
      <c r="MQ465" s="45" t="str">
        <f t="shared" si="2280"/>
        <v/>
      </c>
      <c r="MR465" s="35"/>
      <c r="MS465" s="27"/>
      <c r="MT465" s="46"/>
      <c r="MU465" s="67"/>
      <c r="MV465" s="44" t="str">
        <f t="shared" si="2321"/>
        <v/>
      </c>
      <c r="MW465" s="44"/>
      <c r="MX465" s="44"/>
      <c r="MY465" s="44"/>
      <c r="MZ465" s="44" t="str">
        <f t="shared" si="2322"/>
        <v/>
      </c>
      <c r="NA465" s="44"/>
      <c r="NB465" s="44"/>
      <c r="NC465" s="44"/>
      <c r="ND465" s="44" t="str">
        <f t="shared" si="2281"/>
        <v/>
      </c>
      <c r="NE465" s="45" t="str">
        <f t="shared" si="2282"/>
        <v/>
      </c>
      <c r="NF465" s="35"/>
      <c r="NG465" s="27"/>
      <c r="NH465" s="46"/>
      <c r="NI465" s="67"/>
      <c r="NJ465" s="44" t="str">
        <f t="shared" si="2323"/>
        <v/>
      </c>
      <c r="NK465" s="44"/>
      <c r="NL465" s="44"/>
      <c r="NM465" s="44"/>
      <c r="NN465" s="44" t="str">
        <f t="shared" si="2324"/>
        <v/>
      </c>
      <c r="NO465" s="44"/>
      <c r="NP465" s="44"/>
      <c r="NQ465" s="44"/>
      <c r="NR465" s="44" t="str">
        <f t="shared" si="2283"/>
        <v/>
      </c>
      <c r="NS465" s="45" t="str">
        <f t="shared" si="2284"/>
        <v/>
      </c>
      <c r="NT465" s="35"/>
    </row>
    <row r="466" spans="1:384" ht="15" customHeight="1" thickBot="1" x14ac:dyDescent="0.25">
      <c r="A466" s="38"/>
      <c r="B466" s="39"/>
      <c r="C466" s="40"/>
      <c r="D466" s="40"/>
      <c r="E466" s="41"/>
      <c r="F466" s="40"/>
      <c r="G466" s="178"/>
      <c r="H466" s="42"/>
      <c r="I466" s="44"/>
      <c r="J466" s="44" t="str">
        <f t="shared" si="2292"/>
        <v/>
      </c>
      <c r="K466" s="44"/>
      <c r="L466" s="44"/>
      <c r="M466" s="44"/>
      <c r="N466" s="44" t="str">
        <f t="shared" si="2293"/>
        <v/>
      </c>
      <c r="O466" s="44"/>
      <c r="P466" s="44"/>
      <c r="Q466" s="44"/>
      <c r="R466" s="44" t="str">
        <f t="shared" si="2253"/>
        <v/>
      </c>
      <c r="S466" s="45" t="str">
        <f t="shared" si="2254"/>
        <v/>
      </c>
      <c r="T466" s="35"/>
      <c r="U466" s="27"/>
      <c r="V466" s="46"/>
      <c r="W466" s="67"/>
      <c r="X466" s="44" t="str">
        <f t="shared" si="2294"/>
        <v/>
      </c>
      <c r="Y466" s="44"/>
      <c r="Z466" s="44"/>
      <c r="AA466" s="44"/>
      <c r="AB466" s="44" t="str">
        <f t="shared" si="2295"/>
        <v/>
      </c>
      <c r="AC466" s="44"/>
      <c r="AD466" s="44"/>
      <c r="AE466" s="44"/>
      <c r="AF466" s="44" t="str">
        <f t="shared" si="2255"/>
        <v/>
      </c>
      <c r="AG466" s="45" t="str">
        <f t="shared" si="2256"/>
        <v/>
      </c>
      <c r="AH466" s="35"/>
      <c r="AI466" s="27"/>
      <c r="AJ466" s="46"/>
      <c r="AK466" s="44"/>
      <c r="AL466" s="44" t="str">
        <f t="shared" si="2296"/>
        <v/>
      </c>
      <c r="AM466" s="44"/>
      <c r="AN466" s="44" t="str">
        <f t="shared" si="2297"/>
        <v/>
      </c>
      <c r="AO466" s="44"/>
      <c r="AP466" s="44" t="str">
        <f t="shared" si="2298"/>
        <v/>
      </c>
      <c r="AQ466" s="44"/>
      <c r="AR466" s="44"/>
      <c r="AS466" s="44"/>
      <c r="AT466" s="44" t="str">
        <f t="shared" si="2257"/>
        <v/>
      </c>
      <c r="AU466" s="45" t="str">
        <f t="shared" si="2258"/>
        <v/>
      </c>
      <c r="AV466" s="35"/>
      <c r="AW466" s="27"/>
      <c r="AX466" s="46"/>
      <c r="AY466" s="44"/>
      <c r="AZ466" s="44" t="str">
        <f t="shared" si="2299"/>
        <v/>
      </c>
      <c r="BA466" s="44"/>
      <c r="BB466" s="44" t="str">
        <f t="shared" si="2300"/>
        <v/>
      </c>
      <c r="BC466" s="44"/>
      <c r="BD466" s="44" t="str">
        <f t="shared" si="2301"/>
        <v/>
      </c>
      <c r="BE466" s="44"/>
      <c r="BF466" s="44"/>
      <c r="BG466" s="44"/>
      <c r="BH466" s="44" t="str">
        <f t="shared" si="2259"/>
        <v/>
      </c>
      <c r="BI466" s="45" t="str">
        <f t="shared" si="2260"/>
        <v/>
      </c>
      <c r="BJ466" s="35"/>
      <c r="BK466" s="50"/>
      <c r="BL466" s="46"/>
      <c r="BM466" s="43">
        <v>9939</v>
      </c>
      <c r="BN466" s="44">
        <f t="shared" si="2173"/>
        <v>59</v>
      </c>
      <c r="BO466" s="43">
        <v>289</v>
      </c>
      <c r="BP466" s="44">
        <f t="shared" si="2174"/>
        <v>1</v>
      </c>
      <c r="BQ466" s="43">
        <v>12</v>
      </c>
      <c r="BR466" s="44">
        <f t="shared" si="2175"/>
        <v>1</v>
      </c>
      <c r="BS466" s="43">
        <v>4</v>
      </c>
      <c r="BT466" s="60" t="str">
        <f t="shared" si="2176"/>
        <v>モンチッチマスコット</v>
      </c>
      <c r="BU466" s="67">
        <f t="shared" si="2177"/>
        <v>660</v>
      </c>
      <c r="BV466" s="43">
        <f t="shared" si="2178"/>
        <v>660</v>
      </c>
      <c r="BW466" s="45">
        <f t="shared" si="2179"/>
        <v>0.11186440677966102</v>
      </c>
      <c r="BX466" s="35"/>
      <c r="BY466" s="27"/>
      <c r="BZ466" s="46"/>
      <c r="CA466" s="43">
        <v>1150</v>
      </c>
      <c r="CB466" s="44">
        <f t="shared" si="2180"/>
        <v>40</v>
      </c>
      <c r="CC466" s="43">
        <v>8</v>
      </c>
      <c r="CD466" s="44">
        <f t="shared" si="2181"/>
        <v>1</v>
      </c>
      <c r="CE466" s="43">
        <v>16</v>
      </c>
      <c r="CF466" s="44">
        <f t="shared" si="2182"/>
        <v>1</v>
      </c>
      <c r="CG466" s="43">
        <v>0</v>
      </c>
      <c r="CH466" s="60" t="str">
        <f t="shared" si="2183"/>
        <v>ラブブマスコット</v>
      </c>
      <c r="CI466" s="67">
        <f t="shared" si="2184"/>
        <v>500</v>
      </c>
      <c r="CJ466" s="43">
        <f t="shared" si="2185"/>
        <v>500</v>
      </c>
      <c r="CK466" s="45">
        <f t="shared" si="2186"/>
        <v>0.125</v>
      </c>
      <c r="CL466" s="35"/>
      <c r="CM466" s="27"/>
      <c r="CN466" s="46"/>
      <c r="CO466" s="43">
        <v>684</v>
      </c>
      <c r="CP466" s="44">
        <f t="shared" si="2187"/>
        <v>50</v>
      </c>
      <c r="CQ466" s="43">
        <v>3</v>
      </c>
      <c r="CR466" s="44">
        <f t="shared" si="2188"/>
        <v>0</v>
      </c>
      <c r="CS466" s="43">
        <v>8</v>
      </c>
      <c r="CT466" s="44">
        <f t="shared" si="2189"/>
        <v>2</v>
      </c>
      <c r="CU466" s="43">
        <v>2</v>
      </c>
      <c r="CV466" s="60" t="str">
        <f t="shared" si="2190"/>
        <v>サンリオミニリュック</v>
      </c>
      <c r="CW466" s="67">
        <f t="shared" si="2191"/>
        <v>600</v>
      </c>
      <c r="CX466" s="43">
        <f t="shared" si="2192"/>
        <v>1200</v>
      </c>
      <c r="CY466" s="45">
        <f t="shared" si="2193"/>
        <v>0.24</v>
      </c>
      <c r="CZ466" s="35"/>
      <c r="DA466" s="58"/>
      <c r="DB466" s="46"/>
      <c r="DC466" s="43">
        <v>7021</v>
      </c>
      <c r="DD466" s="44">
        <f t="shared" si="2194"/>
        <v>64</v>
      </c>
      <c r="DE466" s="43">
        <v>223</v>
      </c>
      <c r="DF466" s="44">
        <f t="shared" si="2195"/>
        <v>1</v>
      </c>
      <c r="DG466" s="43">
        <v>11</v>
      </c>
      <c r="DH466" s="44">
        <f t="shared" si="2196"/>
        <v>1</v>
      </c>
      <c r="DI466" s="43">
        <v>0</v>
      </c>
      <c r="DJ466" s="60" t="str">
        <f t="shared" si="2197"/>
        <v>ジャグラーサウンドボタン</v>
      </c>
      <c r="DK466" s="67">
        <f t="shared" si="2198"/>
        <v>682</v>
      </c>
      <c r="DL466" s="43">
        <f t="shared" si="2199"/>
        <v>682</v>
      </c>
      <c r="DM466" s="45">
        <f t="shared" si="2200"/>
        <v>0.1065625</v>
      </c>
      <c r="DN466" s="35"/>
      <c r="DO466" s="27"/>
      <c r="DP466" s="46"/>
      <c r="DQ466" s="43">
        <v>2529</v>
      </c>
      <c r="DR466" s="44">
        <f t="shared" si="2201"/>
        <v>28</v>
      </c>
      <c r="DS466" s="43">
        <v>73</v>
      </c>
      <c r="DT466" s="44">
        <f t="shared" si="2202"/>
        <v>1</v>
      </c>
      <c r="DU466" s="43">
        <v>11</v>
      </c>
      <c r="DV466" s="44">
        <f t="shared" si="2203"/>
        <v>1</v>
      </c>
      <c r="DW466" s="43">
        <v>1</v>
      </c>
      <c r="DX466" s="60" t="str">
        <f t="shared" si="2204"/>
        <v>キティヒョウ柄マスコット</v>
      </c>
      <c r="DY466" s="67">
        <f t="shared" si="2205"/>
        <v>996</v>
      </c>
      <c r="DZ466" s="43">
        <f t="shared" si="2206"/>
        <v>996</v>
      </c>
      <c r="EA466" s="45">
        <f t="shared" si="2207"/>
        <v>0.35571428571428571</v>
      </c>
      <c r="EB466" s="35"/>
      <c r="EC466" s="27"/>
      <c r="ED466" s="46"/>
      <c r="EE466" s="67"/>
      <c r="EF466" s="44" t="str">
        <f t="shared" si="2302"/>
        <v/>
      </c>
      <c r="EG466" s="44"/>
      <c r="EH466" s="44"/>
      <c r="EI466" s="44"/>
      <c r="EJ466" s="44" t="str">
        <f t="shared" si="2303"/>
        <v/>
      </c>
      <c r="EK466" s="44"/>
      <c r="EL466" s="44"/>
      <c r="EM466" s="44"/>
      <c r="EN466" s="44" t="str">
        <f t="shared" si="2261"/>
        <v/>
      </c>
      <c r="EO466" s="45" t="str">
        <f t="shared" si="2262"/>
        <v/>
      </c>
      <c r="EP466" s="35"/>
      <c r="EQ466" s="27"/>
      <c r="ER466" s="46"/>
      <c r="ES466" s="44"/>
      <c r="ET466" s="44" t="str">
        <f t="shared" si="2304"/>
        <v/>
      </c>
      <c r="EU466" s="44"/>
      <c r="EV466" s="44" t="str">
        <f t="shared" si="2305"/>
        <v/>
      </c>
      <c r="EW466" s="44"/>
      <c r="EX466" s="44" t="str">
        <f t="shared" si="2306"/>
        <v/>
      </c>
      <c r="EY466" s="44"/>
      <c r="EZ466" s="44"/>
      <c r="FA466" s="44"/>
      <c r="FB466" s="44" t="str">
        <f t="shared" si="2263"/>
        <v/>
      </c>
      <c r="FC466" s="45" t="str">
        <f t="shared" si="2264"/>
        <v/>
      </c>
      <c r="FD466" s="35"/>
      <c r="FF466" s="46"/>
      <c r="FG466" s="67"/>
      <c r="FH466" s="44" t="str">
        <f t="shared" si="2307"/>
        <v/>
      </c>
      <c r="FI466" s="44"/>
      <c r="FJ466" s="44"/>
      <c r="FK466" s="44"/>
      <c r="FL466" s="44" t="str">
        <f t="shared" si="2308"/>
        <v/>
      </c>
      <c r="FM466" s="44"/>
      <c r="FN466" s="44"/>
      <c r="FO466" s="44"/>
      <c r="FP466" s="44" t="str">
        <f t="shared" si="2265"/>
        <v/>
      </c>
      <c r="FQ466" s="45" t="str">
        <f t="shared" si="2266"/>
        <v/>
      </c>
      <c r="FR466" s="35"/>
      <c r="FT466" s="46"/>
      <c r="FU466" s="67"/>
      <c r="FV466" s="44" t="str">
        <f t="shared" si="2309"/>
        <v/>
      </c>
      <c r="FW466" s="44"/>
      <c r="FX466" s="44"/>
      <c r="FY466" s="44"/>
      <c r="FZ466" s="44" t="str">
        <f t="shared" si="2310"/>
        <v/>
      </c>
      <c r="GA466" s="44"/>
      <c r="GB466" s="44"/>
      <c r="GC466" s="44"/>
      <c r="GD466" s="44" t="str">
        <f t="shared" si="2267"/>
        <v/>
      </c>
      <c r="GE466" s="45" t="str">
        <f t="shared" si="2268"/>
        <v/>
      </c>
      <c r="GF466" s="35"/>
      <c r="GH466" s="46"/>
      <c r="GI466" s="67"/>
      <c r="GJ466" s="44" t="str">
        <f t="shared" si="2311"/>
        <v/>
      </c>
      <c r="GK466" s="44"/>
      <c r="GL466" s="44"/>
      <c r="GM466" s="44"/>
      <c r="GN466" s="44" t="str">
        <f t="shared" si="2312"/>
        <v/>
      </c>
      <c r="GO466" s="44"/>
      <c r="GP466" s="44"/>
      <c r="GQ466" s="44"/>
      <c r="GR466" s="44" t="str">
        <f t="shared" si="2269"/>
        <v/>
      </c>
      <c r="GS466" s="45" t="str">
        <f t="shared" si="2270"/>
        <v/>
      </c>
      <c r="GT466" s="35"/>
      <c r="GU466" s="27"/>
      <c r="GV466" s="46"/>
      <c r="GW466" s="67"/>
      <c r="GX466" s="44" t="str">
        <f t="shared" si="2313"/>
        <v/>
      </c>
      <c r="GY466" s="44"/>
      <c r="GZ466" s="44"/>
      <c r="HA466" s="44"/>
      <c r="HB466" s="44" t="str">
        <f t="shared" si="2314"/>
        <v/>
      </c>
      <c r="HC466" s="44"/>
      <c r="HD466" s="44"/>
      <c r="HE466" s="44"/>
      <c r="HF466" s="44" t="str">
        <f t="shared" si="2271"/>
        <v/>
      </c>
      <c r="HG466" s="45" t="str">
        <f t="shared" si="2272"/>
        <v/>
      </c>
      <c r="HH466" s="35"/>
      <c r="HJ466" s="46"/>
      <c r="HK466" s="67"/>
      <c r="HL466" s="44" t="str">
        <f t="shared" si="2315"/>
        <v/>
      </c>
      <c r="HM466" s="44"/>
      <c r="HN466" s="44"/>
      <c r="HO466" s="44"/>
      <c r="HP466" s="44" t="str">
        <f t="shared" si="2316"/>
        <v/>
      </c>
      <c r="HQ466" s="44"/>
      <c r="HR466" s="44"/>
      <c r="HS466" s="44"/>
      <c r="HT466" s="44" t="str">
        <f t="shared" si="2273"/>
        <v/>
      </c>
      <c r="HU466" s="45" t="str">
        <f t="shared" si="2274"/>
        <v/>
      </c>
      <c r="HV466" s="35"/>
      <c r="HW466" s="61"/>
      <c r="HX466" s="46"/>
      <c r="HY466" s="43">
        <v>20537</v>
      </c>
      <c r="HZ466" s="44">
        <f t="shared" si="2250"/>
        <v>192</v>
      </c>
      <c r="IA466" s="43"/>
      <c r="IB466" s="44" t="str">
        <f t="shared" si="2244"/>
        <v/>
      </c>
      <c r="IC466" s="43">
        <v>4</v>
      </c>
      <c r="ID466" s="44">
        <f t="shared" si="2208"/>
        <v>0</v>
      </c>
      <c r="IE466" s="43">
        <v>0</v>
      </c>
      <c r="IF466" s="60" t="str">
        <f t="shared" ref="IF466" si="2325">IF(HY465="","",IF462)</f>
        <v>サンリオ浴衣BIG</v>
      </c>
      <c r="IG466" s="67">
        <f>IF(HY465="","",IG462)</f>
        <v>1100</v>
      </c>
      <c r="IH466" s="43">
        <f t="shared" si="2210"/>
        <v>0</v>
      </c>
      <c r="II466" s="45">
        <f t="shared" si="2211"/>
        <v>0</v>
      </c>
      <c r="IJ466" s="35"/>
      <c r="IL466" s="46"/>
      <c r="IM466" s="43">
        <v>636</v>
      </c>
      <c r="IN466" s="44">
        <f t="shared" si="2245"/>
        <v>58</v>
      </c>
      <c r="IO466" s="43">
        <v>7</v>
      </c>
      <c r="IP466" s="44">
        <f t="shared" si="2246"/>
        <v>1</v>
      </c>
      <c r="IQ466" s="43">
        <v>11</v>
      </c>
      <c r="IR466" s="44">
        <f t="shared" si="2212"/>
        <v>1</v>
      </c>
      <c r="IS466" s="43">
        <v>1</v>
      </c>
      <c r="IT466" s="60" t="str">
        <f t="shared" si="2213"/>
        <v>キティヒョウ柄マスコット</v>
      </c>
      <c r="IU466" s="67">
        <f t="shared" si="2247"/>
        <v>996</v>
      </c>
      <c r="IV466" s="43">
        <f t="shared" si="2214"/>
        <v>996</v>
      </c>
      <c r="IW466" s="45">
        <f t="shared" si="2215"/>
        <v>0.17172413793103447</v>
      </c>
      <c r="IX466" s="35"/>
      <c r="IY466" s="33"/>
      <c r="IZ466" s="46"/>
      <c r="JA466" s="43">
        <v>4399</v>
      </c>
      <c r="JB466" s="44">
        <f t="shared" si="2216"/>
        <v>15</v>
      </c>
      <c r="JC466" s="43">
        <v>128</v>
      </c>
      <c r="JD466" s="44">
        <f t="shared" si="2217"/>
        <v>0</v>
      </c>
      <c r="JE466" s="43">
        <v>37</v>
      </c>
      <c r="JF466" s="44">
        <f t="shared" si="2218"/>
        <v>0</v>
      </c>
      <c r="JG466" s="43">
        <v>0</v>
      </c>
      <c r="JH466" s="60" t="str">
        <f t="shared" si="2248"/>
        <v>ミニ香水</v>
      </c>
      <c r="JI466" s="67">
        <f t="shared" si="2249"/>
        <v>1100</v>
      </c>
      <c r="JJ466" s="43">
        <f t="shared" si="2219"/>
        <v>0</v>
      </c>
      <c r="JK466" s="45">
        <f t="shared" si="2220"/>
        <v>0</v>
      </c>
      <c r="JL466" s="35"/>
      <c r="JM466" s="27"/>
      <c r="JN466" s="46"/>
      <c r="JO466" s="43">
        <v>5258</v>
      </c>
      <c r="JP466" s="44">
        <f t="shared" si="2221"/>
        <v>33</v>
      </c>
      <c r="JQ466" s="43">
        <v>113</v>
      </c>
      <c r="JR466" s="44">
        <f t="shared" si="2222"/>
        <v>1</v>
      </c>
      <c r="JS466" s="43">
        <v>19</v>
      </c>
      <c r="JT466" s="44">
        <f t="shared" si="2223"/>
        <v>2</v>
      </c>
      <c r="JU466" s="43">
        <v>0</v>
      </c>
      <c r="JV466" s="60" t="str">
        <f t="shared" si="2240"/>
        <v>ジャグラーサウンドボタン</v>
      </c>
      <c r="JW466" s="67">
        <f t="shared" si="2241"/>
        <v>748</v>
      </c>
      <c r="JX466" s="43">
        <f t="shared" si="2224"/>
        <v>1496</v>
      </c>
      <c r="JY466" s="45">
        <f t="shared" si="2225"/>
        <v>0.45333333333333331</v>
      </c>
      <c r="JZ466" s="35"/>
      <c r="KA466" s="61"/>
      <c r="KB466" s="46"/>
      <c r="KC466" s="43">
        <v>3955</v>
      </c>
      <c r="KD466" s="44">
        <f t="shared" si="2226"/>
        <v>37</v>
      </c>
      <c r="KE466" s="43">
        <v>109</v>
      </c>
      <c r="KF466" s="44">
        <f t="shared" si="2227"/>
        <v>1</v>
      </c>
      <c r="KG466" s="43">
        <v>9</v>
      </c>
      <c r="KH466" s="44">
        <f t="shared" si="2228"/>
        <v>1</v>
      </c>
      <c r="KI466" s="43">
        <v>4</v>
      </c>
      <c r="KJ466" s="60" t="str">
        <f t="shared" si="2229"/>
        <v>サンリオスカーフ付ポーチ</v>
      </c>
      <c r="KK466" s="67">
        <f t="shared" si="2230"/>
        <v>0</v>
      </c>
      <c r="KL466" s="43">
        <f t="shared" si="2231"/>
        <v>0</v>
      </c>
      <c r="KM466" s="45">
        <f t="shared" si="2232"/>
        <v>0</v>
      </c>
      <c r="KN466" s="35"/>
      <c r="KO466" s="27"/>
      <c r="KP466" s="46"/>
      <c r="KQ466" s="43">
        <v>4763</v>
      </c>
      <c r="KR466" s="44">
        <f t="shared" si="2233"/>
        <v>96</v>
      </c>
      <c r="KS466" s="43">
        <v>96</v>
      </c>
      <c r="KT466" s="44">
        <f t="shared" si="2234"/>
        <v>1</v>
      </c>
      <c r="KU466" s="43">
        <v>9</v>
      </c>
      <c r="KV466" s="44">
        <f t="shared" si="2235"/>
        <v>1</v>
      </c>
      <c r="KW466" s="44">
        <v>0</v>
      </c>
      <c r="KX466" s="60" t="str">
        <f t="shared" si="2236"/>
        <v>デジタルミニカメラ</v>
      </c>
      <c r="KY466" s="67">
        <f t="shared" si="2237"/>
        <v>722</v>
      </c>
      <c r="KZ466" s="43">
        <f t="shared" si="2238"/>
        <v>722</v>
      </c>
      <c r="LA466" s="45">
        <f t="shared" si="2239"/>
        <v>7.5208333333333335E-2</v>
      </c>
      <c r="LB466" s="35"/>
      <c r="LC466" s="27"/>
      <c r="LD466" s="74"/>
      <c r="LE466" s="75"/>
      <c r="LF466" s="75"/>
      <c r="LG466" s="75"/>
      <c r="LH466" s="75"/>
      <c r="LI466" s="76"/>
      <c r="LJ466" s="75"/>
      <c r="LK466" s="75"/>
      <c r="LL466" s="77"/>
      <c r="LM466" s="78"/>
      <c r="LN466" s="75"/>
      <c r="LO466" s="79"/>
      <c r="LP466" s="35"/>
      <c r="LQ466" s="27"/>
      <c r="LR466" s="46"/>
      <c r="LS466" s="67"/>
      <c r="LT466" s="44" t="str">
        <f t="shared" si="2317"/>
        <v/>
      </c>
      <c r="LU466" s="44"/>
      <c r="LV466" s="44"/>
      <c r="LW466" s="44"/>
      <c r="LX466" s="44" t="str">
        <f t="shared" si="2318"/>
        <v/>
      </c>
      <c r="LY466" s="44"/>
      <c r="LZ466" s="44"/>
      <c r="MA466" s="44"/>
      <c r="MB466" s="44" t="str">
        <f t="shared" si="2277"/>
        <v/>
      </c>
      <c r="MC466" s="45" t="str">
        <f t="shared" si="2278"/>
        <v/>
      </c>
      <c r="MD466" s="35"/>
      <c r="ME466" s="27"/>
      <c r="MF466" s="46"/>
      <c r="MG466" s="67"/>
      <c r="MH466" s="44" t="str">
        <f t="shared" si="2319"/>
        <v/>
      </c>
      <c r="MI466" s="44"/>
      <c r="MJ466" s="44"/>
      <c r="MK466" s="44"/>
      <c r="ML466" s="44" t="str">
        <f t="shared" si="2320"/>
        <v/>
      </c>
      <c r="MM466" s="44"/>
      <c r="MN466" s="44"/>
      <c r="MO466" s="44"/>
      <c r="MP466" s="44" t="str">
        <f t="shared" si="2279"/>
        <v/>
      </c>
      <c r="MQ466" s="45" t="str">
        <f t="shared" si="2280"/>
        <v/>
      </c>
      <c r="MR466" s="35"/>
      <c r="MS466" s="27"/>
      <c r="MT466" s="46"/>
      <c r="MU466" s="67"/>
      <c r="MV466" s="44" t="str">
        <f t="shared" si="2321"/>
        <v/>
      </c>
      <c r="MW466" s="44"/>
      <c r="MX466" s="44"/>
      <c r="MY466" s="44"/>
      <c r="MZ466" s="44" t="str">
        <f t="shared" si="2322"/>
        <v/>
      </c>
      <c r="NA466" s="44"/>
      <c r="NB466" s="44"/>
      <c r="NC466" s="44"/>
      <c r="ND466" s="44" t="str">
        <f t="shared" si="2281"/>
        <v/>
      </c>
      <c r="NE466" s="45" t="str">
        <f t="shared" si="2282"/>
        <v/>
      </c>
      <c r="NF466" s="35"/>
      <c r="NG466" s="27"/>
      <c r="NH466" s="46"/>
      <c r="NI466" s="67"/>
      <c r="NJ466" s="44" t="str">
        <f t="shared" si="2323"/>
        <v/>
      </c>
      <c r="NK466" s="44"/>
      <c r="NL466" s="44"/>
      <c r="NM466" s="44"/>
      <c r="NN466" s="44" t="str">
        <f t="shared" si="2324"/>
        <v/>
      </c>
      <c r="NO466" s="44"/>
      <c r="NP466" s="44"/>
      <c r="NQ466" s="44"/>
      <c r="NR466" s="44" t="str">
        <f t="shared" si="2283"/>
        <v/>
      </c>
      <c r="NS466" s="45" t="str">
        <f t="shared" si="2284"/>
        <v/>
      </c>
      <c r="NT466" s="35"/>
    </row>
    <row r="467" spans="1:384" ht="15" customHeight="1" thickTop="1" x14ac:dyDescent="0.2">
      <c r="A467" s="38"/>
      <c r="B467" s="39"/>
      <c r="C467" s="40"/>
      <c r="D467" s="40"/>
      <c r="E467" s="41"/>
      <c r="F467" s="40"/>
      <c r="G467" s="178"/>
      <c r="H467" s="42"/>
      <c r="I467" s="44"/>
      <c r="J467" s="44" t="str">
        <f t="shared" si="2292"/>
        <v/>
      </c>
      <c r="K467" s="44"/>
      <c r="L467" s="44"/>
      <c r="M467" s="44"/>
      <c r="N467" s="44" t="str">
        <f t="shared" si="2293"/>
        <v/>
      </c>
      <c r="O467" s="44"/>
      <c r="P467" s="44"/>
      <c r="Q467" s="44"/>
      <c r="R467" s="44" t="str">
        <f t="shared" si="2253"/>
        <v/>
      </c>
      <c r="S467" s="45" t="str">
        <f t="shared" si="2254"/>
        <v/>
      </c>
      <c r="T467" s="35"/>
      <c r="U467" s="27"/>
      <c r="V467" s="46"/>
      <c r="W467" s="67"/>
      <c r="X467" s="44" t="str">
        <f t="shared" si="2294"/>
        <v/>
      </c>
      <c r="Y467" s="44"/>
      <c r="Z467" s="44"/>
      <c r="AA467" s="44"/>
      <c r="AB467" s="44" t="str">
        <f t="shared" si="2295"/>
        <v/>
      </c>
      <c r="AC467" s="44"/>
      <c r="AD467" s="44"/>
      <c r="AE467" s="44"/>
      <c r="AF467" s="44" t="str">
        <f t="shared" si="2255"/>
        <v/>
      </c>
      <c r="AG467" s="45" t="str">
        <f t="shared" si="2256"/>
        <v/>
      </c>
      <c r="AH467" s="35"/>
      <c r="AI467" s="27"/>
      <c r="AJ467" s="46"/>
      <c r="AK467" s="44"/>
      <c r="AL467" s="44" t="str">
        <f t="shared" si="2296"/>
        <v/>
      </c>
      <c r="AM467" s="44"/>
      <c r="AN467" s="44" t="str">
        <f t="shared" si="2297"/>
        <v/>
      </c>
      <c r="AO467" s="44"/>
      <c r="AP467" s="44" t="str">
        <f t="shared" si="2298"/>
        <v/>
      </c>
      <c r="AQ467" s="44"/>
      <c r="AR467" s="44"/>
      <c r="AS467" s="44"/>
      <c r="AT467" s="44" t="str">
        <f t="shared" si="2257"/>
        <v/>
      </c>
      <c r="AU467" s="45" t="str">
        <f t="shared" si="2258"/>
        <v/>
      </c>
      <c r="AV467" s="35"/>
      <c r="AW467" s="27"/>
      <c r="AX467" s="46"/>
      <c r="AY467" s="44"/>
      <c r="AZ467" s="44" t="str">
        <f t="shared" si="2299"/>
        <v/>
      </c>
      <c r="BA467" s="44"/>
      <c r="BB467" s="44" t="str">
        <f t="shared" si="2300"/>
        <v/>
      </c>
      <c r="BC467" s="44"/>
      <c r="BD467" s="44" t="str">
        <f t="shared" si="2301"/>
        <v/>
      </c>
      <c r="BE467" s="44"/>
      <c r="BF467" s="44"/>
      <c r="BG467" s="44"/>
      <c r="BH467" s="44" t="str">
        <f t="shared" si="2259"/>
        <v/>
      </c>
      <c r="BI467" s="45" t="str">
        <f t="shared" si="2260"/>
        <v/>
      </c>
      <c r="BJ467" s="35"/>
      <c r="BK467" s="50"/>
      <c r="BL467" s="46"/>
      <c r="BM467" s="44">
        <v>11684</v>
      </c>
      <c r="BN467" s="44">
        <f t="shared" si="2173"/>
        <v>45</v>
      </c>
      <c r="BO467" s="44">
        <v>612</v>
      </c>
      <c r="BP467" s="44">
        <f t="shared" si="2174"/>
        <v>1</v>
      </c>
      <c r="BQ467" s="44">
        <v>15</v>
      </c>
      <c r="BR467" s="44">
        <f t="shared" si="2175"/>
        <v>1</v>
      </c>
      <c r="BS467" s="25">
        <v>0</v>
      </c>
      <c r="BT467" s="60" t="str">
        <f t="shared" si="2176"/>
        <v>ポケモンシリコンフェイス</v>
      </c>
      <c r="BU467" s="67">
        <f t="shared" si="2177"/>
        <v>0</v>
      </c>
      <c r="BV467" s="44">
        <f t="shared" si="2178"/>
        <v>0</v>
      </c>
      <c r="BW467" s="45">
        <f t="shared" si="2179"/>
        <v>0</v>
      </c>
      <c r="BX467" s="35"/>
      <c r="BY467" s="27"/>
      <c r="BZ467" s="46"/>
      <c r="CA467" s="44">
        <v>993</v>
      </c>
      <c r="CB467" s="44">
        <f t="shared" si="2180"/>
        <v>61</v>
      </c>
      <c r="CC467" s="44">
        <v>64</v>
      </c>
      <c r="CD467" s="44">
        <f t="shared" si="2181"/>
        <v>4</v>
      </c>
      <c r="CE467" s="44">
        <v>220</v>
      </c>
      <c r="CF467" s="44">
        <f t="shared" si="2182"/>
        <v>10</v>
      </c>
      <c r="CG467" s="25">
        <v>0</v>
      </c>
      <c r="CH467" s="60" t="str">
        <f t="shared" si="2183"/>
        <v>サンリオアイスドーム</v>
      </c>
      <c r="CI467" s="67">
        <f t="shared" si="2184"/>
        <v>300</v>
      </c>
      <c r="CJ467" s="44">
        <f t="shared" si="2185"/>
        <v>3000</v>
      </c>
      <c r="CK467" s="45">
        <f t="shared" si="2186"/>
        <v>0.49180327868852458</v>
      </c>
      <c r="CL467" s="35"/>
      <c r="CM467" s="27"/>
      <c r="CN467" s="46"/>
      <c r="CO467" s="44">
        <v>1590</v>
      </c>
      <c r="CP467" s="44">
        <f t="shared" si="2187"/>
        <v>85</v>
      </c>
      <c r="CQ467" s="44">
        <v>15</v>
      </c>
      <c r="CR467" s="44">
        <f t="shared" si="2188"/>
        <v>1</v>
      </c>
      <c r="CS467" s="44">
        <v>26</v>
      </c>
      <c r="CT467" s="44">
        <f t="shared" si="2189"/>
        <v>1</v>
      </c>
      <c r="CU467" s="25">
        <v>6</v>
      </c>
      <c r="CV467" s="60" t="str">
        <f t="shared" si="2190"/>
        <v>ラブブキーホルダー</v>
      </c>
      <c r="CW467" s="67">
        <f t="shared" si="2191"/>
        <v>400</v>
      </c>
      <c r="CX467" s="44">
        <f t="shared" si="2192"/>
        <v>400</v>
      </c>
      <c r="CY467" s="45">
        <f t="shared" si="2193"/>
        <v>4.7058823529411764E-2</v>
      </c>
      <c r="CZ467" s="35"/>
      <c r="DA467" s="58"/>
      <c r="DB467" s="46"/>
      <c r="DC467" s="44">
        <v>7870</v>
      </c>
      <c r="DD467" s="44">
        <f t="shared" si="2194"/>
        <v>34</v>
      </c>
      <c r="DE467" s="44">
        <v>432</v>
      </c>
      <c r="DF467" s="44">
        <f t="shared" si="2195"/>
        <v>1</v>
      </c>
      <c r="DG467" s="44">
        <v>16</v>
      </c>
      <c r="DH467" s="44">
        <f t="shared" si="2196"/>
        <v>2</v>
      </c>
      <c r="DI467" s="25">
        <v>0</v>
      </c>
      <c r="DJ467" s="60" t="str">
        <f t="shared" si="2197"/>
        <v>ラブブマスコット</v>
      </c>
      <c r="DK467" s="67">
        <f t="shared" si="2198"/>
        <v>450</v>
      </c>
      <c r="DL467" s="44">
        <f t="shared" si="2199"/>
        <v>900</v>
      </c>
      <c r="DM467" s="45">
        <f t="shared" si="2200"/>
        <v>0.26470588235294118</v>
      </c>
      <c r="DN467" s="35"/>
      <c r="DO467" s="27"/>
      <c r="DP467" s="46"/>
      <c r="DQ467" s="44">
        <v>2192</v>
      </c>
      <c r="DR467" s="44">
        <f t="shared" si="2201"/>
        <v>123</v>
      </c>
      <c r="DS467" s="44">
        <v>62</v>
      </c>
      <c r="DT467" s="44">
        <f t="shared" si="2202"/>
        <v>2</v>
      </c>
      <c r="DU467" s="44">
        <v>31</v>
      </c>
      <c r="DV467" s="44">
        <f t="shared" si="2203"/>
        <v>0</v>
      </c>
      <c r="DW467" s="25">
        <v>0</v>
      </c>
      <c r="DX467" s="60" t="str">
        <f t="shared" si="2204"/>
        <v>ラブブキーホルダー</v>
      </c>
      <c r="DY467" s="67">
        <f t="shared" si="2205"/>
        <v>500</v>
      </c>
      <c r="DZ467" s="44">
        <f t="shared" si="2206"/>
        <v>0</v>
      </c>
      <c r="EA467" s="45">
        <f t="shared" si="2207"/>
        <v>0</v>
      </c>
      <c r="EB467" s="35"/>
      <c r="EC467" s="27"/>
      <c r="ED467" s="46"/>
      <c r="EE467" s="67"/>
      <c r="EF467" s="44" t="str">
        <f t="shared" si="2302"/>
        <v/>
      </c>
      <c r="EG467" s="44"/>
      <c r="EH467" s="44"/>
      <c r="EI467" s="44"/>
      <c r="EJ467" s="44" t="str">
        <f t="shared" si="2303"/>
        <v/>
      </c>
      <c r="EK467" s="44"/>
      <c r="EL467" s="44"/>
      <c r="EM467" s="44"/>
      <c r="EN467" s="44" t="str">
        <f t="shared" si="2261"/>
        <v/>
      </c>
      <c r="EO467" s="45" t="str">
        <f t="shared" si="2262"/>
        <v/>
      </c>
      <c r="EP467" s="35"/>
      <c r="EQ467" s="27"/>
      <c r="ER467" s="46"/>
      <c r="ES467" s="44"/>
      <c r="ET467" s="44" t="str">
        <f t="shared" si="2304"/>
        <v/>
      </c>
      <c r="EU467" s="44"/>
      <c r="EV467" s="44" t="str">
        <f t="shared" si="2305"/>
        <v/>
      </c>
      <c r="EW467" s="44"/>
      <c r="EX467" s="44" t="str">
        <f t="shared" si="2306"/>
        <v/>
      </c>
      <c r="EY467" s="44"/>
      <c r="EZ467" s="44"/>
      <c r="FA467" s="44"/>
      <c r="FB467" s="44" t="str">
        <f t="shared" si="2263"/>
        <v/>
      </c>
      <c r="FC467" s="45" t="str">
        <f t="shared" si="2264"/>
        <v/>
      </c>
      <c r="FD467" s="35"/>
      <c r="FF467" s="46"/>
      <c r="FG467" s="67"/>
      <c r="FH467" s="44" t="str">
        <f t="shared" si="2307"/>
        <v/>
      </c>
      <c r="FI467" s="44"/>
      <c r="FJ467" s="44"/>
      <c r="FK467" s="44"/>
      <c r="FL467" s="44" t="str">
        <f t="shared" si="2308"/>
        <v/>
      </c>
      <c r="FM467" s="44"/>
      <c r="FN467" s="44"/>
      <c r="FO467" s="44"/>
      <c r="FP467" s="44" t="str">
        <f t="shared" si="2265"/>
        <v/>
      </c>
      <c r="FQ467" s="45" t="str">
        <f t="shared" si="2266"/>
        <v/>
      </c>
      <c r="FR467" s="35"/>
      <c r="FT467" s="46"/>
      <c r="FU467" s="67"/>
      <c r="FV467" s="44" t="str">
        <f t="shared" si="2309"/>
        <v/>
      </c>
      <c r="FW467" s="44"/>
      <c r="FX467" s="44"/>
      <c r="FY467" s="44"/>
      <c r="FZ467" s="44" t="str">
        <f t="shared" si="2310"/>
        <v/>
      </c>
      <c r="GA467" s="44"/>
      <c r="GB467" s="44"/>
      <c r="GC467" s="44"/>
      <c r="GD467" s="44" t="str">
        <f t="shared" si="2267"/>
        <v/>
      </c>
      <c r="GE467" s="45" t="str">
        <f t="shared" si="2268"/>
        <v/>
      </c>
      <c r="GF467" s="35"/>
      <c r="GH467" s="46"/>
      <c r="GI467" s="67"/>
      <c r="GJ467" s="44" t="str">
        <f t="shared" si="2311"/>
        <v/>
      </c>
      <c r="GK467" s="44"/>
      <c r="GL467" s="44"/>
      <c r="GM467" s="44"/>
      <c r="GN467" s="44" t="str">
        <f t="shared" si="2312"/>
        <v/>
      </c>
      <c r="GO467" s="44"/>
      <c r="GP467" s="44"/>
      <c r="GQ467" s="44"/>
      <c r="GR467" s="44" t="str">
        <f t="shared" si="2269"/>
        <v/>
      </c>
      <c r="GS467" s="45" t="str">
        <f t="shared" si="2270"/>
        <v/>
      </c>
      <c r="GT467" s="35"/>
      <c r="GU467" s="27"/>
      <c r="GV467" s="46"/>
      <c r="GW467" s="67"/>
      <c r="GX467" s="44" t="str">
        <f t="shared" si="2313"/>
        <v/>
      </c>
      <c r="GY467" s="44"/>
      <c r="GZ467" s="44"/>
      <c r="HA467" s="44"/>
      <c r="HB467" s="44" t="str">
        <f t="shared" si="2314"/>
        <v/>
      </c>
      <c r="HC467" s="44"/>
      <c r="HD467" s="44"/>
      <c r="HE467" s="44"/>
      <c r="HF467" s="44" t="str">
        <f t="shared" si="2271"/>
        <v/>
      </c>
      <c r="HG467" s="45" t="str">
        <f t="shared" si="2272"/>
        <v/>
      </c>
      <c r="HH467" s="35"/>
      <c r="HJ467" s="46"/>
      <c r="HK467" s="67"/>
      <c r="HL467" s="44" t="str">
        <f t="shared" si="2315"/>
        <v/>
      </c>
      <c r="HM467" s="44"/>
      <c r="HN467" s="44"/>
      <c r="HO467" s="44"/>
      <c r="HP467" s="44" t="str">
        <f t="shared" si="2316"/>
        <v/>
      </c>
      <c r="HQ467" s="44"/>
      <c r="HR467" s="44"/>
      <c r="HS467" s="44"/>
      <c r="HT467" s="44" t="str">
        <f t="shared" si="2273"/>
        <v/>
      </c>
      <c r="HU467" s="45" t="str">
        <f t="shared" si="2274"/>
        <v/>
      </c>
      <c r="HV467" s="35"/>
      <c r="HW467" s="61"/>
      <c r="HX467" s="46"/>
      <c r="HY467" s="44"/>
      <c r="HZ467" s="44" t="str">
        <f t="shared" si="2250"/>
        <v/>
      </c>
      <c r="IA467" s="44"/>
      <c r="IB467" s="44" t="str">
        <f t="shared" si="2244"/>
        <v/>
      </c>
      <c r="IC467" s="44">
        <v>5</v>
      </c>
      <c r="ID467" s="44">
        <f t="shared" si="2208"/>
        <v>1</v>
      </c>
      <c r="IE467" s="25">
        <v>1</v>
      </c>
      <c r="IF467" s="60" t="str">
        <f t="shared" ref="IF467" si="2326">IF(HY465="","",IF463)</f>
        <v>すみっこ時計</v>
      </c>
      <c r="IG467" s="67">
        <f>IF(HY465="","",IG463)</f>
        <v>1100</v>
      </c>
      <c r="IH467" s="44">
        <f t="shared" si="2210"/>
        <v>1100</v>
      </c>
      <c r="II467" s="45" t="e">
        <f t="shared" si="2211"/>
        <v>#VALUE!</v>
      </c>
      <c r="IJ467" s="35"/>
      <c r="IL467" s="46"/>
      <c r="IM467" s="44">
        <v>176</v>
      </c>
      <c r="IN467" s="44">
        <f t="shared" si="2245"/>
        <v>47</v>
      </c>
      <c r="IO467" s="44">
        <v>1</v>
      </c>
      <c r="IP467" s="44">
        <f>IF(IO467="","",IO467-IO463)+1000</f>
        <v>2</v>
      </c>
      <c r="IQ467" s="44">
        <v>22</v>
      </c>
      <c r="IR467" s="44">
        <f t="shared" si="2212"/>
        <v>0</v>
      </c>
      <c r="IS467" s="25">
        <v>1</v>
      </c>
      <c r="IT467" s="60" t="str">
        <f t="shared" si="2213"/>
        <v>ゲームアーク</v>
      </c>
      <c r="IU467" s="67">
        <f t="shared" si="2247"/>
        <v>950</v>
      </c>
      <c r="IV467" s="44">
        <f t="shared" si="2214"/>
        <v>0</v>
      </c>
      <c r="IW467" s="45">
        <f t="shared" si="2215"/>
        <v>0</v>
      </c>
      <c r="IX467" s="35"/>
      <c r="IY467" s="33"/>
      <c r="IZ467" s="46"/>
      <c r="JA467" s="44">
        <v>5135</v>
      </c>
      <c r="JB467" s="44">
        <f t="shared" si="2216"/>
        <v>260</v>
      </c>
      <c r="JC467" s="44">
        <v>126</v>
      </c>
      <c r="JD467" s="44">
        <f t="shared" si="2217"/>
        <v>3</v>
      </c>
      <c r="JE467" s="44">
        <v>14</v>
      </c>
      <c r="JF467" s="44">
        <f t="shared" si="2218"/>
        <v>3</v>
      </c>
      <c r="JG467" s="25">
        <v>4</v>
      </c>
      <c r="JH467" s="60" t="str">
        <f t="shared" si="2248"/>
        <v>ラブブマスコット</v>
      </c>
      <c r="JI467" s="67">
        <f t="shared" si="2249"/>
        <v>500</v>
      </c>
      <c r="JJ467" s="44">
        <f t="shared" si="2219"/>
        <v>1500</v>
      </c>
      <c r="JK467" s="45">
        <f t="shared" si="2220"/>
        <v>5.7692307692307696E-2</v>
      </c>
      <c r="JL467" s="35"/>
      <c r="JM467" s="27"/>
      <c r="JN467" s="46"/>
      <c r="JO467" s="44">
        <v>3540</v>
      </c>
      <c r="JP467" s="44">
        <f t="shared" si="2221"/>
        <v>103</v>
      </c>
      <c r="JQ467" s="44">
        <v>215</v>
      </c>
      <c r="JR467" s="44">
        <f t="shared" si="2222"/>
        <v>5</v>
      </c>
      <c r="JS467" s="44">
        <v>44</v>
      </c>
      <c r="JT467" s="44">
        <f t="shared" si="2223"/>
        <v>6</v>
      </c>
      <c r="JU467" s="25">
        <v>32</v>
      </c>
      <c r="JV467" s="60" t="str">
        <f t="shared" si="2240"/>
        <v>アングリーキーホルダー</v>
      </c>
      <c r="JW467" s="67">
        <f t="shared" si="2241"/>
        <v>198</v>
      </c>
      <c r="JX467" s="44">
        <f t="shared" si="2224"/>
        <v>1188</v>
      </c>
      <c r="JY467" s="45">
        <f t="shared" si="2225"/>
        <v>0.11533980582524272</v>
      </c>
      <c r="JZ467" s="35"/>
      <c r="KA467" s="61"/>
      <c r="KB467" s="46"/>
      <c r="KC467" s="44">
        <v>6414</v>
      </c>
      <c r="KD467" s="44">
        <f t="shared" si="2226"/>
        <v>47</v>
      </c>
      <c r="KE467" s="44">
        <v>384</v>
      </c>
      <c r="KF467" s="44">
        <f t="shared" si="2227"/>
        <v>5</v>
      </c>
      <c r="KG467" s="44">
        <v>85</v>
      </c>
      <c r="KH467" s="44">
        <f t="shared" si="2228"/>
        <v>5</v>
      </c>
      <c r="KI467" s="25">
        <v>0</v>
      </c>
      <c r="KJ467" s="60" t="str">
        <f t="shared" si="2229"/>
        <v>AIモンスターラバー</v>
      </c>
      <c r="KK467" s="67">
        <f t="shared" si="2230"/>
        <v>198</v>
      </c>
      <c r="KL467" s="44">
        <f t="shared" si="2231"/>
        <v>990</v>
      </c>
      <c r="KM467" s="45">
        <f t="shared" si="2232"/>
        <v>0.21063829787234042</v>
      </c>
      <c r="KN467" s="35"/>
      <c r="KO467" s="27"/>
      <c r="KP467" s="46"/>
      <c r="KQ467" s="44">
        <v>5620</v>
      </c>
      <c r="KR467" s="44">
        <f t="shared" si="2233"/>
        <v>104</v>
      </c>
      <c r="KS467" s="44">
        <v>262</v>
      </c>
      <c r="KT467" s="44">
        <f t="shared" si="2234"/>
        <v>5</v>
      </c>
      <c r="KU467" s="44">
        <v>60</v>
      </c>
      <c r="KV467" s="44">
        <f t="shared" si="2235"/>
        <v>5</v>
      </c>
      <c r="KW467" s="44">
        <v>0</v>
      </c>
      <c r="KX467" s="60" t="str">
        <f t="shared" si="2236"/>
        <v>キティサンダルKH</v>
      </c>
      <c r="KY467" s="67">
        <f t="shared" si="2237"/>
        <v>605</v>
      </c>
      <c r="KZ467" s="44">
        <f t="shared" si="2238"/>
        <v>3025</v>
      </c>
      <c r="LA467" s="45">
        <f t="shared" si="2239"/>
        <v>0.29086538461538464</v>
      </c>
      <c r="LB467" s="35"/>
      <c r="LC467" s="27"/>
      <c r="LD467" s="51" t="str">
        <f>IF(A447="","",A447)</f>
        <v/>
      </c>
      <c r="LE467" s="43"/>
      <c r="LF467" s="93" t="str">
        <f>IF(LE467="","",LE467-LE464)</f>
        <v/>
      </c>
      <c r="LG467" s="43"/>
      <c r="LH467" s="43" t="str">
        <f t="shared" si="2242"/>
        <v/>
      </c>
      <c r="LI467" s="43"/>
      <c r="LJ467" s="87" t="str">
        <f t="shared" si="2243"/>
        <v/>
      </c>
      <c r="LK467" s="43"/>
      <c r="LL467" s="64" t="str">
        <f>IF(LE467="","",LL464)</f>
        <v/>
      </c>
      <c r="LM467" s="47" t="str">
        <f>IF(LF467="","",LM464)</f>
        <v/>
      </c>
      <c r="LN467" s="87" t="str">
        <f t="shared" si="2172"/>
        <v/>
      </c>
      <c r="LO467" s="54"/>
      <c r="LP467" s="35"/>
      <c r="LQ467" s="27"/>
      <c r="LR467" s="46"/>
      <c r="LS467" s="67"/>
      <c r="LT467" s="44" t="str">
        <f t="shared" si="2317"/>
        <v/>
      </c>
      <c r="LU467" s="44"/>
      <c r="LV467" s="44"/>
      <c r="LW467" s="44"/>
      <c r="LX467" s="44" t="str">
        <f t="shared" si="2318"/>
        <v/>
      </c>
      <c r="LY467" s="44"/>
      <c r="LZ467" s="44"/>
      <c r="MA467" s="44"/>
      <c r="MB467" s="44" t="str">
        <f t="shared" si="2277"/>
        <v/>
      </c>
      <c r="MC467" s="45" t="str">
        <f t="shared" si="2278"/>
        <v/>
      </c>
      <c r="MD467" s="35"/>
      <c r="ME467" s="27"/>
      <c r="MF467" s="46"/>
      <c r="MG467" s="67"/>
      <c r="MH467" s="44" t="str">
        <f t="shared" si="2319"/>
        <v/>
      </c>
      <c r="MI467" s="44"/>
      <c r="MJ467" s="44"/>
      <c r="MK467" s="44"/>
      <c r="ML467" s="44" t="str">
        <f t="shared" si="2320"/>
        <v/>
      </c>
      <c r="MM467" s="44"/>
      <c r="MN467" s="44"/>
      <c r="MO467" s="44"/>
      <c r="MP467" s="44" t="str">
        <f t="shared" si="2279"/>
        <v/>
      </c>
      <c r="MQ467" s="45" t="str">
        <f t="shared" si="2280"/>
        <v/>
      </c>
      <c r="MR467" s="35"/>
      <c r="MS467" s="27"/>
      <c r="MT467" s="46"/>
      <c r="MU467" s="67"/>
      <c r="MV467" s="44" t="str">
        <f t="shared" si="2321"/>
        <v/>
      </c>
      <c r="MW467" s="44"/>
      <c r="MX467" s="44"/>
      <c r="MY467" s="44"/>
      <c r="MZ467" s="44" t="str">
        <f t="shared" si="2322"/>
        <v/>
      </c>
      <c r="NA467" s="44"/>
      <c r="NB467" s="44"/>
      <c r="NC467" s="44"/>
      <c r="ND467" s="44" t="str">
        <f t="shared" si="2281"/>
        <v/>
      </c>
      <c r="NE467" s="45" t="str">
        <f t="shared" si="2282"/>
        <v/>
      </c>
      <c r="NF467" s="35"/>
      <c r="NG467" s="27"/>
      <c r="NH467" s="46"/>
      <c r="NI467" s="67"/>
      <c r="NJ467" s="44" t="str">
        <f t="shared" si="2323"/>
        <v/>
      </c>
      <c r="NK467" s="44"/>
      <c r="NL467" s="44"/>
      <c r="NM467" s="44"/>
      <c r="NN467" s="44" t="str">
        <f t="shared" si="2324"/>
        <v/>
      </c>
      <c r="NO467" s="44"/>
      <c r="NP467" s="44"/>
      <c r="NQ467" s="44"/>
      <c r="NR467" s="44" t="str">
        <f t="shared" si="2283"/>
        <v/>
      </c>
      <c r="NS467" s="45" t="str">
        <f t="shared" si="2284"/>
        <v/>
      </c>
      <c r="NT467" s="35"/>
    </row>
    <row r="468" spans="1:384" ht="15" customHeight="1" thickBot="1" x14ac:dyDescent="0.25">
      <c r="A468" s="38"/>
      <c r="B468" s="39"/>
      <c r="C468" s="40"/>
      <c r="D468" s="40"/>
      <c r="E468" s="41"/>
      <c r="F468" s="40"/>
      <c r="G468" s="178"/>
      <c r="H468" s="42"/>
      <c r="I468" s="44"/>
      <c r="J468" s="44" t="str">
        <f t="shared" si="2292"/>
        <v/>
      </c>
      <c r="K468" s="44"/>
      <c r="L468" s="44"/>
      <c r="M468" s="44"/>
      <c r="N468" s="44" t="str">
        <f t="shared" si="2293"/>
        <v/>
      </c>
      <c r="O468" s="44"/>
      <c r="P468" s="44"/>
      <c r="Q468" s="44"/>
      <c r="R468" s="44" t="str">
        <f t="shared" si="2253"/>
        <v/>
      </c>
      <c r="S468" s="45" t="str">
        <f t="shared" si="2254"/>
        <v/>
      </c>
      <c r="T468" s="35"/>
      <c r="U468" s="27"/>
      <c r="V468" s="46"/>
      <c r="W468" s="67"/>
      <c r="X468" s="44" t="str">
        <f t="shared" si="2294"/>
        <v/>
      </c>
      <c r="Y468" s="44"/>
      <c r="Z468" s="44"/>
      <c r="AA468" s="44"/>
      <c r="AB468" s="44" t="str">
        <f t="shared" si="2295"/>
        <v/>
      </c>
      <c r="AC468" s="44"/>
      <c r="AD468" s="44"/>
      <c r="AE468" s="44"/>
      <c r="AF468" s="44" t="str">
        <f t="shared" si="2255"/>
        <v/>
      </c>
      <c r="AG468" s="45" t="str">
        <f t="shared" si="2256"/>
        <v/>
      </c>
      <c r="AH468" s="35"/>
      <c r="AI468" s="27"/>
      <c r="AJ468" s="46"/>
      <c r="AK468" s="44"/>
      <c r="AL468" s="44" t="str">
        <f t="shared" si="2296"/>
        <v/>
      </c>
      <c r="AM468" s="44"/>
      <c r="AN468" s="44" t="str">
        <f t="shared" si="2297"/>
        <v/>
      </c>
      <c r="AO468" s="44"/>
      <c r="AP468" s="44" t="str">
        <f t="shared" si="2298"/>
        <v/>
      </c>
      <c r="AQ468" s="44"/>
      <c r="AR468" s="44"/>
      <c r="AS468" s="44"/>
      <c r="AT468" s="44" t="str">
        <f t="shared" si="2257"/>
        <v/>
      </c>
      <c r="AU468" s="45" t="str">
        <f t="shared" si="2258"/>
        <v/>
      </c>
      <c r="AV468" s="35"/>
      <c r="AW468" s="27"/>
      <c r="AX468" s="46"/>
      <c r="AY468" s="44"/>
      <c r="AZ468" s="44" t="str">
        <f t="shared" si="2299"/>
        <v/>
      </c>
      <c r="BA468" s="44"/>
      <c r="BB468" s="44" t="str">
        <f t="shared" si="2300"/>
        <v/>
      </c>
      <c r="BC468" s="44"/>
      <c r="BD468" s="44" t="str">
        <f t="shared" si="2301"/>
        <v/>
      </c>
      <c r="BE468" s="44"/>
      <c r="BF468" s="44"/>
      <c r="BG468" s="44"/>
      <c r="BH468" s="44" t="str">
        <f t="shared" si="2259"/>
        <v/>
      </c>
      <c r="BI468" s="45" t="str">
        <f t="shared" si="2260"/>
        <v/>
      </c>
      <c r="BJ468" s="35"/>
      <c r="BK468" s="50"/>
      <c r="BL468" s="74"/>
      <c r="BM468" s="75">
        <v>13187</v>
      </c>
      <c r="BN468" s="75">
        <f t="shared" si="2173"/>
        <v>84</v>
      </c>
      <c r="BO468" s="75">
        <v>656</v>
      </c>
      <c r="BP468" s="75">
        <f t="shared" si="2174"/>
        <v>8</v>
      </c>
      <c r="BQ468" s="75">
        <v>105</v>
      </c>
      <c r="BR468" s="75">
        <f t="shared" si="2175"/>
        <v>15</v>
      </c>
      <c r="BS468" s="75">
        <v>0</v>
      </c>
      <c r="BT468" s="77" t="str">
        <f t="shared" si="2176"/>
        <v>ＡＩモンスターラバー</v>
      </c>
      <c r="BU468" s="78">
        <f t="shared" si="2177"/>
        <v>198</v>
      </c>
      <c r="BV468" s="75">
        <f t="shared" si="2178"/>
        <v>2970</v>
      </c>
      <c r="BW468" s="79">
        <f t="shared" si="2179"/>
        <v>0.35357142857142859</v>
      </c>
      <c r="BX468" s="35"/>
      <c r="BY468" s="27"/>
      <c r="BZ468" s="74"/>
      <c r="CA468" s="75">
        <v>1360</v>
      </c>
      <c r="CB468" s="75">
        <f t="shared" si="2180"/>
        <v>84</v>
      </c>
      <c r="CC468" s="75">
        <v>15</v>
      </c>
      <c r="CD468" s="75">
        <f t="shared" si="2181"/>
        <v>2</v>
      </c>
      <c r="CE468" s="75">
        <v>8</v>
      </c>
      <c r="CF468" s="75">
        <f t="shared" si="2182"/>
        <v>1</v>
      </c>
      <c r="CG468" s="75">
        <v>2</v>
      </c>
      <c r="CH468" s="77" t="str">
        <f t="shared" si="2183"/>
        <v>AIモンスターマスコット</v>
      </c>
      <c r="CI468" s="78">
        <f t="shared" si="2184"/>
        <v>286</v>
      </c>
      <c r="CJ468" s="75">
        <f t="shared" si="2185"/>
        <v>286</v>
      </c>
      <c r="CK468" s="79">
        <f t="shared" si="2186"/>
        <v>3.4047619047619049E-2</v>
      </c>
      <c r="CL468" s="35"/>
      <c r="CM468" s="27"/>
      <c r="CN468" s="74"/>
      <c r="CO468" s="75">
        <v>703</v>
      </c>
      <c r="CP468" s="82">
        <f t="shared" si="2187"/>
        <v>21</v>
      </c>
      <c r="CQ468" s="75">
        <v>999</v>
      </c>
      <c r="CR468" s="75">
        <f t="shared" si="2188"/>
        <v>1</v>
      </c>
      <c r="CS468" s="75">
        <v>7</v>
      </c>
      <c r="CT468" s="75">
        <f t="shared" si="2189"/>
        <v>1</v>
      </c>
      <c r="CU468" s="75">
        <v>6</v>
      </c>
      <c r="CV468" s="77" t="str">
        <f t="shared" si="2190"/>
        <v>ラブブポンポンフェイス</v>
      </c>
      <c r="CW468" s="78">
        <f t="shared" si="2191"/>
        <v>400</v>
      </c>
      <c r="CX468" s="75">
        <f t="shared" si="2192"/>
        <v>400</v>
      </c>
      <c r="CY468" s="79">
        <f t="shared" si="2193"/>
        <v>0.19047619047619047</v>
      </c>
      <c r="CZ468" s="35"/>
      <c r="DA468" s="58"/>
      <c r="DB468" s="74"/>
      <c r="DC468" s="75">
        <v>5975</v>
      </c>
      <c r="DD468" s="75">
        <f t="shared" si="2194"/>
        <v>22</v>
      </c>
      <c r="DE468" s="75">
        <v>313</v>
      </c>
      <c r="DF468" s="75">
        <f t="shared" si="2195"/>
        <v>1</v>
      </c>
      <c r="DG468" s="75">
        <v>85</v>
      </c>
      <c r="DH468" s="75">
        <f t="shared" si="2196"/>
        <v>3</v>
      </c>
      <c r="DI468" s="75">
        <v>0</v>
      </c>
      <c r="DJ468" s="77" t="str">
        <f t="shared" si="2197"/>
        <v>ＡＩラバー</v>
      </c>
      <c r="DK468" s="78">
        <f t="shared" si="2198"/>
        <v>198</v>
      </c>
      <c r="DL468" s="75">
        <f t="shared" si="2199"/>
        <v>594</v>
      </c>
      <c r="DM468" s="79">
        <f t="shared" si="2200"/>
        <v>0.27</v>
      </c>
      <c r="DN468" s="35"/>
      <c r="DO468" s="27"/>
      <c r="DP468" s="74"/>
      <c r="DQ468" s="75">
        <v>1477</v>
      </c>
      <c r="DR468" s="75">
        <f t="shared" si="2201"/>
        <v>52</v>
      </c>
      <c r="DS468" s="75">
        <v>48</v>
      </c>
      <c r="DT468" s="75">
        <f t="shared" si="2202"/>
        <v>2</v>
      </c>
      <c r="DU468" s="75">
        <v>60</v>
      </c>
      <c r="DV468" s="75">
        <f t="shared" si="2203"/>
        <v>2</v>
      </c>
      <c r="DW468" s="75">
        <v>16</v>
      </c>
      <c r="DX468" s="77" t="str">
        <f t="shared" si="2204"/>
        <v>アングリーキーホルダー</v>
      </c>
      <c r="DY468" s="78">
        <f t="shared" si="2205"/>
        <v>198</v>
      </c>
      <c r="DZ468" s="75">
        <f t="shared" si="2206"/>
        <v>396</v>
      </c>
      <c r="EA468" s="79">
        <f t="shared" si="2207"/>
        <v>7.6153846153846155E-2</v>
      </c>
      <c r="EB468" s="35"/>
      <c r="EC468" s="27"/>
      <c r="ED468" s="46"/>
      <c r="EE468" s="67"/>
      <c r="EF468" s="44" t="str">
        <f t="shared" si="2302"/>
        <v/>
      </c>
      <c r="EG468" s="44"/>
      <c r="EH468" s="44"/>
      <c r="EI468" s="44"/>
      <c r="EJ468" s="44" t="str">
        <f t="shared" si="2303"/>
        <v/>
      </c>
      <c r="EK468" s="44"/>
      <c r="EL468" s="44"/>
      <c r="EM468" s="44"/>
      <c r="EN468" s="44" t="str">
        <f t="shared" si="2261"/>
        <v/>
      </c>
      <c r="EO468" s="45" t="str">
        <f t="shared" si="2262"/>
        <v/>
      </c>
      <c r="EP468" s="35"/>
      <c r="EQ468" s="27"/>
      <c r="ER468" s="46"/>
      <c r="ES468" s="44"/>
      <c r="ET468" s="44" t="str">
        <f t="shared" si="2304"/>
        <v/>
      </c>
      <c r="EU468" s="44"/>
      <c r="EV468" s="44" t="str">
        <f t="shared" si="2305"/>
        <v/>
      </c>
      <c r="EW468" s="44"/>
      <c r="EX468" s="44" t="str">
        <f t="shared" si="2306"/>
        <v/>
      </c>
      <c r="EY468" s="44"/>
      <c r="EZ468" s="44"/>
      <c r="FA468" s="44"/>
      <c r="FB468" s="44" t="str">
        <f t="shared" si="2263"/>
        <v/>
      </c>
      <c r="FC468" s="45" t="str">
        <f t="shared" si="2264"/>
        <v/>
      </c>
      <c r="FD468" s="35"/>
      <c r="FF468" s="46"/>
      <c r="FG468" s="67"/>
      <c r="FH468" s="44" t="str">
        <f t="shared" si="2307"/>
        <v/>
      </c>
      <c r="FI468" s="44"/>
      <c r="FJ468" s="44"/>
      <c r="FK468" s="44"/>
      <c r="FL468" s="44" t="str">
        <f t="shared" si="2308"/>
        <v/>
      </c>
      <c r="FM468" s="44"/>
      <c r="FN468" s="44"/>
      <c r="FO468" s="44"/>
      <c r="FP468" s="44" t="str">
        <f t="shared" si="2265"/>
        <v/>
      </c>
      <c r="FQ468" s="45" t="str">
        <f t="shared" si="2266"/>
        <v/>
      </c>
      <c r="FR468" s="35"/>
      <c r="FT468" s="46"/>
      <c r="FU468" s="67"/>
      <c r="FV468" s="44" t="str">
        <f t="shared" si="2309"/>
        <v/>
      </c>
      <c r="FW468" s="44"/>
      <c r="FX468" s="44"/>
      <c r="FY468" s="44"/>
      <c r="FZ468" s="44" t="str">
        <f t="shared" si="2310"/>
        <v/>
      </c>
      <c r="GA468" s="44"/>
      <c r="GB468" s="44"/>
      <c r="GC468" s="44"/>
      <c r="GD468" s="44" t="str">
        <f t="shared" si="2267"/>
        <v/>
      </c>
      <c r="GE468" s="45" t="str">
        <f t="shared" si="2268"/>
        <v/>
      </c>
      <c r="GF468" s="35"/>
      <c r="GH468" s="46"/>
      <c r="GI468" s="67"/>
      <c r="GJ468" s="44" t="str">
        <f t="shared" si="2311"/>
        <v/>
      </c>
      <c r="GK468" s="44"/>
      <c r="GL468" s="44"/>
      <c r="GM468" s="44"/>
      <c r="GN468" s="44" t="str">
        <f t="shared" si="2312"/>
        <v/>
      </c>
      <c r="GO468" s="44"/>
      <c r="GP468" s="44"/>
      <c r="GQ468" s="44"/>
      <c r="GR468" s="44" t="str">
        <f t="shared" si="2269"/>
        <v/>
      </c>
      <c r="GS468" s="45" t="str">
        <f t="shared" si="2270"/>
        <v/>
      </c>
      <c r="GT468" s="35"/>
      <c r="GU468" s="27"/>
      <c r="GV468" s="46"/>
      <c r="GW468" s="67"/>
      <c r="GX468" s="44" t="str">
        <f t="shared" si="2313"/>
        <v/>
      </c>
      <c r="GY468" s="44"/>
      <c r="GZ468" s="44"/>
      <c r="HA468" s="44"/>
      <c r="HB468" s="44" t="str">
        <f t="shared" si="2314"/>
        <v/>
      </c>
      <c r="HC468" s="44"/>
      <c r="HD468" s="44"/>
      <c r="HE468" s="44"/>
      <c r="HF468" s="44" t="str">
        <f t="shared" si="2271"/>
        <v/>
      </c>
      <c r="HG468" s="45" t="str">
        <f t="shared" si="2272"/>
        <v/>
      </c>
      <c r="HH468" s="35"/>
      <c r="HJ468" s="46"/>
      <c r="HK468" s="67"/>
      <c r="HL468" s="44" t="str">
        <f t="shared" si="2315"/>
        <v/>
      </c>
      <c r="HM468" s="44"/>
      <c r="HN468" s="44"/>
      <c r="HO468" s="44"/>
      <c r="HP468" s="44" t="str">
        <f t="shared" si="2316"/>
        <v/>
      </c>
      <c r="HQ468" s="44"/>
      <c r="HR468" s="44"/>
      <c r="HS468" s="44"/>
      <c r="HT468" s="44" t="str">
        <f t="shared" si="2273"/>
        <v/>
      </c>
      <c r="HU468" s="45" t="str">
        <f t="shared" si="2274"/>
        <v/>
      </c>
      <c r="HV468" s="35"/>
      <c r="HW468" s="61"/>
      <c r="HX468" s="74"/>
      <c r="HY468" s="75"/>
      <c r="HZ468" s="75" t="str">
        <f t="shared" si="2250"/>
        <v/>
      </c>
      <c r="IA468" s="75"/>
      <c r="IB468" s="75" t="str">
        <f t="shared" si="2244"/>
        <v/>
      </c>
      <c r="IC468" s="75">
        <v>2</v>
      </c>
      <c r="ID468" s="75">
        <f t="shared" si="2208"/>
        <v>1</v>
      </c>
      <c r="IE468" s="75">
        <v>1</v>
      </c>
      <c r="IF468" s="77" t="str">
        <f t="shared" ref="IF468" si="2327">IF(HY465="","",IF464)</f>
        <v>ルララ</v>
      </c>
      <c r="IG468" s="78">
        <f>IF(HY465="","",IG464)</f>
        <v>715</v>
      </c>
      <c r="IH468" s="75">
        <f t="shared" si="2210"/>
        <v>715</v>
      </c>
      <c r="II468" s="79" t="e">
        <f t="shared" si="2211"/>
        <v>#VALUE!</v>
      </c>
      <c r="IJ468" s="35"/>
      <c r="IL468" s="74"/>
      <c r="IM468" s="75">
        <v>196</v>
      </c>
      <c r="IN468" s="75">
        <f t="shared" si="2245"/>
        <v>27</v>
      </c>
      <c r="IO468" s="75">
        <v>998</v>
      </c>
      <c r="IP468" s="75">
        <f t="shared" si="2246"/>
        <v>0</v>
      </c>
      <c r="IQ468" s="75">
        <v>18</v>
      </c>
      <c r="IR468" s="75">
        <f t="shared" si="2212"/>
        <v>1</v>
      </c>
      <c r="IS468" s="75"/>
      <c r="IT468" s="77" t="str">
        <f t="shared" si="2213"/>
        <v>アンパンマンもちふわ</v>
      </c>
      <c r="IU468" s="78">
        <f t="shared" si="2247"/>
        <v>673</v>
      </c>
      <c r="IV468" s="75">
        <f t="shared" si="2214"/>
        <v>673</v>
      </c>
      <c r="IW468" s="79">
        <f t="shared" si="2215"/>
        <v>0.24925925925925926</v>
      </c>
      <c r="IX468" s="35"/>
      <c r="IY468" s="33"/>
      <c r="IZ468" s="74"/>
      <c r="JA468" s="75">
        <v>6457</v>
      </c>
      <c r="JB468" s="75">
        <f t="shared" si="2216"/>
        <v>64</v>
      </c>
      <c r="JC468" s="75">
        <v>282</v>
      </c>
      <c r="JD468" s="75">
        <f t="shared" si="2217"/>
        <v>0</v>
      </c>
      <c r="JE468" s="75">
        <v>33</v>
      </c>
      <c r="JF468" s="75">
        <f t="shared" si="2218"/>
        <v>0</v>
      </c>
      <c r="JG468" s="75"/>
      <c r="JH468" s="77" t="str">
        <f t="shared" si="2248"/>
        <v>ラブブキーホルダー</v>
      </c>
      <c r="JI468" s="78">
        <f t="shared" si="2249"/>
        <v>500</v>
      </c>
      <c r="JJ468" s="75">
        <f t="shared" si="2219"/>
        <v>0</v>
      </c>
      <c r="JK468" s="79">
        <f t="shared" si="2220"/>
        <v>0</v>
      </c>
      <c r="JL468" s="35"/>
      <c r="JM468" s="27"/>
      <c r="JN468" s="74"/>
      <c r="JO468" s="75">
        <v>5602</v>
      </c>
      <c r="JP468" s="75">
        <f t="shared" si="2221"/>
        <v>25</v>
      </c>
      <c r="JQ468" s="75">
        <v>240</v>
      </c>
      <c r="JR468" s="75">
        <f t="shared" si="2222"/>
        <v>0</v>
      </c>
      <c r="JS468" s="75">
        <v>12</v>
      </c>
      <c r="JT468" s="75">
        <f t="shared" si="2223"/>
        <v>0</v>
      </c>
      <c r="JU468" s="75">
        <v>0</v>
      </c>
      <c r="JV468" s="77" t="str">
        <f t="shared" si="2240"/>
        <v>キティヒョウ柄マスコット</v>
      </c>
      <c r="JW468" s="78">
        <f t="shared" si="2241"/>
        <v>998</v>
      </c>
      <c r="JX468" s="75">
        <f t="shared" si="2224"/>
        <v>0</v>
      </c>
      <c r="JY468" s="79">
        <f t="shared" si="2225"/>
        <v>0</v>
      </c>
      <c r="JZ468" s="35"/>
      <c r="KA468" s="61"/>
      <c r="KB468" s="74"/>
      <c r="KC468" s="75">
        <v>3929</v>
      </c>
      <c r="KD468" s="75">
        <f t="shared" si="2226"/>
        <v>64</v>
      </c>
      <c r="KE468" s="75">
        <v>198</v>
      </c>
      <c r="KF468" s="75">
        <f t="shared" si="2227"/>
        <v>2</v>
      </c>
      <c r="KG468" s="75">
        <v>7</v>
      </c>
      <c r="KH468" s="75">
        <f t="shared" si="2228"/>
        <v>2</v>
      </c>
      <c r="KI468" s="75">
        <v>4</v>
      </c>
      <c r="KJ468" s="77" t="str">
        <f t="shared" si="2229"/>
        <v>ＡＩマスコット</v>
      </c>
      <c r="KK468" s="78">
        <f t="shared" si="2230"/>
        <v>286</v>
      </c>
      <c r="KL468" s="75">
        <f t="shared" si="2231"/>
        <v>572</v>
      </c>
      <c r="KM468" s="79">
        <f t="shared" si="2232"/>
        <v>8.9374999999999996E-2</v>
      </c>
      <c r="KN468" s="35"/>
      <c r="KO468" s="27"/>
      <c r="KP468" s="74"/>
      <c r="KQ468" s="75">
        <v>4453</v>
      </c>
      <c r="KR468" s="75">
        <f t="shared" si="2233"/>
        <v>27</v>
      </c>
      <c r="KS468" s="75">
        <v>194</v>
      </c>
      <c r="KT468" s="75">
        <f t="shared" si="2234"/>
        <v>1</v>
      </c>
      <c r="KU468" s="75">
        <v>10</v>
      </c>
      <c r="KV468" s="75">
        <f t="shared" si="2235"/>
        <v>0</v>
      </c>
      <c r="KW468" s="75">
        <v>0</v>
      </c>
      <c r="KX468" s="77" t="str">
        <f t="shared" si="2236"/>
        <v>キティフェイスポーチ</v>
      </c>
      <c r="KY468" s="78">
        <f t="shared" si="2237"/>
        <v>0</v>
      </c>
      <c r="KZ468" s="75">
        <f t="shared" si="2238"/>
        <v>0</v>
      </c>
      <c r="LA468" s="79">
        <f t="shared" si="2239"/>
        <v>0</v>
      </c>
      <c r="LB468" s="35"/>
      <c r="LC468" s="27"/>
      <c r="LD468" s="46"/>
      <c r="LE468" s="44"/>
      <c r="LF468" s="44"/>
      <c r="LG468" s="44"/>
      <c r="LH468" s="44" t="str">
        <f t="shared" si="2242"/>
        <v/>
      </c>
      <c r="LI468" s="43"/>
      <c r="LJ468" s="44" t="str">
        <f t="shared" si="2243"/>
        <v/>
      </c>
      <c r="LK468" s="44"/>
      <c r="LL468" s="72" t="str">
        <f>IF(LE467="","",LL465)</f>
        <v/>
      </c>
      <c r="LM468" s="67" t="str">
        <f>IF(LF467="","",LM465)</f>
        <v/>
      </c>
      <c r="LN468" s="44" t="str">
        <f t="shared" si="2172"/>
        <v/>
      </c>
      <c r="LO468" s="45"/>
      <c r="LP468" s="35"/>
      <c r="LQ468" s="27"/>
      <c r="LR468" s="46"/>
      <c r="LS468" s="67"/>
      <c r="LT468" s="44" t="str">
        <f t="shared" si="2317"/>
        <v/>
      </c>
      <c r="LU468" s="44"/>
      <c r="LV468" s="44"/>
      <c r="LW468" s="44"/>
      <c r="LX468" s="44" t="str">
        <f t="shared" si="2318"/>
        <v/>
      </c>
      <c r="LY468" s="44"/>
      <c r="LZ468" s="44"/>
      <c r="MA468" s="44"/>
      <c r="MB468" s="44" t="str">
        <f t="shared" si="2277"/>
        <v/>
      </c>
      <c r="MC468" s="45" t="str">
        <f t="shared" si="2278"/>
        <v/>
      </c>
      <c r="MD468" s="35"/>
      <c r="ME468" s="27"/>
      <c r="MF468" s="46"/>
      <c r="MG468" s="67"/>
      <c r="MH468" s="44" t="str">
        <f t="shared" si="2319"/>
        <v/>
      </c>
      <c r="MI468" s="44"/>
      <c r="MJ468" s="44"/>
      <c r="MK468" s="44"/>
      <c r="ML468" s="44" t="str">
        <f t="shared" si="2320"/>
        <v/>
      </c>
      <c r="MM468" s="44"/>
      <c r="MN468" s="44"/>
      <c r="MO468" s="44"/>
      <c r="MP468" s="44" t="str">
        <f t="shared" si="2279"/>
        <v/>
      </c>
      <c r="MQ468" s="45" t="str">
        <f t="shared" si="2280"/>
        <v/>
      </c>
      <c r="MR468" s="35"/>
      <c r="MS468" s="27"/>
      <c r="MT468" s="46"/>
      <c r="MU468" s="67"/>
      <c r="MV468" s="44" t="str">
        <f t="shared" si="2321"/>
        <v/>
      </c>
      <c r="MW468" s="44"/>
      <c r="MX468" s="44"/>
      <c r="MY468" s="44"/>
      <c r="MZ468" s="44" t="str">
        <f t="shared" si="2322"/>
        <v/>
      </c>
      <c r="NA468" s="44"/>
      <c r="NB468" s="44"/>
      <c r="NC468" s="44"/>
      <c r="ND468" s="44" t="str">
        <f t="shared" si="2281"/>
        <v/>
      </c>
      <c r="NE468" s="45" t="str">
        <f t="shared" si="2282"/>
        <v/>
      </c>
      <c r="NF468" s="35"/>
      <c r="NG468" s="27"/>
      <c r="NH468" s="46"/>
      <c r="NI468" s="67"/>
      <c r="NJ468" s="44" t="str">
        <f t="shared" si="2323"/>
        <v/>
      </c>
      <c r="NK468" s="44"/>
      <c r="NL468" s="44"/>
      <c r="NM468" s="44"/>
      <c r="NN468" s="44" t="str">
        <f t="shared" si="2324"/>
        <v/>
      </c>
      <c r="NO468" s="44"/>
      <c r="NP468" s="44"/>
      <c r="NQ468" s="44"/>
      <c r="NR468" s="44" t="str">
        <f t="shared" si="2283"/>
        <v/>
      </c>
      <c r="NS468" s="45" t="str">
        <f t="shared" si="2284"/>
        <v/>
      </c>
      <c r="NT468" s="35"/>
    </row>
    <row r="469" spans="1:384" ht="15" customHeight="1" thickTop="1" thickBot="1" x14ac:dyDescent="0.25">
      <c r="A469" s="38"/>
      <c r="B469" s="39"/>
      <c r="C469" s="40"/>
      <c r="D469" s="40"/>
      <c r="E469" s="41"/>
      <c r="F469" s="40"/>
      <c r="G469" s="178"/>
      <c r="H469" s="42"/>
      <c r="I469" s="44"/>
      <c r="J469" s="44" t="str">
        <f t="shared" si="2292"/>
        <v/>
      </c>
      <c r="K469" s="44"/>
      <c r="L469" s="44"/>
      <c r="M469" s="44"/>
      <c r="N469" s="44" t="str">
        <f t="shared" si="2293"/>
        <v/>
      </c>
      <c r="O469" s="44"/>
      <c r="P469" s="44"/>
      <c r="Q469" s="44"/>
      <c r="R469" s="44" t="str">
        <f t="shared" si="2253"/>
        <v/>
      </c>
      <c r="S469" s="45" t="str">
        <f t="shared" si="2254"/>
        <v/>
      </c>
      <c r="T469" s="35"/>
      <c r="U469" s="27"/>
      <c r="V469" s="46"/>
      <c r="W469" s="67"/>
      <c r="X469" s="44" t="str">
        <f t="shared" si="2294"/>
        <v/>
      </c>
      <c r="Y469" s="44"/>
      <c r="Z469" s="44"/>
      <c r="AA469" s="44"/>
      <c r="AB469" s="44" t="str">
        <f t="shared" si="2295"/>
        <v/>
      </c>
      <c r="AC469" s="44"/>
      <c r="AD469" s="44"/>
      <c r="AE469" s="44"/>
      <c r="AF469" s="44" t="str">
        <f t="shared" si="2255"/>
        <v/>
      </c>
      <c r="AG469" s="45" t="str">
        <f t="shared" si="2256"/>
        <v/>
      </c>
      <c r="AH469" s="35"/>
      <c r="AI469" s="27"/>
      <c r="AJ469" s="46"/>
      <c r="AK469" s="44"/>
      <c r="AL469" s="44" t="str">
        <f t="shared" si="2296"/>
        <v/>
      </c>
      <c r="AM469" s="44"/>
      <c r="AN469" s="44" t="str">
        <f t="shared" si="2297"/>
        <v/>
      </c>
      <c r="AO469" s="44"/>
      <c r="AP469" s="44" t="str">
        <f t="shared" si="2298"/>
        <v/>
      </c>
      <c r="AQ469" s="44"/>
      <c r="AR469" s="44"/>
      <c r="AS469" s="44"/>
      <c r="AT469" s="44" t="str">
        <f t="shared" si="2257"/>
        <v/>
      </c>
      <c r="AU469" s="45" t="str">
        <f t="shared" si="2258"/>
        <v/>
      </c>
      <c r="AV469" s="35"/>
      <c r="AW469" s="27"/>
      <c r="AX469" s="46"/>
      <c r="AY469" s="44"/>
      <c r="AZ469" s="44" t="str">
        <f t="shared" si="2299"/>
        <v/>
      </c>
      <c r="BA469" s="44"/>
      <c r="BB469" s="44" t="str">
        <f t="shared" si="2300"/>
        <v/>
      </c>
      <c r="BC469" s="44"/>
      <c r="BD469" s="44" t="str">
        <f t="shared" si="2301"/>
        <v/>
      </c>
      <c r="BE469" s="44"/>
      <c r="BF469" s="44"/>
      <c r="BG469" s="44"/>
      <c r="BH469" s="44" t="str">
        <f t="shared" si="2259"/>
        <v/>
      </c>
      <c r="BI469" s="45" t="str">
        <f t="shared" si="2260"/>
        <v/>
      </c>
      <c r="BJ469" s="35"/>
      <c r="BK469" s="50"/>
      <c r="BL469" s="51">
        <f>IF($A445="","",$A445)</f>
        <v>45946</v>
      </c>
      <c r="BM469" s="44">
        <v>12534</v>
      </c>
      <c r="BN469" s="43">
        <f t="shared" si="2173"/>
        <v>193</v>
      </c>
      <c r="BO469" s="44">
        <v>474</v>
      </c>
      <c r="BP469" s="87">
        <f t="shared" si="2174"/>
        <v>3</v>
      </c>
      <c r="BQ469" s="90">
        <v>11</v>
      </c>
      <c r="BR469" s="43">
        <f t="shared" si="2175"/>
        <v>3</v>
      </c>
      <c r="BS469" s="43">
        <v>0</v>
      </c>
      <c r="BT469" s="53" t="str">
        <f t="shared" si="2176"/>
        <v>キティヒョウ柄マスコット</v>
      </c>
      <c r="BU469" s="47">
        <f t="shared" si="2177"/>
        <v>996</v>
      </c>
      <c r="BV469" s="44">
        <f t="shared" si="2178"/>
        <v>2988</v>
      </c>
      <c r="BW469" s="89">
        <f t="shared" si="2179"/>
        <v>0.15481865284974095</v>
      </c>
      <c r="BX469" s="35"/>
      <c r="BY469" s="27"/>
      <c r="BZ469" s="51">
        <f>IF($A445="","",$A445)</f>
        <v>45946</v>
      </c>
      <c r="CA469" s="44">
        <v>1148</v>
      </c>
      <c r="CB469" s="43">
        <f t="shared" si="2180"/>
        <v>145</v>
      </c>
      <c r="CC469" s="44">
        <v>10</v>
      </c>
      <c r="CD469" s="87">
        <f t="shared" si="2181"/>
        <v>1</v>
      </c>
      <c r="CE469" s="90">
        <v>10</v>
      </c>
      <c r="CF469" s="43">
        <f t="shared" si="2182"/>
        <v>2</v>
      </c>
      <c r="CG469" s="43">
        <v>0</v>
      </c>
      <c r="CH469" s="53" t="str">
        <f t="shared" si="2183"/>
        <v>サンリオフェイスポーチ</v>
      </c>
      <c r="CI469" s="47">
        <f t="shared" si="2184"/>
        <v>900</v>
      </c>
      <c r="CJ469" s="44">
        <f t="shared" si="2185"/>
        <v>1800</v>
      </c>
      <c r="CK469" s="89">
        <f t="shared" si="2186"/>
        <v>0.12413793103448276</v>
      </c>
      <c r="CL469" s="35"/>
      <c r="CM469" s="27"/>
      <c r="CN469" s="51">
        <f>IF($A445="","",$A445)</f>
        <v>45946</v>
      </c>
      <c r="CO469" s="44">
        <v>639</v>
      </c>
      <c r="CP469" s="43">
        <f t="shared" si="2187"/>
        <v>102</v>
      </c>
      <c r="CQ469" s="44">
        <v>5</v>
      </c>
      <c r="CR469" s="87">
        <f t="shared" si="2188"/>
        <v>3</v>
      </c>
      <c r="CS469" s="90">
        <v>9</v>
      </c>
      <c r="CT469" s="43">
        <f t="shared" si="2189"/>
        <v>3</v>
      </c>
      <c r="CU469" s="43">
        <v>2</v>
      </c>
      <c r="CV469" s="53" t="str">
        <f t="shared" si="2190"/>
        <v>液晶ミニカメラ</v>
      </c>
      <c r="CW469" s="47">
        <f t="shared" si="2191"/>
        <v>1079</v>
      </c>
      <c r="CX469" s="44">
        <f t="shared" si="2192"/>
        <v>3237</v>
      </c>
      <c r="CY469" s="89">
        <f t="shared" si="2193"/>
        <v>0.31735294117647062</v>
      </c>
      <c r="CZ469" s="35"/>
      <c r="DA469" s="58"/>
      <c r="DB469" s="51">
        <f>IF($A445="","",$A445)</f>
        <v>45946</v>
      </c>
      <c r="DC469" s="44">
        <v>7345</v>
      </c>
      <c r="DD469" s="43">
        <f t="shared" si="2194"/>
        <v>50</v>
      </c>
      <c r="DE469" s="44">
        <v>262</v>
      </c>
      <c r="DF469" s="87">
        <f t="shared" si="2195"/>
        <v>1</v>
      </c>
      <c r="DG469" s="90">
        <v>21</v>
      </c>
      <c r="DH469" s="43">
        <f t="shared" si="2196"/>
        <v>1</v>
      </c>
      <c r="DI469" s="43">
        <v>4</v>
      </c>
      <c r="DJ469" s="53" t="str">
        <f t="shared" si="2197"/>
        <v>クーリッシュイヤホン</v>
      </c>
      <c r="DK469" s="47">
        <f t="shared" si="2198"/>
        <v>1100</v>
      </c>
      <c r="DL469" s="44">
        <f t="shared" si="2199"/>
        <v>1100</v>
      </c>
      <c r="DM469" s="89">
        <f t="shared" si="2200"/>
        <v>0.22</v>
      </c>
      <c r="DN469" s="35"/>
      <c r="DO469" s="27"/>
      <c r="DP469" s="51">
        <f>IF($A445="","",$A445)</f>
        <v>45946</v>
      </c>
      <c r="DQ469" s="44">
        <v>1276</v>
      </c>
      <c r="DR469" s="43">
        <f t="shared" si="2201"/>
        <v>18</v>
      </c>
      <c r="DS469" s="44">
        <v>57</v>
      </c>
      <c r="DT469" s="87">
        <f t="shared" si="2202"/>
        <v>4</v>
      </c>
      <c r="DU469" s="90">
        <v>6</v>
      </c>
      <c r="DV469" s="43">
        <f t="shared" si="2203"/>
        <v>4</v>
      </c>
      <c r="DW469" s="43">
        <v>4</v>
      </c>
      <c r="DX469" s="53" t="str">
        <f t="shared" si="2204"/>
        <v>デジタルミニカメラ</v>
      </c>
      <c r="DY469" s="47">
        <f t="shared" si="2205"/>
        <v>722</v>
      </c>
      <c r="DZ469" s="44">
        <f t="shared" si="2206"/>
        <v>2888</v>
      </c>
      <c r="EA469" s="89">
        <f t="shared" si="2207"/>
        <v>1.6044444444444443</v>
      </c>
      <c r="EB469" s="35" t="s">
        <v>568</v>
      </c>
      <c r="EC469" s="27"/>
      <c r="ED469" s="46"/>
      <c r="EE469" s="67"/>
      <c r="EF469" s="44" t="str">
        <f t="shared" si="2302"/>
        <v/>
      </c>
      <c r="EG469" s="44"/>
      <c r="EH469" s="44"/>
      <c r="EI469" s="44"/>
      <c r="EJ469" s="44" t="str">
        <f t="shared" si="2303"/>
        <v/>
      </c>
      <c r="EK469" s="44"/>
      <c r="EL469" s="44"/>
      <c r="EM469" s="44"/>
      <c r="EN469" s="44" t="str">
        <f t="shared" si="2261"/>
        <v/>
      </c>
      <c r="EO469" s="45" t="str">
        <f t="shared" si="2262"/>
        <v/>
      </c>
      <c r="EP469" s="35"/>
      <c r="EQ469" s="27"/>
      <c r="ER469" s="46"/>
      <c r="ES469" s="44"/>
      <c r="ET469" s="44" t="str">
        <f t="shared" si="2304"/>
        <v/>
      </c>
      <c r="EU469" s="44"/>
      <c r="EV469" s="44" t="str">
        <f t="shared" si="2305"/>
        <v/>
      </c>
      <c r="EW469" s="44"/>
      <c r="EX469" s="44" t="str">
        <f t="shared" si="2306"/>
        <v/>
      </c>
      <c r="EY469" s="44"/>
      <c r="EZ469" s="44"/>
      <c r="FA469" s="44"/>
      <c r="FB469" s="44" t="str">
        <f t="shared" si="2263"/>
        <v/>
      </c>
      <c r="FC469" s="45" t="str">
        <f t="shared" si="2264"/>
        <v/>
      </c>
      <c r="FD469" s="35"/>
      <c r="FF469" s="46"/>
      <c r="FG469" s="67"/>
      <c r="FH469" s="44" t="str">
        <f t="shared" si="2307"/>
        <v/>
      </c>
      <c r="FI469" s="44"/>
      <c r="FJ469" s="44"/>
      <c r="FK469" s="44"/>
      <c r="FL469" s="44" t="str">
        <f t="shared" si="2308"/>
        <v/>
      </c>
      <c r="FM469" s="44"/>
      <c r="FN469" s="44"/>
      <c r="FO469" s="44"/>
      <c r="FP469" s="44" t="str">
        <f t="shared" si="2265"/>
        <v/>
      </c>
      <c r="FQ469" s="45" t="str">
        <f t="shared" si="2266"/>
        <v/>
      </c>
      <c r="FR469" s="35"/>
      <c r="FT469" s="46"/>
      <c r="FU469" s="67"/>
      <c r="FV469" s="44" t="str">
        <f t="shared" si="2309"/>
        <v/>
      </c>
      <c r="FW469" s="44"/>
      <c r="FX469" s="44"/>
      <c r="FY469" s="44"/>
      <c r="FZ469" s="44" t="str">
        <f t="shared" si="2310"/>
        <v/>
      </c>
      <c r="GA469" s="44"/>
      <c r="GB469" s="44"/>
      <c r="GC469" s="44"/>
      <c r="GD469" s="44" t="str">
        <f t="shared" si="2267"/>
        <v/>
      </c>
      <c r="GE469" s="45" t="str">
        <f t="shared" si="2268"/>
        <v/>
      </c>
      <c r="GF469" s="35"/>
      <c r="GH469" s="46"/>
      <c r="GI469" s="67"/>
      <c r="GJ469" s="44" t="str">
        <f t="shared" si="2311"/>
        <v/>
      </c>
      <c r="GK469" s="44"/>
      <c r="GL469" s="44"/>
      <c r="GM469" s="44"/>
      <c r="GN469" s="44" t="str">
        <f t="shared" si="2312"/>
        <v/>
      </c>
      <c r="GO469" s="44"/>
      <c r="GP469" s="44"/>
      <c r="GQ469" s="44"/>
      <c r="GR469" s="44" t="str">
        <f t="shared" si="2269"/>
        <v/>
      </c>
      <c r="GS469" s="45" t="str">
        <f t="shared" si="2270"/>
        <v/>
      </c>
      <c r="GT469" s="35"/>
      <c r="GU469" s="27"/>
      <c r="GV469" s="46"/>
      <c r="GW469" s="67"/>
      <c r="GX469" s="44" t="str">
        <f t="shared" si="2313"/>
        <v/>
      </c>
      <c r="GY469" s="44"/>
      <c r="GZ469" s="44"/>
      <c r="HA469" s="44"/>
      <c r="HB469" s="44" t="str">
        <f t="shared" si="2314"/>
        <v/>
      </c>
      <c r="HC469" s="44"/>
      <c r="HD469" s="44"/>
      <c r="HE469" s="44"/>
      <c r="HF469" s="44" t="str">
        <f t="shared" si="2271"/>
        <v/>
      </c>
      <c r="HG469" s="45" t="str">
        <f t="shared" si="2272"/>
        <v/>
      </c>
      <c r="HH469" s="35"/>
      <c r="HJ469" s="46"/>
      <c r="HK469" s="67"/>
      <c r="HL469" s="44" t="str">
        <f t="shared" si="2315"/>
        <v/>
      </c>
      <c r="HM469" s="44"/>
      <c r="HN469" s="44"/>
      <c r="HO469" s="44"/>
      <c r="HP469" s="44" t="str">
        <f t="shared" si="2316"/>
        <v/>
      </c>
      <c r="HQ469" s="44"/>
      <c r="HR469" s="44"/>
      <c r="HS469" s="44"/>
      <c r="HT469" s="44" t="str">
        <f t="shared" si="2273"/>
        <v/>
      </c>
      <c r="HU469" s="45" t="str">
        <f t="shared" si="2274"/>
        <v/>
      </c>
      <c r="HV469" s="35"/>
      <c r="HW469" s="61"/>
      <c r="HX469" s="51">
        <f>IF($A445="","",$A445)</f>
        <v>45946</v>
      </c>
      <c r="HY469" s="44">
        <v>28444</v>
      </c>
      <c r="HZ469" s="43">
        <f t="shared" si="2250"/>
        <v>216</v>
      </c>
      <c r="IA469" s="44"/>
      <c r="IB469" s="87" t="str">
        <f t="shared" si="2244"/>
        <v/>
      </c>
      <c r="IC469" s="90">
        <v>3</v>
      </c>
      <c r="ID469" s="43">
        <f t="shared" si="2208"/>
        <v>3</v>
      </c>
      <c r="IE469" s="43">
        <v>3</v>
      </c>
      <c r="IF469" s="53" t="str">
        <f t="shared" si="2209"/>
        <v>ルララ</v>
      </c>
      <c r="IG469" s="47">
        <f>IF(HY469="","",IG465)</f>
        <v>715</v>
      </c>
      <c r="IH469" s="44">
        <f t="shared" si="2210"/>
        <v>2145</v>
      </c>
      <c r="II469" s="89">
        <f t="shared" si="2211"/>
        <v>9.930555555555555E-2</v>
      </c>
      <c r="IJ469" s="35"/>
      <c r="IL469" s="51">
        <f>IF($A445="","",$A445)</f>
        <v>45946</v>
      </c>
      <c r="IM469" s="44">
        <v>673</v>
      </c>
      <c r="IN469" s="43">
        <f t="shared" si="2245"/>
        <v>129</v>
      </c>
      <c r="IO469" s="44">
        <v>14</v>
      </c>
      <c r="IP469" s="87">
        <f t="shared" si="2246"/>
        <v>7</v>
      </c>
      <c r="IQ469" s="90">
        <v>10</v>
      </c>
      <c r="IR469" s="43">
        <f t="shared" si="2212"/>
        <v>7</v>
      </c>
      <c r="IS469" s="43"/>
      <c r="IT469" s="53" t="str">
        <f t="shared" si="2213"/>
        <v>ラブブマスコット</v>
      </c>
      <c r="IU469" s="47">
        <f t="shared" si="2247"/>
        <v>400</v>
      </c>
      <c r="IV469" s="44">
        <f t="shared" si="2214"/>
        <v>2800</v>
      </c>
      <c r="IW469" s="89">
        <f t="shared" si="2215"/>
        <v>0.21705426356589147</v>
      </c>
      <c r="IX469" s="35" t="s">
        <v>418</v>
      </c>
      <c r="IY469" s="33"/>
      <c r="IZ469" s="51">
        <f>IF($A445="","",$A445)</f>
        <v>45946</v>
      </c>
      <c r="JA469" s="44">
        <v>6334</v>
      </c>
      <c r="JB469" s="43">
        <f t="shared" si="2216"/>
        <v>85</v>
      </c>
      <c r="JC469" s="44">
        <v>314</v>
      </c>
      <c r="JD469" s="87">
        <f t="shared" si="2217"/>
        <v>1</v>
      </c>
      <c r="JE469" s="90">
        <v>17</v>
      </c>
      <c r="JF469" s="43">
        <f t="shared" si="2218"/>
        <v>1</v>
      </c>
      <c r="JG469" s="43">
        <v>0</v>
      </c>
      <c r="JH469" s="53" t="s">
        <v>566</v>
      </c>
      <c r="JI469" s="47"/>
      <c r="JJ469" s="44">
        <f t="shared" si="2219"/>
        <v>0</v>
      </c>
      <c r="JK469" s="89">
        <f t="shared" si="2220"/>
        <v>0</v>
      </c>
      <c r="JL469" s="35"/>
      <c r="JM469" s="27"/>
      <c r="JN469" s="51">
        <f>IF($A445="","",$A445)</f>
        <v>45946</v>
      </c>
      <c r="JO469" s="44">
        <v>5248</v>
      </c>
      <c r="JP469" s="43">
        <f t="shared" si="2221"/>
        <v>40</v>
      </c>
      <c r="JQ469" s="44">
        <v>177</v>
      </c>
      <c r="JR469" s="87">
        <f t="shared" si="2222"/>
        <v>0</v>
      </c>
      <c r="JS469" s="90">
        <v>29</v>
      </c>
      <c r="JT469" s="43">
        <f t="shared" si="2223"/>
        <v>0</v>
      </c>
      <c r="JU469" s="43">
        <v>0</v>
      </c>
      <c r="JV469" s="53" t="str">
        <f t="shared" si="2240"/>
        <v>北斗イヤホン</v>
      </c>
      <c r="JW469" s="47">
        <f t="shared" si="2241"/>
        <v>1100</v>
      </c>
      <c r="JX469" s="44">
        <f t="shared" si="2224"/>
        <v>0</v>
      </c>
      <c r="JY469" s="89">
        <f t="shared" si="2225"/>
        <v>0</v>
      </c>
      <c r="JZ469" s="35"/>
      <c r="KA469" s="61"/>
      <c r="KB469" s="51">
        <f>IF($A445="","",$A445)</f>
        <v>45946</v>
      </c>
      <c r="KC469" s="44">
        <v>5544</v>
      </c>
      <c r="KD469" s="43">
        <f t="shared" si="2226"/>
        <v>47</v>
      </c>
      <c r="KE469" s="44">
        <v>203</v>
      </c>
      <c r="KF469" s="87">
        <f t="shared" si="2227"/>
        <v>1</v>
      </c>
      <c r="KG469" s="90">
        <v>16</v>
      </c>
      <c r="KH469" s="43">
        <f t="shared" si="2228"/>
        <v>1</v>
      </c>
      <c r="KI469" s="43">
        <v>0</v>
      </c>
      <c r="KJ469" s="53" t="str">
        <f t="shared" si="2229"/>
        <v>液晶ミニカメラ</v>
      </c>
      <c r="KK469" s="47">
        <f t="shared" si="2230"/>
        <v>1074</v>
      </c>
      <c r="KL469" s="44">
        <f t="shared" si="2231"/>
        <v>1074</v>
      </c>
      <c r="KM469" s="89">
        <f t="shared" si="2232"/>
        <v>0.22851063829787235</v>
      </c>
      <c r="KN469" s="35"/>
      <c r="KO469" s="27"/>
      <c r="KP469" s="51">
        <f>IF($A445="","",$A445)</f>
        <v>45946</v>
      </c>
      <c r="KQ469" s="44">
        <v>3908</v>
      </c>
      <c r="KR469" s="43">
        <f t="shared" si="2233"/>
        <v>22</v>
      </c>
      <c r="KS469" s="44">
        <v>257</v>
      </c>
      <c r="KT469" s="87">
        <f t="shared" si="2234"/>
        <v>2</v>
      </c>
      <c r="KU469" s="90">
        <v>12</v>
      </c>
      <c r="KV469" s="43">
        <f t="shared" si="2235"/>
        <v>1</v>
      </c>
      <c r="KW469" s="43">
        <v>4</v>
      </c>
      <c r="KX469" s="53" t="str">
        <f t="shared" si="2236"/>
        <v>LOTTEチョコイヤホン</v>
      </c>
      <c r="KY469" s="47">
        <f t="shared" si="2237"/>
        <v>1100</v>
      </c>
      <c r="KZ469" s="44">
        <f t="shared" si="2238"/>
        <v>1100</v>
      </c>
      <c r="LA469" s="89">
        <f t="shared" si="2239"/>
        <v>0.5</v>
      </c>
      <c r="LB469" s="35"/>
      <c r="LC469" s="27"/>
      <c r="LD469" s="74"/>
      <c r="LE469" s="75"/>
      <c r="LF469" s="75"/>
      <c r="LG469" s="75"/>
      <c r="LH469" s="75" t="str">
        <f t="shared" si="2242"/>
        <v/>
      </c>
      <c r="LI469" s="76"/>
      <c r="LJ469" s="75" t="str">
        <f t="shared" si="2243"/>
        <v/>
      </c>
      <c r="LK469" s="75"/>
      <c r="LL469" s="77" t="str">
        <f>IF(LE467="","",LL466)</f>
        <v/>
      </c>
      <c r="LM469" s="78" t="str">
        <f>IF(LF467="","",LM466)</f>
        <v/>
      </c>
      <c r="LN469" s="75" t="str">
        <f t="shared" si="2172"/>
        <v/>
      </c>
      <c r="LO469" s="79"/>
      <c r="LP469" s="35"/>
      <c r="LQ469" s="27"/>
      <c r="LR469" s="46"/>
      <c r="LS469" s="67"/>
      <c r="LT469" s="44" t="str">
        <f t="shared" si="2317"/>
        <v/>
      </c>
      <c r="LU469" s="44"/>
      <c r="LV469" s="44"/>
      <c r="LW469" s="44"/>
      <c r="LX469" s="44" t="str">
        <f t="shared" si="2318"/>
        <v/>
      </c>
      <c r="LY469" s="44"/>
      <c r="LZ469" s="44"/>
      <c r="MA469" s="44"/>
      <c r="MB469" s="44" t="str">
        <f t="shared" si="2277"/>
        <v/>
      </c>
      <c r="MC469" s="45" t="str">
        <f t="shared" si="2278"/>
        <v/>
      </c>
      <c r="MD469" s="35"/>
      <c r="ME469" s="27"/>
      <c r="MF469" s="46"/>
      <c r="MG469" s="67"/>
      <c r="MH469" s="44" t="str">
        <f t="shared" si="2319"/>
        <v/>
      </c>
      <c r="MI469" s="44"/>
      <c r="MJ469" s="44"/>
      <c r="MK469" s="44"/>
      <c r="ML469" s="44" t="str">
        <f t="shared" si="2320"/>
        <v/>
      </c>
      <c r="MM469" s="44"/>
      <c r="MN469" s="44"/>
      <c r="MO469" s="44"/>
      <c r="MP469" s="44" t="str">
        <f t="shared" si="2279"/>
        <v/>
      </c>
      <c r="MQ469" s="45" t="str">
        <f t="shared" si="2280"/>
        <v/>
      </c>
      <c r="MR469" s="35"/>
      <c r="MS469" s="27"/>
      <c r="MT469" s="46"/>
      <c r="MU469" s="67"/>
      <c r="MV469" s="44" t="str">
        <f t="shared" si="2321"/>
        <v/>
      </c>
      <c r="MW469" s="44"/>
      <c r="MX469" s="44"/>
      <c r="MY469" s="44"/>
      <c r="MZ469" s="44" t="str">
        <f t="shared" si="2322"/>
        <v/>
      </c>
      <c r="NA469" s="44"/>
      <c r="NB469" s="44"/>
      <c r="NC469" s="44"/>
      <c r="ND469" s="44" t="str">
        <f t="shared" si="2281"/>
        <v/>
      </c>
      <c r="NE469" s="45" t="str">
        <f t="shared" si="2282"/>
        <v/>
      </c>
      <c r="NF469" s="35"/>
      <c r="NG469" s="27"/>
      <c r="NH469" s="46"/>
      <c r="NI469" s="67"/>
      <c r="NJ469" s="44" t="str">
        <f t="shared" si="2323"/>
        <v/>
      </c>
      <c r="NK469" s="44"/>
      <c r="NL469" s="44"/>
      <c r="NM469" s="44"/>
      <c r="NN469" s="44" t="str">
        <f t="shared" si="2324"/>
        <v/>
      </c>
      <c r="NO469" s="44"/>
      <c r="NP469" s="44"/>
      <c r="NQ469" s="44"/>
      <c r="NR469" s="44" t="str">
        <f t="shared" si="2283"/>
        <v/>
      </c>
      <c r="NS469" s="45" t="str">
        <f t="shared" si="2284"/>
        <v/>
      </c>
      <c r="NT469" s="35"/>
    </row>
    <row r="470" spans="1:384" ht="15" customHeight="1" thickTop="1" x14ac:dyDescent="0.2">
      <c r="A470" s="38"/>
      <c r="B470" s="39"/>
      <c r="C470" s="40"/>
      <c r="D470" s="40"/>
      <c r="E470" s="41"/>
      <c r="F470" s="40"/>
      <c r="G470" s="178"/>
      <c r="H470" s="42"/>
      <c r="I470" s="44"/>
      <c r="J470" s="44" t="str">
        <f t="shared" si="2292"/>
        <v/>
      </c>
      <c r="K470" s="44"/>
      <c r="L470" s="44"/>
      <c r="M470" s="44"/>
      <c r="N470" s="44" t="str">
        <f t="shared" si="2293"/>
        <v/>
      </c>
      <c r="O470" s="44"/>
      <c r="P470" s="44"/>
      <c r="Q470" s="44"/>
      <c r="R470" s="44" t="str">
        <f t="shared" si="2253"/>
        <v/>
      </c>
      <c r="S470" s="45" t="str">
        <f t="shared" si="2254"/>
        <v/>
      </c>
      <c r="T470" s="35"/>
      <c r="U470" s="27"/>
      <c r="V470" s="46"/>
      <c r="W470" s="67"/>
      <c r="X470" s="44" t="str">
        <f t="shared" si="2294"/>
        <v/>
      </c>
      <c r="Y470" s="44"/>
      <c r="Z470" s="44"/>
      <c r="AA470" s="44"/>
      <c r="AB470" s="44" t="str">
        <f t="shared" si="2295"/>
        <v/>
      </c>
      <c r="AC470" s="44"/>
      <c r="AD470" s="44"/>
      <c r="AE470" s="44"/>
      <c r="AF470" s="44" t="str">
        <f t="shared" si="2255"/>
        <v/>
      </c>
      <c r="AG470" s="45" t="str">
        <f t="shared" si="2256"/>
        <v/>
      </c>
      <c r="AH470" s="35"/>
      <c r="AI470" s="27"/>
      <c r="AJ470" s="46"/>
      <c r="AK470" s="44"/>
      <c r="AL470" s="44" t="str">
        <f t="shared" si="2296"/>
        <v/>
      </c>
      <c r="AM470" s="44"/>
      <c r="AN470" s="44" t="str">
        <f t="shared" si="2297"/>
        <v/>
      </c>
      <c r="AO470" s="44"/>
      <c r="AP470" s="44" t="str">
        <f t="shared" si="2298"/>
        <v/>
      </c>
      <c r="AQ470" s="44"/>
      <c r="AR470" s="44"/>
      <c r="AS470" s="44"/>
      <c r="AT470" s="44" t="str">
        <f t="shared" si="2257"/>
        <v/>
      </c>
      <c r="AU470" s="45" t="str">
        <f t="shared" si="2258"/>
        <v/>
      </c>
      <c r="AV470" s="35"/>
      <c r="AW470" s="27"/>
      <c r="AX470" s="46"/>
      <c r="AY470" s="44"/>
      <c r="AZ470" s="44" t="str">
        <f t="shared" si="2299"/>
        <v/>
      </c>
      <c r="BA470" s="44"/>
      <c r="BB470" s="44" t="str">
        <f t="shared" si="2300"/>
        <v/>
      </c>
      <c r="BC470" s="44"/>
      <c r="BD470" s="44" t="str">
        <f t="shared" si="2301"/>
        <v/>
      </c>
      <c r="BE470" s="44"/>
      <c r="BF470" s="44"/>
      <c r="BG470" s="44"/>
      <c r="BH470" s="44" t="str">
        <f t="shared" si="2259"/>
        <v/>
      </c>
      <c r="BI470" s="45" t="str">
        <f t="shared" si="2260"/>
        <v/>
      </c>
      <c r="BJ470" s="35"/>
      <c r="BK470" s="50"/>
      <c r="BL470" s="46"/>
      <c r="BM470" s="43">
        <v>10003</v>
      </c>
      <c r="BN470" s="44">
        <f t="shared" si="2173"/>
        <v>64</v>
      </c>
      <c r="BO470" s="43">
        <v>289</v>
      </c>
      <c r="BP470" s="66">
        <f t="shared" si="2174"/>
        <v>0</v>
      </c>
      <c r="BQ470" s="91">
        <v>16</v>
      </c>
      <c r="BR470" s="67">
        <f t="shared" si="2175"/>
        <v>0</v>
      </c>
      <c r="BS470" s="43">
        <v>0</v>
      </c>
      <c r="BT470" s="60" t="str">
        <f t="shared" si="2176"/>
        <v>モンチッチマスコット</v>
      </c>
      <c r="BU470" s="67">
        <f t="shared" si="2177"/>
        <v>660</v>
      </c>
      <c r="BV470" s="43">
        <f t="shared" si="2178"/>
        <v>0</v>
      </c>
      <c r="BW470" s="45">
        <f t="shared" si="2179"/>
        <v>0</v>
      </c>
      <c r="BX470" s="35"/>
      <c r="BY470" s="27"/>
      <c r="BZ470" s="46"/>
      <c r="CA470" s="43">
        <v>1422</v>
      </c>
      <c r="CB470" s="44">
        <f t="shared" si="2180"/>
        <v>272</v>
      </c>
      <c r="CC470" s="43">
        <v>11</v>
      </c>
      <c r="CD470" s="66">
        <f t="shared" si="2181"/>
        <v>3</v>
      </c>
      <c r="CE470" s="91">
        <v>13</v>
      </c>
      <c r="CF470" s="67">
        <f t="shared" si="2182"/>
        <v>3</v>
      </c>
      <c r="CG470" s="43">
        <v>8</v>
      </c>
      <c r="CH470" s="60" t="str">
        <f t="shared" si="2183"/>
        <v>ラブブマスコット</v>
      </c>
      <c r="CI470" s="67">
        <f t="shared" si="2184"/>
        <v>500</v>
      </c>
      <c r="CJ470" s="43">
        <f t="shared" si="2185"/>
        <v>1500</v>
      </c>
      <c r="CK470" s="45">
        <f t="shared" si="2186"/>
        <v>5.514705882352941E-2</v>
      </c>
      <c r="CL470" s="35"/>
      <c r="CM470" s="27"/>
      <c r="CN470" s="46"/>
      <c r="CO470" s="43">
        <v>768</v>
      </c>
      <c r="CP470" s="44">
        <f t="shared" si="2187"/>
        <v>84</v>
      </c>
      <c r="CQ470" s="43">
        <v>6</v>
      </c>
      <c r="CR470" s="66">
        <f t="shared" si="2188"/>
        <v>3</v>
      </c>
      <c r="CS470" s="91">
        <v>6</v>
      </c>
      <c r="CT470" s="67">
        <f t="shared" si="2189"/>
        <v>4</v>
      </c>
      <c r="CU470" s="43">
        <v>0</v>
      </c>
      <c r="CV470" s="60" t="str">
        <f t="shared" si="2190"/>
        <v>サンリオミニリュック</v>
      </c>
      <c r="CW470" s="67">
        <f t="shared" si="2191"/>
        <v>600</v>
      </c>
      <c r="CX470" s="43">
        <f t="shared" si="2192"/>
        <v>2400</v>
      </c>
      <c r="CY470" s="45">
        <f t="shared" si="2193"/>
        <v>0.2857142857142857</v>
      </c>
      <c r="CZ470" s="35"/>
      <c r="DA470" s="58"/>
      <c r="DB470" s="46"/>
      <c r="DC470" s="43">
        <v>7052</v>
      </c>
      <c r="DD470" s="44">
        <f t="shared" si="2194"/>
        <v>31</v>
      </c>
      <c r="DE470" s="43">
        <v>224</v>
      </c>
      <c r="DF470" s="66">
        <f t="shared" si="2195"/>
        <v>1</v>
      </c>
      <c r="DG470" s="91">
        <v>10</v>
      </c>
      <c r="DH470" s="67">
        <f t="shared" si="2196"/>
        <v>1</v>
      </c>
      <c r="DI470" s="43">
        <v>0</v>
      </c>
      <c r="DJ470" s="60" t="str">
        <f t="shared" si="2197"/>
        <v>ジャグラーサウンドボタン</v>
      </c>
      <c r="DK470" s="67">
        <f t="shared" si="2198"/>
        <v>682</v>
      </c>
      <c r="DL470" s="43">
        <f t="shared" si="2199"/>
        <v>682</v>
      </c>
      <c r="DM470" s="45">
        <f t="shared" si="2200"/>
        <v>0.22</v>
      </c>
      <c r="DN470" s="35"/>
      <c r="DO470" s="27"/>
      <c r="DP470" s="46"/>
      <c r="DQ470" s="43">
        <v>2636</v>
      </c>
      <c r="DR470" s="44">
        <f t="shared" si="2201"/>
        <v>107</v>
      </c>
      <c r="DS470" s="43">
        <v>74</v>
      </c>
      <c r="DT470" s="66">
        <f t="shared" si="2202"/>
        <v>1</v>
      </c>
      <c r="DU470" s="91">
        <v>11</v>
      </c>
      <c r="DV470" s="67">
        <f t="shared" si="2203"/>
        <v>1</v>
      </c>
      <c r="DW470" s="43">
        <v>1</v>
      </c>
      <c r="DX470" s="60" t="str">
        <f t="shared" si="2204"/>
        <v>キティヒョウ柄マスコット</v>
      </c>
      <c r="DY470" s="67">
        <f t="shared" si="2205"/>
        <v>996</v>
      </c>
      <c r="DZ470" s="43">
        <f t="shared" si="2206"/>
        <v>996</v>
      </c>
      <c r="EA470" s="45">
        <f t="shared" si="2207"/>
        <v>9.3084112149532716E-2</v>
      </c>
      <c r="EB470" s="35"/>
      <c r="EC470" s="27"/>
      <c r="ED470" s="46"/>
      <c r="EE470" s="67"/>
      <c r="EF470" s="44" t="str">
        <f t="shared" si="2302"/>
        <v/>
      </c>
      <c r="EG470" s="44"/>
      <c r="EH470" s="44"/>
      <c r="EI470" s="44"/>
      <c r="EJ470" s="44" t="str">
        <f t="shared" si="2303"/>
        <v/>
      </c>
      <c r="EK470" s="44"/>
      <c r="EL470" s="44"/>
      <c r="EM470" s="44"/>
      <c r="EN470" s="44" t="str">
        <f t="shared" si="2261"/>
        <v/>
      </c>
      <c r="EO470" s="45" t="str">
        <f t="shared" si="2262"/>
        <v/>
      </c>
      <c r="EP470" s="35"/>
      <c r="EQ470" s="27"/>
      <c r="ER470" s="46"/>
      <c r="ES470" s="44"/>
      <c r="ET470" s="44" t="str">
        <f t="shared" si="2304"/>
        <v/>
      </c>
      <c r="EU470" s="44"/>
      <c r="EV470" s="44" t="str">
        <f t="shared" si="2305"/>
        <v/>
      </c>
      <c r="EW470" s="44"/>
      <c r="EX470" s="44" t="str">
        <f t="shared" si="2306"/>
        <v/>
      </c>
      <c r="EY470" s="44"/>
      <c r="EZ470" s="44"/>
      <c r="FA470" s="44"/>
      <c r="FB470" s="44" t="str">
        <f t="shared" si="2263"/>
        <v/>
      </c>
      <c r="FC470" s="45" t="str">
        <f t="shared" si="2264"/>
        <v/>
      </c>
      <c r="FD470" s="35"/>
      <c r="FF470" s="46"/>
      <c r="FG470" s="67"/>
      <c r="FH470" s="44" t="str">
        <f t="shared" si="2307"/>
        <v/>
      </c>
      <c r="FI470" s="44"/>
      <c r="FJ470" s="44"/>
      <c r="FK470" s="44"/>
      <c r="FL470" s="44" t="str">
        <f t="shared" si="2308"/>
        <v/>
      </c>
      <c r="FM470" s="44"/>
      <c r="FN470" s="44"/>
      <c r="FO470" s="44"/>
      <c r="FP470" s="44" t="str">
        <f t="shared" si="2265"/>
        <v/>
      </c>
      <c r="FQ470" s="45" t="str">
        <f t="shared" si="2266"/>
        <v/>
      </c>
      <c r="FR470" s="35"/>
      <c r="FT470" s="46"/>
      <c r="FU470" s="67"/>
      <c r="FV470" s="44" t="str">
        <f t="shared" si="2309"/>
        <v/>
      </c>
      <c r="FW470" s="44"/>
      <c r="FX470" s="44"/>
      <c r="FY470" s="44"/>
      <c r="FZ470" s="44" t="str">
        <f t="shared" si="2310"/>
        <v/>
      </c>
      <c r="GA470" s="44"/>
      <c r="GB470" s="44"/>
      <c r="GC470" s="44"/>
      <c r="GD470" s="44" t="str">
        <f t="shared" si="2267"/>
        <v/>
      </c>
      <c r="GE470" s="45" t="str">
        <f t="shared" si="2268"/>
        <v/>
      </c>
      <c r="GF470" s="35"/>
      <c r="GH470" s="46"/>
      <c r="GI470" s="67"/>
      <c r="GJ470" s="44" t="str">
        <f t="shared" si="2311"/>
        <v/>
      </c>
      <c r="GK470" s="44"/>
      <c r="GL470" s="44"/>
      <c r="GM470" s="44"/>
      <c r="GN470" s="44" t="str">
        <f t="shared" si="2312"/>
        <v/>
      </c>
      <c r="GO470" s="44"/>
      <c r="GP470" s="44"/>
      <c r="GQ470" s="44"/>
      <c r="GR470" s="44" t="str">
        <f t="shared" si="2269"/>
        <v/>
      </c>
      <c r="GS470" s="45" t="str">
        <f t="shared" si="2270"/>
        <v/>
      </c>
      <c r="GT470" s="35"/>
      <c r="GU470" s="27"/>
      <c r="GV470" s="46"/>
      <c r="GW470" s="67"/>
      <c r="GX470" s="44" t="str">
        <f t="shared" si="2313"/>
        <v/>
      </c>
      <c r="GY470" s="44"/>
      <c r="GZ470" s="44"/>
      <c r="HA470" s="44"/>
      <c r="HB470" s="44" t="str">
        <f t="shared" si="2314"/>
        <v/>
      </c>
      <c r="HC470" s="44"/>
      <c r="HD470" s="44"/>
      <c r="HE470" s="44"/>
      <c r="HF470" s="44" t="str">
        <f t="shared" si="2271"/>
        <v/>
      </c>
      <c r="HG470" s="45" t="str">
        <f t="shared" si="2272"/>
        <v/>
      </c>
      <c r="HH470" s="35"/>
      <c r="HJ470" s="46"/>
      <c r="HK470" s="67"/>
      <c r="HL470" s="44" t="str">
        <f t="shared" si="2315"/>
        <v/>
      </c>
      <c r="HM470" s="44"/>
      <c r="HN470" s="44"/>
      <c r="HO470" s="44"/>
      <c r="HP470" s="44" t="str">
        <f t="shared" si="2316"/>
        <v/>
      </c>
      <c r="HQ470" s="44"/>
      <c r="HR470" s="44"/>
      <c r="HS470" s="44"/>
      <c r="HT470" s="44" t="str">
        <f t="shared" si="2273"/>
        <v/>
      </c>
      <c r="HU470" s="45" t="str">
        <f t="shared" si="2274"/>
        <v/>
      </c>
      <c r="HV470" s="35"/>
      <c r="HW470" s="61"/>
      <c r="HX470" s="46"/>
      <c r="HY470" s="43">
        <v>20793</v>
      </c>
      <c r="HZ470" s="44">
        <f t="shared" si="2250"/>
        <v>256</v>
      </c>
      <c r="IA470" s="43"/>
      <c r="IB470" s="66" t="str">
        <f t="shared" si="2244"/>
        <v/>
      </c>
      <c r="IC470" s="91">
        <v>3</v>
      </c>
      <c r="ID470" s="67">
        <f t="shared" si="2208"/>
        <v>1</v>
      </c>
      <c r="IE470" s="43">
        <v>0</v>
      </c>
      <c r="IF470" s="60" t="str">
        <f t="shared" ref="IF470" si="2328">IF(HY469="","",IF466)</f>
        <v>サンリオ浴衣BIG</v>
      </c>
      <c r="IG470" s="67">
        <f>IF(HY469="","",IG466)</f>
        <v>1100</v>
      </c>
      <c r="IH470" s="43">
        <f t="shared" si="2210"/>
        <v>1100</v>
      </c>
      <c r="II470" s="45">
        <f t="shared" si="2211"/>
        <v>4.296875E-2</v>
      </c>
      <c r="IJ470" s="35"/>
      <c r="IL470" s="46"/>
      <c r="IM470" s="43">
        <v>782</v>
      </c>
      <c r="IN470" s="44">
        <f t="shared" si="2245"/>
        <v>146</v>
      </c>
      <c r="IO470" s="43">
        <v>8</v>
      </c>
      <c r="IP470" s="66">
        <f t="shared" si="2246"/>
        <v>1</v>
      </c>
      <c r="IQ470" s="91">
        <v>11</v>
      </c>
      <c r="IR470" s="67">
        <f t="shared" si="2212"/>
        <v>1</v>
      </c>
      <c r="IS470" s="43"/>
      <c r="IT470" s="60" t="str">
        <f t="shared" si="2213"/>
        <v>キティヒョウ柄マスコット</v>
      </c>
      <c r="IU470" s="67">
        <f t="shared" si="2247"/>
        <v>996</v>
      </c>
      <c r="IV470" s="43">
        <f t="shared" si="2214"/>
        <v>996</v>
      </c>
      <c r="IW470" s="45">
        <f t="shared" si="2215"/>
        <v>6.8219178082191786E-2</v>
      </c>
      <c r="IX470" s="35"/>
      <c r="IY470" s="33"/>
      <c r="IZ470" s="46"/>
      <c r="JA470" s="43">
        <v>4489</v>
      </c>
      <c r="JB470" s="44">
        <f t="shared" si="2216"/>
        <v>90</v>
      </c>
      <c r="JC470" s="43">
        <v>129</v>
      </c>
      <c r="JD470" s="66">
        <f t="shared" si="2217"/>
        <v>1</v>
      </c>
      <c r="JE470" s="91">
        <v>36</v>
      </c>
      <c r="JF470" s="67">
        <f t="shared" si="2218"/>
        <v>1</v>
      </c>
      <c r="JG470" s="43">
        <v>0</v>
      </c>
      <c r="JH470" s="60" t="str">
        <f t="shared" si="2248"/>
        <v>ミニ香水</v>
      </c>
      <c r="JI470" s="67">
        <f t="shared" si="2249"/>
        <v>1100</v>
      </c>
      <c r="JJ470" s="43">
        <f t="shared" si="2219"/>
        <v>1100</v>
      </c>
      <c r="JK470" s="45">
        <f t="shared" si="2220"/>
        <v>0.12222222222222222</v>
      </c>
      <c r="JL470" s="35"/>
      <c r="JM470" s="27"/>
      <c r="JN470" s="46"/>
      <c r="JO470" s="43">
        <v>5326</v>
      </c>
      <c r="JP470" s="44">
        <f t="shared" si="2221"/>
        <v>68</v>
      </c>
      <c r="JQ470" s="43">
        <v>119</v>
      </c>
      <c r="JR470" s="66">
        <f t="shared" si="2222"/>
        <v>6</v>
      </c>
      <c r="JS470" s="91">
        <v>13</v>
      </c>
      <c r="JT470" s="67">
        <f t="shared" si="2223"/>
        <v>6</v>
      </c>
      <c r="JU470" s="44">
        <v>0</v>
      </c>
      <c r="JV470" s="60" t="str">
        <f t="shared" si="2240"/>
        <v>ジャグラーサウンドボタン</v>
      </c>
      <c r="JW470" s="67">
        <f t="shared" si="2241"/>
        <v>748</v>
      </c>
      <c r="JX470" s="43">
        <f t="shared" si="2224"/>
        <v>4488</v>
      </c>
      <c r="JY470" s="45">
        <f t="shared" si="2225"/>
        <v>0.66</v>
      </c>
      <c r="JZ470" s="35"/>
      <c r="KA470" s="61"/>
      <c r="KB470" s="46"/>
      <c r="KC470" s="43">
        <v>4000</v>
      </c>
      <c r="KD470" s="44">
        <f t="shared" si="2226"/>
        <v>45</v>
      </c>
      <c r="KE470" s="43">
        <v>109</v>
      </c>
      <c r="KF470" s="66">
        <f t="shared" si="2227"/>
        <v>0</v>
      </c>
      <c r="KG470" s="91">
        <v>11</v>
      </c>
      <c r="KH470" s="67">
        <f t="shared" si="2228"/>
        <v>2</v>
      </c>
      <c r="KI470" s="44">
        <v>0</v>
      </c>
      <c r="KJ470" s="60" t="str">
        <f t="shared" si="2229"/>
        <v>サンリオスカーフ付ポーチ</v>
      </c>
      <c r="KK470" s="67">
        <f t="shared" si="2230"/>
        <v>0</v>
      </c>
      <c r="KL470" s="43">
        <f t="shared" si="2231"/>
        <v>0</v>
      </c>
      <c r="KM470" s="45">
        <f t="shared" si="2232"/>
        <v>0</v>
      </c>
      <c r="KN470" s="35"/>
      <c r="KO470" s="27"/>
      <c r="KP470" s="46"/>
      <c r="KQ470" s="43">
        <v>4790</v>
      </c>
      <c r="KR470" s="44">
        <f t="shared" si="2233"/>
        <v>27</v>
      </c>
      <c r="KS470" s="43">
        <v>98</v>
      </c>
      <c r="KT470" s="66">
        <f t="shared" si="2234"/>
        <v>2</v>
      </c>
      <c r="KU470" s="91">
        <v>8</v>
      </c>
      <c r="KV470" s="67">
        <f t="shared" si="2235"/>
        <v>1</v>
      </c>
      <c r="KW470" s="44">
        <v>6</v>
      </c>
      <c r="KX470" s="60" t="str">
        <f t="shared" si="2236"/>
        <v>デジタルミニカメラ</v>
      </c>
      <c r="KY470" s="67">
        <f t="shared" si="2237"/>
        <v>722</v>
      </c>
      <c r="KZ470" s="43">
        <f t="shared" si="2238"/>
        <v>722</v>
      </c>
      <c r="LA470" s="45">
        <f t="shared" si="2239"/>
        <v>0.26740740740740743</v>
      </c>
      <c r="LB470" s="35"/>
      <c r="LC470" s="27"/>
      <c r="LD470" s="51" t="str">
        <f>IF(A448="","",A448)</f>
        <v/>
      </c>
      <c r="LE470" s="43"/>
      <c r="LF470" s="93" t="str">
        <f>IF(LE470="","",LE470-LE467)</f>
        <v/>
      </c>
      <c r="LG470" s="43"/>
      <c r="LH470" s="43" t="str">
        <f t="shared" si="2242"/>
        <v/>
      </c>
      <c r="LI470" s="43"/>
      <c r="LJ470" s="87" t="str">
        <f t="shared" si="2243"/>
        <v/>
      </c>
      <c r="LK470" s="43"/>
      <c r="LL470" s="64" t="str">
        <f>IF(LE470="","",LL467)</f>
        <v/>
      </c>
      <c r="LM470" s="47" t="str">
        <f>IF(LF470="","",LM467)</f>
        <v/>
      </c>
      <c r="LN470" s="87" t="str">
        <f t="shared" si="2172"/>
        <v/>
      </c>
      <c r="LO470" s="54"/>
      <c r="LP470" s="35"/>
      <c r="LQ470" s="27"/>
      <c r="LR470" s="46"/>
      <c r="LS470" s="67"/>
      <c r="LT470" s="44" t="str">
        <f t="shared" si="2317"/>
        <v/>
      </c>
      <c r="LU470" s="44"/>
      <c r="LV470" s="44"/>
      <c r="LW470" s="44"/>
      <c r="LX470" s="44" t="str">
        <f t="shared" si="2318"/>
        <v/>
      </c>
      <c r="LY470" s="44"/>
      <c r="LZ470" s="44"/>
      <c r="MA470" s="44"/>
      <c r="MB470" s="44" t="str">
        <f t="shared" si="2277"/>
        <v/>
      </c>
      <c r="MC470" s="45" t="str">
        <f t="shared" si="2278"/>
        <v/>
      </c>
      <c r="MD470" s="35"/>
      <c r="ME470" s="27"/>
      <c r="MF470" s="46"/>
      <c r="MG470" s="67"/>
      <c r="MH470" s="44" t="str">
        <f t="shared" si="2319"/>
        <v/>
      </c>
      <c r="MI470" s="44"/>
      <c r="MJ470" s="44"/>
      <c r="MK470" s="44"/>
      <c r="ML470" s="44" t="str">
        <f t="shared" si="2320"/>
        <v/>
      </c>
      <c r="MM470" s="44"/>
      <c r="MN470" s="44"/>
      <c r="MO470" s="44"/>
      <c r="MP470" s="44" t="str">
        <f t="shared" si="2279"/>
        <v/>
      </c>
      <c r="MQ470" s="45" t="str">
        <f t="shared" si="2280"/>
        <v/>
      </c>
      <c r="MR470" s="35"/>
      <c r="MS470" s="27"/>
      <c r="MT470" s="46"/>
      <c r="MU470" s="67"/>
      <c r="MV470" s="44" t="str">
        <f t="shared" si="2321"/>
        <v/>
      </c>
      <c r="MW470" s="44"/>
      <c r="MX470" s="44"/>
      <c r="MY470" s="44"/>
      <c r="MZ470" s="44" t="str">
        <f t="shared" si="2322"/>
        <v/>
      </c>
      <c r="NA470" s="44"/>
      <c r="NB470" s="44"/>
      <c r="NC470" s="44"/>
      <c r="ND470" s="44" t="str">
        <f t="shared" si="2281"/>
        <v/>
      </c>
      <c r="NE470" s="45" t="str">
        <f t="shared" si="2282"/>
        <v/>
      </c>
      <c r="NF470" s="35"/>
      <c r="NG470" s="27"/>
      <c r="NH470" s="46"/>
      <c r="NI470" s="67"/>
      <c r="NJ470" s="44" t="str">
        <f t="shared" si="2323"/>
        <v/>
      </c>
      <c r="NK470" s="44"/>
      <c r="NL470" s="44"/>
      <c r="NM470" s="44"/>
      <c r="NN470" s="44" t="str">
        <f t="shared" si="2324"/>
        <v/>
      </c>
      <c r="NO470" s="44"/>
      <c r="NP470" s="44"/>
      <c r="NQ470" s="44"/>
      <c r="NR470" s="44" t="str">
        <f t="shared" si="2283"/>
        <v/>
      </c>
      <c r="NS470" s="45" t="str">
        <f t="shared" si="2284"/>
        <v/>
      </c>
      <c r="NT470" s="35"/>
    </row>
    <row r="471" spans="1:384" x14ac:dyDescent="0.2">
      <c r="A471" s="38"/>
      <c r="B471" s="39"/>
      <c r="C471" s="40"/>
      <c r="D471" s="40"/>
      <c r="E471" s="41"/>
      <c r="F471" s="40"/>
      <c r="G471" s="178"/>
      <c r="H471" s="42"/>
      <c r="I471" s="44"/>
      <c r="J471" s="44" t="str">
        <f t="shared" si="2292"/>
        <v/>
      </c>
      <c r="K471" s="44"/>
      <c r="L471" s="44"/>
      <c r="M471" s="44"/>
      <c r="N471" s="44" t="str">
        <f t="shared" si="2293"/>
        <v/>
      </c>
      <c r="O471" s="44"/>
      <c r="P471" s="44"/>
      <c r="Q471" s="44"/>
      <c r="R471" s="44" t="str">
        <f t="shared" si="2253"/>
        <v/>
      </c>
      <c r="S471" s="45" t="str">
        <f t="shared" si="2254"/>
        <v/>
      </c>
      <c r="T471" s="35"/>
      <c r="U471" s="27"/>
      <c r="V471" s="46"/>
      <c r="W471" s="67"/>
      <c r="X471" s="44" t="str">
        <f t="shared" si="2294"/>
        <v/>
      </c>
      <c r="Y471" s="44"/>
      <c r="Z471" s="44"/>
      <c r="AA471" s="44"/>
      <c r="AB471" s="44" t="str">
        <f t="shared" si="2295"/>
        <v/>
      </c>
      <c r="AC471" s="44"/>
      <c r="AD471" s="44"/>
      <c r="AE471" s="44"/>
      <c r="AF471" s="44" t="str">
        <f t="shared" si="2255"/>
        <v/>
      </c>
      <c r="AG471" s="45" t="str">
        <f t="shared" si="2256"/>
        <v/>
      </c>
      <c r="AH471" s="35"/>
      <c r="AI471" s="27"/>
      <c r="AJ471" s="46"/>
      <c r="AK471" s="44"/>
      <c r="AL471" s="44" t="str">
        <f t="shared" si="2296"/>
        <v/>
      </c>
      <c r="AM471" s="44"/>
      <c r="AN471" s="44" t="str">
        <f t="shared" si="2297"/>
        <v/>
      </c>
      <c r="AO471" s="44"/>
      <c r="AP471" s="44" t="str">
        <f t="shared" si="2298"/>
        <v/>
      </c>
      <c r="AQ471" s="44"/>
      <c r="AR471" s="44"/>
      <c r="AS471" s="44"/>
      <c r="AT471" s="44" t="str">
        <f t="shared" si="2257"/>
        <v/>
      </c>
      <c r="AU471" s="45" t="str">
        <f t="shared" si="2258"/>
        <v/>
      </c>
      <c r="AV471" s="35"/>
      <c r="AW471" s="27"/>
      <c r="AX471" s="46"/>
      <c r="AY471" s="44"/>
      <c r="AZ471" s="44" t="str">
        <f t="shared" si="2299"/>
        <v/>
      </c>
      <c r="BA471" s="44"/>
      <c r="BB471" s="44" t="str">
        <f t="shared" si="2300"/>
        <v/>
      </c>
      <c r="BC471" s="44"/>
      <c r="BD471" s="44" t="str">
        <f t="shared" si="2301"/>
        <v/>
      </c>
      <c r="BE471" s="44"/>
      <c r="BF471" s="44"/>
      <c r="BG471" s="44"/>
      <c r="BH471" s="44" t="str">
        <f t="shared" si="2259"/>
        <v/>
      </c>
      <c r="BI471" s="45" t="str">
        <f t="shared" si="2260"/>
        <v/>
      </c>
      <c r="BJ471" s="35"/>
      <c r="BK471" s="50"/>
      <c r="BL471" s="46"/>
      <c r="BM471" s="44">
        <v>11769</v>
      </c>
      <c r="BN471" s="44">
        <f t="shared" si="2173"/>
        <v>85</v>
      </c>
      <c r="BO471" s="44">
        <v>617</v>
      </c>
      <c r="BP471" s="44">
        <f t="shared" si="2174"/>
        <v>5</v>
      </c>
      <c r="BQ471" s="43">
        <v>9</v>
      </c>
      <c r="BR471" s="44">
        <f t="shared" si="2175"/>
        <v>6</v>
      </c>
      <c r="BS471" s="25">
        <v>0</v>
      </c>
      <c r="BT471" s="60" t="str">
        <f t="shared" si="2176"/>
        <v>ポケモンシリコンフェイス</v>
      </c>
      <c r="BU471" s="67">
        <f t="shared" si="2177"/>
        <v>0</v>
      </c>
      <c r="BV471" s="44">
        <f t="shared" si="2178"/>
        <v>0</v>
      </c>
      <c r="BW471" s="45">
        <f t="shared" si="2179"/>
        <v>0</v>
      </c>
      <c r="BX471" s="35" t="s">
        <v>569</v>
      </c>
      <c r="BY471" s="27"/>
      <c r="BZ471" s="46"/>
      <c r="CA471" s="44">
        <v>1129</v>
      </c>
      <c r="CB471" s="44">
        <f t="shared" si="2180"/>
        <v>136</v>
      </c>
      <c r="CC471" s="44">
        <v>73</v>
      </c>
      <c r="CD471" s="44">
        <f t="shared" si="2181"/>
        <v>9</v>
      </c>
      <c r="CE471" s="43">
        <v>200</v>
      </c>
      <c r="CF471" s="44">
        <f t="shared" si="2182"/>
        <v>20</v>
      </c>
      <c r="CG471" s="25">
        <v>0</v>
      </c>
      <c r="CH471" s="60" t="str">
        <f t="shared" si="2183"/>
        <v>サンリオアイスドーム</v>
      </c>
      <c r="CI471" s="67">
        <f t="shared" si="2184"/>
        <v>300</v>
      </c>
      <c r="CJ471" s="44">
        <f t="shared" si="2185"/>
        <v>6000</v>
      </c>
      <c r="CK471" s="45">
        <f t="shared" si="2186"/>
        <v>0.44117647058823528</v>
      </c>
      <c r="CL471" s="35"/>
      <c r="CM471" s="27"/>
      <c r="CN471" s="46"/>
      <c r="CO471" s="44">
        <v>1734</v>
      </c>
      <c r="CP471" s="44">
        <f t="shared" si="2187"/>
        <v>144</v>
      </c>
      <c r="CQ471" s="44">
        <v>16</v>
      </c>
      <c r="CR471" s="44">
        <f t="shared" si="2188"/>
        <v>1</v>
      </c>
      <c r="CS471" s="43">
        <v>31</v>
      </c>
      <c r="CT471" s="44">
        <f t="shared" si="2189"/>
        <v>1</v>
      </c>
      <c r="CU471" s="25">
        <v>0</v>
      </c>
      <c r="CV471" s="60" t="str">
        <f t="shared" si="2190"/>
        <v>ラブブキーホルダー</v>
      </c>
      <c r="CW471" s="67">
        <f t="shared" si="2191"/>
        <v>400</v>
      </c>
      <c r="CX471" s="44">
        <f t="shared" si="2192"/>
        <v>400</v>
      </c>
      <c r="CY471" s="45">
        <f t="shared" si="2193"/>
        <v>2.7777777777777776E-2</v>
      </c>
      <c r="CZ471" s="35"/>
      <c r="DA471" s="58"/>
      <c r="DB471" s="46"/>
      <c r="DC471" s="44">
        <v>7980</v>
      </c>
      <c r="DD471" s="44">
        <f t="shared" si="2194"/>
        <v>110</v>
      </c>
      <c r="DE471" s="44">
        <v>433</v>
      </c>
      <c r="DF471" s="44">
        <f t="shared" si="2195"/>
        <v>1</v>
      </c>
      <c r="DG471" s="43">
        <v>15</v>
      </c>
      <c r="DH471" s="44">
        <f t="shared" si="2196"/>
        <v>1</v>
      </c>
      <c r="DI471" s="25">
        <v>2</v>
      </c>
      <c r="DJ471" s="60" t="str">
        <f t="shared" si="2197"/>
        <v>ラブブマスコット</v>
      </c>
      <c r="DK471" s="67">
        <f t="shared" si="2198"/>
        <v>450</v>
      </c>
      <c r="DL471" s="44">
        <f t="shared" si="2199"/>
        <v>450</v>
      </c>
      <c r="DM471" s="45">
        <f t="shared" si="2200"/>
        <v>4.0909090909090909E-2</v>
      </c>
      <c r="DN471" s="35"/>
      <c r="DO471" s="27"/>
      <c r="DP471" s="46"/>
      <c r="DQ471" s="44">
        <v>2423</v>
      </c>
      <c r="DR471" s="44">
        <f t="shared" si="2201"/>
        <v>231</v>
      </c>
      <c r="DS471" s="44">
        <v>68</v>
      </c>
      <c r="DT471" s="44">
        <f t="shared" si="2202"/>
        <v>6</v>
      </c>
      <c r="DU471" s="43">
        <v>25</v>
      </c>
      <c r="DV471" s="44">
        <f t="shared" si="2203"/>
        <v>6</v>
      </c>
      <c r="DW471" s="25">
        <v>0</v>
      </c>
      <c r="DX471" s="60" t="str">
        <f t="shared" si="2204"/>
        <v>ラブブキーホルダー</v>
      </c>
      <c r="DY471" s="67">
        <f t="shared" si="2205"/>
        <v>500</v>
      </c>
      <c r="DZ471" s="44">
        <f t="shared" si="2206"/>
        <v>3000</v>
      </c>
      <c r="EA471" s="45">
        <f t="shared" si="2207"/>
        <v>0.12987012987012986</v>
      </c>
      <c r="EB471" s="35"/>
      <c r="EC471" s="27"/>
      <c r="ED471" s="46"/>
      <c r="EE471" s="67"/>
      <c r="EF471" s="44" t="str">
        <f t="shared" si="2302"/>
        <v/>
      </c>
      <c r="EG471" s="44"/>
      <c r="EH471" s="44"/>
      <c r="EI471" s="44"/>
      <c r="EJ471" s="44" t="str">
        <f t="shared" si="2303"/>
        <v/>
      </c>
      <c r="EK471" s="44"/>
      <c r="EL471" s="44"/>
      <c r="EM471" s="44"/>
      <c r="EN471" s="44" t="str">
        <f t="shared" si="2261"/>
        <v/>
      </c>
      <c r="EO471" s="45" t="str">
        <f t="shared" si="2262"/>
        <v/>
      </c>
      <c r="EP471" s="35"/>
      <c r="EQ471" s="27"/>
      <c r="ER471" s="46"/>
      <c r="ES471" s="44"/>
      <c r="ET471" s="44" t="str">
        <f t="shared" si="2304"/>
        <v/>
      </c>
      <c r="EU471" s="44"/>
      <c r="EV471" s="44" t="str">
        <f t="shared" si="2305"/>
        <v/>
      </c>
      <c r="EW471" s="44"/>
      <c r="EX471" s="44" t="str">
        <f t="shared" si="2306"/>
        <v/>
      </c>
      <c r="EY471" s="44"/>
      <c r="EZ471" s="44"/>
      <c r="FA471" s="44"/>
      <c r="FB471" s="44" t="str">
        <f t="shared" si="2263"/>
        <v/>
      </c>
      <c r="FC471" s="45" t="str">
        <f t="shared" si="2264"/>
        <v/>
      </c>
      <c r="FD471" s="35"/>
      <c r="FF471" s="46"/>
      <c r="FG471" s="67"/>
      <c r="FH471" s="44" t="str">
        <f t="shared" si="2307"/>
        <v/>
      </c>
      <c r="FI471" s="44"/>
      <c r="FJ471" s="44"/>
      <c r="FK471" s="44"/>
      <c r="FL471" s="44" t="str">
        <f t="shared" si="2308"/>
        <v/>
      </c>
      <c r="FM471" s="44"/>
      <c r="FN471" s="44"/>
      <c r="FO471" s="44"/>
      <c r="FP471" s="44" t="str">
        <f t="shared" si="2265"/>
        <v/>
      </c>
      <c r="FQ471" s="45" t="str">
        <f t="shared" si="2266"/>
        <v/>
      </c>
      <c r="FR471" s="35"/>
      <c r="FT471" s="46"/>
      <c r="FU471" s="67"/>
      <c r="FV471" s="44" t="str">
        <f t="shared" si="2309"/>
        <v/>
      </c>
      <c r="FW471" s="44"/>
      <c r="FX471" s="44"/>
      <c r="FY471" s="44"/>
      <c r="FZ471" s="44" t="str">
        <f t="shared" si="2310"/>
        <v/>
      </c>
      <c r="GA471" s="44"/>
      <c r="GB471" s="44"/>
      <c r="GC471" s="44"/>
      <c r="GD471" s="44" t="str">
        <f t="shared" si="2267"/>
        <v/>
      </c>
      <c r="GE471" s="45" t="str">
        <f t="shared" si="2268"/>
        <v/>
      </c>
      <c r="GF471" s="35"/>
      <c r="GH471" s="46"/>
      <c r="GI471" s="67"/>
      <c r="GJ471" s="44" t="str">
        <f t="shared" si="2311"/>
        <v/>
      </c>
      <c r="GK471" s="44"/>
      <c r="GL471" s="44"/>
      <c r="GM471" s="44"/>
      <c r="GN471" s="44" t="str">
        <f t="shared" si="2312"/>
        <v/>
      </c>
      <c r="GO471" s="44"/>
      <c r="GP471" s="44"/>
      <c r="GQ471" s="44"/>
      <c r="GR471" s="44" t="str">
        <f t="shared" si="2269"/>
        <v/>
      </c>
      <c r="GS471" s="45" t="str">
        <f t="shared" si="2270"/>
        <v/>
      </c>
      <c r="GT471" s="35"/>
      <c r="GU471" s="27"/>
      <c r="GV471" s="46"/>
      <c r="GW471" s="67"/>
      <c r="GX471" s="44" t="str">
        <f t="shared" si="2313"/>
        <v/>
      </c>
      <c r="GY471" s="44"/>
      <c r="GZ471" s="44"/>
      <c r="HA471" s="44"/>
      <c r="HB471" s="44" t="str">
        <f t="shared" si="2314"/>
        <v/>
      </c>
      <c r="HC471" s="44"/>
      <c r="HD471" s="44"/>
      <c r="HE471" s="44"/>
      <c r="HF471" s="44" t="str">
        <f t="shared" si="2271"/>
        <v/>
      </c>
      <c r="HG471" s="45" t="str">
        <f t="shared" si="2272"/>
        <v/>
      </c>
      <c r="HH471" s="35"/>
      <c r="HJ471" s="46"/>
      <c r="HK471" s="67"/>
      <c r="HL471" s="44" t="str">
        <f t="shared" si="2315"/>
        <v/>
      </c>
      <c r="HM471" s="44"/>
      <c r="HN471" s="44"/>
      <c r="HO471" s="44"/>
      <c r="HP471" s="44" t="str">
        <f t="shared" si="2316"/>
        <v/>
      </c>
      <c r="HQ471" s="44"/>
      <c r="HR471" s="44"/>
      <c r="HS471" s="44"/>
      <c r="HT471" s="44" t="str">
        <f t="shared" si="2273"/>
        <v/>
      </c>
      <c r="HU471" s="45" t="str">
        <f t="shared" si="2274"/>
        <v/>
      </c>
      <c r="HV471" s="35"/>
      <c r="HW471" s="61"/>
      <c r="HX471" s="46"/>
      <c r="HY471" s="44"/>
      <c r="HZ471" s="44" t="str">
        <f t="shared" si="2250"/>
        <v/>
      </c>
      <c r="IA471" s="44"/>
      <c r="IB471" s="44" t="str">
        <f t="shared" si="2244"/>
        <v/>
      </c>
      <c r="IC471" s="43">
        <v>6</v>
      </c>
      <c r="ID471" s="44">
        <f t="shared" si="2208"/>
        <v>0</v>
      </c>
      <c r="IE471" s="25">
        <v>0</v>
      </c>
      <c r="IF471" s="60" t="str">
        <f t="shared" ref="IF471" si="2329">IF(HY469="","",IF467)</f>
        <v>すみっこ時計</v>
      </c>
      <c r="IG471" s="67">
        <f>IF(HY469="","",IG467)</f>
        <v>1100</v>
      </c>
      <c r="IH471" s="44">
        <f t="shared" si="2210"/>
        <v>0</v>
      </c>
      <c r="II471" s="45" t="e">
        <f t="shared" si="2211"/>
        <v>#VALUE!</v>
      </c>
      <c r="IJ471" s="35"/>
      <c r="IL471" s="46"/>
      <c r="IM471" s="44">
        <v>252</v>
      </c>
      <c r="IN471" s="44">
        <f t="shared" si="2245"/>
        <v>76</v>
      </c>
      <c r="IO471" s="44">
        <v>4</v>
      </c>
      <c r="IP471" s="44">
        <f t="shared" si="2246"/>
        <v>3</v>
      </c>
      <c r="IQ471" s="43">
        <v>21</v>
      </c>
      <c r="IR471" s="44">
        <f t="shared" si="2212"/>
        <v>2</v>
      </c>
      <c r="IS471" s="25"/>
      <c r="IT471" s="60" t="str">
        <f t="shared" si="2213"/>
        <v>ゲームアーク</v>
      </c>
      <c r="IU471" s="67">
        <f t="shared" si="2247"/>
        <v>950</v>
      </c>
      <c r="IV471" s="44">
        <f t="shared" si="2214"/>
        <v>1900</v>
      </c>
      <c r="IW471" s="45">
        <f t="shared" si="2215"/>
        <v>0.25</v>
      </c>
      <c r="IX471" s="35"/>
      <c r="IY471" s="33"/>
      <c r="IZ471" s="46"/>
      <c r="JA471" s="44">
        <v>5373</v>
      </c>
      <c r="JB471" s="44">
        <f t="shared" si="2216"/>
        <v>238</v>
      </c>
      <c r="JC471" s="44">
        <v>129</v>
      </c>
      <c r="JD471" s="44">
        <f t="shared" si="2217"/>
        <v>3</v>
      </c>
      <c r="JE471" s="43">
        <v>15</v>
      </c>
      <c r="JF471" s="44">
        <f t="shared" si="2218"/>
        <v>3</v>
      </c>
      <c r="JG471" s="25">
        <v>5</v>
      </c>
      <c r="JH471" s="60" t="str">
        <f t="shared" si="2248"/>
        <v>ラブブマスコット</v>
      </c>
      <c r="JI471" s="67">
        <f t="shared" si="2249"/>
        <v>500</v>
      </c>
      <c r="JJ471" s="44">
        <f t="shared" si="2219"/>
        <v>1500</v>
      </c>
      <c r="JK471" s="45">
        <f t="shared" si="2220"/>
        <v>6.3025210084033612E-2</v>
      </c>
      <c r="JL471" s="35"/>
      <c r="JM471" s="27"/>
      <c r="JN471" s="46"/>
      <c r="JO471" s="44">
        <v>3762</v>
      </c>
      <c r="JP471" s="44">
        <f t="shared" si="2221"/>
        <v>222</v>
      </c>
      <c r="JQ471" s="44">
        <v>228</v>
      </c>
      <c r="JR471" s="44">
        <f t="shared" si="2222"/>
        <v>13</v>
      </c>
      <c r="JS471" s="43">
        <v>61</v>
      </c>
      <c r="JT471" s="44">
        <f t="shared" si="2223"/>
        <v>15</v>
      </c>
      <c r="JU471" s="44">
        <v>0</v>
      </c>
      <c r="JV471" s="60" t="str">
        <f t="shared" si="2240"/>
        <v>アングリーキーホルダー</v>
      </c>
      <c r="JW471" s="67">
        <f t="shared" si="2241"/>
        <v>198</v>
      </c>
      <c r="JX471" s="44">
        <f t="shared" si="2224"/>
        <v>2970</v>
      </c>
      <c r="JY471" s="45">
        <f t="shared" si="2225"/>
        <v>0.13378378378378378</v>
      </c>
      <c r="JZ471" s="35"/>
      <c r="KA471" s="61"/>
      <c r="KB471" s="46"/>
      <c r="KC471" s="44">
        <v>6505</v>
      </c>
      <c r="KD471" s="44">
        <f t="shared" si="2226"/>
        <v>91</v>
      </c>
      <c r="KE471" s="44">
        <v>389</v>
      </c>
      <c r="KF471" s="44">
        <f t="shared" si="2227"/>
        <v>5</v>
      </c>
      <c r="KG471" s="43">
        <v>70</v>
      </c>
      <c r="KH471" s="44">
        <f t="shared" si="2228"/>
        <v>15</v>
      </c>
      <c r="KI471" s="44">
        <v>0</v>
      </c>
      <c r="KJ471" s="60" t="str">
        <f t="shared" si="2229"/>
        <v>AIモンスターラバー</v>
      </c>
      <c r="KK471" s="67">
        <f t="shared" si="2230"/>
        <v>198</v>
      </c>
      <c r="KL471" s="44">
        <f t="shared" si="2231"/>
        <v>2970</v>
      </c>
      <c r="KM471" s="45">
        <f t="shared" si="2232"/>
        <v>0.32637362637362638</v>
      </c>
      <c r="KN471" s="35"/>
      <c r="KO471" s="27"/>
      <c r="KP471" s="46"/>
      <c r="KQ471" s="44">
        <v>5678</v>
      </c>
      <c r="KR471" s="44">
        <f t="shared" si="2233"/>
        <v>58</v>
      </c>
      <c r="KS471" s="44">
        <v>268</v>
      </c>
      <c r="KT471" s="44">
        <f t="shared" si="2234"/>
        <v>6</v>
      </c>
      <c r="KU471" s="43">
        <v>54</v>
      </c>
      <c r="KV471" s="44">
        <f t="shared" si="2235"/>
        <v>6</v>
      </c>
      <c r="KW471" s="44">
        <v>16</v>
      </c>
      <c r="KX471" s="60" t="str">
        <f t="shared" si="2236"/>
        <v>キティサンダルKH</v>
      </c>
      <c r="KY471" s="67">
        <f t="shared" si="2237"/>
        <v>605</v>
      </c>
      <c r="KZ471" s="44">
        <f t="shared" si="2238"/>
        <v>3630</v>
      </c>
      <c r="LA471" s="45">
        <f t="shared" si="2239"/>
        <v>0.62586206896551722</v>
      </c>
      <c r="LB471" s="35"/>
      <c r="LC471" s="27"/>
      <c r="LD471" s="46"/>
      <c r="LE471" s="44"/>
      <c r="LF471" s="44"/>
      <c r="LG471" s="44"/>
      <c r="LH471" s="44" t="str">
        <f t="shared" si="2242"/>
        <v/>
      </c>
      <c r="LI471" s="44"/>
      <c r="LJ471" s="44" t="str">
        <f t="shared" si="2243"/>
        <v/>
      </c>
      <c r="LK471" s="44"/>
      <c r="LL471" s="72" t="str">
        <f>IF(LE470="","",LL468)</f>
        <v/>
      </c>
      <c r="LM471" s="67" t="str">
        <f>IF(LF470="","",LM468)</f>
        <v/>
      </c>
      <c r="LN471" s="44" t="str">
        <f t="shared" si="2172"/>
        <v/>
      </c>
      <c r="LO471" s="45"/>
      <c r="LP471" s="35"/>
      <c r="LQ471" s="27"/>
      <c r="LR471" s="46"/>
      <c r="LS471" s="67"/>
      <c r="LT471" s="44" t="str">
        <f t="shared" si="2317"/>
        <v/>
      </c>
      <c r="LU471" s="44"/>
      <c r="LV471" s="44"/>
      <c r="LW471" s="44"/>
      <c r="LX471" s="44" t="str">
        <f t="shared" si="2318"/>
        <v/>
      </c>
      <c r="LY471" s="44"/>
      <c r="LZ471" s="44"/>
      <c r="MA471" s="44"/>
      <c r="MB471" s="44" t="str">
        <f t="shared" si="2277"/>
        <v/>
      </c>
      <c r="MC471" s="45" t="str">
        <f t="shared" si="2278"/>
        <v/>
      </c>
      <c r="MD471" s="35"/>
      <c r="ME471" s="27"/>
      <c r="MF471" s="46"/>
      <c r="MG471" s="67"/>
      <c r="MH471" s="44" t="str">
        <f t="shared" si="2319"/>
        <v/>
      </c>
      <c r="MI471" s="44"/>
      <c r="MJ471" s="44"/>
      <c r="MK471" s="44"/>
      <c r="ML471" s="44" t="str">
        <f t="shared" si="2320"/>
        <v/>
      </c>
      <c r="MM471" s="44"/>
      <c r="MN471" s="44"/>
      <c r="MO471" s="44"/>
      <c r="MP471" s="44" t="str">
        <f t="shared" si="2279"/>
        <v/>
      </c>
      <c r="MQ471" s="45" t="str">
        <f t="shared" si="2280"/>
        <v/>
      </c>
      <c r="MR471" s="35"/>
      <c r="MS471" s="27"/>
      <c r="MT471" s="46"/>
      <c r="MU471" s="67"/>
      <c r="MV471" s="44" t="str">
        <f t="shared" si="2321"/>
        <v/>
      </c>
      <c r="MW471" s="44"/>
      <c r="MX471" s="44"/>
      <c r="MY471" s="44"/>
      <c r="MZ471" s="44" t="str">
        <f t="shared" si="2322"/>
        <v/>
      </c>
      <c r="NA471" s="44"/>
      <c r="NB471" s="44"/>
      <c r="NC471" s="44"/>
      <c r="ND471" s="44" t="str">
        <f t="shared" si="2281"/>
        <v/>
      </c>
      <c r="NE471" s="45" t="str">
        <f t="shared" si="2282"/>
        <v/>
      </c>
      <c r="NF471" s="35"/>
      <c r="NG471" s="27"/>
      <c r="NH471" s="46"/>
      <c r="NI471" s="67"/>
      <c r="NJ471" s="44" t="str">
        <f t="shared" si="2323"/>
        <v/>
      </c>
      <c r="NK471" s="44"/>
      <c r="NL471" s="44"/>
      <c r="NM471" s="44"/>
      <c r="NN471" s="44" t="str">
        <f t="shared" si="2324"/>
        <v/>
      </c>
      <c r="NO471" s="44"/>
      <c r="NP471" s="44"/>
      <c r="NQ471" s="44"/>
      <c r="NR471" s="44" t="str">
        <f t="shared" si="2283"/>
        <v/>
      </c>
      <c r="NS471" s="45" t="str">
        <f t="shared" si="2284"/>
        <v/>
      </c>
      <c r="NT471" s="35"/>
    </row>
    <row r="472" spans="1:384" ht="15" customHeight="1" thickBot="1" x14ac:dyDescent="0.25">
      <c r="A472" s="38"/>
      <c r="B472" s="39"/>
      <c r="C472" s="40"/>
      <c r="D472" s="40"/>
      <c r="E472" s="41"/>
      <c r="F472" s="40"/>
      <c r="G472" s="178"/>
      <c r="H472" s="42"/>
      <c r="I472" s="44"/>
      <c r="J472" s="44" t="str">
        <f t="shared" si="2292"/>
        <v/>
      </c>
      <c r="K472" s="44"/>
      <c r="L472" s="44"/>
      <c r="M472" s="44"/>
      <c r="N472" s="44" t="str">
        <f t="shared" si="2293"/>
        <v/>
      </c>
      <c r="O472" s="44"/>
      <c r="P472" s="44"/>
      <c r="Q472" s="44"/>
      <c r="R472" s="44" t="str">
        <f t="shared" si="2253"/>
        <v/>
      </c>
      <c r="S472" s="45" t="str">
        <f t="shared" si="2254"/>
        <v/>
      </c>
      <c r="T472" s="35"/>
      <c r="U472" s="27"/>
      <c r="V472" s="46"/>
      <c r="W472" s="67"/>
      <c r="X472" s="44" t="str">
        <f t="shared" si="2294"/>
        <v/>
      </c>
      <c r="Y472" s="44"/>
      <c r="Z472" s="44"/>
      <c r="AA472" s="44"/>
      <c r="AB472" s="44" t="str">
        <f t="shared" si="2295"/>
        <v/>
      </c>
      <c r="AC472" s="44"/>
      <c r="AD472" s="44"/>
      <c r="AE472" s="44"/>
      <c r="AF472" s="44" t="str">
        <f t="shared" si="2255"/>
        <v/>
      </c>
      <c r="AG472" s="45" t="str">
        <f t="shared" si="2256"/>
        <v/>
      </c>
      <c r="AH472" s="35"/>
      <c r="AI472" s="27"/>
      <c r="AJ472" s="46"/>
      <c r="AK472" s="44"/>
      <c r="AL472" s="44" t="str">
        <f t="shared" si="2296"/>
        <v/>
      </c>
      <c r="AM472" s="44"/>
      <c r="AN472" s="44" t="str">
        <f t="shared" si="2297"/>
        <v/>
      </c>
      <c r="AO472" s="44"/>
      <c r="AP472" s="44" t="str">
        <f t="shared" si="2298"/>
        <v/>
      </c>
      <c r="AQ472" s="44"/>
      <c r="AR472" s="44"/>
      <c r="AS472" s="44"/>
      <c r="AT472" s="44" t="str">
        <f t="shared" si="2257"/>
        <v/>
      </c>
      <c r="AU472" s="45" t="str">
        <f t="shared" si="2258"/>
        <v/>
      </c>
      <c r="AV472" s="35"/>
      <c r="AW472" s="27"/>
      <c r="AX472" s="46"/>
      <c r="AY472" s="44"/>
      <c r="AZ472" s="44" t="str">
        <f t="shared" si="2299"/>
        <v/>
      </c>
      <c r="BA472" s="44"/>
      <c r="BB472" s="44" t="str">
        <f t="shared" si="2300"/>
        <v/>
      </c>
      <c r="BC472" s="44"/>
      <c r="BD472" s="44" t="str">
        <f t="shared" si="2301"/>
        <v/>
      </c>
      <c r="BE472" s="44"/>
      <c r="BF472" s="44"/>
      <c r="BG472" s="44"/>
      <c r="BH472" s="44" t="str">
        <f t="shared" si="2259"/>
        <v/>
      </c>
      <c r="BI472" s="45" t="str">
        <f t="shared" si="2260"/>
        <v/>
      </c>
      <c r="BJ472" s="35"/>
      <c r="BK472" s="50"/>
      <c r="BL472" s="74"/>
      <c r="BM472" s="75">
        <v>13371</v>
      </c>
      <c r="BN472" s="75">
        <f t="shared" si="2173"/>
        <v>184</v>
      </c>
      <c r="BO472" s="75">
        <v>664</v>
      </c>
      <c r="BP472" s="75">
        <f t="shared" si="2174"/>
        <v>8</v>
      </c>
      <c r="BQ472" s="75">
        <v>98</v>
      </c>
      <c r="BR472" s="75">
        <f t="shared" si="2175"/>
        <v>7</v>
      </c>
      <c r="BS472" s="75">
        <v>0</v>
      </c>
      <c r="BT472" s="77" t="str">
        <f t="shared" si="2176"/>
        <v>ＡＩモンスターラバー</v>
      </c>
      <c r="BU472" s="78">
        <f t="shared" si="2177"/>
        <v>198</v>
      </c>
      <c r="BV472" s="75">
        <f t="shared" si="2178"/>
        <v>1386</v>
      </c>
      <c r="BW472" s="79">
        <f t="shared" si="2179"/>
        <v>7.5326086956521737E-2</v>
      </c>
      <c r="BX472" s="35"/>
      <c r="BY472" s="27"/>
      <c r="BZ472" s="74"/>
      <c r="CA472" s="75">
        <v>1433</v>
      </c>
      <c r="CB472" s="75">
        <f t="shared" si="2180"/>
        <v>73</v>
      </c>
      <c r="CC472" s="75">
        <v>17</v>
      </c>
      <c r="CD472" s="75">
        <f t="shared" si="2181"/>
        <v>2</v>
      </c>
      <c r="CE472" s="75">
        <v>8</v>
      </c>
      <c r="CF472" s="75">
        <f t="shared" si="2182"/>
        <v>2</v>
      </c>
      <c r="CG472" s="75">
        <v>0</v>
      </c>
      <c r="CH472" s="77" t="str">
        <f t="shared" si="2183"/>
        <v>AIモンスターマスコット</v>
      </c>
      <c r="CI472" s="78">
        <f t="shared" si="2184"/>
        <v>286</v>
      </c>
      <c r="CJ472" s="75">
        <f t="shared" si="2185"/>
        <v>572</v>
      </c>
      <c r="CK472" s="79">
        <f t="shared" si="2186"/>
        <v>7.8356164383561647E-2</v>
      </c>
      <c r="CL472" s="35"/>
      <c r="CM472" s="27"/>
      <c r="CN472" s="74"/>
      <c r="CO472" s="75">
        <v>826</v>
      </c>
      <c r="CP472" s="75">
        <f t="shared" si="2187"/>
        <v>123</v>
      </c>
      <c r="CQ472" s="75">
        <v>1</v>
      </c>
      <c r="CR472" s="75">
        <f>IF(CQ472="","",CQ472-CQ468)+1000</f>
        <v>2</v>
      </c>
      <c r="CS472" s="75">
        <v>11</v>
      </c>
      <c r="CT472" s="75">
        <f t="shared" si="2189"/>
        <v>2</v>
      </c>
      <c r="CU472" s="75">
        <v>2</v>
      </c>
      <c r="CV472" s="77" t="str">
        <f t="shared" si="2190"/>
        <v>ラブブポンポンフェイス</v>
      </c>
      <c r="CW472" s="78">
        <f t="shared" si="2191"/>
        <v>400</v>
      </c>
      <c r="CX472" s="75">
        <f t="shared" si="2192"/>
        <v>800</v>
      </c>
      <c r="CY472" s="79">
        <f t="shared" si="2193"/>
        <v>6.5040650406504072E-2</v>
      </c>
      <c r="CZ472" s="35"/>
      <c r="DA472" s="58"/>
      <c r="DB472" s="74"/>
      <c r="DC472" s="75">
        <v>6224</v>
      </c>
      <c r="DD472" s="75">
        <f t="shared" si="2194"/>
        <v>249</v>
      </c>
      <c r="DE472" s="75">
        <v>321</v>
      </c>
      <c r="DF472" s="75">
        <f t="shared" si="2195"/>
        <v>8</v>
      </c>
      <c r="DG472" s="75">
        <v>70</v>
      </c>
      <c r="DH472" s="75">
        <f t="shared" si="2196"/>
        <v>15</v>
      </c>
      <c r="DI472" s="75">
        <v>0</v>
      </c>
      <c r="DJ472" s="77" t="str">
        <f t="shared" si="2197"/>
        <v>ＡＩラバー</v>
      </c>
      <c r="DK472" s="78">
        <f t="shared" si="2198"/>
        <v>198</v>
      </c>
      <c r="DL472" s="75">
        <f t="shared" si="2199"/>
        <v>2970</v>
      </c>
      <c r="DM472" s="79">
        <f t="shared" si="2200"/>
        <v>0.11927710843373494</v>
      </c>
      <c r="DN472" s="35"/>
      <c r="DO472" s="27"/>
      <c r="DP472" s="74"/>
      <c r="DQ472" s="75">
        <v>1683</v>
      </c>
      <c r="DR472" s="75">
        <f t="shared" si="2201"/>
        <v>206</v>
      </c>
      <c r="DS472" s="75">
        <v>54</v>
      </c>
      <c r="DT472" s="75">
        <f t="shared" si="2202"/>
        <v>6</v>
      </c>
      <c r="DU472" s="75">
        <v>70</v>
      </c>
      <c r="DV472" s="75">
        <f t="shared" si="2203"/>
        <v>6</v>
      </c>
      <c r="DW472" s="75">
        <v>0</v>
      </c>
      <c r="DX472" s="77" t="str">
        <f t="shared" si="2204"/>
        <v>アングリーキーホルダー</v>
      </c>
      <c r="DY472" s="78">
        <f t="shared" si="2205"/>
        <v>198</v>
      </c>
      <c r="DZ472" s="75">
        <f t="shared" si="2206"/>
        <v>1188</v>
      </c>
      <c r="EA472" s="79">
        <f t="shared" si="2207"/>
        <v>5.7669902912621362E-2</v>
      </c>
      <c r="EB472" s="35"/>
      <c r="EC472" s="27"/>
      <c r="ED472" s="46"/>
      <c r="EE472" s="67"/>
      <c r="EF472" s="44" t="str">
        <f t="shared" si="2302"/>
        <v/>
      </c>
      <c r="EG472" s="44"/>
      <c r="EH472" s="44"/>
      <c r="EI472" s="44"/>
      <c r="EJ472" s="44" t="str">
        <f t="shared" si="2303"/>
        <v/>
      </c>
      <c r="EK472" s="44"/>
      <c r="EL472" s="44"/>
      <c r="EM472" s="44"/>
      <c r="EN472" s="44" t="str">
        <f t="shared" si="2261"/>
        <v/>
      </c>
      <c r="EO472" s="45" t="str">
        <f t="shared" si="2262"/>
        <v/>
      </c>
      <c r="EP472" s="35"/>
      <c r="EQ472" s="27"/>
      <c r="ER472" s="46"/>
      <c r="ES472" s="44"/>
      <c r="ET472" s="44" t="str">
        <f t="shared" si="2304"/>
        <v/>
      </c>
      <c r="EU472" s="44"/>
      <c r="EV472" s="44" t="str">
        <f t="shared" si="2305"/>
        <v/>
      </c>
      <c r="EW472" s="44"/>
      <c r="EX472" s="44" t="str">
        <f t="shared" si="2306"/>
        <v/>
      </c>
      <c r="EY472" s="44"/>
      <c r="EZ472" s="44"/>
      <c r="FA472" s="44"/>
      <c r="FB472" s="44" t="str">
        <f t="shared" si="2263"/>
        <v/>
      </c>
      <c r="FC472" s="45" t="str">
        <f t="shared" si="2264"/>
        <v/>
      </c>
      <c r="FD472" s="35"/>
      <c r="FF472" s="46"/>
      <c r="FG472" s="67"/>
      <c r="FH472" s="44" t="str">
        <f t="shared" si="2307"/>
        <v/>
      </c>
      <c r="FI472" s="44"/>
      <c r="FJ472" s="44"/>
      <c r="FK472" s="44"/>
      <c r="FL472" s="44" t="str">
        <f t="shared" si="2308"/>
        <v/>
      </c>
      <c r="FM472" s="44"/>
      <c r="FN472" s="44"/>
      <c r="FO472" s="44"/>
      <c r="FP472" s="44" t="str">
        <f t="shared" si="2265"/>
        <v/>
      </c>
      <c r="FQ472" s="45" t="str">
        <f t="shared" si="2266"/>
        <v/>
      </c>
      <c r="FR472" s="35"/>
      <c r="FT472" s="46"/>
      <c r="FU472" s="67"/>
      <c r="FV472" s="44" t="str">
        <f t="shared" si="2309"/>
        <v/>
      </c>
      <c r="FW472" s="44"/>
      <c r="FX472" s="44"/>
      <c r="FY472" s="44"/>
      <c r="FZ472" s="44" t="str">
        <f t="shared" si="2310"/>
        <v/>
      </c>
      <c r="GA472" s="44"/>
      <c r="GB472" s="44"/>
      <c r="GC472" s="44"/>
      <c r="GD472" s="44" t="str">
        <f t="shared" si="2267"/>
        <v/>
      </c>
      <c r="GE472" s="45" t="str">
        <f t="shared" si="2268"/>
        <v/>
      </c>
      <c r="GF472" s="35"/>
      <c r="GH472" s="46"/>
      <c r="GI472" s="67"/>
      <c r="GJ472" s="44" t="str">
        <f t="shared" si="2311"/>
        <v/>
      </c>
      <c r="GK472" s="44"/>
      <c r="GL472" s="44"/>
      <c r="GM472" s="44"/>
      <c r="GN472" s="44" t="str">
        <f t="shared" si="2312"/>
        <v/>
      </c>
      <c r="GO472" s="44"/>
      <c r="GP472" s="44"/>
      <c r="GQ472" s="44"/>
      <c r="GR472" s="44" t="str">
        <f t="shared" si="2269"/>
        <v/>
      </c>
      <c r="GS472" s="45" t="str">
        <f t="shared" si="2270"/>
        <v/>
      </c>
      <c r="GT472" s="35"/>
      <c r="GU472" s="27"/>
      <c r="GV472" s="46"/>
      <c r="GW472" s="67"/>
      <c r="GX472" s="44" t="str">
        <f t="shared" si="2313"/>
        <v/>
      </c>
      <c r="GY472" s="44"/>
      <c r="GZ472" s="44"/>
      <c r="HA472" s="44"/>
      <c r="HB472" s="44" t="str">
        <f t="shared" si="2314"/>
        <v/>
      </c>
      <c r="HC472" s="44"/>
      <c r="HD472" s="44"/>
      <c r="HE472" s="44"/>
      <c r="HF472" s="44" t="str">
        <f t="shared" si="2271"/>
        <v/>
      </c>
      <c r="HG472" s="45" t="str">
        <f t="shared" si="2272"/>
        <v/>
      </c>
      <c r="HH472" s="35"/>
      <c r="HJ472" s="46"/>
      <c r="HK472" s="67"/>
      <c r="HL472" s="44" t="str">
        <f t="shared" si="2315"/>
        <v/>
      </c>
      <c r="HM472" s="44"/>
      <c r="HN472" s="44"/>
      <c r="HO472" s="44"/>
      <c r="HP472" s="44" t="str">
        <f t="shared" si="2316"/>
        <v/>
      </c>
      <c r="HQ472" s="44"/>
      <c r="HR472" s="44"/>
      <c r="HS472" s="44"/>
      <c r="HT472" s="44" t="str">
        <f t="shared" si="2273"/>
        <v/>
      </c>
      <c r="HU472" s="45" t="str">
        <f t="shared" si="2274"/>
        <v/>
      </c>
      <c r="HV472" s="35"/>
      <c r="HW472" s="61"/>
      <c r="HX472" s="74"/>
      <c r="HY472" s="75"/>
      <c r="HZ472" s="75" t="str">
        <f t="shared" si="2250"/>
        <v/>
      </c>
      <c r="IA472" s="75"/>
      <c r="IB472" s="75" t="str">
        <f t="shared" si="2244"/>
        <v/>
      </c>
      <c r="IC472" s="75">
        <v>2</v>
      </c>
      <c r="ID472" s="75">
        <f t="shared" si="2208"/>
        <v>1</v>
      </c>
      <c r="IE472" s="75">
        <v>4</v>
      </c>
      <c r="IF472" s="77" t="str">
        <f t="shared" ref="IF472" si="2330">IF(HY469="","",IF468)</f>
        <v>ルララ</v>
      </c>
      <c r="IG472" s="78">
        <f>IF(HY469="","",IG468)</f>
        <v>715</v>
      </c>
      <c r="IH472" s="75">
        <f t="shared" si="2210"/>
        <v>715</v>
      </c>
      <c r="II472" s="79" t="e">
        <f t="shared" si="2211"/>
        <v>#VALUE!</v>
      </c>
      <c r="IJ472" s="35"/>
      <c r="IL472" s="74"/>
      <c r="IM472" s="75">
        <v>249</v>
      </c>
      <c r="IN472" s="75">
        <f t="shared" si="2245"/>
        <v>53</v>
      </c>
      <c r="IO472" s="75">
        <v>1</v>
      </c>
      <c r="IP472" s="75">
        <f>IF(IO472="","",IO472-IO468)+1000</f>
        <v>3</v>
      </c>
      <c r="IQ472" s="75">
        <v>16</v>
      </c>
      <c r="IR472" s="75">
        <f t="shared" si="2212"/>
        <v>2</v>
      </c>
      <c r="IS472" s="75"/>
      <c r="IT472" s="77" t="str">
        <f t="shared" si="2213"/>
        <v>アンパンマンもちふわ</v>
      </c>
      <c r="IU472" s="78">
        <f t="shared" si="2247"/>
        <v>673</v>
      </c>
      <c r="IV472" s="75">
        <f t="shared" si="2214"/>
        <v>1346</v>
      </c>
      <c r="IW472" s="79">
        <f t="shared" si="2215"/>
        <v>0.25396226415094342</v>
      </c>
      <c r="IX472" s="35"/>
      <c r="IY472" s="33"/>
      <c r="IZ472" s="74"/>
      <c r="JA472" s="75">
        <v>6708</v>
      </c>
      <c r="JB472" s="75">
        <f t="shared" si="2216"/>
        <v>251</v>
      </c>
      <c r="JC472" s="75">
        <v>286</v>
      </c>
      <c r="JD472" s="75">
        <f t="shared" si="2217"/>
        <v>4</v>
      </c>
      <c r="JE472" s="75">
        <v>35</v>
      </c>
      <c r="JF472" s="75">
        <f t="shared" si="2218"/>
        <v>-2</v>
      </c>
      <c r="JG472" s="75">
        <v>0</v>
      </c>
      <c r="JH472" s="77" t="str">
        <f t="shared" si="2248"/>
        <v>ラブブキーホルダー</v>
      </c>
      <c r="JI472" s="78">
        <f t="shared" si="2249"/>
        <v>500</v>
      </c>
      <c r="JJ472" s="75">
        <f t="shared" si="2219"/>
        <v>-1000</v>
      </c>
      <c r="JK472" s="79">
        <f t="shared" si="2220"/>
        <v>-3.9840637450199202E-2</v>
      </c>
      <c r="JL472" s="35"/>
      <c r="JM472" s="27"/>
      <c r="JN472" s="74"/>
      <c r="JO472" s="75">
        <v>5700</v>
      </c>
      <c r="JP472" s="75">
        <f t="shared" si="2221"/>
        <v>98</v>
      </c>
      <c r="JQ472" s="75">
        <v>242</v>
      </c>
      <c r="JR472" s="75">
        <f t="shared" si="2222"/>
        <v>2</v>
      </c>
      <c r="JS472" s="75">
        <v>10</v>
      </c>
      <c r="JT472" s="75">
        <f t="shared" si="2223"/>
        <v>2</v>
      </c>
      <c r="JU472" s="75">
        <v>0</v>
      </c>
      <c r="JV472" s="77" t="str">
        <f t="shared" si="2240"/>
        <v>キティヒョウ柄マスコット</v>
      </c>
      <c r="JW472" s="78">
        <f t="shared" si="2241"/>
        <v>998</v>
      </c>
      <c r="JX472" s="75">
        <f t="shared" si="2224"/>
        <v>1996</v>
      </c>
      <c r="JY472" s="79">
        <f t="shared" si="2225"/>
        <v>0.2036734693877551</v>
      </c>
      <c r="JZ472" s="35"/>
      <c r="KA472" s="61"/>
      <c r="KB472" s="74"/>
      <c r="KC472" s="75">
        <v>4094</v>
      </c>
      <c r="KD472" s="75">
        <f t="shared" si="2226"/>
        <v>165</v>
      </c>
      <c r="KE472" s="75">
        <v>201</v>
      </c>
      <c r="KF472" s="75">
        <f t="shared" si="2227"/>
        <v>3</v>
      </c>
      <c r="KG472" s="75">
        <v>7</v>
      </c>
      <c r="KH472" s="75">
        <f t="shared" si="2228"/>
        <v>4</v>
      </c>
      <c r="KI472" s="75">
        <v>0</v>
      </c>
      <c r="KJ472" s="77" t="str">
        <f t="shared" si="2229"/>
        <v>ＡＩマスコット</v>
      </c>
      <c r="KK472" s="78">
        <f t="shared" si="2230"/>
        <v>286</v>
      </c>
      <c r="KL472" s="75">
        <f t="shared" si="2231"/>
        <v>1144</v>
      </c>
      <c r="KM472" s="79">
        <f t="shared" si="2232"/>
        <v>6.933333333333333E-2</v>
      </c>
      <c r="KN472" s="35"/>
      <c r="KO472" s="27"/>
      <c r="KP472" s="74"/>
      <c r="KQ472" s="75">
        <v>4583</v>
      </c>
      <c r="KR472" s="75">
        <f t="shared" si="2233"/>
        <v>130</v>
      </c>
      <c r="KS472" s="75">
        <v>196</v>
      </c>
      <c r="KT472" s="75">
        <f t="shared" si="2234"/>
        <v>2</v>
      </c>
      <c r="KU472" s="75">
        <v>8</v>
      </c>
      <c r="KV472" s="75">
        <f t="shared" si="2235"/>
        <v>2</v>
      </c>
      <c r="KW472" s="75">
        <v>0</v>
      </c>
      <c r="KX472" s="77" t="str">
        <f t="shared" si="2236"/>
        <v>キティフェイスポーチ</v>
      </c>
      <c r="KY472" s="78">
        <f t="shared" si="2237"/>
        <v>0</v>
      </c>
      <c r="KZ472" s="75">
        <f t="shared" si="2238"/>
        <v>0</v>
      </c>
      <c r="LA472" s="79">
        <f t="shared" si="2239"/>
        <v>0</v>
      </c>
      <c r="LB472" s="35"/>
      <c r="LC472" s="27"/>
      <c r="LD472" s="74"/>
      <c r="LE472" s="75"/>
      <c r="LF472" s="75"/>
      <c r="LG472" s="75"/>
      <c r="LH472" s="75" t="str">
        <f t="shared" si="2242"/>
        <v/>
      </c>
      <c r="LI472" s="75"/>
      <c r="LJ472" s="75" t="str">
        <f t="shared" si="2243"/>
        <v/>
      </c>
      <c r="LK472" s="75"/>
      <c r="LL472" s="77" t="str">
        <f>IF(LE470="","",LL469)</f>
        <v/>
      </c>
      <c r="LM472" s="78" t="str">
        <f>IF(LF470="","",LM469)</f>
        <v/>
      </c>
      <c r="LN472" s="75" t="str">
        <f t="shared" si="2172"/>
        <v/>
      </c>
      <c r="LO472" s="79"/>
      <c r="LP472" s="35"/>
      <c r="LQ472" s="27"/>
      <c r="LR472" s="46"/>
      <c r="LS472" s="67"/>
      <c r="LT472" s="44" t="str">
        <f t="shared" si="2317"/>
        <v/>
      </c>
      <c r="LU472" s="44"/>
      <c r="LV472" s="44"/>
      <c r="LW472" s="44"/>
      <c r="LX472" s="44" t="str">
        <f t="shared" si="2318"/>
        <v/>
      </c>
      <c r="LY472" s="44"/>
      <c r="LZ472" s="44"/>
      <c r="MA472" s="44"/>
      <c r="MB472" s="44" t="str">
        <f t="shared" si="2277"/>
        <v/>
      </c>
      <c r="MC472" s="45" t="str">
        <f t="shared" si="2278"/>
        <v/>
      </c>
      <c r="MD472" s="35"/>
      <c r="ME472" s="27"/>
      <c r="MF472" s="46"/>
      <c r="MG472" s="67"/>
      <c r="MH472" s="44" t="str">
        <f t="shared" si="2319"/>
        <v/>
      </c>
      <c r="MI472" s="44"/>
      <c r="MJ472" s="44"/>
      <c r="MK472" s="44"/>
      <c r="ML472" s="44" t="str">
        <f t="shared" si="2320"/>
        <v/>
      </c>
      <c r="MM472" s="44"/>
      <c r="MN472" s="44"/>
      <c r="MO472" s="44"/>
      <c r="MP472" s="44" t="str">
        <f t="shared" si="2279"/>
        <v/>
      </c>
      <c r="MQ472" s="45" t="str">
        <f t="shared" si="2280"/>
        <v/>
      </c>
      <c r="MR472" s="35"/>
      <c r="MS472" s="27"/>
      <c r="MT472" s="46"/>
      <c r="MU472" s="67"/>
      <c r="MV472" s="44" t="str">
        <f t="shared" si="2321"/>
        <v/>
      </c>
      <c r="MW472" s="44"/>
      <c r="MX472" s="44"/>
      <c r="MY472" s="44"/>
      <c r="MZ472" s="44" t="str">
        <f t="shared" si="2322"/>
        <v/>
      </c>
      <c r="NA472" s="44"/>
      <c r="NB472" s="44"/>
      <c r="NC472" s="44"/>
      <c r="ND472" s="44" t="str">
        <f t="shared" si="2281"/>
        <v/>
      </c>
      <c r="NE472" s="45" t="str">
        <f t="shared" si="2282"/>
        <v/>
      </c>
      <c r="NF472" s="35"/>
      <c r="NG472" s="27"/>
      <c r="NH472" s="46"/>
      <c r="NI472" s="67"/>
      <c r="NJ472" s="44" t="str">
        <f t="shared" si="2323"/>
        <v/>
      </c>
      <c r="NK472" s="44"/>
      <c r="NL472" s="44"/>
      <c r="NM472" s="44"/>
      <c r="NN472" s="44" t="str">
        <f t="shared" si="2324"/>
        <v/>
      </c>
      <c r="NO472" s="44"/>
      <c r="NP472" s="44"/>
      <c r="NQ472" s="44"/>
      <c r="NR472" s="44" t="str">
        <f t="shared" si="2283"/>
        <v/>
      </c>
      <c r="NS472" s="45" t="str">
        <f t="shared" si="2284"/>
        <v/>
      </c>
      <c r="NT472" s="35"/>
    </row>
    <row r="473" spans="1:384" ht="15" customHeight="1" thickTop="1" x14ac:dyDescent="0.2">
      <c r="A473" s="38"/>
      <c r="B473" s="39"/>
      <c r="C473" s="40"/>
      <c r="D473" s="40"/>
      <c r="E473" s="41"/>
      <c r="F473" s="40"/>
      <c r="G473" s="178"/>
      <c r="H473" s="42"/>
      <c r="I473" s="44"/>
      <c r="J473" s="44" t="str">
        <f t="shared" si="2292"/>
        <v/>
      </c>
      <c r="K473" s="44"/>
      <c r="L473" s="44"/>
      <c r="M473" s="44"/>
      <c r="N473" s="44" t="str">
        <f t="shared" si="2293"/>
        <v/>
      </c>
      <c r="O473" s="44"/>
      <c r="P473" s="44"/>
      <c r="Q473" s="44"/>
      <c r="R473" s="44" t="str">
        <f t="shared" si="2253"/>
        <v/>
      </c>
      <c r="S473" s="45" t="str">
        <f t="shared" si="2254"/>
        <v/>
      </c>
      <c r="T473" s="35"/>
      <c r="U473" s="27"/>
      <c r="V473" s="46"/>
      <c r="W473" s="67"/>
      <c r="X473" s="44" t="str">
        <f t="shared" si="2294"/>
        <v/>
      </c>
      <c r="Y473" s="44"/>
      <c r="Z473" s="44"/>
      <c r="AA473" s="44"/>
      <c r="AB473" s="44" t="str">
        <f t="shared" si="2295"/>
        <v/>
      </c>
      <c r="AC473" s="44"/>
      <c r="AD473" s="44"/>
      <c r="AE473" s="44"/>
      <c r="AF473" s="44" t="str">
        <f t="shared" si="2255"/>
        <v/>
      </c>
      <c r="AG473" s="45" t="str">
        <f t="shared" si="2256"/>
        <v/>
      </c>
      <c r="AH473" s="35"/>
      <c r="AI473" s="27"/>
      <c r="AJ473" s="46"/>
      <c r="AK473" s="44"/>
      <c r="AL473" s="44" t="str">
        <f t="shared" si="2296"/>
        <v/>
      </c>
      <c r="AM473" s="44"/>
      <c r="AN473" s="44" t="str">
        <f t="shared" si="2297"/>
        <v/>
      </c>
      <c r="AO473" s="44"/>
      <c r="AP473" s="44" t="str">
        <f t="shared" si="2298"/>
        <v/>
      </c>
      <c r="AQ473" s="44"/>
      <c r="AR473" s="44"/>
      <c r="AS473" s="44"/>
      <c r="AT473" s="44" t="str">
        <f t="shared" si="2257"/>
        <v/>
      </c>
      <c r="AU473" s="45" t="str">
        <f t="shared" si="2258"/>
        <v/>
      </c>
      <c r="AV473" s="35"/>
      <c r="AW473" s="27"/>
      <c r="AX473" s="46"/>
      <c r="AY473" s="44"/>
      <c r="AZ473" s="44" t="str">
        <f t="shared" si="2299"/>
        <v/>
      </c>
      <c r="BA473" s="44"/>
      <c r="BB473" s="44" t="str">
        <f t="shared" si="2300"/>
        <v/>
      </c>
      <c r="BC473" s="44"/>
      <c r="BD473" s="44" t="str">
        <f t="shared" si="2301"/>
        <v/>
      </c>
      <c r="BE473" s="44"/>
      <c r="BF473" s="44"/>
      <c r="BG473" s="44"/>
      <c r="BH473" s="44" t="str">
        <f t="shared" si="2259"/>
        <v/>
      </c>
      <c r="BI473" s="45" t="str">
        <f t="shared" si="2260"/>
        <v/>
      </c>
      <c r="BJ473" s="35"/>
      <c r="BK473" s="50"/>
      <c r="BL473" s="51" t="str">
        <f>IF($A446="","",$A446)</f>
        <v/>
      </c>
      <c r="BM473" s="44"/>
      <c r="BN473" s="43"/>
      <c r="BO473" s="44"/>
      <c r="BP473" s="87"/>
      <c r="BQ473" s="43"/>
      <c r="BR473" s="43"/>
      <c r="BS473" s="43"/>
      <c r="BT473" s="53"/>
      <c r="BU473" s="47"/>
      <c r="BV473" s="44"/>
      <c r="BW473" s="89"/>
      <c r="BX473" s="35"/>
      <c r="BY473" s="27"/>
      <c r="BZ473" s="51"/>
      <c r="CA473" s="44"/>
      <c r="CB473" s="43"/>
      <c r="CC473" s="44"/>
      <c r="CD473" s="87"/>
      <c r="CE473" s="43"/>
      <c r="CF473" s="43"/>
      <c r="CG473" s="43"/>
      <c r="CH473" s="53"/>
      <c r="CI473" s="47"/>
      <c r="CJ473" s="44"/>
      <c r="CK473" s="89"/>
      <c r="CL473" s="35"/>
      <c r="CM473" s="27"/>
      <c r="CN473" s="51"/>
      <c r="CO473" s="44"/>
      <c r="CP473" s="43"/>
      <c r="CQ473" s="44"/>
      <c r="CR473" s="87"/>
      <c r="CS473" s="43"/>
      <c r="CT473" s="43"/>
      <c r="CU473" s="43"/>
      <c r="CV473" s="53"/>
      <c r="CW473" s="47"/>
      <c r="CX473" s="44"/>
      <c r="CY473" s="89"/>
      <c r="CZ473" s="35"/>
      <c r="DA473" s="58"/>
      <c r="DB473" s="51"/>
      <c r="DC473" s="44"/>
      <c r="DD473" s="43"/>
      <c r="DE473" s="44"/>
      <c r="DF473" s="87"/>
      <c r="DG473" s="43"/>
      <c r="DH473" s="43"/>
      <c r="DI473" s="43"/>
      <c r="DJ473" s="53"/>
      <c r="DK473" s="47"/>
      <c r="DL473" s="44"/>
      <c r="DM473" s="89"/>
      <c r="DN473" s="35"/>
      <c r="DO473" s="27"/>
      <c r="DP473" s="51"/>
      <c r="DQ473" s="44"/>
      <c r="DR473" s="59"/>
      <c r="DS473" s="44"/>
      <c r="DT473" s="87"/>
      <c r="DU473" s="43"/>
      <c r="DV473" s="43"/>
      <c r="DW473" s="43"/>
      <c r="DX473" s="53"/>
      <c r="DY473" s="47"/>
      <c r="DZ473" s="44"/>
      <c r="EA473" s="89"/>
      <c r="EB473" s="35"/>
      <c r="EC473" s="27"/>
      <c r="ED473" s="46"/>
      <c r="EE473" s="67"/>
      <c r="EF473" s="44"/>
      <c r="EG473" s="44"/>
      <c r="EH473" s="44"/>
      <c r="EI473" s="44"/>
      <c r="EJ473" s="44"/>
      <c r="EK473" s="44"/>
      <c r="EL473" s="44"/>
      <c r="EM473" s="44"/>
      <c r="EN473" s="44"/>
      <c r="EO473" s="45"/>
      <c r="EP473" s="35"/>
      <c r="EQ473" s="27"/>
      <c r="ER473" s="46"/>
      <c r="ES473" s="44"/>
      <c r="ET473" s="44"/>
      <c r="EU473" s="44"/>
      <c r="EV473" s="44"/>
      <c r="EW473" s="44"/>
      <c r="EX473" s="44"/>
      <c r="EY473" s="44"/>
      <c r="EZ473" s="44"/>
      <c r="FA473" s="44"/>
      <c r="FB473" s="44"/>
      <c r="FC473" s="45"/>
      <c r="FD473" s="35"/>
      <c r="FF473" s="46"/>
      <c r="FG473" s="67"/>
      <c r="FH473" s="44"/>
      <c r="FI473" s="44"/>
      <c r="FJ473" s="44"/>
      <c r="FK473" s="44"/>
      <c r="FL473" s="44"/>
      <c r="FM473" s="44"/>
      <c r="FN473" s="44"/>
      <c r="FO473" s="44"/>
      <c r="FP473" s="44"/>
      <c r="FQ473" s="45"/>
      <c r="FR473" s="35"/>
      <c r="FT473" s="46"/>
      <c r="FU473" s="67"/>
      <c r="FV473" s="44"/>
      <c r="FW473" s="44"/>
      <c r="FX473" s="44"/>
      <c r="FY473" s="44"/>
      <c r="FZ473" s="44"/>
      <c r="GA473" s="44"/>
      <c r="GB473" s="44"/>
      <c r="GC473" s="44"/>
      <c r="GD473" s="44"/>
      <c r="GE473" s="45"/>
      <c r="GF473" s="35"/>
      <c r="GH473" s="46"/>
      <c r="GI473" s="67"/>
      <c r="GJ473" s="44"/>
      <c r="GK473" s="44"/>
      <c r="GL473" s="44"/>
      <c r="GM473" s="44"/>
      <c r="GN473" s="44"/>
      <c r="GO473" s="44"/>
      <c r="GP473" s="44"/>
      <c r="GQ473" s="44"/>
      <c r="GR473" s="44"/>
      <c r="GS473" s="45"/>
      <c r="GT473" s="35"/>
      <c r="GU473" s="27"/>
      <c r="GV473" s="46"/>
      <c r="GW473" s="67"/>
      <c r="GX473" s="44"/>
      <c r="GY473" s="44"/>
      <c r="GZ473" s="44"/>
      <c r="HA473" s="44"/>
      <c r="HB473" s="44"/>
      <c r="HC473" s="44"/>
      <c r="HD473" s="44"/>
      <c r="HE473" s="44"/>
      <c r="HF473" s="44"/>
      <c r="HG473" s="45"/>
      <c r="HH473" s="35"/>
      <c r="HJ473" s="46"/>
      <c r="HK473" s="67"/>
      <c r="HL473" s="44"/>
      <c r="HM473" s="44"/>
      <c r="HN473" s="44"/>
      <c r="HO473" s="44"/>
      <c r="HP473" s="44"/>
      <c r="HQ473" s="44"/>
      <c r="HR473" s="44"/>
      <c r="HS473" s="44"/>
      <c r="HT473" s="44"/>
      <c r="HU473" s="45"/>
      <c r="HV473" s="35"/>
      <c r="HW473" s="61"/>
      <c r="HX473" s="51"/>
      <c r="HY473" s="44"/>
      <c r="HZ473" s="43"/>
      <c r="IA473" s="44"/>
      <c r="IB473" s="87"/>
      <c r="IC473" s="43"/>
      <c r="ID473" s="43"/>
      <c r="IE473" s="43"/>
      <c r="IF473" s="53"/>
      <c r="IG473" s="47"/>
      <c r="IH473" s="44"/>
      <c r="II473" s="89"/>
      <c r="IJ473" s="35"/>
      <c r="IL473" s="51"/>
      <c r="IM473" s="44"/>
      <c r="IN473" s="43"/>
      <c r="IO473" s="44"/>
      <c r="IP473" s="87"/>
      <c r="IQ473" s="43"/>
      <c r="IR473" s="43"/>
      <c r="IS473" s="43"/>
      <c r="IT473" s="53"/>
      <c r="IU473" s="47"/>
      <c r="IV473" s="44"/>
      <c r="IW473" s="89"/>
      <c r="IX473" s="35"/>
      <c r="IY473" s="33"/>
      <c r="IZ473" s="51"/>
      <c r="JA473" s="44"/>
      <c r="JB473" s="59"/>
      <c r="JC473" s="44"/>
      <c r="JD473" s="87"/>
      <c r="JE473" s="43"/>
      <c r="JF473" s="43"/>
      <c r="JG473" s="43"/>
      <c r="JH473" s="53"/>
      <c r="JI473" s="47"/>
      <c r="JJ473" s="44"/>
      <c r="JK473" s="89"/>
      <c r="JL473" s="35"/>
      <c r="JM473" s="27"/>
      <c r="JN473" s="51"/>
      <c r="JO473" s="44"/>
      <c r="JP473" s="43"/>
      <c r="JQ473" s="44"/>
      <c r="JR473" s="87"/>
      <c r="JS473" s="43"/>
      <c r="JT473" s="43"/>
      <c r="JU473" s="43"/>
      <c r="JV473" s="53"/>
      <c r="JW473" s="47"/>
      <c r="JX473" s="44"/>
      <c r="JY473" s="89"/>
      <c r="JZ473" s="35"/>
      <c r="KA473" s="61"/>
      <c r="KB473" s="51"/>
      <c r="KC473" s="44"/>
      <c r="KD473" s="43"/>
      <c r="KE473" s="44"/>
      <c r="KF473" s="87"/>
      <c r="KG473" s="43"/>
      <c r="KH473" s="43"/>
      <c r="KI473" s="43"/>
      <c r="KJ473" s="53"/>
      <c r="KK473" s="47"/>
      <c r="KL473" s="44"/>
      <c r="KM473" s="89"/>
      <c r="KN473" s="35"/>
      <c r="KO473" s="27"/>
      <c r="KP473" s="51"/>
      <c r="KQ473" s="44"/>
      <c r="KR473" s="59"/>
      <c r="KS473" s="44"/>
      <c r="KT473" s="87"/>
      <c r="KU473" s="43"/>
      <c r="KV473" s="43"/>
      <c r="KW473" s="43"/>
      <c r="KX473" s="53"/>
      <c r="KY473" s="47"/>
      <c r="KZ473" s="44"/>
      <c r="LA473" s="89"/>
      <c r="LB473" s="35"/>
      <c r="LC473" s="27"/>
      <c r="LD473" s="51"/>
      <c r="LE473" s="43"/>
      <c r="LF473" s="93"/>
      <c r="LG473" s="43"/>
      <c r="LH473" s="43"/>
      <c r="LI473" s="43"/>
      <c r="LJ473" s="87"/>
      <c r="LK473" s="43"/>
      <c r="LL473" s="64"/>
      <c r="LM473" s="47"/>
      <c r="LN473" s="87"/>
      <c r="LO473" s="54"/>
      <c r="LP473" s="35"/>
      <c r="LQ473" s="27"/>
      <c r="LR473" s="46"/>
      <c r="LS473" s="67"/>
      <c r="LT473" s="44"/>
      <c r="LU473" s="44"/>
      <c r="LV473" s="44"/>
      <c r="LW473" s="44"/>
      <c r="LX473" s="44"/>
      <c r="LY473" s="44"/>
      <c r="LZ473" s="44"/>
      <c r="MA473" s="44"/>
      <c r="MB473" s="44"/>
      <c r="MC473" s="45"/>
      <c r="MD473" s="35"/>
      <c r="ME473" s="27"/>
      <c r="MF473" s="46"/>
      <c r="MG473" s="67"/>
      <c r="MH473" s="44"/>
      <c r="MI473" s="44"/>
      <c r="MJ473" s="44"/>
      <c r="MK473" s="44"/>
      <c r="ML473" s="44"/>
      <c r="MM473" s="44"/>
      <c r="MN473" s="44"/>
      <c r="MO473" s="44"/>
      <c r="MP473" s="44"/>
      <c r="MQ473" s="45"/>
      <c r="MR473" s="35"/>
      <c r="MS473" s="27"/>
      <c r="MT473" s="46"/>
      <c r="MU473" s="67"/>
      <c r="MV473" s="44"/>
      <c r="MW473" s="44"/>
      <c r="MX473" s="44"/>
      <c r="MY473" s="44"/>
      <c r="MZ473" s="44"/>
      <c r="NA473" s="44"/>
      <c r="NB473" s="44"/>
      <c r="NC473" s="44"/>
      <c r="ND473" s="44"/>
      <c r="NE473" s="45"/>
      <c r="NF473" s="35"/>
      <c r="NG473" s="27"/>
      <c r="NH473" s="46"/>
      <c r="NI473" s="67"/>
      <c r="NJ473" s="44"/>
      <c r="NK473" s="44"/>
      <c r="NL473" s="44"/>
      <c r="NM473" s="44"/>
      <c r="NN473" s="44"/>
      <c r="NO473" s="44"/>
      <c r="NP473" s="44"/>
      <c r="NQ473" s="44"/>
      <c r="NR473" s="44"/>
      <c r="NS473" s="45"/>
      <c r="NT473" s="35"/>
    </row>
    <row r="474" spans="1:384" x14ac:dyDescent="0.2">
      <c r="A474" s="38"/>
      <c r="B474" s="39"/>
      <c r="C474" s="40"/>
      <c r="D474" s="40"/>
      <c r="E474" s="41"/>
      <c r="F474" s="40"/>
      <c r="G474" s="178"/>
      <c r="H474" s="42"/>
      <c r="I474" s="44"/>
      <c r="J474" s="44" t="str">
        <f t="shared" si="2292"/>
        <v/>
      </c>
      <c r="K474" s="44"/>
      <c r="L474" s="44"/>
      <c r="M474" s="44"/>
      <c r="N474" s="44" t="str">
        <f t="shared" si="2293"/>
        <v/>
      </c>
      <c r="O474" s="44"/>
      <c r="P474" s="44"/>
      <c r="Q474" s="44"/>
      <c r="R474" s="44" t="str">
        <f t="shared" si="2253"/>
        <v/>
      </c>
      <c r="S474" s="45" t="str">
        <f t="shared" si="2254"/>
        <v/>
      </c>
      <c r="T474" s="35"/>
      <c r="U474" s="27"/>
      <c r="V474" s="46"/>
      <c r="W474" s="67"/>
      <c r="X474" s="44" t="str">
        <f t="shared" si="2294"/>
        <v/>
      </c>
      <c r="Y474" s="44"/>
      <c r="Z474" s="44"/>
      <c r="AA474" s="44"/>
      <c r="AB474" s="44" t="str">
        <f t="shared" si="2295"/>
        <v/>
      </c>
      <c r="AC474" s="44"/>
      <c r="AD474" s="44"/>
      <c r="AE474" s="44"/>
      <c r="AF474" s="44" t="str">
        <f t="shared" si="2255"/>
        <v/>
      </c>
      <c r="AG474" s="45" t="str">
        <f t="shared" si="2256"/>
        <v/>
      </c>
      <c r="AH474" s="35"/>
      <c r="AI474" s="27"/>
      <c r="AJ474" s="46"/>
      <c r="AK474" s="44"/>
      <c r="AL474" s="44" t="str">
        <f t="shared" si="2296"/>
        <v/>
      </c>
      <c r="AM474" s="44"/>
      <c r="AN474" s="44" t="str">
        <f t="shared" si="2297"/>
        <v/>
      </c>
      <c r="AO474" s="44"/>
      <c r="AP474" s="44" t="str">
        <f t="shared" si="2298"/>
        <v/>
      </c>
      <c r="AQ474" s="44"/>
      <c r="AR474" s="44"/>
      <c r="AS474" s="44"/>
      <c r="AT474" s="44" t="str">
        <f t="shared" si="2257"/>
        <v/>
      </c>
      <c r="AU474" s="45" t="str">
        <f t="shared" si="2258"/>
        <v/>
      </c>
      <c r="AV474" s="35"/>
      <c r="AW474" s="27"/>
      <c r="AX474" s="46"/>
      <c r="AY474" s="44"/>
      <c r="AZ474" s="44" t="str">
        <f t="shared" si="2299"/>
        <v/>
      </c>
      <c r="BA474" s="44"/>
      <c r="BB474" s="44" t="str">
        <f t="shared" si="2300"/>
        <v/>
      </c>
      <c r="BC474" s="44"/>
      <c r="BD474" s="44" t="str">
        <f t="shared" si="2301"/>
        <v/>
      </c>
      <c r="BE474" s="44"/>
      <c r="BF474" s="44"/>
      <c r="BG474" s="44"/>
      <c r="BH474" s="44" t="str">
        <f t="shared" si="2259"/>
        <v/>
      </c>
      <c r="BI474" s="45" t="str">
        <f t="shared" si="2260"/>
        <v/>
      </c>
      <c r="BJ474" s="35"/>
      <c r="BK474" s="50"/>
      <c r="BL474" s="46"/>
      <c r="BM474" s="43"/>
      <c r="BN474" s="44"/>
      <c r="BO474" s="43"/>
      <c r="BP474" s="44"/>
      <c r="BQ474" s="44"/>
      <c r="BR474" s="44"/>
      <c r="BS474" s="43"/>
      <c r="BT474" s="60"/>
      <c r="BU474" s="67"/>
      <c r="BV474" s="43"/>
      <c r="BW474" s="45"/>
      <c r="BX474" s="35"/>
      <c r="BY474" s="27"/>
      <c r="BZ474" s="46"/>
      <c r="CA474" s="43"/>
      <c r="CB474" s="44"/>
      <c r="CC474" s="43"/>
      <c r="CD474" s="44"/>
      <c r="CE474" s="44"/>
      <c r="CF474" s="44"/>
      <c r="CG474" s="43"/>
      <c r="CH474" s="60"/>
      <c r="CI474" s="67"/>
      <c r="CJ474" s="43"/>
      <c r="CK474" s="45"/>
      <c r="CL474" s="35"/>
      <c r="CM474" s="27"/>
      <c r="CN474" s="46"/>
      <c r="CO474" s="43"/>
      <c r="CP474" s="69"/>
      <c r="CQ474" s="43"/>
      <c r="CR474" s="44"/>
      <c r="CS474" s="44"/>
      <c r="CT474" s="44"/>
      <c r="CU474" s="43"/>
      <c r="CV474" s="60"/>
      <c r="CW474" s="67"/>
      <c r="CX474" s="43"/>
      <c r="CY474" s="45"/>
      <c r="CZ474" s="35"/>
      <c r="DA474" s="58"/>
      <c r="DB474" s="46"/>
      <c r="DC474" s="43"/>
      <c r="DD474" s="44"/>
      <c r="DE474" s="43"/>
      <c r="DF474" s="44"/>
      <c r="DG474" s="44"/>
      <c r="DH474" s="44"/>
      <c r="DI474" s="43"/>
      <c r="DJ474" s="60"/>
      <c r="DK474" s="67"/>
      <c r="DL474" s="43"/>
      <c r="DM474" s="45"/>
      <c r="DN474" s="35"/>
      <c r="DO474" s="27"/>
      <c r="DP474" s="46"/>
      <c r="DQ474" s="43"/>
      <c r="DR474" s="44"/>
      <c r="DS474" s="43"/>
      <c r="DT474" s="44"/>
      <c r="DU474" s="44"/>
      <c r="DV474" s="44"/>
      <c r="DW474" s="43"/>
      <c r="DX474" s="60"/>
      <c r="DY474" s="67"/>
      <c r="DZ474" s="43"/>
      <c r="EA474" s="45"/>
      <c r="EB474" s="35"/>
      <c r="EC474" s="27"/>
      <c r="ED474" s="46"/>
      <c r="EE474" s="67"/>
      <c r="EF474" s="44"/>
      <c r="EG474" s="44"/>
      <c r="EH474" s="44"/>
      <c r="EI474" s="44"/>
      <c r="EJ474" s="44"/>
      <c r="EK474" s="44"/>
      <c r="EL474" s="44"/>
      <c r="EM474" s="44"/>
      <c r="EN474" s="44"/>
      <c r="EO474" s="45"/>
      <c r="EP474" s="35"/>
      <c r="EQ474" s="27"/>
      <c r="ER474" s="46"/>
      <c r="ES474" s="44"/>
      <c r="ET474" s="44"/>
      <c r="EU474" s="44"/>
      <c r="EV474" s="44"/>
      <c r="EW474" s="44"/>
      <c r="EX474" s="44"/>
      <c r="EY474" s="44"/>
      <c r="EZ474" s="44"/>
      <c r="FA474" s="44"/>
      <c r="FB474" s="44"/>
      <c r="FC474" s="45"/>
      <c r="FD474" s="35"/>
      <c r="FF474" s="46"/>
      <c r="FG474" s="67"/>
      <c r="FH474" s="44"/>
      <c r="FI474" s="44"/>
      <c r="FJ474" s="44"/>
      <c r="FK474" s="44"/>
      <c r="FL474" s="44"/>
      <c r="FM474" s="44"/>
      <c r="FN474" s="44"/>
      <c r="FO474" s="44"/>
      <c r="FP474" s="44"/>
      <c r="FQ474" s="45"/>
      <c r="FR474" s="35"/>
      <c r="FT474" s="46"/>
      <c r="FU474" s="67"/>
      <c r="FV474" s="44"/>
      <c r="FW474" s="44"/>
      <c r="FX474" s="44"/>
      <c r="FY474" s="44"/>
      <c r="FZ474" s="44"/>
      <c r="GA474" s="44"/>
      <c r="GB474" s="44"/>
      <c r="GC474" s="44"/>
      <c r="GD474" s="44"/>
      <c r="GE474" s="45"/>
      <c r="GF474" s="35"/>
      <c r="GH474" s="46"/>
      <c r="GI474" s="67"/>
      <c r="GJ474" s="44"/>
      <c r="GK474" s="44"/>
      <c r="GL474" s="44"/>
      <c r="GM474" s="44"/>
      <c r="GN474" s="44"/>
      <c r="GO474" s="44"/>
      <c r="GP474" s="44"/>
      <c r="GQ474" s="44"/>
      <c r="GR474" s="44"/>
      <c r="GS474" s="45"/>
      <c r="GT474" s="35"/>
      <c r="GU474" s="27"/>
      <c r="GV474" s="46"/>
      <c r="GW474" s="67"/>
      <c r="GX474" s="44"/>
      <c r="GY474" s="44"/>
      <c r="GZ474" s="44"/>
      <c r="HA474" s="44"/>
      <c r="HB474" s="44"/>
      <c r="HC474" s="44"/>
      <c r="HD474" s="44"/>
      <c r="HE474" s="44"/>
      <c r="HF474" s="44"/>
      <c r="HG474" s="45"/>
      <c r="HH474" s="35"/>
      <c r="HJ474" s="46"/>
      <c r="HK474" s="67"/>
      <c r="HL474" s="44"/>
      <c r="HM474" s="44"/>
      <c r="HN474" s="44"/>
      <c r="HO474" s="44"/>
      <c r="HP474" s="44"/>
      <c r="HQ474" s="44"/>
      <c r="HR474" s="44"/>
      <c r="HS474" s="44"/>
      <c r="HT474" s="44"/>
      <c r="HU474" s="45"/>
      <c r="HV474" s="35"/>
      <c r="HW474" s="61"/>
      <c r="HX474" s="46"/>
      <c r="HY474" s="43"/>
      <c r="HZ474" s="44"/>
      <c r="IA474" s="43"/>
      <c r="IB474" s="44"/>
      <c r="IC474" s="44"/>
      <c r="ID474" s="44"/>
      <c r="IE474" s="43"/>
      <c r="IF474" s="60"/>
      <c r="IG474" s="67"/>
      <c r="IH474" s="43"/>
      <c r="II474" s="45"/>
      <c r="IJ474" s="35"/>
      <c r="IL474" s="46"/>
      <c r="IM474" s="43"/>
      <c r="IN474" s="44"/>
      <c r="IO474" s="43"/>
      <c r="IP474" s="44"/>
      <c r="IQ474" s="44"/>
      <c r="IR474" s="44"/>
      <c r="IS474" s="43"/>
      <c r="IT474" s="60"/>
      <c r="IU474" s="67"/>
      <c r="IV474" s="43"/>
      <c r="IW474" s="45"/>
      <c r="IX474" s="35"/>
      <c r="IY474" s="33"/>
      <c r="IZ474" s="46"/>
      <c r="JA474" s="43"/>
      <c r="JB474" s="44"/>
      <c r="JC474" s="43"/>
      <c r="JD474" s="44"/>
      <c r="JE474" s="44"/>
      <c r="JF474" s="44"/>
      <c r="JG474" s="43"/>
      <c r="JH474" s="60"/>
      <c r="JI474" s="67"/>
      <c r="JJ474" s="43"/>
      <c r="JK474" s="45"/>
      <c r="JL474" s="35"/>
      <c r="JM474" s="27"/>
      <c r="JN474" s="46"/>
      <c r="JO474" s="43"/>
      <c r="JP474" s="69"/>
      <c r="JQ474" s="43"/>
      <c r="JR474" s="44"/>
      <c r="JS474" s="44"/>
      <c r="JT474" s="44"/>
      <c r="JU474" s="43"/>
      <c r="JV474" s="60"/>
      <c r="JW474" s="67"/>
      <c r="JX474" s="43"/>
      <c r="JY474" s="45"/>
      <c r="JZ474" s="35"/>
      <c r="KA474" s="61"/>
      <c r="KB474" s="46"/>
      <c r="KC474" s="43"/>
      <c r="KD474" s="44"/>
      <c r="KE474" s="43"/>
      <c r="KF474" s="44"/>
      <c r="KG474" s="44"/>
      <c r="KH474" s="44"/>
      <c r="KI474" s="43"/>
      <c r="KJ474" s="60"/>
      <c r="KK474" s="67"/>
      <c r="KL474" s="43"/>
      <c r="KM474" s="45"/>
      <c r="KN474" s="35"/>
      <c r="KO474" s="27"/>
      <c r="KP474" s="46"/>
      <c r="KQ474" s="43"/>
      <c r="KR474" s="44"/>
      <c r="KS474" s="43"/>
      <c r="KT474" s="44"/>
      <c r="KU474" s="44"/>
      <c r="KV474" s="44"/>
      <c r="KW474" s="44"/>
      <c r="KX474" s="60"/>
      <c r="KY474" s="67"/>
      <c r="KZ474" s="43"/>
      <c r="LA474" s="45"/>
      <c r="LB474" s="35"/>
      <c r="LC474" s="27"/>
      <c r="LD474" s="46"/>
      <c r="LE474" s="44"/>
      <c r="LF474" s="44"/>
      <c r="LG474" s="44"/>
      <c r="LH474" s="44"/>
      <c r="LI474" s="44"/>
      <c r="LJ474" s="44"/>
      <c r="LK474" s="44"/>
      <c r="LL474" s="72"/>
      <c r="LM474" s="67"/>
      <c r="LN474" s="44"/>
      <c r="LO474" s="45"/>
      <c r="LP474" s="35"/>
      <c r="LQ474" s="27"/>
      <c r="LR474" s="46"/>
      <c r="LS474" s="67"/>
      <c r="LT474" s="44"/>
      <c r="LU474" s="44"/>
      <c r="LV474" s="44"/>
      <c r="LW474" s="44"/>
      <c r="LX474" s="44"/>
      <c r="LY474" s="44"/>
      <c r="LZ474" s="44"/>
      <c r="MA474" s="44"/>
      <c r="MB474" s="44"/>
      <c r="MC474" s="45"/>
      <c r="MD474" s="35"/>
      <c r="ME474" s="27"/>
      <c r="MF474" s="46"/>
      <c r="MG474" s="67"/>
      <c r="MH474" s="44"/>
      <c r="MI474" s="44"/>
      <c r="MJ474" s="44"/>
      <c r="MK474" s="44"/>
      <c r="ML474" s="44"/>
      <c r="MM474" s="44"/>
      <c r="MN474" s="44"/>
      <c r="MO474" s="44"/>
      <c r="MP474" s="44"/>
      <c r="MQ474" s="45"/>
      <c r="MR474" s="35"/>
      <c r="MS474" s="27"/>
      <c r="MT474" s="46"/>
      <c r="MU474" s="67"/>
      <c r="MV474" s="44"/>
      <c r="MW474" s="44"/>
      <c r="MX474" s="44"/>
      <c r="MY474" s="44"/>
      <c r="MZ474" s="44"/>
      <c r="NA474" s="44"/>
      <c r="NB474" s="44"/>
      <c r="NC474" s="44"/>
      <c r="ND474" s="44"/>
      <c r="NE474" s="45"/>
      <c r="NF474" s="35"/>
      <c r="NG474" s="27"/>
      <c r="NH474" s="46"/>
      <c r="NI474" s="67"/>
      <c r="NJ474" s="44"/>
      <c r="NK474" s="44"/>
      <c r="NL474" s="44"/>
      <c r="NM474" s="44"/>
      <c r="NN474" s="44"/>
      <c r="NO474" s="44"/>
      <c r="NP474" s="44"/>
      <c r="NQ474" s="44"/>
      <c r="NR474" s="44"/>
      <c r="NS474" s="45"/>
      <c r="NT474" s="35"/>
    </row>
    <row r="475" spans="1:384" ht="15" customHeight="1" thickBot="1" x14ac:dyDescent="0.25">
      <c r="A475" s="38"/>
      <c r="B475" s="39"/>
      <c r="C475" s="40"/>
      <c r="D475" s="40"/>
      <c r="E475" s="41"/>
      <c r="F475" s="40"/>
      <c r="G475" s="178"/>
      <c r="H475" s="42"/>
      <c r="I475" s="44"/>
      <c r="J475" s="44" t="str">
        <f t="shared" si="2292"/>
        <v/>
      </c>
      <c r="K475" s="44"/>
      <c r="L475" s="44"/>
      <c r="M475" s="44"/>
      <c r="N475" s="44" t="str">
        <f t="shared" si="2293"/>
        <v/>
      </c>
      <c r="O475" s="44"/>
      <c r="P475" s="44"/>
      <c r="Q475" s="44"/>
      <c r="R475" s="44" t="str">
        <f t="shared" si="2253"/>
        <v/>
      </c>
      <c r="S475" s="45" t="str">
        <f t="shared" si="2254"/>
        <v/>
      </c>
      <c r="T475" s="35"/>
      <c r="U475" s="27"/>
      <c r="V475" s="46"/>
      <c r="W475" s="67"/>
      <c r="X475" s="44" t="str">
        <f t="shared" si="2294"/>
        <v/>
      </c>
      <c r="Y475" s="44"/>
      <c r="Z475" s="44"/>
      <c r="AA475" s="44"/>
      <c r="AB475" s="44" t="str">
        <f t="shared" si="2295"/>
        <v/>
      </c>
      <c r="AC475" s="44"/>
      <c r="AD475" s="44"/>
      <c r="AE475" s="44"/>
      <c r="AF475" s="44" t="str">
        <f t="shared" si="2255"/>
        <v/>
      </c>
      <c r="AG475" s="45" t="str">
        <f t="shared" si="2256"/>
        <v/>
      </c>
      <c r="AH475" s="35"/>
      <c r="AI475" s="27"/>
      <c r="AJ475" s="46"/>
      <c r="AK475" s="44"/>
      <c r="AL475" s="44" t="str">
        <f t="shared" si="2296"/>
        <v/>
      </c>
      <c r="AM475" s="44"/>
      <c r="AN475" s="44" t="str">
        <f t="shared" si="2297"/>
        <v/>
      </c>
      <c r="AO475" s="44"/>
      <c r="AP475" s="44" t="str">
        <f t="shared" si="2298"/>
        <v/>
      </c>
      <c r="AQ475" s="44"/>
      <c r="AR475" s="44"/>
      <c r="AS475" s="44"/>
      <c r="AT475" s="44" t="str">
        <f t="shared" si="2257"/>
        <v/>
      </c>
      <c r="AU475" s="45" t="str">
        <f t="shared" si="2258"/>
        <v/>
      </c>
      <c r="AV475" s="35"/>
      <c r="AW475" s="27"/>
      <c r="AX475" s="46"/>
      <c r="AY475" s="44"/>
      <c r="AZ475" s="44" t="str">
        <f t="shared" si="2299"/>
        <v/>
      </c>
      <c r="BA475" s="44"/>
      <c r="BB475" s="44" t="str">
        <f t="shared" si="2300"/>
        <v/>
      </c>
      <c r="BC475" s="44"/>
      <c r="BD475" s="44" t="str">
        <f t="shared" si="2301"/>
        <v/>
      </c>
      <c r="BE475" s="44"/>
      <c r="BF475" s="44"/>
      <c r="BG475" s="44"/>
      <c r="BH475" s="44" t="str">
        <f t="shared" si="2259"/>
        <v/>
      </c>
      <c r="BI475" s="45" t="str">
        <f t="shared" si="2260"/>
        <v/>
      </c>
      <c r="BJ475" s="35"/>
      <c r="BK475" s="50"/>
      <c r="BL475" s="46"/>
      <c r="BM475" s="44"/>
      <c r="BN475" s="44"/>
      <c r="BO475" s="44"/>
      <c r="BP475" s="44"/>
      <c r="BQ475" s="44"/>
      <c r="BR475" s="44"/>
      <c r="BS475" s="25"/>
      <c r="BT475" s="60"/>
      <c r="BU475" s="67"/>
      <c r="BV475" s="44"/>
      <c r="BW475" s="45"/>
      <c r="BX475" s="35"/>
      <c r="BY475" s="27"/>
      <c r="BZ475" s="46"/>
      <c r="CA475" s="44"/>
      <c r="CB475" s="44"/>
      <c r="CC475" s="44"/>
      <c r="CD475" s="44"/>
      <c r="CE475" s="44"/>
      <c r="CF475" s="44"/>
      <c r="CG475" s="25"/>
      <c r="CH475" s="60"/>
      <c r="CI475" s="67"/>
      <c r="CJ475" s="44"/>
      <c r="CK475" s="45"/>
      <c r="CL475" s="35"/>
      <c r="CM475" s="27"/>
      <c r="CN475" s="46"/>
      <c r="CO475" s="44"/>
      <c r="CP475" s="44"/>
      <c r="CQ475" s="44"/>
      <c r="CR475" s="44"/>
      <c r="CS475" s="44"/>
      <c r="CT475" s="44"/>
      <c r="CU475" s="25"/>
      <c r="CV475" s="60"/>
      <c r="CW475" s="67"/>
      <c r="CX475" s="44"/>
      <c r="CY475" s="45"/>
      <c r="CZ475" s="35"/>
      <c r="DA475" s="58"/>
      <c r="DB475" s="46"/>
      <c r="DC475" s="44"/>
      <c r="DD475" s="44"/>
      <c r="DE475" s="44"/>
      <c r="DF475" s="44"/>
      <c r="DG475" s="44"/>
      <c r="DH475" s="44"/>
      <c r="DI475" s="25"/>
      <c r="DJ475" s="60"/>
      <c r="DK475" s="67"/>
      <c r="DL475" s="44"/>
      <c r="DM475" s="45"/>
      <c r="DN475" s="35"/>
      <c r="DO475" s="27"/>
      <c r="DP475" s="46"/>
      <c r="DQ475" s="44"/>
      <c r="DR475" s="44"/>
      <c r="DS475" s="44"/>
      <c r="DT475" s="44"/>
      <c r="DU475" s="44"/>
      <c r="DV475" s="44"/>
      <c r="DW475" s="25"/>
      <c r="DX475" s="60"/>
      <c r="DY475" s="67"/>
      <c r="DZ475" s="44"/>
      <c r="EA475" s="45"/>
      <c r="EB475" s="35"/>
      <c r="EC475" s="27"/>
      <c r="ED475" s="46"/>
      <c r="EE475" s="67"/>
      <c r="EF475" s="44"/>
      <c r="EG475" s="44"/>
      <c r="EH475" s="44"/>
      <c r="EI475" s="44"/>
      <c r="EJ475" s="44"/>
      <c r="EK475" s="44"/>
      <c r="EL475" s="44"/>
      <c r="EM475" s="44"/>
      <c r="EN475" s="44"/>
      <c r="EO475" s="45"/>
      <c r="EP475" s="35"/>
      <c r="EQ475" s="27"/>
      <c r="ER475" s="46"/>
      <c r="ES475" s="44"/>
      <c r="ET475" s="44"/>
      <c r="EU475" s="44"/>
      <c r="EV475" s="44"/>
      <c r="EW475" s="44"/>
      <c r="EX475" s="44"/>
      <c r="EY475" s="44"/>
      <c r="EZ475" s="44"/>
      <c r="FA475" s="44"/>
      <c r="FB475" s="44"/>
      <c r="FC475" s="45"/>
      <c r="FD475" s="35"/>
      <c r="FF475" s="46"/>
      <c r="FG475" s="67"/>
      <c r="FH475" s="44"/>
      <c r="FI475" s="44"/>
      <c r="FJ475" s="44"/>
      <c r="FK475" s="44"/>
      <c r="FL475" s="44"/>
      <c r="FM475" s="44"/>
      <c r="FN475" s="44"/>
      <c r="FO475" s="44"/>
      <c r="FP475" s="44"/>
      <c r="FQ475" s="45"/>
      <c r="FR475" s="35"/>
      <c r="FT475" s="46"/>
      <c r="FU475" s="67"/>
      <c r="FV475" s="44"/>
      <c r="FW475" s="44"/>
      <c r="FX475" s="44"/>
      <c r="FY475" s="44"/>
      <c r="FZ475" s="44"/>
      <c r="GA475" s="44"/>
      <c r="GB475" s="44"/>
      <c r="GC475" s="44"/>
      <c r="GD475" s="44"/>
      <c r="GE475" s="45"/>
      <c r="GF475" s="35"/>
      <c r="GH475" s="46"/>
      <c r="GI475" s="67"/>
      <c r="GJ475" s="44"/>
      <c r="GK475" s="44"/>
      <c r="GL475" s="44"/>
      <c r="GM475" s="44"/>
      <c r="GN475" s="44"/>
      <c r="GO475" s="44"/>
      <c r="GP475" s="44"/>
      <c r="GQ475" s="44"/>
      <c r="GR475" s="44"/>
      <c r="GS475" s="45"/>
      <c r="GT475" s="35"/>
      <c r="GU475" s="27"/>
      <c r="GV475" s="46"/>
      <c r="GW475" s="67"/>
      <c r="GX475" s="44"/>
      <c r="GY475" s="44"/>
      <c r="GZ475" s="44"/>
      <c r="HA475" s="44"/>
      <c r="HB475" s="44"/>
      <c r="HC475" s="44"/>
      <c r="HD475" s="44"/>
      <c r="HE475" s="44"/>
      <c r="HF475" s="44"/>
      <c r="HG475" s="45"/>
      <c r="HH475" s="35"/>
      <c r="HJ475" s="46"/>
      <c r="HK475" s="67"/>
      <c r="HL475" s="44"/>
      <c r="HM475" s="44"/>
      <c r="HN475" s="44"/>
      <c r="HO475" s="44"/>
      <c r="HP475" s="44"/>
      <c r="HQ475" s="44"/>
      <c r="HR475" s="44"/>
      <c r="HS475" s="44"/>
      <c r="HT475" s="44"/>
      <c r="HU475" s="45"/>
      <c r="HV475" s="35"/>
      <c r="HW475" s="61"/>
      <c r="HX475" s="46"/>
      <c r="HY475" s="44"/>
      <c r="HZ475" s="44"/>
      <c r="IA475" s="44"/>
      <c r="IB475" s="44"/>
      <c r="IC475" s="44"/>
      <c r="ID475" s="44"/>
      <c r="IE475" s="25"/>
      <c r="IF475" s="60"/>
      <c r="IG475" s="67"/>
      <c r="IH475" s="44"/>
      <c r="II475" s="45"/>
      <c r="IJ475" s="35"/>
      <c r="IL475" s="46"/>
      <c r="IM475" s="44"/>
      <c r="IN475" s="44"/>
      <c r="IO475" s="44"/>
      <c r="IP475" s="44"/>
      <c r="IQ475" s="44"/>
      <c r="IR475" s="44"/>
      <c r="IS475" s="25"/>
      <c r="IT475" s="60"/>
      <c r="IU475" s="67"/>
      <c r="IV475" s="44"/>
      <c r="IW475" s="45"/>
      <c r="IX475" s="35"/>
      <c r="IY475" s="33"/>
      <c r="IZ475" s="46"/>
      <c r="JA475" s="44"/>
      <c r="JB475" s="44"/>
      <c r="JC475" s="44"/>
      <c r="JD475" s="44"/>
      <c r="JE475" s="44"/>
      <c r="JF475" s="44"/>
      <c r="JG475" s="25"/>
      <c r="JH475" s="60"/>
      <c r="JI475" s="67"/>
      <c r="JJ475" s="44"/>
      <c r="JK475" s="45"/>
      <c r="JL475" s="35"/>
      <c r="JM475" s="27"/>
      <c r="JN475" s="46"/>
      <c r="JO475" s="44"/>
      <c r="JP475" s="44"/>
      <c r="JQ475" s="44"/>
      <c r="JR475" s="44"/>
      <c r="JS475" s="44"/>
      <c r="JT475" s="44"/>
      <c r="JU475" s="25"/>
      <c r="JV475" s="60"/>
      <c r="JW475" s="67"/>
      <c r="JX475" s="44"/>
      <c r="JY475" s="45"/>
      <c r="JZ475" s="35"/>
      <c r="KA475" s="61"/>
      <c r="KB475" s="46"/>
      <c r="KC475" s="44"/>
      <c r="KD475" s="69"/>
      <c r="KE475" s="44"/>
      <c r="KF475" s="44"/>
      <c r="KG475" s="44"/>
      <c r="KH475" s="44"/>
      <c r="KI475" s="25"/>
      <c r="KJ475" s="60"/>
      <c r="KK475" s="67"/>
      <c r="KL475" s="44"/>
      <c r="KM475" s="45"/>
      <c r="KN475" s="35"/>
      <c r="KO475" s="27"/>
      <c r="KP475" s="46"/>
      <c r="KQ475" s="44"/>
      <c r="KR475" s="44"/>
      <c r="KS475" s="44"/>
      <c r="KT475" s="44"/>
      <c r="KU475" s="44"/>
      <c r="KV475" s="44"/>
      <c r="KW475" s="44"/>
      <c r="KX475" s="60"/>
      <c r="KY475" s="67"/>
      <c r="KZ475" s="44"/>
      <c r="LA475" s="45"/>
      <c r="LB475" s="35"/>
      <c r="LC475" s="27"/>
      <c r="LD475" s="74"/>
      <c r="LE475" s="75"/>
      <c r="LF475" s="75"/>
      <c r="LG475" s="75"/>
      <c r="LH475" s="75"/>
      <c r="LI475" s="75"/>
      <c r="LJ475" s="75"/>
      <c r="LK475" s="75"/>
      <c r="LL475" s="77"/>
      <c r="LM475" s="78"/>
      <c r="LN475" s="75"/>
      <c r="LO475" s="79"/>
      <c r="LP475" s="35"/>
      <c r="LQ475" s="27"/>
      <c r="LR475" s="46"/>
      <c r="LS475" s="67"/>
      <c r="LT475" s="44"/>
      <c r="LU475" s="44"/>
      <c r="LV475" s="44"/>
      <c r="LW475" s="44"/>
      <c r="LX475" s="44"/>
      <c r="LY475" s="44"/>
      <c r="LZ475" s="44"/>
      <c r="MA475" s="44"/>
      <c r="MB475" s="44"/>
      <c r="MC475" s="45"/>
      <c r="MD475" s="35"/>
      <c r="ME475" s="27"/>
      <c r="MF475" s="46"/>
      <c r="MG475" s="67"/>
      <c r="MH475" s="44"/>
      <c r="MI475" s="44"/>
      <c r="MJ475" s="44"/>
      <c r="MK475" s="44"/>
      <c r="ML475" s="44"/>
      <c r="MM475" s="44"/>
      <c r="MN475" s="44"/>
      <c r="MO475" s="44"/>
      <c r="MP475" s="44"/>
      <c r="MQ475" s="45"/>
      <c r="MR475" s="35"/>
      <c r="MS475" s="27"/>
      <c r="MT475" s="46"/>
      <c r="MU475" s="67"/>
      <c r="MV475" s="44"/>
      <c r="MW475" s="44"/>
      <c r="MX475" s="44"/>
      <c r="MY475" s="44"/>
      <c r="MZ475" s="44"/>
      <c r="NA475" s="44"/>
      <c r="NB475" s="44"/>
      <c r="NC475" s="44"/>
      <c r="ND475" s="44"/>
      <c r="NE475" s="45"/>
      <c r="NF475" s="35"/>
      <c r="NG475" s="27"/>
      <c r="NH475" s="46"/>
      <c r="NI475" s="67"/>
      <c r="NJ475" s="44"/>
      <c r="NK475" s="44"/>
      <c r="NL475" s="44"/>
      <c r="NM475" s="44"/>
      <c r="NN475" s="44"/>
      <c r="NO475" s="44"/>
      <c r="NP475" s="44"/>
      <c r="NQ475" s="44"/>
      <c r="NR475" s="44"/>
      <c r="NS475" s="45"/>
      <c r="NT475" s="35"/>
    </row>
    <row r="476" spans="1:384" ht="15" customHeight="1" thickTop="1" thickBot="1" x14ac:dyDescent="0.25">
      <c r="A476" s="38"/>
      <c r="B476" s="39"/>
      <c r="C476" s="40"/>
      <c r="D476" s="40"/>
      <c r="E476" s="41"/>
      <c r="F476" s="40"/>
      <c r="G476" s="178"/>
      <c r="H476" s="42"/>
      <c r="I476" s="44"/>
      <c r="J476" s="44" t="str">
        <f t="shared" si="2292"/>
        <v/>
      </c>
      <c r="K476" s="44"/>
      <c r="L476" s="44"/>
      <c r="M476" s="44"/>
      <c r="N476" s="44" t="str">
        <f t="shared" si="2293"/>
        <v/>
      </c>
      <c r="O476" s="44"/>
      <c r="P476" s="44"/>
      <c r="Q476" s="44"/>
      <c r="R476" s="44" t="str">
        <f t="shared" si="2253"/>
        <v/>
      </c>
      <c r="S476" s="45" t="str">
        <f t="shared" si="2254"/>
        <v/>
      </c>
      <c r="T476" s="35"/>
      <c r="U476" s="27"/>
      <c r="V476" s="46"/>
      <c r="W476" s="67"/>
      <c r="X476" s="44" t="str">
        <f t="shared" si="2294"/>
        <v/>
      </c>
      <c r="Y476" s="44"/>
      <c r="Z476" s="44"/>
      <c r="AA476" s="44"/>
      <c r="AB476" s="44" t="str">
        <f t="shared" si="2295"/>
        <v/>
      </c>
      <c r="AC476" s="44"/>
      <c r="AD476" s="44"/>
      <c r="AE476" s="44"/>
      <c r="AF476" s="44" t="str">
        <f t="shared" si="2255"/>
        <v/>
      </c>
      <c r="AG476" s="45" t="str">
        <f t="shared" si="2256"/>
        <v/>
      </c>
      <c r="AH476" s="35"/>
      <c r="AI476" s="27"/>
      <c r="AJ476" s="46"/>
      <c r="AK476" s="44"/>
      <c r="AL476" s="44" t="str">
        <f t="shared" si="2296"/>
        <v/>
      </c>
      <c r="AM476" s="44"/>
      <c r="AN476" s="44" t="str">
        <f t="shared" si="2297"/>
        <v/>
      </c>
      <c r="AO476" s="44"/>
      <c r="AP476" s="44" t="str">
        <f t="shared" si="2298"/>
        <v/>
      </c>
      <c r="AQ476" s="44"/>
      <c r="AR476" s="44"/>
      <c r="AS476" s="44"/>
      <c r="AT476" s="44" t="str">
        <f t="shared" si="2257"/>
        <v/>
      </c>
      <c r="AU476" s="45" t="str">
        <f t="shared" si="2258"/>
        <v/>
      </c>
      <c r="AV476" s="35"/>
      <c r="AW476" s="27"/>
      <c r="AX476" s="46"/>
      <c r="AY476" s="44"/>
      <c r="AZ476" s="44" t="str">
        <f t="shared" si="2299"/>
        <v/>
      </c>
      <c r="BA476" s="44"/>
      <c r="BB476" s="44" t="str">
        <f t="shared" si="2300"/>
        <v/>
      </c>
      <c r="BC476" s="44"/>
      <c r="BD476" s="44" t="str">
        <f t="shared" si="2301"/>
        <v/>
      </c>
      <c r="BE476" s="44"/>
      <c r="BF476" s="44"/>
      <c r="BG476" s="44"/>
      <c r="BH476" s="44" t="str">
        <f t="shared" si="2259"/>
        <v/>
      </c>
      <c r="BI476" s="45" t="str">
        <f t="shared" si="2260"/>
        <v/>
      </c>
      <c r="BJ476" s="35"/>
      <c r="BK476" s="50"/>
      <c r="BL476" s="74"/>
      <c r="BM476" s="75"/>
      <c r="BN476" s="75"/>
      <c r="BO476" s="75"/>
      <c r="BP476" s="75"/>
      <c r="BQ476" s="75"/>
      <c r="BR476" s="75"/>
      <c r="BS476" s="75"/>
      <c r="BT476" s="77"/>
      <c r="BU476" s="78"/>
      <c r="BV476" s="75"/>
      <c r="BW476" s="79"/>
      <c r="BX476" s="35"/>
      <c r="BY476" s="27"/>
      <c r="BZ476" s="74"/>
      <c r="CA476" s="75"/>
      <c r="CB476" s="75"/>
      <c r="CC476" s="75"/>
      <c r="CD476" s="75"/>
      <c r="CE476" s="75"/>
      <c r="CF476" s="75"/>
      <c r="CG476" s="75"/>
      <c r="CH476" s="77"/>
      <c r="CI476" s="78"/>
      <c r="CJ476" s="75"/>
      <c r="CK476" s="79"/>
      <c r="CL476" s="35"/>
      <c r="CM476" s="27"/>
      <c r="CN476" s="74"/>
      <c r="CO476" s="75"/>
      <c r="CP476" s="75"/>
      <c r="CQ476" s="75"/>
      <c r="CR476" s="75"/>
      <c r="CS476" s="75"/>
      <c r="CT476" s="75"/>
      <c r="CU476" s="75"/>
      <c r="CV476" s="77"/>
      <c r="CW476" s="78"/>
      <c r="CX476" s="75"/>
      <c r="CY476" s="79"/>
      <c r="CZ476" s="35"/>
      <c r="DA476" s="58"/>
      <c r="DB476" s="74"/>
      <c r="DC476" s="75"/>
      <c r="DD476" s="75"/>
      <c r="DE476" s="75"/>
      <c r="DF476" s="75"/>
      <c r="DG476" s="75"/>
      <c r="DH476" s="75"/>
      <c r="DI476" s="75"/>
      <c r="DJ476" s="77"/>
      <c r="DK476" s="78"/>
      <c r="DL476" s="75"/>
      <c r="DM476" s="79"/>
      <c r="DN476" s="35"/>
      <c r="DO476" s="27"/>
      <c r="DP476" s="74"/>
      <c r="DQ476" s="75"/>
      <c r="DR476" s="75"/>
      <c r="DS476" s="75"/>
      <c r="DT476" s="75"/>
      <c r="DU476" s="75"/>
      <c r="DV476" s="75"/>
      <c r="DW476" s="75"/>
      <c r="DX476" s="77"/>
      <c r="DY476" s="78"/>
      <c r="DZ476" s="75"/>
      <c r="EA476" s="79"/>
      <c r="EB476" s="35"/>
      <c r="EC476" s="27"/>
      <c r="ED476" s="46"/>
      <c r="EE476" s="67"/>
      <c r="EF476" s="44"/>
      <c r="EG476" s="44"/>
      <c r="EH476" s="44"/>
      <c r="EI476" s="44"/>
      <c r="EJ476" s="44"/>
      <c r="EK476" s="44"/>
      <c r="EL476" s="44"/>
      <c r="EM476" s="44"/>
      <c r="EN476" s="44"/>
      <c r="EO476" s="45"/>
      <c r="EP476" s="35"/>
      <c r="EQ476" s="27"/>
      <c r="ER476" s="46"/>
      <c r="ES476" s="44"/>
      <c r="ET476" s="44"/>
      <c r="EU476" s="44"/>
      <c r="EV476" s="44"/>
      <c r="EW476" s="44"/>
      <c r="EX476" s="44"/>
      <c r="EY476" s="44"/>
      <c r="EZ476" s="44"/>
      <c r="FA476" s="44"/>
      <c r="FB476" s="44"/>
      <c r="FC476" s="45"/>
      <c r="FD476" s="35"/>
      <c r="FF476" s="46"/>
      <c r="FG476" s="67"/>
      <c r="FH476" s="44"/>
      <c r="FI476" s="44"/>
      <c r="FJ476" s="44"/>
      <c r="FK476" s="44"/>
      <c r="FL476" s="44"/>
      <c r="FM476" s="44"/>
      <c r="FN476" s="44"/>
      <c r="FO476" s="44"/>
      <c r="FP476" s="44"/>
      <c r="FQ476" s="45"/>
      <c r="FR476" s="35"/>
      <c r="FT476" s="46"/>
      <c r="FU476" s="67"/>
      <c r="FV476" s="44"/>
      <c r="FW476" s="44"/>
      <c r="FX476" s="44"/>
      <c r="FY476" s="44"/>
      <c r="FZ476" s="44"/>
      <c r="GA476" s="44"/>
      <c r="GB476" s="44"/>
      <c r="GC476" s="44"/>
      <c r="GD476" s="44"/>
      <c r="GE476" s="45"/>
      <c r="GF476" s="35"/>
      <c r="GH476" s="46"/>
      <c r="GI476" s="67"/>
      <c r="GJ476" s="44"/>
      <c r="GK476" s="44"/>
      <c r="GL476" s="44"/>
      <c r="GM476" s="44"/>
      <c r="GN476" s="44"/>
      <c r="GO476" s="44"/>
      <c r="GP476" s="44"/>
      <c r="GQ476" s="44"/>
      <c r="GR476" s="44"/>
      <c r="GS476" s="45"/>
      <c r="GT476" s="35"/>
      <c r="GU476" s="27"/>
      <c r="GV476" s="46"/>
      <c r="GW476" s="67"/>
      <c r="GX476" s="44"/>
      <c r="GY476" s="44"/>
      <c r="GZ476" s="44"/>
      <c r="HA476" s="44"/>
      <c r="HB476" s="44"/>
      <c r="HC476" s="44"/>
      <c r="HD476" s="44"/>
      <c r="HE476" s="44"/>
      <c r="HF476" s="44"/>
      <c r="HG476" s="45"/>
      <c r="HH476" s="35"/>
      <c r="HJ476" s="46"/>
      <c r="HK476" s="67"/>
      <c r="HL476" s="44"/>
      <c r="HM476" s="44"/>
      <c r="HN476" s="44"/>
      <c r="HO476" s="44"/>
      <c r="HP476" s="44"/>
      <c r="HQ476" s="44"/>
      <c r="HR476" s="44"/>
      <c r="HS476" s="44"/>
      <c r="HT476" s="44"/>
      <c r="HU476" s="45"/>
      <c r="HV476" s="35"/>
      <c r="HW476" s="61"/>
      <c r="HX476" s="74"/>
      <c r="HY476" s="75"/>
      <c r="HZ476" s="75"/>
      <c r="IA476" s="75"/>
      <c r="IB476" s="75"/>
      <c r="IC476" s="75"/>
      <c r="ID476" s="75"/>
      <c r="IE476" s="75"/>
      <c r="IF476" s="77"/>
      <c r="IG476" s="78"/>
      <c r="IH476" s="75"/>
      <c r="II476" s="79"/>
      <c r="IJ476" s="35"/>
      <c r="IL476" s="74"/>
      <c r="IM476" s="75"/>
      <c r="IN476" s="75"/>
      <c r="IO476" s="75"/>
      <c r="IP476" s="75"/>
      <c r="IQ476" s="75"/>
      <c r="IR476" s="75"/>
      <c r="IS476" s="75"/>
      <c r="IT476" s="77"/>
      <c r="IU476" s="78"/>
      <c r="IV476" s="75"/>
      <c r="IW476" s="79"/>
      <c r="IX476" s="35"/>
      <c r="IY476" s="33"/>
      <c r="IZ476" s="74"/>
      <c r="JA476" s="75"/>
      <c r="JB476" s="75"/>
      <c r="JC476" s="75"/>
      <c r="JD476" s="75"/>
      <c r="JE476" s="75"/>
      <c r="JF476" s="75"/>
      <c r="JG476" s="75"/>
      <c r="JH476" s="77"/>
      <c r="JI476" s="78"/>
      <c r="JJ476" s="75"/>
      <c r="JK476" s="79"/>
      <c r="JL476" s="35"/>
      <c r="JM476" s="27"/>
      <c r="JN476" s="74"/>
      <c r="JO476" s="75"/>
      <c r="JP476" s="82"/>
      <c r="JQ476" s="75"/>
      <c r="JR476" s="75"/>
      <c r="JS476" s="75"/>
      <c r="JT476" s="75"/>
      <c r="JU476" s="75"/>
      <c r="JV476" s="77"/>
      <c r="JW476" s="78"/>
      <c r="JX476" s="75"/>
      <c r="JY476" s="79"/>
      <c r="JZ476" s="35"/>
      <c r="KA476" s="61"/>
      <c r="KB476" s="74"/>
      <c r="KC476" s="75"/>
      <c r="KD476" s="75"/>
      <c r="KE476" s="75"/>
      <c r="KF476" s="75"/>
      <c r="KG476" s="75"/>
      <c r="KH476" s="75"/>
      <c r="KI476" s="75"/>
      <c r="KJ476" s="77"/>
      <c r="KK476" s="78"/>
      <c r="KL476" s="75"/>
      <c r="KM476" s="79"/>
      <c r="KN476" s="35"/>
      <c r="KO476" s="27"/>
      <c r="KP476" s="74"/>
      <c r="KQ476" s="75"/>
      <c r="KR476" s="75"/>
      <c r="KS476" s="75"/>
      <c r="KT476" s="75"/>
      <c r="KU476" s="75"/>
      <c r="KV476" s="75"/>
      <c r="KW476" s="75"/>
      <c r="KX476" s="77"/>
      <c r="KY476" s="78"/>
      <c r="KZ476" s="75"/>
      <c r="LA476" s="79"/>
      <c r="LB476" s="35"/>
      <c r="LC476" s="27"/>
      <c r="LD476" s="51"/>
      <c r="LE476" s="43"/>
      <c r="LF476" s="93"/>
      <c r="LG476" s="43"/>
      <c r="LH476" s="43"/>
      <c r="LI476" s="43"/>
      <c r="LJ476" s="87"/>
      <c r="LK476" s="43"/>
      <c r="LL476" s="64"/>
      <c r="LM476" s="47"/>
      <c r="LN476" s="87"/>
      <c r="LO476" s="54"/>
      <c r="LP476" s="35"/>
      <c r="LQ476" s="27"/>
      <c r="LR476" s="46"/>
      <c r="LS476" s="67"/>
      <c r="LT476" s="44"/>
      <c r="LU476" s="44"/>
      <c r="LV476" s="44"/>
      <c r="LW476" s="44"/>
      <c r="LX476" s="44"/>
      <c r="LY476" s="44"/>
      <c r="LZ476" s="44"/>
      <c r="MA476" s="44"/>
      <c r="MB476" s="44"/>
      <c r="MC476" s="45"/>
      <c r="MD476" s="35"/>
      <c r="ME476" s="27"/>
      <c r="MF476" s="46"/>
      <c r="MG476" s="67"/>
      <c r="MH476" s="44"/>
      <c r="MI476" s="44"/>
      <c r="MJ476" s="44"/>
      <c r="MK476" s="44"/>
      <c r="ML476" s="44"/>
      <c r="MM476" s="44"/>
      <c r="MN476" s="44"/>
      <c r="MO476" s="44"/>
      <c r="MP476" s="44"/>
      <c r="MQ476" s="45"/>
      <c r="MR476" s="35"/>
      <c r="MS476" s="27"/>
      <c r="MT476" s="46"/>
      <c r="MU476" s="67"/>
      <c r="MV476" s="44"/>
      <c r="MW476" s="44"/>
      <c r="MX476" s="44"/>
      <c r="MY476" s="44"/>
      <c r="MZ476" s="44"/>
      <c r="NA476" s="44"/>
      <c r="NB476" s="44"/>
      <c r="NC476" s="44"/>
      <c r="ND476" s="44"/>
      <c r="NE476" s="45"/>
      <c r="NF476" s="35"/>
      <c r="NG476" s="27"/>
      <c r="NH476" s="46"/>
      <c r="NI476" s="67"/>
      <c r="NJ476" s="44"/>
      <c r="NK476" s="44"/>
      <c r="NL476" s="44"/>
      <c r="NM476" s="44"/>
      <c r="NN476" s="44"/>
      <c r="NO476" s="44"/>
      <c r="NP476" s="44"/>
      <c r="NQ476" s="44"/>
      <c r="NR476" s="44"/>
      <c r="NS476" s="45"/>
      <c r="NT476" s="35"/>
    </row>
    <row r="477" spans="1:384" ht="15" customHeight="1" thickTop="1" x14ac:dyDescent="0.2">
      <c r="A477" s="38"/>
      <c r="B477" s="39"/>
      <c r="C477" s="40"/>
      <c r="D477" s="40"/>
      <c r="E477" s="41"/>
      <c r="F477" s="40"/>
      <c r="G477" s="178"/>
      <c r="H477" s="42"/>
      <c r="I477" s="44"/>
      <c r="J477" s="44" t="str">
        <f t="shared" si="2292"/>
        <v/>
      </c>
      <c r="K477" s="44"/>
      <c r="L477" s="44"/>
      <c r="M477" s="44"/>
      <c r="N477" s="44" t="str">
        <f t="shared" si="2293"/>
        <v/>
      </c>
      <c r="O477" s="44"/>
      <c r="P477" s="44"/>
      <c r="Q477" s="44"/>
      <c r="R477" s="44" t="str">
        <f t="shared" si="2253"/>
        <v/>
      </c>
      <c r="S477" s="45" t="str">
        <f t="shared" si="2254"/>
        <v/>
      </c>
      <c r="T477" s="35"/>
      <c r="U477" s="27"/>
      <c r="V477" s="46"/>
      <c r="W477" s="67"/>
      <c r="X477" s="44" t="str">
        <f t="shared" si="2294"/>
        <v/>
      </c>
      <c r="Y477" s="44"/>
      <c r="Z477" s="44"/>
      <c r="AA477" s="44"/>
      <c r="AB477" s="44" t="str">
        <f t="shared" si="2295"/>
        <v/>
      </c>
      <c r="AC477" s="44"/>
      <c r="AD477" s="44"/>
      <c r="AE477" s="44"/>
      <c r="AF477" s="44" t="str">
        <f t="shared" si="2255"/>
        <v/>
      </c>
      <c r="AG477" s="45" t="str">
        <f t="shared" si="2256"/>
        <v/>
      </c>
      <c r="AH477" s="35"/>
      <c r="AI477" s="27"/>
      <c r="AJ477" s="46"/>
      <c r="AK477" s="44"/>
      <c r="AL477" s="44" t="str">
        <f t="shared" si="2296"/>
        <v/>
      </c>
      <c r="AM477" s="44"/>
      <c r="AN477" s="44" t="str">
        <f t="shared" si="2297"/>
        <v/>
      </c>
      <c r="AO477" s="44"/>
      <c r="AP477" s="44" t="str">
        <f t="shared" si="2298"/>
        <v/>
      </c>
      <c r="AQ477" s="44"/>
      <c r="AR477" s="44"/>
      <c r="AS477" s="44"/>
      <c r="AT477" s="44" t="str">
        <f t="shared" si="2257"/>
        <v/>
      </c>
      <c r="AU477" s="45" t="str">
        <f t="shared" si="2258"/>
        <v/>
      </c>
      <c r="AV477" s="35"/>
      <c r="AW477" s="27"/>
      <c r="AX477" s="46"/>
      <c r="AY477" s="44"/>
      <c r="AZ477" s="44" t="str">
        <f t="shared" si="2299"/>
        <v/>
      </c>
      <c r="BA477" s="44"/>
      <c r="BB477" s="44" t="str">
        <f t="shared" si="2300"/>
        <v/>
      </c>
      <c r="BC477" s="44"/>
      <c r="BD477" s="44" t="str">
        <f t="shared" si="2301"/>
        <v/>
      </c>
      <c r="BE477" s="44"/>
      <c r="BF477" s="44"/>
      <c r="BG477" s="44"/>
      <c r="BH477" s="44" t="str">
        <f t="shared" si="2259"/>
        <v/>
      </c>
      <c r="BI477" s="45" t="str">
        <f t="shared" si="2260"/>
        <v/>
      </c>
      <c r="BJ477" s="35"/>
      <c r="BK477" s="50"/>
      <c r="BL477" s="51" t="str">
        <f>IF($A447="","",$A447)</f>
        <v/>
      </c>
      <c r="BM477" s="43"/>
      <c r="BN477" s="43" t="str">
        <f t="shared" ref="BN477:BN492" si="2331">IF(BM477="","",BM477-BM473)</f>
        <v/>
      </c>
      <c r="BO477" s="43"/>
      <c r="BP477" s="87" t="str">
        <f t="shared" ref="BP477:BP492" si="2332">IF(BO477="","",BO477-BO473)</f>
        <v/>
      </c>
      <c r="BQ477" s="43"/>
      <c r="BR477" s="43" t="str">
        <f t="shared" ref="BR477:BR492" si="2333">IF(BQ477="","",BQ473+BS473-BQ477)</f>
        <v/>
      </c>
      <c r="BS477" s="43"/>
      <c r="BT477" s="53" t="str">
        <f t="shared" ref="BT477:BT492" si="2334">IF(BM477="","",BT473)</f>
        <v/>
      </c>
      <c r="BU477" s="47" t="str">
        <f t="shared" ref="BU477:BU492" si="2335">IF(BN477="","",BU473)</f>
        <v/>
      </c>
      <c r="BV477" s="44" t="str">
        <f t="shared" ref="BV477:BV492" si="2336">IF(BQ477="","",BR477*BU477)</f>
        <v/>
      </c>
      <c r="BW477" s="89" t="str">
        <f t="shared" ref="BW477:BW492" si="2337">IF(BR477="","",BV477/(BN477*100))</f>
        <v/>
      </c>
      <c r="BX477" s="35"/>
      <c r="BY477" s="27"/>
      <c r="BZ477" s="51" t="str">
        <f>IF($A447="","",$A447)</f>
        <v/>
      </c>
      <c r="CA477" s="43"/>
      <c r="CB477" s="43" t="str">
        <f t="shared" ref="CB477:CB492" si="2338">IF(CA477="","",CA477-CA473)</f>
        <v/>
      </c>
      <c r="CC477" s="43"/>
      <c r="CD477" s="87" t="str">
        <f t="shared" ref="CD477:CD492" si="2339">IF(CC477="","",CC477-CC473)</f>
        <v/>
      </c>
      <c r="CE477" s="43"/>
      <c r="CF477" s="43" t="str">
        <f t="shared" ref="CF477:CF492" si="2340">IF(CE477="","",CE473+CG473-CE477)</f>
        <v/>
      </c>
      <c r="CG477" s="43"/>
      <c r="CH477" s="53" t="str">
        <f t="shared" ref="CH477:CH492" si="2341">IF(CA477="","",CH473)</f>
        <v/>
      </c>
      <c r="CI477" s="47" t="str">
        <f t="shared" ref="CI477:CI492" si="2342">IF(CB477="","",CI473)</f>
        <v/>
      </c>
      <c r="CJ477" s="44" t="str">
        <f t="shared" ref="CJ477:CJ492" si="2343">IF(CE477="","",CF477*CI477)</f>
        <v/>
      </c>
      <c r="CK477" s="89" t="str">
        <f t="shared" ref="CK477:CK492" si="2344">IF(CF477="","",CJ477/(CB477*100))</f>
        <v/>
      </c>
      <c r="CL477" s="35"/>
      <c r="CM477" s="27"/>
      <c r="CN477" s="51" t="str">
        <f>IF($A447="","",$A447)</f>
        <v/>
      </c>
      <c r="CO477" s="43"/>
      <c r="CP477" s="43" t="str">
        <f t="shared" ref="CP477:CP492" si="2345">IF(CO477="","",CO477-CO473)</f>
        <v/>
      </c>
      <c r="CQ477" s="43"/>
      <c r="CR477" s="87" t="str">
        <f t="shared" ref="CR477:CR492" si="2346">IF(CQ477="","",CQ477-CQ473)</f>
        <v/>
      </c>
      <c r="CS477" s="43"/>
      <c r="CT477" s="43" t="str">
        <f t="shared" ref="CT477:CT492" si="2347">IF(CS477="","",CS473+CU473-CS477)</f>
        <v/>
      </c>
      <c r="CU477" s="43"/>
      <c r="CV477" s="53" t="str">
        <f t="shared" ref="CV477:CV492" si="2348">IF(CO477="","",CV473)</f>
        <v/>
      </c>
      <c r="CW477" s="47" t="str">
        <f t="shared" ref="CW477:CW492" si="2349">IF(CP477="","",CW473)</f>
        <v/>
      </c>
      <c r="CX477" s="44" t="str">
        <f t="shared" ref="CX477:CX492" si="2350">IF(CS477="","",CT477*CW477)</f>
        <v/>
      </c>
      <c r="CY477" s="89" t="str">
        <f t="shared" ref="CY477:CY492" si="2351">IF(CT477="","",CX477/(CP477*100))</f>
        <v/>
      </c>
      <c r="CZ477" s="35"/>
      <c r="DA477" s="58"/>
      <c r="DB477" s="51" t="str">
        <f>IF($A447="","",$A447)</f>
        <v/>
      </c>
      <c r="DC477" s="43"/>
      <c r="DD477" s="43" t="str">
        <f t="shared" ref="DD477:DD492" si="2352">IF(DC477="","",DC477-DC473)</f>
        <v/>
      </c>
      <c r="DE477" s="43"/>
      <c r="DF477" s="87" t="str">
        <f t="shared" ref="DF477:DF492" si="2353">IF(DE477="","",DE477-DE473)</f>
        <v/>
      </c>
      <c r="DG477" s="43"/>
      <c r="DH477" s="43" t="str">
        <f t="shared" ref="DH477:DH492" si="2354">IF(DG477="","",DG473+DI473-DG477)</f>
        <v/>
      </c>
      <c r="DI477" s="43"/>
      <c r="DJ477" s="53" t="str">
        <f t="shared" ref="DJ477:DJ492" si="2355">IF(DC477="","",DJ473)</f>
        <v/>
      </c>
      <c r="DK477" s="47" t="str">
        <f t="shared" ref="DK477:DK492" si="2356">IF(DD477="","",DK473)</f>
        <v/>
      </c>
      <c r="DL477" s="44" t="str">
        <f t="shared" ref="DL477:DL492" si="2357">IF(DG477="","",DH477*DK477)</f>
        <v/>
      </c>
      <c r="DM477" s="89" t="str">
        <f t="shared" ref="DM477:DM492" si="2358">IF(DH477="","",DL477/(DD477*100))</f>
        <v/>
      </c>
      <c r="DN477" s="35"/>
      <c r="DO477" s="27"/>
      <c r="DP477" s="51" t="str">
        <f>IF($A450="","",$A450)</f>
        <v/>
      </c>
      <c r="DQ477" s="43"/>
      <c r="DR477" s="43" t="str">
        <f t="shared" ref="DR477:DR492" si="2359">IF(DQ477="","",DQ477-DQ473)</f>
        <v/>
      </c>
      <c r="DS477" s="43"/>
      <c r="DT477" s="87" t="str">
        <f t="shared" ref="DT477:DT492" si="2360">IF(DS477="","",DS477-DS473)</f>
        <v/>
      </c>
      <c r="DU477" s="43"/>
      <c r="DV477" s="43" t="str">
        <f t="shared" ref="DV477:DV492" si="2361">IF(DU477="","",DU473+DW473-DU477)</f>
        <v/>
      </c>
      <c r="DW477" s="43"/>
      <c r="DX477" s="53" t="str">
        <f t="shared" ref="DX477:DX492" si="2362">IF(DQ477="","",DX473)</f>
        <v/>
      </c>
      <c r="DY477" s="47" t="str">
        <f t="shared" ref="DY477:DY492" si="2363">IF(DR477="","",DY473)</f>
        <v/>
      </c>
      <c r="DZ477" s="44" t="str">
        <f t="shared" ref="DZ477:DZ492" si="2364">IF(DU477="","",DV477*DY477)</f>
        <v/>
      </c>
      <c r="EA477" s="89" t="str">
        <f t="shared" ref="EA477:EA492" si="2365">IF(DV477="","",DZ477/(DR477*100))</f>
        <v/>
      </c>
      <c r="EB477" s="35"/>
      <c r="EC477" s="27"/>
      <c r="ED477" s="46"/>
      <c r="EE477" s="67"/>
      <c r="EF477" s="44" t="str">
        <f t="shared" si="2302"/>
        <v/>
      </c>
      <c r="EG477" s="44"/>
      <c r="EH477" s="44"/>
      <c r="EI477" s="44"/>
      <c r="EJ477" s="44" t="str">
        <f t="shared" si="2303"/>
        <v/>
      </c>
      <c r="EK477" s="44"/>
      <c r="EL477" s="44"/>
      <c r="EM477" s="44"/>
      <c r="EN477" s="44" t="str">
        <f t="shared" si="2261"/>
        <v/>
      </c>
      <c r="EO477" s="45" t="str">
        <f t="shared" si="2262"/>
        <v/>
      </c>
      <c r="EP477" s="35"/>
      <c r="EQ477" s="27"/>
      <c r="ER477" s="46"/>
      <c r="ES477" s="44"/>
      <c r="ET477" s="44" t="str">
        <f t="shared" si="2304"/>
        <v/>
      </c>
      <c r="EU477" s="44"/>
      <c r="EV477" s="44" t="str">
        <f t="shared" si="2305"/>
        <v/>
      </c>
      <c r="EW477" s="44"/>
      <c r="EX477" s="44" t="str">
        <f t="shared" si="2306"/>
        <v/>
      </c>
      <c r="EY477" s="44"/>
      <c r="EZ477" s="44"/>
      <c r="FA477" s="44"/>
      <c r="FB477" s="44" t="str">
        <f t="shared" si="2263"/>
        <v/>
      </c>
      <c r="FC477" s="45" t="str">
        <f t="shared" si="2264"/>
        <v/>
      </c>
      <c r="FD477" s="35"/>
      <c r="FF477" s="46"/>
      <c r="FG477" s="67"/>
      <c r="FH477" s="44" t="str">
        <f t="shared" ref="FH477:FH484" si="2366">IF(FG477="","",FG477-FG476)</f>
        <v/>
      </c>
      <c r="FI477" s="44"/>
      <c r="FJ477" s="44"/>
      <c r="FK477" s="44"/>
      <c r="FL477" s="44" t="str">
        <f t="shared" ref="FL477:FL484" si="2367">IF(FK477="","",FK476+FM476-FK477)</f>
        <v/>
      </c>
      <c r="FM477" s="44"/>
      <c r="FN477" s="44"/>
      <c r="FO477" s="44"/>
      <c r="FP477" s="44" t="str">
        <f t="shared" ref="FP477:FP484" si="2368">IF(FO477="","",FL477*FO477)</f>
        <v/>
      </c>
      <c r="FQ477" s="45" t="str">
        <f t="shared" ref="FQ477:FQ484" si="2369">IF(FP477="","",FP477/(FH477*100))</f>
        <v/>
      </c>
      <c r="FR477" s="35"/>
      <c r="FT477" s="46"/>
      <c r="FU477" s="67"/>
      <c r="FV477" s="44" t="str">
        <f t="shared" ref="FV477:FV484" si="2370">IF(FU477="","",FU477-FU476)</f>
        <v/>
      </c>
      <c r="FW477" s="44"/>
      <c r="FX477" s="44"/>
      <c r="FY477" s="44"/>
      <c r="FZ477" s="44" t="str">
        <f t="shared" ref="FZ477:FZ484" si="2371">IF(FY477="","",FY476+GA476-FY477)</f>
        <v/>
      </c>
      <c r="GA477" s="44"/>
      <c r="GB477" s="44"/>
      <c r="GC477" s="44"/>
      <c r="GD477" s="44" t="str">
        <f t="shared" ref="GD477:GD484" si="2372">IF(GC477="","",FZ477*GC477)</f>
        <v/>
      </c>
      <c r="GE477" s="45" t="str">
        <f t="shared" ref="GE477:GE484" si="2373">IF(GD477="","",GD477/(FV477*100))</f>
        <v/>
      </c>
      <c r="GF477" s="35"/>
      <c r="GH477" s="46"/>
      <c r="GI477" s="67"/>
      <c r="GJ477" s="44" t="str">
        <f t="shared" si="2311"/>
        <v/>
      </c>
      <c r="GK477" s="44"/>
      <c r="GL477" s="44"/>
      <c r="GM477" s="44"/>
      <c r="GN477" s="44" t="str">
        <f t="shared" si="2312"/>
        <v/>
      </c>
      <c r="GO477" s="44"/>
      <c r="GP477" s="44"/>
      <c r="GQ477" s="44"/>
      <c r="GR477" s="44" t="str">
        <f t="shared" si="2269"/>
        <v/>
      </c>
      <c r="GS477" s="45" t="str">
        <f t="shared" si="2270"/>
        <v/>
      </c>
      <c r="GT477" s="35"/>
      <c r="GU477" s="27"/>
      <c r="GV477" s="46"/>
      <c r="GW477" s="67"/>
      <c r="GX477" s="44" t="str">
        <f t="shared" si="2313"/>
        <v/>
      </c>
      <c r="GY477" s="44"/>
      <c r="GZ477" s="44"/>
      <c r="HA477" s="44"/>
      <c r="HB477" s="44" t="str">
        <f t="shared" si="2314"/>
        <v/>
      </c>
      <c r="HC477" s="44"/>
      <c r="HD477" s="44"/>
      <c r="HE477" s="44"/>
      <c r="HF477" s="44" t="str">
        <f t="shared" si="2271"/>
        <v/>
      </c>
      <c r="HG477" s="45" t="str">
        <f t="shared" si="2272"/>
        <v/>
      </c>
      <c r="HH477" s="35"/>
      <c r="HJ477" s="46"/>
      <c r="HK477" s="67"/>
      <c r="HL477" s="44" t="str">
        <f t="shared" si="2315"/>
        <v/>
      </c>
      <c r="HM477" s="44"/>
      <c r="HN477" s="44"/>
      <c r="HO477" s="44"/>
      <c r="HP477" s="44" t="str">
        <f t="shared" si="2316"/>
        <v/>
      </c>
      <c r="HQ477" s="44"/>
      <c r="HR477" s="44"/>
      <c r="HS477" s="44"/>
      <c r="HT477" s="44" t="str">
        <f t="shared" si="2273"/>
        <v/>
      </c>
      <c r="HU477" s="45" t="str">
        <f t="shared" si="2274"/>
        <v/>
      </c>
      <c r="HV477" s="35"/>
      <c r="HW477" s="61"/>
      <c r="HX477" s="51" t="str">
        <f>IF($A447="","",$A447)</f>
        <v/>
      </c>
      <c r="HY477" s="43"/>
      <c r="HZ477" s="43" t="str">
        <f t="shared" si="2250"/>
        <v/>
      </c>
      <c r="IA477" s="43"/>
      <c r="IB477" s="87" t="str">
        <f t="shared" si="2244"/>
        <v/>
      </c>
      <c r="IC477" s="43"/>
      <c r="ID477" s="43" t="str">
        <f t="shared" si="2208"/>
        <v/>
      </c>
      <c r="IE477" s="43"/>
      <c r="IF477" s="53" t="str">
        <f t="shared" si="2209"/>
        <v/>
      </c>
      <c r="IG477" s="47" t="str">
        <f>IF(HY477="","",IG473)</f>
        <v/>
      </c>
      <c r="IH477" s="44" t="str">
        <f t="shared" si="2210"/>
        <v/>
      </c>
      <c r="II477" s="89" t="str">
        <f t="shared" si="2211"/>
        <v/>
      </c>
      <c r="IJ477" s="35"/>
      <c r="IL477" s="51" t="str">
        <f>IF($A447="","",$A447)</f>
        <v/>
      </c>
      <c r="IM477" s="43"/>
      <c r="IN477" s="43" t="str">
        <f t="shared" si="2245"/>
        <v/>
      </c>
      <c r="IO477" s="43"/>
      <c r="IP477" s="87" t="str">
        <f t="shared" si="2246"/>
        <v/>
      </c>
      <c r="IQ477" s="43"/>
      <c r="IR477" s="43" t="str">
        <f t="shared" si="2212"/>
        <v/>
      </c>
      <c r="IS477" s="43"/>
      <c r="IT477" s="53" t="str">
        <f t="shared" si="2213"/>
        <v/>
      </c>
      <c r="IU477" s="47" t="str">
        <f t="shared" si="2247"/>
        <v/>
      </c>
      <c r="IV477" s="44" t="str">
        <f t="shared" si="2214"/>
        <v/>
      </c>
      <c r="IW477" s="89" t="str">
        <f t="shared" si="2215"/>
        <v/>
      </c>
      <c r="IX477" s="35"/>
      <c r="IY477" s="33"/>
      <c r="IZ477" s="51" t="str">
        <f>IF($A447="","",$A447)</f>
        <v/>
      </c>
      <c r="JA477" s="43"/>
      <c r="JB477" s="43" t="str">
        <f t="shared" ref="JB477:JB492" si="2374">IF(JA477="","",JA477-JA473)</f>
        <v/>
      </c>
      <c r="JC477" s="43"/>
      <c r="JD477" s="87" t="str">
        <f t="shared" ref="JD477:JD492" si="2375">IF(JC477="","",JC477-JC473)</f>
        <v/>
      </c>
      <c r="JE477" s="43"/>
      <c r="JF477" s="43" t="str">
        <f t="shared" ref="JF477:JF492" si="2376">IF(JE477="","",JE473+JG473-JE477)</f>
        <v/>
      </c>
      <c r="JG477" s="43"/>
      <c r="JH477" s="53" t="str">
        <f t="shared" si="2248"/>
        <v/>
      </c>
      <c r="JI477" s="47" t="str">
        <f t="shared" si="2249"/>
        <v/>
      </c>
      <c r="JJ477" s="44" t="str">
        <f t="shared" ref="JJ477:JJ492" si="2377">IF(JE477="","",JF477*JI477)</f>
        <v/>
      </c>
      <c r="JK477" s="89" t="str">
        <f t="shared" ref="JK477:JK492" si="2378">IF(JF477="","",JJ477/(JB477*100))</f>
        <v/>
      </c>
      <c r="JL477" s="35"/>
      <c r="JM477" s="27"/>
      <c r="JN477" s="51" t="str">
        <f>IF($A447="","",$A447)</f>
        <v/>
      </c>
      <c r="JO477" s="43"/>
      <c r="JP477" s="43" t="str">
        <f t="shared" ref="JP477:JP492" si="2379">IF(JO477="","",JO477-JO473)</f>
        <v/>
      </c>
      <c r="JQ477" s="43"/>
      <c r="JR477" s="87" t="str">
        <f t="shared" ref="JR477:JR492" si="2380">IF(JQ477="","",JQ477-JQ473)</f>
        <v/>
      </c>
      <c r="JS477" s="43"/>
      <c r="JT477" s="43" t="str">
        <f t="shared" ref="JT477:JT492" si="2381">IF(JS477="","",JS473+JU473-JS477)</f>
        <v/>
      </c>
      <c r="JU477" s="43"/>
      <c r="JV477" s="53" t="str">
        <f t="shared" ref="JV477:JV492" si="2382">IF(JO477="","",JV473)</f>
        <v/>
      </c>
      <c r="JW477" s="47" t="str">
        <f t="shared" ref="JW477:JW492" si="2383">IF(JP477="","",JW473)</f>
        <v/>
      </c>
      <c r="JX477" s="44" t="str">
        <f t="shared" ref="JX477:JX492" si="2384">IF(JS477="","",JT477*JW477)</f>
        <v/>
      </c>
      <c r="JY477" s="89" t="str">
        <f t="shared" ref="JY477:JY492" si="2385">IF(JT477="","",JX477/(JP477*100))</f>
        <v/>
      </c>
      <c r="JZ477" s="35"/>
      <c r="KA477" s="61"/>
      <c r="KB477" s="51" t="str">
        <f>IF($A447="","",$A447)</f>
        <v/>
      </c>
      <c r="KC477" s="43"/>
      <c r="KD477" s="43" t="str">
        <f t="shared" ref="KD477:KD492" si="2386">IF(KC477="","",KC477-KC473)</f>
        <v/>
      </c>
      <c r="KE477" s="43"/>
      <c r="KF477" s="87" t="str">
        <f t="shared" ref="KF477:KF492" si="2387">IF(KE477="","",KE477-KE473)</f>
        <v/>
      </c>
      <c r="KG477" s="43"/>
      <c r="KH477" s="43" t="str">
        <f t="shared" ref="KH477:KH492" si="2388">IF(KG477="","",KG473+KI473-KG477)</f>
        <v/>
      </c>
      <c r="KI477" s="43"/>
      <c r="KJ477" s="53" t="str">
        <f t="shared" ref="KJ477:KJ492" si="2389">IF(KC477="","",KJ473)</f>
        <v/>
      </c>
      <c r="KK477" s="47" t="str">
        <f t="shared" ref="KK477:KK492" si="2390">IF(KD477="","",KK473)</f>
        <v/>
      </c>
      <c r="KL477" s="44" t="str">
        <f t="shared" ref="KL477:KL492" si="2391">IF(KG477="","",KH477*KK477)</f>
        <v/>
      </c>
      <c r="KM477" s="89" t="str">
        <f t="shared" ref="KM477:KM492" si="2392">IF(KH477="","",KL477/(KD477*100))</f>
        <v/>
      </c>
      <c r="KN477" s="35"/>
      <c r="KO477" s="27"/>
      <c r="KP477" s="51" t="str">
        <f>IF($A447="","",$A447)</f>
        <v/>
      </c>
      <c r="KQ477" s="43"/>
      <c r="KR477" s="43" t="str">
        <f t="shared" ref="KR477:KR492" si="2393">IF(KQ477="","",KQ477-KQ473)</f>
        <v/>
      </c>
      <c r="KS477" s="43"/>
      <c r="KT477" s="87" t="str">
        <f t="shared" ref="KT477:KT491" si="2394">IF(KS477="","",KS477-KS473)</f>
        <v/>
      </c>
      <c r="KU477" s="43"/>
      <c r="KV477" s="43" t="str">
        <f t="shared" ref="KV477:KV491" si="2395">IF(KU477="","",KU473+KW473-KU477)</f>
        <v/>
      </c>
      <c r="KW477" s="43"/>
      <c r="KX477" s="53" t="str">
        <f t="shared" ref="KX477:KX492" si="2396">IF(KQ477="","",KX473)</f>
        <v/>
      </c>
      <c r="KY477" s="47" t="str">
        <f t="shared" ref="KY477:KY492" si="2397">IF(KR477="","",KY473)</f>
        <v/>
      </c>
      <c r="KZ477" s="44" t="str">
        <f t="shared" ref="KZ477:KZ492" si="2398">IF(KU477="","",KV477*KY477)</f>
        <v/>
      </c>
      <c r="LA477" s="89" t="str">
        <f t="shared" ref="LA477:LA492" si="2399">IF(KV477="","",KZ477/(KR477*100))</f>
        <v/>
      </c>
      <c r="LB477" s="35"/>
      <c r="LC477" s="27"/>
      <c r="LD477" s="46"/>
      <c r="LE477" s="44"/>
      <c r="LF477" s="44"/>
      <c r="LG477" s="44"/>
      <c r="LH477" s="44" t="str">
        <f t="shared" si="2242"/>
        <v/>
      </c>
      <c r="LI477" s="44"/>
      <c r="LJ477" s="44" t="str">
        <f t="shared" si="2243"/>
        <v/>
      </c>
      <c r="LK477" s="44"/>
      <c r="LL477" s="72" t="str">
        <f>IF(LE476="","",LL474)</f>
        <v/>
      </c>
      <c r="LM477" s="67" t="str">
        <f>IF(LF476="","",LM474)</f>
        <v/>
      </c>
      <c r="LN477" s="44" t="str">
        <f t="shared" si="2172"/>
        <v/>
      </c>
      <c r="LO477" s="45"/>
      <c r="LP477" s="35"/>
      <c r="LQ477" s="27"/>
      <c r="LR477" s="46"/>
      <c r="LS477" s="67"/>
      <c r="LT477" s="44" t="str">
        <f t="shared" si="2317"/>
        <v/>
      </c>
      <c r="LU477" s="44"/>
      <c r="LV477" s="44"/>
      <c r="LW477" s="44"/>
      <c r="LX477" s="44" t="str">
        <f t="shared" si="2318"/>
        <v/>
      </c>
      <c r="LY477" s="44"/>
      <c r="LZ477" s="44"/>
      <c r="MA477" s="44"/>
      <c r="MB477" s="44" t="str">
        <f t="shared" si="2277"/>
        <v/>
      </c>
      <c r="MC477" s="45" t="str">
        <f t="shared" si="2278"/>
        <v/>
      </c>
      <c r="MD477" s="35"/>
      <c r="ME477" s="27"/>
      <c r="MF477" s="46"/>
      <c r="MG477" s="67"/>
      <c r="MH477" s="44" t="str">
        <f t="shared" si="2319"/>
        <v/>
      </c>
      <c r="MI477" s="44"/>
      <c r="MJ477" s="44"/>
      <c r="MK477" s="44"/>
      <c r="ML477" s="44" t="str">
        <f t="shared" si="2320"/>
        <v/>
      </c>
      <c r="MM477" s="44"/>
      <c r="MN477" s="44"/>
      <c r="MO477" s="44"/>
      <c r="MP477" s="44" t="str">
        <f t="shared" si="2279"/>
        <v/>
      </c>
      <c r="MQ477" s="45" t="str">
        <f t="shared" si="2280"/>
        <v/>
      </c>
      <c r="MR477" s="35"/>
      <c r="MS477" s="27"/>
      <c r="MT477" s="46"/>
      <c r="MU477" s="67"/>
      <c r="MV477" s="44" t="str">
        <f t="shared" si="2321"/>
        <v/>
      </c>
      <c r="MW477" s="44"/>
      <c r="MX477" s="44"/>
      <c r="MY477" s="44"/>
      <c r="MZ477" s="44" t="str">
        <f t="shared" si="2322"/>
        <v/>
      </c>
      <c r="NA477" s="44"/>
      <c r="NB477" s="44"/>
      <c r="NC477" s="44"/>
      <c r="ND477" s="44" t="str">
        <f t="shared" si="2281"/>
        <v/>
      </c>
      <c r="NE477" s="45" t="str">
        <f t="shared" si="2282"/>
        <v/>
      </c>
      <c r="NF477" s="35"/>
      <c r="NG477" s="27"/>
      <c r="NH477" s="46"/>
      <c r="NI477" s="67"/>
      <c r="NJ477" s="44" t="str">
        <f t="shared" si="2323"/>
        <v/>
      </c>
      <c r="NK477" s="44"/>
      <c r="NL477" s="44"/>
      <c r="NM477" s="44"/>
      <c r="NN477" s="44" t="str">
        <f t="shared" si="2324"/>
        <v/>
      </c>
      <c r="NO477" s="44"/>
      <c r="NP477" s="44"/>
      <c r="NQ477" s="44"/>
      <c r="NR477" s="44" t="str">
        <f t="shared" si="2283"/>
        <v/>
      </c>
      <c r="NS477" s="45" t="str">
        <f t="shared" si="2284"/>
        <v/>
      </c>
      <c r="NT477" s="35"/>
    </row>
    <row r="478" spans="1:384" ht="15" customHeight="1" thickBot="1" x14ac:dyDescent="0.25">
      <c r="A478" s="38"/>
      <c r="B478" s="39"/>
      <c r="C478" s="40"/>
      <c r="D478" s="40"/>
      <c r="E478" s="41"/>
      <c r="F478" s="40"/>
      <c r="G478" s="178"/>
      <c r="H478" s="42"/>
      <c r="I478" s="44"/>
      <c r="J478" s="44" t="str">
        <f t="shared" si="2292"/>
        <v/>
      </c>
      <c r="K478" s="44"/>
      <c r="L478" s="44"/>
      <c r="M478" s="44"/>
      <c r="N478" s="44" t="str">
        <f t="shared" si="2293"/>
        <v/>
      </c>
      <c r="O478" s="44"/>
      <c r="P478" s="44"/>
      <c r="Q478" s="44"/>
      <c r="R478" s="44" t="str">
        <f t="shared" si="2253"/>
        <v/>
      </c>
      <c r="S478" s="45" t="str">
        <f t="shared" si="2254"/>
        <v/>
      </c>
      <c r="T478" s="35"/>
      <c r="U478" s="27"/>
      <c r="V478" s="46"/>
      <c r="W478" s="67"/>
      <c r="X478" s="44" t="str">
        <f t="shared" si="2294"/>
        <v/>
      </c>
      <c r="Y478" s="44"/>
      <c r="Z478" s="44"/>
      <c r="AA478" s="44"/>
      <c r="AB478" s="44" t="str">
        <f t="shared" si="2295"/>
        <v/>
      </c>
      <c r="AC478" s="44"/>
      <c r="AD478" s="44"/>
      <c r="AE478" s="44"/>
      <c r="AF478" s="44" t="str">
        <f t="shared" si="2255"/>
        <v/>
      </c>
      <c r="AG478" s="45" t="str">
        <f t="shared" si="2256"/>
        <v/>
      </c>
      <c r="AH478" s="35"/>
      <c r="AI478" s="27"/>
      <c r="AJ478" s="46"/>
      <c r="AK478" s="44"/>
      <c r="AL478" s="44" t="str">
        <f t="shared" si="2296"/>
        <v/>
      </c>
      <c r="AM478" s="44"/>
      <c r="AN478" s="44" t="str">
        <f t="shared" si="2297"/>
        <v/>
      </c>
      <c r="AO478" s="44"/>
      <c r="AP478" s="44" t="str">
        <f t="shared" si="2298"/>
        <v/>
      </c>
      <c r="AQ478" s="44"/>
      <c r="AR478" s="44"/>
      <c r="AS478" s="44"/>
      <c r="AT478" s="44" t="str">
        <f t="shared" si="2257"/>
        <v/>
      </c>
      <c r="AU478" s="45" t="str">
        <f t="shared" si="2258"/>
        <v/>
      </c>
      <c r="AV478" s="35"/>
      <c r="AW478" s="27"/>
      <c r="AX478" s="46"/>
      <c r="AY478" s="44"/>
      <c r="AZ478" s="44" t="str">
        <f t="shared" si="2299"/>
        <v/>
      </c>
      <c r="BA478" s="44"/>
      <c r="BB478" s="44" t="str">
        <f t="shared" si="2300"/>
        <v/>
      </c>
      <c r="BC478" s="44"/>
      <c r="BD478" s="44" t="str">
        <f t="shared" si="2301"/>
        <v/>
      </c>
      <c r="BE478" s="44"/>
      <c r="BF478" s="44"/>
      <c r="BG478" s="44"/>
      <c r="BH478" s="44" t="str">
        <f t="shared" si="2259"/>
        <v/>
      </c>
      <c r="BI478" s="45" t="str">
        <f t="shared" si="2260"/>
        <v/>
      </c>
      <c r="BJ478" s="35"/>
      <c r="BK478" s="50"/>
      <c r="BL478" s="46"/>
      <c r="BM478" s="44"/>
      <c r="BN478" s="44" t="str">
        <f t="shared" si="2331"/>
        <v/>
      </c>
      <c r="BO478" s="44"/>
      <c r="BP478" s="44" t="str">
        <f t="shared" si="2332"/>
        <v/>
      </c>
      <c r="BQ478" s="44"/>
      <c r="BR478" s="44" t="str">
        <f t="shared" si="2333"/>
        <v/>
      </c>
      <c r="BS478" s="43"/>
      <c r="BT478" s="106" t="str">
        <f t="shared" si="2334"/>
        <v/>
      </c>
      <c r="BU478" s="67" t="str">
        <f t="shared" si="2335"/>
        <v/>
      </c>
      <c r="BV478" s="43" t="str">
        <f t="shared" si="2336"/>
        <v/>
      </c>
      <c r="BW478" s="45" t="str">
        <f t="shared" si="2337"/>
        <v/>
      </c>
      <c r="BX478" s="35"/>
      <c r="BY478" s="27"/>
      <c r="BZ478" s="46"/>
      <c r="CA478" s="44"/>
      <c r="CB478" s="44" t="str">
        <f t="shared" si="2338"/>
        <v/>
      </c>
      <c r="CC478" s="44"/>
      <c r="CD478" s="44" t="str">
        <f t="shared" si="2339"/>
        <v/>
      </c>
      <c r="CE478" s="44"/>
      <c r="CF478" s="44" t="str">
        <f t="shared" si="2340"/>
        <v/>
      </c>
      <c r="CG478" s="43"/>
      <c r="CH478" s="106" t="str">
        <f t="shared" si="2341"/>
        <v/>
      </c>
      <c r="CI478" s="67" t="str">
        <f t="shared" si="2342"/>
        <v/>
      </c>
      <c r="CJ478" s="43" t="str">
        <f t="shared" si="2343"/>
        <v/>
      </c>
      <c r="CK478" s="45" t="str">
        <f t="shared" si="2344"/>
        <v/>
      </c>
      <c r="CL478" s="35"/>
      <c r="CM478" s="27"/>
      <c r="CN478" s="46"/>
      <c r="CO478" s="44"/>
      <c r="CP478" s="44" t="str">
        <f t="shared" si="2345"/>
        <v/>
      </c>
      <c r="CQ478" s="44"/>
      <c r="CR478" s="44" t="str">
        <f t="shared" si="2346"/>
        <v/>
      </c>
      <c r="CS478" s="44"/>
      <c r="CT478" s="44" t="str">
        <f t="shared" si="2347"/>
        <v/>
      </c>
      <c r="CU478" s="43"/>
      <c r="CV478" s="106" t="str">
        <f t="shared" si="2348"/>
        <v/>
      </c>
      <c r="CW478" s="67" t="str">
        <f t="shared" si="2349"/>
        <v/>
      </c>
      <c r="CX478" s="43" t="str">
        <f t="shared" si="2350"/>
        <v/>
      </c>
      <c r="CY478" s="45" t="str">
        <f t="shared" si="2351"/>
        <v/>
      </c>
      <c r="CZ478" s="35"/>
      <c r="DA478" s="58"/>
      <c r="DB478" s="46"/>
      <c r="DC478" s="44"/>
      <c r="DD478" s="44" t="str">
        <f t="shared" si="2352"/>
        <v/>
      </c>
      <c r="DE478" s="44"/>
      <c r="DF478" s="44" t="str">
        <f t="shared" si="2353"/>
        <v/>
      </c>
      <c r="DG478" s="44"/>
      <c r="DH478" s="44" t="str">
        <f t="shared" si="2354"/>
        <v/>
      </c>
      <c r="DI478" s="43"/>
      <c r="DJ478" s="106" t="str">
        <f t="shared" si="2355"/>
        <v/>
      </c>
      <c r="DK478" s="67" t="str">
        <f t="shared" si="2356"/>
        <v/>
      </c>
      <c r="DL478" s="43" t="str">
        <f t="shared" si="2357"/>
        <v/>
      </c>
      <c r="DM478" s="45" t="str">
        <f t="shared" si="2358"/>
        <v/>
      </c>
      <c r="DN478" s="35"/>
      <c r="DO478" s="27"/>
      <c r="DP478" s="46"/>
      <c r="DQ478" s="44"/>
      <c r="DR478" s="44" t="str">
        <f t="shared" si="2359"/>
        <v/>
      </c>
      <c r="DS478" s="44"/>
      <c r="DT478" s="44" t="str">
        <f t="shared" si="2360"/>
        <v/>
      </c>
      <c r="DU478" s="44"/>
      <c r="DV478" s="44" t="str">
        <f t="shared" si="2361"/>
        <v/>
      </c>
      <c r="DW478" s="43"/>
      <c r="DX478" s="106" t="str">
        <f t="shared" si="2362"/>
        <v/>
      </c>
      <c r="DY478" s="67" t="str">
        <f t="shared" si="2363"/>
        <v/>
      </c>
      <c r="DZ478" s="43" t="str">
        <f t="shared" si="2364"/>
        <v/>
      </c>
      <c r="EA478" s="45" t="str">
        <f t="shared" si="2365"/>
        <v/>
      </c>
      <c r="EB478" s="35"/>
      <c r="EC478" s="27"/>
      <c r="ED478" s="46"/>
      <c r="EE478" s="67"/>
      <c r="EF478" s="44" t="str">
        <f t="shared" si="2302"/>
        <v/>
      </c>
      <c r="EG478" s="44"/>
      <c r="EH478" s="44"/>
      <c r="EI478" s="44"/>
      <c r="EJ478" s="44" t="str">
        <f t="shared" si="2303"/>
        <v/>
      </c>
      <c r="EK478" s="44"/>
      <c r="EL478" s="44"/>
      <c r="EM478" s="44"/>
      <c r="EN478" s="44" t="str">
        <f t="shared" si="2261"/>
        <v/>
      </c>
      <c r="EO478" s="45" t="str">
        <f t="shared" si="2262"/>
        <v/>
      </c>
      <c r="EP478" s="35"/>
      <c r="EQ478" s="27"/>
      <c r="ER478" s="46"/>
      <c r="ES478" s="44"/>
      <c r="ET478" s="44" t="str">
        <f t="shared" si="2304"/>
        <v/>
      </c>
      <c r="EU478" s="44"/>
      <c r="EV478" s="44" t="str">
        <f t="shared" si="2305"/>
        <v/>
      </c>
      <c r="EW478" s="44"/>
      <c r="EX478" s="44" t="str">
        <f t="shared" si="2306"/>
        <v/>
      </c>
      <c r="EY478" s="44"/>
      <c r="EZ478" s="44"/>
      <c r="FA478" s="44"/>
      <c r="FB478" s="44" t="str">
        <f t="shared" si="2263"/>
        <v/>
      </c>
      <c r="FC478" s="45" t="str">
        <f t="shared" si="2264"/>
        <v/>
      </c>
      <c r="FD478" s="35"/>
      <c r="FF478" s="46"/>
      <c r="FG478" s="67"/>
      <c r="FH478" s="44" t="str">
        <f t="shared" si="2366"/>
        <v/>
      </c>
      <c r="FI478" s="44"/>
      <c r="FJ478" s="44"/>
      <c r="FK478" s="44"/>
      <c r="FL478" s="44" t="str">
        <f t="shared" si="2367"/>
        <v/>
      </c>
      <c r="FM478" s="44"/>
      <c r="FN478" s="44"/>
      <c r="FO478" s="44"/>
      <c r="FP478" s="44" t="str">
        <f t="shared" si="2368"/>
        <v/>
      </c>
      <c r="FQ478" s="45" t="str">
        <f t="shared" si="2369"/>
        <v/>
      </c>
      <c r="FR478" s="35"/>
      <c r="FT478" s="46"/>
      <c r="FU478" s="67"/>
      <c r="FV478" s="44" t="str">
        <f t="shared" si="2370"/>
        <v/>
      </c>
      <c r="FW478" s="44"/>
      <c r="FX478" s="44"/>
      <c r="FY478" s="44"/>
      <c r="FZ478" s="44" t="str">
        <f t="shared" si="2371"/>
        <v/>
      </c>
      <c r="GA478" s="44"/>
      <c r="GB478" s="44"/>
      <c r="GC478" s="44"/>
      <c r="GD478" s="44" t="str">
        <f t="shared" si="2372"/>
        <v/>
      </c>
      <c r="GE478" s="45" t="str">
        <f t="shared" si="2373"/>
        <v/>
      </c>
      <c r="GF478" s="35"/>
      <c r="GH478" s="46"/>
      <c r="GI478" s="67"/>
      <c r="GJ478" s="44" t="str">
        <f t="shared" si="2311"/>
        <v/>
      </c>
      <c r="GK478" s="44"/>
      <c r="GL478" s="44"/>
      <c r="GM478" s="44"/>
      <c r="GN478" s="44" t="str">
        <f t="shared" si="2312"/>
        <v/>
      </c>
      <c r="GO478" s="44"/>
      <c r="GP478" s="44"/>
      <c r="GQ478" s="44"/>
      <c r="GR478" s="44" t="str">
        <f t="shared" si="2269"/>
        <v/>
      </c>
      <c r="GS478" s="45" t="str">
        <f t="shared" si="2270"/>
        <v/>
      </c>
      <c r="GT478" s="35"/>
      <c r="GU478" s="27"/>
      <c r="GV478" s="46"/>
      <c r="GW478" s="67"/>
      <c r="GX478" s="44" t="str">
        <f t="shared" si="2313"/>
        <v/>
      </c>
      <c r="GY478" s="44"/>
      <c r="GZ478" s="44"/>
      <c r="HA478" s="44"/>
      <c r="HB478" s="44" t="str">
        <f t="shared" si="2314"/>
        <v/>
      </c>
      <c r="HC478" s="44"/>
      <c r="HD478" s="44"/>
      <c r="HE478" s="44"/>
      <c r="HF478" s="44" t="str">
        <f t="shared" si="2271"/>
        <v/>
      </c>
      <c r="HG478" s="45" t="str">
        <f t="shared" si="2272"/>
        <v/>
      </c>
      <c r="HH478" s="35"/>
      <c r="HJ478" s="46"/>
      <c r="HK478" s="67"/>
      <c r="HL478" s="44" t="str">
        <f t="shared" si="2315"/>
        <v/>
      </c>
      <c r="HM478" s="44"/>
      <c r="HN478" s="44"/>
      <c r="HO478" s="44"/>
      <c r="HP478" s="44" t="str">
        <f t="shared" si="2316"/>
        <v/>
      </c>
      <c r="HQ478" s="44"/>
      <c r="HR478" s="44"/>
      <c r="HS478" s="44"/>
      <c r="HT478" s="44" t="str">
        <f t="shared" si="2273"/>
        <v/>
      </c>
      <c r="HU478" s="45" t="str">
        <f t="shared" si="2274"/>
        <v/>
      </c>
      <c r="HV478" s="35"/>
      <c r="HW478" s="61"/>
      <c r="HX478" s="46"/>
      <c r="HY478" s="44"/>
      <c r="HZ478" s="44" t="str">
        <f t="shared" si="2250"/>
        <v/>
      </c>
      <c r="IA478" s="44"/>
      <c r="IB478" s="44" t="str">
        <f t="shared" si="2244"/>
        <v/>
      </c>
      <c r="IC478" s="44"/>
      <c r="ID478" s="44" t="str">
        <f t="shared" si="2208"/>
        <v/>
      </c>
      <c r="IE478" s="43"/>
      <c r="IF478" s="60" t="str">
        <f t="shared" ref="IF478" si="2400">IF(HY477="","",IF474)</f>
        <v/>
      </c>
      <c r="IG478" s="67" t="str">
        <f>IF(HY477="","",IG474)</f>
        <v/>
      </c>
      <c r="IH478" s="43" t="str">
        <f t="shared" si="2210"/>
        <v/>
      </c>
      <c r="II478" s="45" t="str">
        <f t="shared" si="2211"/>
        <v/>
      </c>
      <c r="IJ478" s="35"/>
      <c r="IL478" s="46"/>
      <c r="IM478" s="44"/>
      <c r="IN478" s="44" t="str">
        <f t="shared" si="2245"/>
        <v/>
      </c>
      <c r="IO478" s="44"/>
      <c r="IP478" s="44" t="str">
        <f t="shared" si="2246"/>
        <v/>
      </c>
      <c r="IQ478" s="44"/>
      <c r="IR478" s="44" t="str">
        <f t="shared" si="2212"/>
        <v/>
      </c>
      <c r="IS478" s="43"/>
      <c r="IT478" s="106" t="str">
        <f t="shared" si="2213"/>
        <v/>
      </c>
      <c r="IU478" s="67" t="str">
        <f t="shared" si="2247"/>
        <v/>
      </c>
      <c r="IV478" s="43" t="str">
        <f t="shared" si="2214"/>
        <v/>
      </c>
      <c r="IW478" s="45" t="str">
        <f t="shared" si="2215"/>
        <v/>
      </c>
      <c r="IX478" s="35"/>
      <c r="IY478" s="33"/>
      <c r="IZ478" s="46"/>
      <c r="JA478" s="44"/>
      <c r="JB478" s="44" t="str">
        <f t="shared" si="2374"/>
        <v/>
      </c>
      <c r="JC478" s="44"/>
      <c r="JD478" s="44" t="str">
        <f t="shared" si="2375"/>
        <v/>
      </c>
      <c r="JE478" s="44"/>
      <c r="JF478" s="44" t="str">
        <f t="shared" si="2376"/>
        <v/>
      </c>
      <c r="JG478" s="43"/>
      <c r="JH478" s="106" t="str">
        <f t="shared" si="2248"/>
        <v/>
      </c>
      <c r="JI478" s="67" t="str">
        <f t="shared" si="2249"/>
        <v/>
      </c>
      <c r="JJ478" s="43" t="str">
        <f t="shared" si="2377"/>
        <v/>
      </c>
      <c r="JK478" s="45" t="str">
        <f t="shared" si="2378"/>
        <v/>
      </c>
      <c r="JL478" s="35"/>
      <c r="JM478" s="27"/>
      <c r="JN478" s="46"/>
      <c r="JO478" s="44"/>
      <c r="JP478" s="44" t="str">
        <f t="shared" si="2379"/>
        <v/>
      </c>
      <c r="JQ478" s="44"/>
      <c r="JR478" s="44" t="str">
        <f t="shared" si="2380"/>
        <v/>
      </c>
      <c r="JS478" s="44"/>
      <c r="JT478" s="44" t="str">
        <f t="shared" si="2381"/>
        <v/>
      </c>
      <c r="JU478" s="43"/>
      <c r="JV478" s="106" t="str">
        <f t="shared" si="2382"/>
        <v/>
      </c>
      <c r="JW478" s="67" t="str">
        <f t="shared" si="2383"/>
        <v/>
      </c>
      <c r="JX478" s="43" t="str">
        <f t="shared" si="2384"/>
        <v/>
      </c>
      <c r="JY478" s="45" t="str">
        <f t="shared" si="2385"/>
        <v/>
      </c>
      <c r="JZ478" s="35"/>
      <c r="KA478" s="61"/>
      <c r="KB478" s="46"/>
      <c r="KC478" s="44"/>
      <c r="KD478" s="44" t="str">
        <f t="shared" si="2386"/>
        <v/>
      </c>
      <c r="KE478" s="44"/>
      <c r="KF478" s="44" t="str">
        <f t="shared" si="2387"/>
        <v/>
      </c>
      <c r="KG478" s="44"/>
      <c r="KH478" s="44" t="str">
        <f t="shared" si="2388"/>
        <v/>
      </c>
      <c r="KI478" s="43"/>
      <c r="KJ478" s="106" t="str">
        <f t="shared" si="2389"/>
        <v/>
      </c>
      <c r="KK478" s="67" t="str">
        <f t="shared" si="2390"/>
        <v/>
      </c>
      <c r="KL478" s="43" t="str">
        <f t="shared" si="2391"/>
        <v/>
      </c>
      <c r="KM478" s="45" t="str">
        <f t="shared" si="2392"/>
        <v/>
      </c>
      <c r="KN478" s="35"/>
      <c r="KO478" s="27"/>
      <c r="KP478" s="46"/>
      <c r="KQ478" s="44"/>
      <c r="KR478" s="44" t="str">
        <f t="shared" si="2393"/>
        <v/>
      </c>
      <c r="KS478" s="44"/>
      <c r="KT478" s="44" t="str">
        <f t="shared" si="2394"/>
        <v/>
      </c>
      <c r="KU478" s="44"/>
      <c r="KV478" s="44" t="str">
        <f t="shared" si="2395"/>
        <v/>
      </c>
      <c r="KW478" s="43"/>
      <c r="KX478" s="106" t="str">
        <f t="shared" si="2396"/>
        <v/>
      </c>
      <c r="KY478" s="67" t="str">
        <f t="shared" si="2397"/>
        <v/>
      </c>
      <c r="KZ478" s="43" t="str">
        <f t="shared" si="2398"/>
        <v/>
      </c>
      <c r="LA478" s="45" t="str">
        <f t="shared" si="2399"/>
        <v/>
      </c>
      <c r="LB478" s="35"/>
      <c r="LC478" s="27"/>
      <c r="LD478" s="74"/>
      <c r="LE478" s="75"/>
      <c r="LF478" s="75"/>
      <c r="LG478" s="75"/>
      <c r="LH478" s="75" t="str">
        <f t="shared" si="2242"/>
        <v/>
      </c>
      <c r="LI478" s="75"/>
      <c r="LJ478" s="75" t="str">
        <f t="shared" si="2243"/>
        <v/>
      </c>
      <c r="LK478" s="75"/>
      <c r="LL478" s="77" t="str">
        <f>IF(LE476="","",LL475)</f>
        <v/>
      </c>
      <c r="LM478" s="78" t="str">
        <f>IF(LF476="","",LM475)</f>
        <v/>
      </c>
      <c r="LN478" s="75" t="str">
        <f t="shared" si="2172"/>
        <v/>
      </c>
      <c r="LO478" s="79"/>
      <c r="LP478" s="35"/>
      <c r="LQ478" s="27"/>
      <c r="LR478" s="46"/>
      <c r="LS478" s="67"/>
      <c r="LT478" s="44" t="str">
        <f t="shared" si="2317"/>
        <v/>
      </c>
      <c r="LU478" s="44"/>
      <c r="LV478" s="44"/>
      <c r="LW478" s="44"/>
      <c r="LX478" s="44" t="str">
        <f t="shared" si="2318"/>
        <v/>
      </c>
      <c r="LY478" s="44"/>
      <c r="LZ478" s="44"/>
      <c r="MA478" s="44"/>
      <c r="MB478" s="44" t="str">
        <f t="shared" si="2277"/>
        <v/>
      </c>
      <c r="MC478" s="45" t="str">
        <f t="shared" si="2278"/>
        <v/>
      </c>
      <c r="MD478" s="35"/>
      <c r="ME478" s="27"/>
      <c r="MF478" s="46"/>
      <c r="MG478" s="67"/>
      <c r="MH478" s="44" t="str">
        <f t="shared" si="2319"/>
        <v/>
      </c>
      <c r="MI478" s="44"/>
      <c r="MJ478" s="44"/>
      <c r="MK478" s="44"/>
      <c r="ML478" s="44" t="str">
        <f t="shared" si="2320"/>
        <v/>
      </c>
      <c r="MM478" s="44"/>
      <c r="MN478" s="44"/>
      <c r="MO478" s="44"/>
      <c r="MP478" s="44" t="str">
        <f t="shared" si="2279"/>
        <v/>
      </c>
      <c r="MQ478" s="45" t="str">
        <f t="shared" si="2280"/>
        <v/>
      </c>
      <c r="MR478" s="35"/>
      <c r="MS478" s="27"/>
      <c r="MT478" s="46"/>
      <c r="MU478" s="67"/>
      <c r="MV478" s="44" t="str">
        <f t="shared" si="2321"/>
        <v/>
      </c>
      <c r="MW478" s="44"/>
      <c r="MX478" s="44"/>
      <c r="MY478" s="44"/>
      <c r="MZ478" s="44" t="str">
        <f t="shared" si="2322"/>
        <v/>
      </c>
      <c r="NA478" s="44"/>
      <c r="NB478" s="44"/>
      <c r="NC478" s="44"/>
      <c r="ND478" s="44" t="str">
        <f t="shared" si="2281"/>
        <v/>
      </c>
      <c r="NE478" s="45" t="str">
        <f t="shared" si="2282"/>
        <v/>
      </c>
      <c r="NF478" s="35"/>
      <c r="NG478" s="27"/>
      <c r="NH478" s="46"/>
      <c r="NI478" s="67"/>
      <c r="NJ478" s="44" t="str">
        <f t="shared" si="2323"/>
        <v/>
      </c>
      <c r="NK478" s="44"/>
      <c r="NL478" s="44"/>
      <c r="NM478" s="44"/>
      <c r="NN478" s="44" t="str">
        <f t="shared" si="2324"/>
        <v/>
      </c>
      <c r="NO478" s="44"/>
      <c r="NP478" s="44"/>
      <c r="NQ478" s="44"/>
      <c r="NR478" s="44" t="str">
        <f t="shared" si="2283"/>
        <v/>
      </c>
      <c r="NS478" s="45" t="str">
        <f t="shared" si="2284"/>
        <v/>
      </c>
      <c r="NT478" s="35"/>
    </row>
    <row r="479" spans="1:384" ht="15" customHeight="1" thickTop="1" x14ac:dyDescent="0.2">
      <c r="A479" s="38"/>
      <c r="B479" s="39"/>
      <c r="C479" s="40"/>
      <c r="D479" s="40"/>
      <c r="E479" s="41"/>
      <c r="F479" s="40"/>
      <c r="G479" s="178"/>
      <c r="H479" s="42"/>
      <c r="I479" s="44"/>
      <c r="J479" s="44" t="str">
        <f t="shared" si="2292"/>
        <v/>
      </c>
      <c r="K479" s="44"/>
      <c r="L479" s="44"/>
      <c r="M479" s="44"/>
      <c r="N479" s="44" t="str">
        <f t="shared" si="2293"/>
        <v/>
      </c>
      <c r="O479" s="44"/>
      <c r="P479" s="44"/>
      <c r="Q479" s="44"/>
      <c r="R479" s="44" t="str">
        <f t="shared" si="2253"/>
        <v/>
      </c>
      <c r="S479" s="45" t="str">
        <f t="shared" si="2254"/>
        <v/>
      </c>
      <c r="T479" s="35"/>
      <c r="U479" s="27"/>
      <c r="V479" s="46"/>
      <c r="W479" s="67"/>
      <c r="X479" s="44" t="str">
        <f t="shared" si="2294"/>
        <v/>
      </c>
      <c r="Y479" s="44"/>
      <c r="Z479" s="44"/>
      <c r="AA479" s="44"/>
      <c r="AB479" s="44" t="str">
        <f t="shared" si="2295"/>
        <v/>
      </c>
      <c r="AC479" s="44"/>
      <c r="AD479" s="44"/>
      <c r="AE479" s="44"/>
      <c r="AF479" s="44" t="str">
        <f t="shared" si="2255"/>
        <v/>
      </c>
      <c r="AG479" s="45" t="str">
        <f t="shared" si="2256"/>
        <v/>
      </c>
      <c r="AH479" s="35"/>
      <c r="AI479" s="27"/>
      <c r="AJ479" s="46"/>
      <c r="AK479" s="44"/>
      <c r="AL479" s="44" t="str">
        <f t="shared" si="2296"/>
        <v/>
      </c>
      <c r="AM479" s="44"/>
      <c r="AN479" s="44" t="str">
        <f t="shared" si="2297"/>
        <v/>
      </c>
      <c r="AO479" s="44"/>
      <c r="AP479" s="44" t="str">
        <f t="shared" si="2298"/>
        <v/>
      </c>
      <c r="AQ479" s="44"/>
      <c r="AR479" s="44"/>
      <c r="AS479" s="44"/>
      <c r="AT479" s="44" t="str">
        <f t="shared" si="2257"/>
        <v/>
      </c>
      <c r="AU479" s="45" t="str">
        <f t="shared" si="2258"/>
        <v/>
      </c>
      <c r="AV479" s="35"/>
      <c r="AW479" s="27"/>
      <c r="AX479" s="46"/>
      <c r="AY479" s="44"/>
      <c r="AZ479" s="44" t="str">
        <f t="shared" si="2299"/>
        <v/>
      </c>
      <c r="BA479" s="44"/>
      <c r="BB479" s="44" t="str">
        <f t="shared" si="2300"/>
        <v/>
      </c>
      <c r="BC479" s="44"/>
      <c r="BD479" s="44" t="str">
        <f t="shared" si="2301"/>
        <v/>
      </c>
      <c r="BE479" s="44"/>
      <c r="BF479" s="44"/>
      <c r="BG479" s="44"/>
      <c r="BH479" s="44" t="str">
        <f t="shared" si="2259"/>
        <v/>
      </c>
      <c r="BI479" s="45" t="str">
        <f t="shared" si="2260"/>
        <v/>
      </c>
      <c r="BJ479" s="35"/>
      <c r="BK479" s="50"/>
      <c r="BL479" s="46"/>
      <c r="BM479" s="44"/>
      <c r="BN479" s="44" t="str">
        <f t="shared" si="2331"/>
        <v/>
      </c>
      <c r="BO479" s="44"/>
      <c r="BP479" s="44" t="str">
        <f t="shared" si="2332"/>
        <v/>
      </c>
      <c r="BQ479" s="44"/>
      <c r="BR479" s="44" t="str">
        <f t="shared" si="2333"/>
        <v/>
      </c>
      <c r="BS479" s="25"/>
      <c r="BT479" s="60" t="str">
        <f t="shared" si="2334"/>
        <v/>
      </c>
      <c r="BU479" s="67" t="str">
        <f t="shared" si="2335"/>
        <v/>
      </c>
      <c r="BV479" s="44" t="str">
        <f t="shared" si="2336"/>
        <v/>
      </c>
      <c r="BW479" s="45" t="str">
        <f t="shared" si="2337"/>
        <v/>
      </c>
      <c r="BX479" s="35"/>
      <c r="BY479" s="27"/>
      <c r="BZ479" s="46"/>
      <c r="CA479" s="44"/>
      <c r="CB479" s="44" t="str">
        <f t="shared" si="2338"/>
        <v/>
      </c>
      <c r="CC479" s="44"/>
      <c r="CD479" s="44" t="str">
        <f t="shared" si="2339"/>
        <v/>
      </c>
      <c r="CE479" s="44"/>
      <c r="CF479" s="44" t="str">
        <f t="shared" si="2340"/>
        <v/>
      </c>
      <c r="CG479" s="25"/>
      <c r="CH479" s="60" t="str">
        <f t="shared" si="2341"/>
        <v/>
      </c>
      <c r="CI479" s="67" t="str">
        <f t="shared" si="2342"/>
        <v/>
      </c>
      <c r="CJ479" s="44" t="str">
        <f t="shared" si="2343"/>
        <v/>
      </c>
      <c r="CK479" s="45" t="str">
        <f t="shared" si="2344"/>
        <v/>
      </c>
      <c r="CL479" s="35"/>
      <c r="CM479" s="27"/>
      <c r="CN479" s="46"/>
      <c r="CO479" s="44"/>
      <c r="CP479" s="44" t="str">
        <f t="shared" si="2345"/>
        <v/>
      </c>
      <c r="CQ479" s="44"/>
      <c r="CR479" s="44" t="str">
        <f t="shared" si="2346"/>
        <v/>
      </c>
      <c r="CS479" s="44"/>
      <c r="CT479" s="44" t="str">
        <f t="shared" si="2347"/>
        <v/>
      </c>
      <c r="CU479" s="25"/>
      <c r="CV479" s="60" t="str">
        <f t="shared" si="2348"/>
        <v/>
      </c>
      <c r="CW479" s="67" t="str">
        <f t="shared" si="2349"/>
        <v/>
      </c>
      <c r="CX479" s="44" t="str">
        <f t="shared" si="2350"/>
        <v/>
      </c>
      <c r="CY479" s="45" t="str">
        <f t="shared" si="2351"/>
        <v/>
      </c>
      <c r="CZ479" s="35"/>
      <c r="DA479" s="58"/>
      <c r="DB479" s="46"/>
      <c r="DC479" s="44"/>
      <c r="DD479" s="44" t="str">
        <f t="shared" si="2352"/>
        <v/>
      </c>
      <c r="DE479" s="44"/>
      <c r="DF479" s="44" t="str">
        <f t="shared" si="2353"/>
        <v/>
      </c>
      <c r="DG479" s="44"/>
      <c r="DH479" s="44" t="str">
        <f t="shared" si="2354"/>
        <v/>
      </c>
      <c r="DI479" s="25"/>
      <c r="DJ479" s="60" t="str">
        <f t="shared" si="2355"/>
        <v/>
      </c>
      <c r="DK479" s="67" t="str">
        <f t="shared" si="2356"/>
        <v/>
      </c>
      <c r="DL479" s="44" t="str">
        <f t="shared" si="2357"/>
        <v/>
      </c>
      <c r="DM479" s="45" t="str">
        <f t="shared" si="2358"/>
        <v/>
      </c>
      <c r="DN479" s="35"/>
      <c r="DO479" s="27"/>
      <c r="DP479" s="46"/>
      <c r="DQ479" s="44"/>
      <c r="DR479" s="44" t="str">
        <f t="shared" si="2359"/>
        <v/>
      </c>
      <c r="DS479" s="44"/>
      <c r="DT479" s="44" t="str">
        <f t="shared" si="2360"/>
        <v/>
      </c>
      <c r="DU479" s="44"/>
      <c r="DV479" s="44" t="str">
        <f t="shared" si="2361"/>
        <v/>
      </c>
      <c r="DW479" s="25"/>
      <c r="DX479" s="60" t="str">
        <f t="shared" si="2362"/>
        <v/>
      </c>
      <c r="DY479" s="67" t="str">
        <f t="shared" si="2363"/>
        <v/>
      </c>
      <c r="DZ479" s="44" t="str">
        <f t="shared" si="2364"/>
        <v/>
      </c>
      <c r="EA479" s="45" t="str">
        <f t="shared" si="2365"/>
        <v/>
      </c>
      <c r="EB479" s="35"/>
      <c r="EC479" s="27"/>
      <c r="ED479" s="46"/>
      <c r="EE479" s="67"/>
      <c r="EF479" s="44" t="str">
        <f t="shared" si="2302"/>
        <v/>
      </c>
      <c r="EG479" s="44"/>
      <c r="EH479" s="44"/>
      <c r="EI479" s="44"/>
      <c r="EJ479" s="44" t="str">
        <f t="shared" si="2303"/>
        <v/>
      </c>
      <c r="EK479" s="44"/>
      <c r="EL479" s="44"/>
      <c r="EM479" s="44"/>
      <c r="EN479" s="44" t="str">
        <f t="shared" si="2261"/>
        <v/>
      </c>
      <c r="EO479" s="45" t="str">
        <f t="shared" si="2262"/>
        <v/>
      </c>
      <c r="EP479" s="35"/>
      <c r="EQ479" s="27"/>
      <c r="ER479" s="46"/>
      <c r="ES479" s="44"/>
      <c r="ET479" s="44" t="str">
        <f t="shared" si="2304"/>
        <v/>
      </c>
      <c r="EU479" s="44"/>
      <c r="EV479" s="44" t="str">
        <f t="shared" si="2305"/>
        <v/>
      </c>
      <c r="EW479" s="44"/>
      <c r="EX479" s="44" t="str">
        <f t="shared" si="2306"/>
        <v/>
      </c>
      <c r="EY479" s="44"/>
      <c r="EZ479" s="44"/>
      <c r="FA479" s="44"/>
      <c r="FB479" s="44" t="str">
        <f t="shared" si="2263"/>
        <v/>
      </c>
      <c r="FC479" s="45" t="str">
        <f t="shared" si="2264"/>
        <v/>
      </c>
      <c r="FD479" s="35"/>
      <c r="FF479" s="46"/>
      <c r="FG479" s="67"/>
      <c r="FH479" s="44" t="str">
        <f t="shared" si="2366"/>
        <v/>
      </c>
      <c r="FI479" s="44"/>
      <c r="FJ479" s="44"/>
      <c r="FK479" s="44"/>
      <c r="FL479" s="44" t="str">
        <f t="shared" si="2367"/>
        <v/>
      </c>
      <c r="FM479" s="44"/>
      <c r="FN479" s="44"/>
      <c r="FO479" s="44"/>
      <c r="FP479" s="44" t="str">
        <f t="shared" si="2368"/>
        <v/>
      </c>
      <c r="FQ479" s="45" t="str">
        <f t="shared" si="2369"/>
        <v/>
      </c>
      <c r="FR479" s="35"/>
      <c r="FT479" s="46"/>
      <c r="FU479" s="67"/>
      <c r="FV479" s="44" t="str">
        <f t="shared" si="2370"/>
        <v/>
      </c>
      <c r="FW479" s="44"/>
      <c r="FX479" s="44"/>
      <c r="FY479" s="44"/>
      <c r="FZ479" s="44" t="str">
        <f t="shared" si="2371"/>
        <v/>
      </c>
      <c r="GA479" s="44"/>
      <c r="GB479" s="44"/>
      <c r="GC479" s="44"/>
      <c r="GD479" s="44" t="str">
        <f t="shared" si="2372"/>
        <v/>
      </c>
      <c r="GE479" s="45" t="str">
        <f t="shared" si="2373"/>
        <v/>
      </c>
      <c r="GF479" s="35"/>
      <c r="GH479" s="46"/>
      <c r="GI479" s="67"/>
      <c r="GJ479" s="44" t="str">
        <f t="shared" si="2311"/>
        <v/>
      </c>
      <c r="GK479" s="44"/>
      <c r="GL479" s="44"/>
      <c r="GM479" s="44"/>
      <c r="GN479" s="44" t="str">
        <f t="shared" si="2312"/>
        <v/>
      </c>
      <c r="GO479" s="44"/>
      <c r="GP479" s="44"/>
      <c r="GQ479" s="44"/>
      <c r="GR479" s="44" t="str">
        <f t="shared" si="2269"/>
        <v/>
      </c>
      <c r="GS479" s="45" t="str">
        <f t="shared" si="2270"/>
        <v/>
      </c>
      <c r="GT479" s="35"/>
      <c r="GU479" s="27"/>
      <c r="GV479" s="46"/>
      <c r="GW479" s="67"/>
      <c r="GX479" s="44" t="str">
        <f t="shared" si="2313"/>
        <v/>
      </c>
      <c r="GY479" s="44"/>
      <c r="GZ479" s="44"/>
      <c r="HA479" s="44"/>
      <c r="HB479" s="44" t="str">
        <f t="shared" si="2314"/>
        <v/>
      </c>
      <c r="HC479" s="44"/>
      <c r="HD479" s="44"/>
      <c r="HE479" s="44"/>
      <c r="HF479" s="44" t="str">
        <f t="shared" si="2271"/>
        <v/>
      </c>
      <c r="HG479" s="45" t="str">
        <f t="shared" si="2272"/>
        <v/>
      </c>
      <c r="HH479" s="35"/>
      <c r="HJ479" s="46"/>
      <c r="HK479" s="67"/>
      <c r="HL479" s="44" t="str">
        <f t="shared" si="2315"/>
        <v/>
      </c>
      <c r="HM479" s="44"/>
      <c r="HN479" s="44"/>
      <c r="HO479" s="44"/>
      <c r="HP479" s="44" t="str">
        <f t="shared" si="2316"/>
        <v/>
      </c>
      <c r="HQ479" s="44"/>
      <c r="HR479" s="44"/>
      <c r="HS479" s="44"/>
      <c r="HT479" s="44" t="str">
        <f t="shared" si="2273"/>
        <v/>
      </c>
      <c r="HU479" s="45" t="str">
        <f t="shared" si="2274"/>
        <v/>
      </c>
      <c r="HV479" s="35"/>
      <c r="HW479" s="61"/>
      <c r="HX479" s="46"/>
      <c r="HY479" s="44"/>
      <c r="HZ479" s="44" t="str">
        <f t="shared" si="2250"/>
        <v/>
      </c>
      <c r="IA479" s="44"/>
      <c r="IB479" s="44" t="str">
        <f t="shared" si="2244"/>
        <v/>
      </c>
      <c r="IC479" s="44"/>
      <c r="ID479" s="44" t="str">
        <f t="shared" si="2208"/>
        <v/>
      </c>
      <c r="IE479" s="25"/>
      <c r="IF479" s="60" t="str">
        <f t="shared" ref="IF479" si="2401">IF(HY477="","",IF475)</f>
        <v/>
      </c>
      <c r="IG479" s="67" t="str">
        <f>IF(HY477="","",IG475)</f>
        <v/>
      </c>
      <c r="IH479" s="44" t="str">
        <f t="shared" si="2210"/>
        <v/>
      </c>
      <c r="II479" s="45" t="str">
        <f t="shared" si="2211"/>
        <v/>
      </c>
      <c r="IJ479" s="35"/>
      <c r="IL479" s="46"/>
      <c r="IM479" s="44"/>
      <c r="IN479" s="44" t="str">
        <f t="shared" si="2245"/>
        <v/>
      </c>
      <c r="IO479" s="44"/>
      <c r="IP479" s="44" t="str">
        <f t="shared" si="2246"/>
        <v/>
      </c>
      <c r="IQ479" s="44"/>
      <c r="IR479" s="44" t="str">
        <f t="shared" si="2212"/>
        <v/>
      </c>
      <c r="IS479" s="25"/>
      <c r="IT479" s="60" t="str">
        <f t="shared" si="2213"/>
        <v/>
      </c>
      <c r="IU479" s="67" t="str">
        <f t="shared" si="2247"/>
        <v/>
      </c>
      <c r="IV479" s="44" t="str">
        <f t="shared" si="2214"/>
        <v/>
      </c>
      <c r="IW479" s="45" t="str">
        <f t="shared" si="2215"/>
        <v/>
      </c>
      <c r="IX479" s="35"/>
      <c r="IY479" s="33"/>
      <c r="IZ479" s="46"/>
      <c r="JA479" s="44"/>
      <c r="JB479" s="44" t="str">
        <f t="shared" si="2374"/>
        <v/>
      </c>
      <c r="JC479" s="44"/>
      <c r="JD479" s="44" t="str">
        <f t="shared" si="2375"/>
        <v/>
      </c>
      <c r="JE479" s="44"/>
      <c r="JF479" s="44" t="str">
        <f t="shared" si="2376"/>
        <v/>
      </c>
      <c r="JG479" s="25"/>
      <c r="JH479" s="60" t="str">
        <f t="shared" si="2248"/>
        <v/>
      </c>
      <c r="JI479" s="67" t="str">
        <f t="shared" si="2249"/>
        <v/>
      </c>
      <c r="JJ479" s="44" t="str">
        <f t="shared" si="2377"/>
        <v/>
      </c>
      <c r="JK479" s="45" t="str">
        <f t="shared" si="2378"/>
        <v/>
      </c>
      <c r="JL479" s="35"/>
      <c r="JM479" s="27"/>
      <c r="JN479" s="46"/>
      <c r="JO479" s="44"/>
      <c r="JP479" s="44" t="str">
        <f t="shared" si="2379"/>
        <v/>
      </c>
      <c r="JQ479" s="44"/>
      <c r="JR479" s="44" t="str">
        <f t="shared" si="2380"/>
        <v/>
      </c>
      <c r="JS479" s="44"/>
      <c r="JT479" s="44" t="str">
        <f t="shared" si="2381"/>
        <v/>
      </c>
      <c r="JU479" s="25"/>
      <c r="JV479" s="60" t="str">
        <f t="shared" si="2382"/>
        <v/>
      </c>
      <c r="JW479" s="67" t="str">
        <f t="shared" si="2383"/>
        <v/>
      </c>
      <c r="JX479" s="44" t="str">
        <f t="shared" si="2384"/>
        <v/>
      </c>
      <c r="JY479" s="45" t="str">
        <f t="shared" si="2385"/>
        <v/>
      </c>
      <c r="JZ479" s="35"/>
      <c r="KA479" s="61"/>
      <c r="KB479" s="46"/>
      <c r="KC479" s="44"/>
      <c r="KD479" s="44" t="str">
        <f t="shared" si="2386"/>
        <v/>
      </c>
      <c r="KE479" s="44"/>
      <c r="KF479" s="44" t="str">
        <f t="shared" si="2387"/>
        <v/>
      </c>
      <c r="KG479" s="44"/>
      <c r="KH479" s="44" t="str">
        <f t="shared" si="2388"/>
        <v/>
      </c>
      <c r="KI479" s="25"/>
      <c r="KJ479" s="60" t="str">
        <f t="shared" si="2389"/>
        <v/>
      </c>
      <c r="KK479" s="67" t="str">
        <f t="shared" si="2390"/>
        <v/>
      </c>
      <c r="KL479" s="44" t="str">
        <f t="shared" si="2391"/>
        <v/>
      </c>
      <c r="KM479" s="45" t="str">
        <f t="shared" si="2392"/>
        <v/>
      </c>
      <c r="KN479" s="35"/>
      <c r="KO479" s="27"/>
      <c r="KP479" s="46"/>
      <c r="KQ479" s="44"/>
      <c r="KR479" s="44" t="str">
        <f t="shared" si="2393"/>
        <v/>
      </c>
      <c r="KS479" s="44"/>
      <c r="KT479" s="44" t="str">
        <f t="shared" si="2394"/>
        <v/>
      </c>
      <c r="KU479" s="44"/>
      <c r="KV479" s="44" t="str">
        <f t="shared" si="2395"/>
        <v/>
      </c>
      <c r="KW479" s="25"/>
      <c r="KX479" s="60" t="str">
        <f t="shared" si="2396"/>
        <v/>
      </c>
      <c r="KY479" s="67" t="str">
        <f t="shared" si="2397"/>
        <v/>
      </c>
      <c r="KZ479" s="44" t="str">
        <f t="shared" si="2398"/>
        <v/>
      </c>
      <c r="LA479" s="45" t="str">
        <f t="shared" si="2399"/>
        <v/>
      </c>
      <c r="LB479" s="35"/>
      <c r="LC479" s="27"/>
      <c r="LD479" s="51"/>
      <c r="LE479" s="43"/>
      <c r="LF479" s="93" t="str">
        <f>IF(LE479="","",LE479-LE476)</f>
        <v/>
      </c>
      <c r="LG479" s="43"/>
      <c r="LH479" s="43"/>
      <c r="LI479" s="43"/>
      <c r="LJ479" s="87"/>
      <c r="LK479" s="43"/>
      <c r="LL479" s="72"/>
      <c r="LM479" s="67"/>
      <c r="LN479" s="87" t="str">
        <f t="shared" si="2172"/>
        <v/>
      </c>
      <c r="LO479" s="54"/>
      <c r="LP479" s="35"/>
      <c r="LQ479" s="27"/>
      <c r="LR479" s="46"/>
      <c r="LS479" s="67"/>
      <c r="LT479" s="44" t="str">
        <f t="shared" si="2317"/>
        <v/>
      </c>
      <c r="LU479" s="44"/>
      <c r="LV479" s="44"/>
      <c r="LW479" s="44"/>
      <c r="LX479" s="44" t="str">
        <f t="shared" si="2318"/>
        <v/>
      </c>
      <c r="LY479" s="44"/>
      <c r="LZ479" s="44"/>
      <c r="MA479" s="44"/>
      <c r="MB479" s="44" t="str">
        <f t="shared" si="2277"/>
        <v/>
      </c>
      <c r="MC479" s="45" t="str">
        <f t="shared" si="2278"/>
        <v/>
      </c>
      <c r="MD479" s="35"/>
      <c r="ME479" s="27"/>
      <c r="MF479" s="46"/>
      <c r="MG479" s="67"/>
      <c r="MH479" s="44" t="str">
        <f t="shared" si="2319"/>
        <v/>
      </c>
      <c r="MI479" s="44"/>
      <c r="MJ479" s="44"/>
      <c r="MK479" s="44"/>
      <c r="ML479" s="44" t="str">
        <f t="shared" si="2320"/>
        <v/>
      </c>
      <c r="MM479" s="44"/>
      <c r="MN479" s="44"/>
      <c r="MO479" s="44"/>
      <c r="MP479" s="44" t="str">
        <f t="shared" si="2279"/>
        <v/>
      </c>
      <c r="MQ479" s="45" t="str">
        <f t="shared" si="2280"/>
        <v/>
      </c>
      <c r="MR479" s="35"/>
      <c r="MS479" s="27"/>
      <c r="MT479" s="46"/>
      <c r="MU479" s="67"/>
      <c r="MV479" s="44" t="str">
        <f t="shared" si="2321"/>
        <v/>
      </c>
      <c r="MW479" s="44"/>
      <c r="MX479" s="44"/>
      <c r="MY479" s="44"/>
      <c r="MZ479" s="44" t="str">
        <f t="shared" si="2322"/>
        <v/>
      </c>
      <c r="NA479" s="44"/>
      <c r="NB479" s="44"/>
      <c r="NC479" s="44"/>
      <c r="ND479" s="44" t="str">
        <f t="shared" si="2281"/>
        <v/>
      </c>
      <c r="NE479" s="45" t="str">
        <f t="shared" si="2282"/>
        <v/>
      </c>
      <c r="NF479" s="35"/>
      <c r="NG479" s="27"/>
      <c r="NH479" s="46"/>
      <c r="NI479" s="67"/>
      <c r="NJ479" s="44" t="str">
        <f t="shared" si="2323"/>
        <v/>
      </c>
      <c r="NK479" s="44"/>
      <c r="NL479" s="44"/>
      <c r="NM479" s="44"/>
      <c r="NN479" s="44" t="str">
        <f t="shared" si="2324"/>
        <v/>
      </c>
      <c r="NO479" s="44"/>
      <c r="NP479" s="44"/>
      <c r="NQ479" s="44"/>
      <c r="NR479" s="44" t="str">
        <f t="shared" si="2283"/>
        <v/>
      </c>
      <c r="NS479" s="45" t="str">
        <f t="shared" si="2284"/>
        <v/>
      </c>
      <c r="NT479" s="35"/>
    </row>
    <row r="480" spans="1:384" ht="15" customHeight="1" thickBot="1" x14ac:dyDescent="0.25">
      <c r="A480" s="38"/>
      <c r="B480" s="39"/>
      <c r="C480" s="40"/>
      <c r="D480" s="40"/>
      <c r="E480" s="41"/>
      <c r="F480" s="40"/>
      <c r="G480" s="178"/>
      <c r="H480" s="42"/>
      <c r="I480" s="44"/>
      <c r="J480" s="44" t="str">
        <f t="shared" si="2292"/>
        <v/>
      </c>
      <c r="K480" s="44"/>
      <c r="L480" s="44"/>
      <c r="M480" s="44"/>
      <c r="N480" s="44" t="str">
        <f t="shared" si="2293"/>
        <v/>
      </c>
      <c r="O480" s="44"/>
      <c r="P480" s="44"/>
      <c r="Q480" s="44"/>
      <c r="R480" s="44" t="str">
        <f t="shared" si="2253"/>
        <v/>
      </c>
      <c r="S480" s="45" t="str">
        <f t="shared" si="2254"/>
        <v/>
      </c>
      <c r="T480" s="35"/>
      <c r="U480" s="27"/>
      <c r="V480" s="46"/>
      <c r="W480" s="67"/>
      <c r="X480" s="44" t="str">
        <f t="shared" si="2294"/>
        <v/>
      </c>
      <c r="Y480" s="44"/>
      <c r="Z480" s="44"/>
      <c r="AA480" s="44"/>
      <c r="AB480" s="44" t="str">
        <f t="shared" si="2295"/>
        <v/>
      </c>
      <c r="AC480" s="44"/>
      <c r="AD480" s="44"/>
      <c r="AE480" s="44"/>
      <c r="AF480" s="44" t="str">
        <f t="shared" si="2255"/>
        <v/>
      </c>
      <c r="AG480" s="45" t="str">
        <f t="shared" si="2256"/>
        <v/>
      </c>
      <c r="AH480" s="35"/>
      <c r="AI480" s="27"/>
      <c r="AJ480" s="46"/>
      <c r="AK480" s="44"/>
      <c r="AL480" s="44" t="str">
        <f t="shared" si="2296"/>
        <v/>
      </c>
      <c r="AM480" s="44"/>
      <c r="AN480" s="44" t="str">
        <f t="shared" si="2297"/>
        <v/>
      </c>
      <c r="AO480" s="44"/>
      <c r="AP480" s="44" t="str">
        <f t="shared" si="2298"/>
        <v/>
      </c>
      <c r="AQ480" s="44"/>
      <c r="AR480" s="44"/>
      <c r="AS480" s="44"/>
      <c r="AT480" s="44" t="str">
        <f t="shared" si="2257"/>
        <v/>
      </c>
      <c r="AU480" s="45" t="str">
        <f t="shared" si="2258"/>
        <v/>
      </c>
      <c r="AV480" s="35"/>
      <c r="AW480" s="27"/>
      <c r="AX480" s="46"/>
      <c r="AY480" s="44"/>
      <c r="AZ480" s="44" t="str">
        <f t="shared" si="2299"/>
        <v/>
      </c>
      <c r="BA480" s="44"/>
      <c r="BB480" s="44" t="str">
        <f t="shared" si="2300"/>
        <v/>
      </c>
      <c r="BC480" s="44"/>
      <c r="BD480" s="44" t="str">
        <f t="shared" si="2301"/>
        <v/>
      </c>
      <c r="BE480" s="44"/>
      <c r="BF480" s="44"/>
      <c r="BG480" s="44"/>
      <c r="BH480" s="44" t="str">
        <f t="shared" si="2259"/>
        <v/>
      </c>
      <c r="BI480" s="45" t="str">
        <f t="shared" si="2260"/>
        <v/>
      </c>
      <c r="BJ480" s="35"/>
      <c r="BK480" s="50"/>
      <c r="BL480" s="74"/>
      <c r="BM480" s="75"/>
      <c r="BN480" s="75" t="str">
        <f t="shared" si="2331"/>
        <v/>
      </c>
      <c r="BO480" s="75"/>
      <c r="BP480" s="75" t="str">
        <f t="shared" si="2332"/>
        <v/>
      </c>
      <c r="BQ480" s="75"/>
      <c r="BR480" s="75" t="str">
        <f t="shared" si="2333"/>
        <v/>
      </c>
      <c r="BS480" s="75"/>
      <c r="BT480" s="77" t="str">
        <f t="shared" si="2334"/>
        <v/>
      </c>
      <c r="BU480" s="78" t="str">
        <f t="shared" si="2335"/>
        <v/>
      </c>
      <c r="BV480" s="75" t="str">
        <f t="shared" si="2336"/>
        <v/>
      </c>
      <c r="BW480" s="79" t="str">
        <f t="shared" si="2337"/>
        <v/>
      </c>
      <c r="BX480" s="35"/>
      <c r="BY480" s="27"/>
      <c r="BZ480" s="74"/>
      <c r="CA480" s="75"/>
      <c r="CB480" s="75" t="str">
        <f t="shared" si="2338"/>
        <v/>
      </c>
      <c r="CC480" s="75"/>
      <c r="CD480" s="75" t="str">
        <f t="shared" si="2339"/>
        <v/>
      </c>
      <c r="CE480" s="75"/>
      <c r="CF480" s="75" t="str">
        <f t="shared" si="2340"/>
        <v/>
      </c>
      <c r="CG480" s="75"/>
      <c r="CH480" s="77" t="str">
        <f t="shared" si="2341"/>
        <v/>
      </c>
      <c r="CI480" s="78" t="str">
        <f t="shared" si="2342"/>
        <v/>
      </c>
      <c r="CJ480" s="75" t="str">
        <f t="shared" si="2343"/>
        <v/>
      </c>
      <c r="CK480" s="79" t="str">
        <f t="shared" si="2344"/>
        <v/>
      </c>
      <c r="CL480" s="35"/>
      <c r="CM480" s="27"/>
      <c r="CN480" s="74"/>
      <c r="CO480" s="75"/>
      <c r="CP480" s="75" t="str">
        <f t="shared" si="2345"/>
        <v/>
      </c>
      <c r="CQ480" s="75"/>
      <c r="CR480" s="75" t="str">
        <f t="shared" si="2346"/>
        <v/>
      </c>
      <c r="CS480" s="75"/>
      <c r="CT480" s="75" t="str">
        <f t="shared" si="2347"/>
        <v/>
      </c>
      <c r="CU480" s="75"/>
      <c r="CV480" s="77" t="str">
        <f t="shared" si="2348"/>
        <v/>
      </c>
      <c r="CW480" s="78" t="str">
        <f t="shared" si="2349"/>
        <v/>
      </c>
      <c r="CX480" s="75" t="str">
        <f t="shared" si="2350"/>
        <v/>
      </c>
      <c r="CY480" s="79" t="str">
        <f t="shared" si="2351"/>
        <v/>
      </c>
      <c r="CZ480" s="35"/>
      <c r="DA480" s="58"/>
      <c r="DB480" s="74"/>
      <c r="DC480" s="75"/>
      <c r="DD480" s="75" t="str">
        <f t="shared" si="2352"/>
        <v/>
      </c>
      <c r="DE480" s="75"/>
      <c r="DF480" s="75" t="str">
        <f t="shared" si="2353"/>
        <v/>
      </c>
      <c r="DG480" s="75"/>
      <c r="DH480" s="75" t="str">
        <f t="shared" si="2354"/>
        <v/>
      </c>
      <c r="DI480" s="75"/>
      <c r="DJ480" s="77" t="str">
        <f t="shared" si="2355"/>
        <v/>
      </c>
      <c r="DK480" s="78" t="str">
        <f t="shared" si="2356"/>
        <v/>
      </c>
      <c r="DL480" s="75" t="str">
        <f t="shared" si="2357"/>
        <v/>
      </c>
      <c r="DM480" s="79" t="str">
        <f t="shared" si="2358"/>
        <v/>
      </c>
      <c r="DN480" s="35"/>
      <c r="DO480" s="27"/>
      <c r="DP480" s="74"/>
      <c r="DQ480" s="75"/>
      <c r="DR480" s="75" t="str">
        <f t="shared" si="2359"/>
        <v/>
      </c>
      <c r="DS480" s="75"/>
      <c r="DT480" s="75" t="str">
        <f t="shared" si="2360"/>
        <v/>
      </c>
      <c r="DU480" s="75"/>
      <c r="DV480" s="75" t="str">
        <f t="shared" si="2361"/>
        <v/>
      </c>
      <c r="DW480" s="75"/>
      <c r="DX480" s="77" t="str">
        <f t="shared" si="2362"/>
        <v/>
      </c>
      <c r="DY480" s="78" t="str">
        <f t="shared" si="2363"/>
        <v/>
      </c>
      <c r="DZ480" s="75" t="str">
        <f t="shared" si="2364"/>
        <v/>
      </c>
      <c r="EA480" s="79" t="str">
        <f t="shared" si="2365"/>
        <v/>
      </c>
      <c r="EB480" s="35"/>
      <c r="EC480" s="27"/>
      <c r="ED480" s="46"/>
      <c r="EE480" s="67"/>
      <c r="EF480" s="44" t="str">
        <f t="shared" si="2302"/>
        <v/>
      </c>
      <c r="EG480" s="44"/>
      <c r="EH480" s="44"/>
      <c r="EI480" s="44"/>
      <c r="EJ480" s="44" t="str">
        <f t="shared" si="2303"/>
        <v/>
      </c>
      <c r="EK480" s="44"/>
      <c r="EL480" s="44"/>
      <c r="EM480" s="44"/>
      <c r="EN480" s="44" t="str">
        <f t="shared" si="2261"/>
        <v/>
      </c>
      <c r="EO480" s="45" t="str">
        <f t="shared" si="2262"/>
        <v/>
      </c>
      <c r="EP480" s="35"/>
      <c r="EQ480" s="27"/>
      <c r="ER480" s="46"/>
      <c r="ES480" s="44"/>
      <c r="ET480" s="44" t="str">
        <f t="shared" si="2304"/>
        <v/>
      </c>
      <c r="EU480" s="44"/>
      <c r="EV480" s="44" t="str">
        <f t="shared" si="2305"/>
        <v/>
      </c>
      <c r="EW480" s="44"/>
      <c r="EX480" s="44" t="str">
        <f t="shared" si="2306"/>
        <v/>
      </c>
      <c r="EY480" s="44"/>
      <c r="EZ480" s="44"/>
      <c r="FA480" s="44"/>
      <c r="FB480" s="44" t="str">
        <f t="shared" si="2263"/>
        <v/>
      </c>
      <c r="FC480" s="45" t="str">
        <f t="shared" si="2264"/>
        <v/>
      </c>
      <c r="FD480" s="35"/>
      <c r="FF480" s="46"/>
      <c r="FG480" s="67"/>
      <c r="FH480" s="44" t="str">
        <f t="shared" si="2366"/>
        <v/>
      </c>
      <c r="FI480" s="44"/>
      <c r="FJ480" s="44"/>
      <c r="FK480" s="44"/>
      <c r="FL480" s="44" t="str">
        <f t="shared" si="2367"/>
        <v/>
      </c>
      <c r="FM480" s="44"/>
      <c r="FN480" s="44"/>
      <c r="FO480" s="44"/>
      <c r="FP480" s="44" t="str">
        <f t="shared" si="2368"/>
        <v/>
      </c>
      <c r="FQ480" s="45" t="str">
        <f t="shared" si="2369"/>
        <v/>
      </c>
      <c r="FR480" s="35"/>
      <c r="FT480" s="46"/>
      <c r="FU480" s="67"/>
      <c r="FV480" s="44" t="str">
        <f t="shared" si="2370"/>
        <v/>
      </c>
      <c r="FW480" s="44"/>
      <c r="FX480" s="44"/>
      <c r="FY480" s="44"/>
      <c r="FZ480" s="44" t="str">
        <f t="shared" si="2371"/>
        <v/>
      </c>
      <c r="GA480" s="44"/>
      <c r="GB480" s="44"/>
      <c r="GC480" s="44"/>
      <c r="GD480" s="44" t="str">
        <f t="shared" si="2372"/>
        <v/>
      </c>
      <c r="GE480" s="45" t="str">
        <f t="shared" si="2373"/>
        <v/>
      </c>
      <c r="GF480" s="35"/>
      <c r="GH480" s="46"/>
      <c r="GI480" s="67"/>
      <c r="GJ480" s="44" t="str">
        <f t="shared" si="2311"/>
        <v/>
      </c>
      <c r="GK480" s="44"/>
      <c r="GL480" s="44"/>
      <c r="GM480" s="44"/>
      <c r="GN480" s="44" t="str">
        <f t="shared" si="2312"/>
        <v/>
      </c>
      <c r="GO480" s="44"/>
      <c r="GP480" s="44"/>
      <c r="GQ480" s="44"/>
      <c r="GR480" s="44" t="str">
        <f t="shared" si="2269"/>
        <v/>
      </c>
      <c r="GS480" s="45" t="str">
        <f t="shared" si="2270"/>
        <v/>
      </c>
      <c r="GT480" s="35"/>
      <c r="GU480" s="27"/>
      <c r="GV480" s="46"/>
      <c r="GW480" s="67"/>
      <c r="GX480" s="44" t="str">
        <f t="shared" si="2313"/>
        <v/>
      </c>
      <c r="GY480" s="44"/>
      <c r="GZ480" s="44"/>
      <c r="HA480" s="44"/>
      <c r="HB480" s="44" t="str">
        <f t="shared" si="2314"/>
        <v/>
      </c>
      <c r="HC480" s="44"/>
      <c r="HD480" s="44"/>
      <c r="HE480" s="44"/>
      <c r="HF480" s="44" t="str">
        <f t="shared" si="2271"/>
        <v/>
      </c>
      <c r="HG480" s="45" t="str">
        <f t="shared" si="2272"/>
        <v/>
      </c>
      <c r="HH480" s="35"/>
      <c r="HJ480" s="46"/>
      <c r="HK480" s="67"/>
      <c r="HL480" s="44" t="str">
        <f t="shared" si="2315"/>
        <v/>
      </c>
      <c r="HM480" s="44"/>
      <c r="HN480" s="44"/>
      <c r="HO480" s="44"/>
      <c r="HP480" s="44" t="str">
        <f t="shared" si="2316"/>
        <v/>
      </c>
      <c r="HQ480" s="44"/>
      <c r="HR480" s="44"/>
      <c r="HS480" s="44"/>
      <c r="HT480" s="44" t="str">
        <f t="shared" si="2273"/>
        <v/>
      </c>
      <c r="HU480" s="45" t="str">
        <f t="shared" si="2274"/>
        <v/>
      </c>
      <c r="HV480" s="35"/>
      <c r="HW480" s="61"/>
      <c r="HX480" s="74"/>
      <c r="HY480" s="75"/>
      <c r="HZ480" s="75" t="str">
        <f t="shared" si="2250"/>
        <v/>
      </c>
      <c r="IA480" s="75"/>
      <c r="IB480" s="75" t="str">
        <f t="shared" si="2244"/>
        <v/>
      </c>
      <c r="IC480" s="75"/>
      <c r="ID480" s="75" t="str">
        <f t="shared" si="2208"/>
        <v/>
      </c>
      <c r="IE480" s="75"/>
      <c r="IF480" s="77" t="str">
        <f t="shared" ref="IF480" si="2402">IF(HY477="","",IF476)</f>
        <v/>
      </c>
      <c r="IG480" s="78" t="str">
        <f>IF(HY477="","",IG476)</f>
        <v/>
      </c>
      <c r="IH480" s="75" t="str">
        <f t="shared" si="2210"/>
        <v/>
      </c>
      <c r="II480" s="79" t="str">
        <f t="shared" si="2211"/>
        <v/>
      </c>
      <c r="IJ480" s="35"/>
      <c r="IL480" s="74"/>
      <c r="IM480" s="75"/>
      <c r="IN480" s="75" t="str">
        <f t="shared" si="2245"/>
        <v/>
      </c>
      <c r="IO480" s="75"/>
      <c r="IP480" s="75" t="str">
        <f t="shared" si="2246"/>
        <v/>
      </c>
      <c r="IQ480" s="75"/>
      <c r="IR480" s="75" t="str">
        <f t="shared" si="2212"/>
        <v/>
      </c>
      <c r="IS480" s="75"/>
      <c r="IT480" s="77" t="str">
        <f t="shared" si="2213"/>
        <v/>
      </c>
      <c r="IU480" s="78" t="str">
        <f t="shared" si="2247"/>
        <v/>
      </c>
      <c r="IV480" s="75" t="str">
        <f t="shared" si="2214"/>
        <v/>
      </c>
      <c r="IW480" s="79" t="str">
        <f t="shared" si="2215"/>
        <v/>
      </c>
      <c r="IX480" s="35"/>
      <c r="IY480" s="33"/>
      <c r="IZ480" s="74"/>
      <c r="JA480" s="75"/>
      <c r="JB480" s="75" t="str">
        <f t="shared" si="2374"/>
        <v/>
      </c>
      <c r="JC480" s="75"/>
      <c r="JD480" s="75" t="str">
        <f t="shared" si="2375"/>
        <v/>
      </c>
      <c r="JE480" s="75"/>
      <c r="JF480" s="75" t="str">
        <f t="shared" si="2376"/>
        <v/>
      </c>
      <c r="JG480" s="75"/>
      <c r="JH480" s="77" t="str">
        <f t="shared" si="2248"/>
        <v/>
      </c>
      <c r="JI480" s="78" t="str">
        <f t="shared" si="2249"/>
        <v/>
      </c>
      <c r="JJ480" s="75" t="str">
        <f t="shared" si="2377"/>
        <v/>
      </c>
      <c r="JK480" s="79" t="str">
        <f t="shared" si="2378"/>
        <v/>
      </c>
      <c r="JL480" s="35"/>
      <c r="JM480" s="27"/>
      <c r="JN480" s="74"/>
      <c r="JO480" s="75"/>
      <c r="JP480" s="75" t="str">
        <f t="shared" si="2379"/>
        <v/>
      </c>
      <c r="JQ480" s="75"/>
      <c r="JR480" s="75" t="str">
        <f t="shared" si="2380"/>
        <v/>
      </c>
      <c r="JS480" s="75"/>
      <c r="JT480" s="75" t="str">
        <f t="shared" si="2381"/>
        <v/>
      </c>
      <c r="JU480" s="75"/>
      <c r="JV480" s="77" t="str">
        <f t="shared" si="2382"/>
        <v/>
      </c>
      <c r="JW480" s="78" t="str">
        <f t="shared" si="2383"/>
        <v/>
      </c>
      <c r="JX480" s="75" t="str">
        <f t="shared" si="2384"/>
        <v/>
      </c>
      <c r="JY480" s="79" t="str">
        <f t="shared" si="2385"/>
        <v/>
      </c>
      <c r="JZ480" s="35"/>
      <c r="KA480" s="61"/>
      <c r="KB480" s="74"/>
      <c r="KC480" s="75"/>
      <c r="KD480" s="75" t="str">
        <f t="shared" si="2386"/>
        <v/>
      </c>
      <c r="KE480" s="75"/>
      <c r="KF480" s="75" t="str">
        <f t="shared" si="2387"/>
        <v/>
      </c>
      <c r="KG480" s="75"/>
      <c r="KH480" s="75" t="str">
        <f t="shared" si="2388"/>
        <v/>
      </c>
      <c r="KI480" s="75"/>
      <c r="KJ480" s="77" t="str">
        <f t="shared" si="2389"/>
        <v/>
      </c>
      <c r="KK480" s="78" t="str">
        <f t="shared" si="2390"/>
        <v/>
      </c>
      <c r="KL480" s="75" t="str">
        <f t="shared" si="2391"/>
        <v/>
      </c>
      <c r="KM480" s="79" t="str">
        <f t="shared" si="2392"/>
        <v/>
      </c>
      <c r="KN480" s="35"/>
      <c r="KO480" s="27"/>
      <c r="KP480" s="74"/>
      <c r="KQ480" s="75"/>
      <c r="KR480" s="75" t="str">
        <f t="shared" si="2393"/>
        <v/>
      </c>
      <c r="KS480" s="75"/>
      <c r="KT480" s="75" t="str">
        <f t="shared" si="2394"/>
        <v/>
      </c>
      <c r="KU480" s="75"/>
      <c r="KV480" s="75" t="str">
        <f t="shared" si="2395"/>
        <v/>
      </c>
      <c r="KW480" s="75"/>
      <c r="KX480" s="77" t="str">
        <f t="shared" si="2396"/>
        <v/>
      </c>
      <c r="KY480" s="78" t="str">
        <f t="shared" si="2397"/>
        <v/>
      </c>
      <c r="KZ480" s="75" t="str">
        <f t="shared" si="2398"/>
        <v/>
      </c>
      <c r="LA480" s="79" t="str">
        <f t="shared" si="2399"/>
        <v/>
      </c>
      <c r="LB480" s="35"/>
      <c r="LC480" s="27"/>
      <c r="LD480" s="46"/>
      <c r="LE480" s="44"/>
      <c r="LF480" s="44"/>
      <c r="LG480" s="44"/>
      <c r="LH480" s="44"/>
      <c r="LI480" s="44"/>
      <c r="LJ480" s="44"/>
      <c r="LK480" s="44"/>
      <c r="LL480" s="60"/>
      <c r="LM480" s="67"/>
      <c r="LN480" s="44" t="str">
        <f t="shared" si="2172"/>
        <v/>
      </c>
      <c r="LO480" s="45"/>
      <c r="LP480" s="35"/>
      <c r="LQ480" s="27"/>
      <c r="LR480" s="46"/>
      <c r="LS480" s="67"/>
      <c r="LT480" s="44" t="str">
        <f t="shared" si="2317"/>
        <v/>
      </c>
      <c r="LU480" s="44"/>
      <c r="LV480" s="44"/>
      <c r="LW480" s="44"/>
      <c r="LX480" s="44" t="str">
        <f t="shared" si="2318"/>
        <v/>
      </c>
      <c r="LY480" s="44"/>
      <c r="LZ480" s="44"/>
      <c r="MA480" s="44"/>
      <c r="MB480" s="44" t="str">
        <f t="shared" si="2277"/>
        <v/>
      </c>
      <c r="MC480" s="45" t="str">
        <f t="shared" si="2278"/>
        <v/>
      </c>
      <c r="MD480" s="35"/>
      <c r="ME480" s="27"/>
      <c r="MF480" s="46"/>
      <c r="MG480" s="67"/>
      <c r="MH480" s="44" t="str">
        <f t="shared" si="2319"/>
        <v/>
      </c>
      <c r="MI480" s="44"/>
      <c r="MJ480" s="44"/>
      <c r="MK480" s="44"/>
      <c r="ML480" s="44" t="str">
        <f t="shared" si="2320"/>
        <v/>
      </c>
      <c r="MM480" s="44"/>
      <c r="MN480" s="44"/>
      <c r="MO480" s="44"/>
      <c r="MP480" s="44" t="str">
        <f t="shared" si="2279"/>
        <v/>
      </c>
      <c r="MQ480" s="45" t="str">
        <f t="shared" si="2280"/>
        <v/>
      </c>
      <c r="MR480" s="35"/>
      <c r="MS480" s="27"/>
      <c r="MT480" s="46"/>
      <c r="MU480" s="67"/>
      <c r="MV480" s="44" t="str">
        <f t="shared" si="2321"/>
        <v/>
      </c>
      <c r="MW480" s="44"/>
      <c r="MX480" s="44"/>
      <c r="MY480" s="44"/>
      <c r="MZ480" s="44" t="str">
        <f t="shared" si="2322"/>
        <v/>
      </c>
      <c r="NA480" s="44"/>
      <c r="NB480" s="44"/>
      <c r="NC480" s="44"/>
      <c r="ND480" s="44" t="str">
        <f t="shared" si="2281"/>
        <v/>
      </c>
      <c r="NE480" s="45" t="str">
        <f t="shared" si="2282"/>
        <v/>
      </c>
      <c r="NF480" s="35"/>
      <c r="NG480" s="27"/>
      <c r="NH480" s="46"/>
      <c r="NI480" s="67"/>
      <c r="NJ480" s="44" t="str">
        <f t="shared" si="2323"/>
        <v/>
      </c>
      <c r="NK480" s="44"/>
      <c r="NL480" s="44"/>
      <c r="NM480" s="44"/>
      <c r="NN480" s="44" t="str">
        <f t="shared" si="2324"/>
        <v/>
      </c>
      <c r="NO480" s="44"/>
      <c r="NP480" s="44"/>
      <c r="NQ480" s="44"/>
      <c r="NR480" s="44" t="str">
        <f t="shared" si="2283"/>
        <v/>
      </c>
      <c r="NS480" s="45" t="str">
        <f t="shared" si="2284"/>
        <v/>
      </c>
      <c r="NT480" s="35"/>
    </row>
    <row r="481" spans="1:384" ht="15" customHeight="1" thickTop="1" thickBot="1" x14ac:dyDescent="0.25">
      <c r="A481" s="38"/>
      <c r="B481" s="39"/>
      <c r="C481" s="40"/>
      <c r="D481" s="40"/>
      <c r="E481" s="41"/>
      <c r="F481" s="40"/>
      <c r="G481" s="178"/>
      <c r="H481" s="42"/>
      <c r="I481" s="44"/>
      <c r="J481" s="44" t="str">
        <f t="shared" si="2292"/>
        <v/>
      </c>
      <c r="K481" s="44"/>
      <c r="L481" s="44"/>
      <c r="M481" s="44"/>
      <c r="N481" s="44" t="str">
        <f t="shared" si="2293"/>
        <v/>
      </c>
      <c r="O481" s="44"/>
      <c r="P481" s="44"/>
      <c r="Q481" s="44"/>
      <c r="R481" s="44" t="str">
        <f t="shared" si="2253"/>
        <v/>
      </c>
      <c r="S481" s="45" t="str">
        <f t="shared" si="2254"/>
        <v/>
      </c>
      <c r="T481" s="35"/>
      <c r="U481" s="27"/>
      <c r="V481" s="46"/>
      <c r="W481" s="67"/>
      <c r="X481" s="44" t="str">
        <f t="shared" si="2294"/>
        <v/>
      </c>
      <c r="Y481" s="44"/>
      <c r="Z481" s="44"/>
      <c r="AA481" s="44"/>
      <c r="AB481" s="44" t="str">
        <f t="shared" si="2295"/>
        <v/>
      </c>
      <c r="AC481" s="44"/>
      <c r="AD481" s="44"/>
      <c r="AE481" s="44"/>
      <c r="AF481" s="44" t="str">
        <f t="shared" si="2255"/>
        <v/>
      </c>
      <c r="AG481" s="45" t="str">
        <f t="shared" si="2256"/>
        <v/>
      </c>
      <c r="AH481" s="35"/>
      <c r="AI481" s="27"/>
      <c r="AJ481" s="46"/>
      <c r="AK481" s="44"/>
      <c r="AL481" s="44" t="str">
        <f t="shared" si="2296"/>
        <v/>
      </c>
      <c r="AM481" s="44"/>
      <c r="AN481" s="44" t="str">
        <f t="shared" si="2297"/>
        <v/>
      </c>
      <c r="AO481" s="44"/>
      <c r="AP481" s="44" t="str">
        <f t="shared" si="2298"/>
        <v/>
      </c>
      <c r="AQ481" s="44"/>
      <c r="AR481" s="44"/>
      <c r="AS481" s="44"/>
      <c r="AT481" s="44" t="str">
        <f t="shared" si="2257"/>
        <v/>
      </c>
      <c r="AU481" s="45" t="str">
        <f t="shared" si="2258"/>
        <v/>
      </c>
      <c r="AV481" s="35"/>
      <c r="AW481" s="27"/>
      <c r="AX481" s="46"/>
      <c r="AY481" s="44"/>
      <c r="AZ481" s="44" t="str">
        <f t="shared" si="2299"/>
        <v/>
      </c>
      <c r="BA481" s="44"/>
      <c r="BB481" s="44" t="str">
        <f t="shared" si="2300"/>
        <v/>
      </c>
      <c r="BC481" s="44"/>
      <c r="BD481" s="44" t="str">
        <f t="shared" si="2301"/>
        <v/>
      </c>
      <c r="BE481" s="44"/>
      <c r="BF481" s="44"/>
      <c r="BG481" s="44"/>
      <c r="BH481" s="44" t="str">
        <f t="shared" si="2259"/>
        <v/>
      </c>
      <c r="BI481" s="45" t="str">
        <f t="shared" si="2260"/>
        <v/>
      </c>
      <c r="BJ481" s="35"/>
      <c r="BK481" s="50"/>
      <c r="BL481" s="51" t="str">
        <f>IF($A448="","",$A448)</f>
        <v/>
      </c>
      <c r="BM481" s="43"/>
      <c r="BN481" s="43" t="str">
        <f t="shared" si="2331"/>
        <v/>
      </c>
      <c r="BO481" s="43"/>
      <c r="BP481" s="87" t="str">
        <f t="shared" si="2332"/>
        <v/>
      </c>
      <c r="BQ481" s="43"/>
      <c r="BR481" s="43" t="str">
        <f t="shared" si="2333"/>
        <v/>
      </c>
      <c r="BS481" s="43"/>
      <c r="BT481" s="53" t="str">
        <f t="shared" si="2334"/>
        <v/>
      </c>
      <c r="BU481" s="47" t="str">
        <f t="shared" si="2335"/>
        <v/>
      </c>
      <c r="BV481" s="44" t="str">
        <f t="shared" si="2336"/>
        <v/>
      </c>
      <c r="BW481" s="89" t="str">
        <f t="shared" si="2337"/>
        <v/>
      </c>
      <c r="BX481" s="35"/>
      <c r="BY481" s="27"/>
      <c r="BZ481" s="51" t="str">
        <f>IF($A448="","",$A448)</f>
        <v/>
      </c>
      <c r="CA481" s="43"/>
      <c r="CB481" s="43" t="str">
        <f t="shared" si="2338"/>
        <v/>
      </c>
      <c r="CC481" s="43"/>
      <c r="CD481" s="87" t="str">
        <f t="shared" si="2339"/>
        <v/>
      </c>
      <c r="CE481" s="43"/>
      <c r="CF481" s="43" t="str">
        <f t="shared" si="2340"/>
        <v/>
      </c>
      <c r="CG481" s="43"/>
      <c r="CH481" s="53" t="str">
        <f t="shared" si="2341"/>
        <v/>
      </c>
      <c r="CI481" s="47" t="str">
        <f t="shared" si="2342"/>
        <v/>
      </c>
      <c r="CJ481" s="44" t="str">
        <f t="shared" si="2343"/>
        <v/>
      </c>
      <c r="CK481" s="89" t="str">
        <f t="shared" si="2344"/>
        <v/>
      </c>
      <c r="CL481" s="35"/>
      <c r="CM481" s="27"/>
      <c r="CN481" s="51" t="str">
        <f>IF($A448="","",$A448)</f>
        <v/>
      </c>
      <c r="CO481" s="43"/>
      <c r="CP481" s="43" t="str">
        <f t="shared" si="2345"/>
        <v/>
      </c>
      <c r="CQ481" s="43"/>
      <c r="CR481" s="87" t="str">
        <f t="shared" si="2346"/>
        <v/>
      </c>
      <c r="CS481" s="43"/>
      <c r="CT481" s="43" t="str">
        <f t="shared" si="2347"/>
        <v/>
      </c>
      <c r="CU481" s="43"/>
      <c r="CV481" s="53" t="str">
        <f t="shared" si="2348"/>
        <v/>
      </c>
      <c r="CW481" s="47" t="str">
        <f t="shared" si="2349"/>
        <v/>
      </c>
      <c r="CX481" s="44" t="str">
        <f t="shared" si="2350"/>
        <v/>
      </c>
      <c r="CY481" s="89" t="str">
        <f t="shared" si="2351"/>
        <v/>
      </c>
      <c r="CZ481" s="35"/>
      <c r="DA481" s="58"/>
      <c r="DB481" s="51" t="str">
        <f>IF($A448="","",$A448)</f>
        <v/>
      </c>
      <c r="DC481" s="43"/>
      <c r="DD481" s="43" t="str">
        <f t="shared" si="2352"/>
        <v/>
      </c>
      <c r="DE481" s="43"/>
      <c r="DF481" s="87" t="str">
        <f t="shared" si="2353"/>
        <v/>
      </c>
      <c r="DG481" s="43"/>
      <c r="DH481" s="43" t="str">
        <f t="shared" si="2354"/>
        <v/>
      </c>
      <c r="DI481" s="43"/>
      <c r="DJ481" s="53" t="str">
        <f t="shared" si="2355"/>
        <v/>
      </c>
      <c r="DK481" s="47" t="str">
        <f t="shared" si="2356"/>
        <v/>
      </c>
      <c r="DL481" s="44" t="str">
        <f t="shared" si="2357"/>
        <v/>
      </c>
      <c r="DM481" s="89" t="str">
        <f t="shared" si="2358"/>
        <v/>
      </c>
      <c r="DN481" s="35"/>
      <c r="DO481" s="27"/>
      <c r="DP481" s="51" t="str">
        <f>IF($A448="","",$A448)</f>
        <v/>
      </c>
      <c r="DQ481" s="43"/>
      <c r="DR481" s="43" t="str">
        <f t="shared" si="2359"/>
        <v/>
      </c>
      <c r="DS481" s="43"/>
      <c r="DT481" s="87" t="str">
        <f t="shared" si="2360"/>
        <v/>
      </c>
      <c r="DU481" s="43"/>
      <c r="DV481" s="43" t="str">
        <f t="shared" si="2361"/>
        <v/>
      </c>
      <c r="DW481" s="43"/>
      <c r="DX481" s="53" t="str">
        <f t="shared" si="2362"/>
        <v/>
      </c>
      <c r="DY481" s="47" t="str">
        <f t="shared" si="2363"/>
        <v/>
      </c>
      <c r="DZ481" s="44" t="str">
        <f t="shared" si="2364"/>
        <v/>
      </c>
      <c r="EA481" s="89" t="str">
        <f t="shared" si="2365"/>
        <v/>
      </c>
      <c r="EB481" s="35"/>
      <c r="EC481" s="27"/>
      <c r="ED481" s="46"/>
      <c r="EE481" s="67"/>
      <c r="EF481" s="44" t="str">
        <f t="shared" si="2302"/>
        <v/>
      </c>
      <c r="EG481" s="44"/>
      <c r="EH481" s="44"/>
      <c r="EI481" s="44"/>
      <c r="EJ481" s="44" t="str">
        <f t="shared" si="2303"/>
        <v/>
      </c>
      <c r="EK481" s="44"/>
      <c r="EL481" s="44"/>
      <c r="EM481" s="44"/>
      <c r="EN481" s="44" t="str">
        <f t="shared" si="2261"/>
        <v/>
      </c>
      <c r="EO481" s="45" t="str">
        <f t="shared" si="2262"/>
        <v/>
      </c>
      <c r="EP481" s="35"/>
      <c r="EQ481" s="27"/>
      <c r="ER481" s="46"/>
      <c r="ES481" s="44"/>
      <c r="ET481" s="44" t="str">
        <f t="shared" si="2304"/>
        <v/>
      </c>
      <c r="EU481" s="44"/>
      <c r="EV481" s="44" t="str">
        <f t="shared" si="2305"/>
        <v/>
      </c>
      <c r="EW481" s="44"/>
      <c r="EX481" s="44" t="str">
        <f t="shared" si="2306"/>
        <v/>
      </c>
      <c r="EY481" s="44"/>
      <c r="EZ481" s="44"/>
      <c r="FA481" s="44"/>
      <c r="FB481" s="44" t="str">
        <f t="shared" si="2263"/>
        <v/>
      </c>
      <c r="FC481" s="45" t="str">
        <f t="shared" si="2264"/>
        <v/>
      </c>
      <c r="FD481" s="35"/>
      <c r="FF481" s="46"/>
      <c r="FG481" s="67"/>
      <c r="FH481" s="44" t="str">
        <f t="shared" si="2366"/>
        <v/>
      </c>
      <c r="FI481" s="44"/>
      <c r="FJ481" s="44"/>
      <c r="FK481" s="44"/>
      <c r="FL481" s="44" t="str">
        <f t="shared" si="2367"/>
        <v/>
      </c>
      <c r="FM481" s="44"/>
      <c r="FN481" s="44"/>
      <c r="FO481" s="44"/>
      <c r="FP481" s="44" t="str">
        <f t="shared" si="2368"/>
        <v/>
      </c>
      <c r="FQ481" s="45" t="str">
        <f t="shared" si="2369"/>
        <v/>
      </c>
      <c r="FR481" s="35"/>
      <c r="FT481" s="46"/>
      <c r="FU481" s="67"/>
      <c r="FV481" s="44" t="str">
        <f t="shared" si="2370"/>
        <v/>
      </c>
      <c r="FW481" s="44"/>
      <c r="FX481" s="44"/>
      <c r="FY481" s="44"/>
      <c r="FZ481" s="44" t="str">
        <f t="shared" si="2371"/>
        <v/>
      </c>
      <c r="GA481" s="44"/>
      <c r="GB481" s="44"/>
      <c r="GC481" s="44"/>
      <c r="GD481" s="44" t="str">
        <f t="shared" si="2372"/>
        <v/>
      </c>
      <c r="GE481" s="45" t="str">
        <f t="shared" si="2373"/>
        <v/>
      </c>
      <c r="GF481" s="35"/>
      <c r="GH481" s="46"/>
      <c r="GI481" s="67"/>
      <c r="GJ481" s="44" t="str">
        <f t="shared" si="2311"/>
        <v/>
      </c>
      <c r="GK481" s="44"/>
      <c r="GL481" s="44"/>
      <c r="GM481" s="44"/>
      <c r="GN481" s="44" t="str">
        <f t="shared" si="2312"/>
        <v/>
      </c>
      <c r="GO481" s="44"/>
      <c r="GP481" s="44"/>
      <c r="GQ481" s="44"/>
      <c r="GR481" s="44" t="str">
        <f t="shared" si="2269"/>
        <v/>
      </c>
      <c r="GS481" s="45" t="str">
        <f t="shared" si="2270"/>
        <v/>
      </c>
      <c r="GT481" s="35"/>
      <c r="GU481" s="27"/>
      <c r="GV481" s="46"/>
      <c r="GW481" s="67"/>
      <c r="GX481" s="44" t="str">
        <f t="shared" si="2313"/>
        <v/>
      </c>
      <c r="GY481" s="44"/>
      <c r="GZ481" s="44"/>
      <c r="HA481" s="44"/>
      <c r="HB481" s="44" t="str">
        <f t="shared" si="2314"/>
        <v/>
      </c>
      <c r="HC481" s="44"/>
      <c r="HD481" s="44"/>
      <c r="HE481" s="44"/>
      <c r="HF481" s="44" t="str">
        <f t="shared" si="2271"/>
        <v/>
      </c>
      <c r="HG481" s="45" t="str">
        <f t="shared" si="2272"/>
        <v/>
      </c>
      <c r="HH481" s="35"/>
      <c r="HJ481" s="46"/>
      <c r="HK481" s="67"/>
      <c r="HL481" s="44" t="str">
        <f t="shared" si="2315"/>
        <v/>
      </c>
      <c r="HM481" s="44"/>
      <c r="HN481" s="44"/>
      <c r="HO481" s="44"/>
      <c r="HP481" s="44" t="str">
        <f t="shared" si="2316"/>
        <v/>
      </c>
      <c r="HQ481" s="44"/>
      <c r="HR481" s="44"/>
      <c r="HS481" s="44"/>
      <c r="HT481" s="44" t="str">
        <f t="shared" si="2273"/>
        <v/>
      </c>
      <c r="HU481" s="45" t="str">
        <f t="shared" si="2274"/>
        <v/>
      </c>
      <c r="HV481" s="35"/>
      <c r="HW481" s="61"/>
      <c r="HX481" s="51" t="str">
        <f>IF($A448="","",$A448)</f>
        <v/>
      </c>
      <c r="HY481" s="43"/>
      <c r="HZ481" s="43" t="str">
        <f t="shared" si="2250"/>
        <v/>
      </c>
      <c r="IA481" s="43"/>
      <c r="IB481" s="87" t="str">
        <f t="shared" si="2244"/>
        <v/>
      </c>
      <c r="IC481" s="43"/>
      <c r="ID481" s="43" t="str">
        <f t="shared" si="2208"/>
        <v/>
      </c>
      <c r="IE481" s="43"/>
      <c r="IF481" s="53" t="str">
        <f t="shared" si="2209"/>
        <v/>
      </c>
      <c r="IG481" s="47" t="str">
        <f>IF(HY481="","",IG477)</f>
        <v/>
      </c>
      <c r="IH481" s="44" t="str">
        <f t="shared" si="2210"/>
        <v/>
      </c>
      <c r="II481" s="89" t="str">
        <f t="shared" si="2211"/>
        <v/>
      </c>
      <c r="IJ481" s="35"/>
      <c r="IL481" s="51" t="str">
        <f>IF($A448="","",$A448)</f>
        <v/>
      </c>
      <c r="IM481" s="43"/>
      <c r="IN481" s="43" t="str">
        <f t="shared" si="2245"/>
        <v/>
      </c>
      <c r="IO481" s="43"/>
      <c r="IP481" s="87" t="str">
        <f t="shared" si="2246"/>
        <v/>
      </c>
      <c r="IQ481" s="43"/>
      <c r="IR481" s="43" t="str">
        <f t="shared" si="2212"/>
        <v/>
      </c>
      <c r="IS481" s="43"/>
      <c r="IT481" s="53" t="str">
        <f t="shared" si="2213"/>
        <v/>
      </c>
      <c r="IU481" s="47" t="str">
        <f t="shared" si="2247"/>
        <v/>
      </c>
      <c r="IV481" s="44" t="str">
        <f t="shared" si="2214"/>
        <v/>
      </c>
      <c r="IW481" s="89" t="str">
        <f t="shared" si="2215"/>
        <v/>
      </c>
      <c r="IX481" s="35"/>
      <c r="IY481" s="33"/>
      <c r="IZ481" s="51" t="str">
        <f>IF($A448="","",$A448)</f>
        <v/>
      </c>
      <c r="JA481" s="43"/>
      <c r="JB481" s="43" t="str">
        <f t="shared" si="2374"/>
        <v/>
      </c>
      <c r="JC481" s="43"/>
      <c r="JD481" s="87" t="str">
        <f t="shared" si="2375"/>
        <v/>
      </c>
      <c r="JE481" s="43"/>
      <c r="JF481" s="43" t="str">
        <f t="shared" si="2376"/>
        <v/>
      </c>
      <c r="JG481" s="43"/>
      <c r="JH481" s="53" t="str">
        <f t="shared" si="2248"/>
        <v/>
      </c>
      <c r="JI481" s="47" t="str">
        <f t="shared" si="2249"/>
        <v/>
      </c>
      <c r="JJ481" s="44" t="str">
        <f t="shared" si="2377"/>
        <v/>
      </c>
      <c r="JK481" s="89" t="str">
        <f t="shared" si="2378"/>
        <v/>
      </c>
      <c r="JL481" s="35"/>
      <c r="JM481" s="27"/>
      <c r="JN481" s="51" t="str">
        <f>IF($A448="","",$A448)</f>
        <v/>
      </c>
      <c r="JO481" s="43"/>
      <c r="JP481" s="43" t="str">
        <f t="shared" si="2379"/>
        <v/>
      </c>
      <c r="JQ481" s="43"/>
      <c r="JR481" s="87" t="str">
        <f t="shared" si="2380"/>
        <v/>
      </c>
      <c r="JS481" s="43"/>
      <c r="JT481" s="43" t="str">
        <f t="shared" si="2381"/>
        <v/>
      </c>
      <c r="JU481" s="43"/>
      <c r="JV481" s="53" t="str">
        <f t="shared" si="2382"/>
        <v/>
      </c>
      <c r="JW481" s="47" t="str">
        <f t="shared" si="2383"/>
        <v/>
      </c>
      <c r="JX481" s="44" t="str">
        <f t="shared" si="2384"/>
        <v/>
      </c>
      <c r="JY481" s="89" t="str">
        <f t="shared" si="2385"/>
        <v/>
      </c>
      <c r="JZ481" s="35"/>
      <c r="KA481" s="61"/>
      <c r="KB481" s="51" t="str">
        <f>IF($A448="","",$A448)</f>
        <v/>
      </c>
      <c r="KC481" s="43"/>
      <c r="KD481" s="43" t="str">
        <f t="shared" si="2386"/>
        <v/>
      </c>
      <c r="KE481" s="43"/>
      <c r="KF481" s="87" t="str">
        <f t="shared" si="2387"/>
        <v/>
      </c>
      <c r="KG481" s="43"/>
      <c r="KH481" s="43" t="str">
        <f t="shared" si="2388"/>
        <v/>
      </c>
      <c r="KI481" s="43"/>
      <c r="KJ481" s="53" t="str">
        <f t="shared" si="2389"/>
        <v/>
      </c>
      <c r="KK481" s="47" t="str">
        <f t="shared" si="2390"/>
        <v/>
      </c>
      <c r="KL481" s="44" t="str">
        <f t="shared" si="2391"/>
        <v/>
      </c>
      <c r="KM481" s="89" t="str">
        <f t="shared" si="2392"/>
        <v/>
      </c>
      <c r="KN481" s="35"/>
      <c r="KO481" s="27"/>
      <c r="KP481" s="51" t="str">
        <f>IF($A448="","",$A448)</f>
        <v/>
      </c>
      <c r="KQ481" s="43"/>
      <c r="KR481" s="43" t="str">
        <f t="shared" si="2393"/>
        <v/>
      </c>
      <c r="KS481" s="43"/>
      <c r="KT481" s="87" t="str">
        <f t="shared" si="2394"/>
        <v/>
      </c>
      <c r="KU481" s="43"/>
      <c r="KV481" s="43" t="str">
        <f t="shared" si="2395"/>
        <v/>
      </c>
      <c r="KW481" s="43"/>
      <c r="KX481" s="53" t="str">
        <f t="shared" si="2396"/>
        <v/>
      </c>
      <c r="KY481" s="47" t="str">
        <f t="shared" si="2397"/>
        <v/>
      </c>
      <c r="KZ481" s="44" t="str">
        <f t="shared" si="2398"/>
        <v/>
      </c>
      <c r="LA481" s="89" t="str">
        <f t="shared" si="2399"/>
        <v/>
      </c>
      <c r="LB481" s="35"/>
      <c r="LC481" s="27"/>
      <c r="LD481" s="74"/>
      <c r="LE481" s="75"/>
      <c r="LF481" s="75"/>
      <c r="LG481" s="75"/>
      <c r="LH481" s="75"/>
      <c r="LI481" s="75"/>
      <c r="LJ481" s="75"/>
      <c r="LK481" s="75"/>
      <c r="LL481" s="77"/>
      <c r="LM481" s="78"/>
      <c r="LN481" s="75" t="str">
        <f t="shared" si="2172"/>
        <v/>
      </c>
      <c r="LO481" s="79"/>
      <c r="LP481" s="35"/>
      <c r="LQ481" s="27"/>
      <c r="LR481" s="46"/>
      <c r="LS481" s="67"/>
      <c r="LT481" s="44" t="str">
        <f t="shared" si="2317"/>
        <v/>
      </c>
      <c r="LU481" s="44"/>
      <c r="LV481" s="44"/>
      <c r="LW481" s="44"/>
      <c r="LX481" s="44" t="str">
        <f t="shared" si="2318"/>
        <v/>
      </c>
      <c r="LY481" s="44"/>
      <c r="LZ481" s="44"/>
      <c r="MA481" s="44"/>
      <c r="MB481" s="44" t="str">
        <f t="shared" si="2277"/>
        <v/>
      </c>
      <c r="MC481" s="45" t="str">
        <f t="shared" si="2278"/>
        <v/>
      </c>
      <c r="MD481" s="35"/>
      <c r="ME481" s="27"/>
      <c r="MF481" s="46"/>
      <c r="MG481" s="67"/>
      <c r="MH481" s="44" t="str">
        <f t="shared" si="2319"/>
        <v/>
      </c>
      <c r="MI481" s="44"/>
      <c r="MJ481" s="44"/>
      <c r="MK481" s="44"/>
      <c r="ML481" s="44" t="str">
        <f t="shared" si="2320"/>
        <v/>
      </c>
      <c r="MM481" s="44"/>
      <c r="MN481" s="44"/>
      <c r="MO481" s="44"/>
      <c r="MP481" s="44" t="str">
        <f t="shared" si="2279"/>
        <v/>
      </c>
      <c r="MQ481" s="45" t="str">
        <f t="shared" si="2280"/>
        <v/>
      </c>
      <c r="MR481" s="35"/>
      <c r="MS481" s="27"/>
      <c r="MT481" s="46"/>
      <c r="MU481" s="67"/>
      <c r="MV481" s="44" t="str">
        <f t="shared" si="2321"/>
        <v/>
      </c>
      <c r="MW481" s="44"/>
      <c r="MX481" s="44"/>
      <c r="MY481" s="44"/>
      <c r="MZ481" s="44" t="str">
        <f t="shared" si="2322"/>
        <v/>
      </c>
      <c r="NA481" s="44"/>
      <c r="NB481" s="44"/>
      <c r="NC481" s="44"/>
      <c r="ND481" s="44" t="str">
        <f t="shared" si="2281"/>
        <v/>
      </c>
      <c r="NE481" s="45" t="str">
        <f t="shared" si="2282"/>
        <v/>
      </c>
      <c r="NF481" s="35"/>
      <c r="NG481" s="27"/>
      <c r="NH481" s="46"/>
      <c r="NI481" s="67"/>
      <c r="NJ481" s="44" t="str">
        <f t="shared" si="2323"/>
        <v/>
      </c>
      <c r="NK481" s="44"/>
      <c r="NL481" s="44"/>
      <c r="NM481" s="44"/>
      <c r="NN481" s="44" t="str">
        <f t="shared" si="2324"/>
        <v/>
      </c>
      <c r="NO481" s="44"/>
      <c r="NP481" s="44"/>
      <c r="NQ481" s="44"/>
      <c r="NR481" s="44" t="str">
        <f t="shared" si="2283"/>
        <v/>
      </c>
      <c r="NS481" s="45" t="str">
        <f t="shared" si="2284"/>
        <v/>
      </c>
      <c r="NT481" s="35"/>
    </row>
    <row r="482" spans="1:384" ht="15" customHeight="1" thickTop="1" x14ac:dyDescent="0.2">
      <c r="A482" s="38"/>
      <c r="B482" s="39"/>
      <c r="C482" s="40"/>
      <c r="D482" s="40"/>
      <c r="E482" s="41"/>
      <c r="F482" s="40"/>
      <c r="G482" s="178"/>
      <c r="H482" s="42"/>
      <c r="I482" s="44"/>
      <c r="J482" s="44" t="str">
        <f t="shared" si="2292"/>
        <v/>
      </c>
      <c r="K482" s="44"/>
      <c r="L482" s="44"/>
      <c r="M482" s="44"/>
      <c r="N482" s="44" t="str">
        <f t="shared" si="2293"/>
        <v/>
      </c>
      <c r="O482" s="44"/>
      <c r="P482" s="44"/>
      <c r="Q482" s="44"/>
      <c r="R482" s="44" t="str">
        <f t="shared" si="2253"/>
        <v/>
      </c>
      <c r="S482" s="45" t="str">
        <f t="shared" si="2254"/>
        <v/>
      </c>
      <c r="T482" s="35"/>
      <c r="U482" s="27"/>
      <c r="V482" s="46"/>
      <c r="W482" s="67"/>
      <c r="X482" s="44" t="str">
        <f t="shared" si="2294"/>
        <v/>
      </c>
      <c r="Y482" s="44"/>
      <c r="Z482" s="44"/>
      <c r="AA482" s="44"/>
      <c r="AB482" s="44" t="str">
        <f t="shared" si="2295"/>
        <v/>
      </c>
      <c r="AC482" s="44"/>
      <c r="AD482" s="44"/>
      <c r="AE482" s="44"/>
      <c r="AF482" s="44" t="str">
        <f t="shared" si="2255"/>
        <v/>
      </c>
      <c r="AG482" s="45" t="str">
        <f t="shared" si="2256"/>
        <v/>
      </c>
      <c r="AH482" s="35"/>
      <c r="AI482" s="27"/>
      <c r="AJ482" s="46"/>
      <c r="AK482" s="44"/>
      <c r="AL482" s="44" t="str">
        <f t="shared" si="2296"/>
        <v/>
      </c>
      <c r="AM482" s="44"/>
      <c r="AN482" s="44" t="str">
        <f t="shared" si="2297"/>
        <v/>
      </c>
      <c r="AO482" s="44"/>
      <c r="AP482" s="44" t="str">
        <f t="shared" si="2298"/>
        <v/>
      </c>
      <c r="AQ482" s="44"/>
      <c r="AR482" s="44"/>
      <c r="AS482" s="44"/>
      <c r="AT482" s="44" t="str">
        <f t="shared" si="2257"/>
        <v/>
      </c>
      <c r="AU482" s="45" t="str">
        <f t="shared" si="2258"/>
        <v/>
      </c>
      <c r="AV482" s="35"/>
      <c r="AW482" s="27"/>
      <c r="AX482" s="46"/>
      <c r="AY482" s="44"/>
      <c r="AZ482" s="44" t="str">
        <f t="shared" si="2299"/>
        <v/>
      </c>
      <c r="BA482" s="44"/>
      <c r="BB482" s="44" t="str">
        <f t="shared" si="2300"/>
        <v/>
      </c>
      <c r="BC482" s="44"/>
      <c r="BD482" s="44" t="str">
        <f t="shared" si="2301"/>
        <v/>
      </c>
      <c r="BE482" s="44"/>
      <c r="BF482" s="44"/>
      <c r="BG482" s="44"/>
      <c r="BH482" s="44" t="str">
        <f t="shared" si="2259"/>
        <v/>
      </c>
      <c r="BI482" s="45" t="str">
        <f t="shared" si="2260"/>
        <v/>
      </c>
      <c r="BJ482" s="35"/>
      <c r="BK482" s="50"/>
      <c r="BL482" s="46"/>
      <c r="BM482" s="44"/>
      <c r="BN482" s="44" t="str">
        <f t="shared" si="2331"/>
        <v/>
      </c>
      <c r="BO482" s="44"/>
      <c r="BP482" s="44" t="str">
        <f t="shared" si="2332"/>
        <v/>
      </c>
      <c r="BQ482" s="44"/>
      <c r="BR482" s="44" t="str">
        <f t="shared" si="2333"/>
        <v/>
      </c>
      <c r="BS482" s="44"/>
      <c r="BT482" s="60" t="str">
        <f t="shared" si="2334"/>
        <v/>
      </c>
      <c r="BU482" s="67" t="str">
        <f t="shared" si="2335"/>
        <v/>
      </c>
      <c r="BV482" s="43" t="str">
        <f t="shared" si="2336"/>
        <v/>
      </c>
      <c r="BW482" s="45" t="str">
        <f t="shared" si="2337"/>
        <v/>
      </c>
      <c r="BX482" s="35"/>
      <c r="BY482" s="27"/>
      <c r="BZ482" s="46"/>
      <c r="CA482" s="44"/>
      <c r="CB482" s="44" t="str">
        <f t="shared" si="2338"/>
        <v/>
      </c>
      <c r="CC482" s="44"/>
      <c r="CD482" s="44" t="str">
        <f t="shared" si="2339"/>
        <v/>
      </c>
      <c r="CE482" s="44"/>
      <c r="CF482" s="44" t="str">
        <f t="shared" si="2340"/>
        <v/>
      </c>
      <c r="CG482" s="44"/>
      <c r="CH482" s="60" t="str">
        <f t="shared" si="2341"/>
        <v/>
      </c>
      <c r="CI482" s="67" t="str">
        <f t="shared" si="2342"/>
        <v/>
      </c>
      <c r="CJ482" s="43" t="str">
        <f t="shared" si="2343"/>
        <v/>
      </c>
      <c r="CK482" s="45" t="str">
        <f t="shared" si="2344"/>
        <v/>
      </c>
      <c r="CL482" s="35"/>
      <c r="CM482" s="27"/>
      <c r="CN482" s="46"/>
      <c r="CO482" s="44"/>
      <c r="CP482" s="44" t="str">
        <f t="shared" si="2345"/>
        <v/>
      </c>
      <c r="CQ482" s="44"/>
      <c r="CR482" s="44" t="str">
        <f t="shared" si="2346"/>
        <v/>
      </c>
      <c r="CS482" s="44"/>
      <c r="CT482" s="44" t="str">
        <f t="shared" si="2347"/>
        <v/>
      </c>
      <c r="CU482" s="44"/>
      <c r="CV482" s="60" t="str">
        <f t="shared" si="2348"/>
        <v/>
      </c>
      <c r="CW482" s="67" t="str">
        <f t="shared" si="2349"/>
        <v/>
      </c>
      <c r="CX482" s="43" t="str">
        <f t="shared" si="2350"/>
        <v/>
      </c>
      <c r="CY482" s="45" t="str">
        <f t="shared" si="2351"/>
        <v/>
      </c>
      <c r="CZ482" s="35"/>
      <c r="DA482" s="58"/>
      <c r="DB482" s="46"/>
      <c r="DC482" s="44"/>
      <c r="DD482" s="44" t="str">
        <f t="shared" si="2352"/>
        <v/>
      </c>
      <c r="DE482" s="44"/>
      <c r="DF482" s="44" t="str">
        <f t="shared" si="2353"/>
        <v/>
      </c>
      <c r="DG482" s="44"/>
      <c r="DH482" s="44" t="str">
        <f t="shared" si="2354"/>
        <v/>
      </c>
      <c r="DI482" s="44"/>
      <c r="DJ482" s="60" t="str">
        <f t="shared" si="2355"/>
        <v/>
      </c>
      <c r="DK482" s="67" t="str">
        <f t="shared" si="2356"/>
        <v/>
      </c>
      <c r="DL482" s="43" t="str">
        <f t="shared" si="2357"/>
        <v/>
      </c>
      <c r="DM482" s="45" t="str">
        <f t="shared" si="2358"/>
        <v/>
      </c>
      <c r="DN482" s="35"/>
      <c r="DO482" s="27"/>
      <c r="DP482" s="46"/>
      <c r="DQ482" s="44"/>
      <c r="DR482" s="44" t="str">
        <f t="shared" si="2359"/>
        <v/>
      </c>
      <c r="DS482" s="44"/>
      <c r="DT482" s="44" t="str">
        <f t="shared" si="2360"/>
        <v/>
      </c>
      <c r="DU482" s="44"/>
      <c r="DV482" s="44" t="str">
        <f t="shared" si="2361"/>
        <v/>
      </c>
      <c r="DW482" s="44"/>
      <c r="DX482" s="60" t="str">
        <f t="shared" si="2362"/>
        <v/>
      </c>
      <c r="DY482" s="67" t="str">
        <f t="shared" si="2363"/>
        <v/>
      </c>
      <c r="DZ482" s="43" t="str">
        <f t="shared" si="2364"/>
        <v/>
      </c>
      <c r="EA482" s="45" t="str">
        <f t="shared" si="2365"/>
        <v/>
      </c>
      <c r="EB482" s="35"/>
      <c r="EC482" s="27"/>
      <c r="ED482" s="46"/>
      <c r="EE482" s="67"/>
      <c r="EF482" s="44" t="str">
        <f t="shared" si="2302"/>
        <v/>
      </c>
      <c r="EG482" s="44"/>
      <c r="EH482" s="44"/>
      <c r="EI482" s="44"/>
      <c r="EJ482" s="44" t="str">
        <f t="shared" si="2303"/>
        <v/>
      </c>
      <c r="EK482" s="44"/>
      <c r="EL482" s="44"/>
      <c r="EM482" s="44"/>
      <c r="EN482" s="44" t="str">
        <f t="shared" si="2261"/>
        <v/>
      </c>
      <c r="EO482" s="45" t="str">
        <f t="shared" si="2262"/>
        <v/>
      </c>
      <c r="EP482" s="35"/>
      <c r="EQ482" s="27"/>
      <c r="ER482" s="46"/>
      <c r="ES482" s="44"/>
      <c r="ET482" s="44" t="str">
        <f t="shared" si="2304"/>
        <v/>
      </c>
      <c r="EU482" s="44"/>
      <c r="EV482" s="44" t="str">
        <f t="shared" si="2305"/>
        <v/>
      </c>
      <c r="EW482" s="44"/>
      <c r="EX482" s="44" t="str">
        <f t="shared" si="2306"/>
        <v/>
      </c>
      <c r="EY482" s="44"/>
      <c r="EZ482" s="44"/>
      <c r="FA482" s="44"/>
      <c r="FB482" s="44" t="str">
        <f t="shared" si="2263"/>
        <v/>
      </c>
      <c r="FC482" s="45" t="str">
        <f t="shared" si="2264"/>
        <v/>
      </c>
      <c r="FD482" s="35"/>
      <c r="FF482" s="46"/>
      <c r="FG482" s="67"/>
      <c r="FH482" s="44" t="str">
        <f t="shared" si="2366"/>
        <v/>
      </c>
      <c r="FI482" s="44"/>
      <c r="FJ482" s="44"/>
      <c r="FK482" s="44"/>
      <c r="FL482" s="44" t="str">
        <f t="shared" si="2367"/>
        <v/>
      </c>
      <c r="FM482" s="44"/>
      <c r="FN482" s="44"/>
      <c r="FO482" s="44"/>
      <c r="FP482" s="44" t="str">
        <f t="shared" si="2368"/>
        <v/>
      </c>
      <c r="FQ482" s="45" t="str">
        <f t="shared" si="2369"/>
        <v/>
      </c>
      <c r="FR482" s="35"/>
      <c r="FT482" s="46"/>
      <c r="FU482" s="67"/>
      <c r="FV482" s="44" t="str">
        <f t="shared" si="2370"/>
        <v/>
      </c>
      <c r="FW482" s="44"/>
      <c r="FX482" s="44"/>
      <c r="FY482" s="44"/>
      <c r="FZ482" s="44" t="str">
        <f t="shared" si="2371"/>
        <v/>
      </c>
      <c r="GA482" s="44"/>
      <c r="GB482" s="44"/>
      <c r="GC482" s="44"/>
      <c r="GD482" s="44" t="str">
        <f t="shared" si="2372"/>
        <v/>
      </c>
      <c r="GE482" s="45" t="str">
        <f t="shared" si="2373"/>
        <v/>
      </c>
      <c r="GF482" s="35"/>
      <c r="GH482" s="46"/>
      <c r="GI482" s="67"/>
      <c r="GJ482" s="44" t="str">
        <f t="shared" si="2311"/>
        <v/>
      </c>
      <c r="GK482" s="44"/>
      <c r="GL482" s="44"/>
      <c r="GM482" s="44"/>
      <c r="GN482" s="44" t="str">
        <f t="shared" si="2312"/>
        <v/>
      </c>
      <c r="GO482" s="44"/>
      <c r="GP482" s="44"/>
      <c r="GQ482" s="44"/>
      <c r="GR482" s="44" t="str">
        <f t="shared" si="2269"/>
        <v/>
      </c>
      <c r="GS482" s="45" t="str">
        <f t="shared" si="2270"/>
        <v/>
      </c>
      <c r="GT482" s="35"/>
      <c r="GU482" s="27"/>
      <c r="GV482" s="46"/>
      <c r="GW482" s="67"/>
      <c r="GX482" s="44" t="str">
        <f t="shared" si="2313"/>
        <v/>
      </c>
      <c r="GY482" s="44"/>
      <c r="GZ482" s="44"/>
      <c r="HA482" s="44"/>
      <c r="HB482" s="44" t="str">
        <f t="shared" si="2314"/>
        <v/>
      </c>
      <c r="HC482" s="44"/>
      <c r="HD482" s="44"/>
      <c r="HE482" s="44"/>
      <c r="HF482" s="44" t="str">
        <f t="shared" si="2271"/>
        <v/>
      </c>
      <c r="HG482" s="45" t="str">
        <f t="shared" si="2272"/>
        <v/>
      </c>
      <c r="HH482" s="35"/>
      <c r="HJ482" s="46"/>
      <c r="HK482" s="67"/>
      <c r="HL482" s="44" t="str">
        <f t="shared" si="2315"/>
        <v/>
      </c>
      <c r="HM482" s="44"/>
      <c r="HN482" s="44"/>
      <c r="HO482" s="44"/>
      <c r="HP482" s="44" t="str">
        <f t="shared" si="2316"/>
        <v/>
      </c>
      <c r="HQ482" s="44"/>
      <c r="HR482" s="44"/>
      <c r="HS482" s="44"/>
      <c r="HT482" s="44" t="str">
        <f t="shared" si="2273"/>
        <v/>
      </c>
      <c r="HU482" s="45" t="str">
        <f t="shared" si="2274"/>
        <v/>
      </c>
      <c r="HV482" s="35"/>
      <c r="HW482" s="61"/>
      <c r="HX482" s="46"/>
      <c r="HY482" s="44"/>
      <c r="HZ482" s="44" t="str">
        <f t="shared" si="2250"/>
        <v/>
      </c>
      <c r="IA482" s="44"/>
      <c r="IB482" s="44" t="str">
        <f t="shared" si="2244"/>
        <v/>
      </c>
      <c r="IC482" s="44"/>
      <c r="ID482" s="44" t="str">
        <f t="shared" si="2208"/>
        <v/>
      </c>
      <c r="IE482" s="44"/>
      <c r="IF482" s="60" t="str">
        <f t="shared" ref="IF482" si="2403">IF(HY481="","",IF478)</f>
        <v/>
      </c>
      <c r="IG482" s="67" t="str">
        <f>IF(HY481="","",IG478)</f>
        <v/>
      </c>
      <c r="IH482" s="43" t="str">
        <f t="shared" si="2210"/>
        <v/>
      </c>
      <c r="II482" s="45" t="str">
        <f t="shared" si="2211"/>
        <v/>
      </c>
      <c r="IJ482" s="35"/>
      <c r="IL482" s="46"/>
      <c r="IM482" s="44"/>
      <c r="IN482" s="44" t="str">
        <f t="shared" si="2245"/>
        <v/>
      </c>
      <c r="IO482" s="44"/>
      <c r="IP482" s="44" t="str">
        <f t="shared" si="2246"/>
        <v/>
      </c>
      <c r="IQ482" s="44"/>
      <c r="IR482" s="44" t="str">
        <f t="shared" si="2212"/>
        <v/>
      </c>
      <c r="IS482" s="44"/>
      <c r="IT482" s="60" t="str">
        <f t="shared" si="2213"/>
        <v/>
      </c>
      <c r="IU482" s="67" t="str">
        <f t="shared" si="2247"/>
        <v/>
      </c>
      <c r="IV482" s="43" t="str">
        <f t="shared" si="2214"/>
        <v/>
      </c>
      <c r="IW482" s="45" t="str">
        <f t="shared" si="2215"/>
        <v/>
      </c>
      <c r="IX482" s="35"/>
      <c r="IY482" s="33"/>
      <c r="IZ482" s="46"/>
      <c r="JA482" s="44"/>
      <c r="JB482" s="44" t="str">
        <f t="shared" si="2374"/>
        <v/>
      </c>
      <c r="JC482" s="44"/>
      <c r="JD482" s="44" t="str">
        <f t="shared" si="2375"/>
        <v/>
      </c>
      <c r="JE482" s="44"/>
      <c r="JF482" s="44" t="str">
        <f t="shared" si="2376"/>
        <v/>
      </c>
      <c r="JG482" s="44"/>
      <c r="JH482" s="60" t="str">
        <f t="shared" si="2248"/>
        <v/>
      </c>
      <c r="JI482" s="67" t="str">
        <f t="shared" si="2249"/>
        <v/>
      </c>
      <c r="JJ482" s="43" t="str">
        <f t="shared" si="2377"/>
        <v/>
      </c>
      <c r="JK482" s="45" t="str">
        <f t="shared" si="2378"/>
        <v/>
      </c>
      <c r="JL482" s="35"/>
      <c r="JM482" s="27"/>
      <c r="JN482" s="46"/>
      <c r="JO482" s="44"/>
      <c r="JP482" s="44" t="str">
        <f t="shared" si="2379"/>
        <v/>
      </c>
      <c r="JQ482" s="44"/>
      <c r="JR482" s="44" t="str">
        <f t="shared" si="2380"/>
        <v/>
      </c>
      <c r="JS482" s="44"/>
      <c r="JT482" s="44" t="str">
        <f t="shared" si="2381"/>
        <v/>
      </c>
      <c r="JU482" s="44"/>
      <c r="JV482" s="60" t="str">
        <f t="shared" si="2382"/>
        <v/>
      </c>
      <c r="JW482" s="67" t="str">
        <f t="shared" si="2383"/>
        <v/>
      </c>
      <c r="JX482" s="43" t="str">
        <f t="shared" si="2384"/>
        <v/>
      </c>
      <c r="JY482" s="45" t="str">
        <f t="shared" si="2385"/>
        <v/>
      </c>
      <c r="JZ482" s="35"/>
      <c r="KA482" s="61"/>
      <c r="KB482" s="46"/>
      <c r="KC482" s="44"/>
      <c r="KD482" s="44" t="str">
        <f t="shared" si="2386"/>
        <v/>
      </c>
      <c r="KE482" s="44"/>
      <c r="KF482" s="44" t="str">
        <f t="shared" si="2387"/>
        <v/>
      </c>
      <c r="KG482" s="44"/>
      <c r="KH482" s="44" t="str">
        <f t="shared" si="2388"/>
        <v/>
      </c>
      <c r="KI482" s="44"/>
      <c r="KJ482" s="60" t="str">
        <f t="shared" si="2389"/>
        <v/>
      </c>
      <c r="KK482" s="67" t="str">
        <f t="shared" si="2390"/>
        <v/>
      </c>
      <c r="KL482" s="43" t="str">
        <f t="shared" si="2391"/>
        <v/>
      </c>
      <c r="KM482" s="45" t="str">
        <f t="shared" si="2392"/>
        <v/>
      </c>
      <c r="KN482" s="35"/>
      <c r="KO482" s="27"/>
      <c r="KP482" s="46"/>
      <c r="KQ482" s="44"/>
      <c r="KR482" s="44" t="str">
        <f t="shared" si="2393"/>
        <v/>
      </c>
      <c r="KS482" s="44"/>
      <c r="KT482" s="44" t="str">
        <f t="shared" si="2394"/>
        <v/>
      </c>
      <c r="KU482" s="44"/>
      <c r="KV482" s="44" t="str">
        <f t="shared" si="2395"/>
        <v/>
      </c>
      <c r="KW482" s="44"/>
      <c r="KX482" s="60" t="str">
        <f t="shared" si="2396"/>
        <v/>
      </c>
      <c r="KY482" s="67" t="str">
        <f t="shared" si="2397"/>
        <v/>
      </c>
      <c r="KZ482" s="43" t="str">
        <f t="shared" si="2398"/>
        <v/>
      </c>
      <c r="LA482" s="45" t="str">
        <f t="shared" si="2399"/>
        <v/>
      </c>
      <c r="LB482" s="35"/>
      <c r="LC482" s="27"/>
      <c r="LD482" s="51"/>
      <c r="LE482" s="43"/>
      <c r="LF482" s="93" t="str">
        <f>IF(LE482="","",LE482-LE479)</f>
        <v/>
      </c>
      <c r="LG482" s="43"/>
      <c r="LH482" s="43"/>
      <c r="LI482" s="43"/>
      <c r="LJ482" s="87"/>
      <c r="LK482" s="43"/>
      <c r="LL482" s="72"/>
      <c r="LM482" s="67"/>
      <c r="LN482" s="87" t="str">
        <f t="shared" si="2172"/>
        <v/>
      </c>
      <c r="LO482" s="54"/>
      <c r="LP482" s="35"/>
      <c r="LQ482" s="27"/>
      <c r="LR482" s="46"/>
      <c r="LS482" s="67"/>
      <c r="LT482" s="44" t="str">
        <f t="shared" si="2317"/>
        <v/>
      </c>
      <c r="LU482" s="44"/>
      <c r="LV482" s="44"/>
      <c r="LW482" s="44"/>
      <c r="LX482" s="44" t="str">
        <f t="shared" si="2318"/>
        <v/>
      </c>
      <c r="LY482" s="44"/>
      <c r="LZ482" s="44"/>
      <c r="MA482" s="44"/>
      <c r="MB482" s="44" t="str">
        <f t="shared" si="2277"/>
        <v/>
      </c>
      <c r="MC482" s="45" t="str">
        <f t="shared" si="2278"/>
        <v/>
      </c>
      <c r="MD482" s="35"/>
      <c r="ME482" s="27"/>
      <c r="MF482" s="46"/>
      <c r="MG482" s="67"/>
      <c r="MH482" s="44" t="str">
        <f t="shared" si="2319"/>
        <v/>
      </c>
      <c r="MI482" s="44"/>
      <c r="MJ482" s="44"/>
      <c r="MK482" s="44"/>
      <c r="ML482" s="44" t="str">
        <f t="shared" si="2320"/>
        <v/>
      </c>
      <c r="MM482" s="44"/>
      <c r="MN482" s="44"/>
      <c r="MO482" s="44"/>
      <c r="MP482" s="44" t="str">
        <f t="shared" si="2279"/>
        <v/>
      </c>
      <c r="MQ482" s="45" t="str">
        <f t="shared" si="2280"/>
        <v/>
      </c>
      <c r="MR482" s="35"/>
      <c r="MS482" s="27"/>
      <c r="MT482" s="46"/>
      <c r="MU482" s="67"/>
      <c r="MV482" s="44" t="str">
        <f t="shared" si="2321"/>
        <v/>
      </c>
      <c r="MW482" s="44"/>
      <c r="MX482" s="44"/>
      <c r="MY482" s="44"/>
      <c r="MZ482" s="44" t="str">
        <f t="shared" si="2322"/>
        <v/>
      </c>
      <c r="NA482" s="44"/>
      <c r="NB482" s="44"/>
      <c r="NC482" s="44"/>
      <c r="ND482" s="44" t="str">
        <f t="shared" si="2281"/>
        <v/>
      </c>
      <c r="NE482" s="45" t="str">
        <f t="shared" si="2282"/>
        <v/>
      </c>
      <c r="NF482" s="35"/>
      <c r="NG482" s="27"/>
      <c r="NH482" s="46"/>
      <c r="NI482" s="67"/>
      <c r="NJ482" s="44" t="str">
        <f t="shared" si="2323"/>
        <v/>
      </c>
      <c r="NK482" s="44"/>
      <c r="NL482" s="44"/>
      <c r="NM482" s="44"/>
      <c r="NN482" s="44" t="str">
        <f t="shared" si="2324"/>
        <v/>
      </c>
      <c r="NO482" s="44"/>
      <c r="NP482" s="44"/>
      <c r="NQ482" s="44"/>
      <c r="NR482" s="44" t="str">
        <f t="shared" si="2283"/>
        <v/>
      </c>
      <c r="NS482" s="45" t="str">
        <f t="shared" si="2284"/>
        <v/>
      </c>
      <c r="NT482" s="35"/>
    </row>
    <row r="483" spans="1:384" x14ac:dyDescent="0.2">
      <c r="A483" s="38"/>
      <c r="B483" s="39"/>
      <c r="C483" s="40"/>
      <c r="D483" s="40"/>
      <c r="E483" s="41"/>
      <c r="F483" s="40"/>
      <c r="G483" s="178"/>
      <c r="H483" s="42"/>
      <c r="I483" s="44"/>
      <c r="J483" s="44" t="str">
        <f t="shared" si="2292"/>
        <v/>
      </c>
      <c r="K483" s="44"/>
      <c r="L483" s="44"/>
      <c r="M483" s="44"/>
      <c r="N483" s="44" t="str">
        <f t="shared" si="2293"/>
        <v/>
      </c>
      <c r="O483" s="44"/>
      <c r="P483" s="44"/>
      <c r="Q483" s="44"/>
      <c r="R483" s="44" t="str">
        <f t="shared" si="2253"/>
        <v/>
      </c>
      <c r="S483" s="45" t="str">
        <f t="shared" si="2254"/>
        <v/>
      </c>
      <c r="T483" s="35"/>
      <c r="U483" s="27"/>
      <c r="V483" s="46"/>
      <c r="W483" s="67"/>
      <c r="X483" s="44" t="str">
        <f t="shared" si="2294"/>
        <v/>
      </c>
      <c r="Y483" s="44"/>
      <c r="Z483" s="44"/>
      <c r="AA483" s="44"/>
      <c r="AB483" s="44" t="str">
        <f t="shared" si="2295"/>
        <v/>
      </c>
      <c r="AC483" s="44"/>
      <c r="AD483" s="44"/>
      <c r="AE483" s="44"/>
      <c r="AF483" s="44" t="str">
        <f t="shared" si="2255"/>
        <v/>
      </c>
      <c r="AG483" s="45" t="str">
        <f t="shared" si="2256"/>
        <v/>
      </c>
      <c r="AH483" s="35"/>
      <c r="AI483" s="27"/>
      <c r="AJ483" s="46"/>
      <c r="AK483" s="44"/>
      <c r="AL483" s="44" t="str">
        <f t="shared" si="2296"/>
        <v/>
      </c>
      <c r="AM483" s="44"/>
      <c r="AN483" s="44" t="str">
        <f t="shared" si="2297"/>
        <v/>
      </c>
      <c r="AO483" s="44"/>
      <c r="AP483" s="44" t="str">
        <f t="shared" si="2298"/>
        <v/>
      </c>
      <c r="AQ483" s="44"/>
      <c r="AR483" s="44"/>
      <c r="AS483" s="44"/>
      <c r="AT483" s="44" t="str">
        <f t="shared" si="2257"/>
        <v/>
      </c>
      <c r="AU483" s="45" t="str">
        <f t="shared" si="2258"/>
        <v/>
      </c>
      <c r="AV483" s="35"/>
      <c r="AW483" s="27"/>
      <c r="AX483" s="46"/>
      <c r="AY483" s="44"/>
      <c r="AZ483" s="44" t="str">
        <f t="shared" si="2299"/>
        <v/>
      </c>
      <c r="BA483" s="44"/>
      <c r="BB483" s="44" t="str">
        <f t="shared" si="2300"/>
        <v/>
      </c>
      <c r="BC483" s="44"/>
      <c r="BD483" s="44" t="str">
        <f t="shared" si="2301"/>
        <v/>
      </c>
      <c r="BE483" s="44"/>
      <c r="BF483" s="44"/>
      <c r="BG483" s="44"/>
      <c r="BH483" s="44" t="str">
        <f t="shared" si="2259"/>
        <v/>
      </c>
      <c r="BI483" s="45" t="str">
        <f t="shared" si="2260"/>
        <v/>
      </c>
      <c r="BJ483" s="35"/>
      <c r="BK483" s="50"/>
      <c r="BL483" s="46"/>
      <c r="BM483" s="44"/>
      <c r="BN483" s="44" t="str">
        <f t="shared" si="2331"/>
        <v/>
      </c>
      <c r="BO483" s="44"/>
      <c r="BP483" s="44" t="str">
        <f t="shared" si="2332"/>
        <v/>
      </c>
      <c r="BQ483" s="44"/>
      <c r="BR483" s="44" t="str">
        <f t="shared" si="2333"/>
        <v/>
      </c>
      <c r="BS483" s="44"/>
      <c r="BT483" s="60" t="str">
        <f t="shared" si="2334"/>
        <v/>
      </c>
      <c r="BU483" s="67" t="str">
        <f t="shared" si="2335"/>
        <v/>
      </c>
      <c r="BV483" s="44" t="str">
        <f t="shared" si="2336"/>
        <v/>
      </c>
      <c r="BW483" s="45" t="str">
        <f t="shared" si="2337"/>
        <v/>
      </c>
      <c r="BX483" s="35"/>
      <c r="BY483" s="27"/>
      <c r="BZ483" s="46"/>
      <c r="CA483" s="44"/>
      <c r="CB483" s="44" t="str">
        <f t="shared" si="2338"/>
        <v/>
      </c>
      <c r="CC483" s="44"/>
      <c r="CD483" s="44" t="str">
        <f t="shared" si="2339"/>
        <v/>
      </c>
      <c r="CE483" s="44"/>
      <c r="CF483" s="44" t="str">
        <f t="shared" si="2340"/>
        <v/>
      </c>
      <c r="CG483" s="44"/>
      <c r="CH483" s="60" t="str">
        <f t="shared" si="2341"/>
        <v/>
      </c>
      <c r="CI483" s="67" t="str">
        <f t="shared" si="2342"/>
        <v/>
      </c>
      <c r="CJ483" s="44" t="str">
        <f t="shared" si="2343"/>
        <v/>
      </c>
      <c r="CK483" s="45" t="str">
        <f t="shared" si="2344"/>
        <v/>
      </c>
      <c r="CL483" s="35"/>
      <c r="CM483" s="27"/>
      <c r="CN483" s="46"/>
      <c r="CO483" s="44"/>
      <c r="CP483" s="44" t="str">
        <f t="shared" si="2345"/>
        <v/>
      </c>
      <c r="CQ483" s="44"/>
      <c r="CR483" s="44" t="str">
        <f t="shared" si="2346"/>
        <v/>
      </c>
      <c r="CS483" s="44"/>
      <c r="CT483" s="44" t="str">
        <f t="shared" si="2347"/>
        <v/>
      </c>
      <c r="CU483" s="44"/>
      <c r="CV483" s="60" t="str">
        <f t="shared" si="2348"/>
        <v/>
      </c>
      <c r="CW483" s="67" t="str">
        <f t="shared" si="2349"/>
        <v/>
      </c>
      <c r="CX483" s="44" t="str">
        <f t="shared" si="2350"/>
        <v/>
      </c>
      <c r="CY483" s="45" t="str">
        <f t="shared" si="2351"/>
        <v/>
      </c>
      <c r="CZ483" s="35"/>
      <c r="DA483" s="58"/>
      <c r="DB483" s="46"/>
      <c r="DC483" s="44"/>
      <c r="DD483" s="44" t="str">
        <f t="shared" si="2352"/>
        <v/>
      </c>
      <c r="DE483" s="44"/>
      <c r="DF483" s="44" t="str">
        <f t="shared" si="2353"/>
        <v/>
      </c>
      <c r="DG483" s="44"/>
      <c r="DH483" s="44" t="str">
        <f t="shared" si="2354"/>
        <v/>
      </c>
      <c r="DI483" s="44"/>
      <c r="DJ483" s="60" t="str">
        <f t="shared" si="2355"/>
        <v/>
      </c>
      <c r="DK483" s="67" t="str">
        <f t="shared" si="2356"/>
        <v/>
      </c>
      <c r="DL483" s="44" t="str">
        <f t="shared" si="2357"/>
        <v/>
      </c>
      <c r="DM483" s="45" t="str">
        <f t="shared" si="2358"/>
        <v/>
      </c>
      <c r="DN483" s="35"/>
      <c r="DO483" s="27"/>
      <c r="DP483" s="46"/>
      <c r="DQ483" s="44"/>
      <c r="DR483" s="44" t="str">
        <f t="shared" si="2359"/>
        <v/>
      </c>
      <c r="DS483" s="44"/>
      <c r="DT483" s="44" t="str">
        <f t="shared" si="2360"/>
        <v/>
      </c>
      <c r="DU483" s="44"/>
      <c r="DV483" s="44" t="str">
        <f t="shared" si="2361"/>
        <v/>
      </c>
      <c r="DW483" s="44"/>
      <c r="DX483" s="60" t="str">
        <f t="shared" si="2362"/>
        <v/>
      </c>
      <c r="DY483" s="67" t="str">
        <f t="shared" si="2363"/>
        <v/>
      </c>
      <c r="DZ483" s="44" t="str">
        <f t="shared" si="2364"/>
        <v/>
      </c>
      <c r="EA483" s="45" t="str">
        <f t="shared" si="2365"/>
        <v/>
      </c>
      <c r="EB483" s="35"/>
      <c r="EC483" s="27"/>
      <c r="ED483" s="46"/>
      <c r="EE483" s="67"/>
      <c r="EF483" s="44" t="str">
        <f t="shared" si="2302"/>
        <v/>
      </c>
      <c r="EG483" s="44"/>
      <c r="EH483" s="44"/>
      <c r="EI483" s="44"/>
      <c r="EJ483" s="44" t="str">
        <f t="shared" si="2303"/>
        <v/>
      </c>
      <c r="EK483" s="44"/>
      <c r="EL483" s="44"/>
      <c r="EM483" s="44"/>
      <c r="EN483" s="44" t="str">
        <f t="shared" si="2261"/>
        <v/>
      </c>
      <c r="EO483" s="45" t="str">
        <f t="shared" si="2262"/>
        <v/>
      </c>
      <c r="EP483" s="35"/>
      <c r="EQ483" s="27"/>
      <c r="ER483" s="46"/>
      <c r="ES483" s="44"/>
      <c r="ET483" s="44" t="str">
        <f t="shared" si="2304"/>
        <v/>
      </c>
      <c r="EU483" s="44"/>
      <c r="EV483" s="44" t="str">
        <f t="shared" si="2305"/>
        <v/>
      </c>
      <c r="EW483" s="44"/>
      <c r="EX483" s="44" t="str">
        <f t="shared" si="2306"/>
        <v/>
      </c>
      <c r="EY483" s="44"/>
      <c r="EZ483" s="44"/>
      <c r="FA483" s="44"/>
      <c r="FB483" s="44" t="str">
        <f t="shared" si="2263"/>
        <v/>
      </c>
      <c r="FC483" s="45" t="str">
        <f t="shared" si="2264"/>
        <v/>
      </c>
      <c r="FD483" s="35"/>
      <c r="FF483" s="46"/>
      <c r="FG483" s="67"/>
      <c r="FH483" s="44" t="str">
        <f t="shared" si="2366"/>
        <v/>
      </c>
      <c r="FI483" s="44"/>
      <c r="FJ483" s="44"/>
      <c r="FK483" s="44"/>
      <c r="FL483" s="44" t="str">
        <f t="shared" si="2367"/>
        <v/>
      </c>
      <c r="FM483" s="44"/>
      <c r="FN483" s="44"/>
      <c r="FO483" s="44"/>
      <c r="FP483" s="44" t="str">
        <f t="shared" si="2368"/>
        <v/>
      </c>
      <c r="FQ483" s="45" t="str">
        <f t="shared" si="2369"/>
        <v/>
      </c>
      <c r="FR483" s="35"/>
      <c r="FT483" s="46"/>
      <c r="FU483" s="67"/>
      <c r="FV483" s="44" t="str">
        <f t="shared" si="2370"/>
        <v/>
      </c>
      <c r="FW483" s="44"/>
      <c r="FX483" s="44"/>
      <c r="FY483" s="44"/>
      <c r="FZ483" s="44" t="str">
        <f t="shared" si="2371"/>
        <v/>
      </c>
      <c r="GA483" s="44"/>
      <c r="GB483" s="44"/>
      <c r="GC483" s="44"/>
      <c r="GD483" s="44" t="str">
        <f t="shared" si="2372"/>
        <v/>
      </c>
      <c r="GE483" s="45" t="str">
        <f t="shared" si="2373"/>
        <v/>
      </c>
      <c r="GF483" s="35"/>
      <c r="GH483" s="46"/>
      <c r="GI483" s="67"/>
      <c r="GJ483" s="44" t="str">
        <f t="shared" si="2311"/>
        <v/>
      </c>
      <c r="GK483" s="44"/>
      <c r="GL483" s="44"/>
      <c r="GM483" s="44"/>
      <c r="GN483" s="44" t="str">
        <f t="shared" si="2312"/>
        <v/>
      </c>
      <c r="GO483" s="44"/>
      <c r="GP483" s="44"/>
      <c r="GQ483" s="44"/>
      <c r="GR483" s="44" t="str">
        <f t="shared" si="2269"/>
        <v/>
      </c>
      <c r="GS483" s="45" t="str">
        <f t="shared" si="2270"/>
        <v/>
      </c>
      <c r="GT483" s="35"/>
      <c r="GU483" s="27"/>
      <c r="GV483" s="46"/>
      <c r="GW483" s="67"/>
      <c r="GX483" s="44" t="str">
        <f t="shared" si="2313"/>
        <v/>
      </c>
      <c r="GY483" s="44"/>
      <c r="GZ483" s="44"/>
      <c r="HA483" s="44"/>
      <c r="HB483" s="44" t="str">
        <f t="shared" si="2314"/>
        <v/>
      </c>
      <c r="HC483" s="44"/>
      <c r="HD483" s="44"/>
      <c r="HE483" s="44"/>
      <c r="HF483" s="44" t="str">
        <f t="shared" si="2271"/>
        <v/>
      </c>
      <c r="HG483" s="45" t="str">
        <f t="shared" si="2272"/>
        <v/>
      </c>
      <c r="HH483" s="35"/>
      <c r="HJ483" s="46"/>
      <c r="HK483" s="67"/>
      <c r="HL483" s="44" t="str">
        <f t="shared" si="2315"/>
        <v/>
      </c>
      <c r="HM483" s="44"/>
      <c r="HN483" s="44"/>
      <c r="HO483" s="44"/>
      <c r="HP483" s="44" t="str">
        <f t="shared" si="2316"/>
        <v/>
      </c>
      <c r="HQ483" s="44"/>
      <c r="HR483" s="44"/>
      <c r="HS483" s="44"/>
      <c r="HT483" s="44" t="str">
        <f t="shared" si="2273"/>
        <v/>
      </c>
      <c r="HU483" s="45" t="str">
        <f t="shared" si="2274"/>
        <v/>
      </c>
      <c r="HV483" s="35"/>
      <c r="HW483" s="61"/>
      <c r="HX483" s="46"/>
      <c r="HY483" s="44"/>
      <c r="HZ483" s="44" t="str">
        <f t="shared" si="2250"/>
        <v/>
      </c>
      <c r="IA483" s="44"/>
      <c r="IB483" s="44" t="str">
        <f t="shared" si="2244"/>
        <v/>
      </c>
      <c r="IC483" s="44"/>
      <c r="ID483" s="44" t="str">
        <f t="shared" si="2208"/>
        <v/>
      </c>
      <c r="IE483" s="44"/>
      <c r="IF483" s="60" t="str">
        <f t="shared" ref="IF483" si="2404">IF(HY481="","",IF479)</f>
        <v/>
      </c>
      <c r="IG483" s="67" t="str">
        <f>IF(HY481="","",IG479)</f>
        <v/>
      </c>
      <c r="IH483" s="44" t="str">
        <f t="shared" si="2210"/>
        <v/>
      </c>
      <c r="II483" s="45" t="str">
        <f t="shared" si="2211"/>
        <v/>
      </c>
      <c r="IJ483" s="35"/>
      <c r="IL483" s="46"/>
      <c r="IM483" s="44"/>
      <c r="IN483" s="44" t="str">
        <f t="shared" si="2245"/>
        <v/>
      </c>
      <c r="IO483" s="44"/>
      <c r="IP483" s="44" t="str">
        <f t="shared" si="2246"/>
        <v/>
      </c>
      <c r="IQ483" s="44"/>
      <c r="IR483" s="44" t="str">
        <f t="shared" si="2212"/>
        <v/>
      </c>
      <c r="IS483" s="44"/>
      <c r="IT483" s="60" t="str">
        <f t="shared" si="2213"/>
        <v/>
      </c>
      <c r="IU483" s="67" t="str">
        <f t="shared" si="2247"/>
        <v/>
      </c>
      <c r="IV483" s="44" t="str">
        <f t="shared" si="2214"/>
        <v/>
      </c>
      <c r="IW483" s="45" t="str">
        <f t="shared" si="2215"/>
        <v/>
      </c>
      <c r="IX483" s="35"/>
      <c r="IY483" s="33"/>
      <c r="IZ483" s="46"/>
      <c r="JA483" s="44"/>
      <c r="JB483" s="44" t="str">
        <f t="shared" si="2374"/>
        <v/>
      </c>
      <c r="JC483" s="44"/>
      <c r="JD483" s="44" t="str">
        <f t="shared" si="2375"/>
        <v/>
      </c>
      <c r="JE483" s="44"/>
      <c r="JF483" s="44" t="str">
        <f t="shared" si="2376"/>
        <v/>
      </c>
      <c r="JG483" s="44"/>
      <c r="JH483" s="60" t="str">
        <f t="shared" si="2248"/>
        <v/>
      </c>
      <c r="JI483" s="67" t="str">
        <f t="shared" si="2249"/>
        <v/>
      </c>
      <c r="JJ483" s="44" t="str">
        <f t="shared" si="2377"/>
        <v/>
      </c>
      <c r="JK483" s="45" t="str">
        <f t="shared" si="2378"/>
        <v/>
      </c>
      <c r="JL483" s="35"/>
      <c r="JM483" s="27"/>
      <c r="JN483" s="46"/>
      <c r="JO483" s="44"/>
      <c r="JP483" s="44" t="str">
        <f t="shared" si="2379"/>
        <v/>
      </c>
      <c r="JQ483" s="44"/>
      <c r="JR483" s="44" t="str">
        <f t="shared" si="2380"/>
        <v/>
      </c>
      <c r="JS483" s="44"/>
      <c r="JT483" s="44" t="str">
        <f t="shared" si="2381"/>
        <v/>
      </c>
      <c r="JU483" s="44"/>
      <c r="JV483" s="60" t="str">
        <f t="shared" si="2382"/>
        <v/>
      </c>
      <c r="JW483" s="67" t="str">
        <f t="shared" si="2383"/>
        <v/>
      </c>
      <c r="JX483" s="44" t="str">
        <f t="shared" si="2384"/>
        <v/>
      </c>
      <c r="JY483" s="45" t="str">
        <f t="shared" si="2385"/>
        <v/>
      </c>
      <c r="JZ483" s="35"/>
      <c r="KA483" s="61"/>
      <c r="KB483" s="46"/>
      <c r="KC483" s="44"/>
      <c r="KD483" s="44" t="str">
        <f t="shared" si="2386"/>
        <v/>
      </c>
      <c r="KE483" s="44"/>
      <c r="KF483" s="44" t="str">
        <f t="shared" si="2387"/>
        <v/>
      </c>
      <c r="KG483" s="44"/>
      <c r="KH483" s="44" t="str">
        <f t="shared" si="2388"/>
        <v/>
      </c>
      <c r="KI483" s="44"/>
      <c r="KJ483" s="60" t="str">
        <f t="shared" si="2389"/>
        <v/>
      </c>
      <c r="KK483" s="67" t="str">
        <f t="shared" si="2390"/>
        <v/>
      </c>
      <c r="KL483" s="44" t="str">
        <f t="shared" si="2391"/>
        <v/>
      </c>
      <c r="KM483" s="45" t="str">
        <f t="shared" si="2392"/>
        <v/>
      </c>
      <c r="KN483" s="35"/>
      <c r="KO483" s="27"/>
      <c r="KP483" s="46"/>
      <c r="KQ483" s="44"/>
      <c r="KR483" s="44" t="str">
        <f t="shared" si="2393"/>
        <v/>
      </c>
      <c r="KS483" s="44"/>
      <c r="KT483" s="44" t="str">
        <f t="shared" si="2394"/>
        <v/>
      </c>
      <c r="KU483" s="44"/>
      <c r="KV483" s="44" t="str">
        <f t="shared" si="2395"/>
        <v/>
      </c>
      <c r="KW483" s="44"/>
      <c r="KX483" s="60" t="str">
        <f t="shared" si="2396"/>
        <v/>
      </c>
      <c r="KY483" s="67" t="str">
        <f t="shared" si="2397"/>
        <v/>
      </c>
      <c r="KZ483" s="44" t="str">
        <f t="shared" si="2398"/>
        <v/>
      </c>
      <c r="LA483" s="45" t="str">
        <f t="shared" si="2399"/>
        <v/>
      </c>
      <c r="LB483" s="35"/>
      <c r="LC483" s="27"/>
      <c r="LD483" s="51"/>
      <c r="LE483" s="43"/>
      <c r="LF483" s="44"/>
      <c r="LG483" s="44"/>
      <c r="LH483" s="44"/>
      <c r="LI483" s="44"/>
      <c r="LJ483" s="44"/>
      <c r="LK483" s="44"/>
      <c r="LL483" s="60"/>
      <c r="LM483" s="67"/>
      <c r="LN483" s="44" t="str">
        <f t="shared" si="2172"/>
        <v/>
      </c>
      <c r="LO483" s="45"/>
      <c r="LP483" s="35"/>
      <c r="LQ483" s="27"/>
      <c r="LR483" s="46"/>
      <c r="LS483" s="67"/>
      <c r="LT483" s="44" t="str">
        <f t="shared" si="2317"/>
        <v/>
      </c>
      <c r="LU483" s="44"/>
      <c r="LV483" s="44"/>
      <c r="LW483" s="44"/>
      <c r="LX483" s="44" t="str">
        <f t="shared" si="2318"/>
        <v/>
      </c>
      <c r="LY483" s="44"/>
      <c r="LZ483" s="44"/>
      <c r="MA483" s="44"/>
      <c r="MB483" s="44" t="str">
        <f t="shared" si="2277"/>
        <v/>
      </c>
      <c r="MC483" s="45" t="str">
        <f t="shared" si="2278"/>
        <v/>
      </c>
      <c r="MD483" s="35"/>
      <c r="ME483" s="27"/>
      <c r="MF483" s="46"/>
      <c r="MG483" s="67"/>
      <c r="MH483" s="44" t="str">
        <f t="shared" si="2319"/>
        <v/>
      </c>
      <c r="MI483" s="44"/>
      <c r="MJ483" s="44"/>
      <c r="MK483" s="44"/>
      <c r="ML483" s="44" t="str">
        <f t="shared" si="2320"/>
        <v/>
      </c>
      <c r="MM483" s="44"/>
      <c r="MN483" s="44"/>
      <c r="MO483" s="44"/>
      <c r="MP483" s="44" t="str">
        <f t="shared" si="2279"/>
        <v/>
      </c>
      <c r="MQ483" s="45" t="str">
        <f t="shared" si="2280"/>
        <v/>
      </c>
      <c r="MR483" s="35"/>
      <c r="MS483" s="27"/>
      <c r="MT483" s="46"/>
      <c r="MU483" s="67"/>
      <c r="MV483" s="44" t="str">
        <f t="shared" si="2321"/>
        <v/>
      </c>
      <c r="MW483" s="44"/>
      <c r="MX483" s="44"/>
      <c r="MY483" s="44"/>
      <c r="MZ483" s="44" t="str">
        <f t="shared" si="2322"/>
        <v/>
      </c>
      <c r="NA483" s="44"/>
      <c r="NB483" s="44"/>
      <c r="NC483" s="44"/>
      <c r="ND483" s="44" t="str">
        <f t="shared" si="2281"/>
        <v/>
      </c>
      <c r="NE483" s="45" t="str">
        <f t="shared" si="2282"/>
        <v/>
      </c>
      <c r="NF483" s="35"/>
      <c r="NG483" s="27"/>
      <c r="NH483" s="46"/>
      <c r="NI483" s="67"/>
      <c r="NJ483" s="44" t="str">
        <f t="shared" si="2323"/>
        <v/>
      </c>
      <c r="NK483" s="44"/>
      <c r="NL483" s="44"/>
      <c r="NM483" s="44"/>
      <c r="NN483" s="44" t="str">
        <f t="shared" si="2324"/>
        <v/>
      </c>
      <c r="NO483" s="44"/>
      <c r="NP483" s="44"/>
      <c r="NQ483" s="44"/>
      <c r="NR483" s="44" t="str">
        <f t="shared" si="2283"/>
        <v/>
      </c>
      <c r="NS483" s="45" t="str">
        <f t="shared" si="2284"/>
        <v/>
      </c>
      <c r="NT483" s="35"/>
    </row>
    <row r="484" spans="1:384" ht="15" customHeight="1" thickBot="1" x14ac:dyDescent="0.25">
      <c r="A484" s="38"/>
      <c r="B484" s="39"/>
      <c r="C484" s="40"/>
      <c r="D484" s="40"/>
      <c r="E484" s="41"/>
      <c r="F484" s="40"/>
      <c r="G484" s="178"/>
      <c r="H484" s="42"/>
      <c r="I484" s="44"/>
      <c r="J484" s="44" t="str">
        <f t="shared" si="2292"/>
        <v/>
      </c>
      <c r="K484" s="44"/>
      <c r="L484" s="44"/>
      <c r="M484" s="44"/>
      <c r="N484" s="44" t="str">
        <f t="shared" si="2293"/>
        <v/>
      </c>
      <c r="O484" s="44"/>
      <c r="P484" s="44"/>
      <c r="Q484" s="44"/>
      <c r="R484" s="44" t="str">
        <f t="shared" si="2253"/>
        <v/>
      </c>
      <c r="S484" s="45" t="str">
        <f t="shared" si="2254"/>
        <v/>
      </c>
      <c r="T484" s="35"/>
      <c r="U484" s="27"/>
      <c r="V484" s="46"/>
      <c r="W484" s="67"/>
      <c r="X484" s="44" t="str">
        <f t="shared" si="2294"/>
        <v/>
      </c>
      <c r="Y484" s="44"/>
      <c r="Z484" s="44"/>
      <c r="AA484" s="44"/>
      <c r="AB484" s="44" t="str">
        <f t="shared" si="2295"/>
        <v/>
      </c>
      <c r="AC484" s="44"/>
      <c r="AD484" s="44"/>
      <c r="AE484" s="44"/>
      <c r="AF484" s="44" t="str">
        <f t="shared" si="2255"/>
        <v/>
      </c>
      <c r="AG484" s="45" t="str">
        <f t="shared" si="2256"/>
        <v/>
      </c>
      <c r="AH484" s="35"/>
      <c r="AI484" s="27"/>
      <c r="AJ484" s="46"/>
      <c r="AK484" s="44"/>
      <c r="AL484" s="44" t="str">
        <f t="shared" si="2296"/>
        <v/>
      </c>
      <c r="AM484" s="44"/>
      <c r="AN484" s="44" t="str">
        <f t="shared" si="2297"/>
        <v/>
      </c>
      <c r="AO484" s="44"/>
      <c r="AP484" s="44" t="str">
        <f t="shared" si="2298"/>
        <v/>
      </c>
      <c r="AQ484" s="44"/>
      <c r="AR484" s="44"/>
      <c r="AS484" s="44"/>
      <c r="AT484" s="44" t="str">
        <f t="shared" si="2257"/>
        <v/>
      </c>
      <c r="AU484" s="45" t="str">
        <f t="shared" si="2258"/>
        <v/>
      </c>
      <c r="AV484" s="35"/>
      <c r="AW484" s="27"/>
      <c r="AX484" s="46"/>
      <c r="AY484" s="44"/>
      <c r="AZ484" s="44" t="str">
        <f t="shared" si="2299"/>
        <v/>
      </c>
      <c r="BA484" s="44"/>
      <c r="BB484" s="44" t="str">
        <f t="shared" si="2300"/>
        <v/>
      </c>
      <c r="BC484" s="44"/>
      <c r="BD484" s="44" t="str">
        <f t="shared" si="2301"/>
        <v/>
      </c>
      <c r="BE484" s="44"/>
      <c r="BF484" s="44"/>
      <c r="BG484" s="44"/>
      <c r="BH484" s="44" t="str">
        <f t="shared" si="2259"/>
        <v/>
      </c>
      <c r="BI484" s="45" t="str">
        <f t="shared" si="2260"/>
        <v/>
      </c>
      <c r="BJ484" s="35"/>
      <c r="BK484" s="50"/>
      <c r="BL484" s="74"/>
      <c r="BM484" s="75"/>
      <c r="BN484" s="75" t="str">
        <f t="shared" si="2331"/>
        <v/>
      </c>
      <c r="BO484" s="75"/>
      <c r="BP484" s="75" t="str">
        <f t="shared" si="2332"/>
        <v/>
      </c>
      <c r="BQ484" s="75"/>
      <c r="BR484" s="75" t="str">
        <f t="shared" si="2333"/>
        <v/>
      </c>
      <c r="BS484" s="75"/>
      <c r="BT484" s="77" t="str">
        <f t="shared" si="2334"/>
        <v/>
      </c>
      <c r="BU484" s="78" t="str">
        <f t="shared" si="2335"/>
        <v/>
      </c>
      <c r="BV484" s="75" t="str">
        <f t="shared" si="2336"/>
        <v/>
      </c>
      <c r="BW484" s="79" t="str">
        <f t="shared" si="2337"/>
        <v/>
      </c>
      <c r="BX484" s="35"/>
      <c r="BY484" s="27"/>
      <c r="BZ484" s="74"/>
      <c r="CA484" s="75"/>
      <c r="CB484" s="75" t="str">
        <f t="shared" si="2338"/>
        <v/>
      </c>
      <c r="CC484" s="75"/>
      <c r="CD484" s="75" t="str">
        <f t="shared" si="2339"/>
        <v/>
      </c>
      <c r="CE484" s="75"/>
      <c r="CF484" s="75" t="str">
        <f t="shared" si="2340"/>
        <v/>
      </c>
      <c r="CG484" s="75"/>
      <c r="CH484" s="77" t="str">
        <f t="shared" si="2341"/>
        <v/>
      </c>
      <c r="CI484" s="78" t="str">
        <f t="shared" si="2342"/>
        <v/>
      </c>
      <c r="CJ484" s="75" t="str">
        <f t="shared" si="2343"/>
        <v/>
      </c>
      <c r="CK484" s="79" t="str">
        <f t="shared" si="2344"/>
        <v/>
      </c>
      <c r="CL484" s="35"/>
      <c r="CM484" s="27"/>
      <c r="CN484" s="74"/>
      <c r="CO484" s="75"/>
      <c r="CP484" s="75" t="str">
        <f t="shared" si="2345"/>
        <v/>
      </c>
      <c r="CQ484" s="75"/>
      <c r="CR484" s="75" t="str">
        <f t="shared" si="2346"/>
        <v/>
      </c>
      <c r="CS484" s="75"/>
      <c r="CT484" s="75" t="str">
        <f t="shared" si="2347"/>
        <v/>
      </c>
      <c r="CU484" s="75"/>
      <c r="CV484" s="77" t="str">
        <f t="shared" si="2348"/>
        <v/>
      </c>
      <c r="CW484" s="78" t="str">
        <f t="shared" si="2349"/>
        <v/>
      </c>
      <c r="CX484" s="75" t="str">
        <f t="shared" si="2350"/>
        <v/>
      </c>
      <c r="CY484" s="79" t="str">
        <f t="shared" si="2351"/>
        <v/>
      </c>
      <c r="CZ484" s="35"/>
      <c r="DA484" s="58"/>
      <c r="DB484" s="74"/>
      <c r="DC484" s="75"/>
      <c r="DD484" s="75" t="str">
        <f t="shared" si="2352"/>
        <v/>
      </c>
      <c r="DE484" s="75"/>
      <c r="DF484" s="75" t="str">
        <f t="shared" si="2353"/>
        <v/>
      </c>
      <c r="DG484" s="75"/>
      <c r="DH484" s="75" t="str">
        <f t="shared" si="2354"/>
        <v/>
      </c>
      <c r="DI484" s="75"/>
      <c r="DJ484" s="77" t="str">
        <f t="shared" si="2355"/>
        <v/>
      </c>
      <c r="DK484" s="78" t="str">
        <f t="shared" si="2356"/>
        <v/>
      </c>
      <c r="DL484" s="75" t="str">
        <f t="shared" si="2357"/>
        <v/>
      </c>
      <c r="DM484" s="79" t="str">
        <f t="shared" si="2358"/>
        <v/>
      </c>
      <c r="DN484" s="35"/>
      <c r="DO484" s="27"/>
      <c r="DP484" s="74"/>
      <c r="DQ484" s="75"/>
      <c r="DR484" s="75" t="str">
        <f t="shared" si="2359"/>
        <v/>
      </c>
      <c r="DS484" s="75"/>
      <c r="DT484" s="75" t="str">
        <f t="shared" si="2360"/>
        <v/>
      </c>
      <c r="DU484" s="75"/>
      <c r="DV484" s="75" t="str">
        <f t="shared" si="2361"/>
        <v/>
      </c>
      <c r="DW484" s="75"/>
      <c r="DX484" s="77" t="str">
        <f t="shared" si="2362"/>
        <v/>
      </c>
      <c r="DY484" s="78" t="str">
        <f t="shared" si="2363"/>
        <v/>
      </c>
      <c r="DZ484" s="75" t="str">
        <f t="shared" si="2364"/>
        <v/>
      </c>
      <c r="EA484" s="79" t="str">
        <f t="shared" si="2365"/>
        <v/>
      </c>
      <c r="EB484" s="35"/>
      <c r="EC484" s="27"/>
      <c r="ED484" s="46"/>
      <c r="EE484" s="67"/>
      <c r="EF484" s="44" t="str">
        <f t="shared" si="2302"/>
        <v/>
      </c>
      <c r="EG484" s="44"/>
      <c r="EH484" s="44"/>
      <c r="EI484" s="44"/>
      <c r="EJ484" s="44" t="str">
        <f t="shared" si="2303"/>
        <v/>
      </c>
      <c r="EK484" s="44"/>
      <c r="EL484" s="44"/>
      <c r="EM484" s="44"/>
      <c r="EN484" s="44" t="str">
        <f t="shared" si="2261"/>
        <v/>
      </c>
      <c r="EO484" s="45" t="str">
        <f t="shared" si="2262"/>
        <v/>
      </c>
      <c r="EP484" s="35"/>
      <c r="EQ484" s="27"/>
      <c r="ER484" s="46"/>
      <c r="ES484" s="44"/>
      <c r="ET484" s="44" t="str">
        <f t="shared" si="2304"/>
        <v/>
      </c>
      <c r="EU484" s="44"/>
      <c r="EV484" s="44" t="str">
        <f t="shared" si="2305"/>
        <v/>
      </c>
      <c r="EW484" s="44"/>
      <c r="EX484" s="44" t="str">
        <f t="shared" si="2306"/>
        <v/>
      </c>
      <c r="EY484" s="44"/>
      <c r="EZ484" s="44"/>
      <c r="FA484" s="44"/>
      <c r="FB484" s="44" t="str">
        <f t="shared" si="2263"/>
        <v/>
      </c>
      <c r="FC484" s="45" t="str">
        <f t="shared" si="2264"/>
        <v/>
      </c>
      <c r="FD484" s="35"/>
      <c r="FF484" s="46"/>
      <c r="FG484" s="67"/>
      <c r="FH484" s="44" t="str">
        <f t="shared" si="2366"/>
        <v/>
      </c>
      <c r="FI484" s="44"/>
      <c r="FJ484" s="44"/>
      <c r="FK484" s="44"/>
      <c r="FL484" s="44" t="str">
        <f t="shared" si="2367"/>
        <v/>
      </c>
      <c r="FM484" s="44"/>
      <c r="FN484" s="44"/>
      <c r="FO484" s="44"/>
      <c r="FP484" s="44" t="str">
        <f t="shared" si="2368"/>
        <v/>
      </c>
      <c r="FQ484" s="45" t="str">
        <f t="shared" si="2369"/>
        <v/>
      </c>
      <c r="FR484" s="35"/>
      <c r="FT484" s="46"/>
      <c r="FU484" s="67"/>
      <c r="FV484" s="44" t="str">
        <f t="shared" si="2370"/>
        <v/>
      </c>
      <c r="FW484" s="44"/>
      <c r="FX484" s="44"/>
      <c r="FY484" s="44"/>
      <c r="FZ484" s="44" t="str">
        <f t="shared" si="2371"/>
        <v/>
      </c>
      <c r="GA484" s="44"/>
      <c r="GB484" s="44"/>
      <c r="GC484" s="44"/>
      <c r="GD484" s="44" t="str">
        <f t="shared" si="2372"/>
        <v/>
      </c>
      <c r="GE484" s="45" t="str">
        <f t="shared" si="2373"/>
        <v/>
      </c>
      <c r="GF484" s="35"/>
      <c r="GH484" s="46"/>
      <c r="GI484" s="67"/>
      <c r="GJ484" s="44" t="str">
        <f t="shared" si="2311"/>
        <v/>
      </c>
      <c r="GK484" s="44"/>
      <c r="GL484" s="44"/>
      <c r="GM484" s="44"/>
      <c r="GN484" s="44" t="str">
        <f t="shared" si="2312"/>
        <v/>
      </c>
      <c r="GO484" s="44"/>
      <c r="GP484" s="44"/>
      <c r="GQ484" s="44"/>
      <c r="GR484" s="44" t="str">
        <f t="shared" si="2269"/>
        <v/>
      </c>
      <c r="GS484" s="45" t="str">
        <f t="shared" si="2270"/>
        <v/>
      </c>
      <c r="GT484" s="35"/>
      <c r="GU484" s="27"/>
      <c r="GV484" s="46"/>
      <c r="GW484" s="67"/>
      <c r="GX484" s="44" t="str">
        <f t="shared" si="2313"/>
        <v/>
      </c>
      <c r="GY484" s="44"/>
      <c r="GZ484" s="44"/>
      <c r="HA484" s="44"/>
      <c r="HB484" s="44" t="str">
        <f t="shared" si="2314"/>
        <v/>
      </c>
      <c r="HC484" s="44"/>
      <c r="HD484" s="44"/>
      <c r="HE484" s="44"/>
      <c r="HF484" s="44" t="str">
        <f t="shared" si="2271"/>
        <v/>
      </c>
      <c r="HG484" s="45" t="str">
        <f t="shared" si="2272"/>
        <v/>
      </c>
      <c r="HH484" s="35"/>
      <c r="HJ484" s="46"/>
      <c r="HK484" s="67"/>
      <c r="HL484" s="44" t="str">
        <f t="shared" si="2315"/>
        <v/>
      </c>
      <c r="HM484" s="44"/>
      <c r="HN484" s="44"/>
      <c r="HO484" s="44"/>
      <c r="HP484" s="44" t="str">
        <f t="shared" si="2316"/>
        <v/>
      </c>
      <c r="HQ484" s="44"/>
      <c r="HR484" s="44"/>
      <c r="HS484" s="44"/>
      <c r="HT484" s="44" t="str">
        <f t="shared" si="2273"/>
        <v/>
      </c>
      <c r="HU484" s="45" t="str">
        <f t="shared" si="2274"/>
        <v/>
      </c>
      <c r="HV484" s="35"/>
      <c r="HW484" s="61"/>
      <c r="HX484" s="74"/>
      <c r="HY484" s="75"/>
      <c r="HZ484" s="75" t="str">
        <f t="shared" si="2250"/>
        <v/>
      </c>
      <c r="IA484" s="75"/>
      <c r="IB484" s="75" t="str">
        <f t="shared" si="2244"/>
        <v/>
      </c>
      <c r="IC484" s="75"/>
      <c r="ID484" s="75" t="str">
        <f t="shared" si="2208"/>
        <v/>
      </c>
      <c r="IE484" s="75"/>
      <c r="IF484" s="77" t="str">
        <f t="shared" ref="IF484" si="2405">IF(HY481="","",IF480)</f>
        <v/>
      </c>
      <c r="IG484" s="78" t="str">
        <f>IF(HY481="","",IG480)</f>
        <v/>
      </c>
      <c r="IH484" s="75" t="str">
        <f t="shared" si="2210"/>
        <v/>
      </c>
      <c r="II484" s="79" t="str">
        <f t="shared" si="2211"/>
        <v/>
      </c>
      <c r="IJ484" s="35"/>
      <c r="IL484" s="74"/>
      <c r="IM484" s="75"/>
      <c r="IN484" s="75" t="str">
        <f t="shared" si="2245"/>
        <v/>
      </c>
      <c r="IO484" s="75"/>
      <c r="IP484" s="75" t="str">
        <f t="shared" si="2246"/>
        <v/>
      </c>
      <c r="IQ484" s="75"/>
      <c r="IR484" s="75" t="str">
        <f t="shared" si="2212"/>
        <v/>
      </c>
      <c r="IS484" s="75"/>
      <c r="IT484" s="77" t="str">
        <f t="shared" si="2213"/>
        <v/>
      </c>
      <c r="IU484" s="78" t="str">
        <f t="shared" si="2247"/>
        <v/>
      </c>
      <c r="IV484" s="75" t="str">
        <f t="shared" si="2214"/>
        <v/>
      </c>
      <c r="IW484" s="79" t="str">
        <f t="shared" si="2215"/>
        <v/>
      </c>
      <c r="IX484" s="35"/>
      <c r="IY484" s="33"/>
      <c r="IZ484" s="74"/>
      <c r="JA484" s="75"/>
      <c r="JB484" s="75" t="str">
        <f t="shared" si="2374"/>
        <v/>
      </c>
      <c r="JC484" s="75"/>
      <c r="JD484" s="75" t="str">
        <f t="shared" si="2375"/>
        <v/>
      </c>
      <c r="JE484" s="75"/>
      <c r="JF484" s="75" t="str">
        <f t="shared" si="2376"/>
        <v/>
      </c>
      <c r="JG484" s="75"/>
      <c r="JH484" s="77" t="str">
        <f t="shared" si="2248"/>
        <v/>
      </c>
      <c r="JI484" s="78" t="str">
        <f t="shared" si="2249"/>
        <v/>
      </c>
      <c r="JJ484" s="75" t="str">
        <f t="shared" si="2377"/>
        <v/>
      </c>
      <c r="JK484" s="79" t="str">
        <f t="shared" si="2378"/>
        <v/>
      </c>
      <c r="JL484" s="35"/>
      <c r="JM484" s="27"/>
      <c r="JN484" s="74"/>
      <c r="JO484" s="75"/>
      <c r="JP484" s="75" t="str">
        <f t="shared" si="2379"/>
        <v/>
      </c>
      <c r="JQ484" s="75"/>
      <c r="JR484" s="75" t="str">
        <f t="shared" si="2380"/>
        <v/>
      </c>
      <c r="JS484" s="75"/>
      <c r="JT484" s="75" t="str">
        <f t="shared" si="2381"/>
        <v/>
      </c>
      <c r="JU484" s="75"/>
      <c r="JV484" s="77" t="str">
        <f t="shared" si="2382"/>
        <v/>
      </c>
      <c r="JW484" s="78" t="str">
        <f t="shared" si="2383"/>
        <v/>
      </c>
      <c r="JX484" s="75" t="str">
        <f t="shared" si="2384"/>
        <v/>
      </c>
      <c r="JY484" s="79" t="str">
        <f t="shared" si="2385"/>
        <v/>
      </c>
      <c r="JZ484" s="35"/>
      <c r="KA484" s="61"/>
      <c r="KB484" s="74"/>
      <c r="KC484" s="75"/>
      <c r="KD484" s="75" t="str">
        <f t="shared" si="2386"/>
        <v/>
      </c>
      <c r="KE484" s="75"/>
      <c r="KF484" s="75" t="str">
        <f t="shared" si="2387"/>
        <v/>
      </c>
      <c r="KG484" s="75"/>
      <c r="KH484" s="75" t="str">
        <f t="shared" si="2388"/>
        <v/>
      </c>
      <c r="KI484" s="75"/>
      <c r="KJ484" s="77" t="str">
        <f t="shared" si="2389"/>
        <v/>
      </c>
      <c r="KK484" s="78" t="str">
        <f t="shared" si="2390"/>
        <v/>
      </c>
      <c r="KL484" s="75" t="str">
        <f t="shared" si="2391"/>
        <v/>
      </c>
      <c r="KM484" s="79" t="str">
        <f t="shared" si="2392"/>
        <v/>
      </c>
      <c r="KN484" s="35"/>
      <c r="KO484" s="27"/>
      <c r="KP484" s="74"/>
      <c r="KQ484" s="75"/>
      <c r="KR484" s="75" t="str">
        <f t="shared" si="2393"/>
        <v/>
      </c>
      <c r="KS484" s="75"/>
      <c r="KT484" s="75" t="str">
        <f t="shared" si="2394"/>
        <v/>
      </c>
      <c r="KU484" s="75"/>
      <c r="KV484" s="75" t="str">
        <f t="shared" si="2395"/>
        <v/>
      </c>
      <c r="KW484" s="75"/>
      <c r="KX484" s="77" t="str">
        <f t="shared" si="2396"/>
        <v/>
      </c>
      <c r="KY484" s="78" t="str">
        <f t="shared" si="2397"/>
        <v/>
      </c>
      <c r="KZ484" s="75" t="str">
        <f t="shared" si="2398"/>
        <v/>
      </c>
      <c r="LA484" s="79" t="str">
        <f t="shared" si="2399"/>
        <v/>
      </c>
      <c r="LB484" s="35"/>
      <c r="LC484" s="27"/>
      <c r="LD484" s="100"/>
      <c r="LE484" s="25"/>
      <c r="LF484" s="75"/>
      <c r="LG484" s="75"/>
      <c r="LH484" s="75"/>
      <c r="LI484" s="75"/>
      <c r="LJ484" s="75"/>
      <c r="LK484" s="75"/>
      <c r="LL484" s="77"/>
      <c r="LM484" s="78"/>
      <c r="LN484" s="75" t="str">
        <f t="shared" si="2172"/>
        <v/>
      </c>
      <c r="LO484" s="79"/>
      <c r="LP484" s="35"/>
      <c r="LQ484" s="27"/>
      <c r="LR484" s="46"/>
      <c r="LS484" s="67"/>
      <c r="LT484" s="44" t="str">
        <f t="shared" si="2317"/>
        <v/>
      </c>
      <c r="LU484" s="44"/>
      <c r="LV484" s="44"/>
      <c r="LW484" s="44"/>
      <c r="LX484" s="44" t="str">
        <f t="shared" si="2318"/>
        <v/>
      </c>
      <c r="LY484" s="44"/>
      <c r="LZ484" s="44"/>
      <c r="MA484" s="44"/>
      <c r="MB484" s="44" t="str">
        <f t="shared" si="2277"/>
        <v/>
      </c>
      <c r="MC484" s="45" t="str">
        <f t="shared" si="2278"/>
        <v/>
      </c>
      <c r="MD484" s="35"/>
      <c r="ME484" s="27"/>
      <c r="MF484" s="46"/>
      <c r="MG484" s="67"/>
      <c r="MH484" s="44" t="str">
        <f t="shared" si="2319"/>
        <v/>
      </c>
      <c r="MI484" s="44"/>
      <c r="MJ484" s="44"/>
      <c r="MK484" s="44"/>
      <c r="ML484" s="44" t="str">
        <f t="shared" si="2320"/>
        <v/>
      </c>
      <c r="MM484" s="44"/>
      <c r="MN484" s="44"/>
      <c r="MO484" s="44"/>
      <c r="MP484" s="44" t="str">
        <f t="shared" si="2279"/>
        <v/>
      </c>
      <c r="MQ484" s="45" t="str">
        <f t="shared" si="2280"/>
        <v/>
      </c>
      <c r="MR484" s="35"/>
      <c r="MS484" s="27"/>
      <c r="MT484" s="46"/>
      <c r="MU484" s="67"/>
      <c r="MV484" s="44" t="str">
        <f t="shared" si="2321"/>
        <v/>
      </c>
      <c r="MW484" s="44"/>
      <c r="MX484" s="44"/>
      <c r="MY484" s="44"/>
      <c r="MZ484" s="44" t="str">
        <f t="shared" si="2322"/>
        <v/>
      </c>
      <c r="NA484" s="44"/>
      <c r="NB484" s="44"/>
      <c r="NC484" s="44"/>
      <c r="ND484" s="44" t="str">
        <f t="shared" si="2281"/>
        <v/>
      </c>
      <c r="NE484" s="45" t="str">
        <f t="shared" si="2282"/>
        <v/>
      </c>
      <c r="NF484" s="35"/>
      <c r="NG484" s="27"/>
      <c r="NH484" s="46"/>
      <c r="NI484" s="67"/>
      <c r="NJ484" s="44" t="str">
        <f t="shared" si="2323"/>
        <v/>
      </c>
      <c r="NK484" s="44"/>
      <c r="NL484" s="44"/>
      <c r="NM484" s="44"/>
      <c r="NN484" s="44" t="str">
        <f t="shared" si="2324"/>
        <v/>
      </c>
      <c r="NO484" s="44"/>
      <c r="NP484" s="44"/>
      <c r="NQ484" s="44"/>
      <c r="NR484" s="44" t="str">
        <f t="shared" si="2283"/>
        <v/>
      </c>
      <c r="NS484" s="45" t="str">
        <f t="shared" si="2284"/>
        <v/>
      </c>
      <c r="NT484" s="35"/>
    </row>
    <row r="485" spans="1:384" ht="15" customHeight="1" thickTop="1" x14ac:dyDescent="0.2">
      <c r="A485" s="38"/>
      <c r="B485" s="39"/>
      <c r="C485" s="40"/>
      <c r="D485" s="40"/>
      <c r="E485" s="41"/>
      <c r="F485" s="40"/>
      <c r="G485" s="178"/>
      <c r="H485" s="42"/>
      <c r="I485" s="44"/>
      <c r="J485" s="44" t="str">
        <f t="shared" si="2292"/>
        <v/>
      </c>
      <c r="K485" s="44"/>
      <c r="L485" s="44"/>
      <c r="M485" s="44"/>
      <c r="N485" s="44" t="str">
        <f t="shared" si="2293"/>
        <v/>
      </c>
      <c r="O485" s="44"/>
      <c r="P485" s="44"/>
      <c r="Q485" s="44"/>
      <c r="R485" s="44" t="str">
        <f t="shared" si="2253"/>
        <v/>
      </c>
      <c r="S485" s="45" t="str">
        <f t="shared" si="2254"/>
        <v/>
      </c>
      <c r="T485" s="35"/>
      <c r="U485" s="27"/>
      <c r="V485" s="46"/>
      <c r="W485" s="67"/>
      <c r="X485" s="44"/>
      <c r="Y485" s="44"/>
      <c r="Z485" s="44"/>
      <c r="AA485" s="44"/>
      <c r="AB485" s="44"/>
      <c r="AC485" s="44"/>
      <c r="AD485" s="44"/>
      <c r="AE485" s="44"/>
      <c r="AF485" s="44"/>
      <c r="AG485" s="45"/>
      <c r="AH485" s="35"/>
      <c r="AI485" s="27"/>
      <c r="AJ485" s="46"/>
      <c r="AK485" s="44"/>
      <c r="AL485" s="44" t="str">
        <f t="shared" si="2296"/>
        <v/>
      </c>
      <c r="AM485" s="44"/>
      <c r="AN485" s="44" t="str">
        <f t="shared" si="2297"/>
        <v/>
      </c>
      <c r="AO485" s="44"/>
      <c r="AP485" s="44" t="str">
        <f t="shared" si="2298"/>
        <v/>
      </c>
      <c r="AQ485" s="44"/>
      <c r="AR485" s="44"/>
      <c r="AS485" s="44"/>
      <c r="AT485" s="44" t="str">
        <f t="shared" si="2257"/>
        <v/>
      </c>
      <c r="AU485" s="45" t="str">
        <f t="shared" si="2258"/>
        <v/>
      </c>
      <c r="AV485" s="35"/>
      <c r="AW485" s="27"/>
      <c r="AX485" s="46"/>
      <c r="AY485" s="44"/>
      <c r="AZ485" s="44" t="str">
        <f t="shared" si="2299"/>
        <v/>
      </c>
      <c r="BA485" s="44"/>
      <c r="BB485" s="44" t="str">
        <f t="shared" si="2300"/>
        <v/>
      </c>
      <c r="BC485" s="44"/>
      <c r="BD485" s="44" t="str">
        <f t="shared" si="2301"/>
        <v/>
      </c>
      <c r="BE485" s="44"/>
      <c r="BF485" s="44"/>
      <c r="BG485" s="44"/>
      <c r="BH485" s="44" t="str">
        <f t="shared" si="2259"/>
        <v/>
      </c>
      <c r="BI485" s="45" t="str">
        <f t="shared" si="2260"/>
        <v/>
      </c>
      <c r="BJ485" s="35"/>
      <c r="BK485" s="50"/>
      <c r="BL485" s="51" t="str">
        <f>IF($A449="","",$A449)</f>
        <v/>
      </c>
      <c r="BM485" s="43"/>
      <c r="BN485" s="43" t="str">
        <f t="shared" si="2331"/>
        <v/>
      </c>
      <c r="BO485" s="43"/>
      <c r="BP485" s="87" t="str">
        <f t="shared" si="2332"/>
        <v/>
      </c>
      <c r="BQ485" s="43"/>
      <c r="BR485" s="43" t="str">
        <f t="shared" si="2333"/>
        <v/>
      </c>
      <c r="BS485" s="43"/>
      <c r="BT485" s="53" t="str">
        <f t="shared" si="2334"/>
        <v/>
      </c>
      <c r="BU485" s="47" t="str">
        <f t="shared" si="2335"/>
        <v/>
      </c>
      <c r="BV485" s="44" t="str">
        <f t="shared" si="2336"/>
        <v/>
      </c>
      <c r="BW485" s="89" t="str">
        <f t="shared" si="2337"/>
        <v/>
      </c>
      <c r="BX485" s="35"/>
      <c r="BY485" s="27"/>
      <c r="BZ485" s="51" t="str">
        <f>IF($A449="","",$A449)</f>
        <v/>
      </c>
      <c r="CA485" s="43"/>
      <c r="CB485" s="43" t="str">
        <f t="shared" si="2338"/>
        <v/>
      </c>
      <c r="CC485" s="43"/>
      <c r="CD485" s="87" t="str">
        <f t="shared" si="2339"/>
        <v/>
      </c>
      <c r="CE485" s="43"/>
      <c r="CF485" s="43" t="str">
        <f t="shared" si="2340"/>
        <v/>
      </c>
      <c r="CG485" s="43"/>
      <c r="CH485" s="53" t="str">
        <f t="shared" si="2341"/>
        <v/>
      </c>
      <c r="CI485" s="47" t="str">
        <f t="shared" si="2342"/>
        <v/>
      </c>
      <c r="CJ485" s="44" t="str">
        <f t="shared" si="2343"/>
        <v/>
      </c>
      <c r="CK485" s="89" t="str">
        <f t="shared" si="2344"/>
        <v/>
      </c>
      <c r="CL485" s="35"/>
      <c r="CM485" s="27"/>
      <c r="CN485" s="51" t="str">
        <f>IF($A449="","",$A449)</f>
        <v/>
      </c>
      <c r="CO485" s="43"/>
      <c r="CP485" s="43" t="str">
        <f t="shared" si="2345"/>
        <v/>
      </c>
      <c r="CQ485" s="43"/>
      <c r="CR485" s="87" t="str">
        <f t="shared" si="2346"/>
        <v/>
      </c>
      <c r="CS485" s="43"/>
      <c r="CT485" s="43" t="str">
        <f t="shared" si="2347"/>
        <v/>
      </c>
      <c r="CU485" s="43"/>
      <c r="CV485" s="53" t="str">
        <f t="shared" si="2348"/>
        <v/>
      </c>
      <c r="CW485" s="47" t="str">
        <f t="shared" si="2349"/>
        <v/>
      </c>
      <c r="CX485" s="44" t="str">
        <f t="shared" si="2350"/>
        <v/>
      </c>
      <c r="CY485" s="89" t="str">
        <f t="shared" si="2351"/>
        <v/>
      </c>
      <c r="CZ485" s="35"/>
      <c r="DA485" s="58"/>
      <c r="DB485" s="51" t="str">
        <f>IF($A449="","",$A449)</f>
        <v/>
      </c>
      <c r="DC485" s="43"/>
      <c r="DD485" s="43" t="str">
        <f t="shared" si="2352"/>
        <v/>
      </c>
      <c r="DE485" s="43"/>
      <c r="DF485" s="87" t="str">
        <f t="shared" si="2353"/>
        <v/>
      </c>
      <c r="DG485" s="43"/>
      <c r="DH485" s="43" t="str">
        <f t="shared" si="2354"/>
        <v/>
      </c>
      <c r="DI485" s="43"/>
      <c r="DJ485" s="53" t="str">
        <f t="shared" si="2355"/>
        <v/>
      </c>
      <c r="DK485" s="47" t="str">
        <f t="shared" si="2356"/>
        <v/>
      </c>
      <c r="DL485" s="44" t="str">
        <f t="shared" si="2357"/>
        <v/>
      </c>
      <c r="DM485" s="89" t="str">
        <f t="shared" si="2358"/>
        <v/>
      </c>
      <c r="DN485" s="35"/>
      <c r="DO485" s="27"/>
      <c r="DP485" s="51" t="str">
        <f>IF($A449="","",$A449)</f>
        <v/>
      </c>
      <c r="DQ485" s="43"/>
      <c r="DR485" s="43" t="str">
        <f t="shared" si="2359"/>
        <v/>
      </c>
      <c r="DS485" s="43"/>
      <c r="DT485" s="87" t="str">
        <f t="shared" si="2360"/>
        <v/>
      </c>
      <c r="DU485" s="43"/>
      <c r="DV485" s="43" t="str">
        <f t="shared" si="2361"/>
        <v/>
      </c>
      <c r="DW485" s="43"/>
      <c r="DX485" s="53" t="str">
        <f t="shared" si="2362"/>
        <v/>
      </c>
      <c r="DY485" s="47" t="str">
        <f t="shared" si="2363"/>
        <v/>
      </c>
      <c r="DZ485" s="44" t="str">
        <f t="shared" si="2364"/>
        <v/>
      </c>
      <c r="EA485" s="89" t="str">
        <f t="shared" si="2365"/>
        <v/>
      </c>
      <c r="EB485" s="35"/>
      <c r="EC485" s="27"/>
      <c r="ED485" s="46"/>
      <c r="EE485" s="67"/>
      <c r="EF485" s="44"/>
      <c r="EG485" s="44"/>
      <c r="EH485" s="44"/>
      <c r="EI485" s="44"/>
      <c r="EJ485" s="44"/>
      <c r="EK485" s="44"/>
      <c r="EL485" s="44"/>
      <c r="EM485" s="44"/>
      <c r="EN485" s="44"/>
      <c r="EO485" s="45"/>
      <c r="EP485" s="35"/>
      <c r="EQ485" s="27"/>
      <c r="ER485" s="46"/>
      <c r="ES485" s="44"/>
      <c r="ET485" s="44" t="str">
        <f t="shared" si="2304"/>
        <v/>
      </c>
      <c r="EU485" s="44"/>
      <c r="EV485" s="44" t="str">
        <f t="shared" si="2305"/>
        <v/>
      </c>
      <c r="EW485" s="44"/>
      <c r="EX485" s="44" t="str">
        <f t="shared" si="2306"/>
        <v/>
      </c>
      <c r="EY485" s="44"/>
      <c r="EZ485" s="44"/>
      <c r="FA485" s="44"/>
      <c r="FB485" s="44" t="str">
        <f t="shared" si="2263"/>
        <v/>
      </c>
      <c r="FC485" s="45" t="str">
        <f t="shared" si="2264"/>
        <v/>
      </c>
      <c r="FD485" s="35"/>
      <c r="FF485" s="46"/>
      <c r="FG485" s="67"/>
      <c r="FH485" s="44"/>
      <c r="FI485" s="44"/>
      <c r="FJ485" s="44"/>
      <c r="FK485" s="44"/>
      <c r="FL485" s="44"/>
      <c r="FM485" s="44"/>
      <c r="FN485" s="44"/>
      <c r="FO485" s="44"/>
      <c r="FP485" s="44"/>
      <c r="FQ485" s="45"/>
      <c r="FR485" s="35"/>
      <c r="FT485" s="46"/>
      <c r="FU485" s="67"/>
      <c r="FV485" s="44"/>
      <c r="FW485" s="44"/>
      <c r="FX485" s="44"/>
      <c r="FY485" s="44"/>
      <c r="FZ485" s="44"/>
      <c r="GA485" s="44"/>
      <c r="GB485" s="44"/>
      <c r="GC485" s="44"/>
      <c r="GD485" s="44"/>
      <c r="GE485" s="45"/>
      <c r="GF485" s="35"/>
      <c r="GH485" s="46"/>
      <c r="GI485" s="67"/>
      <c r="GJ485" s="44"/>
      <c r="GK485" s="44"/>
      <c r="GL485" s="44"/>
      <c r="GM485" s="44"/>
      <c r="GN485" s="44"/>
      <c r="GO485" s="44"/>
      <c r="GP485" s="44"/>
      <c r="GQ485" s="44"/>
      <c r="GR485" s="44"/>
      <c r="GS485" s="45"/>
      <c r="GT485" s="35"/>
      <c r="GU485" s="27"/>
      <c r="GV485" s="46"/>
      <c r="GW485" s="67"/>
      <c r="GX485" s="44"/>
      <c r="GY485" s="44"/>
      <c r="GZ485" s="44"/>
      <c r="HA485" s="44"/>
      <c r="HB485" s="44"/>
      <c r="HC485" s="44"/>
      <c r="HD485" s="44"/>
      <c r="HE485" s="44"/>
      <c r="HF485" s="44"/>
      <c r="HG485" s="45"/>
      <c r="HH485" s="35"/>
      <c r="HJ485" s="46"/>
      <c r="HK485" s="67"/>
      <c r="HL485" s="44"/>
      <c r="HM485" s="44"/>
      <c r="HN485" s="44"/>
      <c r="HO485" s="44"/>
      <c r="HP485" s="44"/>
      <c r="HQ485" s="44"/>
      <c r="HR485" s="44"/>
      <c r="HS485" s="44"/>
      <c r="HT485" s="44"/>
      <c r="HU485" s="45"/>
      <c r="HV485" s="35"/>
      <c r="HW485" s="61"/>
      <c r="HX485" s="51" t="str">
        <f>IF($A449="","",$A449)</f>
        <v/>
      </c>
      <c r="HY485" s="43"/>
      <c r="HZ485" s="43" t="str">
        <f t="shared" si="2250"/>
        <v/>
      </c>
      <c r="IA485" s="43"/>
      <c r="IB485" s="87" t="str">
        <f t="shared" si="2244"/>
        <v/>
      </c>
      <c r="IC485" s="43"/>
      <c r="ID485" s="43" t="str">
        <f t="shared" si="2208"/>
        <v/>
      </c>
      <c r="IE485" s="43"/>
      <c r="IF485" s="53" t="str">
        <f t="shared" si="2209"/>
        <v/>
      </c>
      <c r="IG485" s="47" t="str">
        <f>IF(HY485="","",IG481)</f>
        <v/>
      </c>
      <c r="IH485" s="44" t="str">
        <f t="shared" si="2210"/>
        <v/>
      </c>
      <c r="II485" s="89" t="str">
        <f t="shared" si="2211"/>
        <v/>
      </c>
      <c r="IJ485" s="35"/>
      <c r="IL485" s="51" t="str">
        <f>IF($A449="","",$A449)</f>
        <v/>
      </c>
      <c r="IM485" s="43"/>
      <c r="IN485" s="43" t="str">
        <f t="shared" si="2245"/>
        <v/>
      </c>
      <c r="IO485" s="43"/>
      <c r="IP485" s="87" t="str">
        <f t="shared" si="2246"/>
        <v/>
      </c>
      <c r="IQ485" s="43"/>
      <c r="IR485" s="43" t="str">
        <f t="shared" si="2212"/>
        <v/>
      </c>
      <c r="IS485" s="43"/>
      <c r="IT485" s="53" t="str">
        <f t="shared" si="2213"/>
        <v/>
      </c>
      <c r="IU485" s="47" t="str">
        <f t="shared" si="2247"/>
        <v/>
      </c>
      <c r="IV485" s="44" t="str">
        <f t="shared" si="2214"/>
        <v/>
      </c>
      <c r="IW485" s="89" t="str">
        <f t="shared" si="2215"/>
        <v/>
      </c>
      <c r="IX485" s="35"/>
      <c r="IY485" s="33"/>
      <c r="IZ485" s="51" t="str">
        <f>IF($A449="","",$A449)</f>
        <v/>
      </c>
      <c r="JA485" s="43"/>
      <c r="JB485" s="43" t="str">
        <f t="shared" si="2374"/>
        <v/>
      </c>
      <c r="JC485" s="43"/>
      <c r="JD485" s="87" t="str">
        <f t="shared" si="2375"/>
        <v/>
      </c>
      <c r="JE485" s="43"/>
      <c r="JF485" s="43" t="str">
        <f t="shared" si="2376"/>
        <v/>
      </c>
      <c r="JG485" s="43"/>
      <c r="JH485" s="53" t="str">
        <f t="shared" si="2248"/>
        <v/>
      </c>
      <c r="JI485" s="47" t="str">
        <f t="shared" si="2249"/>
        <v/>
      </c>
      <c r="JJ485" s="44" t="str">
        <f t="shared" si="2377"/>
        <v/>
      </c>
      <c r="JK485" s="89" t="str">
        <f t="shared" si="2378"/>
        <v/>
      </c>
      <c r="JL485" s="35"/>
      <c r="JM485" s="27"/>
      <c r="JN485" s="51" t="str">
        <f>IF($A449="","",$A449)</f>
        <v/>
      </c>
      <c r="JO485" s="43"/>
      <c r="JP485" s="43" t="str">
        <f t="shared" si="2379"/>
        <v/>
      </c>
      <c r="JQ485" s="43"/>
      <c r="JR485" s="87" t="str">
        <f t="shared" si="2380"/>
        <v/>
      </c>
      <c r="JS485" s="43"/>
      <c r="JT485" s="43" t="str">
        <f t="shared" si="2381"/>
        <v/>
      </c>
      <c r="JU485" s="43"/>
      <c r="JV485" s="53" t="str">
        <f t="shared" si="2382"/>
        <v/>
      </c>
      <c r="JW485" s="47" t="str">
        <f t="shared" si="2383"/>
        <v/>
      </c>
      <c r="JX485" s="44" t="str">
        <f t="shared" si="2384"/>
        <v/>
      </c>
      <c r="JY485" s="89" t="str">
        <f t="shared" si="2385"/>
        <v/>
      </c>
      <c r="JZ485" s="35"/>
      <c r="KA485" s="61"/>
      <c r="KB485" s="51" t="str">
        <f>IF($A449="","",$A449)</f>
        <v/>
      </c>
      <c r="KC485" s="43"/>
      <c r="KD485" s="43" t="str">
        <f t="shared" si="2386"/>
        <v/>
      </c>
      <c r="KE485" s="43"/>
      <c r="KF485" s="87" t="str">
        <f t="shared" si="2387"/>
        <v/>
      </c>
      <c r="KG485" s="43"/>
      <c r="KH485" s="43" t="str">
        <f t="shared" si="2388"/>
        <v/>
      </c>
      <c r="KI485" s="43"/>
      <c r="KJ485" s="53" t="str">
        <f t="shared" si="2389"/>
        <v/>
      </c>
      <c r="KK485" s="47" t="str">
        <f t="shared" si="2390"/>
        <v/>
      </c>
      <c r="KL485" s="44" t="str">
        <f t="shared" si="2391"/>
        <v/>
      </c>
      <c r="KM485" s="89" t="str">
        <f t="shared" si="2392"/>
        <v/>
      </c>
      <c r="KN485" s="35"/>
      <c r="KO485" s="27"/>
      <c r="KP485" s="51" t="str">
        <f>IF($A449="","",$A449)</f>
        <v/>
      </c>
      <c r="KQ485" s="43"/>
      <c r="KR485" s="43" t="str">
        <f t="shared" si="2393"/>
        <v/>
      </c>
      <c r="KS485" s="43"/>
      <c r="KT485" s="87" t="str">
        <f t="shared" si="2394"/>
        <v/>
      </c>
      <c r="KU485" s="43"/>
      <c r="KV485" s="43" t="str">
        <f t="shared" si="2395"/>
        <v/>
      </c>
      <c r="KW485" s="43"/>
      <c r="KX485" s="53" t="str">
        <f t="shared" si="2396"/>
        <v/>
      </c>
      <c r="KY485" s="47" t="str">
        <f t="shared" si="2397"/>
        <v/>
      </c>
      <c r="KZ485" s="44" t="str">
        <f t="shared" si="2398"/>
        <v/>
      </c>
      <c r="LA485" s="89" t="str">
        <f t="shared" si="2399"/>
        <v/>
      </c>
      <c r="LB485" s="35"/>
      <c r="LC485" s="27"/>
      <c r="LD485" s="107"/>
      <c r="LE485" s="87"/>
      <c r="LF485" s="87"/>
      <c r="LG485" s="87"/>
      <c r="LH485" s="87"/>
      <c r="LI485" s="87"/>
      <c r="LJ485" s="87" t="str">
        <f>IF(LI485="","",#REF!+#REF!-LI485)</f>
        <v/>
      </c>
      <c r="LK485" s="87"/>
      <c r="LL485" s="108"/>
      <c r="LM485" s="109"/>
      <c r="LN485" s="87"/>
      <c r="LO485" s="89"/>
      <c r="LP485" s="35"/>
      <c r="LQ485" s="27"/>
      <c r="LR485" s="46"/>
      <c r="LS485" s="67"/>
      <c r="LT485" s="44"/>
      <c r="LU485" s="44"/>
      <c r="LV485" s="44"/>
      <c r="LW485" s="44"/>
      <c r="LX485" s="44"/>
      <c r="LY485" s="44"/>
      <c r="LZ485" s="44"/>
      <c r="MA485" s="44"/>
      <c r="MB485" s="44"/>
      <c r="MC485" s="45"/>
      <c r="MD485" s="35"/>
      <c r="ME485" s="27"/>
      <c r="MF485" s="46"/>
      <c r="MG485" s="67"/>
      <c r="MH485" s="44"/>
      <c r="MI485" s="44"/>
      <c r="MJ485" s="44"/>
      <c r="MK485" s="44"/>
      <c r="ML485" s="44"/>
      <c r="MM485" s="44"/>
      <c r="MN485" s="44"/>
      <c r="MO485" s="44"/>
      <c r="MP485" s="44"/>
      <c r="MQ485" s="45"/>
      <c r="MR485" s="35"/>
      <c r="MS485" s="27"/>
      <c r="MT485" s="46"/>
      <c r="MU485" s="67"/>
      <c r="MV485" s="44"/>
      <c r="MW485" s="44"/>
      <c r="MX485" s="44"/>
      <c r="MY485" s="44"/>
      <c r="MZ485" s="44"/>
      <c r="NA485" s="44"/>
      <c r="NB485" s="44"/>
      <c r="NC485" s="44"/>
      <c r="ND485" s="44"/>
      <c r="NE485" s="45"/>
      <c r="NF485" s="35"/>
      <c r="NG485" s="27"/>
      <c r="NH485" s="46"/>
      <c r="NI485" s="67"/>
      <c r="NJ485" s="44"/>
      <c r="NK485" s="44"/>
      <c r="NL485" s="44"/>
      <c r="NM485" s="44"/>
      <c r="NN485" s="44"/>
      <c r="NO485" s="44"/>
      <c r="NP485" s="44"/>
      <c r="NQ485" s="44"/>
      <c r="NR485" s="44"/>
      <c r="NS485" s="45"/>
      <c r="NT485" s="35"/>
    </row>
    <row r="486" spans="1:384" x14ac:dyDescent="0.2">
      <c r="A486" s="38"/>
      <c r="B486" s="39"/>
      <c r="C486" s="40"/>
      <c r="D486" s="40"/>
      <c r="E486" s="41"/>
      <c r="F486" s="40"/>
      <c r="G486" s="178"/>
      <c r="H486" s="42"/>
      <c r="I486" s="44"/>
      <c r="J486" s="44" t="str">
        <f t="shared" si="2292"/>
        <v/>
      </c>
      <c r="K486" s="44"/>
      <c r="L486" s="44"/>
      <c r="M486" s="44"/>
      <c r="N486" s="44" t="str">
        <f t="shared" si="2293"/>
        <v/>
      </c>
      <c r="O486" s="44"/>
      <c r="P486" s="44"/>
      <c r="Q486" s="44"/>
      <c r="R486" s="44" t="str">
        <f t="shared" si="2253"/>
        <v/>
      </c>
      <c r="S486" s="45" t="str">
        <f t="shared" si="2254"/>
        <v/>
      </c>
      <c r="T486" s="35"/>
      <c r="U486" s="27"/>
      <c r="V486" s="46"/>
      <c r="W486" s="67"/>
      <c r="X486" s="44" t="str">
        <f>IF(W486="","",W486-#REF!)</f>
        <v/>
      </c>
      <c r="Y486" s="44"/>
      <c r="Z486" s="44"/>
      <c r="AA486" s="44"/>
      <c r="AB486" s="44" t="str">
        <f>IF(AA486="","",#REF!+#REF!-AA486)</f>
        <v/>
      </c>
      <c r="AC486" s="44"/>
      <c r="AD486" s="44"/>
      <c r="AE486" s="44"/>
      <c r="AF486" s="44" t="str">
        <f>IF(AE486="","",AB486*AE486)</f>
        <v/>
      </c>
      <c r="AG486" s="45" t="str">
        <f>IF(AF486="","",AF486/(X486*100))</f>
        <v/>
      </c>
      <c r="AH486" s="35"/>
      <c r="AI486" s="27"/>
      <c r="AJ486" s="46"/>
      <c r="AK486" s="44"/>
      <c r="AL486" s="44" t="str">
        <f t="shared" si="2296"/>
        <v/>
      </c>
      <c r="AM486" s="44"/>
      <c r="AN486" s="44" t="str">
        <f t="shared" si="2297"/>
        <v/>
      </c>
      <c r="AO486" s="44"/>
      <c r="AP486" s="44" t="str">
        <f t="shared" si="2298"/>
        <v/>
      </c>
      <c r="AQ486" s="44"/>
      <c r="AR486" s="44"/>
      <c r="AS486" s="44"/>
      <c r="AT486" s="44" t="str">
        <f t="shared" si="2257"/>
        <v/>
      </c>
      <c r="AU486" s="45" t="str">
        <f t="shared" si="2258"/>
        <v/>
      </c>
      <c r="AV486" s="35"/>
      <c r="AW486" s="27"/>
      <c r="AX486" s="46"/>
      <c r="AY486" s="44"/>
      <c r="AZ486" s="44" t="str">
        <f t="shared" si="2299"/>
        <v/>
      </c>
      <c r="BA486" s="44"/>
      <c r="BB486" s="44" t="str">
        <f t="shared" si="2300"/>
        <v/>
      </c>
      <c r="BC486" s="44"/>
      <c r="BD486" s="44" t="str">
        <f t="shared" si="2301"/>
        <v/>
      </c>
      <c r="BE486" s="44"/>
      <c r="BF486" s="44"/>
      <c r="BG486" s="44"/>
      <c r="BH486" s="44" t="str">
        <f t="shared" si="2259"/>
        <v/>
      </c>
      <c r="BI486" s="45" t="str">
        <f t="shared" si="2260"/>
        <v/>
      </c>
      <c r="BJ486" s="35"/>
      <c r="BK486" s="50"/>
      <c r="BL486" s="46"/>
      <c r="BM486" s="44"/>
      <c r="BN486" s="44" t="str">
        <f t="shared" si="2331"/>
        <v/>
      </c>
      <c r="BO486" s="44"/>
      <c r="BP486" s="44" t="str">
        <f t="shared" si="2332"/>
        <v/>
      </c>
      <c r="BQ486" s="44"/>
      <c r="BR486" s="44" t="str">
        <f t="shared" si="2333"/>
        <v/>
      </c>
      <c r="BS486" s="44"/>
      <c r="BT486" s="60" t="str">
        <f t="shared" si="2334"/>
        <v/>
      </c>
      <c r="BU486" s="67" t="str">
        <f t="shared" si="2335"/>
        <v/>
      </c>
      <c r="BV486" s="43" t="str">
        <f t="shared" si="2336"/>
        <v/>
      </c>
      <c r="BW486" s="45" t="str">
        <f t="shared" si="2337"/>
        <v/>
      </c>
      <c r="BX486" s="35"/>
      <c r="BY486" s="27"/>
      <c r="BZ486" s="46"/>
      <c r="CA486" s="44"/>
      <c r="CB486" s="44" t="str">
        <f t="shared" si="2338"/>
        <v/>
      </c>
      <c r="CC486" s="44"/>
      <c r="CD486" s="44" t="str">
        <f t="shared" si="2339"/>
        <v/>
      </c>
      <c r="CE486" s="44"/>
      <c r="CF486" s="44" t="str">
        <f t="shared" si="2340"/>
        <v/>
      </c>
      <c r="CG486" s="44"/>
      <c r="CH486" s="60" t="str">
        <f t="shared" si="2341"/>
        <v/>
      </c>
      <c r="CI486" s="67" t="str">
        <f t="shared" si="2342"/>
        <v/>
      </c>
      <c r="CJ486" s="43" t="str">
        <f t="shared" si="2343"/>
        <v/>
      </c>
      <c r="CK486" s="45" t="str">
        <f t="shared" si="2344"/>
        <v/>
      </c>
      <c r="CL486" s="35"/>
      <c r="CM486" s="27"/>
      <c r="CN486" s="46"/>
      <c r="CO486" s="44"/>
      <c r="CP486" s="44" t="str">
        <f t="shared" si="2345"/>
        <v/>
      </c>
      <c r="CQ486" s="44"/>
      <c r="CR486" s="44" t="str">
        <f t="shared" si="2346"/>
        <v/>
      </c>
      <c r="CS486" s="44"/>
      <c r="CT486" s="44" t="str">
        <f t="shared" si="2347"/>
        <v/>
      </c>
      <c r="CU486" s="44"/>
      <c r="CV486" s="60" t="str">
        <f t="shared" si="2348"/>
        <v/>
      </c>
      <c r="CW486" s="67" t="str">
        <f t="shared" si="2349"/>
        <v/>
      </c>
      <c r="CX486" s="43" t="str">
        <f t="shared" si="2350"/>
        <v/>
      </c>
      <c r="CY486" s="45" t="str">
        <f t="shared" si="2351"/>
        <v/>
      </c>
      <c r="CZ486" s="35"/>
      <c r="DA486" s="58"/>
      <c r="DB486" s="46"/>
      <c r="DC486" s="44"/>
      <c r="DD486" s="44" t="str">
        <f t="shared" si="2352"/>
        <v/>
      </c>
      <c r="DE486" s="44"/>
      <c r="DF486" s="44" t="str">
        <f t="shared" si="2353"/>
        <v/>
      </c>
      <c r="DG486" s="44"/>
      <c r="DH486" s="44" t="str">
        <f t="shared" si="2354"/>
        <v/>
      </c>
      <c r="DI486" s="44"/>
      <c r="DJ486" s="60" t="str">
        <f t="shared" si="2355"/>
        <v/>
      </c>
      <c r="DK486" s="67" t="str">
        <f t="shared" si="2356"/>
        <v/>
      </c>
      <c r="DL486" s="43" t="str">
        <f t="shared" si="2357"/>
        <v/>
      </c>
      <c r="DM486" s="45" t="str">
        <f t="shared" si="2358"/>
        <v/>
      </c>
      <c r="DN486" s="35"/>
      <c r="DO486" s="27"/>
      <c r="DP486" s="46"/>
      <c r="DQ486" s="44"/>
      <c r="DR486" s="44" t="str">
        <f t="shared" si="2359"/>
        <v/>
      </c>
      <c r="DS486" s="44"/>
      <c r="DT486" s="44" t="str">
        <f t="shared" si="2360"/>
        <v/>
      </c>
      <c r="DU486" s="44"/>
      <c r="DV486" s="44" t="str">
        <f t="shared" si="2361"/>
        <v/>
      </c>
      <c r="DW486" s="44"/>
      <c r="DX486" s="60" t="str">
        <f t="shared" si="2362"/>
        <v/>
      </c>
      <c r="DY486" s="67" t="str">
        <f t="shared" si="2363"/>
        <v/>
      </c>
      <c r="DZ486" s="43" t="str">
        <f t="shared" si="2364"/>
        <v/>
      </c>
      <c r="EA486" s="45" t="str">
        <f t="shared" si="2365"/>
        <v/>
      </c>
      <c r="EB486" s="35"/>
      <c r="EC486" s="27"/>
      <c r="ED486" s="46"/>
      <c r="EE486" s="67"/>
      <c r="EF486" s="44" t="str">
        <f>IF(EE486="","",EE486-#REF!)</f>
        <v/>
      </c>
      <c r="EG486" s="44"/>
      <c r="EH486" s="44"/>
      <c r="EI486" s="44"/>
      <c r="EJ486" s="44" t="str">
        <f>IF(EI486="","",#REF!+#REF!-EI486)</f>
        <v/>
      </c>
      <c r="EK486" s="44"/>
      <c r="EL486" s="44"/>
      <c r="EM486" s="44"/>
      <c r="EN486" s="44" t="str">
        <f>IF(EM486="","",EJ486*EM486)</f>
        <v/>
      </c>
      <c r="EO486" s="45" t="str">
        <f>IF(EN486="","",EN486/(EF486*100))</f>
        <v/>
      </c>
      <c r="EP486" s="35"/>
      <c r="EQ486" s="27"/>
      <c r="ER486" s="46"/>
      <c r="ES486" s="44"/>
      <c r="ET486" s="44" t="str">
        <f t="shared" si="2304"/>
        <v/>
      </c>
      <c r="EU486" s="44"/>
      <c r="EV486" s="44" t="str">
        <f t="shared" si="2305"/>
        <v/>
      </c>
      <c r="EW486" s="44"/>
      <c r="EX486" s="44" t="str">
        <f t="shared" si="2306"/>
        <v/>
      </c>
      <c r="EY486" s="44"/>
      <c r="EZ486" s="44"/>
      <c r="FA486" s="44"/>
      <c r="FB486" s="44" t="str">
        <f t="shared" si="2263"/>
        <v/>
      </c>
      <c r="FC486" s="45" t="str">
        <f t="shared" si="2264"/>
        <v/>
      </c>
      <c r="FD486" s="35"/>
      <c r="FF486" s="46"/>
      <c r="FG486" s="67"/>
      <c r="FH486" s="44" t="str">
        <f>IF(FG486="","",FG486-#REF!)</f>
        <v/>
      </c>
      <c r="FI486" s="44"/>
      <c r="FJ486" s="44"/>
      <c r="FK486" s="44"/>
      <c r="FL486" s="44" t="str">
        <f>IF(FK486="","",#REF!+#REF!-FK486)</f>
        <v/>
      </c>
      <c r="FM486" s="44"/>
      <c r="FN486" s="44"/>
      <c r="FO486" s="44"/>
      <c r="FP486" s="44" t="str">
        <f>IF(FO486="","",FL486*FO486)</f>
        <v/>
      </c>
      <c r="FQ486" s="45" t="str">
        <f>IF(FP486="","",FP486/(FH486*100))</f>
        <v/>
      </c>
      <c r="FR486" s="35"/>
      <c r="FT486" s="46"/>
      <c r="FU486" s="67"/>
      <c r="FV486" s="44" t="str">
        <f>IF(FU486="","",FU486-#REF!)</f>
        <v/>
      </c>
      <c r="FW486" s="44"/>
      <c r="FX486" s="44"/>
      <c r="FY486" s="44"/>
      <c r="FZ486" s="44" t="str">
        <f>IF(FY486="","",#REF!+#REF!-FY486)</f>
        <v/>
      </c>
      <c r="GA486" s="44"/>
      <c r="GB486" s="44"/>
      <c r="GC486" s="44"/>
      <c r="GD486" s="44" t="str">
        <f>IF(GC486="","",FZ486*GC486)</f>
        <v/>
      </c>
      <c r="GE486" s="45" t="str">
        <f>IF(GD486="","",GD486/(FV486*100))</f>
        <v/>
      </c>
      <c r="GF486" s="35"/>
      <c r="GH486" s="46"/>
      <c r="GI486" s="67"/>
      <c r="GJ486" s="44" t="str">
        <f>IF(GI486="","",GI486-#REF!)</f>
        <v/>
      </c>
      <c r="GK486" s="44"/>
      <c r="GL486" s="44"/>
      <c r="GM486" s="44"/>
      <c r="GN486" s="44" t="str">
        <f>IF(GM486="","",#REF!+#REF!-GM486)</f>
        <v/>
      </c>
      <c r="GO486" s="44"/>
      <c r="GP486" s="44"/>
      <c r="GQ486" s="44"/>
      <c r="GR486" s="44" t="str">
        <f>IF(GQ486="","",GN486*GQ486)</f>
        <v/>
      </c>
      <c r="GS486" s="45" t="str">
        <f>IF(GR486="","",GR486/(GJ486*100))</f>
        <v/>
      </c>
      <c r="GT486" s="35"/>
      <c r="GU486" s="27"/>
      <c r="GV486" s="46"/>
      <c r="GW486" s="67"/>
      <c r="GX486" s="44" t="str">
        <f>IF(GW486="","",GW486-#REF!)</f>
        <v/>
      </c>
      <c r="GY486" s="44"/>
      <c r="GZ486" s="44"/>
      <c r="HA486" s="44"/>
      <c r="HB486" s="44" t="str">
        <f>IF(HA486="","",#REF!+#REF!-HA486)</f>
        <v/>
      </c>
      <c r="HC486" s="44"/>
      <c r="HD486" s="44"/>
      <c r="HE486" s="44"/>
      <c r="HF486" s="44" t="str">
        <f>IF(HE486="","",HB486*HE486)</f>
        <v/>
      </c>
      <c r="HG486" s="45" t="str">
        <f>IF(HF486="","",HF486/(GX486*100))</f>
        <v/>
      </c>
      <c r="HH486" s="35"/>
      <c r="HJ486" s="46"/>
      <c r="HK486" s="67"/>
      <c r="HL486" s="44" t="str">
        <f>IF(HK486="","",HK486-#REF!)</f>
        <v/>
      </c>
      <c r="HM486" s="44"/>
      <c r="HN486" s="44"/>
      <c r="HO486" s="44"/>
      <c r="HP486" s="44" t="str">
        <f>IF(HO486="","",#REF!+#REF!-HO486)</f>
        <v/>
      </c>
      <c r="HQ486" s="44"/>
      <c r="HR486" s="44"/>
      <c r="HS486" s="44"/>
      <c r="HT486" s="44" t="str">
        <f>IF(HS486="","",HP486*HS486)</f>
        <v/>
      </c>
      <c r="HU486" s="45" t="str">
        <f>IF(HT486="","",HT486/(HL486*100))</f>
        <v/>
      </c>
      <c r="HV486" s="35"/>
      <c r="HW486" s="61"/>
      <c r="HX486" s="46"/>
      <c r="HY486" s="44"/>
      <c r="HZ486" s="44" t="str">
        <f t="shared" si="2250"/>
        <v/>
      </c>
      <c r="IA486" s="44"/>
      <c r="IB486" s="44" t="str">
        <f t="shared" si="2244"/>
        <v/>
      </c>
      <c r="IC486" s="44"/>
      <c r="ID486" s="44" t="str">
        <f t="shared" si="2208"/>
        <v/>
      </c>
      <c r="IE486" s="44"/>
      <c r="IF486" s="60" t="str">
        <f t="shared" ref="IF486" si="2406">IF(HY485="","",IF482)</f>
        <v/>
      </c>
      <c r="IG486" s="67" t="str">
        <f>IF(HY485="","",IG482)</f>
        <v/>
      </c>
      <c r="IH486" s="43" t="str">
        <f t="shared" si="2210"/>
        <v/>
      </c>
      <c r="II486" s="45" t="str">
        <f t="shared" si="2211"/>
        <v/>
      </c>
      <c r="IJ486" s="35"/>
      <c r="IL486" s="46"/>
      <c r="IM486" s="44"/>
      <c r="IN486" s="44" t="str">
        <f t="shared" si="2245"/>
        <v/>
      </c>
      <c r="IO486" s="44"/>
      <c r="IP486" s="44" t="str">
        <f t="shared" si="2246"/>
        <v/>
      </c>
      <c r="IQ486" s="44"/>
      <c r="IR486" s="44" t="str">
        <f t="shared" si="2212"/>
        <v/>
      </c>
      <c r="IS486" s="44"/>
      <c r="IT486" s="60" t="str">
        <f t="shared" si="2213"/>
        <v/>
      </c>
      <c r="IU486" s="67" t="str">
        <f t="shared" si="2247"/>
        <v/>
      </c>
      <c r="IV486" s="43" t="str">
        <f t="shared" si="2214"/>
        <v/>
      </c>
      <c r="IW486" s="45" t="str">
        <f t="shared" si="2215"/>
        <v/>
      </c>
      <c r="IX486" s="35"/>
      <c r="IY486" s="33"/>
      <c r="IZ486" s="46"/>
      <c r="JA486" s="44"/>
      <c r="JB486" s="44" t="str">
        <f t="shared" si="2374"/>
        <v/>
      </c>
      <c r="JC486" s="44"/>
      <c r="JD486" s="44" t="str">
        <f t="shared" si="2375"/>
        <v/>
      </c>
      <c r="JE486" s="44"/>
      <c r="JF486" s="44" t="str">
        <f t="shared" si="2376"/>
        <v/>
      </c>
      <c r="JG486" s="44"/>
      <c r="JH486" s="60" t="str">
        <f t="shared" si="2248"/>
        <v/>
      </c>
      <c r="JI486" s="67" t="str">
        <f t="shared" si="2249"/>
        <v/>
      </c>
      <c r="JJ486" s="43" t="str">
        <f t="shared" si="2377"/>
        <v/>
      </c>
      <c r="JK486" s="45" t="str">
        <f t="shared" si="2378"/>
        <v/>
      </c>
      <c r="JL486" s="35"/>
      <c r="JM486" s="27"/>
      <c r="JN486" s="46"/>
      <c r="JO486" s="44"/>
      <c r="JP486" s="44" t="str">
        <f t="shared" si="2379"/>
        <v/>
      </c>
      <c r="JQ486" s="44"/>
      <c r="JR486" s="44" t="str">
        <f t="shared" si="2380"/>
        <v/>
      </c>
      <c r="JS486" s="44"/>
      <c r="JT486" s="44" t="str">
        <f t="shared" si="2381"/>
        <v/>
      </c>
      <c r="JU486" s="44"/>
      <c r="JV486" s="60" t="str">
        <f t="shared" si="2382"/>
        <v/>
      </c>
      <c r="JW486" s="67" t="str">
        <f t="shared" si="2383"/>
        <v/>
      </c>
      <c r="JX486" s="43" t="str">
        <f t="shared" si="2384"/>
        <v/>
      </c>
      <c r="JY486" s="45" t="str">
        <f t="shared" si="2385"/>
        <v/>
      </c>
      <c r="JZ486" s="35"/>
      <c r="KA486" s="61"/>
      <c r="KB486" s="46"/>
      <c r="KC486" s="44"/>
      <c r="KD486" s="44" t="str">
        <f t="shared" si="2386"/>
        <v/>
      </c>
      <c r="KE486" s="44"/>
      <c r="KF486" s="44" t="str">
        <f t="shared" si="2387"/>
        <v/>
      </c>
      <c r="KG486" s="44"/>
      <c r="KH486" s="44" t="str">
        <f t="shared" si="2388"/>
        <v/>
      </c>
      <c r="KI486" s="44"/>
      <c r="KJ486" s="60" t="str">
        <f t="shared" si="2389"/>
        <v/>
      </c>
      <c r="KK486" s="67" t="str">
        <f t="shared" si="2390"/>
        <v/>
      </c>
      <c r="KL486" s="43" t="str">
        <f t="shared" si="2391"/>
        <v/>
      </c>
      <c r="KM486" s="45" t="str">
        <f t="shared" si="2392"/>
        <v/>
      </c>
      <c r="KN486" s="35"/>
      <c r="KO486" s="27"/>
      <c r="KP486" s="46"/>
      <c r="KQ486" s="44"/>
      <c r="KR486" s="44" t="str">
        <f t="shared" si="2393"/>
        <v/>
      </c>
      <c r="KS486" s="44"/>
      <c r="KT486" s="44" t="str">
        <f t="shared" si="2394"/>
        <v/>
      </c>
      <c r="KU486" s="44"/>
      <c r="KV486" s="44" t="str">
        <f t="shared" si="2395"/>
        <v/>
      </c>
      <c r="KW486" s="44"/>
      <c r="KX486" s="60" t="str">
        <f t="shared" si="2396"/>
        <v/>
      </c>
      <c r="KY486" s="67" t="str">
        <f t="shared" si="2397"/>
        <v/>
      </c>
      <c r="KZ486" s="43" t="str">
        <f t="shared" si="2398"/>
        <v/>
      </c>
      <c r="LA486" s="45" t="str">
        <f t="shared" si="2399"/>
        <v/>
      </c>
      <c r="LB486" s="35"/>
      <c r="LC486" s="27"/>
      <c r="LD486" s="46"/>
      <c r="LE486" s="44"/>
      <c r="LF486" s="44"/>
      <c r="LG486" s="44"/>
      <c r="LH486" s="44"/>
      <c r="LI486" s="44"/>
      <c r="LJ486" s="44" t="str">
        <f>IF(LI486="","",#REF!+#REF!-LI486)</f>
        <v/>
      </c>
      <c r="LK486" s="44"/>
      <c r="LL486" s="60"/>
      <c r="LM486" s="67"/>
      <c r="LN486" s="44"/>
      <c r="LO486" s="45"/>
      <c r="LP486" s="35"/>
      <c r="LQ486" s="27"/>
      <c r="LR486" s="46"/>
      <c r="LS486" s="67"/>
      <c r="LT486" s="44" t="str">
        <f>IF(LS486="","",LS486-#REF!)</f>
        <v/>
      </c>
      <c r="LU486" s="44"/>
      <c r="LV486" s="44"/>
      <c r="LW486" s="44"/>
      <c r="LX486" s="44" t="str">
        <f>IF(LW486="","",#REF!+#REF!-LW486)</f>
        <v/>
      </c>
      <c r="LY486" s="44"/>
      <c r="LZ486" s="44"/>
      <c r="MA486" s="44"/>
      <c r="MB486" s="44" t="str">
        <f>IF(MA486="","",LX486*MA486)</f>
        <v/>
      </c>
      <c r="MC486" s="45" t="str">
        <f>IF(MB486="","",MB486/(LT486*100))</f>
        <v/>
      </c>
      <c r="MD486" s="35"/>
      <c r="ME486" s="27"/>
      <c r="MF486" s="46"/>
      <c r="MG486" s="67"/>
      <c r="MH486" s="44" t="str">
        <f>IF(MG486="","",MG486-#REF!)</f>
        <v/>
      </c>
      <c r="MI486" s="44"/>
      <c r="MJ486" s="44"/>
      <c r="MK486" s="44"/>
      <c r="ML486" s="44" t="str">
        <f>IF(MK486="","",#REF!+#REF!-MK486)</f>
        <v/>
      </c>
      <c r="MM486" s="44"/>
      <c r="MN486" s="44"/>
      <c r="MO486" s="44"/>
      <c r="MP486" s="44" t="str">
        <f>IF(MO486="","",ML486*MO486)</f>
        <v/>
      </c>
      <c r="MQ486" s="45" t="str">
        <f>IF(MP486="","",MP486/(MH486*100))</f>
        <v/>
      </c>
      <c r="MR486" s="35"/>
      <c r="MS486" s="27"/>
      <c r="MT486" s="46"/>
      <c r="MU486" s="67"/>
      <c r="MV486" s="44" t="str">
        <f>IF(MU486="","",MU486-#REF!)</f>
        <v/>
      </c>
      <c r="MW486" s="44"/>
      <c r="MX486" s="44"/>
      <c r="MY486" s="44"/>
      <c r="MZ486" s="44" t="str">
        <f>IF(MY486="","",#REF!+#REF!-MY486)</f>
        <v/>
      </c>
      <c r="NA486" s="44"/>
      <c r="NB486" s="44"/>
      <c r="NC486" s="44"/>
      <c r="ND486" s="44" t="str">
        <f>IF(NC486="","",MZ486*NC486)</f>
        <v/>
      </c>
      <c r="NE486" s="45" t="str">
        <f>IF(ND486="","",ND486/(MV486*100))</f>
        <v/>
      </c>
      <c r="NF486" s="35"/>
      <c r="NG486" s="27"/>
      <c r="NH486" s="46"/>
      <c r="NI486" s="67"/>
      <c r="NJ486" s="44" t="str">
        <f>IF(NI486="","",NI486-#REF!)</f>
        <v/>
      </c>
      <c r="NK486" s="44"/>
      <c r="NL486" s="44"/>
      <c r="NM486" s="44"/>
      <c r="NN486" s="44" t="str">
        <f>IF(NM486="","",#REF!+#REF!-NM486)</f>
        <v/>
      </c>
      <c r="NO486" s="44"/>
      <c r="NP486" s="44"/>
      <c r="NQ486" s="44"/>
      <c r="NR486" s="44" t="str">
        <f>IF(NQ486="","",NN486*NQ486)</f>
        <v/>
      </c>
      <c r="NS486" s="45" t="str">
        <f>IF(NR486="","",NR486/(NJ486*100))</f>
        <v/>
      </c>
      <c r="NT486" s="35"/>
    </row>
    <row r="487" spans="1:384" ht="15" customHeight="1" thickBot="1" x14ac:dyDescent="0.25">
      <c r="A487" s="38"/>
      <c r="B487" s="39"/>
      <c r="C487" s="40"/>
      <c r="D487" s="40"/>
      <c r="E487" s="41"/>
      <c r="F487" s="40"/>
      <c r="G487" s="178"/>
      <c r="H487" s="42"/>
      <c r="I487" s="44"/>
      <c r="J487" s="44" t="str">
        <f t="shared" si="2292"/>
        <v/>
      </c>
      <c r="K487" s="44"/>
      <c r="L487" s="44"/>
      <c r="M487" s="44"/>
      <c r="N487" s="44" t="str">
        <f t="shared" si="2293"/>
        <v/>
      </c>
      <c r="O487" s="44"/>
      <c r="P487" s="44"/>
      <c r="Q487" s="44"/>
      <c r="R487" s="44" t="str">
        <f t="shared" si="2253"/>
        <v/>
      </c>
      <c r="S487" s="45" t="str">
        <f t="shared" si="2254"/>
        <v/>
      </c>
      <c r="T487" s="35"/>
      <c r="U487" s="27"/>
      <c r="V487" s="46"/>
      <c r="W487" s="67"/>
      <c r="X487" s="44" t="str">
        <f>IF(W487="","",W487-W486)</f>
        <v/>
      </c>
      <c r="Y487" s="44"/>
      <c r="Z487" s="44"/>
      <c r="AA487" s="44"/>
      <c r="AB487" s="44" t="str">
        <f>IF(AA487="","",AA486+AC486-AA487)</f>
        <v/>
      </c>
      <c r="AC487" s="44"/>
      <c r="AD487" s="44"/>
      <c r="AE487" s="44"/>
      <c r="AF487" s="44" t="str">
        <f>IF(AE487="","",AB487*AE487)</f>
        <v/>
      </c>
      <c r="AG487" s="45" t="str">
        <f>IF(AF487="","",AF487/(X487*100))</f>
        <v/>
      </c>
      <c r="AH487" s="35"/>
      <c r="AI487" s="27"/>
      <c r="AJ487" s="46"/>
      <c r="AK487" s="44"/>
      <c r="AL487" s="44" t="str">
        <f t="shared" si="2296"/>
        <v/>
      </c>
      <c r="AM487" s="44"/>
      <c r="AN487" s="44" t="str">
        <f t="shared" si="2297"/>
        <v/>
      </c>
      <c r="AO487" s="44"/>
      <c r="AP487" s="44" t="str">
        <f t="shared" si="2298"/>
        <v/>
      </c>
      <c r="AQ487" s="44"/>
      <c r="AR487" s="44"/>
      <c r="AS487" s="44"/>
      <c r="AT487" s="44" t="str">
        <f t="shared" si="2257"/>
        <v/>
      </c>
      <c r="AU487" s="45" t="str">
        <f t="shared" si="2258"/>
        <v/>
      </c>
      <c r="AV487" s="35"/>
      <c r="AW487" s="27"/>
      <c r="AX487" s="46"/>
      <c r="AY487" s="44"/>
      <c r="AZ487" s="44" t="str">
        <f t="shared" si="2299"/>
        <v/>
      </c>
      <c r="BA487" s="44"/>
      <c r="BB487" s="44" t="str">
        <f t="shared" si="2300"/>
        <v/>
      </c>
      <c r="BC487" s="44"/>
      <c r="BD487" s="44" t="str">
        <f t="shared" si="2301"/>
        <v/>
      </c>
      <c r="BE487" s="44"/>
      <c r="BF487" s="44"/>
      <c r="BG487" s="44"/>
      <c r="BH487" s="44" t="str">
        <f t="shared" si="2259"/>
        <v/>
      </c>
      <c r="BI487" s="45" t="str">
        <f t="shared" si="2260"/>
        <v/>
      </c>
      <c r="BJ487" s="35"/>
      <c r="BK487" s="50"/>
      <c r="BL487" s="46"/>
      <c r="BM487" s="44"/>
      <c r="BN487" s="44" t="str">
        <f t="shared" si="2331"/>
        <v/>
      </c>
      <c r="BO487" s="44"/>
      <c r="BP487" s="44" t="str">
        <f t="shared" si="2332"/>
        <v/>
      </c>
      <c r="BQ487" s="44"/>
      <c r="BR487" s="44" t="str">
        <f t="shared" si="2333"/>
        <v/>
      </c>
      <c r="BS487" s="44"/>
      <c r="BT487" s="60" t="str">
        <f t="shared" si="2334"/>
        <v/>
      </c>
      <c r="BU487" s="67" t="str">
        <f t="shared" si="2335"/>
        <v/>
      </c>
      <c r="BV487" s="44" t="str">
        <f t="shared" si="2336"/>
        <v/>
      </c>
      <c r="BW487" s="45" t="str">
        <f t="shared" si="2337"/>
        <v/>
      </c>
      <c r="BX487" s="35"/>
      <c r="BY487" s="27"/>
      <c r="BZ487" s="46"/>
      <c r="CA487" s="44"/>
      <c r="CB487" s="44" t="str">
        <f t="shared" si="2338"/>
        <v/>
      </c>
      <c r="CC487" s="44"/>
      <c r="CD487" s="44" t="str">
        <f t="shared" si="2339"/>
        <v/>
      </c>
      <c r="CE487" s="44"/>
      <c r="CF487" s="44" t="str">
        <f t="shared" si="2340"/>
        <v/>
      </c>
      <c r="CG487" s="44"/>
      <c r="CH487" s="60" t="str">
        <f t="shared" si="2341"/>
        <v/>
      </c>
      <c r="CI487" s="67" t="str">
        <f t="shared" si="2342"/>
        <v/>
      </c>
      <c r="CJ487" s="44" t="str">
        <f t="shared" si="2343"/>
        <v/>
      </c>
      <c r="CK487" s="45" t="str">
        <f t="shared" si="2344"/>
        <v/>
      </c>
      <c r="CL487" s="35"/>
      <c r="CM487" s="27"/>
      <c r="CN487" s="46"/>
      <c r="CO487" s="44"/>
      <c r="CP487" s="44" t="str">
        <f t="shared" si="2345"/>
        <v/>
      </c>
      <c r="CQ487" s="44"/>
      <c r="CR487" s="44" t="str">
        <f t="shared" si="2346"/>
        <v/>
      </c>
      <c r="CS487" s="44"/>
      <c r="CT487" s="44" t="str">
        <f t="shared" si="2347"/>
        <v/>
      </c>
      <c r="CU487" s="44"/>
      <c r="CV487" s="60" t="str">
        <f t="shared" si="2348"/>
        <v/>
      </c>
      <c r="CW487" s="67" t="str">
        <f t="shared" si="2349"/>
        <v/>
      </c>
      <c r="CX487" s="44" t="str">
        <f t="shared" si="2350"/>
        <v/>
      </c>
      <c r="CY487" s="45" t="str">
        <f t="shared" si="2351"/>
        <v/>
      </c>
      <c r="CZ487" s="35"/>
      <c r="DA487" s="58"/>
      <c r="DB487" s="46"/>
      <c r="DC487" s="44"/>
      <c r="DD487" s="44" t="str">
        <f t="shared" si="2352"/>
        <v/>
      </c>
      <c r="DE487" s="44"/>
      <c r="DF487" s="44" t="str">
        <f t="shared" si="2353"/>
        <v/>
      </c>
      <c r="DG487" s="44"/>
      <c r="DH487" s="44" t="str">
        <f t="shared" si="2354"/>
        <v/>
      </c>
      <c r="DI487" s="44"/>
      <c r="DJ487" s="60" t="str">
        <f t="shared" si="2355"/>
        <v/>
      </c>
      <c r="DK487" s="67" t="str">
        <f t="shared" si="2356"/>
        <v/>
      </c>
      <c r="DL487" s="44" t="str">
        <f t="shared" si="2357"/>
        <v/>
      </c>
      <c r="DM487" s="45" t="str">
        <f t="shared" si="2358"/>
        <v/>
      </c>
      <c r="DN487" s="35"/>
      <c r="DO487" s="27"/>
      <c r="DP487" s="46"/>
      <c r="DQ487" s="44"/>
      <c r="DR487" s="44" t="str">
        <f t="shared" si="2359"/>
        <v/>
      </c>
      <c r="DS487" s="44"/>
      <c r="DT487" s="44" t="str">
        <f t="shared" si="2360"/>
        <v/>
      </c>
      <c r="DU487" s="44"/>
      <c r="DV487" s="44" t="str">
        <f t="shared" si="2361"/>
        <v/>
      </c>
      <c r="DW487" s="44"/>
      <c r="DX487" s="60" t="str">
        <f t="shared" si="2362"/>
        <v/>
      </c>
      <c r="DY487" s="67" t="str">
        <f t="shared" si="2363"/>
        <v/>
      </c>
      <c r="DZ487" s="44" t="str">
        <f t="shared" si="2364"/>
        <v/>
      </c>
      <c r="EA487" s="45" t="str">
        <f t="shared" si="2365"/>
        <v/>
      </c>
      <c r="EB487" s="35"/>
      <c r="EC487" s="27"/>
      <c r="ED487" s="46"/>
      <c r="EE487" s="67"/>
      <c r="EF487" s="44" t="str">
        <f>IF(EE487="","",EE487-EE486)</f>
        <v/>
      </c>
      <c r="EG487" s="44"/>
      <c r="EH487" s="44"/>
      <c r="EI487" s="44"/>
      <c r="EJ487" s="44" t="str">
        <f>IF(EI487="","",EI486+EK486-EI487)</f>
        <v/>
      </c>
      <c r="EK487" s="44"/>
      <c r="EL487" s="44"/>
      <c r="EM487" s="44"/>
      <c r="EN487" s="44" t="str">
        <f>IF(EM487="","",EJ487*EM487)</f>
        <v/>
      </c>
      <c r="EO487" s="45" t="str">
        <f>IF(EN487="","",EN487/(EF487*100))</f>
        <v/>
      </c>
      <c r="EP487" s="35"/>
      <c r="EQ487" s="27"/>
      <c r="ER487" s="46"/>
      <c r="ES487" s="44"/>
      <c r="ET487" s="44" t="str">
        <f t="shared" si="2304"/>
        <v/>
      </c>
      <c r="EU487" s="44"/>
      <c r="EV487" s="44" t="str">
        <f t="shared" si="2305"/>
        <v/>
      </c>
      <c r="EW487" s="44"/>
      <c r="EX487" s="44" t="str">
        <f t="shared" si="2306"/>
        <v/>
      </c>
      <c r="EY487" s="44"/>
      <c r="EZ487" s="44"/>
      <c r="FA487" s="44"/>
      <c r="FB487" s="44" t="str">
        <f t="shared" si="2263"/>
        <v/>
      </c>
      <c r="FC487" s="45" t="str">
        <f t="shared" si="2264"/>
        <v/>
      </c>
      <c r="FD487" s="35"/>
      <c r="FF487" s="46"/>
      <c r="FG487" s="67"/>
      <c r="FH487" s="44" t="str">
        <f>IF(FG487="","",FG487-FG486)</f>
        <v/>
      </c>
      <c r="FI487" s="44"/>
      <c r="FJ487" s="44"/>
      <c r="FK487" s="44"/>
      <c r="FL487" s="44" t="str">
        <f>IF(FK487="","",FK486+FM486-FK487)</f>
        <v/>
      </c>
      <c r="FM487" s="44"/>
      <c r="FN487" s="44"/>
      <c r="FO487" s="44"/>
      <c r="FP487" s="44" t="str">
        <f>IF(FO487="","",FL487*FO487)</f>
        <v/>
      </c>
      <c r="FQ487" s="45" t="str">
        <f>IF(FP487="","",FP487/(FH487*100))</f>
        <v/>
      </c>
      <c r="FR487" s="35"/>
      <c r="FT487" s="46"/>
      <c r="FU487" s="67"/>
      <c r="FV487" s="44" t="str">
        <f>IF(FU487="","",FU487-FU486)</f>
        <v/>
      </c>
      <c r="FW487" s="44"/>
      <c r="FX487" s="44"/>
      <c r="FY487" s="44"/>
      <c r="FZ487" s="44" t="str">
        <f>IF(FY487="","",FY486+GA486-FY487)</f>
        <v/>
      </c>
      <c r="GA487" s="44"/>
      <c r="GB487" s="44"/>
      <c r="GC487" s="44"/>
      <c r="GD487" s="44" t="str">
        <f>IF(GC487="","",FZ487*GC487)</f>
        <v/>
      </c>
      <c r="GE487" s="45" t="str">
        <f>IF(GD487="","",GD487/(FV487*100))</f>
        <v/>
      </c>
      <c r="GF487" s="35"/>
      <c r="GH487" s="46"/>
      <c r="GI487" s="67"/>
      <c r="GJ487" s="44" t="str">
        <f>IF(GI487="","",GI487-GI486)</f>
        <v/>
      </c>
      <c r="GK487" s="44"/>
      <c r="GL487" s="44"/>
      <c r="GM487" s="44"/>
      <c r="GN487" s="44" t="str">
        <f>IF(GM487="","",GM486+GO486-GM487)</f>
        <v/>
      </c>
      <c r="GO487" s="44"/>
      <c r="GP487" s="44"/>
      <c r="GQ487" s="44"/>
      <c r="GR487" s="44" t="str">
        <f>IF(GQ487="","",GN487*GQ487)</f>
        <v/>
      </c>
      <c r="GS487" s="45" t="str">
        <f>IF(GR487="","",GR487/(GJ487*100))</f>
        <v/>
      </c>
      <c r="GT487" s="35"/>
      <c r="GU487" s="27"/>
      <c r="GV487" s="46"/>
      <c r="GW487" s="67"/>
      <c r="GX487" s="44" t="str">
        <f>IF(GW487="","",GW487-GW486)</f>
        <v/>
      </c>
      <c r="GY487" s="44"/>
      <c r="GZ487" s="44"/>
      <c r="HA487" s="44"/>
      <c r="HB487" s="44" t="str">
        <f>IF(HA487="","",HA486+HC486-HA487)</f>
        <v/>
      </c>
      <c r="HC487" s="44"/>
      <c r="HD487" s="44"/>
      <c r="HE487" s="44"/>
      <c r="HF487" s="44" t="str">
        <f>IF(HE487="","",HB487*HE487)</f>
        <v/>
      </c>
      <c r="HG487" s="45" t="str">
        <f>IF(HF487="","",HF487/(GX487*100))</f>
        <v/>
      </c>
      <c r="HH487" s="35"/>
      <c r="HJ487" s="46"/>
      <c r="HK487" s="67"/>
      <c r="HL487" s="44" t="str">
        <f>IF(HK487="","",HK487-HK486)</f>
        <v/>
      </c>
      <c r="HM487" s="44"/>
      <c r="HN487" s="44"/>
      <c r="HO487" s="44"/>
      <c r="HP487" s="44" t="str">
        <f>IF(HO487="","",HO486+HQ486-HO487)</f>
        <v/>
      </c>
      <c r="HQ487" s="44"/>
      <c r="HR487" s="44"/>
      <c r="HS487" s="44"/>
      <c r="HT487" s="44" t="str">
        <f>IF(HS487="","",HP487*HS487)</f>
        <v/>
      </c>
      <c r="HU487" s="45" t="str">
        <f>IF(HT487="","",HT487/(HL487*100))</f>
        <v/>
      </c>
      <c r="HV487" s="35"/>
      <c r="HW487" s="61"/>
      <c r="HX487" s="46"/>
      <c r="HY487" s="44"/>
      <c r="HZ487" s="44" t="str">
        <f t="shared" si="2250"/>
        <v/>
      </c>
      <c r="IA487" s="44"/>
      <c r="IB487" s="44" t="str">
        <f t="shared" si="2244"/>
        <v/>
      </c>
      <c r="IC487" s="44"/>
      <c r="ID487" s="44" t="str">
        <f t="shared" si="2208"/>
        <v/>
      </c>
      <c r="IE487" s="44"/>
      <c r="IF487" s="60" t="str">
        <f t="shared" ref="IF487" si="2407">IF(HY485="","",IF483)</f>
        <v/>
      </c>
      <c r="IG487" s="67" t="str">
        <f>IF(HY485="","",IG483)</f>
        <v/>
      </c>
      <c r="IH487" s="44" t="str">
        <f t="shared" si="2210"/>
        <v/>
      </c>
      <c r="II487" s="45" t="str">
        <f t="shared" si="2211"/>
        <v/>
      </c>
      <c r="IJ487" s="35"/>
      <c r="IL487" s="46"/>
      <c r="IM487" s="44"/>
      <c r="IN487" s="44" t="str">
        <f t="shared" si="2245"/>
        <v/>
      </c>
      <c r="IO487" s="44"/>
      <c r="IP487" s="44" t="str">
        <f t="shared" si="2246"/>
        <v/>
      </c>
      <c r="IQ487" s="44"/>
      <c r="IR487" s="44" t="str">
        <f t="shared" si="2212"/>
        <v/>
      </c>
      <c r="IS487" s="44"/>
      <c r="IT487" s="60" t="str">
        <f t="shared" si="2213"/>
        <v/>
      </c>
      <c r="IU487" s="67" t="str">
        <f t="shared" si="2247"/>
        <v/>
      </c>
      <c r="IV487" s="44" t="str">
        <f t="shared" si="2214"/>
        <v/>
      </c>
      <c r="IW487" s="45" t="str">
        <f t="shared" si="2215"/>
        <v/>
      </c>
      <c r="IX487" s="35"/>
      <c r="IY487" s="33"/>
      <c r="IZ487" s="46"/>
      <c r="JA487" s="44"/>
      <c r="JB487" s="44" t="str">
        <f t="shared" si="2374"/>
        <v/>
      </c>
      <c r="JC487" s="44"/>
      <c r="JD487" s="44" t="str">
        <f t="shared" si="2375"/>
        <v/>
      </c>
      <c r="JE487" s="44"/>
      <c r="JF487" s="44" t="str">
        <f t="shared" si="2376"/>
        <v/>
      </c>
      <c r="JG487" s="44"/>
      <c r="JH487" s="60" t="str">
        <f t="shared" si="2248"/>
        <v/>
      </c>
      <c r="JI487" s="67" t="str">
        <f t="shared" si="2249"/>
        <v/>
      </c>
      <c r="JJ487" s="44" t="str">
        <f t="shared" si="2377"/>
        <v/>
      </c>
      <c r="JK487" s="45" t="str">
        <f t="shared" si="2378"/>
        <v/>
      </c>
      <c r="JL487" s="35"/>
      <c r="JM487" s="27"/>
      <c r="JN487" s="46"/>
      <c r="JO487" s="44"/>
      <c r="JP487" s="44" t="str">
        <f t="shared" si="2379"/>
        <v/>
      </c>
      <c r="JQ487" s="44"/>
      <c r="JR487" s="44" t="str">
        <f t="shared" si="2380"/>
        <v/>
      </c>
      <c r="JS487" s="44"/>
      <c r="JT487" s="44" t="str">
        <f t="shared" si="2381"/>
        <v/>
      </c>
      <c r="JU487" s="44"/>
      <c r="JV487" s="60" t="str">
        <f t="shared" si="2382"/>
        <v/>
      </c>
      <c r="JW487" s="67" t="str">
        <f t="shared" si="2383"/>
        <v/>
      </c>
      <c r="JX487" s="44" t="str">
        <f t="shared" si="2384"/>
        <v/>
      </c>
      <c r="JY487" s="45" t="str">
        <f t="shared" si="2385"/>
        <v/>
      </c>
      <c r="JZ487" s="35"/>
      <c r="KA487" s="61"/>
      <c r="KB487" s="46"/>
      <c r="KC487" s="44"/>
      <c r="KD487" s="44" t="str">
        <f t="shared" si="2386"/>
        <v/>
      </c>
      <c r="KE487" s="44"/>
      <c r="KF487" s="44" t="str">
        <f t="shared" si="2387"/>
        <v/>
      </c>
      <c r="KG487" s="44"/>
      <c r="KH487" s="44" t="str">
        <f t="shared" si="2388"/>
        <v/>
      </c>
      <c r="KI487" s="44"/>
      <c r="KJ487" s="60" t="str">
        <f t="shared" si="2389"/>
        <v/>
      </c>
      <c r="KK487" s="67" t="str">
        <f t="shared" si="2390"/>
        <v/>
      </c>
      <c r="KL487" s="44" t="str">
        <f t="shared" si="2391"/>
        <v/>
      </c>
      <c r="KM487" s="45" t="str">
        <f t="shared" si="2392"/>
        <v/>
      </c>
      <c r="KN487" s="35"/>
      <c r="KO487" s="27"/>
      <c r="KP487" s="46"/>
      <c r="KQ487" s="44"/>
      <c r="KR487" s="44" t="str">
        <f t="shared" si="2393"/>
        <v/>
      </c>
      <c r="KS487" s="44"/>
      <c r="KT487" s="44" t="str">
        <f t="shared" si="2394"/>
        <v/>
      </c>
      <c r="KU487" s="44"/>
      <c r="KV487" s="44" t="str">
        <f t="shared" si="2395"/>
        <v/>
      </c>
      <c r="KW487" s="44"/>
      <c r="KX487" s="60" t="str">
        <f t="shared" si="2396"/>
        <v/>
      </c>
      <c r="KY487" s="67" t="str">
        <f t="shared" si="2397"/>
        <v/>
      </c>
      <c r="KZ487" s="44" t="str">
        <f t="shared" si="2398"/>
        <v/>
      </c>
      <c r="LA487" s="45" t="str">
        <f t="shared" si="2399"/>
        <v/>
      </c>
      <c r="LB487" s="35"/>
      <c r="LC487" s="27"/>
      <c r="LD487" s="74"/>
      <c r="LE487" s="75"/>
      <c r="LF487" s="75"/>
      <c r="LG487" s="75"/>
      <c r="LH487" s="75"/>
      <c r="LI487" s="75"/>
      <c r="LJ487" s="75" t="str">
        <f>IF(LI487="","",#REF!+#REF!-LI487)</f>
        <v/>
      </c>
      <c r="LK487" s="75"/>
      <c r="LL487" s="77"/>
      <c r="LM487" s="78"/>
      <c r="LN487" s="75"/>
      <c r="LO487" s="79"/>
      <c r="LP487" s="35"/>
      <c r="LQ487" s="27"/>
      <c r="LR487" s="46"/>
      <c r="LS487" s="67"/>
      <c r="LT487" s="44" t="str">
        <f>IF(LS487="","",LS487-LS486)</f>
        <v/>
      </c>
      <c r="LU487" s="44"/>
      <c r="LV487" s="44"/>
      <c r="LW487" s="44"/>
      <c r="LX487" s="44" t="str">
        <f>IF(LW487="","",LW486+LY486-LW487)</f>
        <v/>
      </c>
      <c r="LY487" s="44"/>
      <c r="LZ487" s="44"/>
      <c r="MA487" s="44"/>
      <c r="MB487" s="44" t="str">
        <f>IF(MA487="","",LX487*MA487)</f>
        <v/>
      </c>
      <c r="MC487" s="45" t="str">
        <f>IF(MB487="","",MB487/(LT487*100))</f>
        <v/>
      </c>
      <c r="MD487" s="35"/>
      <c r="ME487" s="27"/>
      <c r="MF487" s="46"/>
      <c r="MG487" s="67"/>
      <c r="MH487" s="44" t="str">
        <f>IF(MG487="","",MG487-MG486)</f>
        <v/>
      </c>
      <c r="MI487" s="44"/>
      <c r="MJ487" s="44"/>
      <c r="MK487" s="44"/>
      <c r="ML487" s="44" t="str">
        <f>IF(MK487="","",MK486+MM486-MK487)</f>
        <v/>
      </c>
      <c r="MM487" s="44"/>
      <c r="MN487" s="44"/>
      <c r="MO487" s="44"/>
      <c r="MP487" s="44" t="str">
        <f>IF(MO487="","",ML487*MO487)</f>
        <v/>
      </c>
      <c r="MQ487" s="45" t="str">
        <f>IF(MP487="","",MP487/(MH487*100))</f>
        <v/>
      </c>
      <c r="MR487" s="35"/>
      <c r="MS487" s="27"/>
      <c r="MT487" s="46"/>
      <c r="MU487" s="67"/>
      <c r="MV487" s="44" t="str">
        <f>IF(MU487="","",MU487-MU486)</f>
        <v/>
      </c>
      <c r="MW487" s="44"/>
      <c r="MX487" s="44"/>
      <c r="MY487" s="44"/>
      <c r="MZ487" s="44" t="str">
        <f>IF(MY487="","",MY486+NA486-MY487)</f>
        <v/>
      </c>
      <c r="NA487" s="44"/>
      <c r="NB487" s="44"/>
      <c r="NC487" s="44"/>
      <c r="ND487" s="44" t="str">
        <f>IF(NC487="","",MZ487*NC487)</f>
        <v/>
      </c>
      <c r="NE487" s="45" t="str">
        <f>IF(ND487="","",ND487/(MV487*100))</f>
        <v/>
      </c>
      <c r="NF487" s="35"/>
      <c r="NG487" s="27"/>
      <c r="NH487" s="46"/>
      <c r="NI487" s="67"/>
      <c r="NJ487" s="44" t="str">
        <f>IF(NI487="","",NI487-NI486)</f>
        <v/>
      </c>
      <c r="NK487" s="44"/>
      <c r="NL487" s="44"/>
      <c r="NM487" s="44"/>
      <c r="NN487" s="44" t="str">
        <f>IF(NM487="","",NM486+NO486-NM487)</f>
        <v/>
      </c>
      <c r="NO487" s="44"/>
      <c r="NP487" s="44"/>
      <c r="NQ487" s="44"/>
      <c r="NR487" s="44" t="str">
        <f>IF(NQ487="","",NN487*NQ487)</f>
        <v/>
      </c>
      <c r="NS487" s="45" t="str">
        <f>IF(NR487="","",NR487/(NJ487*100))</f>
        <v/>
      </c>
      <c r="NT487" s="35"/>
    </row>
    <row r="488" spans="1:384" ht="15" customHeight="1" thickTop="1" thickBot="1" x14ac:dyDescent="0.25">
      <c r="A488" s="38"/>
      <c r="B488" s="39"/>
      <c r="C488" s="40"/>
      <c r="D488" s="40"/>
      <c r="E488" s="41"/>
      <c r="F488" s="40"/>
      <c r="G488" s="178"/>
      <c r="H488" s="42"/>
      <c r="I488" s="44"/>
      <c r="J488" s="44" t="str">
        <f t="shared" si="2292"/>
        <v/>
      </c>
      <c r="K488" s="44"/>
      <c r="L488" s="44"/>
      <c r="M488" s="44"/>
      <c r="N488" s="44" t="str">
        <f t="shared" si="2293"/>
        <v/>
      </c>
      <c r="O488" s="44"/>
      <c r="P488" s="44"/>
      <c r="Q488" s="44"/>
      <c r="R488" s="44" t="str">
        <f t="shared" si="2253"/>
        <v/>
      </c>
      <c r="S488" s="45" t="str">
        <f t="shared" si="2254"/>
        <v/>
      </c>
      <c r="T488" s="35"/>
      <c r="U488" s="27"/>
      <c r="V488" s="46"/>
      <c r="W488" s="67"/>
      <c r="X488" s="44" t="str">
        <f>IF(W488="","",W488-W487)</f>
        <v/>
      </c>
      <c r="Y488" s="44"/>
      <c r="Z488" s="44"/>
      <c r="AA488" s="44"/>
      <c r="AB488" s="44" t="str">
        <f>IF(AA488="","",AA487+AC487-AA488)</f>
        <v/>
      </c>
      <c r="AC488" s="44"/>
      <c r="AD488" s="44"/>
      <c r="AE488" s="44"/>
      <c r="AF488" s="44" t="str">
        <f>IF(AE488="","",AB488*AE488)</f>
        <v/>
      </c>
      <c r="AG488" s="45" t="str">
        <f>IF(AF488="","",AF488/(X488*100))</f>
        <v/>
      </c>
      <c r="AH488" s="35"/>
      <c r="AI488" s="27"/>
      <c r="AJ488" s="46"/>
      <c r="AK488" s="44"/>
      <c r="AL488" s="44" t="str">
        <f t="shared" si="2296"/>
        <v/>
      </c>
      <c r="AM488" s="44"/>
      <c r="AN488" s="44" t="str">
        <f t="shared" si="2297"/>
        <v/>
      </c>
      <c r="AO488" s="44"/>
      <c r="AP488" s="44" t="str">
        <f t="shared" si="2298"/>
        <v/>
      </c>
      <c r="AQ488" s="44"/>
      <c r="AR488" s="44"/>
      <c r="AS488" s="44"/>
      <c r="AT488" s="44" t="str">
        <f t="shared" si="2257"/>
        <v/>
      </c>
      <c r="AU488" s="45" t="str">
        <f t="shared" si="2258"/>
        <v/>
      </c>
      <c r="AV488" s="35"/>
      <c r="AW488" s="27"/>
      <c r="AX488" s="46"/>
      <c r="AY488" s="44"/>
      <c r="AZ488" s="44" t="str">
        <f t="shared" si="2299"/>
        <v/>
      </c>
      <c r="BA488" s="44"/>
      <c r="BB488" s="44" t="str">
        <f t="shared" si="2300"/>
        <v/>
      </c>
      <c r="BC488" s="44"/>
      <c r="BD488" s="44" t="str">
        <f t="shared" si="2301"/>
        <v/>
      </c>
      <c r="BE488" s="44"/>
      <c r="BF488" s="44"/>
      <c r="BG488" s="44"/>
      <c r="BH488" s="44" t="str">
        <f t="shared" si="2259"/>
        <v/>
      </c>
      <c r="BI488" s="45" t="str">
        <f t="shared" si="2260"/>
        <v/>
      </c>
      <c r="BJ488" s="35"/>
      <c r="BK488" s="50"/>
      <c r="BL488" s="74"/>
      <c r="BM488" s="75"/>
      <c r="BN488" s="75" t="str">
        <f t="shared" si="2331"/>
        <v/>
      </c>
      <c r="BO488" s="75"/>
      <c r="BP488" s="75" t="str">
        <f t="shared" si="2332"/>
        <v/>
      </c>
      <c r="BQ488" s="75"/>
      <c r="BR488" s="75" t="str">
        <f t="shared" si="2333"/>
        <v/>
      </c>
      <c r="BS488" s="75"/>
      <c r="BT488" s="77" t="str">
        <f t="shared" si="2334"/>
        <v/>
      </c>
      <c r="BU488" s="78" t="str">
        <f t="shared" si="2335"/>
        <v/>
      </c>
      <c r="BV488" s="75" t="str">
        <f t="shared" si="2336"/>
        <v/>
      </c>
      <c r="BW488" s="79" t="str">
        <f t="shared" si="2337"/>
        <v/>
      </c>
      <c r="BX488" s="35"/>
      <c r="BY488" s="27"/>
      <c r="BZ488" s="74"/>
      <c r="CA488" s="75"/>
      <c r="CB488" s="75" t="str">
        <f t="shared" si="2338"/>
        <v/>
      </c>
      <c r="CC488" s="75"/>
      <c r="CD488" s="75" t="str">
        <f t="shared" si="2339"/>
        <v/>
      </c>
      <c r="CE488" s="75"/>
      <c r="CF488" s="75" t="str">
        <f t="shared" si="2340"/>
        <v/>
      </c>
      <c r="CG488" s="75"/>
      <c r="CH488" s="77" t="str">
        <f t="shared" si="2341"/>
        <v/>
      </c>
      <c r="CI488" s="78" t="str">
        <f t="shared" si="2342"/>
        <v/>
      </c>
      <c r="CJ488" s="75" t="str">
        <f t="shared" si="2343"/>
        <v/>
      </c>
      <c r="CK488" s="79" t="str">
        <f t="shared" si="2344"/>
        <v/>
      </c>
      <c r="CL488" s="35"/>
      <c r="CM488" s="27"/>
      <c r="CN488" s="74"/>
      <c r="CO488" s="75"/>
      <c r="CP488" s="75" t="str">
        <f t="shared" si="2345"/>
        <v/>
      </c>
      <c r="CQ488" s="75"/>
      <c r="CR488" s="75" t="str">
        <f t="shared" si="2346"/>
        <v/>
      </c>
      <c r="CS488" s="75"/>
      <c r="CT488" s="75" t="str">
        <f t="shared" si="2347"/>
        <v/>
      </c>
      <c r="CU488" s="75"/>
      <c r="CV488" s="77" t="str">
        <f t="shared" si="2348"/>
        <v/>
      </c>
      <c r="CW488" s="78" t="str">
        <f t="shared" si="2349"/>
        <v/>
      </c>
      <c r="CX488" s="75" t="str">
        <f t="shared" si="2350"/>
        <v/>
      </c>
      <c r="CY488" s="79" t="str">
        <f t="shared" si="2351"/>
        <v/>
      </c>
      <c r="CZ488" s="35"/>
      <c r="DA488" s="58"/>
      <c r="DB488" s="74"/>
      <c r="DC488" s="75"/>
      <c r="DD488" s="75" t="str">
        <f t="shared" si="2352"/>
        <v/>
      </c>
      <c r="DE488" s="75"/>
      <c r="DF488" s="75" t="str">
        <f t="shared" si="2353"/>
        <v/>
      </c>
      <c r="DG488" s="75"/>
      <c r="DH488" s="75" t="str">
        <f t="shared" si="2354"/>
        <v/>
      </c>
      <c r="DI488" s="75"/>
      <c r="DJ488" s="77" t="str">
        <f t="shared" si="2355"/>
        <v/>
      </c>
      <c r="DK488" s="78" t="str">
        <f t="shared" si="2356"/>
        <v/>
      </c>
      <c r="DL488" s="75" t="str">
        <f t="shared" si="2357"/>
        <v/>
      </c>
      <c r="DM488" s="79" t="str">
        <f t="shared" si="2358"/>
        <v/>
      </c>
      <c r="DN488" s="35"/>
      <c r="DO488" s="27"/>
      <c r="DP488" s="74"/>
      <c r="DQ488" s="75"/>
      <c r="DR488" s="75" t="str">
        <f t="shared" si="2359"/>
        <v/>
      </c>
      <c r="DS488" s="75"/>
      <c r="DT488" s="75" t="str">
        <f t="shared" si="2360"/>
        <v/>
      </c>
      <c r="DU488" s="75"/>
      <c r="DV488" s="75" t="str">
        <f t="shared" si="2361"/>
        <v/>
      </c>
      <c r="DW488" s="75"/>
      <c r="DX488" s="77" t="str">
        <f t="shared" si="2362"/>
        <v/>
      </c>
      <c r="DY488" s="78" t="str">
        <f t="shared" si="2363"/>
        <v/>
      </c>
      <c r="DZ488" s="75" t="str">
        <f t="shared" si="2364"/>
        <v/>
      </c>
      <c r="EA488" s="79" t="str">
        <f t="shared" si="2365"/>
        <v/>
      </c>
      <c r="EB488" s="35"/>
      <c r="EC488" s="27"/>
      <c r="ED488" s="46"/>
      <c r="EE488" s="67"/>
      <c r="EF488" s="44" t="str">
        <f>IF(EE488="","",EE488-EE487)</f>
        <v/>
      </c>
      <c r="EG488" s="44"/>
      <c r="EH488" s="44"/>
      <c r="EI488" s="44"/>
      <c r="EJ488" s="44" t="str">
        <f>IF(EI488="","",EI487+EK487-EI488)</f>
        <v/>
      </c>
      <c r="EK488" s="44"/>
      <c r="EL488" s="44"/>
      <c r="EM488" s="44"/>
      <c r="EN488" s="44" t="str">
        <f>IF(EM488="","",EJ488*EM488)</f>
        <v/>
      </c>
      <c r="EO488" s="45" t="str">
        <f>IF(EN488="","",EN488/(EF488*100))</f>
        <v/>
      </c>
      <c r="EP488" s="35"/>
      <c r="EQ488" s="27"/>
      <c r="ER488" s="46"/>
      <c r="ES488" s="44"/>
      <c r="ET488" s="44" t="str">
        <f t="shared" si="2304"/>
        <v/>
      </c>
      <c r="EU488" s="44"/>
      <c r="EV488" s="44" t="str">
        <f t="shared" si="2305"/>
        <v/>
      </c>
      <c r="EW488" s="44"/>
      <c r="EX488" s="44" t="str">
        <f t="shared" si="2306"/>
        <v/>
      </c>
      <c r="EY488" s="44"/>
      <c r="EZ488" s="44"/>
      <c r="FA488" s="44"/>
      <c r="FB488" s="44" t="str">
        <f t="shared" si="2263"/>
        <v/>
      </c>
      <c r="FC488" s="45" t="str">
        <f t="shared" si="2264"/>
        <v/>
      </c>
      <c r="FD488" s="35"/>
      <c r="FF488" s="46"/>
      <c r="FG488" s="67"/>
      <c r="FH488" s="44" t="str">
        <f>IF(FG488="","",FG488-FG487)</f>
        <v/>
      </c>
      <c r="FI488" s="44"/>
      <c r="FJ488" s="44"/>
      <c r="FK488" s="44"/>
      <c r="FL488" s="44" t="str">
        <f>IF(FK488="","",FK487+FM487-FK488)</f>
        <v/>
      </c>
      <c r="FM488" s="44"/>
      <c r="FN488" s="44"/>
      <c r="FO488" s="44"/>
      <c r="FP488" s="44" t="str">
        <f>IF(FO488="","",FL488*FO488)</f>
        <v/>
      </c>
      <c r="FQ488" s="45" t="str">
        <f>IF(FP488="","",FP488/(FH488*100))</f>
        <v/>
      </c>
      <c r="FR488" s="35"/>
      <c r="FT488" s="46"/>
      <c r="FU488" s="67"/>
      <c r="FV488" s="44" t="str">
        <f>IF(FU488="","",FU488-FU487)</f>
        <v/>
      </c>
      <c r="FW488" s="44"/>
      <c r="FX488" s="44"/>
      <c r="FY488" s="44"/>
      <c r="FZ488" s="44" t="str">
        <f>IF(FY488="","",FY487+GA487-FY488)</f>
        <v/>
      </c>
      <c r="GA488" s="44"/>
      <c r="GB488" s="44"/>
      <c r="GC488" s="44"/>
      <c r="GD488" s="44" t="str">
        <f>IF(GC488="","",FZ488*GC488)</f>
        <v/>
      </c>
      <c r="GE488" s="45" t="str">
        <f>IF(GD488="","",GD488/(FV488*100))</f>
        <v/>
      </c>
      <c r="GF488" s="35"/>
      <c r="GH488" s="46"/>
      <c r="GI488" s="67"/>
      <c r="GJ488" s="44" t="str">
        <f>IF(GI488="","",GI488-GI487)</f>
        <v/>
      </c>
      <c r="GK488" s="44"/>
      <c r="GL488" s="44"/>
      <c r="GM488" s="44"/>
      <c r="GN488" s="44" t="str">
        <f>IF(GM488="","",GM487+GO487-GM488)</f>
        <v/>
      </c>
      <c r="GO488" s="44"/>
      <c r="GP488" s="44"/>
      <c r="GQ488" s="44"/>
      <c r="GR488" s="44" t="str">
        <f>IF(GQ488="","",GN488*GQ488)</f>
        <v/>
      </c>
      <c r="GS488" s="45" t="str">
        <f>IF(GR488="","",GR488/(GJ488*100))</f>
        <v/>
      </c>
      <c r="GT488" s="35"/>
      <c r="GU488" s="27"/>
      <c r="GV488" s="46"/>
      <c r="GW488" s="67"/>
      <c r="GX488" s="44" t="str">
        <f>IF(GW488="","",GW488-GW487)</f>
        <v/>
      </c>
      <c r="GY488" s="44"/>
      <c r="GZ488" s="44"/>
      <c r="HA488" s="44"/>
      <c r="HB488" s="44" t="str">
        <f>IF(HA488="","",HA487+HC487-HA488)</f>
        <v/>
      </c>
      <c r="HC488" s="44"/>
      <c r="HD488" s="44"/>
      <c r="HE488" s="44"/>
      <c r="HF488" s="44" t="str">
        <f>IF(HE488="","",HB488*HE488)</f>
        <v/>
      </c>
      <c r="HG488" s="45" t="str">
        <f>IF(HF488="","",HF488/(GX488*100))</f>
        <v/>
      </c>
      <c r="HH488" s="35"/>
      <c r="HJ488" s="46"/>
      <c r="HK488" s="67"/>
      <c r="HL488" s="44" t="str">
        <f>IF(HK488="","",HK488-HK487)</f>
        <v/>
      </c>
      <c r="HM488" s="44"/>
      <c r="HN488" s="44"/>
      <c r="HO488" s="44"/>
      <c r="HP488" s="44" t="str">
        <f>IF(HO488="","",HO487+HQ487-HO488)</f>
        <v/>
      </c>
      <c r="HQ488" s="44"/>
      <c r="HR488" s="44"/>
      <c r="HS488" s="44"/>
      <c r="HT488" s="44" t="str">
        <f>IF(HS488="","",HP488*HS488)</f>
        <v/>
      </c>
      <c r="HU488" s="45" t="str">
        <f>IF(HT488="","",HT488/(HL488*100))</f>
        <v/>
      </c>
      <c r="HV488" s="35"/>
      <c r="HW488" s="61"/>
      <c r="HX488" s="74"/>
      <c r="HY488" s="75"/>
      <c r="HZ488" s="75" t="str">
        <f t="shared" si="2250"/>
        <v/>
      </c>
      <c r="IA488" s="75"/>
      <c r="IB488" s="75" t="str">
        <f t="shared" si="2244"/>
        <v/>
      </c>
      <c r="IC488" s="75"/>
      <c r="ID488" s="75" t="str">
        <f t="shared" si="2208"/>
        <v/>
      </c>
      <c r="IE488" s="75"/>
      <c r="IF488" s="77" t="str">
        <f t="shared" ref="IF488" si="2408">IF(HY485="","",IF484)</f>
        <v/>
      </c>
      <c r="IG488" s="78" t="str">
        <f>IF(HY485="","",IG484)</f>
        <v/>
      </c>
      <c r="IH488" s="75" t="str">
        <f t="shared" si="2210"/>
        <v/>
      </c>
      <c r="II488" s="79" t="str">
        <f t="shared" si="2211"/>
        <v/>
      </c>
      <c r="IJ488" s="35"/>
      <c r="IL488" s="74"/>
      <c r="IM488" s="75"/>
      <c r="IN488" s="75" t="str">
        <f t="shared" si="2245"/>
        <v/>
      </c>
      <c r="IO488" s="75"/>
      <c r="IP488" s="75" t="str">
        <f t="shared" si="2246"/>
        <v/>
      </c>
      <c r="IQ488" s="75"/>
      <c r="IR488" s="75" t="str">
        <f t="shared" si="2212"/>
        <v/>
      </c>
      <c r="IS488" s="75"/>
      <c r="IT488" s="77" t="str">
        <f t="shared" si="2213"/>
        <v/>
      </c>
      <c r="IU488" s="78" t="str">
        <f t="shared" si="2247"/>
        <v/>
      </c>
      <c r="IV488" s="75" t="str">
        <f t="shared" si="2214"/>
        <v/>
      </c>
      <c r="IW488" s="79" t="str">
        <f t="shared" si="2215"/>
        <v/>
      </c>
      <c r="IX488" s="35"/>
      <c r="IY488" s="33"/>
      <c r="IZ488" s="74"/>
      <c r="JA488" s="75"/>
      <c r="JB488" s="75" t="str">
        <f t="shared" si="2374"/>
        <v/>
      </c>
      <c r="JC488" s="75"/>
      <c r="JD488" s="75" t="str">
        <f t="shared" si="2375"/>
        <v/>
      </c>
      <c r="JE488" s="75"/>
      <c r="JF488" s="75" t="str">
        <f t="shared" si="2376"/>
        <v/>
      </c>
      <c r="JG488" s="75"/>
      <c r="JH488" s="77" t="str">
        <f t="shared" si="2248"/>
        <v/>
      </c>
      <c r="JI488" s="78" t="str">
        <f t="shared" si="2249"/>
        <v/>
      </c>
      <c r="JJ488" s="75" t="str">
        <f t="shared" si="2377"/>
        <v/>
      </c>
      <c r="JK488" s="79" t="str">
        <f t="shared" si="2378"/>
        <v/>
      </c>
      <c r="JL488" s="35"/>
      <c r="JM488" s="27"/>
      <c r="JN488" s="74"/>
      <c r="JO488" s="75"/>
      <c r="JP488" s="75" t="str">
        <f t="shared" si="2379"/>
        <v/>
      </c>
      <c r="JQ488" s="75"/>
      <c r="JR488" s="75" t="str">
        <f t="shared" si="2380"/>
        <v/>
      </c>
      <c r="JS488" s="75"/>
      <c r="JT488" s="75" t="str">
        <f t="shared" si="2381"/>
        <v/>
      </c>
      <c r="JU488" s="75"/>
      <c r="JV488" s="77" t="str">
        <f t="shared" si="2382"/>
        <v/>
      </c>
      <c r="JW488" s="78" t="str">
        <f t="shared" si="2383"/>
        <v/>
      </c>
      <c r="JX488" s="75" t="str">
        <f t="shared" si="2384"/>
        <v/>
      </c>
      <c r="JY488" s="79" t="str">
        <f t="shared" si="2385"/>
        <v/>
      </c>
      <c r="JZ488" s="35"/>
      <c r="KA488" s="61"/>
      <c r="KB488" s="74"/>
      <c r="KC488" s="75"/>
      <c r="KD488" s="75" t="str">
        <f t="shared" si="2386"/>
        <v/>
      </c>
      <c r="KE488" s="75"/>
      <c r="KF488" s="75" t="str">
        <f t="shared" si="2387"/>
        <v/>
      </c>
      <c r="KG488" s="75"/>
      <c r="KH488" s="75" t="str">
        <f t="shared" si="2388"/>
        <v/>
      </c>
      <c r="KI488" s="75"/>
      <c r="KJ488" s="77" t="str">
        <f t="shared" si="2389"/>
        <v/>
      </c>
      <c r="KK488" s="78" t="str">
        <f t="shared" si="2390"/>
        <v/>
      </c>
      <c r="KL488" s="75" t="str">
        <f t="shared" si="2391"/>
        <v/>
      </c>
      <c r="KM488" s="79" t="str">
        <f t="shared" si="2392"/>
        <v/>
      </c>
      <c r="KN488" s="35"/>
      <c r="KO488" s="27"/>
      <c r="KP488" s="74"/>
      <c r="KQ488" s="75"/>
      <c r="KR488" s="75" t="str">
        <f t="shared" si="2393"/>
        <v/>
      </c>
      <c r="KS488" s="75"/>
      <c r="KT488" s="75" t="str">
        <f t="shared" si="2394"/>
        <v/>
      </c>
      <c r="KU488" s="75"/>
      <c r="KV488" s="75" t="str">
        <f t="shared" si="2395"/>
        <v/>
      </c>
      <c r="KW488" s="75"/>
      <c r="KX488" s="77" t="str">
        <f t="shared" si="2396"/>
        <v/>
      </c>
      <c r="KY488" s="78" t="str">
        <f t="shared" si="2397"/>
        <v/>
      </c>
      <c r="KZ488" s="75" t="str">
        <f t="shared" si="2398"/>
        <v/>
      </c>
      <c r="LA488" s="79" t="str">
        <f t="shared" si="2399"/>
        <v/>
      </c>
      <c r="LB488" s="35"/>
      <c r="LC488" s="27"/>
      <c r="LD488" s="107"/>
      <c r="LE488" s="87"/>
      <c r="LF488" s="87"/>
      <c r="LG488" s="87"/>
      <c r="LH488" s="87"/>
      <c r="LI488" s="87"/>
      <c r="LJ488" s="87" t="str">
        <f>IF(LI488="","",LI485+LK485-LI488)</f>
        <v/>
      </c>
      <c r="LK488" s="87"/>
      <c r="LL488" s="108"/>
      <c r="LM488" s="109"/>
      <c r="LN488" s="87"/>
      <c r="LO488" s="89"/>
      <c r="LP488" s="35"/>
      <c r="LQ488" s="27"/>
      <c r="LR488" s="46"/>
      <c r="LS488" s="67"/>
      <c r="LT488" s="44" t="str">
        <f>IF(LS488="","",LS488-LS487)</f>
        <v/>
      </c>
      <c r="LU488" s="44"/>
      <c r="LV488" s="44"/>
      <c r="LW488" s="44"/>
      <c r="LX488" s="44" t="str">
        <f>IF(LW488="","",LW487+LY487-LW488)</f>
        <v/>
      </c>
      <c r="LY488" s="44"/>
      <c r="LZ488" s="44"/>
      <c r="MA488" s="44"/>
      <c r="MB488" s="44" t="str">
        <f>IF(MA488="","",LX488*MA488)</f>
        <v/>
      </c>
      <c r="MC488" s="45" t="str">
        <f>IF(MB488="","",MB488/(LT488*100))</f>
        <v/>
      </c>
      <c r="MD488" s="35"/>
      <c r="ME488" s="27"/>
      <c r="MF488" s="46"/>
      <c r="MG488" s="67"/>
      <c r="MH488" s="44" t="str">
        <f>IF(MG488="","",MG488-MG487)</f>
        <v/>
      </c>
      <c r="MI488" s="44"/>
      <c r="MJ488" s="44"/>
      <c r="MK488" s="44"/>
      <c r="ML488" s="44" t="str">
        <f>IF(MK488="","",MK487+MM487-MK488)</f>
        <v/>
      </c>
      <c r="MM488" s="44"/>
      <c r="MN488" s="44"/>
      <c r="MO488" s="44"/>
      <c r="MP488" s="44" t="str">
        <f>IF(MO488="","",ML488*MO488)</f>
        <v/>
      </c>
      <c r="MQ488" s="45" t="str">
        <f>IF(MP488="","",MP488/(MH488*100))</f>
        <v/>
      </c>
      <c r="MR488" s="35"/>
      <c r="MS488" s="27"/>
      <c r="MT488" s="46"/>
      <c r="MU488" s="67"/>
      <c r="MV488" s="44" t="str">
        <f>IF(MU488="","",MU488-MU487)</f>
        <v/>
      </c>
      <c r="MW488" s="44"/>
      <c r="MX488" s="44"/>
      <c r="MY488" s="44"/>
      <c r="MZ488" s="44" t="str">
        <f>IF(MY488="","",MY487+NA487-MY488)</f>
        <v/>
      </c>
      <c r="NA488" s="44"/>
      <c r="NB488" s="44"/>
      <c r="NC488" s="44"/>
      <c r="ND488" s="44" t="str">
        <f>IF(NC488="","",MZ488*NC488)</f>
        <v/>
      </c>
      <c r="NE488" s="45" t="str">
        <f>IF(ND488="","",ND488/(MV488*100))</f>
        <v/>
      </c>
      <c r="NF488" s="35"/>
      <c r="NG488" s="27"/>
      <c r="NH488" s="46"/>
      <c r="NI488" s="67"/>
      <c r="NJ488" s="44" t="str">
        <f>IF(NI488="","",NI488-NI487)</f>
        <v/>
      </c>
      <c r="NK488" s="44"/>
      <c r="NL488" s="44"/>
      <c r="NM488" s="44"/>
      <c r="NN488" s="44" t="str">
        <f>IF(NM488="","",NM487+NO487-NM488)</f>
        <v/>
      </c>
      <c r="NO488" s="44"/>
      <c r="NP488" s="44"/>
      <c r="NQ488" s="44"/>
      <c r="NR488" s="44" t="str">
        <f>IF(NQ488="","",NN488*NQ488)</f>
        <v/>
      </c>
      <c r="NS488" s="45" t="str">
        <f>IF(NR488="","",NR488/(NJ488*100))</f>
        <v/>
      </c>
      <c r="NT488" s="35"/>
    </row>
    <row r="489" spans="1:384" ht="15" customHeight="1" thickTop="1" x14ac:dyDescent="0.2">
      <c r="A489" s="38"/>
      <c r="B489" s="39"/>
      <c r="C489" s="40"/>
      <c r="D489" s="40"/>
      <c r="E489" s="41"/>
      <c r="F489" s="40"/>
      <c r="G489" s="178"/>
      <c r="H489" s="42"/>
      <c r="I489" s="44"/>
      <c r="J489" s="44"/>
      <c r="K489" s="44"/>
      <c r="L489" s="44"/>
      <c r="M489" s="44"/>
      <c r="N489" s="44" t="str">
        <f t="shared" si="2293"/>
        <v/>
      </c>
      <c r="O489" s="44"/>
      <c r="P489" s="44"/>
      <c r="Q489" s="44"/>
      <c r="R489" s="44" t="str">
        <f t="shared" si="2253"/>
        <v/>
      </c>
      <c r="S489" s="45" t="str">
        <f t="shared" si="2254"/>
        <v/>
      </c>
      <c r="T489" s="35"/>
      <c r="U489" s="27"/>
      <c r="V489" s="46"/>
      <c r="W489" s="67"/>
      <c r="X489" s="44"/>
      <c r="Y489" s="44"/>
      <c r="Z489" s="44"/>
      <c r="AA489" s="44"/>
      <c r="AB489" s="44" t="str">
        <f>IF(AA489="","",AA488+AC488-AA489)</f>
        <v/>
      </c>
      <c r="AC489" s="44"/>
      <c r="AD489" s="44"/>
      <c r="AE489" s="44"/>
      <c r="AF489" s="44" t="str">
        <f>IF(AE489="","",AB489*AE489)</f>
        <v/>
      </c>
      <c r="AG489" s="45" t="str">
        <f>IF(AF489="","",AF489/(X489*100))</f>
        <v/>
      </c>
      <c r="AH489" s="35"/>
      <c r="AI489" s="27"/>
      <c r="AJ489" s="46"/>
      <c r="AK489" s="44"/>
      <c r="AL489" s="44"/>
      <c r="AM489" s="44"/>
      <c r="AN489" s="44" t="str">
        <f t="shared" si="2297"/>
        <v/>
      </c>
      <c r="AO489" s="44"/>
      <c r="AP489" s="44" t="str">
        <f t="shared" si="2298"/>
        <v/>
      </c>
      <c r="AQ489" s="44"/>
      <c r="AR489" s="44"/>
      <c r="AS489" s="44"/>
      <c r="AT489" s="44" t="str">
        <f t="shared" si="2257"/>
        <v/>
      </c>
      <c r="AU489" s="45" t="str">
        <f t="shared" si="2258"/>
        <v/>
      </c>
      <c r="AV489" s="35"/>
      <c r="AW489" s="27"/>
      <c r="AX489" s="46"/>
      <c r="AY489" s="44"/>
      <c r="AZ489" s="44"/>
      <c r="BA489" s="44"/>
      <c r="BB489" s="44" t="str">
        <f t="shared" si="2300"/>
        <v/>
      </c>
      <c r="BC489" s="44"/>
      <c r="BD489" s="44" t="str">
        <f t="shared" si="2301"/>
        <v/>
      </c>
      <c r="BE489" s="44"/>
      <c r="BF489" s="44"/>
      <c r="BG489" s="44"/>
      <c r="BH489" s="44" t="str">
        <f t="shared" si="2259"/>
        <v/>
      </c>
      <c r="BI489" s="45" t="str">
        <f t="shared" si="2260"/>
        <v/>
      </c>
      <c r="BJ489" s="35"/>
      <c r="BK489" s="50"/>
      <c r="BL489" s="51" t="str">
        <f>IF($A450="","",$A450)</f>
        <v/>
      </c>
      <c r="BM489" s="43"/>
      <c r="BN489" s="43" t="str">
        <f t="shared" si="2331"/>
        <v/>
      </c>
      <c r="BO489" s="43"/>
      <c r="BP489" s="87" t="str">
        <f t="shared" si="2332"/>
        <v/>
      </c>
      <c r="BQ489" s="43"/>
      <c r="BR489" s="43" t="str">
        <f t="shared" si="2333"/>
        <v/>
      </c>
      <c r="BS489" s="43"/>
      <c r="BT489" s="53" t="str">
        <f t="shared" si="2334"/>
        <v/>
      </c>
      <c r="BU489" s="47" t="str">
        <f t="shared" si="2335"/>
        <v/>
      </c>
      <c r="BV489" s="87" t="str">
        <f t="shared" si="2336"/>
        <v/>
      </c>
      <c r="BW489" s="89" t="str">
        <f t="shared" si="2337"/>
        <v/>
      </c>
      <c r="BX489" s="35"/>
      <c r="BY489" s="27"/>
      <c r="BZ489" s="51" t="str">
        <f>IF($A450="","",$A450)</f>
        <v/>
      </c>
      <c r="CA489" s="43"/>
      <c r="CB489" s="43" t="str">
        <f t="shared" si="2338"/>
        <v/>
      </c>
      <c r="CC489" s="43"/>
      <c r="CD489" s="87" t="str">
        <f t="shared" si="2339"/>
        <v/>
      </c>
      <c r="CE489" s="43"/>
      <c r="CF489" s="43" t="str">
        <f t="shared" si="2340"/>
        <v/>
      </c>
      <c r="CG489" s="43"/>
      <c r="CH489" s="53" t="str">
        <f t="shared" si="2341"/>
        <v/>
      </c>
      <c r="CI489" s="47" t="str">
        <f t="shared" si="2342"/>
        <v/>
      </c>
      <c r="CJ489" s="87" t="str">
        <f t="shared" si="2343"/>
        <v/>
      </c>
      <c r="CK489" s="89" t="str">
        <f t="shared" si="2344"/>
        <v/>
      </c>
      <c r="CL489" s="35"/>
      <c r="CM489" s="27"/>
      <c r="CN489" s="51" t="str">
        <f>IF($A450="","",$A450)</f>
        <v/>
      </c>
      <c r="CO489" s="43"/>
      <c r="CP489" s="43" t="str">
        <f t="shared" si="2345"/>
        <v/>
      </c>
      <c r="CQ489" s="43"/>
      <c r="CR489" s="87" t="str">
        <f t="shared" si="2346"/>
        <v/>
      </c>
      <c r="CS489" s="43"/>
      <c r="CT489" s="43" t="str">
        <f t="shared" si="2347"/>
        <v/>
      </c>
      <c r="CU489" s="43"/>
      <c r="CV489" s="53" t="str">
        <f t="shared" si="2348"/>
        <v/>
      </c>
      <c r="CW489" s="47" t="str">
        <f t="shared" si="2349"/>
        <v/>
      </c>
      <c r="CX489" s="87" t="str">
        <f t="shared" si="2350"/>
        <v/>
      </c>
      <c r="CY489" s="89" t="str">
        <f t="shared" si="2351"/>
        <v/>
      </c>
      <c r="CZ489" s="35"/>
      <c r="DA489" s="58"/>
      <c r="DB489" s="51" t="str">
        <f>IF($A450="","",$A450)</f>
        <v/>
      </c>
      <c r="DC489" s="43"/>
      <c r="DD489" s="43" t="str">
        <f t="shared" si="2352"/>
        <v/>
      </c>
      <c r="DE489" s="43"/>
      <c r="DF489" s="87" t="str">
        <f t="shared" si="2353"/>
        <v/>
      </c>
      <c r="DG489" s="43"/>
      <c r="DH489" s="43" t="str">
        <f t="shared" si="2354"/>
        <v/>
      </c>
      <c r="DI489" s="43"/>
      <c r="DJ489" s="53" t="str">
        <f t="shared" si="2355"/>
        <v/>
      </c>
      <c r="DK489" s="47" t="str">
        <f t="shared" si="2356"/>
        <v/>
      </c>
      <c r="DL489" s="87" t="str">
        <f t="shared" si="2357"/>
        <v/>
      </c>
      <c r="DM489" s="89" t="str">
        <f t="shared" si="2358"/>
        <v/>
      </c>
      <c r="DN489" s="35"/>
      <c r="DO489" s="27"/>
      <c r="DP489" s="51" t="str">
        <f>IF($A450="","",$A450)</f>
        <v/>
      </c>
      <c r="DQ489" s="43"/>
      <c r="DR489" s="43" t="str">
        <f t="shared" si="2359"/>
        <v/>
      </c>
      <c r="DS489" s="43"/>
      <c r="DT489" s="87" t="str">
        <f t="shared" si="2360"/>
        <v/>
      </c>
      <c r="DU489" s="43"/>
      <c r="DV489" s="43" t="str">
        <f t="shared" si="2361"/>
        <v/>
      </c>
      <c r="DW489" s="43"/>
      <c r="DX489" s="53" t="str">
        <f t="shared" si="2362"/>
        <v/>
      </c>
      <c r="DY489" s="47" t="str">
        <f t="shared" si="2363"/>
        <v/>
      </c>
      <c r="DZ489" s="87" t="str">
        <f t="shared" si="2364"/>
        <v/>
      </c>
      <c r="EA489" s="89" t="str">
        <f t="shared" si="2365"/>
        <v/>
      </c>
      <c r="EB489" s="35"/>
      <c r="EC489" s="27"/>
      <c r="ED489" s="46"/>
      <c r="EE489" s="67"/>
      <c r="EF489" s="44"/>
      <c r="EG489" s="44"/>
      <c r="EH489" s="44"/>
      <c r="EI489" s="44"/>
      <c r="EJ489" s="44" t="str">
        <f>IF(EI489="","",EI488+EK488-EI489)</f>
        <v/>
      </c>
      <c r="EK489" s="44"/>
      <c r="EL489" s="44"/>
      <c r="EM489" s="44"/>
      <c r="EN489" s="44" t="str">
        <f>IF(EM489="","",EJ489*EM489)</f>
        <v/>
      </c>
      <c r="EO489" s="45" t="str">
        <f>IF(EN489="","",EN489/(EF489*100))</f>
        <v/>
      </c>
      <c r="EP489" s="35"/>
      <c r="EQ489" s="27"/>
      <c r="ER489" s="46"/>
      <c r="ES489" s="44"/>
      <c r="ET489" s="44"/>
      <c r="EU489" s="44"/>
      <c r="EV489" s="44" t="str">
        <f t="shared" si="2305"/>
        <v/>
      </c>
      <c r="EW489" s="44"/>
      <c r="EX489" s="44" t="str">
        <f t="shared" si="2306"/>
        <v/>
      </c>
      <c r="EY489" s="44"/>
      <c r="EZ489" s="44"/>
      <c r="FA489" s="44"/>
      <c r="FB489" s="44" t="str">
        <f t="shared" si="2263"/>
        <v/>
      </c>
      <c r="FC489" s="45" t="str">
        <f t="shared" si="2264"/>
        <v/>
      </c>
      <c r="FD489" s="35"/>
      <c r="FF489" s="46"/>
      <c r="FG489" s="67"/>
      <c r="FH489" s="44"/>
      <c r="FI489" s="44"/>
      <c r="FJ489" s="44"/>
      <c r="FK489" s="44"/>
      <c r="FL489" s="44" t="str">
        <f>IF(FK489="","",FK488+FM488-FK489)</f>
        <v/>
      </c>
      <c r="FM489" s="44"/>
      <c r="FN489" s="44"/>
      <c r="FO489" s="44"/>
      <c r="FP489" s="44" t="str">
        <f>IF(FO489="","",FL489*FO489)</f>
        <v/>
      </c>
      <c r="FQ489" s="45" t="str">
        <f>IF(FP489="","",FP489/(FH489*100))</f>
        <v/>
      </c>
      <c r="FR489" s="35"/>
      <c r="FT489" s="46"/>
      <c r="FU489" s="67"/>
      <c r="FV489" s="44"/>
      <c r="FW489" s="44"/>
      <c r="FX489" s="44"/>
      <c r="FY489" s="44"/>
      <c r="FZ489" s="44" t="str">
        <f>IF(FY489="","",FY488+GA488-FY489)</f>
        <v/>
      </c>
      <c r="GA489" s="44"/>
      <c r="GB489" s="44"/>
      <c r="GC489" s="44"/>
      <c r="GD489" s="44" t="str">
        <f>IF(GC489="","",FZ489*GC489)</f>
        <v/>
      </c>
      <c r="GE489" s="45" t="str">
        <f>IF(GD489="","",GD489/(FV489*100))</f>
        <v/>
      </c>
      <c r="GF489" s="35"/>
      <c r="GH489" s="46"/>
      <c r="GI489" s="67"/>
      <c r="GJ489" s="44"/>
      <c r="GK489" s="44"/>
      <c r="GL489" s="44"/>
      <c r="GM489" s="44"/>
      <c r="GN489" s="44" t="str">
        <f>IF(GM489="","",GM488+GO488-GM489)</f>
        <v/>
      </c>
      <c r="GO489" s="44"/>
      <c r="GP489" s="44"/>
      <c r="GQ489" s="44"/>
      <c r="GR489" s="44" t="str">
        <f>IF(GQ489="","",GN489*GQ489)</f>
        <v/>
      </c>
      <c r="GS489" s="45" t="str">
        <f>IF(GR489="","",GR489/(GJ489*100))</f>
        <v/>
      </c>
      <c r="GT489" s="35"/>
      <c r="GU489" s="27"/>
      <c r="GV489" s="46"/>
      <c r="GW489" s="67"/>
      <c r="GX489" s="44"/>
      <c r="GY489" s="44"/>
      <c r="GZ489" s="44"/>
      <c r="HA489" s="44"/>
      <c r="HB489" s="44" t="str">
        <f>IF(HA489="","",HA488+HC488-HA489)</f>
        <v/>
      </c>
      <c r="HC489" s="44"/>
      <c r="HD489" s="44"/>
      <c r="HE489" s="44"/>
      <c r="HF489" s="44" t="str">
        <f>IF(HE489="","",HB489*HE489)</f>
        <v/>
      </c>
      <c r="HG489" s="45" t="str">
        <f>IF(HF489="","",HF489/(GX489*100))</f>
        <v/>
      </c>
      <c r="HH489" s="35"/>
      <c r="HJ489" s="46"/>
      <c r="HK489" s="67"/>
      <c r="HL489" s="44"/>
      <c r="HM489" s="44"/>
      <c r="HN489" s="44"/>
      <c r="HO489" s="44"/>
      <c r="HP489" s="44" t="str">
        <f>IF(HO489="","",HO488+HQ488-HO489)</f>
        <v/>
      </c>
      <c r="HQ489" s="44"/>
      <c r="HR489" s="44"/>
      <c r="HS489" s="44"/>
      <c r="HT489" s="44" t="str">
        <f>IF(HS489="","",HP489*HS489)</f>
        <v/>
      </c>
      <c r="HU489" s="45" t="str">
        <f>IF(HT489="","",HT489/(HL489*100))</f>
        <v/>
      </c>
      <c r="HV489" s="35"/>
      <c r="HW489" s="61"/>
      <c r="HX489" s="51" t="str">
        <f>IF($A450="","",$A450)</f>
        <v/>
      </c>
      <c r="HY489" s="43"/>
      <c r="HZ489" s="43" t="str">
        <f t="shared" si="2250"/>
        <v/>
      </c>
      <c r="IA489" s="43"/>
      <c r="IB489" s="87" t="str">
        <f t="shared" si="2244"/>
        <v/>
      </c>
      <c r="IC489" s="43"/>
      <c r="ID489" s="43" t="str">
        <f t="shared" si="2208"/>
        <v/>
      </c>
      <c r="IE489" s="43"/>
      <c r="IF489" s="53" t="str">
        <f t="shared" si="2209"/>
        <v/>
      </c>
      <c r="IG489" s="47" t="str">
        <f t="shared" ref="IG489:IG492" si="2409">IF(HZ489="","",IG485)</f>
        <v/>
      </c>
      <c r="IH489" s="87" t="str">
        <f t="shared" si="2210"/>
        <v/>
      </c>
      <c r="II489" s="89" t="str">
        <f t="shared" si="2211"/>
        <v/>
      </c>
      <c r="IJ489" s="35"/>
      <c r="IL489" s="51" t="str">
        <f>IF($A450="","",$A450)</f>
        <v/>
      </c>
      <c r="IM489" s="43"/>
      <c r="IN489" s="43" t="str">
        <f t="shared" si="2245"/>
        <v/>
      </c>
      <c r="IO489" s="43"/>
      <c r="IP489" s="87" t="str">
        <f t="shared" si="2246"/>
        <v/>
      </c>
      <c r="IQ489" s="43"/>
      <c r="IR489" s="43" t="str">
        <f t="shared" si="2212"/>
        <v/>
      </c>
      <c r="IS489" s="43"/>
      <c r="IT489" s="53" t="str">
        <f t="shared" si="2213"/>
        <v/>
      </c>
      <c r="IU489" s="47" t="str">
        <f t="shared" si="2247"/>
        <v/>
      </c>
      <c r="IV489" s="87" t="str">
        <f t="shared" si="2214"/>
        <v/>
      </c>
      <c r="IW489" s="89" t="str">
        <f t="shared" si="2215"/>
        <v/>
      </c>
      <c r="IX489" s="35"/>
      <c r="IY489" s="33"/>
      <c r="IZ489" s="51" t="str">
        <f>IF($A450="","",$A450)</f>
        <v/>
      </c>
      <c r="JA489" s="43"/>
      <c r="JB489" s="43" t="str">
        <f t="shared" si="2374"/>
        <v/>
      </c>
      <c r="JC489" s="43"/>
      <c r="JD489" s="87" t="str">
        <f t="shared" si="2375"/>
        <v/>
      </c>
      <c r="JE489" s="43"/>
      <c r="JF489" s="43" t="str">
        <f t="shared" si="2376"/>
        <v/>
      </c>
      <c r="JG489" s="43"/>
      <c r="JH489" s="53" t="str">
        <f t="shared" si="2248"/>
        <v/>
      </c>
      <c r="JI489" s="47" t="str">
        <f t="shared" si="2249"/>
        <v/>
      </c>
      <c r="JJ489" s="87" t="str">
        <f t="shared" si="2377"/>
        <v/>
      </c>
      <c r="JK489" s="89" t="str">
        <f t="shared" si="2378"/>
        <v/>
      </c>
      <c r="JL489" s="35"/>
      <c r="JM489" s="27"/>
      <c r="JN489" s="51" t="str">
        <f>IF($A450="","",$A450)</f>
        <v/>
      </c>
      <c r="JO489" s="43"/>
      <c r="JP489" s="43" t="str">
        <f t="shared" si="2379"/>
        <v/>
      </c>
      <c r="JQ489" s="43"/>
      <c r="JR489" s="87" t="str">
        <f t="shared" si="2380"/>
        <v/>
      </c>
      <c r="JS489" s="43"/>
      <c r="JT489" s="43" t="str">
        <f t="shared" si="2381"/>
        <v/>
      </c>
      <c r="JU489" s="43"/>
      <c r="JV489" s="53" t="str">
        <f t="shared" si="2382"/>
        <v/>
      </c>
      <c r="JW489" s="47" t="str">
        <f t="shared" si="2383"/>
        <v/>
      </c>
      <c r="JX489" s="87" t="str">
        <f t="shared" si="2384"/>
        <v/>
      </c>
      <c r="JY489" s="89" t="str">
        <f t="shared" si="2385"/>
        <v/>
      </c>
      <c r="JZ489" s="35"/>
      <c r="KA489" s="61"/>
      <c r="KB489" s="51" t="str">
        <f>IF($A450="","",$A450)</f>
        <v/>
      </c>
      <c r="KC489" s="43"/>
      <c r="KD489" s="43" t="str">
        <f t="shared" si="2386"/>
        <v/>
      </c>
      <c r="KE489" s="43"/>
      <c r="KF489" s="87" t="str">
        <f t="shared" si="2387"/>
        <v/>
      </c>
      <c r="KG489" s="43"/>
      <c r="KH489" s="43" t="str">
        <f t="shared" si="2388"/>
        <v/>
      </c>
      <c r="KI489" s="43"/>
      <c r="KJ489" s="53" t="str">
        <f t="shared" si="2389"/>
        <v/>
      </c>
      <c r="KK489" s="47" t="str">
        <f t="shared" si="2390"/>
        <v/>
      </c>
      <c r="KL489" s="87" t="str">
        <f t="shared" si="2391"/>
        <v/>
      </c>
      <c r="KM489" s="89" t="str">
        <f t="shared" si="2392"/>
        <v/>
      </c>
      <c r="KN489" s="35"/>
      <c r="KO489" s="27"/>
      <c r="KP489" s="51" t="str">
        <f>IF($A450="","",$A450)</f>
        <v/>
      </c>
      <c r="KQ489" s="43"/>
      <c r="KR489" s="43" t="str">
        <f t="shared" si="2393"/>
        <v/>
      </c>
      <c r="KS489" s="43"/>
      <c r="KT489" s="87" t="str">
        <f t="shared" si="2394"/>
        <v/>
      </c>
      <c r="KU489" s="43"/>
      <c r="KV489" s="43" t="str">
        <f t="shared" si="2395"/>
        <v/>
      </c>
      <c r="KW489" s="43"/>
      <c r="KX489" s="53" t="str">
        <f t="shared" si="2396"/>
        <v/>
      </c>
      <c r="KY489" s="47" t="str">
        <f t="shared" si="2397"/>
        <v/>
      </c>
      <c r="KZ489" s="87" t="str">
        <f t="shared" si="2398"/>
        <v/>
      </c>
      <c r="LA489" s="89" t="str">
        <f t="shared" si="2399"/>
        <v/>
      </c>
      <c r="LB489" s="35"/>
      <c r="LC489" s="27"/>
      <c r="LD489" s="46"/>
      <c r="LE489" s="44"/>
      <c r="LF489" s="44"/>
      <c r="LG489" s="44"/>
      <c r="LH489" s="44"/>
      <c r="LI489" s="44"/>
      <c r="LJ489" s="44"/>
      <c r="LK489" s="44"/>
      <c r="LL489" s="60"/>
      <c r="LM489" s="44"/>
      <c r="LN489" s="44"/>
      <c r="LO489" s="44"/>
      <c r="LP489" s="35"/>
      <c r="LQ489" s="27"/>
      <c r="LR489" s="46"/>
      <c r="LS489" s="67"/>
      <c r="LT489" s="44"/>
      <c r="LU489" s="44"/>
      <c r="LV489" s="44"/>
      <c r="LW489" s="44"/>
      <c r="LX489" s="44" t="str">
        <f>IF(LW489="","",LW488+LY488-LW489)</f>
        <v/>
      </c>
      <c r="LY489" s="44"/>
      <c r="LZ489" s="44"/>
      <c r="MA489" s="44"/>
      <c r="MB489" s="44" t="str">
        <f>IF(MA489="","",LX489*MA489)</f>
        <v/>
      </c>
      <c r="MC489" s="45" t="str">
        <f>IF(MB489="","",MB489/(LT489*100))</f>
        <v/>
      </c>
      <c r="MD489" s="35"/>
      <c r="ME489" s="27"/>
      <c r="MF489" s="46"/>
      <c r="MG489" s="67"/>
      <c r="MH489" s="44"/>
      <c r="MI489" s="44"/>
      <c r="MJ489" s="44"/>
      <c r="MK489" s="44"/>
      <c r="ML489" s="44" t="str">
        <f>IF(MK489="","",MK488+MM488-MK489)</f>
        <v/>
      </c>
      <c r="MM489" s="44"/>
      <c r="MN489" s="44"/>
      <c r="MO489" s="44"/>
      <c r="MP489" s="44" t="str">
        <f>IF(MO489="","",ML489*MO489)</f>
        <v/>
      </c>
      <c r="MQ489" s="45" t="str">
        <f>IF(MP489="","",MP489/(MH489*100))</f>
        <v/>
      </c>
      <c r="MR489" s="35"/>
      <c r="MS489" s="27"/>
      <c r="MT489" s="46"/>
      <c r="MU489" s="67"/>
      <c r="MV489" s="44"/>
      <c r="MW489" s="44"/>
      <c r="MX489" s="44"/>
      <c r="MY489" s="44"/>
      <c r="MZ489" s="44" t="str">
        <f>IF(MY489="","",MY488+NA488-MY489)</f>
        <v/>
      </c>
      <c r="NA489" s="44"/>
      <c r="NB489" s="44"/>
      <c r="NC489" s="44"/>
      <c r="ND489" s="44" t="str">
        <f>IF(NC489="","",MZ489*NC489)</f>
        <v/>
      </c>
      <c r="NE489" s="45" t="str">
        <f>IF(ND489="","",ND489/(MV489*100))</f>
        <v/>
      </c>
      <c r="NF489" s="35"/>
      <c r="NG489" s="27"/>
      <c r="NH489" s="46"/>
      <c r="NI489" s="67"/>
      <c r="NJ489" s="44"/>
      <c r="NK489" s="44"/>
      <c r="NL489" s="44"/>
      <c r="NM489" s="44"/>
      <c r="NN489" s="44" t="str">
        <f>IF(NM489="","",NM488+NO488-NM489)</f>
        <v/>
      </c>
      <c r="NO489" s="44"/>
      <c r="NP489" s="44"/>
      <c r="NQ489" s="44"/>
      <c r="NR489" s="44" t="str">
        <f>IF(NQ489="","",NN489*NQ489)</f>
        <v/>
      </c>
      <c r="NS489" s="45" t="str">
        <f>IF(NR489="","",NR489/(NJ489*100))</f>
        <v/>
      </c>
      <c r="NT489" s="35"/>
    </row>
    <row r="490" spans="1:384" x14ac:dyDescent="0.2">
      <c r="A490" s="38"/>
      <c r="B490" s="39"/>
      <c r="C490" s="40"/>
      <c r="D490" s="40"/>
      <c r="E490" s="41"/>
      <c r="F490" s="40"/>
      <c r="G490" s="178"/>
      <c r="H490" s="42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5"/>
      <c r="T490" s="35"/>
      <c r="U490" s="27"/>
      <c r="V490" s="46"/>
      <c r="W490" s="67"/>
      <c r="X490" s="44"/>
      <c r="Y490" s="44"/>
      <c r="Z490" s="44"/>
      <c r="AA490" s="44"/>
      <c r="AB490" s="44"/>
      <c r="AC490" s="44"/>
      <c r="AD490" s="44"/>
      <c r="AE490" s="44"/>
      <c r="AF490" s="44"/>
      <c r="AG490" s="45"/>
      <c r="AH490" s="35"/>
      <c r="AI490" s="27"/>
      <c r="AJ490" s="46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5"/>
      <c r="AV490" s="35"/>
      <c r="AW490" s="27"/>
      <c r="AX490" s="46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5"/>
      <c r="BJ490" s="35"/>
      <c r="BK490" s="50"/>
      <c r="BL490" s="51"/>
      <c r="BM490" s="43"/>
      <c r="BN490" s="44" t="str">
        <f t="shared" si="2331"/>
        <v/>
      </c>
      <c r="BO490" s="43"/>
      <c r="BP490" s="44" t="str">
        <f t="shared" si="2332"/>
        <v/>
      </c>
      <c r="BQ490" s="43"/>
      <c r="BR490" s="44" t="str">
        <f t="shared" si="2333"/>
        <v/>
      </c>
      <c r="BS490" s="43"/>
      <c r="BT490" s="60" t="str">
        <f t="shared" si="2334"/>
        <v/>
      </c>
      <c r="BU490" s="67" t="str">
        <f t="shared" si="2335"/>
        <v/>
      </c>
      <c r="BV490" s="44" t="str">
        <f t="shared" si="2336"/>
        <v/>
      </c>
      <c r="BW490" s="45" t="str">
        <f t="shared" si="2337"/>
        <v/>
      </c>
      <c r="BX490" s="35"/>
      <c r="BY490" s="27"/>
      <c r="BZ490" s="51"/>
      <c r="CA490" s="43"/>
      <c r="CB490" s="44" t="str">
        <f t="shared" si="2338"/>
        <v/>
      </c>
      <c r="CC490" s="43"/>
      <c r="CD490" s="44" t="str">
        <f t="shared" si="2339"/>
        <v/>
      </c>
      <c r="CE490" s="43"/>
      <c r="CF490" s="44" t="str">
        <f t="shared" si="2340"/>
        <v/>
      </c>
      <c r="CG490" s="43"/>
      <c r="CH490" s="60" t="str">
        <f t="shared" si="2341"/>
        <v/>
      </c>
      <c r="CI490" s="67" t="str">
        <f t="shared" si="2342"/>
        <v/>
      </c>
      <c r="CJ490" s="44" t="str">
        <f t="shared" si="2343"/>
        <v/>
      </c>
      <c r="CK490" s="45" t="str">
        <f t="shared" si="2344"/>
        <v/>
      </c>
      <c r="CL490" s="35"/>
      <c r="CM490" s="27"/>
      <c r="CN490" s="51"/>
      <c r="CO490" s="43"/>
      <c r="CP490" s="44" t="str">
        <f t="shared" si="2345"/>
        <v/>
      </c>
      <c r="CQ490" s="43"/>
      <c r="CR490" s="44" t="str">
        <f t="shared" si="2346"/>
        <v/>
      </c>
      <c r="CS490" s="43"/>
      <c r="CT490" s="44" t="str">
        <f t="shared" si="2347"/>
        <v/>
      </c>
      <c r="CU490" s="43"/>
      <c r="CV490" s="60" t="str">
        <f t="shared" si="2348"/>
        <v/>
      </c>
      <c r="CW490" s="67" t="str">
        <f t="shared" si="2349"/>
        <v/>
      </c>
      <c r="CX490" s="44" t="str">
        <f t="shared" si="2350"/>
        <v/>
      </c>
      <c r="CY490" s="45" t="str">
        <f t="shared" si="2351"/>
        <v/>
      </c>
      <c r="CZ490" s="35"/>
      <c r="DA490" s="58"/>
      <c r="DB490" s="51"/>
      <c r="DC490" s="43"/>
      <c r="DD490" s="44" t="str">
        <f t="shared" si="2352"/>
        <v/>
      </c>
      <c r="DE490" s="43"/>
      <c r="DF490" s="44" t="str">
        <f t="shared" si="2353"/>
        <v/>
      </c>
      <c r="DG490" s="43"/>
      <c r="DH490" s="44" t="str">
        <f t="shared" si="2354"/>
        <v/>
      </c>
      <c r="DI490" s="43"/>
      <c r="DJ490" s="60" t="str">
        <f t="shared" si="2355"/>
        <v/>
      </c>
      <c r="DK490" s="67" t="str">
        <f t="shared" si="2356"/>
        <v/>
      </c>
      <c r="DL490" s="44" t="str">
        <f t="shared" si="2357"/>
        <v/>
      </c>
      <c r="DM490" s="45" t="str">
        <f t="shared" si="2358"/>
        <v/>
      </c>
      <c r="DN490" s="35"/>
      <c r="DO490" s="27"/>
      <c r="DP490" s="51"/>
      <c r="DQ490" s="43"/>
      <c r="DR490" s="44" t="str">
        <f t="shared" si="2359"/>
        <v/>
      </c>
      <c r="DS490" s="43"/>
      <c r="DT490" s="44" t="str">
        <f t="shared" si="2360"/>
        <v/>
      </c>
      <c r="DU490" s="43"/>
      <c r="DV490" s="44" t="str">
        <f t="shared" si="2361"/>
        <v/>
      </c>
      <c r="DW490" s="43"/>
      <c r="DX490" s="60" t="str">
        <f t="shared" si="2362"/>
        <v/>
      </c>
      <c r="DY490" s="67" t="str">
        <f t="shared" si="2363"/>
        <v/>
      </c>
      <c r="DZ490" s="44" t="str">
        <f t="shared" si="2364"/>
        <v/>
      </c>
      <c r="EA490" s="45" t="str">
        <f t="shared" si="2365"/>
        <v/>
      </c>
      <c r="EB490" s="35"/>
      <c r="EC490" s="27"/>
      <c r="ED490" s="46"/>
      <c r="EE490" s="67"/>
      <c r="EF490" s="44"/>
      <c r="EG490" s="44"/>
      <c r="EH490" s="44"/>
      <c r="EI490" s="44"/>
      <c r="EJ490" s="44"/>
      <c r="EK490" s="44"/>
      <c r="EL490" s="44"/>
      <c r="EM490" s="44"/>
      <c r="EN490" s="44"/>
      <c r="EO490" s="45"/>
      <c r="EP490" s="35"/>
      <c r="EQ490" s="27"/>
      <c r="ER490" s="46"/>
      <c r="ES490" s="44"/>
      <c r="ET490" s="44"/>
      <c r="EU490" s="44"/>
      <c r="EV490" s="44"/>
      <c r="EW490" s="44"/>
      <c r="EX490" s="44"/>
      <c r="EY490" s="44"/>
      <c r="EZ490" s="44"/>
      <c r="FA490" s="44"/>
      <c r="FB490" s="44"/>
      <c r="FC490" s="45"/>
      <c r="FD490" s="35"/>
      <c r="FF490" s="46"/>
      <c r="FG490" s="67"/>
      <c r="FH490" s="44"/>
      <c r="FI490" s="44"/>
      <c r="FJ490" s="44"/>
      <c r="FK490" s="44"/>
      <c r="FL490" s="44"/>
      <c r="FM490" s="44"/>
      <c r="FN490" s="44"/>
      <c r="FO490" s="44"/>
      <c r="FP490" s="44"/>
      <c r="FQ490" s="45"/>
      <c r="FR490" s="35"/>
      <c r="FT490" s="46"/>
      <c r="FU490" s="67"/>
      <c r="FV490" s="44"/>
      <c r="FW490" s="44"/>
      <c r="FX490" s="44"/>
      <c r="FY490" s="44"/>
      <c r="FZ490" s="44"/>
      <c r="GA490" s="44"/>
      <c r="GB490" s="44"/>
      <c r="GC490" s="44"/>
      <c r="GD490" s="44"/>
      <c r="GE490" s="45"/>
      <c r="GF490" s="35"/>
      <c r="GH490" s="46"/>
      <c r="GI490" s="67"/>
      <c r="GJ490" s="44"/>
      <c r="GK490" s="44"/>
      <c r="GL490" s="44"/>
      <c r="GM490" s="44"/>
      <c r="GN490" s="44"/>
      <c r="GO490" s="44"/>
      <c r="GP490" s="44"/>
      <c r="GQ490" s="44"/>
      <c r="GR490" s="44"/>
      <c r="GS490" s="45"/>
      <c r="GT490" s="35"/>
      <c r="GU490" s="27"/>
      <c r="GV490" s="46"/>
      <c r="GW490" s="67"/>
      <c r="GX490" s="44"/>
      <c r="GY490" s="44"/>
      <c r="GZ490" s="44"/>
      <c r="HA490" s="44"/>
      <c r="HB490" s="44"/>
      <c r="HC490" s="44"/>
      <c r="HD490" s="44"/>
      <c r="HE490" s="44"/>
      <c r="HF490" s="44"/>
      <c r="HG490" s="45"/>
      <c r="HH490" s="35"/>
      <c r="HJ490" s="46"/>
      <c r="HK490" s="67"/>
      <c r="HL490" s="44"/>
      <c r="HM490" s="44"/>
      <c r="HN490" s="44"/>
      <c r="HO490" s="44"/>
      <c r="HP490" s="44"/>
      <c r="HQ490" s="44"/>
      <c r="HR490" s="44"/>
      <c r="HS490" s="44"/>
      <c r="HT490" s="44"/>
      <c r="HU490" s="45"/>
      <c r="HV490" s="35"/>
      <c r="HW490" s="61"/>
      <c r="HX490" s="51"/>
      <c r="HY490" s="43"/>
      <c r="HZ490" s="44" t="str">
        <f t="shared" si="2250"/>
        <v/>
      </c>
      <c r="IA490" s="43"/>
      <c r="IB490" s="44" t="str">
        <f t="shared" si="2244"/>
        <v/>
      </c>
      <c r="IC490" s="43"/>
      <c r="ID490" s="44" t="str">
        <f t="shared" si="2208"/>
        <v/>
      </c>
      <c r="IE490" s="43"/>
      <c r="IF490" s="60" t="str">
        <f t="shared" si="2209"/>
        <v/>
      </c>
      <c r="IG490" s="67" t="str">
        <f t="shared" si="2409"/>
        <v/>
      </c>
      <c r="IH490" s="44" t="str">
        <f t="shared" si="2210"/>
        <v/>
      </c>
      <c r="II490" s="45" t="str">
        <f t="shared" si="2211"/>
        <v/>
      </c>
      <c r="IJ490" s="35"/>
      <c r="IL490" s="51"/>
      <c r="IM490" s="43"/>
      <c r="IN490" s="44" t="str">
        <f t="shared" si="2245"/>
        <v/>
      </c>
      <c r="IO490" s="43"/>
      <c r="IP490" s="44" t="str">
        <f t="shared" si="2246"/>
        <v/>
      </c>
      <c r="IQ490" s="43"/>
      <c r="IR490" s="44" t="str">
        <f t="shared" si="2212"/>
        <v/>
      </c>
      <c r="IS490" s="43"/>
      <c r="IT490" s="60" t="str">
        <f t="shared" si="2213"/>
        <v/>
      </c>
      <c r="IU490" s="67" t="str">
        <f t="shared" si="2247"/>
        <v/>
      </c>
      <c r="IV490" s="44" t="str">
        <f t="shared" si="2214"/>
        <v/>
      </c>
      <c r="IW490" s="45" t="str">
        <f t="shared" si="2215"/>
        <v/>
      </c>
      <c r="IX490" s="35"/>
      <c r="IY490" s="33"/>
      <c r="IZ490" s="51"/>
      <c r="JA490" s="43"/>
      <c r="JB490" s="44" t="str">
        <f t="shared" si="2374"/>
        <v/>
      </c>
      <c r="JC490" s="43"/>
      <c r="JD490" s="44" t="str">
        <f t="shared" si="2375"/>
        <v/>
      </c>
      <c r="JE490" s="43"/>
      <c r="JF490" s="44" t="str">
        <f t="shared" si="2376"/>
        <v/>
      </c>
      <c r="JG490" s="43"/>
      <c r="JH490" s="60" t="str">
        <f t="shared" si="2248"/>
        <v/>
      </c>
      <c r="JI490" s="67" t="str">
        <f t="shared" si="2249"/>
        <v/>
      </c>
      <c r="JJ490" s="44" t="str">
        <f t="shared" si="2377"/>
        <v/>
      </c>
      <c r="JK490" s="45" t="str">
        <f t="shared" si="2378"/>
        <v/>
      </c>
      <c r="JL490" s="35"/>
      <c r="JM490" s="27"/>
      <c r="JN490" s="51"/>
      <c r="JO490" s="43"/>
      <c r="JP490" s="44" t="str">
        <f t="shared" si="2379"/>
        <v/>
      </c>
      <c r="JQ490" s="43"/>
      <c r="JR490" s="44" t="str">
        <f t="shared" si="2380"/>
        <v/>
      </c>
      <c r="JS490" s="43"/>
      <c r="JT490" s="44" t="str">
        <f t="shared" si="2381"/>
        <v/>
      </c>
      <c r="JU490" s="43"/>
      <c r="JV490" s="60" t="str">
        <f t="shared" si="2382"/>
        <v/>
      </c>
      <c r="JW490" s="67" t="str">
        <f t="shared" si="2383"/>
        <v/>
      </c>
      <c r="JX490" s="44" t="str">
        <f t="shared" si="2384"/>
        <v/>
      </c>
      <c r="JY490" s="45" t="str">
        <f t="shared" si="2385"/>
        <v/>
      </c>
      <c r="JZ490" s="35"/>
      <c r="KA490" s="61"/>
      <c r="KB490" s="51"/>
      <c r="KC490" s="43"/>
      <c r="KD490" s="44" t="str">
        <f t="shared" si="2386"/>
        <v/>
      </c>
      <c r="KE490" s="43"/>
      <c r="KF490" s="44" t="str">
        <f t="shared" si="2387"/>
        <v/>
      </c>
      <c r="KG490" s="43"/>
      <c r="KH490" s="44" t="str">
        <f t="shared" si="2388"/>
        <v/>
      </c>
      <c r="KI490" s="43"/>
      <c r="KJ490" s="60" t="str">
        <f t="shared" si="2389"/>
        <v/>
      </c>
      <c r="KK490" s="67" t="str">
        <f t="shared" si="2390"/>
        <v/>
      </c>
      <c r="KL490" s="44" t="str">
        <f t="shared" si="2391"/>
        <v/>
      </c>
      <c r="KM490" s="45" t="str">
        <f t="shared" si="2392"/>
        <v/>
      </c>
      <c r="KN490" s="35"/>
      <c r="KO490" s="27"/>
      <c r="KP490" s="51"/>
      <c r="KQ490" s="43"/>
      <c r="KR490" s="44" t="str">
        <f t="shared" si="2393"/>
        <v/>
      </c>
      <c r="KS490" s="43"/>
      <c r="KT490" s="44" t="str">
        <f t="shared" si="2394"/>
        <v/>
      </c>
      <c r="KU490" s="43"/>
      <c r="KV490" s="44" t="str">
        <f t="shared" si="2395"/>
        <v/>
      </c>
      <c r="KW490" s="43"/>
      <c r="KX490" s="60" t="str">
        <f t="shared" si="2396"/>
        <v/>
      </c>
      <c r="KY490" s="67" t="str">
        <f t="shared" si="2397"/>
        <v/>
      </c>
      <c r="KZ490" s="44" t="str">
        <f t="shared" si="2398"/>
        <v/>
      </c>
      <c r="LA490" s="45" t="str">
        <f t="shared" si="2399"/>
        <v/>
      </c>
      <c r="LB490" s="35"/>
      <c r="LC490" s="27"/>
      <c r="LD490" s="46"/>
      <c r="LE490" s="44"/>
      <c r="LF490" s="44"/>
      <c r="LG490" s="44"/>
      <c r="LH490" s="44"/>
      <c r="LI490" s="44"/>
      <c r="LJ490" s="44"/>
      <c r="LK490" s="44"/>
      <c r="LL490" s="60"/>
      <c r="LM490" s="44"/>
      <c r="LN490" s="44"/>
      <c r="LO490" s="44"/>
      <c r="LP490" s="35"/>
      <c r="LQ490" s="27"/>
      <c r="LR490" s="46"/>
      <c r="LS490" s="67"/>
      <c r="LT490" s="44"/>
      <c r="LU490" s="44"/>
      <c r="LV490" s="44"/>
      <c r="LW490" s="44"/>
      <c r="LX490" s="44"/>
      <c r="LY490" s="44"/>
      <c r="LZ490" s="44"/>
      <c r="MA490" s="44"/>
      <c r="MB490" s="44"/>
      <c r="MC490" s="45"/>
      <c r="MD490" s="35"/>
      <c r="ME490" s="27"/>
      <c r="MF490" s="46"/>
      <c r="MG490" s="67"/>
      <c r="MH490" s="44"/>
      <c r="MI490" s="44"/>
      <c r="MJ490" s="44"/>
      <c r="MK490" s="44"/>
      <c r="ML490" s="44"/>
      <c r="MM490" s="44"/>
      <c r="MN490" s="44"/>
      <c r="MO490" s="44"/>
      <c r="MP490" s="44"/>
      <c r="MQ490" s="45"/>
      <c r="MR490" s="35"/>
      <c r="MS490" s="27"/>
      <c r="MT490" s="46"/>
      <c r="MU490" s="67"/>
      <c r="MV490" s="44"/>
      <c r="MW490" s="44"/>
      <c r="MX490" s="44"/>
      <c r="MY490" s="44"/>
      <c r="MZ490" s="44"/>
      <c r="NA490" s="44"/>
      <c r="NB490" s="44"/>
      <c r="NC490" s="44"/>
      <c r="ND490" s="44"/>
      <c r="NE490" s="45"/>
      <c r="NF490" s="35"/>
      <c r="NG490" s="27"/>
      <c r="NH490" s="46"/>
      <c r="NI490" s="67"/>
      <c r="NJ490" s="44"/>
      <c r="NK490" s="44"/>
      <c r="NL490" s="44"/>
      <c r="NM490" s="44"/>
      <c r="NN490" s="44"/>
      <c r="NO490" s="44"/>
      <c r="NP490" s="44"/>
      <c r="NQ490" s="44"/>
      <c r="NR490" s="44"/>
      <c r="NS490" s="45"/>
      <c r="NT490" s="35"/>
    </row>
    <row r="491" spans="1:384" x14ac:dyDescent="0.2">
      <c r="A491" s="38"/>
      <c r="B491" s="39"/>
      <c r="C491" s="40"/>
      <c r="D491" s="40"/>
      <c r="E491" s="41"/>
      <c r="F491" s="40"/>
      <c r="G491" s="178"/>
      <c r="H491" s="42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5"/>
      <c r="T491" s="35"/>
      <c r="U491" s="27"/>
      <c r="V491" s="46"/>
      <c r="W491" s="67"/>
      <c r="X491" s="44"/>
      <c r="Y491" s="44"/>
      <c r="Z491" s="44"/>
      <c r="AA491" s="44"/>
      <c r="AB491" s="44"/>
      <c r="AC491" s="44"/>
      <c r="AD491" s="44"/>
      <c r="AE491" s="44"/>
      <c r="AF491" s="44"/>
      <c r="AG491" s="45"/>
      <c r="AH491" s="35"/>
      <c r="AI491" s="27"/>
      <c r="AJ491" s="46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5"/>
      <c r="AV491" s="35"/>
      <c r="AW491" s="27"/>
      <c r="AX491" s="46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5"/>
      <c r="BJ491" s="35"/>
      <c r="BK491" s="50"/>
      <c r="BL491" s="51"/>
      <c r="BM491" s="43"/>
      <c r="BN491" s="44" t="str">
        <f t="shared" si="2331"/>
        <v/>
      </c>
      <c r="BO491" s="43"/>
      <c r="BP491" s="44" t="str">
        <f t="shared" si="2332"/>
        <v/>
      </c>
      <c r="BQ491" s="43"/>
      <c r="BR491" s="44" t="str">
        <f t="shared" si="2333"/>
        <v/>
      </c>
      <c r="BS491" s="43"/>
      <c r="BT491" s="60" t="str">
        <f t="shared" si="2334"/>
        <v/>
      </c>
      <c r="BU491" s="67" t="str">
        <f t="shared" si="2335"/>
        <v/>
      </c>
      <c r="BV491" s="44" t="str">
        <f t="shared" si="2336"/>
        <v/>
      </c>
      <c r="BW491" s="45" t="str">
        <f t="shared" si="2337"/>
        <v/>
      </c>
      <c r="BX491" s="35"/>
      <c r="BY491" s="27"/>
      <c r="BZ491" s="51"/>
      <c r="CA491" s="43"/>
      <c r="CB491" s="44" t="str">
        <f t="shared" si="2338"/>
        <v/>
      </c>
      <c r="CC491" s="43"/>
      <c r="CD491" s="44" t="str">
        <f t="shared" si="2339"/>
        <v/>
      </c>
      <c r="CE491" s="43"/>
      <c r="CF491" s="44" t="str">
        <f t="shared" si="2340"/>
        <v/>
      </c>
      <c r="CG491" s="43"/>
      <c r="CH491" s="60" t="str">
        <f t="shared" si="2341"/>
        <v/>
      </c>
      <c r="CI491" s="67" t="str">
        <f t="shared" si="2342"/>
        <v/>
      </c>
      <c r="CJ491" s="44" t="str">
        <f t="shared" si="2343"/>
        <v/>
      </c>
      <c r="CK491" s="45" t="str">
        <f t="shared" si="2344"/>
        <v/>
      </c>
      <c r="CL491" s="35"/>
      <c r="CM491" s="27"/>
      <c r="CN491" s="51"/>
      <c r="CO491" s="43"/>
      <c r="CP491" s="44" t="str">
        <f t="shared" si="2345"/>
        <v/>
      </c>
      <c r="CQ491" s="43"/>
      <c r="CR491" s="44" t="str">
        <f t="shared" si="2346"/>
        <v/>
      </c>
      <c r="CS491" s="43"/>
      <c r="CT491" s="44" t="str">
        <f t="shared" si="2347"/>
        <v/>
      </c>
      <c r="CU491" s="43"/>
      <c r="CV491" s="60" t="str">
        <f t="shared" si="2348"/>
        <v/>
      </c>
      <c r="CW491" s="67" t="str">
        <f t="shared" si="2349"/>
        <v/>
      </c>
      <c r="CX491" s="44" t="str">
        <f t="shared" si="2350"/>
        <v/>
      </c>
      <c r="CY491" s="45" t="str">
        <f t="shared" si="2351"/>
        <v/>
      </c>
      <c r="CZ491" s="35"/>
      <c r="DA491" s="58"/>
      <c r="DB491" s="51"/>
      <c r="DC491" s="43"/>
      <c r="DD491" s="44" t="str">
        <f t="shared" si="2352"/>
        <v/>
      </c>
      <c r="DE491" s="43"/>
      <c r="DF491" s="44" t="str">
        <f t="shared" si="2353"/>
        <v/>
      </c>
      <c r="DG491" s="43"/>
      <c r="DH491" s="44" t="str">
        <f t="shared" si="2354"/>
        <v/>
      </c>
      <c r="DI491" s="43"/>
      <c r="DJ491" s="60" t="str">
        <f t="shared" si="2355"/>
        <v/>
      </c>
      <c r="DK491" s="67" t="str">
        <f t="shared" si="2356"/>
        <v/>
      </c>
      <c r="DL491" s="44" t="str">
        <f t="shared" si="2357"/>
        <v/>
      </c>
      <c r="DM491" s="45" t="str">
        <f t="shared" si="2358"/>
        <v/>
      </c>
      <c r="DN491" s="35"/>
      <c r="DO491" s="27"/>
      <c r="DP491" s="51"/>
      <c r="DQ491" s="43"/>
      <c r="DR491" s="44" t="str">
        <f t="shared" si="2359"/>
        <v/>
      </c>
      <c r="DS491" s="43"/>
      <c r="DT491" s="44" t="str">
        <f t="shared" si="2360"/>
        <v/>
      </c>
      <c r="DU491" s="43"/>
      <c r="DV491" s="44" t="str">
        <f t="shared" si="2361"/>
        <v/>
      </c>
      <c r="DW491" s="43"/>
      <c r="DX491" s="60" t="str">
        <f t="shared" si="2362"/>
        <v/>
      </c>
      <c r="DY491" s="67" t="str">
        <f t="shared" si="2363"/>
        <v/>
      </c>
      <c r="DZ491" s="44" t="str">
        <f t="shared" si="2364"/>
        <v/>
      </c>
      <c r="EA491" s="45" t="str">
        <f t="shared" si="2365"/>
        <v/>
      </c>
      <c r="EB491" s="35"/>
      <c r="EC491" s="27"/>
      <c r="ED491" s="46"/>
      <c r="EE491" s="67"/>
      <c r="EF491" s="44"/>
      <c r="EG491" s="44"/>
      <c r="EH491" s="44"/>
      <c r="EI491" s="44"/>
      <c r="EJ491" s="44"/>
      <c r="EK491" s="44"/>
      <c r="EL491" s="44"/>
      <c r="EM491" s="44"/>
      <c r="EN491" s="44"/>
      <c r="EO491" s="45"/>
      <c r="EP491" s="35"/>
      <c r="EQ491" s="27"/>
      <c r="ER491" s="46"/>
      <c r="ES491" s="44"/>
      <c r="ET491" s="44"/>
      <c r="EU491" s="44"/>
      <c r="EV491" s="44"/>
      <c r="EW491" s="44"/>
      <c r="EX491" s="44"/>
      <c r="EY491" s="44"/>
      <c r="EZ491" s="44"/>
      <c r="FA491" s="44"/>
      <c r="FB491" s="44"/>
      <c r="FC491" s="45"/>
      <c r="FD491" s="35"/>
      <c r="FF491" s="46"/>
      <c r="FG491" s="67"/>
      <c r="FH491" s="44"/>
      <c r="FI491" s="44"/>
      <c r="FJ491" s="44"/>
      <c r="FK491" s="44"/>
      <c r="FL491" s="44"/>
      <c r="FM491" s="44"/>
      <c r="FN491" s="44"/>
      <c r="FO491" s="44"/>
      <c r="FP491" s="44"/>
      <c r="FQ491" s="45"/>
      <c r="FR491" s="35"/>
      <c r="FT491" s="46"/>
      <c r="FU491" s="67"/>
      <c r="FV491" s="44"/>
      <c r="FW491" s="44"/>
      <c r="FX491" s="44"/>
      <c r="FY491" s="44"/>
      <c r="FZ491" s="44"/>
      <c r="GA491" s="44"/>
      <c r="GB491" s="44"/>
      <c r="GC491" s="44"/>
      <c r="GD491" s="44"/>
      <c r="GE491" s="45"/>
      <c r="GF491" s="35"/>
      <c r="GH491" s="46"/>
      <c r="GI491" s="67"/>
      <c r="GJ491" s="44"/>
      <c r="GK491" s="44"/>
      <c r="GL491" s="44"/>
      <c r="GM491" s="44"/>
      <c r="GN491" s="44"/>
      <c r="GO491" s="44"/>
      <c r="GP491" s="44"/>
      <c r="GQ491" s="44"/>
      <c r="GR491" s="44"/>
      <c r="GS491" s="45"/>
      <c r="GT491" s="35"/>
      <c r="GU491" s="27"/>
      <c r="GV491" s="46"/>
      <c r="GW491" s="67"/>
      <c r="GX491" s="44"/>
      <c r="GY491" s="44"/>
      <c r="GZ491" s="44"/>
      <c r="HA491" s="44"/>
      <c r="HB491" s="44"/>
      <c r="HC491" s="44"/>
      <c r="HD491" s="44"/>
      <c r="HE491" s="44"/>
      <c r="HF491" s="44"/>
      <c r="HG491" s="45"/>
      <c r="HH491" s="35"/>
      <c r="HJ491" s="46"/>
      <c r="HK491" s="67"/>
      <c r="HL491" s="44"/>
      <c r="HM491" s="44"/>
      <c r="HN491" s="44"/>
      <c r="HO491" s="44"/>
      <c r="HP491" s="44"/>
      <c r="HQ491" s="44"/>
      <c r="HR491" s="44"/>
      <c r="HS491" s="44"/>
      <c r="HT491" s="44"/>
      <c r="HU491" s="45"/>
      <c r="HV491" s="35"/>
      <c r="HW491" s="61"/>
      <c r="HX491" s="51"/>
      <c r="HY491" s="43"/>
      <c r="HZ491" s="44" t="str">
        <f t="shared" si="2250"/>
        <v/>
      </c>
      <c r="IA491" s="43"/>
      <c r="IB491" s="44" t="str">
        <f t="shared" si="2244"/>
        <v/>
      </c>
      <c r="IC491" s="43"/>
      <c r="ID491" s="44" t="str">
        <f t="shared" si="2208"/>
        <v/>
      </c>
      <c r="IE491" s="43"/>
      <c r="IF491" s="60" t="str">
        <f t="shared" si="2209"/>
        <v/>
      </c>
      <c r="IG491" s="67" t="str">
        <f t="shared" si="2409"/>
        <v/>
      </c>
      <c r="IH491" s="44" t="str">
        <f t="shared" si="2210"/>
        <v/>
      </c>
      <c r="II491" s="45" t="str">
        <f t="shared" si="2211"/>
        <v/>
      </c>
      <c r="IJ491" s="35"/>
      <c r="IL491" s="51"/>
      <c r="IM491" s="43"/>
      <c r="IN491" s="44" t="str">
        <f t="shared" si="2245"/>
        <v/>
      </c>
      <c r="IO491" s="43"/>
      <c r="IP491" s="44" t="str">
        <f t="shared" si="2246"/>
        <v/>
      </c>
      <c r="IQ491" s="43"/>
      <c r="IR491" s="44" t="str">
        <f t="shared" si="2212"/>
        <v/>
      </c>
      <c r="IS491" s="43"/>
      <c r="IT491" s="60" t="str">
        <f t="shared" si="2213"/>
        <v/>
      </c>
      <c r="IU491" s="67" t="str">
        <f t="shared" si="2247"/>
        <v/>
      </c>
      <c r="IV491" s="44" t="str">
        <f t="shared" si="2214"/>
        <v/>
      </c>
      <c r="IW491" s="45" t="str">
        <f t="shared" si="2215"/>
        <v/>
      </c>
      <c r="IX491" s="35"/>
      <c r="IY491" s="33"/>
      <c r="IZ491" s="51"/>
      <c r="JA491" s="43"/>
      <c r="JB491" s="44" t="str">
        <f t="shared" si="2374"/>
        <v/>
      </c>
      <c r="JC491" s="43"/>
      <c r="JD491" s="44" t="str">
        <f t="shared" si="2375"/>
        <v/>
      </c>
      <c r="JE491" s="43"/>
      <c r="JF491" s="44" t="str">
        <f t="shared" si="2376"/>
        <v/>
      </c>
      <c r="JG491" s="43"/>
      <c r="JH491" s="60" t="str">
        <f t="shared" si="2248"/>
        <v/>
      </c>
      <c r="JI491" s="67" t="str">
        <f t="shared" si="2249"/>
        <v/>
      </c>
      <c r="JJ491" s="44" t="str">
        <f t="shared" si="2377"/>
        <v/>
      </c>
      <c r="JK491" s="45" t="str">
        <f t="shared" si="2378"/>
        <v/>
      </c>
      <c r="JL491" s="35"/>
      <c r="JM491" s="27"/>
      <c r="JN491" s="51"/>
      <c r="JO491" s="43"/>
      <c r="JP491" s="44" t="str">
        <f t="shared" si="2379"/>
        <v/>
      </c>
      <c r="JQ491" s="43"/>
      <c r="JR491" s="44" t="str">
        <f t="shared" si="2380"/>
        <v/>
      </c>
      <c r="JS491" s="43"/>
      <c r="JT491" s="44" t="str">
        <f t="shared" si="2381"/>
        <v/>
      </c>
      <c r="JU491" s="43"/>
      <c r="JV491" s="60" t="str">
        <f t="shared" si="2382"/>
        <v/>
      </c>
      <c r="JW491" s="67" t="str">
        <f t="shared" si="2383"/>
        <v/>
      </c>
      <c r="JX491" s="44" t="str">
        <f t="shared" si="2384"/>
        <v/>
      </c>
      <c r="JY491" s="45" t="str">
        <f t="shared" si="2385"/>
        <v/>
      </c>
      <c r="JZ491" s="35"/>
      <c r="KA491" s="61"/>
      <c r="KB491" s="51"/>
      <c r="KC491" s="43"/>
      <c r="KD491" s="44" t="str">
        <f t="shared" si="2386"/>
        <v/>
      </c>
      <c r="KE491" s="43"/>
      <c r="KF491" s="44" t="str">
        <f t="shared" si="2387"/>
        <v/>
      </c>
      <c r="KG491" s="43"/>
      <c r="KH491" s="44" t="str">
        <f t="shared" si="2388"/>
        <v/>
      </c>
      <c r="KI491" s="43"/>
      <c r="KJ491" s="60" t="str">
        <f t="shared" si="2389"/>
        <v/>
      </c>
      <c r="KK491" s="67" t="str">
        <f t="shared" si="2390"/>
        <v/>
      </c>
      <c r="KL491" s="44" t="str">
        <f t="shared" si="2391"/>
        <v/>
      </c>
      <c r="KM491" s="45" t="str">
        <f t="shared" si="2392"/>
        <v/>
      </c>
      <c r="KN491" s="35"/>
      <c r="KO491" s="27"/>
      <c r="KP491" s="51"/>
      <c r="KQ491" s="43"/>
      <c r="KR491" s="44" t="str">
        <f t="shared" si="2393"/>
        <v/>
      </c>
      <c r="KS491" s="43"/>
      <c r="KT491" s="44" t="str">
        <f t="shared" si="2394"/>
        <v/>
      </c>
      <c r="KU491" s="43"/>
      <c r="KV491" s="44" t="str">
        <f t="shared" si="2395"/>
        <v/>
      </c>
      <c r="KW491" s="43"/>
      <c r="KX491" s="60" t="str">
        <f t="shared" si="2396"/>
        <v/>
      </c>
      <c r="KY491" s="67" t="str">
        <f t="shared" si="2397"/>
        <v/>
      </c>
      <c r="KZ491" s="44" t="str">
        <f t="shared" si="2398"/>
        <v/>
      </c>
      <c r="LA491" s="45" t="str">
        <f t="shared" si="2399"/>
        <v/>
      </c>
      <c r="LB491" s="35"/>
      <c r="LC491" s="27"/>
      <c r="LD491" s="46"/>
      <c r="LE491" s="44"/>
      <c r="LF491" s="44"/>
      <c r="LG491" s="44"/>
      <c r="LH491" s="44"/>
      <c r="LI491" s="44"/>
      <c r="LJ491" s="44"/>
      <c r="LK491" s="44"/>
      <c r="LL491" s="60"/>
      <c r="LM491" s="44"/>
      <c r="LN491" s="44"/>
      <c r="LO491" s="44"/>
      <c r="LP491" s="35"/>
      <c r="LQ491" s="27"/>
      <c r="LR491" s="46"/>
      <c r="LS491" s="67"/>
      <c r="LT491" s="44"/>
      <c r="LU491" s="44"/>
      <c r="LV491" s="44"/>
      <c r="LW491" s="44"/>
      <c r="LX491" s="44"/>
      <c r="LY491" s="44"/>
      <c r="LZ491" s="44"/>
      <c r="MA491" s="44"/>
      <c r="MB491" s="44"/>
      <c r="MC491" s="45"/>
      <c r="MD491" s="35"/>
      <c r="ME491" s="27"/>
      <c r="MF491" s="46"/>
      <c r="MG491" s="67"/>
      <c r="MH491" s="44"/>
      <c r="MI491" s="44"/>
      <c r="MJ491" s="44"/>
      <c r="MK491" s="44"/>
      <c r="ML491" s="44"/>
      <c r="MM491" s="44"/>
      <c r="MN491" s="44"/>
      <c r="MO491" s="44"/>
      <c r="MP491" s="44"/>
      <c r="MQ491" s="45"/>
      <c r="MR491" s="35"/>
      <c r="MS491" s="27"/>
      <c r="MT491" s="46"/>
      <c r="MU491" s="67"/>
      <c r="MV491" s="44"/>
      <c r="MW491" s="44"/>
      <c r="MX491" s="44"/>
      <c r="MY491" s="44"/>
      <c r="MZ491" s="44"/>
      <c r="NA491" s="44"/>
      <c r="NB491" s="44"/>
      <c r="NC491" s="44"/>
      <c r="ND491" s="44"/>
      <c r="NE491" s="45"/>
      <c r="NF491" s="35"/>
      <c r="NG491" s="27"/>
      <c r="NH491" s="46"/>
      <c r="NI491" s="67"/>
      <c r="NJ491" s="44"/>
      <c r="NK491" s="44"/>
      <c r="NL491" s="44"/>
      <c r="NM491" s="44"/>
      <c r="NN491" s="44"/>
      <c r="NO491" s="44"/>
      <c r="NP491" s="44"/>
      <c r="NQ491" s="44"/>
      <c r="NR491" s="44"/>
      <c r="NS491" s="45"/>
      <c r="NT491" s="35"/>
    </row>
    <row r="492" spans="1:384" ht="15" customHeight="1" thickBot="1" x14ac:dyDescent="0.25">
      <c r="A492" s="38"/>
      <c r="B492" s="39"/>
      <c r="C492" s="40"/>
      <c r="D492" s="40"/>
      <c r="E492" s="41"/>
      <c r="F492" s="40"/>
      <c r="G492" s="178"/>
      <c r="H492" s="42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5"/>
      <c r="T492" s="35"/>
      <c r="U492" s="27"/>
      <c r="V492" s="46"/>
      <c r="W492" s="67"/>
      <c r="X492" s="44"/>
      <c r="Y492" s="44"/>
      <c r="Z492" s="44"/>
      <c r="AA492" s="44"/>
      <c r="AB492" s="44"/>
      <c r="AC492" s="44"/>
      <c r="AD492" s="44"/>
      <c r="AE492" s="44"/>
      <c r="AF492" s="44"/>
      <c r="AG492" s="45"/>
      <c r="AH492" s="35"/>
      <c r="AI492" s="27"/>
      <c r="AJ492" s="46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5"/>
      <c r="AV492" s="35"/>
      <c r="AW492" s="27"/>
      <c r="AX492" s="46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5"/>
      <c r="BJ492" s="35"/>
      <c r="BK492" s="50"/>
      <c r="BL492" s="51"/>
      <c r="BM492" s="43"/>
      <c r="BN492" s="44" t="str">
        <f t="shared" si="2331"/>
        <v/>
      </c>
      <c r="BO492" s="44"/>
      <c r="BP492" s="44" t="str">
        <f t="shared" si="2332"/>
        <v/>
      </c>
      <c r="BQ492" s="44"/>
      <c r="BR492" s="44" t="str">
        <f t="shared" si="2333"/>
        <v/>
      </c>
      <c r="BS492" s="43"/>
      <c r="BT492" s="77" t="str">
        <f t="shared" si="2334"/>
        <v/>
      </c>
      <c r="BU492" s="78" t="str">
        <f t="shared" si="2335"/>
        <v/>
      </c>
      <c r="BV492" s="75" t="str">
        <f t="shared" si="2336"/>
        <v/>
      </c>
      <c r="BW492" s="79" t="str">
        <f t="shared" si="2337"/>
        <v/>
      </c>
      <c r="BX492" s="35"/>
      <c r="BY492" s="27"/>
      <c r="BZ492" s="51"/>
      <c r="CA492" s="43"/>
      <c r="CB492" s="44" t="str">
        <f t="shared" si="2338"/>
        <v/>
      </c>
      <c r="CC492" s="44"/>
      <c r="CD492" s="44" t="str">
        <f t="shared" si="2339"/>
        <v/>
      </c>
      <c r="CE492" s="44"/>
      <c r="CF492" s="44" t="str">
        <f t="shared" si="2340"/>
        <v/>
      </c>
      <c r="CG492" s="43"/>
      <c r="CH492" s="77" t="str">
        <f t="shared" si="2341"/>
        <v/>
      </c>
      <c r="CI492" s="78" t="str">
        <f t="shared" si="2342"/>
        <v/>
      </c>
      <c r="CJ492" s="75" t="str">
        <f t="shared" si="2343"/>
        <v/>
      </c>
      <c r="CK492" s="79" t="str">
        <f t="shared" si="2344"/>
        <v/>
      </c>
      <c r="CL492" s="35"/>
      <c r="CM492" s="27"/>
      <c r="CN492" s="51"/>
      <c r="CO492" s="43"/>
      <c r="CP492" s="44" t="str">
        <f t="shared" si="2345"/>
        <v/>
      </c>
      <c r="CQ492" s="44"/>
      <c r="CR492" s="44" t="str">
        <f t="shared" si="2346"/>
        <v/>
      </c>
      <c r="CS492" s="44"/>
      <c r="CT492" s="44" t="str">
        <f t="shared" si="2347"/>
        <v/>
      </c>
      <c r="CU492" s="43"/>
      <c r="CV492" s="77" t="str">
        <f t="shared" si="2348"/>
        <v/>
      </c>
      <c r="CW492" s="78" t="str">
        <f t="shared" si="2349"/>
        <v/>
      </c>
      <c r="CX492" s="75" t="str">
        <f t="shared" si="2350"/>
        <v/>
      </c>
      <c r="CY492" s="79" t="str">
        <f t="shared" si="2351"/>
        <v/>
      </c>
      <c r="CZ492" s="35"/>
      <c r="DA492" s="58"/>
      <c r="DB492" s="51"/>
      <c r="DC492" s="43"/>
      <c r="DD492" s="44" t="str">
        <f t="shared" si="2352"/>
        <v/>
      </c>
      <c r="DE492" s="44"/>
      <c r="DF492" s="44" t="str">
        <f t="shared" si="2353"/>
        <v/>
      </c>
      <c r="DG492" s="44"/>
      <c r="DH492" s="44" t="str">
        <f t="shared" si="2354"/>
        <v/>
      </c>
      <c r="DI492" s="43"/>
      <c r="DJ492" s="77" t="str">
        <f t="shared" si="2355"/>
        <v/>
      </c>
      <c r="DK492" s="78" t="str">
        <f t="shared" si="2356"/>
        <v/>
      </c>
      <c r="DL492" s="75" t="str">
        <f t="shared" si="2357"/>
        <v/>
      </c>
      <c r="DM492" s="79" t="str">
        <f t="shared" si="2358"/>
        <v/>
      </c>
      <c r="DN492" s="35"/>
      <c r="DO492" s="27"/>
      <c r="DP492" s="51"/>
      <c r="DQ492" s="43"/>
      <c r="DR492" s="44" t="str">
        <f t="shared" si="2359"/>
        <v/>
      </c>
      <c r="DS492" s="44"/>
      <c r="DT492" s="44" t="str">
        <f t="shared" si="2360"/>
        <v/>
      </c>
      <c r="DU492" s="44"/>
      <c r="DV492" s="44" t="str">
        <f t="shared" si="2361"/>
        <v/>
      </c>
      <c r="DW492" s="43"/>
      <c r="DX492" s="77" t="str">
        <f t="shared" si="2362"/>
        <v/>
      </c>
      <c r="DY492" s="78" t="str">
        <f t="shared" si="2363"/>
        <v/>
      </c>
      <c r="DZ492" s="75" t="str">
        <f t="shared" si="2364"/>
        <v/>
      </c>
      <c r="EA492" s="79" t="str">
        <f t="shared" si="2365"/>
        <v/>
      </c>
      <c r="EB492" s="35"/>
      <c r="EC492" s="27"/>
      <c r="ED492" s="46"/>
      <c r="EE492" s="67"/>
      <c r="EF492" s="44"/>
      <c r="EG492" s="44"/>
      <c r="EH492" s="44"/>
      <c r="EI492" s="44"/>
      <c r="EJ492" s="44"/>
      <c r="EK492" s="44"/>
      <c r="EL492" s="44"/>
      <c r="EM492" s="44"/>
      <c r="EN492" s="44"/>
      <c r="EO492" s="45"/>
      <c r="EP492" s="35"/>
      <c r="EQ492" s="27"/>
      <c r="ER492" s="46"/>
      <c r="ES492" s="44"/>
      <c r="ET492" s="44"/>
      <c r="EU492" s="44"/>
      <c r="EV492" s="44"/>
      <c r="EW492" s="44"/>
      <c r="EX492" s="44"/>
      <c r="EY492" s="44"/>
      <c r="EZ492" s="44"/>
      <c r="FA492" s="44"/>
      <c r="FB492" s="44"/>
      <c r="FC492" s="45"/>
      <c r="FD492" s="35"/>
      <c r="FF492" s="46"/>
      <c r="FG492" s="67"/>
      <c r="FH492" s="44"/>
      <c r="FI492" s="44"/>
      <c r="FJ492" s="44"/>
      <c r="FK492" s="44"/>
      <c r="FL492" s="44"/>
      <c r="FM492" s="44"/>
      <c r="FN492" s="44"/>
      <c r="FO492" s="44"/>
      <c r="FP492" s="44"/>
      <c r="FQ492" s="45"/>
      <c r="FR492" s="35"/>
      <c r="FT492" s="46"/>
      <c r="FU492" s="67"/>
      <c r="FV492" s="44"/>
      <c r="FW492" s="44"/>
      <c r="FX492" s="44"/>
      <c r="FY492" s="44"/>
      <c r="FZ492" s="44"/>
      <c r="GA492" s="44"/>
      <c r="GB492" s="44"/>
      <c r="GC492" s="44"/>
      <c r="GD492" s="44"/>
      <c r="GE492" s="45"/>
      <c r="GF492" s="35"/>
      <c r="GH492" s="46"/>
      <c r="GI492" s="67"/>
      <c r="GJ492" s="44"/>
      <c r="GK492" s="44"/>
      <c r="GL492" s="44"/>
      <c r="GM492" s="44"/>
      <c r="GN492" s="44"/>
      <c r="GO492" s="44"/>
      <c r="GP492" s="44"/>
      <c r="GQ492" s="44"/>
      <c r="GR492" s="44"/>
      <c r="GS492" s="45"/>
      <c r="GT492" s="35"/>
      <c r="GU492" s="27"/>
      <c r="GV492" s="46"/>
      <c r="GW492" s="67"/>
      <c r="GX492" s="44"/>
      <c r="GY492" s="44"/>
      <c r="GZ492" s="44"/>
      <c r="HA492" s="44"/>
      <c r="HB492" s="44"/>
      <c r="HC492" s="44"/>
      <c r="HD492" s="44"/>
      <c r="HE492" s="44"/>
      <c r="HF492" s="44"/>
      <c r="HG492" s="45"/>
      <c r="HH492" s="35"/>
      <c r="HJ492" s="46"/>
      <c r="HK492" s="67"/>
      <c r="HL492" s="44"/>
      <c r="HM492" s="44"/>
      <c r="HN492" s="44"/>
      <c r="HO492" s="44"/>
      <c r="HP492" s="44"/>
      <c r="HQ492" s="44"/>
      <c r="HR492" s="44"/>
      <c r="HS492" s="44"/>
      <c r="HT492" s="44"/>
      <c r="HU492" s="45"/>
      <c r="HV492" s="35"/>
      <c r="HW492" s="61"/>
      <c r="HX492" s="51"/>
      <c r="HY492" s="43"/>
      <c r="HZ492" s="44" t="str">
        <f t="shared" si="2250"/>
        <v/>
      </c>
      <c r="IA492" s="44"/>
      <c r="IB492" s="44"/>
      <c r="IC492" s="44"/>
      <c r="ID492" s="44"/>
      <c r="IE492" s="43"/>
      <c r="IF492" s="77" t="str">
        <f t="shared" si="2209"/>
        <v/>
      </c>
      <c r="IG492" s="78" t="str">
        <f t="shared" si="2409"/>
        <v/>
      </c>
      <c r="IH492" s="75" t="str">
        <f t="shared" si="2210"/>
        <v/>
      </c>
      <c r="II492" s="79" t="str">
        <f t="shared" si="2211"/>
        <v/>
      </c>
      <c r="IJ492" s="35"/>
      <c r="IL492" s="51"/>
      <c r="IM492" s="43"/>
      <c r="IN492" s="44" t="str">
        <f t="shared" si="2245"/>
        <v/>
      </c>
      <c r="IO492" s="44"/>
      <c r="IP492" s="44"/>
      <c r="IQ492" s="44"/>
      <c r="IR492" s="44"/>
      <c r="IS492" s="43"/>
      <c r="IT492" s="77" t="str">
        <f t="shared" si="2213"/>
        <v/>
      </c>
      <c r="IU492" s="78" t="str">
        <f t="shared" si="2247"/>
        <v/>
      </c>
      <c r="IV492" s="75" t="str">
        <f t="shared" si="2214"/>
        <v/>
      </c>
      <c r="IW492" s="79" t="str">
        <f t="shared" si="2215"/>
        <v/>
      </c>
      <c r="IX492" s="35"/>
      <c r="IY492" s="33"/>
      <c r="IZ492" s="51"/>
      <c r="JA492" s="43"/>
      <c r="JB492" s="44" t="str">
        <f t="shared" si="2374"/>
        <v/>
      </c>
      <c r="JC492" s="44"/>
      <c r="JD492" s="44" t="str">
        <f t="shared" si="2375"/>
        <v/>
      </c>
      <c r="JE492" s="44"/>
      <c r="JF492" s="44" t="str">
        <f t="shared" si="2376"/>
        <v/>
      </c>
      <c r="JG492" s="43"/>
      <c r="JH492" s="77" t="str">
        <f t="shared" si="2248"/>
        <v/>
      </c>
      <c r="JI492" s="78" t="str">
        <f t="shared" si="2249"/>
        <v/>
      </c>
      <c r="JJ492" s="75" t="str">
        <f t="shared" si="2377"/>
        <v/>
      </c>
      <c r="JK492" s="79" t="str">
        <f t="shared" si="2378"/>
        <v/>
      </c>
      <c r="JL492" s="35"/>
      <c r="JM492" s="27"/>
      <c r="JN492" s="51"/>
      <c r="JO492" s="43"/>
      <c r="JP492" s="44" t="str">
        <f t="shared" si="2379"/>
        <v/>
      </c>
      <c r="JQ492" s="44"/>
      <c r="JR492" s="44" t="str">
        <f t="shared" si="2380"/>
        <v/>
      </c>
      <c r="JS492" s="44"/>
      <c r="JT492" s="44" t="str">
        <f t="shared" si="2381"/>
        <v/>
      </c>
      <c r="JU492" s="43"/>
      <c r="JV492" s="77" t="str">
        <f t="shared" si="2382"/>
        <v/>
      </c>
      <c r="JW492" s="78" t="str">
        <f t="shared" si="2383"/>
        <v/>
      </c>
      <c r="JX492" s="75" t="str">
        <f t="shared" si="2384"/>
        <v/>
      </c>
      <c r="JY492" s="79" t="str">
        <f t="shared" si="2385"/>
        <v/>
      </c>
      <c r="JZ492" s="35"/>
      <c r="KA492" s="61"/>
      <c r="KB492" s="51"/>
      <c r="KC492" s="43"/>
      <c r="KD492" s="44" t="str">
        <f t="shared" si="2386"/>
        <v/>
      </c>
      <c r="KE492" s="44"/>
      <c r="KF492" s="44" t="str">
        <f t="shared" si="2387"/>
        <v/>
      </c>
      <c r="KG492" s="44"/>
      <c r="KH492" s="44" t="str">
        <f t="shared" si="2388"/>
        <v/>
      </c>
      <c r="KI492" s="43"/>
      <c r="KJ492" s="77" t="str">
        <f t="shared" si="2389"/>
        <v/>
      </c>
      <c r="KK492" s="78" t="str">
        <f t="shared" si="2390"/>
        <v/>
      </c>
      <c r="KL492" s="75" t="str">
        <f t="shared" si="2391"/>
        <v/>
      </c>
      <c r="KM492" s="79" t="str">
        <f t="shared" si="2392"/>
        <v/>
      </c>
      <c r="KN492" s="35"/>
      <c r="KO492" s="27"/>
      <c r="KP492" s="51"/>
      <c r="KQ492" s="43"/>
      <c r="KR492" s="44" t="str">
        <f t="shared" si="2393"/>
        <v/>
      </c>
      <c r="KS492" s="44"/>
      <c r="KT492" s="44"/>
      <c r="KU492" s="44"/>
      <c r="KV492" s="44"/>
      <c r="KW492" s="43"/>
      <c r="KX492" s="77" t="str">
        <f t="shared" si="2396"/>
        <v/>
      </c>
      <c r="KY492" s="78" t="str">
        <f t="shared" si="2397"/>
        <v/>
      </c>
      <c r="KZ492" s="75" t="str">
        <f t="shared" si="2398"/>
        <v/>
      </c>
      <c r="LA492" s="79" t="str">
        <f t="shared" si="2399"/>
        <v/>
      </c>
      <c r="LB492" s="35"/>
      <c r="LC492" s="27"/>
      <c r="LD492" s="46"/>
      <c r="LE492" s="44"/>
      <c r="LF492" s="44"/>
      <c r="LG492" s="44"/>
      <c r="LH492" s="44"/>
      <c r="LI492" s="44"/>
      <c r="LJ492" s="44"/>
      <c r="LK492" s="44"/>
      <c r="LL492" s="60"/>
      <c r="LM492" s="44"/>
      <c r="LN492" s="44"/>
      <c r="LO492" s="44"/>
      <c r="LP492" s="35"/>
      <c r="LQ492" s="27"/>
      <c r="LR492" s="46"/>
      <c r="LS492" s="67"/>
      <c r="LT492" s="44"/>
      <c r="LU492" s="44"/>
      <c r="LV492" s="44"/>
      <c r="LW492" s="44"/>
      <c r="LX492" s="44"/>
      <c r="LY492" s="44"/>
      <c r="LZ492" s="44"/>
      <c r="MA492" s="44"/>
      <c r="MB492" s="44"/>
      <c r="MC492" s="45"/>
      <c r="MD492" s="35"/>
      <c r="ME492" s="27"/>
      <c r="MF492" s="46"/>
      <c r="MG492" s="67"/>
      <c r="MH492" s="44"/>
      <c r="MI492" s="44"/>
      <c r="MJ492" s="44"/>
      <c r="MK492" s="44"/>
      <c r="ML492" s="44"/>
      <c r="MM492" s="44"/>
      <c r="MN492" s="44"/>
      <c r="MO492" s="44"/>
      <c r="MP492" s="44"/>
      <c r="MQ492" s="45"/>
      <c r="MR492" s="35"/>
      <c r="MS492" s="27"/>
      <c r="MT492" s="46"/>
      <c r="MU492" s="67"/>
      <c r="MV492" s="44"/>
      <c r="MW492" s="44"/>
      <c r="MX492" s="44"/>
      <c r="MY492" s="44"/>
      <c r="MZ492" s="44"/>
      <c r="NA492" s="44"/>
      <c r="NB492" s="44"/>
      <c r="NC492" s="44"/>
      <c r="ND492" s="44"/>
      <c r="NE492" s="45"/>
      <c r="NF492" s="35"/>
      <c r="NG492" s="27"/>
      <c r="NH492" s="46"/>
      <c r="NI492" s="67"/>
      <c r="NJ492" s="44"/>
      <c r="NK492" s="44"/>
      <c r="NL492" s="44"/>
      <c r="NM492" s="44"/>
      <c r="NN492" s="44"/>
      <c r="NO492" s="44"/>
      <c r="NP492" s="44"/>
      <c r="NQ492" s="44"/>
      <c r="NR492" s="44"/>
      <c r="NS492" s="45"/>
      <c r="NT492" s="35"/>
    </row>
    <row r="493" spans="1:384" ht="15" customHeight="1" thickTop="1" x14ac:dyDescent="0.2">
      <c r="A493" s="110" t="s">
        <v>741</v>
      </c>
      <c r="B493" s="39"/>
      <c r="C493" s="40"/>
      <c r="D493" s="40"/>
      <c r="E493" s="41"/>
      <c r="F493" s="40"/>
      <c r="G493" s="178"/>
      <c r="H493" s="42"/>
      <c r="I493" s="23" t="s">
        <v>29</v>
      </c>
      <c r="J493" s="44">
        <f>SUM(J437:J489)*100</f>
        <v>85400</v>
      </c>
      <c r="K493" s="44"/>
      <c r="L493" s="44"/>
      <c r="M493" s="23"/>
      <c r="N493" s="44"/>
      <c r="O493" s="44"/>
      <c r="P493" s="44"/>
      <c r="Q493" s="44"/>
      <c r="R493" s="44"/>
      <c r="S493" s="44"/>
      <c r="T493" s="35"/>
      <c r="U493" s="27"/>
      <c r="V493" s="46"/>
      <c r="W493" s="111" t="s">
        <v>29</v>
      </c>
      <c r="X493" s="44">
        <f>SUM(X437:X489)*100</f>
        <v>102500</v>
      </c>
      <c r="Y493" s="44"/>
      <c r="Z493" s="44"/>
      <c r="AA493" s="23"/>
      <c r="AB493" s="44"/>
      <c r="AC493" s="44"/>
      <c r="AD493" s="44"/>
      <c r="AE493" s="44"/>
      <c r="AF493" s="44"/>
      <c r="AG493" s="44"/>
      <c r="AH493" s="35"/>
      <c r="AI493" s="27"/>
      <c r="AJ493" s="46"/>
      <c r="AK493" s="23" t="s">
        <v>29</v>
      </c>
      <c r="AL493" s="44">
        <f>SUM(AL437:AL489)*100</f>
        <v>94400</v>
      </c>
      <c r="AM493" s="44"/>
      <c r="AN493" s="44"/>
      <c r="AO493" s="23"/>
      <c r="AP493" s="44"/>
      <c r="AQ493" s="44"/>
      <c r="AR493" s="44"/>
      <c r="AS493" s="44"/>
      <c r="AT493" s="44"/>
      <c r="AU493" s="44"/>
      <c r="AV493" s="35"/>
      <c r="AW493" s="27"/>
      <c r="AX493" s="46"/>
      <c r="AY493" s="23" t="s">
        <v>29</v>
      </c>
      <c r="AZ493" s="44">
        <f>SUM(AZ437:AZ489)*100</f>
        <v>207000</v>
      </c>
      <c r="BA493" s="44"/>
      <c r="BB493" s="44"/>
      <c r="BC493" s="23"/>
      <c r="BD493" s="44"/>
      <c r="BE493" s="44"/>
      <c r="BF493" s="44"/>
      <c r="BG493" s="44"/>
      <c r="BH493" s="44"/>
      <c r="BI493" s="44"/>
      <c r="BJ493" s="35"/>
      <c r="BK493" s="50"/>
      <c r="BL493" s="46"/>
      <c r="BM493" s="23" t="s">
        <v>29</v>
      </c>
      <c r="BN493" s="43">
        <f>SUM(BN437:BN489)*100</f>
        <v>209900</v>
      </c>
      <c r="BO493" s="43"/>
      <c r="BP493" s="43"/>
      <c r="BQ493" s="112"/>
      <c r="BR493" s="43"/>
      <c r="BS493" s="44"/>
      <c r="BT493" s="326" t="s">
        <v>31</v>
      </c>
      <c r="BU493" s="326"/>
      <c r="BV493" s="44">
        <f>SUM(BV437:BV489)</f>
        <v>37020</v>
      </c>
      <c r="BW493" s="113"/>
      <c r="BX493" s="35"/>
      <c r="BY493" s="27"/>
      <c r="BZ493" s="46"/>
      <c r="CA493" s="23" t="s">
        <v>29</v>
      </c>
      <c r="CB493" s="43">
        <f>SUM(CB437:CB489)*100</f>
        <v>260000</v>
      </c>
      <c r="CC493" s="43"/>
      <c r="CD493" s="43"/>
      <c r="CE493" s="23"/>
      <c r="CF493" s="44"/>
      <c r="CG493" s="44"/>
      <c r="CH493" s="326" t="s">
        <v>31</v>
      </c>
      <c r="CI493" s="326"/>
      <c r="CJ493" s="44">
        <f>SUM(CJ437:CJ489)</f>
        <v>30560</v>
      </c>
      <c r="CK493" s="44"/>
      <c r="CL493" s="35"/>
      <c r="CM493" s="27"/>
      <c r="CN493" s="46"/>
      <c r="CO493" s="23" t="s">
        <v>29</v>
      </c>
      <c r="CP493" s="43">
        <f>SUM(CP437:CP489)*100</f>
        <v>211400</v>
      </c>
      <c r="CQ493" s="43"/>
      <c r="CR493" s="43"/>
      <c r="CS493" s="23"/>
      <c r="CT493" s="44"/>
      <c r="CU493" s="44"/>
      <c r="CV493" s="326" t="s">
        <v>31</v>
      </c>
      <c r="CW493" s="326"/>
      <c r="CX493" s="44">
        <f>SUM(CX437:CX489)</f>
        <v>14337</v>
      </c>
      <c r="CY493" s="44"/>
      <c r="CZ493" s="35"/>
      <c r="DA493" s="58"/>
      <c r="DB493" s="46"/>
      <c r="DC493" s="23" t="s">
        <v>29</v>
      </c>
      <c r="DD493" s="43">
        <f>SUM(DD437:DD489)*100</f>
        <v>171300</v>
      </c>
      <c r="DE493" s="43"/>
      <c r="DF493" s="43"/>
      <c r="DG493" s="112"/>
      <c r="DH493" s="43"/>
      <c r="DI493" s="44"/>
      <c r="DJ493" s="336" t="s">
        <v>31</v>
      </c>
      <c r="DK493" s="336"/>
      <c r="DL493" s="44">
        <f>SUM(DL437:DL489)</f>
        <v>19494</v>
      </c>
      <c r="DM493" s="113"/>
      <c r="DN493" s="35"/>
      <c r="DO493" s="27"/>
      <c r="DP493" s="46"/>
      <c r="DQ493" s="23" t="s">
        <v>29</v>
      </c>
      <c r="DR493" s="43">
        <f>SUM(DR437:DR489)*100</f>
        <v>210900</v>
      </c>
      <c r="DS493" s="43"/>
      <c r="DT493" s="43"/>
      <c r="DU493" s="112"/>
      <c r="DV493" s="43"/>
      <c r="DW493" s="44"/>
      <c r="DX493" s="336" t="s">
        <v>31</v>
      </c>
      <c r="DY493" s="336"/>
      <c r="DZ493" s="44">
        <f>SUM(DZ437:DZ489)</f>
        <v>43093</v>
      </c>
      <c r="EA493" s="113"/>
      <c r="EB493" s="35"/>
      <c r="EC493" s="27"/>
      <c r="ED493" s="46"/>
      <c r="EE493" s="111" t="s">
        <v>29</v>
      </c>
      <c r="EF493" s="44">
        <f>SUM(EF437:EF489)*100</f>
        <v>143100</v>
      </c>
      <c r="EG493" s="44"/>
      <c r="EH493" s="44"/>
      <c r="EI493" s="23"/>
      <c r="EJ493" s="44"/>
      <c r="EK493" s="44"/>
      <c r="EL493" s="44"/>
      <c r="EM493" s="44"/>
      <c r="EN493" s="44"/>
      <c r="EO493" s="44"/>
      <c r="EP493" s="35"/>
      <c r="EQ493" s="27"/>
      <c r="ER493" s="46"/>
      <c r="ES493" s="23" t="s">
        <v>29</v>
      </c>
      <c r="ET493" s="44">
        <f>SUM(ET437:ET489)*100</f>
        <v>73800</v>
      </c>
      <c r="EU493" s="44"/>
      <c r="EV493" s="44"/>
      <c r="EW493" s="23"/>
      <c r="EX493" s="44"/>
      <c r="EY493" s="44"/>
      <c r="EZ493" s="44"/>
      <c r="FA493" s="44"/>
      <c r="FB493" s="44"/>
      <c r="FC493" s="44"/>
      <c r="FD493" s="35"/>
      <c r="FF493" s="46"/>
      <c r="FG493" s="111" t="s">
        <v>29</v>
      </c>
      <c r="FH493" s="44">
        <f>SUM(FH437:FH489)*100</f>
        <v>47100</v>
      </c>
      <c r="FI493" s="44"/>
      <c r="FJ493" s="44">
        <f>SUM(FJ437:FJ484)</f>
        <v>162</v>
      </c>
      <c r="FK493" s="23" t="s">
        <v>30</v>
      </c>
      <c r="FL493" s="44"/>
      <c r="FM493" s="44"/>
      <c r="FN493" s="44"/>
      <c r="FO493" s="44"/>
      <c r="FP493" s="44"/>
      <c r="FQ493" s="44"/>
      <c r="FR493" s="35"/>
      <c r="FT493" s="46"/>
      <c r="FU493" s="111" t="s">
        <v>29</v>
      </c>
      <c r="FV493" s="44">
        <f>SUM(FV437:FV489)*100</f>
        <v>47100</v>
      </c>
      <c r="FW493" s="44"/>
      <c r="FX493" s="44">
        <f>SUM(FX437:FX484)</f>
        <v>162</v>
      </c>
      <c r="FY493" s="23" t="s">
        <v>30</v>
      </c>
      <c r="FZ493" s="44"/>
      <c r="GA493" s="44"/>
      <c r="GB493" s="44"/>
      <c r="GC493" s="44"/>
      <c r="GD493" s="44"/>
      <c r="GE493" s="44"/>
      <c r="GF493" s="35"/>
      <c r="GH493" s="46"/>
      <c r="GI493" s="111" t="s">
        <v>29</v>
      </c>
      <c r="GJ493" s="44">
        <f>SUM(GJ437:GJ489)*100</f>
        <v>73500</v>
      </c>
      <c r="GK493" s="44"/>
      <c r="GL493" s="44">
        <f>SUM(GL437:GL484)</f>
        <v>11</v>
      </c>
      <c r="GM493" s="23" t="s">
        <v>30</v>
      </c>
      <c r="GN493" s="44"/>
      <c r="GO493" s="44"/>
      <c r="GP493" s="44"/>
      <c r="GQ493" s="44"/>
      <c r="GR493" s="44"/>
      <c r="GS493" s="44"/>
      <c r="GT493" s="35"/>
      <c r="GU493" s="27"/>
      <c r="GV493" s="46"/>
      <c r="GW493" s="111" t="s">
        <v>29</v>
      </c>
      <c r="GX493" s="44">
        <f>SUM(GX437:GX489)*100</f>
        <v>41800</v>
      </c>
      <c r="GY493" s="44"/>
      <c r="GZ493" s="44"/>
      <c r="HA493" s="23"/>
      <c r="HB493" s="44"/>
      <c r="HC493" s="44"/>
      <c r="HD493" s="44"/>
      <c r="HE493" s="44"/>
      <c r="HF493" s="44"/>
      <c r="HG493" s="44"/>
      <c r="HH493" s="35"/>
      <c r="HJ493" s="46"/>
      <c r="HK493" s="111" t="s">
        <v>29</v>
      </c>
      <c r="HL493" s="44">
        <f>SUM(HL437:HL489)*100</f>
        <v>47100</v>
      </c>
      <c r="HM493" s="44"/>
      <c r="HN493" s="44">
        <f>SUM(HN437:HN484)</f>
        <v>162</v>
      </c>
      <c r="HO493" s="23" t="s">
        <v>30</v>
      </c>
      <c r="HP493" s="44"/>
      <c r="HQ493" s="44"/>
      <c r="HR493" s="44"/>
      <c r="HS493" s="44"/>
      <c r="HT493" s="44"/>
      <c r="HU493" s="44"/>
      <c r="HV493" s="35"/>
      <c r="HW493" s="61"/>
      <c r="HX493" s="46"/>
      <c r="HY493" s="23" t="s">
        <v>29</v>
      </c>
      <c r="HZ493" s="43">
        <f>SUM(HZ437:HZ489)*100</f>
        <v>164200</v>
      </c>
      <c r="IA493" s="43"/>
      <c r="IB493" s="43"/>
      <c r="IC493" s="23"/>
      <c r="ID493" s="44"/>
      <c r="IE493" s="44"/>
      <c r="IF493" s="326" t="s">
        <v>31</v>
      </c>
      <c r="IG493" s="326"/>
      <c r="IH493" s="44">
        <f>SUM(IH437:IH489)</f>
        <v>12625</v>
      </c>
      <c r="II493" s="44"/>
      <c r="IJ493" s="35"/>
      <c r="IL493" s="46"/>
      <c r="IM493" s="23" t="s">
        <v>29</v>
      </c>
      <c r="IN493" s="43">
        <f>SUM(IN437:IN489)*100</f>
        <v>176500</v>
      </c>
      <c r="IO493" s="43"/>
      <c r="IP493" s="43"/>
      <c r="IQ493" s="23"/>
      <c r="IR493" s="44"/>
      <c r="IS493" s="44"/>
      <c r="IT493" s="326" t="s">
        <v>31</v>
      </c>
      <c r="IU493" s="326"/>
      <c r="IV493" s="44">
        <f>SUM(IV437:IV489)</f>
        <v>36182</v>
      </c>
      <c r="IW493" s="44"/>
      <c r="IX493" s="35"/>
      <c r="IY493" s="33"/>
      <c r="IZ493" s="46"/>
      <c r="JA493" s="23" t="s">
        <v>29</v>
      </c>
      <c r="JB493" s="43">
        <f>SUM(JB437:JB489)*100</f>
        <v>318400</v>
      </c>
      <c r="JC493" s="43"/>
      <c r="JD493" s="43"/>
      <c r="JE493" s="23"/>
      <c r="JF493" s="44"/>
      <c r="JG493" s="44"/>
      <c r="JH493" s="326" t="s">
        <v>31</v>
      </c>
      <c r="JI493" s="326"/>
      <c r="JJ493" s="44">
        <f>SUM(JJ437:JJ489)</f>
        <v>98860</v>
      </c>
      <c r="JK493" s="44"/>
      <c r="JL493" s="35"/>
      <c r="JM493" s="27"/>
      <c r="JN493" s="46"/>
      <c r="JO493" s="23" t="s">
        <v>29</v>
      </c>
      <c r="JP493" s="43">
        <f>SUM(JP437:JP489)*100</f>
        <v>203800</v>
      </c>
      <c r="JQ493" s="43"/>
      <c r="JR493" s="43"/>
      <c r="JS493" s="23"/>
      <c r="JT493" s="44"/>
      <c r="JU493" s="44"/>
      <c r="JV493" s="326" t="s">
        <v>31</v>
      </c>
      <c r="JW493" s="326"/>
      <c r="JX493" s="44">
        <f>SUM(JX437:JX489)</f>
        <v>56614</v>
      </c>
      <c r="JY493" s="44"/>
      <c r="JZ493" s="35"/>
      <c r="KA493" s="61"/>
      <c r="KB493" s="46"/>
      <c r="KC493" s="23" t="s">
        <v>29</v>
      </c>
      <c r="KD493" s="43">
        <f>SUM(KD437:KD489)*100</f>
        <v>200500</v>
      </c>
      <c r="KE493" s="43"/>
      <c r="KF493" s="43"/>
      <c r="KG493" s="23"/>
      <c r="KH493" s="44"/>
      <c r="KI493" s="44"/>
      <c r="KJ493" s="326" t="s">
        <v>31</v>
      </c>
      <c r="KK493" s="326"/>
      <c r="KL493" s="44">
        <f>SUM(KL437:KL489)</f>
        <v>35496</v>
      </c>
      <c r="KM493" s="44"/>
      <c r="KN493" s="35"/>
      <c r="KO493" s="27"/>
      <c r="KP493" s="46"/>
      <c r="KQ493" s="23" t="s">
        <v>29</v>
      </c>
      <c r="KR493" s="43">
        <f>SUM(KR437:KR489)*100</f>
        <v>136200</v>
      </c>
      <c r="KS493" s="43"/>
      <c r="KT493" s="43"/>
      <c r="KU493" s="23"/>
      <c r="KV493" s="44"/>
      <c r="KW493" s="44"/>
      <c r="KX493" s="326" t="s">
        <v>31</v>
      </c>
      <c r="KY493" s="326"/>
      <c r="KZ493" s="44">
        <f>SUM(KZ437:KZ489)</f>
        <v>23820</v>
      </c>
      <c r="LA493" s="44"/>
      <c r="LB493" s="35"/>
      <c r="LC493" s="27"/>
      <c r="LD493" s="46"/>
      <c r="LE493" s="44"/>
      <c r="LF493" s="44"/>
      <c r="LG493" s="44"/>
      <c r="LH493" s="44"/>
      <c r="LI493" s="44"/>
      <c r="LJ493" s="44"/>
      <c r="LK493" s="44"/>
      <c r="LL493" s="60"/>
      <c r="LM493" s="44"/>
      <c r="LN493" s="44"/>
      <c r="LO493" s="44"/>
      <c r="LP493" s="35"/>
      <c r="LQ493" s="27"/>
      <c r="LR493" s="46"/>
      <c r="LS493" s="111" t="s">
        <v>29</v>
      </c>
      <c r="LT493" s="44">
        <f>SUM(LT437:LT489)*100</f>
        <v>66700</v>
      </c>
      <c r="LU493" s="44"/>
      <c r="LV493" s="44"/>
      <c r="LW493" s="23"/>
      <c r="LX493" s="44"/>
      <c r="LY493" s="44"/>
      <c r="LZ493" s="44"/>
      <c r="MA493" s="44"/>
      <c r="MB493" s="44"/>
      <c r="MC493" s="44"/>
      <c r="MD493" s="35"/>
      <c r="ME493" s="27"/>
      <c r="MF493" s="46"/>
      <c r="MG493" s="111" t="s">
        <v>29</v>
      </c>
      <c r="MH493" s="44">
        <f>SUM(MH437:MH489)*100</f>
        <v>45400</v>
      </c>
      <c r="MI493" s="44"/>
      <c r="MJ493" s="44">
        <f>SUM(MJ437:MJ484)</f>
        <v>7</v>
      </c>
      <c r="MK493" s="23" t="s">
        <v>30</v>
      </c>
      <c r="ML493" s="44"/>
      <c r="MM493" s="44"/>
      <c r="MN493" s="44"/>
      <c r="MO493" s="44"/>
      <c r="MP493" s="44"/>
      <c r="MQ493" s="44"/>
      <c r="MR493" s="35"/>
      <c r="MS493" s="27"/>
      <c r="MT493" s="46"/>
      <c r="MU493" s="111" t="s">
        <v>29</v>
      </c>
      <c r="MV493" s="44">
        <f>SUM(MV437:MV489)*100</f>
        <v>121600</v>
      </c>
      <c r="MW493" s="44"/>
      <c r="MX493" s="44"/>
      <c r="MY493" s="23"/>
      <c r="MZ493" s="44"/>
      <c r="NA493" s="44"/>
      <c r="NB493" s="44"/>
      <c r="NC493" s="44"/>
      <c r="ND493" s="44"/>
      <c r="NE493" s="44"/>
      <c r="NF493" s="35"/>
      <c r="NG493" s="27"/>
      <c r="NH493" s="46"/>
      <c r="NI493" s="111" t="s">
        <v>29</v>
      </c>
      <c r="NJ493" s="44">
        <f>SUM(NJ437:NJ489)*100</f>
        <v>64200</v>
      </c>
      <c r="NK493" s="44"/>
      <c r="NL493" s="44"/>
      <c r="NM493" s="23"/>
      <c r="NN493" s="44"/>
      <c r="NO493" s="44"/>
      <c r="NP493" s="44"/>
      <c r="NQ493" s="44"/>
      <c r="NR493" s="44"/>
      <c r="NS493" s="44"/>
      <c r="NT493" s="35"/>
    </row>
    <row r="494" spans="1:384" x14ac:dyDescent="0.2">
      <c r="A494" s="114">
        <f>DATEDIF(A$520,A$445,"d")</f>
        <v>30</v>
      </c>
      <c r="B494" s="39"/>
      <c r="C494" s="40"/>
      <c r="D494" s="40"/>
      <c r="E494" s="41"/>
      <c r="F494" s="40"/>
      <c r="G494" s="178"/>
      <c r="H494" s="42"/>
      <c r="I494" s="23" t="s">
        <v>32</v>
      </c>
      <c r="J494" s="44">
        <f>J493/A494</f>
        <v>2846.6666666666665</v>
      </c>
      <c r="K494" s="44">
        <f>J494*$A495</f>
        <v>85400</v>
      </c>
      <c r="L494" s="44"/>
      <c r="M494" s="23"/>
      <c r="N494" s="44"/>
      <c r="O494" s="44"/>
      <c r="P494" s="44"/>
      <c r="Q494" s="44"/>
      <c r="R494" s="44"/>
      <c r="S494" s="44"/>
      <c r="T494" s="35"/>
      <c r="U494" s="27"/>
      <c r="V494" s="46"/>
      <c r="W494" s="111" t="s">
        <v>32</v>
      </c>
      <c r="X494" s="44">
        <f>X493/A494</f>
        <v>3416.6666666666665</v>
      </c>
      <c r="Y494" s="44">
        <f>X494*$A495</f>
        <v>102500</v>
      </c>
      <c r="Z494" s="44"/>
      <c r="AA494" s="23"/>
      <c r="AB494" s="44"/>
      <c r="AC494" s="44"/>
      <c r="AD494" s="44"/>
      <c r="AE494" s="44"/>
      <c r="AF494" s="44"/>
      <c r="AG494" s="44"/>
      <c r="AH494" s="35"/>
      <c r="AI494" s="27"/>
      <c r="AJ494" s="46"/>
      <c r="AK494" s="23" t="s">
        <v>32</v>
      </c>
      <c r="AL494" s="44">
        <f>AL493/A494</f>
        <v>3146.6666666666665</v>
      </c>
      <c r="AM494" s="44">
        <f>AL494*$A495</f>
        <v>94400</v>
      </c>
      <c r="AN494" s="44"/>
      <c r="AO494" s="23"/>
      <c r="AP494" s="44"/>
      <c r="AQ494" s="44"/>
      <c r="AR494" s="44"/>
      <c r="AS494" s="44"/>
      <c r="AT494" s="44"/>
      <c r="AU494" s="44"/>
      <c r="AV494" s="35"/>
      <c r="AW494" s="27"/>
      <c r="AX494" s="46"/>
      <c r="AY494" s="23" t="s">
        <v>32</v>
      </c>
      <c r="AZ494" s="44">
        <f>AZ493/A494</f>
        <v>6900</v>
      </c>
      <c r="BA494" s="44">
        <f>AZ494*$A495</f>
        <v>207000</v>
      </c>
      <c r="BB494" s="44"/>
      <c r="BC494" s="23"/>
      <c r="BD494" s="44"/>
      <c r="BE494" s="44"/>
      <c r="BF494" s="44"/>
      <c r="BG494" s="44"/>
      <c r="BH494" s="44"/>
      <c r="BI494" s="44"/>
      <c r="BJ494" s="35"/>
      <c r="BK494" s="50"/>
      <c r="BL494" s="46"/>
      <c r="BM494" s="23" t="s">
        <v>32</v>
      </c>
      <c r="BN494" s="44">
        <f>BN493/A494</f>
        <v>6996.666666666667</v>
      </c>
      <c r="BO494" s="44">
        <f>BN494*$A495</f>
        <v>209900</v>
      </c>
      <c r="BP494" s="44"/>
      <c r="BQ494" s="23"/>
      <c r="BR494" s="44"/>
      <c r="BS494" s="44"/>
      <c r="BT494" s="326" t="s">
        <v>33</v>
      </c>
      <c r="BU494" s="326"/>
      <c r="BV494" s="44"/>
      <c r="BW494" s="113">
        <f>BV493/BN493</f>
        <v>0.17636969985707479</v>
      </c>
      <c r="BX494" s="35"/>
      <c r="BY494" s="27"/>
      <c r="BZ494" s="46"/>
      <c r="CA494" s="23" t="s">
        <v>32</v>
      </c>
      <c r="CB494" s="44">
        <f>CB493/A494</f>
        <v>8666.6666666666661</v>
      </c>
      <c r="CC494" s="44">
        <f>CB494*$A495</f>
        <v>259999.99999999997</v>
      </c>
      <c r="CD494" s="44"/>
      <c r="CE494" s="23"/>
      <c r="CF494" s="44"/>
      <c r="CG494" s="44"/>
      <c r="CH494" s="326" t="s">
        <v>33</v>
      </c>
      <c r="CI494" s="326"/>
      <c r="CJ494" s="44"/>
      <c r="CK494" s="113">
        <f>CJ493/CB493</f>
        <v>0.11753846153846154</v>
      </c>
      <c r="CL494" s="35"/>
      <c r="CM494" s="27"/>
      <c r="CN494" s="46"/>
      <c r="CO494" s="23" t="s">
        <v>32</v>
      </c>
      <c r="CP494" s="44">
        <f>CP493/A494</f>
        <v>7046.666666666667</v>
      </c>
      <c r="CQ494" s="44">
        <f>CP494*$A495</f>
        <v>211400</v>
      </c>
      <c r="CR494" s="44"/>
      <c r="CS494" s="23"/>
      <c r="CT494" s="44"/>
      <c r="CU494" s="44"/>
      <c r="CV494" s="326" t="s">
        <v>33</v>
      </c>
      <c r="CW494" s="326"/>
      <c r="CX494" s="44"/>
      <c r="CY494" s="113">
        <f>CX493/CP493</f>
        <v>6.7819299905392622E-2</v>
      </c>
      <c r="CZ494" s="35"/>
      <c r="DA494" s="58"/>
      <c r="DB494" s="46"/>
      <c r="DC494" s="23" t="s">
        <v>32</v>
      </c>
      <c r="DD494" s="44">
        <f>DD493/A494</f>
        <v>5710</v>
      </c>
      <c r="DE494" s="44">
        <f>DD494*$A495</f>
        <v>171300</v>
      </c>
      <c r="DF494" s="44"/>
      <c r="DG494" s="23"/>
      <c r="DH494" s="44"/>
      <c r="DI494" s="44"/>
      <c r="DJ494" s="336" t="s">
        <v>33</v>
      </c>
      <c r="DK494" s="336"/>
      <c r="DL494" s="44"/>
      <c r="DM494" s="113">
        <f>DL493/DD493</f>
        <v>0.11380035026269703</v>
      </c>
      <c r="DN494" s="35"/>
      <c r="DO494" s="27"/>
      <c r="DP494" s="46"/>
      <c r="DQ494" s="23" t="s">
        <v>32</v>
      </c>
      <c r="DR494" s="44">
        <f>DR493/A494</f>
        <v>7030</v>
      </c>
      <c r="DS494" s="44">
        <f>DR494*$A495</f>
        <v>210900</v>
      </c>
      <c r="DT494" s="44"/>
      <c r="DU494" s="23"/>
      <c r="DV494" s="44"/>
      <c r="DW494" s="44"/>
      <c r="DX494" s="336" t="s">
        <v>33</v>
      </c>
      <c r="DY494" s="336"/>
      <c r="DZ494" s="44"/>
      <c r="EA494" s="113">
        <f>DZ493/DR493</f>
        <v>0.20432906590801328</v>
      </c>
      <c r="EB494" s="35"/>
      <c r="EC494" s="27"/>
      <c r="ED494" s="46"/>
      <c r="EE494" s="111" t="s">
        <v>32</v>
      </c>
      <c r="EF494" s="44">
        <f>EF493/A494</f>
        <v>4770</v>
      </c>
      <c r="EG494" s="44">
        <f>EF494*$A495</f>
        <v>143100</v>
      </c>
      <c r="EH494" s="44"/>
      <c r="EI494" s="23"/>
      <c r="EJ494" s="44"/>
      <c r="EK494" s="44"/>
      <c r="EL494" s="44"/>
      <c r="EM494" s="44"/>
      <c r="EN494" s="44"/>
      <c r="EO494" s="44"/>
      <c r="EP494" s="35"/>
      <c r="EQ494" s="27"/>
      <c r="ER494" s="46"/>
      <c r="ES494" s="23" t="s">
        <v>32</v>
      </c>
      <c r="ET494" s="44">
        <f>ET493/A494</f>
        <v>2460</v>
      </c>
      <c r="EU494" s="44">
        <f>ET494*$A495</f>
        <v>73800</v>
      </c>
      <c r="EV494" s="44"/>
      <c r="EW494" s="23"/>
      <c r="EX494" s="44"/>
      <c r="EY494" s="44"/>
      <c r="EZ494" s="44"/>
      <c r="FA494" s="44"/>
      <c r="FB494" s="44"/>
      <c r="FC494" s="44"/>
      <c r="FD494" s="35"/>
      <c r="FF494" s="46"/>
      <c r="FG494" s="111" t="s">
        <v>32</v>
      </c>
      <c r="FH494" s="44" t="e">
        <f>FH493/O494</f>
        <v>#DIV/0!</v>
      </c>
      <c r="FI494" s="44" t="e">
        <f>FH494*$A495</f>
        <v>#DIV/0!</v>
      </c>
      <c r="FJ494" s="44"/>
      <c r="FK494" s="23"/>
      <c r="FL494" s="44"/>
      <c r="FM494" s="44"/>
      <c r="FN494" s="44"/>
      <c r="FO494" s="44"/>
      <c r="FP494" s="44"/>
      <c r="FQ494" s="44"/>
      <c r="FR494" s="35"/>
      <c r="FT494" s="46"/>
      <c r="FU494" s="111" t="s">
        <v>32</v>
      </c>
      <c r="FV494" s="44" t="e">
        <f>FV493/AC494</f>
        <v>#DIV/0!</v>
      </c>
      <c r="FW494" s="44" t="e">
        <f>FV494*$A495</f>
        <v>#DIV/0!</v>
      </c>
      <c r="FX494" s="44"/>
      <c r="FY494" s="23"/>
      <c r="FZ494" s="44"/>
      <c r="GA494" s="44"/>
      <c r="GB494" s="44"/>
      <c r="GC494" s="44"/>
      <c r="GD494" s="44"/>
      <c r="GE494" s="44"/>
      <c r="GF494" s="35"/>
      <c r="GH494" s="46"/>
      <c r="GI494" s="111" t="s">
        <v>32</v>
      </c>
      <c r="GJ494" s="44">
        <f>GJ493/A494</f>
        <v>2450</v>
      </c>
      <c r="GK494" s="44">
        <f>GJ494*$A495</f>
        <v>73500</v>
      </c>
      <c r="GL494" s="44"/>
      <c r="GM494" s="23"/>
      <c r="GN494" s="44"/>
      <c r="GO494" s="44"/>
      <c r="GP494" s="44"/>
      <c r="GQ494" s="44"/>
      <c r="GR494" s="44"/>
      <c r="GS494" s="44"/>
      <c r="GT494" s="35"/>
      <c r="GU494" s="27"/>
      <c r="GV494" s="46"/>
      <c r="GW494" s="111" t="s">
        <v>32</v>
      </c>
      <c r="GX494" s="44">
        <f>GX493/A494</f>
        <v>1393.3333333333333</v>
      </c>
      <c r="GY494" s="44">
        <f>GX494*$A495</f>
        <v>41800</v>
      </c>
      <c r="GZ494" s="44"/>
      <c r="HA494" s="23"/>
      <c r="HB494" s="44"/>
      <c r="HC494" s="44"/>
      <c r="HD494" s="44"/>
      <c r="HE494" s="44"/>
      <c r="HF494" s="44"/>
      <c r="HG494" s="44"/>
      <c r="HH494" s="35"/>
      <c r="HJ494" s="46"/>
      <c r="HK494" s="111" t="s">
        <v>32</v>
      </c>
      <c r="HL494" s="44">
        <f>HL493/A494</f>
        <v>1570</v>
      </c>
      <c r="HM494" s="44">
        <f>HL494*$A495</f>
        <v>47100</v>
      </c>
      <c r="HN494" s="44"/>
      <c r="HO494" s="23"/>
      <c r="HP494" s="44"/>
      <c r="HQ494" s="44"/>
      <c r="HR494" s="44"/>
      <c r="HS494" s="44"/>
      <c r="HT494" s="44"/>
      <c r="HU494" s="44"/>
      <c r="HV494" s="35"/>
      <c r="HW494" s="61"/>
      <c r="HX494" s="46"/>
      <c r="HY494" s="23" t="s">
        <v>32</v>
      </c>
      <c r="HZ494" s="44">
        <f>HZ493/A494</f>
        <v>5473.333333333333</v>
      </c>
      <c r="IA494" s="44">
        <f>HZ494*$A495</f>
        <v>164200</v>
      </c>
      <c r="IB494" s="44"/>
      <c r="IC494" s="23"/>
      <c r="ID494" s="44"/>
      <c r="IE494" s="44"/>
      <c r="IF494" s="326" t="s">
        <v>33</v>
      </c>
      <c r="IG494" s="326"/>
      <c r="IH494" s="44"/>
      <c r="II494" s="113">
        <f>IH493/HZ493</f>
        <v>7.6887941534713761E-2</v>
      </c>
      <c r="IJ494" s="35"/>
      <c r="IL494" s="46"/>
      <c r="IM494" s="23" t="s">
        <v>32</v>
      </c>
      <c r="IN494" s="44">
        <f>IN493/A494</f>
        <v>5883.333333333333</v>
      </c>
      <c r="IO494" s="44">
        <f>IN494*$A495</f>
        <v>176500</v>
      </c>
      <c r="IP494" s="44"/>
      <c r="IQ494" s="23"/>
      <c r="IR494" s="44"/>
      <c r="IS494" s="44"/>
      <c r="IT494" s="326" t="s">
        <v>33</v>
      </c>
      <c r="IU494" s="326"/>
      <c r="IV494" s="44"/>
      <c r="IW494" s="113">
        <f>IV493/IN493</f>
        <v>0.20499716713881019</v>
      </c>
      <c r="IX494" s="35"/>
      <c r="IY494" s="33"/>
      <c r="IZ494" s="46"/>
      <c r="JA494" s="23" t="s">
        <v>32</v>
      </c>
      <c r="JB494" s="44">
        <f>JB493/A494</f>
        <v>10613.333333333334</v>
      </c>
      <c r="JC494" s="44">
        <f>JB494*$A495</f>
        <v>318400</v>
      </c>
      <c r="JD494" s="44"/>
      <c r="JE494" s="23"/>
      <c r="JF494" s="44"/>
      <c r="JG494" s="44"/>
      <c r="JH494" s="326" t="s">
        <v>33</v>
      </c>
      <c r="JI494" s="326"/>
      <c r="JJ494" s="44"/>
      <c r="JK494" s="113">
        <f>JJ493/JB493</f>
        <v>0.31048994974874372</v>
      </c>
      <c r="JL494" s="35"/>
      <c r="JM494" s="27"/>
      <c r="JN494" s="46"/>
      <c r="JO494" s="23" t="s">
        <v>32</v>
      </c>
      <c r="JP494" s="44">
        <f>JP493/A494</f>
        <v>6793.333333333333</v>
      </c>
      <c r="JQ494" s="44">
        <f>JP494*$A495</f>
        <v>203800</v>
      </c>
      <c r="JR494" s="44"/>
      <c r="JS494" s="23"/>
      <c r="JT494" s="44"/>
      <c r="JU494" s="44"/>
      <c r="JV494" s="326" t="s">
        <v>33</v>
      </c>
      <c r="JW494" s="326"/>
      <c r="JX494" s="44"/>
      <c r="JY494" s="113">
        <f>JX493/JP493</f>
        <v>0.27779195289499509</v>
      </c>
      <c r="JZ494" s="35"/>
      <c r="KA494" s="61"/>
      <c r="KB494" s="46"/>
      <c r="KC494" s="23" t="s">
        <v>32</v>
      </c>
      <c r="KD494" s="44">
        <f>KD493/A494</f>
        <v>6683.333333333333</v>
      </c>
      <c r="KE494" s="44">
        <f>KD494*$A495</f>
        <v>200500</v>
      </c>
      <c r="KF494" s="44"/>
      <c r="KG494" s="23"/>
      <c r="KH494" s="44"/>
      <c r="KI494" s="44"/>
      <c r="KJ494" s="326" t="s">
        <v>33</v>
      </c>
      <c r="KK494" s="326"/>
      <c r="KL494" s="44"/>
      <c r="KM494" s="113">
        <f>KL493/KD493</f>
        <v>0.17703740648379052</v>
      </c>
      <c r="KN494" s="35"/>
      <c r="KO494" s="27"/>
      <c r="KP494" s="46"/>
      <c r="KQ494" s="23" t="s">
        <v>32</v>
      </c>
      <c r="KR494" s="44">
        <f>KR493/A494</f>
        <v>4540</v>
      </c>
      <c r="KS494" s="44">
        <f>KR494*$A495</f>
        <v>136200</v>
      </c>
      <c r="KT494" s="44"/>
      <c r="KU494" s="23"/>
      <c r="KV494" s="44"/>
      <c r="KW494" s="44"/>
      <c r="KX494" s="326" t="s">
        <v>33</v>
      </c>
      <c r="KY494" s="326"/>
      <c r="KZ494" s="44"/>
      <c r="LA494" s="113">
        <f>KZ493/KR493</f>
        <v>0.1748898678414097</v>
      </c>
      <c r="LB494" s="35"/>
      <c r="LC494" s="27"/>
      <c r="LD494" s="46"/>
      <c r="LE494" s="23" t="s">
        <v>29</v>
      </c>
      <c r="LF494" s="44">
        <f>SUM(LF437:LF493)*100</f>
        <v>40600</v>
      </c>
      <c r="LG494" s="44"/>
      <c r="LH494" s="44"/>
      <c r="LI494" s="23"/>
      <c r="LJ494" s="44"/>
      <c r="LK494" s="44"/>
      <c r="LL494" s="60"/>
      <c r="LM494" s="23" t="s">
        <v>34</v>
      </c>
      <c r="LN494" s="115">
        <f>SUM(LN437:LN493)</f>
        <v>0</v>
      </c>
      <c r="LO494" s="113">
        <f>LN494/LF494</f>
        <v>0</v>
      </c>
      <c r="LP494" s="35"/>
      <c r="LQ494" s="27"/>
      <c r="LR494" s="46"/>
      <c r="LS494" s="111" t="s">
        <v>32</v>
      </c>
      <c r="LT494" s="44">
        <f>LT493/A494</f>
        <v>2223.3333333333335</v>
      </c>
      <c r="LU494" s="44">
        <f>LT494*$A495</f>
        <v>66700</v>
      </c>
      <c r="LV494" s="44"/>
      <c r="LW494" s="23"/>
      <c r="LX494" s="44"/>
      <c r="LY494" s="44"/>
      <c r="LZ494" s="44"/>
      <c r="MA494" s="44"/>
      <c r="MB494" s="44"/>
      <c r="MC494" s="44"/>
      <c r="MD494" s="35"/>
      <c r="ME494" s="27"/>
      <c r="MF494" s="46"/>
      <c r="MG494" s="111" t="s">
        <v>32</v>
      </c>
      <c r="MH494" s="44">
        <f>MH493/A494</f>
        <v>1513.3333333333333</v>
      </c>
      <c r="MI494" s="44">
        <f>MH494*$A495</f>
        <v>45400</v>
      </c>
      <c r="MJ494" s="44"/>
      <c r="MK494" s="23"/>
      <c r="ML494" s="44"/>
      <c r="MM494" s="44"/>
      <c r="MN494" s="44"/>
      <c r="MO494" s="44"/>
      <c r="MP494" s="44"/>
      <c r="MQ494" s="44"/>
      <c r="MR494" s="35"/>
      <c r="MS494" s="27"/>
      <c r="MT494" s="46"/>
      <c r="MU494" s="111" t="s">
        <v>32</v>
      </c>
      <c r="MV494" s="44">
        <f>MV493/A494</f>
        <v>4053.3333333333335</v>
      </c>
      <c r="MW494" s="44">
        <f>MV494*$A495</f>
        <v>121600</v>
      </c>
      <c r="MX494" s="44"/>
      <c r="MY494" s="23"/>
      <c r="MZ494" s="44"/>
      <c r="NA494" s="44"/>
      <c r="NB494" s="44"/>
      <c r="NC494" s="44"/>
      <c r="ND494" s="44"/>
      <c r="NE494" s="44"/>
      <c r="NF494" s="35"/>
      <c r="NG494" s="27"/>
      <c r="NH494" s="46"/>
      <c r="NI494" s="111" t="s">
        <v>32</v>
      </c>
      <c r="NJ494" s="44">
        <f>NJ493/A494</f>
        <v>2140</v>
      </c>
      <c r="NK494" s="44">
        <f>NJ494*$A495</f>
        <v>64200</v>
      </c>
      <c r="NL494" s="44"/>
      <c r="NM494" s="23"/>
      <c r="NN494" s="44"/>
      <c r="NO494" s="44"/>
      <c r="NP494" s="44"/>
      <c r="NQ494" s="44"/>
      <c r="NR494" s="44"/>
      <c r="NS494" s="44"/>
      <c r="NT494" s="35"/>
    </row>
    <row r="495" spans="1:384" x14ac:dyDescent="0.2">
      <c r="A495" s="116">
        <v>30</v>
      </c>
      <c r="B495" s="39"/>
      <c r="C495" s="40"/>
      <c r="D495" s="40"/>
      <c r="E495" s="41"/>
      <c r="F495" s="40"/>
      <c r="G495" s="178"/>
      <c r="H495" s="42"/>
      <c r="I495" s="23" t="s">
        <v>35</v>
      </c>
      <c r="J495" s="44">
        <f>J493*K503</f>
        <v>51240</v>
      </c>
      <c r="K495" s="44"/>
      <c r="L495" s="44"/>
      <c r="M495" s="23" t="s">
        <v>34</v>
      </c>
      <c r="N495" s="44">
        <f>SUM(R437:R489)</f>
        <v>13750</v>
      </c>
      <c r="O495" s="113">
        <f>N495/J493</f>
        <v>0.16100702576112413</v>
      </c>
      <c r="P495" s="113"/>
      <c r="Q495" s="44"/>
      <c r="R495" s="44"/>
      <c r="S495" s="44"/>
      <c r="T495" s="35"/>
      <c r="U495" s="27"/>
      <c r="V495" s="46"/>
      <c r="W495" s="111" t="s">
        <v>35</v>
      </c>
      <c r="X495" s="44">
        <f>X493*K503</f>
        <v>61500</v>
      </c>
      <c r="Y495" s="44"/>
      <c r="Z495" s="44"/>
      <c r="AA495" s="23" t="s">
        <v>34</v>
      </c>
      <c r="AB495" s="44">
        <f>SUM(AF437:AF489)</f>
        <v>19494</v>
      </c>
      <c r="AC495" s="113">
        <f>AB495/X493</f>
        <v>0.19018536585365853</v>
      </c>
      <c r="AD495" s="113"/>
      <c r="AE495" s="44"/>
      <c r="AF495" s="44"/>
      <c r="AG495" s="44"/>
      <c r="AH495" s="35"/>
      <c r="AI495" s="27"/>
      <c r="AJ495" s="46"/>
      <c r="AK495" s="23" t="s">
        <v>35</v>
      </c>
      <c r="AL495" s="44">
        <f>AL493*K503</f>
        <v>56640</v>
      </c>
      <c r="AM495" s="44"/>
      <c r="AN495" s="44"/>
      <c r="AO495" s="23" t="s">
        <v>34</v>
      </c>
      <c r="AP495" s="44">
        <f>SUM(AT436:AT488)</f>
        <v>7920</v>
      </c>
      <c r="AQ495" s="113">
        <f>AP495/AL493</f>
        <v>8.3898305084745758E-2</v>
      </c>
      <c r="AR495" s="113"/>
      <c r="AS495" s="44"/>
      <c r="AT495" s="44"/>
      <c r="AU495" s="44"/>
      <c r="AV495" s="35"/>
      <c r="AW495" s="27"/>
      <c r="AX495" s="46"/>
      <c r="AY495" s="23"/>
      <c r="AZ495" s="44"/>
      <c r="BA495" s="44"/>
      <c r="BB495" s="44"/>
      <c r="BC495" s="23" t="s">
        <v>34</v>
      </c>
      <c r="BD495" s="44">
        <f>SUM(BH437:BH489)</f>
        <v>29788</v>
      </c>
      <c r="BE495" s="113">
        <f>BD495/AZ493</f>
        <v>0.14390338164251207</v>
      </c>
      <c r="BF495" s="113"/>
      <c r="BG495" s="44"/>
      <c r="BH495" s="44"/>
      <c r="BI495" s="44"/>
      <c r="BJ495" s="35"/>
      <c r="BK495" s="50"/>
      <c r="BL495" s="46"/>
      <c r="BM495" s="23" t="s">
        <v>35</v>
      </c>
      <c r="BN495" s="44">
        <f>BN493*K503</f>
        <v>125940</v>
      </c>
      <c r="BO495" s="44"/>
      <c r="BP495" s="44"/>
      <c r="BQ495" s="23"/>
      <c r="BR495" s="44"/>
      <c r="BS495" s="44"/>
      <c r="BT495" s="326" t="s">
        <v>36</v>
      </c>
      <c r="BU495" s="326"/>
      <c r="BV495" s="44">
        <f>BN495-BV493</f>
        <v>88920</v>
      </c>
      <c r="BW495" s="113">
        <f>BV495/BN493</f>
        <v>0.42363030014292519</v>
      </c>
      <c r="BX495" s="35"/>
      <c r="BY495" s="27"/>
      <c r="BZ495" s="46"/>
      <c r="CA495" s="23" t="s">
        <v>35</v>
      </c>
      <c r="CB495" s="44">
        <f>CB493*K503</f>
        <v>156000</v>
      </c>
      <c r="CC495" s="44"/>
      <c r="CD495" s="44"/>
      <c r="CE495" s="23"/>
      <c r="CF495" s="44"/>
      <c r="CG495" s="44"/>
      <c r="CH495" s="326" t="s">
        <v>36</v>
      </c>
      <c r="CI495" s="326"/>
      <c r="CJ495" s="44">
        <f>CB495-CJ493</f>
        <v>125440</v>
      </c>
      <c r="CK495" s="113">
        <f>CJ495/CB493</f>
        <v>0.48246153846153844</v>
      </c>
      <c r="CL495" s="35"/>
      <c r="CM495" s="27"/>
      <c r="CN495" s="46"/>
      <c r="CO495" s="23" t="s">
        <v>35</v>
      </c>
      <c r="CP495" s="44">
        <f>CP493*K503</f>
        <v>126840</v>
      </c>
      <c r="CQ495" s="44"/>
      <c r="CR495" s="44"/>
      <c r="CS495" s="23"/>
      <c r="CT495" s="44"/>
      <c r="CU495" s="44"/>
      <c r="CV495" s="326" t="s">
        <v>36</v>
      </c>
      <c r="CW495" s="326"/>
      <c r="CX495" s="44">
        <f>CP495-CX493</f>
        <v>112503</v>
      </c>
      <c r="CY495" s="113">
        <f>CX495/CP493</f>
        <v>0.53218070009460738</v>
      </c>
      <c r="CZ495" s="35"/>
      <c r="DA495" s="58"/>
      <c r="DB495" s="46"/>
      <c r="DC495" s="23" t="s">
        <v>35</v>
      </c>
      <c r="DD495" s="44">
        <f>DD493*K503</f>
        <v>102780</v>
      </c>
      <c r="DE495" s="44"/>
      <c r="DF495" s="44"/>
      <c r="DG495" s="23"/>
      <c r="DH495" s="44"/>
      <c r="DI495" s="44"/>
      <c r="DJ495" s="336" t="s">
        <v>36</v>
      </c>
      <c r="DK495" s="336"/>
      <c r="DL495" s="44">
        <f>DD495-DL493</f>
        <v>83286</v>
      </c>
      <c r="DM495" s="113">
        <f>DL495/DD493</f>
        <v>0.48619964973730295</v>
      </c>
      <c r="DN495" s="35"/>
      <c r="DO495" s="27"/>
      <c r="DP495" s="46"/>
      <c r="DQ495" s="23" t="s">
        <v>35</v>
      </c>
      <c r="DR495" s="44">
        <f>DR493*K503</f>
        <v>126540</v>
      </c>
      <c r="DS495" s="44"/>
      <c r="DT495" s="44"/>
      <c r="DU495" s="23"/>
      <c r="DV495" s="44"/>
      <c r="DW495" s="44"/>
      <c r="DX495" s="336" t="s">
        <v>36</v>
      </c>
      <c r="DY495" s="336"/>
      <c r="DZ495" s="44">
        <f>DR495-DZ493</f>
        <v>83447</v>
      </c>
      <c r="EA495" s="113">
        <f>DZ495/DR493</f>
        <v>0.39567093409198673</v>
      </c>
      <c r="EB495" s="35"/>
      <c r="EC495" s="27"/>
      <c r="ED495" s="46"/>
      <c r="EE495" s="111" t="s">
        <v>35</v>
      </c>
      <c r="EF495" s="44">
        <f>EF493*K503</f>
        <v>85860</v>
      </c>
      <c r="EG495" s="44"/>
      <c r="EH495" s="44"/>
      <c r="EI495" s="23" t="s">
        <v>34</v>
      </c>
      <c r="EJ495" s="44">
        <f>SUM(EN437:EN489)</f>
        <v>31900</v>
      </c>
      <c r="EK495" s="113">
        <f>EJ495/EF493</f>
        <v>0.22292103424178897</v>
      </c>
      <c r="EL495" s="113"/>
      <c r="EM495" s="44"/>
      <c r="EN495" s="44"/>
      <c r="EO495" s="44"/>
      <c r="EP495" s="35"/>
      <c r="EQ495" s="27"/>
      <c r="ER495" s="46"/>
      <c r="ES495" s="23" t="s">
        <v>35</v>
      </c>
      <c r="ET495" s="44">
        <f>ET493*$K503</f>
        <v>44280</v>
      </c>
      <c r="EU495" s="44"/>
      <c r="EV495" s="44"/>
      <c r="EW495" s="23" t="s">
        <v>34</v>
      </c>
      <c r="EX495" s="44">
        <f>SUM(FB437:FB488)</f>
        <v>16698</v>
      </c>
      <c r="EY495" s="113">
        <f>EX495/ET493</f>
        <v>0.22626016260162601</v>
      </c>
      <c r="EZ495" s="113"/>
      <c r="FA495" s="44"/>
      <c r="FB495" s="44"/>
      <c r="FC495" s="44"/>
      <c r="FD495" s="35"/>
      <c r="FF495" s="46"/>
      <c r="FG495" s="111" t="s">
        <v>35</v>
      </c>
      <c r="FH495" s="44">
        <f>FH493*$K503</f>
        <v>28260</v>
      </c>
      <c r="FI495" s="44"/>
      <c r="FJ495" s="44"/>
      <c r="FK495" s="23" t="s">
        <v>34</v>
      </c>
      <c r="FL495" s="44">
        <f>SUM(FP437:FP489)</f>
        <v>73920</v>
      </c>
      <c r="FM495" s="113">
        <f>FL495/FH493</f>
        <v>1.5694267515923568</v>
      </c>
      <c r="FN495" s="113"/>
      <c r="FO495" s="44"/>
      <c r="FP495" s="44"/>
      <c r="FQ495" s="44"/>
      <c r="FR495" s="35"/>
      <c r="FT495" s="46"/>
      <c r="FU495" s="111" t="s">
        <v>35</v>
      </c>
      <c r="FV495" s="44">
        <f>FV493*$K503</f>
        <v>28260</v>
      </c>
      <c r="FW495" s="44"/>
      <c r="FX495" s="44"/>
      <c r="FY495" s="23" t="s">
        <v>34</v>
      </c>
      <c r="FZ495" s="44">
        <f>SUM(GD437:GD489)</f>
        <v>73920</v>
      </c>
      <c r="GA495" s="113">
        <f>FZ495/FV493</f>
        <v>1.5694267515923568</v>
      </c>
      <c r="GB495" s="113"/>
      <c r="GC495" s="44"/>
      <c r="GD495" s="44"/>
      <c r="GE495" s="44"/>
      <c r="GF495" s="35"/>
      <c r="GH495" s="46"/>
      <c r="GI495" s="111" t="s">
        <v>35</v>
      </c>
      <c r="GJ495" s="44">
        <f>GJ493*$K503</f>
        <v>44100</v>
      </c>
      <c r="GK495" s="44"/>
      <c r="GL495" s="44"/>
      <c r="GM495" s="23" t="s">
        <v>34</v>
      </c>
      <c r="GN495" s="44">
        <f>SUM(GR437:GR489)</f>
        <v>8250</v>
      </c>
      <c r="GO495" s="113">
        <f>GN495/GJ493</f>
        <v>0.11224489795918367</v>
      </c>
      <c r="GP495" s="113"/>
      <c r="GQ495" s="44"/>
      <c r="GR495" s="44"/>
      <c r="GS495" s="44"/>
      <c r="GT495" s="35"/>
      <c r="GU495" s="27"/>
      <c r="GV495" s="46"/>
      <c r="GW495" s="111" t="s">
        <v>35</v>
      </c>
      <c r="GX495" s="44">
        <f>GX493*BB503</f>
        <v>0</v>
      </c>
      <c r="GY495" s="44"/>
      <c r="GZ495" s="44"/>
      <c r="HA495" s="23" t="s">
        <v>34</v>
      </c>
      <c r="HB495" s="44">
        <f>SUM(HF437:HF489)</f>
        <v>8400</v>
      </c>
      <c r="HC495" s="113">
        <f>HB495/GX493</f>
        <v>0.20095693779904306</v>
      </c>
      <c r="HD495" s="113"/>
      <c r="HE495" s="44"/>
      <c r="HF495" s="44"/>
      <c r="HG495" s="44"/>
      <c r="HH495" s="35"/>
      <c r="HJ495" s="46"/>
      <c r="HK495" s="111" t="s">
        <v>35</v>
      </c>
      <c r="HL495" s="44">
        <f>HL493*$K503</f>
        <v>28260</v>
      </c>
      <c r="HM495" s="44"/>
      <c r="HN495" s="44"/>
      <c r="HO495" s="23" t="s">
        <v>34</v>
      </c>
      <c r="HP495" s="44">
        <f>SUM(HT437:HT489)</f>
        <v>73920</v>
      </c>
      <c r="HQ495" s="113">
        <f>HP495/HL493</f>
        <v>1.5694267515923568</v>
      </c>
      <c r="HR495" s="113"/>
      <c r="HS495" s="44"/>
      <c r="HT495" s="44"/>
      <c r="HU495" s="44"/>
      <c r="HV495" s="35"/>
      <c r="HW495" s="61"/>
      <c r="HX495" s="46"/>
      <c r="HY495" s="23" t="s">
        <v>35</v>
      </c>
      <c r="HZ495" s="44">
        <f>HZ493*$K503</f>
        <v>98520</v>
      </c>
      <c r="IA495" s="44"/>
      <c r="IB495" s="44"/>
      <c r="IC495" s="23"/>
      <c r="ID495" s="44"/>
      <c r="IE495" s="44"/>
      <c r="IF495" s="326" t="s">
        <v>36</v>
      </c>
      <c r="IG495" s="326"/>
      <c r="IH495" s="44">
        <f>HZ495-IH493</f>
        <v>85895</v>
      </c>
      <c r="II495" s="113">
        <f>IH495/HZ493</f>
        <v>0.52311205846528619</v>
      </c>
      <c r="IJ495" s="35"/>
      <c r="IL495" s="46"/>
      <c r="IM495" s="23" t="s">
        <v>35</v>
      </c>
      <c r="IN495" s="44">
        <f>IN493*$K503</f>
        <v>105900</v>
      </c>
      <c r="IO495" s="44"/>
      <c r="IP495" s="44"/>
      <c r="IQ495" s="23"/>
      <c r="IR495" s="44"/>
      <c r="IS495" s="44"/>
      <c r="IT495" s="326" t="s">
        <v>36</v>
      </c>
      <c r="IU495" s="326"/>
      <c r="IV495" s="44">
        <f>IN495-IV493</f>
        <v>69718</v>
      </c>
      <c r="IW495" s="113">
        <f>IV495/IN493</f>
        <v>0.39500283286118981</v>
      </c>
      <c r="IX495" s="35"/>
      <c r="IY495" s="33"/>
      <c r="IZ495" s="46"/>
      <c r="JA495" s="23" t="s">
        <v>35</v>
      </c>
      <c r="JB495" s="44">
        <f>JB493*$K503</f>
        <v>191040</v>
      </c>
      <c r="JC495" s="44"/>
      <c r="JD495" s="44"/>
      <c r="JE495" s="23"/>
      <c r="JF495" s="44"/>
      <c r="JG495" s="44"/>
      <c r="JH495" s="326" t="s">
        <v>36</v>
      </c>
      <c r="JI495" s="326"/>
      <c r="JJ495" s="44">
        <f>JB495-JJ493</f>
        <v>92180</v>
      </c>
      <c r="JK495" s="113">
        <f>JJ495/JB493</f>
        <v>0.28951005025125626</v>
      </c>
      <c r="JL495" s="35"/>
      <c r="JM495" s="27"/>
      <c r="JN495" s="46"/>
      <c r="JO495" s="23" t="s">
        <v>35</v>
      </c>
      <c r="JP495" s="44">
        <f>JP493*$K503</f>
        <v>122280</v>
      </c>
      <c r="JQ495" s="44"/>
      <c r="JR495" s="44"/>
      <c r="JS495" s="23"/>
      <c r="JT495" s="44"/>
      <c r="JU495" s="44"/>
      <c r="JV495" s="326" t="s">
        <v>36</v>
      </c>
      <c r="JW495" s="326"/>
      <c r="JX495" s="44">
        <f>JP495-JX493</f>
        <v>65666</v>
      </c>
      <c r="JY495" s="113">
        <f>JX495/JP493</f>
        <v>0.32220804710500489</v>
      </c>
      <c r="JZ495" s="35"/>
      <c r="KA495" s="61"/>
      <c r="KB495" s="46"/>
      <c r="KC495" s="23" t="s">
        <v>35</v>
      </c>
      <c r="KD495" s="44">
        <f>KD493*$K503</f>
        <v>120300</v>
      </c>
      <c r="KE495" s="44"/>
      <c r="KF495" s="44"/>
      <c r="KG495" s="23"/>
      <c r="KH495" s="44"/>
      <c r="KI495" s="44"/>
      <c r="KJ495" s="326" t="s">
        <v>36</v>
      </c>
      <c r="KK495" s="326"/>
      <c r="KL495" s="44">
        <f>KD495-KL493</f>
        <v>84804</v>
      </c>
      <c r="KM495" s="113">
        <f>KL495/KD493</f>
        <v>0.42296259351620946</v>
      </c>
      <c r="KN495" s="35"/>
      <c r="KO495" s="27"/>
      <c r="KP495" s="46"/>
      <c r="KQ495" s="23" t="s">
        <v>35</v>
      </c>
      <c r="KR495" s="44">
        <f>KR493*$K503</f>
        <v>81720</v>
      </c>
      <c r="KS495" s="44"/>
      <c r="KT495" s="44"/>
      <c r="KU495" s="23"/>
      <c r="KV495" s="44"/>
      <c r="KW495" s="44"/>
      <c r="KX495" s="326" t="s">
        <v>36</v>
      </c>
      <c r="KY495" s="326"/>
      <c r="KZ495" s="44">
        <f>KR495-KZ493</f>
        <v>57900</v>
      </c>
      <c r="LA495" s="113">
        <f>KZ495/KR493</f>
        <v>0.42511013215859028</v>
      </c>
      <c r="LB495" s="35"/>
      <c r="LC495" s="27"/>
      <c r="LD495" s="46"/>
      <c r="LE495" s="23" t="s">
        <v>32</v>
      </c>
      <c r="LF495" s="44">
        <f>LF494/A494</f>
        <v>1353.3333333333333</v>
      </c>
      <c r="LG495" s="44">
        <f>LF495*$A495</f>
        <v>40600</v>
      </c>
      <c r="LH495" s="44"/>
      <c r="LI495" s="23"/>
      <c r="LJ495" s="44"/>
      <c r="LK495" s="44"/>
      <c r="LL495" s="60"/>
      <c r="LM495" s="23" t="s">
        <v>36</v>
      </c>
      <c r="LN495" s="44">
        <f>LF496-LN494</f>
        <v>24360</v>
      </c>
      <c r="LO495" s="113">
        <f>LN495/LF494</f>
        <v>0.6</v>
      </c>
      <c r="LP495" s="35"/>
      <c r="LQ495" s="27"/>
      <c r="LR495" s="46"/>
      <c r="LS495" s="111" t="s">
        <v>35</v>
      </c>
      <c r="LT495" s="44">
        <f>LT493*K503</f>
        <v>40020</v>
      </c>
      <c r="LU495" s="44"/>
      <c r="LV495" s="44"/>
      <c r="LW495" s="23" t="s">
        <v>34</v>
      </c>
      <c r="LX495" s="44">
        <f>SUM(MB437:MB489)</f>
        <v>15840</v>
      </c>
      <c r="LY495" s="113">
        <f>LX495/LT493</f>
        <v>0.23748125937031483</v>
      </c>
      <c r="LZ495" s="113"/>
      <c r="MA495" s="44"/>
      <c r="MB495" s="44"/>
      <c r="MC495" s="44"/>
      <c r="MD495" s="35"/>
      <c r="ME495" s="27"/>
      <c r="MF495" s="46"/>
      <c r="MG495" s="111" t="s">
        <v>35</v>
      </c>
      <c r="MH495" s="44">
        <f>MH493*$K503</f>
        <v>27240</v>
      </c>
      <c r="MI495" s="44"/>
      <c r="MJ495" s="44"/>
      <c r="MK495" s="23" t="s">
        <v>34</v>
      </c>
      <c r="ML495" s="44">
        <f>SUM(MP437:MP489)</f>
        <v>8800</v>
      </c>
      <c r="MM495" s="113">
        <f>ML495/MH493</f>
        <v>0.19383259911894274</v>
      </c>
      <c r="MN495" s="113"/>
      <c r="MO495" s="44"/>
      <c r="MP495" s="44"/>
      <c r="MQ495" s="44"/>
      <c r="MR495" s="35"/>
      <c r="MS495" s="27"/>
      <c r="MT495" s="46"/>
      <c r="MU495" s="111" t="s">
        <v>35</v>
      </c>
      <c r="MV495" s="44">
        <f>MV493*$K503</f>
        <v>72960</v>
      </c>
      <c r="MW495" s="44"/>
      <c r="MX495" s="44"/>
      <c r="MY495" s="23" t="s">
        <v>34</v>
      </c>
      <c r="MZ495" s="44">
        <f>SUM(ND437:ND489)</f>
        <v>15125</v>
      </c>
      <c r="NA495" s="113">
        <f>MZ495/MV493</f>
        <v>0.12438322368421052</v>
      </c>
      <c r="NB495" s="113"/>
      <c r="NC495" s="44"/>
      <c r="ND495" s="44"/>
      <c r="NE495" s="44"/>
      <c r="NF495" s="35"/>
      <c r="NG495" s="27"/>
      <c r="NH495" s="46"/>
      <c r="NI495" s="111" t="s">
        <v>35</v>
      </c>
      <c r="NJ495" s="44">
        <f>NJ493*$K503</f>
        <v>38520</v>
      </c>
      <c r="NK495" s="44"/>
      <c r="NL495" s="44"/>
      <c r="NM495" s="23" t="s">
        <v>34</v>
      </c>
      <c r="NN495" s="44">
        <f>SUM(NR437:NR489)</f>
        <v>9900</v>
      </c>
      <c r="NO495" s="113">
        <f>NN495/NJ493</f>
        <v>0.1542056074766355</v>
      </c>
      <c r="NP495" s="113"/>
      <c r="NQ495" s="44"/>
      <c r="NR495" s="44"/>
      <c r="NS495" s="44"/>
      <c r="NT495" s="35"/>
    </row>
    <row r="496" spans="1:384" x14ac:dyDescent="0.2">
      <c r="A496" s="38"/>
      <c r="B496" s="39"/>
      <c r="C496" s="40"/>
      <c r="D496" s="40"/>
      <c r="E496" s="41"/>
      <c r="F496" s="40"/>
      <c r="G496" s="178"/>
      <c r="H496" s="42"/>
      <c r="I496" s="23" t="s">
        <v>37</v>
      </c>
      <c r="J496" s="44">
        <f>J567</f>
        <v>71800</v>
      </c>
      <c r="K496" s="44"/>
      <c r="L496" s="44"/>
      <c r="M496" s="23" t="s">
        <v>36</v>
      </c>
      <c r="N496" s="44">
        <f>J495-N495</f>
        <v>37490</v>
      </c>
      <c r="O496" s="113">
        <f>N496/J493</f>
        <v>0.4389929742388759</v>
      </c>
      <c r="P496" s="113"/>
      <c r="Q496" s="45"/>
      <c r="R496" s="45"/>
      <c r="S496" s="45"/>
      <c r="T496" s="35"/>
      <c r="U496" s="27"/>
      <c r="V496" s="46"/>
      <c r="W496" s="111" t="s">
        <v>37</v>
      </c>
      <c r="X496" s="44">
        <f>X567</f>
        <v>80200</v>
      </c>
      <c r="Y496" s="44"/>
      <c r="Z496" s="44"/>
      <c r="AA496" s="23" t="s">
        <v>36</v>
      </c>
      <c r="AB496" s="44">
        <f>X495-AB495</f>
        <v>42006</v>
      </c>
      <c r="AC496" s="113">
        <f>AB496/X493</f>
        <v>0.40981463414634145</v>
      </c>
      <c r="AD496" s="113"/>
      <c r="AE496" s="45"/>
      <c r="AF496" s="45"/>
      <c r="AG496" s="45"/>
      <c r="AH496" s="35"/>
      <c r="AI496" s="27"/>
      <c r="AJ496" s="46"/>
      <c r="AK496" s="23" t="s">
        <v>37</v>
      </c>
      <c r="AL496" s="44">
        <f>AL567</f>
        <v>95200</v>
      </c>
      <c r="AM496" s="44"/>
      <c r="AN496" s="44"/>
      <c r="AO496" s="23" t="s">
        <v>36</v>
      </c>
      <c r="AP496" s="44">
        <f>AL495-AP495</f>
        <v>48720</v>
      </c>
      <c r="AQ496" s="113">
        <f>AP496/AL493</f>
        <v>0.51610169491525426</v>
      </c>
      <c r="AR496" s="113"/>
      <c r="AS496" s="45"/>
      <c r="AT496" s="45"/>
      <c r="AU496" s="45"/>
      <c r="AV496" s="35"/>
      <c r="AW496" s="27"/>
      <c r="AX496" s="46"/>
      <c r="AY496" s="23" t="s">
        <v>35</v>
      </c>
      <c r="AZ496" s="44">
        <f>AZ493*K503</f>
        <v>124200</v>
      </c>
      <c r="BA496" s="44"/>
      <c r="BB496" s="44"/>
      <c r="BC496" s="23" t="s">
        <v>36</v>
      </c>
      <c r="BD496" s="44">
        <f>AZ496-BD495</f>
        <v>94412</v>
      </c>
      <c r="BE496" s="113">
        <f>BD496/AZ493</f>
        <v>0.45609661835748794</v>
      </c>
      <c r="BF496" s="113"/>
      <c r="BG496" s="45"/>
      <c r="BH496" s="45"/>
      <c r="BI496" s="45"/>
      <c r="BJ496" s="35"/>
      <c r="BK496" s="50"/>
      <c r="BL496" s="46"/>
      <c r="BM496" s="23" t="s">
        <v>37</v>
      </c>
      <c r="BN496" s="44">
        <f>BN567</f>
        <v>259200</v>
      </c>
      <c r="BO496" s="44"/>
      <c r="BP496" s="44"/>
      <c r="BQ496" s="23"/>
      <c r="BR496" s="44"/>
      <c r="BS496" s="66"/>
      <c r="BT496" s="332" t="s">
        <v>742</v>
      </c>
      <c r="BU496" s="334"/>
      <c r="BV496" s="43">
        <f>(BQ469+BS469)*BU469+(BQ470+BS470)*BU470+(BQ471+BS471)*BU471+(BQ472+BS472)*BU472</f>
        <v>40920</v>
      </c>
      <c r="BW496" s="45"/>
      <c r="BX496" s="35"/>
      <c r="BY496" s="27"/>
      <c r="BZ496" s="46"/>
      <c r="CA496" s="23" t="s">
        <v>37</v>
      </c>
      <c r="CB496" s="44">
        <f>CB567</f>
        <v>261200</v>
      </c>
      <c r="CC496" s="44"/>
      <c r="CD496" s="44"/>
      <c r="CE496" s="23"/>
      <c r="CF496" s="44"/>
      <c r="CG496" s="44"/>
      <c r="CH496" s="332" t="s">
        <v>742</v>
      </c>
      <c r="CI496" s="334"/>
      <c r="CJ496" s="43">
        <f>(CE469+CG469)*CI469+(CE470+CG470)*CI470+(CE471+CG471)*CI471+(CE472+CG472)*CI472</f>
        <v>81788</v>
      </c>
      <c r="CK496" s="45"/>
      <c r="CL496" s="35"/>
      <c r="CM496" s="27"/>
      <c r="CN496" s="46"/>
      <c r="CO496" s="23" t="s">
        <v>37</v>
      </c>
      <c r="CP496" s="44">
        <f>CP567</f>
        <v>214100</v>
      </c>
      <c r="CQ496" s="44"/>
      <c r="CR496" s="44"/>
      <c r="CS496" s="23"/>
      <c r="CT496" s="44"/>
      <c r="CU496" s="44"/>
      <c r="CV496" s="332" t="s">
        <v>742</v>
      </c>
      <c r="CW496" s="334"/>
      <c r="CX496" s="43">
        <f>(CS469+CU469)*CW469+(CS470+CU470)*CW470+(CS471+CU471)*CW471+(CS472+CU472)*CW472</f>
        <v>33069</v>
      </c>
      <c r="CY496" s="45"/>
      <c r="CZ496" s="35"/>
      <c r="DA496" s="58"/>
      <c r="DB496" s="46"/>
      <c r="DC496" s="23" t="s">
        <v>37</v>
      </c>
      <c r="DD496" s="44">
        <f>DD567</f>
        <v>188500</v>
      </c>
      <c r="DE496" s="44"/>
      <c r="DF496" s="44"/>
      <c r="DG496" s="23"/>
      <c r="DH496" s="44"/>
      <c r="DI496" s="66"/>
      <c r="DJ496" s="332" t="s">
        <v>742</v>
      </c>
      <c r="DK496" s="334"/>
      <c r="DL496" s="43">
        <f>(DG469+DI469)*DK469+(DG470+DI470)*DK470+(DG471+DI471)*DK471+(DG472+DI472)*DK472</f>
        <v>55830</v>
      </c>
      <c r="DM496" s="45"/>
      <c r="DN496" s="35"/>
      <c r="DO496" s="27"/>
      <c r="DP496" s="46"/>
      <c r="DQ496" s="23" t="s">
        <v>37</v>
      </c>
      <c r="DR496" s="44">
        <f>DR567</f>
        <v>211900</v>
      </c>
      <c r="DS496" s="44"/>
      <c r="DT496" s="44"/>
      <c r="DU496" s="23"/>
      <c r="DV496" s="44"/>
      <c r="DW496" s="66"/>
      <c r="DX496" s="332" t="s">
        <v>742</v>
      </c>
      <c r="DY496" s="334"/>
      <c r="DZ496" s="43">
        <f>(DU469+DW469)*DY469+(DU470+DW470)*DY470+(DU471+DW471)*DY471+(DU472+DW472)*DY472</f>
        <v>45532</v>
      </c>
      <c r="EA496" s="45"/>
      <c r="EB496" s="35"/>
      <c r="EC496" s="27"/>
      <c r="ED496" s="46"/>
      <c r="EE496" s="111" t="s">
        <v>37</v>
      </c>
      <c r="EF496" s="44">
        <f>EF567</f>
        <v>105800</v>
      </c>
      <c r="EG496" s="44"/>
      <c r="EH496" s="44"/>
      <c r="EI496" s="23" t="s">
        <v>36</v>
      </c>
      <c r="EJ496" s="44">
        <f>EF495-EJ495</f>
        <v>53960</v>
      </c>
      <c r="EK496" s="113">
        <f>EJ496/EF493</f>
        <v>0.37707896575821104</v>
      </c>
      <c r="EL496" s="113"/>
      <c r="EM496" s="45"/>
      <c r="EN496" s="45"/>
      <c r="EO496" s="45"/>
      <c r="EP496" s="35"/>
      <c r="EQ496" s="27"/>
      <c r="ER496" s="46"/>
      <c r="ES496" s="23" t="s">
        <v>37</v>
      </c>
      <c r="ET496" s="44">
        <f>ET567</f>
        <v>119100</v>
      </c>
      <c r="EU496" s="44"/>
      <c r="EV496" s="44"/>
      <c r="EW496" s="23" t="s">
        <v>36</v>
      </c>
      <c r="EX496" s="44">
        <f>ET495-EX495</f>
        <v>27582</v>
      </c>
      <c r="EY496" s="113">
        <f>EX496/ET493</f>
        <v>0.37373983739837396</v>
      </c>
      <c r="EZ496" s="113"/>
      <c r="FA496" s="45"/>
      <c r="FB496" s="45"/>
      <c r="FC496" s="45"/>
      <c r="FD496" s="35"/>
      <c r="FF496" s="46"/>
      <c r="FG496" s="111" t="s">
        <v>37</v>
      </c>
      <c r="FH496" s="44">
        <f>IO567</f>
        <v>0</v>
      </c>
      <c r="FI496" s="44"/>
      <c r="FJ496" s="44"/>
      <c r="FK496" s="23" t="s">
        <v>36</v>
      </c>
      <c r="FL496" s="44">
        <f>FH495-FL495</f>
        <v>-45660</v>
      </c>
      <c r="FM496" s="113">
        <f>FL496/FH493</f>
        <v>-0.96942675159235669</v>
      </c>
      <c r="FN496" s="113"/>
      <c r="FO496" s="45"/>
      <c r="FP496" s="45"/>
      <c r="FQ496" s="45"/>
      <c r="FR496" s="35"/>
      <c r="FT496" s="46"/>
      <c r="FU496" s="111" t="s">
        <v>37</v>
      </c>
      <c r="FV496" s="44">
        <f>HL567</f>
        <v>0</v>
      </c>
      <c r="FW496" s="44"/>
      <c r="FX496" s="44"/>
      <c r="FY496" s="23" t="s">
        <v>36</v>
      </c>
      <c r="FZ496" s="44">
        <f>FV495-FZ495</f>
        <v>-45660</v>
      </c>
      <c r="GA496" s="113">
        <f>FZ496/FV493</f>
        <v>-0.96942675159235669</v>
      </c>
      <c r="GB496" s="113"/>
      <c r="GC496" s="45"/>
      <c r="GD496" s="45"/>
      <c r="GE496" s="45"/>
      <c r="GF496" s="35"/>
      <c r="GH496" s="46"/>
      <c r="GI496" s="111" t="s">
        <v>37</v>
      </c>
      <c r="GJ496" s="44">
        <f>IN567</f>
        <v>0</v>
      </c>
      <c r="GK496" s="44"/>
      <c r="GL496" s="44"/>
      <c r="GM496" s="23" t="s">
        <v>36</v>
      </c>
      <c r="GN496" s="44">
        <f>GJ495-GN495</f>
        <v>35850</v>
      </c>
      <c r="GO496" s="113">
        <f>GN496/GJ493</f>
        <v>0.48775510204081635</v>
      </c>
      <c r="GP496" s="113"/>
      <c r="GQ496" s="45"/>
      <c r="GR496" s="45"/>
      <c r="GS496" s="45"/>
      <c r="GT496" s="35"/>
      <c r="GU496" s="27"/>
      <c r="GV496" s="46"/>
      <c r="GW496" s="111" t="s">
        <v>37</v>
      </c>
      <c r="GX496" s="44">
        <f>GI567</f>
        <v>0</v>
      </c>
      <c r="GY496" s="44"/>
      <c r="GZ496" s="44"/>
      <c r="HA496" s="23" t="s">
        <v>36</v>
      </c>
      <c r="HB496" s="44">
        <f>GX495-HB495</f>
        <v>-8400</v>
      </c>
      <c r="HC496" s="113">
        <f>HB496/GX493</f>
        <v>-0.20095693779904306</v>
      </c>
      <c r="HD496" s="113"/>
      <c r="HE496" s="45"/>
      <c r="HF496" s="45"/>
      <c r="HG496" s="45"/>
      <c r="HH496" s="35"/>
      <c r="HJ496" s="46"/>
      <c r="HK496" s="111" t="s">
        <v>37</v>
      </c>
      <c r="HL496" s="44">
        <f>IB567</f>
        <v>0</v>
      </c>
      <c r="HM496" s="44"/>
      <c r="HN496" s="44"/>
      <c r="HO496" s="23" t="s">
        <v>36</v>
      </c>
      <c r="HP496" s="44">
        <f>HL495-HP495</f>
        <v>-45660</v>
      </c>
      <c r="HQ496" s="113">
        <f>HP496/HL493</f>
        <v>-0.96942675159235669</v>
      </c>
      <c r="HR496" s="113"/>
      <c r="HS496" s="45"/>
      <c r="HT496" s="45"/>
      <c r="HU496" s="45"/>
      <c r="HV496" s="35"/>
      <c r="HW496" s="61"/>
      <c r="HX496" s="46"/>
      <c r="HY496" s="23" t="s">
        <v>37</v>
      </c>
      <c r="HZ496" s="44">
        <f>HZ567</f>
        <v>0</v>
      </c>
      <c r="IA496" s="44"/>
      <c r="IB496" s="44"/>
      <c r="IC496" s="23"/>
      <c r="ID496" s="44"/>
      <c r="IE496" s="44"/>
      <c r="IF496" s="332" t="s">
        <v>742</v>
      </c>
      <c r="IG496" s="334"/>
      <c r="IH496" s="43">
        <f>(IC469+IE469)*IG469+(IC470+IE470)*IG470+(IC471+IE471)*IG471+(IC472+IE472)*IG472</f>
        <v>18480</v>
      </c>
      <c r="II496" s="45"/>
      <c r="IJ496" s="35"/>
      <c r="IL496" s="46"/>
      <c r="IM496" s="23" t="s">
        <v>37</v>
      </c>
      <c r="IN496" s="44">
        <f>IN567</f>
        <v>0</v>
      </c>
      <c r="IO496" s="44"/>
      <c r="IP496" s="44"/>
      <c r="IQ496" s="23"/>
      <c r="IR496" s="44"/>
      <c r="IS496" s="44"/>
      <c r="IT496" s="332" t="s">
        <v>742</v>
      </c>
      <c r="IU496" s="334"/>
      <c r="IV496" s="43">
        <f>(IQ469+IS469)*IU469+(IQ470+IS470)*IU470+(IQ471+IS471)*IU471+(IQ472+IS472)*IU472</f>
        <v>45674</v>
      </c>
      <c r="IW496" s="45"/>
      <c r="IX496" s="35"/>
      <c r="IY496" s="33"/>
      <c r="IZ496" s="46"/>
      <c r="JA496" s="23" t="s">
        <v>37</v>
      </c>
      <c r="JB496" s="44">
        <f>JB567</f>
        <v>298700</v>
      </c>
      <c r="JC496" s="44"/>
      <c r="JD496" s="44"/>
      <c r="JE496" s="23"/>
      <c r="JF496" s="44"/>
      <c r="JG496" s="44"/>
      <c r="JH496" s="332" t="s">
        <v>742</v>
      </c>
      <c r="JI496" s="334"/>
      <c r="JJ496" s="43">
        <f>(JE469+JG469)*JI469+(JE470+JG470)*JI470+(JE471+JG471)*JI471+(JE472+JG472)*JI472</f>
        <v>67100</v>
      </c>
      <c r="JK496" s="45"/>
      <c r="JL496" s="35"/>
      <c r="JM496" s="27"/>
      <c r="JN496" s="46"/>
      <c r="JO496" s="23" t="s">
        <v>37</v>
      </c>
      <c r="JP496" s="44">
        <f>JP567</f>
        <v>191500</v>
      </c>
      <c r="JQ496" s="44"/>
      <c r="JR496" s="44"/>
      <c r="JS496" s="23"/>
      <c r="JT496" s="44"/>
      <c r="JU496" s="44"/>
      <c r="JV496" s="332" t="s">
        <v>742</v>
      </c>
      <c r="JW496" s="334"/>
      <c r="JX496" s="43">
        <f>(JS469+JU469)*JW469+(JS470+JU470)*JW470+(JS471+JU471)*JW471+(JS472+JU472)*JW472</f>
        <v>63682</v>
      </c>
      <c r="JY496" s="45"/>
      <c r="JZ496" s="35"/>
      <c r="KA496" s="61"/>
      <c r="KB496" s="46"/>
      <c r="KC496" s="23" t="s">
        <v>37</v>
      </c>
      <c r="KD496" s="44">
        <f>KD567</f>
        <v>321900</v>
      </c>
      <c r="KE496" s="44"/>
      <c r="KF496" s="44"/>
      <c r="KG496" s="23"/>
      <c r="KH496" s="44"/>
      <c r="KI496" s="44"/>
      <c r="KJ496" s="332" t="s">
        <v>742</v>
      </c>
      <c r="KK496" s="334"/>
      <c r="KL496" s="43">
        <f>(KG469+KI469)*KK469+(KG470+KI470)*KK470+(KG471+KI471)*KK471+(KG472+KI472)*KK472</f>
        <v>33046</v>
      </c>
      <c r="KM496" s="45"/>
      <c r="KN496" s="35"/>
      <c r="KO496" s="27"/>
      <c r="KP496" s="46"/>
      <c r="KQ496" s="23" t="s">
        <v>37</v>
      </c>
      <c r="KR496" s="44">
        <f>KR567</f>
        <v>194500</v>
      </c>
      <c r="KS496" s="44"/>
      <c r="KT496" s="44"/>
      <c r="KU496" s="23"/>
      <c r="KV496" s="44"/>
      <c r="KW496" s="44"/>
      <c r="KX496" s="332" t="s">
        <v>742</v>
      </c>
      <c r="KY496" s="334"/>
      <c r="KZ496" s="43">
        <f>(KU469+KW469)*KY469+(KU470+KW470)*KY470+(KU471+KW471)*KY471+(KU472+KW472)*KY472</f>
        <v>70058</v>
      </c>
      <c r="LA496" s="45"/>
      <c r="LB496" s="35"/>
      <c r="LC496" s="27"/>
      <c r="LD496" s="46"/>
      <c r="LE496" s="23" t="s">
        <v>35</v>
      </c>
      <c r="LF496" s="44">
        <f>LF494*K503</f>
        <v>24360</v>
      </c>
      <c r="LG496" s="44"/>
      <c r="LH496" s="44"/>
      <c r="LI496" s="23"/>
      <c r="LJ496" s="44"/>
      <c r="LK496" s="44"/>
      <c r="LL496" s="66"/>
      <c r="LM496" s="326" t="s">
        <v>33</v>
      </c>
      <c r="LN496" s="335"/>
      <c r="LO496" s="113">
        <f>LN494/LF494</f>
        <v>0</v>
      </c>
      <c r="LP496" s="35"/>
      <c r="LQ496" s="27"/>
      <c r="LR496" s="46"/>
      <c r="LS496" s="111" t="s">
        <v>37</v>
      </c>
      <c r="LT496" s="44">
        <f>LT567</f>
        <v>147100</v>
      </c>
      <c r="LU496" s="44"/>
      <c r="LV496" s="44"/>
      <c r="LW496" s="23" t="s">
        <v>36</v>
      </c>
      <c r="LX496" s="44">
        <f>LT495-LX495</f>
        <v>24180</v>
      </c>
      <c r="LY496" s="113">
        <f>LX496/LT493</f>
        <v>0.36251874062968514</v>
      </c>
      <c r="LZ496" s="113"/>
      <c r="MA496" s="45"/>
      <c r="MB496" s="45"/>
      <c r="MC496" s="45"/>
      <c r="MD496" s="35"/>
      <c r="ME496" s="27"/>
      <c r="MF496" s="46"/>
      <c r="MG496" s="111" t="s">
        <v>37</v>
      </c>
      <c r="MH496" s="44">
        <f>MH567</f>
        <v>70700</v>
      </c>
      <c r="MI496" s="44"/>
      <c r="MJ496" s="44"/>
      <c r="MK496" s="23" t="s">
        <v>36</v>
      </c>
      <c r="ML496" s="44">
        <f>MH495-ML495</f>
        <v>18440</v>
      </c>
      <c r="MM496" s="113">
        <f>ML496/MH493</f>
        <v>0.40616740088105729</v>
      </c>
      <c r="MN496" s="113"/>
      <c r="MO496" s="45"/>
      <c r="MP496" s="45"/>
      <c r="MQ496" s="45"/>
      <c r="MR496" s="35"/>
      <c r="MS496" s="27"/>
      <c r="MT496" s="46"/>
      <c r="MU496" s="111" t="s">
        <v>37</v>
      </c>
      <c r="MV496" s="44">
        <f>MV567</f>
        <v>35300</v>
      </c>
      <c r="MW496" s="44"/>
      <c r="MX496" s="44"/>
      <c r="MY496" s="23" t="s">
        <v>36</v>
      </c>
      <c r="MZ496" s="44">
        <f>MV495-MZ495</f>
        <v>57835</v>
      </c>
      <c r="NA496" s="113">
        <f>MZ496/MV493</f>
        <v>0.47561677631578947</v>
      </c>
      <c r="NB496" s="113"/>
      <c r="NC496" s="45"/>
      <c r="ND496" s="45"/>
      <c r="NE496" s="45"/>
      <c r="NF496" s="35"/>
      <c r="NG496" s="27"/>
      <c r="NH496" s="46"/>
      <c r="NI496" s="111" t="s">
        <v>37</v>
      </c>
      <c r="NJ496" s="44">
        <f>NJ567</f>
        <v>109200</v>
      </c>
      <c r="NK496" s="44"/>
      <c r="NL496" s="44"/>
      <c r="NM496" s="23" t="s">
        <v>36</v>
      </c>
      <c r="NN496" s="44">
        <f>NJ495-NN495</f>
        <v>28620</v>
      </c>
      <c r="NO496" s="113">
        <f>NN496/NJ493</f>
        <v>0.4457943925233645</v>
      </c>
      <c r="NP496" s="113"/>
      <c r="NQ496" s="45"/>
      <c r="NR496" s="45"/>
      <c r="NS496" s="45"/>
      <c r="NT496" s="35"/>
    </row>
    <row r="497" spans="1:384" x14ac:dyDescent="0.2">
      <c r="A497" s="38"/>
      <c r="B497" s="39"/>
      <c r="C497" s="40"/>
      <c r="D497" s="40"/>
      <c r="E497" s="41"/>
      <c r="F497" s="40"/>
      <c r="G497" s="178"/>
      <c r="H497" s="42"/>
      <c r="I497" s="44"/>
      <c r="J497" s="44"/>
      <c r="K497" s="44"/>
      <c r="L497" s="44"/>
      <c r="M497" s="326" t="s">
        <v>743</v>
      </c>
      <c r="N497" s="333"/>
      <c r="O497" s="44">
        <f>(M445+O445)*Q445</f>
        <v>3850</v>
      </c>
      <c r="P497" s="44"/>
      <c r="Q497" s="45"/>
      <c r="R497" s="45"/>
      <c r="S497" s="45"/>
      <c r="T497" s="35"/>
      <c r="U497" s="27"/>
      <c r="V497" s="46"/>
      <c r="W497" s="67"/>
      <c r="X497" s="44"/>
      <c r="Y497" s="44"/>
      <c r="Z497" s="44"/>
      <c r="AA497" s="326" t="s">
        <v>743</v>
      </c>
      <c r="AB497" s="333"/>
      <c r="AC497" s="44">
        <f>(AA445+AC445)*AE445</f>
        <v>24624</v>
      </c>
      <c r="AD497" s="44"/>
      <c r="AE497" s="45"/>
      <c r="AF497" s="45"/>
      <c r="AG497" s="45"/>
      <c r="AH497" s="35"/>
      <c r="AI497" s="27"/>
      <c r="AJ497" s="46"/>
      <c r="AK497" s="44"/>
      <c r="AL497" s="44"/>
      <c r="AM497" s="44"/>
      <c r="AN497" s="44"/>
      <c r="AO497" s="326" t="s">
        <v>743</v>
      </c>
      <c r="AP497" s="333"/>
      <c r="AQ497" s="44">
        <f>(AO445+AQ445)*AS445</f>
        <v>31680</v>
      </c>
      <c r="AR497" s="44"/>
      <c r="AS497" s="45"/>
      <c r="AT497" s="45"/>
      <c r="AU497" s="45"/>
      <c r="AV497" s="35"/>
      <c r="AW497" s="27"/>
      <c r="AX497" s="46"/>
      <c r="AY497" s="117" t="s">
        <v>37</v>
      </c>
      <c r="AZ497" s="90">
        <f>AZ567</f>
        <v>99400</v>
      </c>
      <c r="BA497" s="44"/>
      <c r="BB497" s="44"/>
      <c r="BC497" s="326" t="s">
        <v>743</v>
      </c>
      <c r="BD497" s="333"/>
      <c r="BE497" s="44">
        <f>(BC445+BE445)*BG445</f>
        <v>6435</v>
      </c>
      <c r="BF497" s="44"/>
      <c r="BG497" s="45"/>
      <c r="BH497" s="45"/>
      <c r="BI497" s="45"/>
      <c r="BJ497" s="35"/>
      <c r="BK497" s="50"/>
      <c r="BL497" s="46"/>
      <c r="BM497" s="44"/>
      <c r="BN497" s="44"/>
      <c r="BO497" s="44"/>
      <c r="BP497" s="44"/>
      <c r="BQ497" s="23"/>
      <c r="BR497" s="44"/>
      <c r="BS497" s="66"/>
      <c r="BT497" s="52"/>
      <c r="BU497" s="118"/>
      <c r="BV497" s="67"/>
      <c r="BW497" s="45"/>
      <c r="BX497" s="35"/>
      <c r="BY497" s="27"/>
      <c r="BZ497" s="46"/>
      <c r="CA497" s="44"/>
      <c r="CB497" s="44"/>
      <c r="CC497" s="44"/>
      <c r="CD497" s="44"/>
      <c r="CE497" s="23"/>
      <c r="CF497" s="44"/>
      <c r="CG497" s="44"/>
      <c r="CH497" s="119"/>
      <c r="CI497" s="118"/>
      <c r="CJ497" s="67"/>
      <c r="CK497" s="45"/>
      <c r="CL497" s="35"/>
      <c r="CM497" s="27"/>
      <c r="CN497" s="46"/>
      <c r="CO497" s="44"/>
      <c r="CP497" s="90"/>
      <c r="CQ497" s="44"/>
      <c r="CR497" s="44"/>
      <c r="CS497" s="23"/>
      <c r="CT497" s="44"/>
      <c r="CU497" s="44"/>
      <c r="CV497" s="120"/>
      <c r="CW497" s="111"/>
      <c r="CX497" s="45"/>
      <c r="CY497" s="45"/>
      <c r="CZ497" s="35"/>
      <c r="DA497" s="58"/>
      <c r="DB497" s="46"/>
      <c r="DC497" s="44"/>
      <c r="DD497" s="44"/>
      <c r="DE497" s="44"/>
      <c r="DF497" s="44"/>
      <c r="DG497" s="23"/>
      <c r="DH497" s="44"/>
      <c r="DI497" s="66"/>
      <c r="DJ497" s="121"/>
      <c r="DK497" s="118"/>
      <c r="DL497" s="67"/>
      <c r="DM497" s="45"/>
      <c r="DN497" s="35"/>
      <c r="DO497" s="27"/>
      <c r="DP497" s="46"/>
      <c r="DQ497" s="44"/>
      <c r="DR497" s="44"/>
      <c r="DS497" s="44"/>
      <c r="DT497" s="44"/>
      <c r="DU497" s="23"/>
      <c r="DV497" s="44"/>
      <c r="DW497" s="66"/>
      <c r="DX497" s="121"/>
      <c r="DY497" s="118"/>
      <c r="DZ497" s="67"/>
      <c r="EA497" s="45"/>
      <c r="EB497" s="35"/>
      <c r="EC497" s="27"/>
      <c r="ED497" s="46"/>
      <c r="EE497" s="67"/>
      <c r="EF497" s="44"/>
      <c r="EG497" s="44"/>
      <c r="EH497" s="44"/>
      <c r="EI497" s="326" t="s">
        <v>743</v>
      </c>
      <c r="EJ497" s="333"/>
      <c r="EK497" s="44">
        <f>(EI445+EK445)*EM445</f>
        <v>7865</v>
      </c>
      <c r="EL497" s="44"/>
      <c r="EM497" s="45"/>
      <c r="EN497" s="45"/>
      <c r="EO497" s="45"/>
      <c r="EP497" s="35"/>
      <c r="EQ497" s="27"/>
      <c r="ER497" s="46"/>
      <c r="EW497" s="326" t="s">
        <v>743</v>
      </c>
      <c r="EX497" s="333"/>
      <c r="EY497" s="44">
        <f>(EW445+EY445)*FA445</f>
        <v>35574</v>
      </c>
      <c r="EZ497" s="44"/>
      <c r="FA497" s="45"/>
      <c r="FB497" s="45"/>
      <c r="FC497" s="45"/>
      <c r="FD497" s="35"/>
      <c r="FF497" s="46"/>
      <c r="FG497" s="67"/>
      <c r="FH497" s="44"/>
      <c r="FI497" s="44"/>
      <c r="FJ497" s="44"/>
      <c r="FK497" s="326" t="s">
        <v>743</v>
      </c>
      <c r="FL497" s="333"/>
      <c r="FM497" s="44">
        <f>(FK445+FM445)*FO445</f>
        <v>56280</v>
      </c>
      <c r="FN497" s="44"/>
      <c r="FO497" s="45"/>
      <c r="FP497" s="45"/>
      <c r="FQ497" s="45"/>
      <c r="FR497" s="35"/>
      <c r="FT497" s="46"/>
      <c r="FU497" s="67"/>
      <c r="FV497" s="44"/>
      <c r="FW497" s="44"/>
      <c r="FX497" s="44"/>
      <c r="FY497" s="326" t="s">
        <v>743</v>
      </c>
      <c r="FZ497" s="333"/>
      <c r="GA497" s="44">
        <f>(FY445+GA445)*GC445</f>
        <v>56280</v>
      </c>
      <c r="GB497" s="44"/>
      <c r="GC497" s="45"/>
      <c r="GD497" s="45"/>
      <c r="GE497" s="45"/>
      <c r="GF497" s="35"/>
      <c r="GH497" s="46"/>
      <c r="GI497" s="67"/>
      <c r="GJ497" s="44"/>
      <c r="GK497" s="44"/>
      <c r="GL497" s="44"/>
      <c r="GM497" s="326" t="s">
        <v>743</v>
      </c>
      <c r="GN497" s="333"/>
      <c r="GO497" s="44">
        <f>(GM445+GO445)*GQ445</f>
        <v>2750</v>
      </c>
      <c r="GP497" s="44"/>
      <c r="GQ497" s="45"/>
      <c r="GR497" s="45"/>
      <c r="GS497" s="45"/>
      <c r="GT497" s="35"/>
      <c r="GU497" s="27"/>
      <c r="GV497" s="46"/>
      <c r="GW497" s="67"/>
      <c r="GX497" s="44"/>
      <c r="GY497" s="44"/>
      <c r="GZ497" s="44"/>
      <c r="HA497" s="326" t="s">
        <v>743</v>
      </c>
      <c r="HB497" s="333"/>
      <c r="HC497" s="44">
        <f>(HA445+HC445)*HE445</f>
        <v>115600</v>
      </c>
      <c r="HD497" s="44"/>
      <c r="HE497" s="45"/>
      <c r="HF497" s="45"/>
      <c r="HG497" s="45"/>
      <c r="HH497" s="35"/>
      <c r="HJ497" s="46"/>
      <c r="HK497" s="67"/>
      <c r="HL497" s="44"/>
      <c r="HM497" s="44"/>
      <c r="HN497" s="44"/>
      <c r="HO497" s="326" t="s">
        <v>743</v>
      </c>
      <c r="HP497" s="333"/>
      <c r="HQ497" s="44">
        <f>(HO445+HQ445)*HS445</f>
        <v>56280</v>
      </c>
      <c r="HR497" s="44"/>
      <c r="HS497" s="45"/>
      <c r="HT497" s="45"/>
      <c r="HU497" s="45"/>
      <c r="HV497" s="35"/>
      <c r="HW497" s="61"/>
      <c r="HX497" s="46"/>
      <c r="HY497" s="44"/>
      <c r="HZ497" s="44"/>
      <c r="IA497" s="44"/>
      <c r="IB497" s="44"/>
      <c r="IC497" s="23"/>
      <c r="ID497" s="44"/>
      <c r="IE497" s="44"/>
      <c r="IF497" s="66"/>
      <c r="IG497" s="118"/>
      <c r="IH497" s="67"/>
      <c r="II497" s="45"/>
      <c r="IJ497" s="35"/>
      <c r="IL497" s="46"/>
      <c r="IM497" s="44"/>
      <c r="IN497" s="44"/>
      <c r="IO497" s="44"/>
      <c r="IP497" s="44"/>
      <c r="IQ497" s="23"/>
      <c r="IR497" s="44"/>
      <c r="IS497" s="44"/>
      <c r="IT497" s="66"/>
      <c r="IU497" s="118"/>
      <c r="IV497" s="67"/>
      <c r="IW497" s="45"/>
      <c r="IX497" s="35"/>
      <c r="IY497" s="33"/>
      <c r="IZ497" s="46"/>
      <c r="JA497" s="44"/>
      <c r="JB497" s="90"/>
      <c r="JC497" s="44"/>
      <c r="JD497" s="44"/>
      <c r="JE497" s="23"/>
      <c r="JF497" s="44"/>
      <c r="JG497" s="44"/>
      <c r="JH497" s="122"/>
      <c r="JI497" s="111"/>
      <c r="JJ497" s="45"/>
      <c r="JK497" s="45"/>
      <c r="JL497" s="35"/>
      <c r="JM497" s="27"/>
      <c r="JN497" s="46"/>
      <c r="JO497" s="44"/>
      <c r="JP497" s="44"/>
      <c r="JQ497" s="44"/>
      <c r="JR497" s="44"/>
      <c r="JS497" s="23"/>
      <c r="JT497" s="44"/>
      <c r="JU497" s="44"/>
      <c r="JV497" s="66"/>
      <c r="JW497" s="118"/>
      <c r="JX497" s="67"/>
      <c r="JY497" s="45"/>
      <c r="JZ497" s="35"/>
      <c r="KA497" s="61"/>
      <c r="KB497" s="46"/>
      <c r="KC497" s="44"/>
      <c r="KD497" s="90"/>
      <c r="KE497" s="44"/>
      <c r="KF497" s="44"/>
      <c r="KG497" s="23"/>
      <c r="KH497" s="44"/>
      <c r="KI497" s="44"/>
      <c r="KJ497" s="122"/>
      <c r="KK497" s="111"/>
      <c r="KL497" s="45"/>
      <c r="KM497" s="45"/>
      <c r="KN497" s="35"/>
      <c r="KO497" s="27"/>
      <c r="KP497" s="46"/>
      <c r="KQ497" s="44"/>
      <c r="KR497" s="44"/>
      <c r="KS497" s="44"/>
      <c r="KT497" s="44"/>
      <c r="KU497" s="23"/>
      <c r="KV497" s="44"/>
      <c r="KW497" s="44"/>
      <c r="KX497" s="66"/>
      <c r="KY497" s="118"/>
      <c r="KZ497" s="67"/>
      <c r="LA497" s="45"/>
      <c r="LB497" s="35"/>
      <c r="LC497" s="27"/>
      <c r="LD497" s="46"/>
      <c r="LE497" s="23" t="s">
        <v>37</v>
      </c>
      <c r="LF497" s="44">
        <f>LF568</f>
        <v>67300</v>
      </c>
      <c r="LG497" s="44"/>
      <c r="LH497" s="44"/>
      <c r="LI497" s="23"/>
      <c r="LJ497" s="44"/>
      <c r="LK497" s="66"/>
      <c r="LL497" s="24"/>
      <c r="LM497" s="332" t="s">
        <v>742</v>
      </c>
      <c r="LN497" s="334"/>
      <c r="LO497" s="43">
        <f>(LI461+LK461)*LM461+(LI462+LK462)*LM462+(LI463+LK463)*LM463</f>
        <v>6000</v>
      </c>
      <c r="LP497" s="35"/>
      <c r="LQ497" s="27"/>
      <c r="LR497" s="46"/>
      <c r="LS497" s="67"/>
      <c r="LT497" s="44"/>
      <c r="LU497" s="44"/>
      <c r="LV497" s="44"/>
      <c r="LW497" s="326" t="s">
        <v>743</v>
      </c>
      <c r="LX497" s="333"/>
      <c r="LY497" s="44">
        <f>(LW445+LY445)*MA445</f>
        <v>3960</v>
      </c>
      <c r="LZ497" s="44"/>
      <c r="MA497" s="45"/>
      <c r="MB497" s="45"/>
      <c r="MC497" s="45"/>
      <c r="MD497" s="35"/>
      <c r="ME497" s="27"/>
      <c r="MF497" s="46"/>
      <c r="MG497" s="67"/>
      <c r="MH497" s="44"/>
      <c r="MI497" s="44"/>
      <c r="MJ497" s="44"/>
      <c r="MK497" s="326" t="s">
        <v>743</v>
      </c>
      <c r="ML497" s="333"/>
      <c r="MM497" s="44">
        <f>(MK445+MM445)*MO445</f>
        <v>46200</v>
      </c>
      <c r="MN497" s="44"/>
      <c r="MO497" s="45"/>
      <c r="MP497" s="45"/>
      <c r="MQ497" s="45"/>
      <c r="MR497" s="35"/>
      <c r="MS497" s="27"/>
      <c r="MT497" s="46"/>
      <c r="MU497" s="67"/>
      <c r="MV497" s="44"/>
      <c r="MW497" s="44"/>
      <c r="MX497" s="44"/>
      <c r="MY497" s="326" t="s">
        <v>743</v>
      </c>
      <c r="MZ497" s="333"/>
      <c r="NA497" s="44">
        <f>(MY445+NA445)*NC445</f>
        <v>7865</v>
      </c>
      <c r="NB497" s="44"/>
      <c r="NC497" s="45"/>
      <c r="ND497" s="45"/>
      <c r="NE497" s="45"/>
      <c r="NF497" s="35"/>
      <c r="NG497" s="27"/>
      <c r="NH497" s="46"/>
      <c r="NI497" s="67"/>
      <c r="NJ497" s="44"/>
      <c r="NK497" s="44"/>
      <c r="NL497" s="44"/>
      <c r="NM497" s="326" t="s">
        <v>743</v>
      </c>
      <c r="NN497" s="333"/>
      <c r="NO497" s="44">
        <f>(NM445+NO445)*NQ445</f>
        <v>37400</v>
      </c>
      <c r="NP497" s="44"/>
      <c r="NQ497" s="45"/>
      <c r="NR497" s="45"/>
      <c r="NS497" s="45"/>
      <c r="NT497" s="35"/>
    </row>
    <row r="498" spans="1:384" x14ac:dyDescent="0.2">
      <c r="A498" s="38"/>
      <c r="B498" s="39"/>
      <c r="C498" s="40"/>
      <c r="D498" s="40"/>
      <c r="E498" s="41"/>
      <c r="F498" s="40"/>
      <c r="G498" s="178"/>
      <c r="H498" s="42"/>
      <c r="I498" s="44"/>
      <c r="J498" s="44"/>
      <c r="K498" s="44"/>
      <c r="L498" s="44"/>
      <c r="M498" s="23"/>
      <c r="N498" s="44"/>
      <c r="O498" s="44"/>
      <c r="P498" s="44"/>
      <c r="Q498" s="45"/>
      <c r="R498" s="45"/>
      <c r="S498" s="45"/>
      <c r="T498" s="35"/>
      <c r="U498" s="27"/>
      <c r="V498" s="46"/>
      <c r="W498" s="67"/>
      <c r="X498" s="44"/>
      <c r="Y498" s="44"/>
      <c r="Z498" s="44"/>
      <c r="AA498" s="23"/>
      <c r="AB498" s="44"/>
      <c r="AC498" s="44"/>
      <c r="AD498" s="44"/>
      <c r="AE498" s="45"/>
      <c r="AF498" s="45"/>
      <c r="AG498" s="45"/>
      <c r="AH498" s="35"/>
      <c r="AI498" s="27"/>
      <c r="AJ498" s="46"/>
      <c r="AK498" s="44"/>
      <c r="AL498" s="44"/>
      <c r="AM498" s="44"/>
      <c r="AN498" s="44"/>
      <c r="AO498" s="23"/>
      <c r="AP498" s="44"/>
      <c r="AQ498" s="44"/>
      <c r="AR498" s="44"/>
      <c r="AS498" s="45"/>
      <c r="AT498" s="45"/>
      <c r="AU498" s="45"/>
      <c r="AV498" s="35"/>
      <c r="AW498" s="27"/>
      <c r="AX498" s="123"/>
      <c r="AY498" s="124"/>
      <c r="AZ498" s="124"/>
      <c r="BA498" s="67"/>
      <c r="BB498" s="44"/>
      <c r="BC498" s="23"/>
      <c r="BD498" s="44"/>
      <c r="BE498" s="113"/>
      <c r="BF498" s="113"/>
      <c r="BG498" s="45"/>
      <c r="BH498" s="45"/>
      <c r="BI498" s="45"/>
      <c r="BJ498" s="35"/>
      <c r="BK498" s="50"/>
      <c r="BL498" s="46"/>
      <c r="BM498" s="44"/>
      <c r="BN498" s="44"/>
      <c r="BO498" s="44"/>
      <c r="BP498" s="44"/>
      <c r="BQ498" s="23"/>
      <c r="BR498" s="44"/>
      <c r="BS498" s="44"/>
      <c r="BT498" s="125"/>
      <c r="BU498" s="126"/>
      <c r="BV498" s="127" t="s">
        <v>744</v>
      </c>
      <c r="BW498" s="45"/>
      <c r="BX498" s="35"/>
      <c r="BY498" s="27"/>
      <c r="BZ498" s="46"/>
      <c r="CA498" s="44"/>
      <c r="CB498" s="44"/>
      <c r="CC498" s="44"/>
      <c r="CD498" s="44"/>
      <c r="CE498" s="23"/>
      <c r="CF498" s="44"/>
      <c r="CG498" s="44"/>
      <c r="CH498" s="128"/>
      <c r="CI498" s="126"/>
      <c r="CJ498" s="129"/>
      <c r="CK498" s="45"/>
      <c r="CL498" s="35"/>
      <c r="CM498" s="27"/>
      <c r="CN498" s="46"/>
      <c r="CO498" s="44"/>
      <c r="CP498" s="90"/>
      <c r="CQ498" s="44"/>
      <c r="CR498" s="44"/>
      <c r="CS498" s="23"/>
      <c r="CT498" s="44"/>
      <c r="CU498" s="44"/>
      <c r="CV498" s="120"/>
      <c r="CW498" s="130"/>
      <c r="CX498" s="45"/>
      <c r="CY498" s="45"/>
      <c r="CZ498" s="35"/>
      <c r="DA498" s="58"/>
      <c r="DB498" s="46"/>
      <c r="DC498" s="44"/>
      <c r="DD498" s="44"/>
      <c r="DE498" s="44"/>
      <c r="DF498" s="44"/>
      <c r="DG498" s="23"/>
      <c r="DH498" s="44"/>
      <c r="DI498" s="44"/>
      <c r="DJ498" s="131"/>
      <c r="DK498" s="126"/>
      <c r="DL498" s="127" t="s">
        <v>744</v>
      </c>
      <c r="DM498" s="45"/>
      <c r="DN498" s="35"/>
      <c r="DO498" s="27"/>
      <c r="DP498" s="46"/>
      <c r="DQ498" s="44"/>
      <c r="DR498" s="44"/>
      <c r="DS498" s="44"/>
      <c r="DT498" s="44"/>
      <c r="DU498" s="23"/>
      <c r="DV498" s="44"/>
      <c r="DW498" s="44"/>
      <c r="DX498" s="131"/>
      <c r="DY498" s="126"/>
      <c r="DZ498" s="127" t="s">
        <v>744</v>
      </c>
      <c r="EA498" s="45"/>
      <c r="EB498" s="35"/>
      <c r="EC498" s="27"/>
      <c r="ED498" s="46"/>
      <c r="EE498" s="67"/>
      <c r="EF498" s="44"/>
      <c r="EG498" s="44"/>
      <c r="EH498" s="44"/>
      <c r="EI498" s="23"/>
      <c r="EJ498" s="44"/>
      <c r="EK498" s="44"/>
      <c r="EL498" s="44"/>
      <c r="EM498" s="45"/>
      <c r="EN498" s="45"/>
      <c r="EO498" s="45"/>
      <c r="EP498" s="35"/>
      <c r="EQ498" s="27"/>
      <c r="ER498" s="46"/>
      <c r="ES498" s="23"/>
      <c r="ET498" s="44"/>
      <c r="EU498" s="44"/>
      <c r="EV498" s="44"/>
      <c r="EW498" s="23"/>
      <c r="EX498" s="44"/>
      <c r="EY498" s="113"/>
      <c r="EZ498" s="113"/>
      <c r="FA498" s="45"/>
      <c r="FB498" s="45"/>
      <c r="FC498" s="45"/>
      <c r="FD498" s="35"/>
      <c r="FF498" s="46"/>
      <c r="FG498" s="67"/>
      <c r="FH498" s="44"/>
      <c r="FI498" s="44"/>
      <c r="FJ498" s="44"/>
      <c r="FK498" s="23"/>
      <c r="FL498" s="44"/>
      <c r="FM498" s="44"/>
      <c r="FN498" s="44"/>
      <c r="FO498" s="45"/>
      <c r="FP498" s="45"/>
      <c r="FQ498" s="45"/>
      <c r="FR498" s="35"/>
      <c r="FT498" s="46"/>
      <c r="FU498" s="67"/>
      <c r="FV498" s="44"/>
      <c r="FW498" s="44"/>
      <c r="FX498" s="44"/>
      <c r="FY498" s="23"/>
      <c r="FZ498" s="44"/>
      <c r="GA498" s="44"/>
      <c r="GB498" s="44"/>
      <c r="GC498" s="45"/>
      <c r="GD498" s="45"/>
      <c r="GE498" s="45"/>
      <c r="GF498" s="35"/>
      <c r="GH498" s="46"/>
      <c r="GI498" s="67"/>
      <c r="GJ498" s="44"/>
      <c r="GK498" s="44"/>
      <c r="GL498" s="44"/>
      <c r="GM498" s="23"/>
      <c r="GN498" s="44"/>
      <c r="GO498" s="44"/>
      <c r="GP498" s="44"/>
      <c r="GQ498" s="45"/>
      <c r="GR498" s="45"/>
      <c r="GS498" s="45"/>
      <c r="GT498" s="35"/>
      <c r="GU498" s="27"/>
      <c r="GV498" s="46"/>
      <c r="GW498" s="67"/>
      <c r="GX498" s="44"/>
      <c r="GY498" s="44"/>
      <c r="GZ498" s="44"/>
      <c r="HA498" s="23"/>
      <c r="HB498" s="44"/>
      <c r="HC498" s="44"/>
      <c r="HD498" s="44"/>
      <c r="HE498" s="45"/>
      <c r="HF498" s="45"/>
      <c r="HG498" s="45"/>
      <c r="HH498" s="35"/>
      <c r="HJ498" s="46"/>
      <c r="HK498" s="67"/>
      <c r="HL498" s="44"/>
      <c r="HM498" s="44"/>
      <c r="HN498" s="44"/>
      <c r="HO498" s="23"/>
      <c r="HP498" s="44"/>
      <c r="HQ498" s="44"/>
      <c r="HR498" s="44"/>
      <c r="HS498" s="45"/>
      <c r="HT498" s="45"/>
      <c r="HU498" s="45"/>
      <c r="HV498" s="35"/>
      <c r="HW498" s="61"/>
      <c r="HX498" s="46"/>
      <c r="HY498" s="44"/>
      <c r="HZ498" s="44"/>
      <c r="IA498" s="44"/>
      <c r="IB498" s="44"/>
      <c r="IC498" s="23"/>
      <c r="ID498" s="44"/>
      <c r="IE498" s="44"/>
      <c r="IF498" s="132"/>
      <c r="IG498" s="126"/>
      <c r="IH498" s="129"/>
      <c r="II498" s="45"/>
      <c r="IJ498" s="35"/>
      <c r="IL498" s="46"/>
      <c r="IM498" s="44"/>
      <c r="IN498" s="44"/>
      <c r="IO498" s="44"/>
      <c r="IP498" s="44"/>
      <c r="IQ498" s="23"/>
      <c r="IR498" s="44"/>
      <c r="IS498" s="44"/>
      <c r="IT498" s="132"/>
      <c r="IU498" s="126"/>
      <c r="IV498" s="129"/>
      <c r="IW498" s="45"/>
      <c r="IX498" s="35"/>
      <c r="IY498" s="33"/>
      <c r="IZ498" s="46"/>
      <c r="JA498" s="44"/>
      <c r="JB498" s="90"/>
      <c r="JC498" s="44"/>
      <c r="JD498" s="44"/>
      <c r="JE498" s="23"/>
      <c r="JF498" s="44"/>
      <c r="JG498" s="44"/>
      <c r="JH498" s="122"/>
      <c r="JI498" s="130"/>
      <c r="JJ498" s="45"/>
      <c r="JK498" s="45"/>
      <c r="JL498" s="35"/>
      <c r="JM498" s="27"/>
      <c r="JN498" s="46"/>
      <c r="JO498" s="44"/>
      <c r="JP498" s="44"/>
      <c r="JQ498" s="44"/>
      <c r="JR498" s="44"/>
      <c r="JS498" s="23"/>
      <c r="JT498" s="44"/>
      <c r="JU498" s="44"/>
      <c r="JV498" s="132"/>
      <c r="JW498" s="126"/>
      <c r="JX498" s="129"/>
      <c r="JY498" s="45"/>
      <c r="JZ498" s="35"/>
      <c r="KA498" s="61"/>
      <c r="KB498" s="46"/>
      <c r="KC498" s="44"/>
      <c r="KD498" s="90"/>
      <c r="KE498" s="44"/>
      <c r="KF498" s="44"/>
      <c r="KG498" s="23"/>
      <c r="KH498" s="44"/>
      <c r="KI498" s="44"/>
      <c r="KJ498" s="122"/>
      <c r="KK498" s="130"/>
      <c r="KL498" s="45"/>
      <c r="KM498" s="45"/>
      <c r="KN498" s="35"/>
      <c r="KO498" s="27"/>
      <c r="KP498" s="46"/>
      <c r="KQ498" s="44"/>
      <c r="KR498" s="44"/>
      <c r="KS498" s="44"/>
      <c r="KT498" s="44"/>
      <c r="KU498" s="23"/>
      <c r="KV498" s="44"/>
      <c r="KW498" s="44"/>
      <c r="KX498" s="132"/>
      <c r="KY498" s="126"/>
      <c r="KZ498" s="129"/>
      <c r="LA498" s="45"/>
      <c r="LB498" s="35"/>
      <c r="LC498" s="27"/>
      <c r="LD498" s="46"/>
      <c r="LE498" s="23"/>
      <c r="LF498" s="44"/>
      <c r="LG498" s="44"/>
      <c r="LH498" s="44"/>
      <c r="LI498" s="23"/>
      <c r="LJ498" s="44"/>
      <c r="LK498" s="66"/>
      <c r="LL498" s="24"/>
      <c r="LM498" s="126"/>
      <c r="LN498" s="129"/>
      <c r="LO498" s="45"/>
      <c r="LP498" s="35"/>
      <c r="LQ498" s="27"/>
      <c r="LR498" s="46"/>
      <c r="LS498" s="67"/>
      <c r="LT498" s="44"/>
      <c r="LU498" s="44"/>
      <c r="LV498" s="44"/>
      <c r="LW498" s="23"/>
      <c r="LX498" s="44"/>
      <c r="LY498" s="44"/>
      <c r="LZ498" s="44"/>
      <c r="MA498" s="45"/>
      <c r="MB498" s="45"/>
      <c r="MC498" s="45"/>
      <c r="MD498" s="35"/>
      <c r="ME498" s="27"/>
      <c r="MF498" s="46"/>
      <c r="MG498" s="67"/>
      <c r="MH498" s="44"/>
      <c r="MI498" s="44"/>
      <c r="MJ498" s="44"/>
      <c r="MK498" s="23"/>
      <c r="ML498" s="44"/>
      <c r="MM498" s="44"/>
      <c r="MN498" s="44"/>
      <c r="MO498" s="45"/>
      <c r="MP498" s="45"/>
      <c r="MQ498" s="45"/>
      <c r="MR498" s="35"/>
      <c r="MS498" s="27"/>
      <c r="MT498" s="46"/>
      <c r="MU498" s="67"/>
      <c r="MV498" s="44"/>
      <c r="MW498" s="44"/>
      <c r="MX498" s="44"/>
      <c r="MY498" s="23"/>
      <c r="MZ498" s="44"/>
      <c r="NA498" s="44"/>
      <c r="NB498" s="44"/>
      <c r="NC498" s="45"/>
      <c r="ND498" s="45"/>
      <c r="NE498" s="45"/>
      <c r="NF498" s="35"/>
      <c r="NG498" s="27"/>
      <c r="NH498" s="46"/>
      <c r="NI498" s="67"/>
      <c r="NJ498" s="44"/>
      <c r="NK498" s="44"/>
      <c r="NL498" s="44"/>
      <c r="NM498" s="23"/>
      <c r="NN498" s="44"/>
      <c r="NO498" s="44"/>
      <c r="NP498" s="44"/>
      <c r="NQ498" s="45"/>
      <c r="NR498" s="45"/>
      <c r="NS498" s="45"/>
      <c r="NT498" s="35"/>
    </row>
    <row r="499" spans="1:384" x14ac:dyDescent="0.2">
      <c r="A499" s="38"/>
      <c r="B499" s="39"/>
      <c r="C499" s="40"/>
      <c r="D499" s="40"/>
      <c r="E499" s="41"/>
      <c r="F499" s="40"/>
      <c r="G499" s="178"/>
      <c r="H499" s="42"/>
      <c r="I499" s="44"/>
      <c r="J499" s="44"/>
      <c r="K499" s="44"/>
      <c r="L499" s="44"/>
      <c r="M499" s="23"/>
      <c r="N499" s="44"/>
      <c r="O499" s="113"/>
      <c r="P499" s="113"/>
      <c r="Q499" s="44"/>
      <c r="R499" s="44"/>
      <c r="S499" s="44"/>
      <c r="T499" s="35"/>
      <c r="U499" s="27"/>
      <c r="V499" s="46"/>
      <c r="W499" s="67"/>
      <c r="X499" s="44"/>
      <c r="Y499" s="44"/>
      <c r="Z499" s="44"/>
      <c r="AA499" s="23"/>
      <c r="AB499" s="44"/>
      <c r="AC499" s="113"/>
      <c r="AD499" s="113"/>
      <c r="AE499" s="44"/>
      <c r="AF499" s="44"/>
      <c r="AG499" s="44"/>
      <c r="AH499" s="35"/>
      <c r="AI499" s="27"/>
      <c r="AJ499" s="46"/>
      <c r="AK499" s="44"/>
      <c r="AL499" s="44"/>
      <c r="AM499" s="44"/>
      <c r="AN499" s="44"/>
      <c r="AO499" s="23"/>
      <c r="AP499" s="44"/>
      <c r="AQ499" s="44"/>
      <c r="AR499" s="44"/>
      <c r="AS499" s="44"/>
      <c r="AT499" s="44"/>
      <c r="AU499" s="44"/>
      <c r="AV499" s="35"/>
      <c r="AW499" s="27"/>
      <c r="AX499" s="46"/>
      <c r="AY499" s="43"/>
      <c r="AZ499" s="43"/>
      <c r="BA499" s="44"/>
      <c r="BB499" s="44"/>
      <c r="BC499" s="23"/>
      <c r="BD499" s="44"/>
      <c r="BE499" s="44"/>
      <c r="BF499" s="44"/>
      <c r="BG499" s="44"/>
      <c r="BH499" s="44"/>
      <c r="BI499" s="44"/>
      <c r="BJ499" s="35"/>
      <c r="BK499" s="50"/>
      <c r="BL499" s="329" t="s">
        <v>38</v>
      </c>
      <c r="BM499" s="329"/>
      <c r="BN499" s="133">
        <f>SUM(BN437,BN441,BN445,BN449,BN453,BN457,BN461,BN465,BN469,BN473,BN477,BN481,BN485)*100</f>
        <v>60300</v>
      </c>
      <c r="BO499" s="67"/>
      <c r="BP499" s="44"/>
      <c r="BQ499" s="23">
        <f>BN499/BR499</f>
        <v>3768.75</v>
      </c>
      <c r="BR499" s="133">
        <f>SUM(BR437,BR441,BR445,BR449,BR454,BR457,BR462,BR465,BR469,BR473,BR477,BR481,BR485)</f>
        <v>16</v>
      </c>
      <c r="BS499" s="44"/>
      <c r="BT499" s="53" t="str">
        <f t="shared" ref="BT499:BU502" si="2410">BT437</f>
        <v>サンリオでかぱっちん</v>
      </c>
      <c r="BU499" s="43">
        <f t="shared" si="2410"/>
        <v>660</v>
      </c>
      <c r="BV499" s="133">
        <f>SUM(BV437,BV441,BV445,BV449,BV453,BV457,BV461,BV465,BV469,BV473,BV477,BV481,BV485)</f>
        <v>21576</v>
      </c>
      <c r="BW499" s="113">
        <f>BV499/BN499</f>
        <v>0.35781094527363183</v>
      </c>
      <c r="BX499" s="35"/>
      <c r="BY499" s="27"/>
      <c r="BZ499" s="329" t="s">
        <v>38</v>
      </c>
      <c r="CA499" s="329"/>
      <c r="CB499" s="133">
        <f>SUM(CB437,CB441,CB445,CB449,CB453,CB457,CB461,CB465,CB469,CB473,CB477,CB481,CB485)*100</f>
        <v>56300</v>
      </c>
      <c r="CC499" s="67"/>
      <c r="CD499" s="44"/>
      <c r="CE499" s="23">
        <f>CB499/CF499</f>
        <v>7037.5</v>
      </c>
      <c r="CF499" s="133">
        <f>SUM(CF437,CF441,CF445,CF449,CF454,CF457,CF462,CF465,CF469,CF473,CF477,CF481,CF485)</f>
        <v>8</v>
      </c>
      <c r="CG499" s="44"/>
      <c r="CH499" s="68" t="str">
        <f t="shared" ref="CH499:CI502" si="2411">CH437</f>
        <v>サンリオフェイスポーチ</v>
      </c>
      <c r="CI499" s="43">
        <f t="shared" si="2411"/>
        <v>900</v>
      </c>
      <c r="CJ499" s="133">
        <f>SUM(CJ437,CJ441,CJ445,CJ449,CJ453,CJ457,CJ461,CJ465,CJ469,CJ473,CJ477,CJ481,CJ485)</f>
        <v>7200</v>
      </c>
      <c r="CK499" s="113">
        <f>CJ499/CB499</f>
        <v>0.12788632326820604</v>
      </c>
      <c r="CL499" s="35"/>
      <c r="CM499" s="27"/>
      <c r="CN499" s="329" t="s">
        <v>38</v>
      </c>
      <c r="CO499" s="329"/>
      <c r="CP499" s="133">
        <f>SUM(CP437,CP441,CP445,CP449,CP453,CP457,CP461,CP465,CP469,CP473,CP477,CP481,CP485)*100</f>
        <v>33800</v>
      </c>
      <c r="CQ499" s="67"/>
      <c r="CR499" s="44"/>
      <c r="CS499" s="23">
        <f>CP499/CT499</f>
        <v>5633.333333333333</v>
      </c>
      <c r="CT499" s="133">
        <f>SUM(CT437,CT441,CT445,CT449,CT454,CT457,CT462,CT465,CT469,CT473,CT477,CT481,CT485)</f>
        <v>6</v>
      </c>
      <c r="CU499" s="44"/>
      <c r="CV499" s="53" t="str">
        <f t="shared" ref="CV499:CW502" si="2412">CV437</f>
        <v>スティッチリボンポーチ</v>
      </c>
      <c r="CW499" s="43">
        <f t="shared" si="2412"/>
        <v>0</v>
      </c>
      <c r="CX499" s="133">
        <f>SUM(CX437,CX441,CX445,CX449,CX453,CX457,CX461,CX465,CX469,CX473,CX477,CX481,CX485)</f>
        <v>3237</v>
      </c>
      <c r="CY499" s="113">
        <f>CX499/CP499</f>
        <v>9.5769230769230773E-2</v>
      </c>
      <c r="CZ499" s="35"/>
      <c r="DA499" s="58"/>
      <c r="DB499" s="329" t="s">
        <v>38</v>
      </c>
      <c r="DC499" s="329"/>
      <c r="DD499" s="133">
        <f>SUM(DD437,DD441,DD445,DD449,DD453,DD457,DD461,DD465,DD469,DD473,DD477,DD481,DD485)*100</f>
        <v>24200</v>
      </c>
      <c r="DE499" s="67"/>
      <c r="DF499" s="44"/>
      <c r="DG499" s="23">
        <f>DD499/DH499</f>
        <v>3457.1428571428573</v>
      </c>
      <c r="DH499" s="133">
        <f>SUM(DH437,DH441,DH445,DH449,DH454,DH457,DH462,DH465,DH469,DH473,DH477,DH481,DH485)</f>
        <v>7</v>
      </c>
      <c r="DI499" s="44"/>
      <c r="DJ499" s="53" t="str">
        <f t="shared" ref="DJ499:DK502" si="2413">DJ437</f>
        <v>クーリッシュイヤホン</v>
      </c>
      <c r="DK499" s="43">
        <f t="shared" si="2413"/>
        <v>1100</v>
      </c>
      <c r="DL499" s="133">
        <f>SUM(DL437,DL441,DL445,DL449,DL453,DL457,DL461,DL465,DL469,DL473,DL477,DL481,DL485)</f>
        <v>5500</v>
      </c>
      <c r="DM499" s="113">
        <f>DL499/DD499</f>
        <v>0.22727272727272727</v>
      </c>
      <c r="DN499" s="35"/>
      <c r="DO499" s="27"/>
      <c r="DP499" s="329" t="s">
        <v>38</v>
      </c>
      <c r="DQ499" s="329"/>
      <c r="DR499" s="133">
        <f>SUM(DR437,DR441,DR445,DR449,DR453,DR457,DR461,DR465,DR469,DR473,DR477,DR481,DR485)*100</f>
        <v>22600</v>
      </c>
      <c r="DS499" s="67"/>
      <c r="DT499" s="44"/>
      <c r="DU499" s="23">
        <f>DR499/DV499</f>
        <v>1329.4117647058824</v>
      </c>
      <c r="DV499" s="133">
        <f>SUM(DV437,DV441,DV445,DV449,DV454,DV457,DV462,DV465,DV469,DV473,DV477,DV481,DV485)</f>
        <v>17</v>
      </c>
      <c r="DW499" s="44"/>
      <c r="DX499" s="53" t="str">
        <f t="shared" ref="DX499:DY502" si="2414">DX437</f>
        <v>デジタルミニカメラ</v>
      </c>
      <c r="DY499" s="43">
        <f t="shared" si="2414"/>
        <v>722</v>
      </c>
      <c r="DZ499" s="133">
        <f>SUM(DZ437,DZ441,DZ445,DZ449,DZ453,DZ457,DZ461,DZ465,DZ469,DZ473,DZ477,DZ481,DZ485)</f>
        <v>8664</v>
      </c>
      <c r="EA499" s="113">
        <f>DZ499/DR499</f>
        <v>0.38336283185840708</v>
      </c>
      <c r="EB499" s="35"/>
      <c r="EC499" s="27"/>
      <c r="ED499" s="46"/>
      <c r="EE499" s="67"/>
      <c r="EF499" s="44"/>
      <c r="EG499" s="44"/>
      <c r="EH499" s="44"/>
      <c r="EI499" s="23"/>
      <c r="EJ499" s="44"/>
      <c r="EK499" s="113"/>
      <c r="EL499" s="113"/>
      <c r="EM499" s="44"/>
      <c r="EN499" s="44"/>
      <c r="EO499" s="44"/>
      <c r="EP499" s="35"/>
      <c r="EQ499" s="27"/>
      <c r="ER499" s="46"/>
      <c r="FA499" s="44"/>
      <c r="FB499" s="44"/>
      <c r="FC499" s="44"/>
      <c r="FD499" s="35"/>
      <c r="FE499" s="137"/>
      <c r="FF499" s="46"/>
      <c r="FG499" s="67"/>
      <c r="FH499" s="44"/>
      <c r="FI499" s="44"/>
      <c r="FJ499" s="44"/>
      <c r="FK499" s="23"/>
      <c r="FL499" s="44"/>
      <c r="FM499" s="113"/>
      <c r="FN499" s="113"/>
      <c r="FO499" s="44"/>
      <c r="FP499" s="44"/>
      <c r="FQ499" s="44"/>
      <c r="FR499" s="35"/>
      <c r="FS499" s="137"/>
      <c r="FT499" s="46"/>
      <c r="FU499" s="67"/>
      <c r="FV499" s="44"/>
      <c r="FW499" s="44"/>
      <c r="FX499" s="44"/>
      <c r="FY499" s="23"/>
      <c r="FZ499" s="44"/>
      <c r="GA499" s="113"/>
      <c r="GB499" s="113"/>
      <c r="GC499" s="44"/>
      <c r="GD499" s="44"/>
      <c r="GE499" s="44"/>
      <c r="GF499" s="35"/>
      <c r="GG499" s="136"/>
      <c r="GH499" s="46"/>
      <c r="GI499" s="67"/>
      <c r="GJ499" s="44"/>
      <c r="GK499" s="44"/>
      <c r="GL499" s="44"/>
      <c r="GM499" s="23"/>
      <c r="GN499" s="44"/>
      <c r="GO499" s="113"/>
      <c r="GP499" s="113"/>
      <c r="GQ499" s="44"/>
      <c r="GR499" s="44"/>
      <c r="GS499" s="44"/>
      <c r="GT499" s="35"/>
      <c r="GU499" s="27"/>
      <c r="GV499" s="46"/>
      <c r="GW499" s="67"/>
      <c r="GX499" s="44"/>
      <c r="GY499" s="44"/>
      <c r="GZ499" s="44"/>
      <c r="HA499" s="23"/>
      <c r="HB499" s="44"/>
      <c r="HC499" s="113"/>
      <c r="HD499" s="113"/>
      <c r="HE499" s="44"/>
      <c r="HF499" s="44"/>
      <c r="HG499" s="44"/>
      <c r="HH499" s="35"/>
      <c r="HI499" s="137"/>
      <c r="HJ499" s="46"/>
      <c r="HK499" s="67"/>
      <c r="HL499" s="44"/>
      <c r="HM499" s="44"/>
      <c r="HN499" s="44"/>
      <c r="HO499" s="23"/>
      <c r="HP499" s="44"/>
      <c r="HQ499" s="113"/>
      <c r="HR499" s="113"/>
      <c r="HS499" s="44"/>
      <c r="HT499" s="44"/>
      <c r="HU499" s="44"/>
      <c r="HV499" s="35"/>
      <c r="HW499" s="134"/>
      <c r="HX499" s="329" t="s">
        <v>38</v>
      </c>
      <c r="HY499" s="329"/>
      <c r="HZ499" s="133">
        <f>SUM(HZ437,HZ441,HZ445,HZ449,HZ453,HZ457,HZ461,HZ465,HZ469,HZ473,HZ477,HZ481,HZ485)*100</f>
        <v>76100</v>
      </c>
      <c r="IA499" s="67"/>
      <c r="IB499" s="44"/>
      <c r="IC499" s="23">
        <f>HZ499/ID499</f>
        <v>10871.428571428571</v>
      </c>
      <c r="ID499" s="133">
        <f>SUM(ID437,ID441,ID445,ID449,ID454,ID457,ID462,ID465,ID469,ID473,ID477,ID481,ID485)</f>
        <v>7</v>
      </c>
      <c r="IE499" s="44"/>
      <c r="IF499" s="53" t="str">
        <f t="shared" ref="IF499:IG499" si="2415">IF437</f>
        <v>メタリックイヤホン</v>
      </c>
      <c r="IG499" s="43">
        <f t="shared" si="2415"/>
        <v>770</v>
      </c>
      <c r="IH499" s="133">
        <f>SUM(IH437,IH441,IH445,IH449,IH453,IH457,IH461,IH465,IH469,IH473,IH477,IH481,IH485)</f>
        <v>5720</v>
      </c>
      <c r="II499" s="113">
        <f>IH499/HZ499</f>
        <v>7.5164257555847575E-2</v>
      </c>
      <c r="IJ499" s="35"/>
      <c r="IK499" s="137"/>
      <c r="IL499" s="329" t="s">
        <v>38</v>
      </c>
      <c r="IM499" s="329"/>
      <c r="IN499" s="133">
        <f>SUM(IN437,IN441,IN445,IN449,IN453,IN457,IN461,IN465,IN469,IN473,IN477,IN481,IN485)*100</f>
        <v>67300</v>
      </c>
      <c r="IO499" s="67"/>
      <c r="IP499" s="44"/>
      <c r="IQ499" s="23">
        <f>IN499/IR499</f>
        <v>3958.8235294117649</v>
      </c>
      <c r="IR499" s="133">
        <f>SUM(IR437,IR441,IR445,IR449,IR454,IR457,IR462,IR465,IR469,IR473,IR477,IR481,IR485)</f>
        <v>17</v>
      </c>
      <c r="IS499" s="44"/>
      <c r="IT499" s="53" t="str">
        <f t="shared" ref="IT499:IU499" si="2416">IT437</f>
        <v>ラブブマスコット</v>
      </c>
      <c r="IU499" s="43">
        <f t="shared" si="2416"/>
        <v>0</v>
      </c>
      <c r="IV499" s="133">
        <f>SUM(IV437,IV441,IV445,IV449,IV453,IV457,IV461,IV465,IV469,IV473,IV477,IV481,IV485)</f>
        <v>8000</v>
      </c>
      <c r="IW499" s="113">
        <f>IV499/IN499</f>
        <v>0.1188707280832095</v>
      </c>
      <c r="IX499" s="35"/>
      <c r="IY499" s="33"/>
      <c r="IZ499" s="329" t="s">
        <v>38</v>
      </c>
      <c r="JA499" s="329"/>
      <c r="JB499" s="133">
        <f>SUM(JB437,JB441,JB445,JB449,JB453,JB457,JB461,JB465,JB469,JB473,JB477,JB481,JB485)*100</f>
        <v>38500</v>
      </c>
      <c r="JC499" s="67"/>
      <c r="JD499" s="44"/>
      <c r="JE499" s="23">
        <f>JB499/JF499</f>
        <v>2406.25</v>
      </c>
      <c r="JF499" s="133">
        <f>SUM(JF437,JF441,JF445,JF449,JF454,JF457,JF462,JF465,JF469,JF473,JF477,JF481,JF485)</f>
        <v>16</v>
      </c>
      <c r="JG499" s="44"/>
      <c r="JH499" s="53" t="str">
        <f t="shared" ref="JH499:JI502" si="2417">JH437</f>
        <v>サンリオでかぱっちん</v>
      </c>
      <c r="JI499" s="43">
        <f t="shared" si="2417"/>
        <v>660</v>
      </c>
      <c r="JJ499" s="133">
        <f>SUM(JJ437,JJ441,JJ445,JJ449,JJ453,JJ457,JJ461,JJ465,JJ469,JJ473,JJ477,JJ481,JJ485)</f>
        <v>10560</v>
      </c>
      <c r="JK499" s="113">
        <f>JJ499/JB499</f>
        <v>0.2742857142857143</v>
      </c>
      <c r="JL499" s="35"/>
      <c r="JM499" s="27"/>
      <c r="JN499" s="329" t="s">
        <v>38</v>
      </c>
      <c r="JO499" s="329"/>
      <c r="JP499" s="133">
        <f>SUM(JP437,JP441,JP445,JP449,JP453,JP457,JP461,JP465,JP469,JP473,JP477,JP481,JP485)*100</f>
        <v>39100</v>
      </c>
      <c r="JQ499" s="67"/>
      <c r="JR499" s="44"/>
      <c r="JS499" s="23">
        <f>JP499/JT499</f>
        <v>3258.3333333333335</v>
      </c>
      <c r="JT499" s="133">
        <f>SUM(JT437,JT441,JT445,JT449,JT454,JT457,JT462,JT465,JT469,JT473,JT477,JT481,JT485)</f>
        <v>12</v>
      </c>
      <c r="JU499" s="44"/>
      <c r="JV499" s="53" t="str">
        <f t="shared" ref="JV499:JW502" si="2418">JV437</f>
        <v>ジャグラーパネルキーホルダー</v>
      </c>
      <c r="JW499" s="43">
        <f t="shared" si="2418"/>
        <v>465</v>
      </c>
      <c r="JX499" s="133">
        <f>SUM(JX437,JX441,JX445,JX449,JX453,JX457,JX461,JX465,JX469,JX473,JX477,JX481,JX485)</f>
        <v>18700</v>
      </c>
      <c r="JY499" s="113">
        <f>JX499/JP499</f>
        <v>0.47826086956521741</v>
      </c>
      <c r="JZ499" s="35"/>
      <c r="KA499" s="134"/>
      <c r="KB499" s="329" t="s">
        <v>38</v>
      </c>
      <c r="KC499" s="329"/>
      <c r="KD499" s="133">
        <f>SUM(KD437,KD441,KD445,KD449,KD453,KD457,KD461,KD465,KD469,KD473,KD477,KD481,KD485)*100</f>
        <v>48800</v>
      </c>
      <c r="KE499" s="67"/>
      <c r="KF499" s="44"/>
      <c r="KG499" s="23">
        <f>KD499/KH499</f>
        <v>6100</v>
      </c>
      <c r="KH499" s="133">
        <f>SUM(KH437,KH441,KH445,KH449,KH454,KH457,KH462,KH465,KH469,KH473,KH477,KH481,KH485)</f>
        <v>8</v>
      </c>
      <c r="KI499" s="44"/>
      <c r="KJ499" s="53" t="str">
        <f t="shared" ref="KJ499:KK502" si="2419">KJ437</f>
        <v>スティック＆ボタンK／H</v>
      </c>
      <c r="KK499" s="43">
        <f t="shared" si="2419"/>
        <v>710</v>
      </c>
      <c r="KL499" s="133">
        <f>SUM(KL437,KL441,KL445,KL449,KL453,KL457,KL461,KL465,KL469,KL473,KL477,KL481,KL485)</f>
        <v>11796</v>
      </c>
      <c r="KM499" s="113">
        <f>KL499/KD499</f>
        <v>0.24172131147540984</v>
      </c>
      <c r="KN499" s="35"/>
      <c r="KO499" s="27"/>
      <c r="KP499" s="329" t="s">
        <v>38</v>
      </c>
      <c r="KQ499" s="329"/>
      <c r="KR499" s="133">
        <f>SUM(KR437,KR441,KR445,KR449,KR453,KR457,KR461,KR465,KR469,KR473,KR477,KR481,KR485)*100</f>
        <v>23000</v>
      </c>
      <c r="KS499" s="67"/>
      <c r="KT499" s="44"/>
      <c r="KU499" s="23">
        <f>KR499/KV499</f>
        <v>851.85185185185185</v>
      </c>
      <c r="KV499" s="133">
        <f>SUM(KV437,KV441,KV445,KV449,KV454,KV457,KV462,KV465,KV469,KV473,KV477,KV481,KV485)</f>
        <v>27</v>
      </c>
      <c r="KW499" s="44"/>
      <c r="KX499" s="53" t="str">
        <f t="shared" ref="KX499:KY502" si="2420">KX437</f>
        <v>サンリオシューズキーホルダー</v>
      </c>
      <c r="KY499" s="43">
        <f t="shared" si="2420"/>
        <v>387</v>
      </c>
      <c r="KZ499" s="133">
        <f>SUM(KZ437,KZ441,KZ445,KZ449,KZ453,KZ457,KZ461,KZ465,KZ469,KZ473,KZ477,KZ481,KZ485)</f>
        <v>14992</v>
      </c>
      <c r="LA499" s="113">
        <f>KZ499/KR499</f>
        <v>0.65182608695652178</v>
      </c>
      <c r="LB499" s="35"/>
      <c r="LC499" s="27"/>
      <c r="LD499" s="46"/>
      <c r="LG499" s="44"/>
      <c r="LH499" s="44"/>
      <c r="LI499" s="23"/>
      <c r="LJ499" s="44"/>
      <c r="LK499" s="44"/>
      <c r="LL499" s="53"/>
      <c r="LM499" s="43"/>
      <c r="LN499" s="135"/>
      <c r="LO499" s="113"/>
      <c r="LP499" s="35"/>
      <c r="LQ499" s="27"/>
      <c r="LR499" s="46"/>
      <c r="LS499" s="67"/>
      <c r="LT499" s="44"/>
      <c r="LU499" s="44"/>
      <c r="LV499" s="44"/>
      <c r="LW499" s="23"/>
      <c r="LX499" s="44"/>
      <c r="LY499" s="113"/>
      <c r="LZ499" s="113"/>
      <c r="MA499" s="44"/>
      <c r="MB499" s="44"/>
      <c r="MC499" s="44"/>
      <c r="MD499" s="35"/>
      <c r="ME499" s="27"/>
      <c r="MF499" s="46"/>
      <c r="MG499" s="67"/>
      <c r="MH499" s="44"/>
      <c r="MI499" s="44"/>
      <c r="MJ499" s="44"/>
      <c r="MK499" s="23"/>
      <c r="ML499" s="44"/>
      <c r="MM499" s="113"/>
      <c r="MN499" s="113"/>
      <c r="MO499" s="44"/>
      <c r="MP499" s="44"/>
      <c r="MQ499" s="44"/>
      <c r="MR499" s="35"/>
      <c r="MS499" s="27"/>
      <c r="MT499" s="46"/>
      <c r="MU499" s="67"/>
      <c r="MV499" s="44"/>
      <c r="MW499" s="44"/>
      <c r="MX499" s="44"/>
      <c r="MY499" s="23"/>
      <c r="MZ499" s="44"/>
      <c r="NA499" s="113"/>
      <c r="NB499" s="113"/>
      <c r="NC499" s="44"/>
      <c r="ND499" s="44"/>
      <c r="NE499" s="44"/>
      <c r="NF499" s="35"/>
      <c r="NG499" s="27"/>
      <c r="NH499" s="46"/>
      <c r="NI499" s="67"/>
      <c r="NJ499" s="44"/>
      <c r="NK499" s="44"/>
      <c r="NL499" s="44"/>
      <c r="NM499" s="23"/>
      <c r="NN499" s="44"/>
      <c r="NO499" s="113"/>
      <c r="NP499" s="113"/>
      <c r="NQ499" s="44"/>
      <c r="NR499" s="44"/>
      <c r="NS499" s="44"/>
      <c r="NT499" s="35"/>
    </row>
    <row r="500" spans="1:384" x14ac:dyDescent="0.2">
      <c r="A500" s="38"/>
      <c r="B500" s="138"/>
      <c r="C500" s="40"/>
      <c r="D500" s="40"/>
      <c r="E500" s="41"/>
      <c r="F500" s="139"/>
      <c r="G500" s="178"/>
      <c r="H500" s="178"/>
      <c r="I500" s="66"/>
      <c r="J500" s="67"/>
      <c r="K500" s="44"/>
      <c r="L500" s="44"/>
      <c r="M500" s="23"/>
      <c r="N500" s="44"/>
      <c r="O500" s="113"/>
      <c r="P500" s="113"/>
      <c r="Q500" s="44"/>
      <c r="R500" s="44"/>
      <c r="S500" s="44"/>
      <c r="T500" s="35"/>
      <c r="U500" s="27"/>
      <c r="V500" s="46"/>
      <c r="W500" s="44"/>
      <c r="X500" s="44"/>
      <c r="Y500" s="44"/>
      <c r="Z500" s="44"/>
      <c r="AA500" s="23"/>
      <c r="AB500" s="44"/>
      <c r="AC500" s="113"/>
      <c r="AD500" s="113"/>
      <c r="AE500" s="44"/>
      <c r="AF500" s="44"/>
      <c r="AG500" s="44"/>
      <c r="AH500" s="35"/>
      <c r="AI500" s="27"/>
      <c r="AJ500" s="46"/>
      <c r="AK500" s="44"/>
      <c r="AL500" s="44"/>
      <c r="AM500" s="44"/>
      <c r="AN500" s="44"/>
      <c r="AO500" s="23"/>
      <c r="AP500" s="44"/>
      <c r="AQ500" s="44"/>
      <c r="AR500" s="44"/>
      <c r="AS500" s="44"/>
      <c r="AT500" s="44"/>
      <c r="AU500" s="44"/>
      <c r="AV500" s="35"/>
      <c r="AW500" s="27"/>
      <c r="AX500" s="46"/>
      <c r="AY500" s="44"/>
      <c r="AZ500" s="44"/>
      <c r="BA500" s="44"/>
      <c r="BB500" s="44"/>
      <c r="BC500" s="23"/>
      <c r="BD500" s="44"/>
      <c r="BE500" s="44"/>
      <c r="BF500" s="44"/>
      <c r="BG500" s="44"/>
      <c r="BH500" s="44"/>
      <c r="BI500" s="44"/>
      <c r="BJ500" s="35"/>
      <c r="BK500" s="50"/>
      <c r="BL500" s="329" t="s">
        <v>38</v>
      </c>
      <c r="BM500" s="329"/>
      <c r="BN500" s="133">
        <f>SUM(BN438,BN442,BN446,BN450,BN454,BN458,BN462,BN466,BN470,BN474,BN478,BN482,BN486)*100</f>
        <v>34800</v>
      </c>
      <c r="BO500" s="67"/>
      <c r="BP500" s="44"/>
      <c r="BQ500" s="23">
        <f>BN500/BR500</f>
        <v>4971.4285714285716</v>
      </c>
      <c r="BR500" s="133">
        <f>SUM(BR438,BR442,BR446,BR450,BR454,BR458,BR461,BR466,BR470,BR474,BR478,BR482,BR486)</f>
        <v>7</v>
      </c>
      <c r="BS500" s="44"/>
      <c r="BT500" s="53" t="str">
        <f t="shared" si="2410"/>
        <v>モンチッチマスコット</v>
      </c>
      <c r="BU500" s="43">
        <f t="shared" si="2410"/>
        <v>660</v>
      </c>
      <c r="BV500" s="133">
        <f>SUM(BV438,BV442,BV446,BV450,BV454,BV458,BV461,BV466,BV470,BV474,BV478,BV482,BV486)</f>
        <v>5628</v>
      </c>
      <c r="BW500" s="113">
        <f>BV500/BN500</f>
        <v>0.16172413793103449</v>
      </c>
      <c r="BX500" s="35"/>
      <c r="BY500" s="27"/>
      <c r="BZ500" s="329" t="s">
        <v>38</v>
      </c>
      <c r="CA500" s="329"/>
      <c r="CB500" s="133">
        <f>SUM(CB438,CB442,CB446,CB450,CB454,CB458,CB462,CB466,CB470,CB474,CB478,CB482,CB486)*100</f>
        <v>115100</v>
      </c>
      <c r="CC500" s="67"/>
      <c r="CD500" s="44"/>
      <c r="CE500" s="23">
        <f>CB500/CF500</f>
        <v>10463.636363636364</v>
      </c>
      <c r="CF500" s="133">
        <f>SUM(CF438,CF442,CF446,CF450,CF454,CF458,CF461,CF466,CF470,CF474,CF478,CF482,CF486)</f>
        <v>11</v>
      </c>
      <c r="CG500" s="44"/>
      <c r="CH500" s="68" t="str">
        <f t="shared" si="2411"/>
        <v>ラブブマスコット</v>
      </c>
      <c r="CI500" s="43">
        <f t="shared" si="2411"/>
        <v>500</v>
      </c>
      <c r="CJ500" s="133">
        <f>SUM(CJ438,CJ442,CJ446,CJ450,CJ454,CJ458,CJ461,CJ466,CJ470,CJ474,CJ478,CJ482,CJ486)</f>
        <v>5900</v>
      </c>
      <c r="CK500" s="113">
        <f>CJ500/CB500</f>
        <v>5.1259774109470024E-2</v>
      </c>
      <c r="CL500" s="35"/>
      <c r="CM500" s="27"/>
      <c r="CN500" s="329" t="s">
        <v>38</v>
      </c>
      <c r="CO500" s="329"/>
      <c r="CP500" s="133">
        <f>SUM(CP438,CP442,CP446,CP450,CP454,CP458,CP462,CP466,CP470,CP474,CP478,CP482,CP486)*100</f>
        <v>34500</v>
      </c>
      <c r="CQ500" s="67"/>
      <c r="CR500" s="44"/>
      <c r="CS500" s="23">
        <f>CP500/CT500</f>
        <v>4312.5</v>
      </c>
      <c r="CT500" s="133">
        <f>SUM(CT438,CT442,CT446,CT450,CT454,CT458,CT461,CT466,CT470,CT474,CT478,CT482,CT486)</f>
        <v>8</v>
      </c>
      <c r="CU500" s="44"/>
      <c r="CV500" s="53" t="str">
        <f t="shared" si="2412"/>
        <v>サンリオミニリュック</v>
      </c>
      <c r="CW500" s="43">
        <f t="shared" si="2412"/>
        <v>600</v>
      </c>
      <c r="CX500" s="133">
        <f>SUM(CX438,CX442,CX446,CX450,CX454,CX458,CX461,CX466,CX470,CX474,CX478,CX482,CX486)</f>
        <v>4800</v>
      </c>
      <c r="CY500" s="113">
        <f>CX500/CP500</f>
        <v>0.1391304347826087</v>
      </c>
      <c r="CZ500" s="35"/>
      <c r="DA500" s="58"/>
      <c r="DB500" s="329" t="s">
        <v>38</v>
      </c>
      <c r="DC500" s="329"/>
      <c r="DD500" s="133">
        <f>SUM(DD438,DD442,DD446,DD450,DD454,DD458,DD462,DD466,DD470,DD474,DD478,DD482,DD486)*100</f>
        <v>21500</v>
      </c>
      <c r="DE500" s="67"/>
      <c r="DF500" s="44"/>
      <c r="DG500" s="23">
        <f>DD500/DH500</f>
        <v>4300</v>
      </c>
      <c r="DH500" s="133">
        <f>SUM(DH438,DH442,DH446,DH450,DH454,DH458,DH461,DH466,DH470,DH474,DH478,DH482,DH486)</f>
        <v>5</v>
      </c>
      <c r="DI500" s="44"/>
      <c r="DJ500" s="53" t="str">
        <f t="shared" si="2413"/>
        <v>ジャグラーサウンドボタン</v>
      </c>
      <c r="DK500" s="43">
        <f t="shared" si="2413"/>
        <v>682</v>
      </c>
      <c r="DL500" s="133">
        <f>SUM(DL438,DL442,DL446,DL450,DL454,DL458,DL461,DL466,DL470,DL474,DL478,DL482,DL486)</f>
        <v>3410</v>
      </c>
      <c r="DM500" s="113">
        <f>DL500/DD500</f>
        <v>0.15860465116279071</v>
      </c>
      <c r="DN500" s="35"/>
      <c r="DO500" s="27"/>
      <c r="DP500" s="329" t="s">
        <v>38</v>
      </c>
      <c r="DQ500" s="329"/>
      <c r="DR500" s="133">
        <f>SUM(DR438,DR442,DR446,DR450,DR454,DR458,DR462,DR466,DR470,DR474,DR478,DR482,DR486)*100</f>
        <v>48100</v>
      </c>
      <c r="DS500" s="67"/>
      <c r="DT500" s="44"/>
      <c r="DU500" s="23">
        <f>DR500/DV500</f>
        <v>2290.4761904761904</v>
      </c>
      <c r="DV500" s="133">
        <f>SUM(DV438,DV442,DV446,DV450,DV454,DV458,DV461,DV466,DV470,DV474,DV478,DV482,DV486)</f>
        <v>21</v>
      </c>
      <c r="DW500" s="44"/>
      <c r="DX500" s="53" t="str">
        <f t="shared" si="2414"/>
        <v>サンリオFAN</v>
      </c>
      <c r="DY500" s="43">
        <f t="shared" si="2414"/>
        <v>1100</v>
      </c>
      <c r="DZ500" s="133">
        <f>SUM(DZ438,DZ442,DZ446,DZ450,DZ454,DZ458,DZ461,DZ466,DZ470,DZ474,DZ478,DZ482,DZ486)</f>
        <v>20132</v>
      </c>
      <c r="EA500" s="113">
        <f>DZ500/DR500</f>
        <v>0.41854469854469856</v>
      </c>
      <c r="EB500" s="35"/>
      <c r="EC500" s="27"/>
      <c r="ED500" s="46"/>
      <c r="EE500" s="44"/>
      <c r="EF500" s="44"/>
      <c r="EG500" s="44"/>
      <c r="EH500" s="44"/>
      <c r="EI500" s="23"/>
      <c r="EJ500" s="44"/>
      <c r="EK500" s="113"/>
      <c r="EL500" s="113"/>
      <c r="EM500" s="44"/>
      <c r="EN500" s="44"/>
      <c r="EO500" s="44"/>
      <c r="EP500" s="35"/>
      <c r="EQ500" s="27"/>
      <c r="ER500" s="46"/>
      <c r="ES500" s="44"/>
      <c r="ET500" s="44"/>
      <c r="EU500" s="44"/>
      <c r="EV500" s="44"/>
      <c r="EW500" s="23"/>
      <c r="EX500" s="44"/>
      <c r="EY500" s="44"/>
      <c r="EZ500" s="44"/>
      <c r="FA500" s="44"/>
      <c r="FB500" s="44"/>
      <c r="FC500" s="44"/>
      <c r="FD500" s="35"/>
      <c r="FE500" s="27"/>
      <c r="FF500" s="46"/>
      <c r="FG500" s="44"/>
      <c r="FH500" s="44"/>
      <c r="FI500" s="44"/>
      <c r="FJ500" s="44"/>
      <c r="FK500" s="23"/>
      <c r="FL500" s="44"/>
      <c r="FM500" s="113"/>
      <c r="FN500" s="113"/>
      <c r="FO500" s="44"/>
      <c r="FP500" s="44"/>
      <c r="FQ500" s="44"/>
      <c r="FR500" s="35"/>
      <c r="FS500" s="27"/>
      <c r="FT500" s="46"/>
      <c r="FU500" s="44"/>
      <c r="FV500" s="44"/>
      <c r="FW500" s="44"/>
      <c r="FX500" s="44"/>
      <c r="FY500" s="23"/>
      <c r="FZ500" s="44"/>
      <c r="GA500" s="113"/>
      <c r="GB500" s="113"/>
      <c r="GC500" s="44"/>
      <c r="GD500" s="44"/>
      <c r="GE500" s="44"/>
      <c r="GF500" s="35"/>
      <c r="GG500" s="65"/>
      <c r="GH500" s="46"/>
      <c r="GI500" s="44"/>
      <c r="GJ500" s="44"/>
      <c r="GK500" s="44"/>
      <c r="GL500" s="44"/>
      <c r="GM500" s="23"/>
      <c r="GN500" s="44"/>
      <c r="GO500" s="113"/>
      <c r="GP500" s="113"/>
      <c r="GQ500" s="44"/>
      <c r="GR500" s="44"/>
      <c r="GS500" s="44"/>
      <c r="GT500" s="35"/>
      <c r="GU500" s="27"/>
      <c r="GV500" s="46"/>
      <c r="GW500" s="44"/>
      <c r="GX500" s="44"/>
      <c r="GY500" s="44"/>
      <c r="GZ500" s="44"/>
      <c r="HA500" s="23"/>
      <c r="HB500" s="44"/>
      <c r="HC500" s="113"/>
      <c r="HD500" s="113"/>
      <c r="HE500" s="44"/>
      <c r="HF500" s="44"/>
      <c r="HG500" s="44"/>
      <c r="HH500" s="35"/>
      <c r="HI500" s="27"/>
      <c r="HJ500" s="46"/>
      <c r="HK500" s="44"/>
      <c r="HL500" s="44"/>
      <c r="HM500" s="44"/>
      <c r="HN500" s="44"/>
      <c r="HO500" s="23"/>
      <c r="HP500" s="44"/>
      <c r="HQ500" s="113"/>
      <c r="HR500" s="113"/>
      <c r="HS500" s="44"/>
      <c r="HT500" s="44"/>
      <c r="HU500" s="44"/>
      <c r="HV500" s="35"/>
      <c r="HW500" s="134"/>
      <c r="HX500" s="329" t="s">
        <v>38</v>
      </c>
      <c r="HY500" s="329"/>
      <c r="HZ500" s="133">
        <f>SUM(HZ438,HZ442,HZ446,HZ450,HZ454,HZ458,HZ462,HZ466,HZ470,HZ474,HZ478,HZ482,HZ486)*100</f>
        <v>88100</v>
      </c>
      <c r="IA500" s="67"/>
      <c r="IB500" s="44"/>
      <c r="IC500" s="23">
        <f>HZ500/ID500</f>
        <v>29366.666666666668</v>
      </c>
      <c r="ID500" s="133">
        <f>SUM(ID438,ID442,ID446,ID450,ID454,ID458,ID461,ID466,ID470,ID474,ID478,ID482,ID486)</f>
        <v>3</v>
      </c>
      <c r="IE500" s="44"/>
      <c r="IF500" s="53" t="str">
        <f t="shared" ref="IF500:IG500" si="2421">IF438</f>
        <v>サンリオ浴衣BIG</v>
      </c>
      <c r="IG500" s="43">
        <f t="shared" si="2421"/>
        <v>1100</v>
      </c>
      <c r="IH500" s="133">
        <f>SUM(IH438,IH442,IH446,IH450,IH454,IH458,IH461,IH466,IH470,IH474,IH478,IH482,IH486)</f>
        <v>2915</v>
      </c>
      <c r="II500" s="113">
        <f>IH500/HZ500</f>
        <v>3.3087400681044266E-2</v>
      </c>
      <c r="IJ500" s="35"/>
      <c r="IK500" s="27"/>
      <c r="IL500" s="329" t="s">
        <v>38</v>
      </c>
      <c r="IM500" s="329"/>
      <c r="IN500" s="133">
        <f>SUM(IN438,IN442,IN446,IN450,IN454,IN458,IN462,IN466,IN470,IN474,IN478,IN482,IN486)*100</f>
        <v>59100</v>
      </c>
      <c r="IO500" s="67"/>
      <c r="IP500" s="44"/>
      <c r="IQ500" s="23">
        <f>IN500/IR500</f>
        <v>4221.4285714285716</v>
      </c>
      <c r="IR500" s="133">
        <f>SUM(IR438,IR442,IR446,IR450,IR454,IR458,IR461,IR466,IR470,IR474,IR478,IR482,IR486)</f>
        <v>14</v>
      </c>
      <c r="IS500" s="44"/>
      <c r="IT500" s="53" t="str">
        <f t="shared" ref="IT500:IU500" si="2422">IT438</f>
        <v>キティヒョウ柄マスコット</v>
      </c>
      <c r="IU500" s="43">
        <f t="shared" si="2422"/>
        <v>0</v>
      </c>
      <c r="IV500" s="133">
        <f>SUM(IV438,IV442,IV446,IV450,IV454,IV458,IV461,IV466,IV470,IV474,IV478,IV482,IV486)</f>
        <v>10964</v>
      </c>
      <c r="IW500" s="113">
        <f>IV500/IN500</f>
        <v>0.18551607445008461</v>
      </c>
      <c r="IX500" s="35"/>
      <c r="IY500" s="33"/>
      <c r="IZ500" s="329" t="s">
        <v>38</v>
      </c>
      <c r="JA500" s="329"/>
      <c r="JB500" s="133">
        <f>SUM(JB438,JB442,JB446,JB450,JB454,JB458,JB462,JB466,JB470,JB474,JB478,JB482,JB486)*100</f>
        <v>33200</v>
      </c>
      <c r="JC500" s="67"/>
      <c r="JD500" s="44"/>
      <c r="JE500" s="23">
        <f>JB500/JF500</f>
        <v>1844.4444444444443</v>
      </c>
      <c r="JF500" s="133">
        <f>SUM(JF438,JF442,JF446,JF450,JF454,JF458,JF461,JF466,JF470,JF474,JF478,JF482,JF486)</f>
        <v>18</v>
      </c>
      <c r="JG500" s="44"/>
      <c r="JH500" s="53" t="str">
        <f t="shared" si="2417"/>
        <v>ミニ香水</v>
      </c>
      <c r="JI500" s="43">
        <f t="shared" si="2417"/>
        <v>1100</v>
      </c>
      <c r="JJ500" s="133">
        <f>SUM(JJ438,JJ442,JJ446,JJ450,JJ454,JJ458,JJ461,JJ466,JJ470,JJ474,JJ478,JJ482,JJ486)</f>
        <v>18040</v>
      </c>
      <c r="JK500" s="113">
        <f>JJ500/JB500</f>
        <v>0.54337349397590362</v>
      </c>
      <c r="JL500" s="35"/>
      <c r="JM500" s="27"/>
      <c r="JN500" s="329" t="s">
        <v>38</v>
      </c>
      <c r="JO500" s="329"/>
      <c r="JP500" s="133">
        <f>SUM(JP438,JP442,JP446,JP450,JP454,JP458,JP462,JP466,JP470,JP474,JP478,JP482,JP486)*100</f>
        <v>39000</v>
      </c>
      <c r="JQ500" s="67"/>
      <c r="JR500" s="44"/>
      <c r="JS500" s="23">
        <f>JP500/JT500</f>
        <v>1772.7272727272727</v>
      </c>
      <c r="JT500" s="133">
        <f>SUM(JT438,JT442,JT446,JT450,JT454,JT458,JT461,JT466,JT470,JT474,JT478,JT482,JT486)</f>
        <v>22</v>
      </c>
      <c r="JU500" s="44"/>
      <c r="JV500" s="53" t="str">
        <f t="shared" si="2418"/>
        <v>ジャグラーサウンドボタン</v>
      </c>
      <c r="JW500" s="43">
        <f t="shared" si="2418"/>
        <v>748</v>
      </c>
      <c r="JX500" s="133">
        <f>SUM(JX438,JX442,JX446,JX450,JX454,JX458,JX461,JX466,JX470,JX474,JX478,JX482,JX486)</f>
        <v>17864</v>
      </c>
      <c r="JY500" s="113">
        <f>JX500/JP500</f>
        <v>0.45805128205128204</v>
      </c>
      <c r="JZ500" s="35"/>
      <c r="KA500" s="134"/>
      <c r="KB500" s="329" t="s">
        <v>38</v>
      </c>
      <c r="KC500" s="329"/>
      <c r="KD500" s="133">
        <f>SUM(KD438,KD442,KD446,KD450,KD454,KD458,KD462,KD466,KD470,KD474,KD478,KD482,KD486)*100</f>
        <v>25100</v>
      </c>
      <c r="KE500" s="67"/>
      <c r="KF500" s="44"/>
      <c r="KG500" s="23">
        <f>KD500/KH500</f>
        <v>4183.333333333333</v>
      </c>
      <c r="KH500" s="133">
        <f>SUM(KH438,KH442,KH446,KH450,KH454,KH458,KH461,KH466,KH470,KH474,KH478,KH482,KH486)</f>
        <v>6</v>
      </c>
      <c r="KI500" s="44"/>
      <c r="KJ500" s="53" t="str">
        <f t="shared" si="2419"/>
        <v>こびとづかんキーケース</v>
      </c>
      <c r="KK500" s="43">
        <f t="shared" si="2419"/>
        <v>698</v>
      </c>
      <c r="KL500" s="133">
        <f>SUM(KL438,KL442,KL446,KL450,KL454,KL458,KL461,KL466,KL470,KL474,KL478,KL482,KL486)</f>
        <v>1450</v>
      </c>
      <c r="KM500" s="113">
        <f>KL500/KD500</f>
        <v>5.7768924302788842E-2</v>
      </c>
      <c r="KN500" s="35"/>
      <c r="KO500" s="27"/>
      <c r="KP500" s="329" t="s">
        <v>38</v>
      </c>
      <c r="KQ500" s="329"/>
      <c r="KR500" s="133">
        <f>SUM(KR438,KR442,KR446,KR450,KR454,KR458,KR462,KR466,KR470,KR474,KR478,KR482,KR486)*100</f>
        <v>32900</v>
      </c>
      <c r="KS500" s="67"/>
      <c r="KT500" s="44"/>
      <c r="KU500" s="23">
        <f>KR500/KV500</f>
        <v>8225</v>
      </c>
      <c r="KV500" s="133">
        <f>SUM(KV438,KV442,KV446,KV450,KV454,KV458,KV461,KV466,KV470,KV474,KV478,KV482,KV486)</f>
        <v>4</v>
      </c>
      <c r="KW500" s="44"/>
      <c r="KX500" s="53" t="str">
        <f t="shared" si="2420"/>
        <v>デジタルミニカメラ</v>
      </c>
      <c r="KY500" s="43">
        <f t="shared" si="2420"/>
        <v>722</v>
      </c>
      <c r="KZ500" s="133">
        <f>SUM(KZ438,KZ442,KZ446,KZ450,KZ454,KZ458,KZ461,KZ466,KZ470,KZ474,KZ478,KZ482,KZ486)</f>
        <v>3644</v>
      </c>
      <c r="LA500" s="113">
        <f>KZ500/KR500</f>
        <v>0.11075987841945288</v>
      </c>
      <c r="LB500" s="35"/>
      <c r="LC500" s="27"/>
      <c r="LD500" s="46"/>
      <c r="LE500" s="44"/>
      <c r="LF500" s="44"/>
      <c r="LG500" s="44"/>
      <c r="LH500" s="44"/>
      <c r="LI500" s="23"/>
      <c r="LJ500" s="44"/>
      <c r="LK500" s="44"/>
      <c r="LL500" s="60"/>
      <c r="LM500" s="67"/>
      <c r="LN500" s="44"/>
      <c r="LO500" s="45"/>
      <c r="LP500" s="35"/>
      <c r="LQ500" s="27"/>
      <c r="LR500" s="46"/>
      <c r="LS500" s="44"/>
      <c r="LT500" s="44"/>
      <c r="LU500" s="44"/>
      <c r="LV500" s="44"/>
      <c r="LW500" s="23"/>
      <c r="LX500" s="44"/>
      <c r="LY500" s="113"/>
      <c r="LZ500" s="113"/>
      <c r="MA500" s="44"/>
      <c r="MB500" s="44"/>
      <c r="MC500" s="44"/>
      <c r="MD500" s="35"/>
      <c r="ME500" s="27"/>
      <c r="MF500" s="46"/>
      <c r="MG500" s="44"/>
      <c r="MH500" s="44"/>
      <c r="MI500" s="44"/>
      <c r="MJ500" s="44"/>
      <c r="MK500" s="23"/>
      <c r="ML500" s="44"/>
      <c r="MM500" s="113"/>
      <c r="MN500" s="113"/>
      <c r="MO500" s="44"/>
      <c r="MP500" s="44"/>
      <c r="MQ500" s="44"/>
      <c r="MR500" s="35"/>
      <c r="MS500" s="27"/>
      <c r="MT500" s="46"/>
      <c r="MU500" s="44"/>
      <c r="MV500" s="44"/>
      <c r="MW500" s="44"/>
      <c r="MX500" s="44"/>
      <c r="MY500" s="23"/>
      <c r="MZ500" s="44"/>
      <c r="NA500" s="113"/>
      <c r="NB500" s="113"/>
      <c r="NC500" s="44"/>
      <c r="ND500" s="44"/>
      <c r="NE500" s="44"/>
      <c r="NF500" s="35"/>
      <c r="NG500" s="27"/>
      <c r="NH500" s="46"/>
      <c r="NI500" s="44"/>
      <c r="NJ500" s="44"/>
      <c r="NK500" s="44"/>
      <c r="NL500" s="44"/>
      <c r="NM500" s="23"/>
      <c r="NN500" s="44"/>
      <c r="NO500" s="113"/>
      <c r="NP500" s="113"/>
      <c r="NQ500" s="44"/>
      <c r="NR500" s="44"/>
      <c r="NS500" s="44"/>
      <c r="NT500" s="35"/>
    </row>
    <row r="501" spans="1:384" x14ac:dyDescent="0.2">
      <c r="A501" s="141" t="s">
        <v>745</v>
      </c>
      <c r="B501" s="142">
        <f>SUMIF(B437:B500,"&gt;=0")</f>
        <v>34429</v>
      </c>
      <c r="C501" s="142">
        <f>SUMIF(C437:C500,"&gt;=0")</f>
        <v>11706</v>
      </c>
      <c r="D501" s="142">
        <f>SUMIF(D437:D500,"&gt;=0")</f>
        <v>5991</v>
      </c>
      <c r="E501" s="142">
        <f>SUMIF(E437:E500,"&gt;=0")</f>
        <v>11701</v>
      </c>
      <c r="F501" s="143">
        <f>SUMIF(F437:F500,"&gt;=0")</f>
        <v>5031</v>
      </c>
      <c r="G501" s="280"/>
      <c r="H501" s="178"/>
      <c r="I501" s="326">
        <f>J493+AL493+ET493+AZ493+CP493+CB493+DR493+LF494+EF493+LT493+BN493+DD493+JB493+JP493+KD493+KR493+NJ493+MV493+MH493+X493+GJ493+GX493+HZ493+IN493+HL493</f>
        <v>3470200</v>
      </c>
      <c r="J501" s="326"/>
      <c r="K501" s="31" t="s">
        <v>746</v>
      </c>
      <c r="L501" s="44"/>
      <c r="M501" s="332" t="s">
        <v>742</v>
      </c>
      <c r="N501" s="332"/>
      <c r="O501" s="144">
        <f>O497+LO497+EK497+LY497+DZ496+DL496+BV496+CX496+AQ497+BE497+EY497+CJ496+AC497+JJ496+JX496+KL496+KZ496+NO497+NA497+MM497</f>
        <v>702478</v>
      </c>
      <c r="P501" s="144"/>
      <c r="Q501" s="44"/>
      <c r="R501" s="44"/>
      <c r="S501" s="44"/>
      <c r="T501" s="35"/>
      <c r="U501" s="27"/>
      <c r="V501" s="46"/>
      <c r="W501" s="326"/>
      <c r="X501" s="326"/>
      <c r="Y501" s="31"/>
      <c r="Z501" s="44"/>
      <c r="AA501" s="23"/>
      <c r="AB501" s="44"/>
      <c r="AC501" s="113"/>
      <c r="AD501" s="113"/>
      <c r="AE501" s="44"/>
      <c r="AF501" s="44"/>
      <c r="AG501" s="44"/>
      <c r="AH501" s="35"/>
      <c r="AI501" s="27"/>
      <c r="AJ501" s="46"/>
      <c r="AK501" s="44"/>
      <c r="AL501" s="44"/>
      <c r="AM501" s="44"/>
      <c r="AN501" s="44"/>
      <c r="AO501" s="23"/>
      <c r="AP501" s="44"/>
      <c r="AQ501" s="44"/>
      <c r="AR501" s="44"/>
      <c r="AS501" s="44"/>
      <c r="AT501" s="44"/>
      <c r="AU501" s="44"/>
      <c r="AV501" s="35"/>
      <c r="AW501" s="27"/>
      <c r="AX501" s="46"/>
      <c r="AY501" s="44"/>
      <c r="AZ501" s="44"/>
      <c r="BA501" s="44"/>
      <c r="BB501" s="44"/>
      <c r="BC501" s="23"/>
      <c r="BD501" s="44"/>
      <c r="BE501" s="44"/>
      <c r="BF501" s="44"/>
      <c r="BG501" s="44"/>
      <c r="BH501" s="44"/>
      <c r="BI501" s="44"/>
      <c r="BJ501" s="35"/>
      <c r="BK501" s="50"/>
      <c r="BL501" s="329" t="s">
        <v>38</v>
      </c>
      <c r="BM501" s="329"/>
      <c r="BN501" s="133">
        <f>SUM(BN439,BN443,BN447,BN451,BN455,BN459,BN463,BN467,BN471,BN475,BN479,BN483,BN487)*100</f>
        <v>29900</v>
      </c>
      <c r="BO501" s="67"/>
      <c r="BP501" s="44"/>
      <c r="BQ501" s="23">
        <f>BN501/BR501</f>
        <v>2491.6666666666665</v>
      </c>
      <c r="BR501" s="133">
        <f>SUM(BR439,BR443,BR447,BR451,BR455,BR459,BR463,BR467,BR471,BR475,BR479,BR483,BR487)</f>
        <v>12</v>
      </c>
      <c r="BS501" s="44"/>
      <c r="BT501" s="53" t="str">
        <f t="shared" si="2410"/>
        <v>サンリオFAN</v>
      </c>
      <c r="BU501" s="43">
        <f t="shared" si="2410"/>
        <v>1100</v>
      </c>
      <c r="BV501" s="133">
        <f>SUM(BV439,BV443,BV447,BV451,BV455,BV459,BV463,BV467,BV471,BV475,BV479,BV483,BV487)</f>
        <v>3300</v>
      </c>
      <c r="BW501" s="113">
        <f>BV501/BN501</f>
        <v>0.11036789297658862</v>
      </c>
      <c r="BX501" s="35"/>
      <c r="BY501" s="27"/>
      <c r="BZ501" s="329" t="s">
        <v>38</v>
      </c>
      <c r="CA501" s="329"/>
      <c r="CB501" s="133">
        <f>SUM(CB439,CB443,CB447,CB451,CB455,CB459,CB463,CB467,CB471,CB475,CB479,CB483,CB487)*100</f>
        <v>41000</v>
      </c>
      <c r="CC501" s="67"/>
      <c r="CD501" s="44"/>
      <c r="CE501" s="23">
        <f>CB501/CF501</f>
        <v>820</v>
      </c>
      <c r="CF501" s="133">
        <f>SUM(CF439,CF443,CF447,CF451,CF455,CF459,CF463,CF467,CF471,CF475,CF479,CF483,CF487)</f>
        <v>50</v>
      </c>
      <c r="CG501" s="44"/>
      <c r="CH501" s="68" t="str">
        <f t="shared" si="2411"/>
        <v>サンリオアイスドーム</v>
      </c>
      <c r="CI501" s="43">
        <f t="shared" si="2411"/>
        <v>300</v>
      </c>
      <c r="CJ501" s="133">
        <f>SUM(CJ439,CJ443,CJ447,CJ451,CJ455,CJ459,CJ463,CJ467,CJ471,CJ475,CJ479,CJ483,CJ487)</f>
        <v>15000</v>
      </c>
      <c r="CK501" s="113">
        <f>CJ501/CB501</f>
        <v>0.36585365853658536</v>
      </c>
      <c r="CL501" s="35"/>
      <c r="CM501" s="27"/>
      <c r="CN501" s="329" t="s">
        <v>38</v>
      </c>
      <c r="CO501" s="329"/>
      <c r="CP501" s="133">
        <f>SUM(CP439,CP443,CP447,CP451,CP455,CP459,CP463,CP467,CP471,CP475,CP479,CP483,CP487)*100</f>
        <v>108900</v>
      </c>
      <c r="CQ501" s="67"/>
      <c r="CR501" s="44"/>
      <c r="CS501" s="23">
        <f>CP501/CT501</f>
        <v>10890</v>
      </c>
      <c r="CT501" s="133">
        <f>SUM(CT439,CT443,CT447,CT451,CT455,CT459,CT463,CT467,CT471,CT475,CT479,CT483,CT487)</f>
        <v>10</v>
      </c>
      <c r="CU501" s="44"/>
      <c r="CV501" s="53" t="str">
        <f t="shared" si="2412"/>
        <v>ラブブキーホルダー</v>
      </c>
      <c r="CW501" s="43">
        <f t="shared" si="2412"/>
        <v>400</v>
      </c>
      <c r="CX501" s="133">
        <f>SUM(CX439,CX443,CX447,CX451,CX455,CX459,CX463,CX467,CX471,CX475,CX479,CX483,CX487)</f>
        <v>4000</v>
      </c>
      <c r="CY501" s="113">
        <f>CX501/CP501</f>
        <v>3.6730945821854911E-2</v>
      </c>
      <c r="CZ501" s="35"/>
      <c r="DA501" s="58"/>
      <c r="DB501" s="329" t="s">
        <v>38</v>
      </c>
      <c r="DC501" s="329"/>
      <c r="DD501" s="133">
        <f>SUM(DD439,DD443,DD447,DD451,DD455,DD459,DD463,DD467,DD471,DD475,DD479,DD483,DD487)*100</f>
        <v>67600</v>
      </c>
      <c r="DE501" s="67"/>
      <c r="DF501" s="44"/>
      <c r="DG501" s="23">
        <f>DD501/DH501</f>
        <v>7511.1111111111113</v>
      </c>
      <c r="DH501" s="133">
        <f>SUM(DH439,DH443,DH447,DH451,DH455,DH459,DH463,DH467,DH471,DH475,DH479,DH483,DH487)</f>
        <v>9</v>
      </c>
      <c r="DI501" s="44"/>
      <c r="DJ501" s="53" t="str">
        <f t="shared" si="2413"/>
        <v>ラブブマスコット</v>
      </c>
      <c r="DK501" s="43">
        <f t="shared" si="2413"/>
        <v>450</v>
      </c>
      <c r="DL501" s="133">
        <f>SUM(DL439,DL443,DL447,DL451,DL455,DL459,DL463,DL467,DL471,DL475,DL479,DL483,DL487)</f>
        <v>4050</v>
      </c>
      <c r="DM501" s="113">
        <f>DL501/DD501</f>
        <v>5.9911242603550297E-2</v>
      </c>
      <c r="DN501" s="35"/>
      <c r="DO501" s="27"/>
      <c r="DP501" s="329" t="s">
        <v>38</v>
      </c>
      <c r="DQ501" s="329"/>
      <c r="DR501" s="133">
        <f>SUM(DR439,DR443,DR447,DR451,DR455,DR459,DR463,DR467,DR471,DR475,DR479,DR483,DR487)*100</f>
        <v>90900</v>
      </c>
      <c r="DS501" s="67"/>
      <c r="DT501" s="44"/>
      <c r="DU501" s="23">
        <f>DR501/DV501</f>
        <v>3246.4285714285716</v>
      </c>
      <c r="DV501" s="133">
        <f>SUM(DV439,DV443,DV447,DV451,DV455,DV459,DV463,DV467,DV471,DV475,DV479,DV483,DV487)</f>
        <v>28</v>
      </c>
      <c r="DW501" s="44"/>
      <c r="DX501" s="53" t="str">
        <f t="shared" si="2414"/>
        <v>ラブブキーホルダー</v>
      </c>
      <c r="DY501" s="43">
        <f t="shared" si="2414"/>
        <v>500</v>
      </c>
      <c r="DZ501" s="133">
        <f>SUM(DZ439,DZ443,DZ447,DZ451,DZ455,DZ459,DZ463,DZ467,DZ471,DZ475,DZ479,DZ483,DZ487)</f>
        <v>14000</v>
      </c>
      <c r="EA501" s="113">
        <f>DZ501/DR501</f>
        <v>0.15401540154015403</v>
      </c>
      <c r="EB501" s="35"/>
      <c r="EC501" s="27"/>
      <c r="ED501" s="46"/>
      <c r="EE501" s="326"/>
      <c r="EF501" s="326"/>
      <c r="EG501" s="31"/>
      <c r="EH501" s="44"/>
      <c r="EI501" s="23"/>
      <c r="EJ501" s="44"/>
      <c r="EK501" s="113"/>
      <c r="EL501" s="113"/>
      <c r="EM501" s="44"/>
      <c r="EN501" s="44"/>
      <c r="EO501" s="44"/>
      <c r="EP501" s="35"/>
      <c r="EQ501" s="27"/>
      <c r="ER501" s="46"/>
      <c r="ES501" s="44"/>
      <c r="ET501" s="44"/>
      <c r="EU501" s="44"/>
      <c r="EV501" s="44"/>
      <c r="EW501" s="23"/>
      <c r="EX501" s="44"/>
      <c r="EY501" s="44"/>
      <c r="EZ501" s="44"/>
      <c r="FA501" s="44"/>
      <c r="FB501" s="44"/>
      <c r="FC501" s="44"/>
      <c r="FD501" s="35"/>
      <c r="FE501" s="27"/>
      <c r="FF501" s="46"/>
      <c r="FG501" s="326"/>
      <c r="FH501" s="326"/>
      <c r="FI501" s="31"/>
      <c r="FJ501" s="44"/>
      <c r="FK501" s="23"/>
      <c r="FL501" s="44"/>
      <c r="FM501" s="113"/>
      <c r="FN501" s="113"/>
      <c r="FO501" s="44"/>
      <c r="FP501" s="44"/>
      <c r="FQ501" s="44"/>
      <c r="FR501" s="35"/>
      <c r="FS501" s="27"/>
      <c r="FT501" s="46"/>
      <c r="FU501" s="326"/>
      <c r="FV501" s="326"/>
      <c r="FW501" s="31"/>
      <c r="FX501" s="44"/>
      <c r="FY501" s="23"/>
      <c r="FZ501" s="44"/>
      <c r="GA501" s="113"/>
      <c r="GB501" s="113"/>
      <c r="GC501" s="44"/>
      <c r="GD501" s="44"/>
      <c r="GE501" s="44"/>
      <c r="GF501" s="35"/>
      <c r="GG501" s="65"/>
      <c r="GH501" s="46"/>
      <c r="GI501" s="326"/>
      <c r="GJ501" s="326"/>
      <c r="GK501" s="31"/>
      <c r="GL501" s="44"/>
      <c r="GM501" s="23"/>
      <c r="GN501" s="44"/>
      <c r="GO501" s="113"/>
      <c r="GP501" s="113"/>
      <c r="GQ501" s="44"/>
      <c r="GR501" s="44"/>
      <c r="GS501" s="44"/>
      <c r="GT501" s="35"/>
      <c r="GU501" s="27"/>
      <c r="GV501" s="46"/>
      <c r="GW501" s="326"/>
      <c r="GX501" s="326"/>
      <c r="GY501" s="31"/>
      <c r="GZ501" s="44"/>
      <c r="HA501" s="23"/>
      <c r="HB501" s="44"/>
      <c r="HC501" s="113"/>
      <c r="HD501" s="113"/>
      <c r="HE501" s="44"/>
      <c r="HF501" s="44"/>
      <c r="HG501" s="44"/>
      <c r="HH501" s="35"/>
      <c r="HI501" s="27"/>
      <c r="HJ501" s="46"/>
      <c r="HK501" s="326"/>
      <c r="HL501" s="326"/>
      <c r="HM501" s="31"/>
      <c r="HN501" s="44"/>
      <c r="HO501" s="23"/>
      <c r="HP501" s="44"/>
      <c r="HQ501" s="113"/>
      <c r="HR501" s="113"/>
      <c r="HS501" s="44"/>
      <c r="HT501" s="44"/>
      <c r="HU501" s="44"/>
      <c r="HV501" s="35"/>
      <c r="HW501" s="134"/>
      <c r="HX501" s="329" t="s">
        <v>38</v>
      </c>
      <c r="HY501" s="329"/>
      <c r="HZ501" s="133">
        <f>SUM(HZ439,HZ443,HZ447,HZ451,HZ455,HZ459,HZ463,HZ467,HZ471,HZ475,HZ479,HZ483,HZ487)*100</f>
        <v>0</v>
      </c>
      <c r="IA501" s="67"/>
      <c r="IB501" s="44"/>
      <c r="IC501" s="23">
        <f>HZ501/ID501</f>
        <v>0</v>
      </c>
      <c r="ID501" s="133">
        <f>SUM(ID439,ID443,ID447,ID451,ID455,ID459,ID463,ID467,ID471,ID475,ID479,ID483,ID487)</f>
        <v>1</v>
      </c>
      <c r="IE501" s="44"/>
      <c r="IF501" s="53" t="str">
        <f t="shared" ref="IF501:IG501" si="2423">IF439</f>
        <v>カムカムレモン</v>
      </c>
      <c r="IG501" s="43">
        <f t="shared" si="2423"/>
        <v>572</v>
      </c>
      <c r="IH501" s="133">
        <f>SUM(IH439,IH443,IH447,IH451,IH455,IH459,IH463,IH467,IH471,IH475,IH479,IH483,IH487)</f>
        <v>1100</v>
      </c>
      <c r="II501" s="113" t="e">
        <f>IH501/HZ501</f>
        <v>#DIV/0!</v>
      </c>
      <c r="IJ501" s="35"/>
      <c r="IK501" s="27"/>
      <c r="IL501" s="329" t="s">
        <v>38</v>
      </c>
      <c r="IM501" s="329"/>
      <c r="IN501" s="133">
        <f>SUM(IN439,IN443,IN447,IN451,IN455,IN459,IN463,IN467,IN471,IN475,IN479,IN483,IN487)*100</f>
        <v>25200</v>
      </c>
      <c r="IO501" s="67"/>
      <c r="IP501" s="44"/>
      <c r="IQ501" s="23">
        <f>IN501/IR501</f>
        <v>2520</v>
      </c>
      <c r="IR501" s="133">
        <f>SUM(IR439,IR443,IR447,IR451,IR455,IR459,IR463,IR467,IR471,IR475,IR479,IR483,IR487)</f>
        <v>10</v>
      </c>
      <c r="IS501" s="44"/>
      <c r="IT501" s="53" t="str">
        <f t="shared" ref="IT501:IU501" si="2424">IT439</f>
        <v>ジョージファン</v>
      </c>
      <c r="IU501" s="43">
        <f t="shared" si="2424"/>
        <v>0</v>
      </c>
      <c r="IV501" s="133">
        <f>SUM(IV439,IV443,IV447,IV451,IV455,IV459,IV463,IV467,IV471,IV475,IV479,IV483,IV487)</f>
        <v>9500</v>
      </c>
      <c r="IW501" s="113">
        <f>IV501/IN501</f>
        <v>0.37698412698412698</v>
      </c>
      <c r="IX501" s="35"/>
      <c r="IY501" s="33"/>
      <c r="IZ501" s="329" t="s">
        <v>38</v>
      </c>
      <c r="JA501" s="329"/>
      <c r="JB501" s="133">
        <f>SUM(JB439,JB443,JB447,JB451,JB455,JB459,JB463,JB467,JB471,JB475,JB479,JB483,JB487)*100</f>
        <v>125600</v>
      </c>
      <c r="JC501" s="67"/>
      <c r="JD501" s="44"/>
      <c r="JE501" s="23">
        <f>JB501/JF501</f>
        <v>8971.4285714285706</v>
      </c>
      <c r="JF501" s="133">
        <f>SUM(JF439,JF443,JF447,JF451,JF455,JF459,JF463,JF467,JF471,JF475,JF479,JF483,JF487)</f>
        <v>14</v>
      </c>
      <c r="JG501" s="44"/>
      <c r="JH501" s="53" t="str">
        <f t="shared" si="2417"/>
        <v>アンパンマンもちふわ</v>
      </c>
      <c r="JI501" s="43">
        <f t="shared" si="2417"/>
        <v>673</v>
      </c>
      <c r="JJ501" s="133">
        <f>SUM(JJ439,JJ443,JJ447,JJ451,JJ455,JJ459,JJ463,JJ467,JJ471,JJ475,JJ479,JJ483,JJ487)</f>
        <v>7000</v>
      </c>
      <c r="JK501" s="113">
        <f>JJ501/JB501</f>
        <v>5.5732484076433123E-2</v>
      </c>
      <c r="JL501" s="35"/>
      <c r="JM501" s="27"/>
      <c r="JN501" s="329" t="s">
        <v>38</v>
      </c>
      <c r="JO501" s="329"/>
      <c r="JP501" s="133">
        <f>SUM(JP439,JP443,JP447,JP451,JP455,JP459,JP463,JP467,JP471,JP475,JP479,JP483,JP487)*100</f>
        <v>66600</v>
      </c>
      <c r="JQ501" s="67"/>
      <c r="JR501" s="44"/>
      <c r="JS501" s="23">
        <f>JP501/JT501</f>
        <v>1417.0212765957447</v>
      </c>
      <c r="JT501" s="133">
        <f>SUM(JT439,JT443,JT447,JT451,JT455,JT459,JT463,JT467,JT471,JT475,JT479,JT483,JT487)</f>
        <v>47</v>
      </c>
      <c r="JU501" s="44"/>
      <c r="JV501" s="53" t="str">
        <f t="shared" si="2418"/>
        <v>AIスクイーズ</v>
      </c>
      <c r="JW501" s="43">
        <f t="shared" si="2418"/>
        <v>182</v>
      </c>
      <c r="JX501" s="133">
        <f>SUM(JX439,JX443,JX447,JX451,JX455,JX459,JX463,JX467,JX471,JX475,JX479,JX483,JX487)</f>
        <v>9114</v>
      </c>
      <c r="JY501" s="113">
        <f>JX501/JP501</f>
        <v>0.13684684684684684</v>
      </c>
      <c r="JZ501" s="35"/>
      <c r="KA501" s="134"/>
      <c r="KB501" s="329" t="s">
        <v>38</v>
      </c>
      <c r="KC501" s="329"/>
      <c r="KD501" s="133">
        <f>SUM(KD439,KD443,KD447,KD451,KD455,KD459,KD463,KD467,KD471,KD475,KD479,KD483,KD487)*100</f>
        <v>71700</v>
      </c>
      <c r="KE501" s="67"/>
      <c r="KF501" s="44"/>
      <c r="KG501" s="23">
        <f>KD501/KH501</f>
        <v>796.66666666666663</v>
      </c>
      <c r="KH501" s="133">
        <f>SUM(KH439,KH443,KH447,KH451,KH455,KH459,KH463,KH467,KH471,KH475,KH479,KH483,KH487)</f>
        <v>90</v>
      </c>
      <c r="KI501" s="44"/>
      <c r="KJ501" s="53" t="str">
        <f t="shared" si="2419"/>
        <v>AIモンスターラバー</v>
      </c>
      <c r="KK501" s="43">
        <f t="shared" si="2419"/>
        <v>198</v>
      </c>
      <c r="KL501" s="133">
        <f>SUM(KL439,KL443,KL447,KL451,KL455,KL459,KL463,KL467,KL471,KL475,KL479,KL483,KL487)</f>
        <v>17820</v>
      </c>
      <c r="KM501" s="113">
        <f>KL501/KD501</f>
        <v>0.24853556485355649</v>
      </c>
      <c r="KN501" s="35"/>
      <c r="KO501" s="27"/>
      <c r="KP501" s="329" t="s">
        <v>38</v>
      </c>
      <c r="KQ501" s="329"/>
      <c r="KR501" s="133">
        <f>SUM(KR439,KR443,KR447,KR451,KR455,KR459,KR463,KR467,KR471,KR475,KR479,KR483,KR487)*100</f>
        <v>49100</v>
      </c>
      <c r="KS501" s="67"/>
      <c r="KT501" s="44"/>
      <c r="KU501" s="23">
        <f>KR501/KV501</f>
        <v>6137.5</v>
      </c>
      <c r="KV501" s="133">
        <f>SUM(KV439,KV443,KV447,KV451,KV455,KV459,KV463,KV467,KV471,KV475,KV479,KV483,KV487)</f>
        <v>8</v>
      </c>
      <c r="KW501" s="44"/>
      <c r="KX501" s="53" t="str">
        <f t="shared" si="2420"/>
        <v>キティサンダルKH</v>
      </c>
      <c r="KY501" s="43">
        <f t="shared" si="2420"/>
        <v>605</v>
      </c>
      <c r="KZ501" s="133">
        <f>SUM(KZ439,KZ443,KZ447,KZ451,KZ455,KZ459,KZ463,KZ467,KZ471,KZ475,KZ479,KZ483,KZ487)</f>
        <v>4840</v>
      </c>
      <c r="LA501" s="113">
        <f>KZ501/KR501</f>
        <v>9.8574338085539712E-2</v>
      </c>
      <c r="LB501" s="35"/>
      <c r="LC501" s="27"/>
      <c r="LD501" s="46"/>
      <c r="LE501" s="44"/>
      <c r="LF501" s="44"/>
      <c r="LG501" s="44"/>
      <c r="LH501" s="44"/>
      <c r="LI501" s="23"/>
      <c r="LJ501" s="44"/>
      <c r="LK501" s="44"/>
      <c r="LL501" s="60"/>
      <c r="LM501" s="67"/>
      <c r="LN501" s="44"/>
      <c r="LO501" s="45"/>
      <c r="LP501" s="35"/>
      <c r="LQ501" s="27"/>
      <c r="LR501" s="46"/>
      <c r="LS501" s="326"/>
      <c r="LT501" s="326"/>
      <c r="LU501" s="31"/>
      <c r="LV501" s="44"/>
      <c r="LW501" s="23"/>
      <c r="LX501" s="44"/>
      <c r="LY501" s="113"/>
      <c r="LZ501" s="113"/>
      <c r="MA501" s="44"/>
      <c r="MB501" s="44"/>
      <c r="MC501" s="44"/>
      <c r="MD501" s="35"/>
      <c r="ME501" s="27"/>
      <c r="MF501" s="46"/>
      <c r="MG501" s="326"/>
      <c r="MH501" s="326"/>
      <c r="MI501" s="31"/>
      <c r="MJ501" s="44"/>
      <c r="MK501" s="23"/>
      <c r="ML501" s="44"/>
      <c r="MM501" s="113"/>
      <c r="MN501" s="113"/>
      <c r="MO501" s="44"/>
      <c r="MP501" s="44"/>
      <c r="MQ501" s="44"/>
      <c r="MR501" s="35"/>
      <c r="MS501" s="27"/>
      <c r="MT501" s="46"/>
      <c r="MU501" s="326"/>
      <c r="MV501" s="326"/>
      <c r="MW501" s="31"/>
      <c r="MX501" s="44"/>
      <c r="MY501" s="23"/>
      <c r="MZ501" s="44"/>
      <c r="NA501" s="113"/>
      <c r="NB501" s="113"/>
      <c r="NC501" s="44"/>
      <c r="ND501" s="44"/>
      <c r="NE501" s="44"/>
      <c r="NF501" s="35"/>
      <c r="NG501" s="27"/>
      <c r="NH501" s="46"/>
      <c r="NI501" s="326"/>
      <c r="NJ501" s="326"/>
      <c r="NK501" s="31"/>
      <c r="NL501" s="44"/>
      <c r="NM501" s="23"/>
      <c r="NN501" s="44"/>
      <c r="NO501" s="113"/>
      <c r="NP501" s="113"/>
      <c r="NQ501" s="44"/>
      <c r="NR501" s="44"/>
      <c r="NS501" s="44"/>
      <c r="NT501" s="35"/>
    </row>
    <row r="502" spans="1:384" ht="15" customHeight="1" thickBot="1" x14ac:dyDescent="0.25">
      <c r="A502" s="145" t="s">
        <v>40</v>
      </c>
      <c r="B502" s="146">
        <f>B501/A494</f>
        <v>1147.6333333333334</v>
      </c>
      <c r="C502" s="143">
        <f>C501/A494</f>
        <v>390.2</v>
      </c>
      <c r="D502" s="143">
        <f>D501/A494</f>
        <v>199.7</v>
      </c>
      <c r="E502" s="147">
        <f>E501/A494</f>
        <v>390.03333333333336</v>
      </c>
      <c r="F502" s="143">
        <f>F501/A494</f>
        <v>167.7</v>
      </c>
      <c r="G502" s="280"/>
      <c r="H502" s="178"/>
      <c r="I502" s="326">
        <f>I501/A494</f>
        <v>115673.33333333333</v>
      </c>
      <c r="J502" s="326"/>
      <c r="K502" s="44">
        <f>I502*A495</f>
        <v>3470200</v>
      </c>
      <c r="L502" s="44"/>
      <c r="M502" s="23" t="s">
        <v>41</v>
      </c>
      <c r="N502" s="44">
        <f>N495+AP495+EX496+BD496+CX493+CJ493+DZ493+LN494+EJ495+LX495+BV493+DL493+JJ493+JX493+KL493+KZ493+MZ495+ML495+AB495+NN495</f>
        <v>604017</v>
      </c>
      <c r="O502" s="113">
        <f>N502/I501</f>
        <v>0.17405826753501238</v>
      </c>
      <c r="P502" s="113"/>
      <c r="Q502" s="45"/>
      <c r="R502" s="45"/>
      <c r="S502" s="45"/>
      <c r="T502" s="35"/>
      <c r="U502" s="27"/>
      <c r="V502" s="46"/>
      <c r="W502" s="326"/>
      <c r="X502" s="326"/>
      <c r="Y502" s="44"/>
      <c r="Z502" s="44"/>
      <c r="AA502" s="23"/>
      <c r="AB502" s="44"/>
      <c r="AC502" s="113"/>
      <c r="AD502" s="113"/>
      <c r="AE502" s="45"/>
      <c r="AF502" s="45"/>
      <c r="AG502" s="45"/>
      <c r="AH502" s="35"/>
      <c r="AI502" s="27"/>
      <c r="AJ502" s="46"/>
      <c r="AK502" s="44"/>
      <c r="AL502" s="44"/>
      <c r="AM502" s="44"/>
      <c r="AN502" s="44"/>
      <c r="AO502" s="23"/>
      <c r="AP502" s="44"/>
      <c r="AQ502" s="44"/>
      <c r="AR502" s="44"/>
      <c r="AS502" s="44"/>
      <c r="AT502" s="44"/>
      <c r="AU502" s="44"/>
      <c r="AV502" s="35"/>
      <c r="AW502" s="27"/>
      <c r="AX502" s="46"/>
      <c r="AY502" s="44"/>
      <c r="AZ502" s="44"/>
      <c r="BA502" s="44"/>
      <c r="BB502" s="44"/>
      <c r="BC502" s="23"/>
      <c r="BD502" s="44"/>
      <c r="BE502" s="44"/>
      <c r="BF502" s="44"/>
      <c r="BG502" s="44"/>
      <c r="BH502" s="44"/>
      <c r="BI502" s="44"/>
      <c r="BJ502" s="35"/>
      <c r="BK502" s="50"/>
      <c r="BL502" s="329" t="s">
        <v>38</v>
      </c>
      <c r="BM502" s="329"/>
      <c r="BN502" s="133">
        <f>SUM(BN440,BN444,BN448,BN452,BN456,BN460,BN464,BN468,BN472,BN476,BN480,BN484,BN488)*100</f>
        <v>84900</v>
      </c>
      <c r="BO502" s="67"/>
      <c r="BP502" s="44"/>
      <c r="BQ502" s="23">
        <f>BN502/BR502</f>
        <v>1768.75</v>
      </c>
      <c r="BR502" s="133">
        <f>SUM(BR440,BR444,BR448,BR452,BR456,BR460,BR464,BR468,BR472,BR476,BR480,BR484,BR488)</f>
        <v>48</v>
      </c>
      <c r="BS502" s="44"/>
      <c r="BT502" s="53" t="str">
        <f t="shared" si="2410"/>
        <v>ＡＩモンスターラバー</v>
      </c>
      <c r="BU502" s="43">
        <f t="shared" si="2410"/>
        <v>198</v>
      </c>
      <c r="BV502" s="133">
        <f>SUM(BV440,BV444,BV448,BV452,BV456,BV460,BV464,BV468,BV472,BV476,BV480,BV484,BV488)</f>
        <v>9504</v>
      </c>
      <c r="BW502" s="113">
        <f>BV502/BN502</f>
        <v>0.11194346289752651</v>
      </c>
      <c r="BX502" s="35"/>
      <c r="BY502" s="27"/>
      <c r="BZ502" s="329" t="s">
        <v>38</v>
      </c>
      <c r="CA502" s="329"/>
      <c r="CB502" s="133">
        <f>SUM(CB440,CB444,CB448,CB452,CB456,CB460,CB464,CB468,CB472,CB476,CB480,CB484,CB488)*100</f>
        <v>47600</v>
      </c>
      <c r="CC502" s="67"/>
      <c r="CD502" s="44"/>
      <c r="CE502" s="23">
        <f>CB502/CF502</f>
        <v>4760</v>
      </c>
      <c r="CF502" s="133">
        <f>SUM(CF440,CF444,CF448,CF452,CF456,CF460,CF464,CF468,CF472,CF476,CF480,CF484,CF488)</f>
        <v>10</v>
      </c>
      <c r="CG502" s="44"/>
      <c r="CH502" s="68" t="str">
        <f t="shared" si="2411"/>
        <v>AIモンスターマスコット</v>
      </c>
      <c r="CI502" s="43">
        <f t="shared" si="2411"/>
        <v>286</v>
      </c>
      <c r="CJ502" s="133">
        <f>SUM(CJ440,CJ444,CJ448,CJ452,CJ456,CJ460,CJ464,CJ468,CJ472,CJ476,CJ480,CJ484,CJ488)</f>
        <v>2860</v>
      </c>
      <c r="CK502" s="113">
        <f>CJ502/CB502</f>
        <v>6.008403361344538E-2</v>
      </c>
      <c r="CL502" s="35"/>
      <c r="CM502" s="27"/>
      <c r="CN502" s="329" t="s">
        <v>38</v>
      </c>
      <c r="CO502" s="329"/>
      <c r="CP502" s="133">
        <f>SUM(CP440,CP444,CP448,CP452,CP456,CP460,CP464,CP468,CP472,CP476,CP480,CP484,CP488)*100</f>
        <v>34200</v>
      </c>
      <c r="CQ502" s="67"/>
      <c r="CR502" s="44"/>
      <c r="CS502" s="23">
        <f>CP502/CT502</f>
        <v>6840</v>
      </c>
      <c r="CT502" s="133">
        <f>SUM(CT440,CT444,CT448,CT452,CT456,CT460,CT464,CT468,CT472,CT476,CT480,CT484,CT488)</f>
        <v>5</v>
      </c>
      <c r="CU502" s="44"/>
      <c r="CV502" s="53" t="str">
        <f t="shared" si="2412"/>
        <v>スティッチキーケース</v>
      </c>
      <c r="CW502" s="43">
        <f t="shared" si="2412"/>
        <v>550</v>
      </c>
      <c r="CX502" s="133">
        <f>SUM(CX440,CX444,CX448,CX452,CX456,CX460,CX464,CX468,CX472,CX476,CX480,CX484,CX488)</f>
        <v>2300</v>
      </c>
      <c r="CY502" s="113">
        <f>CX502/CP502</f>
        <v>6.725146198830409E-2</v>
      </c>
      <c r="CZ502" s="35"/>
      <c r="DA502" s="58"/>
      <c r="DB502" s="329" t="s">
        <v>38</v>
      </c>
      <c r="DC502" s="329"/>
      <c r="DD502" s="133">
        <f>SUM(DD440,DD444,DD448,DD452,DD456,DD460,DD464,DD468,DD472,DD476,DD480,DD484,DD488)*100</f>
        <v>58000</v>
      </c>
      <c r="DE502" s="67"/>
      <c r="DF502" s="44"/>
      <c r="DG502" s="23">
        <f>DD502/DH502</f>
        <v>1757.5757575757575</v>
      </c>
      <c r="DH502" s="133">
        <f>SUM(DH440,DH444,DH448,DH452,DH456,DH460,DH464,DH468,DH472,DH476,DH480,DH484,DH488)</f>
        <v>33</v>
      </c>
      <c r="DI502" s="44"/>
      <c r="DJ502" s="53" t="str">
        <f t="shared" si="2413"/>
        <v>ＡＩラバー</v>
      </c>
      <c r="DK502" s="43">
        <f t="shared" si="2413"/>
        <v>198</v>
      </c>
      <c r="DL502" s="133">
        <f>SUM(DL440,DL444,DL448,DL452,DL456,DL460,DL464,DL468,DL472,DL476,DL480,DL484,DL488)</f>
        <v>6534</v>
      </c>
      <c r="DM502" s="113">
        <f>DL502/DD502</f>
        <v>0.11265517241379311</v>
      </c>
      <c r="DN502" s="35"/>
      <c r="DO502" s="27"/>
      <c r="DP502" s="329" t="s">
        <v>38</v>
      </c>
      <c r="DQ502" s="329"/>
      <c r="DR502" s="133">
        <f>SUM(DR440,DR444,DR448,DR452,DR456,DR460,DR464,DR468,DR472,DR476,DR480,DR484,DR488)*100</f>
        <v>49300</v>
      </c>
      <c r="DS502" s="67"/>
      <c r="DT502" s="44"/>
      <c r="DU502" s="23">
        <f>DR502/DV502</f>
        <v>5477.7777777777774</v>
      </c>
      <c r="DV502" s="133">
        <f>SUM(DV440,DV444,DV448,DV452,DV456,DV460,DV464,DV468,DV472,DV476,DV480,DV484,DV488)</f>
        <v>9</v>
      </c>
      <c r="DW502" s="44"/>
      <c r="DX502" s="53" t="str">
        <f t="shared" si="2414"/>
        <v>サンリオトイカメラ</v>
      </c>
      <c r="DY502" s="43">
        <f t="shared" si="2414"/>
        <v>605</v>
      </c>
      <c r="DZ502" s="133">
        <f>SUM(DZ440,DZ444,DZ448,DZ452,DZ456,DZ460,DZ464,DZ468,DZ472,DZ476,DZ480,DZ484,DZ488)</f>
        <v>2189</v>
      </c>
      <c r="EA502" s="113">
        <f>DZ502/DR502</f>
        <v>4.4401622718052737E-2</v>
      </c>
      <c r="EB502" s="35"/>
      <c r="EC502" s="27"/>
      <c r="ED502" s="46"/>
      <c r="EE502" s="326"/>
      <c r="EF502" s="326"/>
      <c r="EG502" s="44"/>
      <c r="EH502" s="44"/>
      <c r="EI502" s="23"/>
      <c r="EJ502" s="44"/>
      <c r="EK502" s="113"/>
      <c r="EL502" s="113"/>
      <c r="EM502" s="45"/>
      <c r="EN502" s="45"/>
      <c r="EO502" s="45"/>
      <c r="EP502" s="35"/>
      <c r="EQ502" s="27"/>
      <c r="ER502" s="46"/>
      <c r="ES502" s="44"/>
      <c r="ET502" s="44"/>
      <c r="EU502" s="44"/>
      <c r="EV502" s="44"/>
      <c r="EW502" s="23"/>
      <c r="EX502" s="44"/>
      <c r="EY502" s="44"/>
      <c r="EZ502" s="44"/>
      <c r="FA502" s="44"/>
      <c r="FB502" s="44"/>
      <c r="FC502" s="44"/>
      <c r="FD502" s="35"/>
      <c r="FE502" s="27"/>
      <c r="FF502" s="46"/>
      <c r="FG502" s="326"/>
      <c r="FH502" s="326"/>
      <c r="FI502" s="44"/>
      <c r="FJ502" s="44"/>
      <c r="FK502" s="23"/>
      <c r="FL502" s="44"/>
      <c r="FM502" s="113"/>
      <c r="FN502" s="113"/>
      <c r="FO502" s="45"/>
      <c r="FP502" s="45"/>
      <c r="FQ502" s="45"/>
      <c r="FR502" s="35"/>
      <c r="FS502" s="27"/>
      <c r="FT502" s="46"/>
      <c r="FU502" s="326"/>
      <c r="FV502" s="326"/>
      <c r="FW502" s="44"/>
      <c r="FX502" s="44"/>
      <c r="FY502" s="23"/>
      <c r="FZ502" s="44"/>
      <c r="GA502" s="113"/>
      <c r="GB502" s="113"/>
      <c r="GC502" s="45"/>
      <c r="GD502" s="45"/>
      <c r="GE502" s="45"/>
      <c r="GF502" s="35"/>
      <c r="GG502" s="65"/>
      <c r="GH502" s="46"/>
      <c r="GI502" s="326"/>
      <c r="GJ502" s="326"/>
      <c r="GK502" s="44"/>
      <c r="GL502" s="44"/>
      <c r="GM502" s="23"/>
      <c r="GN502" s="44"/>
      <c r="GO502" s="113"/>
      <c r="GP502" s="113"/>
      <c r="GQ502" s="45"/>
      <c r="GR502" s="45"/>
      <c r="GS502" s="45"/>
      <c r="GT502" s="35"/>
      <c r="GU502" s="27"/>
      <c r="GV502" s="46"/>
      <c r="GW502" s="326"/>
      <c r="GX502" s="326"/>
      <c r="GY502" s="44"/>
      <c r="GZ502" s="44"/>
      <c r="HA502" s="23"/>
      <c r="HB502" s="44"/>
      <c r="HC502" s="113"/>
      <c r="HD502" s="113"/>
      <c r="HE502" s="45"/>
      <c r="HF502" s="45"/>
      <c r="HG502" s="45"/>
      <c r="HH502" s="35"/>
      <c r="HI502" s="27"/>
      <c r="HJ502" s="46"/>
      <c r="HK502" s="326"/>
      <c r="HL502" s="326"/>
      <c r="HM502" s="44"/>
      <c r="HN502" s="44"/>
      <c r="HO502" s="23"/>
      <c r="HP502" s="44"/>
      <c r="HQ502" s="113"/>
      <c r="HR502" s="113"/>
      <c r="HS502" s="45"/>
      <c r="HT502" s="45"/>
      <c r="HU502" s="45"/>
      <c r="HV502" s="35"/>
      <c r="HW502" s="134"/>
      <c r="HX502" s="329" t="s">
        <v>38</v>
      </c>
      <c r="HY502" s="329"/>
      <c r="HZ502" s="133">
        <f>SUM(HZ440,HZ444,HZ448,HZ452,HZ456,HZ460,HZ464,HZ468,HZ472,HZ476,HZ480,HZ484,HZ488)*100</f>
        <v>0</v>
      </c>
      <c r="IA502" s="67"/>
      <c r="IB502" s="44"/>
      <c r="IC502" s="23">
        <f>HZ502/ID502</f>
        <v>0</v>
      </c>
      <c r="ID502" s="133">
        <f>SUM(ID440,ID444,ID448,ID452,ID456,ID460,ID464,ID468,ID472,ID476,ID480,ID484,ID488)</f>
        <v>3</v>
      </c>
      <c r="IE502" s="44"/>
      <c r="IF502" s="53" t="str">
        <f t="shared" ref="IF502:IG502" si="2425">IF440</f>
        <v>サンリオスカーフ付ポーチ</v>
      </c>
      <c r="IG502" s="43">
        <f t="shared" si="2425"/>
        <v>600</v>
      </c>
      <c r="IH502" s="133">
        <f>SUM(IH440,IH444,IH448,IH452,IH456,IH460,IH464,IH468,IH472,IH476,IH480,IH484,IH488)</f>
        <v>2505</v>
      </c>
      <c r="II502" s="113" t="e">
        <f>IH502/HZ502</f>
        <v>#DIV/0!</v>
      </c>
      <c r="IJ502" s="35"/>
      <c r="IK502" s="27"/>
      <c r="IL502" s="329" t="s">
        <v>38</v>
      </c>
      <c r="IM502" s="329"/>
      <c r="IN502" s="133">
        <f>SUM(IN440,IN444,IN448,IN452,IN456,IN460,IN464,IN468,IN472,IN476,IN480,IN484,IN488)*100</f>
        <v>24900</v>
      </c>
      <c r="IO502" s="67"/>
      <c r="IP502" s="44"/>
      <c r="IQ502" s="23">
        <f>IN502/IR502</f>
        <v>2490</v>
      </c>
      <c r="IR502" s="133">
        <f>SUM(IR440,IR444,IR448,IR452,IR456,IR460,IR464,IR468,IR472,IR476,IR480,IR484,IR488)</f>
        <v>10</v>
      </c>
      <c r="IS502" s="44"/>
      <c r="IT502" s="53" t="str">
        <f t="shared" ref="IT502:IU502" si="2426">IT440</f>
        <v>アンパンマンもちふわ</v>
      </c>
      <c r="IU502" s="43">
        <f t="shared" si="2426"/>
        <v>0</v>
      </c>
      <c r="IV502" s="133">
        <f>SUM(IV440,IV444,IV448,IV452,IV456,IV460,IV464,IV468,IV472,IV476,IV480,IV484,IV488)</f>
        <v>6730</v>
      </c>
      <c r="IW502" s="113">
        <f>IV502/IN502</f>
        <v>0.27028112449799196</v>
      </c>
      <c r="IX502" s="35"/>
      <c r="IY502" s="33"/>
      <c r="IZ502" s="329" t="s">
        <v>38</v>
      </c>
      <c r="JA502" s="329"/>
      <c r="JB502" s="133">
        <f>SUM(JB440,JB444,JB448,JB452,JB456,JB460,JB464,JB468,JB472,JB476,JB480,JB484,JB488)*100</f>
        <v>121100</v>
      </c>
      <c r="JC502" s="67"/>
      <c r="JD502" s="44"/>
      <c r="JE502" s="23">
        <f>JB502/JF502</f>
        <v>917.42424242424238</v>
      </c>
      <c r="JF502" s="133">
        <f>SUM(JF440,JF444,JF448,JF452,JF456,JF460,JF464,JF468,JF472,JF476,JF480,JF484,JF488)</f>
        <v>132</v>
      </c>
      <c r="JG502" s="44"/>
      <c r="JH502" s="53" t="str">
        <f t="shared" si="2417"/>
        <v>スプランキーラバー</v>
      </c>
      <c r="JI502" s="43">
        <f t="shared" si="2417"/>
        <v>200</v>
      </c>
      <c r="JJ502" s="133">
        <f>SUM(JJ440,JJ444,JJ448,JJ452,JJ456,JJ460,JJ464,JJ468,JJ472,JJ476,JJ480,JJ484,JJ488)</f>
        <v>64800</v>
      </c>
      <c r="JK502" s="113">
        <f>JJ502/JB502</f>
        <v>0.53509496284062763</v>
      </c>
      <c r="JL502" s="35"/>
      <c r="JM502" s="27"/>
      <c r="JN502" s="329" t="s">
        <v>38</v>
      </c>
      <c r="JO502" s="329"/>
      <c r="JP502" s="133">
        <f>SUM(JP440,JP444,JP448,JP452,JP456,JP460,JP464,JP468,JP472,JP476,JP480,JP484,JP488)*100</f>
        <v>59100</v>
      </c>
      <c r="JQ502" s="67"/>
      <c r="JR502" s="44"/>
      <c r="JS502" s="23">
        <f>JP502/JT502</f>
        <v>3693.75</v>
      </c>
      <c r="JT502" s="133">
        <f>SUM(JT440,JT444,JT448,JT452,JT456,JT460,JT464,JT468,JT472,JT476,JT480,JT484,JT488)</f>
        <v>16</v>
      </c>
      <c r="JU502" s="44"/>
      <c r="JV502" s="53" t="str">
        <f t="shared" si="2418"/>
        <v>しなこくま</v>
      </c>
      <c r="JW502" s="43">
        <f t="shared" si="2418"/>
        <v>682</v>
      </c>
      <c r="JX502" s="133">
        <f>SUM(JX440,JX444,JX448,JX452,JX456,JX460,JX464,JX468,JX472,JX476,JX480,JX484,JX488)</f>
        <v>15336</v>
      </c>
      <c r="JY502" s="113">
        <f>JX502/JP502</f>
        <v>0.259492385786802</v>
      </c>
      <c r="JZ502" s="35"/>
      <c r="KA502" s="134"/>
      <c r="KB502" s="329" t="s">
        <v>38</v>
      </c>
      <c r="KC502" s="329"/>
      <c r="KD502" s="133">
        <f>SUM(KD440,KD444,KD448,KD452,KD456,KD460,KD464,KD468,KD472,KD476,KD480,KD484,KD488)*100</f>
        <v>54900</v>
      </c>
      <c r="KE502" s="67"/>
      <c r="KF502" s="44"/>
      <c r="KG502" s="23">
        <f>KD502/KH502</f>
        <v>2386.9565217391305</v>
      </c>
      <c r="KH502" s="133">
        <f>SUM(KH440,KH444,KH448,KH452,KH456,KH460,KH464,KH468,KH472,KH476,KH480,KH484,KH488)</f>
        <v>23</v>
      </c>
      <c r="KI502" s="44"/>
      <c r="KJ502" s="53" t="str">
        <f t="shared" si="2419"/>
        <v>ＡＩマスコット</v>
      </c>
      <c r="KK502" s="43">
        <f t="shared" si="2419"/>
        <v>286</v>
      </c>
      <c r="KL502" s="133">
        <f>SUM(KL440,KL444,KL448,KL452,KL456,KL460,KL464,KL468,KL472,KL476,KL480,KL484,KL488)</f>
        <v>6578</v>
      </c>
      <c r="KM502" s="113">
        <f>KL502/KD502</f>
        <v>0.11981785063752277</v>
      </c>
      <c r="KN502" s="35"/>
      <c r="KO502" s="27"/>
      <c r="KP502" s="329" t="s">
        <v>38</v>
      </c>
      <c r="KQ502" s="329"/>
      <c r="KR502" s="133">
        <f>SUM(KR440,KR444,KR448,KR452,KR456,KR460,KR464,KR468,KR472,KR476,KR480,KR484,KR488)*100</f>
        <v>31200</v>
      </c>
      <c r="KS502" s="67"/>
      <c r="KT502" s="44"/>
      <c r="KU502" s="23">
        <f>KR502/KV502</f>
        <v>4457.1428571428569</v>
      </c>
      <c r="KV502" s="133">
        <f>SUM(KV440,KV444,KV448,KV452,KV456,KV460,KV464,KV468,KV472,KV476,KV480,KV484,KV488)</f>
        <v>7</v>
      </c>
      <c r="KW502" s="44"/>
      <c r="KX502" s="53" t="str">
        <f t="shared" si="2420"/>
        <v>サンリオファン</v>
      </c>
      <c r="KY502" s="43">
        <f t="shared" si="2420"/>
        <v>1100</v>
      </c>
      <c r="KZ502" s="133">
        <f>SUM(KZ440,KZ444,KZ448,KZ452,KZ456,KZ460,KZ464,KZ468,KZ472,KZ476,KZ480,KZ484,KZ488)</f>
        <v>1100</v>
      </c>
      <c r="LA502" s="113">
        <f>KZ502/KR502</f>
        <v>3.5256410256410256E-2</v>
      </c>
      <c r="LB502" s="35"/>
      <c r="LC502" s="27"/>
      <c r="LD502" s="46"/>
      <c r="LE502" s="44"/>
      <c r="LF502" s="44"/>
      <c r="LG502" s="44"/>
      <c r="LH502" s="44"/>
      <c r="LI502" s="23"/>
      <c r="LJ502" s="44"/>
      <c r="LK502" s="44"/>
      <c r="LL502" s="60"/>
      <c r="LM502" s="67"/>
      <c r="LN502" s="44"/>
      <c r="LO502" s="45"/>
      <c r="LP502" s="35"/>
      <c r="LQ502" s="27"/>
      <c r="LR502" s="46"/>
      <c r="LS502" s="326"/>
      <c r="LT502" s="326"/>
      <c r="LU502" s="44"/>
      <c r="LV502" s="44"/>
      <c r="LW502" s="23"/>
      <c r="LX502" s="44"/>
      <c r="LY502" s="113"/>
      <c r="LZ502" s="113"/>
      <c r="MA502" s="45"/>
      <c r="MB502" s="45"/>
      <c r="MC502" s="45"/>
      <c r="MD502" s="35"/>
      <c r="ME502" s="27"/>
      <c r="MF502" s="46"/>
      <c r="MG502" s="326"/>
      <c r="MH502" s="326"/>
      <c r="MI502" s="44"/>
      <c r="MJ502" s="44"/>
      <c r="MK502" s="23"/>
      <c r="ML502" s="44"/>
      <c r="MM502" s="113"/>
      <c r="MN502" s="113"/>
      <c r="MO502" s="45"/>
      <c r="MP502" s="45"/>
      <c r="MQ502" s="45"/>
      <c r="MR502" s="35"/>
      <c r="MS502" s="27"/>
      <c r="MT502" s="46"/>
      <c r="MU502" s="326"/>
      <c r="MV502" s="326"/>
      <c r="MW502" s="44"/>
      <c r="MX502" s="44"/>
      <c r="MY502" s="23"/>
      <c r="MZ502" s="44"/>
      <c r="NA502" s="113"/>
      <c r="NB502" s="113"/>
      <c r="NC502" s="45"/>
      <c r="ND502" s="45"/>
      <c r="NE502" s="45"/>
      <c r="NF502" s="35"/>
      <c r="NG502" s="27"/>
      <c r="NH502" s="46"/>
      <c r="NI502" s="326"/>
      <c r="NJ502" s="326"/>
      <c r="NK502" s="44"/>
      <c r="NL502" s="44"/>
      <c r="NM502" s="23"/>
      <c r="NN502" s="44"/>
      <c r="NO502" s="113"/>
      <c r="NP502" s="113"/>
      <c r="NQ502" s="45"/>
      <c r="NR502" s="45"/>
      <c r="NS502" s="45"/>
      <c r="NT502" s="35"/>
    </row>
    <row r="503" spans="1:384" ht="15" customHeight="1" thickTop="1" x14ac:dyDescent="0.2">
      <c r="A503" s="148" t="s">
        <v>747</v>
      </c>
      <c r="B503" s="149">
        <f>B502*$A495</f>
        <v>34429</v>
      </c>
      <c r="C503" s="150">
        <f>C502*$A495</f>
        <v>11706</v>
      </c>
      <c r="D503" s="150">
        <f>D502*$A495</f>
        <v>5991</v>
      </c>
      <c r="E503" s="142">
        <f>E502*$A495</f>
        <v>11701</v>
      </c>
      <c r="F503" s="143">
        <f>F502*$A495</f>
        <v>5031</v>
      </c>
      <c r="G503" s="280"/>
      <c r="H503" s="42"/>
      <c r="I503" s="326">
        <f>I501*K503</f>
        <v>2082120</v>
      </c>
      <c r="J503" s="326"/>
      <c r="K503" s="151">
        <v>0.6</v>
      </c>
      <c r="L503" s="90"/>
      <c r="M503" s="117" t="s">
        <v>36</v>
      </c>
      <c r="N503" s="90">
        <f>I503-N502</f>
        <v>1478103</v>
      </c>
      <c r="O503" s="151">
        <f>N503/I501</f>
        <v>0.42594173246498762</v>
      </c>
      <c r="P503" s="151"/>
      <c r="Q503" s="152"/>
      <c r="R503" s="152"/>
      <c r="S503" s="152"/>
      <c r="T503" s="153"/>
      <c r="U503" s="27"/>
      <c r="V503" s="46"/>
      <c r="W503" s="326"/>
      <c r="X503" s="326"/>
      <c r="Y503" s="113"/>
      <c r="Z503" s="44"/>
      <c r="AA503" s="23"/>
      <c r="AB503" s="44"/>
      <c r="AC503" s="113"/>
      <c r="AD503" s="113"/>
      <c r="AE503" s="45"/>
      <c r="AF503" s="45"/>
      <c r="AG503" s="45"/>
      <c r="AH503" s="35"/>
      <c r="AI503" s="27"/>
      <c r="AJ503" s="46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35"/>
      <c r="AW503" s="27"/>
      <c r="AX503" s="46"/>
      <c r="AY503" s="44"/>
      <c r="AZ503" s="44"/>
      <c r="BA503" s="44"/>
      <c r="BB503" s="44"/>
      <c r="BC503" s="44"/>
      <c r="BD503" s="44"/>
      <c r="BE503" s="44"/>
      <c r="BF503" s="44"/>
      <c r="BG503" s="44"/>
      <c r="BH503" s="44"/>
      <c r="BI503" s="44"/>
      <c r="BJ503" s="35"/>
      <c r="BK503" s="50"/>
      <c r="BL503" s="46"/>
      <c r="BM503" s="23" t="s">
        <v>29</v>
      </c>
      <c r="BN503" s="44">
        <f>SUM(BN499:BN502)</f>
        <v>209900</v>
      </c>
      <c r="BO503" s="44"/>
      <c r="BP503" s="44"/>
      <c r="BQ503" s="44"/>
      <c r="BR503" s="44">
        <f>SUM(BR499:BR502)</f>
        <v>83</v>
      </c>
      <c r="BS503" s="44"/>
      <c r="BT503" s="329" t="s">
        <v>43</v>
      </c>
      <c r="BU503" s="329"/>
      <c r="BV503" s="43">
        <f>SUM(BV499:BV502)</f>
        <v>40008</v>
      </c>
      <c r="BW503" s="154">
        <f>BV503/BN503</f>
        <v>0.19060505002382086</v>
      </c>
      <c r="BX503" s="56"/>
      <c r="BY503" s="27"/>
      <c r="BZ503" s="46"/>
      <c r="CA503" s="23" t="s">
        <v>29</v>
      </c>
      <c r="CB503" s="44">
        <f>SUM(CB499:CB502)</f>
        <v>260000</v>
      </c>
      <c r="CC503" s="44"/>
      <c r="CD503" s="44"/>
      <c r="CE503" s="44"/>
      <c r="CF503" s="44">
        <f>SUM(CF499:CF502)</f>
        <v>79</v>
      </c>
      <c r="CG503" s="44"/>
      <c r="CH503" s="325" t="s">
        <v>43</v>
      </c>
      <c r="CI503" s="325"/>
      <c r="CJ503" s="43">
        <f>SUM(CJ499:CJ502)</f>
        <v>30960</v>
      </c>
      <c r="CK503" s="154">
        <f>CJ503/CB503</f>
        <v>0.11907692307692308</v>
      </c>
      <c r="CL503" s="35"/>
      <c r="CM503" s="27"/>
      <c r="CN503" s="46"/>
      <c r="CO503" s="23" t="s">
        <v>29</v>
      </c>
      <c r="CP503" s="44">
        <f>SUM(CP499:CP502)</f>
        <v>211400</v>
      </c>
      <c r="CQ503" s="44"/>
      <c r="CR503" s="44"/>
      <c r="CS503" s="44"/>
      <c r="CT503" s="44">
        <f>SUM(CT499:CT502)</f>
        <v>29</v>
      </c>
      <c r="CU503" s="44"/>
      <c r="CV503" s="325" t="s">
        <v>43</v>
      </c>
      <c r="CW503" s="325"/>
      <c r="CX503" s="43">
        <f>SUM(CX499:CX502)</f>
        <v>14337</v>
      </c>
      <c r="CY503" s="154">
        <f>CX503/CP503</f>
        <v>6.7819299905392622E-2</v>
      </c>
      <c r="CZ503" s="35"/>
      <c r="DA503" s="58"/>
      <c r="DB503" s="46"/>
      <c r="DC503" s="23" t="s">
        <v>29</v>
      </c>
      <c r="DD503" s="44">
        <f>SUM(DD499:DD502)</f>
        <v>171300</v>
      </c>
      <c r="DE503" s="44"/>
      <c r="DF503" s="44"/>
      <c r="DG503" s="44"/>
      <c r="DH503" s="44">
        <f>SUM(DH499:DH502)</f>
        <v>54</v>
      </c>
      <c r="DI503" s="44"/>
      <c r="DJ503" s="330" t="s">
        <v>43</v>
      </c>
      <c r="DK503" s="330"/>
      <c r="DL503" s="43">
        <f>SUM(DL499:DL502)</f>
        <v>19494</v>
      </c>
      <c r="DM503" s="154">
        <f>DL503/DD503</f>
        <v>0.11380035026269703</v>
      </c>
      <c r="DN503" s="56"/>
      <c r="DO503" s="27"/>
      <c r="DP503" s="46"/>
      <c r="DQ503" s="23" t="s">
        <v>29</v>
      </c>
      <c r="DR503" s="44">
        <f>SUM(DR499:DR502)</f>
        <v>210900</v>
      </c>
      <c r="DS503" s="44"/>
      <c r="DT503" s="44"/>
      <c r="DU503" s="44"/>
      <c r="DV503" s="44">
        <f>SUM(DV499:DV502)</f>
        <v>75</v>
      </c>
      <c r="DW503" s="44"/>
      <c r="DX503" s="331" t="s">
        <v>43</v>
      </c>
      <c r="DY503" s="331"/>
      <c r="DZ503" s="43">
        <f>SUM(DZ499:DZ502)</f>
        <v>44985</v>
      </c>
      <c r="EA503" s="154">
        <f>DZ503/DR503</f>
        <v>0.21330014224751068</v>
      </c>
      <c r="EB503" s="56"/>
      <c r="EC503" s="27"/>
      <c r="ED503" s="46"/>
      <c r="EE503" s="326"/>
      <c r="EF503" s="326"/>
      <c r="EG503" s="113"/>
      <c r="EH503" s="44"/>
      <c r="EI503" s="23"/>
      <c r="EJ503" s="44"/>
      <c r="EK503" s="113"/>
      <c r="EL503" s="113"/>
      <c r="EM503" s="45"/>
      <c r="EN503" s="45"/>
      <c r="EO503" s="45"/>
      <c r="EP503" s="35"/>
      <c r="EQ503" s="27"/>
      <c r="ER503" s="46"/>
      <c r="ES503" s="44"/>
      <c r="ET503" s="44"/>
      <c r="EU503" s="44"/>
      <c r="EV503" s="44"/>
      <c r="EW503" s="44"/>
      <c r="EX503" s="44"/>
      <c r="EY503" s="44"/>
      <c r="EZ503" s="44"/>
      <c r="FA503" s="44"/>
      <c r="FB503" s="44"/>
      <c r="FC503" s="44"/>
      <c r="FD503" s="35"/>
      <c r="FE503" s="27"/>
      <c r="FF503" s="46"/>
      <c r="FG503" s="326"/>
      <c r="FH503" s="326"/>
      <c r="FI503" s="113"/>
      <c r="FJ503" s="44"/>
      <c r="FK503" s="23"/>
      <c r="FL503" s="44"/>
      <c r="FM503" s="113"/>
      <c r="FN503" s="113"/>
      <c r="FO503" s="45"/>
      <c r="FP503" s="45"/>
      <c r="FQ503" s="45"/>
      <c r="FR503" s="35"/>
      <c r="FS503" s="27"/>
      <c r="FT503" s="46"/>
      <c r="FU503" s="326"/>
      <c r="FV503" s="326"/>
      <c r="FW503" s="113"/>
      <c r="FX503" s="44"/>
      <c r="FY503" s="23"/>
      <c r="FZ503" s="44"/>
      <c r="GA503" s="113"/>
      <c r="GB503" s="113"/>
      <c r="GC503" s="45"/>
      <c r="GD503" s="45"/>
      <c r="GE503" s="45"/>
      <c r="GF503" s="35"/>
      <c r="GG503" s="65"/>
      <c r="GH503" s="46"/>
      <c r="GI503" s="326"/>
      <c r="GJ503" s="326"/>
      <c r="GK503" s="113"/>
      <c r="GL503" s="44"/>
      <c r="GM503" s="23"/>
      <c r="GN503" s="44"/>
      <c r="GO503" s="113"/>
      <c r="GP503" s="113"/>
      <c r="GQ503" s="45"/>
      <c r="GR503" s="45"/>
      <c r="GS503" s="45"/>
      <c r="GT503" s="35"/>
      <c r="GU503" s="27"/>
      <c r="GV503" s="46"/>
      <c r="GW503" s="326"/>
      <c r="GX503" s="326"/>
      <c r="GY503" s="113"/>
      <c r="GZ503" s="44"/>
      <c r="HA503" s="23"/>
      <c r="HB503" s="44"/>
      <c r="HC503" s="113"/>
      <c r="HD503" s="113"/>
      <c r="HE503" s="45"/>
      <c r="HF503" s="45"/>
      <c r="HG503" s="45"/>
      <c r="HH503" s="35"/>
      <c r="HI503" s="27"/>
      <c r="HJ503" s="46"/>
      <c r="HK503" s="326"/>
      <c r="HL503" s="326"/>
      <c r="HM503" s="113"/>
      <c r="HN503" s="44"/>
      <c r="HO503" s="23"/>
      <c r="HP503" s="44"/>
      <c r="HQ503" s="113"/>
      <c r="HR503" s="113"/>
      <c r="HS503" s="45"/>
      <c r="HT503" s="45"/>
      <c r="HU503" s="45"/>
      <c r="HV503" s="35"/>
      <c r="HW503" s="61"/>
      <c r="HX503" s="46"/>
      <c r="HY503" s="23" t="s">
        <v>29</v>
      </c>
      <c r="HZ503" s="44">
        <f>SUM(HZ499:HZ502)</f>
        <v>164200</v>
      </c>
      <c r="IA503" s="44"/>
      <c r="IB503" s="44"/>
      <c r="IC503" s="44"/>
      <c r="ID503" s="44">
        <f>SUM(ID499:ID502)</f>
        <v>14</v>
      </c>
      <c r="IE503" s="44"/>
      <c r="IF503" s="325" t="s">
        <v>43</v>
      </c>
      <c r="IG503" s="325"/>
      <c r="IH503" s="43">
        <f>SUM(IH499:IH502)</f>
        <v>12240</v>
      </c>
      <c r="II503" s="154">
        <f>IH503/HZ503</f>
        <v>7.4543239951278928E-2</v>
      </c>
      <c r="IJ503" s="35"/>
      <c r="IK503" s="27"/>
      <c r="IL503" s="46"/>
      <c r="IM503" s="23" t="s">
        <v>29</v>
      </c>
      <c r="IN503" s="44">
        <f>SUM(IN499:IN502)</f>
        <v>176500</v>
      </c>
      <c r="IO503" s="44"/>
      <c r="IP503" s="44"/>
      <c r="IQ503" s="44"/>
      <c r="IR503" s="44">
        <f>SUM(IR499:IR502)</f>
        <v>51</v>
      </c>
      <c r="IS503" s="44"/>
      <c r="IT503" s="325" t="s">
        <v>43</v>
      </c>
      <c r="IU503" s="325"/>
      <c r="IV503" s="43">
        <f>SUM(IV499:IV502)</f>
        <v>35194</v>
      </c>
      <c r="IW503" s="154">
        <f>IV503/IN503</f>
        <v>0.19939943342776204</v>
      </c>
      <c r="IX503" s="35"/>
      <c r="IY503" s="33"/>
      <c r="IZ503" s="46"/>
      <c r="JA503" s="23" t="s">
        <v>29</v>
      </c>
      <c r="JB503" s="44">
        <f>SUM(JB499:JB502)</f>
        <v>318400</v>
      </c>
      <c r="JC503" s="44"/>
      <c r="JD503" s="44"/>
      <c r="JE503" s="44"/>
      <c r="JF503" s="44">
        <f>SUM(JF499:JF502)</f>
        <v>180</v>
      </c>
      <c r="JG503" s="44"/>
      <c r="JH503" s="325" t="s">
        <v>43</v>
      </c>
      <c r="JI503" s="325"/>
      <c r="JJ503" s="43">
        <f>SUM(JJ499:JJ502)</f>
        <v>100400</v>
      </c>
      <c r="JK503" s="154">
        <f>JJ503/JB503</f>
        <v>0.31532663316582915</v>
      </c>
      <c r="JL503" s="35"/>
      <c r="JM503" s="27"/>
      <c r="JN503" s="46"/>
      <c r="JO503" s="23" t="s">
        <v>29</v>
      </c>
      <c r="JP503" s="44">
        <f>SUM(JP499:JP502)</f>
        <v>203800</v>
      </c>
      <c r="JQ503" s="44"/>
      <c r="JR503" s="44"/>
      <c r="JS503" s="44"/>
      <c r="JT503" s="44">
        <f>SUM(JT499:JT502)</f>
        <v>97</v>
      </c>
      <c r="JU503" s="44"/>
      <c r="JV503" s="325" t="s">
        <v>43</v>
      </c>
      <c r="JW503" s="325"/>
      <c r="JX503" s="43">
        <f>SUM(JX499:JX502)</f>
        <v>61014</v>
      </c>
      <c r="JY503" s="154">
        <f>JX503/JP503</f>
        <v>0.29938174681059865</v>
      </c>
      <c r="JZ503" s="35"/>
      <c r="KA503" s="61"/>
      <c r="KB503" s="46"/>
      <c r="KC503" s="23" t="s">
        <v>29</v>
      </c>
      <c r="KD503" s="44">
        <f>SUM(KD499:KD502)</f>
        <v>200500</v>
      </c>
      <c r="KE503" s="44"/>
      <c r="KF503" s="44"/>
      <c r="KG503" s="44"/>
      <c r="KH503" s="44">
        <f>SUM(KH499:KH502)</f>
        <v>127</v>
      </c>
      <c r="KI503" s="44"/>
      <c r="KJ503" s="325" t="s">
        <v>43</v>
      </c>
      <c r="KK503" s="325"/>
      <c r="KL503" s="43">
        <f>SUM(KL499:KL502)</f>
        <v>37644</v>
      </c>
      <c r="KM503" s="154">
        <f>KL503/KD503</f>
        <v>0.18775062344139651</v>
      </c>
      <c r="KN503" s="35"/>
      <c r="KO503" s="27"/>
      <c r="KP503" s="46"/>
      <c r="KQ503" s="23" t="s">
        <v>29</v>
      </c>
      <c r="KR503" s="44">
        <f>SUM(KR499:KR502)</f>
        <v>136200</v>
      </c>
      <c r="KS503" s="44"/>
      <c r="KT503" s="44"/>
      <c r="KU503" s="44"/>
      <c r="KV503" s="44">
        <f>SUM(KV499:KV502)</f>
        <v>46</v>
      </c>
      <c r="KW503" s="44"/>
      <c r="KX503" s="325" t="s">
        <v>43</v>
      </c>
      <c r="KY503" s="325"/>
      <c r="KZ503" s="43">
        <f>SUM(KZ499:KZ502)</f>
        <v>24576</v>
      </c>
      <c r="LA503" s="154">
        <f>KZ503/KR503</f>
        <v>0.18044052863436125</v>
      </c>
      <c r="LB503" s="35"/>
      <c r="LC503" s="27"/>
      <c r="LD503" s="46"/>
      <c r="LE503" s="44"/>
      <c r="LF503" s="44"/>
      <c r="LG503" s="44"/>
      <c r="LH503" s="44"/>
      <c r="LI503" s="44"/>
      <c r="LJ503" s="44"/>
      <c r="LK503" s="44"/>
      <c r="LL503" s="53"/>
      <c r="LM503" s="43"/>
      <c r="LN503" s="43"/>
      <c r="LO503" s="43"/>
      <c r="LP503" s="35"/>
      <c r="LQ503" s="27"/>
      <c r="LR503" s="46"/>
      <c r="LS503" s="326"/>
      <c r="LT503" s="326"/>
      <c r="LU503" s="113"/>
      <c r="LV503" s="44"/>
      <c r="LW503" s="23"/>
      <c r="LX503" s="44"/>
      <c r="LY503" s="113"/>
      <c r="LZ503" s="113"/>
      <c r="MA503" s="45"/>
      <c r="MB503" s="45"/>
      <c r="MC503" s="45"/>
      <c r="MD503" s="35"/>
      <c r="ME503" s="27"/>
      <c r="MF503" s="46"/>
      <c r="MG503" s="326"/>
      <c r="MH503" s="326"/>
      <c r="MI503" s="113"/>
      <c r="MJ503" s="44"/>
      <c r="MK503" s="23"/>
      <c r="ML503" s="44"/>
      <c r="MM503" s="113"/>
      <c r="MN503" s="113"/>
      <c r="MO503" s="45"/>
      <c r="MP503" s="45"/>
      <c r="MQ503" s="45"/>
      <c r="MR503" s="35"/>
      <c r="MS503" s="27"/>
      <c r="MT503" s="46"/>
      <c r="MU503" s="326"/>
      <c r="MV503" s="326"/>
      <c r="MW503" s="113"/>
      <c r="MX503" s="44"/>
      <c r="MY503" s="23"/>
      <c r="MZ503" s="44"/>
      <c r="NA503" s="113"/>
      <c r="NB503" s="113"/>
      <c r="NC503" s="45"/>
      <c r="ND503" s="45"/>
      <c r="NE503" s="45"/>
      <c r="NF503" s="35"/>
      <c r="NG503" s="27"/>
      <c r="NH503" s="46"/>
      <c r="NI503" s="326"/>
      <c r="NJ503" s="326"/>
      <c r="NK503" s="113"/>
      <c r="NL503" s="44"/>
      <c r="NM503" s="23"/>
      <c r="NN503" s="44"/>
      <c r="NO503" s="113"/>
      <c r="NP503" s="113"/>
      <c r="NQ503" s="45"/>
      <c r="NR503" s="45"/>
      <c r="NS503" s="45"/>
      <c r="NT503" s="35"/>
    </row>
    <row r="504" spans="1:384" x14ac:dyDescent="0.2">
      <c r="A504" s="155"/>
      <c r="B504" s="143">
        <f>SUM(C504:E504)</f>
        <v>6380</v>
      </c>
      <c r="C504" s="156">
        <v>1540</v>
      </c>
      <c r="D504" s="143">
        <v>1200</v>
      </c>
      <c r="E504" s="157">
        <v>3640</v>
      </c>
      <c r="F504" s="207">
        <v>0</v>
      </c>
      <c r="G504" s="280"/>
      <c r="H504" s="178"/>
      <c r="I504" s="194"/>
      <c r="J504" s="195"/>
      <c r="K504" s="196"/>
      <c r="L504" s="197"/>
      <c r="M504" s="194"/>
      <c r="N504" s="197"/>
      <c r="O504" s="198"/>
      <c r="P504" s="198"/>
      <c r="Q504" s="198"/>
      <c r="R504" s="198"/>
      <c r="S504" s="198"/>
      <c r="T504" s="199"/>
      <c r="U504" s="27"/>
      <c r="V504" s="168"/>
      <c r="W504" s="29"/>
      <c r="Y504" s="167"/>
      <c r="Z504" s="27"/>
      <c r="AA504" s="29"/>
      <c r="AB504" s="27"/>
      <c r="AC504" s="137"/>
      <c r="AD504" s="137"/>
      <c r="AE504" s="137"/>
      <c r="AF504" s="137"/>
      <c r="AG504" s="137"/>
      <c r="AH504" s="50"/>
      <c r="AI504" s="27"/>
      <c r="AJ504" s="168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50"/>
      <c r="AW504" s="27"/>
      <c r="AX504" s="168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50"/>
      <c r="BK504" s="50"/>
      <c r="BL504" s="50"/>
      <c r="BM504" s="50"/>
      <c r="BN504" s="50"/>
      <c r="BO504" s="50"/>
      <c r="BP504" s="50"/>
      <c r="BQ504" s="50"/>
      <c r="BR504" s="50"/>
      <c r="BS504" s="50"/>
      <c r="BT504" s="50"/>
      <c r="BU504" s="50"/>
      <c r="BV504" s="50"/>
      <c r="BW504" s="50"/>
      <c r="BX504" s="50"/>
      <c r="BY504" s="27"/>
      <c r="BZ504" s="168"/>
      <c r="CA504" s="29"/>
      <c r="CE504" s="27"/>
      <c r="CF504" s="27"/>
      <c r="CG504" s="27"/>
      <c r="CH504" s="169"/>
      <c r="CJ504" s="27"/>
      <c r="CK504" s="167"/>
      <c r="CL504" s="50"/>
      <c r="CM504" s="27"/>
      <c r="CN504" s="168"/>
      <c r="CO504" s="29"/>
      <c r="CP504" s="27"/>
      <c r="CQ504" s="27"/>
      <c r="CR504" s="27"/>
      <c r="CS504" s="27"/>
      <c r="CT504" s="27"/>
      <c r="CU504" s="27"/>
      <c r="CV504" s="170"/>
      <c r="CX504" s="27"/>
      <c r="CY504" s="167"/>
      <c r="CZ504" s="50"/>
      <c r="DA504" s="58"/>
      <c r="DB504" s="50"/>
      <c r="DC504" s="50"/>
      <c r="DD504" s="50"/>
      <c r="DE504" s="50"/>
      <c r="DF504" s="50"/>
      <c r="DG504" s="50"/>
      <c r="DH504" s="50"/>
      <c r="DI504" s="50"/>
      <c r="DJ504" s="171"/>
      <c r="DK504" s="50"/>
      <c r="DL504" s="50"/>
      <c r="DM504" s="50"/>
      <c r="DN504" s="50"/>
      <c r="DO504" s="27"/>
      <c r="DP504" s="168"/>
      <c r="DQ504" s="29"/>
      <c r="DR504" s="27"/>
      <c r="DS504" s="27"/>
      <c r="DT504" s="27"/>
      <c r="DU504" s="27"/>
      <c r="DV504" s="27"/>
      <c r="DW504" s="27"/>
      <c r="DX504" s="170"/>
      <c r="DZ504" s="27"/>
      <c r="EA504" s="167"/>
      <c r="EB504" s="50"/>
      <c r="EC504" s="27"/>
      <c r="ED504" s="168"/>
      <c r="EE504" s="29"/>
      <c r="EG504" s="167"/>
      <c r="EH504" s="27"/>
      <c r="EI504" s="29"/>
      <c r="EJ504" s="27"/>
      <c r="EK504" s="137"/>
      <c r="EL504" s="137"/>
      <c r="EM504" s="137"/>
      <c r="EN504" s="137"/>
      <c r="EO504" s="137"/>
      <c r="EP504" s="50"/>
      <c r="EQ504" s="27"/>
      <c r="ER504" s="168"/>
      <c r="ES504" s="27"/>
      <c r="ET504" s="27"/>
      <c r="EU504" s="27"/>
      <c r="EV504" s="27"/>
      <c r="EW504" s="27"/>
      <c r="EX504" s="27"/>
      <c r="EY504" s="27"/>
      <c r="EZ504" s="27"/>
      <c r="FA504" s="27"/>
      <c r="FB504" s="27"/>
      <c r="FC504" s="27"/>
      <c r="FD504" s="50"/>
      <c r="HW504" s="181"/>
      <c r="HX504" s="27"/>
      <c r="HY504" s="27"/>
      <c r="HZ504" s="27"/>
      <c r="IA504" s="27"/>
      <c r="IC504" s="174"/>
      <c r="ID504" s="27"/>
      <c r="IE504" s="27"/>
      <c r="IF504" s="27"/>
      <c r="IG504" s="27"/>
      <c r="IH504" s="27"/>
      <c r="IL504" s="27"/>
      <c r="IM504" s="27"/>
      <c r="IN504" s="27"/>
      <c r="IO504" s="27"/>
      <c r="IQ504" s="174"/>
      <c r="IR504" s="27"/>
      <c r="IS504" s="27"/>
      <c r="IT504" s="27"/>
      <c r="IU504" s="27"/>
      <c r="IV504" s="27"/>
      <c r="IY504" s="33"/>
      <c r="IZ504" s="168"/>
      <c r="JA504" s="29"/>
      <c r="JB504" s="27"/>
      <c r="JC504" s="27"/>
      <c r="JD504" s="27"/>
      <c r="JE504" s="27"/>
      <c r="JF504" s="27"/>
      <c r="JG504" s="27"/>
      <c r="JH504" s="172"/>
      <c r="JJ504" s="27"/>
      <c r="JK504" s="167"/>
      <c r="JL504" s="50"/>
      <c r="JM504" s="27"/>
      <c r="JN504" s="168"/>
      <c r="JO504" s="29"/>
      <c r="JS504" s="27"/>
      <c r="JT504" s="27"/>
      <c r="JU504" s="27"/>
      <c r="JV504" s="27"/>
      <c r="JX504" s="27"/>
      <c r="JY504" s="167"/>
      <c r="JZ504" s="50"/>
      <c r="KA504" s="50"/>
      <c r="KB504" s="168"/>
      <c r="KC504" s="29"/>
      <c r="KD504" s="27"/>
      <c r="KE504" s="27"/>
      <c r="KF504" s="27"/>
      <c r="KG504" s="27"/>
      <c r="KH504" s="27"/>
      <c r="KI504" s="27"/>
      <c r="KJ504" s="172"/>
      <c r="KL504" s="27"/>
      <c r="KM504" s="167"/>
      <c r="KN504" s="50"/>
      <c r="KO504" s="27"/>
      <c r="KP504" s="168"/>
      <c r="KQ504" s="29"/>
      <c r="KU504" s="27"/>
      <c r="KV504" s="27"/>
      <c r="KW504" s="27"/>
      <c r="KX504" s="27"/>
      <c r="KZ504" s="27"/>
      <c r="LA504" s="167"/>
      <c r="LB504" s="50"/>
      <c r="LC504" s="27"/>
      <c r="LD504" s="168"/>
      <c r="LE504" s="27"/>
      <c r="LF504" s="27"/>
      <c r="LG504" s="27"/>
      <c r="LH504" s="27"/>
      <c r="LI504" s="27"/>
      <c r="LJ504" s="27"/>
      <c r="LK504" s="27"/>
      <c r="LL504" s="173"/>
      <c r="LM504" s="27"/>
      <c r="LN504" s="27"/>
      <c r="LO504" s="27"/>
      <c r="LP504" s="50"/>
      <c r="LQ504" s="27"/>
      <c r="LR504" s="168"/>
      <c r="LS504" s="29"/>
      <c r="LU504" s="167"/>
      <c r="LV504" s="27"/>
      <c r="LW504" s="29"/>
      <c r="LX504" s="27"/>
      <c r="LY504" s="137"/>
      <c r="LZ504" s="137"/>
      <c r="MA504" s="137"/>
      <c r="MB504" s="137"/>
      <c r="MC504" s="137"/>
      <c r="MD504" s="50"/>
      <c r="ME504" s="27"/>
      <c r="MF504" s="168"/>
      <c r="MG504" s="29"/>
      <c r="MI504" s="167"/>
      <c r="MJ504" s="27"/>
      <c r="MK504" s="29"/>
      <c r="ML504" s="27"/>
      <c r="MM504" s="137"/>
      <c r="MN504" s="137"/>
      <c r="MO504" s="137"/>
      <c r="MP504" s="137"/>
      <c r="MQ504" s="137"/>
      <c r="MR504" s="50"/>
      <c r="MS504" s="27"/>
      <c r="MT504" s="168"/>
      <c r="MU504" s="29"/>
      <c r="MW504" s="167"/>
      <c r="MX504" s="27"/>
      <c r="MY504" s="29"/>
      <c r="MZ504" s="27"/>
      <c r="NA504" s="137"/>
      <c r="NB504" s="137"/>
      <c r="NC504" s="137"/>
      <c r="ND504" s="137"/>
      <c r="NE504" s="137"/>
      <c r="NF504" s="50"/>
      <c r="NG504" s="27"/>
      <c r="NH504" s="168"/>
      <c r="NI504" s="29"/>
      <c r="NK504" s="167"/>
      <c r="NL504" s="27"/>
      <c r="NM504" s="29"/>
      <c r="NN504" s="27"/>
      <c r="NO504" s="137"/>
      <c r="NP504" s="137"/>
      <c r="NQ504" s="137"/>
      <c r="NR504" s="137"/>
      <c r="NS504" s="137"/>
      <c r="NT504" s="50"/>
    </row>
    <row r="505" spans="1:384" x14ac:dyDescent="0.2">
      <c r="A505" s="175" t="s">
        <v>44</v>
      </c>
      <c r="B505" s="176">
        <f>SUM(B503:B504)</f>
        <v>40809</v>
      </c>
      <c r="C505" s="176">
        <f>SUM(C503:C504)</f>
        <v>13246</v>
      </c>
      <c r="D505" s="176">
        <f>SUM(D503:D504)</f>
        <v>7191</v>
      </c>
      <c r="E505" s="176">
        <f>SUM(E503:E504)</f>
        <v>15341</v>
      </c>
      <c r="F505" s="176">
        <f>SUM(F503:F504)</f>
        <v>5031</v>
      </c>
      <c r="G505" s="280"/>
      <c r="H505" s="178"/>
      <c r="I505" s="326" t="e">
        <f>I501+#REF!*100+#REF!*100</f>
        <v>#REF!</v>
      </c>
      <c r="J505" s="326"/>
      <c r="K505" s="113"/>
      <c r="L505" s="44"/>
      <c r="M505" s="332" t="s">
        <v>742</v>
      </c>
      <c r="N505" s="332"/>
      <c r="O505" s="44" t="e">
        <f>O501+#REF!+#REF!</f>
        <v>#REF!</v>
      </c>
      <c r="P505" s="44"/>
      <c r="Q505" s="45"/>
      <c r="R505" s="45"/>
      <c r="S505" s="45"/>
      <c r="T505" s="35"/>
      <c r="U505" s="27"/>
      <c r="V505" s="183"/>
      <c r="W505" s="327"/>
      <c r="X505" s="327"/>
      <c r="Y505" s="167"/>
      <c r="Z505" s="27"/>
      <c r="AA505" s="29"/>
      <c r="AB505" s="27"/>
      <c r="AC505" s="137"/>
      <c r="AD505" s="137"/>
      <c r="AE505" s="137"/>
      <c r="AF505" s="137"/>
      <c r="AG505" s="137"/>
      <c r="AH505" s="50"/>
      <c r="AI505" s="27"/>
      <c r="AJ505" s="168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50"/>
      <c r="AW505" s="27"/>
      <c r="AX505" s="168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50"/>
      <c r="BK505" s="50"/>
      <c r="BL505" s="50"/>
      <c r="BM505" s="50"/>
      <c r="BN505" s="50"/>
      <c r="BO505" s="50"/>
      <c r="BP505" s="50"/>
      <c r="BQ505" s="50"/>
      <c r="BR505" s="50"/>
      <c r="BS505" s="50"/>
      <c r="BT505" s="50"/>
      <c r="BU505" s="50"/>
      <c r="BV505" s="50"/>
      <c r="BW505" s="50"/>
      <c r="BX505" s="50"/>
      <c r="BY505" s="27"/>
      <c r="BZ505" s="168"/>
      <c r="CA505" s="29"/>
      <c r="CE505" s="27"/>
      <c r="CF505" s="27"/>
      <c r="CG505" s="27"/>
      <c r="CH505" s="169"/>
      <c r="CJ505" s="27"/>
      <c r="CK505" s="167"/>
      <c r="CL505" s="50"/>
      <c r="CM505" s="27"/>
      <c r="CN505" s="168"/>
      <c r="CO505" s="29"/>
      <c r="CP505" s="27"/>
      <c r="CQ505" s="27"/>
      <c r="CR505" s="27"/>
      <c r="CS505" s="27"/>
      <c r="CT505" s="27"/>
      <c r="CU505" s="27"/>
      <c r="CV505" s="170"/>
      <c r="CX505" s="27"/>
      <c r="CY505" s="167"/>
      <c r="CZ505" s="50"/>
      <c r="DA505" s="58"/>
      <c r="DB505" s="50"/>
      <c r="DC505" s="50"/>
      <c r="DD505" s="50"/>
      <c r="DE505" s="50"/>
      <c r="DF505" s="50"/>
      <c r="DG505" s="50"/>
      <c r="DH505" s="50"/>
      <c r="DI505" s="50"/>
      <c r="DJ505" s="171"/>
      <c r="DK505" s="50"/>
      <c r="DL505" s="50"/>
      <c r="DM505" s="50"/>
      <c r="DN505" s="50"/>
      <c r="DO505" s="27"/>
      <c r="DP505" s="168"/>
      <c r="DQ505" s="29"/>
      <c r="DR505" s="27"/>
      <c r="DS505" s="27"/>
      <c r="DT505" s="27"/>
      <c r="DU505" s="27"/>
      <c r="DV505" s="27"/>
      <c r="DW505" s="27"/>
      <c r="DX505" s="170"/>
      <c r="DZ505" s="27"/>
      <c r="EA505" s="167"/>
      <c r="EB505" s="50"/>
      <c r="EC505" s="27"/>
      <c r="ED505" s="183"/>
      <c r="EE505" s="327"/>
      <c r="EF505" s="327"/>
      <c r="EG505" s="167"/>
      <c r="EH505" s="27"/>
      <c r="EI505" s="29"/>
      <c r="EJ505" s="27"/>
      <c r="EK505" s="137"/>
      <c r="EL505" s="137"/>
      <c r="EM505" s="137"/>
      <c r="EN505" s="137"/>
      <c r="EO505" s="137"/>
      <c r="EP505" s="50"/>
      <c r="EQ505" s="27"/>
      <c r="ER505" s="168"/>
      <c r="ES505" s="27"/>
      <c r="ET505" s="27"/>
      <c r="EU505" s="27"/>
      <c r="EV505" s="27"/>
      <c r="EW505" s="27"/>
      <c r="EX505" s="27"/>
      <c r="EY505" s="27"/>
      <c r="EZ505" s="27"/>
      <c r="FA505" s="27"/>
      <c r="FB505" s="27"/>
      <c r="FC505" s="27"/>
      <c r="FD505" s="50"/>
      <c r="HW505" s="181"/>
      <c r="IY505" s="33"/>
      <c r="IZ505" s="168"/>
      <c r="JA505" s="29"/>
      <c r="JB505" s="27"/>
      <c r="JC505" s="27"/>
      <c r="JD505" s="27"/>
      <c r="JE505" s="27"/>
      <c r="JF505" s="27"/>
      <c r="JG505" s="27"/>
      <c r="JH505" s="172"/>
      <c r="JJ505" s="27"/>
      <c r="JK505" s="167"/>
      <c r="JL505" s="50"/>
      <c r="JM505" s="27"/>
      <c r="JN505" s="168"/>
      <c r="JO505" s="29"/>
      <c r="JS505" s="27"/>
      <c r="JT505" s="27"/>
      <c r="JU505" s="27"/>
      <c r="JV505" s="27"/>
      <c r="JX505" s="27"/>
      <c r="JY505" s="167"/>
      <c r="JZ505" s="50"/>
      <c r="KA505" s="50"/>
      <c r="KB505" s="168"/>
      <c r="KC505" s="29"/>
      <c r="KD505" s="27"/>
      <c r="KE505" s="27"/>
      <c r="KF505" s="27"/>
      <c r="KG505" s="27"/>
      <c r="KH505" s="27"/>
      <c r="KI505" s="27"/>
      <c r="KJ505" s="172"/>
      <c r="KL505" s="27"/>
      <c r="KM505" s="167"/>
      <c r="KN505" s="50"/>
      <c r="KO505" s="27"/>
      <c r="KP505" s="168"/>
      <c r="KQ505" s="29"/>
      <c r="KU505" s="27"/>
      <c r="KV505" s="27"/>
      <c r="KW505" s="27"/>
      <c r="KX505" s="27"/>
      <c r="KZ505" s="27"/>
      <c r="LA505" s="167"/>
      <c r="LB505" s="50"/>
      <c r="LC505" s="27"/>
      <c r="LD505" s="168"/>
      <c r="LE505" s="27"/>
      <c r="LF505" s="27"/>
      <c r="LG505" s="27"/>
      <c r="LH505" s="27"/>
      <c r="LI505" s="27"/>
      <c r="LJ505" s="27"/>
      <c r="LK505" s="27"/>
      <c r="LL505" s="173"/>
      <c r="LM505" s="27"/>
      <c r="LN505" s="27"/>
      <c r="LO505" s="27"/>
      <c r="LP505" s="50"/>
      <c r="LQ505" s="27"/>
      <c r="LR505" s="183"/>
      <c r="LS505" s="327"/>
      <c r="LT505" s="327"/>
      <c r="LU505" s="167"/>
      <c r="LV505" s="27"/>
      <c r="LW505" s="29"/>
      <c r="LX505" s="27"/>
      <c r="LY505" s="137"/>
      <c r="LZ505" s="137"/>
      <c r="MA505" s="137"/>
      <c r="MB505" s="137"/>
      <c r="MC505" s="137"/>
      <c r="MD505" s="50"/>
      <c r="ME505" s="27"/>
      <c r="MF505" s="183"/>
      <c r="MG505" s="327"/>
      <c r="MH505" s="327"/>
      <c r="MI505" s="167"/>
      <c r="MJ505" s="27"/>
      <c r="MK505" s="29"/>
      <c r="ML505" s="27"/>
      <c r="MM505" s="137"/>
      <c r="MN505" s="137"/>
      <c r="MO505" s="137"/>
      <c r="MP505" s="137"/>
      <c r="MQ505" s="137"/>
      <c r="MR505" s="50"/>
      <c r="MS505" s="27"/>
      <c r="MT505" s="183"/>
      <c r="MU505" s="327"/>
      <c r="MV505" s="327"/>
      <c r="MW505" s="167"/>
      <c r="MX505" s="27"/>
      <c r="MY505" s="29"/>
      <c r="MZ505" s="27"/>
      <c r="NA505" s="137"/>
      <c r="NB505" s="137"/>
      <c r="NC505" s="137"/>
      <c r="ND505" s="137"/>
      <c r="NE505" s="137"/>
      <c r="NF505" s="50"/>
      <c r="NG505" s="27"/>
      <c r="NH505" s="183"/>
      <c r="NI505" s="327"/>
      <c r="NJ505" s="327"/>
      <c r="NK505" s="167"/>
      <c r="NL505" s="27"/>
      <c r="NM505" s="29"/>
      <c r="NN505" s="27"/>
      <c r="NO505" s="137"/>
      <c r="NP505" s="137"/>
      <c r="NQ505" s="137"/>
      <c r="NR505" s="137"/>
      <c r="NS505" s="137"/>
      <c r="NT505" s="50"/>
    </row>
    <row r="506" spans="1:384" x14ac:dyDescent="0.2">
      <c r="A506" s="17"/>
      <c r="B506" s="39"/>
      <c r="C506" s="40"/>
      <c r="D506" s="40"/>
      <c r="E506" s="41"/>
      <c r="F506" s="40"/>
      <c r="G506" s="178"/>
      <c r="H506" s="178"/>
      <c r="I506" s="326"/>
      <c r="J506" s="326"/>
      <c r="K506" s="113"/>
      <c r="L506" s="44"/>
      <c r="M506" s="326" t="s">
        <v>45</v>
      </c>
      <c r="N506" s="326"/>
      <c r="O506" s="44" t="e">
        <f>K502+#REF!+#REF!</f>
        <v>#REF!</v>
      </c>
      <c r="P506" s="44"/>
      <c r="Q506" s="45"/>
      <c r="R506" s="45"/>
      <c r="S506" s="45"/>
      <c r="T506" s="35"/>
      <c r="U506" s="27"/>
      <c r="V506" s="183"/>
      <c r="W506" s="29"/>
      <c r="Y506" s="167"/>
      <c r="Z506" s="27"/>
      <c r="AA506" s="29"/>
      <c r="AB506" s="27"/>
      <c r="AC506" s="137"/>
      <c r="AD506" s="137"/>
      <c r="AE506" s="137"/>
      <c r="AF506" s="137"/>
      <c r="AG506" s="137"/>
      <c r="AH506" s="50"/>
      <c r="AI506" s="27"/>
      <c r="AJ506" s="168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50"/>
      <c r="AW506" s="27"/>
      <c r="AX506" s="168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50"/>
      <c r="BK506" s="50"/>
      <c r="BL506" s="50"/>
      <c r="BM506" s="50"/>
      <c r="BN506" s="50"/>
      <c r="BO506" s="50"/>
      <c r="BP506" s="50"/>
      <c r="BQ506" s="50"/>
      <c r="BR506" s="50"/>
      <c r="BS506" s="50"/>
      <c r="BT506" s="50"/>
      <c r="BU506" s="50"/>
      <c r="BV506" s="50"/>
      <c r="BW506" s="50"/>
      <c r="BX506" s="50"/>
      <c r="BY506" s="27"/>
      <c r="BZ506" s="168"/>
      <c r="CA506" s="29"/>
      <c r="CE506" s="27"/>
      <c r="CF506" s="27"/>
      <c r="CG506" s="27"/>
      <c r="CH506" s="169"/>
      <c r="CJ506" s="27"/>
      <c r="CK506" s="167"/>
      <c r="CL506" s="50"/>
      <c r="CM506" s="27"/>
      <c r="CN506" s="168"/>
      <c r="CO506" s="29"/>
      <c r="CP506" s="27"/>
      <c r="CQ506" s="27"/>
      <c r="CR506" s="27"/>
      <c r="CS506" s="27"/>
      <c r="CT506" s="27"/>
      <c r="CU506" s="27"/>
      <c r="CV506" s="170"/>
      <c r="CX506" s="27"/>
      <c r="CY506" s="167"/>
      <c r="CZ506" s="50"/>
      <c r="DA506" s="58"/>
      <c r="DB506" s="50"/>
      <c r="DC506" s="50"/>
      <c r="DD506" s="50"/>
      <c r="DE506" s="50"/>
      <c r="DF506" s="50"/>
      <c r="DG506" s="50"/>
      <c r="DH506" s="50"/>
      <c r="DI506" s="50"/>
      <c r="DJ506" s="171"/>
      <c r="DK506" s="50"/>
      <c r="DL506" s="50"/>
      <c r="DM506" s="50"/>
      <c r="DN506" s="50"/>
      <c r="DO506" s="27"/>
      <c r="DP506" s="168"/>
      <c r="DQ506" s="29"/>
      <c r="DR506" s="27"/>
      <c r="DS506" s="27"/>
      <c r="DT506" s="27"/>
      <c r="DU506" s="27"/>
      <c r="DV506" s="27"/>
      <c r="DW506" s="27"/>
      <c r="DX506" s="170"/>
      <c r="DZ506" s="27"/>
      <c r="EA506" s="167"/>
      <c r="EB506" s="50"/>
      <c r="EC506" s="27"/>
      <c r="ED506" s="183"/>
      <c r="EE506" s="29"/>
      <c r="EG506" s="167"/>
      <c r="EH506" s="27"/>
      <c r="EI506" s="29"/>
      <c r="EJ506" s="27"/>
      <c r="EK506" s="137"/>
      <c r="EL506" s="137"/>
      <c r="EM506" s="137"/>
      <c r="EN506" s="137"/>
      <c r="EO506" s="137"/>
      <c r="EP506" s="50"/>
      <c r="EQ506" s="27"/>
      <c r="ER506" s="168"/>
      <c r="ES506" s="27"/>
      <c r="ET506" s="27"/>
      <c r="EU506" s="27"/>
      <c r="EV506" s="27"/>
      <c r="EW506" s="27"/>
      <c r="EX506" s="27"/>
      <c r="EY506" s="27"/>
      <c r="EZ506" s="27"/>
      <c r="FA506" s="27"/>
      <c r="FB506" s="27"/>
      <c r="FC506" s="27"/>
      <c r="FD506" s="50"/>
      <c r="HW506" s="181"/>
      <c r="IY506" s="33"/>
      <c r="IZ506" s="168"/>
      <c r="JA506" s="29"/>
      <c r="JB506" s="27"/>
      <c r="JC506" s="27"/>
      <c r="JD506" s="27"/>
      <c r="JE506" s="27"/>
      <c r="JF506" s="27"/>
      <c r="JG506" s="27"/>
      <c r="JH506" s="172"/>
      <c r="JJ506" s="27"/>
      <c r="JK506" s="167"/>
      <c r="JL506" s="50"/>
      <c r="JM506" s="27"/>
      <c r="JN506" s="168"/>
      <c r="JO506" s="29"/>
      <c r="JS506" s="27"/>
      <c r="JT506" s="27"/>
      <c r="JU506" s="27"/>
      <c r="JV506" s="27"/>
      <c r="JX506" s="27"/>
      <c r="JY506" s="167"/>
      <c r="JZ506" s="50"/>
      <c r="KA506" s="50"/>
      <c r="KB506" s="168"/>
      <c r="KC506" s="29"/>
      <c r="KD506" s="27"/>
      <c r="KE506" s="27"/>
      <c r="KF506" s="27"/>
      <c r="KG506" s="27"/>
      <c r="KH506" s="27"/>
      <c r="KI506" s="27"/>
      <c r="KJ506" s="172"/>
      <c r="KL506" s="27"/>
      <c r="KM506" s="167"/>
      <c r="KN506" s="50"/>
      <c r="KO506" s="27"/>
      <c r="KP506" s="168"/>
      <c r="KQ506" s="29"/>
      <c r="KU506" s="27"/>
      <c r="KV506" s="27"/>
      <c r="KW506" s="27"/>
      <c r="KX506" s="27"/>
      <c r="KZ506" s="27"/>
      <c r="LA506" s="167"/>
      <c r="LB506" s="50"/>
      <c r="LC506" s="27"/>
      <c r="LD506" s="168"/>
      <c r="LE506" s="27"/>
      <c r="LF506" s="27"/>
      <c r="LG506" s="27"/>
      <c r="LH506" s="27"/>
      <c r="LI506" s="27"/>
      <c r="LJ506" s="27"/>
      <c r="LK506" s="27"/>
      <c r="LL506" s="173"/>
      <c r="LM506" s="27"/>
      <c r="LN506" s="27"/>
      <c r="LO506" s="27"/>
      <c r="LP506" s="50"/>
      <c r="LQ506" s="27"/>
      <c r="LR506" s="183"/>
      <c r="LS506" s="29"/>
      <c r="LU506" s="167"/>
      <c r="LV506" s="27"/>
      <c r="LW506" s="29"/>
      <c r="LX506" s="27"/>
      <c r="LY506" s="137"/>
      <c r="LZ506" s="137"/>
      <c r="MA506" s="137"/>
      <c r="MB506" s="137"/>
      <c r="MC506" s="137"/>
      <c r="MD506" s="50"/>
      <c r="ME506" s="27"/>
      <c r="MF506" s="183"/>
      <c r="MG506" s="29"/>
      <c r="MI506" s="167"/>
      <c r="MJ506" s="27"/>
      <c r="MK506" s="29"/>
      <c r="ML506" s="27"/>
      <c r="MM506" s="137"/>
      <c r="MN506" s="137"/>
      <c r="MO506" s="137"/>
      <c r="MP506" s="137"/>
      <c r="MQ506" s="137"/>
      <c r="MR506" s="50"/>
      <c r="MS506" s="27"/>
      <c r="MT506" s="183"/>
      <c r="MU506" s="29"/>
      <c r="MW506" s="167"/>
      <c r="MX506" s="27"/>
      <c r="MY506" s="29"/>
      <c r="MZ506" s="27"/>
      <c r="NA506" s="137"/>
      <c r="NB506" s="137"/>
      <c r="NC506" s="137"/>
      <c r="ND506" s="137"/>
      <c r="NE506" s="137"/>
      <c r="NF506" s="50"/>
      <c r="NG506" s="27"/>
      <c r="NH506" s="183"/>
      <c r="NI506" s="29"/>
      <c r="NK506" s="167"/>
      <c r="NL506" s="27"/>
      <c r="NM506" s="29"/>
      <c r="NN506" s="27"/>
      <c r="NO506" s="137"/>
      <c r="NP506" s="137"/>
      <c r="NQ506" s="137"/>
      <c r="NR506" s="137"/>
      <c r="NS506" s="137"/>
      <c r="NT506" s="50"/>
    </row>
    <row r="507" spans="1:384" x14ac:dyDescent="0.2">
      <c r="A507" s="17"/>
      <c r="B507" s="39"/>
      <c r="C507" s="40"/>
      <c r="D507" s="40"/>
      <c r="E507" s="41"/>
      <c r="F507" s="40"/>
      <c r="G507" s="178"/>
      <c r="H507" s="178"/>
      <c r="I507" s="353"/>
      <c r="J507" s="353"/>
      <c r="K507" s="151"/>
      <c r="L507" s="90"/>
      <c r="M507" s="354" t="s">
        <v>749</v>
      </c>
      <c r="N507" s="332"/>
      <c r="O507" s="66" t="e">
        <f>N502+#REF!+#REF!</f>
        <v>#REF!</v>
      </c>
      <c r="P507" s="66"/>
      <c r="Q507" s="113" t="e">
        <f>O507/I505</f>
        <v>#REF!</v>
      </c>
      <c r="R507" s="45"/>
      <c r="S507" s="45"/>
      <c r="T507" s="35"/>
      <c r="U507" s="27"/>
      <c r="V507" s="168"/>
      <c r="W507" s="327"/>
      <c r="X507" s="327"/>
      <c r="Y507" s="167"/>
      <c r="Z507" s="27"/>
      <c r="AA507" s="29"/>
      <c r="AB507" s="27"/>
      <c r="AC507" s="137"/>
      <c r="AD507" s="137"/>
      <c r="AE507" s="137"/>
      <c r="AF507" s="137"/>
      <c r="AG507" s="137"/>
      <c r="AH507" s="50"/>
      <c r="AI507" s="27"/>
      <c r="AJ507" s="168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50"/>
      <c r="AW507" s="27"/>
      <c r="AX507" s="168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50"/>
      <c r="BK507" s="50"/>
      <c r="BL507" s="50"/>
      <c r="BM507" s="50"/>
      <c r="BN507" s="50"/>
      <c r="BO507" s="50"/>
      <c r="BP507" s="50"/>
      <c r="BQ507" s="50"/>
      <c r="BR507" s="50"/>
      <c r="BS507" s="50"/>
      <c r="BT507" s="50"/>
      <c r="BU507" s="50"/>
      <c r="BV507" s="50"/>
      <c r="BW507" s="50"/>
      <c r="BX507" s="50"/>
      <c r="BY507" s="27"/>
      <c r="BZ507" s="168"/>
      <c r="CA507" s="29"/>
      <c r="CB507" s="27"/>
      <c r="CC507" s="27"/>
      <c r="CD507" s="27"/>
      <c r="CE507" s="27"/>
      <c r="CF507" s="27"/>
      <c r="CG507" s="27"/>
      <c r="CH507" s="187"/>
      <c r="CJ507" s="27"/>
      <c r="CK507" s="167"/>
      <c r="CL507" s="50"/>
      <c r="CM507" s="27"/>
      <c r="CN507" s="168"/>
      <c r="CO507" s="29"/>
      <c r="CP507" s="27"/>
      <c r="CQ507" s="27"/>
      <c r="CR507" s="27"/>
      <c r="CS507" s="27"/>
      <c r="CT507" s="27"/>
      <c r="CU507" s="27"/>
      <c r="CV507" s="170"/>
      <c r="CX507" s="27"/>
      <c r="CY507" s="167"/>
      <c r="CZ507" s="50"/>
      <c r="DA507" s="58"/>
      <c r="DB507" s="50"/>
      <c r="DC507" s="50"/>
      <c r="DD507" s="50"/>
      <c r="DE507" s="50"/>
      <c r="DF507" s="50"/>
      <c r="DG507" s="50"/>
      <c r="DH507" s="50"/>
      <c r="DI507" s="50"/>
      <c r="DJ507" s="171"/>
      <c r="DK507" s="50"/>
      <c r="DL507" s="50"/>
      <c r="DM507" s="50"/>
      <c r="DN507" s="50"/>
      <c r="DO507" s="27"/>
      <c r="DP507" s="168"/>
      <c r="DQ507" s="29"/>
      <c r="DR507" s="27"/>
      <c r="DS507" s="27"/>
      <c r="DT507" s="27"/>
      <c r="DU507" s="27"/>
      <c r="DV507" s="27"/>
      <c r="DW507" s="27"/>
      <c r="DX507" s="170"/>
      <c r="DZ507" s="27"/>
      <c r="EA507" s="167"/>
      <c r="EB507" s="50"/>
      <c r="EC507" s="27"/>
      <c r="ED507" s="168"/>
      <c r="EE507" s="327"/>
      <c r="EF507" s="327"/>
      <c r="EG507" s="167"/>
      <c r="EH507" s="27"/>
      <c r="EI507" s="29"/>
      <c r="EJ507" s="27"/>
      <c r="EK507" s="137"/>
      <c r="EL507" s="137"/>
      <c r="EM507" s="137"/>
      <c r="EN507" s="137"/>
      <c r="EO507" s="137"/>
      <c r="EP507" s="50"/>
      <c r="EQ507" s="27"/>
      <c r="ER507" s="168"/>
      <c r="ES507" s="27"/>
      <c r="ET507" s="27"/>
      <c r="EU507" s="27"/>
      <c r="EV507" s="27"/>
      <c r="EW507" s="27"/>
      <c r="EX507" s="27"/>
      <c r="EY507" s="27"/>
      <c r="EZ507" s="27"/>
      <c r="FA507" s="27"/>
      <c r="FB507" s="27"/>
      <c r="FC507" s="27"/>
      <c r="FD507" s="50"/>
      <c r="HW507" s="181"/>
      <c r="IY507" s="33"/>
      <c r="IZ507" s="168"/>
      <c r="JA507" s="29"/>
      <c r="JB507" s="27"/>
      <c r="JC507" s="27"/>
      <c r="JD507" s="27"/>
      <c r="JE507" s="27"/>
      <c r="JF507" s="27"/>
      <c r="JG507" s="27"/>
      <c r="JH507" s="172"/>
      <c r="JJ507" s="27"/>
      <c r="JK507" s="167"/>
      <c r="JL507" s="50"/>
      <c r="JM507" s="27"/>
      <c r="JN507" s="168"/>
      <c r="JO507" s="29"/>
      <c r="JP507" s="27"/>
      <c r="JQ507" s="27"/>
      <c r="JR507" s="27"/>
      <c r="JS507" s="27"/>
      <c r="JT507" s="27"/>
      <c r="JU507" s="27"/>
      <c r="JV507" s="188"/>
      <c r="JX507" s="27"/>
      <c r="JY507" s="167"/>
      <c r="JZ507" s="50"/>
      <c r="KA507" s="50"/>
      <c r="KB507" s="168"/>
      <c r="KC507" s="29"/>
      <c r="KD507" s="27"/>
      <c r="KE507" s="27"/>
      <c r="KF507" s="27"/>
      <c r="KG507" s="27"/>
      <c r="KH507" s="27"/>
      <c r="KI507" s="27"/>
      <c r="KJ507" s="172"/>
      <c r="KL507" s="27"/>
      <c r="KM507" s="167"/>
      <c r="KN507" s="50"/>
      <c r="KO507" s="27"/>
      <c r="KP507" s="168"/>
      <c r="KQ507" s="29"/>
      <c r="KR507" s="27"/>
      <c r="KS507" s="27"/>
      <c r="KT507" s="27"/>
      <c r="KU507" s="27"/>
      <c r="KV507" s="27"/>
      <c r="KW507" s="27"/>
      <c r="KX507" s="188"/>
      <c r="KZ507" s="27"/>
      <c r="LA507" s="167"/>
      <c r="LB507" s="50"/>
      <c r="LC507" s="27"/>
      <c r="LD507" s="168"/>
      <c r="LE507" s="27"/>
      <c r="LF507" s="27"/>
      <c r="LG507" s="27"/>
      <c r="LH507" s="27"/>
      <c r="LI507" s="27"/>
      <c r="LJ507" s="27"/>
      <c r="LK507" s="27"/>
      <c r="LL507" s="173"/>
      <c r="LM507" s="27"/>
      <c r="LN507" s="27"/>
      <c r="LO507" s="27"/>
      <c r="LP507" s="50"/>
      <c r="LQ507" s="27"/>
      <c r="LR507" s="168"/>
      <c r="LS507" s="327"/>
      <c r="LT507" s="327"/>
      <c r="LU507" s="167"/>
      <c r="LV507" s="27"/>
      <c r="LW507" s="29"/>
      <c r="LX507" s="27"/>
      <c r="LY507" s="137"/>
      <c r="LZ507" s="137"/>
      <c r="MA507" s="137"/>
      <c r="MB507" s="137"/>
      <c r="MC507" s="137"/>
      <c r="MD507" s="50"/>
      <c r="ME507" s="27"/>
      <c r="MF507" s="168"/>
      <c r="MG507" s="327"/>
      <c r="MH507" s="327"/>
      <c r="MI507" s="167"/>
      <c r="MJ507" s="27"/>
      <c r="MK507" s="29"/>
      <c r="ML507" s="27"/>
      <c r="MM507" s="137"/>
      <c r="MN507" s="137"/>
      <c r="MO507" s="137"/>
      <c r="MP507" s="137"/>
      <c r="MQ507" s="137"/>
      <c r="MR507" s="50"/>
      <c r="MS507" s="27"/>
      <c r="MT507" s="168"/>
      <c r="MU507" s="327"/>
      <c r="MV507" s="327"/>
      <c r="MW507" s="167"/>
      <c r="MX507" s="27"/>
      <c r="MY507" s="29"/>
      <c r="MZ507" s="27"/>
      <c r="NA507" s="137"/>
      <c r="NB507" s="137"/>
      <c r="NC507" s="137"/>
      <c r="ND507" s="137"/>
      <c r="NE507" s="137"/>
      <c r="NF507" s="50"/>
      <c r="NG507" s="27"/>
      <c r="NH507" s="168"/>
      <c r="NI507" s="327"/>
      <c r="NJ507" s="327"/>
      <c r="NK507" s="167"/>
      <c r="NL507" s="27"/>
      <c r="NM507" s="29"/>
      <c r="NN507" s="27"/>
      <c r="NO507" s="137"/>
      <c r="NP507" s="137"/>
      <c r="NQ507" s="137"/>
      <c r="NR507" s="137"/>
      <c r="NS507" s="137"/>
      <c r="NT507" s="50"/>
    </row>
    <row r="508" spans="1:384" x14ac:dyDescent="0.2">
      <c r="A508" s="184"/>
      <c r="B508" s="140"/>
      <c r="C508" s="140"/>
      <c r="D508" s="140"/>
      <c r="E508" s="140"/>
      <c r="F508" s="178"/>
      <c r="G508" s="178"/>
      <c r="H508" s="178"/>
      <c r="I508" s="159"/>
      <c r="J508" s="160"/>
      <c r="K508" s="161"/>
      <c r="L508" s="162"/>
      <c r="M508" s="159"/>
      <c r="N508" s="165"/>
      <c r="O508" s="137"/>
      <c r="P508" s="137"/>
      <c r="Q508" s="137"/>
      <c r="R508" s="137"/>
      <c r="S508" s="137"/>
      <c r="T508" s="50"/>
      <c r="U508" s="27"/>
      <c r="V508" s="168"/>
      <c r="W508" s="29"/>
      <c r="Y508" s="167"/>
      <c r="Z508" s="27"/>
      <c r="AA508" s="29"/>
      <c r="AB508" s="27"/>
      <c r="AC508" s="137"/>
      <c r="AD508" s="137"/>
      <c r="AE508" s="137"/>
      <c r="AF508" s="137"/>
      <c r="AG508" s="137"/>
      <c r="AH508" s="50"/>
      <c r="AI508" s="27"/>
      <c r="AJ508" s="168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50"/>
      <c r="AW508" s="27"/>
      <c r="AX508" s="168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50"/>
      <c r="BK508" s="50"/>
      <c r="BL508" s="50"/>
      <c r="BM508" s="50"/>
      <c r="BN508" s="50"/>
      <c r="BO508" s="50"/>
      <c r="BP508" s="50"/>
      <c r="BQ508" s="50"/>
      <c r="BR508" s="50"/>
      <c r="BS508" s="50"/>
      <c r="BT508" s="50"/>
      <c r="BU508" s="50"/>
      <c r="BV508" s="50"/>
      <c r="BW508" s="50"/>
      <c r="BX508" s="50"/>
      <c r="BY508" s="27"/>
      <c r="BZ508" s="168"/>
      <c r="CA508" s="29"/>
      <c r="CB508" s="27"/>
      <c r="CC508" s="27"/>
      <c r="CD508" s="27"/>
      <c r="CE508" s="27"/>
      <c r="CF508" s="27"/>
      <c r="CG508" s="27"/>
      <c r="CH508" s="187"/>
      <c r="CJ508" s="27"/>
      <c r="CK508" s="167"/>
      <c r="CL508" s="50"/>
      <c r="CM508" s="27"/>
      <c r="CN508" s="168"/>
      <c r="CO508" s="29"/>
      <c r="CP508" s="27"/>
      <c r="CQ508" s="27"/>
      <c r="CR508" s="27"/>
      <c r="CS508" s="27"/>
      <c r="CT508" s="27"/>
      <c r="CU508" s="27"/>
      <c r="CV508" s="170"/>
      <c r="CX508" s="27"/>
      <c r="CY508" s="167"/>
      <c r="CZ508" s="50"/>
      <c r="DA508" s="58"/>
      <c r="DB508" s="50"/>
      <c r="DC508" s="50"/>
      <c r="DD508" s="50"/>
      <c r="DE508" s="50"/>
      <c r="DF508" s="50"/>
      <c r="DG508" s="50"/>
      <c r="DH508" s="50"/>
      <c r="DI508" s="50"/>
      <c r="DJ508" s="171"/>
      <c r="DK508" s="50"/>
      <c r="DL508" s="50"/>
      <c r="DM508" s="50"/>
      <c r="DN508" s="50"/>
      <c r="DO508" s="27"/>
      <c r="DP508" s="168"/>
      <c r="DQ508" s="29"/>
      <c r="DR508" s="27"/>
      <c r="DS508" s="27"/>
      <c r="DT508" s="27"/>
      <c r="DU508" s="27"/>
      <c r="DV508" s="27"/>
      <c r="DW508" s="27"/>
      <c r="DX508" s="170"/>
      <c r="DZ508" s="27"/>
      <c r="EA508" s="167"/>
      <c r="EB508" s="50"/>
      <c r="EC508" s="27"/>
      <c r="ED508" s="168"/>
      <c r="EE508" s="29"/>
      <c r="EG508" s="167"/>
      <c r="EH508" s="27"/>
      <c r="EI508" s="29"/>
      <c r="EJ508" s="27"/>
      <c r="EK508" s="137"/>
      <c r="EL508" s="137"/>
      <c r="EM508" s="137"/>
      <c r="EN508" s="137"/>
      <c r="EO508" s="137"/>
      <c r="EP508" s="50"/>
      <c r="EQ508" s="27"/>
      <c r="ER508" s="168"/>
      <c r="ES508" s="27"/>
      <c r="ET508" s="27"/>
      <c r="EU508" s="27"/>
      <c r="EV508" s="27"/>
      <c r="EW508" s="27"/>
      <c r="EX508" s="27"/>
      <c r="EY508" s="27"/>
      <c r="EZ508" s="27"/>
      <c r="FA508" s="27"/>
      <c r="FB508" s="27"/>
      <c r="FC508" s="27"/>
      <c r="FD508" s="50"/>
      <c r="HW508" s="181"/>
      <c r="IY508" s="33"/>
      <c r="IZ508" s="168"/>
      <c r="JA508" s="29"/>
      <c r="JB508" s="27"/>
      <c r="JC508" s="27"/>
      <c r="JD508" s="27"/>
      <c r="JE508" s="27"/>
      <c r="JF508" s="27"/>
      <c r="JG508" s="27"/>
      <c r="JH508" s="172"/>
      <c r="JJ508" s="27"/>
      <c r="JK508" s="167"/>
      <c r="JL508" s="50"/>
      <c r="JM508" s="27"/>
      <c r="JN508" s="168"/>
      <c r="JO508" s="29"/>
      <c r="JP508" s="27"/>
      <c r="JQ508" s="27"/>
      <c r="JR508" s="27"/>
      <c r="JS508" s="27"/>
      <c r="JT508" s="27"/>
      <c r="JU508" s="27"/>
      <c r="JV508" s="188"/>
      <c r="JX508" s="27"/>
      <c r="JY508" s="167"/>
      <c r="JZ508" s="50"/>
      <c r="KA508" s="50"/>
      <c r="KB508" s="168"/>
      <c r="KC508" s="29"/>
      <c r="KD508" s="27"/>
      <c r="KE508" s="27"/>
      <c r="KF508" s="27"/>
      <c r="KG508" s="27"/>
      <c r="KH508" s="27"/>
      <c r="KI508" s="27"/>
      <c r="KJ508" s="172"/>
      <c r="KL508" s="27"/>
      <c r="KM508" s="167"/>
      <c r="KN508" s="50"/>
      <c r="KO508" s="27"/>
      <c r="KP508" s="168"/>
      <c r="KQ508" s="29"/>
      <c r="KR508" s="27"/>
      <c r="KS508" s="27"/>
      <c r="KT508" s="27"/>
      <c r="KU508" s="27"/>
      <c r="KV508" s="27"/>
      <c r="KW508" s="27"/>
      <c r="KX508" s="188"/>
      <c r="KZ508" s="27"/>
      <c r="LA508" s="167"/>
      <c r="LB508" s="50"/>
      <c r="LC508" s="27"/>
      <c r="LD508" s="168"/>
      <c r="LE508" s="27"/>
      <c r="LF508" s="27"/>
      <c r="LG508" s="27"/>
      <c r="LH508" s="27"/>
      <c r="LI508" s="27"/>
      <c r="LJ508" s="27"/>
      <c r="LK508" s="27"/>
      <c r="LL508" s="173"/>
      <c r="LM508" s="27"/>
      <c r="LN508" s="27"/>
      <c r="LO508" s="27"/>
      <c r="LP508" s="50"/>
      <c r="LQ508" s="27"/>
      <c r="LR508" s="168"/>
      <c r="LS508" s="29"/>
      <c r="LU508" s="167"/>
      <c r="LV508" s="27"/>
      <c r="LW508" s="29"/>
      <c r="LX508" s="27"/>
      <c r="LY508" s="137"/>
      <c r="LZ508" s="137"/>
      <c r="MA508" s="137"/>
      <c r="MB508" s="137"/>
      <c r="MC508" s="137"/>
      <c r="MD508" s="50"/>
      <c r="ME508" s="27"/>
      <c r="MF508" s="168"/>
      <c r="MG508" s="29"/>
      <c r="MI508" s="167"/>
      <c r="MJ508" s="27"/>
      <c r="MK508" s="29"/>
      <c r="ML508" s="27"/>
      <c r="MM508" s="137"/>
      <c r="MN508" s="137"/>
      <c r="MO508" s="137"/>
      <c r="MP508" s="137"/>
      <c r="MQ508" s="137"/>
      <c r="MR508" s="50"/>
      <c r="MS508" s="27"/>
      <c r="MT508" s="168"/>
      <c r="MU508" s="29"/>
      <c r="MW508" s="167"/>
      <c r="MX508" s="27"/>
      <c r="MY508" s="29"/>
      <c r="MZ508" s="27"/>
      <c r="NA508" s="137"/>
      <c r="NB508" s="137"/>
      <c r="NC508" s="137"/>
      <c r="ND508" s="137"/>
      <c r="NE508" s="137"/>
      <c r="NF508" s="50"/>
      <c r="NG508" s="27"/>
      <c r="NH508" s="168"/>
      <c r="NI508" s="29"/>
      <c r="NK508" s="167"/>
      <c r="NL508" s="27"/>
      <c r="NM508" s="29"/>
      <c r="NN508" s="27"/>
      <c r="NO508" s="137"/>
      <c r="NP508" s="137"/>
      <c r="NQ508" s="137"/>
      <c r="NR508" s="137"/>
      <c r="NS508" s="137"/>
      <c r="NT508" s="50"/>
    </row>
    <row r="509" spans="1:384" s="16" customFormat="1" ht="15" customHeight="1" x14ac:dyDescent="0.2">
      <c r="A509" s="1"/>
      <c r="B509" s="2"/>
      <c r="C509" s="2"/>
      <c r="D509" s="2"/>
      <c r="E509" s="2"/>
      <c r="F509" s="2"/>
      <c r="G509" s="2"/>
      <c r="H509" s="2"/>
      <c r="I509" s="340" t="s">
        <v>711</v>
      </c>
      <c r="J509" s="340"/>
      <c r="K509" s="340"/>
      <c r="L509" s="340"/>
      <c r="M509" s="208" t="s">
        <v>1</v>
      </c>
      <c r="N509" s="3"/>
      <c r="O509" s="3"/>
      <c r="P509" s="3"/>
      <c r="Q509" s="3"/>
      <c r="R509" s="3"/>
      <c r="S509" s="3"/>
      <c r="T509" s="3"/>
      <c r="U509" s="4"/>
      <c r="V509" s="5"/>
      <c r="W509" s="341" t="s">
        <v>712</v>
      </c>
      <c r="X509" s="341"/>
      <c r="Y509" s="341"/>
      <c r="Z509" s="341"/>
      <c r="AA509" s="4" t="s">
        <v>72</v>
      </c>
      <c r="AB509" s="4"/>
      <c r="AC509" s="4"/>
      <c r="AD509" s="4"/>
      <c r="AE509" s="4"/>
      <c r="AF509" s="4"/>
      <c r="AG509" s="4"/>
      <c r="AH509" s="4"/>
      <c r="AI509" s="3"/>
      <c r="AJ509" s="342" t="s">
        <v>713</v>
      </c>
      <c r="AK509" s="342"/>
      <c r="AL509" s="342"/>
      <c r="AM509" s="3" t="s">
        <v>1</v>
      </c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43" t="s">
        <v>714</v>
      </c>
      <c r="AY509" s="343"/>
      <c r="AZ509" s="343"/>
      <c r="BA509" s="3" t="s">
        <v>1</v>
      </c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43" t="s">
        <v>715</v>
      </c>
      <c r="BM509" s="343"/>
      <c r="BN509" s="343"/>
      <c r="BO509" s="3" t="s">
        <v>1</v>
      </c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43" t="s">
        <v>716</v>
      </c>
      <c r="CA509" s="343"/>
      <c r="CB509" s="343"/>
      <c r="CC509" s="3" t="s">
        <v>1</v>
      </c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43" t="s">
        <v>717</v>
      </c>
      <c r="CO509" s="343"/>
      <c r="CP509" s="343"/>
      <c r="CQ509" s="3" t="s">
        <v>1</v>
      </c>
      <c r="CR509" s="3"/>
      <c r="CS509" s="3"/>
      <c r="CT509" s="3"/>
      <c r="CU509" s="3"/>
      <c r="CV509" s="3"/>
      <c r="CW509" s="3"/>
      <c r="CX509" s="3"/>
      <c r="CY509" s="3"/>
      <c r="CZ509" s="3"/>
      <c r="DA509" s="6"/>
      <c r="DB509" s="344" t="s">
        <v>718</v>
      </c>
      <c r="DC509" s="344"/>
      <c r="DD509" s="344"/>
      <c r="DE509" s="7" t="s">
        <v>73</v>
      </c>
      <c r="DF509" s="7"/>
      <c r="DG509" s="6"/>
      <c r="DH509" s="6"/>
      <c r="DI509" s="6"/>
      <c r="DJ509" s="6"/>
      <c r="DK509" s="6"/>
      <c r="DL509" s="6"/>
      <c r="DM509" s="6"/>
      <c r="DN509" s="6"/>
      <c r="DO509" s="6"/>
      <c r="DP509" s="344" t="s">
        <v>719</v>
      </c>
      <c r="DQ509" s="344"/>
      <c r="DR509" s="344"/>
      <c r="DS509" s="6" t="s">
        <v>4</v>
      </c>
      <c r="DT509" s="6"/>
      <c r="DU509" s="6"/>
      <c r="DV509" s="6"/>
      <c r="DW509" s="6"/>
      <c r="DX509" s="6"/>
      <c r="DY509" s="6"/>
      <c r="DZ509" s="6"/>
      <c r="EA509" s="6"/>
      <c r="EB509" s="6"/>
      <c r="EC509" s="6"/>
      <c r="ED509" s="8"/>
      <c r="EE509" s="345" t="s">
        <v>720</v>
      </c>
      <c r="EF509" s="345"/>
      <c r="EG509" s="345"/>
      <c r="EH509" s="345"/>
      <c r="EI509" s="6" t="s">
        <v>4</v>
      </c>
      <c r="EJ509" s="6"/>
      <c r="EK509" s="6"/>
      <c r="EL509" s="6"/>
      <c r="EM509" s="6"/>
      <c r="EN509" s="6"/>
      <c r="EO509" s="6"/>
      <c r="EP509" s="6"/>
      <c r="EQ509" s="6"/>
      <c r="ER509" s="344" t="s">
        <v>721</v>
      </c>
      <c r="ES509" s="344"/>
      <c r="ET509" s="344"/>
      <c r="EU509" s="6" t="s">
        <v>73</v>
      </c>
      <c r="EV509" s="6"/>
      <c r="EW509" s="6"/>
      <c r="EX509" s="6"/>
      <c r="EY509" s="6"/>
      <c r="EZ509" s="6"/>
      <c r="FA509" s="6"/>
      <c r="FB509" s="6"/>
      <c r="FC509" s="6"/>
      <c r="FD509" s="6"/>
      <c r="GG509" s="209"/>
      <c r="HW509" s="210"/>
      <c r="HX509" s="211"/>
      <c r="HY509" s="211"/>
      <c r="HZ509" s="211"/>
      <c r="IA509" s="211"/>
      <c r="IC509" s="355"/>
      <c r="ID509" s="355"/>
      <c r="IE509" s="355"/>
      <c r="IF509" s="356"/>
      <c r="IG509" s="356"/>
      <c r="IH509" s="356"/>
      <c r="IL509" s="211"/>
      <c r="IM509" s="211"/>
      <c r="IN509" s="211"/>
      <c r="IO509" s="211"/>
      <c r="IQ509" s="355"/>
      <c r="IR509" s="355"/>
      <c r="IS509" s="355"/>
      <c r="IT509" s="356"/>
      <c r="IU509" s="356"/>
      <c r="IV509" s="356"/>
      <c r="IY509" s="9"/>
      <c r="IZ509" s="338" t="s">
        <v>722</v>
      </c>
      <c r="JA509" s="338"/>
      <c r="JB509" s="338"/>
      <c r="JC509" s="9" t="s">
        <v>4</v>
      </c>
      <c r="JD509" s="9"/>
      <c r="JE509" s="9"/>
      <c r="JF509" s="9"/>
      <c r="JG509" s="9"/>
      <c r="JH509" s="9"/>
      <c r="JI509" s="9"/>
      <c r="JJ509" s="9"/>
      <c r="JK509" s="9"/>
      <c r="JL509" s="9"/>
      <c r="JM509" s="9"/>
      <c r="JN509" s="338" t="s">
        <v>723</v>
      </c>
      <c r="JO509" s="338"/>
      <c r="JP509" s="338"/>
      <c r="JQ509" s="9" t="s">
        <v>4</v>
      </c>
      <c r="JR509" s="9"/>
      <c r="JS509" s="9"/>
      <c r="JT509" s="9"/>
      <c r="JU509" s="9"/>
      <c r="JV509" s="9"/>
      <c r="JW509" s="9"/>
      <c r="JX509" s="9"/>
      <c r="JY509" s="9"/>
      <c r="JZ509" s="9"/>
      <c r="KA509" s="9"/>
      <c r="KB509" s="338" t="s">
        <v>724</v>
      </c>
      <c r="KC509" s="338"/>
      <c r="KD509" s="338"/>
      <c r="KE509" s="9" t="s">
        <v>4</v>
      </c>
      <c r="KF509" s="9"/>
      <c r="KG509" s="9"/>
      <c r="KH509" s="9"/>
      <c r="KI509" s="9"/>
      <c r="KJ509" s="9"/>
      <c r="KK509" s="9"/>
      <c r="KL509" s="9"/>
      <c r="KM509" s="9"/>
      <c r="KN509" s="9"/>
      <c r="KO509" s="9"/>
      <c r="KP509" s="338" t="s">
        <v>725</v>
      </c>
      <c r="KQ509" s="338"/>
      <c r="KR509" s="338"/>
      <c r="KS509" s="9" t="s">
        <v>4</v>
      </c>
      <c r="KT509" s="9"/>
      <c r="KU509" s="9"/>
      <c r="KV509" s="9"/>
      <c r="KW509" s="9"/>
      <c r="KX509" s="9"/>
      <c r="KY509" s="9"/>
      <c r="KZ509" s="9"/>
      <c r="LA509" s="9"/>
      <c r="LB509" s="9"/>
      <c r="LC509" s="9"/>
      <c r="LD509" s="338" t="s">
        <v>6</v>
      </c>
      <c r="LE509" s="338"/>
      <c r="LF509" s="338"/>
      <c r="LG509" s="9" t="s">
        <v>4</v>
      </c>
      <c r="LH509" s="9"/>
      <c r="LI509" s="9"/>
      <c r="LJ509" s="9"/>
      <c r="LK509" s="9"/>
      <c r="LL509" s="11"/>
      <c r="LM509" s="9"/>
      <c r="LN509" s="9"/>
      <c r="LO509" s="9"/>
      <c r="LP509" s="9"/>
      <c r="LQ509" s="9"/>
      <c r="LR509" s="10"/>
      <c r="LS509" s="339" t="s">
        <v>729</v>
      </c>
      <c r="LT509" s="339"/>
      <c r="LU509" s="339"/>
      <c r="LV509" s="339"/>
      <c r="LW509" s="9" t="s">
        <v>4</v>
      </c>
      <c r="LX509" s="9"/>
      <c r="LY509" s="9"/>
      <c r="LZ509" s="9"/>
      <c r="MA509" s="9"/>
      <c r="MB509" s="9"/>
      <c r="MC509" s="9"/>
      <c r="MD509" s="9"/>
      <c r="ME509" s="9"/>
      <c r="MF509" s="10"/>
      <c r="MG509" s="339" t="s">
        <v>728</v>
      </c>
      <c r="MH509" s="339"/>
      <c r="MI509" s="339"/>
      <c r="MJ509" s="339"/>
      <c r="MK509" s="9" t="s">
        <v>4</v>
      </c>
      <c r="ML509" s="9"/>
      <c r="MM509" s="9"/>
      <c r="MN509" s="9"/>
      <c r="MO509" s="9"/>
      <c r="MP509" s="9"/>
      <c r="MQ509" s="9"/>
      <c r="MR509" s="9"/>
      <c r="MS509" s="9"/>
      <c r="MT509" s="10"/>
      <c r="MU509" s="339" t="s">
        <v>727</v>
      </c>
      <c r="MV509" s="339"/>
      <c r="MW509" s="339"/>
      <c r="MX509" s="339"/>
      <c r="MY509" s="9" t="s">
        <v>4</v>
      </c>
      <c r="MZ509" s="9"/>
      <c r="NA509" s="9"/>
      <c r="NB509" s="9"/>
      <c r="NC509" s="9"/>
      <c r="ND509" s="9"/>
      <c r="NE509" s="9"/>
      <c r="NF509" s="9"/>
      <c r="NG509" s="9"/>
      <c r="NH509" s="10"/>
      <c r="NI509" s="339" t="s">
        <v>726</v>
      </c>
      <c r="NJ509" s="339"/>
      <c r="NK509" s="339"/>
      <c r="NL509" s="339"/>
      <c r="NM509" s="9" t="s">
        <v>4</v>
      </c>
      <c r="NN509" s="9"/>
      <c r="NO509" s="9"/>
      <c r="NP509" s="9"/>
      <c r="NQ509" s="9"/>
      <c r="NR509" s="9"/>
      <c r="NS509" s="9"/>
      <c r="NT509" s="9"/>
    </row>
    <row r="510" spans="1:384" x14ac:dyDescent="0.2">
      <c r="A510" s="17" t="s">
        <v>7</v>
      </c>
      <c r="B510" s="18" t="s">
        <v>733</v>
      </c>
      <c r="C510" s="19" t="s">
        <v>734</v>
      </c>
      <c r="D510" s="19" t="s">
        <v>735</v>
      </c>
      <c r="E510" s="19" t="s">
        <v>736</v>
      </c>
      <c r="F510" s="140"/>
      <c r="G510" s="140"/>
      <c r="H510" s="42"/>
      <c r="I510" s="23" t="s">
        <v>8</v>
      </c>
      <c r="J510" s="23" t="s">
        <v>9</v>
      </c>
      <c r="K510" s="24" t="s">
        <v>10</v>
      </c>
      <c r="L510" s="23" t="s">
        <v>9</v>
      </c>
      <c r="M510" s="23" t="s">
        <v>11</v>
      </c>
      <c r="N510" s="23" t="s">
        <v>12</v>
      </c>
      <c r="O510" s="23" t="s">
        <v>13</v>
      </c>
      <c r="P510" s="23"/>
      <c r="Q510" s="23" t="s">
        <v>14</v>
      </c>
      <c r="R510" s="23" t="s">
        <v>15</v>
      </c>
      <c r="S510" s="23" t="s">
        <v>16</v>
      </c>
      <c r="T510" s="23" t="s">
        <v>17</v>
      </c>
      <c r="U510" s="25"/>
      <c r="V510" s="26" t="s">
        <v>7</v>
      </c>
      <c r="W510" s="23" t="s">
        <v>8</v>
      </c>
      <c r="X510" s="23" t="s">
        <v>9</v>
      </c>
      <c r="Y510" s="24" t="s">
        <v>10</v>
      </c>
      <c r="Z510" s="23" t="s">
        <v>9</v>
      </c>
      <c r="AA510" s="23" t="s">
        <v>11</v>
      </c>
      <c r="AB510" s="23" t="s">
        <v>12</v>
      </c>
      <c r="AC510" s="23" t="s">
        <v>13</v>
      </c>
      <c r="AD510" s="23"/>
      <c r="AE510" s="23" t="s">
        <v>14</v>
      </c>
      <c r="AF510" s="23" t="s">
        <v>15</v>
      </c>
      <c r="AG510" s="23" t="s">
        <v>16</v>
      </c>
      <c r="AH510" s="23" t="s">
        <v>17</v>
      </c>
      <c r="AI510" s="27"/>
      <c r="AJ510" s="28" t="s">
        <v>7</v>
      </c>
      <c r="AK510" s="23" t="s">
        <v>8</v>
      </c>
      <c r="AL510" s="23" t="s">
        <v>9</v>
      </c>
      <c r="AM510" s="24" t="s">
        <v>10</v>
      </c>
      <c r="AN510" s="23" t="s">
        <v>9</v>
      </c>
      <c r="AO510" s="23" t="s">
        <v>11</v>
      </c>
      <c r="AP510" s="23" t="s">
        <v>12</v>
      </c>
      <c r="AQ510" s="23" t="s">
        <v>13</v>
      </c>
      <c r="AR510" s="23"/>
      <c r="AS510" s="23" t="s">
        <v>14</v>
      </c>
      <c r="AT510" s="23" t="s">
        <v>15</v>
      </c>
      <c r="AU510" s="23" t="s">
        <v>16</v>
      </c>
      <c r="AV510" s="23" t="s">
        <v>17</v>
      </c>
      <c r="AW510" s="27"/>
      <c r="AX510" s="28" t="s">
        <v>7</v>
      </c>
      <c r="AY510" s="23" t="s">
        <v>8</v>
      </c>
      <c r="AZ510" s="23" t="s">
        <v>9</v>
      </c>
      <c r="BA510" s="24" t="s">
        <v>10</v>
      </c>
      <c r="BB510" s="23" t="s">
        <v>9</v>
      </c>
      <c r="BC510" s="23" t="s">
        <v>11</v>
      </c>
      <c r="BD510" s="23" t="s">
        <v>12</v>
      </c>
      <c r="BE510" s="23" t="s">
        <v>13</v>
      </c>
      <c r="BF510" s="23"/>
      <c r="BG510" s="23" t="s">
        <v>14</v>
      </c>
      <c r="BH510" s="23" t="s">
        <v>15</v>
      </c>
      <c r="BI510" s="23" t="s">
        <v>16</v>
      </c>
      <c r="BJ510" s="23" t="s">
        <v>17</v>
      </c>
      <c r="BK510" s="29"/>
      <c r="BL510" s="28" t="s">
        <v>7</v>
      </c>
      <c r="BM510" s="23" t="s">
        <v>8</v>
      </c>
      <c r="BN510" s="23" t="s">
        <v>9</v>
      </c>
      <c r="BO510" s="24" t="s">
        <v>10</v>
      </c>
      <c r="BP510" s="23" t="s">
        <v>9</v>
      </c>
      <c r="BQ510" s="23" t="s">
        <v>11</v>
      </c>
      <c r="BR510" s="23" t="s">
        <v>12</v>
      </c>
      <c r="BS510" s="23" t="s">
        <v>13</v>
      </c>
      <c r="BT510" s="23" t="s">
        <v>18</v>
      </c>
      <c r="BU510" s="23" t="s">
        <v>14</v>
      </c>
      <c r="BV510" s="23" t="s">
        <v>12</v>
      </c>
      <c r="BW510" s="23" t="s">
        <v>19</v>
      </c>
      <c r="BX510" s="23" t="s">
        <v>17</v>
      </c>
      <c r="BY510" s="27"/>
      <c r="BZ510" s="28" t="s">
        <v>7</v>
      </c>
      <c r="CA510" s="23" t="s">
        <v>8</v>
      </c>
      <c r="CB510" s="23" t="s">
        <v>9</v>
      </c>
      <c r="CC510" s="24" t="s">
        <v>10</v>
      </c>
      <c r="CD510" s="23" t="s">
        <v>9</v>
      </c>
      <c r="CE510" s="23" t="s">
        <v>11</v>
      </c>
      <c r="CF510" s="23" t="s">
        <v>12</v>
      </c>
      <c r="CG510" s="23" t="s">
        <v>13</v>
      </c>
      <c r="CH510" s="30" t="s">
        <v>18</v>
      </c>
      <c r="CI510" s="23" t="s">
        <v>14</v>
      </c>
      <c r="CJ510" s="23" t="s">
        <v>12</v>
      </c>
      <c r="CK510" s="23" t="s">
        <v>19</v>
      </c>
      <c r="CL510" s="23" t="s">
        <v>17</v>
      </c>
      <c r="CM510" s="27"/>
      <c r="CN510" s="28" t="s">
        <v>7</v>
      </c>
      <c r="CO510" s="23" t="s">
        <v>8</v>
      </c>
      <c r="CP510" s="23" t="s">
        <v>9</v>
      </c>
      <c r="CQ510" s="24" t="s">
        <v>10</v>
      </c>
      <c r="CR510" s="23" t="s">
        <v>9</v>
      </c>
      <c r="CS510" s="23" t="s">
        <v>11</v>
      </c>
      <c r="CT510" s="23" t="s">
        <v>12</v>
      </c>
      <c r="CU510" s="23" t="s">
        <v>13</v>
      </c>
      <c r="CV510" s="31" t="s">
        <v>18</v>
      </c>
      <c r="CW510" s="23" t="s">
        <v>14</v>
      </c>
      <c r="CX510" s="23" t="s">
        <v>12</v>
      </c>
      <c r="CY510" s="23" t="s">
        <v>19</v>
      </c>
      <c r="CZ510" s="23" t="s">
        <v>17</v>
      </c>
      <c r="DA510" s="32"/>
      <c r="DB510" s="28" t="s">
        <v>7</v>
      </c>
      <c r="DC510" s="23" t="s">
        <v>8</v>
      </c>
      <c r="DD510" s="23" t="s">
        <v>9</v>
      </c>
      <c r="DE510" s="24" t="s">
        <v>10</v>
      </c>
      <c r="DF510" s="23" t="s">
        <v>9</v>
      </c>
      <c r="DG510" s="23" t="s">
        <v>11</v>
      </c>
      <c r="DH510" s="23" t="s">
        <v>12</v>
      </c>
      <c r="DI510" s="23" t="s">
        <v>13</v>
      </c>
      <c r="DJ510" s="31" t="s">
        <v>18</v>
      </c>
      <c r="DK510" s="23" t="s">
        <v>14</v>
      </c>
      <c r="DL510" s="23" t="s">
        <v>12</v>
      </c>
      <c r="DM510" s="23" t="s">
        <v>19</v>
      </c>
      <c r="DN510" s="23" t="s">
        <v>17</v>
      </c>
      <c r="DO510" s="25"/>
      <c r="DP510" s="28" t="s">
        <v>7</v>
      </c>
      <c r="DQ510" s="23" t="s">
        <v>8</v>
      </c>
      <c r="DR510" s="23" t="s">
        <v>9</v>
      </c>
      <c r="DS510" s="24" t="s">
        <v>10</v>
      </c>
      <c r="DT510" s="23" t="s">
        <v>9</v>
      </c>
      <c r="DU510" s="23" t="s">
        <v>11</v>
      </c>
      <c r="DV510" s="23" t="s">
        <v>12</v>
      </c>
      <c r="DW510" s="23" t="s">
        <v>13</v>
      </c>
      <c r="DX510" s="31" t="s">
        <v>18</v>
      </c>
      <c r="DY510" s="23" t="s">
        <v>14</v>
      </c>
      <c r="DZ510" s="23" t="s">
        <v>12</v>
      </c>
      <c r="EA510" s="23" t="s">
        <v>19</v>
      </c>
      <c r="EB510" s="23" t="s">
        <v>17</v>
      </c>
      <c r="EC510" s="27"/>
      <c r="ED510" s="26" t="s">
        <v>7</v>
      </c>
      <c r="EE510" s="23" t="s">
        <v>8</v>
      </c>
      <c r="EF510" s="23" t="s">
        <v>9</v>
      </c>
      <c r="EG510" s="24" t="s">
        <v>10</v>
      </c>
      <c r="EH510" s="23" t="s">
        <v>9</v>
      </c>
      <c r="EI510" s="23" t="s">
        <v>11</v>
      </c>
      <c r="EJ510" s="23" t="s">
        <v>12</v>
      </c>
      <c r="EK510" s="23" t="s">
        <v>13</v>
      </c>
      <c r="EL510" s="23"/>
      <c r="EM510" s="23" t="s">
        <v>14</v>
      </c>
      <c r="EN510" s="23" t="s">
        <v>15</v>
      </c>
      <c r="EO510" s="23" t="s">
        <v>16</v>
      </c>
      <c r="EP510" s="23" t="s">
        <v>17</v>
      </c>
      <c r="EQ510" s="27"/>
      <c r="ER510" s="28" t="s">
        <v>7</v>
      </c>
      <c r="ES510" s="23" t="s">
        <v>8</v>
      </c>
      <c r="ET510" s="23" t="s">
        <v>9</v>
      </c>
      <c r="EU510" s="24" t="s">
        <v>10</v>
      </c>
      <c r="EV510" s="23" t="s">
        <v>9</v>
      </c>
      <c r="EW510" s="23" t="s">
        <v>11</v>
      </c>
      <c r="EX510" s="23" t="s">
        <v>12</v>
      </c>
      <c r="EY510" s="23" t="s">
        <v>13</v>
      </c>
      <c r="EZ510" s="23"/>
      <c r="FA510" s="23" t="s">
        <v>14</v>
      </c>
      <c r="FB510" s="23" t="s">
        <v>15</v>
      </c>
      <c r="FC510" s="23" t="s">
        <v>16</v>
      </c>
      <c r="FD510" s="23" t="s">
        <v>17</v>
      </c>
      <c r="HW510" s="185"/>
      <c r="HX510" s="29"/>
      <c r="HY510" s="29"/>
      <c r="HZ510" s="29"/>
      <c r="IA510" s="29"/>
      <c r="IC510" s="212"/>
      <c r="ID510" s="29"/>
      <c r="IE510" s="29"/>
      <c r="IF510" s="29"/>
      <c r="IG510" s="29"/>
      <c r="IH510" s="29"/>
      <c r="IL510" s="29"/>
      <c r="IM510" s="29"/>
      <c r="IN510" s="29"/>
      <c r="IO510" s="29"/>
      <c r="IQ510" s="212"/>
      <c r="IR510" s="29"/>
      <c r="IS510" s="29"/>
      <c r="IT510" s="29"/>
      <c r="IU510" s="29"/>
      <c r="IV510" s="29"/>
      <c r="IY510" s="33"/>
      <c r="IZ510" s="28" t="s">
        <v>7</v>
      </c>
      <c r="JA510" s="23" t="s">
        <v>8</v>
      </c>
      <c r="JB510" s="23" t="s">
        <v>9</v>
      </c>
      <c r="JC510" s="24" t="s">
        <v>10</v>
      </c>
      <c r="JD510" s="23" t="s">
        <v>9</v>
      </c>
      <c r="JE510" s="23" t="s">
        <v>11</v>
      </c>
      <c r="JF510" s="23" t="s">
        <v>12</v>
      </c>
      <c r="JG510" s="23" t="s">
        <v>13</v>
      </c>
      <c r="JH510" s="24" t="s">
        <v>18</v>
      </c>
      <c r="JI510" s="23" t="s">
        <v>14</v>
      </c>
      <c r="JJ510" s="23" t="s">
        <v>12</v>
      </c>
      <c r="JK510" s="23" t="s">
        <v>19</v>
      </c>
      <c r="JL510" s="23" t="s">
        <v>17</v>
      </c>
      <c r="JM510" s="27"/>
      <c r="JN510" s="28" t="s">
        <v>7</v>
      </c>
      <c r="JO510" s="23" t="s">
        <v>8</v>
      </c>
      <c r="JP510" s="23" t="s">
        <v>9</v>
      </c>
      <c r="JQ510" s="24" t="s">
        <v>10</v>
      </c>
      <c r="JR510" s="23" t="s">
        <v>9</v>
      </c>
      <c r="JS510" s="23" t="s">
        <v>11</v>
      </c>
      <c r="JT510" s="23" t="s">
        <v>12</v>
      </c>
      <c r="JU510" s="23" t="s">
        <v>13</v>
      </c>
      <c r="JV510" s="23" t="s">
        <v>18</v>
      </c>
      <c r="JW510" s="23" t="s">
        <v>14</v>
      </c>
      <c r="JX510" s="23" t="s">
        <v>12</v>
      </c>
      <c r="JY510" s="23" t="s">
        <v>19</v>
      </c>
      <c r="JZ510" s="23" t="s">
        <v>17</v>
      </c>
      <c r="KA510" s="34"/>
      <c r="KB510" s="28" t="s">
        <v>7</v>
      </c>
      <c r="KC510" s="23" t="s">
        <v>8</v>
      </c>
      <c r="KD510" s="23" t="s">
        <v>9</v>
      </c>
      <c r="KE510" s="24" t="s">
        <v>10</v>
      </c>
      <c r="KF510" s="23" t="s">
        <v>9</v>
      </c>
      <c r="KG510" s="23" t="s">
        <v>11</v>
      </c>
      <c r="KH510" s="23" t="s">
        <v>12</v>
      </c>
      <c r="KI510" s="23" t="s">
        <v>13</v>
      </c>
      <c r="KJ510" s="24" t="s">
        <v>18</v>
      </c>
      <c r="KK510" s="23" t="s">
        <v>14</v>
      </c>
      <c r="KL510" s="23" t="s">
        <v>12</v>
      </c>
      <c r="KM510" s="23" t="s">
        <v>19</v>
      </c>
      <c r="KN510" s="23" t="s">
        <v>17</v>
      </c>
      <c r="KO510" s="27"/>
      <c r="KP510" s="28" t="s">
        <v>7</v>
      </c>
      <c r="KQ510" s="23" t="s">
        <v>8</v>
      </c>
      <c r="KR510" s="23" t="s">
        <v>9</v>
      </c>
      <c r="KS510" s="24" t="s">
        <v>10</v>
      </c>
      <c r="KT510" s="23" t="s">
        <v>9</v>
      </c>
      <c r="KU510" s="23" t="s">
        <v>11</v>
      </c>
      <c r="KV510" s="23" t="s">
        <v>12</v>
      </c>
      <c r="KW510" s="23" t="s">
        <v>13</v>
      </c>
      <c r="KX510" s="23" t="s">
        <v>18</v>
      </c>
      <c r="KY510" s="23" t="s">
        <v>14</v>
      </c>
      <c r="KZ510" s="23" t="s">
        <v>12</v>
      </c>
      <c r="LA510" s="23" t="s">
        <v>19</v>
      </c>
      <c r="LB510" s="23" t="s">
        <v>17</v>
      </c>
      <c r="LC510" s="25"/>
      <c r="LD510" s="28" t="s">
        <v>7</v>
      </c>
      <c r="LE510" s="23" t="s">
        <v>8</v>
      </c>
      <c r="LF510" s="23" t="s">
        <v>9</v>
      </c>
      <c r="LG510" s="24" t="s">
        <v>10</v>
      </c>
      <c r="LH510" s="23" t="s">
        <v>9</v>
      </c>
      <c r="LI510" s="23" t="s">
        <v>11</v>
      </c>
      <c r="LJ510" s="23" t="s">
        <v>12</v>
      </c>
      <c r="LK510" s="23" t="s">
        <v>13</v>
      </c>
      <c r="LL510" s="24" t="s">
        <v>18</v>
      </c>
      <c r="LM510" s="23" t="s">
        <v>14</v>
      </c>
      <c r="LN510" s="23" t="s">
        <v>12</v>
      </c>
      <c r="LO510" s="23" t="s">
        <v>19</v>
      </c>
      <c r="LP510" s="23" t="s">
        <v>17</v>
      </c>
      <c r="LQ510" s="25"/>
      <c r="LR510" s="26" t="s">
        <v>7</v>
      </c>
      <c r="LS510" s="23" t="s">
        <v>8</v>
      </c>
      <c r="LT510" s="23" t="s">
        <v>9</v>
      </c>
      <c r="LU510" s="24" t="s">
        <v>10</v>
      </c>
      <c r="LV510" s="23" t="s">
        <v>9</v>
      </c>
      <c r="LW510" s="23" t="s">
        <v>11</v>
      </c>
      <c r="LX510" s="23" t="s">
        <v>12</v>
      </c>
      <c r="LY510" s="23" t="s">
        <v>13</v>
      </c>
      <c r="LZ510" s="23"/>
      <c r="MA510" s="23" t="s">
        <v>14</v>
      </c>
      <c r="MB510" s="23" t="s">
        <v>15</v>
      </c>
      <c r="MC510" s="23" t="s">
        <v>16</v>
      </c>
      <c r="MD510" s="23" t="s">
        <v>17</v>
      </c>
      <c r="ME510" s="27"/>
      <c r="MF510" s="26" t="s">
        <v>7</v>
      </c>
      <c r="MG510" s="23" t="s">
        <v>8</v>
      </c>
      <c r="MH510" s="23" t="s">
        <v>9</v>
      </c>
      <c r="MI510" s="24" t="s">
        <v>10</v>
      </c>
      <c r="MJ510" s="23" t="s">
        <v>9</v>
      </c>
      <c r="MK510" s="23" t="s">
        <v>11</v>
      </c>
      <c r="ML510" s="23" t="s">
        <v>12</v>
      </c>
      <c r="MM510" s="23" t="s">
        <v>13</v>
      </c>
      <c r="MN510" s="23"/>
      <c r="MO510" s="23" t="s">
        <v>14</v>
      </c>
      <c r="MP510" s="23" t="s">
        <v>15</v>
      </c>
      <c r="MQ510" s="23" t="s">
        <v>16</v>
      </c>
      <c r="MR510" s="23" t="s">
        <v>17</v>
      </c>
      <c r="MS510" s="25"/>
      <c r="MT510" s="26" t="s">
        <v>7</v>
      </c>
      <c r="MU510" s="23" t="s">
        <v>8</v>
      </c>
      <c r="MV510" s="23" t="s">
        <v>9</v>
      </c>
      <c r="MW510" s="24" t="s">
        <v>10</v>
      </c>
      <c r="MX510" s="23" t="s">
        <v>9</v>
      </c>
      <c r="MY510" s="23" t="s">
        <v>11</v>
      </c>
      <c r="MZ510" s="23" t="s">
        <v>12</v>
      </c>
      <c r="NA510" s="23" t="s">
        <v>13</v>
      </c>
      <c r="NB510" s="23"/>
      <c r="NC510" s="23" t="s">
        <v>14</v>
      </c>
      <c r="ND510" s="23" t="s">
        <v>15</v>
      </c>
      <c r="NE510" s="23" t="s">
        <v>16</v>
      </c>
      <c r="NF510" s="23" t="s">
        <v>17</v>
      </c>
      <c r="NG510" s="27"/>
      <c r="NH510" s="26" t="s">
        <v>7</v>
      </c>
      <c r="NI510" s="23" t="s">
        <v>8</v>
      </c>
      <c r="NJ510" s="23" t="s">
        <v>9</v>
      </c>
      <c r="NK510" s="24" t="s">
        <v>10</v>
      </c>
      <c r="NL510" s="23" t="s">
        <v>9</v>
      </c>
      <c r="NM510" s="23" t="s">
        <v>11</v>
      </c>
      <c r="NN510" s="23" t="s">
        <v>12</v>
      </c>
      <c r="NO510" s="23" t="s">
        <v>13</v>
      </c>
      <c r="NP510" s="23"/>
      <c r="NQ510" s="23" t="s">
        <v>14</v>
      </c>
      <c r="NR510" s="23" t="s">
        <v>15</v>
      </c>
      <c r="NS510" s="23" t="s">
        <v>16</v>
      </c>
      <c r="NT510" s="23" t="s">
        <v>17</v>
      </c>
    </row>
    <row r="511" spans="1:384" x14ac:dyDescent="0.2">
      <c r="A511" s="38">
        <v>45885</v>
      </c>
      <c r="B511" s="39">
        <v>2501</v>
      </c>
      <c r="C511" s="40">
        <v>931</v>
      </c>
      <c r="D511" s="40">
        <v>452</v>
      </c>
      <c r="E511" s="40">
        <v>1118</v>
      </c>
      <c r="F511" s="140"/>
      <c r="G511" s="140"/>
      <c r="H511" s="42"/>
      <c r="I511" s="43">
        <v>1801</v>
      </c>
      <c r="J511" s="43">
        <v>62</v>
      </c>
      <c r="K511" s="43">
        <v>85</v>
      </c>
      <c r="L511" s="43">
        <v>4</v>
      </c>
      <c r="M511" s="43">
        <v>12</v>
      </c>
      <c r="N511" s="43">
        <v>8</v>
      </c>
      <c r="O511" s="43">
        <v>0</v>
      </c>
      <c r="P511" s="43"/>
      <c r="Q511" s="44">
        <v>363</v>
      </c>
      <c r="R511" s="44">
        <v>2904</v>
      </c>
      <c r="S511" s="45">
        <v>0.46838709677419355</v>
      </c>
      <c r="T511" s="35"/>
      <c r="U511" s="27"/>
      <c r="V511" s="46">
        <v>45885</v>
      </c>
      <c r="W511" s="47">
        <v>10392</v>
      </c>
      <c r="X511" s="43">
        <v>92</v>
      </c>
      <c r="Y511" s="43">
        <v>447</v>
      </c>
      <c r="Z511" s="43">
        <v>3</v>
      </c>
      <c r="AA511" s="43">
        <v>9</v>
      </c>
      <c r="AB511" s="43">
        <v>3</v>
      </c>
      <c r="AC511" s="43">
        <v>4</v>
      </c>
      <c r="AD511" s="43"/>
      <c r="AE511" s="44">
        <v>1026</v>
      </c>
      <c r="AF511" s="44">
        <v>3078</v>
      </c>
      <c r="AG511" s="45">
        <v>0.33456521739130435</v>
      </c>
      <c r="AH511" s="35" t="s">
        <v>397</v>
      </c>
      <c r="AI511" s="27"/>
      <c r="AJ511" s="46">
        <v>45885</v>
      </c>
      <c r="AK511" s="43">
        <v>12864</v>
      </c>
      <c r="AL511" s="43">
        <v>42</v>
      </c>
      <c r="AM511" s="43">
        <v>305</v>
      </c>
      <c r="AN511" s="43">
        <v>1</v>
      </c>
      <c r="AO511" s="43">
        <v>38</v>
      </c>
      <c r="AP511" s="43">
        <v>0</v>
      </c>
      <c r="AQ511" s="43">
        <v>0</v>
      </c>
      <c r="AR511" s="43"/>
      <c r="AS511" s="43">
        <v>880</v>
      </c>
      <c r="AT511" s="44">
        <v>0</v>
      </c>
      <c r="AU511" s="45">
        <v>0</v>
      </c>
      <c r="AV511" s="35" t="s">
        <v>212</v>
      </c>
      <c r="AW511" s="27"/>
      <c r="AX511" s="46">
        <v>45885</v>
      </c>
      <c r="AY511" s="48">
        <v>13754</v>
      </c>
      <c r="AZ511" s="48">
        <v>111</v>
      </c>
      <c r="BA511" s="48">
        <v>465</v>
      </c>
      <c r="BB511" s="48">
        <v>2</v>
      </c>
      <c r="BC511" s="48">
        <v>18</v>
      </c>
      <c r="BD511" s="48">
        <v>3</v>
      </c>
      <c r="BE511" s="48">
        <v>0</v>
      </c>
      <c r="BF511" s="48"/>
      <c r="BG511" s="48">
        <v>1012</v>
      </c>
      <c r="BH511" s="48">
        <v>3036</v>
      </c>
      <c r="BI511" s="49">
        <v>0.2735135135135135</v>
      </c>
      <c r="BJ511" s="35" t="s">
        <v>221</v>
      </c>
      <c r="BK511" s="50"/>
      <c r="BL511" s="51">
        <v>45885</v>
      </c>
      <c r="BM511" s="44">
        <v>11606</v>
      </c>
      <c r="BN511" s="43">
        <v>32</v>
      </c>
      <c r="BO511" s="43">
        <v>444</v>
      </c>
      <c r="BP511" s="43">
        <v>4</v>
      </c>
      <c r="BQ511" s="43">
        <v>11</v>
      </c>
      <c r="BR511" s="43">
        <v>5</v>
      </c>
      <c r="BS511" s="52">
        <v>6</v>
      </c>
      <c r="BT511" s="53" t="s">
        <v>388</v>
      </c>
      <c r="BU511" s="47">
        <v>660</v>
      </c>
      <c r="BV511" s="43">
        <v>3300</v>
      </c>
      <c r="BW511" s="54">
        <v>1.03125</v>
      </c>
      <c r="BX511" s="35" t="s">
        <v>398</v>
      </c>
      <c r="BY511" s="27"/>
      <c r="BZ511" s="51">
        <v>45885</v>
      </c>
      <c r="CA511" s="43">
        <v>16872</v>
      </c>
      <c r="CB511" s="43">
        <v>22</v>
      </c>
      <c r="CC511" s="43">
        <v>932</v>
      </c>
      <c r="CD511" s="43">
        <v>0</v>
      </c>
      <c r="CE511" s="43">
        <v>8</v>
      </c>
      <c r="CF511" s="43">
        <v>0</v>
      </c>
      <c r="CG511" s="43">
        <v>-1</v>
      </c>
      <c r="CH511" s="55" t="s">
        <v>329</v>
      </c>
      <c r="CI511" s="43">
        <v>660</v>
      </c>
      <c r="CJ511" s="43">
        <v>0</v>
      </c>
      <c r="CK511" s="54">
        <v>0</v>
      </c>
      <c r="CL511" s="56" t="s">
        <v>400</v>
      </c>
      <c r="CM511" s="27"/>
      <c r="CN511" s="51">
        <v>45885</v>
      </c>
      <c r="CO511" s="43">
        <v>16724</v>
      </c>
      <c r="CP511" s="43">
        <v>53</v>
      </c>
      <c r="CQ511" s="43">
        <v>705</v>
      </c>
      <c r="CR511" s="43">
        <v>0</v>
      </c>
      <c r="CS511" s="43">
        <v>9</v>
      </c>
      <c r="CT511" s="43">
        <v>0</v>
      </c>
      <c r="CU511" s="43">
        <v>-1</v>
      </c>
      <c r="CV511" s="57" t="s">
        <v>125</v>
      </c>
      <c r="CW511" s="43">
        <v>726</v>
      </c>
      <c r="CX511" s="43">
        <v>0</v>
      </c>
      <c r="CY511" s="54">
        <v>0</v>
      </c>
      <c r="CZ511" s="56" t="s">
        <v>399</v>
      </c>
      <c r="DA511" s="58"/>
      <c r="DB511" s="51">
        <v>45885</v>
      </c>
      <c r="DC511" s="44">
        <v>6823</v>
      </c>
      <c r="DD511" s="43">
        <v>47</v>
      </c>
      <c r="DE511" s="43">
        <v>246</v>
      </c>
      <c r="DF511" s="43">
        <v>3</v>
      </c>
      <c r="DG511" s="43">
        <v>12</v>
      </c>
      <c r="DH511" s="43">
        <v>2</v>
      </c>
      <c r="DI511" s="52">
        <v>0</v>
      </c>
      <c r="DJ511" s="53" t="s">
        <v>248</v>
      </c>
      <c r="DK511" s="47">
        <v>1100</v>
      </c>
      <c r="DL511" s="43">
        <v>2200</v>
      </c>
      <c r="DM511" s="54">
        <v>0.46808510638297873</v>
      </c>
      <c r="DN511" s="35"/>
      <c r="DO511" s="27"/>
      <c r="DP511" s="51">
        <v>45885</v>
      </c>
      <c r="DQ511" s="43">
        <v>644</v>
      </c>
      <c r="DR511" s="43">
        <v>12</v>
      </c>
      <c r="DS511" s="43">
        <v>37</v>
      </c>
      <c r="DT511" s="43">
        <v>2</v>
      </c>
      <c r="DU511" s="43">
        <v>13</v>
      </c>
      <c r="DV511" s="43">
        <v>0</v>
      </c>
      <c r="DW511" s="52">
        <v>-3</v>
      </c>
      <c r="DX511" s="53" t="s">
        <v>91</v>
      </c>
      <c r="DY511" s="47">
        <v>770</v>
      </c>
      <c r="DZ511" s="43">
        <v>0</v>
      </c>
      <c r="EA511" s="54">
        <v>0</v>
      </c>
      <c r="EB511" s="35" t="s">
        <v>409</v>
      </c>
      <c r="EC511" s="27"/>
      <c r="ED511" s="46">
        <v>45885</v>
      </c>
      <c r="EE511" s="47">
        <v>25690</v>
      </c>
      <c r="EF511" s="43">
        <v>91</v>
      </c>
      <c r="EG511" s="43">
        <v>1410</v>
      </c>
      <c r="EH511" s="43">
        <v>3</v>
      </c>
      <c r="EI511" s="43">
        <v>6</v>
      </c>
      <c r="EJ511" s="43">
        <v>3</v>
      </c>
      <c r="EK511" s="43">
        <v>4</v>
      </c>
      <c r="EL511" s="43"/>
      <c r="EM511" s="43">
        <v>495</v>
      </c>
      <c r="EN511" s="44">
        <v>1485</v>
      </c>
      <c r="EO511" s="45">
        <v>0.16318681318681319</v>
      </c>
      <c r="EP511" s="35" t="s">
        <v>434</v>
      </c>
      <c r="EQ511" s="27"/>
      <c r="ER511" s="46">
        <v>45885</v>
      </c>
      <c r="ES511" s="43">
        <v>5617</v>
      </c>
      <c r="ET511" s="43">
        <v>87</v>
      </c>
      <c r="EU511" s="43">
        <v>168</v>
      </c>
      <c r="EV511" s="43">
        <v>2</v>
      </c>
      <c r="EW511" s="43">
        <v>52</v>
      </c>
      <c r="EX511" s="43">
        <v>2</v>
      </c>
      <c r="EY511" s="43">
        <v>0</v>
      </c>
      <c r="EZ511" s="43"/>
      <c r="FA511" s="44">
        <v>726</v>
      </c>
      <c r="FB511" s="44">
        <v>1452</v>
      </c>
      <c r="FC511" s="45">
        <v>0.16689655172413792</v>
      </c>
      <c r="FD511" s="35" t="s">
        <v>433</v>
      </c>
      <c r="HW511" s="181"/>
      <c r="HX511" s="27"/>
      <c r="HY511" s="27"/>
      <c r="HZ511" s="137"/>
      <c r="IA511" s="27"/>
      <c r="IC511" s="174"/>
      <c r="ID511" s="27"/>
      <c r="IE511" s="27"/>
      <c r="IF511" s="27"/>
      <c r="IG511" s="27"/>
      <c r="IH511" s="27"/>
      <c r="IL511" s="27"/>
      <c r="IM511" s="27"/>
      <c r="IN511" s="137"/>
      <c r="IO511" s="27"/>
      <c r="IQ511" s="174"/>
      <c r="IR511" s="27"/>
      <c r="IS511" s="27"/>
      <c r="IT511" s="27"/>
      <c r="IU511" s="27"/>
      <c r="IV511" s="27"/>
      <c r="IY511" s="33"/>
      <c r="IZ511" s="51">
        <v>45885</v>
      </c>
      <c r="JA511" s="43">
        <v>5285</v>
      </c>
      <c r="JB511" s="43">
        <v>16</v>
      </c>
      <c r="JC511" s="43">
        <v>272</v>
      </c>
      <c r="JD511" s="43">
        <v>1</v>
      </c>
      <c r="JE511" s="43">
        <v>20</v>
      </c>
      <c r="JF511" s="43">
        <v>1</v>
      </c>
      <c r="JG511" s="43">
        <v>2</v>
      </c>
      <c r="JH511" s="53" t="s">
        <v>388</v>
      </c>
      <c r="JI511" s="43">
        <v>660</v>
      </c>
      <c r="JJ511" s="43">
        <v>660</v>
      </c>
      <c r="JK511" s="54">
        <v>0.41249999999999998</v>
      </c>
      <c r="JL511" s="56" t="s">
        <v>414</v>
      </c>
      <c r="JM511" s="27"/>
      <c r="JN511" s="51">
        <v>45885</v>
      </c>
      <c r="JO511" s="43">
        <v>4610</v>
      </c>
      <c r="JP511" s="43">
        <v>50</v>
      </c>
      <c r="JQ511" s="43">
        <v>153</v>
      </c>
      <c r="JR511" s="43">
        <v>0</v>
      </c>
      <c r="JS511" s="43">
        <v>19</v>
      </c>
      <c r="JT511" s="43">
        <v>0</v>
      </c>
      <c r="JU511" s="43">
        <v>0</v>
      </c>
      <c r="JV511" s="60" t="s">
        <v>349</v>
      </c>
      <c r="JW511" s="43">
        <v>465</v>
      </c>
      <c r="JX511" s="43">
        <v>0</v>
      </c>
      <c r="JY511" s="54">
        <v>0</v>
      </c>
      <c r="JZ511" s="56"/>
      <c r="KA511" s="61"/>
      <c r="KB511" s="51">
        <v>45885</v>
      </c>
      <c r="KC511" s="43">
        <v>4570</v>
      </c>
      <c r="KD511" s="43">
        <v>31</v>
      </c>
      <c r="KE511" s="43">
        <v>176</v>
      </c>
      <c r="KF511" s="43">
        <v>3</v>
      </c>
      <c r="KG511" s="43">
        <v>8</v>
      </c>
      <c r="KH511" s="43">
        <v>1</v>
      </c>
      <c r="KI511" s="43">
        <v>0</v>
      </c>
      <c r="KJ511" s="53" t="s">
        <v>377</v>
      </c>
      <c r="KK511" s="43">
        <v>710</v>
      </c>
      <c r="KL511" s="43">
        <v>710</v>
      </c>
      <c r="KM511" s="54">
        <v>0.22903225806451613</v>
      </c>
      <c r="KN511" s="56"/>
      <c r="KO511" s="27"/>
      <c r="KP511" s="51">
        <v>45885</v>
      </c>
      <c r="KQ511" s="43">
        <v>3434</v>
      </c>
      <c r="KR511" s="43">
        <v>31</v>
      </c>
      <c r="KS511" s="43">
        <v>222</v>
      </c>
      <c r="KT511" s="43">
        <v>3</v>
      </c>
      <c r="KU511" s="43">
        <v>66</v>
      </c>
      <c r="KV511" s="43">
        <v>4</v>
      </c>
      <c r="KW511" s="43">
        <v>0</v>
      </c>
      <c r="KX511" s="62" t="s">
        <v>79</v>
      </c>
      <c r="KY511" s="43">
        <v>387</v>
      </c>
      <c r="KZ511" s="43">
        <v>1548</v>
      </c>
      <c r="LA511" s="54">
        <v>0.4993548387096774</v>
      </c>
      <c r="LB511" s="56"/>
      <c r="LC511" s="27"/>
      <c r="LD511" s="51">
        <v>45885</v>
      </c>
      <c r="LE511" s="43">
        <v>67262</v>
      </c>
      <c r="LF511" s="43">
        <v>73</v>
      </c>
      <c r="LG511" s="43">
        <v>445</v>
      </c>
      <c r="LH511" s="43">
        <v>0</v>
      </c>
      <c r="LI511" s="43">
        <v>1</v>
      </c>
      <c r="LJ511" s="43">
        <v>1</v>
      </c>
      <c r="LK511" s="43">
        <v>0</v>
      </c>
      <c r="LL511" s="64" t="s">
        <v>385</v>
      </c>
      <c r="LM511" s="47">
        <v>1000</v>
      </c>
      <c r="LN511" s="43">
        <v>1000</v>
      </c>
      <c r="LO511" s="54"/>
      <c r="LP511" s="56"/>
      <c r="LQ511" s="27"/>
      <c r="LR511" s="46">
        <v>45885</v>
      </c>
      <c r="LS511" s="47">
        <v>18065</v>
      </c>
      <c r="LT511" s="43">
        <v>183</v>
      </c>
      <c r="LU511" s="43">
        <v>948</v>
      </c>
      <c r="LV511" s="43">
        <v>7</v>
      </c>
      <c r="LW511" s="43">
        <v>3</v>
      </c>
      <c r="LX511" s="43">
        <v>9</v>
      </c>
      <c r="LY511" s="43">
        <v>8</v>
      </c>
      <c r="LZ511" s="43"/>
      <c r="MA511" s="44">
        <v>495</v>
      </c>
      <c r="MB511" s="44">
        <v>4455</v>
      </c>
      <c r="MC511" s="45">
        <v>0.24344262295081967</v>
      </c>
      <c r="MD511" s="35" t="s">
        <v>412</v>
      </c>
      <c r="ME511" s="27"/>
      <c r="MF511" s="46">
        <v>45885</v>
      </c>
      <c r="MG511" s="47">
        <v>5448</v>
      </c>
      <c r="MH511" s="43">
        <v>57</v>
      </c>
      <c r="MI511" s="43">
        <v>340</v>
      </c>
      <c r="MJ511" s="43">
        <v>1</v>
      </c>
      <c r="MK511" s="43">
        <v>4</v>
      </c>
      <c r="ML511" s="43">
        <v>1</v>
      </c>
      <c r="MM511" s="43">
        <v>0</v>
      </c>
      <c r="MN511" s="43"/>
      <c r="MO511" s="43">
        <v>1100</v>
      </c>
      <c r="MP511" s="44">
        <v>1100</v>
      </c>
      <c r="MQ511" s="45">
        <v>0.19298245614035087</v>
      </c>
      <c r="MR511" s="35" t="s">
        <v>442</v>
      </c>
      <c r="MS511" s="27"/>
      <c r="MT511" s="46">
        <v>45885</v>
      </c>
      <c r="MU511" s="47">
        <v>7742</v>
      </c>
      <c r="MV511" s="59">
        <v>31</v>
      </c>
      <c r="MW511" s="43">
        <v>363</v>
      </c>
      <c r="MX511" s="43">
        <v>0</v>
      </c>
      <c r="MY511" s="43">
        <v>5</v>
      </c>
      <c r="MZ511" s="43">
        <v>0</v>
      </c>
      <c r="NA511" s="43">
        <v>0</v>
      </c>
      <c r="NB511" s="43"/>
      <c r="NC511" s="44">
        <v>1100</v>
      </c>
      <c r="ND511" s="44">
        <v>0</v>
      </c>
      <c r="NE511" s="45">
        <v>0</v>
      </c>
      <c r="NF511" s="35" t="s">
        <v>429</v>
      </c>
      <c r="NG511" s="27"/>
      <c r="NH511" s="46">
        <v>45885</v>
      </c>
      <c r="NI511" s="47">
        <v>7906</v>
      </c>
      <c r="NJ511" s="43">
        <v>60</v>
      </c>
      <c r="NK511" s="43">
        <v>183</v>
      </c>
      <c r="NL511" s="43">
        <v>0</v>
      </c>
      <c r="NM511" s="43">
        <v>30</v>
      </c>
      <c r="NN511" s="43">
        <v>0</v>
      </c>
      <c r="NO511" s="43">
        <v>6</v>
      </c>
      <c r="NP511" s="43"/>
      <c r="NQ511" s="43">
        <v>1100</v>
      </c>
      <c r="NR511" s="44">
        <v>0</v>
      </c>
      <c r="NS511" s="45">
        <v>0</v>
      </c>
      <c r="NT511" s="35" t="s">
        <v>86</v>
      </c>
    </row>
    <row r="512" spans="1:384" x14ac:dyDescent="0.2">
      <c r="A512" s="38">
        <v>45887</v>
      </c>
      <c r="B512" s="39">
        <f>IF(A512="","",SUM(J512,LF514,AL512,ET512,AZ512,EF512,LT512,NJ512,MV512,MH512,X512)+SUM(DD515:DD518)+SUM(DR515:DR518)+SUM(CP515:CP518)+SUM(CB515:CB518)+SUM(BN515:BN518)+SUM(JB515:JB518)+SUM(JP515:JP518)+SUM(KD515:KD518)+SUM(KR515:KR518))</f>
        <v>3411</v>
      </c>
      <c r="C512" s="40">
        <f>IF(A512="","",SUM(J512,X512,AL512,AZ512)+SUM(BN515:BN518)+SUM(CB515:CB518)+SUM(CP515:CP518))</f>
        <v>1242</v>
      </c>
      <c r="D512" s="40">
        <f>IF(A512="","",SUM(EF512,ET512)+SUM(DD515:DD518)+SUM(DR515:DR518))</f>
        <v>594</v>
      </c>
      <c r="E512" s="40">
        <f>IF(A512="","",SUM(NJ512,MV512,MH512,LT512,LF514)+SUM(JB515:JB518)+SUM(JP515:JP518)+SUM(KD515:KD518)+SUM(KR515:KR518))</f>
        <v>1575</v>
      </c>
      <c r="F512" s="140"/>
      <c r="G512" s="140"/>
      <c r="H512" s="42"/>
      <c r="I512" s="44">
        <v>1878</v>
      </c>
      <c r="J512" s="44">
        <f t="shared" ref="J512:J520" si="2427">IF(I512="","",I512-I511)</f>
        <v>77</v>
      </c>
      <c r="K512" s="44">
        <v>87</v>
      </c>
      <c r="L512" s="44">
        <f t="shared" ref="L512:L520" si="2428">IF(K512="","",K512-K511)</f>
        <v>2</v>
      </c>
      <c r="M512" s="44">
        <v>10</v>
      </c>
      <c r="N512" s="44">
        <f t="shared" ref="N512:N520" si="2429">IF(M512="","",M511+O511-M512)</f>
        <v>2</v>
      </c>
      <c r="O512" s="69">
        <v>0</v>
      </c>
      <c r="P512" s="59"/>
      <c r="Q512" s="43">
        <f t="shared" ref="Q512:Q519" si="2430">IF(I512="","",Q511)</f>
        <v>363</v>
      </c>
      <c r="R512" s="44">
        <f t="shared" ref="R512:R520" si="2431">IF(Q512="","",N512*Q512)</f>
        <v>726</v>
      </c>
      <c r="S512" s="45">
        <f t="shared" ref="S512:S520" si="2432">IF(R512="","",R512/(J512*100))</f>
        <v>9.4285714285714292E-2</v>
      </c>
      <c r="T512" s="35"/>
      <c r="U512" s="27"/>
      <c r="V512" s="51">
        <f t="shared" ref="V512:V531" si="2433">IF($A512="","",$A512)</f>
        <v>45887</v>
      </c>
      <c r="W512" s="44">
        <v>10495</v>
      </c>
      <c r="X512" s="44">
        <f t="shared" ref="X512:X523" si="2434">IF(W512="","",W512-W511)</f>
        <v>103</v>
      </c>
      <c r="Y512" s="44">
        <v>448</v>
      </c>
      <c r="Z512" s="44">
        <f t="shared" ref="Z512:Z523" si="2435">IF(Y512="","",Y512-Y511)</f>
        <v>1</v>
      </c>
      <c r="AA512" s="44">
        <v>12</v>
      </c>
      <c r="AB512" s="44">
        <f t="shared" ref="AB512:AB523" si="2436">IF(AA512="","",AA511+AC511-AA512)</f>
        <v>1</v>
      </c>
      <c r="AC512" s="44">
        <v>3</v>
      </c>
      <c r="AD512" s="43"/>
      <c r="AE512" s="43">
        <f t="shared" ref="AE512:AE523" si="2437">IF(W512="","",AE511)</f>
        <v>1026</v>
      </c>
      <c r="AF512" s="44">
        <f t="shared" ref="AF512:AF523" si="2438">IF(AE512="","",AB512*AE512)</f>
        <v>1026</v>
      </c>
      <c r="AG512" s="45">
        <f t="shared" ref="AG512:AG523" si="2439">IF(AF512="","",AF512/(X512*100))</f>
        <v>9.9611650485436895E-2</v>
      </c>
      <c r="AH512" s="35" t="s">
        <v>338</v>
      </c>
      <c r="AI512" s="27"/>
      <c r="AJ512" s="51">
        <f t="shared" ref="AJ512:AJ531" si="2440">IF($A512="","",$A512)</f>
        <v>45887</v>
      </c>
      <c r="AK512" s="44">
        <v>12978</v>
      </c>
      <c r="AL512" s="44">
        <f t="shared" ref="AL512:AL523" si="2441">IF(AK512="","",AK512-AK511)</f>
        <v>114</v>
      </c>
      <c r="AM512" s="44">
        <v>305</v>
      </c>
      <c r="AN512" s="44">
        <f t="shared" ref="AN512:AN523" si="2442">IF(AM512="","",AM512-AM511)</f>
        <v>0</v>
      </c>
      <c r="AO512" s="44">
        <v>38</v>
      </c>
      <c r="AP512" s="44">
        <f t="shared" ref="AP512:AP523" si="2443">IF(AO512="","",AO511+AQ511-AO512)</f>
        <v>0</v>
      </c>
      <c r="AQ512" s="44">
        <v>0</v>
      </c>
      <c r="AR512" s="43"/>
      <c r="AS512" s="43">
        <f t="shared" ref="AS512:AS523" si="2444">IF(AK512="","",AS511)</f>
        <v>880</v>
      </c>
      <c r="AT512" s="44">
        <f t="shared" ref="AT512:AT523" si="2445">IF(AS512="","",AP512*AS512)</f>
        <v>0</v>
      </c>
      <c r="AU512" s="45">
        <f t="shared" ref="AU512:AU523" si="2446">IF(AT512="","",AT512/(AL512*100))</f>
        <v>0</v>
      </c>
      <c r="AV512" s="35"/>
      <c r="AW512" s="27"/>
      <c r="AX512" s="51">
        <f t="shared" ref="AX512:AX531" si="2447">IF($A512="","",$A512)</f>
        <v>45887</v>
      </c>
      <c r="AY512" s="44">
        <v>13858</v>
      </c>
      <c r="AZ512" s="44">
        <f t="shared" ref="AZ512:AZ523" si="2448">IF(AY512="","",AY512-AY511)</f>
        <v>104</v>
      </c>
      <c r="BA512" s="44">
        <v>466</v>
      </c>
      <c r="BB512" s="44">
        <f t="shared" ref="BB512:BB523" si="2449">IF(BA512="","",BA512-BA511)</f>
        <v>1</v>
      </c>
      <c r="BC512" s="44">
        <v>17</v>
      </c>
      <c r="BD512" s="44">
        <f t="shared" ref="BD512:BD523" si="2450">IF(BC512="","",BC511+BE511-BC512)</f>
        <v>1</v>
      </c>
      <c r="BE512" s="44">
        <v>4</v>
      </c>
      <c r="BF512" s="43"/>
      <c r="BG512" s="43">
        <f t="shared" ref="BG512:BG523" si="2451">IF(AY512="","",BG511)</f>
        <v>1012</v>
      </c>
      <c r="BH512" s="44">
        <f t="shared" ref="BH512:BH523" si="2452">IF(BG512="","",BD512*BG512)</f>
        <v>1012</v>
      </c>
      <c r="BI512" s="45">
        <f t="shared" ref="BI512:BI523" si="2453">IF(BH512="","",BH512/(AZ512*100))</f>
        <v>9.7307692307692303E-2</v>
      </c>
      <c r="BJ512" s="35"/>
      <c r="BK512" s="50"/>
      <c r="BL512" s="46"/>
      <c r="BM512" s="44">
        <v>9398</v>
      </c>
      <c r="BN512" s="44">
        <v>6</v>
      </c>
      <c r="BO512" s="43">
        <v>273</v>
      </c>
      <c r="BP512" s="44">
        <v>0</v>
      </c>
      <c r="BQ512" s="44">
        <v>10</v>
      </c>
      <c r="BR512" s="43">
        <v>0</v>
      </c>
      <c r="BS512" s="66">
        <v>2</v>
      </c>
      <c r="BT512" s="60" t="s">
        <v>283</v>
      </c>
      <c r="BU512" s="67">
        <v>726</v>
      </c>
      <c r="BV512" s="44">
        <v>0</v>
      </c>
      <c r="BW512" s="45">
        <v>0</v>
      </c>
      <c r="BX512" s="35"/>
      <c r="BY512" s="27"/>
      <c r="BZ512" s="46"/>
      <c r="CA512" s="44">
        <v>18749</v>
      </c>
      <c r="CB512" s="44">
        <v>0</v>
      </c>
      <c r="CC512" s="44">
        <v>1041</v>
      </c>
      <c r="CD512" s="44">
        <v>0</v>
      </c>
      <c r="CE512" s="44">
        <v>6</v>
      </c>
      <c r="CF512" s="43">
        <v>0</v>
      </c>
      <c r="CG512" s="44">
        <v>7</v>
      </c>
      <c r="CH512" s="68" t="s">
        <v>279</v>
      </c>
      <c r="CI512" s="43">
        <v>1050</v>
      </c>
      <c r="CJ512" s="44">
        <v>0</v>
      </c>
      <c r="CK512" s="45" t="e">
        <v>#DIV/0!</v>
      </c>
      <c r="CL512" s="35" t="s">
        <v>402</v>
      </c>
      <c r="CM512" s="27"/>
      <c r="CN512" s="46"/>
      <c r="CO512" s="44">
        <v>15666</v>
      </c>
      <c r="CP512" s="44">
        <v>121</v>
      </c>
      <c r="CQ512" s="44">
        <v>563</v>
      </c>
      <c r="CR512" s="44">
        <v>0</v>
      </c>
      <c r="CS512" s="44">
        <v>7</v>
      </c>
      <c r="CT512" s="43">
        <v>0</v>
      </c>
      <c r="CU512" s="44">
        <v>1</v>
      </c>
      <c r="CV512" s="70" t="s">
        <v>245</v>
      </c>
      <c r="CW512" s="44">
        <v>900</v>
      </c>
      <c r="CX512" s="44">
        <v>0</v>
      </c>
      <c r="CY512" s="45">
        <v>0</v>
      </c>
      <c r="CZ512" s="35" t="s">
        <v>406</v>
      </c>
      <c r="DA512" s="58"/>
      <c r="DB512" s="46"/>
      <c r="DC512" s="44">
        <v>6586</v>
      </c>
      <c r="DD512" s="44">
        <v>17</v>
      </c>
      <c r="DE512" s="43">
        <v>214</v>
      </c>
      <c r="DF512" s="44">
        <v>1</v>
      </c>
      <c r="DG512" s="44">
        <v>5</v>
      </c>
      <c r="DH512" s="43">
        <v>2</v>
      </c>
      <c r="DI512" s="66">
        <v>5</v>
      </c>
      <c r="DJ512" s="60" t="s">
        <v>97</v>
      </c>
      <c r="DK512" s="67">
        <v>722</v>
      </c>
      <c r="DL512" s="44">
        <v>1444</v>
      </c>
      <c r="DM512" s="45">
        <v>0.84941176470588231</v>
      </c>
      <c r="DN512" s="35" t="s">
        <v>407</v>
      </c>
      <c r="DO512" s="27"/>
      <c r="DP512" s="46"/>
      <c r="DQ512" s="44">
        <v>1687</v>
      </c>
      <c r="DR512" s="44">
        <v>49</v>
      </c>
      <c r="DS512" s="44">
        <v>49</v>
      </c>
      <c r="DT512" s="44">
        <v>1</v>
      </c>
      <c r="DU512" s="44">
        <v>8</v>
      </c>
      <c r="DV512" s="43">
        <v>1</v>
      </c>
      <c r="DW512" s="66">
        <v>4</v>
      </c>
      <c r="DX512" s="60" t="s">
        <v>143</v>
      </c>
      <c r="DY512" s="67">
        <v>1100</v>
      </c>
      <c r="DZ512" s="44">
        <v>1100</v>
      </c>
      <c r="EA512" s="45">
        <v>0.22448979591836735</v>
      </c>
      <c r="EB512" s="35"/>
      <c r="EC512" s="27"/>
      <c r="ED512" s="51">
        <f t="shared" ref="ED512:ED531" si="2454">IF($A512="","",$A512)</f>
        <v>45887</v>
      </c>
      <c r="EE512" s="44">
        <v>25803</v>
      </c>
      <c r="EF512" s="44">
        <f t="shared" ref="EF512:EF520" si="2455">IF(EE512="","",EE512-EE511)</f>
        <v>113</v>
      </c>
      <c r="EG512" s="44">
        <v>1412</v>
      </c>
      <c r="EH512" s="44">
        <f t="shared" ref="EH512:EH520" si="2456">IF(EG512="","",EG512-EG511)</f>
        <v>2</v>
      </c>
      <c r="EI512" s="44">
        <v>8</v>
      </c>
      <c r="EJ512" s="44">
        <f t="shared" ref="EJ512:EJ520" si="2457">IF(EI512="","",EI511+EK511-EI512)</f>
        <v>2</v>
      </c>
      <c r="EK512" s="44">
        <v>1</v>
      </c>
      <c r="EL512" s="43"/>
      <c r="EM512" s="43">
        <f t="shared" ref="EM512:EM519" si="2458">IF(EE512="","",EM511)</f>
        <v>495</v>
      </c>
      <c r="EN512" s="44">
        <f t="shared" ref="EN512:EN520" si="2459">IF(EM512="","",EJ512*EM512)</f>
        <v>990</v>
      </c>
      <c r="EO512" s="45">
        <f t="shared" ref="EO512:EO520" si="2460">IF(EN512="","",EN512/(EF512*100))</f>
        <v>8.7610619469026554E-2</v>
      </c>
      <c r="EP512" s="35"/>
      <c r="EQ512" s="27"/>
      <c r="ER512" s="51">
        <f t="shared" ref="ER512:ER531" si="2461">IF($A512="","",$A512)</f>
        <v>45887</v>
      </c>
      <c r="ES512" s="44">
        <v>5729</v>
      </c>
      <c r="ET512" s="44">
        <f t="shared" ref="ET512:ET520" si="2462">IF(ES512="","",ES512-ES511)</f>
        <v>112</v>
      </c>
      <c r="EU512" s="44">
        <v>172</v>
      </c>
      <c r="EV512" s="44">
        <f t="shared" ref="EV512:EV520" si="2463">IF(EU512="","",EU512-EU511)</f>
        <v>4</v>
      </c>
      <c r="EW512" s="44">
        <v>48</v>
      </c>
      <c r="EX512" s="44">
        <f t="shared" ref="EX512:EX520" si="2464">IF(EW512="","",EW511+EY511-EW512)</f>
        <v>4</v>
      </c>
      <c r="EY512" s="44">
        <v>0</v>
      </c>
      <c r="EZ512" s="43"/>
      <c r="FA512" s="43">
        <f t="shared" ref="FA512:FA520" si="2465">IF(ES512="","",FA511)</f>
        <v>726</v>
      </c>
      <c r="FB512" s="44">
        <f t="shared" ref="FB512:FB520" si="2466">IF(FA512="","",EX512*FA512)</f>
        <v>2904</v>
      </c>
      <c r="FC512" s="45">
        <f t="shared" ref="FC512:FC520" si="2467">IF(FB512="","",FB512/(ET512*100))</f>
        <v>0.25928571428571429</v>
      </c>
      <c r="FD512" s="35"/>
      <c r="HW512" s="181"/>
      <c r="HX512" s="27"/>
      <c r="HY512" s="27"/>
      <c r="HZ512" s="137"/>
      <c r="IA512" s="27"/>
      <c r="IC512" s="174"/>
      <c r="ID512" s="27"/>
      <c r="IE512" s="27"/>
      <c r="IF512" s="27"/>
      <c r="IG512" s="27"/>
      <c r="IH512" s="27"/>
      <c r="IL512" s="27"/>
      <c r="IM512" s="27"/>
      <c r="IN512" s="137"/>
      <c r="IO512" s="27"/>
      <c r="IQ512" s="174"/>
      <c r="IR512" s="27"/>
      <c r="IS512" s="27"/>
      <c r="IT512" s="27"/>
      <c r="IU512" s="27"/>
      <c r="IV512" s="27"/>
      <c r="IY512" s="33"/>
      <c r="IZ512" s="46"/>
      <c r="JA512" s="44">
        <v>3638</v>
      </c>
      <c r="JB512" s="44">
        <v>38</v>
      </c>
      <c r="JC512" s="44">
        <v>107</v>
      </c>
      <c r="JD512" s="44">
        <v>1</v>
      </c>
      <c r="JE512" s="44">
        <v>33</v>
      </c>
      <c r="JF512" s="43">
        <v>1</v>
      </c>
      <c r="JG512" s="44">
        <v>3</v>
      </c>
      <c r="JH512" s="60" t="s">
        <v>23</v>
      </c>
      <c r="JI512" s="44">
        <v>1100</v>
      </c>
      <c r="JJ512" s="44">
        <v>1100</v>
      </c>
      <c r="JK512" s="45">
        <v>0.28947368421052633</v>
      </c>
      <c r="JL512" s="35"/>
      <c r="JM512" s="27"/>
      <c r="JN512" s="46"/>
      <c r="JO512" s="44">
        <v>4269</v>
      </c>
      <c r="JP512" s="44">
        <v>14</v>
      </c>
      <c r="JQ512" s="44">
        <v>91</v>
      </c>
      <c r="JR512" s="44">
        <v>1</v>
      </c>
      <c r="JS512" s="44">
        <v>14</v>
      </c>
      <c r="JT512" s="43">
        <v>0</v>
      </c>
      <c r="JU512" s="44">
        <v>0</v>
      </c>
      <c r="JV512" s="53" t="s">
        <v>76</v>
      </c>
      <c r="JW512" s="43">
        <v>748</v>
      </c>
      <c r="JX512" s="44">
        <v>0</v>
      </c>
      <c r="JY512" s="45">
        <v>0</v>
      </c>
      <c r="JZ512" s="35" t="s">
        <v>411</v>
      </c>
      <c r="KA512" s="61"/>
      <c r="KB512" s="46"/>
      <c r="KC512" s="44">
        <v>3327</v>
      </c>
      <c r="KD512" s="44">
        <v>17</v>
      </c>
      <c r="KE512" s="44">
        <v>100</v>
      </c>
      <c r="KF512" s="44">
        <v>0</v>
      </c>
      <c r="KG512" s="44">
        <v>10</v>
      </c>
      <c r="KH512" s="43">
        <v>0</v>
      </c>
      <c r="KI512" s="44">
        <v>0</v>
      </c>
      <c r="KJ512" s="60" t="s">
        <v>283</v>
      </c>
      <c r="KK512" s="44">
        <v>698</v>
      </c>
      <c r="KL512" s="44">
        <v>0</v>
      </c>
      <c r="KM512" s="45">
        <v>0</v>
      </c>
      <c r="KN512" s="35" t="s">
        <v>411</v>
      </c>
      <c r="KO512" s="27"/>
      <c r="KP512" s="46"/>
      <c r="KQ512" s="44">
        <v>4111</v>
      </c>
      <c r="KR512" s="44">
        <v>77</v>
      </c>
      <c r="KS512" s="44">
        <v>88</v>
      </c>
      <c r="KT512" s="44">
        <v>2</v>
      </c>
      <c r="KU512" s="44">
        <v>9</v>
      </c>
      <c r="KV512" s="43">
        <v>2</v>
      </c>
      <c r="KW512" s="44">
        <v>0</v>
      </c>
      <c r="KX512" s="71" t="s">
        <v>97</v>
      </c>
      <c r="KY512" s="43">
        <v>722</v>
      </c>
      <c r="KZ512" s="44">
        <v>1444</v>
      </c>
      <c r="LA512" s="45">
        <v>0.18753246753246752</v>
      </c>
      <c r="LB512" s="35"/>
      <c r="LC512" s="27"/>
      <c r="LD512" s="46"/>
      <c r="LE512" s="44"/>
      <c r="LF512" s="44"/>
      <c r="LG512" s="44">
        <v>530</v>
      </c>
      <c r="LH512" s="44">
        <v>0</v>
      </c>
      <c r="LI512" s="43">
        <v>2</v>
      </c>
      <c r="LJ512" s="44">
        <v>0</v>
      </c>
      <c r="LK512" s="44">
        <v>0</v>
      </c>
      <c r="LL512" s="72" t="s">
        <v>386</v>
      </c>
      <c r="LM512" s="67">
        <v>1000</v>
      </c>
      <c r="LN512" s="44">
        <v>0</v>
      </c>
      <c r="LO512" s="45"/>
      <c r="LP512" s="35"/>
      <c r="LQ512" s="27"/>
      <c r="LR512" s="51">
        <f t="shared" ref="LR512:LR531" si="2468">IF($A512="","",$A512)</f>
        <v>45887</v>
      </c>
      <c r="LS512" s="44">
        <v>18289</v>
      </c>
      <c r="LT512" s="44">
        <f t="shared" ref="LT512:LT520" si="2469">IF(LS512="","",LS512-LS511)</f>
        <v>224</v>
      </c>
      <c r="LU512" s="44">
        <v>951</v>
      </c>
      <c r="LV512" s="44">
        <f t="shared" ref="LV512:LV520" si="2470">IF(LU512="","",LU512-LU511)</f>
        <v>3</v>
      </c>
      <c r="LW512" s="44">
        <v>7</v>
      </c>
      <c r="LX512" s="44">
        <f t="shared" ref="LX512:LX520" si="2471">IF(LW512="","",LW511+LY511-LW512)</f>
        <v>4</v>
      </c>
      <c r="LY512" s="44">
        <v>3</v>
      </c>
      <c r="LZ512" s="43"/>
      <c r="MA512" s="43">
        <f t="shared" ref="MA512:MA520" si="2472">IF(LS512="","",MA511)</f>
        <v>495</v>
      </c>
      <c r="MB512" s="44">
        <f t="shared" ref="MB512:MB520" si="2473">IF(MA512="","",LX512*MA512)</f>
        <v>1980</v>
      </c>
      <c r="MC512" s="45">
        <f t="shared" ref="MC512:MC520" si="2474">IF(MB512="","",MB512/(LT512*100))</f>
        <v>8.8392857142857148E-2</v>
      </c>
      <c r="MD512" s="35" t="s">
        <v>443</v>
      </c>
      <c r="ME512" s="27"/>
      <c r="MF512" s="51">
        <f t="shared" ref="MF512:MF531" si="2475">IF($A512="","",$A512)</f>
        <v>45887</v>
      </c>
      <c r="MG512" s="44">
        <v>5544</v>
      </c>
      <c r="MH512" s="44">
        <f t="shared" ref="MH512:MH520" si="2476">IF(MG512="","",MG512-MG511)</f>
        <v>96</v>
      </c>
      <c r="MI512" s="44">
        <v>341</v>
      </c>
      <c r="MJ512" s="44">
        <f t="shared" ref="MJ512:MJ520" si="2477">IF(MI512="","",MI512-MI511)</f>
        <v>1</v>
      </c>
      <c r="MK512" s="44">
        <v>3</v>
      </c>
      <c r="ML512" s="44">
        <f t="shared" ref="ML512:ML520" si="2478">IF(MK512="","",MK511+MM511-MK512)</f>
        <v>1</v>
      </c>
      <c r="MM512" s="44">
        <v>2</v>
      </c>
      <c r="MN512" s="43"/>
      <c r="MO512" s="43">
        <f t="shared" ref="MO512:MO520" si="2479">IF(MG512="","",MO511)</f>
        <v>1100</v>
      </c>
      <c r="MP512" s="44">
        <f t="shared" ref="MP512:MP520" si="2480">IF(MO512="","",ML512*MO512)</f>
        <v>1100</v>
      </c>
      <c r="MQ512" s="45">
        <f t="shared" ref="MQ512:MQ520" si="2481">IF(MP512="","",MP512/(MH512*100))</f>
        <v>0.11458333333333333</v>
      </c>
      <c r="MR512" s="35"/>
      <c r="MS512" s="27"/>
      <c r="MT512" s="51">
        <f t="shared" ref="MT512:MT531" si="2482">IF($A512="","",$A512)</f>
        <v>45887</v>
      </c>
      <c r="MU512" s="44">
        <v>7800</v>
      </c>
      <c r="MV512" s="69">
        <f t="shared" ref="MV512:MV520" si="2483">IF(MU512="","",MU512-MU511)</f>
        <v>58</v>
      </c>
      <c r="MW512" s="44">
        <v>365</v>
      </c>
      <c r="MX512" s="44">
        <f t="shared" ref="MX512:MX520" si="2484">IF(MW512="","",MW512-MW511)</f>
        <v>2</v>
      </c>
      <c r="MY512" s="44">
        <v>3</v>
      </c>
      <c r="MZ512" s="44">
        <f t="shared" ref="MZ512:MZ520" si="2485">IF(MY512="","",MY511+NA511-MY512)</f>
        <v>2</v>
      </c>
      <c r="NA512" s="44">
        <v>0</v>
      </c>
      <c r="NB512" s="43"/>
      <c r="NC512" s="43">
        <f t="shared" ref="NC512:NC520" si="2486">IF(MU512="","",NC511)</f>
        <v>1100</v>
      </c>
      <c r="ND512" s="44">
        <f t="shared" ref="ND512:ND520" si="2487">IF(NC512="","",MZ512*NC512)</f>
        <v>2200</v>
      </c>
      <c r="NE512" s="45">
        <f t="shared" ref="NE512:NE520" si="2488">IF(ND512="","",ND512/(MV512*100))</f>
        <v>0.37931034482758619</v>
      </c>
      <c r="NF512" s="35"/>
      <c r="NG512" s="27"/>
      <c r="NH512" s="51">
        <f t="shared" ref="NH512:NH531" si="2489">IF($A512="","",$A512)</f>
        <v>45887</v>
      </c>
      <c r="NI512" s="44">
        <v>7965</v>
      </c>
      <c r="NJ512" s="44">
        <f t="shared" ref="NJ512:NJ520" si="2490">IF(NI512="","",NI512-NI511)</f>
        <v>59</v>
      </c>
      <c r="NK512" s="44">
        <v>183</v>
      </c>
      <c r="NL512" s="44">
        <f t="shared" ref="NL512:NL520" si="2491">IF(NK512="","",NK512-NK511)</f>
        <v>0</v>
      </c>
      <c r="NM512" s="44">
        <v>36</v>
      </c>
      <c r="NN512" s="44">
        <f t="shared" ref="NN512:NN520" si="2492">IF(NM512="","",NM511+NO511-NM512)</f>
        <v>0</v>
      </c>
      <c r="NO512" s="44">
        <v>6</v>
      </c>
      <c r="NP512" s="43"/>
      <c r="NQ512" s="43">
        <f t="shared" ref="NQ512:NQ520" si="2493">IF(NI512="","",NQ511)</f>
        <v>1100</v>
      </c>
      <c r="NR512" s="44">
        <f t="shared" ref="NR512:NR520" si="2494">IF(NQ512="","",NN512*NQ512)</f>
        <v>0</v>
      </c>
      <c r="NS512" s="45">
        <f t="shared" ref="NS512:NS520" si="2495">IF(NR512="","",NR512/(NJ512*100))</f>
        <v>0</v>
      </c>
      <c r="NT512" s="35"/>
    </row>
    <row r="513" spans="1:384" ht="15" customHeight="1" thickBot="1" x14ac:dyDescent="0.25">
      <c r="A513" s="38">
        <v>45891</v>
      </c>
      <c r="B513" s="39">
        <f>IF(A513="","",SUM(J513,LF517,AL513,ET513,AZ513,EF513,LT513,NJ513,MV513,MH513,X513)+SUM(DR519:DR522)+SUM(CP519:CP522)+SUM(CB519:CB522)+SUM(BN519:BN522)+SUM(DD519:DD522)+SUM(JB519:JB522)+SUM(JP519:JP522)+SUM(KD519:KD522)+SUM(KR519:KR522))</f>
        <v>2782</v>
      </c>
      <c r="C513" s="40">
        <f>IF(A513="","",SUM(J513,X513,AL513,AZ513)+SUM(BN519:BN522)+SUM(CB519:CB522)+SUM(CP519:CP522))</f>
        <v>1139</v>
      </c>
      <c r="D513" s="40">
        <f>IF(A513="","",SUM(EF513,ET513)+SUM(DD519:DD522)+SUM(DR519:DR522))</f>
        <v>465</v>
      </c>
      <c r="E513" s="40">
        <f>IF(A513="","",SUM(NJ513,MV513,MH513,LF517,LT513)+SUM(JB519:JB522)+SUM(JP519:JP522)+SUM(KD519:KD522)+SUM(KR519:KR522))</f>
        <v>1178</v>
      </c>
      <c r="F513" s="140"/>
      <c r="G513" s="140"/>
      <c r="H513" s="42"/>
      <c r="I513" s="44">
        <v>1949</v>
      </c>
      <c r="J513" s="44">
        <f t="shared" si="2427"/>
        <v>71</v>
      </c>
      <c r="K513" s="44">
        <v>90</v>
      </c>
      <c r="L513" s="44">
        <f t="shared" si="2428"/>
        <v>3</v>
      </c>
      <c r="M513" s="44">
        <v>7</v>
      </c>
      <c r="N513" s="44">
        <f t="shared" si="2429"/>
        <v>3</v>
      </c>
      <c r="O513" s="69">
        <v>0</v>
      </c>
      <c r="P513" s="59"/>
      <c r="Q513" s="43">
        <f t="shared" si="2430"/>
        <v>363</v>
      </c>
      <c r="R513" s="44">
        <f t="shared" si="2431"/>
        <v>1089</v>
      </c>
      <c r="S513" s="45">
        <f t="shared" si="2432"/>
        <v>0.15338028169014084</v>
      </c>
      <c r="T513" s="35"/>
      <c r="U513" s="27"/>
      <c r="V513" s="51">
        <f t="shared" si="2433"/>
        <v>45891</v>
      </c>
      <c r="W513" s="44">
        <v>10624</v>
      </c>
      <c r="X513" s="44">
        <f t="shared" si="2434"/>
        <v>129</v>
      </c>
      <c r="Y513" s="44">
        <v>450</v>
      </c>
      <c r="Z513" s="44">
        <f t="shared" si="2435"/>
        <v>2</v>
      </c>
      <c r="AA513" s="44">
        <v>13</v>
      </c>
      <c r="AB513" s="44">
        <f t="shared" si="2436"/>
        <v>2</v>
      </c>
      <c r="AC513" s="44">
        <v>0</v>
      </c>
      <c r="AD513" s="43"/>
      <c r="AE513" s="43">
        <f t="shared" si="2437"/>
        <v>1026</v>
      </c>
      <c r="AF513" s="44">
        <f t="shared" si="2438"/>
        <v>2052</v>
      </c>
      <c r="AG513" s="45">
        <f t="shared" si="2439"/>
        <v>0.15906976744186047</v>
      </c>
      <c r="AH513" s="35"/>
      <c r="AI513" s="27"/>
      <c r="AJ513" s="51">
        <f t="shared" si="2440"/>
        <v>45891</v>
      </c>
      <c r="AK513" s="44">
        <v>13125</v>
      </c>
      <c r="AL513" s="44">
        <f t="shared" si="2441"/>
        <v>147</v>
      </c>
      <c r="AM513" s="44">
        <v>306</v>
      </c>
      <c r="AN513" s="44">
        <f t="shared" si="2442"/>
        <v>1</v>
      </c>
      <c r="AO513" s="44">
        <v>37</v>
      </c>
      <c r="AP513" s="44">
        <f t="shared" si="2443"/>
        <v>1</v>
      </c>
      <c r="AQ513" s="44">
        <v>0</v>
      </c>
      <c r="AR513" s="43"/>
      <c r="AS513" s="43">
        <f t="shared" si="2444"/>
        <v>880</v>
      </c>
      <c r="AT513" s="44">
        <f t="shared" si="2445"/>
        <v>880</v>
      </c>
      <c r="AU513" s="45">
        <f t="shared" si="2446"/>
        <v>5.9863945578231291E-2</v>
      </c>
      <c r="AV513" s="35"/>
      <c r="AW513" s="27"/>
      <c r="AX513" s="51">
        <f t="shared" si="2447"/>
        <v>45891</v>
      </c>
      <c r="AY513" s="44">
        <v>13986</v>
      </c>
      <c r="AZ513" s="44">
        <f t="shared" si="2448"/>
        <v>128</v>
      </c>
      <c r="BA513" s="44">
        <v>468</v>
      </c>
      <c r="BB513" s="44">
        <f t="shared" si="2449"/>
        <v>2</v>
      </c>
      <c r="BC513" s="44">
        <v>19</v>
      </c>
      <c r="BD513" s="44">
        <f t="shared" si="2450"/>
        <v>2</v>
      </c>
      <c r="BE513" s="44">
        <v>0</v>
      </c>
      <c r="BF513" s="43"/>
      <c r="BG513" s="43">
        <f t="shared" si="2451"/>
        <v>1012</v>
      </c>
      <c r="BH513" s="44">
        <f t="shared" si="2452"/>
        <v>2024</v>
      </c>
      <c r="BI513" s="45">
        <f t="shared" si="2453"/>
        <v>0.15812499999999999</v>
      </c>
      <c r="BJ513" s="35"/>
      <c r="BK513" s="50"/>
      <c r="BL513" s="46"/>
      <c r="BM513" s="44">
        <v>10809</v>
      </c>
      <c r="BN513" s="44">
        <v>48</v>
      </c>
      <c r="BO513" s="44">
        <v>592</v>
      </c>
      <c r="BP513" s="44">
        <v>0</v>
      </c>
      <c r="BQ513" s="44">
        <v>9</v>
      </c>
      <c r="BR513" s="73">
        <v>0</v>
      </c>
      <c r="BS513" s="66">
        <v>0</v>
      </c>
      <c r="BT513" s="60" t="s">
        <v>143</v>
      </c>
      <c r="BU513" s="44">
        <v>1100</v>
      </c>
      <c r="BV513" s="37">
        <v>0</v>
      </c>
      <c r="BW513" s="45">
        <v>0</v>
      </c>
      <c r="BX513" s="35"/>
      <c r="BY513" s="27"/>
      <c r="BZ513" s="46"/>
      <c r="CA513" s="44">
        <v>15634</v>
      </c>
      <c r="CB513" s="44">
        <v>10</v>
      </c>
      <c r="CC513" s="44">
        <v>1818</v>
      </c>
      <c r="CD513" s="44">
        <v>0</v>
      </c>
      <c r="CE513" s="44">
        <v>16</v>
      </c>
      <c r="CF513" s="43">
        <v>0</v>
      </c>
      <c r="CG513" s="44">
        <v>264</v>
      </c>
      <c r="CH513" s="55" t="s">
        <v>293</v>
      </c>
      <c r="CI513" s="44">
        <v>800</v>
      </c>
      <c r="CJ513" s="44">
        <v>0</v>
      </c>
      <c r="CK513" s="45">
        <v>0</v>
      </c>
      <c r="CL513" s="35" t="s">
        <v>403</v>
      </c>
      <c r="CM513" s="27"/>
      <c r="CN513" s="46"/>
      <c r="CO513" s="44">
        <v>19472</v>
      </c>
      <c r="CP513" s="44">
        <v>53</v>
      </c>
      <c r="CQ513" s="44">
        <v>891</v>
      </c>
      <c r="CR513" s="44">
        <v>0</v>
      </c>
      <c r="CS513" s="44">
        <v>8</v>
      </c>
      <c r="CT513" s="43">
        <v>0</v>
      </c>
      <c r="CU513" s="44">
        <v>7</v>
      </c>
      <c r="CV513" s="70" t="s">
        <v>367</v>
      </c>
      <c r="CW513" s="44">
        <v>550</v>
      </c>
      <c r="CX513" s="44">
        <v>0</v>
      </c>
      <c r="CY513" s="45">
        <v>0</v>
      </c>
      <c r="CZ513" s="35" t="s">
        <v>401</v>
      </c>
      <c r="DA513" s="58"/>
      <c r="DB513" s="46"/>
      <c r="DC513" s="44">
        <v>6840</v>
      </c>
      <c r="DD513" s="44">
        <v>15</v>
      </c>
      <c r="DE513" s="44">
        <v>410</v>
      </c>
      <c r="DF513" s="44">
        <v>3</v>
      </c>
      <c r="DG513" s="44">
        <v>82</v>
      </c>
      <c r="DH513" s="43">
        <v>10</v>
      </c>
      <c r="DI513" s="66">
        <v>-70</v>
      </c>
      <c r="DJ513" s="60" t="s">
        <v>99</v>
      </c>
      <c r="DK513" s="44">
        <v>187</v>
      </c>
      <c r="DL513" s="37">
        <v>1870</v>
      </c>
      <c r="DM513" s="45">
        <v>1.2466666666666666</v>
      </c>
      <c r="DN513" s="35" t="s">
        <v>408</v>
      </c>
      <c r="DO513" s="27"/>
      <c r="DP513" s="46"/>
      <c r="DQ513" s="44">
        <v>829</v>
      </c>
      <c r="DR513" s="44">
        <v>45</v>
      </c>
      <c r="DS513" s="44">
        <v>28</v>
      </c>
      <c r="DT513" s="44">
        <v>1</v>
      </c>
      <c r="DU513" s="44">
        <v>14</v>
      </c>
      <c r="DV513" s="43">
        <v>1</v>
      </c>
      <c r="DW513" s="66">
        <v>2</v>
      </c>
      <c r="DX513" s="60" t="s">
        <v>125</v>
      </c>
      <c r="DY513" s="44">
        <v>726</v>
      </c>
      <c r="DZ513" s="44">
        <v>726</v>
      </c>
      <c r="EA513" s="45">
        <v>0.16133333333333333</v>
      </c>
      <c r="EB513" s="35"/>
      <c r="EC513" s="27"/>
      <c r="ED513" s="51">
        <f t="shared" si="2454"/>
        <v>45891</v>
      </c>
      <c r="EE513" s="44">
        <v>25871</v>
      </c>
      <c r="EF513" s="44">
        <f t="shared" si="2455"/>
        <v>68</v>
      </c>
      <c r="EG513" s="44">
        <v>1414</v>
      </c>
      <c r="EH513" s="44">
        <f t="shared" si="2456"/>
        <v>2</v>
      </c>
      <c r="EI513" s="44">
        <v>7</v>
      </c>
      <c r="EJ513" s="44">
        <f t="shared" si="2457"/>
        <v>2</v>
      </c>
      <c r="EK513" s="44">
        <v>2</v>
      </c>
      <c r="EL513" s="43"/>
      <c r="EM513" s="43">
        <f t="shared" si="2458"/>
        <v>495</v>
      </c>
      <c r="EN513" s="44">
        <f t="shared" si="2459"/>
        <v>990</v>
      </c>
      <c r="EO513" s="45">
        <f t="shared" si="2460"/>
        <v>0.14558823529411766</v>
      </c>
      <c r="EP513" s="35"/>
      <c r="EQ513" s="27"/>
      <c r="ER513" s="51">
        <f t="shared" si="2461"/>
        <v>45891</v>
      </c>
      <c r="ES513" s="44">
        <v>5800</v>
      </c>
      <c r="ET513" s="44">
        <f t="shared" si="2462"/>
        <v>71</v>
      </c>
      <c r="EU513" s="44">
        <v>173</v>
      </c>
      <c r="EV513" s="44">
        <f t="shared" si="2463"/>
        <v>1</v>
      </c>
      <c r="EW513" s="44">
        <v>47</v>
      </c>
      <c r="EX513" s="44">
        <f t="shared" si="2464"/>
        <v>1</v>
      </c>
      <c r="EY513" s="44">
        <v>0</v>
      </c>
      <c r="EZ513" s="43"/>
      <c r="FA513" s="43">
        <f t="shared" si="2465"/>
        <v>726</v>
      </c>
      <c r="FB513" s="44">
        <f t="shared" si="2466"/>
        <v>726</v>
      </c>
      <c r="FC513" s="45">
        <f t="shared" si="2467"/>
        <v>0.10225352112676056</v>
      </c>
      <c r="FD513" s="35"/>
      <c r="HW513" s="181"/>
      <c r="HX513" s="27"/>
      <c r="HY513" s="27"/>
      <c r="HZ513" s="137"/>
      <c r="IA513" s="27"/>
      <c r="IC513" s="174"/>
      <c r="ID513" s="27"/>
      <c r="IE513" s="27"/>
      <c r="IF513" s="27"/>
      <c r="IG513" s="27"/>
      <c r="IH513" s="27"/>
      <c r="IL513" s="27"/>
      <c r="IM513" s="27"/>
      <c r="IN513" s="137"/>
      <c r="IO513" s="27"/>
      <c r="IQ513" s="174"/>
      <c r="IR513" s="27"/>
      <c r="IS513" s="27"/>
      <c r="IT513" s="27"/>
      <c r="IU513" s="27"/>
      <c r="IV513" s="27"/>
      <c r="IY513" s="33"/>
      <c r="IZ513" s="46"/>
      <c r="JA513" s="44">
        <v>3447</v>
      </c>
      <c r="JB513" s="44">
        <v>27</v>
      </c>
      <c r="JC513" s="44">
        <v>111</v>
      </c>
      <c r="JD513" s="44">
        <v>0</v>
      </c>
      <c r="JE513" s="44">
        <v>18</v>
      </c>
      <c r="JF513" s="43">
        <v>0</v>
      </c>
      <c r="JG513" s="44">
        <v>0</v>
      </c>
      <c r="JH513" s="60" t="s">
        <v>64</v>
      </c>
      <c r="JI513" s="44">
        <v>673</v>
      </c>
      <c r="JJ513" s="44">
        <v>0</v>
      </c>
      <c r="JK513" s="45">
        <v>0</v>
      </c>
      <c r="JL513" s="35"/>
      <c r="JM513" s="27"/>
      <c r="JN513" s="46"/>
      <c r="JO513" s="44">
        <v>2707</v>
      </c>
      <c r="JP513" s="44">
        <v>49</v>
      </c>
      <c r="JQ513" s="44">
        <v>143</v>
      </c>
      <c r="JR513" s="44">
        <v>6</v>
      </c>
      <c r="JS513" s="44">
        <v>40</v>
      </c>
      <c r="JT513" s="43">
        <v>8</v>
      </c>
      <c r="JU513" s="44">
        <v>0</v>
      </c>
      <c r="JV513" s="60" t="s">
        <v>396</v>
      </c>
      <c r="JW513" s="44">
        <v>182</v>
      </c>
      <c r="JX513" s="44">
        <v>1456</v>
      </c>
      <c r="JY513" s="45">
        <v>0.29714285714285715</v>
      </c>
      <c r="JZ513" s="35"/>
      <c r="KA513" s="61"/>
      <c r="KB513" s="46"/>
      <c r="KC513" s="44">
        <v>4536</v>
      </c>
      <c r="KD513" s="44">
        <v>110</v>
      </c>
      <c r="KE513" s="44">
        <v>309</v>
      </c>
      <c r="KF513" s="44">
        <v>8</v>
      </c>
      <c r="KG513" s="44">
        <v>44</v>
      </c>
      <c r="KH513" s="43">
        <v>36</v>
      </c>
      <c r="KI513" s="44">
        <v>36</v>
      </c>
      <c r="KJ513" s="60" t="s">
        <v>257</v>
      </c>
      <c r="KK513" s="44">
        <v>198</v>
      </c>
      <c r="KL513" s="44">
        <v>7128</v>
      </c>
      <c r="KM513" s="45">
        <v>0.64800000000000002</v>
      </c>
      <c r="KN513" s="35" t="s">
        <v>413</v>
      </c>
      <c r="KO513" s="27"/>
      <c r="KP513" s="46"/>
      <c r="KQ513" s="44">
        <v>4708</v>
      </c>
      <c r="KR513" s="44">
        <v>49</v>
      </c>
      <c r="KS513" s="44">
        <v>224</v>
      </c>
      <c r="KT513" s="44">
        <v>1</v>
      </c>
      <c r="KU513" s="44">
        <v>60</v>
      </c>
      <c r="KV513" s="43">
        <v>2</v>
      </c>
      <c r="KW513" s="44">
        <v>0</v>
      </c>
      <c r="KX513" s="60" t="s">
        <v>240</v>
      </c>
      <c r="KY513" s="44">
        <v>605</v>
      </c>
      <c r="KZ513" s="44">
        <v>1210</v>
      </c>
      <c r="LA513" s="45">
        <v>0.24693877551020407</v>
      </c>
      <c r="LB513" s="35"/>
      <c r="LC513" s="27"/>
      <c r="LD513" s="74"/>
      <c r="LE513" s="75"/>
      <c r="LF513" s="75"/>
      <c r="LG513" s="75">
        <v>1166</v>
      </c>
      <c r="LH513" s="75">
        <v>0</v>
      </c>
      <c r="LI513" s="76">
        <v>2</v>
      </c>
      <c r="LJ513" s="75">
        <v>0</v>
      </c>
      <c r="LK513" s="75">
        <v>0</v>
      </c>
      <c r="LL513" s="77" t="s">
        <v>387</v>
      </c>
      <c r="LM513" s="78">
        <v>1000</v>
      </c>
      <c r="LN513" s="75">
        <v>0</v>
      </c>
      <c r="LO513" s="79"/>
      <c r="LP513" s="35"/>
      <c r="LQ513" s="27"/>
      <c r="LR513" s="51">
        <f t="shared" si="2468"/>
        <v>45891</v>
      </c>
      <c r="LS513" s="44">
        <v>18391</v>
      </c>
      <c r="LT513" s="44">
        <f t="shared" si="2469"/>
        <v>102</v>
      </c>
      <c r="LU513" s="44">
        <v>956</v>
      </c>
      <c r="LV513" s="44">
        <f t="shared" si="2470"/>
        <v>5</v>
      </c>
      <c r="LW513" s="44">
        <v>6</v>
      </c>
      <c r="LX513" s="44">
        <f t="shared" si="2471"/>
        <v>4</v>
      </c>
      <c r="LY513" s="44">
        <v>2</v>
      </c>
      <c r="LZ513" s="43"/>
      <c r="MA513" s="43">
        <f t="shared" si="2472"/>
        <v>495</v>
      </c>
      <c r="MB513" s="44">
        <f t="shared" si="2473"/>
        <v>1980</v>
      </c>
      <c r="MC513" s="45">
        <f t="shared" si="2474"/>
        <v>0.19411764705882353</v>
      </c>
      <c r="MD513" s="35" t="s">
        <v>374</v>
      </c>
      <c r="ME513" s="27"/>
      <c r="MF513" s="51">
        <f t="shared" si="2475"/>
        <v>45891</v>
      </c>
      <c r="MG513" s="44">
        <v>5562</v>
      </c>
      <c r="MH513" s="44">
        <f t="shared" si="2476"/>
        <v>18</v>
      </c>
      <c r="MI513" s="44">
        <v>341</v>
      </c>
      <c r="MJ513" s="44">
        <f t="shared" si="2477"/>
        <v>0</v>
      </c>
      <c r="MK513" s="44">
        <v>5</v>
      </c>
      <c r="ML513" s="44">
        <f t="shared" si="2478"/>
        <v>0</v>
      </c>
      <c r="MM513" s="44">
        <v>1</v>
      </c>
      <c r="MN513" s="43"/>
      <c r="MO513" s="43">
        <f t="shared" si="2479"/>
        <v>1100</v>
      </c>
      <c r="MP513" s="44">
        <f t="shared" si="2480"/>
        <v>0</v>
      </c>
      <c r="MQ513" s="45">
        <f t="shared" si="2481"/>
        <v>0</v>
      </c>
      <c r="MR513" s="35"/>
      <c r="MS513" s="27"/>
      <c r="MT513" s="51">
        <f t="shared" si="2482"/>
        <v>45891</v>
      </c>
      <c r="MU513" s="44">
        <v>7829</v>
      </c>
      <c r="MV513" s="69">
        <f t="shared" si="2483"/>
        <v>29</v>
      </c>
      <c r="MW513" s="44">
        <v>366</v>
      </c>
      <c r="MX513" s="44">
        <f t="shared" si="2484"/>
        <v>1</v>
      </c>
      <c r="MY513" s="44">
        <v>2</v>
      </c>
      <c r="MZ513" s="44">
        <f t="shared" si="2485"/>
        <v>1</v>
      </c>
      <c r="NA513" s="44"/>
      <c r="NB513" s="43"/>
      <c r="NC513" s="43">
        <f t="shared" si="2486"/>
        <v>1100</v>
      </c>
      <c r="ND513" s="44">
        <f t="shared" si="2487"/>
        <v>1100</v>
      </c>
      <c r="NE513" s="45">
        <f t="shared" si="2488"/>
        <v>0.37931034482758619</v>
      </c>
      <c r="NF513" s="35"/>
      <c r="NG513" s="27"/>
      <c r="NH513" s="51">
        <f t="shared" si="2489"/>
        <v>45891</v>
      </c>
      <c r="NI513" s="44">
        <v>8039</v>
      </c>
      <c r="NJ513" s="44">
        <f t="shared" si="2490"/>
        <v>74</v>
      </c>
      <c r="NK513" s="44">
        <v>183</v>
      </c>
      <c r="NL513" s="44">
        <f t="shared" si="2491"/>
        <v>0</v>
      </c>
      <c r="NM513" s="44">
        <v>42</v>
      </c>
      <c r="NN513" s="44">
        <f t="shared" si="2492"/>
        <v>0</v>
      </c>
      <c r="NO513" s="44">
        <v>0</v>
      </c>
      <c r="NP513" s="43"/>
      <c r="NQ513" s="43">
        <f t="shared" si="2493"/>
        <v>1100</v>
      </c>
      <c r="NR513" s="44">
        <f t="shared" si="2494"/>
        <v>0</v>
      </c>
      <c r="NS513" s="45">
        <f t="shared" si="2495"/>
        <v>0</v>
      </c>
      <c r="NT513" s="35"/>
    </row>
    <row r="514" spans="1:384" ht="15" customHeight="1" thickTop="1" thickBot="1" x14ac:dyDescent="0.25">
      <c r="A514" s="38">
        <v>45893</v>
      </c>
      <c r="B514" s="39">
        <f>IF(A514="","",SUM(J514,LF520,AL514,ET514,AZ514,EF514,LT514,NJ514,MV514,MH514,X514)+SUM(DR523:DR526)+SUM(CP523:CP526)+SUM(CB523:CB526)+SUM(BN523:BN526)+SUM(DD523:DD526)+SUM(JB523:JB526)+SUM(JP523:JP526)+SUM(KD523:KD526)+SUM(KR523:KR526))</f>
        <v>2395</v>
      </c>
      <c r="C514" s="40">
        <f>IF(A514="","",SUM(J514,X514,AL514,AZ514)+SUM(BN523:BN526)+SUM(CB523:CB526)+SUM(CP523:CP526))</f>
        <v>976</v>
      </c>
      <c r="D514" s="40">
        <f>IF(A514="","",SUM(EF514,ET514)+SUM(DD523:DD526)+SUM(DR523:DR526))</f>
        <v>519</v>
      </c>
      <c r="E514" s="40">
        <f>IF(A514="","",SUM(NJ514,MV514,MH514,ET514,LF520,LT514)+SUM(JB523:JB526)+SUM(JP523:JP526)+SUM(KD523:KD526)+SUM(KR523:KR526))</f>
        <v>939</v>
      </c>
      <c r="F514" s="140"/>
      <c r="G514" s="140"/>
      <c r="H514" s="42"/>
      <c r="I514" s="44">
        <v>1995</v>
      </c>
      <c r="J514" s="44">
        <f t="shared" si="2427"/>
        <v>46</v>
      </c>
      <c r="K514" s="44">
        <v>94</v>
      </c>
      <c r="L514" s="44">
        <f t="shared" si="2428"/>
        <v>4</v>
      </c>
      <c r="M514" s="44">
        <v>3</v>
      </c>
      <c r="N514" s="44">
        <f t="shared" si="2429"/>
        <v>4</v>
      </c>
      <c r="O514" s="44">
        <v>11</v>
      </c>
      <c r="P514" s="43"/>
      <c r="Q514" s="43">
        <f t="shared" si="2430"/>
        <v>363</v>
      </c>
      <c r="R514" s="44">
        <f t="shared" si="2431"/>
        <v>1452</v>
      </c>
      <c r="S514" s="45">
        <f t="shared" si="2432"/>
        <v>0.31565217391304345</v>
      </c>
      <c r="T514" s="35" t="s">
        <v>435</v>
      </c>
      <c r="U514" s="27"/>
      <c r="V514" s="51">
        <f t="shared" si="2433"/>
        <v>45893</v>
      </c>
      <c r="W514" s="44">
        <v>10673</v>
      </c>
      <c r="X514" s="44">
        <f t="shared" si="2434"/>
        <v>49</v>
      </c>
      <c r="Y514" s="44">
        <v>451</v>
      </c>
      <c r="Z514" s="44">
        <f t="shared" si="2435"/>
        <v>1</v>
      </c>
      <c r="AA514" s="44">
        <v>12</v>
      </c>
      <c r="AB514" s="44">
        <f t="shared" si="2436"/>
        <v>1</v>
      </c>
      <c r="AC514" s="44">
        <v>3</v>
      </c>
      <c r="AD514" s="43"/>
      <c r="AE514" s="43">
        <f t="shared" si="2437"/>
        <v>1026</v>
      </c>
      <c r="AF514" s="44">
        <f t="shared" si="2438"/>
        <v>1026</v>
      </c>
      <c r="AG514" s="45">
        <f t="shared" si="2439"/>
        <v>0.20938775510204083</v>
      </c>
      <c r="AH514" s="35"/>
      <c r="AI514" s="27"/>
      <c r="AJ514" s="51">
        <f t="shared" si="2440"/>
        <v>45893</v>
      </c>
      <c r="AK514" s="44">
        <v>13214</v>
      </c>
      <c r="AL514" s="44">
        <f t="shared" si="2441"/>
        <v>89</v>
      </c>
      <c r="AM514" s="44">
        <v>306</v>
      </c>
      <c r="AN514" s="44">
        <f t="shared" si="2442"/>
        <v>0</v>
      </c>
      <c r="AO514" s="44">
        <v>37</v>
      </c>
      <c r="AP514" s="44">
        <f t="shared" si="2443"/>
        <v>0</v>
      </c>
      <c r="AQ514" s="44">
        <v>4</v>
      </c>
      <c r="AR514" s="43"/>
      <c r="AS514" s="43">
        <f t="shared" si="2444"/>
        <v>880</v>
      </c>
      <c r="AT514" s="44">
        <f t="shared" si="2445"/>
        <v>0</v>
      </c>
      <c r="AU514" s="45">
        <f t="shared" si="2446"/>
        <v>0</v>
      </c>
      <c r="AV514" s="35"/>
      <c r="AW514" s="27"/>
      <c r="AX514" s="51">
        <f t="shared" si="2447"/>
        <v>45893</v>
      </c>
      <c r="AY514" s="44">
        <v>14016</v>
      </c>
      <c r="AZ514" s="44">
        <f t="shared" si="2448"/>
        <v>30</v>
      </c>
      <c r="BA514" s="44">
        <v>468</v>
      </c>
      <c r="BB514" s="44">
        <f t="shared" si="2449"/>
        <v>0</v>
      </c>
      <c r="BC514" s="44">
        <v>19</v>
      </c>
      <c r="BD514" s="44">
        <f t="shared" si="2450"/>
        <v>0</v>
      </c>
      <c r="BE514" s="44">
        <v>0</v>
      </c>
      <c r="BF514" s="43"/>
      <c r="BG514" s="43">
        <f t="shared" si="2451"/>
        <v>1012</v>
      </c>
      <c r="BH514" s="44">
        <f t="shared" si="2452"/>
        <v>0</v>
      </c>
      <c r="BI514" s="45">
        <f t="shared" si="2453"/>
        <v>0</v>
      </c>
      <c r="BJ514" s="35"/>
      <c r="BK514" s="50"/>
      <c r="BL514" s="74"/>
      <c r="BM514" s="75">
        <v>11429</v>
      </c>
      <c r="BN514" s="75">
        <v>170</v>
      </c>
      <c r="BO514" s="75">
        <v>568</v>
      </c>
      <c r="BP514" s="75">
        <v>10</v>
      </c>
      <c r="BQ514" s="75">
        <v>85</v>
      </c>
      <c r="BR514" s="75">
        <v>15</v>
      </c>
      <c r="BS514" s="81">
        <v>17</v>
      </c>
      <c r="BT514" s="77" t="s">
        <v>277</v>
      </c>
      <c r="BU514" s="78">
        <v>198</v>
      </c>
      <c r="BV514" s="75">
        <v>2970</v>
      </c>
      <c r="BW514" s="79">
        <v>0.17470588235294118</v>
      </c>
      <c r="BX514" s="35"/>
      <c r="BY514" s="27"/>
      <c r="BZ514" s="74"/>
      <c r="CA514" s="75">
        <v>17316</v>
      </c>
      <c r="CB514" s="75">
        <v>48</v>
      </c>
      <c r="CC514" s="75">
        <v>1987</v>
      </c>
      <c r="CD514" s="75">
        <v>3</v>
      </c>
      <c r="CE514" s="75">
        <v>10</v>
      </c>
      <c r="CF514" s="75">
        <v>3</v>
      </c>
      <c r="CG514" s="75">
        <v>8</v>
      </c>
      <c r="CH514" s="83" t="s">
        <v>369</v>
      </c>
      <c r="CI514" s="75">
        <v>286</v>
      </c>
      <c r="CJ514" s="75">
        <v>858</v>
      </c>
      <c r="CK514" s="79">
        <v>0.17874999999999999</v>
      </c>
      <c r="CL514" s="35" t="s">
        <v>404</v>
      </c>
      <c r="CM514" s="27"/>
      <c r="CN514" s="74"/>
      <c r="CO514" s="75">
        <v>14366</v>
      </c>
      <c r="CP514" s="75">
        <v>61</v>
      </c>
      <c r="CQ514" s="75">
        <v>1725</v>
      </c>
      <c r="CR514" s="75">
        <v>5</v>
      </c>
      <c r="CS514" s="75">
        <v>280</v>
      </c>
      <c r="CT514" s="75">
        <v>30</v>
      </c>
      <c r="CU514" s="75">
        <v>-272</v>
      </c>
      <c r="CV514" s="84" t="s">
        <v>87</v>
      </c>
      <c r="CW514" s="75">
        <v>200</v>
      </c>
      <c r="CX514" s="75">
        <v>6000</v>
      </c>
      <c r="CY514" s="79">
        <v>0.98360655737704916</v>
      </c>
      <c r="CZ514" s="35" t="s">
        <v>405</v>
      </c>
      <c r="DA514" s="58"/>
      <c r="DB514" s="74"/>
      <c r="DC514" s="75">
        <v>4902</v>
      </c>
      <c r="DD514" s="75">
        <v>69</v>
      </c>
      <c r="DE514" s="75">
        <v>268</v>
      </c>
      <c r="DF514" s="75">
        <v>5</v>
      </c>
      <c r="DG514" s="75">
        <v>86</v>
      </c>
      <c r="DH514" s="75">
        <v>10</v>
      </c>
      <c r="DI514" s="81">
        <v>20</v>
      </c>
      <c r="DJ514" s="77" t="s">
        <v>341</v>
      </c>
      <c r="DK514" s="78">
        <v>198</v>
      </c>
      <c r="DL514" s="75">
        <v>1980</v>
      </c>
      <c r="DM514" s="79">
        <v>0.28695652173913044</v>
      </c>
      <c r="DN514" s="35"/>
      <c r="DO514" s="27"/>
      <c r="DP514" s="74"/>
      <c r="DQ514" s="75">
        <v>756</v>
      </c>
      <c r="DR514" s="75">
        <v>20</v>
      </c>
      <c r="DS514" s="75">
        <v>24</v>
      </c>
      <c r="DT514" s="75">
        <v>1</v>
      </c>
      <c r="DU514" s="75">
        <v>14</v>
      </c>
      <c r="DV514" s="75">
        <v>1</v>
      </c>
      <c r="DW514" s="81">
        <v>0</v>
      </c>
      <c r="DX514" s="77" t="s">
        <v>330</v>
      </c>
      <c r="DY514" s="78">
        <v>605</v>
      </c>
      <c r="DZ514" s="75">
        <v>605</v>
      </c>
      <c r="EA514" s="79">
        <v>0.30249999999999999</v>
      </c>
      <c r="EB514" s="35"/>
      <c r="EC514" s="27"/>
      <c r="ED514" s="51">
        <f t="shared" si="2454"/>
        <v>45893</v>
      </c>
      <c r="EE514" s="44">
        <v>26042</v>
      </c>
      <c r="EF514" s="44">
        <f t="shared" si="2455"/>
        <v>171</v>
      </c>
      <c r="EG514" s="44">
        <v>1417</v>
      </c>
      <c r="EH514" s="44">
        <f t="shared" si="2456"/>
        <v>3</v>
      </c>
      <c r="EI514" s="44">
        <v>6</v>
      </c>
      <c r="EJ514" s="44">
        <f t="shared" si="2457"/>
        <v>3</v>
      </c>
      <c r="EK514" s="44">
        <v>1</v>
      </c>
      <c r="EL514" s="43"/>
      <c r="EM514" s="43">
        <f t="shared" si="2458"/>
        <v>495</v>
      </c>
      <c r="EN514" s="44">
        <f t="shared" si="2459"/>
        <v>1485</v>
      </c>
      <c r="EO514" s="45">
        <f t="shared" si="2460"/>
        <v>8.6842105263157901E-2</v>
      </c>
      <c r="EP514" s="35"/>
      <c r="EQ514" s="27"/>
      <c r="ER514" s="51">
        <f t="shared" si="2461"/>
        <v>45893</v>
      </c>
      <c r="ES514" s="44">
        <v>5839</v>
      </c>
      <c r="ET514" s="44">
        <f t="shared" si="2462"/>
        <v>39</v>
      </c>
      <c r="EU514" s="44">
        <v>173</v>
      </c>
      <c r="EV514" s="44">
        <f t="shared" si="2463"/>
        <v>0</v>
      </c>
      <c r="EW514" s="44">
        <v>47</v>
      </c>
      <c r="EX514" s="44">
        <f t="shared" si="2464"/>
        <v>0</v>
      </c>
      <c r="EY514" s="44">
        <v>0</v>
      </c>
      <c r="EZ514" s="43"/>
      <c r="FA514" s="43">
        <f t="shared" si="2465"/>
        <v>726</v>
      </c>
      <c r="FB514" s="44">
        <f t="shared" si="2466"/>
        <v>0</v>
      </c>
      <c r="FC514" s="45">
        <f t="shared" si="2467"/>
        <v>0</v>
      </c>
      <c r="FD514" s="35"/>
      <c r="HW514" s="181"/>
      <c r="HX514" s="27"/>
      <c r="HY514" s="27"/>
      <c r="HZ514" s="137"/>
      <c r="IA514" s="27"/>
      <c r="IC514" s="174"/>
      <c r="ID514" s="27"/>
      <c r="IE514" s="27"/>
      <c r="IF514" s="27"/>
      <c r="IG514" s="27"/>
      <c r="IH514" s="27"/>
      <c r="IL514" s="27"/>
      <c r="IM514" s="27"/>
      <c r="IN514" s="137"/>
      <c r="IO514" s="27"/>
      <c r="IQ514" s="174"/>
      <c r="IR514" s="27"/>
      <c r="IS514" s="27"/>
      <c r="IT514" s="27"/>
      <c r="IU514" s="27"/>
      <c r="IV514" s="27"/>
      <c r="IY514" s="33"/>
      <c r="IZ514" s="74"/>
      <c r="JA514" s="75">
        <v>4477</v>
      </c>
      <c r="JB514" s="75">
        <v>33</v>
      </c>
      <c r="JC514" s="75">
        <v>226</v>
      </c>
      <c r="JD514" s="75">
        <v>3</v>
      </c>
      <c r="JE514" s="75">
        <v>120</v>
      </c>
      <c r="JF514" s="75">
        <v>4</v>
      </c>
      <c r="JG514" s="75">
        <v>20</v>
      </c>
      <c r="JH514" s="77" t="s">
        <v>99</v>
      </c>
      <c r="JI514" s="75">
        <v>200</v>
      </c>
      <c r="JJ514" s="75">
        <v>800</v>
      </c>
      <c r="JK514" s="79">
        <v>0.24242424242424243</v>
      </c>
      <c r="JL514" s="35"/>
      <c r="JM514" s="27"/>
      <c r="JN514" s="74"/>
      <c r="JO514" s="75">
        <v>4647</v>
      </c>
      <c r="JP514" s="75">
        <v>37</v>
      </c>
      <c r="JQ514" s="75">
        <v>211</v>
      </c>
      <c r="JR514" s="75">
        <v>1</v>
      </c>
      <c r="JS514" s="75">
        <v>8</v>
      </c>
      <c r="JT514" s="75">
        <v>1</v>
      </c>
      <c r="JU514" s="75">
        <v>3</v>
      </c>
      <c r="JV514" s="77" t="s">
        <v>392</v>
      </c>
      <c r="JW514" s="75">
        <v>682</v>
      </c>
      <c r="JX514" s="75">
        <v>682</v>
      </c>
      <c r="JY514" s="79">
        <v>0.18432432432432433</v>
      </c>
      <c r="JZ514" s="35"/>
      <c r="KA514" s="61"/>
      <c r="KB514" s="74"/>
      <c r="KC514" s="75">
        <v>2718</v>
      </c>
      <c r="KD514" s="75">
        <v>76</v>
      </c>
      <c r="KE514" s="75">
        <v>151</v>
      </c>
      <c r="KF514" s="75">
        <v>2</v>
      </c>
      <c r="KG514" s="75">
        <v>12</v>
      </c>
      <c r="KH514" s="75">
        <v>2</v>
      </c>
      <c r="KI514" s="75">
        <v>1</v>
      </c>
      <c r="KJ514" s="85" t="s">
        <v>370</v>
      </c>
      <c r="KK514" s="75">
        <v>286</v>
      </c>
      <c r="KL514" s="75">
        <v>572</v>
      </c>
      <c r="KM514" s="79">
        <v>7.5263157894736837E-2</v>
      </c>
      <c r="KN514" s="35"/>
      <c r="KO514" s="27"/>
      <c r="KP514" s="74"/>
      <c r="KQ514" s="75">
        <v>3615</v>
      </c>
      <c r="KR514" s="75">
        <v>59</v>
      </c>
      <c r="KS514" s="75">
        <v>178</v>
      </c>
      <c r="KT514" s="75">
        <v>0</v>
      </c>
      <c r="KU514" s="75">
        <v>5</v>
      </c>
      <c r="KV514" s="75">
        <v>1</v>
      </c>
      <c r="KW514" s="75">
        <v>6</v>
      </c>
      <c r="KX514" s="77" t="s">
        <v>138</v>
      </c>
      <c r="KY514" s="75">
        <v>1100</v>
      </c>
      <c r="KZ514" s="75">
        <v>1100</v>
      </c>
      <c r="LA514" s="79">
        <v>0.1864406779661017</v>
      </c>
      <c r="LB514" s="35"/>
      <c r="LC514" s="27"/>
      <c r="LD514" s="51">
        <f>IF(A512="","",A512)</f>
        <v>45887</v>
      </c>
      <c r="LE514" s="43">
        <v>67329</v>
      </c>
      <c r="LF514" s="93">
        <f>IF(LE514="","",LE514-LE511)</f>
        <v>67</v>
      </c>
      <c r="LG514" s="43">
        <v>445</v>
      </c>
      <c r="LH514" s="43">
        <f t="shared" ref="LH514:LH537" si="2496">IF(LG514="","",LG514-LG511)</f>
        <v>0</v>
      </c>
      <c r="LI514" s="43">
        <v>1</v>
      </c>
      <c r="LJ514" s="87">
        <f t="shared" ref="LJ514:LJ537" si="2497">IF(LI514="","",LI511+LK511-LI514)</f>
        <v>0</v>
      </c>
      <c r="LK514" s="43">
        <v>0</v>
      </c>
      <c r="LL514" s="64" t="s">
        <v>424</v>
      </c>
      <c r="LM514" s="47">
        <f>IF(LF514="","",LM511)</f>
        <v>1000</v>
      </c>
      <c r="LN514" s="87">
        <f t="shared" ref="LN514:LN540" si="2498">IF(LI514="","",LJ514*LM514)</f>
        <v>0</v>
      </c>
      <c r="LO514" s="54"/>
      <c r="LP514" s="35"/>
      <c r="LQ514" s="27"/>
      <c r="LR514" s="51">
        <f t="shared" si="2468"/>
        <v>45893</v>
      </c>
      <c r="LS514" s="44">
        <v>18436</v>
      </c>
      <c r="LT514" s="44">
        <f t="shared" si="2469"/>
        <v>45</v>
      </c>
      <c r="LU514" s="44">
        <v>957</v>
      </c>
      <c r="LV514" s="44">
        <f t="shared" si="2470"/>
        <v>1</v>
      </c>
      <c r="LW514" s="44">
        <v>7</v>
      </c>
      <c r="LX514" s="44">
        <f t="shared" si="2471"/>
        <v>1</v>
      </c>
      <c r="LY514" s="44">
        <v>-1</v>
      </c>
      <c r="LZ514" s="43"/>
      <c r="MA514" s="43">
        <f t="shared" si="2472"/>
        <v>495</v>
      </c>
      <c r="MB514" s="44">
        <f t="shared" si="2473"/>
        <v>495</v>
      </c>
      <c r="MC514" s="45">
        <f t="shared" si="2474"/>
        <v>0.11</v>
      </c>
      <c r="MD514" s="35"/>
      <c r="ME514" s="27"/>
      <c r="MF514" s="51">
        <f t="shared" si="2475"/>
        <v>45893</v>
      </c>
      <c r="MG514" s="44">
        <v>5646</v>
      </c>
      <c r="MH514" s="44">
        <f t="shared" si="2476"/>
        <v>84</v>
      </c>
      <c r="MI514" s="44">
        <v>342</v>
      </c>
      <c r="MJ514" s="44">
        <f t="shared" si="2477"/>
        <v>1</v>
      </c>
      <c r="MK514" s="44">
        <v>5</v>
      </c>
      <c r="ML514" s="44">
        <f t="shared" si="2478"/>
        <v>1</v>
      </c>
      <c r="MM514" s="44">
        <v>0</v>
      </c>
      <c r="MN514" s="43"/>
      <c r="MO514" s="43">
        <f t="shared" si="2479"/>
        <v>1100</v>
      </c>
      <c r="MP514" s="44">
        <f t="shared" si="2480"/>
        <v>1100</v>
      </c>
      <c r="MQ514" s="45">
        <f t="shared" si="2481"/>
        <v>0.13095238095238096</v>
      </c>
      <c r="MR514" s="35"/>
      <c r="MS514" s="27"/>
      <c r="MT514" s="51">
        <f t="shared" si="2482"/>
        <v>45893</v>
      </c>
      <c r="MU514" s="44">
        <v>7858</v>
      </c>
      <c r="MV514" s="69">
        <f t="shared" si="2483"/>
        <v>29</v>
      </c>
      <c r="MW514" s="44">
        <v>366</v>
      </c>
      <c r="MX514" s="44">
        <f t="shared" si="2484"/>
        <v>0</v>
      </c>
      <c r="MY514" s="44">
        <v>2</v>
      </c>
      <c r="MZ514" s="44">
        <f t="shared" si="2485"/>
        <v>0</v>
      </c>
      <c r="NA514" s="44">
        <v>2</v>
      </c>
      <c r="NB514" s="43"/>
      <c r="NC514" s="43">
        <f t="shared" si="2486"/>
        <v>1100</v>
      </c>
      <c r="ND514" s="44">
        <f t="shared" si="2487"/>
        <v>0</v>
      </c>
      <c r="NE514" s="45">
        <f t="shared" si="2488"/>
        <v>0</v>
      </c>
      <c r="NF514" s="35"/>
      <c r="NG514" s="27"/>
      <c r="NH514" s="51">
        <f t="shared" si="2489"/>
        <v>45893</v>
      </c>
      <c r="NI514" s="44">
        <v>8096</v>
      </c>
      <c r="NJ514" s="44">
        <f t="shared" si="2490"/>
        <v>57</v>
      </c>
      <c r="NK514" s="44">
        <v>183</v>
      </c>
      <c r="NL514" s="44">
        <f t="shared" si="2491"/>
        <v>0</v>
      </c>
      <c r="NM514" s="44">
        <v>42</v>
      </c>
      <c r="NN514" s="44">
        <f t="shared" si="2492"/>
        <v>0</v>
      </c>
      <c r="NO514" s="44">
        <v>0</v>
      </c>
      <c r="NP514" s="43"/>
      <c r="NQ514" s="43">
        <f t="shared" si="2493"/>
        <v>1100</v>
      </c>
      <c r="NR514" s="44">
        <f t="shared" si="2494"/>
        <v>0</v>
      </c>
      <c r="NS514" s="45">
        <f t="shared" si="2495"/>
        <v>0</v>
      </c>
      <c r="NT514" s="35"/>
    </row>
    <row r="515" spans="1:384" ht="15" customHeight="1" thickTop="1" x14ac:dyDescent="0.2">
      <c r="A515" s="38">
        <v>45898</v>
      </c>
      <c r="B515" s="39">
        <f>IF(A515="","",SUM(J515,LF523,AL515,ET515,AZ515,EF515,LT515,NJ515,MV515,MH515,X515)+SUM(DR527:DR530)+SUM(CP527:CP530)+SUM(CB527:CB530)+SUM(BN527:BN530)+SUM(DD527:DD530)+SUM(JB527:JB530)+SUM(JP527:JP530)+SUM(KD527:KD530)+SUM(KR527:KR530))</f>
        <v>4998</v>
      </c>
      <c r="C515" s="40">
        <f>IF(A515="","",SUM(J515,X515,AL515,AZ515)+SUM(BN527:BN530)+SUM(CB527:CB530)+SUM(CP527:CP530))</f>
        <v>1560</v>
      </c>
      <c r="D515" s="40">
        <f>IF(A515="","",SUM(EF515,ET515)+SUM(DD527:DD530)+SUM(DR527:DR530))</f>
        <v>1048</v>
      </c>
      <c r="E515" s="40">
        <f>IF(A515="","",SUM(NJ515,MV515,MH515,ET515,LF523,LT515,EF515)+SUM(JB527:JB530)+SUM(JP527:JP530)+SUM(KD527:KD530)+SUM(KR527:KR530))</f>
        <v>2801</v>
      </c>
      <c r="F515" s="140"/>
      <c r="G515" s="140"/>
      <c r="H515" s="42"/>
      <c r="I515" s="44">
        <v>2127</v>
      </c>
      <c r="J515" s="44">
        <f t="shared" si="2427"/>
        <v>132</v>
      </c>
      <c r="K515" s="44">
        <v>96</v>
      </c>
      <c r="L515" s="44">
        <f t="shared" si="2428"/>
        <v>2</v>
      </c>
      <c r="M515" s="44">
        <v>12</v>
      </c>
      <c r="N515" s="44">
        <f t="shared" si="2429"/>
        <v>2</v>
      </c>
      <c r="O515" s="44">
        <v>6</v>
      </c>
      <c r="P515" s="43"/>
      <c r="Q515" s="43">
        <f t="shared" si="2430"/>
        <v>363</v>
      </c>
      <c r="R515" s="44">
        <f t="shared" si="2431"/>
        <v>726</v>
      </c>
      <c r="S515" s="45">
        <f t="shared" si="2432"/>
        <v>5.5E-2</v>
      </c>
      <c r="T515" s="35"/>
      <c r="U515" s="27"/>
      <c r="V515" s="51">
        <f t="shared" si="2433"/>
        <v>45898</v>
      </c>
      <c r="W515" s="44">
        <v>10777</v>
      </c>
      <c r="X515" s="44">
        <f t="shared" si="2434"/>
        <v>104</v>
      </c>
      <c r="Y515" s="44">
        <v>454</v>
      </c>
      <c r="Z515" s="44">
        <f t="shared" si="2435"/>
        <v>3</v>
      </c>
      <c r="AA515" s="44">
        <v>12</v>
      </c>
      <c r="AB515" s="44">
        <f t="shared" si="2436"/>
        <v>3</v>
      </c>
      <c r="AC515" s="44">
        <v>0</v>
      </c>
      <c r="AD515" s="43"/>
      <c r="AE515" s="43">
        <f t="shared" si="2437"/>
        <v>1026</v>
      </c>
      <c r="AF515" s="44">
        <f t="shared" si="2438"/>
        <v>3078</v>
      </c>
      <c r="AG515" s="45">
        <f t="shared" si="2439"/>
        <v>0.29596153846153844</v>
      </c>
      <c r="AH515" s="35"/>
      <c r="AI515" s="27"/>
      <c r="AJ515" s="51">
        <f t="shared" si="2440"/>
        <v>45898</v>
      </c>
      <c r="AK515" s="44">
        <v>13313</v>
      </c>
      <c r="AL515" s="44">
        <f t="shared" si="2441"/>
        <v>99</v>
      </c>
      <c r="AM515" s="44">
        <v>308</v>
      </c>
      <c r="AN515" s="44">
        <f t="shared" si="2442"/>
        <v>2</v>
      </c>
      <c r="AO515" s="44">
        <v>38</v>
      </c>
      <c r="AP515" s="44">
        <f t="shared" si="2443"/>
        <v>3</v>
      </c>
      <c r="AQ515" s="44">
        <v>0</v>
      </c>
      <c r="AR515" s="43"/>
      <c r="AS515" s="43">
        <f t="shared" si="2444"/>
        <v>880</v>
      </c>
      <c r="AT515" s="44">
        <f t="shared" si="2445"/>
        <v>2640</v>
      </c>
      <c r="AU515" s="45">
        <f t="shared" si="2446"/>
        <v>0.26666666666666666</v>
      </c>
      <c r="AV515" s="35"/>
      <c r="AW515" s="27"/>
      <c r="AX515" s="51">
        <f t="shared" si="2447"/>
        <v>45898</v>
      </c>
      <c r="AY515" s="44">
        <v>14175</v>
      </c>
      <c r="AZ515" s="44">
        <f t="shared" si="2448"/>
        <v>159</v>
      </c>
      <c r="BA515" s="44">
        <v>472</v>
      </c>
      <c r="BB515" s="44">
        <f t="shared" si="2449"/>
        <v>4</v>
      </c>
      <c r="BC515" s="44">
        <v>15</v>
      </c>
      <c r="BD515" s="44">
        <f t="shared" si="2450"/>
        <v>4</v>
      </c>
      <c r="BE515" s="44">
        <v>0</v>
      </c>
      <c r="BF515" s="43"/>
      <c r="BG515" s="43">
        <f t="shared" si="2451"/>
        <v>1012</v>
      </c>
      <c r="BH515" s="44">
        <f t="shared" si="2452"/>
        <v>4048</v>
      </c>
      <c r="BI515" s="45">
        <f t="shared" si="2453"/>
        <v>0.25459119496855348</v>
      </c>
      <c r="BJ515" s="35"/>
      <c r="BK515" s="50"/>
      <c r="BL515" s="51">
        <f>IF($A512="","",$A512)</f>
        <v>45887</v>
      </c>
      <c r="BM515" s="44">
        <v>11648</v>
      </c>
      <c r="BN515" s="43">
        <f t="shared" ref="BN515:BN518" si="2499">IF(BM515="","",BM515-BM511)</f>
        <v>42</v>
      </c>
      <c r="BO515" s="44">
        <v>445</v>
      </c>
      <c r="BP515" s="87">
        <f t="shared" ref="BP515:BP518" si="2500">IF(BO515="","",BO515-BO511)</f>
        <v>1</v>
      </c>
      <c r="BQ515" s="43">
        <v>16</v>
      </c>
      <c r="BR515" s="43">
        <f t="shared" ref="BR515:BR518" si="2501">IF(BQ515="","",BQ511+BS511-BQ515)</f>
        <v>1</v>
      </c>
      <c r="BS515" s="43">
        <v>0</v>
      </c>
      <c r="BT515" s="53" t="str">
        <f t="shared" ref="BT515:BT518" si="2502">IF(BM515="","",BT511)</f>
        <v>サンリオでかぱっちん</v>
      </c>
      <c r="BU515" s="47">
        <f t="shared" ref="BU515:BU518" si="2503">IF(BN515="","",BU511)</f>
        <v>660</v>
      </c>
      <c r="BV515" s="44">
        <f t="shared" ref="BV515:BV518" si="2504">IF(BQ515="","",BR515*BU515)</f>
        <v>660</v>
      </c>
      <c r="BW515" s="89">
        <f t="shared" ref="BW515:BW518" si="2505">IF(BR515="","",BV515/(BN515*100))</f>
        <v>0.15714285714285714</v>
      </c>
      <c r="BX515" s="35"/>
      <c r="BY515" s="27"/>
      <c r="BZ515" s="51">
        <f>IF($A512="","",$A512)</f>
        <v>45887</v>
      </c>
      <c r="CA515" s="44">
        <v>52</v>
      </c>
      <c r="CB515" s="43">
        <v>52</v>
      </c>
      <c r="CC515" s="44">
        <v>992</v>
      </c>
      <c r="CD515" s="87">
        <v>1</v>
      </c>
      <c r="CE515" s="43">
        <v>6</v>
      </c>
      <c r="CF515" s="43">
        <f t="shared" ref="CF515:CF518" si="2506">IF(CE515="","",CE511+CG511-CE515)</f>
        <v>1</v>
      </c>
      <c r="CG515" s="43">
        <v>0</v>
      </c>
      <c r="CH515" s="53" t="s">
        <v>421</v>
      </c>
      <c r="CI515" s="190">
        <v>900</v>
      </c>
      <c r="CJ515" s="44">
        <f t="shared" ref="CJ515:CJ550" si="2507">IF(CE515="","",CF515*CI515)</f>
        <v>900</v>
      </c>
      <c r="CK515" s="89">
        <f t="shared" ref="CK515:CK550" si="2508">IF(CF515="","",CJ515/(CB515*100))</f>
        <v>0.17307692307692307</v>
      </c>
      <c r="CL515" s="213" t="s">
        <v>410</v>
      </c>
      <c r="CM515" s="27"/>
      <c r="CN515" s="51">
        <f>IF($A512="","",$A512)</f>
        <v>45887</v>
      </c>
      <c r="CO515" s="44">
        <v>58</v>
      </c>
      <c r="CP515" s="43">
        <v>58</v>
      </c>
      <c r="CQ515" s="44">
        <v>994</v>
      </c>
      <c r="CR515" s="87">
        <v>4</v>
      </c>
      <c r="CS515" s="43">
        <v>4</v>
      </c>
      <c r="CT515" s="43">
        <f t="shared" ref="CT515:CT518" si="2509">IF(CS515="","",CS511+CU511-CS515)</f>
        <v>4</v>
      </c>
      <c r="CU515" s="43">
        <v>1</v>
      </c>
      <c r="CV515" s="53" t="s">
        <v>329</v>
      </c>
      <c r="CW515" s="47">
        <v>660</v>
      </c>
      <c r="CX515" s="44">
        <f t="shared" ref="CX515:CX550" si="2510">IF(CS515="","",CT515*CW515)</f>
        <v>2640</v>
      </c>
      <c r="CY515" s="89">
        <f t="shared" ref="CY515:CY550" si="2511">IF(CT515="","",CX515/(CP515*100))</f>
        <v>0.45517241379310347</v>
      </c>
      <c r="CZ515" s="35" t="s">
        <v>416</v>
      </c>
      <c r="DA515" s="58"/>
      <c r="DB515" s="51">
        <f>IF($A512="","",$A512)</f>
        <v>45887</v>
      </c>
      <c r="DC515" s="44">
        <v>6840</v>
      </c>
      <c r="DD515" s="59">
        <f t="shared" ref="DD515:DD518" si="2512">IF(DC515="","",DC515-DC511)</f>
        <v>17</v>
      </c>
      <c r="DE515" s="44">
        <v>247</v>
      </c>
      <c r="DF515" s="87">
        <f t="shared" ref="DF515:DF518" si="2513">IF(DE515="","",DE515-DE511)</f>
        <v>1</v>
      </c>
      <c r="DG515" s="43">
        <v>11</v>
      </c>
      <c r="DH515" s="43">
        <f t="shared" ref="DH515:DH518" si="2514">IF(DG515="","",DG511+DI511-DG515)</f>
        <v>1</v>
      </c>
      <c r="DI515" s="43">
        <v>0</v>
      </c>
      <c r="DJ515" s="53" t="str">
        <f t="shared" ref="DJ515" si="2515">IF(DC515="","",DJ511)</f>
        <v>チロルイヤホン</v>
      </c>
      <c r="DK515" s="47">
        <f t="shared" ref="DK515" si="2516">IF(DD515="","",DK511)</f>
        <v>1100</v>
      </c>
      <c r="DL515" s="44">
        <f t="shared" ref="DL515:DL550" si="2517">IF(DG515="","",DH515*DK515)</f>
        <v>1100</v>
      </c>
      <c r="DM515" s="89">
        <f t="shared" ref="DM515:DM550" si="2518">IF(DH515="","",DL515/(DD515*100))</f>
        <v>0.6470588235294118</v>
      </c>
      <c r="DN515" s="35"/>
      <c r="DO515" s="27"/>
      <c r="DP515" s="51">
        <f>IF($A512="","",$A512)</f>
        <v>45887</v>
      </c>
      <c r="DQ515" s="44">
        <v>674</v>
      </c>
      <c r="DR515" s="43">
        <f t="shared" ref="DR515:DR518" si="2519">IF(DQ515="","",DQ515-DQ511)</f>
        <v>30</v>
      </c>
      <c r="DS515" s="44">
        <v>38</v>
      </c>
      <c r="DT515" s="87">
        <f t="shared" ref="DT515:DT518" si="2520">IF(DS515="","",DS515-DS511)</f>
        <v>1</v>
      </c>
      <c r="DU515" s="43">
        <v>9</v>
      </c>
      <c r="DV515" s="43">
        <f t="shared" ref="DV515:DV518" si="2521">IF(DU515="","",DU511+DW511-DU515)</f>
        <v>1</v>
      </c>
      <c r="DW515" s="43">
        <v>6</v>
      </c>
      <c r="DX515" s="53" t="s">
        <v>97</v>
      </c>
      <c r="DY515" s="47">
        <v>722</v>
      </c>
      <c r="DZ515" s="44">
        <f t="shared" ref="DZ515:DZ550" si="2522">IF(DU515="","",DV515*DY515)</f>
        <v>722</v>
      </c>
      <c r="EA515" s="89">
        <f t="shared" ref="EA515:EA550" si="2523">IF(DV515="","",DZ515/(DR515*100))</f>
        <v>0.24066666666666667</v>
      </c>
      <c r="EB515" s="35"/>
      <c r="EC515" s="27"/>
      <c r="ED515" s="51">
        <f t="shared" si="2454"/>
        <v>45898</v>
      </c>
      <c r="EE515" s="44">
        <v>26162</v>
      </c>
      <c r="EF515" s="44">
        <f t="shared" si="2455"/>
        <v>120</v>
      </c>
      <c r="EG515" s="44">
        <v>1421</v>
      </c>
      <c r="EH515" s="44">
        <f t="shared" si="2456"/>
        <v>4</v>
      </c>
      <c r="EI515" s="44">
        <v>2</v>
      </c>
      <c r="EJ515" s="44">
        <f t="shared" si="2457"/>
        <v>5</v>
      </c>
      <c r="EK515" s="44">
        <v>1</v>
      </c>
      <c r="EL515" s="43"/>
      <c r="EM515" s="43">
        <f t="shared" si="2458"/>
        <v>495</v>
      </c>
      <c r="EN515" s="44">
        <f t="shared" si="2459"/>
        <v>2475</v>
      </c>
      <c r="EO515" s="45">
        <f t="shared" si="2460"/>
        <v>0.20624999999999999</v>
      </c>
      <c r="EP515" s="35"/>
      <c r="EQ515" s="27"/>
      <c r="ER515" s="51">
        <f t="shared" si="2461"/>
        <v>45898</v>
      </c>
      <c r="ES515" s="44">
        <v>6130</v>
      </c>
      <c r="ET515" s="44">
        <f t="shared" si="2462"/>
        <v>291</v>
      </c>
      <c r="EU515" s="44">
        <v>178</v>
      </c>
      <c r="EV515" s="44">
        <f t="shared" si="2463"/>
        <v>5</v>
      </c>
      <c r="EW515" s="44">
        <v>41</v>
      </c>
      <c r="EX515" s="44">
        <f t="shared" si="2464"/>
        <v>6</v>
      </c>
      <c r="EY515" s="44">
        <v>12</v>
      </c>
      <c r="EZ515" s="43"/>
      <c r="FA515" s="43">
        <f t="shared" si="2465"/>
        <v>726</v>
      </c>
      <c r="FB515" s="44">
        <f t="shared" si="2466"/>
        <v>4356</v>
      </c>
      <c r="FC515" s="45">
        <f t="shared" si="2467"/>
        <v>0.14969072164948455</v>
      </c>
      <c r="FD515" s="35"/>
      <c r="HW515" s="181"/>
      <c r="HX515" s="27"/>
      <c r="HY515" s="27"/>
      <c r="HZ515" s="137"/>
      <c r="IA515" s="27"/>
      <c r="IC515" s="174"/>
      <c r="ID515" s="27"/>
      <c r="IE515" s="27"/>
      <c r="IF515" s="27"/>
      <c r="IG515" s="27"/>
      <c r="IH515" s="27"/>
      <c r="IL515" s="27"/>
      <c r="IM515" s="27"/>
      <c r="IN515" s="137"/>
      <c r="IO515" s="27"/>
      <c r="IQ515" s="174"/>
      <c r="IR515" s="27"/>
      <c r="IS515" s="27"/>
      <c r="IT515" s="27"/>
      <c r="IU515" s="27"/>
      <c r="IV515" s="27"/>
      <c r="IY515" s="33"/>
      <c r="IZ515" s="51">
        <f>IF($A512="","",$A512)</f>
        <v>45887</v>
      </c>
      <c r="JA515" s="44">
        <v>5347</v>
      </c>
      <c r="JB515" s="43">
        <f t="shared" ref="JB515:JB518" si="2524">IF(JA515="","",JA515-JA511)</f>
        <v>62</v>
      </c>
      <c r="JC515" s="44">
        <v>274</v>
      </c>
      <c r="JD515" s="87">
        <f t="shared" ref="JD515:JD518" si="2525">IF(JC515="","",JC515-JC511)</f>
        <v>2</v>
      </c>
      <c r="JE515" s="43">
        <v>20</v>
      </c>
      <c r="JF515" s="43">
        <f t="shared" ref="JF515:JF518" si="2526">IF(JE515="","",JE511+JG511-JE515)</f>
        <v>2</v>
      </c>
      <c r="JG515" s="43">
        <v>0</v>
      </c>
      <c r="JH515" s="53" t="str">
        <f t="shared" ref="JH515:JH518" si="2527">IF(JA515="","",JH511)</f>
        <v>サンリオでかぱっちん</v>
      </c>
      <c r="JI515" s="47">
        <f t="shared" ref="JI515:JI518" si="2528">IF(JB515="","",JI511)</f>
        <v>660</v>
      </c>
      <c r="JJ515" s="44">
        <f t="shared" ref="JJ515:JJ550" si="2529">IF(JE515="","",JF515*JI515)</f>
        <v>1320</v>
      </c>
      <c r="JK515" s="89">
        <f t="shared" ref="JK515:JK550" si="2530">IF(JF515="","",JJ515/(JB515*100))</f>
        <v>0.2129032258064516</v>
      </c>
      <c r="JL515" s="35"/>
      <c r="JM515" s="27"/>
      <c r="JN515" s="51">
        <f>IF($A512="","",$A512)</f>
        <v>45887</v>
      </c>
      <c r="JO515" s="44">
        <v>4630</v>
      </c>
      <c r="JP515" s="43">
        <f t="shared" ref="JP515:JP518" si="2531">IF(JO515="","",JO515-JO511)</f>
        <v>20</v>
      </c>
      <c r="JQ515" s="44">
        <v>155</v>
      </c>
      <c r="JR515" s="87">
        <f t="shared" ref="JR515:JR518" si="2532">IF(JQ515="","",JQ515-JQ511)</f>
        <v>2</v>
      </c>
      <c r="JS515" s="43">
        <v>17</v>
      </c>
      <c r="JT515" s="43">
        <f t="shared" ref="JT515:JT518" si="2533">IF(JS515="","",JS511+JU511-JS515)</f>
        <v>2</v>
      </c>
      <c r="JU515" s="43">
        <v>3</v>
      </c>
      <c r="JV515" s="53" t="str">
        <f t="shared" ref="JV515:JV518" si="2534">IF(JO515="","",JV511)</f>
        <v>ジャグラーパネルキーホルダー</v>
      </c>
      <c r="JW515" s="47">
        <f t="shared" ref="JW515:JW518" si="2535">IF(JP515="","",JW511)</f>
        <v>465</v>
      </c>
      <c r="JX515" s="44">
        <f t="shared" ref="JX515:JX550" si="2536">IF(JS515="","",JT515*JW515)</f>
        <v>930</v>
      </c>
      <c r="JY515" s="89">
        <f t="shared" ref="JY515:JY550" si="2537">IF(JT515="","",JX515/(JP515*100))</f>
        <v>0.46500000000000002</v>
      </c>
      <c r="JZ515" s="35"/>
      <c r="KA515" s="61"/>
      <c r="KB515" s="51">
        <f>IF($A512="","",$A512)</f>
        <v>45887</v>
      </c>
      <c r="KC515" s="44">
        <v>4612</v>
      </c>
      <c r="KD515" s="43">
        <f t="shared" ref="KD515:KD518" si="2538">IF(KC515="","",KC515-KC511)</f>
        <v>42</v>
      </c>
      <c r="KE515" s="44">
        <v>177</v>
      </c>
      <c r="KF515" s="87">
        <f t="shared" ref="KF515:KF518" si="2539">IF(KE515="","",KE515-KE511)</f>
        <v>1</v>
      </c>
      <c r="KG515" s="43">
        <v>8</v>
      </c>
      <c r="KH515" s="43">
        <f t="shared" ref="KH515:KH518" si="2540">IF(KG515="","",KG511+KI511-KG515)</f>
        <v>0</v>
      </c>
      <c r="KI515" s="43">
        <v>0</v>
      </c>
      <c r="KJ515" s="53" t="str">
        <f t="shared" ref="KJ515:KJ518" si="2541">IF(KC515="","",KJ511)</f>
        <v>スティック＆ボタンK／H</v>
      </c>
      <c r="KK515" s="47">
        <f t="shared" ref="KK515:KK518" si="2542">IF(KD515="","",KK511)</f>
        <v>710</v>
      </c>
      <c r="KL515" s="44">
        <f t="shared" ref="KL515:KL550" si="2543">IF(KG515="","",KH515*KK515)</f>
        <v>0</v>
      </c>
      <c r="KM515" s="89">
        <f t="shared" ref="KM515:KM550" si="2544">IF(KH515="","",KL515/(KD515*100))</f>
        <v>0</v>
      </c>
      <c r="KN515" s="35"/>
      <c r="KO515" s="27"/>
      <c r="KP515" s="51">
        <f>IF($A512="","",$A512)</f>
        <v>45887</v>
      </c>
      <c r="KQ515" s="44">
        <v>3453</v>
      </c>
      <c r="KR515" s="43">
        <f t="shared" ref="KR515:KR518" si="2545">IF(KQ515="","",KQ515-KQ511)</f>
        <v>19</v>
      </c>
      <c r="KS515" s="44">
        <v>223</v>
      </c>
      <c r="KT515" s="87">
        <f t="shared" ref="KT515:KT518" si="2546">IF(KS515="","",KS515-KS511)</f>
        <v>1</v>
      </c>
      <c r="KU515" s="43">
        <v>65</v>
      </c>
      <c r="KV515" s="43">
        <f t="shared" ref="KV515:KV518" si="2547">IF(KU515="","",KU511+KW511-KU515)</f>
        <v>1</v>
      </c>
      <c r="KW515" s="43">
        <v>0</v>
      </c>
      <c r="KX515" s="53" t="str">
        <f t="shared" ref="KX515:KX518" si="2548">IF(KQ515="","",KX511)</f>
        <v>サンリオシューズキーホルダー</v>
      </c>
      <c r="KY515" s="47">
        <f t="shared" ref="KY515:KY518" si="2549">IF(KR515="","",KY511)</f>
        <v>387</v>
      </c>
      <c r="KZ515" s="44">
        <f t="shared" ref="KZ515:KZ550" si="2550">IF(KU515="","",KV515*KY515)</f>
        <v>387</v>
      </c>
      <c r="LA515" s="89">
        <f t="shared" ref="LA515:LA550" si="2551">IF(KV515="","",KZ515/(KR515*100))</f>
        <v>0.2036842105263158</v>
      </c>
      <c r="LB515" s="35"/>
      <c r="LC515" s="27"/>
      <c r="LD515" s="46"/>
      <c r="LE515" s="44"/>
      <c r="LF515" s="44"/>
      <c r="LG515" s="44">
        <v>530</v>
      </c>
      <c r="LH515" s="44">
        <f t="shared" si="2496"/>
        <v>0</v>
      </c>
      <c r="LI515" s="43">
        <v>2</v>
      </c>
      <c r="LJ515" s="44">
        <f t="shared" si="2497"/>
        <v>0</v>
      </c>
      <c r="LK515" s="44">
        <v>0</v>
      </c>
      <c r="LL515" s="72" t="str">
        <f>IF(LE514="","",LL512)</f>
        <v>アンパンティッシュカバー、キティヒョウ柄</v>
      </c>
      <c r="LM515" s="67">
        <f>IF(LF514="","",LM512)</f>
        <v>1000</v>
      </c>
      <c r="LN515" s="44">
        <f t="shared" si="2498"/>
        <v>0</v>
      </c>
      <c r="LO515" s="45"/>
      <c r="LP515" s="35"/>
      <c r="LQ515" s="27"/>
      <c r="LR515" s="51">
        <f t="shared" si="2468"/>
        <v>45898</v>
      </c>
      <c r="LS515" s="44">
        <v>18697</v>
      </c>
      <c r="LT515" s="44">
        <f t="shared" si="2469"/>
        <v>261</v>
      </c>
      <c r="LU515" s="44">
        <v>960</v>
      </c>
      <c r="LV515" s="44">
        <f t="shared" si="2470"/>
        <v>3</v>
      </c>
      <c r="LW515" s="44">
        <v>2</v>
      </c>
      <c r="LX515" s="44">
        <f t="shared" si="2471"/>
        <v>4</v>
      </c>
      <c r="LY515" s="44">
        <v>2</v>
      </c>
      <c r="LZ515" s="43"/>
      <c r="MA515" s="43">
        <f t="shared" si="2472"/>
        <v>495</v>
      </c>
      <c r="MB515" s="44">
        <f t="shared" si="2473"/>
        <v>1980</v>
      </c>
      <c r="MC515" s="45">
        <f t="shared" si="2474"/>
        <v>7.586206896551724E-2</v>
      </c>
      <c r="MD515" s="35"/>
      <c r="ME515" s="27"/>
      <c r="MF515" s="51">
        <f t="shared" si="2475"/>
        <v>45898</v>
      </c>
      <c r="MG515" s="44">
        <v>5750</v>
      </c>
      <c r="MH515" s="44">
        <f t="shared" si="2476"/>
        <v>104</v>
      </c>
      <c r="MI515" s="44">
        <v>344</v>
      </c>
      <c r="MJ515" s="44">
        <f t="shared" si="2477"/>
        <v>2</v>
      </c>
      <c r="MK515" s="44">
        <v>3</v>
      </c>
      <c r="ML515" s="44">
        <f t="shared" si="2478"/>
        <v>2</v>
      </c>
      <c r="MM515" s="44">
        <v>4</v>
      </c>
      <c r="MN515" s="43"/>
      <c r="MO515" s="43">
        <f t="shared" si="2479"/>
        <v>1100</v>
      </c>
      <c r="MP515" s="44">
        <f t="shared" si="2480"/>
        <v>2200</v>
      </c>
      <c r="MQ515" s="45">
        <f t="shared" si="2481"/>
        <v>0.21153846153846154</v>
      </c>
      <c r="MR515" s="35"/>
      <c r="MS515" s="27"/>
      <c r="MT515" s="51">
        <f t="shared" si="2482"/>
        <v>45898</v>
      </c>
      <c r="MU515" s="44">
        <v>7930</v>
      </c>
      <c r="MV515" s="69">
        <f t="shared" si="2483"/>
        <v>72</v>
      </c>
      <c r="MW515" s="44">
        <v>371</v>
      </c>
      <c r="MX515" s="44">
        <f t="shared" si="2484"/>
        <v>5</v>
      </c>
      <c r="MY515" s="44">
        <v>0</v>
      </c>
      <c r="MZ515" s="44">
        <f t="shared" si="2485"/>
        <v>4</v>
      </c>
      <c r="NA515" s="44">
        <v>12</v>
      </c>
      <c r="NB515" s="43"/>
      <c r="NC515" s="43">
        <f t="shared" si="2486"/>
        <v>1100</v>
      </c>
      <c r="ND515" s="44">
        <f t="shared" si="2487"/>
        <v>4400</v>
      </c>
      <c r="NE515" s="45">
        <f t="shared" si="2488"/>
        <v>0.61111111111111116</v>
      </c>
      <c r="NF515" s="35" t="s">
        <v>445</v>
      </c>
      <c r="NG515" s="27"/>
      <c r="NH515" s="51">
        <f t="shared" si="2489"/>
        <v>45898</v>
      </c>
      <c r="NI515" s="44">
        <v>8273</v>
      </c>
      <c r="NJ515" s="44">
        <f t="shared" si="2490"/>
        <v>177</v>
      </c>
      <c r="NK515" s="44">
        <v>183</v>
      </c>
      <c r="NL515" s="44">
        <f t="shared" si="2491"/>
        <v>0</v>
      </c>
      <c r="NM515" s="44">
        <v>42</v>
      </c>
      <c r="NN515" s="44">
        <f t="shared" si="2492"/>
        <v>0</v>
      </c>
      <c r="NO515" s="44">
        <v>2</v>
      </c>
      <c r="NP515" s="43"/>
      <c r="NQ515" s="43">
        <f t="shared" si="2493"/>
        <v>1100</v>
      </c>
      <c r="NR515" s="44">
        <f t="shared" si="2494"/>
        <v>0</v>
      </c>
      <c r="NS515" s="45">
        <f t="shared" si="2495"/>
        <v>0</v>
      </c>
      <c r="NT515" s="35"/>
    </row>
    <row r="516" spans="1:384" ht="15" customHeight="1" thickBot="1" x14ac:dyDescent="0.25">
      <c r="A516" s="38">
        <v>45901</v>
      </c>
      <c r="B516" s="39">
        <f>IF(A516="","",SUM(J516,LF526,AL516,ET516,AZ516,EF516,LT516,NJ516,MV516,MH516,X516)+SUM(DR531:DR534)+SUM(CP531:CP534)+SUM(CB531:CB534)+SUM(BN531:BN534)+SUM(DD531:DD534)+SUM(JB531:JB534)+SUM(JP531:JP534)+SUM(KD531:KD534)+SUM(KR531:KR534))</f>
        <v>3628</v>
      </c>
      <c r="C516" s="40">
        <f>IF(A516="","",SUM(J516,X516,AL516,AZ516)+SUM(BN531:BN534)+SUM(CB531:CB534)+SUM(CP531:CP534))</f>
        <v>1266</v>
      </c>
      <c r="D516" s="40">
        <f>IF(A516="","",SUM(EF516,ET516)+SUM(DD531:DD534)+SUM(DR531:DR534))</f>
        <v>616</v>
      </c>
      <c r="E516" s="40">
        <f>IF(A516="","",SUM(NJ516,MV516,MH516,ET516,LF526,LT516)+SUM(JB531:JB534)+SUM(JP531:JP534)+SUM(KD531:KD534)+SUM(KR531:KR534))</f>
        <v>1898</v>
      </c>
      <c r="F516" s="140"/>
      <c r="G516" s="140"/>
      <c r="H516" s="42"/>
      <c r="I516" s="44">
        <v>2220</v>
      </c>
      <c r="J516" s="44">
        <f t="shared" si="2427"/>
        <v>93</v>
      </c>
      <c r="K516" s="44">
        <v>96</v>
      </c>
      <c r="L516" s="44">
        <f t="shared" si="2428"/>
        <v>0</v>
      </c>
      <c r="M516" s="44">
        <v>18</v>
      </c>
      <c r="N516" s="44">
        <f t="shared" si="2429"/>
        <v>0</v>
      </c>
      <c r="O516" s="44">
        <v>0</v>
      </c>
      <c r="P516" s="43"/>
      <c r="Q516" s="43">
        <f t="shared" si="2430"/>
        <v>363</v>
      </c>
      <c r="R516" s="44">
        <f t="shared" si="2431"/>
        <v>0</v>
      </c>
      <c r="S516" s="45">
        <f t="shared" si="2432"/>
        <v>0</v>
      </c>
      <c r="T516" s="35"/>
      <c r="U516" s="27"/>
      <c r="V516" s="51">
        <f t="shared" si="2433"/>
        <v>45901</v>
      </c>
      <c r="W516" s="44">
        <v>10815</v>
      </c>
      <c r="X516" s="44">
        <f t="shared" si="2434"/>
        <v>38</v>
      </c>
      <c r="Y516" s="44">
        <v>454</v>
      </c>
      <c r="Z516" s="44">
        <f t="shared" si="2435"/>
        <v>0</v>
      </c>
      <c r="AA516" s="44">
        <v>12</v>
      </c>
      <c r="AB516" s="44">
        <f t="shared" si="2436"/>
        <v>0</v>
      </c>
      <c r="AC516" s="44">
        <v>0</v>
      </c>
      <c r="AD516" s="43"/>
      <c r="AE516" s="43">
        <f t="shared" si="2437"/>
        <v>1026</v>
      </c>
      <c r="AF516" s="44">
        <f t="shared" si="2438"/>
        <v>0</v>
      </c>
      <c r="AG516" s="45">
        <f t="shared" si="2439"/>
        <v>0</v>
      </c>
      <c r="AH516" s="35"/>
      <c r="AI516" s="27"/>
      <c r="AJ516" s="51">
        <f t="shared" si="2440"/>
        <v>45901</v>
      </c>
      <c r="AK516" s="44">
        <v>13435</v>
      </c>
      <c r="AL516" s="44">
        <f t="shared" si="2441"/>
        <v>122</v>
      </c>
      <c r="AM516" s="44">
        <v>310</v>
      </c>
      <c r="AN516" s="44">
        <f t="shared" si="2442"/>
        <v>2</v>
      </c>
      <c r="AO516" s="44">
        <v>36</v>
      </c>
      <c r="AP516" s="44">
        <f t="shared" si="2443"/>
        <v>2</v>
      </c>
      <c r="AQ516" s="44">
        <v>0</v>
      </c>
      <c r="AR516" s="43"/>
      <c r="AS516" s="43">
        <f t="shared" si="2444"/>
        <v>880</v>
      </c>
      <c r="AT516" s="44">
        <f t="shared" si="2445"/>
        <v>1760</v>
      </c>
      <c r="AU516" s="45">
        <f t="shared" si="2446"/>
        <v>0.14426229508196722</v>
      </c>
      <c r="AV516" s="35"/>
      <c r="AW516" s="27"/>
      <c r="AX516" s="51">
        <f t="shared" si="2447"/>
        <v>45901</v>
      </c>
      <c r="AY516" s="44">
        <v>14269</v>
      </c>
      <c r="AZ516" s="44">
        <f t="shared" si="2448"/>
        <v>94</v>
      </c>
      <c r="BA516" s="44">
        <v>474</v>
      </c>
      <c r="BB516" s="44">
        <f t="shared" si="2449"/>
        <v>2</v>
      </c>
      <c r="BC516" s="44">
        <v>13</v>
      </c>
      <c r="BD516" s="44">
        <f t="shared" si="2450"/>
        <v>2</v>
      </c>
      <c r="BE516" s="44">
        <v>0</v>
      </c>
      <c r="BF516" s="43"/>
      <c r="BG516" s="43">
        <f t="shared" si="2451"/>
        <v>1012</v>
      </c>
      <c r="BH516" s="44">
        <f t="shared" si="2452"/>
        <v>2024</v>
      </c>
      <c r="BI516" s="45">
        <f t="shared" si="2453"/>
        <v>0.21531914893617021</v>
      </c>
      <c r="BJ516" s="35"/>
      <c r="BK516" s="50"/>
      <c r="BL516" s="46"/>
      <c r="BM516" s="43">
        <v>9417</v>
      </c>
      <c r="BN516" s="69">
        <f t="shared" si="2499"/>
        <v>19</v>
      </c>
      <c r="BO516" s="43">
        <v>273</v>
      </c>
      <c r="BP516" s="44">
        <f t="shared" si="2500"/>
        <v>0</v>
      </c>
      <c r="BQ516" s="44">
        <v>12</v>
      </c>
      <c r="BR516" s="44">
        <f t="shared" si="2501"/>
        <v>0</v>
      </c>
      <c r="BS516" s="43">
        <v>-2</v>
      </c>
      <c r="BT516" s="62" t="str">
        <f t="shared" si="2502"/>
        <v>こびとづかんキーケース</v>
      </c>
      <c r="BU516" s="67">
        <f t="shared" si="2503"/>
        <v>726</v>
      </c>
      <c r="BV516" s="43">
        <f t="shared" si="2504"/>
        <v>0</v>
      </c>
      <c r="BW516" s="45">
        <f t="shared" si="2505"/>
        <v>0</v>
      </c>
      <c r="BX516" s="35" t="s">
        <v>425</v>
      </c>
      <c r="BY516" s="27"/>
      <c r="BZ516" s="46"/>
      <c r="CA516" s="43">
        <v>52</v>
      </c>
      <c r="CB516" s="44">
        <v>52</v>
      </c>
      <c r="CC516" s="43">
        <v>992</v>
      </c>
      <c r="CD516" s="44">
        <v>1</v>
      </c>
      <c r="CE516" s="44">
        <v>12</v>
      </c>
      <c r="CF516" s="44">
        <f t="shared" si="2506"/>
        <v>1</v>
      </c>
      <c r="CG516" s="43">
        <v>0</v>
      </c>
      <c r="CH516" s="60" t="s">
        <v>21</v>
      </c>
      <c r="CI516" s="67">
        <v>726</v>
      </c>
      <c r="CJ516" s="43">
        <f t="shared" si="2507"/>
        <v>726</v>
      </c>
      <c r="CK516" s="45">
        <f t="shared" si="2508"/>
        <v>0.13961538461538461</v>
      </c>
      <c r="CL516" s="35"/>
      <c r="CM516" s="27"/>
      <c r="CN516" s="46"/>
      <c r="CO516" s="43">
        <v>18</v>
      </c>
      <c r="CP516" s="69">
        <v>18</v>
      </c>
      <c r="CQ516" s="43">
        <v>992</v>
      </c>
      <c r="CR516" s="44">
        <v>3</v>
      </c>
      <c r="CS516" s="44">
        <v>5</v>
      </c>
      <c r="CT516" s="44">
        <f t="shared" si="2509"/>
        <v>3</v>
      </c>
      <c r="CU516" s="43">
        <v>0</v>
      </c>
      <c r="CV516" s="60" t="s">
        <v>279</v>
      </c>
      <c r="CW516" s="67">
        <v>1050</v>
      </c>
      <c r="CX516" s="43">
        <f t="shared" si="2510"/>
        <v>3150</v>
      </c>
      <c r="CY516" s="45">
        <f t="shared" si="2511"/>
        <v>1.75</v>
      </c>
      <c r="CZ516" s="35" t="s">
        <v>417</v>
      </c>
      <c r="DA516" s="58"/>
      <c r="DB516" s="46"/>
      <c r="DC516" s="43">
        <v>6598</v>
      </c>
      <c r="DD516" s="69">
        <f t="shared" si="2512"/>
        <v>12</v>
      </c>
      <c r="DE516" s="43">
        <v>216</v>
      </c>
      <c r="DF516" s="44">
        <f t="shared" si="2513"/>
        <v>2</v>
      </c>
      <c r="DG516" s="44">
        <v>8</v>
      </c>
      <c r="DH516" s="44">
        <f t="shared" si="2514"/>
        <v>2</v>
      </c>
      <c r="DI516" s="43">
        <v>0</v>
      </c>
      <c r="DJ516" s="60" t="s">
        <v>392</v>
      </c>
      <c r="DK516" s="67">
        <v>682</v>
      </c>
      <c r="DL516" s="43">
        <f t="shared" si="2517"/>
        <v>1364</v>
      </c>
      <c r="DM516" s="45">
        <f t="shared" si="2518"/>
        <v>1.1366666666666667</v>
      </c>
      <c r="DN516" s="35" t="s">
        <v>420</v>
      </c>
      <c r="DO516" s="27"/>
      <c r="DP516" s="46"/>
      <c r="DQ516" s="43">
        <v>1815</v>
      </c>
      <c r="DR516" s="44">
        <f t="shared" si="2519"/>
        <v>128</v>
      </c>
      <c r="DS516" s="43">
        <v>50</v>
      </c>
      <c r="DT516" s="44">
        <f t="shared" si="2520"/>
        <v>1</v>
      </c>
      <c r="DU516" s="44">
        <v>9</v>
      </c>
      <c r="DV516" s="44">
        <f t="shared" si="2521"/>
        <v>3</v>
      </c>
      <c r="DW516" s="43">
        <v>0</v>
      </c>
      <c r="DX516" s="60" t="str">
        <f t="shared" ref="DX516:DX518" si="2552">IF(DQ516="","",DX512)</f>
        <v>サンリオFAN</v>
      </c>
      <c r="DY516" s="67">
        <f t="shared" ref="DY516:DY518" si="2553">IF(DR516="","",DY512)</f>
        <v>1100</v>
      </c>
      <c r="DZ516" s="43">
        <f t="shared" si="2522"/>
        <v>3300</v>
      </c>
      <c r="EA516" s="45">
        <f t="shared" si="2523"/>
        <v>0.2578125</v>
      </c>
      <c r="EB516" s="35"/>
      <c r="EC516" s="27"/>
      <c r="ED516" s="51">
        <f t="shared" si="2454"/>
        <v>45901</v>
      </c>
      <c r="EE516" s="44">
        <v>26214</v>
      </c>
      <c r="EF516" s="44">
        <f t="shared" si="2455"/>
        <v>52</v>
      </c>
      <c r="EG516" s="44">
        <v>1422</v>
      </c>
      <c r="EH516" s="44">
        <f t="shared" si="2456"/>
        <v>1</v>
      </c>
      <c r="EI516" s="44">
        <v>2</v>
      </c>
      <c r="EJ516" s="44">
        <f t="shared" si="2457"/>
        <v>1</v>
      </c>
      <c r="EK516" s="44">
        <v>4</v>
      </c>
      <c r="EL516" s="43"/>
      <c r="EM516" s="43">
        <f t="shared" si="2458"/>
        <v>495</v>
      </c>
      <c r="EN516" s="44">
        <f t="shared" si="2459"/>
        <v>495</v>
      </c>
      <c r="EO516" s="45">
        <f t="shared" si="2460"/>
        <v>9.5192307692307687E-2</v>
      </c>
      <c r="EP516" s="35"/>
      <c r="EQ516" s="27"/>
      <c r="ER516" s="51">
        <f t="shared" si="2461"/>
        <v>45901</v>
      </c>
      <c r="ES516" s="44">
        <v>6282</v>
      </c>
      <c r="ET516" s="44">
        <f t="shared" si="2462"/>
        <v>152</v>
      </c>
      <c r="EU516" s="44">
        <v>183</v>
      </c>
      <c r="EV516" s="44">
        <f t="shared" si="2463"/>
        <v>5</v>
      </c>
      <c r="EW516" s="44">
        <v>48</v>
      </c>
      <c r="EX516" s="44">
        <f t="shared" si="2464"/>
        <v>5</v>
      </c>
      <c r="EY516" s="44">
        <v>0</v>
      </c>
      <c r="EZ516" s="43"/>
      <c r="FA516" s="43">
        <f t="shared" si="2465"/>
        <v>726</v>
      </c>
      <c r="FB516" s="44">
        <f t="shared" si="2466"/>
        <v>3630</v>
      </c>
      <c r="FC516" s="45">
        <f t="shared" si="2467"/>
        <v>0.2388157894736842</v>
      </c>
      <c r="FD516" s="35"/>
      <c r="HW516" s="181"/>
      <c r="HX516" s="27"/>
      <c r="HY516" s="27"/>
      <c r="HZ516" s="137"/>
      <c r="IA516" s="27"/>
      <c r="IC516" s="174"/>
      <c r="ID516" s="27"/>
      <c r="IE516" s="27"/>
      <c r="IF516" s="27"/>
      <c r="IG516" s="27"/>
      <c r="IH516" s="27"/>
      <c r="IL516" s="27"/>
      <c r="IM516" s="27"/>
      <c r="IN516" s="137"/>
      <c r="IO516" s="27"/>
      <c r="IQ516" s="174"/>
      <c r="IR516" s="27"/>
      <c r="IS516" s="27"/>
      <c r="IT516" s="27"/>
      <c r="IU516" s="27"/>
      <c r="IV516" s="27"/>
      <c r="IY516" s="33"/>
      <c r="IZ516" s="46"/>
      <c r="JA516" s="43">
        <v>3662</v>
      </c>
      <c r="JB516" s="44">
        <f t="shared" si="2524"/>
        <v>24</v>
      </c>
      <c r="JC516" s="43">
        <v>109</v>
      </c>
      <c r="JD516" s="44">
        <f t="shared" si="2525"/>
        <v>2</v>
      </c>
      <c r="JE516" s="44">
        <v>34</v>
      </c>
      <c r="JF516" s="44">
        <f t="shared" si="2526"/>
        <v>2</v>
      </c>
      <c r="JG516" s="43">
        <v>0</v>
      </c>
      <c r="JH516" s="60" t="str">
        <f t="shared" si="2527"/>
        <v>ミニ香水</v>
      </c>
      <c r="JI516" s="67">
        <f t="shared" si="2528"/>
        <v>1100</v>
      </c>
      <c r="JJ516" s="43">
        <f t="shared" si="2529"/>
        <v>2200</v>
      </c>
      <c r="JK516" s="45">
        <f t="shared" si="2530"/>
        <v>0.91666666666666663</v>
      </c>
      <c r="JL516" s="35"/>
      <c r="JM516" s="27"/>
      <c r="JN516" s="46"/>
      <c r="JO516" s="43">
        <v>4338</v>
      </c>
      <c r="JP516" s="44">
        <f t="shared" si="2531"/>
        <v>69</v>
      </c>
      <c r="JQ516" s="43">
        <v>92</v>
      </c>
      <c r="JR516" s="44">
        <f t="shared" si="2532"/>
        <v>1</v>
      </c>
      <c r="JS516" s="44">
        <v>13</v>
      </c>
      <c r="JT516" s="44">
        <f t="shared" si="2533"/>
        <v>1</v>
      </c>
      <c r="JU516" s="43">
        <v>0</v>
      </c>
      <c r="JV516" s="60" t="str">
        <f t="shared" si="2534"/>
        <v>ジャグラーサウンドボタン</v>
      </c>
      <c r="JW516" s="67">
        <f t="shared" si="2535"/>
        <v>748</v>
      </c>
      <c r="JX516" s="43">
        <f t="shared" si="2536"/>
        <v>748</v>
      </c>
      <c r="JY516" s="45">
        <f t="shared" si="2537"/>
        <v>0.10840579710144928</v>
      </c>
      <c r="JZ516" s="35"/>
      <c r="KA516" s="61"/>
      <c r="KB516" s="46"/>
      <c r="KC516" s="43">
        <v>3346</v>
      </c>
      <c r="KD516" s="69">
        <f t="shared" si="2538"/>
        <v>19</v>
      </c>
      <c r="KE516" s="43">
        <v>101</v>
      </c>
      <c r="KF516" s="44">
        <f t="shared" si="2539"/>
        <v>1</v>
      </c>
      <c r="KG516" s="44">
        <v>9</v>
      </c>
      <c r="KH516" s="44">
        <f t="shared" si="2540"/>
        <v>1</v>
      </c>
      <c r="KI516" s="43">
        <v>0</v>
      </c>
      <c r="KJ516" s="60" t="str">
        <f t="shared" si="2541"/>
        <v>こびとづかんキーケース</v>
      </c>
      <c r="KK516" s="67">
        <f t="shared" si="2542"/>
        <v>698</v>
      </c>
      <c r="KL516" s="43">
        <f t="shared" si="2543"/>
        <v>698</v>
      </c>
      <c r="KM516" s="45">
        <f t="shared" si="2544"/>
        <v>0.36736842105263157</v>
      </c>
      <c r="KN516" s="35"/>
      <c r="KO516" s="27"/>
      <c r="KP516" s="46"/>
      <c r="KQ516" s="43">
        <v>4126</v>
      </c>
      <c r="KR516" s="44">
        <f t="shared" si="2545"/>
        <v>15</v>
      </c>
      <c r="KS516" s="43">
        <v>88</v>
      </c>
      <c r="KT516" s="44">
        <f t="shared" si="2546"/>
        <v>0</v>
      </c>
      <c r="KU516" s="44">
        <v>9</v>
      </c>
      <c r="KV516" s="44">
        <f t="shared" si="2547"/>
        <v>0</v>
      </c>
      <c r="KW516" s="44">
        <v>0</v>
      </c>
      <c r="KX516" s="60" t="str">
        <f t="shared" si="2548"/>
        <v>デジタルミニカメラ</v>
      </c>
      <c r="KY516" s="67">
        <f t="shared" si="2549"/>
        <v>722</v>
      </c>
      <c r="KZ516" s="43">
        <f t="shared" si="2550"/>
        <v>0</v>
      </c>
      <c r="LA516" s="45">
        <f t="shared" si="2551"/>
        <v>0</v>
      </c>
      <c r="LB516" s="35"/>
      <c r="LC516" s="27"/>
      <c r="LD516" s="74"/>
      <c r="LE516" s="75"/>
      <c r="LF516" s="75"/>
      <c r="LG516" s="75">
        <v>1166</v>
      </c>
      <c r="LH516" s="75">
        <f t="shared" si="2496"/>
        <v>0</v>
      </c>
      <c r="LI516" s="76">
        <v>2</v>
      </c>
      <c r="LJ516" s="75">
        <f t="shared" si="2497"/>
        <v>0</v>
      </c>
      <c r="LK516" s="75">
        <v>0</v>
      </c>
      <c r="LL516" s="77" t="str">
        <f>IF(LE514="","",LL513)</f>
        <v>バイキンティッシュカバー、ダダンダン</v>
      </c>
      <c r="LM516" s="78">
        <f>IF(LF514="","",LM513)</f>
        <v>1000</v>
      </c>
      <c r="LN516" s="75">
        <f t="shared" si="2498"/>
        <v>0</v>
      </c>
      <c r="LO516" s="79"/>
      <c r="LP516" s="35"/>
      <c r="LQ516" s="27"/>
      <c r="LR516" s="51">
        <f t="shared" si="2468"/>
        <v>45901</v>
      </c>
      <c r="LS516" s="44">
        <v>18840</v>
      </c>
      <c r="LT516" s="44">
        <f t="shared" si="2469"/>
        <v>143</v>
      </c>
      <c r="LU516" s="44">
        <v>962</v>
      </c>
      <c r="LV516" s="44">
        <f t="shared" si="2470"/>
        <v>2</v>
      </c>
      <c r="LW516" s="44">
        <v>2</v>
      </c>
      <c r="LX516" s="44">
        <f t="shared" si="2471"/>
        <v>2</v>
      </c>
      <c r="LY516" s="44">
        <v>3</v>
      </c>
      <c r="LZ516" s="43"/>
      <c r="MA516" s="43">
        <f t="shared" si="2472"/>
        <v>495</v>
      </c>
      <c r="MB516" s="44">
        <f t="shared" si="2473"/>
        <v>990</v>
      </c>
      <c r="MC516" s="45">
        <f t="shared" si="2474"/>
        <v>6.9230769230769235E-2</v>
      </c>
      <c r="MD516" s="35"/>
      <c r="ME516" s="27"/>
      <c r="MF516" s="51">
        <f t="shared" si="2475"/>
        <v>45901</v>
      </c>
      <c r="MG516" s="44">
        <v>5852</v>
      </c>
      <c r="MH516" s="44">
        <f t="shared" si="2476"/>
        <v>102</v>
      </c>
      <c r="MI516" s="44">
        <v>346</v>
      </c>
      <c r="MJ516" s="44">
        <f t="shared" si="2477"/>
        <v>2</v>
      </c>
      <c r="MK516" s="44">
        <v>5</v>
      </c>
      <c r="ML516" s="44">
        <f t="shared" si="2478"/>
        <v>2</v>
      </c>
      <c r="MM516" s="44">
        <v>0</v>
      </c>
      <c r="MN516" s="43"/>
      <c r="MO516" s="43">
        <f t="shared" si="2479"/>
        <v>1100</v>
      </c>
      <c r="MP516" s="44">
        <f t="shared" si="2480"/>
        <v>2200</v>
      </c>
      <c r="MQ516" s="45">
        <f t="shared" si="2481"/>
        <v>0.21568627450980393</v>
      </c>
      <c r="MR516" s="35"/>
      <c r="MS516" s="27"/>
      <c r="MT516" s="51">
        <f t="shared" si="2482"/>
        <v>45901</v>
      </c>
      <c r="MU516" s="44">
        <v>7945</v>
      </c>
      <c r="MV516" s="69">
        <f t="shared" si="2483"/>
        <v>15</v>
      </c>
      <c r="MW516" s="44">
        <v>371</v>
      </c>
      <c r="MX516" s="44">
        <f t="shared" si="2484"/>
        <v>0</v>
      </c>
      <c r="MY516" s="44">
        <v>12</v>
      </c>
      <c r="MZ516" s="44">
        <f t="shared" si="2485"/>
        <v>0</v>
      </c>
      <c r="NA516" s="44">
        <v>-6</v>
      </c>
      <c r="NB516" s="43"/>
      <c r="NC516" s="43">
        <f t="shared" si="2486"/>
        <v>1100</v>
      </c>
      <c r="ND516" s="44">
        <f t="shared" si="2487"/>
        <v>0</v>
      </c>
      <c r="NE516" s="45">
        <f t="shared" si="2488"/>
        <v>0</v>
      </c>
      <c r="NF516" s="35" t="s">
        <v>448</v>
      </c>
      <c r="NG516" s="27"/>
      <c r="NH516" s="51">
        <f t="shared" si="2489"/>
        <v>45901</v>
      </c>
      <c r="NI516" s="44">
        <v>8455</v>
      </c>
      <c r="NJ516" s="44">
        <f t="shared" si="2490"/>
        <v>182</v>
      </c>
      <c r="NK516" s="44">
        <v>185</v>
      </c>
      <c r="NL516" s="44">
        <f t="shared" si="2491"/>
        <v>2</v>
      </c>
      <c r="NM516" s="44">
        <v>42</v>
      </c>
      <c r="NN516" s="44">
        <f t="shared" si="2492"/>
        <v>2</v>
      </c>
      <c r="NO516" s="44">
        <v>0</v>
      </c>
      <c r="NP516" s="43"/>
      <c r="NQ516" s="43">
        <f t="shared" si="2493"/>
        <v>1100</v>
      </c>
      <c r="NR516" s="44">
        <f t="shared" si="2494"/>
        <v>2200</v>
      </c>
      <c r="NS516" s="45">
        <f t="shared" si="2495"/>
        <v>0.12087912087912088</v>
      </c>
      <c r="NT516" s="35"/>
    </row>
    <row r="517" spans="1:384" ht="15" customHeight="1" thickTop="1" x14ac:dyDescent="0.2">
      <c r="A517" s="38">
        <v>45905</v>
      </c>
      <c r="B517" s="39">
        <f>IF(A517="","",SUM(J517,LF529,AL517,ET517,AZ517,EF517,LT517,NJ517,MV517,MH517,X517)+SUM(DR535:DR538)+SUM(CP535:CP538)+SUM(CB535:CB538)+SUM(BN535:BN538)+SUM(DD535:DD538)+SUM(JB535:JB538)+SUM(JP535:JP538)+SUM(KD535:KD538)+SUM(KR535:KR538))</f>
        <v>1960</v>
      </c>
      <c r="C517" s="40">
        <f>IF(A517="","",SUM(J517,X517,AL517,AZ517)+SUM(BN535:BN538)+SUM(CB535:CB538)+SUM(CP535:CP538))</f>
        <v>700</v>
      </c>
      <c r="D517" s="40">
        <f>IF(A517="","",SUM(EF517,ET517)+SUM(DD535:DH535)+SUM(DR535:DR538))</f>
        <v>563</v>
      </c>
      <c r="E517" s="40">
        <f>IF(A517="","",SUM(NJ517,MV517,MH517,LT517,LF529)+SUM(JB535:JB538)+SUM(JP535:JP538)+SUM(KD535:KD538)+SUM(KR535:KR538))</f>
        <v>866</v>
      </c>
      <c r="F517" s="140"/>
      <c r="G517" s="140"/>
      <c r="H517" s="42"/>
      <c r="I517" s="44">
        <v>2234</v>
      </c>
      <c r="J517" s="44">
        <f t="shared" si="2427"/>
        <v>14</v>
      </c>
      <c r="K517" s="44">
        <v>96</v>
      </c>
      <c r="L517" s="44">
        <f t="shared" si="2428"/>
        <v>0</v>
      </c>
      <c r="M517" s="44">
        <v>18</v>
      </c>
      <c r="N517" s="44">
        <f t="shared" si="2429"/>
        <v>0</v>
      </c>
      <c r="O517" s="44">
        <v>0</v>
      </c>
      <c r="P517" s="43"/>
      <c r="Q517" s="43">
        <f t="shared" si="2430"/>
        <v>363</v>
      </c>
      <c r="R517" s="44">
        <f t="shared" si="2431"/>
        <v>0</v>
      </c>
      <c r="S517" s="45">
        <f t="shared" si="2432"/>
        <v>0</v>
      </c>
      <c r="T517" s="35"/>
      <c r="U517" s="27"/>
      <c r="V517" s="51">
        <f t="shared" si="2433"/>
        <v>45905</v>
      </c>
      <c r="W517" s="44">
        <v>10842</v>
      </c>
      <c r="X517" s="44">
        <f t="shared" si="2434"/>
        <v>27</v>
      </c>
      <c r="Y517" s="44">
        <v>454</v>
      </c>
      <c r="Z517" s="44">
        <f t="shared" si="2435"/>
        <v>0</v>
      </c>
      <c r="AA517" s="44">
        <v>12</v>
      </c>
      <c r="AB517" s="44">
        <f t="shared" si="2436"/>
        <v>0</v>
      </c>
      <c r="AC517" s="44">
        <v>0</v>
      </c>
      <c r="AD517" s="43"/>
      <c r="AE517" s="43">
        <f t="shared" si="2437"/>
        <v>1026</v>
      </c>
      <c r="AF517" s="44">
        <f t="shared" si="2438"/>
        <v>0</v>
      </c>
      <c r="AG517" s="45">
        <f t="shared" si="2439"/>
        <v>0</v>
      </c>
      <c r="AH517" s="35"/>
      <c r="AI517" s="27"/>
      <c r="AJ517" s="51">
        <f t="shared" si="2440"/>
        <v>45905</v>
      </c>
      <c r="AK517" s="44">
        <v>13502</v>
      </c>
      <c r="AL517" s="44">
        <f t="shared" si="2441"/>
        <v>67</v>
      </c>
      <c r="AM517" s="44">
        <v>311</v>
      </c>
      <c r="AN517" s="44">
        <f t="shared" si="2442"/>
        <v>1</v>
      </c>
      <c r="AO517" s="44">
        <v>35</v>
      </c>
      <c r="AP517" s="44">
        <f t="shared" si="2443"/>
        <v>1</v>
      </c>
      <c r="AQ517" s="44">
        <v>0</v>
      </c>
      <c r="AR517" s="43"/>
      <c r="AS517" s="43">
        <f t="shared" si="2444"/>
        <v>880</v>
      </c>
      <c r="AT517" s="44">
        <f t="shared" si="2445"/>
        <v>880</v>
      </c>
      <c r="AU517" s="45">
        <f t="shared" si="2446"/>
        <v>0.13134328358208955</v>
      </c>
      <c r="AV517" s="35"/>
      <c r="AW517" s="27"/>
      <c r="AX517" s="51">
        <f t="shared" si="2447"/>
        <v>45905</v>
      </c>
      <c r="AY517" s="44">
        <v>14367</v>
      </c>
      <c r="AZ517" s="44">
        <f t="shared" si="2448"/>
        <v>98</v>
      </c>
      <c r="BA517" s="44">
        <v>476</v>
      </c>
      <c r="BB517" s="44">
        <f t="shared" si="2449"/>
        <v>2</v>
      </c>
      <c r="BC517" s="44">
        <v>11</v>
      </c>
      <c r="BD517" s="44">
        <f t="shared" si="2450"/>
        <v>2</v>
      </c>
      <c r="BE517" s="44">
        <v>0</v>
      </c>
      <c r="BF517" s="43"/>
      <c r="BG517" s="43">
        <f t="shared" si="2451"/>
        <v>1012</v>
      </c>
      <c r="BH517" s="44">
        <f t="shared" si="2452"/>
        <v>2024</v>
      </c>
      <c r="BI517" s="45">
        <f t="shared" si="2453"/>
        <v>0.20653061224489797</v>
      </c>
      <c r="BJ517" s="35"/>
      <c r="BK517" s="50"/>
      <c r="BL517" s="46"/>
      <c r="BM517" s="44">
        <v>10941</v>
      </c>
      <c r="BN517" s="44">
        <f t="shared" si="2499"/>
        <v>132</v>
      </c>
      <c r="BO517" s="44">
        <v>594</v>
      </c>
      <c r="BP517" s="44">
        <f t="shared" si="2500"/>
        <v>2</v>
      </c>
      <c r="BQ517" s="44">
        <v>8</v>
      </c>
      <c r="BR517" s="44">
        <f t="shared" si="2501"/>
        <v>1</v>
      </c>
      <c r="BS517" s="25">
        <v>0</v>
      </c>
      <c r="BT517" s="60" t="str">
        <f t="shared" si="2502"/>
        <v>サンリオFAN</v>
      </c>
      <c r="BU517" s="67">
        <f t="shared" si="2503"/>
        <v>1100</v>
      </c>
      <c r="BV517" s="44">
        <f t="shared" si="2504"/>
        <v>1100</v>
      </c>
      <c r="BW517" s="45">
        <f t="shared" si="2505"/>
        <v>8.3333333333333329E-2</v>
      </c>
      <c r="BX517" s="99"/>
      <c r="BY517" s="27"/>
      <c r="BZ517" s="46"/>
      <c r="CA517" s="44">
        <v>92</v>
      </c>
      <c r="CB517" s="44">
        <v>92</v>
      </c>
      <c r="CC517" s="44">
        <v>1</v>
      </c>
      <c r="CD517" s="44">
        <v>5</v>
      </c>
      <c r="CE517" s="44">
        <v>275</v>
      </c>
      <c r="CF517" s="44">
        <f t="shared" si="2506"/>
        <v>5</v>
      </c>
      <c r="CG517" s="25">
        <v>0</v>
      </c>
      <c r="CH517" s="60" t="s">
        <v>423</v>
      </c>
      <c r="CI517" s="214">
        <v>300</v>
      </c>
      <c r="CJ517" s="44">
        <f t="shared" si="2507"/>
        <v>1500</v>
      </c>
      <c r="CK517" s="45">
        <f t="shared" si="2508"/>
        <v>0.16304347826086957</v>
      </c>
      <c r="CL517" s="99"/>
      <c r="CM517" s="27"/>
      <c r="CN517" s="46"/>
      <c r="CO517" s="44">
        <v>41</v>
      </c>
      <c r="CP517" s="44">
        <v>41</v>
      </c>
      <c r="CQ517" s="44">
        <v>992</v>
      </c>
      <c r="CR517" s="44">
        <v>0</v>
      </c>
      <c r="CS517" s="44">
        <v>15</v>
      </c>
      <c r="CT517" s="44">
        <f t="shared" si="2509"/>
        <v>0</v>
      </c>
      <c r="CU517" s="25">
        <v>0</v>
      </c>
      <c r="CV517" s="60" t="s">
        <v>472</v>
      </c>
      <c r="CW517" s="67">
        <v>800</v>
      </c>
      <c r="CX517" s="44">
        <f t="shared" si="2510"/>
        <v>0</v>
      </c>
      <c r="CY517" s="45">
        <f t="shared" si="2511"/>
        <v>0</v>
      </c>
      <c r="CZ517" s="99"/>
      <c r="DA517" s="58"/>
      <c r="DB517" s="46"/>
      <c r="DC517" s="44">
        <v>6869</v>
      </c>
      <c r="DD517" s="69">
        <f t="shared" si="2512"/>
        <v>29</v>
      </c>
      <c r="DE517" s="44">
        <v>414</v>
      </c>
      <c r="DF517" s="44">
        <f t="shared" si="2513"/>
        <v>4</v>
      </c>
      <c r="DG517" s="44">
        <v>8</v>
      </c>
      <c r="DH517" s="44">
        <f t="shared" si="2514"/>
        <v>4</v>
      </c>
      <c r="DI517" s="25">
        <v>5</v>
      </c>
      <c r="DJ517" s="60" t="s">
        <v>370</v>
      </c>
      <c r="DK517" s="67">
        <v>286</v>
      </c>
      <c r="DL517" s="44">
        <f t="shared" si="2517"/>
        <v>1144</v>
      </c>
      <c r="DM517" s="45">
        <f t="shared" si="2518"/>
        <v>0.39448275862068966</v>
      </c>
      <c r="DN517" s="99" t="s">
        <v>422</v>
      </c>
      <c r="DO517" s="27"/>
      <c r="DP517" s="46"/>
      <c r="DQ517" s="44">
        <v>852</v>
      </c>
      <c r="DR517" s="44">
        <f t="shared" si="2519"/>
        <v>23</v>
      </c>
      <c r="DS517" s="44">
        <v>29</v>
      </c>
      <c r="DT517" s="44">
        <f t="shared" si="2520"/>
        <v>1</v>
      </c>
      <c r="DU517" s="44">
        <v>15</v>
      </c>
      <c r="DV517" s="44">
        <f t="shared" si="2521"/>
        <v>1</v>
      </c>
      <c r="DW517" s="25">
        <v>2</v>
      </c>
      <c r="DX517" s="60" t="str">
        <f t="shared" si="2552"/>
        <v>ギャルキティキーケース</v>
      </c>
      <c r="DY517" s="67">
        <f t="shared" si="2553"/>
        <v>726</v>
      </c>
      <c r="DZ517" s="44">
        <f t="shared" si="2522"/>
        <v>726</v>
      </c>
      <c r="EA517" s="45">
        <f t="shared" si="2523"/>
        <v>0.31565217391304345</v>
      </c>
      <c r="EB517" s="99"/>
      <c r="EC517" s="27"/>
      <c r="ED517" s="51">
        <f t="shared" si="2454"/>
        <v>45905</v>
      </c>
      <c r="EE517" s="44">
        <v>26276</v>
      </c>
      <c r="EF517" s="44">
        <f t="shared" si="2455"/>
        <v>62</v>
      </c>
      <c r="EG517" s="44">
        <v>1424</v>
      </c>
      <c r="EH517" s="44">
        <f t="shared" si="2456"/>
        <v>2</v>
      </c>
      <c r="EI517" s="44">
        <v>4</v>
      </c>
      <c r="EJ517" s="44">
        <f t="shared" si="2457"/>
        <v>2</v>
      </c>
      <c r="EK517" s="44">
        <v>2</v>
      </c>
      <c r="EL517" s="43"/>
      <c r="EM517" s="43">
        <f t="shared" si="2458"/>
        <v>495</v>
      </c>
      <c r="EN517" s="44">
        <f t="shared" si="2459"/>
        <v>990</v>
      </c>
      <c r="EO517" s="45">
        <f t="shared" si="2460"/>
        <v>0.1596774193548387</v>
      </c>
      <c r="EP517" s="35"/>
      <c r="EQ517" s="27"/>
      <c r="ER517" s="51">
        <f t="shared" si="2461"/>
        <v>45905</v>
      </c>
      <c r="ES517" s="44">
        <v>6411</v>
      </c>
      <c r="ET517" s="44">
        <f t="shared" si="2462"/>
        <v>129</v>
      </c>
      <c r="EU517" s="44">
        <v>186</v>
      </c>
      <c r="EV517" s="44">
        <f t="shared" si="2463"/>
        <v>3</v>
      </c>
      <c r="EW517" s="44">
        <v>45</v>
      </c>
      <c r="EX517" s="44">
        <f t="shared" si="2464"/>
        <v>3</v>
      </c>
      <c r="EY517" s="44">
        <v>0</v>
      </c>
      <c r="EZ517" s="43"/>
      <c r="FA517" s="43">
        <f t="shared" si="2465"/>
        <v>726</v>
      </c>
      <c r="FB517" s="44">
        <f t="shared" si="2466"/>
        <v>2178</v>
      </c>
      <c r="FC517" s="45">
        <f t="shared" si="2467"/>
        <v>0.16883720930232557</v>
      </c>
      <c r="FD517" s="35"/>
      <c r="HW517" s="181"/>
      <c r="HX517" s="27"/>
      <c r="HY517" s="27"/>
      <c r="HZ517" s="137"/>
      <c r="IA517" s="27"/>
      <c r="IC517" s="174"/>
      <c r="ID517" s="27"/>
      <c r="IE517" s="27"/>
      <c r="IF517" s="27"/>
      <c r="IG517" s="27"/>
      <c r="IH517" s="27"/>
      <c r="IL517" s="27"/>
      <c r="IM517" s="27"/>
      <c r="IN517" s="137"/>
      <c r="IO517" s="27"/>
      <c r="IQ517" s="174"/>
      <c r="IR517" s="27"/>
      <c r="IS517" s="27"/>
      <c r="IT517" s="27"/>
      <c r="IU517" s="27"/>
      <c r="IV517" s="27"/>
      <c r="IY517" s="33"/>
      <c r="IZ517" s="46"/>
      <c r="JA517" s="44">
        <v>3494</v>
      </c>
      <c r="JB517" s="44">
        <f t="shared" si="2524"/>
        <v>47</v>
      </c>
      <c r="JC517" s="44">
        <v>111</v>
      </c>
      <c r="JD517" s="44">
        <f t="shared" si="2525"/>
        <v>0</v>
      </c>
      <c r="JE517" s="44">
        <v>18</v>
      </c>
      <c r="JF517" s="44">
        <f t="shared" si="2526"/>
        <v>0</v>
      </c>
      <c r="JG517" s="25">
        <v>0</v>
      </c>
      <c r="JH517" s="60" t="str">
        <f t="shared" si="2527"/>
        <v>アンパンマンもちふわ</v>
      </c>
      <c r="JI517" s="67">
        <f t="shared" si="2528"/>
        <v>673</v>
      </c>
      <c r="JJ517" s="44">
        <f t="shared" si="2529"/>
        <v>0</v>
      </c>
      <c r="JK517" s="45">
        <f t="shared" si="2530"/>
        <v>0</v>
      </c>
      <c r="JL517" s="99"/>
      <c r="JM517" s="27"/>
      <c r="JN517" s="46"/>
      <c r="JO517" s="44">
        <v>2774</v>
      </c>
      <c r="JP517" s="44">
        <f t="shared" si="2531"/>
        <v>67</v>
      </c>
      <c r="JQ517" s="44">
        <v>152</v>
      </c>
      <c r="JR517" s="44">
        <f t="shared" si="2532"/>
        <v>9</v>
      </c>
      <c r="JS517" s="44">
        <v>30</v>
      </c>
      <c r="JT517" s="44">
        <f t="shared" si="2533"/>
        <v>10</v>
      </c>
      <c r="JU517" s="25">
        <v>30</v>
      </c>
      <c r="JV517" s="60" t="str">
        <f t="shared" si="2534"/>
        <v>AIスクイーズ</v>
      </c>
      <c r="JW517" s="67">
        <f t="shared" si="2535"/>
        <v>182</v>
      </c>
      <c r="JX517" s="44">
        <f t="shared" si="2536"/>
        <v>1820</v>
      </c>
      <c r="JY517" s="45">
        <f t="shared" si="2537"/>
        <v>0.27164179104477609</v>
      </c>
      <c r="JZ517" s="99"/>
      <c r="KA517" s="61"/>
      <c r="KB517" s="46"/>
      <c r="KC517" s="44">
        <v>4671</v>
      </c>
      <c r="KD517" s="44">
        <f t="shared" si="2538"/>
        <v>135</v>
      </c>
      <c r="KE517" s="44">
        <v>315</v>
      </c>
      <c r="KF517" s="44">
        <f t="shared" si="2539"/>
        <v>6</v>
      </c>
      <c r="KG517" s="44">
        <v>74</v>
      </c>
      <c r="KH517" s="44">
        <f t="shared" si="2540"/>
        <v>6</v>
      </c>
      <c r="KI517" s="25">
        <v>4</v>
      </c>
      <c r="KJ517" s="60" t="str">
        <f t="shared" si="2541"/>
        <v>AIモンスターラバー</v>
      </c>
      <c r="KK517" s="67">
        <f t="shared" si="2542"/>
        <v>198</v>
      </c>
      <c r="KL517" s="44">
        <f t="shared" si="2543"/>
        <v>1188</v>
      </c>
      <c r="KM517" s="45">
        <f t="shared" si="2544"/>
        <v>8.7999999999999995E-2</v>
      </c>
      <c r="KN517" s="99"/>
      <c r="KO517" s="27"/>
      <c r="KP517" s="46"/>
      <c r="KQ517" s="44">
        <v>4805</v>
      </c>
      <c r="KR517" s="44">
        <f t="shared" si="2545"/>
        <v>97</v>
      </c>
      <c r="KS517" s="44">
        <v>226</v>
      </c>
      <c r="KT517" s="44">
        <f t="shared" si="2546"/>
        <v>2</v>
      </c>
      <c r="KU517" s="44">
        <v>58</v>
      </c>
      <c r="KV517" s="44">
        <f t="shared" si="2547"/>
        <v>2</v>
      </c>
      <c r="KW517" s="44">
        <v>0</v>
      </c>
      <c r="KX517" s="60" t="str">
        <f t="shared" si="2548"/>
        <v>キティサンダルKH</v>
      </c>
      <c r="KY517" s="67">
        <f t="shared" si="2549"/>
        <v>605</v>
      </c>
      <c r="KZ517" s="44">
        <f t="shared" si="2550"/>
        <v>1210</v>
      </c>
      <c r="LA517" s="45">
        <f t="shared" si="2551"/>
        <v>0.12474226804123711</v>
      </c>
      <c r="LB517" s="99"/>
      <c r="LC517" s="27"/>
      <c r="LD517" s="51">
        <f>IF(A513="","",A513)</f>
        <v>45891</v>
      </c>
      <c r="LE517" s="43">
        <v>67347</v>
      </c>
      <c r="LF517" s="93">
        <f>IF(LE517="","",LE517-LE514)</f>
        <v>18</v>
      </c>
      <c r="LG517" s="43">
        <v>445</v>
      </c>
      <c r="LH517" s="43">
        <f t="shared" ref="LH517:LH519" si="2554">IF(LG517="","",LG517-LG514)</f>
        <v>0</v>
      </c>
      <c r="LI517" s="43">
        <v>1</v>
      </c>
      <c r="LJ517" s="87">
        <f t="shared" ref="LJ517:LJ519" si="2555">IF(LI517="","",LI514+LK514-LI517)</f>
        <v>0</v>
      </c>
      <c r="LK517" s="43">
        <v>0</v>
      </c>
      <c r="LL517" s="64" t="str">
        <f>IF(LE517="","",LL514)</f>
        <v>クロミ浴衣</v>
      </c>
      <c r="LM517" s="47">
        <f>IF(LF517="","",LM514)</f>
        <v>1000</v>
      </c>
      <c r="LN517" s="87">
        <f t="shared" si="2498"/>
        <v>0</v>
      </c>
      <c r="LO517" s="54"/>
      <c r="LP517" s="35"/>
      <c r="LQ517" s="27"/>
      <c r="LR517" s="51">
        <f t="shared" si="2468"/>
        <v>45905</v>
      </c>
      <c r="LS517" s="44">
        <v>18937</v>
      </c>
      <c r="LT517" s="44">
        <f t="shared" si="2469"/>
        <v>97</v>
      </c>
      <c r="LU517" s="44">
        <v>965</v>
      </c>
      <c r="LV517" s="44">
        <f t="shared" si="2470"/>
        <v>3</v>
      </c>
      <c r="LW517" s="44">
        <v>2</v>
      </c>
      <c r="LX517" s="44">
        <f t="shared" si="2471"/>
        <v>3</v>
      </c>
      <c r="LY517" s="44">
        <v>9</v>
      </c>
      <c r="LZ517" s="43"/>
      <c r="MA517" s="43">
        <f t="shared" si="2472"/>
        <v>495</v>
      </c>
      <c r="MB517" s="44">
        <f t="shared" si="2473"/>
        <v>1485</v>
      </c>
      <c r="MC517" s="45">
        <f t="shared" si="2474"/>
        <v>0.15309278350515465</v>
      </c>
      <c r="MD517" s="35"/>
      <c r="ME517" s="27"/>
      <c r="MF517" s="51">
        <f t="shared" si="2475"/>
        <v>45905</v>
      </c>
      <c r="MG517" s="44">
        <v>5887</v>
      </c>
      <c r="MH517" s="69">
        <f t="shared" si="2476"/>
        <v>35</v>
      </c>
      <c r="MI517" s="44">
        <v>348</v>
      </c>
      <c r="MJ517" s="44">
        <f t="shared" si="2477"/>
        <v>2</v>
      </c>
      <c r="MK517" s="44">
        <v>3</v>
      </c>
      <c r="ML517" s="44">
        <f t="shared" si="2478"/>
        <v>2</v>
      </c>
      <c r="MM517" s="44">
        <v>0</v>
      </c>
      <c r="MN517" s="43"/>
      <c r="MO517" s="43">
        <f t="shared" si="2479"/>
        <v>1100</v>
      </c>
      <c r="MP517" s="44">
        <f t="shared" si="2480"/>
        <v>2200</v>
      </c>
      <c r="MQ517" s="45">
        <f t="shared" si="2481"/>
        <v>0.62857142857142856</v>
      </c>
      <c r="MR517" s="35" t="s">
        <v>461</v>
      </c>
      <c r="MS517" s="27"/>
      <c r="MT517" s="51">
        <f t="shared" si="2482"/>
        <v>45905</v>
      </c>
      <c r="MU517" s="44">
        <v>7952</v>
      </c>
      <c r="MV517" s="69">
        <f t="shared" si="2483"/>
        <v>7</v>
      </c>
      <c r="MW517" s="44">
        <v>374</v>
      </c>
      <c r="MX517" s="44">
        <f t="shared" si="2484"/>
        <v>3</v>
      </c>
      <c r="MY517" s="44">
        <v>3</v>
      </c>
      <c r="MZ517" s="44">
        <f t="shared" si="2485"/>
        <v>3</v>
      </c>
      <c r="NA517" s="44">
        <v>2</v>
      </c>
      <c r="NB517" s="43"/>
      <c r="NC517" s="43">
        <f t="shared" si="2486"/>
        <v>1100</v>
      </c>
      <c r="ND517" s="44">
        <f t="shared" si="2487"/>
        <v>3300</v>
      </c>
      <c r="NE517" s="45">
        <f t="shared" si="2488"/>
        <v>4.7142857142857144</v>
      </c>
      <c r="NF517" s="35" t="s">
        <v>415</v>
      </c>
      <c r="NG517" s="27"/>
      <c r="NH517" s="51">
        <f t="shared" si="2489"/>
        <v>45905</v>
      </c>
      <c r="NI517" s="44">
        <v>8532</v>
      </c>
      <c r="NJ517" s="44">
        <f t="shared" si="2490"/>
        <v>77</v>
      </c>
      <c r="NK517" s="44">
        <v>185</v>
      </c>
      <c r="NL517" s="44">
        <f t="shared" si="2491"/>
        <v>0</v>
      </c>
      <c r="NM517" s="44">
        <v>42</v>
      </c>
      <c r="NN517" s="44">
        <f t="shared" si="2492"/>
        <v>0</v>
      </c>
      <c r="NO517" s="44">
        <v>0</v>
      </c>
      <c r="NP517" s="43"/>
      <c r="NQ517" s="43">
        <f t="shared" si="2493"/>
        <v>1100</v>
      </c>
      <c r="NR517" s="44">
        <f t="shared" si="2494"/>
        <v>0</v>
      </c>
      <c r="NS517" s="45">
        <f t="shared" si="2495"/>
        <v>0</v>
      </c>
      <c r="NT517" s="35"/>
    </row>
    <row r="518" spans="1:384" ht="15" customHeight="1" thickBot="1" x14ac:dyDescent="0.25">
      <c r="A518" s="38">
        <v>45908</v>
      </c>
      <c r="B518" s="39">
        <f>IF(A518="","",SUM(J518,LF532,AL518,ET518,AZ518,EF518,LT518,NJ518,MV518,MH518,X518)+SUM(DR539:DR542)+SUM(CP539:CP542)+SUM(CB539:CB542)+SUM(BN539:BN542)+SUM(DD539:DD542)+SUM(JB539:JB542)+SUM(JP539:JP542)+SUM(KD539:KD542)+SUM(KR539:KR542))</f>
        <v>2922</v>
      </c>
      <c r="C518" s="40">
        <f>IF(A518="","",SUM(J518,X518,AL518,AZ518)+SUM(BN539:BN542)+SUM(CB539:CB542)+SUM(CP539:CP542))</f>
        <v>911</v>
      </c>
      <c r="D518" s="40">
        <f>IF(A518="","",SUM(EF518,ET518)+SUM(DD539:DD542)+SUM(DR539:DR542))</f>
        <v>724</v>
      </c>
      <c r="E518" s="40">
        <f>IF(A518="","",SUM(NJ518,MV518,MH518,ET518,LF532,LT518)+SUM(JB539:JB542)+SUM(JP539:JP542)+SUM(KD539:KD542)+SUM(KR539:KR542))</f>
        <v>1382</v>
      </c>
      <c r="F518" s="140"/>
      <c r="G518" s="140"/>
      <c r="H518" s="42"/>
      <c r="I518" s="44">
        <v>2234</v>
      </c>
      <c r="J518" s="44">
        <f t="shared" si="2427"/>
        <v>0</v>
      </c>
      <c r="K518" s="44">
        <v>96</v>
      </c>
      <c r="L518" s="44">
        <f t="shared" si="2428"/>
        <v>0</v>
      </c>
      <c r="M518" s="44">
        <v>18</v>
      </c>
      <c r="N518" s="44">
        <f t="shared" si="2429"/>
        <v>0</v>
      </c>
      <c r="O518" s="44">
        <v>0</v>
      </c>
      <c r="P518" s="43"/>
      <c r="Q518" s="43">
        <f t="shared" si="2430"/>
        <v>363</v>
      </c>
      <c r="R518" s="44">
        <f t="shared" si="2431"/>
        <v>0</v>
      </c>
      <c r="S518" s="45" t="e">
        <f t="shared" si="2432"/>
        <v>#DIV/0!</v>
      </c>
      <c r="T518" s="92" t="s">
        <v>468</v>
      </c>
      <c r="U518" s="27"/>
      <c r="V518" s="51">
        <f t="shared" si="2433"/>
        <v>45908</v>
      </c>
      <c r="W518" s="44">
        <v>10941</v>
      </c>
      <c r="X518" s="44">
        <f t="shared" si="2434"/>
        <v>99</v>
      </c>
      <c r="Y518" s="44">
        <v>455</v>
      </c>
      <c r="Z518" s="44">
        <f t="shared" si="2435"/>
        <v>1</v>
      </c>
      <c r="AA518" s="44">
        <v>11</v>
      </c>
      <c r="AB518" s="44">
        <f t="shared" si="2436"/>
        <v>1</v>
      </c>
      <c r="AC518" s="44">
        <v>2</v>
      </c>
      <c r="AD518" s="43"/>
      <c r="AE518" s="43">
        <f t="shared" si="2437"/>
        <v>1026</v>
      </c>
      <c r="AF518" s="44">
        <f t="shared" si="2438"/>
        <v>1026</v>
      </c>
      <c r="AG518" s="45">
        <f t="shared" si="2439"/>
        <v>0.10363636363636364</v>
      </c>
      <c r="AH518" s="35"/>
      <c r="AI518" s="27"/>
      <c r="AJ518" s="51">
        <f t="shared" si="2440"/>
        <v>45908</v>
      </c>
      <c r="AK518" s="44">
        <v>13610</v>
      </c>
      <c r="AL518" s="44">
        <f t="shared" si="2441"/>
        <v>108</v>
      </c>
      <c r="AM518" s="44">
        <v>313</v>
      </c>
      <c r="AN518" s="44">
        <f t="shared" si="2442"/>
        <v>2</v>
      </c>
      <c r="AO518" s="44">
        <v>32</v>
      </c>
      <c r="AP518" s="44">
        <f t="shared" si="2443"/>
        <v>3</v>
      </c>
      <c r="AQ518" s="44">
        <v>2</v>
      </c>
      <c r="AR518" s="43"/>
      <c r="AS518" s="43">
        <f t="shared" si="2444"/>
        <v>880</v>
      </c>
      <c r="AT518" s="44">
        <f t="shared" si="2445"/>
        <v>2640</v>
      </c>
      <c r="AU518" s="45">
        <f t="shared" si="2446"/>
        <v>0.24444444444444444</v>
      </c>
      <c r="AV518" s="35"/>
      <c r="AW518" s="27"/>
      <c r="AX518" s="51">
        <f t="shared" si="2447"/>
        <v>45908</v>
      </c>
      <c r="AY518" s="44">
        <v>14510</v>
      </c>
      <c r="AZ518" s="44">
        <f t="shared" si="2448"/>
        <v>143</v>
      </c>
      <c r="BA518" s="44">
        <v>476</v>
      </c>
      <c r="BB518" s="44">
        <f t="shared" si="2449"/>
        <v>0</v>
      </c>
      <c r="BC518" s="44">
        <v>11</v>
      </c>
      <c r="BD518" s="44">
        <f t="shared" si="2450"/>
        <v>0</v>
      </c>
      <c r="BE518" s="44">
        <v>0</v>
      </c>
      <c r="BF518" s="43"/>
      <c r="BG518" s="43">
        <f t="shared" si="2451"/>
        <v>1012</v>
      </c>
      <c r="BH518" s="44">
        <f t="shared" si="2452"/>
        <v>0</v>
      </c>
      <c r="BI518" s="45">
        <f t="shared" si="2453"/>
        <v>0</v>
      </c>
      <c r="BJ518" s="35"/>
      <c r="BK518" s="50"/>
      <c r="BL518" s="74"/>
      <c r="BM518" s="75">
        <v>11586</v>
      </c>
      <c r="BN518" s="75">
        <f t="shared" si="2499"/>
        <v>157</v>
      </c>
      <c r="BO518" s="75">
        <v>582</v>
      </c>
      <c r="BP518" s="75">
        <f t="shared" si="2500"/>
        <v>14</v>
      </c>
      <c r="BQ518" s="75">
        <v>72</v>
      </c>
      <c r="BR518" s="75">
        <f t="shared" si="2501"/>
        <v>30</v>
      </c>
      <c r="BS518" s="75">
        <v>16</v>
      </c>
      <c r="BT518" s="77" t="str">
        <f t="shared" si="2502"/>
        <v>ＡＩモンスターラバー</v>
      </c>
      <c r="BU518" s="78">
        <f t="shared" si="2503"/>
        <v>198</v>
      </c>
      <c r="BV518" s="75">
        <f t="shared" si="2504"/>
        <v>5940</v>
      </c>
      <c r="BW518" s="79">
        <f t="shared" si="2505"/>
        <v>0.37834394904458601</v>
      </c>
      <c r="BX518" s="35" t="s">
        <v>419</v>
      </c>
      <c r="BY518" s="27"/>
      <c r="BZ518" s="74"/>
      <c r="CA518" s="75">
        <v>138</v>
      </c>
      <c r="CB518" s="75">
        <v>138</v>
      </c>
      <c r="CC518" s="75">
        <v>996</v>
      </c>
      <c r="CD518" s="75">
        <v>5</v>
      </c>
      <c r="CE518" s="75">
        <v>13</v>
      </c>
      <c r="CF518" s="75">
        <f t="shared" si="2506"/>
        <v>5</v>
      </c>
      <c r="CG518" s="75">
        <v>4</v>
      </c>
      <c r="CH518" s="77" t="str">
        <f t="shared" ref="CH518" si="2556">IF(CA518="","",CH514)</f>
        <v>AIモンスターマスコット</v>
      </c>
      <c r="CI518" s="78">
        <f>IF(CB518="","",CI514)</f>
        <v>286</v>
      </c>
      <c r="CJ518" s="75">
        <f t="shared" si="2507"/>
        <v>1430</v>
      </c>
      <c r="CK518" s="79">
        <f t="shared" si="2508"/>
        <v>0.1036231884057971</v>
      </c>
      <c r="CL518" s="35" t="s">
        <v>418</v>
      </c>
      <c r="CM518" s="27"/>
      <c r="CN518" s="74"/>
      <c r="CO518" s="75">
        <v>43</v>
      </c>
      <c r="CP518" s="75">
        <v>43</v>
      </c>
      <c r="CQ518" s="75">
        <v>991</v>
      </c>
      <c r="CR518" s="75">
        <v>0</v>
      </c>
      <c r="CS518" s="75">
        <v>8</v>
      </c>
      <c r="CT518" s="75">
        <f t="shared" si="2509"/>
        <v>0</v>
      </c>
      <c r="CU518" s="75">
        <v>0</v>
      </c>
      <c r="CV518" s="77" t="s">
        <v>367</v>
      </c>
      <c r="CW518" s="78">
        <v>550</v>
      </c>
      <c r="CX518" s="75">
        <f t="shared" si="2510"/>
        <v>0</v>
      </c>
      <c r="CY518" s="79">
        <f t="shared" si="2511"/>
        <v>0</v>
      </c>
      <c r="CZ518" s="35"/>
      <c r="DA518" s="58"/>
      <c r="DB518" s="74"/>
      <c r="DC518" s="75">
        <v>4994</v>
      </c>
      <c r="DD518" s="75">
        <f t="shared" si="2512"/>
        <v>92</v>
      </c>
      <c r="DE518" s="75">
        <v>273</v>
      </c>
      <c r="DF518" s="75">
        <f t="shared" si="2513"/>
        <v>5</v>
      </c>
      <c r="DG518" s="75">
        <v>98</v>
      </c>
      <c r="DH518" s="75">
        <f t="shared" si="2514"/>
        <v>8</v>
      </c>
      <c r="DI518" s="75">
        <v>1</v>
      </c>
      <c r="DJ518" s="77" t="str">
        <f t="shared" ref="DJ518" si="2557">IF(DC518="","",DJ514)</f>
        <v>ＡＩラバー</v>
      </c>
      <c r="DK518" s="78">
        <f t="shared" ref="DK518" si="2558">IF(DD518="","",DK514)</f>
        <v>198</v>
      </c>
      <c r="DL518" s="75">
        <f t="shared" si="2517"/>
        <v>1584</v>
      </c>
      <c r="DM518" s="79">
        <f t="shared" si="2518"/>
        <v>0.17217391304347826</v>
      </c>
      <c r="DN518" s="35"/>
      <c r="DO518" s="27"/>
      <c r="DP518" s="74"/>
      <c r="DQ518" s="75">
        <v>794</v>
      </c>
      <c r="DR518" s="75">
        <f t="shared" si="2519"/>
        <v>38</v>
      </c>
      <c r="DS518" s="75">
        <v>25</v>
      </c>
      <c r="DT518" s="75">
        <f t="shared" si="2520"/>
        <v>1</v>
      </c>
      <c r="DU518" s="75">
        <v>13</v>
      </c>
      <c r="DV518" s="75">
        <f t="shared" si="2521"/>
        <v>1</v>
      </c>
      <c r="DW518" s="75">
        <v>0</v>
      </c>
      <c r="DX518" s="77" t="str">
        <f t="shared" si="2552"/>
        <v>サンリオトイカメラ</v>
      </c>
      <c r="DY518" s="78">
        <f t="shared" si="2553"/>
        <v>605</v>
      </c>
      <c r="DZ518" s="75">
        <f t="shared" si="2522"/>
        <v>605</v>
      </c>
      <c r="EA518" s="79">
        <f t="shared" si="2523"/>
        <v>0.15921052631578947</v>
      </c>
      <c r="EB518" s="35"/>
      <c r="EC518" s="27"/>
      <c r="ED518" s="51">
        <f t="shared" si="2454"/>
        <v>45908</v>
      </c>
      <c r="EE518" s="44">
        <v>26450</v>
      </c>
      <c r="EF518" s="44">
        <f t="shared" si="2455"/>
        <v>174</v>
      </c>
      <c r="EG518" s="44">
        <v>1425</v>
      </c>
      <c r="EH518" s="44">
        <f t="shared" si="2456"/>
        <v>1</v>
      </c>
      <c r="EI518" s="44">
        <v>5</v>
      </c>
      <c r="EJ518" s="44">
        <f t="shared" si="2457"/>
        <v>1</v>
      </c>
      <c r="EK518" s="44">
        <v>4</v>
      </c>
      <c r="EL518" s="43"/>
      <c r="EM518" s="43">
        <f t="shared" si="2458"/>
        <v>495</v>
      </c>
      <c r="EN518" s="44">
        <f t="shared" si="2459"/>
        <v>495</v>
      </c>
      <c r="EO518" s="45">
        <f t="shared" si="2460"/>
        <v>2.8448275862068967E-2</v>
      </c>
      <c r="EP518" s="35"/>
      <c r="EQ518" s="27"/>
      <c r="ER518" s="51">
        <f t="shared" si="2461"/>
        <v>45908</v>
      </c>
      <c r="ES518" s="44">
        <v>6506</v>
      </c>
      <c r="ET518" s="44">
        <f t="shared" si="2462"/>
        <v>95</v>
      </c>
      <c r="EU518" s="44">
        <v>188</v>
      </c>
      <c r="EV518" s="44">
        <f t="shared" si="2463"/>
        <v>2</v>
      </c>
      <c r="EW518" s="44">
        <v>42</v>
      </c>
      <c r="EX518" s="44">
        <f t="shared" si="2464"/>
        <v>3</v>
      </c>
      <c r="EY518" s="44">
        <v>0</v>
      </c>
      <c r="EZ518" s="43"/>
      <c r="FA518" s="43">
        <f t="shared" si="2465"/>
        <v>726</v>
      </c>
      <c r="FB518" s="44">
        <f t="shared" si="2466"/>
        <v>2178</v>
      </c>
      <c r="FC518" s="45">
        <f t="shared" si="2467"/>
        <v>0.22926315789473684</v>
      </c>
      <c r="FD518" s="35"/>
      <c r="HW518" s="181"/>
      <c r="HX518" s="27"/>
      <c r="HY518" s="27"/>
      <c r="HZ518" s="137"/>
      <c r="IA518" s="27"/>
      <c r="IC518" s="174"/>
      <c r="ID518" s="27"/>
      <c r="IE518" s="27"/>
      <c r="IF518" s="27"/>
      <c r="IG518" s="27"/>
      <c r="IH518" s="27"/>
      <c r="IL518" s="27"/>
      <c r="IM518" s="27"/>
      <c r="IN518" s="137"/>
      <c r="IO518" s="27"/>
      <c r="IQ518" s="174"/>
      <c r="IR518" s="27"/>
      <c r="IS518" s="27"/>
      <c r="IT518" s="27"/>
      <c r="IU518" s="27"/>
      <c r="IV518" s="27"/>
      <c r="IY518" s="33"/>
      <c r="IZ518" s="74"/>
      <c r="JA518" s="75">
        <v>4655</v>
      </c>
      <c r="JB518" s="75">
        <f t="shared" si="2524"/>
        <v>178</v>
      </c>
      <c r="JC518" s="75">
        <v>240</v>
      </c>
      <c r="JD518" s="75">
        <f t="shared" si="2525"/>
        <v>14</v>
      </c>
      <c r="JE518" s="75">
        <v>124</v>
      </c>
      <c r="JF518" s="75">
        <f t="shared" si="2526"/>
        <v>16</v>
      </c>
      <c r="JG518" s="75">
        <v>0</v>
      </c>
      <c r="JH518" s="77" t="str">
        <f t="shared" si="2527"/>
        <v>スプランキーラバー</v>
      </c>
      <c r="JI518" s="78">
        <f t="shared" si="2528"/>
        <v>200</v>
      </c>
      <c r="JJ518" s="75">
        <f t="shared" si="2529"/>
        <v>3200</v>
      </c>
      <c r="JK518" s="79">
        <f t="shared" si="2530"/>
        <v>0.1797752808988764</v>
      </c>
      <c r="JL518" s="35"/>
      <c r="JM518" s="27"/>
      <c r="JN518" s="74"/>
      <c r="JO518" s="75">
        <v>4695</v>
      </c>
      <c r="JP518" s="75">
        <f t="shared" si="2531"/>
        <v>48</v>
      </c>
      <c r="JQ518" s="75">
        <v>213</v>
      </c>
      <c r="JR518" s="75">
        <f t="shared" si="2532"/>
        <v>2</v>
      </c>
      <c r="JS518" s="75">
        <v>9</v>
      </c>
      <c r="JT518" s="75">
        <f t="shared" si="2533"/>
        <v>2</v>
      </c>
      <c r="JU518" s="75">
        <v>0</v>
      </c>
      <c r="JV518" s="77" t="str">
        <f t="shared" si="2534"/>
        <v>しなこくま</v>
      </c>
      <c r="JW518" s="78">
        <f t="shared" si="2535"/>
        <v>682</v>
      </c>
      <c r="JX518" s="75">
        <f t="shared" si="2536"/>
        <v>1364</v>
      </c>
      <c r="JY518" s="79">
        <f t="shared" si="2537"/>
        <v>0.28416666666666668</v>
      </c>
      <c r="JZ518" s="35"/>
      <c r="KA518" s="61"/>
      <c r="KB518" s="74"/>
      <c r="KC518" s="75">
        <v>2831</v>
      </c>
      <c r="KD518" s="75">
        <f t="shared" si="2538"/>
        <v>113</v>
      </c>
      <c r="KE518" s="75">
        <v>154</v>
      </c>
      <c r="KF518" s="75">
        <f t="shared" si="2539"/>
        <v>3</v>
      </c>
      <c r="KG518" s="75">
        <v>9</v>
      </c>
      <c r="KH518" s="75">
        <f t="shared" si="2540"/>
        <v>4</v>
      </c>
      <c r="KI518" s="75">
        <v>4</v>
      </c>
      <c r="KJ518" s="77" t="str">
        <f t="shared" si="2541"/>
        <v>ＡＩマスコット</v>
      </c>
      <c r="KK518" s="78">
        <f t="shared" si="2542"/>
        <v>286</v>
      </c>
      <c r="KL518" s="75">
        <f t="shared" si="2543"/>
        <v>1144</v>
      </c>
      <c r="KM518" s="79">
        <f t="shared" si="2544"/>
        <v>0.10123893805309735</v>
      </c>
      <c r="KN518" s="35"/>
      <c r="KO518" s="27"/>
      <c r="KP518" s="74"/>
      <c r="KQ518" s="75">
        <v>3731</v>
      </c>
      <c r="KR518" s="75">
        <f t="shared" si="2545"/>
        <v>116</v>
      </c>
      <c r="KS518" s="75">
        <v>178</v>
      </c>
      <c r="KT518" s="75">
        <f t="shared" si="2546"/>
        <v>0</v>
      </c>
      <c r="KU518" s="75">
        <v>11</v>
      </c>
      <c r="KV518" s="75">
        <f t="shared" si="2547"/>
        <v>0</v>
      </c>
      <c r="KW518" s="75">
        <v>0</v>
      </c>
      <c r="KX518" s="77" t="str">
        <f t="shared" si="2548"/>
        <v>サンリオファン</v>
      </c>
      <c r="KY518" s="78">
        <f t="shared" si="2549"/>
        <v>1100</v>
      </c>
      <c r="KZ518" s="75">
        <f t="shared" si="2550"/>
        <v>0</v>
      </c>
      <c r="LA518" s="79">
        <f t="shared" si="2551"/>
        <v>0</v>
      </c>
      <c r="LB518" s="35"/>
      <c r="LC518" s="27"/>
      <c r="LD518" s="46"/>
      <c r="LE518" s="44"/>
      <c r="LF518" s="44"/>
      <c r="LG518" s="44">
        <v>530</v>
      </c>
      <c r="LH518" s="44">
        <f t="shared" si="2554"/>
        <v>0</v>
      </c>
      <c r="LI518" s="43">
        <v>2</v>
      </c>
      <c r="LJ518" s="44">
        <f t="shared" si="2555"/>
        <v>0</v>
      </c>
      <c r="LK518" s="44">
        <v>0</v>
      </c>
      <c r="LL518" s="72" t="str">
        <f>IF(LE517="","",LL515)</f>
        <v>アンパンティッシュカバー、キティヒョウ柄</v>
      </c>
      <c r="LM518" s="67">
        <f>IF(LF517="","",LM515)</f>
        <v>1000</v>
      </c>
      <c r="LN518" s="44">
        <f t="shared" si="2498"/>
        <v>0</v>
      </c>
      <c r="LO518" s="45"/>
      <c r="LP518" s="35"/>
      <c r="LQ518" s="27"/>
      <c r="LR518" s="51">
        <f t="shared" si="2468"/>
        <v>45908</v>
      </c>
      <c r="LS518" s="44">
        <v>19036</v>
      </c>
      <c r="LT518" s="44">
        <f t="shared" si="2469"/>
        <v>99</v>
      </c>
      <c r="LU518" s="44">
        <v>973</v>
      </c>
      <c r="LV518" s="44">
        <f t="shared" si="2470"/>
        <v>8</v>
      </c>
      <c r="LW518" s="44">
        <v>3</v>
      </c>
      <c r="LX518" s="44">
        <f t="shared" si="2471"/>
        <v>8</v>
      </c>
      <c r="LY518" s="44">
        <v>6</v>
      </c>
      <c r="LZ518" s="43"/>
      <c r="MA518" s="43">
        <f t="shared" si="2472"/>
        <v>495</v>
      </c>
      <c r="MB518" s="44">
        <f t="shared" si="2473"/>
        <v>3960</v>
      </c>
      <c r="MC518" s="202">
        <f t="shared" si="2474"/>
        <v>0.4</v>
      </c>
      <c r="MD518" s="35"/>
      <c r="ME518" s="27"/>
      <c r="MF518" s="51">
        <f t="shared" si="2475"/>
        <v>45908</v>
      </c>
      <c r="MG518" s="44">
        <v>5901</v>
      </c>
      <c r="MH518" s="69">
        <f t="shared" si="2476"/>
        <v>14</v>
      </c>
      <c r="MI518" s="44">
        <v>348</v>
      </c>
      <c r="MJ518" s="44">
        <f t="shared" si="2477"/>
        <v>0</v>
      </c>
      <c r="MK518" s="44">
        <v>3</v>
      </c>
      <c r="ML518" s="44">
        <f t="shared" si="2478"/>
        <v>0</v>
      </c>
      <c r="MM518" s="44">
        <v>8</v>
      </c>
      <c r="MN518" s="43"/>
      <c r="MO518" s="43">
        <f t="shared" si="2479"/>
        <v>1100</v>
      </c>
      <c r="MP518" s="44">
        <f t="shared" si="2480"/>
        <v>0</v>
      </c>
      <c r="MQ518" s="45">
        <f t="shared" si="2481"/>
        <v>0</v>
      </c>
      <c r="MR518" s="35" t="s">
        <v>462</v>
      </c>
      <c r="MS518" s="27"/>
      <c r="MT518" s="51">
        <f t="shared" si="2482"/>
        <v>45908</v>
      </c>
      <c r="MU518" s="44">
        <v>7976</v>
      </c>
      <c r="MV518" s="69">
        <f t="shared" si="2483"/>
        <v>24</v>
      </c>
      <c r="MW518" s="44">
        <v>374</v>
      </c>
      <c r="MX518" s="44">
        <f t="shared" si="2484"/>
        <v>0</v>
      </c>
      <c r="MY518" s="44">
        <v>5</v>
      </c>
      <c r="MZ518" s="44">
        <f t="shared" si="2485"/>
        <v>0</v>
      </c>
      <c r="NA518" s="44">
        <v>0</v>
      </c>
      <c r="NB518" s="43"/>
      <c r="NC518" s="43">
        <f t="shared" si="2486"/>
        <v>1100</v>
      </c>
      <c r="ND518" s="44">
        <f t="shared" si="2487"/>
        <v>0</v>
      </c>
      <c r="NE518" s="45">
        <f t="shared" si="2488"/>
        <v>0</v>
      </c>
      <c r="NF518" s="35" t="s">
        <v>463</v>
      </c>
      <c r="NG518" s="27"/>
      <c r="NH518" s="51">
        <f t="shared" si="2489"/>
        <v>45908</v>
      </c>
      <c r="NI518" s="44">
        <v>8728</v>
      </c>
      <c r="NJ518" s="44">
        <f t="shared" si="2490"/>
        <v>196</v>
      </c>
      <c r="NK518" s="44">
        <v>185</v>
      </c>
      <c r="NL518" s="44">
        <f t="shared" si="2491"/>
        <v>0</v>
      </c>
      <c r="NM518" s="44">
        <v>42</v>
      </c>
      <c r="NN518" s="44">
        <f t="shared" si="2492"/>
        <v>0</v>
      </c>
      <c r="NO518" s="44">
        <v>0</v>
      </c>
      <c r="NP518" s="43"/>
      <c r="NQ518" s="43">
        <f t="shared" si="2493"/>
        <v>1100</v>
      </c>
      <c r="NR518" s="44">
        <f t="shared" si="2494"/>
        <v>0</v>
      </c>
      <c r="NS518" s="45">
        <f t="shared" si="2495"/>
        <v>0</v>
      </c>
      <c r="NT518" s="35"/>
    </row>
    <row r="519" spans="1:384" ht="15" customHeight="1" thickTop="1" thickBot="1" x14ac:dyDescent="0.25">
      <c r="A519" s="38">
        <v>45912</v>
      </c>
      <c r="B519" s="39">
        <f>IF(A519="","",SUM(J519,LF535,AL519,ET519,AZ519,EF519,LT519,NJ519,MV519,MH519,X519)+SUM(DR543:DR546)+SUM(CP543:CP546)+SUM(CB543:CB546)+SUM(BN543:BN546)+SUM(DD543:DD546)+SUM(JB543:JB546)+SUM(JP543:JP546)+SUM(KD543:KD546)+SUM(KR543:KR546))</f>
        <v>1725</v>
      </c>
      <c r="C519" s="40">
        <f>IF(A519="","",SUM(J519,X519,AL519,AZ519)+SUM(BN543:BN546)+SUM(CB543:CB546)+SUM(CP543:CP546))</f>
        <v>535</v>
      </c>
      <c r="D519" s="40">
        <f>IF(A519="","",SUM(EF519,ET519)+SUM(DD543:DD546)+SUM(DR543:DR546))</f>
        <v>278</v>
      </c>
      <c r="E519" s="40">
        <f>IF(A519="","",SUM(NJ519,MV519,MH519,LT519,LF535)+SUM(JB543:JB546)+SUM(JP543:JP546)+SUM(KD543:KD546)+SUM(KR543:KR546))</f>
        <v>912</v>
      </c>
      <c r="F519" s="140"/>
      <c r="G519" s="140"/>
      <c r="H519" s="42"/>
      <c r="I519" s="44">
        <v>2265</v>
      </c>
      <c r="J519" s="44">
        <f t="shared" si="2427"/>
        <v>31</v>
      </c>
      <c r="K519" s="44">
        <v>96</v>
      </c>
      <c r="L519" s="44">
        <f t="shared" si="2428"/>
        <v>0</v>
      </c>
      <c r="M519" s="44">
        <v>18</v>
      </c>
      <c r="N519" s="44">
        <f t="shared" si="2429"/>
        <v>0</v>
      </c>
      <c r="O519" s="44">
        <v>2</v>
      </c>
      <c r="P519" s="43"/>
      <c r="Q519" s="43">
        <f t="shared" si="2430"/>
        <v>363</v>
      </c>
      <c r="R519" s="44">
        <f t="shared" si="2431"/>
        <v>0</v>
      </c>
      <c r="S519" s="45">
        <f t="shared" si="2432"/>
        <v>0</v>
      </c>
      <c r="T519" s="35" t="s">
        <v>480</v>
      </c>
      <c r="U519" s="27"/>
      <c r="V519" s="51">
        <f t="shared" si="2433"/>
        <v>45912</v>
      </c>
      <c r="W519" s="44">
        <v>10990</v>
      </c>
      <c r="X519" s="44">
        <f t="shared" si="2434"/>
        <v>49</v>
      </c>
      <c r="Y519" s="44">
        <v>456</v>
      </c>
      <c r="Z519" s="44">
        <f t="shared" si="2435"/>
        <v>1</v>
      </c>
      <c r="AA519" s="44">
        <v>12</v>
      </c>
      <c r="AB519" s="44">
        <f t="shared" si="2436"/>
        <v>1</v>
      </c>
      <c r="AC519" s="44">
        <v>0</v>
      </c>
      <c r="AD519" s="43"/>
      <c r="AE519" s="43">
        <f t="shared" si="2437"/>
        <v>1026</v>
      </c>
      <c r="AF519" s="44">
        <f t="shared" si="2438"/>
        <v>1026</v>
      </c>
      <c r="AG519" s="45">
        <f t="shared" si="2439"/>
        <v>0.20938775510204083</v>
      </c>
      <c r="AH519" s="35"/>
      <c r="AI519" s="27"/>
      <c r="AJ519" s="51">
        <f t="shared" si="2440"/>
        <v>45912</v>
      </c>
      <c r="AK519" s="44">
        <v>13658</v>
      </c>
      <c r="AL519" s="44">
        <f t="shared" si="2441"/>
        <v>48</v>
      </c>
      <c r="AM519" s="44">
        <v>314</v>
      </c>
      <c r="AN519" s="44">
        <f t="shared" si="2442"/>
        <v>1</v>
      </c>
      <c r="AO519" s="44">
        <v>33</v>
      </c>
      <c r="AP519" s="44">
        <f t="shared" si="2443"/>
        <v>1</v>
      </c>
      <c r="AQ519" s="44">
        <v>6</v>
      </c>
      <c r="AR519" s="43"/>
      <c r="AS519" s="43">
        <f t="shared" si="2444"/>
        <v>880</v>
      </c>
      <c r="AT519" s="44">
        <f t="shared" si="2445"/>
        <v>880</v>
      </c>
      <c r="AU519" s="45">
        <f t="shared" si="2446"/>
        <v>0.18333333333333332</v>
      </c>
      <c r="AV519" s="35"/>
      <c r="AW519" s="27"/>
      <c r="AX519" s="51">
        <f t="shared" si="2447"/>
        <v>45912</v>
      </c>
      <c r="AY519" s="44">
        <v>14554</v>
      </c>
      <c r="AZ519" s="44">
        <f t="shared" si="2448"/>
        <v>44</v>
      </c>
      <c r="BA519" s="44">
        <v>476</v>
      </c>
      <c r="BB519" s="44">
        <f t="shared" si="2449"/>
        <v>0</v>
      </c>
      <c r="BC519" s="44">
        <v>11</v>
      </c>
      <c r="BD519" s="44">
        <f t="shared" si="2450"/>
        <v>0</v>
      </c>
      <c r="BE519" s="44">
        <v>0</v>
      </c>
      <c r="BF519" s="43"/>
      <c r="BG519" s="43">
        <f t="shared" si="2451"/>
        <v>1012</v>
      </c>
      <c r="BH519" s="44">
        <f t="shared" si="2452"/>
        <v>0</v>
      </c>
      <c r="BI519" s="45">
        <f t="shared" si="2453"/>
        <v>0</v>
      </c>
      <c r="BJ519" s="35"/>
      <c r="BK519" s="50"/>
      <c r="BL519" s="51">
        <f>IF($A513="","",$A513)</f>
        <v>45891</v>
      </c>
      <c r="BM519" s="43">
        <v>11685</v>
      </c>
      <c r="BN519" s="43">
        <f>IF(BM519="","",BM519-BM515)</f>
        <v>37</v>
      </c>
      <c r="BO519" s="43">
        <v>446</v>
      </c>
      <c r="BP519" s="87">
        <f>IF(BO519="","",BO519-BO515)</f>
        <v>1</v>
      </c>
      <c r="BQ519" s="43">
        <v>15</v>
      </c>
      <c r="BR519" s="43">
        <f>IF(BQ519="","",BQ515+BS515-BQ519)</f>
        <v>1</v>
      </c>
      <c r="BS519" s="43"/>
      <c r="BT519" s="53" t="str">
        <f t="shared" ref="BT519:BU522" si="2559">IF(BM519="","",BT515)</f>
        <v>サンリオでかぱっちん</v>
      </c>
      <c r="BU519" s="47">
        <f t="shared" si="2559"/>
        <v>660</v>
      </c>
      <c r="BV519" s="44">
        <f t="shared" ref="BV519:BV566" si="2560">IF(BQ519="","",BR519*BU519)</f>
        <v>660</v>
      </c>
      <c r="BW519" s="89">
        <f t="shared" ref="BW519:BW566" si="2561">IF(BR519="","",BV519/(BN519*100))</f>
        <v>0.17837837837837839</v>
      </c>
      <c r="BX519" s="35"/>
      <c r="BY519" s="27"/>
      <c r="BZ519" s="51">
        <f>IF($A513="","",$A513)</f>
        <v>45891</v>
      </c>
      <c r="CA519" s="43">
        <v>102</v>
      </c>
      <c r="CB519" s="43">
        <f>IF(CA519="","",CA519-CA515)</f>
        <v>50</v>
      </c>
      <c r="CC519" s="43">
        <v>993</v>
      </c>
      <c r="CD519" s="87">
        <f>IF(CC519="","",CC519-CC515)</f>
        <v>1</v>
      </c>
      <c r="CE519" s="43">
        <v>5</v>
      </c>
      <c r="CF519" s="43">
        <f>IF(CE519="","",CE515+CG515-CE519)</f>
        <v>1</v>
      </c>
      <c r="CG519" s="43"/>
      <c r="CH519" s="53" t="str">
        <f>IF(CA519="","",CH515)</f>
        <v>サンリオフェイスポーチ</v>
      </c>
      <c r="CI519" s="47">
        <f>IF(CB519="","",CI515)</f>
        <v>900</v>
      </c>
      <c r="CJ519" s="44">
        <f t="shared" si="2507"/>
        <v>900</v>
      </c>
      <c r="CK519" s="89">
        <f t="shared" si="2508"/>
        <v>0.18</v>
      </c>
      <c r="CL519" s="35"/>
      <c r="CM519" s="27"/>
      <c r="CN519" s="51">
        <f>IF($A513="","",$A513)</f>
        <v>45891</v>
      </c>
      <c r="CO519" s="43">
        <v>77</v>
      </c>
      <c r="CP519" s="59">
        <f>IF(CO519="","",CO519-CO515)</f>
        <v>19</v>
      </c>
      <c r="CQ519" s="43">
        <v>996</v>
      </c>
      <c r="CR519" s="87">
        <f>IF(CQ519="","",CQ519-CQ515)</f>
        <v>2</v>
      </c>
      <c r="CS519" s="43">
        <v>4</v>
      </c>
      <c r="CT519" s="43">
        <f>IF(CS519="","",CS515+CU515-CS519)</f>
        <v>1</v>
      </c>
      <c r="CU519" s="43"/>
      <c r="CV519" s="53" t="str">
        <f t="shared" ref="CV519:CW522" si="2562">IF(CO519="","",CV515)</f>
        <v>リップモンスターファン</v>
      </c>
      <c r="CW519" s="47">
        <f t="shared" si="2562"/>
        <v>660</v>
      </c>
      <c r="CX519" s="44">
        <f t="shared" si="2510"/>
        <v>660</v>
      </c>
      <c r="CY519" s="89">
        <f t="shared" si="2511"/>
        <v>0.3473684210526316</v>
      </c>
      <c r="CZ519" s="35"/>
      <c r="DA519" s="58"/>
      <c r="DB519" s="51">
        <f>IF($A513="","",$A513)</f>
        <v>45891</v>
      </c>
      <c r="DC519" s="43">
        <v>6866</v>
      </c>
      <c r="DD519" s="43">
        <f>IF(DC519="","",DC519-DC515)</f>
        <v>26</v>
      </c>
      <c r="DE519" s="43">
        <v>248</v>
      </c>
      <c r="DF519" s="87">
        <f>IF(DE519="","",DE519-DE515)</f>
        <v>1</v>
      </c>
      <c r="DG519" s="43">
        <v>10</v>
      </c>
      <c r="DH519" s="43">
        <f>IF(DG519="","",DG515+DI515-DG519)</f>
        <v>1</v>
      </c>
      <c r="DI519" s="43">
        <v>0</v>
      </c>
      <c r="DJ519" s="53" t="str">
        <f t="shared" ref="DJ519:DK522" si="2563">IF(DC519="","",DJ515)</f>
        <v>チロルイヤホン</v>
      </c>
      <c r="DK519" s="47">
        <f t="shared" si="2563"/>
        <v>1100</v>
      </c>
      <c r="DL519" s="44">
        <f t="shared" si="2517"/>
        <v>1100</v>
      </c>
      <c r="DM519" s="89">
        <f t="shared" si="2518"/>
        <v>0.42307692307692307</v>
      </c>
      <c r="DN519" s="35"/>
      <c r="DO519" s="27"/>
      <c r="DP519" s="51">
        <f>IF($A513="","",$A513)</f>
        <v>45891</v>
      </c>
      <c r="DQ519" s="43">
        <v>745</v>
      </c>
      <c r="DR519" s="43">
        <f>IF(DQ519="","",DQ519-DQ515)</f>
        <v>71</v>
      </c>
      <c r="DS519" s="43">
        <v>39</v>
      </c>
      <c r="DT519" s="87">
        <f>IF(DS519="","",DS519-DS515)</f>
        <v>1</v>
      </c>
      <c r="DU519" s="43">
        <v>14</v>
      </c>
      <c r="DV519" s="43">
        <f>IF(DU519="","",DU515+DW515-DU519)</f>
        <v>1</v>
      </c>
      <c r="DW519" s="43">
        <v>0</v>
      </c>
      <c r="DX519" s="53" t="str">
        <f t="shared" ref="DX519:DY522" si="2564">IF(DQ519="","",DX515)</f>
        <v>デジタルミニカメラ</v>
      </c>
      <c r="DY519" s="47">
        <f t="shared" si="2564"/>
        <v>722</v>
      </c>
      <c r="DZ519" s="44">
        <f t="shared" si="2522"/>
        <v>722</v>
      </c>
      <c r="EA519" s="89">
        <f t="shared" si="2523"/>
        <v>0.10169014084507043</v>
      </c>
      <c r="EB519" s="35"/>
      <c r="EC519" s="27"/>
      <c r="ED519" s="51">
        <f t="shared" si="2454"/>
        <v>45912</v>
      </c>
      <c r="EE519" s="44">
        <v>26479</v>
      </c>
      <c r="EF519" s="44">
        <f t="shared" si="2455"/>
        <v>29</v>
      </c>
      <c r="EG519" s="44">
        <v>1431</v>
      </c>
      <c r="EH519" s="44">
        <f t="shared" si="2456"/>
        <v>6</v>
      </c>
      <c r="EI519" s="44">
        <v>7</v>
      </c>
      <c r="EJ519" s="44">
        <f t="shared" si="2457"/>
        <v>2</v>
      </c>
      <c r="EK519" s="44">
        <v>7</v>
      </c>
      <c r="EL519" s="43"/>
      <c r="EM519" s="43">
        <f t="shared" si="2458"/>
        <v>495</v>
      </c>
      <c r="EN519" s="44">
        <f t="shared" si="2459"/>
        <v>990</v>
      </c>
      <c r="EO519" s="45">
        <f t="shared" si="2460"/>
        <v>0.3413793103448276</v>
      </c>
      <c r="EP519" s="35" t="s">
        <v>482</v>
      </c>
      <c r="EQ519" s="27"/>
      <c r="ER519" s="51">
        <f t="shared" si="2461"/>
        <v>45912</v>
      </c>
      <c r="ES519" s="44">
        <v>6575</v>
      </c>
      <c r="ET519" s="44">
        <f t="shared" si="2462"/>
        <v>69</v>
      </c>
      <c r="EU519" s="44">
        <v>191</v>
      </c>
      <c r="EV519" s="44">
        <f t="shared" si="2463"/>
        <v>3</v>
      </c>
      <c r="EW519" s="44">
        <v>39</v>
      </c>
      <c r="EX519" s="44">
        <f t="shared" si="2464"/>
        <v>3</v>
      </c>
      <c r="EY519" s="44">
        <v>0</v>
      </c>
      <c r="EZ519" s="43"/>
      <c r="FA519" s="43">
        <f t="shared" si="2465"/>
        <v>726</v>
      </c>
      <c r="FB519" s="44">
        <f t="shared" si="2466"/>
        <v>2178</v>
      </c>
      <c r="FC519" s="45">
        <f t="shared" si="2467"/>
        <v>0.31565217391304345</v>
      </c>
      <c r="FD519" s="35"/>
      <c r="HW519" s="181"/>
      <c r="HX519" s="27"/>
      <c r="HY519" s="27"/>
      <c r="HZ519" s="137"/>
      <c r="IA519" s="27"/>
      <c r="IC519" s="174"/>
      <c r="ID519" s="27"/>
      <c r="IE519" s="27"/>
      <c r="IF519" s="27"/>
      <c r="IG519" s="27"/>
      <c r="IH519" s="27"/>
      <c r="IL519" s="27"/>
      <c r="IM519" s="27"/>
      <c r="IN519" s="137"/>
      <c r="IO519" s="27"/>
      <c r="IQ519" s="174"/>
      <c r="IR519" s="27"/>
      <c r="IS519" s="27"/>
      <c r="IT519" s="27"/>
      <c r="IU519" s="27"/>
      <c r="IV519" s="27"/>
      <c r="IY519" s="33"/>
      <c r="IZ519" s="51">
        <f>IF($A513="","",$A513)</f>
        <v>45891</v>
      </c>
      <c r="JA519" s="43">
        <v>5432</v>
      </c>
      <c r="JB519" s="43">
        <f>IF(JA519="","",JA519-JA515)</f>
        <v>85</v>
      </c>
      <c r="JC519" s="43">
        <v>278</v>
      </c>
      <c r="JD519" s="87">
        <f>IF(JC519="","",JC519-JC515)</f>
        <v>4</v>
      </c>
      <c r="JE519" s="43">
        <v>16</v>
      </c>
      <c r="JF519" s="43">
        <f>IF(JE519="","",JE515+JG515-JE519)</f>
        <v>4</v>
      </c>
      <c r="JG519" s="43"/>
      <c r="JH519" s="53" t="str">
        <f t="shared" ref="JH519:JI522" si="2565">IF(JA519="","",JH515)</f>
        <v>サンリオでかぱっちん</v>
      </c>
      <c r="JI519" s="47">
        <f t="shared" si="2565"/>
        <v>660</v>
      </c>
      <c r="JJ519" s="44">
        <f t="shared" si="2529"/>
        <v>2640</v>
      </c>
      <c r="JK519" s="89">
        <f t="shared" si="2530"/>
        <v>0.31058823529411766</v>
      </c>
      <c r="JL519" s="35"/>
      <c r="JM519" s="27"/>
      <c r="JN519" s="51">
        <f>IF($A513="","",$A513)</f>
        <v>45891</v>
      </c>
      <c r="JO519" s="43">
        <v>4669</v>
      </c>
      <c r="JP519" s="43">
        <f>IF(JO519="","",JO519-JO515)</f>
        <v>39</v>
      </c>
      <c r="JQ519" s="43">
        <v>157</v>
      </c>
      <c r="JR519" s="87">
        <f>IF(JQ519="","",JQ519-JQ515)</f>
        <v>2</v>
      </c>
      <c r="JS519" s="43">
        <v>18</v>
      </c>
      <c r="JT519" s="43">
        <f>IF(JS519="","",JS515+JU515-JS519)</f>
        <v>2</v>
      </c>
      <c r="JU519" s="43">
        <v>0</v>
      </c>
      <c r="JV519" s="53" t="str">
        <f t="shared" ref="JV519:JW522" si="2566">IF(JO519="","",JV515)</f>
        <v>ジャグラーパネルキーホルダー</v>
      </c>
      <c r="JW519" s="47">
        <f t="shared" si="2566"/>
        <v>465</v>
      </c>
      <c r="JX519" s="44">
        <f t="shared" si="2536"/>
        <v>930</v>
      </c>
      <c r="JY519" s="89">
        <f t="shared" si="2537"/>
        <v>0.23846153846153847</v>
      </c>
      <c r="JZ519" s="35"/>
      <c r="KA519" s="61"/>
      <c r="KB519" s="51">
        <f>IF($A513="","",$A513)</f>
        <v>45891</v>
      </c>
      <c r="KC519" s="43">
        <v>4629</v>
      </c>
      <c r="KD519" s="59">
        <f>IF(KC519="","",KC519-KC515)</f>
        <v>17</v>
      </c>
      <c r="KE519" s="43">
        <v>177</v>
      </c>
      <c r="KF519" s="87">
        <f>IF(KE519="","",KE519-KE515)</f>
        <v>0</v>
      </c>
      <c r="KG519" s="43">
        <v>8</v>
      </c>
      <c r="KH519" s="43">
        <f>IF(KG519="","",KG515+KI515-KG519)</f>
        <v>0</v>
      </c>
      <c r="KI519" s="43">
        <v>0</v>
      </c>
      <c r="KJ519" s="53" t="str">
        <f t="shared" ref="KJ519:KK522" si="2567">IF(KC519="","",KJ515)</f>
        <v>スティック＆ボタンK／H</v>
      </c>
      <c r="KK519" s="47">
        <f t="shared" si="2567"/>
        <v>710</v>
      </c>
      <c r="KL519" s="44">
        <f t="shared" si="2543"/>
        <v>0</v>
      </c>
      <c r="KM519" s="89">
        <f t="shared" si="2544"/>
        <v>0</v>
      </c>
      <c r="KN519" s="35"/>
      <c r="KO519" s="27"/>
      <c r="KP519" s="51">
        <f>IF($A513="","",$A513)</f>
        <v>45891</v>
      </c>
      <c r="KQ519" s="43">
        <v>3478</v>
      </c>
      <c r="KR519" s="43">
        <f>IF(KQ519="","",KQ519-KQ515)</f>
        <v>25</v>
      </c>
      <c r="KS519" s="43">
        <v>224</v>
      </c>
      <c r="KT519" s="87">
        <f>IF(KS519="","",KS519-KS515)</f>
        <v>1</v>
      </c>
      <c r="KU519" s="43">
        <v>60</v>
      </c>
      <c r="KV519" s="43">
        <f>IF(KU519="","",KU515+KW515-KU519)</f>
        <v>5</v>
      </c>
      <c r="KW519" s="43">
        <v>0</v>
      </c>
      <c r="KX519" s="53" t="str">
        <f t="shared" ref="KX519:KY522" si="2568">IF(KQ519="","",KX515)</f>
        <v>サンリオシューズキーホルダー</v>
      </c>
      <c r="KY519" s="47">
        <f t="shared" si="2568"/>
        <v>387</v>
      </c>
      <c r="KZ519" s="44">
        <f t="shared" si="2550"/>
        <v>1935</v>
      </c>
      <c r="LA519" s="89">
        <f t="shared" si="2551"/>
        <v>0.77400000000000002</v>
      </c>
      <c r="LB519" s="35"/>
      <c r="LC519" s="27"/>
      <c r="LD519" s="74"/>
      <c r="LE519" s="75"/>
      <c r="LF519" s="75"/>
      <c r="LG519" s="75">
        <v>1166</v>
      </c>
      <c r="LH519" s="75">
        <f t="shared" si="2554"/>
        <v>0</v>
      </c>
      <c r="LI519" s="76">
        <v>2</v>
      </c>
      <c r="LJ519" s="75">
        <f t="shared" si="2555"/>
        <v>0</v>
      </c>
      <c r="LK519" s="75">
        <v>0</v>
      </c>
      <c r="LL519" s="77" t="str">
        <f>IF(LE517="","",LL516)</f>
        <v>バイキンティッシュカバー、ダダンダン</v>
      </c>
      <c r="LM519" s="78">
        <f>IF(LF517="","",LM516)</f>
        <v>1000</v>
      </c>
      <c r="LN519" s="75">
        <f t="shared" si="2498"/>
        <v>0</v>
      </c>
      <c r="LO519" s="79"/>
      <c r="LP519" s="35"/>
      <c r="LQ519" s="27"/>
      <c r="LR519" s="51">
        <f t="shared" si="2468"/>
        <v>45912</v>
      </c>
      <c r="LS519" s="44">
        <v>19155</v>
      </c>
      <c r="LT519" s="44">
        <f t="shared" si="2469"/>
        <v>119</v>
      </c>
      <c r="LU519" s="44">
        <v>976</v>
      </c>
      <c r="LV519" s="44">
        <f t="shared" si="2470"/>
        <v>3</v>
      </c>
      <c r="LW519" s="44">
        <v>5</v>
      </c>
      <c r="LX519" s="44">
        <f t="shared" si="2471"/>
        <v>4</v>
      </c>
      <c r="LY519" s="44">
        <v>6</v>
      </c>
      <c r="LZ519" s="43"/>
      <c r="MA519" s="43">
        <f t="shared" si="2472"/>
        <v>495</v>
      </c>
      <c r="MB519" s="44">
        <f t="shared" si="2473"/>
        <v>1980</v>
      </c>
      <c r="MC519" s="45">
        <f t="shared" si="2474"/>
        <v>0.16638655462184873</v>
      </c>
      <c r="MD519" s="35"/>
      <c r="ME519" s="27"/>
      <c r="MF519" s="51">
        <f t="shared" si="2475"/>
        <v>45912</v>
      </c>
      <c r="MG519" s="44">
        <v>5932</v>
      </c>
      <c r="MH519" s="69">
        <f t="shared" si="2476"/>
        <v>31</v>
      </c>
      <c r="MI519" s="44">
        <v>350</v>
      </c>
      <c r="MJ519" s="44">
        <f t="shared" si="2477"/>
        <v>2</v>
      </c>
      <c r="MK519" s="44">
        <v>9</v>
      </c>
      <c r="ML519" s="44">
        <f t="shared" si="2478"/>
        <v>2</v>
      </c>
      <c r="MM519" s="44">
        <v>4</v>
      </c>
      <c r="MN519" s="43"/>
      <c r="MO519" s="43">
        <f t="shared" si="2479"/>
        <v>1100</v>
      </c>
      <c r="MP519" s="44">
        <f t="shared" si="2480"/>
        <v>2200</v>
      </c>
      <c r="MQ519" s="45">
        <f t="shared" si="2481"/>
        <v>0.70967741935483875</v>
      </c>
      <c r="MR519" s="35" t="s">
        <v>474</v>
      </c>
      <c r="MS519" s="27"/>
      <c r="MT519" s="51">
        <f t="shared" si="2482"/>
        <v>45912</v>
      </c>
      <c r="MU519" s="44">
        <v>7996</v>
      </c>
      <c r="MV519" s="69">
        <f t="shared" si="2483"/>
        <v>20</v>
      </c>
      <c r="MW519" s="44">
        <v>375</v>
      </c>
      <c r="MX519" s="44">
        <f t="shared" si="2484"/>
        <v>1</v>
      </c>
      <c r="MY519" s="44">
        <v>4</v>
      </c>
      <c r="MZ519" s="44">
        <f t="shared" si="2485"/>
        <v>1</v>
      </c>
      <c r="NA519" s="44">
        <v>16</v>
      </c>
      <c r="NB519" s="43"/>
      <c r="NC519" s="43">
        <f t="shared" si="2486"/>
        <v>1100</v>
      </c>
      <c r="ND519" s="44">
        <f t="shared" si="2487"/>
        <v>1100</v>
      </c>
      <c r="NE519" s="45">
        <f t="shared" si="2488"/>
        <v>0.55000000000000004</v>
      </c>
      <c r="NF519" s="35" t="s">
        <v>476</v>
      </c>
      <c r="NG519" s="27"/>
      <c r="NH519" s="51">
        <f t="shared" si="2489"/>
        <v>45912</v>
      </c>
      <c r="NI519" s="44">
        <v>8820</v>
      </c>
      <c r="NJ519" s="44">
        <f t="shared" si="2490"/>
        <v>92</v>
      </c>
      <c r="NK519" s="44">
        <v>185</v>
      </c>
      <c r="NL519" s="44">
        <f t="shared" si="2491"/>
        <v>0</v>
      </c>
      <c r="NM519" s="44">
        <v>42</v>
      </c>
      <c r="NN519" s="44">
        <f t="shared" si="2492"/>
        <v>0</v>
      </c>
      <c r="NO519" s="44">
        <v>0</v>
      </c>
      <c r="NP519" s="43"/>
      <c r="NQ519" s="43">
        <f t="shared" si="2493"/>
        <v>1100</v>
      </c>
      <c r="NR519" s="44">
        <f t="shared" si="2494"/>
        <v>0</v>
      </c>
      <c r="NS519" s="45">
        <f t="shared" si="2495"/>
        <v>0</v>
      </c>
      <c r="NT519" s="35"/>
    </row>
    <row r="520" spans="1:384" ht="15" customHeight="1" thickTop="1" x14ac:dyDescent="0.2">
      <c r="A520" s="38">
        <v>45916</v>
      </c>
      <c r="B520" s="39">
        <f>IF(A520="","",SUM(J520,LF538,AL520,ET520,AZ520,EF520,LT520,NJ520,MV520,MH520,X520)+SUM(DR547:DR550)+SUM(CP547:CP550)+SUM(CB547:CB550)+SUM(BN547:BN550)+SUM(DD547:DD550)+SUM(JB547:JB550)+SUM(JP547:JP550)+SUM(KD547:KD550)+SUM(KR547:KR550))</f>
        <v>5104</v>
      </c>
      <c r="C520" s="40">
        <f>IF(A520="","",SUM(J520,X520,AL520,AZ520)+SUM(BN547:BN550)+SUM(CB547:CB550)+SUM(CP547:CP550))</f>
        <v>1551</v>
      </c>
      <c r="D520" s="40">
        <f>IF(A520="","",SUM(EF520,ET520)+SUM(DD547:DD550)+SUM(DR547:DR550))</f>
        <v>1163</v>
      </c>
      <c r="E520" s="40">
        <f>IF(A520="","",SUM(NJ520,MV520,MH520,LT520,LF538)+SUM(JB547:JB550)+SUM(JP547:JP550)+SUM(KD547:KD550)+SUM(KR547:KR550))</f>
        <v>2390</v>
      </c>
      <c r="F520" s="140"/>
      <c r="G520" s="140"/>
      <c r="H520" s="42"/>
      <c r="I520" s="44">
        <v>2457</v>
      </c>
      <c r="J520" s="44">
        <f t="shared" si="2427"/>
        <v>192</v>
      </c>
      <c r="K520" s="44">
        <v>104</v>
      </c>
      <c r="L520" s="44">
        <f t="shared" si="2428"/>
        <v>8</v>
      </c>
      <c r="M520" s="44">
        <v>12</v>
      </c>
      <c r="N520" s="44">
        <f t="shared" si="2429"/>
        <v>8</v>
      </c>
      <c r="O520" s="44">
        <v>6</v>
      </c>
      <c r="P520" s="43"/>
      <c r="Q520" s="43">
        <v>550</v>
      </c>
      <c r="R520" s="44">
        <f t="shared" si="2431"/>
        <v>4400</v>
      </c>
      <c r="S520" s="45">
        <f t="shared" si="2432"/>
        <v>0.22916666666666666</v>
      </c>
      <c r="T520" s="35"/>
      <c r="U520" s="27"/>
      <c r="V520" s="51">
        <f t="shared" si="2433"/>
        <v>45916</v>
      </c>
      <c r="W520" s="44">
        <v>11102</v>
      </c>
      <c r="X520" s="44">
        <f t="shared" si="2434"/>
        <v>112</v>
      </c>
      <c r="Y520" s="44">
        <v>458</v>
      </c>
      <c r="Z520" s="44">
        <f t="shared" si="2435"/>
        <v>2</v>
      </c>
      <c r="AA520" s="44">
        <v>10</v>
      </c>
      <c r="AB520" s="44">
        <f t="shared" si="2436"/>
        <v>2</v>
      </c>
      <c r="AC520" s="44">
        <v>12</v>
      </c>
      <c r="AD520" s="43"/>
      <c r="AE520" s="43">
        <f t="shared" si="2437"/>
        <v>1026</v>
      </c>
      <c r="AF520" s="44">
        <f t="shared" si="2438"/>
        <v>2052</v>
      </c>
      <c r="AG520" s="45">
        <f t="shared" si="2439"/>
        <v>0.18321428571428572</v>
      </c>
      <c r="AH520" s="35"/>
      <c r="AI520" s="27"/>
      <c r="AJ520" s="51">
        <f t="shared" si="2440"/>
        <v>45916</v>
      </c>
      <c r="AK520" s="44">
        <v>13774</v>
      </c>
      <c r="AL520" s="44">
        <f t="shared" si="2441"/>
        <v>116</v>
      </c>
      <c r="AM520" s="44">
        <v>316</v>
      </c>
      <c r="AN520" s="44">
        <f t="shared" si="2442"/>
        <v>2</v>
      </c>
      <c r="AO520" s="44">
        <v>36</v>
      </c>
      <c r="AP520" s="44">
        <f t="shared" si="2443"/>
        <v>3</v>
      </c>
      <c r="AQ520" s="44">
        <v>3</v>
      </c>
      <c r="AR520" s="43"/>
      <c r="AS520" s="43">
        <f t="shared" si="2444"/>
        <v>880</v>
      </c>
      <c r="AT520" s="44">
        <f t="shared" si="2445"/>
        <v>2640</v>
      </c>
      <c r="AU520" s="45">
        <f t="shared" si="2446"/>
        <v>0.22758620689655173</v>
      </c>
      <c r="AV520" s="35"/>
      <c r="AW520" s="27"/>
      <c r="AX520" s="51">
        <f t="shared" si="2447"/>
        <v>45916</v>
      </c>
      <c r="AY520" s="44">
        <v>14637</v>
      </c>
      <c r="AZ520" s="44">
        <f t="shared" si="2448"/>
        <v>83</v>
      </c>
      <c r="BA520" s="44">
        <v>477</v>
      </c>
      <c r="BB520" s="44">
        <f t="shared" si="2449"/>
        <v>1</v>
      </c>
      <c r="BC520" s="44">
        <v>10</v>
      </c>
      <c r="BD520" s="44">
        <f t="shared" si="2450"/>
        <v>1</v>
      </c>
      <c r="BE520" s="44">
        <v>0</v>
      </c>
      <c r="BF520" s="43"/>
      <c r="BG520" s="43">
        <f t="shared" si="2451"/>
        <v>1012</v>
      </c>
      <c r="BH520" s="44">
        <f t="shared" si="2452"/>
        <v>1012</v>
      </c>
      <c r="BI520" s="45">
        <f t="shared" si="2453"/>
        <v>0.12192771084337349</v>
      </c>
      <c r="BJ520" s="35"/>
      <c r="BK520" s="50"/>
      <c r="BL520" s="46"/>
      <c r="BM520" s="44">
        <v>9480</v>
      </c>
      <c r="BN520" s="44">
        <f>IF(BM520="","",BM520-BM516)</f>
        <v>63</v>
      </c>
      <c r="BO520" s="44">
        <v>276</v>
      </c>
      <c r="BP520" s="44">
        <f>IF(BO520="","",BO520-BO516)</f>
        <v>3</v>
      </c>
      <c r="BQ520" s="44">
        <v>6</v>
      </c>
      <c r="BR520" s="44">
        <f>IF(BQ520="","",BQ516+BS516-BQ520)</f>
        <v>4</v>
      </c>
      <c r="BS520" s="44"/>
      <c r="BT520" s="60" t="s">
        <v>426</v>
      </c>
      <c r="BU520" s="67">
        <v>1100</v>
      </c>
      <c r="BV520" s="43">
        <f t="shared" si="2560"/>
        <v>4400</v>
      </c>
      <c r="BW520" s="45">
        <f t="shared" si="2561"/>
        <v>0.69841269841269837</v>
      </c>
      <c r="BX520" s="35"/>
      <c r="BY520" s="27"/>
      <c r="BZ520" s="46"/>
      <c r="CA520" s="44">
        <v>69</v>
      </c>
      <c r="CB520" s="69">
        <f>IF(CA520="","",CA520-CA516)</f>
        <v>17</v>
      </c>
      <c r="CC520" s="44">
        <v>993</v>
      </c>
      <c r="CD520" s="44">
        <f>IF(CC520="","",CC520-CC516)</f>
        <v>1</v>
      </c>
      <c r="CE520" s="44">
        <v>10</v>
      </c>
      <c r="CF520" s="44">
        <f>IF(CE520="","",CE516+CG516-CE520)</f>
        <v>2</v>
      </c>
      <c r="CG520" s="44"/>
      <c r="CH520" s="60" t="str">
        <f>IF(CA520="","",CH516)</f>
        <v>サンリオキーケース</v>
      </c>
      <c r="CI520" s="67">
        <f>IF(CB520="","",CI516)</f>
        <v>726</v>
      </c>
      <c r="CJ520" s="43">
        <f t="shared" si="2507"/>
        <v>1452</v>
      </c>
      <c r="CK520" s="45">
        <f t="shared" si="2508"/>
        <v>0.85411764705882354</v>
      </c>
      <c r="CL520" s="35" t="s">
        <v>427</v>
      </c>
      <c r="CM520" s="27"/>
      <c r="CN520" s="46"/>
      <c r="CO520" s="44">
        <v>69</v>
      </c>
      <c r="CP520" s="44">
        <f>IF(CO520="","",CO520-CO516)</f>
        <v>51</v>
      </c>
      <c r="CQ520" s="44">
        <v>993</v>
      </c>
      <c r="CR520" s="44">
        <f>IF(CQ520="","",CQ520-CQ516)</f>
        <v>1</v>
      </c>
      <c r="CS520" s="44">
        <v>3</v>
      </c>
      <c r="CT520" s="44">
        <f>IF(CS520="","",CS516+CU516-CS520)</f>
        <v>2</v>
      </c>
      <c r="CU520" s="44"/>
      <c r="CV520" s="60" t="str">
        <f t="shared" si="2562"/>
        <v>ジョージファン</v>
      </c>
      <c r="CW520" s="67">
        <f t="shared" si="2562"/>
        <v>1050</v>
      </c>
      <c r="CX520" s="43">
        <f t="shared" si="2510"/>
        <v>2100</v>
      </c>
      <c r="CY520" s="45">
        <f t="shared" si="2511"/>
        <v>0.41176470588235292</v>
      </c>
      <c r="CZ520" s="35"/>
      <c r="DA520" s="58"/>
      <c r="DB520" s="46"/>
      <c r="DC520" s="44">
        <v>6608</v>
      </c>
      <c r="DD520" s="44">
        <f>IF(DC520="","",DC520-DC516)</f>
        <v>10</v>
      </c>
      <c r="DE520" s="44">
        <v>216</v>
      </c>
      <c r="DF520" s="44">
        <f>IF(DE520="","",DE520-DE516)</f>
        <v>0</v>
      </c>
      <c r="DG520" s="44">
        <v>8</v>
      </c>
      <c r="DH520" s="44">
        <f>IF(DG520="","",DG516+DI516-DG520)</f>
        <v>0</v>
      </c>
      <c r="DI520" s="44">
        <v>0</v>
      </c>
      <c r="DJ520" s="60" t="str">
        <f t="shared" si="2563"/>
        <v>しなこくま</v>
      </c>
      <c r="DK520" s="67">
        <f t="shared" si="2563"/>
        <v>682</v>
      </c>
      <c r="DL520" s="43">
        <f t="shared" si="2517"/>
        <v>0</v>
      </c>
      <c r="DM520" s="45">
        <f t="shared" si="2518"/>
        <v>0</v>
      </c>
      <c r="DN520" s="35"/>
      <c r="DO520" s="27"/>
      <c r="DP520" s="46"/>
      <c r="DQ520" s="44">
        <v>1884</v>
      </c>
      <c r="DR520" s="44">
        <f>IF(DQ520="","",DQ520-DQ516)</f>
        <v>69</v>
      </c>
      <c r="DS520" s="44">
        <v>52</v>
      </c>
      <c r="DT520" s="44">
        <f>IF(DS520="","",DS520-DS516)</f>
        <v>2</v>
      </c>
      <c r="DU520" s="44">
        <v>7</v>
      </c>
      <c r="DV520" s="44">
        <f>IF(DU520="","",DU516+DW516-DU520)</f>
        <v>2</v>
      </c>
      <c r="DW520" s="44">
        <v>0</v>
      </c>
      <c r="DX520" s="60" t="str">
        <f t="shared" si="2564"/>
        <v>サンリオFAN</v>
      </c>
      <c r="DY520" s="67">
        <f t="shared" si="2564"/>
        <v>1100</v>
      </c>
      <c r="DZ520" s="43">
        <f t="shared" si="2522"/>
        <v>2200</v>
      </c>
      <c r="EA520" s="45">
        <f t="shared" si="2523"/>
        <v>0.3188405797101449</v>
      </c>
      <c r="EB520" s="35"/>
      <c r="EC520" s="27"/>
      <c r="ED520" s="51">
        <f t="shared" si="2454"/>
        <v>45916</v>
      </c>
      <c r="EE520" s="44">
        <v>26657</v>
      </c>
      <c r="EF520" s="44">
        <f t="shared" si="2455"/>
        <v>178</v>
      </c>
      <c r="EG520" s="44">
        <v>1440</v>
      </c>
      <c r="EH520" s="44">
        <f t="shared" si="2456"/>
        <v>9</v>
      </c>
      <c r="EI520" s="44">
        <v>4</v>
      </c>
      <c r="EJ520" s="44">
        <f t="shared" si="2457"/>
        <v>10</v>
      </c>
      <c r="EK520" s="44">
        <v>8</v>
      </c>
      <c r="EL520" s="43"/>
      <c r="EM520" s="43">
        <v>550</v>
      </c>
      <c r="EN520" s="44">
        <f t="shared" si="2459"/>
        <v>5500</v>
      </c>
      <c r="EO520" s="45">
        <f t="shared" si="2460"/>
        <v>0.3089887640449438</v>
      </c>
      <c r="EP520" s="35"/>
      <c r="EQ520" s="27"/>
      <c r="ER520" s="51">
        <f t="shared" si="2461"/>
        <v>45916</v>
      </c>
      <c r="ES520" s="44">
        <v>6721</v>
      </c>
      <c r="ET520" s="44">
        <f t="shared" si="2462"/>
        <v>146</v>
      </c>
      <c r="EU520" s="44">
        <v>195</v>
      </c>
      <c r="EV520" s="44">
        <f t="shared" si="2463"/>
        <v>4</v>
      </c>
      <c r="EW520" s="44">
        <v>35</v>
      </c>
      <c r="EX520" s="44">
        <f t="shared" si="2464"/>
        <v>4</v>
      </c>
      <c r="EY520" s="44">
        <v>0</v>
      </c>
      <c r="EZ520" s="43"/>
      <c r="FA520" s="43">
        <f t="shared" si="2465"/>
        <v>726</v>
      </c>
      <c r="FB520" s="44">
        <f t="shared" si="2466"/>
        <v>2904</v>
      </c>
      <c r="FC520" s="45">
        <f t="shared" si="2467"/>
        <v>0.19890410958904109</v>
      </c>
      <c r="FD520" s="35"/>
      <c r="HW520" s="181"/>
      <c r="HX520" s="27"/>
      <c r="HY520" s="27"/>
      <c r="HZ520" s="137"/>
      <c r="IA520" s="27"/>
      <c r="IC520" s="174"/>
      <c r="ID520" s="27"/>
      <c r="IE520" s="27"/>
      <c r="IF520" s="27"/>
      <c r="IG520" s="27"/>
      <c r="IH520" s="27"/>
      <c r="IL520" s="27"/>
      <c r="IM520" s="27"/>
      <c r="IN520" s="137"/>
      <c r="IO520" s="27"/>
      <c r="IQ520" s="174"/>
      <c r="IR520" s="27"/>
      <c r="IS520" s="27"/>
      <c r="IT520" s="27"/>
      <c r="IU520" s="27"/>
      <c r="IV520" s="27"/>
      <c r="IY520" s="33"/>
      <c r="IZ520" s="46"/>
      <c r="JA520" s="44">
        <v>3723</v>
      </c>
      <c r="JB520" s="44">
        <f>IF(JA520="","",JA520-JA516)</f>
        <v>61</v>
      </c>
      <c r="JC520" s="44">
        <v>111</v>
      </c>
      <c r="JD520" s="44">
        <f>IF(JC520="","",JC520-JC516)</f>
        <v>2</v>
      </c>
      <c r="JE520" s="44">
        <v>32</v>
      </c>
      <c r="JF520" s="44">
        <f>IF(JE520="","",JE516+JG516-JE520)</f>
        <v>2</v>
      </c>
      <c r="JG520" s="44"/>
      <c r="JH520" s="60" t="str">
        <f t="shared" si="2565"/>
        <v>ミニ香水</v>
      </c>
      <c r="JI520" s="67">
        <f t="shared" si="2565"/>
        <v>1100</v>
      </c>
      <c r="JJ520" s="43">
        <f t="shared" si="2529"/>
        <v>2200</v>
      </c>
      <c r="JK520" s="45">
        <f t="shared" si="2530"/>
        <v>0.36065573770491804</v>
      </c>
      <c r="JL520" s="35"/>
      <c r="JM520" s="27"/>
      <c r="JN520" s="46"/>
      <c r="JO520" s="44">
        <v>4406</v>
      </c>
      <c r="JP520" s="44">
        <f>IF(JO520="","",JO520-JO516)</f>
        <v>68</v>
      </c>
      <c r="JQ520" s="44">
        <v>93</v>
      </c>
      <c r="JR520" s="44">
        <f>IF(JQ520="","",JQ520-JQ516)</f>
        <v>1</v>
      </c>
      <c r="JS520" s="44">
        <v>13</v>
      </c>
      <c r="JT520" s="44">
        <f>IF(JS520="","",JS516+JU516-JS520)</f>
        <v>0</v>
      </c>
      <c r="JU520" s="44">
        <v>1</v>
      </c>
      <c r="JV520" s="60" t="str">
        <f t="shared" si="2566"/>
        <v>ジャグラーサウンドボタン</v>
      </c>
      <c r="JW520" s="67">
        <f t="shared" si="2566"/>
        <v>748</v>
      </c>
      <c r="JX520" s="43">
        <f t="shared" si="2536"/>
        <v>0</v>
      </c>
      <c r="JY520" s="45">
        <f t="shared" si="2537"/>
        <v>0</v>
      </c>
      <c r="JZ520" s="35"/>
      <c r="KA520" s="61"/>
      <c r="KB520" s="46"/>
      <c r="KC520" s="44">
        <v>3361</v>
      </c>
      <c r="KD520" s="69">
        <f>IF(KC520="","",KC520-KC516)</f>
        <v>15</v>
      </c>
      <c r="KE520" s="44">
        <v>101</v>
      </c>
      <c r="KF520" s="44">
        <f>IF(KE520="","",KE520-KE516)</f>
        <v>0</v>
      </c>
      <c r="KG520" s="44">
        <v>9</v>
      </c>
      <c r="KH520" s="44">
        <f>IF(KG520="","",KG516+KI516-KG520)</f>
        <v>0</v>
      </c>
      <c r="KI520" s="44">
        <v>0</v>
      </c>
      <c r="KJ520" s="60" t="str">
        <f t="shared" si="2567"/>
        <v>こびとづかんキーケース</v>
      </c>
      <c r="KK520" s="67">
        <f t="shared" si="2567"/>
        <v>698</v>
      </c>
      <c r="KL520" s="43">
        <f t="shared" si="2543"/>
        <v>0</v>
      </c>
      <c r="KM520" s="45">
        <f t="shared" si="2544"/>
        <v>0</v>
      </c>
      <c r="KN520" s="35"/>
      <c r="KO520" s="27"/>
      <c r="KP520" s="46"/>
      <c r="KQ520" s="44">
        <v>4143</v>
      </c>
      <c r="KR520" s="44">
        <f>IF(KQ520="","",KQ520-KQ516)</f>
        <v>17</v>
      </c>
      <c r="KS520" s="44">
        <v>88</v>
      </c>
      <c r="KT520" s="44">
        <f>IF(KS520="","",KS520-KS516)</f>
        <v>0</v>
      </c>
      <c r="KU520" s="44">
        <v>9</v>
      </c>
      <c r="KV520" s="44">
        <f>IF(KU520="","",KU516+KW516-KU520)</f>
        <v>0</v>
      </c>
      <c r="KW520" s="44">
        <v>0</v>
      </c>
      <c r="KX520" s="60" t="str">
        <f t="shared" si="2568"/>
        <v>デジタルミニカメラ</v>
      </c>
      <c r="KY520" s="67">
        <f t="shared" si="2568"/>
        <v>722</v>
      </c>
      <c r="KZ520" s="43">
        <f t="shared" si="2550"/>
        <v>0</v>
      </c>
      <c r="LA520" s="45">
        <f t="shared" si="2551"/>
        <v>0</v>
      </c>
      <c r="LB520" s="35"/>
      <c r="LC520" s="27"/>
      <c r="LD520" s="51">
        <f>IF(A514="","",A514)</f>
        <v>45893</v>
      </c>
      <c r="LE520" s="43">
        <v>67378</v>
      </c>
      <c r="LF520" s="93">
        <f>IF(LE520="","",LE520-LE517)</f>
        <v>31</v>
      </c>
      <c r="LG520" s="43">
        <v>445</v>
      </c>
      <c r="LH520" s="43">
        <f t="shared" ref="LH520:LH525" si="2569">IF(LG520="","",LG520-LG517)</f>
        <v>0</v>
      </c>
      <c r="LI520" s="43">
        <v>1</v>
      </c>
      <c r="LJ520" s="87">
        <f t="shared" ref="LJ520:LJ525" si="2570">IF(LI520="","",LI517+LK517-LI520)</f>
        <v>0</v>
      </c>
      <c r="LK520" s="43">
        <v>0</v>
      </c>
      <c r="LL520" s="64" t="str">
        <f>IF(LE520="","",LL517)</f>
        <v>クロミ浴衣</v>
      </c>
      <c r="LM520" s="47">
        <f>IF(LF520="","",LM517)</f>
        <v>1000</v>
      </c>
      <c r="LN520" s="87">
        <f t="shared" si="2498"/>
        <v>0</v>
      </c>
      <c r="LO520" s="54"/>
      <c r="LP520" s="35"/>
      <c r="LQ520" s="27"/>
      <c r="LR520" s="51">
        <f t="shared" si="2468"/>
        <v>45916</v>
      </c>
      <c r="LS520" s="44">
        <v>19353</v>
      </c>
      <c r="LT520" s="44">
        <f t="shared" si="2469"/>
        <v>198</v>
      </c>
      <c r="LU520" s="44">
        <v>982</v>
      </c>
      <c r="LV520" s="44">
        <f t="shared" si="2470"/>
        <v>6</v>
      </c>
      <c r="LW520" s="44">
        <v>4</v>
      </c>
      <c r="LX520" s="44">
        <f t="shared" si="2471"/>
        <v>7</v>
      </c>
      <c r="LY520" s="44">
        <v>10</v>
      </c>
      <c r="LZ520" s="43"/>
      <c r="MA520" s="43">
        <f t="shared" si="2472"/>
        <v>495</v>
      </c>
      <c r="MB520" s="44">
        <f t="shared" si="2473"/>
        <v>3465</v>
      </c>
      <c r="MC520" s="45">
        <f t="shared" si="2474"/>
        <v>0.17499999999999999</v>
      </c>
      <c r="MD520" s="35"/>
      <c r="ME520" s="27"/>
      <c r="MF520" s="51">
        <f t="shared" si="2475"/>
        <v>45916</v>
      </c>
      <c r="MG520" s="44">
        <v>6098</v>
      </c>
      <c r="MH520" s="44">
        <f t="shared" si="2476"/>
        <v>166</v>
      </c>
      <c r="MI520" s="44">
        <v>352</v>
      </c>
      <c r="MJ520" s="44">
        <f t="shared" si="2477"/>
        <v>2</v>
      </c>
      <c r="MK520" s="44">
        <v>12</v>
      </c>
      <c r="ML520" s="44">
        <f t="shared" si="2478"/>
        <v>1</v>
      </c>
      <c r="MM520" s="44">
        <v>0</v>
      </c>
      <c r="MN520" s="43"/>
      <c r="MO520" s="43">
        <f t="shared" si="2479"/>
        <v>1100</v>
      </c>
      <c r="MP520" s="44">
        <f t="shared" si="2480"/>
        <v>1100</v>
      </c>
      <c r="MQ520" s="45">
        <f t="shared" si="2481"/>
        <v>6.6265060240963861E-2</v>
      </c>
      <c r="MR520" s="35"/>
      <c r="MS520" s="27"/>
      <c r="MT520" s="51">
        <f t="shared" si="2482"/>
        <v>45916</v>
      </c>
      <c r="MU520" s="44">
        <v>8064</v>
      </c>
      <c r="MV520" s="104">
        <f t="shared" si="2483"/>
        <v>68</v>
      </c>
      <c r="MW520" s="44">
        <v>378</v>
      </c>
      <c r="MX520" s="44">
        <f t="shared" si="2484"/>
        <v>3</v>
      </c>
      <c r="MY520" s="44">
        <v>18</v>
      </c>
      <c r="MZ520" s="44">
        <f t="shared" si="2485"/>
        <v>2</v>
      </c>
      <c r="NA520" s="44">
        <v>6</v>
      </c>
      <c r="NB520" s="43"/>
      <c r="NC520" s="43">
        <f t="shared" si="2486"/>
        <v>1100</v>
      </c>
      <c r="ND520" s="44">
        <f t="shared" si="2487"/>
        <v>2200</v>
      </c>
      <c r="NE520" s="45">
        <f t="shared" si="2488"/>
        <v>0.3235294117647059</v>
      </c>
      <c r="NF520" s="35"/>
      <c r="NG520" s="27"/>
      <c r="NH520" s="51">
        <f t="shared" si="2489"/>
        <v>45916</v>
      </c>
      <c r="NI520" s="44">
        <v>8938</v>
      </c>
      <c r="NJ520" s="44">
        <f t="shared" si="2490"/>
        <v>118</v>
      </c>
      <c r="NK520" s="44">
        <v>186</v>
      </c>
      <c r="NL520" s="44">
        <f t="shared" si="2491"/>
        <v>1</v>
      </c>
      <c r="NM520" s="44">
        <v>41</v>
      </c>
      <c r="NN520" s="44">
        <f t="shared" si="2492"/>
        <v>1</v>
      </c>
      <c r="NO520" s="44">
        <v>0</v>
      </c>
      <c r="NP520" s="43"/>
      <c r="NQ520" s="43">
        <f t="shared" si="2493"/>
        <v>1100</v>
      </c>
      <c r="NR520" s="44">
        <f t="shared" si="2494"/>
        <v>1100</v>
      </c>
      <c r="NS520" s="45">
        <f t="shared" si="2495"/>
        <v>9.3220338983050849E-2</v>
      </c>
      <c r="NT520" s="35"/>
    </row>
    <row r="521" spans="1:384" x14ac:dyDescent="0.2">
      <c r="A521" s="38"/>
      <c r="B521" s="39"/>
      <c r="C521" s="40"/>
      <c r="D521" s="40"/>
      <c r="E521" s="40"/>
      <c r="F521" s="140"/>
      <c r="G521" s="140"/>
      <c r="H521" s="42"/>
      <c r="I521" s="44"/>
      <c r="J521" s="44"/>
      <c r="K521" s="44"/>
      <c r="L521" s="44"/>
      <c r="M521" s="44"/>
      <c r="N521" s="44"/>
      <c r="O521" s="44"/>
      <c r="P521" s="43"/>
      <c r="Q521" s="43"/>
      <c r="R521" s="44"/>
      <c r="S521" s="45"/>
      <c r="T521" s="35"/>
      <c r="U521" s="27"/>
      <c r="V521" s="51"/>
      <c r="W521" s="44"/>
      <c r="X521" s="44"/>
      <c r="Y521" s="44"/>
      <c r="Z521" s="44"/>
      <c r="AA521" s="44"/>
      <c r="AB521" s="44"/>
      <c r="AC521" s="44"/>
      <c r="AD521" s="43"/>
      <c r="AE521" s="43"/>
      <c r="AF521" s="44"/>
      <c r="AG521" s="45"/>
      <c r="AH521" s="35"/>
      <c r="AI521" s="27"/>
      <c r="AJ521" s="51"/>
      <c r="AK521" s="44"/>
      <c r="AL521" s="44"/>
      <c r="AM521" s="44"/>
      <c r="AN521" s="44"/>
      <c r="AO521" s="44"/>
      <c r="AP521" s="44"/>
      <c r="AQ521" s="44"/>
      <c r="AR521" s="43"/>
      <c r="AS521" s="43"/>
      <c r="AT521" s="44"/>
      <c r="AU521" s="45"/>
      <c r="AV521" s="35"/>
      <c r="AW521" s="27"/>
      <c r="AX521" s="51"/>
      <c r="AY521" s="44"/>
      <c r="AZ521" s="44"/>
      <c r="BA521" s="44"/>
      <c r="BB521" s="44"/>
      <c r="BC521" s="44"/>
      <c r="BD521" s="44"/>
      <c r="BE521" s="44"/>
      <c r="BF521" s="43"/>
      <c r="BG521" s="43"/>
      <c r="BH521" s="44"/>
      <c r="BI521" s="45"/>
      <c r="BJ521" s="35"/>
      <c r="BK521" s="50"/>
      <c r="BL521" s="46"/>
      <c r="BM521" s="44">
        <v>10998</v>
      </c>
      <c r="BN521" s="44">
        <f>IF(BM521="","",BM521-BM517)</f>
        <v>57</v>
      </c>
      <c r="BO521" s="44">
        <v>597</v>
      </c>
      <c r="BP521" s="44">
        <f>IF(BO521="","",BO521-BO517)</f>
        <v>3</v>
      </c>
      <c r="BQ521" s="44">
        <v>7</v>
      </c>
      <c r="BR521" s="44">
        <f>IF(BQ521="","",BQ517+BS517-BQ521)</f>
        <v>1</v>
      </c>
      <c r="BS521" s="44">
        <v>1</v>
      </c>
      <c r="BT521" s="60" t="str">
        <f t="shared" si="2559"/>
        <v>サンリオFAN</v>
      </c>
      <c r="BU521" s="67">
        <f t="shared" si="2559"/>
        <v>1100</v>
      </c>
      <c r="BV521" s="44">
        <f t="shared" si="2560"/>
        <v>1100</v>
      </c>
      <c r="BW521" s="45">
        <f t="shared" si="2561"/>
        <v>0.19298245614035087</v>
      </c>
      <c r="BX521" s="35"/>
      <c r="BY521" s="27"/>
      <c r="BZ521" s="46"/>
      <c r="CA521" s="44">
        <v>143</v>
      </c>
      <c r="CB521" s="44">
        <f>IF(CA521="","",CA521-CA517)</f>
        <v>51</v>
      </c>
      <c r="CC521" s="44">
        <v>6</v>
      </c>
      <c r="CD521" s="44">
        <f>IF(CC521="","",CC521-CC517)</f>
        <v>5</v>
      </c>
      <c r="CE521" s="44">
        <v>265</v>
      </c>
      <c r="CF521" s="44">
        <f>IF(CE521="","",CE517+CG517-CE521)</f>
        <v>10</v>
      </c>
      <c r="CG521" s="44">
        <v>0</v>
      </c>
      <c r="CH521" s="60" t="str">
        <f>IF(CA521="","",CH517)</f>
        <v>サンリオアイスドーム</v>
      </c>
      <c r="CI521" s="67">
        <f>IF(CB521="","",CI517)</f>
        <v>300</v>
      </c>
      <c r="CJ521" s="44">
        <f t="shared" si="2507"/>
        <v>3000</v>
      </c>
      <c r="CK521" s="45">
        <f t="shared" si="2508"/>
        <v>0.58823529411764708</v>
      </c>
      <c r="CL521" s="35"/>
      <c r="CM521" s="27"/>
      <c r="CN521" s="46"/>
      <c r="CO521" s="44">
        <v>120</v>
      </c>
      <c r="CP521" s="44">
        <f>IF(CO521="","",CO521-CO517)</f>
        <v>79</v>
      </c>
      <c r="CQ521" s="44">
        <v>994</v>
      </c>
      <c r="CR521" s="44">
        <f>IF(CQ521="","",CQ521-CQ517)</f>
        <v>2</v>
      </c>
      <c r="CS521" s="44">
        <v>13</v>
      </c>
      <c r="CT521" s="44">
        <f>IF(CS521="","",CS517+CU517-CS521)</f>
        <v>2</v>
      </c>
      <c r="CU521" s="44"/>
      <c r="CV521" s="60" t="str">
        <f t="shared" si="2562"/>
        <v>ターボババア</v>
      </c>
      <c r="CW521" s="67">
        <f t="shared" si="2562"/>
        <v>800</v>
      </c>
      <c r="CX521" s="44">
        <f t="shared" si="2510"/>
        <v>1600</v>
      </c>
      <c r="CY521" s="45">
        <f t="shared" si="2511"/>
        <v>0.20253164556962025</v>
      </c>
      <c r="CZ521" s="35"/>
      <c r="DA521" s="58"/>
      <c r="DB521" s="46"/>
      <c r="DC521" s="44">
        <v>6886</v>
      </c>
      <c r="DD521" s="44">
        <f>IF(DC521="","",DC521-DC517)</f>
        <v>17</v>
      </c>
      <c r="DE521" s="44">
        <v>414</v>
      </c>
      <c r="DF521" s="44">
        <f>IF(DE521="","",DE521-DE517)</f>
        <v>0</v>
      </c>
      <c r="DG521" s="44">
        <v>13</v>
      </c>
      <c r="DH521" s="44">
        <f>IF(DG521="","",DG517+DI517-DG521)</f>
        <v>0</v>
      </c>
      <c r="DI521" s="44">
        <v>0</v>
      </c>
      <c r="DJ521" s="60" t="str">
        <f t="shared" si="2563"/>
        <v>ＡＩマスコット</v>
      </c>
      <c r="DK521" s="67">
        <f t="shared" si="2563"/>
        <v>286</v>
      </c>
      <c r="DL521" s="44">
        <f t="shared" si="2517"/>
        <v>0</v>
      </c>
      <c r="DM521" s="45">
        <f t="shared" si="2518"/>
        <v>0</v>
      </c>
      <c r="DN521" s="35"/>
      <c r="DO521" s="27"/>
      <c r="DP521" s="46"/>
      <c r="DQ521" s="44">
        <v>878</v>
      </c>
      <c r="DR521" s="44">
        <f>IF(DQ521="","",DQ521-DQ517)</f>
        <v>26</v>
      </c>
      <c r="DS521" s="44">
        <v>29</v>
      </c>
      <c r="DT521" s="44">
        <f>IF(DS521="","",DS521-DS517)</f>
        <v>0</v>
      </c>
      <c r="DU521" s="44">
        <v>16</v>
      </c>
      <c r="DV521" s="44">
        <f>IF(DU521="","",DU517+DW517-DU521)</f>
        <v>1</v>
      </c>
      <c r="DW521" s="44">
        <v>0</v>
      </c>
      <c r="DX521" s="60" t="str">
        <f t="shared" si="2564"/>
        <v>ギャルキティキーケース</v>
      </c>
      <c r="DY521" s="67">
        <f t="shared" si="2564"/>
        <v>726</v>
      </c>
      <c r="DZ521" s="44">
        <f t="shared" si="2522"/>
        <v>726</v>
      </c>
      <c r="EA521" s="45">
        <f t="shared" si="2523"/>
        <v>0.27923076923076923</v>
      </c>
      <c r="EB521" s="35"/>
      <c r="EC521" s="27"/>
      <c r="ED521" s="51" t="str">
        <f t="shared" si="2454"/>
        <v/>
      </c>
      <c r="EE521" s="44"/>
      <c r="EF521" s="44"/>
      <c r="EG521" s="44"/>
      <c r="EH521" s="44"/>
      <c r="EI521" s="44"/>
      <c r="EJ521" s="44"/>
      <c r="EK521" s="44"/>
      <c r="EL521" s="43"/>
      <c r="EM521" s="43"/>
      <c r="EN521" s="44"/>
      <c r="EO521" s="45"/>
      <c r="EP521" s="35"/>
      <c r="EQ521" s="27"/>
      <c r="ER521" s="51"/>
      <c r="ES521" s="44"/>
      <c r="ET521" s="44"/>
      <c r="EU521" s="44"/>
      <c r="EV521" s="44"/>
      <c r="EW521" s="44"/>
      <c r="EX521" s="44"/>
      <c r="EY521" s="44"/>
      <c r="EZ521" s="43"/>
      <c r="FA521" s="43"/>
      <c r="FB521" s="44"/>
      <c r="FC521" s="45"/>
      <c r="FD521" s="35"/>
      <c r="HW521" s="181"/>
      <c r="HX521" s="27"/>
      <c r="HY521" s="27"/>
      <c r="HZ521" s="137"/>
      <c r="IA521" s="27"/>
      <c r="IC521" s="174"/>
      <c r="ID521" s="27"/>
      <c r="IE521" s="27"/>
      <c r="IF521" s="27"/>
      <c r="IG521" s="27"/>
      <c r="IH521" s="27"/>
      <c r="IL521" s="27"/>
      <c r="IM521" s="27"/>
      <c r="IN521" s="137"/>
      <c r="IO521" s="27"/>
      <c r="IQ521" s="174"/>
      <c r="IR521" s="27"/>
      <c r="IS521" s="27"/>
      <c r="IT521" s="27"/>
      <c r="IU521" s="27"/>
      <c r="IV521" s="27"/>
      <c r="IY521" s="33"/>
      <c r="IZ521" s="46"/>
      <c r="JA521" s="44">
        <v>3534</v>
      </c>
      <c r="JB521" s="44">
        <f>IF(JA521="","",JA521-JA517)</f>
        <v>40</v>
      </c>
      <c r="JC521" s="44">
        <v>112</v>
      </c>
      <c r="JD521" s="44">
        <f>IF(JC521="","",JC521-JC517)</f>
        <v>1</v>
      </c>
      <c r="JE521" s="44">
        <v>17</v>
      </c>
      <c r="JF521" s="44">
        <f>IF(JE521="","",JE517+JG517-JE521)</f>
        <v>1</v>
      </c>
      <c r="JG521" s="44">
        <v>0</v>
      </c>
      <c r="JH521" s="60" t="str">
        <f t="shared" si="2565"/>
        <v>アンパンマンもちふわ</v>
      </c>
      <c r="JI521" s="67">
        <f t="shared" si="2565"/>
        <v>673</v>
      </c>
      <c r="JJ521" s="44">
        <f t="shared" si="2529"/>
        <v>673</v>
      </c>
      <c r="JK521" s="45">
        <f t="shared" si="2530"/>
        <v>0.16825000000000001</v>
      </c>
      <c r="JL521" s="35"/>
      <c r="JM521" s="27"/>
      <c r="JN521" s="46"/>
      <c r="JO521" s="44">
        <v>2800</v>
      </c>
      <c r="JP521" s="44">
        <f>IF(JO521="","",JO521-JO517)</f>
        <v>26</v>
      </c>
      <c r="JQ521" s="44">
        <v>157</v>
      </c>
      <c r="JR521" s="44">
        <f>IF(JQ521="","",JQ521-JQ517)</f>
        <v>5</v>
      </c>
      <c r="JS521" s="44">
        <v>60</v>
      </c>
      <c r="JT521" s="44">
        <f>IF(JS521="","",JS517+JU517-JS521)</f>
        <v>0</v>
      </c>
      <c r="JU521" s="44">
        <v>0</v>
      </c>
      <c r="JV521" s="60" t="str">
        <f t="shared" si="2566"/>
        <v>AIスクイーズ</v>
      </c>
      <c r="JW521" s="67">
        <f t="shared" si="2566"/>
        <v>182</v>
      </c>
      <c r="JX521" s="44">
        <f t="shared" si="2536"/>
        <v>0</v>
      </c>
      <c r="JY521" s="45">
        <f t="shared" si="2537"/>
        <v>0</v>
      </c>
      <c r="JZ521" s="35"/>
      <c r="KA521" s="61"/>
      <c r="KB521" s="46"/>
      <c r="KC521" s="44">
        <v>4807</v>
      </c>
      <c r="KD521" s="44">
        <f>IF(KC521="","",KC521-KC517)</f>
        <v>136</v>
      </c>
      <c r="KE521" s="44">
        <v>323</v>
      </c>
      <c r="KF521" s="44">
        <f>IF(KE521="","",KE521-KE517)</f>
        <v>8</v>
      </c>
      <c r="KG521" s="44">
        <v>64</v>
      </c>
      <c r="KH521" s="44">
        <f>IF(KG521="","",KG517+KI517-KG521)</f>
        <v>14</v>
      </c>
      <c r="KI521" s="44">
        <v>0</v>
      </c>
      <c r="KJ521" s="60" t="str">
        <f t="shared" si="2567"/>
        <v>AIモンスターラバー</v>
      </c>
      <c r="KK521" s="67">
        <f t="shared" si="2567"/>
        <v>198</v>
      </c>
      <c r="KL521" s="44">
        <f t="shared" si="2543"/>
        <v>2772</v>
      </c>
      <c r="KM521" s="45">
        <f t="shared" si="2544"/>
        <v>0.20382352941176471</v>
      </c>
      <c r="KN521" s="35"/>
      <c r="KO521" s="27"/>
      <c r="KP521" s="46"/>
      <c r="KQ521" s="44">
        <v>4849</v>
      </c>
      <c r="KR521" s="44">
        <f>IF(KQ521="","",KQ521-KQ517)</f>
        <v>44</v>
      </c>
      <c r="KS521" s="44">
        <v>227</v>
      </c>
      <c r="KT521" s="44">
        <f>IF(KS521="","",KS521-KS517)</f>
        <v>1</v>
      </c>
      <c r="KU521" s="44">
        <v>56</v>
      </c>
      <c r="KV521" s="44">
        <f>IF(KU521="","",KU517+KW517-KU521)</f>
        <v>2</v>
      </c>
      <c r="KW521" s="44">
        <v>0</v>
      </c>
      <c r="KX521" s="60" t="str">
        <f t="shared" si="2568"/>
        <v>キティサンダルKH</v>
      </c>
      <c r="KY521" s="67">
        <f t="shared" si="2568"/>
        <v>605</v>
      </c>
      <c r="KZ521" s="44">
        <f t="shared" si="2550"/>
        <v>1210</v>
      </c>
      <c r="LA521" s="45">
        <f t="shared" si="2551"/>
        <v>0.27500000000000002</v>
      </c>
      <c r="LB521" s="35"/>
      <c r="LC521" s="27"/>
      <c r="LD521" s="46"/>
      <c r="LE521" s="44"/>
      <c r="LF521" s="44"/>
      <c r="LG521" s="44">
        <v>530</v>
      </c>
      <c r="LH521" s="44">
        <f t="shared" si="2569"/>
        <v>0</v>
      </c>
      <c r="LI521" s="43">
        <v>2</v>
      </c>
      <c r="LJ521" s="44">
        <f t="shared" si="2570"/>
        <v>0</v>
      </c>
      <c r="LK521" s="44">
        <v>0</v>
      </c>
      <c r="LL521" s="72" t="str">
        <f>IF(LE520="","",LL518)</f>
        <v>アンパンティッシュカバー、キティヒョウ柄</v>
      </c>
      <c r="LM521" s="67">
        <f>IF(LF520="","",LM518)</f>
        <v>1000</v>
      </c>
      <c r="LN521" s="44">
        <f t="shared" si="2498"/>
        <v>0</v>
      </c>
      <c r="LO521" s="45"/>
      <c r="LP521" s="35"/>
      <c r="LQ521" s="27"/>
      <c r="LR521" s="51"/>
      <c r="LS521" s="44"/>
      <c r="LT521" s="44"/>
      <c r="LU521" s="44"/>
      <c r="LV521" s="44"/>
      <c r="LW521" s="44"/>
      <c r="LX521" s="44"/>
      <c r="LY521" s="44"/>
      <c r="LZ521" s="43"/>
      <c r="MA521" s="43"/>
      <c r="MB521" s="44"/>
      <c r="MC521" s="45"/>
      <c r="MD521" s="35"/>
      <c r="ME521" s="27"/>
      <c r="MF521" s="51"/>
      <c r="MG521" s="44"/>
      <c r="MH521" s="44"/>
      <c r="MI521" s="44"/>
      <c r="MJ521" s="44"/>
      <c r="MK521" s="44"/>
      <c r="ML521" s="44"/>
      <c r="MM521" s="44"/>
      <c r="MN521" s="43"/>
      <c r="MO521" s="43"/>
      <c r="MP521" s="44"/>
      <c r="MQ521" s="45"/>
      <c r="MR521" s="35"/>
      <c r="MS521" s="27"/>
      <c r="MT521" s="51"/>
      <c r="MU521" s="44"/>
      <c r="MV521" s="44"/>
      <c r="MW521" s="44"/>
      <c r="MX521" s="44"/>
      <c r="MY521" s="44"/>
      <c r="MZ521" s="44"/>
      <c r="NA521" s="44"/>
      <c r="NB521" s="43"/>
      <c r="NC521" s="43"/>
      <c r="ND521" s="44"/>
      <c r="NE521" s="45"/>
      <c r="NF521" s="35"/>
      <c r="NG521" s="27"/>
      <c r="NH521" s="51" t="str">
        <f t="shared" si="2489"/>
        <v/>
      </c>
      <c r="NI521" s="47"/>
      <c r="NJ521" s="44"/>
      <c r="NK521" s="44"/>
      <c r="NL521" s="44"/>
      <c r="NM521" s="44"/>
      <c r="NN521" s="44"/>
      <c r="NO521" s="44"/>
      <c r="NP521" s="43"/>
      <c r="NQ521" s="43"/>
      <c r="NR521" s="44"/>
      <c r="NS521" s="45"/>
      <c r="NT521" s="35"/>
    </row>
    <row r="522" spans="1:384" ht="15" customHeight="1" thickBot="1" x14ac:dyDescent="0.25">
      <c r="A522" s="38"/>
      <c r="B522" s="39" t="str">
        <f>IF(A522="","",SUM(J522,LF544,AL522,ET522,AZ522,EF522,LT522,NJ522,MV522,MH522,X522)+SUM(DR555:DR558)+SUM(CP555:CP558)+SUM(CB555:CB558)+SUM(BN555:BN558)+SUM(DD555:DD558)+SUM(JB555:JB558)+SUM(JP555:JP558)+SUM(KD555:KD558)+SUM(KR555:KR558))</f>
        <v/>
      </c>
      <c r="C522" s="40" t="str">
        <f>IF(A522="","",SUM(J522,X522,AL522,AZ522)+SUM(BN555:BN558)+SUM(CB555:CB558)+SUM(CP555:CP558))</f>
        <v/>
      </c>
      <c r="D522" s="40" t="str">
        <f>IF(A522="","",SUM(EF522,LT522)+SUM(DD555:DD558)+SUM(DR555:DR558))</f>
        <v/>
      </c>
      <c r="E522" s="40" t="str">
        <f>IF(A522="","",SUM(NJ522,MV522,MH522,ET522,LF544)+SUM(JB555:JB558)+SUM(JP555:JP558)+SUM(KD555:KD558)+SUM(KR555:KR558))</f>
        <v/>
      </c>
      <c r="F522" s="140"/>
      <c r="G522" s="140"/>
      <c r="H522" s="42"/>
      <c r="I522" s="44"/>
      <c r="J522" s="44" t="str">
        <f t="shared" ref="J522:J524" si="2571">IF(I522="","",I522-I521)</f>
        <v/>
      </c>
      <c r="K522" s="44"/>
      <c r="L522" s="44" t="str">
        <f t="shared" ref="L522:L524" si="2572">IF(K522="","",K522-K521)</f>
        <v/>
      </c>
      <c r="M522" s="44"/>
      <c r="N522" s="44" t="str">
        <f t="shared" ref="N522:N524" si="2573">IF(M522="","",M521+O521-M522)</f>
        <v/>
      </c>
      <c r="O522" s="44"/>
      <c r="P522" s="43"/>
      <c r="Q522" s="43" t="str">
        <f t="shared" ref="Q522:Q524" si="2574">IF(I522="","",Q521)</f>
        <v/>
      </c>
      <c r="R522" s="44" t="str">
        <f t="shared" ref="R522:R524" si="2575">IF(Q522="","",N522*Q522)</f>
        <v/>
      </c>
      <c r="S522" s="45" t="str">
        <f t="shared" ref="S522:S524" si="2576">IF(R522="","",R522/(J522*100))</f>
        <v/>
      </c>
      <c r="T522" s="35"/>
      <c r="U522" s="27"/>
      <c r="V522" s="51" t="str">
        <f t="shared" si="2433"/>
        <v/>
      </c>
      <c r="W522" s="44"/>
      <c r="X522" s="44" t="str">
        <f t="shared" si="2434"/>
        <v/>
      </c>
      <c r="Y522" s="44"/>
      <c r="Z522" s="44" t="str">
        <f t="shared" si="2435"/>
        <v/>
      </c>
      <c r="AA522" s="44"/>
      <c r="AB522" s="44" t="str">
        <f t="shared" si="2436"/>
        <v/>
      </c>
      <c r="AC522" s="44"/>
      <c r="AD522" s="43"/>
      <c r="AE522" s="43" t="str">
        <f t="shared" si="2437"/>
        <v/>
      </c>
      <c r="AF522" s="44" t="str">
        <f t="shared" si="2438"/>
        <v/>
      </c>
      <c r="AG522" s="45" t="str">
        <f t="shared" si="2439"/>
        <v/>
      </c>
      <c r="AH522" s="35"/>
      <c r="AI522" s="27"/>
      <c r="AJ522" s="51" t="str">
        <f t="shared" si="2440"/>
        <v/>
      </c>
      <c r="AK522" s="44"/>
      <c r="AL522" s="44" t="str">
        <f t="shared" si="2441"/>
        <v/>
      </c>
      <c r="AM522" s="44"/>
      <c r="AN522" s="44" t="str">
        <f t="shared" si="2442"/>
        <v/>
      </c>
      <c r="AO522" s="44"/>
      <c r="AP522" s="44" t="str">
        <f t="shared" si="2443"/>
        <v/>
      </c>
      <c r="AQ522" s="44"/>
      <c r="AR522" s="43"/>
      <c r="AS522" s="43" t="str">
        <f t="shared" si="2444"/>
        <v/>
      </c>
      <c r="AT522" s="44" t="str">
        <f t="shared" si="2445"/>
        <v/>
      </c>
      <c r="AU522" s="45" t="str">
        <f t="shared" si="2446"/>
        <v/>
      </c>
      <c r="AV522" s="35"/>
      <c r="AW522" s="27"/>
      <c r="AX522" s="51" t="str">
        <f t="shared" si="2447"/>
        <v/>
      </c>
      <c r="AY522" s="44"/>
      <c r="AZ522" s="44" t="str">
        <f t="shared" si="2448"/>
        <v/>
      </c>
      <c r="BA522" s="44"/>
      <c r="BB522" s="44" t="str">
        <f t="shared" si="2449"/>
        <v/>
      </c>
      <c r="BC522" s="44"/>
      <c r="BD522" s="44" t="str">
        <f t="shared" si="2450"/>
        <v/>
      </c>
      <c r="BE522" s="44"/>
      <c r="BF522" s="43"/>
      <c r="BG522" s="43" t="str">
        <f t="shared" si="2451"/>
        <v/>
      </c>
      <c r="BH522" s="44" t="str">
        <f t="shared" si="2452"/>
        <v/>
      </c>
      <c r="BI522" s="45" t="str">
        <f t="shared" si="2453"/>
        <v/>
      </c>
      <c r="BJ522" s="35"/>
      <c r="BK522" s="50"/>
      <c r="BL522" s="74"/>
      <c r="BM522" s="75">
        <v>11708</v>
      </c>
      <c r="BN522" s="75">
        <f>IF(BM522="","",BM522-BM518)</f>
        <v>122</v>
      </c>
      <c r="BO522" s="75">
        <v>588</v>
      </c>
      <c r="BP522" s="75">
        <f>IF(BO522="","",BO522-BO518)</f>
        <v>6</v>
      </c>
      <c r="BQ522" s="75">
        <v>78</v>
      </c>
      <c r="BR522" s="75">
        <f>IF(BQ522="","",BQ518+BS518-BQ522)</f>
        <v>10</v>
      </c>
      <c r="BS522" s="75"/>
      <c r="BT522" s="77" t="str">
        <f t="shared" si="2559"/>
        <v>ＡＩモンスターラバー</v>
      </c>
      <c r="BU522" s="78">
        <f t="shared" si="2559"/>
        <v>198</v>
      </c>
      <c r="BV522" s="75">
        <f t="shared" si="2560"/>
        <v>1980</v>
      </c>
      <c r="BW522" s="79">
        <f t="shared" si="2561"/>
        <v>0.16229508196721312</v>
      </c>
      <c r="BX522" s="35"/>
      <c r="BY522" s="27"/>
      <c r="BZ522" s="74"/>
      <c r="CA522" s="75">
        <v>221</v>
      </c>
      <c r="CB522" s="75">
        <f>IF(CA522="","",CA522-CA518)</f>
        <v>83</v>
      </c>
      <c r="CC522" s="75">
        <v>996</v>
      </c>
      <c r="CD522" s="75">
        <f>IF(CC522="","",CC522-CC518)</f>
        <v>0</v>
      </c>
      <c r="CE522" s="75">
        <v>15</v>
      </c>
      <c r="CF522" s="75">
        <f>IF(CE522="","",CE518+CG518-CE522)</f>
        <v>2</v>
      </c>
      <c r="CG522" s="75">
        <v>2</v>
      </c>
      <c r="CH522" s="77" t="str">
        <f>IF(CA522="","",CH518)</f>
        <v>AIモンスターマスコット</v>
      </c>
      <c r="CI522" s="78">
        <f>IF(CB522="","",CI518)</f>
        <v>286</v>
      </c>
      <c r="CJ522" s="75">
        <f t="shared" si="2507"/>
        <v>572</v>
      </c>
      <c r="CK522" s="79">
        <f t="shared" si="2508"/>
        <v>6.8915662650602408E-2</v>
      </c>
      <c r="CL522" s="35"/>
      <c r="CM522" s="27"/>
      <c r="CN522" s="74"/>
      <c r="CO522" s="75">
        <v>78</v>
      </c>
      <c r="CP522" s="75">
        <f>IF(CO522="","",CO522-CO518)</f>
        <v>35</v>
      </c>
      <c r="CQ522" s="75">
        <v>992</v>
      </c>
      <c r="CR522" s="75">
        <f>IF(CQ522="","",CQ522-CQ518)</f>
        <v>1</v>
      </c>
      <c r="CS522" s="75">
        <v>7</v>
      </c>
      <c r="CT522" s="75">
        <f>IF(CS522="","",CS518+CU518-CS522)</f>
        <v>1</v>
      </c>
      <c r="CU522" s="75"/>
      <c r="CV522" s="77" t="str">
        <f t="shared" si="2562"/>
        <v>スティッチキーケース</v>
      </c>
      <c r="CW522" s="78">
        <f t="shared" si="2562"/>
        <v>550</v>
      </c>
      <c r="CX522" s="75">
        <f t="shared" si="2510"/>
        <v>550</v>
      </c>
      <c r="CY522" s="79">
        <f t="shared" si="2511"/>
        <v>0.15714285714285714</v>
      </c>
      <c r="CZ522" s="35"/>
      <c r="DA522" s="58"/>
      <c r="DB522" s="74"/>
      <c r="DC522" s="75">
        <v>5038</v>
      </c>
      <c r="DD522" s="75">
        <f>IF(DC522="","",DC522-DC518)</f>
        <v>44</v>
      </c>
      <c r="DE522" s="75">
        <v>278</v>
      </c>
      <c r="DF522" s="75">
        <f>IF(DE522="","",DE522-DE518)</f>
        <v>5</v>
      </c>
      <c r="DG522" s="75">
        <v>90</v>
      </c>
      <c r="DH522" s="75">
        <f>IF(DG522="","",DG518+DI518-DG522)</f>
        <v>9</v>
      </c>
      <c r="DI522" s="75">
        <v>0</v>
      </c>
      <c r="DJ522" s="77" t="str">
        <f t="shared" si="2563"/>
        <v>ＡＩラバー</v>
      </c>
      <c r="DK522" s="78">
        <f t="shared" si="2563"/>
        <v>198</v>
      </c>
      <c r="DL522" s="75">
        <f t="shared" si="2517"/>
        <v>1782</v>
      </c>
      <c r="DM522" s="79">
        <f t="shared" si="2518"/>
        <v>0.40500000000000003</v>
      </c>
      <c r="DN522" s="35"/>
      <c r="DO522" s="27"/>
      <c r="DP522" s="74"/>
      <c r="DQ522" s="75">
        <v>857</v>
      </c>
      <c r="DR522" s="75">
        <f>IF(DQ522="","",DQ522-DQ518)</f>
        <v>63</v>
      </c>
      <c r="DS522" s="75">
        <v>27</v>
      </c>
      <c r="DT522" s="75">
        <f>IF(DS522="","",DS522-DS518)</f>
        <v>2</v>
      </c>
      <c r="DU522" s="75">
        <v>11</v>
      </c>
      <c r="DV522" s="75">
        <f>IF(DU522="","",DU518+DW518-DU522)</f>
        <v>2</v>
      </c>
      <c r="DW522" s="75">
        <v>0</v>
      </c>
      <c r="DX522" s="77" t="str">
        <f t="shared" si="2564"/>
        <v>サンリオトイカメラ</v>
      </c>
      <c r="DY522" s="78">
        <f t="shared" si="2564"/>
        <v>605</v>
      </c>
      <c r="DZ522" s="75">
        <f t="shared" si="2522"/>
        <v>1210</v>
      </c>
      <c r="EA522" s="79">
        <f t="shared" si="2523"/>
        <v>0.19206349206349208</v>
      </c>
      <c r="EB522" s="35"/>
      <c r="EC522" s="27"/>
      <c r="ED522" s="51" t="str">
        <f t="shared" si="2454"/>
        <v/>
      </c>
      <c r="EE522" s="44"/>
      <c r="EF522" s="44" t="str">
        <f t="shared" ref="EF522:EF524" si="2577">IF(EE522="","",EE522-EE521)</f>
        <v/>
      </c>
      <c r="EG522" s="44"/>
      <c r="EH522" s="44" t="str">
        <f t="shared" ref="EH522:EH524" si="2578">IF(EG522="","",EG522-EG521)</f>
        <v/>
      </c>
      <c r="EI522" s="44"/>
      <c r="EJ522" s="44" t="str">
        <f t="shared" ref="EJ522:EJ524" si="2579">IF(EI522="","",EI521+EK521-EI522)</f>
        <v/>
      </c>
      <c r="EK522" s="44"/>
      <c r="EL522" s="43"/>
      <c r="EM522" s="43" t="str">
        <f t="shared" ref="EM522:EM524" si="2580">IF(EE522="","",EM521)</f>
        <v/>
      </c>
      <c r="EN522" s="44" t="str">
        <f t="shared" ref="EN522:EN524" si="2581">IF(EM522="","",EJ522*EM522)</f>
        <v/>
      </c>
      <c r="EO522" s="45" t="str">
        <f t="shared" ref="EO522:EO524" si="2582">IF(EN522="","",EN522/(EF522*100))</f>
        <v/>
      </c>
      <c r="EP522" s="35"/>
      <c r="EQ522" s="27"/>
      <c r="ER522" s="51" t="str">
        <f t="shared" si="2461"/>
        <v/>
      </c>
      <c r="ES522" s="44"/>
      <c r="ET522" s="44" t="str">
        <f t="shared" ref="ET522:ET524" si="2583">IF(ES522="","",ES522-ES521)</f>
        <v/>
      </c>
      <c r="EU522" s="44"/>
      <c r="EV522" s="44" t="str">
        <f t="shared" ref="EV522:EV524" si="2584">IF(EU522="","",EU522-EU521)</f>
        <v/>
      </c>
      <c r="EW522" s="44"/>
      <c r="EX522" s="44" t="str">
        <f t="shared" ref="EX522:EX524" si="2585">IF(EW522="","",EW521+EY521-EW522)</f>
        <v/>
      </c>
      <c r="EY522" s="44"/>
      <c r="EZ522" s="43"/>
      <c r="FA522" s="43" t="str">
        <f t="shared" ref="FA522:FA524" si="2586">IF(ES522="","",FA521)</f>
        <v/>
      </c>
      <c r="FB522" s="44" t="str">
        <f t="shared" ref="FB522:FB524" si="2587">IF(FA522="","",EX522*FA522)</f>
        <v/>
      </c>
      <c r="FC522" s="45" t="str">
        <f t="shared" ref="FC522:FC524" si="2588">IF(FB522="","",FB522/(ET522*100))</f>
        <v/>
      </c>
      <c r="FD522" s="35"/>
      <c r="HW522" s="181"/>
      <c r="HX522" s="27"/>
      <c r="HY522" s="27"/>
      <c r="HZ522" s="137"/>
      <c r="IA522" s="27"/>
      <c r="IC522" s="174"/>
      <c r="ID522" s="27"/>
      <c r="IE522" s="27"/>
      <c r="IF522" s="27"/>
      <c r="IG522" s="27"/>
      <c r="IH522" s="27"/>
      <c r="IL522" s="27"/>
      <c r="IM522" s="27"/>
      <c r="IN522" s="137"/>
      <c r="IO522" s="27"/>
      <c r="IQ522" s="174"/>
      <c r="IR522" s="27"/>
      <c r="IS522" s="27"/>
      <c r="IT522" s="27"/>
      <c r="IU522" s="27"/>
      <c r="IV522" s="27"/>
      <c r="IY522" s="33"/>
      <c r="IZ522" s="74"/>
      <c r="JA522" s="75">
        <v>4675</v>
      </c>
      <c r="JB522" s="82">
        <f>IF(JA522="","",JA522-JA518)</f>
        <v>20</v>
      </c>
      <c r="JC522" s="75">
        <v>242</v>
      </c>
      <c r="JD522" s="75">
        <f>IF(JC522="","",JC522-JC518)</f>
        <v>2</v>
      </c>
      <c r="JE522" s="75">
        <v>120</v>
      </c>
      <c r="JF522" s="75">
        <f>IF(JE522="","",JE518+JG518-JE522)</f>
        <v>4</v>
      </c>
      <c r="JG522" s="75">
        <v>0</v>
      </c>
      <c r="JH522" s="77" t="str">
        <f t="shared" si="2565"/>
        <v>スプランキーラバー</v>
      </c>
      <c r="JI522" s="78">
        <f t="shared" si="2565"/>
        <v>200</v>
      </c>
      <c r="JJ522" s="75">
        <f t="shared" si="2529"/>
        <v>800</v>
      </c>
      <c r="JK522" s="79">
        <f t="shared" si="2530"/>
        <v>0.4</v>
      </c>
      <c r="JL522" s="35"/>
      <c r="JM522" s="27"/>
      <c r="JN522" s="74"/>
      <c r="JO522" s="75">
        <v>4777</v>
      </c>
      <c r="JP522" s="75">
        <f>IF(JO522="","",JO522-JO518)</f>
        <v>82</v>
      </c>
      <c r="JQ522" s="75">
        <v>216</v>
      </c>
      <c r="JR522" s="75">
        <f>IF(JQ522="","",JQ522-JQ518)</f>
        <v>3</v>
      </c>
      <c r="JS522" s="75">
        <v>6</v>
      </c>
      <c r="JT522" s="75">
        <f>IF(JS522="","",JS518+JU518-JS522)</f>
        <v>3</v>
      </c>
      <c r="JU522" s="75">
        <v>0</v>
      </c>
      <c r="JV522" s="77" t="str">
        <f t="shared" si="2566"/>
        <v>しなこくま</v>
      </c>
      <c r="JW522" s="78">
        <f t="shared" si="2566"/>
        <v>682</v>
      </c>
      <c r="JX522" s="75">
        <f t="shared" si="2536"/>
        <v>2046</v>
      </c>
      <c r="JY522" s="79">
        <f t="shared" si="2537"/>
        <v>0.24951219512195122</v>
      </c>
      <c r="JZ522" s="35"/>
      <c r="KA522" s="61"/>
      <c r="KB522" s="74"/>
      <c r="KC522" s="75">
        <v>2959</v>
      </c>
      <c r="KD522" s="75">
        <f>IF(KC522="","",KC522-KC518)</f>
        <v>128</v>
      </c>
      <c r="KE522" s="75">
        <v>159</v>
      </c>
      <c r="KF522" s="75">
        <f>IF(KE522="","",KE522-KE518)</f>
        <v>5</v>
      </c>
      <c r="KG522" s="75">
        <v>8</v>
      </c>
      <c r="KH522" s="75">
        <f>IF(KG522="","",KG518+KI518-KG522)</f>
        <v>5</v>
      </c>
      <c r="KI522" s="75">
        <v>5</v>
      </c>
      <c r="KJ522" s="77" t="str">
        <f t="shared" si="2567"/>
        <v>ＡＩマスコット</v>
      </c>
      <c r="KK522" s="78">
        <f t="shared" si="2567"/>
        <v>286</v>
      </c>
      <c r="KL522" s="75">
        <f t="shared" si="2543"/>
        <v>1430</v>
      </c>
      <c r="KM522" s="79">
        <f t="shared" si="2544"/>
        <v>0.11171875000000001</v>
      </c>
      <c r="KN522" s="35"/>
      <c r="KO522" s="27"/>
      <c r="KP522" s="74"/>
      <c r="KQ522" s="75">
        <v>3865</v>
      </c>
      <c r="KR522" s="75">
        <f>IF(KQ522="","",KQ522-KQ518)</f>
        <v>134</v>
      </c>
      <c r="KS522" s="75">
        <v>182</v>
      </c>
      <c r="KT522" s="75">
        <f>IF(KS522="","",KS522-KS518)</f>
        <v>4</v>
      </c>
      <c r="KU522" s="75">
        <v>7</v>
      </c>
      <c r="KV522" s="75">
        <f>IF(KU522="","",KU518+KW518-KU522)</f>
        <v>4</v>
      </c>
      <c r="KW522" s="75">
        <v>0</v>
      </c>
      <c r="KX522" s="77" t="str">
        <f t="shared" si="2568"/>
        <v>サンリオファン</v>
      </c>
      <c r="KY522" s="78">
        <f t="shared" si="2568"/>
        <v>1100</v>
      </c>
      <c r="KZ522" s="75">
        <f t="shared" si="2550"/>
        <v>4400</v>
      </c>
      <c r="LA522" s="79">
        <f t="shared" si="2551"/>
        <v>0.32835820895522388</v>
      </c>
      <c r="LB522" s="35"/>
      <c r="LC522" s="27"/>
      <c r="LD522" s="97"/>
      <c r="LE522" s="75"/>
      <c r="LF522" s="75"/>
      <c r="LG522" s="75">
        <v>1166</v>
      </c>
      <c r="LH522" s="75">
        <f t="shared" si="2569"/>
        <v>0</v>
      </c>
      <c r="LI522" s="76">
        <v>2</v>
      </c>
      <c r="LJ522" s="75">
        <f t="shared" si="2570"/>
        <v>0</v>
      </c>
      <c r="LK522" s="75">
        <v>0</v>
      </c>
      <c r="LL522" s="77" t="str">
        <f>IF(LE520="","",LL519)</f>
        <v>バイキンティッシュカバー、ダダンダン</v>
      </c>
      <c r="LM522" s="78">
        <f>IF(LF520="","",LM519)</f>
        <v>1000</v>
      </c>
      <c r="LN522" s="75">
        <f t="shared" si="2498"/>
        <v>0</v>
      </c>
      <c r="LO522" s="79"/>
      <c r="LP522" s="35"/>
      <c r="LQ522" s="27"/>
      <c r="LR522" s="51" t="str">
        <f t="shared" si="2468"/>
        <v/>
      </c>
      <c r="LS522" s="44"/>
      <c r="LT522" s="44" t="str">
        <f t="shared" ref="LT522:LT524" si="2589">IF(LS522="","",LS522-LS521)</f>
        <v/>
      </c>
      <c r="LU522" s="44"/>
      <c r="LV522" s="44" t="str">
        <f t="shared" ref="LV522:LV524" si="2590">IF(LU522="","",LU522-LU521)</f>
        <v/>
      </c>
      <c r="LW522" s="44"/>
      <c r="LX522" s="44" t="str">
        <f t="shared" ref="LX522:LX524" si="2591">IF(LW522="","",LW521+LY521-LW522)</f>
        <v/>
      </c>
      <c r="LY522" s="44"/>
      <c r="LZ522" s="43"/>
      <c r="MA522" s="43" t="str">
        <f t="shared" ref="MA522:MA524" si="2592">IF(LS522="","",MA521)</f>
        <v/>
      </c>
      <c r="MB522" s="44" t="str">
        <f t="shared" ref="MB522:MB524" si="2593">IF(MA522="","",LX522*MA522)</f>
        <v/>
      </c>
      <c r="MC522" s="45" t="str">
        <f t="shared" ref="MC522:MC524" si="2594">IF(MB522="","",MB522/(LT522*100))</f>
        <v/>
      </c>
      <c r="MD522" s="35"/>
      <c r="ME522" s="27"/>
      <c r="MF522" s="51" t="str">
        <f t="shared" si="2475"/>
        <v/>
      </c>
      <c r="MG522" s="44"/>
      <c r="MH522" s="44" t="str">
        <f t="shared" ref="MH522:MH524" si="2595">IF(MG522="","",MG522-MG521)</f>
        <v/>
      </c>
      <c r="MI522" s="44"/>
      <c r="MJ522" s="44" t="str">
        <f t="shared" ref="MJ522:MJ524" si="2596">IF(MI522="","",MI522-MI521)</f>
        <v/>
      </c>
      <c r="MK522" s="44"/>
      <c r="ML522" s="44" t="str">
        <f t="shared" ref="ML522:ML524" si="2597">IF(MK522="","",MK521+MM521-MK522)</f>
        <v/>
      </c>
      <c r="MM522" s="44"/>
      <c r="MN522" s="43"/>
      <c r="MO522" s="43" t="str">
        <f t="shared" ref="MO522:MO524" si="2598">IF(MG522="","",MO521)</f>
        <v/>
      </c>
      <c r="MP522" s="44" t="str">
        <f t="shared" ref="MP522:MP524" si="2599">IF(MO522="","",ML522*MO522)</f>
        <v/>
      </c>
      <c r="MQ522" s="45" t="str">
        <f t="shared" ref="MQ522:MQ524" si="2600">IF(MP522="","",MP522/(MH522*100))</f>
        <v/>
      </c>
      <c r="MR522" s="35"/>
      <c r="MS522" s="27"/>
      <c r="MT522" s="51" t="str">
        <f t="shared" si="2482"/>
        <v/>
      </c>
      <c r="MU522" s="44"/>
      <c r="MV522" s="44" t="str">
        <f t="shared" ref="MV522:MV524" si="2601">IF(MU522="","",MU522-MU521)</f>
        <v/>
      </c>
      <c r="MW522" s="44"/>
      <c r="MX522" s="44" t="str">
        <f t="shared" ref="MX522:MX524" si="2602">IF(MW522="","",MW522-MW521)</f>
        <v/>
      </c>
      <c r="MY522" s="44"/>
      <c r="MZ522" s="44" t="str">
        <f t="shared" ref="MZ522:MZ524" si="2603">IF(MY522="","",MY521+NA521-MY522)</f>
        <v/>
      </c>
      <c r="NA522" s="44"/>
      <c r="NB522" s="43"/>
      <c r="NC522" s="43" t="str">
        <f t="shared" ref="NC522:NC524" si="2604">IF(MU522="","",NC521)</f>
        <v/>
      </c>
      <c r="ND522" s="44" t="str">
        <f t="shared" ref="ND522:ND524" si="2605">IF(NC522="","",MZ522*NC522)</f>
        <v/>
      </c>
      <c r="NE522" s="45" t="str">
        <f t="shared" ref="NE522:NE524" si="2606">IF(ND522="","",ND522/(MV522*100))</f>
        <v/>
      </c>
      <c r="NF522" s="35"/>
      <c r="NG522" s="27"/>
      <c r="NH522" s="51" t="str">
        <f t="shared" si="2489"/>
        <v/>
      </c>
      <c r="NI522" s="44"/>
      <c r="NJ522" s="44" t="str">
        <f>IF(NI522="","",NI522-NI521)</f>
        <v/>
      </c>
      <c r="NK522" s="44"/>
      <c r="NL522" s="44" t="str">
        <f t="shared" ref="NL522:NL524" si="2607">IF(NK522="","",NK522-NK521)</f>
        <v/>
      </c>
      <c r="NM522" s="44"/>
      <c r="NN522" s="44" t="str">
        <f t="shared" ref="NN522:NN524" si="2608">IF(NM522="","",NM521+NO521-NM522)</f>
        <v/>
      </c>
      <c r="NO522" s="44"/>
      <c r="NP522" s="43"/>
      <c r="NQ522" s="43" t="str">
        <f t="shared" ref="NQ522:NQ524" si="2609">IF(NI522="","",NQ521)</f>
        <v/>
      </c>
      <c r="NR522" s="44" t="str">
        <f t="shared" ref="NR522:NR524" si="2610">IF(NQ522="","",NN522*NQ522)</f>
        <v/>
      </c>
      <c r="NS522" s="45" t="str">
        <f t="shared" ref="NS522:NS524" si="2611">IF(NR522="","",NR522/(NJ522*100))</f>
        <v/>
      </c>
      <c r="NT522" s="35"/>
    </row>
    <row r="523" spans="1:384" ht="15" customHeight="1" thickTop="1" x14ac:dyDescent="0.2">
      <c r="A523" s="38"/>
      <c r="B523" s="39" t="str">
        <f>IF(A523="","",SUM(J523,LF547,AL523,ET523,AZ523,EF523,LT523,NJ523,MV523,MH523,X523)+SUM(DR559:DR562)+SUM(CP559:CP562)+SUM(CB559:CB562)+SUM(BN559:BN562)+SUM(DD559:DD562)+SUM(JB559:JB562)+SUM(JP559:JP562)+SUM(KD559:KD562)+SUM(KR559:KR562))</f>
        <v/>
      </c>
      <c r="C523" s="40" t="str">
        <f>IF(A523="","",SUM(J523,X523,AL523,AZ523)+SUM(BN559:BN562)+SUM(CB559:CB562)+SUM(CP559:CP562))</f>
        <v/>
      </c>
      <c r="D523" s="40" t="str">
        <f>IF(A523="","",SUM(EF523,LT523)+SUM(DD559:DD562)+SUM(DR559:DR562))</f>
        <v/>
      </c>
      <c r="E523" s="40" t="str">
        <f>IF(A523="","",SUM(NJ523,MV523,MH523,ET523,LF547)+SUM(JB559:JB562)+SUM(JP559:JP562)+SUM(KD559:KD562)+SUM(KR559:KR562))</f>
        <v/>
      </c>
      <c r="F523" s="140"/>
      <c r="G523" s="140"/>
      <c r="H523" s="42"/>
      <c r="I523" s="44"/>
      <c r="J523" s="44" t="str">
        <f t="shared" si="2571"/>
        <v/>
      </c>
      <c r="K523" s="44"/>
      <c r="L523" s="44" t="str">
        <f t="shared" si="2572"/>
        <v/>
      </c>
      <c r="M523" s="44"/>
      <c r="N523" s="44" t="str">
        <f t="shared" si="2573"/>
        <v/>
      </c>
      <c r="O523" s="44"/>
      <c r="P523" s="43"/>
      <c r="Q523" s="43" t="str">
        <f t="shared" si="2574"/>
        <v/>
      </c>
      <c r="R523" s="44" t="str">
        <f t="shared" si="2575"/>
        <v/>
      </c>
      <c r="S523" s="45" t="str">
        <f t="shared" si="2576"/>
        <v/>
      </c>
      <c r="T523" s="35"/>
      <c r="U523" s="27"/>
      <c r="V523" s="51" t="str">
        <f t="shared" si="2433"/>
        <v/>
      </c>
      <c r="W523" s="44"/>
      <c r="X523" s="44" t="str">
        <f t="shared" si="2434"/>
        <v/>
      </c>
      <c r="Y523" s="44"/>
      <c r="Z523" s="44" t="str">
        <f t="shared" si="2435"/>
        <v/>
      </c>
      <c r="AA523" s="44"/>
      <c r="AB523" s="44" t="str">
        <f t="shared" si="2436"/>
        <v/>
      </c>
      <c r="AC523" s="44"/>
      <c r="AD523" s="43"/>
      <c r="AE523" s="43" t="str">
        <f t="shared" si="2437"/>
        <v/>
      </c>
      <c r="AF523" s="44" t="str">
        <f t="shared" si="2438"/>
        <v/>
      </c>
      <c r="AG523" s="45" t="str">
        <f t="shared" si="2439"/>
        <v/>
      </c>
      <c r="AH523" s="35"/>
      <c r="AI523" s="27"/>
      <c r="AJ523" s="51" t="str">
        <f t="shared" si="2440"/>
        <v/>
      </c>
      <c r="AK523" s="44"/>
      <c r="AL523" s="44" t="str">
        <f t="shared" si="2441"/>
        <v/>
      </c>
      <c r="AM523" s="44"/>
      <c r="AN523" s="44" t="str">
        <f t="shared" si="2442"/>
        <v/>
      </c>
      <c r="AO523" s="44"/>
      <c r="AP523" s="44" t="str">
        <f t="shared" si="2443"/>
        <v/>
      </c>
      <c r="AQ523" s="44"/>
      <c r="AR523" s="43"/>
      <c r="AS523" s="43" t="str">
        <f t="shared" si="2444"/>
        <v/>
      </c>
      <c r="AT523" s="44" t="str">
        <f t="shared" si="2445"/>
        <v/>
      </c>
      <c r="AU523" s="45" t="str">
        <f t="shared" si="2446"/>
        <v/>
      </c>
      <c r="AV523" s="35"/>
      <c r="AW523" s="27"/>
      <c r="AX523" s="51" t="str">
        <f t="shared" si="2447"/>
        <v/>
      </c>
      <c r="AY523" s="44"/>
      <c r="AZ523" s="44" t="str">
        <f t="shared" si="2448"/>
        <v/>
      </c>
      <c r="BA523" s="44"/>
      <c r="BB523" s="44" t="str">
        <f t="shared" si="2449"/>
        <v/>
      </c>
      <c r="BC523" s="44"/>
      <c r="BD523" s="44" t="str">
        <f t="shared" si="2450"/>
        <v/>
      </c>
      <c r="BE523" s="44"/>
      <c r="BF523" s="43"/>
      <c r="BG523" s="43" t="str">
        <f t="shared" si="2451"/>
        <v/>
      </c>
      <c r="BH523" s="44" t="str">
        <f t="shared" si="2452"/>
        <v/>
      </c>
      <c r="BI523" s="45" t="str">
        <f t="shared" si="2453"/>
        <v/>
      </c>
      <c r="BJ523" s="35"/>
      <c r="BK523" s="50"/>
      <c r="BL523" s="51">
        <f>IF($A514="","",$A514)</f>
        <v>45893</v>
      </c>
      <c r="BM523" s="43">
        <v>11703</v>
      </c>
      <c r="BN523" s="43">
        <f t="shared" ref="BN523:BN566" si="2612">IF(BM523="","",BM523-BM519)</f>
        <v>18</v>
      </c>
      <c r="BO523" s="43">
        <v>447</v>
      </c>
      <c r="BP523" s="87">
        <f t="shared" ref="BP523:BP566" si="2613">IF(BO523="","",BO523-BO519)</f>
        <v>1</v>
      </c>
      <c r="BQ523" s="43">
        <v>14</v>
      </c>
      <c r="BR523" s="43">
        <f t="shared" ref="BR523:BR534" si="2614">IF(BQ523="","",BQ519+BS519-BQ523)</f>
        <v>1</v>
      </c>
      <c r="BS523" s="43">
        <v>8</v>
      </c>
      <c r="BT523" s="53" t="str">
        <f t="shared" ref="BT523:BT542" si="2615">IF(BM523="","",BT519)</f>
        <v>サンリオでかぱっちん</v>
      </c>
      <c r="BU523" s="47">
        <f t="shared" ref="BU523:BU542" si="2616">IF(BN523="","",BU519)</f>
        <v>660</v>
      </c>
      <c r="BV523" s="44">
        <f t="shared" si="2560"/>
        <v>660</v>
      </c>
      <c r="BW523" s="89">
        <f t="shared" si="2561"/>
        <v>0.36666666666666664</v>
      </c>
      <c r="BX523" s="35"/>
      <c r="BY523" s="27"/>
      <c r="BZ523" s="51">
        <f>IF($A514="","",$A514)</f>
        <v>45893</v>
      </c>
      <c r="CA523" s="43">
        <v>220</v>
      </c>
      <c r="CB523" s="43">
        <f t="shared" ref="CB523:CB550" si="2617">IF(CA523="","",CA523-CA519)</f>
        <v>118</v>
      </c>
      <c r="CC523" s="43">
        <v>994</v>
      </c>
      <c r="CD523" s="87">
        <f t="shared" ref="CD523:CD550" si="2618">IF(CC523="","",CC523-CC519)</f>
        <v>1</v>
      </c>
      <c r="CE523" s="43">
        <v>4</v>
      </c>
      <c r="CF523" s="43">
        <f t="shared" ref="CF523:CF550" si="2619">IF(CE523="","",CE519+CG519-CE523)</f>
        <v>1</v>
      </c>
      <c r="CG523" s="43">
        <v>1</v>
      </c>
      <c r="CH523" s="53" t="str">
        <f t="shared" ref="CH523:CH550" si="2620">IF(CA523="","",CH519)</f>
        <v>サンリオフェイスポーチ</v>
      </c>
      <c r="CI523" s="47">
        <f t="shared" ref="CI523:CI550" si="2621">IF(CB523="","",CI519)</f>
        <v>900</v>
      </c>
      <c r="CJ523" s="44">
        <f t="shared" si="2507"/>
        <v>900</v>
      </c>
      <c r="CK523" s="89">
        <f t="shared" si="2508"/>
        <v>7.6271186440677971E-2</v>
      </c>
      <c r="CL523" s="35"/>
      <c r="CM523" s="27"/>
      <c r="CN523" s="51">
        <f>IF($A514="","",$A514)</f>
        <v>45893</v>
      </c>
      <c r="CO523" s="43">
        <v>166</v>
      </c>
      <c r="CP523" s="43">
        <f t="shared" ref="CP523:CP550" si="2622">IF(CO523="","",CO523-CO519)</f>
        <v>89</v>
      </c>
      <c r="CQ523" s="43">
        <v>997</v>
      </c>
      <c r="CR523" s="87">
        <f t="shared" ref="CR523:CR550" si="2623">IF(CQ523="","",CQ523-CQ519)</f>
        <v>1</v>
      </c>
      <c r="CS523" s="43">
        <v>3</v>
      </c>
      <c r="CT523" s="43">
        <f t="shared" ref="CT523:CT550" si="2624">IF(CS523="","",CS519+CU519-CS523)</f>
        <v>1</v>
      </c>
      <c r="CU523" s="43">
        <v>6</v>
      </c>
      <c r="CV523" s="53" t="str">
        <f t="shared" ref="CV523:CV550" si="2625">IF(CO523="","",CV519)</f>
        <v>リップモンスターファン</v>
      </c>
      <c r="CW523" s="47">
        <f t="shared" ref="CW523:CW550" si="2626">IF(CP523="","",CW519)</f>
        <v>660</v>
      </c>
      <c r="CX523" s="44">
        <f t="shared" si="2510"/>
        <v>660</v>
      </c>
      <c r="CY523" s="89">
        <f t="shared" si="2511"/>
        <v>7.415730337078652E-2</v>
      </c>
      <c r="CZ523" s="35" t="s">
        <v>436</v>
      </c>
      <c r="DA523" s="58"/>
      <c r="DB523" s="51">
        <f>IF($A514="","",$A514)</f>
        <v>45893</v>
      </c>
      <c r="DC523" s="43">
        <v>6876</v>
      </c>
      <c r="DD523" s="43">
        <f t="shared" ref="DD523:DD550" si="2627">IF(DC523="","",DC523-DC519)</f>
        <v>10</v>
      </c>
      <c r="DE523" s="43">
        <v>249</v>
      </c>
      <c r="DF523" s="87">
        <f t="shared" ref="DF523:DF550" si="2628">IF(DE523="","",DE523-DE519)</f>
        <v>1</v>
      </c>
      <c r="DG523" s="43">
        <v>9</v>
      </c>
      <c r="DH523" s="43">
        <f t="shared" ref="DH523:DH550" si="2629">IF(DG523="","",DG519+DI519-DG523)</f>
        <v>1</v>
      </c>
      <c r="DI523" s="43">
        <v>4</v>
      </c>
      <c r="DJ523" s="53" t="str">
        <f t="shared" ref="DJ523:DJ550" si="2630">IF(DC523="","",DJ519)</f>
        <v>チロルイヤホン</v>
      </c>
      <c r="DK523" s="47">
        <f t="shared" ref="DK523:DK550" si="2631">IF(DD523="","",DK519)</f>
        <v>1100</v>
      </c>
      <c r="DL523" s="44">
        <f t="shared" si="2517"/>
        <v>1100</v>
      </c>
      <c r="DM523" s="89">
        <f t="shared" si="2518"/>
        <v>1.1000000000000001</v>
      </c>
      <c r="DN523" s="35"/>
      <c r="DO523" s="27"/>
      <c r="DP523" s="51">
        <f>IF($A514="","",$A514)</f>
        <v>45893</v>
      </c>
      <c r="DQ523" s="43">
        <v>790</v>
      </c>
      <c r="DR523" s="43">
        <f t="shared" ref="DR523:DR550" si="2632">IF(DQ523="","",DQ523-DQ519)</f>
        <v>45</v>
      </c>
      <c r="DS523" s="43">
        <v>40</v>
      </c>
      <c r="DT523" s="87">
        <f t="shared" ref="DT523:DT550" si="2633">IF(DS523="","",DS523-DS519)</f>
        <v>1</v>
      </c>
      <c r="DU523" s="43">
        <v>13</v>
      </c>
      <c r="DV523" s="43">
        <f t="shared" ref="DV523:DV550" si="2634">IF(DU523="","",DU519+DW519-DU523)</f>
        <v>1</v>
      </c>
      <c r="DW523" s="43">
        <v>0</v>
      </c>
      <c r="DX523" s="53" t="str">
        <f t="shared" ref="DX523:DX550" si="2635">IF(DQ523="","",DX519)</f>
        <v>デジタルミニカメラ</v>
      </c>
      <c r="DY523" s="47">
        <f t="shared" ref="DY523:DY550" si="2636">IF(DR523="","",DY519)</f>
        <v>722</v>
      </c>
      <c r="DZ523" s="44">
        <f t="shared" si="2522"/>
        <v>722</v>
      </c>
      <c r="EA523" s="89">
        <f t="shared" si="2523"/>
        <v>0.16044444444444445</v>
      </c>
      <c r="EB523" s="35"/>
      <c r="EC523" s="27"/>
      <c r="ED523" s="51" t="str">
        <f t="shared" si="2454"/>
        <v/>
      </c>
      <c r="EE523" s="44"/>
      <c r="EF523" s="44" t="str">
        <f t="shared" si="2577"/>
        <v/>
      </c>
      <c r="EG523" s="44"/>
      <c r="EH523" s="44" t="str">
        <f t="shared" si="2578"/>
        <v/>
      </c>
      <c r="EI523" s="44"/>
      <c r="EJ523" s="44" t="str">
        <f t="shared" si="2579"/>
        <v/>
      </c>
      <c r="EK523" s="44"/>
      <c r="EL523" s="43"/>
      <c r="EM523" s="43" t="str">
        <f t="shared" si="2580"/>
        <v/>
      </c>
      <c r="EN523" s="44" t="str">
        <f t="shared" si="2581"/>
        <v/>
      </c>
      <c r="EO523" s="45" t="str">
        <f t="shared" si="2582"/>
        <v/>
      </c>
      <c r="EP523" s="35"/>
      <c r="EQ523" s="27"/>
      <c r="ER523" s="51" t="str">
        <f t="shared" si="2461"/>
        <v/>
      </c>
      <c r="ES523" s="44"/>
      <c r="ET523" s="44" t="str">
        <f t="shared" si="2583"/>
        <v/>
      </c>
      <c r="EU523" s="44"/>
      <c r="EV523" s="44" t="str">
        <f t="shared" si="2584"/>
        <v/>
      </c>
      <c r="EW523" s="44"/>
      <c r="EX523" s="44" t="str">
        <f t="shared" si="2585"/>
        <v/>
      </c>
      <c r="EY523" s="44"/>
      <c r="EZ523" s="43"/>
      <c r="FA523" s="43" t="str">
        <f t="shared" si="2586"/>
        <v/>
      </c>
      <c r="FB523" s="44" t="str">
        <f t="shared" si="2587"/>
        <v/>
      </c>
      <c r="FC523" s="45" t="str">
        <f t="shared" si="2588"/>
        <v/>
      </c>
      <c r="FD523" s="35"/>
      <c r="HW523" s="181"/>
      <c r="HX523" s="27"/>
      <c r="HY523" s="27"/>
      <c r="HZ523" s="137"/>
      <c r="IA523" s="27"/>
      <c r="IC523" s="174"/>
      <c r="ID523" s="27"/>
      <c r="IE523" s="27"/>
      <c r="IF523" s="27"/>
      <c r="IG523" s="27"/>
      <c r="IH523" s="27"/>
      <c r="IL523" s="27"/>
      <c r="IM523" s="27"/>
      <c r="IN523" s="137"/>
      <c r="IO523" s="27"/>
      <c r="IQ523" s="174"/>
      <c r="IR523" s="27"/>
      <c r="IS523" s="27"/>
      <c r="IT523" s="27"/>
      <c r="IU523" s="27"/>
      <c r="IV523" s="27"/>
      <c r="IY523" s="33"/>
      <c r="IZ523" s="51">
        <f>IF($A514="","",$A514)</f>
        <v>45893</v>
      </c>
      <c r="JA523" s="43">
        <v>5466</v>
      </c>
      <c r="JB523" s="43">
        <f t="shared" ref="JB523:JB550" si="2637">IF(JA523="","",JA523-JA519)</f>
        <v>34</v>
      </c>
      <c r="JC523" s="43">
        <v>279</v>
      </c>
      <c r="JD523" s="87">
        <f t="shared" ref="JD523:JD550" si="2638">IF(JC523="","",JC523-JC519)</f>
        <v>1</v>
      </c>
      <c r="JE523" s="43">
        <v>15</v>
      </c>
      <c r="JF523" s="43">
        <f t="shared" ref="JF523:JF550" si="2639">IF(JE523="","",JE519+JG519-JE523)</f>
        <v>1</v>
      </c>
      <c r="JG523" s="43">
        <v>6</v>
      </c>
      <c r="JH523" s="53" t="str">
        <f t="shared" ref="JH523:JH548" si="2640">IF(JA523="","",JH519)</f>
        <v>サンリオでかぱっちん</v>
      </c>
      <c r="JI523" s="47">
        <f t="shared" ref="JI523:JI548" si="2641">IF(JB523="","",JI519)</f>
        <v>660</v>
      </c>
      <c r="JJ523" s="44">
        <f t="shared" si="2529"/>
        <v>660</v>
      </c>
      <c r="JK523" s="89">
        <f t="shared" si="2530"/>
        <v>0.19411764705882353</v>
      </c>
      <c r="JL523" s="35"/>
      <c r="JM523" s="27"/>
      <c r="JN523" s="51">
        <f>IF($A514="","",$A514)</f>
        <v>45893</v>
      </c>
      <c r="JO523" s="43">
        <v>4682</v>
      </c>
      <c r="JP523" s="43">
        <f t="shared" ref="JP523:JP550" si="2642">IF(JO523="","",JO523-JO519)</f>
        <v>13</v>
      </c>
      <c r="JQ523" s="43">
        <v>157</v>
      </c>
      <c r="JR523" s="87">
        <f t="shared" ref="JR523:JR550" si="2643">IF(JQ523="","",JQ523-JQ519)</f>
        <v>0</v>
      </c>
      <c r="JS523" s="43">
        <v>18</v>
      </c>
      <c r="JT523" s="43">
        <f t="shared" ref="JT523:JT550" si="2644">IF(JS523="","",JS519+JU519-JS523)</f>
        <v>0</v>
      </c>
      <c r="JU523" s="43">
        <v>0</v>
      </c>
      <c r="JV523" s="53" t="str">
        <f t="shared" ref="JV523:JV550" si="2645">IF(JO523="","",JV519)</f>
        <v>ジャグラーパネルキーホルダー</v>
      </c>
      <c r="JW523" s="47">
        <f t="shared" ref="JW523:JW550" si="2646">IF(JP523="","",JW519)</f>
        <v>465</v>
      </c>
      <c r="JX523" s="44">
        <f t="shared" si="2536"/>
        <v>0</v>
      </c>
      <c r="JY523" s="89">
        <f t="shared" si="2537"/>
        <v>0</v>
      </c>
      <c r="JZ523" s="35"/>
      <c r="KA523" s="61"/>
      <c r="KB523" s="51">
        <f>IF($A514="","",$A514)</f>
        <v>45893</v>
      </c>
      <c r="KC523" s="43">
        <v>4644</v>
      </c>
      <c r="KD523" s="43">
        <f t="shared" ref="KD523:KD550" si="2647">IF(KC523="","",KC523-KC519)</f>
        <v>15</v>
      </c>
      <c r="KE523" s="43">
        <v>177</v>
      </c>
      <c r="KF523" s="87">
        <f t="shared" ref="KF523:KF550" si="2648">IF(KE523="","",KE523-KE519)</f>
        <v>0</v>
      </c>
      <c r="KG523" s="43">
        <v>8</v>
      </c>
      <c r="KH523" s="43">
        <f t="shared" ref="KH523:KH550" si="2649">IF(KG523="","",KG519+KI519-KG523)</f>
        <v>0</v>
      </c>
      <c r="KI523" s="43">
        <v>4</v>
      </c>
      <c r="KJ523" s="53" t="str">
        <f t="shared" ref="KJ523:KJ550" si="2650">IF(KC523="","",KJ519)</f>
        <v>スティック＆ボタンK／H</v>
      </c>
      <c r="KK523" s="47">
        <f t="shared" ref="KK523:KK550" si="2651">IF(KD523="","",KK519)</f>
        <v>710</v>
      </c>
      <c r="KL523" s="44">
        <f t="shared" si="2543"/>
        <v>0</v>
      </c>
      <c r="KM523" s="89">
        <f t="shared" si="2544"/>
        <v>0</v>
      </c>
      <c r="KN523" s="35" t="s">
        <v>432</v>
      </c>
      <c r="KO523" s="27"/>
      <c r="KP523" s="51">
        <f>IF($A514="","",$A514)</f>
        <v>45893</v>
      </c>
      <c r="KQ523" s="43">
        <v>3494</v>
      </c>
      <c r="KR523" s="43">
        <f t="shared" ref="KR523:KR550" si="2652">IF(KQ523="","",KQ523-KQ519)</f>
        <v>16</v>
      </c>
      <c r="KS523" s="43">
        <v>224</v>
      </c>
      <c r="KT523" s="87">
        <f t="shared" ref="KT523:KT550" si="2653">IF(KS523="","",KS523-KS519)</f>
        <v>0</v>
      </c>
      <c r="KU523" s="43">
        <v>60</v>
      </c>
      <c r="KV523" s="43">
        <f t="shared" ref="KV523:KV550" si="2654">IF(KU523="","",KU519+KW519-KU523)</f>
        <v>0</v>
      </c>
      <c r="KW523" s="43">
        <v>0</v>
      </c>
      <c r="KX523" s="53" t="str">
        <f t="shared" ref="KX523:KX550" si="2655">IF(KQ523="","",KX519)</f>
        <v>サンリオシューズキーホルダー</v>
      </c>
      <c r="KY523" s="47">
        <f t="shared" ref="KY523:KY550" si="2656">IF(KR523="","",KY519)</f>
        <v>387</v>
      </c>
      <c r="KZ523" s="44">
        <f t="shared" si="2550"/>
        <v>0</v>
      </c>
      <c r="LA523" s="89">
        <f t="shared" si="2551"/>
        <v>0</v>
      </c>
      <c r="LB523" s="35"/>
      <c r="LC523" s="27"/>
      <c r="LD523" s="51">
        <f>IF(A515="","",A515)</f>
        <v>45898</v>
      </c>
      <c r="LE523" s="43">
        <v>67483</v>
      </c>
      <c r="LF523" s="93">
        <f>IF(LE523="","",LE523-LE520)</f>
        <v>105</v>
      </c>
      <c r="LG523" s="43">
        <v>445</v>
      </c>
      <c r="LH523" s="43">
        <f t="shared" si="2569"/>
        <v>0</v>
      </c>
      <c r="LI523" s="43">
        <v>1</v>
      </c>
      <c r="LJ523" s="87">
        <f t="shared" si="2570"/>
        <v>0</v>
      </c>
      <c r="LK523" s="43">
        <v>1</v>
      </c>
      <c r="LL523" s="64" t="str">
        <f>IF(LE523="","",LL520)</f>
        <v>クロミ浴衣</v>
      </c>
      <c r="LM523" s="47">
        <f>IF(LF523="","",LM520)</f>
        <v>1000</v>
      </c>
      <c r="LN523" s="87">
        <f t="shared" si="2498"/>
        <v>0</v>
      </c>
      <c r="LO523" s="54"/>
      <c r="LP523" s="35"/>
      <c r="LQ523" s="27"/>
      <c r="LR523" s="51" t="str">
        <f t="shared" si="2468"/>
        <v/>
      </c>
      <c r="LS523" s="44"/>
      <c r="LT523" s="44" t="str">
        <f t="shared" si="2589"/>
        <v/>
      </c>
      <c r="LU523" s="44"/>
      <c r="LV523" s="44" t="str">
        <f t="shared" si="2590"/>
        <v/>
      </c>
      <c r="LW523" s="44"/>
      <c r="LX523" s="44" t="str">
        <f t="shared" si="2591"/>
        <v/>
      </c>
      <c r="LY523" s="44"/>
      <c r="LZ523" s="43"/>
      <c r="MA523" s="43" t="str">
        <f t="shared" si="2592"/>
        <v/>
      </c>
      <c r="MB523" s="44" t="str">
        <f t="shared" si="2593"/>
        <v/>
      </c>
      <c r="MC523" s="45" t="str">
        <f t="shared" si="2594"/>
        <v/>
      </c>
      <c r="MD523" s="35"/>
      <c r="ME523" s="27"/>
      <c r="MF523" s="51" t="str">
        <f t="shared" si="2475"/>
        <v/>
      </c>
      <c r="MG523" s="44"/>
      <c r="MH523" s="44" t="str">
        <f t="shared" si="2595"/>
        <v/>
      </c>
      <c r="MI523" s="44"/>
      <c r="MJ523" s="44" t="str">
        <f t="shared" si="2596"/>
        <v/>
      </c>
      <c r="MK523" s="44"/>
      <c r="ML523" s="44" t="str">
        <f t="shared" si="2597"/>
        <v/>
      </c>
      <c r="MM523" s="44"/>
      <c r="MN523" s="43"/>
      <c r="MO523" s="43" t="str">
        <f t="shared" si="2598"/>
        <v/>
      </c>
      <c r="MP523" s="44" t="str">
        <f t="shared" si="2599"/>
        <v/>
      </c>
      <c r="MQ523" s="45" t="str">
        <f t="shared" si="2600"/>
        <v/>
      </c>
      <c r="MR523" s="35"/>
      <c r="MS523" s="27"/>
      <c r="MT523" s="51" t="str">
        <f t="shared" si="2482"/>
        <v/>
      </c>
      <c r="MU523" s="44"/>
      <c r="MV523" s="44" t="str">
        <f t="shared" si="2601"/>
        <v/>
      </c>
      <c r="MW523" s="44"/>
      <c r="MX523" s="44" t="str">
        <f t="shared" si="2602"/>
        <v/>
      </c>
      <c r="MY523" s="44"/>
      <c r="MZ523" s="44" t="str">
        <f t="shared" si="2603"/>
        <v/>
      </c>
      <c r="NA523" s="44"/>
      <c r="NB523" s="43"/>
      <c r="NC523" s="43" t="str">
        <f t="shared" si="2604"/>
        <v/>
      </c>
      <c r="ND523" s="44" t="str">
        <f t="shared" si="2605"/>
        <v/>
      </c>
      <c r="NE523" s="45" t="str">
        <f t="shared" si="2606"/>
        <v/>
      </c>
      <c r="NF523" s="35"/>
      <c r="NG523" s="27"/>
      <c r="NH523" s="51" t="str">
        <f t="shared" si="2489"/>
        <v/>
      </c>
      <c r="NI523" s="44"/>
      <c r="NJ523" s="44" t="str">
        <f>IF(NI523="","",NI523-NI522)</f>
        <v/>
      </c>
      <c r="NK523" s="44"/>
      <c r="NL523" s="44" t="str">
        <f t="shared" si="2607"/>
        <v/>
      </c>
      <c r="NM523" s="44"/>
      <c r="NN523" s="44" t="str">
        <f t="shared" si="2608"/>
        <v/>
      </c>
      <c r="NO523" s="44"/>
      <c r="NP523" s="43"/>
      <c r="NQ523" s="43" t="str">
        <f t="shared" si="2609"/>
        <v/>
      </c>
      <c r="NR523" s="44" t="str">
        <f t="shared" si="2610"/>
        <v/>
      </c>
      <c r="NS523" s="45" t="str">
        <f t="shared" si="2611"/>
        <v/>
      </c>
      <c r="NT523" s="35"/>
    </row>
    <row r="524" spans="1:384" ht="15" customHeight="1" x14ac:dyDescent="0.2">
      <c r="A524" s="38"/>
      <c r="B524" s="39" t="str">
        <f>IF(A524="","",SUM(J524,LF550,AL524,ET524,AZ524,EF524,LT524,NJ524,MV524,MH524,X524)+SUM(DR563:DR566)+SUM(CP563:CP566)+SUM(CB563:CB566)+SUM(BN563:BN566)+SUM(DD563:DD566)+SUM(JB563:JB566)+SUM(JP563:JP566)+SUM(KD563:KD566)+SUM(KR563:KR566))</f>
        <v/>
      </c>
      <c r="C524" s="40" t="str">
        <f>IF(A524="","",SUM(J524,X524,AL524,AZ524)+SUM(BN563:BN566)+SUM(CB563:CB566)+SUM(CP563:CP566))</f>
        <v/>
      </c>
      <c r="D524" s="40" t="str">
        <f>IF(A524="","",SUM(EF524,LT524)+SUM(DD563:DD566)+SUM(DR563:DR566))</f>
        <v/>
      </c>
      <c r="E524" s="40" t="str">
        <f>IF(A524="","",SUM(NJ524,MV524,MH524,ET524,LF550)+SUM(JB563:JB566)+SUM(JP563:JP566)+SUM(KD563:KD566)+SUM(KR563:KR566))</f>
        <v/>
      </c>
      <c r="F524" s="140"/>
      <c r="G524" s="140"/>
      <c r="H524" s="42"/>
      <c r="I524" s="44"/>
      <c r="J524" s="44" t="str">
        <f t="shared" si="2571"/>
        <v/>
      </c>
      <c r="K524" s="44"/>
      <c r="L524" s="44" t="str">
        <f t="shared" si="2572"/>
        <v/>
      </c>
      <c r="M524" s="44"/>
      <c r="N524" s="44" t="str">
        <f t="shared" si="2573"/>
        <v/>
      </c>
      <c r="O524" s="44"/>
      <c r="P524" s="43"/>
      <c r="Q524" s="43" t="str">
        <f t="shared" si="2574"/>
        <v/>
      </c>
      <c r="R524" s="44" t="str">
        <f t="shared" si="2575"/>
        <v/>
      </c>
      <c r="S524" s="45" t="str">
        <f t="shared" si="2576"/>
        <v/>
      </c>
      <c r="T524" s="35"/>
      <c r="U524" s="27"/>
      <c r="V524" s="51" t="str">
        <f t="shared" si="2433"/>
        <v/>
      </c>
      <c r="W524" s="44"/>
      <c r="X524" s="44" t="str">
        <f t="shared" ref="X524" si="2657">IF(W524="","",W524-W523)</f>
        <v/>
      </c>
      <c r="Y524" s="44"/>
      <c r="Z524" s="44" t="str">
        <f t="shared" ref="Z524" si="2658">IF(Y524="","",Y524-Y523)</f>
        <v/>
      </c>
      <c r="AA524" s="44"/>
      <c r="AB524" s="44" t="str">
        <f t="shared" ref="AB524" si="2659">IF(AA524="","",AA523+AC523-AA524)</f>
        <v/>
      </c>
      <c r="AC524" s="44"/>
      <c r="AD524" s="43"/>
      <c r="AE524" s="43" t="str">
        <f t="shared" ref="AE524" si="2660">IF(W524="","",AE523)</f>
        <v/>
      </c>
      <c r="AF524" s="44" t="str">
        <f t="shared" ref="AF524" si="2661">IF(AE524="","",AB524*AE524)</f>
        <v/>
      </c>
      <c r="AG524" s="45" t="str">
        <f t="shared" ref="AG524" si="2662">IF(AF524="","",AF524/(X524*100))</f>
        <v/>
      </c>
      <c r="AH524" s="35"/>
      <c r="AI524" s="27"/>
      <c r="AJ524" s="51" t="str">
        <f t="shared" si="2440"/>
        <v/>
      </c>
      <c r="AK524" s="44"/>
      <c r="AL524" s="44" t="str">
        <f t="shared" ref="AL524" si="2663">IF(AK524="","",AK524-AK523)</f>
        <v/>
      </c>
      <c r="AM524" s="44"/>
      <c r="AN524" s="44" t="str">
        <f t="shared" ref="AN524" si="2664">IF(AM524="","",AM524-AM523)</f>
        <v/>
      </c>
      <c r="AO524" s="44"/>
      <c r="AP524" s="44" t="str">
        <f t="shared" ref="AP524" si="2665">IF(AO524="","",AO523+AQ523-AO524)</f>
        <v/>
      </c>
      <c r="AQ524" s="44"/>
      <c r="AR524" s="43"/>
      <c r="AS524" s="43" t="str">
        <f t="shared" ref="AS524" si="2666">IF(AK524="","",AS523)</f>
        <v/>
      </c>
      <c r="AT524" s="44" t="str">
        <f t="shared" ref="AT524" si="2667">IF(AS524="","",AP524*AS524)</f>
        <v/>
      </c>
      <c r="AU524" s="45" t="str">
        <f t="shared" ref="AU524" si="2668">IF(AT524="","",AT524/(AL524*100))</f>
        <v/>
      </c>
      <c r="AV524" s="35"/>
      <c r="AW524" s="27"/>
      <c r="AX524" s="51" t="str">
        <f t="shared" si="2447"/>
        <v/>
      </c>
      <c r="AY524" s="44"/>
      <c r="AZ524" s="44" t="str">
        <f t="shared" ref="AZ524" si="2669">IF(AY524="","",AY524-AY523)</f>
        <v/>
      </c>
      <c r="BA524" s="44"/>
      <c r="BB524" s="44" t="str">
        <f t="shared" ref="BB524" si="2670">IF(BA524="","",BA524-BA523)</f>
        <v/>
      </c>
      <c r="BC524" s="44"/>
      <c r="BD524" s="44" t="str">
        <f t="shared" ref="BD524" si="2671">IF(BC524="","",BC523+BE523-BC524)</f>
        <v/>
      </c>
      <c r="BE524" s="44"/>
      <c r="BF524" s="43"/>
      <c r="BG524" s="43" t="str">
        <f t="shared" ref="BG524" si="2672">IF(AY524="","",BG523)</f>
        <v/>
      </c>
      <c r="BH524" s="44" t="str">
        <f t="shared" ref="BH524" si="2673">IF(BG524="","",BD524*BG524)</f>
        <v/>
      </c>
      <c r="BI524" s="45" t="str">
        <f t="shared" ref="BI524" si="2674">IF(BH524="","",BH524/(AZ524*100))</f>
        <v/>
      </c>
      <c r="BJ524" s="35"/>
      <c r="BK524" s="50"/>
      <c r="BL524" s="51"/>
      <c r="BM524" s="43">
        <v>9494</v>
      </c>
      <c r="BN524" s="44">
        <f t="shared" si="2612"/>
        <v>14</v>
      </c>
      <c r="BO524" s="43">
        <v>277</v>
      </c>
      <c r="BP524" s="44">
        <f t="shared" si="2613"/>
        <v>1</v>
      </c>
      <c r="BQ524" s="43">
        <v>5</v>
      </c>
      <c r="BR524" s="44">
        <f t="shared" si="2614"/>
        <v>1</v>
      </c>
      <c r="BS524" s="44">
        <v>4</v>
      </c>
      <c r="BT524" s="60" t="str">
        <f t="shared" si="2615"/>
        <v>ガーナイヤホン</v>
      </c>
      <c r="BU524" s="67">
        <f t="shared" si="2616"/>
        <v>1100</v>
      </c>
      <c r="BV524" s="43">
        <f t="shared" si="2560"/>
        <v>1100</v>
      </c>
      <c r="BW524" s="45">
        <f t="shared" si="2561"/>
        <v>0.7857142857142857</v>
      </c>
      <c r="BX524" s="35"/>
      <c r="BY524" s="27"/>
      <c r="BZ524" s="51"/>
      <c r="CA524" s="43">
        <v>101</v>
      </c>
      <c r="CB524" s="44">
        <f t="shared" si="2617"/>
        <v>32</v>
      </c>
      <c r="CC524" s="43">
        <v>993</v>
      </c>
      <c r="CD524" s="44">
        <f t="shared" si="2618"/>
        <v>0</v>
      </c>
      <c r="CE524" s="43">
        <v>9</v>
      </c>
      <c r="CF524" s="44">
        <f t="shared" si="2619"/>
        <v>1</v>
      </c>
      <c r="CG524" s="44">
        <v>0</v>
      </c>
      <c r="CH524" s="60" t="str">
        <f t="shared" si="2620"/>
        <v>サンリオキーケース</v>
      </c>
      <c r="CI524" s="67">
        <f t="shared" si="2621"/>
        <v>726</v>
      </c>
      <c r="CJ524" s="43">
        <f t="shared" si="2507"/>
        <v>726</v>
      </c>
      <c r="CK524" s="45">
        <f t="shared" si="2508"/>
        <v>0.22687499999999999</v>
      </c>
      <c r="CL524" s="35"/>
      <c r="CM524" s="27"/>
      <c r="CN524" s="51"/>
      <c r="CO524" s="43">
        <v>116</v>
      </c>
      <c r="CP524" s="44">
        <f t="shared" si="2622"/>
        <v>47</v>
      </c>
      <c r="CQ524" s="43">
        <v>993</v>
      </c>
      <c r="CR524" s="44">
        <f t="shared" si="2623"/>
        <v>0</v>
      </c>
      <c r="CS524" s="43">
        <v>3</v>
      </c>
      <c r="CT524" s="44">
        <f t="shared" si="2624"/>
        <v>0</v>
      </c>
      <c r="CU524" s="44">
        <v>4</v>
      </c>
      <c r="CV524" s="60" t="str">
        <f t="shared" si="2625"/>
        <v>ジョージファン</v>
      </c>
      <c r="CW524" s="67">
        <f t="shared" si="2626"/>
        <v>1050</v>
      </c>
      <c r="CX524" s="43">
        <f t="shared" si="2510"/>
        <v>0</v>
      </c>
      <c r="CY524" s="45">
        <f t="shared" si="2511"/>
        <v>0</v>
      </c>
      <c r="CZ524" s="35" t="s">
        <v>437</v>
      </c>
      <c r="DA524" s="58"/>
      <c r="DB524" s="51"/>
      <c r="DC524" s="43">
        <v>6621</v>
      </c>
      <c r="DD524" s="44">
        <f t="shared" si="2627"/>
        <v>13</v>
      </c>
      <c r="DE524" s="43">
        <v>216</v>
      </c>
      <c r="DF524" s="44">
        <f t="shared" si="2628"/>
        <v>0</v>
      </c>
      <c r="DG524" s="43">
        <v>8</v>
      </c>
      <c r="DH524" s="44">
        <f t="shared" si="2629"/>
        <v>0</v>
      </c>
      <c r="DI524" s="44">
        <v>0</v>
      </c>
      <c r="DJ524" s="60" t="str">
        <f t="shared" si="2630"/>
        <v>しなこくま</v>
      </c>
      <c r="DK524" s="67">
        <f t="shared" si="2631"/>
        <v>682</v>
      </c>
      <c r="DL524" s="43">
        <f t="shared" si="2517"/>
        <v>0</v>
      </c>
      <c r="DM524" s="45">
        <f t="shared" si="2518"/>
        <v>0</v>
      </c>
      <c r="DN524" s="35"/>
      <c r="DO524" s="27"/>
      <c r="DP524" s="51"/>
      <c r="DQ524" s="43">
        <v>1926</v>
      </c>
      <c r="DR524" s="44">
        <f t="shared" si="2632"/>
        <v>42</v>
      </c>
      <c r="DS524" s="43">
        <v>53</v>
      </c>
      <c r="DT524" s="44">
        <f t="shared" si="2633"/>
        <v>1</v>
      </c>
      <c r="DU524" s="43">
        <v>5</v>
      </c>
      <c r="DV524" s="44">
        <f t="shared" si="2634"/>
        <v>2</v>
      </c>
      <c r="DW524" s="44">
        <v>0</v>
      </c>
      <c r="DX524" s="60" t="str">
        <f t="shared" si="2635"/>
        <v>サンリオFAN</v>
      </c>
      <c r="DY524" s="67">
        <f t="shared" si="2636"/>
        <v>1100</v>
      </c>
      <c r="DZ524" s="43">
        <f t="shared" si="2522"/>
        <v>2200</v>
      </c>
      <c r="EA524" s="45">
        <f t="shared" si="2523"/>
        <v>0.52380952380952384</v>
      </c>
      <c r="EB524" s="35"/>
      <c r="EC524" s="27"/>
      <c r="ED524" s="51" t="str">
        <f>IF($A524="","",$A524)</f>
        <v/>
      </c>
      <c r="EE524" s="44"/>
      <c r="EF524" s="44" t="str">
        <f t="shared" si="2577"/>
        <v/>
      </c>
      <c r="EG524" s="44"/>
      <c r="EH524" s="44" t="str">
        <f t="shared" si="2578"/>
        <v/>
      </c>
      <c r="EI524" s="44"/>
      <c r="EJ524" s="44" t="str">
        <f t="shared" si="2579"/>
        <v/>
      </c>
      <c r="EK524" s="44"/>
      <c r="EL524" s="43"/>
      <c r="EM524" s="43" t="str">
        <f t="shared" si="2580"/>
        <v/>
      </c>
      <c r="EN524" s="44" t="str">
        <f t="shared" si="2581"/>
        <v/>
      </c>
      <c r="EO524" s="45" t="str">
        <f t="shared" si="2582"/>
        <v/>
      </c>
      <c r="EP524" s="35"/>
      <c r="EQ524" s="27"/>
      <c r="ER524" s="51" t="str">
        <f t="shared" si="2461"/>
        <v/>
      </c>
      <c r="ES524" s="44"/>
      <c r="ET524" s="44" t="str">
        <f t="shared" si="2583"/>
        <v/>
      </c>
      <c r="EU524" s="44"/>
      <c r="EV524" s="44" t="str">
        <f t="shared" si="2584"/>
        <v/>
      </c>
      <c r="EW524" s="44"/>
      <c r="EX524" s="44" t="str">
        <f t="shared" si="2585"/>
        <v/>
      </c>
      <c r="EY524" s="44"/>
      <c r="EZ524" s="43"/>
      <c r="FA524" s="43" t="str">
        <f t="shared" si="2586"/>
        <v/>
      </c>
      <c r="FB524" s="44" t="str">
        <f t="shared" si="2587"/>
        <v/>
      </c>
      <c r="FC524" s="45" t="str">
        <f t="shared" si="2588"/>
        <v/>
      </c>
      <c r="FD524" s="35"/>
      <c r="HW524" s="181"/>
      <c r="HX524" s="27"/>
      <c r="HY524" s="27"/>
      <c r="HZ524" s="137"/>
      <c r="IA524" s="27"/>
      <c r="IC524" s="174"/>
      <c r="ID524" s="27"/>
      <c r="IE524" s="27"/>
      <c r="IF524" s="27"/>
      <c r="IG524" s="27"/>
      <c r="IH524" s="27"/>
      <c r="IL524" s="27"/>
      <c r="IM524" s="27"/>
      <c r="IN524" s="137"/>
      <c r="IO524" s="27"/>
      <c r="IQ524" s="174"/>
      <c r="IR524" s="27"/>
      <c r="IS524" s="27"/>
      <c r="IT524" s="27"/>
      <c r="IU524" s="27"/>
      <c r="IV524" s="27"/>
      <c r="IY524" s="33"/>
      <c r="IZ524" s="51"/>
      <c r="JA524" s="43">
        <v>3760</v>
      </c>
      <c r="JB524" s="44">
        <f t="shared" si="2637"/>
        <v>37</v>
      </c>
      <c r="JC524" s="43">
        <v>112</v>
      </c>
      <c r="JD524" s="44">
        <f t="shared" si="2638"/>
        <v>1</v>
      </c>
      <c r="JE524" s="43">
        <v>30</v>
      </c>
      <c r="JF524" s="44">
        <f t="shared" si="2639"/>
        <v>2</v>
      </c>
      <c r="JG524" s="44">
        <v>3</v>
      </c>
      <c r="JH524" s="60" t="str">
        <f t="shared" si="2640"/>
        <v>ミニ香水</v>
      </c>
      <c r="JI524" s="67">
        <f t="shared" si="2641"/>
        <v>1100</v>
      </c>
      <c r="JJ524" s="43">
        <f t="shared" si="2529"/>
        <v>2200</v>
      </c>
      <c r="JK524" s="45">
        <f t="shared" si="2530"/>
        <v>0.59459459459459463</v>
      </c>
      <c r="JL524" s="35"/>
      <c r="JM524" s="27"/>
      <c r="JN524" s="51"/>
      <c r="JO524" s="43">
        <v>4505</v>
      </c>
      <c r="JP524" s="44">
        <f t="shared" si="2642"/>
        <v>99</v>
      </c>
      <c r="JQ524" s="43">
        <v>94</v>
      </c>
      <c r="JR524" s="44">
        <f t="shared" si="2643"/>
        <v>1</v>
      </c>
      <c r="JS524" s="43">
        <v>13</v>
      </c>
      <c r="JT524" s="44">
        <f t="shared" si="2644"/>
        <v>1</v>
      </c>
      <c r="JU524" s="44">
        <v>0</v>
      </c>
      <c r="JV524" s="60" t="str">
        <f t="shared" si="2645"/>
        <v>ジャグラーサウンドボタン</v>
      </c>
      <c r="JW524" s="67">
        <f t="shared" si="2646"/>
        <v>748</v>
      </c>
      <c r="JX524" s="43">
        <f t="shared" si="2536"/>
        <v>748</v>
      </c>
      <c r="JY524" s="45">
        <f t="shared" si="2537"/>
        <v>7.5555555555555556E-2</v>
      </c>
      <c r="JZ524" s="35"/>
      <c r="KA524" s="61"/>
      <c r="KB524" s="51"/>
      <c r="KC524" s="43">
        <v>3372</v>
      </c>
      <c r="KD524" s="44">
        <f t="shared" si="2647"/>
        <v>11</v>
      </c>
      <c r="KE524" s="43">
        <v>101</v>
      </c>
      <c r="KF524" s="44">
        <f t="shared" si="2648"/>
        <v>0</v>
      </c>
      <c r="KG524" s="43">
        <v>9</v>
      </c>
      <c r="KH524" s="44">
        <f t="shared" si="2649"/>
        <v>0</v>
      </c>
      <c r="KI524" s="44">
        <v>2</v>
      </c>
      <c r="KJ524" s="60" t="str">
        <f t="shared" si="2650"/>
        <v>こびとづかんキーケース</v>
      </c>
      <c r="KK524" s="67">
        <f t="shared" si="2651"/>
        <v>698</v>
      </c>
      <c r="KL524" s="43">
        <f t="shared" si="2543"/>
        <v>0</v>
      </c>
      <c r="KM524" s="45">
        <f t="shared" si="2544"/>
        <v>0</v>
      </c>
      <c r="KN524" s="35" t="s">
        <v>430</v>
      </c>
      <c r="KO524" s="27"/>
      <c r="KP524" s="51"/>
      <c r="KQ524" s="43">
        <v>4197</v>
      </c>
      <c r="KR524" s="44">
        <f t="shared" si="2652"/>
        <v>54</v>
      </c>
      <c r="KS524" s="43">
        <v>88</v>
      </c>
      <c r="KT524" s="44">
        <f t="shared" si="2653"/>
        <v>0</v>
      </c>
      <c r="KU524" s="43">
        <v>9</v>
      </c>
      <c r="KV524" s="44">
        <f t="shared" si="2654"/>
        <v>0</v>
      </c>
      <c r="KW524" s="44">
        <v>0</v>
      </c>
      <c r="KX524" s="60" t="str">
        <f t="shared" si="2655"/>
        <v>デジタルミニカメラ</v>
      </c>
      <c r="KY524" s="67">
        <f t="shared" si="2656"/>
        <v>722</v>
      </c>
      <c r="KZ524" s="43">
        <f t="shared" si="2550"/>
        <v>0</v>
      </c>
      <c r="LA524" s="45">
        <f t="shared" si="2551"/>
        <v>0</v>
      </c>
      <c r="LB524" s="35"/>
      <c r="LC524" s="27"/>
      <c r="LD524" s="98"/>
      <c r="LE524" s="44"/>
      <c r="LF524" s="44"/>
      <c r="LG524" s="44">
        <v>530</v>
      </c>
      <c r="LH524" s="44">
        <f t="shared" si="2569"/>
        <v>0</v>
      </c>
      <c r="LI524" s="43">
        <v>2</v>
      </c>
      <c r="LJ524" s="44">
        <f t="shared" si="2570"/>
        <v>0</v>
      </c>
      <c r="LK524" s="44">
        <v>0</v>
      </c>
      <c r="LL524" s="72" t="str">
        <f>IF(LE523="","",LL521)</f>
        <v>アンパンティッシュカバー、キティヒョウ柄</v>
      </c>
      <c r="LM524" s="67">
        <f>IF(LF523="","",LM521)</f>
        <v>1000</v>
      </c>
      <c r="LN524" s="44">
        <f t="shared" si="2498"/>
        <v>0</v>
      </c>
      <c r="LO524" s="45"/>
      <c r="LP524" s="35"/>
      <c r="LQ524" s="27"/>
      <c r="LR524" s="51" t="str">
        <f t="shared" si="2468"/>
        <v/>
      </c>
      <c r="LS524" s="44"/>
      <c r="LT524" s="44" t="str">
        <f t="shared" si="2589"/>
        <v/>
      </c>
      <c r="LU524" s="44"/>
      <c r="LV524" s="44" t="str">
        <f t="shared" si="2590"/>
        <v/>
      </c>
      <c r="LW524" s="44"/>
      <c r="LX524" s="44" t="str">
        <f t="shared" si="2591"/>
        <v/>
      </c>
      <c r="LY524" s="44"/>
      <c r="LZ524" s="43"/>
      <c r="MA524" s="43" t="str">
        <f t="shared" si="2592"/>
        <v/>
      </c>
      <c r="MB524" s="44" t="str">
        <f t="shared" si="2593"/>
        <v/>
      </c>
      <c r="MC524" s="45" t="str">
        <f t="shared" si="2594"/>
        <v/>
      </c>
      <c r="MD524" s="35"/>
      <c r="ME524" s="27"/>
      <c r="MF524" s="51" t="str">
        <f t="shared" si="2475"/>
        <v/>
      </c>
      <c r="MG524" s="44"/>
      <c r="MH524" s="44" t="str">
        <f t="shared" si="2595"/>
        <v/>
      </c>
      <c r="MI524" s="44"/>
      <c r="MJ524" s="44" t="str">
        <f t="shared" si="2596"/>
        <v/>
      </c>
      <c r="MK524" s="44"/>
      <c r="ML524" s="44" t="str">
        <f t="shared" si="2597"/>
        <v/>
      </c>
      <c r="MM524" s="44"/>
      <c r="MN524" s="43"/>
      <c r="MO524" s="43" t="str">
        <f t="shared" si="2598"/>
        <v/>
      </c>
      <c r="MP524" s="44" t="str">
        <f t="shared" si="2599"/>
        <v/>
      </c>
      <c r="MQ524" s="45" t="str">
        <f t="shared" si="2600"/>
        <v/>
      </c>
      <c r="MR524" s="35"/>
      <c r="MS524" s="27"/>
      <c r="MT524" s="51" t="str">
        <f t="shared" si="2482"/>
        <v/>
      </c>
      <c r="MU524" s="44"/>
      <c r="MV524" s="44" t="str">
        <f t="shared" si="2601"/>
        <v/>
      </c>
      <c r="MW524" s="44"/>
      <c r="MX524" s="44" t="str">
        <f t="shared" si="2602"/>
        <v/>
      </c>
      <c r="MY524" s="44"/>
      <c r="MZ524" s="44" t="str">
        <f t="shared" si="2603"/>
        <v/>
      </c>
      <c r="NA524" s="44"/>
      <c r="NB524" s="43"/>
      <c r="NC524" s="43" t="str">
        <f t="shared" si="2604"/>
        <v/>
      </c>
      <c r="ND524" s="44" t="str">
        <f t="shared" si="2605"/>
        <v/>
      </c>
      <c r="NE524" s="45" t="str">
        <f t="shared" si="2606"/>
        <v/>
      </c>
      <c r="NF524" s="35"/>
      <c r="NG524" s="27"/>
      <c r="NH524" s="51" t="str">
        <f t="shared" si="2489"/>
        <v/>
      </c>
      <c r="NI524" s="44"/>
      <c r="NJ524" s="44" t="str">
        <f t="shared" ref="NJ524" si="2675">IF(NI524="","",NI524-NI523)</f>
        <v/>
      </c>
      <c r="NK524" s="44"/>
      <c r="NL524" s="44" t="str">
        <f t="shared" si="2607"/>
        <v/>
      </c>
      <c r="NM524" s="44"/>
      <c r="NN524" s="44" t="str">
        <f t="shared" si="2608"/>
        <v/>
      </c>
      <c r="NO524" s="44"/>
      <c r="NP524" s="43"/>
      <c r="NQ524" s="43" t="str">
        <f t="shared" si="2609"/>
        <v/>
      </c>
      <c r="NR524" s="44" t="str">
        <f t="shared" si="2610"/>
        <v/>
      </c>
      <c r="NS524" s="45" t="str">
        <f t="shared" si="2611"/>
        <v/>
      </c>
      <c r="NT524" s="35"/>
    </row>
    <row r="525" spans="1:384" ht="15" customHeight="1" thickBot="1" x14ac:dyDescent="0.25">
      <c r="A525" s="38"/>
      <c r="B525" s="39"/>
      <c r="C525" s="40"/>
      <c r="D525" s="40"/>
      <c r="E525" s="40"/>
      <c r="F525" s="140"/>
      <c r="G525" s="140"/>
      <c r="H525" s="42"/>
      <c r="I525" s="44"/>
      <c r="J525" s="44"/>
      <c r="K525" s="44"/>
      <c r="L525" s="44"/>
      <c r="M525" s="44"/>
      <c r="N525" s="44"/>
      <c r="O525" s="44"/>
      <c r="P525" s="43"/>
      <c r="Q525" s="43"/>
      <c r="R525" s="44"/>
      <c r="S525" s="45"/>
      <c r="T525" s="35"/>
      <c r="U525" s="27"/>
      <c r="V525" s="51" t="str">
        <f t="shared" si="2433"/>
        <v/>
      </c>
      <c r="W525" s="44"/>
      <c r="X525" s="44"/>
      <c r="Y525" s="44"/>
      <c r="Z525" s="44"/>
      <c r="AA525" s="44"/>
      <c r="AB525" s="44"/>
      <c r="AC525" s="44"/>
      <c r="AD525" s="43"/>
      <c r="AE525" s="43"/>
      <c r="AF525" s="44"/>
      <c r="AG525" s="45"/>
      <c r="AH525" s="35"/>
      <c r="AI525" s="27"/>
      <c r="AJ525" s="51" t="str">
        <f t="shared" si="2440"/>
        <v/>
      </c>
      <c r="AK525" s="44"/>
      <c r="AL525" s="44"/>
      <c r="AM525" s="44"/>
      <c r="AN525" s="44"/>
      <c r="AO525" s="44"/>
      <c r="AP525" s="44"/>
      <c r="AQ525" s="44"/>
      <c r="AR525" s="43"/>
      <c r="AS525" s="43"/>
      <c r="AT525" s="44"/>
      <c r="AU525" s="45"/>
      <c r="AV525" s="35"/>
      <c r="AW525" s="27"/>
      <c r="AX525" s="51" t="str">
        <f t="shared" si="2447"/>
        <v/>
      </c>
      <c r="AY525" s="44"/>
      <c r="AZ525" s="44"/>
      <c r="BA525" s="44"/>
      <c r="BB525" s="44"/>
      <c r="BC525" s="44"/>
      <c r="BD525" s="44"/>
      <c r="BE525" s="44"/>
      <c r="BF525" s="43"/>
      <c r="BG525" s="43"/>
      <c r="BH525" s="44"/>
      <c r="BI525" s="45"/>
      <c r="BJ525" s="35"/>
      <c r="BK525" s="50"/>
      <c r="BL525" s="99"/>
      <c r="BM525" s="25">
        <v>11039</v>
      </c>
      <c r="BN525" s="44">
        <f t="shared" si="2612"/>
        <v>41</v>
      </c>
      <c r="BO525" s="25">
        <v>600</v>
      </c>
      <c r="BP525" s="44">
        <f t="shared" si="2613"/>
        <v>3</v>
      </c>
      <c r="BQ525" s="25">
        <v>7</v>
      </c>
      <c r="BR525" s="44">
        <f t="shared" si="2614"/>
        <v>1</v>
      </c>
      <c r="BS525" s="44">
        <v>1</v>
      </c>
      <c r="BT525" s="60" t="str">
        <f t="shared" si="2615"/>
        <v>サンリオFAN</v>
      </c>
      <c r="BU525" s="67">
        <f t="shared" si="2616"/>
        <v>1100</v>
      </c>
      <c r="BV525" s="44">
        <f t="shared" si="2560"/>
        <v>1100</v>
      </c>
      <c r="BW525" s="45">
        <f t="shared" si="2561"/>
        <v>0.26829268292682928</v>
      </c>
      <c r="BX525" s="35"/>
      <c r="BY525" s="27"/>
      <c r="BZ525" s="100"/>
      <c r="CA525" s="25">
        <v>195</v>
      </c>
      <c r="CB525" s="44">
        <f t="shared" si="2617"/>
        <v>52</v>
      </c>
      <c r="CC525" s="25">
        <v>12</v>
      </c>
      <c r="CD525" s="44">
        <f t="shared" si="2618"/>
        <v>6</v>
      </c>
      <c r="CE525" s="25">
        <v>255</v>
      </c>
      <c r="CF525" s="44">
        <f t="shared" si="2619"/>
        <v>10</v>
      </c>
      <c r="CG525" s="44">
        <v>0</v>
      </c>
      <c r="CH525" s="60" t="str">
        <f t="shared" si="2620"/>
        <v>サンリオアイスドーム</v>
      </c>
      <c r="CI525" s="67">
        <f t="shared" si="2621"/>
        <v>300</v>
      </c>
      <c r="CJ525" s="44">
        <f t="shared" si="2507"/>
        <v>3000</v>
      </c>
      <c r="CK525" s="45">
        <f t="shared" si="2508"/>
        <v>0.57692307692307687</v>
      </c>
      <c r="CL525" s="35"/>
      <c r="CM525" s="27"/>
      <c r="CN525" s="100"/>
      <c r="CO525" s="25">
        <v>139</v>
      </c>
      <c r="CP525" s="44">
        <f t="shared" si="2622"/>
        <v>19</v>
      </c>
      <c r="CQ525" s="25">
        <v>995</v>
      </c>
      <c r="CR525" s="44">
        <f t="shared" si="2623"/>
        <v>1</v>
      </c>
      <c r="CS525" s="25">
        <v>12</v>
      </c>
      <c r="CT525" s="44">
        <f t="shared" si="2624"/>
        <v>1</v>
      </c>
      <c r="CU525" s="44">
        <v>9</v>
      </c>
      <c r="CV525" s="60" t="str">
        <f t="shared" si="2625"/>
        <v>ターボババア</v>
      </c>
      <c r="CW525" s="67">
        <f t="shared" si="2626"/>
        <v>800</v>
      </c>
      <c r="CX525" s="44">
        <f t="shared" si="2510"/>
        <v>800</v>
      </c>
      <c r="CY525" s="45">
        <f t="shared" si="2511"/>
        <v>0.42105263157894735</v>
      </c>
      <c r="CZ525" s="35"/>
      <c r="DA525" s="58"/>
      <c r="DB525" s="100"/>
      <c r="DC525" s="25">
        <v>6937</v>
      </c>
      <c r="DD525" s="44">
        <f t="shared" si="2627"/>
        <v>51</v>
      </c>
      <c r="DE525" s="25">
        <v>414</v>
      </c>
      <c r="DF525" s="44">
        <f t="shared" si="2628"/>
        <v>0</v>
      </c>
      <c r="DG525" s="25">
        <v>13</v>
      </c>
      <c r="DH525" s="44">
        <f t="shared" si="2629"/>
        <v>0</v>
      </c>
      <c r="DI525" s="44">
        <v>0</v>
      </c>
      <c r="DJ525" s="60" t="str">
        <f t="shared" si="2630"/>
        <v>ＡＩマスコット</v>
      </c>
      <c r="DK525" s="67">
        <f t="shared" si="2631"/>
        <v>286</v>
      </c>
      <c r="DL525" s="44">
        <f t="shared" si="2517"/>
        <v>0</v>
      </c>
      <c r="DM525" s="45">
        <f t="shared" si="2518"/>
        <v>0</v>
      </c>
      <c r="DN525" s="35"/>
      <c r="DO525" s="27"/>
      <c r="DP525" s="100"/>
      <c r="DQ525" s="25">
        <v>909</v>
      </c>
      <c r="DR525" s="44">
        <f t="shared" si="2632"/>
        <v>31</v>
      </c>
      <c r="DS525" s="25">
        <v>29</v>
      </c>
      <c r="DT525" s="44">
        <f t="shared" si="2633"/>
        <v>0</v>
      </c>
      <c r="DU525" s="25">
        <v>16</v>
      </c>
      <c r="DV525" s="44">
        <f t="shared" si="2634"/>
        <v>0</v>
      </c>
      <c r="DW525" s="44">
        <v>0</v>
      </c>
      <c r="DX525" s="60" t="str">
        <f t="shared" si="2635"/>
        <v>ギャルキティキーケース</v>
      </c>
      <c r="DY525" s="67">
        <f t="shared" si="2636"/>
        <v>726</v>
      </c>
      <c r="DZ525" s="44">
        <f t="shared" si="2522"/>
        <v>0</v>
      </c>
      <c r="EA525" s="45">
        <f t="shared" si="2523"/>
        <v>0</v>
      </c>
      <c r="EB525" s="35"/>
      <c r="EC525" s="27"/>
      <c r="ED525" s="51" t="str">
        <f t="shared" si="2454"/>
        <v/>
      </c>
      <c r="EE525" s="44"/>
      <c r="EF525" s="44"/>
      <c r="EG525" s="44"/>
      <c r="EH525" s="44"/>
      <c r="EI525" s="44"/>
      <c r="EJ525" s="44"/>
      <c r="EK525" s="44"/>
      <c r="EL525" s="43"/>
      <c r="EM525" s="43"/>
      <c r="EN525" s="44"/>
      <c r="EO525" s="45"/>
      <c r="EP525" s="35"/>
      <c r="EQ525" s="27"/>
      <c r="ER525" s="51" t="str">
        <f t="shared" si="2461"/>
        <v/>
      </c>
      <c r="ES525" s="44"/>
      <c r="ET525" s="44"/>
      <c r="EU525" s="44"/>
      <c r="EV525" s="44"/>
      <c r="EW525" s="44"/>
      <c r="EX525" s="44"/>
      <c r="EY525" s="44"/>
      <c r="EZ525" s="43"/>
      <c r="FA525" s="43"/>
      <c r="FB525" s="44"/>
      <c r="FC525" s="45"/>
      <c r="FD525" s="35"/>
      <c r="HW525" s="181"/>
      <c r="IY525" s="33"/>
      <c r="IZ525" s="100"/>
      <c r="JA525" s="25">
        <v>3589</v>
      </c>
      <c r="JB525" s="44">
        <f t="shared" si="2637"/>
        <v>55</v>
      </c>
      <c r="JC525" s="25">
        <v>112</v>
      </c>
      <c r="JD525" s="44">
        <f t="shared" si="2638"/>
        <v>0</v>
      </c>
      <c r="JE525" s="25">
        <v>16</v>
      </c>
      <c r="JF525" s="44">
        <f t="shared" si="2639"/>
        <v>1</v>
      </c>
      <c r="JG525" s="44">
        <v>4</v>
      </c>
      <c r="JH525" s="60" t="str">
        <f t="shared" si="2640"/>
        <v>アンパンマンもちふわ</v>
      </c>
      <c r="JI525" s="67">
        <f t="shared" si="2641"/>
        <v>673</v>
      </c>
      <c r="JJ525" s="44">
        <f t="shared" si="2529"/>
        <v>673</v>
      </c>
      <c r="JK525" s="45">
        <f t="shared" si="2530"/>
        <v>0.12236363636363637</v>
      </c>
      <c r="JL525" s="35"/>
      <c r="JM525" s="27"/>
      <c r="JN525" s="100"/>
      <c r="JO525" s="25">
        <v>2817</v>
      </c>
      <c r="JP525" s="44">
        <f t="shared" si="2642"/>
        <v>17</v>
      </c>
      <c r="JQ525" s="25">
        <v>160</v>
      </c>
      <c r="JR525" s="44">
        <f t="shared" si="2643"/>
        <v>3</v>
      </c>
      <c r="JS525" s="25">
        <v>56</v>
      </c>
      <c r="JT525" s="44">
        <f t="shared" si="2644"/>
        <v>4</v>
      </c>
      <c r="JU525" s="44">
        <v>0</v>
      </c>
      <c r="JV525" s="60" t="str">
        <f t="shared" si="2645"/>
        <v>AIスクイーズ</v>
      </c>
      <c r="JW525" s="67">
        <f t="shared" si="2646"/>
        <v>182</v>
      </c>
      <c r="JX525" s="44">
        <f t="shared" si="2536"/>
        <v>728</v>
      </c>
      <c r="JY525" s="45">
        <f t="shared" si="2537"/>
        <v>0.42823529411764705</v>
      </c>
      <c r="JZ525" s="35" t="s">
        <v>431</v>
      </c>
      <c r="KA525" s="61"/>
      <c r="KB525" s="100"/>
      <c r="KC525" s="25">
        <v>4889</v>
      </c>
      <c r="KD525" s="44">
        <f t="shared" si="2647"/>
        <v>82</v>
      </c>
      <c r="KE525" s="25">
        <v>331</v>
      </c>
      <c r="KF525" s="44">
        <f t="shared" si="2648"/>
        <v>8</v>
      </c>
      <c r="KG525" s="25">
        <v>56</v>
      </c>
      <c r="KH525" s="44">
        <f t="shared" si="2649"/>
        <v>8</v>
      </c>
      <c r="KI525" s="44">
        <v>18</v>
      </c>
      <c r="KJ525" s="60" t="str">
        <f t="shared" si="2650"/>
        <v>AIモンスターラバー</v>
      </c>
      <c r="KK525" s="67">
        <f t="shared" si="2651"/>
        <v>198</v>
      </c>
      <c r="KL525" s="44">
        <f t="shared" si="2543"/>
        <v>1584</v>
      </c>
      <c r="KM525" s="45">
        <f t="shared" si="2544"/>
        <v>0.19317073170731708</v>
      </c>
      <c r="KN525" s="35"/>
      <c r="KO525" s="27"/>
      <c r="KP525" s="100"/>
      <c r="KQ525" s="25">
        <v>4914</v>
      </c>
      <c r="KR525" s="44">
        <f t="shared" si="2652"/>
        <v>65</v>
      </c>
      <c r="KS525" s="25">
        <v>229</v>
      </c>
      <c r="KT525" s="44">
        <f t="shared" si="2653"/>
        <v>2</v>
      </c>
      <c r="KU525" s="25">
        <v>54</v>
      </c>
      <c r="KV525" s="44">
        <f t="shared" si="2654"/>
        <v>2</v>
      </c>
      <c r="KW525" s="44">
        <v>0</v>
      </c>
      <c r="KX525" s="60" t="str">
        <f t="shared" si="2655"/>
        <v>キティサンダルKH</v>
      </c>
      <c r="KY525" s="67">
        <f t="shared" si="2656"/>
        <v>605</v>
      </c>
      <c r="KZ525" s="44">
        <f t="shared" si="2550"/>
        <v>1210</v>
      </c>
      <c r="LA525" s="45">
        <f t="shared" si="2551"/>
        <v>0.18615384615384614</v>
      </c>
      <c r="LB525" s="35"/>
      <c r="LC525" s="27"/>
      <c r="LD525" s="74"/>
      <c r="LE525" s="75"/>
      <c r="LF525" s="75"/>
      <c r="LG525" s="75">
        <v>1166</v>
      </c>
      <c r="LH525" s="75">
        <f t="shared" si="2569"/>
        <v>0</v>
      </c>
      <c r="LI525" s="76">
        <v>2</v>
      </c>
      <c r="LJ525" s="75">
        <f t="shared" si="2570"/>
        <v>0</v>
      </c>
      <c r="LK525" s="75">
        <v>0</v>
      </c>
      <c r="LL525" s="77" t="str">
        <f>IF(LE523="","",LL522)</f>
        <v>バイキンティッシュカバー、ダダンダン</v>
      </c>
      <c r="LM525" s="78">
        <f>IF(LF523="","",LM522)</f>
        <v>1000</v>
      </c>
      <c r="LN525" s="75">
        <f t="shared" si="2498"/>
        <v>0</v>
      </c>
      <c r="LO525" s="79"/>
      <c r="LP525" s="35"/>
      <c r="LQ525" s="27"/>
      <c r="LR525" s="51" t="str">
        <f t="shared" si="2468"/>
        <v/>
      </c>
      <c r="LS525" s="44"/>
      <c r="LT525" s="44"/>
      <c r="LU525" s="44"/>
      <c r="LV525" s="44"/>
      <c r="LW525" s="44"/>
      <c r="LX525" s="44"/>
      <c r="LY525" s="44"/>
      <c r="LZ525" s="43"/>
      <c r="MA525" s="43"/>
      <c r="MB525" s="44"/>
      <c r="MC525" s="45"/>
      <c r="MD525" s="35"/>
      <c r="ME525" s="27"/>
      <c r="MF525" s="51" t="str">
        <f t="shared" si="2475"/>
        <v/>
      </c>
      <c r="MG525" s="44"/>
      <c r="MH525" s="44"/>
      <c r="MI525" s="44"/>
      <c r="MJ525" s="44"/>
      <c r="MK525" s="44"/>
      <c r="ML525" s="44"/>
      <c r="MM525" s="44"/>
      <c r="MN525" s="43"/>
      <c r="MO525" s="43"/>
      <c r="MP525" s="44"/>
      <c r="MQ525" s="45"/>
      <c r="MR525" s="35"/>
      <c r="MS525" s="27"/>
      <c r="MT525" s="51" t="str">
        <f t="shared" si="2482"/>
        <v/>
      </c>
      <c r="MU525" s="44"/>
      <c r="MV525" s="44"/>
      <c r="MW525" s="44"/>
      <c r="MX525" s="44"/>
      <c r="MY525" s="44"/>
      <c r="MZ525" s="44"/>
      <c r="NA525" s="44"/>
      <c r="NB525" s="43"/>
      <c r="NC525" s="43"/>
      <c r="ND525" s="44"/>
      <c r="NE525" s="45"/>
      <c r="NF525" s="35"/>
      <c r="NG525" s="27"/>
      <c r="NH525" s="51" t="str">
        <f t="shared" si="2489"/>
        <v/>
      </c>
      <c r="NI525" s="44"/>
      <c r="NJ525" s="44"/>
      <c r="NK525" s="44"/>
      <c r="NL525" s="44"/>
      <c r="NM525" s="44"/>
      <c r="NN525" s="44"/>
      <c r="NO525" s="44"/>
      <c r="NP525" s="43"/>
      <c r="NQ525" s="43"/>
      <c r="NR525" s="44"/>
      <c r="NS525" s="45"/>
      <c r="NT525" s="35"/>
    </row>
    <row r="526" spans="1:384" ht="15" customHeight="1" thickTop="1" thickBot="1" x14ac:dyDescent="0.25">
      <c r="A526" s="38"/>
      <c r="B526" s="39"/>
      <c r="C526" s="40"/>
      <c r="D526" s="40"/>
      <c r="E526" s="40"/>
      <c r="F526" s="140"/>
      <c r="G526" s="140"/>
      <c r="H526" s="42"/>
      <c r="I526" s="44"/>
      <c r="J526" s="44" t="str">
        <f>IF(I526="","",I526-I527)</f>
        <v/>
      </c>
      <c r="K526" s="44"/>
      <c r="L526" s="44" t="str">
        <f>IF(K526="","",K526-K527)</f>
        <v/>
      </c>
      <c r="M526" s="44"/>
      <c r="N526" s="44" t="str">
        <f>IF(M526="","",M527+O527-M526)</f>
        <v/>
      </c>
      <c r="O526" s="44"/>
      <c r="P526" s="43"/>
      <c r="Q526" s="43" t="str">
        <f>IF(I526="","",Q527)</f>
        <v/>
      </c>
      <c r="R526" s="44" t="str">
        <f t="shared" ref="R526:R563" si="2676">IF(Q526="","",N526*Q526)</f>
        <v/>
      </c>
      <c r="S526" s="45" t="str">
        <f t="shared" ref="S526:S563" si="2677">IF(R526="","",R526/(J526*100))</f>
        <v/>
      </c>
      <c r="T526" s="35"/>
      <c r="U526" s="27"/>
      <c r="V526" s="51" t="str">
        <f t="shared" si="2433"/>
        <v/>
      </c>
      <c r="W526" s="67"/>
      <c r="X526" s="44" t="str">
        <f>IF(W526="","",W526-W527)</f>
        <v/>
      </c>
      <c r="Y526" s="44"/>
      <c r="Z526" s="44" t="str">
        <f>IF(Y526="","",Y526-Y527)</f>
        <v/>
      </c>
      <c r="AA526" s="44"/>
      <c r="AB526" s="44" t="str">
        <f>IF(AA526="","",AA527+AC527-AA526)</f>
        <v/>
      </c>
      <c r="AC526" s="44"/>
      <c r="AD526" s="43"/>
      <c r="AE526" s="43" t="str">
        <f>IF(W526="","",AE527)</f>
        <v/>
      </c>
      <c r="AF526" s="44" t="str">
        <f t="shared" ref="AF526:AF558" si="2678">IF(AE526="","",AB526*AE526)</f>
        <v/>
      </c>
      <c r="AG526" s="45" t="str">
        <f t="shared" ref="AG526:AG558" si="2679">IF(AF526="","",AF526/(X526*100))</f>
        <v/>
      </c>
      <c r="AH526" s="35"/>
      <c r="AI526" s="27"/>
      <c r="AJ526" s="51" t="str">
        <f t="shared" si="2440"/>
        <v/>
      </c>
      <c r="AK526" s="44"/>
      <c r="AL526" s="44" t="str">
        <f>IF(AK526="","",AK526-AK527)</f>
        <v/>
      </c>
      <c r="AM526" s="44"/>
      <c r="AN526" s="44" t="str">
        <f>IF(AM526="","",AM526-AM527)</f>
        <v/>
      </c>
      <c r="AO526" s="44"/>
      <c r="AP526" s="44" t="str">
        <f>IF(AO526="","",AO527+AQ527-AO526)</f>
        <v/>
      </c>
      <c r="AQ526" s="44"/>
      <c r="AR526" s="43"/>
      <c r="AS526" s="43" t="str">
        <f>IF(AK526="","",AS527)</f>
        <v/>
      </c>
      <c r="AT526" s="44" t="str">
        <f t="shared" ref="AT526:AT563" si="2680">IF(AS526="","",AP526*AS526)</f>
        <v/>
      </c>
      <c r="AU526" s="45" t="str">
        <f t="shared" ref="AU526:AU563" si="2681">IF(AT526="","",AT526/(AL526*100))</f>
        <v/>
      </c>
      <c r="AV526" s="35"/>
      <c r="AW526" s="27"/>
      <c r="AX526" s="51" t="str">
        <f t="shared" si="2447"/>
        <v/>
      </c>
      <c r="AY526" s="44"/>
      <c r="AZ526" s="44" t="str">
        <f>IF(AY526="","",AY526-AY527)</f>
        <v/>
      </c>
      <c r="BA526" s="44"/>
      <c r="BB526" s="44" t="str">
        <f>IF(BA526="","",BA526-BA527)</f>
        <v/>
      </c>
      <c r="BC526" s="44"/>
      <c r="BD526" s="44" t="str">
        <f>IF(BC526="","",BC527+BE527-BC526)</f>
        <v/>
      </c>
      <c r="BE526" s="44"/>
      <c r="BF526" s="43"/>
      <c r="BG526" s="43" t="str">
        <f>IF(AY526="","",BG527)</f>
        <v/>
      </c>
      <c r="BH526" s="44" t="str">
        <f t="shared" ref="BH526:BH563" si="2682">IF(BG526="","",BD526*BG526)</f>
        <v/>
      </c>
      <c r="BI526" s="45" t="str">
        <f t="shared" ref="BI526:BI563" si="2683">IF(BH526="","",BH526/(AZ526*100))</f>
        <v/>
      </c>
      <c r="BJ526" s="35"/>
      <c r="BK526" s="50"/>
      <c r="BL526" s="74"/>
      <c r="BM526" s="75">
        <v>11808</v>
      </c>
      <c r="BN526" s="75">
        <f t="shared" si="2612"/>
        <v>100</v>
      </c>
      <c r="BO526" s="75">
        <v>592</v>
      </c>
      <c r="BP526" s="75">
        <f t="shared" si="2613"/>
        <v>4</v>
      </c>
      <c r="BQ526" s="75">
        <v>74</v>
      </c>
      <c r="BR526" s="75">
        <f t="shared" si="2614"/>
        <v>4</v>
      </c>
      <c r="BS526" s="75">
        <v>10</v>
      </c>
      <c r="BT526" s="77" t="str">
        <f t="shared" si="2615"/>
        <v>ＡＩモンスターラバー</v>
      </c>
      <c r="BU526" s="78">
        <f t="shared" si="2616"/>
        <v>198</v>
      </c>
      <c r="BV526" s="75">
        <f t="shared" si="2560"/>
        <v>792</v>
      </c>
      <c r="BW526" s="79">
        <f t="shared" si="2561"/>
        <v>7.9200000000000007E-2</v>
      </c>
      <c r="BX526" s="35"/>
      <c r="BY526" s="27"/>
      <c r="BZ526" s="74"/>
      <c r="CA526" s="75">
        <v>375</v>
      </c>
      <c r="CB526" s="75">
        <f t="shared" si="2617"/>
        <v>154</v>
      </c>
      <c r="CC526" s="75">
        <v>997</v>
      </c>
      <c r="CD526" s="75">
        <f t="shared" si="2618"/>
        <v>1</v>
      </c>
      <c r="CE526" s="75">
        <v>16</v>
      </c>
      <c r="CF526" s="75">
        <f t="shared" si="2619"/>
        <v>1</v>
      </c>
      <c r="CG526" s="75">
        <v>2</v>
      </c>
      <c r="CH526" s="77" t="str">
        <f t="shared" si="2620"/>
        <v>AIモンスターマスコット</v>
      </c>
      <c r="CI526" s="78">
        <f t="shared" si="2621"/>
        <v>286</v>
      </c>
      <c r="CJ526" s="75">
        <f t="shared" si="2507"/>
        <v>286</v>
      </c>
      <c r="CK526" s="79">
        <f t="shared" si="2508"/>
        <v>1.8571428571428572E-2</v>
      </c>
      <c r="CL526" s="35"/>
      <c r="CM526" s="27"/>
      <c r="CN526" s="74"/>
      <c r="CO526" s="75">
        <v>156</v>
      </c>
      <c r="CP526" s="75">
        <f t="shared" si="2622"/>
        <v>78</v>
      </c>
      <c r="CQ526" s="75">
        <v>994</v>
      </c>
      <c r="CR526" s="75">
        <f t="shared" si="2623"/>
        <v>2</v>
      </c>
      <c r="CS526" s="75">
        <v>6</v>
      </c>
      <c r="CT526" s="75">
        <f t="shared" si="2624"/>
        <v>1</v>
      </c>
      <c r="CU526" s="75">
        <v>3</v>
      </c>
      <c r="CV526" s="77" t="str">
        <f t="shared" si="2625"/>
        <v>スティッチキーケース</v>
      </c>
      <c r="CW526" s="78">
        <f t="shared" si="2626"/>
        <v>550</v>
      </c>
      <c r="CX526" s="75">
        <f t="shared" si="2510"/>
        <v>550</v>
      </c>
      <c r="CY526" s="79">
        <f t="shared" si="2511"/>
        <v>7.0512820512820512E-2</v>
      </c>
      <c r="CZ526" s="35"/>
      <c r="DA526" s="58"/>
      <c r="DB526" s="74"/>
      <c r="DC526" s="75">
        <v>5126</v>
      </c>
      <c r="DD526" s="75">
        <f t="shared" si="2627"/>
        <v>88</v>
      </c>
      <c r="DE526" s="75">
        <v>282</v>
      </c>
      <c r="DF526" s="75">
        <f t="shared" si="2628"/>
        <v>4</v>
      </c>
      <c r="DG526" s="75">
        <v>85</v>
      </c>
      <c r="DH526" s="75">
        <f t="shared" si="2629"/>
        <v>5</v>
      </c>
      <c r="DI526" s="75">
        <v>10</v>
      </c>
      <c r="DJ526" s="77" t="str">
        <f t="shared" si="2630"/>
        <v>ＡＩラバー</v>
      </c>
      <c r="DK526" s="78">
        <f t="shared" si="2631"/>
        <v>198</v>
      </c>
      <c r="DL526" s="75">
        <f t="shared" si="2517"/>
        <v>990</v>
      </c>
      <c r="DM526" s="79">
        <f t="shared" si="2518"/>
        <v>0.1125</v>
      </c>
      <c r="DN526" s="35"/>
      <c r="DO526" s="27"/>
      <c r="DP526" s="74"/>
      <c r="DQ526" s="75">
        <v>886</v>
      </c>
      <c r="DR526" s="75">
        <f t="shared" si="2632"/>
        <v>29</v>
      </c>
      <c r="DS526" s="75">
        <v>29</v>
      </c>
      <c r="DT526" s="75">
        <f t="shared" si="2633"/>
        <v>2</v>
      </c>
      <c r="DU526" s="75">
        <v>9</v>
      </c>
      <c r="DV526" s="75">
        <f t="shared" si="2634"/>
        <v>2</v>
      </c>
      <c r="DW526" s="75">
        <v>16</v>
      </c>
      <c r="DX526" s="77" t="str">
        <f t="shared" si="2635"/>
        <v>サンリオトイカメラ</v>
      </c>
      <c r="DY526" s="78">
        <f t="shared" si="2636"/>
        <v>605</v>
      </c>
      <c r="DZ526" s="75">
        <f t="shared" si="2522"/>
        <v>1210</v>
      </c>
      <c r="EA526" s="79">
        <f t="shared" si="2523"/>
        <v>0.41724137931034483</v>
      </c>
      <c r="EB526" s="35"/>
      <c r="EC526" s="27"/>
      <c r="ED526" s="51" t="str">
        <f t="shared" si="2454"/>
        <v/>
      </c>
      <c r="EE526" s="44"/>
      <c r="EF526" s="44" t="str">
        <f>IF(EE526="","",EE526-EE527)</f>
        <v/>
      </c>
      <c r="EG526" s="44"/>
      <c r="EH526" s="44" t="str">
        <f>IF(EG526="","",EG526-EG527)</f>
        <v/>
      </c>
      <c r="EI526" s="44"/>
      <c r="EJ526" s="44" t="str">
        <f>IF(EI526="","",EI527+EK527-EI526)</f>
        <v/>
      </c>
      <c r="EK526" s="44"/>
      <c r="EL526" s="43"/>
      <c r="EM526" s="43" t="str">
        <f>IF(EE526="","",EM527)</f>
        <v/>
      </c>
      <c r="EN526" s="44" t="str">
        <f t="shared" ref="EN526:EN558" si="2684">IF(EM526="","",EJ526*EM526)</f>
        <v/>
      </c>
      <c r="EO526" s="45" t="str">
        <f t="shared" ref="EO526:EO558" si="2685">IF(EN526="","",EN526/(EF526*100))</f>
        <v/>
      </c>
      <c r="EP526" s="35"/>
      <c r="EQ526" s="27"/>
      <c r="ER526" s="51" t="str">
        <f t="shared" si="2461"/>
        <v/>
      </c>
      <c r="ES526" s="44"/>
      <c r="ET526" s="44" t="str">
        <f>IF(ES526="","",ES526-ES527)</f>
        <v/>
      </c>
      <c r="EU526" s="44"/>
      <c r="EV526" s="44" t="str">
        <f>IF(EU526="","",EU526-EU527)</f>
        <v/>
      </c>
      <c r="EW526" s="44"/>
      <c r="EX526" s="44" t="str">
        <f>IF(EW526="","",EW527+EY527-EW526)</f>
        <v/>
      </c>
      <c r="EY526" s="44"/>
      <c r="EZ526" s="43"/>
      <c r="FA526" s="43" t="str">
        <f>IF(ES526="","",FA527)</f>
        <v/>
      </c>
      <c r="FB526" s="44" t="str">
        <f t="shared" ref="FB526:FB563" si="2686">IF(FA526="","",EX526*FA526)</f>
        <v/>
      </c>
      <c r="FC526" s="45" t="str">
        <f t="shared" ref="FC526:FC563" si="2687">IF(FB526="","",FB526/(ET526*100))</f>
        <v/>
      </c>
      <c r="FD526" s="35"/>
      <c r="HW526" s="181"/>
      <c r="IY526" s="33"/>
      <c r="IZ526" s="74"/>
      <c r="JA526" s="75">
        <v>4697</v>
      </c>
      <c r="JB526" s="75">
        <f t="shared" si="2637"/>
        <v>22</v>
      </c>
      <c r="JC526" s="75">
        <v>244</v>
      </c>
      <c r="JD526" s="75">
        <f t="shared" si="2638"/>
        <v>2</v>
      </c>
      <c r="JE526" s="75">
        <v>116</v>
      </c>
      <c r="JF526" s="75">
        <f t="shared" si="2639"/>
        <v>4</v>
      </c>
      <c r="JG526" s="75">
        <v>0</v>
      </c>
      <c r="JH526" s="77" t="str">
        <f t="shared" si="2640"/>
        <v>スプランキーラバー</v>
      </c>
      <c r="JI526" s="78">
        <f t="shared" si="2641"/>
        <v>200</v>
      </c>
      <c r="JJ526" s="75">
        <f t="shared" si="2529"/>
        <v>800</v>
      </c>
      <c r="JK526" s="79">
        <f t="shared" si="2530"/>
        <v>0.36363636363636365</v>
      </c>
      <c r="JL526" s="35"/>
      <c r="JM526" s="27"/>
      <c r="JN526" s="74"/>
      <c r="JO526" s="75">
        <v>4791</v>
      </c>
      <c r="JP526" s="75">
        <f t="shared" si="2642"/>
        <v>14</v>
      </c>
      <c r="JQ526" s="75">
        <v>217</v>
      </c>
      <c r="JR526" s="75">
        <f t="shared" si="2643"/>
        <v>1</v>
      </c>
      <c r="JS526" s="75">
        <v>5</v>
      </c>
      <c r="JT526" s="75">
        <f t="shared" si="2644"/>
        <v>1</v>
      </c>
      <c r="JU526" s="75">
        <v>4</v>
      </c>
      <c r="JV526" s="77" t="str">
        <f t="shared" si="2645"/>
        <v>しなこくま</v>
      </c>
      <c r="JW526" s="78">
        <f t="shared" si="2646"/>
        <v>682</v>
      </c>
      <c r="JX526" s="75">
        <f t="shared" si="2536"/>
        <v>682</v>
      </c>
      <c r="JY526" s="79">
        <f t="shared" si="2537"/>
        <v>0.48714285714285716</v>
      </c>
      <c r="JZ526" s="35"/>
      <c r="KA526" s="61"/>
      <c r="KB526" s="74"/>
      <c r="KC526" s="75">
        <v>3045</v>
      </c>
      <c r="KD526" s="75">
        <f t="shared" si="2647"/>
        <v>86</v>
      </c>
      <c r="KE526" s="75">
        <v>163</v>
      </c>
      <c r="KF526" s="75">
        <f t="shared" si="2648"/>
        <v>4</v>
      </c>
      <c r="KG526" s="75">
        <v>10</v>
      </c>
      <c r="KH526" s="75">
        <f t="shared" si="2649"/>
        <v>3</v>
      </c>
      <c r="KI526" s="75">
        <v>2</v>
      </c>
      <c r="KJ526" s="77" t="str">
        <f t="shared" si="2650"/>
        <v>ＡＩマスコット</v>
      </c>
      <c r="KK526" s="78">
        <f t="shared" si="2651"/>
        <v>286</v>
      </c>
      <c r="KL526" s="75">
        <f t="shared" si="2543"/>
        <v>858</v>
      </c>
      <c r="KM526" s="79">
        <f t="shared" si="2544"/>
        <v>9.9767441860465114E-2</v>
      </c>
      <c r="KN526" s="35"/>
      <c r="KO526" s="27"/>
      <c r="KP526" s="74"/>
      <c r="KQ526" s="75">
        <v>3899</v>
      </c>
      <c r="KR526" s="75">
        <f t="shared" si="2652"/>
        <v>34</v>
      </c>
      <c r="KS526" s="75">
        <v>182</v>
      </c>
      <c r="KT526" s="75">
        <f t="shared" si="2653"/>
        <v>0</v>
      </c>
      <c r="KU526" s="75">
        <v>7</v>
      </c>
      <c r="KV526" s="75">
        <f t="shared" si="2654"/>
        <v>0</v>
      </c>
      <c r="KW526" s="75">
        <v>0</v>
      </c>
      <c r="KX526" s="77" t="str">
        <f t="shared" si="2655"/>
        <v>サンリオファン</v>
      </c>
      <c r="KY526" s="78">
        <f t="shared" si="2656"/>
        <v>1100</v>
      </c>
      <c r="KZ526" s="75">
        <f t="shared" si="2550"/>
        <v>0</v>
      </c>
      <c r="LA526" s="79">
        <f t="shared" si="2551"/>
        <v>0</v>
      </c>
      <c r="LB526" s="35"/>
      <c r="LC526" s="27"/>
      <c r="LD526" s="51">
        <f>IF(A516="","",A516)</f>
        <v>45901</v>
      </c>
      <c r="LE526" s="43">
        <v>67581</v>
      </c>
      <c r="LF526" s="93">
        <f>IF(LE526="","",LE526-LE523)</f>
        <v>98</v>
      </c>
      <c r="LG526" s="43">
        <v>445</v>
      </c>
      <c r="LH526" s="43">
        <f t="shared" si="2496"/>
        <v>0</v>
      </c>
      <c r="LI526" s="43">
        <v>2</v>
      </c>
      <c r="LJ526" s="87">
        <f t="shared" si="2497"/>
        <v>0</v>
      </c>
      <c r="LK526" s="43">
        <v>0</v>
      </c>
      <c r="LL526" s="64" t="s">
        <v>385</v>
      </c>
      <c r="LM526" s="47">
        <f>IF(LF526="","",LM523)</f>
        <v>1000</v>
      </c>
      <c r="LN526" s="87">
        <f t="shared" si="2498"/>
        <v>0</v>
      </c>
      <c r="LO526" s="54"/>
      <c r="LP526" s="35"/>
      <c r="LQ526" s="27"/>
      <c r="LR526" s="51" t="str">
        <f t="shared" si="2468"/>
        <v/>
      </c>
      <c r="LS526" s="44"/>
      <c r="LT526" s="44" t="str">
        <f>IF(LS526="","",LS526-LS527)</f>
        <v/>
      </c>
      <c r="LU526" s="44"/>
      <c r="LV526" s="44" t="str">
        <f>IF(LU526="","",LU526-LU527)</f>
        <v/>
      </c>
      <c r="LW526" s="44"/>
      <c r="LX526" s="44" t="str">
        <f>IF(LW526="","",LW527+LY527-LW526)</f>
        <v/>
      </c>
      <c r="LY526" s="44"/>
      <c r="LZ526" s="43"/>
      <c r="MA526" s="43" t="str">
        <f>IF(LS526="","",MA527)</f>
        <v/>
      </c>
      <c r="MB526" s="44" t="str">
        <f t="shared" ref="MB526:MB558" si="2688">IF(MA526="","",LX526*MA526)</f>
        <v/>
      </c>
      <c r="MC526" s="45" t="str">
        <f t="shared" ref="MC526:MC558" si="2689">IF(MB526="","",MB526/(LT526*100))</f>
        <v/>
      </c>
      <c r="MD526" s="35"/>
      <c r="ME526" s="27"/>
      <c r="MF526" s="51" t="str">
        <f t="shared" si="2475"/>
        <v/>
      </c>
      <c r="MG526" s="44"/>
      <c r="MH526" s="44" t="str">
        <f>IF(MG526="","",MG526-MG527)</f>
        <v/>
      </c>
      <c r="MI526" s="44"/>
      <c r="MJ526" s="44" t="str">
        <f>IF(MI526="","",MI526-MI527)</f>
        <v/>
      </c>
      <c r="MK526" s="44"/>
      <c r="ML526" s="44" t="str">
        <f>IF(MK526="","",MK527+MM527-MK526)</f>
        <v/>
      </c>
      <c r="MM526" s="44"/>
      <c r="MN526" s="43"/>
      <c r="MO526" s="43" t="str">
        <f>IF(MG526="","",MO527)</f>
        <v/>
      </c>
      <c r="MP526" s="44" t="str">
        <f t="shared" ref="MP526:MP558" si="2690">IF(MO526="","",ML526*MO526)</f>
        <v/>
      </c>
      <c r="MQ526" s="45" t="str">
        <f t="shared" ref="MQ526:MQ558" si="2691">IF(MP526="","",MP526/(MH526*100))</f>
        <v/>
      </c>
      <c r="MR526" s="35"/>
      <c r="MS526" s="27"/>
      <c r="MT526" s="51" t="str">
        <f t="shared" si="2482"/>
        <v/>
      </c>
      <c r="MU526" s="44"/>
      <c r="MV526" s="44" t="str">
        <f>IF(MU526="","",MU526-MU527)</f>
        <v/>
      </c>
      <c r="MW526" s="44"/>
      <c r="MX526" s="44" t="str">
        <f>IF(MW526="","",MW526-MW527)</f>
        <v/>
      </c>
      <c r="MY526" s="44"/>
      <c r="MZ526" s="44" t="str">
        <f>IF(MY526="","",MY527+NA527-MY526)</f>
        <v/>
      </c>
      <c r="NA526" s="44"/>
      <c r="NB526" s="43"/>
      <c r="NC526" s="43" t="str">
        <f>IF(MU526="","",NC527)</f>
        <v/>
      </c>
      <c r="ND526" s="44" t="str">
        <f t="shared" ref="ND526:ND558" si="2692">IF(NC526="","",MZ526*NC526)</f>
        <v/>
      </c>
      <c r="NE526" s="45" t="str">
        <f t="shared" ref="NE526:NE558" si="2693">IF(ND526="","",ND526/(MV526*100))</f>
        <v/>
      </c>
      <c r="NF526" s="35"/>
      <c r="NG526" s="27"/>
      <c r="NH526" s="51" t="str">
        <f t="shared" si="2489"/>
        <v/>
      </c>
      <c r="NI526" s="44"/>
      <c r="NJ526" s="44" t="str">
        <f>IF(NI526="","",NI526-NI527)</f>
        <v/>
      </c>
      <c r="NK526" s="44"/>
      <c r="NL526" s="44" t="str">
        <f>IF(NK526="","",NK526-NK527)</f>
        <v/>
      </c>
      <c r="NM526" s="44"/>
      <c r="NN526" s="44" t="str">
        <f>IF(NM526="","",NM527+NO527-NM526)</f>
        <v/>
      </c>
      <c r="NO526" s="44"/>
      <c r="NP526" s="43"/>
      <c r="NQ526" s="43" t="str">
        <f>IF(NI526="","",NQ527)</f>
        <v/>
      </c>
      <c r="NR526" s="44" t="str">
        <f t="shared" ref="NR526:NR558" si="2694">IF(NQ526="","",NN526*NQ526)</f>
        <v/>
      </c>
      <c r="NS526" s="45" t="str">
        <f t="shared" ref="NS526:NS558" si="2695">IF(NR526="","",NR526/(NJ526*100))</f>
        <v/>
      </c>
      <c r="NT526" s="35"/>
    </row>
    <row r="527" spans="1:384" ht="15" customHeight="1" thickTop="1" x14ac:dyDescent="0.2">
      <c r="A527" s="38"/>
      <c r="B527" s="39"/>
      <c r="C527" s="40"/>
      <c r="D527" s="40"/>
      <c r="E527" s="40"/>
      <c r="F527" s="140"/>
      <c r="G527" s="140"/>
      <c r="H527" s="42"/>
      <c r="I527" s="44"/>
      <c r="J527" s="44" t="str">
        <f>IF(I527="","",I527-I524)</f>
        <v/>
      </c>
      <c r="K527" s="44"/>
      <c r="L527" s="44" t="str">
        <f>IF(K527="","",K527-K524)</f>
        <v/>
      </c>
      <c r="M527" s="44"/>
      <c r="N527" s="44" t="str">
        <f>IF(M527="","",M524+O524-M527)</f>
        <v/>
      </c>
      <c r="O527" s="44"/>
      <c r="P527" s="43"/>
      <c r="Q527" s="43" t="str">
        <f>IF(I527="","",Q524)</f>
        <v/>
      </c>
      <c r="R527" s="44" t="str">
        <f t="shared" si="2676"/>
        <v/>
      </c>
      <c r="S527" s="45" t="str">
        <f t="shared" si="2677"/>
        <v/>
      </c>
      <c r="T527" s="35"/>
      <c r="U527" s="27"/>
      <c r="V527" s="51" t="str">
        <f t="shared" si="2433"/>
        <v/>
      </c>
      <c r="W527" s="67"/>
      <c r="X527" s="44" t="str">
        <f>IF(W527="","",W527-W524)</f>
        <v/>
      </c>
      <c r="Y527" s="44"/>
      <c r="Z527" s="44" t="str">
        <f>IF(Y527="","",Y527-Y524)</f>
        <v/>
      </c>
      <c r="AA527" s="44"/>
      <c r="AB527" s="44" t="str">
        <f>IF(AA527="","",AA524+AC524-AA527)</f>
        <v/>
      </c>
      <c r="AC527" s="44"/>
      <c r="AD527" s="43"/>
      <c r="AE527" s="43" t="str">
        <f>IF(W527="","",AE524)</f>
        <v/>
      </c>
      <c r="AF527" s="44" t="str">
        <f t="shared" si="2678"/>
        <v/>
      </c>
      <c r="AG527" s="45" t="str">
        <f t="shared" si="2679"/>
        <v/>
      </c>
      <c r="AH527" s="35"/>
      <c r="AI527" s="27"/>
      <c r="AJ527" s="51" t="str">
        <f t="shared" si="2440"/>
        <v/>
      </c>
      <c r="AK527" s="44"/>
      <c r="AL527" s="44" t="str">
        <f>IF(AK527="","",AK527-AK524)</f>
        <v/>
      </c>
      <c r="AM527" s="44"/>
      <c r="AN527" s="44" t="str">
        <f>IF(AM527="","",AM527-AM524)</f>
        <v/>
      </c>
      <c r="AO527" s="44"/>
      <c r="AP527" s="44" t="str">
        <f>IF(AO527="","",AO524+AQ524-AO527)</f>
        <v/>
      </c>
      <c r="AQ527" s="44"/>
      <c r="AR527" s="43"/>
      <c r="AS527" s="43" t="str">
        <f>IF(AK527="","",AS524)</f>
        <v/>
      </c>
      <c r="AT527" s="44" t="str">
        <f t="shared" si="2680"/>
        <v/>
      </c>
      <c r="AU527" s="45" t="str">
        <f t="shared" si="2681"/>
        <v/>
      </c>
      <c r="AV527" s="35"/>
      <c r="AW527" s="27"/>
      <c r="AX527" s="51" t="str">
        <f t="shared" si="2447"/>
        <v/>
      </c>
      <c r="AY527" s="44"/>
      <c r="AZ527" s="44" t="str">
        <f>IF(AY527="","",AY527-AY524)</f>
        <v/>
      </c>
      <c r="BA527" s="44"/>
      <c r="BB527" s="44" t="str">
        <f>IF(BA527="","",BA527-BA524)</f>
        <v/>
      </c>
      <c r="BC527" s="44"/>
      <c r="BD527" s="44" t="str">
        <f>IF(BC527="","",BC524+BE524-BC527)</f>
        <v/>
      </c>
      <c r="BE527" s="44"/>
      <c r="BF527" s="43"/>
      <c r="BG527" s="43" t="str">
        <f>IF(AY527="","",BG524)</f>
        <v/>
      </c>
      <c r="BH527" s="44" t="str">
        <f t="shared" si="2682"/>
        <v/>
      </c>
      <c r="BI527" s="45" t="str">
        <f t="shared" si="2683"/>
        <v/>
      </c>
      <c r="BJ527" s="35"/>
      <c r="BK527" s="50"/>
      <c r="BL527" s="51">
        <f>IF($A515="","",$A515)</f>
        <v>45898</v>
      </c>
      <c r="BM527" s="43">
        <v>11785</v>
      </c>
      <c r="BN527" s="43">
        <f t="shared" si="2612"/>
        <v>82</v>
      </c>
      <c r="BO527" s="43">
        <v>448</v>
      </c>
      <c r="BP527" s="87">
        <f t="shared" si="2613"/>
        <v>1</v>
      </c>
      <c r="BQ527" s="43">
        <v>21</v>
      </c>
      <c r="BR527" s="43">
        <f t="shared" si="2614"/>
        <v>1</v>
      </c>
      <c r="BS527" s="43">
        <v>0</v>
      </c>
      <c r="BT527" s="53" t="str">
        <f t="shared" si="2615"/>
        <v>サンリオでかぱっちん</v>
      </c>
      <c r="BU527" s="47">
        <f t="shared" si="2616"/>
        <v>660</v>
      </c>
      <c r="BV527" s="44">
        <f t="shared" si="2560"/>
        <v>660</v>
      </c>
      <c r="BW527" s="89">
        <f t="shared" si="2561"/>
        <v>8.0487804878048783E-2</v>
      </c>
      <c r="BX527" s="35"/>
      <c r="BY527" s="27"/>
      <c r="BZ527" s="51">
        <f>IF($A515="","",$A515)</f>
        <v>45898</v>
      </c>
      <c r="CA527" s="43">
        <v>304</v>
      </c>
      <c r="CB527" s="43">
        <f t="shared" si="2617"/>
        <v>84</v>
      </c>
      <c r="CC527" s="43">
        <v>995</v>
      </c>
      <c r="CD527" s="87">
        <f t="shared" si="2618"/>
        <v>1</v>
      </c>
      <c r="CE527" s="43">
        <v>5</v>
      </c>
      <c r="CF527" s="43">
        <f t="shared" si="2619"/>
        <v>0</v>
      </c>
      <c r="CG527" s="43">
        <v>3</v>
      </c>
      <c r="CH527" s="53" t="str">
        <f t="shared" si="2620"/>
        <v>サンリオフェイスポーチ</v>
      </c>
      <c r="CI527" s="47">
        <f t="shared" si="2621"/>
        <v>900</v>
      </c>
      <c r="CJ527" s="44">
        <f t="shared" si="2507"/>
        <v>0</v>
      </c>
      <c r="CK527" s="89">
        <f t="shared" si="2508"/>
        <v>0</v>
      </c>
      <c r="CL527" s="35"/>
      <c r="CM527" s="27"/>
      <c r="CN527" s="51">
        <f>IF($A515="","",$A515)</f>
        <v>45898</v>
      </c>
      <c r="CO527" s="43">
        <v>219</v>
      </c>
      <c r="CP527" s="43">
        <f t="shared" si="2622"/>
        <v>53</v>
      </c>
      <c r="CQ527" s="43">
        <v>997</v>
      </c>
      <c r="CR527" s="87">
        <f t="shared" si="2623"/>
        <v>0</v>
      </c>
      <c r="CS527" s="43">
        <v>8</v>
      </c>
      <c r="CT527" s="43">
        <f t="shared" si="2624"/>
        <v>1</v>
      </c>
      <c r="CU527" s="43">
        <v>0</v>
      </c>
      <c r="CV527" s="53" t="s">
        <v>439</v>
      </c>
      <c r="CW527" s="47">
        <v>1000</v>
      </c>
      <c r="CX527" s="44">
        <f t="shared" si="2510"/>
        <v>1000</v>
      </c>
      <c r="CY527" s="89">
        <f t="shared" si="2511"/>
        <v>0.18867924528301888</v>
      </c>
      <c r="CZ527" s="35"/>
      <c r="DA527" s="58"/>
      <c r="DB527" s="51">
        <f>IF($A515="","",$A515)</f>
        <v>45898</v>
      </c>
      <c r="DC527" s="43">
        <v>6925</v>
      </c>
      <c r="DD527" s="43">
        <f t="shared" si="2627"/>
        <v>49</v>
      </c>
      <c r="DE527" s="43">
        <v>250</v>
      </c>
      <c r="DF527" s="87">
        <f t="shared" si="2628"/>
        <v>1</v>
      </c>
      <c r="DG527" s="43">
        <v>12</v>
      </c>
      <c r="DH527" s="43">
        <f t="shared" si="2629"/>
        <v>1</v>
      </c>
      <c r="DI527" s="43">
        <v>3</v>
      </c>
      <c r="DJ527" s="53" t="str">
        <f t="shared" si="2630"/>
        <v>チロルイヤホン</v>
      </c>
      <c r="DK527" s="47">
        <f t="shared" si="2631"/>
        <v>1100</v>
      </c>
      <c r="DL527" s="44">
        <f t="shared" si="2517"/>
        <v>1100</v>
      </c>
      <c r="DM527" s="89">
        <f t="shared" si="2518"/>
        <v>0.22448979591836735</v>
      </c>
      <c r="DN527" s="35"/>
      <c r="DO527" s="27"/>
      <c r="DP527" s="51">
        <f>IF($A515="","",$A515)</f>
        <v>45898</v>
      </c>
      <c r="DQ527" s="43">
        <v>861</v>
      </c>
      <c r="DR527" s="43">
        <f t="shared" si="2632"/>
        <v>71</v>
      </c>
      <c r="DS527" s="43">
        <v>42</v>
      </c>
      <c r="DT527" s="87">
        <f t="shared" si="2633"/>
        <v>2</v>
      </c>
      <c r="DU527" s="43">
        <v>11</v>
      </c>
      <c r="DV527" s="43">
        <f t="shared" si="2634"/>
        <v>2</v>
      </c>
      <c r="DW527" s="43">
        <v>8</v>
      </c>
      <c r="DX527" s="53" t="str">
        <f t="shared" si="2635"/>
        <v>デジタルミニカメラ</v>
      </c>
      <c r="DY527" s="47">
        <f t="shared" si="2636"/>
        <v>722</v>
      </c>
      <c r="DZ527" s="44">
        <f t="shared" si="2522"/>
        <v>1444</v>
      </c>
      <c r="EA527" s="89">
        <f t="shared" si="2523"/>
        <v>0.20338028169014086</v>
      </c>
      <c r="EB527" s="35"/>
      <c r="EC527" s="27"/>
      <c r="ED527" s="51" t="str">
        <f t="shared" si="2454"/>
        <v/>
      </c>
      <c r="EE527" s="44"/>
      <c r="EF527" s="44" t="str">
        <f>IF(EE527="","",EE527-EE524)</f>
        <v/>
      </c>
      <c r="EG527" s="44"/>
      <c r="EH527" s="44" t="str">
        <f>IF(EG527="","",EG527-EG524)</f>
        <v/>
      </c>
      <c r="EI527" s="44"/>
      <c r="EJ527" s="44" t="str">
        <f>IF(EI527="","",EI524+EK524-EI527)</f>
        <v/>
      </c>
      <c r="EK527" s="44"/>
      <c r="EL527" s="43"/>
      <c r="EM527" s="43" t="str">
        <f>IF(EE527="","",EM524)</f>
        <v/>
      </c>
      <c r="EN527" s="44" t="str">
        <f t="shared" si="2684"/>
        <v/>
      </c>
      <c r="EO527" s="45" t="str">
        <f t="shared" si="2685"/>
        <v/>
      </c>
      <c r="EP527" s="35"/>
      <c r="EQ527" s="27"/>
      <c r="ER527" s="51" t="str">
        <f t="shared" si="2461"/>
        <v/>
      </c>
      <c r="ES527" s="44"/>
      <c r="ET527" s="44" t="str">
        <f>IF(ES527="","",ES527-ES524)</f>
        <v/>
      </c>
      <c r="EU527" s="44"/>
      <c r="EV527" s="44" t="str">
        <f>IF(EU527="","",EU527-EU524)</f>
        <v/>
      </c>
      <c r="EW527" s="44"/>
      <c r="EX527" s="44" t="str">
        <f>IF(EW527="","",EW524+EY524-EW527)</f>
        <v/>
      </c>
      <c r="EY527" s="44"/>
      <c r="EZ527" s="43"/>
      <c r="FA527" s="43" t="str">
        <f>IF(ES527="","",FA524)</f>
        <v/>
      </c>
      <c r="FB527" s="44" t="str">
        <f t="shared" si="2686"/>
        <v/>
      </c>
      <c r="FC527" s="45" t="str">
        <f t="shared" si="2687"/>
        <v/>
      </c>
      <c r="FD527" s="35"/>
      <c r="HW527" s="181"/>
      <c r="IY527" s="33"/>
      <c r="IZ527" s="51">
        <f>IF($A515="","",$A515)</f>
        <v>45898</v>
      </c>
      <c r="JA527" s="43">
        <v>5647</v>
      </c>
      <c r="JB527" s="43">
        <f t="shared" si="2637"/>
        <v>181</v>
      </c>
      <c r="JC527" s="43">
        <v>287</v>
      </c>
      <c r="JD527" s="87">
        <f t="shared" si="2638"/>
        <v>8</v>
      </c>
      <c r="JE527" s="43">
        <v>13</v>
      </c>
      <c r="JF527" s="43">
        <f t="shared" si="2639"/>
        <v>8</v>
      </c>
      <c r="JG527" s="43">
        <v>10</v>
      </c>
      <c r="JH527" s="53" t="str">
        <f t="shared" si="2640"/>
        <v>サンリオでかぱっちん</v>
      </c>
      <c r="JI527" s="47">
        <f t="shared" si="2641"/>
        <v>660</v>
      </c>
      <c r="JJ527" s="44">
        <f t="shared" si="2529"/>
        <v>5280</v>
      </c>
      <c r="JK527" s="89">
        <f t="shared" si="2530"/>
        <v>0.29171270718232045</v>
      </c>
      <c r="JL527" s="35"/>
      <c r="JM527" s="27"/>
      <c r="JN527" s="51">
        <f>IF($A515="","",$A515)</f>
        <v>45898</v>
      </c>
      <c r="JO527" s="43">
        <v>4751</v>
      </c>
      <c r="JP527" s="43">
        <f t="shared" si="2642"/>
        <v>69</v>
      </c>
      <c r="JQ527" s="43">
        <v>160</v>
      </c>
      <c r="JR527" s="87">
        <f t="shared" si="2643"/>
        <v>3</v>
      </c>
      <c r="JS527" s="43">
        <v>15</v>
      </c>
      <c r="JT527" s="43">
        <f t="shared" si="2644"/>
        <v>3</v>
      </c>
      <c r="JU527" s="43">
        <v>1</v>
      </c>
      <c r="JV527" s="53" t="str">
        <f t="shared" si="2645"/>
        <v>ジャグラーパネルキーホルダー</v>
      </c>
      <c r="JW527" s="47">
        <f t="shared" si="2646"/>
        <v>465</v>
      </c>
      <c r="JX527" s="44">
        <f t="shared" si="2536"/>
        <v>1395</v>
      </c>
      <c r="JY527" s="89">
        <f t="shared" si="2537"/>
        <v>0.20217391304347826</v>
      </c>
      <c r="JZ527" s="35"/>
      <c r="KA527" s="61"/>
      <c r="KB527" s="51">
        <f>IF($A515="","",$A515)</f>
        <v>45898</v>
      </c>
      <c r="KC527" s="43">
        <v>4692</v>
      </c>
      <c r="KD527" s="43">
        <f t="shared" si="2647"/>
        <v>48</v>
      </c>
      <c r="KE527" s="43">
        <v>178</v>
      </c>
      <c r="KF527" s="87">
        <f t="shared" si="2648"/>
        <v>1</v>
      </c>
      <c r="KG527" s="43">
        <v>11</v>
      </c>
      <c r="KH527" s="43">
        <f t="shared" si="2649"/>
        <v>1</v>
      </c>
      <c r="KI527" s="43">
        <v>1</v>
      </c>
      <c r="KJ527" s="53" t="s">
        <v>441</v>
      </c>
      <c r="KK527" s="47">
        <v>528</v>
      </c>
      <c r="KL527" s="44">
        <f t="shared" si="2543"/>
        <v>528</v>
      </c>
      <c r="KM527" s="89">
        <f t="shared" si="2544"/>
        <v>0.11</v>
      </c>
      <c r="KN527" s="35"/>
      <c r="KO527" s="27"/>
      <c r="KP527" s="51">
        <f>IF($A515="","",$A515)</f>
        <v>45898</v>
      </c>
      <c r="KQ527" s="43">
        <v>3579</v>
      </c>
      <c r="KR527" s="43">
        <f t="shared" si="2652"/>
        <v>85</v>
      </c>
      <c r="KS527" s="43">
        <v>233</v>
      </c>
      <c r="KT527" s="87">
        <f t="shared" si="2653"/>
        <v>9</v>
      </c>
      <c r="KU527" s="43">
        <v>60</v>
      </c>
      <c r="KV527" s="43">
        <f t="shared" si="2654"/>
        <v>0</v>
      </c>
      <c r="KW527" s="43">
        <v>10</v>
      </c>
      <c r="KX527" s="53" t="str">
        <f t="shared" si="2655"/>
        <v>サンリオシューズキーホルダー</v>
      </c>
      <c r="KY527" s="47">
        <f t="shared" si="2656"/>
        <v>387</v>
      </c>
      <c r="KZ527" s="44">
        <f t="shared" si="2550"/>
        <v>0</v>
      </c>
      <c r="LA527" s="89">
        <f t="shared" si="2551"/>
        <v>0</v>
      </c>
      <c r="LB527" s="35"/>
      <c r="LC527" s="27"/>
      <c r="LD527" s="98"/>
      <c r="LE527" s="44"/>
      <c r="LF527" s="44"/>
      <c r="LG527" s="44">
        <v>530</v>
      </c>
      <c r="LH527" s="44">
        <f t="shared" si="2496"/>
        <v>0</v>
      </c>
      <c r="LI527" s="43">
        <v>2</v>
      </c>
      <c r="LJ527" s="44">
        <f t="shared" si="2497"/>
        <v>0</v>
      </c>
      <c r="LK527" s="44">
        <v>0</v>
      </c>
      <c r="LL527" s="72" t="str">
        <f>IF(LE526="","",LL524)</f>
        <v>アンパンティッシュカバー、キティヒョウ柄</v>
      </c>
      <c r="LM527" s="67">
        <f>IF(LF526="","",LM524)</f>
        <v>1000</v>
      </c>
      <c r="LN527" s="44">
        <f t="shared" si="2498"/>
        <v>0</v>
      </c>
      <c r="LO527" s="45"/>
      <c r="LP527" s="35"/>
      <c r="LQ527" s="27"/>
      <c r="LR527" s="51" t="str">
        <f t="shared" si="2468"/>
        <v/>
      </c>
      <c r="LS527" s="44"/>
      <c r="LT527" s="44" t="str">
        <f>IF(LS527="","",LS527-LS524)</f>
        <v/>
      </c>
      <c r="LU527" s="44"/>
      <c r="LV527" s="44" t="str">
        <f>IF(LU527="","",LU527-LU524)</f>
        <v/>
      </c>
      <c r="LW527" s="44"/>
      <c r="LX527" s="44" t="str">
        <f>IF(LW527="","",LW524+LY524-LW527)</f>
        <v/>
      </c>
      <c r="LY527" s="44"/>
      <c r="LZ527" s="43"/>
      <c r="MA527" s="43" t="str">
        <f>IF(LS527="","",MA524)</f>
        <v/>
      </c>
      <c r="MB527" s="44" t="str">
        <f t="shared" si="2688"/>
        <v/>
      </c>
      <c r="MC527" s="45" t="str">
        <f t="shared" si="2689"/>
        <v/>
      </c>
      <c r="MD527" s="35"/>
      <c r="ME527" s="27"/>
      <c r="MF527" s="51" t="str">
        <f t="shared" si="2475"/>
        <v/>
      </c>
      <c r="MG527" s="44"/>
      <c r="MH527" s="44" t="str">
        <f>IF(MG527="","",MG527-MG524)</f>
        <v/>
      </c>
      <c r="MI527" s="44"/>
      <c r="MJ527" s="44" t="str">
        <f>IF(MI527="","",MI527-MI524)</f>
        <v/>
      </c>
      <c r="MK527" s="44"/>
      <c r="ML527" s="44" t="str">
        <f>IF(MK527="","",MK524+MM524-MK527)</f>
        <v/>
      </c>
      <c r="MM527" s="44"/>
      <c r="MN527" s="43"/>
      <c r="MO527" s="43" t="str">
        <f>IF(MG527="","",MO524)</f>
        <v/>
      </c>
      <c r="MP527" s="44" t="str">
        <f t="shared" si="2690"/>
        <v/>
      </c>
      <c r="MQ527" s="45" t="str">
        <f t="shared" si="2691"/>
        <v/>
      </c>
      <c r="MR527" s="35"/>
      <c r="MS527" s="27"/>
      <c r="MT527" s="51" t="str">
        <f t="shared" si="2482"/>
        <v/>
      </c>
      <c r="MU527" s="44"/>
      <c r="MV527" s="44" t="str">
        <f>IF(MU527="","",MU527-MU524)</f>
        <v/>
      </c>
      <c r="MW527" s="44"/>
      <c r="MX527" s="44" t="str">
        <f>IF(MW527="","",MW527-MW524)</f>
        <v/>
      </c>
      <c r="MY527" s="44"/>
      <c r="MZ527" s="44" t="str">
        <f>IF(MY527="","",MY524+NA524-MY527)</f>
        <v/>
      </c>
      <c r="NA527" s="44"/>
      <c r="NB527" s="43"/>
      <c r="NC527" s="43" t="str">
        <f>IF(MU527="","",NC524)</f>
        <v/>
      </c>
      <c r="ND527" s="44" t="str">
        <f t="shared" si="2692"/>
        <v/>
      </c>
      <c r="NE527" s="45" t="str">
        <f t="shared" si="2693"/>
        <v/>
      </c>
      <c r="NF527" s="35"/>
      <c r="NG527" s="27"/>
      <c r="NH527" s="51" t="str">
        <f t="shared" si="2489"/>
        <v/>
      </c>
      <c r="NI527" s="44"/>
      <c r="NJ527" s="44" t="str">
        <f>IF(NI527="","",NI527-NI524)</f>
        <v/>
      </c>
      <c r="NK527" s="44"/>
      <c r="NL527" s="44" t="str">
        <f>IF(NK527="","",NK527-NK524)</f>
        <v/>
      </c>
      <c r="NM527" s="44"/>
      <c r="NN527" s="44" t="str">
        <f>IF(NM527="","",NM524+NO524-NM527)</f>
        <v/>
      </c>
      <c r="NO527" s="44"/>
      <c r="NP527" s="43"/>
      <c r="NQ527" s="43" t="str">
        <f>IF(NI527="","",NQ524)</f>
        <v/>
      </c>
      <c r="NR527" s="44" t="str">
        <f t="shared" si="2694"/>
        <v/>
      </c>
      <c r="NS527" s="45" t="str">
        <f t="shared" si="2695"/>
        <v/>
      </c>
      <c r="NT527" s="35"/>
    </row>
    <row r="528" spans="1:384" ht="15" customHeight="1" thickBot="1" x14ac:dyDescent="0.25">
      <c r="A528" s="38"/>
      <c r="B528" s="39"/>
      <c r="C528" s="40"/>
      <c r="D528" s="40"/>
      <c r="E528" s="40"/>
      <c r="F528" s="140"/>
      <c r="G528" s="140"/>
      <c r="H528" s="42"/>
      <c r="I528" s="44"/>
      <c r="J528" s="44" t="str">
        <f>IF(I528="","",I528-I526)</f>
        <v/>
      </c>
      <c r="K528" s="44"/>
      <c r="L528" s="44" t="str">
        <f>IF(K528="","",K528-K526)</f>
        <v/>
      </c>
      <c r="M528" s="44"/>
      <c r="N528" s="44" t="str">
        <f>IF(M528="","",M526+O526-M528)</f>
        <v/>
      </c>
      <c r="O528" s="44"/>
      <c r="P528" s="43"/>
      <c r="Q528" s="43" t="str">
        <f>IF(I528="","",Q526)</f>
        <v/>
      </c>
      <c r="R528" s="44" t="str">
        <f t="shared" si="2676"/>
        <v/>
      </c>
      <c r="S528" s="45" t="str">
        <f t="shared" si="2677"/>
        <v/>
      </c>
      <c r="T528" s="35"/>
      <c r="U528" s="27"/>
      <c r="V528" s="51" t="str">
        <f t="shared" si="2433"/>
        <v/>
      </c>
      <c r="W528" s="67"/>
      <c r="X528" s="44" t="str">
        <f>IF(W528="","",W528-W526)</f>
        <v/>
      </c>
      <c r="Y528" s="44"/>
      <c r="Z528" s="44" t="str">
        <f>IF(Y528="","",Y528-Y526)</f>
        <v/>
      </c>
      <c r="AA528" s="44"/>
      <c r="AB528" s="44" t="str">
        <f>IF(AA528="","",AA526+AC526-AA528)</f>
        <v/>
      </c>
      <c r="AC528" s="44"/>
      <c r="AD528" s="43"/>
      <c r="AE528" s="43" t="str">
        <f>IF(W528="","",AE526)</f>
        <v/>
      </c>
      <c r="AF528" s="44" t="str">
        <f t="shared" si="2678"/>
        <v/>
      </c>
      <c r="AG528" s="45" t="str">
        <f t="shared" si="2679"/>
        <v/>
      </c>
      <c r="AH528" s="35"/>
      <c r="AI528" s="27"/>
      <c r="AJ528" s="51" t="str">
        <f t="shared" si="2440"/>
        <v/>
      </c>
      <c r="AK528" s="44"/>
      <c r="AL528" s="44" t="str">
        <f>IF(AK528="","",AK528-AK526)</f>
        <v/>
      </c>
      <c r="AM528" s="44"/>
      <c r="AN528" s="44" t="str">
        <f>IF(AM528="","",AM528-AM526)</f>
        <v/>
      </c>
      <c r="AO528" s="44"/>
      <c r="AP528" s="44" t="str">
        <f>IF(AO528="","",AO526+AQ526-AO528)</f>
        <v/>
      </c>
      <c r="AQ528" s="44"/>
      <c r="AR528" s="43"/>
      <c r="AS528" s="43" t="str">
        <f>IF(AK528="","",AS526)</f>
        <v/>
      </c>
      <c r="AT528" s="44" t="str">
        <f t="shared" si="2680"/>
        <v/>
      </c>
      <c r="AU528" s="45" t="str">
        <f t="shared" si="2681"/>
        <v/>
      </c>
      <c r="AV528" s="35"/>
      <c r="AW528" s="27"/>
      <c r="AX528" s="51" t="str">
        <f t="shared" si="2447"/>
        <v/>
      </c>
      <c r="AY528" s="44"/>
      <c r="AZ528" s="44" t="str">
        <f>IF(AY528="","",AY528-AY526)</f>
        <v/>
      </c>
      <c r="BA528" s="44"/>
      <c r="BB528" s="44" t="str">
        <f>IF(BA528="","",BA528-BA526)</f>
        <v/>
      </c>
      <c r="BC528" s="44"/>
      <c r="BD528" s="44" t="str">
        <f>IF(BC528="","",BC526+BE526-BC528)</f>
        <v/>
      </c>
      <c r="BE528" s="44"/>
      <c r="BF528" s="43"/>
      <c r="BG528" s="43" t="str">
        <f>IF(AY528="","",BG526)</f>
        <v/>
      </c>
      <c r="BH528" s="44" t="str">
        <f t="shared" si="2682"/>
        <v/>
      </c>
      <c r="BI528" s="45" t="str">
        <f t="shared" si="2683"/>
        <v/>
      </c>
      <c r="BJ528" s="35"/>
      <c r="BK528" s="102"/>
      <c r="BL528" s="46"/>
      <c r="BM528" s="43">
        <v>9496</v>
      </c>
      <c r="BN528" s="44">
        <f t="shared" si="2612"/>
        <v>2</v>
      </c>
      <c r="BO528" s="43">
        <v>277</v>
      </c>
      <c r="BP528" s="44">
        <f t="shared" si="2613"/>
        <v>0</v>
      </c>
      <c r="BQ528" s="43">
        <v>9</v>
      </c>
      <c r="BR528" s="44">
        <f t="shared" si="2614"/>
        <v>0</v>
      </c>
      <c r="BS528" s="44">
        <v>0</v>
      </c>
      <c r="BT528" s="60" t="str">
        <f t="shared" si="2615"/>
        <v>ガーナイヤホン</v>
      </c>
      <c r="BU528" s="67">
        <f t="shared" si="2616"/>
        <v>1100</v>
      </c>
      <c r="BV528" s="43">
        <f t="shared" si="2560"/>
        <v>0</v>
      </c>
      <c r="BW528" s="45">
        <f t="shared" si="2561"/>
        <v>0</v>
      </c>
      <c r="BX528" s="35"/>
      <c r="BY528" s="27"/>
      <c r="BZ528" s="46"/>
      <c r="CA528" s="43">
        <v>122</v>
      </c>
      <c r="CB528" s="69">
        <f t="shared" si="2617"/>
        <v>21</v>
      </c>
      <c r="CC528" s="43">
        <v>994</v>
      </c>
      <c r="CD528" s="44">
        <f t="shared" si="2618"/>
        <v>1</v>
      </c>
      <c r="CE528" s="43">
        <v>8</v>
      </c>
      <c r="CF528" s="44">
        <f t="shared" si="2619"/>
        <v>1</v>
      </c>
      <c r="CG528" s="44">
        <v>2</v>
      </c>
      <c r="CH528" s="60" t="str">
        <f t="shared" si="2620"/>
        <v>サンリオキーケース</v>
      </c>
      <c r="CI528" s="67">
        <f t="shared" si="2621"/>
        <v>726</v>
      </c>
      <c r="CJ528" s="43">
        <f t="shared" si="2507"/>
        <v>726</v>
      </c>
      <c r="CK528" s="45">
        <f t="shared" si="2508"/>
        <v>0.3457142857142857</v>
      </c>
      <c r="CL528" s="35"/>
      <c r="CM528" s="27"/>
      <c r="CN528" s="46"/>
      <c r="CO528" s="43">
        <v>207</v>
      </c>
      <c r="CP528" s="44">
        <f t="shared" si="2622"/>
        <v>91</v>
      </c>
      <c r="CQ528" s="43">
        <v>993</v>
      </c>
      <c r="CR528" s="44">
        <f t="shared" si="2623"/>
        <v>0</v>
      </c>
      <c r="CS528" s="43">
        <v>6</v>
      </c>
      <c r="CT528" s="44">
        <f t="shared" si="2624"/>
        <v>1</v>
      </c>
      <c r="CU528" s="44">
        <v>6</v>
      </c>
      <c r="CV528" s="60" t="s">
        <v>438</v>
      </c>
      <c r="CW528" s="67">
        <v>600</v>
      </c>
      <c r="CX528" s="43">
        <f t="shared" si="2510"/>
        <v>600</v>
      </c>
      <c r="CY528" s="45">
        <f t="shared" si="2511"/>
        <v>6.5934065934065936E-2</v>
      </c>
      <c r="CZ528" s="35"/>
      <c r="DA528" s="103"/>
      <c r="DB528" s="46"/>
      <c r="DC528" s="43">
        <v>6651</v>
      </c>
      <c r="DD528" s="44">
        <f t="shared" si="2627"/>
        <v>30</v>
      </c>
      <c r="DE528" s="43">
        <v>217</v>
      </c>
      <c r="DF528" s="44">
        <f t="shared" si="2628"/>
        <v>1</v>
      </c>
      <c r="DG528" s="43">
        <v>7</v>
      </c>
      <c r="DH528" s="44">
        <f t="shared" si="2629"/>
        <v>1</v>
      </c>
      <c r="DI528" s="44">
        <v>0</v>
      </c>
      <c r="DJ528" s="60" t="str">
        <f t="shared" si="2630"/>
        <v>しなこくま</v>
      </c>
      <c r="DK528" s="67">
        <f t="shared" si="2631"/>
        <v>682</v>
      </c>
      <c r="DL528" s="43">
        <f t="shared" si="2517"/>
        <v>682</v>
      </c>
      <c r="DM528" s="45">
        <f t="shared" si="2518"/>
        <v>0.22733333333333333</v>
      </c>
      <c r="DN528" s="35"/>
      <c r="DO528" s="27"/>
      <c r="DP528" s="46"/>
      <c r="DQ528" s="43">
        <v>1986</v>
      </c>
      <c r="DR528" s="44">
        <f t="shared" si="2632"/>
        <v>60</v>
      </c>
      <c r="DS528" s="43">
        <v>56</v>
      </c>
      <c r="DT528" s="44">
        <f t="shared" si="2633"/>
        <v>3</v>
      </c>
      <c r="DU528" s="43">
        <v>2</v>
      </c>
      <c r="DV528" s="44">
        <f t="shared" si="2634"/>
        <v>3</v>
      </c>
      <c r="DW528" s="44">
        <v>5</v>
      </c>
      <c r="DX528" s="60" t="str">
        <f t="shared" si="2635"/>
        <v>サンリオFAN</v>
      </c>
      <c r="DY528" s="67">
        <f t="shared" si="2636"/>
        <v>1100</v>
      </c>
      <c r="DZ528" s="43">
        <f t="shared" si="2522"/>
        <v>3300</v>
      </c>
      <c r="EA528" s="45">
        <f t="shared" si="2523"/>
        <v>0.55000000000000004</v>
      </c>
      <c r="EB528" s="35" t="s">
        <v>440</v>
      </c>
      <c r="EC528" s="27"/>
      <c r="ED528" s="51" t="str">
        <f t="shared" si="2454"/>
        <v/>
      </c>
      <c r="EE528" s="44"/>
      <c r="EF528" s="44" t="str">
        <f>IF(EE528="","",EE528-EE526)</f>
        <v/>
      </c>
      <c r="EG528" s="44"/>
      <c r="EH528" s="44" t="str">
        <f>IF(EG528="","",EG528-EG526)</f>
        <v/>
      </c>
      <c r="EI528" s="44"/>
      <c r="EJ528" s="44" t="str">
        <f>IF(EI528="","",EI526+EK526-EI528)</f>
        <v/>
      </c>
      <c r="EK528" s="44"/>
      <c r="EL528" s="43"/>
      <c r="EM528" s="43" t="str">
        <f>IF(EE528="","",EM526)</f>
        <v/>
      </c>
      <c r="EN528" s="44" t="str">
        <f t="shared" si="2684"/>
        <v/>
      </c>
      <c r="EO528" s="45" t="str">
        <f t="shared" si="2685"/>
        <v/>
      </c>
      <c r="EP528" s="35"/>
      <c r="EQ528" s="27"/>
      <c r="ER528" s="51" t="str">
        <f t="shared" si="2461"/>
        <v/>
      </c>
      <c r="ES528" s="44"/>
      <c r="ET528" s="44" t="str">
        <f>IF(ES528="","",ES528-ES526)</f>
        <v/>
      </c>
      <c r="EU528" s="44"/>
      <c r="EV528" s="44" t="str">
        <f>IF(EU528="","",EU528-EU526)</f>
        <v/>
      </c>
      <c r="EW528" s="44"/>
      <c r="EX528" s="44" t="str">
        <f>IF(EW528="","",EW526+EY526-EW528)</f>
        <v/>
      </c>
      <c r="EY528" s="44"/>
      <c r="EZ528" s="43"/>
      <c r="FA528" s="43" t="str">
        <f>IF(ES528="","",FA526)</f>
        <v/>
      </c>
      <c r="FB528" s="44" t="str">
        <f t="shared" si="2686"/>
        <v/>
      </c>
      <c r="FC528" s="45" t="str">
        <f t="shared" si="2687"/>
        <v/>
      </c>
      <c r="FD528" s="35"/>
      <c r="HW528" s="181"/>
      <c r="IY528" s="33"/>
      <c r="IZ528" s="46"/>
      <c r="JA528" s="43">
        <v>3860</v>
      </c>
      <c r="JB528" s="44">
        <f t="shared" si="2637"/>
        <v>100</v>
      </c>
      <c r="JC528" s="43">
        <v>115</v>
      </c>
      <c r="JD528" s="44">
        <f t="shared" si="2638"/>
        <v>3</v>
      </c>
      <c r="JE528" s="43">
        <v>30</v>
      </c>
      <c r="JF528" s="44">
        <f t="shared" si="2639"/>
        <v>3</v>
      </c>
      <c r="JG528" s="44">
        <v>0</v>
      </c>
      <c r="JH528" s="60" t="str">
        <f t="shared" si="2640"/>
        <v>ミニ香水</v>
      </c>
      <c r="JI528" s="67">
        <f t="shared" si="2641"/>
        <v>1100</v>
      </c>
      <c r="JJ528" s="43">
        <f t="shared" si="2529"/>
        <v>3300</v>
      </c>
      <c r="JK528" s="45">
        <f t="shared" si="2530"/>
        <v>0.33</v>
      </c>
      <c r="JL528" s="35"/>
      <c r="JM528" s="27"/>
      <c r="JN528" s="46"/>
      <c r="JO528" s="43">
        <v>4666</v>
      </c>
      <c r="JP528" s="44">
        <f t="shared" si="2642"/>
        <v>161</v>
      </c>
      <c r="JQ528" s="43">
        <v>98</v>
      </c>
      <c r="JR528" s="44">
        <f t="shared" si="2643"/>
        <v>4</v>
      </c>
      <c r="JS528" s="43">
        <v>12</v>
      </c>
      <c r="JT528" s="44">
        <f t="shared" si="2644"/>
        <v>1</v>
      </c>
      <c r="JU528" s="44">
        <v>0</v>
      </c>
      <c r="JV528" s="60" t="str">
        <f t="shared" si="2645"/>
        <v>ジャグラーサウンドボタン</v>
      </c>
      <c r="JW528" s="67">
        <f t="shared" si="2646"/>
        <v>748</v>
      </c>
      <c r="JX528" s="43">
        <f t="shared" si="2536"/>
        <v>748</v>
      </c>
      <c r="JY528" s="45">
        <f t="shared" si="2537"/>
        <v>4.6459627329192545E-2</v>
      </c>
      <c r="JZ528" s="35"/>
      <c r="KA528" s="61"/>
      <c r="KB528" s="46"/>
      <c r="KC528" s="43">
        <v>3456</v>
      </c>
      <c r="KD528" s="44">
        <f t="shared" si="2647"/>
        <v>84</v>
      </c>
      <c r="KE528" s="43">
        <v>102</v>
      </c>
      <c r="KF528" s="44">
        <f t="shared" si="2648"/>
        <v>1</v>
      </c>
      <c r="KG528" s="43">
        <v>8</v>
      </c>
      <c r="KH528" s="44">
        <f t="shared" si="2649"/>
        <v>3</v>
      </c>
      <c r="KI528" s="44">
        <v>6</v>
      </c>
      <c r="KJ528" s="60" t="s">
        <v>438</v>
      </c>
      <c r="KK528" s="67">
        <v>600</v>
      </c>
      <c r="KL528" s="43">
        <f t="shared" si="2543"/>
        <v>1800</v>
      </c>
      <c r="KM528" s="45">
        <f t="shared" si="2544"/>
        <v>0.21428571428571427</v>
      </c>
      <c r="KN528" s="35" t="s">
        <v>444</v>
      </c>
      <c r="KO528" s="27"/>
      <c r="KP528" s="46"/>
      <c r="KQ528" s="43">
        <v>4243</v>
      </c>
      <c r="KR528" s="44">
        <f t="shared" si="2652"/>
        <v>46</v>
      </c>
      <c r="KS528" s="43">
        <v>89</v>
      </c>
      <c r="KT528" s="44">
        <f t="shared" si="2653"/>
        <v>1</v>
      </c>
      <c r="KU528" s="43">
        <v>8</v>
      </c>
      <c r="KV528" s="44">
        <f t="shared" si="2654"/>
        <v>1</v>
      </c>
      <c r="KW528" s="44">
        <v>2</v>
      </c>
      <c r="KX528" s="60" t="str">
        <f t="shared" si="2655"/>
        <v>デジタルミニカメラ</v>
      </c>
      <c r="KY528" s="67">
        <f t="shared" si="2656"/>
        <v>722</v>
      </c>
      <c r="KZ528" s="43">
        <f t="shared" si="2550"/>
        <v>722</v>
      </c>
      <c r="LA528" s="45">
        <f t="shared" si="2551"/>
        <v>0.15695652173913044</v>
      </c>
      <c r="LB528" s="35" t="s">
        <v>446</v>
      </c>
      <c r="LC528" s="27"/>
      <c r="LD528" s="74"/>
      <c r="LE528" s="75"/>
      <c r="LF528" s="75"/>
      <c r="LG528" s="75">
        <v>1166</v>
      </c>
      <c r="LH528" s="75">
        <f t="shared" si="2496"/>
        <v>0</v>
      </c>
      <c r="LI528" s="76">
        <v>2</v>
      </c>
      <c r="LJ528" s="75">
        <f t="shared" si="2497"/>
        <v>0</v>
      </c>
      <c r="LK528" s="75">
        <v>0</v>
      </c>
      <c r="LL528" s="77" t="str">
        <f>IF(LE526="","",LL525)</f>
        <v>バイキンティッシュカバー、ダダンダン</v>
      </c>
      <c r="LM528" s="78">
        <f>IF(LF526="","",LM525)</f>
        <v>1000</v>
      </c>
      <c r="LN528" s="75">
        <f t="shared" si="2498"/>
        <v>0</v>
      </c>
      <c r="LO528" s="79"/>
      <c r="LP528" s="35"/>
      <c r="LQ528" s="27"/>
      <c r="LR528" s="51" t="str">
        <f t="shared" si="2468"/>
        <v/>
      </c>
      <c r="LS528" s="44"/>
      <c r="LT528" s="44" t="str">
        <f>IF(LS528="","",LS528-LS526)</f>
        <v/>
      </c>
      <c r="LU528" s="44"/>
      <c r="LV528" s="44" t="str">
        <f>IF(LU528="","",LU528-LU526)</f>
        <v/>
      </c>
      <c r="LW528" s="44"/>
      <c r="LX528" s="44" t="str">
        <f>IF(LW528="","",LW526+LY526-LW528)</f>
        <v/>
      </c>
      <c r="LY528" s="44"/>
      <c r="LZ528" s="43"/>
      <c r="MA528" s="43" t="str">
        <f>IF(LS528="","",MA526)</f>
        <v/>
      </c>
      <c r="MB528" s="44" t="str">
        <f t="shared" si="2688"/>
        <v/>
      </c>
      <c r="MC528" s="45" t="str">
        <f t="shared" si="2689"/>
        <v/>
      </c>
      <c r="MD528" s="35"/>
      <c r="ME528" s="27"/>
      <c r="MF528" s="51" t="str">
        <f t="shared" si="2475"/>
        <v/>
      </c>
      <c r="MG528" s="44"/>
      <c r="MH528" s="44" t="str">
        <f>IF(MG528="","",MG528-MG526)</f>
        <v/>
      </c>
      <c r="MI528" s="44"/>
      <c r="MJ528" s="44" t="str">
        <f>IF(MI528="","",MI528-MI526)</f>
        <v/>
      </c>
      <c r="MK528" s="44"/>
      <c r="ML528" s="44" t="str">
        <f>IF(MK528="","",MK526+MM526-MK528)</f>
        <v/>
      </c>
      <c r="MM528" s="44"/>
      <c r="MN528" s="43"/>
      <c r="MO528" s="43" t="str">
        <f>IF(MG528="","",MO526)</f>
        <v/>
      </c>
      <c r="MP528" s="44" t="str">
        <f t="shared" si="2690"/>
        <v/>
      </c>
      <c r="MQ528" s="45" t="str">
        <f t="shared" si="2691"/>
        <v/>
      </c>
      <c r="MR528" s="35"/>
      <c r="MS528" s="27"/>
      <c r="MT528" s="51" t="str">
        <f t="shared" si="2482"/>
        <v/>
      </c>
      <c r="MU528" s="44"/>
      <c r="MV528" s="44" t="str">
        <f>IF(MU528="","",MU528-MU526)</f>
        <v/>
      </c>
      <c r="MW528" s="44"/>
      <c r="MX528" s="44" t="str">
        <f>IF(MW528="","",MW528-MW526)</f>
        <v/>
      </c>
      <c r="MY528" s="44"/>
      <c r="MZ528" s="44" t="str">
        <f>IF(MY528="","",MY526+NA526-MY528)</f>
        <v/>
      </c>
      <c r="NA528" s="44"/>
      <c r="NB528" s="43"/>
      <c r="NC528" s="43" t="str">
        <f>IF(MU528="","",NC526)</f>
        <v/>
      </c>
      <c r="ND528" s="44" t="str">
        <f t="shared" si="2692"/>
        <v/>
      </c>
      <c r="NE528" s="45" t="str">
        <f t="shared" si="2693"/>
        <v/>
      </c>
      <c r="NF528" s="35"/>
      <c r="NG528" s="27"/>
      <c r="NH528" s="51" t="str">
        <f t="shared" si="2489"/>
        <v/>
      </c>
      <c r="NI528" s="44"/>
      <c r="NJ528" s="44" t="str">
        <f>IF(NI528="","",NI528-NI526)</f>
        <v/>
      </c>
      <c r="NK528" s="44"/>
      <c r="NL528" s="44" t="str">
        <f>IF(NK528="","",NK528-NK526)</f>
        <v/>
      </c>
      <c r="NM528" s="44"/>
      <c r="NN528" s="44" t="str">
        <f>IF(NM528="","",NM526+NO526-NM528)</f>
        <v/>
      </c>
      <c r="NO528" s="44"/>
      <c r="NP528" s="43"/>
      <c r="NQ528" s="43" t="str">
        <f>IF(NI528="","",NQ526)</f>
        <v/>
      </c>
      <c r="NR528" s="44" t="str">
        <f t="shared" si="2694"/>
        <v/>
      </c>
      <c r="NS528" s="45" t="str">
        <f t="shared" si="2695"/>
        <v/>
      </c>
      <c r="NT528" s="35"/>
    </row>
    <row r="529" spans="1:384" ht="15" customHeight="1" thickTop="1" x14ac:dyDescent="0.2">
      <c r="A529" s="38"/>
      <c r="B529" s="39"/>
      <c r="C529" s="40"/>
      <c r="D529" s="40"/>
      <c r="E529" s="40"/>
      <c r="F529" s="140"/>
      <c r="G529" s="140"/>
      <c r="H529" s="42"/>
      <c r="I529" s="44"/>
      <c r="J529" s="44" t="str">
        <f>IF(I529="","",I529-#REF!)</f>
        <v/>
      </c>
      <c r="K529" s="44"/>
      <c r="L529" s="44" t="str">
        <f>IF(K529="","",K529-#REF!)</f>
        <v/>
      </c>
      <c r="M529" s="44"/>
      <c r="N529" s="44" t="str">
        <f>IF(M529="","",#REF!+#REF!-M529)</f>
        <v/>
      </c>
      <c r="O529" s="44"/>
      <c r="P529" s="43"/>
      <c r="Q529" s="43" t="str">
        <f>IF(I529="","",#REF!)</f>
        <v/>
      </c>
      <c r="R529" s="44" t="str">
        <f t="shared" si="2676"/>
        <v/>
      </c>
      <c r="S529" s="45" t="str">
        <f t="shared" si="2677"/>
        <v/>
      </c>
      <c r="T529" s="35"/>
      <c r="U529" s="27"/>
      <c r="V529" s="51" t="str">
        <f t="shared" si="2433"/>
        <v/>
      </c>
      <c r="W529" s="67"/>
      <c r="X529" s="44" t="str">
        <f>IF(W529="","",W529-#REF!)</f>
        <v/>
      </c>
      <c r="Y529" s="44"/>
      <c r="Z529" s="44" t="str">
        <f>IF(Y529="","",Y529-#REF!)</f>
        <v/>
      </c>
      <c r="AA529" s="44"/>
      <c r="AB529" s="44" t="str">
        <f>IF(AA529="","",#REF!+#REF!-AA529)</f>
        <v/>
      </c>
      <c r="AC529" s="44"/>
      <c r="AD529" s="43"/>
      <c r="AE529" s="43" t="str">
        <f>IF(W529="","",#REF!)</f>
        <v/>
      </c>
      <c r="AF529" s="44" t="str">
        <f t="shared" si="2678"/>
        <v/>
      </c>
      <c r="AG529" s="45" t="str">
        <f t="shared" si="2679"/>
        <v/>
      </c>
      <c r="AH529" s="35"/>
      <c r="AI529" s="27"/>
      <c r="AJ529" s="51" t="str">
        <f t="shared" si="2440"/>
        <v/>
      </c>
      <c r="AK529" s="44"/>
      <c r="AL529" s="44" t="str">
        <f>IF(AK529="","",AK529-#REF!)</f>
        <v/>
      </c>
      <c r="AM529" s="44"/>
      <c r="AN529" s="44" t="str">
        <f>IF(AM529="","",AM529-#REF!)</f>
        <v/>
      </c>
      <c r="AO529" s="44"/>
      <c r="AP529" s="44" t="str">
        <f>IF(AO529="","",#REF!+#REF!-AO529)</f>
        <v/>
      </c>
      <c r="AQ529" s="44"/>
      <c r="AR529" s="43"/>
      <c r="AS529" s="43" t="str">
        <f>IF(AK529="","",#REF!)</f>
        <v/>
      </c>
      <c r="AT529" s="44" t="str">
        <f t="shared" si="2680"/>
        <v/>
      </c>
      <c r="AU529" s="45" t="str">
        <f t="shared" si="2681"/>
        <v/>
      </c>
      <c r="AV529" s="35"/>
      <c r="AW529" s="27"/>
      <c r="AX529" s="51" t="str">
        <f t="shared" si="2447"/>
        <v/>
      </c>
      <c r="AY529" s="44"/>
      <c r="AZ529" s="44" t="str">
        <f>IF(AY529="","",AY529-#REF!)</f>
        <v/>
      </c>
      <c r="BA529" s="44"/>
      <c r="BB529" s="44" t="str">
        <f>IF(BA529="","",BA529-#REF!)</f>
        <v/>
      </c>
      <c r="BC529" s="44"/>
      <c r="BD529" s="44" t="str">
        <f>IF(BC529="","",#REF!+#REF!-BC529)</f>
        <v/>
      </c>
      <c r="BE529" s="44"/>
      <c r="BF529" s="43"/>
      <c r="BG529" s="43" t="str">
        <f>IF(AY529="","",#REF!)</f>
        <v/>
      </c>
      <c r="BH529" s="44" t="str">
        <f t="shared" si="2682"/>
        <v/>
      </c>
      <c r="BI529" s="45" t="str">
        <f t="shared" si="2683"/>
        <v/>
      </c>
      <c r="BJ529" s="35"/>
      <c r="BK529" s="50"/>
      <c r="BL529" s="46"/>
      <c r="BM529" s="25">
        <v>11152</v>
      </c>
      <c r="BN529" s="44">
        <f t="shared" si="2612"/>
        <v>113</v>
      </c>
      <c r="BO529" s="25">
        <v>602</v>
      </c>
      <c r="BP529" s="44">
        <f t="shared" si="2613"/>
        <v>2</v>
      </c>
      <c r="BQ529" s="25">
        <v>5</v>
      </c>
      <c r="BR529" s="44">
        <f t="shared" si="2614"/>
        <v>3</v>
      </c>
      <c r="BS529" s="44">
        <v>7</v>
      </c>
      <c r="BT529" s="60" t="str">
        <f t="shared" si="2615"/>
        <v>サンリオFAN</v>
      </c>
      <c r="BU529" s="67">
        <f t="shared" si="2616"/>
        <v>1100</v>
      </c>
      <c r="BV529" s="44">
        <f t="shared" si="2560"/>
        <v>3300</v>
      </c>
      <c r="BW529" s="45">
        <f t="shared" si="2561"/>
        <v>0.29203539823008851</v>
      </c>
      <c r="BX529" s="35"/>
      <c r="BY529" s="27"/>
      <c r="BZ529" s="46"/>
      <c r="CA529" s="25">
        <v>334</v>
      </c>
      <c r="CB529" s="44">
        <f t="shared" si="2617"/>
        <v>139</v>
      </c>
      <c r="CC529" s="25">
        <v>22</v>
      </c>
      <c r="CD529" s="44">
        <f t="shared" si="2618"/>
        <v>10</v>
      </c>
      <c r="CE529" s="25">
        <v>245</v>
      </c>
      <c r="CF529" s="44">
        <f t="shared" si="2619"/>
        <v>10</v>
      </c>
      <c r="CG529" s="44">
        <v>0</v>
      </c>
      <c r="CH529" s="60" t="str">
        <f t="shared" si="2620"/>
        <v>サンリオアイスドーム</v>
      </c>
      <c r="CI529" s="67">
        <f t="shared" si="2621"/>
        <v>300</v>
      </c>
      <c r="CJ529" s="44">
        <f t="shared" si="2507"/>
        <v>3000</v>
      </c>
      <c r="CK529" s="45">
        <f t="shared" si="2508"/>
        <v>0.21582733812949639</v>
      </c>
      <c r="CL529" s="35"/>
      <c r="CM529" s="27"/>
      <c r="CN529" s="46"/>
      <c r="CO529" s="25">
        <v>231</v>
      </c>
      <c r="CP529" s="44">
        <f t="shared" si="2622"/>
        <v>92</v>
      </c>
      <c r="CQ529" s="25">
        <v>0</v>
      </c>
      <c r="CR529" s="44">
        <f t="shared" si="2623"/>
        <v>-995</v>
      </c>
      <c r="CS529" s="25">
        <v>16</v>
      </c>
      <c r="CT529" s="44">
        <f t="shared" si="2624"/>
        <v>5</v>
      </c>
      <c r="CU529" s="44">
        <v>8</v>
      </c>
      <c r="CV529" s="60" t="str">
        <f t="shared" si="2625"/>
        <v>ターボババア</v>
      </c>
      <c r="CW529" s="67">
        <f t="shared" si="2626"/>
        <v>800</v>
      </c>
      <c r="CX529" s="44">
        <f t="shared" si="2510"/>
        <v>4000</v>
      </c>
      <c r="CY529" s="45">
        <f t="shared" si="2511"/>
        <v>0.43478260869565216</v>
      </c>
      <c r="CZ529" s="35"/>
      <c r="DA529" s="58"/>
      <c r="DB529" s="46"/>
      <c r="DC529" s="25">
        <v>7039</v>
      </c>
      <c r="DD529" s="44">
        <f t="shared" si="2627"/>
        <v>102</v>
      </c>
      <c r="DE529" s="25">
        <v>418</v>
      </c>
      <c r="DF529" s="44">
        <f t="shared" si="2628"/>
        <v>4</v>
      </c>
      <c r="DG529" s="25">
        <v>9</v>
      </c>
      <c r="DH529" s="44">
        <f t="shared" si="2629"/>
        <v>4</v>
      </c>
      <c r="DI529" s="44">
        <v>3</v>
      </c>
      <c r="DJ529" s="60" t="str">
        <f t="shared" si="2630"/>
        <v>ＡＩマスコット</v>
      </c>
      <c r="DK529" s="67">
        <f t="shared" si="2631"/>
        <v>286</v>
      </c>
      <c r="DL529" s="44">
        <f t="shared" si="2517"/>
        <v>1144</v>
      </c>
      <c r="DM529" s="45">
        <f t="shared" si="2518"/>
        <v>0.11215686274509803</v>
      </c>
      <c r="DN529" s="35"/>
      <c r="DO529" s="27"/>
      <c r="DP529" s="46"/>
      <c r="DQ529" s="25">
        <v>970</v>
      </c>
      <c r="DR529" s="44">
        <f t="shared" si="2632"/>
        <v>61</v>
      </c>
      <c r="DS529" s="25">
        <v>30</v>
      </c>
      <c r="DT529" s="44">
        <f t="shared" si="2633"/>
        <v>1</v>
      </c>
      <c r="DU529" s="25">
        <v>15</v>
      </c>
      <c r="DV529" s="44">
        <f t="shared" si="2634"/>
        <v>1</v>
      </c>
      <c r="DW529" s="44">
        <v>0</v>
      </c>
      <c r="DX529" s="60" t="str">
        <f t="shared" si="2635"/>
        <v>ギャルキティキーケース</v>
      </c>
      <c r="DY529" s="67">
        <f t="shared" si="2636"/>
        <v>726</v>
      </c>
      <c r="DZ529" s="44">
        <f t="shared" si="2522"/>
        <v>726</v>
      </c>
      <c r="EA529" s="45">
        <f t="shared" si="2523"/>
        <v>0.11901639344262295</v>
      </c>
      <c r="EB529" s="35"/>
      <c r="EC529" s="27"/>
      <c r="ED529" s="51" t="str">
        <f t="shared" si="2454"/>
        <v/>
      </c>
      <c r="EE529" s="44"/>
      <c r="EF529" s="44" t="str">
        <f>IF(EE529="","",EE529-#REF!)</f>
        <v/>
      </c>
      <c r="EG529" s="44"/>
      <c r="EH529" s="44" t="str">
        <f>IF(EG529="","",EG529-#REF!)</f>
        <v/>
      </c>
      <c r="EI529" s="44"/>
      <c r="EJ529" s="44" t="str">
        <f>IF(EI529="","",#REF!+#REF!-EI529)</f>
        <v/>
      </c>
      <c r="EK529" s="44"/>
      <c r="EL529" s="43"/>
      <c r="EM529" s="43" t="str">
        <f>IF(EE529="","",#REF!)</f>
        <v/>
      </c>
      <c r="EN529" s="44" t="str">
        <f t="shared" si="2684"/>
        <v/>
      </c>
      <c r="EO529" s="45" t="str">
        <f t="shared" si="2685"/>
        <v/>
      </c>
      <c r="EP529" s="35"/>
      <c r="EQ529" s="27"/>
      <c r="ER529" s="51" t="str">
        <f t="shared" si="2461"/>
        <v/>
      </c>
      <c r="ES529" s="44"/>
      <c r="ET529" s="44" t="str">
        <f>IF(ES529="","",ES529-#REF!)</f>
        <v/>
      </c>
      <c r="EU529" s="44"/>
      <c r="EV529" s="44" t="str">
        <f>IF(EU529="","",EU529-#REF!)</f>
        <v/>
      </c>
      <c r="EW529" s="44"/>
      <c r="EX529" s="44" t="str">
        <f>IF(EW529="","",#REF!+#REF!-EW529)</f>
        <v/>
      </c>
      <c r="EY529" s="44"/>
      <c r="EZ529" s="43"/>
      <c r="FA529" s="43" t="str">
        <f>IF(ES529="","",#REF!)</f>
        <v/>
      </c>
      <c r="FB529" s="44" t="str">
        <f t="shared" si="2686"/>
        <v/>
      </c>
      <c r="FC529" s="45" t="str">
        <f t="shared" si="2687"/>
        <v/>
      </c>
      <c r="FD529" s="35"/>
      <c r="HW529" s="181"/>
      <c r="IY529" s="33"/>
      <c r="IZ529" s="46"/>
      <c r="JA529" s="25">
        <v>3661</v>
      </c>
      <c r="JB529" s="44">
        <f t="shared" si="2637"/>
        <v>72</v>
      </c>
      <c r="JC529" s="25">
        <v>113</v>
      </c>
      <c r="JD529" s="44">
        <f t="shared" si="2638"/>
        <v>1</v>
      </c>
      <c r="JE529" s="25">
        <v>18</v>
      </c>
      <c r="JF529" s="44">
        <f t="shared" si="2639"/>
        <v>2</v>
      </c>
      <c r="JG529" s="44">
        <v>0</v>
      </c>
      <c r="JH529" s="60" t="str">
        <f t="shared" si="2640"/>
        <v>アンパンマンもちふわ</v>
      </c>
      <c r="JI529" s="67">
        <f t="shared" si="2641"/>
        <v>673</v>
      </c>
      <c r="JJ529" s="44">
        <f t="shared" si="2529"/>
        <v>1346</v>
      </c>
      <c r="JK529" s="45">
        <f t="shared" si="2530"/>
        <v>0.18694444444444444</v>
      </c>
      <c r="JL529" s="35"/>
      <c r="JM529" s="27"/>
      <c r="JN529" s="46"/>
      <c r="JO529" s="25">
        <v>2888</v>
      </c>
      <c r="JP529" s="44">
        <f t="shared" si="2642"/>
        <v>71</v>
      </c>
      <c r="JQ529" s="25">
        <v>172</v>
      </c>
      <c r="JR529" s="44">
        <f t="shared" si="2643"/>
        <v>12</v>
      </c>
      <c r="JS529" s="25">
        <v>44</v>
      </c>
      <c r="JT529" s="44">
        <f t="shared" si="2644"/>
        <v>12</v>
      </c>
      <c r="JU529" s="44">
        <v>0</v>
      </c>
      <c r="JV529" s="60" t="str">
        <f t="shared" si="2645"/>
        <v>AIスクイーズ</v>
      </c>
      <c r="JW529" s="67">
        <f t="shared" si="2646"/>
        <v>182</v>
      </c>
      <c r="JX529" s="44">
        <f t="shared" si="2536"/>
        <v>2184</v>
      </c>
      <c r="JY529" s="45">
        <f t="shared" si="2537"/>
        <v>0.30760563380281691</v>
      </c>
      <c r="JZ529" s="35"/>
      <c r="KA529" s="61"/>
      <c r="KB529" s="46"/>
      <c r="KC529" s="25">
        <v>5124</v>
      </c>
      <c r="KD529" s="44">
        <f t="shared" si="2647"/>
        <v>235</v>
      </c>
      <c r="KE529" s="25">
        <v>338</v>
      </c>
      <c r="KF529" s="44">
        <f t="shared" si="2648"/>
        <v>7</v>
      </c>
      <c r="KG529" s="25">
        <v>66</v>
      </c>
      <c r="KH529" s="44">
        <f t="shared" si="2649"/>
        <v>8</v>
      </c>
      <c r="KI529" s="44">
        <v>12</v>
      </c>
      <c r="KJ529" s="60" t="str">
        <f t="shared" si="2650"/>
        <v>AIモンスターラバー</v>
      </c>
      <c r="KK529" s="67">
        <f t="shared" si="2651"/>
        <v>198</v>
      </c>
      <c r="KL529" s="44">
        <f t="shared" si="2543"/>
        <v>1584</v>
      </c>
      <c r="KM529" s="45">
        <f t="shared" si="2544"/>
        <v>6.740425531914894E-2</v>
      </c>
      <c r="KN529" s="35"/>
      <c r="KO529" s="27"/>
      <c r="KP529" s="46"/>
      <c r="KQ529" s="25">
        <v>4998</v>
      </c>
      <c r="KR529" s="44">
        <f t="shared" si="2652"/>
        <v>84</v>
      </c>
      <c r="KS529" s="25">
        <v>234</v>
      </c>
      <c r="KT529" s="44">
        <f t="shared" si="2653"/>
        <v>5</v>
      </c>
      <c r="KU529" s="25">
        <v>52</v>
      </c>
      <c r="KV529" s="44">
        <f t="shared" si="2654"/>
        <v>2</v>
      </c>
      <c r="KW529" s="44">
        <v>0</v>
      </c>
      <c r="KX529" s="60" t="str">
        <f t="shared" si="2655"/>
        <v>キティサンダルKH</v>
      </c>
      <c r="KY529" s="67">
        <f t="shared" si="2656"/>
        <v>605</v>
      </c>
      <c r="KZ529" s="44">
        <f t="shared" si="2550"/>
        <v>1210</v>
      </c>
      <c r="LA529" s="45">
        <f t="shared" si="2551"/>
        <v>0.14404761904761904</v>
      </c>
      <c r="LB529" s="35"/>
      <c r="LC529" s="27"/>
      <c r="LD529" s="51">
        <f>IF(A517="","",A517)</f>
        <v>45905</v>
      </c>
      <c r="LE529" s="43">
        <v>67619</v>
      </c>
      <c r="LF529" s="93">
        <f>IF(LE529="","",LE529-LE526)</f>
        <v>38</v>
      </c>
      <c r="LG529" s="43">
        <v>445</v>
      </c>
      <c r="LH529" s="43">
        <f>IF(LG529="","",LG529-LG526)</f>
        <v>0</v>
      </c>
      <c r="LI529" s="43">
        <v>2</v>
      </c>
      <c r="LJ529" s="87">
        <f>IF(LI529="","",LI526+LK526-LI529)</f>
        <v>0</v>
      </c>
      <c r="LK529" s="43">
        <v>0</v>
      </c>
      <c r="LL529" s="64" t="str">
        <f>IF(LE529="","",LL526)</f>
        <v>キティ浴衣、クロミ浴衣</v>
      </c>
      <c r="LM529" s="47">
        <f>IF(LF529="","",LM526)</f>
        <v>1000</v>
      </c>
      <c r="LN529" s="87">
        <f t="shared" si="2498"/>
        <v>0</v>
      </c>
      <c r="LO529" s="54"/>
      <c r="LP529" s="35"/>
      <c r="LQ529" s="27"/>
      <c r="LR529" s="51" t="str">
        <f t="shared" si="2468"/>
        <v/>
      </c>
      <c r="LS529" s="44"/>
      <c r="LT529" s="44" t="str">
        <f>IF(LS529="","",LS529-#REF!)</f>
        <v/>
      </c>
      <c r="LU529" s="44"/>
      <c r="LV529" s="44" t="str">
        <f>IF(LU529="","",LU529-#REF!)</f>
        <v/>
      </c>
      <c r="LW529" s="44"/>
      <c r="LX529" s="44" t="str">
        <f>IF(LW529="","",#REF!+#REF!-LW529)</f>
        <v/>
      </c>
      <c r="LY529" s="44"/>
      <c r="LZ529" s="43"/>
      <c r="MA529" s="43" t="str">
        <f>IF(LS529="","",#REF!)</f>
        <v/>
      </c>
      <c r="MB529" s="44" t="str">
        <f t="shared" si="2688"/>
        <v/>
      </c>
      <c r="MC529" s="45" t="str">
        <f t="shared" si="2689"/>
        <v/>
      </c>
      <c r="MD529" s="35"/>
      <c r="ME529" s="27"/>
      <c r="MF529" s="51" t="str">
        <f t="shared" si="2475"/>
        <v/>
      </c>
      <c r="MG529" s="44"/>
      <c r="MH529" s="44" t="str">
        <f>IF(MG529="","",MG529-#REF!)</f>
        <v/>
      </c>
      <c r="MI529" s="44"/>
      <c r="MJ529" s="44" t="str">
        <f>IF(MI529="","",MI529-#REF!)</f>
        <v/>
      </c>
      <c r="MK529" s="44"/>
      <c r="ML529" s="44" t="str">
        <f>IF(MK529="","",#REF!+#REF!-MK529)</f>
        <v/>
      </c>
      <c r="MM529" s="44"/>
      <c r="MN529" s="43"/>
      <c r="MO529" s="43" t="str">
        <f>IF(MG529="","",#REF!)</f>
        <v/>
      </c>
      <c r="MP529" s="44" t="str">
        <f t="shared" si="2690"/>
        <v/>
      </c>
      <c r="MQ529" s="45" t="str">
        <f t="shared" si="2691"/>
        <v/>
      </c>
      <c r="MR529" s="35"/>
      <c r="MS529" s="27"/>
      <c r="MT529" s="51" t="str">
        <f t="shared" si="2482"/>
        <v/>
      </c>
      <c r="MU529" s="44"/>
      <c r="MV529" s="44" t="str">
        <f>IF(MU529="","",MU529-#REF!)</f>
        <v/>
      </c>
      <c r="MW529" s="44"/>
      <c r="MX529" s="44" t="str">
        <f>IF(MW529="","",MW529-#REF!)</f>
        <v/>
      </c>
      <c r="MY529" s="44"/>
      <c r="MZ529" s="44" t="str">
        <f>IF(MY529="","",#REF!+#REF!-MY529)</f>
        <v/>
      </c>
      <c r="NA529" s="44"/>
      <c r="NB529" s="43"/>
      <c r="NC529" s="43" t="str">
        <f>IF(MU529="","",#REF!)</f>
        <v/>
      </c>
      <c r="ND529" s="44" t="str">
        <f t="shared" si="2692"/>
        <v/>
      </c>
      <c r="NE529" s="45" t="str">
        <f t="shared" si="2693"/>
        <v/>
      </c>
      <c r="NF529" s="35"/>
      <c r="NG529" s="27"/>
      <c r="NH529" s="51" t="str">
        <f t="shared" si="2489"/>
        <v/>
      </c>
      <c r="NI529" s="44"/>
      <c r="NJ529" s="44" t="str">
        <f>IF(NI529="","",NI529-#REF!)</f>
        <v/>
      </c>
      <c r="NK529" s="44"/>
      <c r="NL529" s="44" t="str">
        <f>IF(NK529="","",NK529-#REF!)</f>
        <v/>
      </c>
      <c r="NM529" s="44"/>
      <c r="NN529" s="44" t="str">
        <f>IF(NM529="","",#REF!+#REF!-NM529)</f>
        <v/>
      </c>
      <c r="NO529" s="44"/>
      <c r="NP529" s="43"/>
      <c r="NQ529" s="43" t="str">
        <f>IF(NI529="","",#REF!)</f>
        <v/>
      </c>
      <c r="NR529" s="44" t="str">
        <f t="shared" si="2694"/>
        <v/>
      </c>
      <c r="NS529" s="45" t="str">
        <f t="shared" si="2695"/>
        <v/>
      </c>
      <c r="NT529" s="35"/>
    </row>
    <row r="530" spans="1:384" ht="15" customHeight="1" thickBot="1" x14ac:dyDescent="0.25">
      <c r="A530" s="38"/>
      <c r="B530" s="39"/>
      <c r="C530" s="40"/>
      <c r="D530" s="40"/>
      <c r="E530" s="40"/>
      <c r="F530" s="140"/>
      <c r="G530" s="140"/>
      <c r="H530" s="42"/>
      <c r="I530" s="44"/>
      <c r="J530" s="44" t="str">
        <f>IF(I530="","",I530-I529)</f>
        <v/>
      </c>
      <c r="K530" s="44"/>
      <c r="L530" s="44" t="str">
        <f>IF(K530="","",K530-K529)</f>
        <v/>
      </c>
      <c r="M530" s="44"/>
      <c r="N530" s="44" t="str">
        <f>IF(M530="","",M529+O529-M530)</f>
        <v/>
      </c>
      <c r="O530" s="44"/>
      <c r="P530" s="43"/>
      <c r="Q530" s="43" t="str">
        <f>IF(I530="","",Q529)</f>
        <v/>
      </c>
      <c r="R530" s="44" t="str">
        <f t="shared" si="2676"/>
        <v/>
      </c>
      <c r="S530" s="45" t="str">
        <f t="shared" si="2677"/>
        <v/>
      </c>
      <c r="T530" s="35"/>
      <c r="U530" s="27"/>
      <c r="V530" s="51" t="str">
        <f t="shared" si="2433"/>
        <v/>
      </c>
      <c r="W530" s="67"/>
      <c r="X530" s="44" t="str">
        <f>IF(W530="","",W530-W529)</f>
        <v/>
      </c>
      <c r="Y530" s="44"/>
      <c r="Z530" s="44" t="str">
        <f>IF(Y530="","",Y530-Y529)</f>
        <v/>
      </c>
      <c r="AA530" s="44"/>
      <c r="AB530" s="44" t="str">
        <f>IF(AA530="","",AA529+AC529-AA530)</f>
        <v/>
      </c>
      <c r="AC530" s="44"/>
      <c r="AD530" s="43"/>
      <c r="AE530" s="43" t="str">
        <f>IF(W530="","",AE529)</f>
        <v/>
      </c>
      <c r="AF530" s="44" t="str">
        <f t="shared" si="2678"/>
        <v/>
      </c>
      <c r="AG530" s="45" t="str">
        <f t="shared" si="2679"/>
        <v/>
      </c>
      <c r="AH530" s="35"/>
      <c r="AI530" s="27"/>
      <c r="AJ530" s="51" t="str">
        <f t="shared" si="2440"/>
        <v/>
      </c>
      <c r="AK530" s="44"/>
      <c r="AL530" s="44" t="str">
        <f>IF(AK530="","",AK530-AK529)</f>
        <v/>
      </c>
      <c r="AM530" s="44"/>
      <c r="AN530" s="44" t="str">
        <f>IF(AM530="","",AM530-AM529)</f>
        <v/>
      </c>
      <c r="AO530" s="44"/>
      <c r="AP530" s="44" t="str">
        <f>IF(AO530="","",AO529+AQ529-AO530)</f>
        <v/>
      </c>
      <c r="AQ530" s="44"/>
      <c r="AR530" s="43"/>
      <c r="AS530" s="43" t="str">
        <f>IF(AK530="","",AS529)</f>
        <v/>
      </c>
      <c r="AT530" s="44" t="str">
        <f t="shared" si="2680"/>
        <v/>
      </c>
      <c r="AU530" s="45" t="str">
        <f t="shared" si="2681"/>
        <v/>
      </c>
      <c r="AV530" s="35"/>
      <c r="AW530" s="27"/>
      <c r="AX530" s="51" t="str">
        <f t="shared" si="2447"/>
        <v/>
      </c>
      <c r="AY530" s="44"/>
      <c r="AZ530" s="44" t="str">
        <f>IF(AY530="","",AY530-AY529)</f>
        <v/>
      </c>
      <c r="BA530" s="44"/>
      <c r="BB530" s="44" t="str">
        <f>IF(BA530="","",BA530-BA529)</f>
        <v/>
      </c>
      <c r="BC530" s="44"/>
      <c r="BD530" s="44" t="str">
        <f>IF(BC530="","",BC529+BE529-BC530)</f>
        <v/>
      </c>
      <c r="BE530" s="44"/>
      <c r="BF530" s="43"/>
      <c r="BG530" s="43" t="str">
        <f>IF(AY530="","",BG529)</f>
        <v/>
      </c>
      <c r="BH530" s="44" t="str">
        <f t="shared" si="2682"/>
        <v/>
      </c>
      <c r="BI530" s="45" t="str">
        <f t="shared" si="2683"/>
        <v/>
      </c>
      <c r="BJ530" s="35"/>
      <c r="BK530" s="50"/>
      <c r="BL530" s="74"/>
      <c r="BM530" s="75">
        <v>11950</v>
      </c>
      <c r="BN530" s="75">
        <f t="shared" si="2612"/>
        <v>142</v>
      </c>
      <c r="BO530" s="75">
        <v>603</v>
      </c>
      <c r="BP530" s="75">
        <f t="shared" si="2613"/>
        <v>11</v>
      </c>
      <c r="BQ530" s="75">
        <v>80</v>
      </c>
      <c r="BR530" s="75">
        <f t="shared" si="2614"/>
        <v>4</v>
      </c>
      <c r="BS530" s="75">
        <v>9</v>
      </c>
      <c r="BT530" s="77" t="str">
        <f t="shared" si="2615"/>
        <v>ＡＩモンスターラバー</v>
      </c>
      <c r="BU530" s="78">
        <f t="shared" si="2616"/>
        <v>198</v>
      </c>
      <c r="BV530" s="75">
        <f t="shared" si="2560"/>
        <v>792</v>
      </c>
      <c r="BW530" s="79">
        <f t="shared" si="2561"/>
        <v>5.5774647887323947E-2</v>
      </c>
      <c r="BX530" s="35"/>
      <c r="BY530" s="27"/>
      <c r="BZ530" s="74"/>
      <c r="CA530" s="75">
        <v>507</v>
      </c>
      <c r="CB530" s="75">
        <f t="shared" si="2617"/>
        <v>132</v>
      </c>
      <c r="CC530" s="75">
        <v>999</v>
      </c>
      <c r="CD530" s="75">
        <f t="shared" si="2618"/>
        <v>2</v>
      </c>
      <c r="CE530" s="75">
        <v>14</v>
      </c>
      <c r="CF530" s="75">
        <f t="shared" si="2619"/>
        <v>4</v>
      </c>
      <c r="CG530" s="75">
        <v>2</v>
      </c>
      <c r="CH530" s="77" t="str">
        <f t="shared" si="2620"/>
        <v>AIモンスターマスコット</v>
      </c>
      <c r="CI530" s="78">
        <f t="shared" si="2621"/>
        <v>286</v>
      </c>
      <c r="CJ530" s="75">
        <f t="shared" si="2507"/>
        <v>1144</v>
      </c>
      <c r="CK530" s="79">
        <f t="shared" si="2508"/>
        <v>8.666666666666667E-2</v>
      </c>
      <c r="CL530" s="35"/>
      <c r="CM530" s="27"/>
      <c r="CN530" s="74"/>
      <c r="CO530" s="75">
        <v>271</v>
      </c>
      <c r="CP530" s="75">
        <f t="shared" si="2622"/>
        <v>115</v>
      </c>
      <c r="CQ530" s="75">
        <v>994</v>
      </c>
      <c r="CR530" s="75">
        <f t="shared" si="2623"/>
        <v>0</v>
      </c>
      <c r="CS530" s="75">
        <v>10</v>
      </c>
      <c r="CT530" s="75">
        <f t="shared" si="2624"/>
        <v>-1</v>
      </c>
      <c r="CU530" s="75">
        <v>8</v>
      </c>
      <c r="CV530" s="77" t="str">
        <f t="shared" si="2625"/>
        <v>スティッチキーケース</v>
      </c>
      <c r="CW530" s="78">
        <f t="shared" si="2626"/>
        <v>550</v>
      </c>
      <c r="CX530" s="75">
        <f t="shared" si="2510"/>
        <v>-550</v>
      </c>
      <c r="CY530" s="79">
        <f t="shared" si="2511"/>
        <v>-4.7826086956521741E-2</v>
      </c>
      <c r="CZ530" s="35"/>
      <c r="DA530" s="58"/>
      <c r="DB530" s="74"/>
      <c r="DC530" s="75">
        <v>5287</v>
      </c>
      <c r="DD530" s="75">
        <f t="shared" si="2627"/>
        <v>161</v>
      </c>
      <c r="DE530" s="75">
        <v>286</v>
      </c>
      <c r="DF530" s="75">
        <f t="shared" si="2628"/>
        <v>4</v>
      </c>
      <c r="DG530" s="75">
        <v>90</v>
      </c>
      <c r="DH530" s="75">
        <f t="shared" si="2629"/>
        <v>5</v>
      </c>
      <c r="DI530" s="75">
        <v>10</v>
      </c>
      <c r="DJ530" s="77" t="str">
        <f t="shared" si="2630"/>
        <v>ＡＩラバー</v>
      </c>
      <c r="DK530" s="78">
        <f t="shared" si="2631"/>
        <v>198</v>
      </c>
      <c r="DL530" s="75">
        <f t="shared" si="2517"/>
        <v>990</v>
      </c>
      <c r="DM530" s="79">
        <f t="shared" si="2518"/>
        <v>6.1490683229813665E-2</v>
      </c>
      <c r="DN530" s="35"/>
      <c r="DO530" s="27"/>
      <c r="DP530" s="74"/>
      <c r="DQ530" s="75">
        <v>989</v>
      </c>
      <c r="DR530" s="75">
        <f t="shared" si="2632"/>
        <v>103</v>
      </c>
      <c r="DS530" s="75">
        <v>34</v>
      </c>
      <c r="DT530" s="75">
        <f t="shared" si="2633"/>
        <v>5</v>
      </c>
      <c r="DU530" s="75">
        <v>19</v>
      </c>
      <c r="DV530" s="75">
        <f t="shared" si="2634"/>
        <v>6</v>
      </c>
      <c r="DW530" s="75">
        <v>0</v>
      </c>
      <c r="DX530" s="77" t="str">
        <f t="shared" si="2635"/>
        <v>サンリオトイカメラ</v>
      </c>
      <c r="DY530" s="78">
        <f t="shared" si="2636"/>
        <v>605</v>
      </c>
      <c r="DZ530" s="75">
        <f t="shared" si="2522"/>
        <v>3630</v>
      </c>
      <c r="EA530" s="79">
        <f t="shared" si="2523"/>
        <v>0.35242718446601939</v>
      </c>
      <c r="EB530" s="35"/>
      <c r="EC530" s="27"/>
      <c r="ED530" s="51" t="str">
        <f t="shared" si="2454"/>
        <v/>
      </c>
      <c r="EE530" s="44"/>
      <c r="EF530" s="44" t="str">
        <f>IF(EE530="","",EE530-EE529)</f>
        <v/>
      </c>
      <c r="EG530" s="44"/>
      <c r="EH530" s="44" t="str">
        <f>IF(EG530="","",EG530-EG529)</f>
        <v/>
      </c>
      <c r="EI530" s="44"/>
      <c r="EJ530" s="44" t="str">
        <f>IF(EI530="","",EI529+EK529-EI530)</f>
        <v/>
      </c>
      <c r="EK530" s="44"/>
      <c r="EL530" s="43"/>
      <c r="EM530" s="43" t="str">
        <f>IF(EE530="","",EM529)</f>
        <v/>
      </c>
      <c r="EN530" s="44" t="str">
        <f t="shared" si="2684"/>
        <v/>
      </c>
      <c r="EO530" s="45" t="str">
        <f t="shared" si="2685"/>
        <v/>
      </c>
      <c r="EP530" s="35"/>
      <c r="EQ530" s="27"/>
      <c r="ER530" s="51" t="str">
        <f t="shared" si="2461"/>
        <v/>
      </c>
      <c r="ES530" s="44"/>
      <c r="ET530" s="44" t="str">
        <f>IF(ES530="","",ES530-ES529)</f>
        <v/>
      </c>
      <c r="EU530" s="44"/>
      <c r="EV530" s="44" t="str">
        <f>IF(EU530="","",EU530-EU529)</f>
        <v/>
      </c>
      <c r="EW530" s="44"/>
      <c r="EX530" s="44" t="str">
        <f>IF(EW530="","",EW529+EY529-EW530)</f>
        <v/>
      </c>
      <c r="EY530" s="44"/>
      <c r="EZ530" s="43"/>
      <c r="FA530" s="43" t="str">
        <f>IF(ES530="","",FA529)</f>
        <v/>
      </c>
      <c r="FB530" s="44" t="str">
        <f t="shared" si="2686"/>
        <v/>
      </c>
      <c r="FC530" s="45" t="str">
        <f t="shared" si="2687"/>
        <v/>
      </c>
      <c r="FD530" s="35"/>
      <c r="HW530" s="181"/>
      <c r="IY530" s="33"/>
      <c r="IZ530" s="74"/>
      <c r="JA530" s="75">
        <v>4852</v>
      </c>
      <c r="JB530" s="75">
        <f t="shared" si="2637"/>
        <v>155</v>
      </c>
      <c r="JC530" s="75">
        <v>253</v>
      </c>
      <c r="JD530" s="75">
        <f t="shared" si="2638"/>
        <v>9</v>
      </c>
      <c r="JE530" s="75">
        <v>106</v>
      </c>
      <c r="JF530" s="75">
        <f t="shared" si="2639"/>
        <v>10</v>
      </c>
      <c r="JG530" s="75">
        <v>55</v>
      </c>
      <c r="JH530" s="77" t="str">
        <f t="shared" si="2640"/>
        <v>スプランキーラバー</v>
      </c>
      <c r="JI530" s="78">
        <f t="shared" si="2641"/>
        <v>200</v>
      </c>
      <c r="JJ530" s="75">
        <f t="shared" si="2529"/>
        <v>2000</v>
      </c>
      <c r="JK530" s="79">
        <f t="shared" si="2530"/>
        <v>0.12903225806451613</v>
      </c>
      <c r="JL530" s="35"/>
      <c r="JM530" s="27"/>
      <c r="JN530" s="74"/>
      <c r="JO530" s="75">
        <v>4870</v>
      </c>
      <c r="JP530" s="75">
        <f t="shared" si="2642"/>
        <v>79</v>
      </c>
      <c r="JQ530" s="75">
        <v>218</v>
      </c>
      <c r="JR530" s="75">
        <f t="shared" si="2643"/>
        <v>1</v>
      </c>
      <c r="JS530" s="75">
        <v>8</v>
      </c>
      <c r="JT530" s="75">
        <f t="shared" si="2644"/>
        <v>1</v>
      </c>
      <c r="JU530" s="75">
        <v>4</v>
      </c>
      <c r="JV530" s="77" t="str">
        <f t="shared" si="2645"/>
        <v>しなこくま</v>
      </c>
      <c r="JW530" s="78">
        <f t="shared" si="2646"/>
        <v>682</v>
      </c>
      <c r="JX530" s="75">
        <f t="shared" si="2536"/>
        <v>682</v>
      </c>
      <c r="JY530" s="79">
        <f t="shared" si="2537"/>
        <v>8.6329113924050627E-2</v>
      </c>
      <c r="JZ530" s="35"/>
      <c r="KA530" s="61"/>
      <c r="KB530" s="74"/>
      <c r="KC530" s="75">
        <v>3173</v>
      </c>
      <c r="KD530" s="75">
        <f t="shared" si="2647"/>
        <v>128</v>
      </c>
      <c r="KE530" s="75">
        <v>169</v>
      </c>
      <c r="KF530" s="75">
        <f t="shared" si="2648"/>
        <v>6</v>
      </c>
      <c r="KG530" s="75">
        <v>7</v>
      </c>
      <c r="KH530" s="75">
        <f t="shared" si="2649"/>
        <v>5</v>
      </c>
      <c r="KI530" s="75">
        <v>8</v>
      </c>
      <c r="KJ530" s="77" t="str">
        <f t="shared" si="2650"/>
        <v>ＡＩマスコット</v>
      </c>
      <c r="KK530" s="78">
        <f t="shared" si="2651"/>
        <v>286</v>
      </c>
      <c r="KL530" s="75">
        <f t="shared" si="2543"/>
        <v>1430</v>
      </c>
      <c r="KM530" s="79">
        <f t="shared" si="2544"/>
        <v>0.11171875000000001</v>
      </c>
      <c r="KN530" s="35"/>
      <c r="KO530" s="27"/>
      <c r="KP530" s="74"/>
      <c r="KQ530" s="75">
        <v>3972</v>
      </c>
      <c r="KR530" s="75">
        <f t="shared" si="2652"/>
        <v>73</v>
      </c>
      <c r="KS530" s="75">
        <v>184</v>
      </c>
      <c r="KT530" s="75">
        <f t="shared" si="2653"/>
        <v>2</v>
      </c>
      <c r="KU530" s="75">
        <v>6</v>
      </c>
      <c r="KV530" s="75">
        <f t="shared" si="2654"/>
        <v>1</v>
      </c>
      <c r="KW530" s="75">
        <v>1</v>
      </c>
      <c r="KX530" s="77" t="str">
        <f t="shared" si="2655"/>
        <v>サンリオファン</v>
      </c>
      <c r="KY530" s="78">
        <f t="shared" si="2656"/>
        <v>1100</v>
      </c>
      <c r="KZ530" s="75">
        <f t="shared" si="2550"/>
        <v>1100</v>
      </c>
      <c r="LA530" s="79">
        <f t="shared" si="2551"/>
        <v>0.15068493150684931</v>
      </c>
      <c r="LB530" s="35"/>
      <c r="LC530" s="27"/>
      <c r="LD530" s="46"/>
      <c r="LE530" s="44"/>
      <c r="LF530" s="44"/>
      <c r="LG530" s="44">
        <v>530</v>
      </c>
      <c r="LH530" s="44">
        <f>IF(LG530="","",LG530-LG527)</f>
        <v>0</v>
      </c>
      <c r="LI530" s="43">
        <v>2</v>
      </c>
      <c r="LJ530" s="44">
        <f>IF(LI530="","",LI527+LK527-LI530)</f>
        <v>0</v>
      </c>
      <c r="LK530" s="44">
        <v>0</v>
      </c>
      <c r="LL530" s="72" t="str">
        <f>IF(LE529="","",LL527)</f>
        <v>アンパンティッシュカバー、キティヒョウ柄</v>
      </c>
      <c r="LM530" s="67">
        <f>IF(LF529="","",LM527)</f>
        <v>1000</v>
      </c>
      <c r="LN530" s="44">
        <f t="shared" si="2498"/>
        <v>0</v>
      </c>
      <c r="LO530" s="45"/>
      <c r="LP530" s="35"/>
      <c r="LQ530" s="27"/>
      <c r="LR530" s="51" t="str">
        <f t="shared" si="2468"/>
        <v/>
      </c>
      <c r="LS530" s="44"/>
      <c r="LT530" s="44" t="str">
        <f>IF(LS530="","",LS530-LS529)</f>
        <v/>
      </c>
      <c r="LU530" s="44"/>
      <c r="LV530" s="44" t="str">
        <f>IF(LU530="","",LU530-LU529)</f>
        <v/>
      </c>
      <c r="LW530" s="44"/>
      <c r="LX530" s="44" t="str">
        <f>IF(LW530="","",LW529+LY529-LW530)</f>
        <v/>
      </c>
      <c r="LY530" s="44"/>
      <c r="LZ530" s="43"/>
      <c r="MA530" s="43" t="str">
        <f>IF(LS530="","",MA529)</f>
        <v/>
      </c>
      <c r="MB530" s="44" t="str">
        <f t="shared" si="2688"/>
        <v/>
      </c>
      <c r="MC530" s="45" t="str">
        <f t="shared" si="2689"/>
        <v/>
      </c>
      <c r="MD530" s="35"/>
      <c r="ME530" s="27"/>
      <c r="MF530" s="51" t="str">
        <f t="shared" si="2475"/>
        <v/>
      </c>
      <c r="MG530" s="44"/>
      <c r="MH530" s="44" t="str">
        <f>IF(MG530="","",MG530-MG529)</f>
        <v/>
      </c>
      <c r="MI530" s="44"/>
      <c r="MJ530" s="44" t="str">
        <f>IF(MI530="","",MI530-MI529)</f>
        <v/>
      </c>
      <c r="MK530" s="44"/>
      <c r="ML530" s="44" t="str">
        <f>IF(MK530="","",MK529+MM529-MK530)</f>
        <v/>
      </c>
      <c r="MM530" s="44"/>
      <c r="MN530" s="43"/>
      <c r="MO530" s="43" t="str">
        <f>IF(MG530="","",MO529)</f>
        <v/>
      </c>
      <c r="MP530" s="44" t="str">
        <f t="shared" si="2690"/>
        <v/>
      </c>
      <c r="MQ530" s="45" t="str">
        <f t="shared" si="2691"/>
        <v/>
      </c>
      <c r="MR530" s="35"/>
      <c r="MS530" s="27"/>
      <c r="MT530" s="51" t="str">
        <f t="shared" si="2482"/>
        <v/>
      </c>
      <c r="MU530" s="44"/>
      <c r="MV530" s="44" t="str">
        <f>IF(MU530="","",MU530-MU529)</f>
        <v/>
      </c>
      <c r="MW530" s="44"/>
      <c r="MX530" s="44" t="str">
        <f>IF(MW530="","",MW530-MW529)</f>
        <v/>
      </c>
      <c r="MY530" s="44"/>
      <c r="MZ530" s="44" t="str">
        <f>IF(MY530="","",MY529+NA529-MY530)</f>
        <v/>
      </c>
      <c r="NA530" s="44"/>
      <c r="NB530" s="43"/>
      <c r="NC530" s="43" t="str">
        <f>IF(MU530="","",NC529)</f>
        <v/>
      </c>
      <c r="ND530" s="44" t="str">
        <f t="shared" si="2692"/>
        <v/>
      </c>
      <c r="NE530" s="45" t="str">
        <f t="shared" si="2693"/>
        <v/>
      </c>
      <c r="NF530" s="35"/>
      <c r="NG530" s="27"/>
      <c r="NH530" s="51" t="str">
        <f t="shared" si="2489"/>
        <v/>
      </c>
      <c r="NI530" s="44"/>
      <c r="NJ530" s="44" t="str">
        <f>IF(NI530="","",NI530-NI529)</f>
        <v/>
      </c>
      <c r="NK530" s="44"/>
      <c r="NL530" s="44" t="str">
        <f>IF(NK530="","",NK530-NK529)</f>
        <v/>
      </c>
      <c r="NM530" s="44"/>
      <c r="NN530" s="44" t="str">
        <f>IF(NM530="","",NM529+NO529-NM530)</f>
        <v/>
      </c>
      <c r="NO530" s="44"/>
      <c r="NP530" s="43"/>
      <c r="NQ530" s="43" t="str">
        <f>IF(NI530="","",NQ529)</f>
        <v/>
      </c>
      <c r="NR530" s="44" t="str">
        <f t="shared" si="2694"/>
        <v/>
      </c>
      <c r="NS530" s="45" t="str">
        <f t="shared" si="2695"/>
        <v/>
      </c>
      <c r="NT530" s="35"/>
    </row>
    <row r="531" spans="1:384" ht="15" customHeight="1" thickTop="1" thickBot="1" x14ac:dyDescent="0.25">
      <c r="A531" s="38"/>
      <c r="B531" s="39"/>
      <c r="C531" s="40"/>
      <c r="D531" s="40"/>
      <c r="E531" s="40"/>
      <c r="F531" s="140"/>
      <c r="G531" s="140"/>
      <c r="H531" s="42"/>
      <c r="I531" s="44"/>
      <c r="J531" s="44" t="str">
        <f>IF(I531="","",I531-I530)</f>
        <v/>
      </c>
      <c r="K531" s="44"/>
      <c r="L531" s="44" t="str">
        <f>IF(K531="","",K531-K530)</f>
        <v/>
      </c>
      <c r="M531" s="44"/>
      <c r="N531" s="44" t="str">
        <f>IF(M531="","",M530+O530-M531)</f>
        <v/>
      </c>
      <c r="O531" s="44"/>
      <c r="P531" s="43"/>
      <c r="Q531" s="43" t="str">
        <f>IF(I531="","",Q530)</f>
        <v/>
      </c>
      <c r="R531" s="44" t="str">
        <f t="shared" si="2676"/>
        <v/>
      </c>
      <c r="S531" s="45" t="str">
        <f t="shared" si="2677"/>
        <v/>
      </c>
      <c r="T531" s="35"/>
      <c r="U531" s="27"/>
      <c r="V531" s="51" t="str">
        <f t="shared" si="2433"/>
        <v/>
      </c>
      <c r="W531" s="67"/>
      <c r="X531" s="44" t="str">
        <f>IF(W531="","",W531-W530)</f>
        <v/>
      </c>
      <c r="Y531" s="44"/>
      <c r="Z531" s="44" t="str">
        <f>IF(Y531="","",Y531-Y530)</f>
        <v/>
      </c>
      <c r="AA531" s="44"/>
      <c r="AB531" s="44" t="str">
        <f>IF(AA531="","",AA530+AC530-AA531)</f>
        <v/>
      </c>
      <c r="AC531" s="44"/>
      <c r="AD531" s="43"/>
      <c r="AE531" s="43" t="str">
        <f>IF(W531="","",AE530)</f>
        <v/>
      </c>
      <c r="AF531" s="44" t="str">
        <f t="shared" si="2678"/>
        <v/>
      </c>
      <c r="AG531" s="45" t="str">
        <f t="shared" si="2679"/>
        <v/>
      </c>
      <c r="AH531" s="35"/>
      <c r="AI531" s="27"/>
      <c r="AJ531" s="51" t="str">
        <f t="shared" si="2440"/>
        <v/>
      </c>
      <c r="AK531" s="44"/>
      <c r="AL531" s="44" t="str">
        <f>IF(AK531="","",AK531-AK530)</f>
        <v/>
      </c>
      <c r="AM531" s="44"/>
      <c r="AN531" s="44" t="str">
        <f>IF(AM531="","",AM531-AM530)</f>
        <v/>
      </c>
      <c r="AO531" s="44"/>
      <c r="AP531" s="44" t="str">
        <f>IF(AO531="","",AO530+AQ530-AO531)</f>
        <v/>
      </c>
      <c r="AQ531" s="44"/>
      <c r="AR531" s="43"/>
      <c r="AS531" s="43" t="str">
        <f>IF(AK531="","",AS530)</f>
        <v/>
      </c>
      <c r="AT531" s="44" t="str">
        <f t="shared" si="2680"/>
        <v/>
      </c>
      <c r="AU531" s="45" t="str">
        <f t="shared" si="2681"/>
        <v/>
      </c>
      <c r="AV531" s="35"/>
      <c r="AW531" s="27"/>
      <c r="AX531" s="51" t="str">
        <f t="shared" si="2447"/>
        <v/>
      </c>
      <c r="AY531" s="44"/>
      <c r="AZ531" s="44" t="str">
        <f>IF(AY531="","",AY531-AY530)</f>
        <v/>
      </c>
      <c r="BA531" s="44"/>
      <c r="BB531" s="44" t="str">
        <f>IF(BA531="","",BA531-BA530)</f>
        <v/>
      </c>
      <c r="BC531" s="44"/>
      <c r="BD531" s="44" t="str">
        <f>IF(BC531="","",BC530+BE530-BC531)</f>
        <v/>
      </c>
      <c r="BE531" s="44"/>
      <c r="BF531" s="43"/>
      <c r="BG531" s="43" t="str">
        <f>IF(AY531="","",BG530)</f>
        <v/>
      </c>
      <c r="BH531" s="44" t="str">
        <f t="shared" si="2682"/>
        <v/>
      </c>
      <c r="BI531" s="45" t="str">
        <f t="shared" si="2683"/>
        <v/>
      </c>
      <c r="BJ531" s="35"/>
      <c r="BK531" s="50"/>
      <c r="BL531" s="51">
        <f>IF($A516="","",$A516)</f>
        <v>45901</v>
      </c>
      <c r="BM531" s="43">
        <v>11815</v>
      </c>
      <c r="BN531" s="43">
        <f t="shared" si="2612"/>
        <v>30</v>
      </c>
      <c r="BO531" s="43">
        <v>448</v>
      </c>
      <c r="BP531" s="87">
        <f t="shared" si="2613"/>
        <v>0</v>
      </c>
      <c r="BQ531" s="43">
        <v>21</v>
      </c>
      <c r="BR531" s="43">
        <f t="shared" si="2614"/>
        <v>0</v>
      </c>
      <c r="BS531" s="43">
        <v>0</v>
      </c>
      <c r="BT531" s="71" t="str">
        <f t="shared" si="2615"/>
        <v>サンリオでかぱっちん</v>
      </c>
      <c r="BU531" s="47">
        <f t="shared" si="2616"/>
        <v>660</v>
      </c>
      <c r="BV531" s="44">
        <f t="shared" si="2560"/>
        <v>0</v>
      </c>
      <c r="BW531" s="89">
        <f t="shared" si="2561"/>
        <v>0</v>
      </c>
      <c r="BX531" s="35" t="s">
        <v>453</v>
      </c>
      <c r="BY531" s="27"/>
      <c r="BZ531" s="51">
        <f>IF($A516="","",$A516)</f>
        <v>45901</v>
      </c>
      <c r="CA531" s="43">
        <v>389</v>
      </c>
      <c r="CB531" s="43">
        <f t="shared" si="2617"/>
        <v>85</v>
      </c>
      <c r="CC531" s="43">
        <v>997</v>
      </c>
      <c r="CD531" s="87">
        <f t="shared" si="2618"/>
        <v>2</v>
      </c>
      <c r="CE531" s="43">
        <v>6</v>
      </c>
      <c r="CF531" s="43">
        <f t="shared" si="2619"/>
        <v>2</v>
      </c>
      <c r="CG531" s="43">
        <v>0</v>
      </c>
      <c r="CH531" s="53" t="str">
        <f t="shared" si="2620"/>
        <v>サンリオフェイスポーチ</v>
      </c>
      <c r="CI531" s="47">
        <f t="shared" si="2621"/>
        <v>900</v>
      </c>
      <c r="CJ531" s="44">
        <f t="shared" si="2507"/>
        <v>1800</v>
      </c>
      <c r="CK531" s="89">
        <f t="shared" si="2508"/>
        <v>0.21176470588235294</v>
      </c>
      <c r="CL531" s="35"/>
      <c r="CM531" s="27"/>
      <c r="CN531" s="51">
        <f>IF($A516="","",$A516)</f>
        <v>45901</v>
      </c>
      <c r="CO531" s="43">
        <v>244</v>
      </c>
      <c r="CP531" s="43">
        <f t="shared" si="2622"/>
        <v>25</v>
      </c>
      <c r="CQ531" s="43">
        <v>998</v>
      </c>
      <c r="CR531" s="87">
        <f t="shared" si="2623"/>
        <v>1</v>
      </c>
      <c r="CS531" s="43">
        <v>7</v>
      </c>
      <c r="CT531" s="43">
        <f t="shared" si="2624"/>
        <v>1</v>
      </c>
      <c r="CU531" s="43">
        <v>1</v>
      </c>
      <c r="CV531" s="71" t="str">
        <f t="shared" si="2625"/>
        <v>チェゴシムミニファン</v>
      </c>
      <c r="CW531" s="47">
        <f t="shared" si="2626"/>
        <v>1000</v>
      </c>
      <c r="CX531" s="44">
        <f t="shared" si="2510"/>
        <v>1000</v>
      </c>
      <c r="CY531" s="89">
        <f t="shared" si="2511"/>
        <v>0.4</v>
      </c>
      <c r="CZ531" s="35"/>
      <c r="DA531" s="58"/>
      <c r="DB531" s="51">
        <f>IF($A516="","",$A516)</f>
        <v>45901</v>
      </c>
      <c r="DC531" s="43">
        <v>6958</v>
      </c>
      <c r="DD531" s="43">
        <f t="shared" si="2627"/>
        <v>33</v>
      </c>
      <c r="DE531" s="43">
        <v>254</v>
      </c>
      <c r="DF531" s="87">
        <f t="shared" si="2628"/>
        <v>4</v>
      </c>
      <c r="DG531" s="43">
        <v>11</v>
      </c>
      <c r="DH531" s="43">
        <f t="shared" si="2629"/>
        <v>4</v>
      </c>
      <c r="DI531" s="43">
        <v>0</v>
      </c>
      <c r="DJ531" s="53" t="str">
        <f t="shared" si="2630"/>
        <v>チロルイヤホン</v>
      </c>
      <c r="DK531" s="47">
        <f t="shared" si="2631"/>
        <v>1100</v>
      </c>
      <c r="DL531" s="44">
        <f t="shared" si="2517"/>
        <v>4400</v>
      </c>
      <c r="DM531" s="89">
        <f t="shared" si="2518"/>
        <v>1.3333333333333333</v>
      </c>
      <c r="DN531" s="35"/>
      <c r="DO531" s="27"/>
      <c r="DP531" s="51">
        <f>IF($A516="","",$A516)</f>
        <v>45901</v>
      </c>
      <c r="DQ531" s="43">
        <v>900</v>
      </c>
      <c r="DR531" s="43">
        <f t="shared" si="2632"/>
        <v>39</v>
      </c>
      <c r="DS531" s="43">
        <v>43</v>
      </c>
      <c r="DT531" s="87">
        <f t="shared" si="2633"/>
        <v>1</v>
      </c>
      <c r="DU531" s="43">
        <v>16</v>
      </c>
      <c r="DV531" s="43">
        <f t="shared" si="2634"/>
        <v>3</v>
      </c>
      <c r="DW531" s="43">
        <v>0</v>
      </c>
      <c r="DX531" s="71" t="str">
        <f t="shared" si="2635"/>
        <v>デジタルミニカメラ</v>
      </c>
      <c r="DY531" s="47">
        <f t="shared" si="2636"/>
        <v>722</v>
      </c>
      <c r="DZ531" s="44">
        <f t="shared" si="2522"/>
        <v>2166</v>
      </c>
      <c r="EA531" s="89">
        <f t="shared" si="2523"/>
        <v>0.55538461538461537</v>
      </c>
      <c r="EB531" s="35" t="s">
        <v>450</v>
      </c>
      <c r="EC531" s="27"/>
      <c r="ED531" s="51" t="str">
        <f t="shared" si="2454"/>
        <v/>
      </c>
      <c r="EE531" s="44"/>
      <c r="EF531" s="44" t="str">
        <f>IF(EE531="","",EE531-EE530)</f>
        <v/>
      </c>
      <c r="EG531" s="44"/>
      <c r="EH531" s="44" t="str">
        <f>IF(EG531="","",EG531-EG530)</f>
        <v/>
      </c>
      <c r="EI531" s="44"/>
      <c r="EJ531" s="44" t="str">
        <f>IF(EI531="","",EI530+EK530-EI531)</f>
        <v/>
      </c>
      <c r="EK531" s="44"/>
      <c r="EL531" s="43"/>
      <c r="EM531" s="43" t="str">
        <f>IF(EE531="","",EM530)</f>
        <v/>
      </c>
      <c r="EN531" s="44" t="str">
        <f t="shared" si="2684"/>
        <v/>
      </c>
      <c r="EO531" s="45" t="str">
        <f t="shared" si="2685"/>
        <v/>
      </c>
      <c r="EP531" s="35"/>
      <c r="EQ531" s="27"/>
      <c r="ER531" s="51" t="str">
        <f t="shared" si="2461"/>
        <v/>
      </c>
      <c r="ES531" s="44"/>
      <c r="ET531" s="44" t="str">
        <f>IF(ES531="","",ES531-ES530)</f>
        <v/>
      </c>
      <c r="EU531" s="44"/>
      <c r="EV531" s="44" t="str">
        <f>IF(EU531="","",EU531-EU530)</f>
        <v/>
      </c>
      <c r="EW531" s="44"/>
      <c r="EX531" s="44" t="str">
        <f>IF(EW531="","",EW530+EY530-EW531)</f>
        <v/>
      </c>
      <c r="EY531" s="44"/>
      <c r="EZ531" s="43"/>
      <c r="FA531" s="43" t="str">
        <f>IF(ES531="","",FA530)</f>
        <v/>
      </c>
      <c r="FB531" s="44" t="str">
        <f t="shared" si="2686"/>
        <v/>
      </c>
      <c r="FC531" s="45" t="str">
        <f t="shared" si="2687"/>
        <v/>
      </c>
      <c r="FD531" s="35"/>
      <c r="HW531" s="181"/>
      <c r="IY531" s="33"/>
      <c r="IZ531" s="51">
        <f>IF($A516="","",$A516)</f>
        <v>45901</v>
      </c>
      <c r="JA531" s="43">
        <v>5711</v>
      </c>
      <c r="JB531" s="43">
        <f t="shared" si="2637"/>
        <v>64</v>
      </c>
      <c r="JC531" s="43">
        <v>291</v>
      </c>
      <c r="JD531" s="87">
        <f t="shared" si="2638"/>
        <v>4</v>
      </c>
      <c r="JE531" s="43">
        <v>19</v>
      </c>
      <c r="JF531" s="43">
        <f t="shared" si="2639"/>
        <v>4</v>
      </c>
      <c r="JG531" s="43">
        <v>6</v>
      </c>
      <c r="JH531" s="53" t="str">
        <f t="shared" si="2640"/>
        <v>サンリオでかぱっちん</v>
      </c>
      <c r="JI531" s="47">
        <f t="shared" si="2641"/>
        <v>660</v>
      </c>
      <c r="JJ531" s="44">
        <f t="shared" si="2529"/>
        <v>2640</v>
      </c>
      <c r="JK531" s="89">
        <f t="shared" si="2530"/>
        <v>0.41249999999999998</v>
      </c>
      <c r="JL531" s="35"/>
      <c r="JM531" s="27"/>
      <c r="JN531" s="51">
        <f>IF($A516="","",$A516)</f>
        <v>45901</v>
      </c>
      <c r="JO531" s="43">
        <v>4783</v>
      </c>
      <c r="JP531" s="43">
        <f t="shared" si="2642"/>
        <v>32</v>
      </c>
      <c r="JQ531" s="43">
        <v>161</v>
      </c>
      <c r="JR531" s="87">
        <f t="shared" si="2643"/>
        <v>1</v>
      </c>
      <c r="JS531" s="43">
        <v>13</v>
      </c>
      <c r="JT531" s="43">
        <f t="shared" si="2644"/>
        <v>3</v>
      </c>
      <c r="JU531" s="43">
        <v>0</v>
      </c>
      <c r="JV531" s="53" t="str">
        <f t="shared" si="2645"/>
        <v>ジャグラーパネルキーホルダー</v>
      </c>
      <c r="JW531" s="47">
        <f t="shared" si="2646"/>
        <v>465</v>
      </c>
      <c r="JX531" s="44">
        <f t="shared" si="2536"/>
        <v>1395</v>
      </c>
      <c r="JY531" s="89">
        <f t="shared" si="2537"/>
        <v>0.43593749999999998</v>
      </c>
      <c r="JZ531" s="35"/>
      <c r="KA531" s="61"/>
      <c r="KB531" s="51">
        <f>IF($A516="","",$A516)</f>
        <v>45901</v>
      </c>
      <c r="KC531" s="43">
        <v>4780</v>
      </c>
      <c r="KD531" s="43">
        <f t="shared" si="2647"/>
        <v>88</v>
      </c>
      <c r="KE531" s="43">
        <v>182</v>
      </c>
      <c r="KF531" s="87">
        <f t="shared" si="2648"/>
        <v>4</v>
      </c>
      <c r="KG531" s="43">
        <v>8</v>
      </c>
      <c r="KH531" s="43">
        <f t="shared" si="2649"/>
        <v>4</v>
      </c>
      <c r="KI531" s="43">
        <v>2</v>
      </c>
      <c r="KJ531" s="53" t="str">
        <f t="shared" si="2650"/>
        <v>モンチッチマスコット</v>
      </c>
      <c r="KK531" s="47">
        <f t="shared" si="2651"/>
        <v>528</v>
      </c>
      <c r="KL531" s="44">
        <f t="shared" si="2543"/>
        <v>2112</v>
      </c>
      <c r="KM531" s="89">
        <f t="shared" si="2544"/>
        <v>0.24</v>
      </c>
      <c r="KN531" s="35"/>
      <c r="KO531" s="27"/>
      <c r="KP531" s="51">
        <f>IF($A516="","",$A516)</f>
        <v>45901</v>
      </c>
      <c r="KQ531" s="43">
        <v>3619</v>
      </c>
      <c r="KR531" s="43">
        <f t="shared" si="2652"/>
        <v>40</v>
      </c>
      <c r="KS531" s="43">
        <v>240</v>
      </c>
      <c r="KT531" s="87">
        <f t="shared" si="2653"/>
        <v>7</v>
      </c>
      <c r="KU531" s="43">
        <v>62</v>
      </c>
      <c r="KV531" s="43">
        <f t="shared" si="2654"/>
        <v>8</v>
      </c>
      <c r="KW531" s="43">
        <v>0</v>
      </c>
      <c r="KX531" s="53" t="str">
        <f t="shared" si="2655"/>
        <v>サンリオシューズキーホルダー</v>
      </c>
      <c r="KY531" s="47">
        <f t="shared" si="2656"/>
        <v>387</v>
      </c>
      <c r="KZ531" s="44">
        <f t="shared" si="2550"/>
        <v>3096</v>
      </c>
      <c r="LA531" s="89">
        <f t="shared" si="2551"/>
        <v>0.77400000000000002</v>
      </c>
      <c r="LB531" s="35" t="s">
        <v>447</v>
      </c>
      <c r="LC531" s="27"/>
      <c r="LD531" s="74"/>
      <c r="LE531" s="75"/>
      <c r="LF531" s="75"/>
      <c r="LG531" s="75">
        <v>1166</v>
      </c>
      <c r="LH531" s="75">
        <f>IF(LG531="","",LG531-LG528)</f>
        <v>0</v>
      </c>
      <c r="LI531" s="76">
        <v>2</v>
      </c>
      <c r="LJ531" s="75">
        <f>IF(LI531="","",LI528+LK528-LI531)</f>
        <v>0</v>
      </c>
      <c r="LK531" s="75">
        <v>0</v>
      </c>
      <c r="LL531" s="77" t="str">
        <f>IF(LE529="","",LL528)</f>
        <v>バイキンティッシュカバー、ダダンダン</v>
      </c>
      <c r="LM531" s="78">
        <f>IF(LF529="","",LM528)</f>
        <v>1000</v>
      </c>
      <c r="LN531" s="75">
        <f t="shared" si="2498"/>
        <v>0</v>
      </c>
      <c r="LO531" s="79"/>
      <c r="LP531" s="35"/>
      <c r="LQ531" s="27"/>
      <c r="LR531" s="51" t="str">
        <f t="shared" si="2468"/>
        <v/>
      </c>
      <c r="LS531" s="44"/>
      <c r="LT531" s="44" t="str">
        <f>IF(LS531="","",LS531-LS530)</f>
        <v/>
      </c>
      <c r="LU531" s="44"/>
      <c r="LV531" s="44" t="str">
        <f>IF(LU531="","",LU531-LU530)</f>
        <v/>
      </c>
      <c r="LW531" s="44"/>
      <c r="LX531" s="44" t="str">
        <f>IF(LW531="","",LW530+LY530-LW531)</f>
        <v/>
      </c>
      <c r="LY531" s="44"/>
      <c r="LZ531" s="43"/>
      <c r="MA531" s="43" t="str">
        <f>IF(LS531="","",MA530)</f>
        <v/>
      </c>
      <c r="MB531" s="44" t="str">
        <f t="shared" si="2688"/>
        <v/>
      </c>
      <c r="MC531" s="45" t="str">
        <f t="shared" si="2689"/>
        <v/>
      </c>
      <c r="MD531" s="35"/>
      <c r="ME531" s="27"/>
      <c r="MF531" s="51" t="str">
        <f t="shared" si="2475"/>
        <v/>
      </c>
      <c r="MG531" s="44"/>
      <c r="MH531" s="44" t="str">
        <f>IF(MG531="","",MG531-MG530)</f>
        <v/>
      </c>
      <c r="MI531" s="44"/>
      <c r="MJ531" s="44" t="str">
        <f>IF(MI531="","",MI531-MI530)</f>
        <v/>
      </c>
      <c r="MK531" s="44"/>
      <c r="ML531" s="44" t="str">
        <f>IF(MK531="","",MK530+MM530-MK531)</f>
        <v/>
      </c>
      <c r="MM531" s="44"/>
      <c r="MN531" s="43"/>
      <c r="MO531" s="43" t="str">
        <f>IF(MG531="","",MO530)</f>
        <v/>
      </c>
      <c r="MP531" s="44" t="str">
        <f t="shared" si="2690"/>
        <v/>
      </c>
      <c r="MQ531" s="45" t="str">
        <f t="shared" si="2691"/>
        <v/>
      </c>
      <c r="MR531" s="35"/>
      <c r="MS531" s="27"/>
      <c r="MT531" s="51" t="str">
        <f t="shared" si="2482"/>
        <v/>
      </c>
      <c r="MU531" s="44"/>
      <c r="MV531" s="44" t="str">
        <f>IF(MU531="","",MU531-MU530)</f>
        <v/>
      </c>
      <c r="MW531" s="44"/>
      <c r="MX531" s="44" t="str">
        <f>IF(MW531="","",MW531-MW530)</f>
        <v/>
      </c>
      <c r="MY531" s="44"/>
      <c r="MZ531" s="44" t="str">
        <f>IF(MY531="","",MY530+NA530-MY531)</f>
        <v/>
      </c>
      <c r="NA531" s="44"/>
      <c r="NB531" s="43"/>
      <c r="NC531" s="43" t="str">
        <f>IF(MU531="","",NC530)</f>
        <v/>
      </c>
      <c r="ND531" s="44" t="str">
        <f t="shared" si="2692"/>
        <v/>
      </c>
      <c r="NE531" s="45" t="str">
        <f t="shared" si="2693"/>
        <v/>
      </c>
      <c r="NF531" s="35"/>
      <c r="NG531" s="27"/>
      <c r="NH531" s="51" t="str">
        <f t="shared" si="2489"/>
        <v/>
      </c>
      <c r="NI531" s="44"/>
      <c r="NJ531" s="44" t="str">
        <f>IF(NI531="","",NI531-NI530)</f>
        <v/>
      </c>
      <c r="NK531" s="44"/>
      <c r="NL531" s="44" t="str">
        <f>IF(NK531="","",NK531-NK530)</f>
        <v/>
      </c>
      <c r="NM531" s="44"/>
      <c r="NN531" s="44" t="str">
        <f>IF(NM531="","",NM530+NO530-NM531)</f>
        <v/>
      </c>
      <c r="NO531" s="44"/>
      <c r="NP531" s="43"/>
      <c r="NQ531" s="43" t="str">
        <f>IF(NI531="","",NQ530)</f>
        <v/>
      </c>
      <c r="NR531" s="44" t="str">
        <f t="shared" si="2694"/>
        <v/>
      </c>
      <c r="NS531" s="45" t="str">
        <f t="shared" si="2695"/>
        <v/>
      </c>
      <c r="NT531" s="35"/>
    </row>
    <row r="532" spans="1:384" ht="15" customHeight="1" thickTop="1" x14ac:dyDescent="0.2">
      <c r="A532" s="38"/>
      <c r="B532" s="39"/>
      <c r="C532" s="40"/>
      <c r="D532" s="40"/>
      <c r="E532" s="40"/>
      <c r="F532" s="140"/>
      <c r="G532" s="140"/>
      <c r="H532" s="42"/>
      <c r="I532" s="44"/>
      <c r="J532" s="44" t="str">
        <f>IF(I532="","",I532-I531)</f>
        <v/>
      </c>
      <c r="K532" s="44"/>
      <c r="L532" s="44" t="str">
        <f>IF(K532="","",K532-K531)</f>
        <v/>
      </c>
      <c r="M532" s="44"/>
      <c r="N532" s="44" t="str">
        <f>IF(M532="","",M531+O531-M532)</f>
        <v/>
      </c>
      <c r="O532" s="44"/>
      <c r="P532" s="43"/>
      <c r="Q532" s="43" t="str">
        <f>IF(I532="","",Q531)</f>
        <v/>
      </c>
      <c r="R532" s="44" t="str">
        <f t="shared" si="2676"/>
        <v/>
      </c>
      <c r="S532" s="45" t="str">
        <f t="shared" si="2677"/>
        <v/>
      </c>
      <c r="T532" s="35"/>
      <c r="U532" s="27"/>
      <c r="V532" s="46"/>
      <c r="W532" s="67"/>
      <c r="X532" s="44" t="str">
        <f>IF(W532="","",W532-W531)</f>
        <v/>
      </c>
      <c r="Y532" s="44"/>
      <c r="Z532" s="44" t="str">
        <f>IF(Y532="","",Y532-Y531)</f>
        <v/>
      </c>
      <c r="AA532" s="44"/>
      <c r="AB532" s="44" t="str">
        <f>IF(AA532="","",AA531+AC531-AA532)</f>
        <v/>
      </c>
      <c r="AC532" s="44"/>
      <c r="AD532" s="44"/>
      <c r="AE532" s="44"/>
      <c r="AF532" s="44" t="str">
        <f t="shared" si="2678"/>
        <v/>
      </c>
      <c r="AG532" s="45" t="str">
        <f t="shared" si="2679"/>
        <v/>
      </c>
      <c r="AH532" s="35"/>
      <c r="AI532" s="27"/>
      <c r="AJ532" s="46"/>
      <c r="AK532" s="44"/>
      <c r="AL532" s="44" t="str">
        <f>IF(AK532="","",AK532-AK531)</f>
        <v/>
      </c>
      <c r="AM532" s="44"/>
      <c r="AN532" s="44" t="str">
        <f>IF(AM532="","",AM532-AM531)</f>
        <v/>
      </c>
      <c r="AO532" s="44"/>
      <c r="AP532" s="44" t="str">
        <f>IF(AO532="","",AO531+AQ531-AO532)</f>
        <v/>
      </c>
      <c r="AQ532" s="44"/>
      <c r="AR532" s="44"/>
      <c r="AS532" s="44"/>
      <c r="AT532" s="44" t="str">
        <f t="shared" si="2680"/>
        <v/>
      </c>
      <c r="AU532" s="45" t="str">
        <f t="shared" si="2681"/>
        <v/>
      </c>
      <c r="AV532" s="35"/>
      <c r="AW532" s="27"/>
      <c r="AX532" s="46"/>
      <c r="AY532" s="44"/>
      <c r="AZ532" s="44" t="str">
        <f>IF(AY532="","",AY532-AY531)</f>
        <v/>
      </c>
      <c r="BA532" s="44"/>
      <c r="BB532" s="44" t="str">
        <f>IF(BA532="","",BA532-BA531)</f>
        <v/>
      </c>
      <c r="BC532" s="44"/>
      <c r="BD532" s="44" t="str">
        <f>IF(BC532="","",BC531+BE531-BC532)</f>
        <v/>
      </c>
      <c r="BE532" s="44"/>
      <c r="BF532" s="44"/>
      <c r="BG532" s="44"/>
      <c r="BH532" s="44" t="str">
        <f t="shared" si="2682"/>
        <v/>
      </c>
      <c r="BI532" s="45" t="str">
        <f t="shared" si="2683"/>
        <v/>
      </c>
      <c r="BJ532" s="35"/>
      <c r="BK532" s="50"/>
      <c r="BL532" s="46"/>
      <c r="BM532" s="44">
        <v>9530</v>
      </c>
      <c r="BN532" s="44">
        <f t="shared" si="2612"/>
        <v>34</v>
      </c>
      <c r="BO532" s="44">
        <v>279</v>
      </c>
      <c r="BP532" s="44">
        <f t="shared" si="2613"/>
        <v>2</v>
      </c>
      <c r="BQ532" s="44">
        <v>7</v>
      </c>
      <c r="BR532" s="44">
        <f t="shared" si="2614"/>
        <v>2</v>
      </c>
      <c r="BS532" s="43">
        <v>0</v>
      </c>
      <c r="BT532" s="60" t="str">
        <f t="shared" si="2615"/>
        <v>ガーナイヤホン</v>
      </c>
      <c r="BU532" s="67">
        <f>IF(BN532="","",BU528)</f>
        <v>1100</v>
      </c>
      <c r="BV532" s="43">
        <f t="shared" si="2560"/>
        <v>2200</v>
      </c>
      <c r="BW532" s="45">
        <f t="shared" si="2561"/>
        <v>0.6470588235294118</v>
      </c>
      <c r="BX532" s="35"/>
      <c r="BY532" s="27"/>
      <c r="BZ532" s="46"/>
      <c r="CA532" s="44">
        <v>135</v>
      </c>
      <c r="CB532" s="44">
        <f t="shared" si="2617"/>
        <v>13</v>
      </c>
      <c r="CC532" s="44">
        <v>994</v>
      </c>
      <c r="CD532" s="44">
        <f t="shared" si="2618"/>
        <v>0</v>
      </c>
      <c r="CE532" s="44">
        <v>10</v>
      </c>
      <c r="CF532" s="44">
        <f t="shared" si="2619"/>
        <v>0</v>
      </c>
      <c r="CG532" s="43">
        <v>-4</v>
      </c>
      <c r="CH532" s="62" t="str">
        <f t="shared" si="2620"/>
        <v>サンリオキーケース</v>
      </c>
      <c r="CI532" s="67">
        <f t="shared" si="2621"/>
        <v>726</v>
      </c>
      <c r="CJ532" s="43">
        <f t="shared" si="2507"/>
        <v>0</v>
      </c>
      <c r="CK532" s="45">
        <f t="shared" si="2508"/>
        <v>0</v>
      </c>
      <c r="CL532" s="35" t="s">
        <v>454</v>
      </c>
      <c r="CM532" s="27"/>
      <c r="CN532" s="46"/>
      <c r="CO532" s="44">
        <v>256</v>
      </c>
      <c r="CP532" s="44">
        <f t="shared" si="2622"/>
        <v>49</v>
      </c>
      <c r="CQ532" s="44">
        <v>996</v>
      </c>
      <c r="CR532" s="44">
        <f t="shared" si="2623"/>
        <v>3</v>
      </c>
      <c r="CS532" s="44">
        <v>9</v>
      </c>
      <c r="CT532" s="44">
        <f t="shared" si="2624"/>
        <v>3</v>
      </c>
      <c r="CU532" s="43">
        <v>3</v>
      </c>
      <c r="CV532" s="60" t="str">
        <f t="shared" si="2625"/>
        <v>サンリオミニリュック</v>
      </c>
      <c r="CW532" s="67">
        <f t="shared" si="2626"/>
        <v>600</v>
      </c>
      <c r="CX532" s="43">
        <f t="shared" si="2510"/>
        <v>1800</v>
      </c>
      <c r="CY532" s="45">
        <f t="shared" si="2511"/>
        <v>0.36734693877551022</v>
      </c>
      <c r="CZ532" s="35" t="s">
        <v>452</v>
      </c>
      <c r="DA532" s="58"/>
      <c r="DB532" s="46"/>
      <c r="DC532" s="44">
        <v>6671</v>
      </c>
      <c r="DD532" s="44">
        <f t="shared" si="2627"/>
        <v>20</v>
      </c>
      <c r="DE532" s="44">
        <v>218</v>
      </c>
      <c r="DF532" s="44">
        <f t="shared" si="2628"/>
        <v>1</v>
      </c>
      <c r="DG532" s="44">
        <v>6</v>
      </c>
      <c r="DH532" s="44">
        <f t="shared" si="2629"/>
        <v>1</v>
      </c>
      <c r="DI532" s="43">
        <v>0</v>
      </c>
      <c r="DJ532" s="62" t="str">
        <f t="shared" si="2630"/>
        <v>しなこくま</v>
      </c>
      <c r="DK532" s="67">
        <f t="shared" si="2631"/>
        <v>682</v>
      </c>
      <c r="DL532" s="43">
        <f t="shared" si="2517"/>
        <v>682</v>
      </c>
      <c r="DM532" s="45">
        <f t="shared" si="2518"/>
        <v>0.34100000000000003</v>
      </c>
      <c r="DN532" s="35" t="s">
        <v>451</v>
      </c>
      <c r="DO532" s="27"/>
      <c r="DP532" s="46"/>
      <c r="DQ532" s="44">
        <v>2031</v>
      </c>
      <c r="DR532" s="44">
        <f t="shared" si="2632"/>
        <v>45</v>
      </c>
      <c r="DS532" s="44">
        <v>56</v>
      </c>
      <c r="DT532" s="44">
        <f t="shared" si="2633"/>
        <v>0</v>
      </c>
      <c r="DU532" s="44">
        <v>6</v>
      </c>
      <c r="DV532" s="44">
        <f t="shared" si="2634"/>
        <v>1</v>
      </c>
      <c r="DW532" s="43">
        <v>0</v>
      </c>
      <c r="DX532" s="60" t="str">
        <f t="shared" si="2635"/>
        <v>サンリオFAN</v>
      </c>
      <c r="DY532" s="67">
        <f t="shared" si="2636"/>
        <v>1100</v>
      </c>
      <c r="DZ532" s="43">
        <f t="shared" si="2522"/>
        <v>1100</v>
      </c>
      <c r="EA532" s="45">
        <f t="shared" si="2523"/>
        <v>0.24444444444444444</v>
      </c>
      <c r="EB532" s="35"/>
      <c r="EC532" s="27"/>
      <c r="ED532" s="46"/>
      <c r="EE532" s="44"/>
      <c r="EF532" s="44" t="str">
        <f>IF(EE532="","",EE532-EE531)</f>
        <v/>
      </c>
      <c r="EG532" s="44"/>
      <c r="EH532" s="44" t="str">
        <f>IF(EG532="","",EG532-EG531)</f>
        <v/>
      </c>
      <c r="EI532" s="44"/>
      <c r="EJ532" s="44" t="str">
        <f>IF(EI532="","",EI531+EK531-EI532)</f>
        <v/>
      </c>
      <c r="EK532" s="44"/>
      <c r="EL532" s="44"/>
      <c r="EM532" s="44"/>
      <c r="EN532" s="44" t="str">
        <f t="shared" si="2684"/>
        <v/>
      </c>
      <c r="EO532" s="45" t="str">
        <f t="shared" si="2685"/>
        <v/>
      </c>
      <c r="EP532" s="35"/>
      <c r="EQ532" s="27"/>
      <c r="ER532" s="46"/>
      <c r="ES532" s="44"/>
      <c r="ET532" s="44" t="str">
        <f>IF(ES532="","",ES532-ES531)</f>
        <v/>
      </c>
      <c r="EU532" s="44"/>
      <c r="EV532" s="44" t="str">
        <f>IF(EU532="","",EU532-EU531)</f>
        <v/>
      </c>
      <c r="EW532" s="44"/>
      <c r="EX532" s="44" t="str">
        <f>IF(EW532="","",EW531+EY531-EW532)</f>
        <v/>
      </c>
      <c r="EY532" s="44"/>
      <c r="EZ532" s="44"/>
      <c r="FA532" s="44"/>
      <c r="FB532" s="44" t="str">
        <f t="shared" si="2686"/>
        <v/>
      </c>
      <c r="FC532" s="45" t="str">
        <f t="shared" si="2687"/>
        <v/>
      </c>
      <c r="FD532" s="35"/>
      <c r="HW532" s="181"/>
      <c r="IY532" s="33"/>
      <c r="IZ532" s="46"/>
      <c r="JA532" s="44">
        <v>3901</v>
      </c>
      <c r="JB532" s="44">
        <f t="shared" si="2637"/>
        <v>41</v>
      </c>
      <c r="JC532" s="44">
        <v>116</v>
      </c>
      <c r="JD532" s="44">
        <f t="shared" si="2638"/>
        <v>1</v>
      </c>
      <c r="JE532" s="44">
        <v>30</v>
      </c>
      <c r="JF532" s="44">
        <f t="shared" si="2639"/>
        <v>0</v>
      </c>
      <c r="JG532" s="44">
        <v>0</v>
      </c>
      <c r="JH532" s="60" t="str">
        <f t="shared" si="2640"/>
        <v>ミニ香水</v>
      </c>
      <c r="JI532" s="67">
        <f t="shared" si="2641"/>
        <v>1100</v>
      </c>
      <c r="JJ532" s="43">
        <f t="shared" si="2529"/>
        <v>0</v>
      </c>
      <c r="JK532" s="45">
        <f t="shared" si="2530"/>
        <v>0</v>
      </c>
      <c r="JL532" s="35"/>
      <c r="JM532" s="27"/>
      <c r="JN532" s="46"/>
      <c r="JO532" s="44">
        <v>4786</v>
      </c>
      <c r="JP532" s="44">
        <f t="shared" si="2642"/>
        <v>120</v>
      </c>
      <c r="JQ532" s="44">
        <v>100</v>
      </c>
      <c r="JR532" s="44">
        <f t="shared" si="2643"/>
        <v>2</v>
      </c>
      <c r="JS532" s="44">
        <v>12</v>
      </c>
      <c r="JT532" s="44">
        <f t="shared" si="2644"/>
        <v>0</v>
      </c>
      <c r="JU532" s="44">
        <v>1</v>
      </c>
      <c r="JV532" s="60" t="str">
        <f t="shared" si="2645"/>
        <v>ジャグラーサウンドボタン</v>
      </c>
      <c r="JW532" s="67">
        <f t="shared" si="2646"/>
        <v>748</v>
      </c>
      <c r="JX532" s="43">
        <f t="shared" si="2536"/>
        <v>0</v>
      </c>
      <c r="JY532" s="45">
        <f t="shared" si="2537"/>
        <v>0</v>
      </c>
      <c r="JZ532" s="35"/>
      <c r="KA532" s="61"/>
      <c r="KB532" s="46"/>
      <c r="KC532" s="44">
        <v>3531</v>
      </c>
      <c r="KD532" s="44">
        <f t="shared" si="2647"/>
        <v>75</v>
      </c>
      <c r="KE532" s="44">
        <v>103</v>
      </c>
      <c r="KF532" s="44">
        <f t="shared" si="2648"/>
        <v>1</v>
      </c>
      <c r="KG532" s="44">
        <v>11</v>
      </c>
      <c r="KH532" s="44">
        <f t="shared" si="2649"/>
        <v>3</v>
      </c>
      <c r="KI532" s="43">
        <v>0</v>
      </c>
      <c r="KJ532" s="60" t="str">
        <f t="shared" si="2650"/>
        <v>サンリオミニリュック</v>
      </c>
      <c r="KK532" s="67">
        <f>IF(KD532="","",KK528)</f>
        <v>600</v>
      </c>
      <c r="KL532" s="43">
        <f t="shared" si="2543"/>
        <v>1800</v>
      </c>
      <c r="KM532" s="45">
        <f t="shared" si="2544"/>
        <v>0.24</v>
      </c>
      <c r="KN532" s="35"/>
      <c r="KO532" s="27"/>
      <c r="KP532" s="46"/>
      <c r="KQ532" s="44">
        <v>4292</v>
      </c>
      <c r="KR532" s="44">
        <f t="shared" si="2652"/>
        <v>49</v>
      </c>
      <c r="KS532" s="44">
        <v>89</v>
      </c>
      <c r="KT532" s="44">
        <f t="shared" si="2653"/>
        <v>0</v>
      </c>
      <c r="KU532" s="44">
        <v>10</v>
      </c>
      <c r="KV532" s="44">
        <f t="shared" si="2654"/>
        <v>0</v>
      </c>
      <c r="KW532" s="44">
        <v>0</v>
      </c>
      <c r="KX532" s="60" t="str">
        <f t="shared" si="2655"/>
        <v>デジタルミニカメラ</v>
      </c>
      <c r="KY532" s="67">
        <f t="shared" si="2656"/>
        <v>722</v>
      </c>
      <c r="KZ532" s="43">
        <f t="shared" si="2550"/>
        <v>0</v>
      </c>
      <c r="LA532" s="45">
        <f t="shared" si="2551"/>
        <v>0</v>
      </c>
      <c r="LB532" s="35"/>
      <c r="LC532" s="27"/>
      <c r="LD532" s="51">
        <f>IF(A518="","",A518)</f>
        <v>45908</v>
      </c>
      <c r="LE532" s="43">
        <v>67708</v>
      </c>
      <c r="LF532" s="93">
        <f>IF(LE532="","",LE532-LE529)</f>
        <v>89</v>
      </c>
      <c r="LG532" s="43">
        <v>445</v>
      </c>
      <c r="LH532" s="43">
        <f t="shared" si="2496"/>
        <v>0</v>
      </c>
      <c r="LI532" s="43">
        <v>2</v>
      </c>
      <c r="LJ532" s="87">
        <f t="shared" si="2497"/>
        <v>0</v>
      </c>
      <c r="LK532" s="43">
        <v>0</v>
      </c>
      <c r="LL532" s="64" t="str">
        <f>IF(LE532="","",LL529)</f>
        <v>キティ浴衣、クロミ浴衣</v>
      </c>
      <c r="LM532" s="47">
        <f>IF(LF532="","",LM529)</f>
        <v>1000</v>
      </c>
      <c r="LN532" s="87">
        <f t="shared" si="2498"/>
        <v>0</v>
      </c>
      <c r="LO532" s="54"/>
      <c r="LP532" s="35"/>
      <c r="LQ532" s="27"/>
      <c r="LR532" s="46"/>
      <c r="LS532" s="44"/>
      <c r="LT532" s="44" t="str">
        <f>IF(LS532="","",LS532-LS531)</f>
        <v/>
      </c>
      <c r="LU532" s="44"/>
      <c r="LV532" s="44" t="str">
        <f>IF(LU532="","",LU532-LU531)</f>
        <v/>
      </c>
      <c r="LW532" s="44"/>
      <c r="LX532" s="44" t="str">
        <f>IF(LW532="","",LW531+LY531-LW532)</f>
        <v/>
      </c>
      <c r="LY532" s="44"/>
      <c r="LZ532" s="44"/>
      <c r="MA532" s="44"/>
      <c r="MB532" s="44" t="str">
        <f t="shared" si="2688"/>
        <v/>
      </c>
      <c r="MC532" s="45" t="str">
        <f t="shared" si="2689"/>
        <v/>
      </c>
      <c r="MD532" s="35"/>
      <c r="ME532" s="27"/>
      <c r="MF532" s="46"/>
      <c r="MG532" s="44"/>
      <c r="MH532" s="44" t="str">
        <f>IF(MG532="","",MG532-MG531)</f>
        <v/>
      </c>
      <c r="MI532" s="44"/>
      <c r="MJ532" s="44" t="str">
        <f>IF(MI532="","",MI532-MI531)</f>
        <v/>
      </c>
      <c r="MK532" s="44"/>
      <c r="ML532" s="44" t="str">
        <f>IF(MK532="","",MK531+MM531-MK532)</f>
        <v/>
      </c>
      <c r="MM532" s="44"/>
      <c r="MN532" s="44"/>
      <c r="MO532" s="44"/>
      <c r="MP532" s="44" t="str">
        <f t="shared" si="2690"/>
        <v/>
      </c>
      <c r="MQ532" s="45" t="str">
        <f t="shared" si="2691"/>
        <v/>
      </c>
      <c r="MR532" s="35"/>
      <c r="MS532" s="27"/>
      <c r="MT532" s="46"/>
      <c r="MU532" s="44"/>
      <c r="MV532" s="44" t="str">
        <f>IF(MU532="","",MU532-MU531)</f>
        <v/>
      </c>
      <c r="MW532" s="44"/>
      <c r="MX532" s="44" t="str">
        <f>IF(MW532="","",MW532-MW531)</f>
        <v/>
      </c>
      <c r="MY532" s="44"/>
      <c r="MZ532" s="44" t="str">
        <f>IF(MY532="","",MY531+NA531-MY532)</f>
        <v/>
      </c>
      <c r="NA532" s="44"/>
      <c r="NB532" s="44"/>
      <c r="NC532" s="44"/>
      <c r="ND532" s="44" t="str">
        <f t="shared" si="2692"/>
        <v/>
      </c>
      <c r="NE532" s="45" t="str">
        <f t="shared" si="2693"/>
        <v/>
      </c>
      <c r="NF532" s="35"/>
      <c r="NG532" s="27"/>
      <c r="NH532" s="46"/>
      <c r="NI532" s="44"/>
      <c r="NJ532" s="44" t="str">
        <f>IF(NI532="","",NI532-NI531)</f>
        <v/>
      </c>
      <c r="NK532" s="44"/>
      <c r="NL532" s="44" t="str">
        <f>IF(NK532="","",NK532-NK531)</f>
        <v/>
      </c>
      <c r="NM532" s="44"/>
      <c r="NN532" s="44" t="str">
        <f>IF(NM532="","",NM531+NO531-NM532)</f>
        <v/>
      </c>
      <c r="NO532" s="44"/>
      <c r="NP532" s="44"/>
      <c r="NQ532" s="44"/>
      <c r="NR532" s="44" t="str">
        <f t="shared" si="2694"/>
        <v/>
      </c>
      <c r="NS532" s="45" t="str">
        <f t="shared" si="2695"/>
        <v/>
      </c>
      <c r="NT532" s="35"/>
    </row>
    <row r="533" spans="1:384" x14ac:dyDescent="0.2">
      <c r="A533" s="38"/>
      <c r="B533" s="39"/>
      <c r="C533" s="40"/>
      <c r="D533" s="40"/>
      <c r="E533" s="40"/>
      <c r="F533" s="140"/>
      <c r="G533" s="140"/>
      <c r="H533" s="42"/>
      <c r="I533" s="44"/>
      <c r="J533" s="44" t="str">
        <f>IF(I533="","",I533-I532)</f>
        <v/>
      </c>
      <c r="K533" s="44"/>
      <c r="L533" s="44" t="str">
        <f>IF(K533="","",K533-K532)</f>
        <v/>
      </c>
      <c r="M533" s="44"/>
      <c r="N533" s="44" t="str">
        <f>IF(M533="","",M532+O532-M533)</f>
        <v/>
      </c>
      <c r="O533" s="44"/>
      <c r="P533" s="43"/>
      <c r="Q533" s="43" t="str">
        <f>IF(I533="","",Q532)</f>
        <v/>
      </c>
      <c r="R533" s="44" t="str">
        <f t="shared" si="2676"/>
        <v/>
      </c>
      <c r="S533" s="45" t="str">
        <f t="shared" si="2677"/>
        <v/>
      </c>
      <c r="T533" s="35"/>
      <c r="U533" s="27"/>
      <c r="V533" s="46"/>
      <c r="W533" s="67"/>
      <c r="X533" s="44" t="str">
        <f>IF(W533="","",W533-W532)</f>
        <v/>
      </c>
      <c r="Y533" s="44"/>
      <c r="Z533" s="44" t="str">
        <f>IF(Y533="","",Y533-Y532)</f>
        <v/>
      </c>
      <c r="AA533" s="44"/>
      <c r="AB533" s="44" t="str">
        <f>IF(AA533="","",AA532+AC532-AA533)</f>
        <v/>
      </c>
      <c r="AC533" s="44"/>
      <c r="AD533" s="44"/>
      <c r="AE533" s="44"/>
      <c r="AF533" s="44" t="str">
        <f t="shared" si="2678"/>
        <v/>
      </c>
      <c r="AG533" s="45" t="str">
        <f t="shared" si="2679"/>
        <v/>
      </c>
      <c r="AH533" s="35"/>
      <c r="AI533" s="27"/>
      <c r="AJ533" s="46"/>
      <c r="AK533" s="44"/>
      <c r="AL533" s="44" t="str">
        <f>IF(AK533="","",AK533-AK532)</f>
        <v/>
      </c>
      <c r="AM533" s="44"/>
      <c r="AN533" s="44" t="str">
        <f>IF(AM533="","",AM533-AM532)</f>
        <v/>
      </c>
      <c r="AO533" s="44"/>
      <c r="AP533" s="44" t="str">
        <f>IF(AO533="","",AO532+AQ532-AO533)</f>
        <v/>
      </c>
      <c r="AQ533" s="44"/>
      <c r="AR533" s="44"/>
      <c r="AS533" s="44"/>
      <c r="AT533" s="44" t="str">
        <f t="shared" si="2680"/>
        <v/>
      </c>
      <c r="AU533" s="45" t="str">
        <f t="shared" si="2681"/>
        <v/>
      </c>
      <c r="AV533" s="35"/>
      <c r="AW533" s="27"/>
      <c r="AX533" s="46"/>
      <c r="AY533" s="44"/>
      <c r="AZ533" s="44" t="str">
        <f>IF(AY533="","",AY533-AY532)</f>
        <v/>
      </c>
      <c r="BA533" s="44"/>
      <c r="BB533" s="44" t="str">
        <f>IF(BA533="","",BA533-BA532)</f>
        <v/>
      </c>
      <c r="BC533" s="44"/>
      <c r="BD533" s="44" t="str">
        <f>IF(BC533="","",BC532+BE532-BC533)</f>
        <v/>
      </c>
      <c r="BE533" s="44"/>
      <c r="BF533" s="44"/>
      <c r="BG533" s="44"/>
      <c r="BH533" s="44" t="str">
        <f t="shared" si="2682"/>
        <v/>
      </c>
      <c r="BI533" s="45" t="str">
        <f t="shared" si="2683"/>
        <v/>
      </c>
      <c r="BJ533" s="35"/>
      <c r="BK533" s="50"/>
      <c r="BL533" s="46"/>
      <c r="BM533" s="44">
        <v>11245</v>
      </c>
      <c r="BN533" s="44">
        <f t="shared" si="2612"/>
        <v>93</v>
      </c>
      <c r="BO533" s="44">
        <v>605</v>
      </c>
      <c r="BP533" s="44">
        <f t="shared" si="2613"/>
        <v>3</v>
      </c>
      <c r="BQ533" s="44">
        <v>10</v>
      </c>
      <c r="BR533" s="44">
        <f t="shared" si="2614"/>
        <v>2</v>
      </c>
      <c r="BS533" s="25">
        <v>0</v>
      </c>
      <c r="BT533" s="60" t="str">
        <f t="shared" si="2615"/>
        <v>サンリオFAN</v>
      </c>
      <c r="BU533" s="67">
        <f t="shared" si="2616"/>
        <v>1100</v>
      </c>
      <c r="BV533" s="44">
        <f t="shared" si="2560"/>
        <v>2200</v>
      </c>
      <c r="BW533" s="45">
        <f t="shared" si="2561"/>
        <v>0.23655913978494625</v>
      </c>
      <c r="BX533" s="35"/>
      <c r="BY533" s="27"/>
      <c r="BZ533" s="46"/>
      <c r="CA533" s="44">
        <v>519</v>
      </c>
      <c r="CB533" s="44">
        <f t="shared" si="2617"/>
        <v>185</v>
      </c>
      <c r="CC533" s="44">
        <v>34</v>
      </c>
      <c r="CD533" s="44">
        <f t="shared" si="2618"/>
        <v>12</v>
      </c>
      <c r="CE533" s="44">
        <v>230</v>
      </c>
      <c r="CF533" s="44">
        <f t="shared" si="2619"/>
        <v>15</v>
      </c>
      <c r="CG533" s="25">
        <v>0</v>
      </c>
      <c r="CH533" s="60" t="str">
        <f t="shared" si="2620"/>
        <v>サンリオアイスドーム</v>
      </c>
      <c r="CI533" s="67">
        <f t="shared" si="2621"/>
        <v>300</v>
      </c>
      <c r="CJ533" s="44">
        <f t="shared" si="2507"/>
        <v>4500</v>
      </c>
      <c r="CK533" s="45">
        <f t="shared" si="2508"/>
        <v>0.24324324324324326</v>
      </c>
      <c r="CL533" s="35"/>
      <c r="CM533" s="27"/>
      <c r="CN533" s="46"/>
      <c r="CO533" s="44">
        <v>272</v>
      </c>
      <c r="CP533" s="44">
        <f t="shared" si="2622"/>
        <v>41</v>
      </c>
      <c r="CQ533" s="44">
        <v>4</v>
      </c>
      <c r="CR533" s="44">
        <f t="shared" si="2623"/>
        <v>4</v>
      </c>
      <c r="CS533" s="44">
        <v>20</v>
      </c>
      <c r="CT533" s="44">
        <f t="shared" si="2624"/>
        <v>4</v>
      </c>
      <c r="CU533" s="25">
        <v>0</v>
      </c>
      <c r="CV533" s="60" t="str">
        <f t="shared" si="2625"/>
        <v>ターボババア</v>
      </c>
      <c r="CW533" s="67">
        <f t="shared" si="2626"/>
        <v>800</v>
      </c>
      <c r="CX533" s="44">
        <f t="shared" si="2510"/>
        <v>3200</v>
      </c>
      <c r="CY533" s="45">
        <f t="shared" si="2511"/>
        <v>0.78048780487804881</v>
      </c>
      <c r="CZ533" s="35"/>
      <c r="DA533" s="58"/>
      <c r="DB533" s="46"/>
      <c r="DC533" s="44">
        <v>7086</v>
      </c>
      <c r="DD533" s="44">
        <f t="shared" si="2627"/>
        <v>47</v>
      </c>
      <c r="DE533" s="44">
        <v>418</v>
      </c>
      <c r="DF533" s="44">
        <f t="shared" si="2628"/>
        <v>0</v>
      </c>
      <c r="DG533" s="44">
        <v>11</v>
      </c>
      <c r="DH533" s="44">
        <f t="shared" si="2629"/>
        <v>1</v>
      </c>
      <c r="DI533" s="25">
        <v>0</v>
      </c>
      <c r="DJ533" s="60" t="str">
        <f t="shared" si="2630"/>
        <v>ＡＩマスコット</v>
      </c>
      <c r="DK533" s="67">
        <f t="shared" si="2631"/>
        <v>286</v>
      </c>
      <c r="DL533" s="44">
        <f t="shared" si="2517"/>
        <v>286</v>
      </c>
      <c r="DM533" s="45">
        <f t="shared" si="2518"/>
        <v>6.0851063829787236E-2</v>
      </c>
      <c r="DN533" s="35"/>
      <c r="DO533" s="27"/>
      <c r="DP533" s="46"/>
      <c r="DQ533" s="44">
        <v>986</v>
      </c>
      <c r="DR533" s="69">
        <f t="shared" si="2632"/>
        <v>16</v>
      </c>
      <c r="DS533" s="44">
        <v>31</v>
      </c>
      <c r="DT533" s="44">
        <f t="shared" si="2633"/>
        <v>1</v>
      </c>
      <c r="DU533" s="44">
        <v>14</v>
      </c>
      <c r="DV533" s="44">
        <f t="shared" si="2634"/>
        <v>1</v>
      </c>
      <c r="DW533" s="25">
        <v>0</v>
      </c>
      <c r="DX533" s="62" t="str">
        <f t="shared" si="2635"/>
        <v>ギャルキティキーケース</v>
      </c>
      <c r="DY533" s="67">
        <f t="shared" si="2636"/>
        <v>726</v>
      </c>
      <c r="DZ533" s="44">
        <f t="shared" si="2522"/>
        <v>726</v>
      </c>
      <c r="EA533" s="45">
        <f t="shared" si="2523"/>
        <v>0.45374999999999999</v>
      </c>
      <c r="EB533" s="35" t="s">
        <v>449</v>
      </c>
      <c r="EC533" s="27"/>
      <c r="ED533" s="46"/>
      <c r="EE533" s="44"/>
      <c r="EF533" s="44" t="str">
        <f>IF(EE533="","",EE533-EE532)</f>
        <v/>
      </c>
      <c r="EG533" s="44"/>
      <c r="EH533" s="44" t="str">
        <f>IF(EG533="","",EG533-EG532)</f>
        <v/>
      </c>
      <c r="EI533" s="44"/>
      <c r="EJ533" s="44" t="str">
        <f>IF(EI533="","",EI532+EK532-EI533)</f>
        <v/>
      </c>
      <c r="EK533" s="44"/>
      <c r="EL533" s="44"/>
      <c r="EM533" s="44"/>
      <c r="EN533" s="44" t="str">
        <f t="shared" si="2684"/>
        <v/>
      </c>
      <c r="EO533" s="45" t="str">
        <f t="shared" si="2685"/>
        <v/>
      </c>
      <c r="EP533" s="35"/>
      <c r="EQ533" s="27"/>
      <c r="ER533" s="46"/>
      <c r="ES533" s="44"/>
      <c r="ET533" s="44" t="str">
        <f>IF(ES533="","",ES533-ES532)</f>
        <v/>
      </c>
      <c r="EU533" s="44"/>
      <c r="EV533" s="44" t="str">
        <f>IF(EU533="","",EU533-EU532)</f>
        <v/>
      </c>
      <c r="EW533" s="44"/>
      <c r="EX533" s="44" t="str">
        <f>IF(EW533="","",EW532+EY532-EW533)</f>
        <v/>
      </c>
      <c r="EY533" s="44"/>
      <c r="EZ533" s="44"/>
      <c r="FA533" s="44"/>
      <c r="FB533" s="44" t="str">
        <f t="shared" si="2686"/>
        <v/>
      </c>
      <c r="FC533" s="45" t="str">
        <f t="shared" si="2687"/>
        <v/>
      </c>
      <c r="FD533" s="35"/>
      <c r="HW533" s="181"/>
      <c r="IY533" s="33"/>
      <c r="IZ533" s="46"/>
      <c r="JA533" s="44">
        <v>3740</v>
      </c>
      <c r="JB533" s="44">
        <f t="shared" si="2637"/>
        <v>79</v>
      </c>
      <c r="JC533" s="44">
        <v>113</v>
      </c>
      <c r="JD533" s="44">
        <f t="shared" si="2638"/>
        <v>0</v>
      </c>
      <c r="JE533" s="44">
        <v>18</v>
      </c>
      <c r="JF533" s="44">
        <f t="shared" si="2639"/>
        <v>0</v>
      </c>
      <c r="JG533" s="44">
        <v>0</v>
      </c>
      <c r="JH533" s="60" t="str">
        <f t="shared" si="2640"/>
        <v>アンパンマンもちふわ</v>
      </c>
      <c r="JI533" s="67">
        <f t="shared" si="2641"/>
        <v>673</v>
      </c>
      <c r="JJ533" s="44">
        <f t="shared" si="2529"/>
        <v>0</v>
      </c>
      <c r="JK533" s="45">
        <f t="shared" si="2530"/>
        <v>0</v>
      </c>
      <c r="JL533" s="35"/>
      <c r="JM533" s="27"/>
      <c r="JN533" s="46"/>
      <c r="JO533" s="44">
        <v>2911</v>
      </c>
      <c r="JP533" s="69">
        <f t="shared" si="2642"/>
        <v>23</v>
      </c>
      <c r="JQ533" s="44">
        <v>172</v>
      </c>
      <c r="JR533" s="44">
        <f t="shared" si="2643"/>
        <v>0</v>
      </c>
      <c r="JS533" s="44">
        <v>40</v>
      </c>
      <c r="JT533" s="44">
        <f t="shared" si="2644"/>
        <v>4</v>
      </c>
      <c r="JU533" s="44">
        <v>30</v>
      </c>
      <c r="JV533" s="60" t="str">
        <f t="shared" si="2645"/>
        <v>AIスクイーズ</v>
      </c>
      <c r="JW533" s="67">
        <f t="shared" si="2646"/>
        <v>182</v>
      </c>
      <c r="JX533" s="44">
        <f t="shared" si="2536"/>
        <v>728</v>
      </c>
      <c r="JY533" s="45">
        <f t="shared" si="2537"/>
        <v>0.3165217391304348</v>
      </c>
      <c r="JZ533" s="35"/>
      <c r="KA533" s="61"/>
      <c r="KB533" s="46"/>
      <c r="KC533" s="44">
        <v>5398</v>
      </c>
      <c r="KD533" s="44">
        <f t="shared" si="2647"/>
        <v>274</v>
      </c>
      <c r="KE533" s="44">
        <v>345</v>
      </c>
      <c r="KF533" s="44">
        <f t="shared" si="2648"/>
        <v>7</v>
      </c>
      <c r="KG533" s="44">
        <v>70</v>
      </c>
      <c r="KH533" s="44">
        <f t="shared" si="2649"/>
        <v>8</v>
      </c>
      <c r="KI533" s="25">
        <v>23</v>
      </c>
      <c r="KJ533" s="60" t="str">
        <f t="shared" si="2650"/>
        <v>AIモンスターラバー</v>
      </c>
      <c r="KK533" s="67">
        <f t="shared" si="2651"/>
        <v>198</v>
      </c>
      <c r="KL533" s="44">
        <f t="shared" si="2543"/>
        <v>1584</v>
      </c>
      <c r="KM533" s="45">
        <f t="shared" si="2544"/>
        <v>5.7810218978102193E-2</v>
      </c>
      <c r="KN533" s="35"/>
      <c r="KO533" s="27"/>
      <c r="KP533" s="46"/>
      <c r="KQ533" s="44">
        <v>5049</v>
      </c>
      <c r="KR533" s="44">
        <f t="shared" si="2652"/>
        <v>51</v>
      </c>
      <c r="KS533" s="44">
        <v>236</v>
      </c>
      <c r="KT533" s="44">
        <f t="shared" si="2653"/>
        <v>2</v>
      </c>
      <c r="KU533" s="44">
        <v>50</v>
      </c>
      <c r="KV533" s="44">
        <f t="shared" si="2654"/>
        <v>2</v>
      </c>
      <c r="KW533" s="44">
        <v>0</v>
      </c>
      <c r="KX533" s="60" t="str">
        <f t="shared" si="2655"/>
        <v>キティサンダルKH</v>
      </c>
      <c r="KY533" s="67">
        <f t="shared" si="2656"/>
        <v>605</v>
      </c>
      <c r="KZ533" s="44">
        <f t="shared" si="2550"/>
        <v>1210</v>
      </c>
      <c r="LA533" s="45">
        <f t="shared" si="2551"/>
        <v>0.2372549019607843</v>
      </c>
      <c r="LB533" s="35"/>
      <c r="LC533" s="27"/>
      <c r="LD533" s="46"/>
      <c r="LE533" s="44"/>
      <c r="LF533" s="44"/>
      <c r="LG533" s="44">
        <v>530</v>
      </c>
      <c r="LH533" s="44">
        <f t="shared" si="2496"/>
        <v>0</v>
      </c>
      <c r="LI533" s="43">
        <v>2</v>
      </c>
      <c r="LJ533" s="44">
        <f t="shared" si="2497"/>
        <v>0</v>
      </c>
      <c r="LK533" s="44">
        <v>0</v>
      </c>
      <c r="LL533" s="72" t="str">
        <f>IF(LE532="","",LL530)</f>
        <v>アンパンティッシュカバー、キティヒョウ柄</v>
      </c>
      <c r="LM533" s="67">
        <f>IF(LF532="","",LM530)</f>
        <v>1000</v>
      </c>
      <c r="LN533" s="44">
        <f t="shared" si="2498"/>
        <v>0</v>
      </c>
      <c r="LO533" s="45"/>
      <c r="LP533" s="35"/>
      <c r="LQ533" s="27"/>
      <c r="LR533" s="46"/>
      <c r="LS533" s="44"/>
      <c r="LT533" s="44" t="str">
        <f>IF(LS533="","",LS533-LS532)</f>
        <v/>
      </c>
      <c r="LU533" s="44"/>
      <c r="LV533" s="44" t="str">
        <f>IF(LU533="","",LU533-LU532)</f>
        <v/>
      </c>
      <c r="LW533" s="44"/>
      <c r="LX533" s="44" t="str">
        <f>IF(LW533="","",LW532+LY532-LW533)</f>
        <v/>
      </c>
      <c r="LY533" s="44"/>
      <c r="LZ533" s="44"/>
      <c r="MA533" s="44"/>
      <c r="MB533" s="44" t="str">
        <f t="shared" si="2688"/>
        <v/>
      </c>
      <c r="MC533" s="45" t="str">
        <f t="shared" si="2689"/>
        <v/>
      </c>
      <c r="MD533" s="35"/>
      <c r="ME533" s="27"/>
      <c r="MF533" s="46"/>
      <c r="MG533" s="44"/>
      <c r="MH533" s="44" t="str">
        <f>IF(MG533="","",MG533-MG532)</f>
        <v/>
      </c>
      <c r="MI533" s="44"/>
      <c r="MJ533" s="44" t="str">
        <f>IF(MI533="","",MI533-MI532)</f>
        <v/>
      </c>
      <c r="MK533" s="44"/>
      <c r="ML533" s="44" t="str">
        <f>IF(MK533="","",MK532+MM532-MK533)</f>
        <v/>
      </c>
      <c r="MM533" s="44"/>
      <c r="MN533" s="44"/>
      <c r="MO533" s="44"/>
      <c r="MP533" s="44" t="str">
        <f t="shared" si="2690"/>
        <v/>
      </c>
      <c r="MQ533" s="45" t="str">
        <f t="shared" si="2691"/>
        <v/>
      </c>
      <c r="MR533" s="35"/>
      <c r="MS533" s="27"/>
      <c r="MT533" s="46"/>
      <c r="MU533" s="44"/>
      <c r="MV533" s="44" t="str">
        <f>IF(MU533="","",MU533-MU532)</f>
        <v/>
      </c>
      <c r="MW533" s="44"/>
      <c r="MX533" s="44" t="str">
        <f>IF(MW533="","",MW533-MW532)</f>
        <v/>
      </c>
      <c r="MY533" s="44"/>
      <c r="MZ533" s="44" t="str">
        <f>IF(MY533="","",MY532+NA532-MY533)</f>
        <v/>
      </c>
      <c r="NA533" s="44"/>
      <c r="NB533" s="44"/>
      <c r="NC533" s="44"/>
      <c r="ND533" s="44" t="str">
        <f t="shared" si="2692"/>
        <v/>
      </c>
      <c r="NE533" s="45" t="str">
        <f t="shared" si="2693"/>
        <v/>
      </c>
      <c r="NF533" s="35"/>
      <c r="NG533" s="27"/>
      <c r="NH533" s="46"/>
      <c r="NI533" s="44"/>
      <c r="NJ533" s="44" t="str">
        <f>IF(NI533="","",NI533-NI532)</f>
        <v/>
      </c>
      <c r="NK533" s="44"/>
      <c r="NL533" s="44" t="str">
        <f>IF(NK533="","",NK533-NK532)</f>
        <v/>
      </c>
      <c r="NM533" s="44"/>
      <c r="NN533" s="44" t="str">
        <f>IF(NM533="","",NM532+NO532-NM533)</f>
        <v/>
      </c>
      <c r="NO533" s="44"/>
      <c r="NP533" s="44"/>
      <c r="NQ533" s="44"/>
      <c r="NR533" s="44" t="str">
        <f t="shared" si="2694"/>
        <v/>
      </c>
      <c r="NS533" s="45" t="str">
        <f t="shared" si="2695"/>
        <v/>
      </c>
      <c r="NT533" s="35"/>
    </row>
    <row r="534" spans="1:384" ht="15" customHeight="1" thickBot="1" x14ac:dyDescent="0.25">
      <c r="A534" s="38"/>
      <c r="B534" s="39"/>
      <c r="C534" s="40"/>
      <c r="D534" s="40"/>
      <c r="E534" s="40"/>
      <c r="F534" s="140"/>
      <c r="G534" s="140"/>
      <c r="H534" s="42"/>
      <c r="I534" s="44"/>
      <c r="J534" s="44" t="str">
        <f>IF(I534="","",I534-I533)</f>
        <v/>
      </c>
      <c r="K534" s="44"/>
      <c r="L534" s="44"/>
      <c r="M534" s="44"/>
      <c r="N534" s="44" t="str">
        <f>IF(M534="","",M533+O533-M534)</f>
        <v/>
      </c>
      <c r="O534" s="44"/>
      <c r="P534" s="43"/>
      <c r="Q534" s="43" t="str">
        <f>IF(I534="","",Q533)</f>
        <v/>
      </c>
      <c r="R534" s="44" t="str">
        <f t="shared" si="2676"/>
        <v/>
      </c>
      <c r="S534" s="45" t="str">
        <f t="shared" si="2677"/>
        <v/>
      </c>
      <c r="T534" s="35"/>
      <c r="U534" s="27"/>
      <c r="V534" s="46"/>
      <c r="W534" s="67"/>
      <c r="X534" s="44" t="str">
        <f>IF(W534="","",W534-W533)</f>
        <v/>
      </c>
      <c r="Y534" s="44"/>
      <c r="Z534" s="44"/>
      <c r="AA534" s="44"/>
      <c r="AB534" s="44" t="str">
        <f>IF(AA534="","",AA533+AC533-AA534)</f>
        <v/>
      </c>
      <c r="AC534" s="44"/>
      <c r="AD534" s="44"/>
      <c r="AE534" s="44"/>
      <c r="AF534" s="44" t="str">
        <f t="shared" si="2678"/>
        <v/>
      </c>
      <c r="AG534" s="45" t="str">
        <f t="shared" si="2679"/>
        <v/>
      </c>
      <c r="AH534" s="35"/>
      <c r="AI534" s="27"/>
      <c r="AJ534" s="46"/>
      <c r="AK534" s="44"/>
      <c r="AL534" s="44" t="str">
        <f>IF(AK534="","",AK534-AK533)</f>
        <v/>
      </c>
      <c r="AM534" s="44"/>
      <c r="AN534" s="44" t="str">
        <f>IF(AM534="","",AM534-AM533)</f>
        <v/>
      </c>
      <c r="AO534" s="44"/>
      <c r="AP534" s="44" t="str">
        <f>IF(AO534="","",AO533+AQ533-AO534)</f>
        <v/>
      </c>
      <c r="AQ534" s="44"/>
      <c r="AR534" s="44"/>
      <c r="AS534" s="44"/>
      <c r="AT534" s="44" t="str">
        <f t="shared" si="2680"/>
        <v/>
      </c>
      <c r="AU534" s="45" t="str">
        <f t="shared" si="2681"/>
        <v/>
      </c>
      <c r="AV534" s="35"/>
      <c r="AW534" s="27"/>
      <c r="AX534" s="46"/>
      <c r="AY534" s="44"/>
      <c r="AZ534" s="44" t="str">
        <f>IF(AY534="","",AY534-AY533)</f>
        <v/>
      </c>
      <c r="BA534" s="44"/>
      <c r="BB534" s="44" t="str">
        <f>IF(BA534="","",BA534-BA533)</f>
        <v/>
      </c>
      <c r="BC534" s="44"/>
      <c r="BD534" s="44" t="str">
        <f>IF(BC534="","",BC533+BE533-BC534)</f>
        <v/>
      </c>
      <c r="BE534" s="44"/>
      <c r="BF534" s="44"/>
      <c r="BG534" s="44"/>
      <c r="BH534" s="44" t="str">
        <f t="shared" si="2682"/>
        <v/>
      </c>
      <c r="BI534" s="45" t="str">
        <f t="shared" si="2683"/>
        <v/>
      </c>
      <c r="BJ534" s="35"/>
      <c r="BK534" s="50"/>
      <c r="BL534" s="74"/>
      <c r="BM534" s="75">
        <v>12131</v>
      </c>
      <c r="BN534" s="75">
        <f t="shared" si="2612"/>
        <v>181</v>
      </c>
      <c r="BO534" s="75">
        <v>610</v>
      </c>
      <c r="BP534" s="75">
        <f t="shared" si="2613"/>
        <v>7</v>
      </c>
      <c r="BQ534" s="75">
        <v>80</v>
      </c>
      <c r="BR534" s="75">
        <f t="shared" si="2614"/>
        <v>9</v>
      </c>
      <c r="BS534" s="75">
        <v>11</v>
      </c>
      <c r="BT534" s="77" t="str">
        <f t="shared" si="2615"/>
        <v>ＡＩモンスターラバー</v>
      </c>
      <c r="BU534" s="78">
        <f t="shared" si="2616"/>
        <v>198</v>
      </c>
      <c r="BV534" s="75">
        <f t="shared" si="2560"/>
        <v>1782</v>
      </c>
      <c r="BW534" s="79">
        <f t="shared" si="2561"/>
        <v>9.8453038674033155E-2</v>
      </c>
      <c r="BX534" s="35"/>
      <c r="BY534" s="27"/>
      <c r="BZ534" s="74"/>
      <c r="CA534" s="75">
        <v>635</v>
      </c>
      <c r="CB534" s="75">
        <f t="shared" si="2617"/>
        <v>128</v>
      </c>
      <c r="CC534" s="75">
        <v>0</v>
      </c>
      <c r="CD534" s="75">
        <f>IF(CC534="","",CC534-CC530)+1000</f>
        <v>1</v>
      </c>
      <c r="CE534" s="75">
        <v>15</v>
      </c>
      <c r="CF534" s="75">
        <f t="shared" si="2619"/>
        <v>1</v>
      </c>
      <c r="CG534" s="75">
        <v>0</v>
      </c>
      <c r="CH534" s="77" t="str">
        <f t="shared" si="2620"/>
        <v>AIモンスターマスコット</v>
      </c>
      <c r="CI534" s="78">
        <f t="shared" si="2621"/>
        <v>286</v>
      </c>
      <c r="CJ534" s="75">
        <f t="shared" si="2507"/>
        <v>286</v>
      </c>
      <c r="CK534" s="79">
        <f t="shared" si="2508"/>
        <v>2.2343749999999999E-2</v>
      </c>
      <c r="CL534" s="35" t="s">
        <v>55</v>
      </c>
      <c r="CM534" s="27"/>
      <c r="CN534" s="74"/>
      <c r="CO534" s="75">
        <v>326</v>
      </c>
      <c r="CP534" s="75">
        <f t="shared" si="2622"/>
        <v>55</v>
      </c>
      <c r="CQ534" s="75">
        <v>994</v>
      </c>
      <c r="CR534" s="75">
        <f t="shared" si="2623"/>
        <v>0</v>
      </c>
      <c r="CS534" s="75">
        <v>18</v>
      </c>
      <c r="CT534" s="75">
        <f t="shared" si="2624"/>
        <v>0</v>
      </c>
      <c r="CU534" s="75">
        <v>0</v>
      </c>
      <c r="CV534" s="77" t="str">
        <f t="shared" si="2625"/>
        <v>スティッチキーケース</v>
      </c>
      <c r="CW534" s="78">
        <f t="shared" si="2626"/>
        <v>550</v>
      </c>
      <c r="CX534" s="75">
        <f t="shared" si="2510"/>
        <v>0</v>
      </c>
      <c r="CY534" s="79">
        <f t="shared" si="2511"/>
        <v>0</v>
      </c>
      <c r="CZ534" s="35"/>
      <c r="DA534" s="58"/>
      <c r="DB534" s="74"/>
      <c r="DC534" s="75">
        <v>5421</v>
      </c>
      <c r="DD534" s="75">
        <f t="shared" si="2627"/>
        <v>134</v>
      </c>
      <c r="DE534" s="75">
        <v>294</v>
      </c>
      <c r="DF534" s="75">
        <f t="shared" si="2628"/>
        <v>8</v>
      </c>
      <c r="DG534" s="75">
        <v>90</v>
      </c>
      <c r="DH534" s="75">
        <f t="shared" si="2629"/>
        <v>10</v>
      </c>
      <c r="DI534" s="75">
        <v>0</v>
      </c>
      <c r="DJ534" s="77" t="str">
        <f t="shared" si="2630"/>
        <v>ＡＩラバー</v>
      </c>
      <c r="DK534" s="78">
        <f t="shared" si="2631"/>
        <v>198</v>
      </c>
      <c r="DL534" s="75">
        <f t="shared" si="2517"/>
        <v>1980</v>
      </c>
      <c r="DM534" s="79">
        <f t="shared" si="2518"/>
        <v>0.14776119402985075</v>
      </c>
      <c r="DN534" s="35"/>
      <c r="DO534" s="27"/>
      <c r="DP534" s="74"/>
      <c r="DQ534" s="75">
        <v>1067</v>
      </c>
      <c r="DR534" s="75">
        <f t="shared" si="2632"/>
        <v>78</v>
      </c>
      <c r="DS534" s="75">
        <v>36</v>
      </c>
      <c r="DT534" s="75">
        <f t="shared" si="2633"/>
        <v>2</v>
      </c>
      <c r="DU534" s="75">
        <v>17</v>
      </c>
      <c r="DV534" s="75">
        <f t="shared" si="2634"/>
        <v>2</v>
      </c>
      <c r="DW534" s="75">
        <v>0</v>
      </c>
      <c r="DX534" s="77" t="str">
        <f t="shared" si="2635"/>
        <v>サンリオトイカメラ</v>
      </c>
      <c r="DY534" s="78">
        <f t="shared" si="2636"/>
        <v>605</v>
      </c>
      <c r="DZ534" s="75">
        <f t="shared" si="2522"/>
        <v>1210</v>
      </c>
      <c r="EA534" s="79">
        <f t="shared" si="2523"/>
        <v>0.15512820512820513</v>
      </c>
      <c r="EB534" s="35"/>
      <c r="EC534" s="27"/>
      <c r="ED534" s="46"/>
      <c r="EE534" s="44"/>
      <c r="EF534" s="44" t="str">
        <f>IF(EE534="","",EE534-EE533)</f>
        <v/>
      </c>
      <c r="EG534" s="44"/>
      <c r="EH534" s="44" t="str">
        <f>IF(EG534="","",EG534-EG533)</f>
        <v/>
      </c>
      <c r="EI534" s="44"/>
      <c r="EJ534" s="44" t="str">
        <f>IF(EI534="","",EI533+EK533-EI534)</f>
        <v/>
      </c>
      <c r="EK534" s="44"/>
      <c r="EL534" s="44"/>
      <c r="EM534" s="44"/>
      <c r="EN534" s="44" t="str">
        <f t="shared" si="2684"/>
        <v/>
      </c>
      <c r="EO534" s="45" t="str">
        <f t="shared" si="2685"/>
        <v/>
      </c>
      <c r="EP534" s="35"/>
      <c r="EQ534" s="27"/>
      <c r="ER534" s="46"/>
      <c r="ES534" s="44"/>
      <c r="ET534" s="44" t="str">
        <f>IF(ES534="","",ES534-ES533)</f>
        <v/>
      </c>
      <c r="EU534" s="44"/>
      <c r="EV534" s="44" t="str">
        <f>IF(EU534="","",EU534-EU533)</f>
        <v/>
      </c>
      <c r="EW534" s="44"/>
      <c r="EX534" s="44" t="str">
        <f>IF(EW534="","",EW533+EY533-EW534)</f>
        <v/>
      </c>
      <c r="EY534" s="44"/>
      <c r="EZ534" s="44"/>
      <c r="FA534" s="44"/>
      <c r="FB534" s="44" t="str">
        <f t="shared" si="2686"/>
        <v/>
      </c>
      <c r="FC534" s="45" t="str">
        <f t="shared" si="2687"/>
        <v/>
      </c>
      <c r="FD534" s="35"/>
      <c r="HW534" s="181"/>
      <c r="IY534" s="33"/>
      <c r="IZ534" s="74"/>
      <c r="JA534" s="75">
        <v>4903</v>
      </c>
      <c r="JB534" s="75">
        <f t="shared" si="2637"/>
        <v>51</v>
      </c>
      <c r="JC534" s="75">
        <v>260</v>
      </c>
      <c r="JD534" s="75">
        <f t="shared" si="2638"/>
        <v>7</v>
      </c>
      <c r="JE534" s="75">
        <v>152</v>
      </c>
      <c r="JF534" s="75">
        <f t="shared" si="2639"/>
        <v>9</v>
      </c>
      <c r="JG534" s="75">
        <v>0</v>
      </c>
      <c r="JH534" s="77" t="str">
        <f t="shared" si="2640"/>
        <v>スプランキーラバー</v>
      </c>
      <c r="JI534" s="78">
        <f t="shared" si="2641"/>
        <v>200</v>
      </c>
      <c r="JJ534" s="75">
        <f t="shared" si="2529"/>
        <v>1800</v>
      </c>
      <c r="JK534" s="79">
        <f t="shared" si="2530"/>
        <v>0.35294117647058826</v>
      </c>
      <c r="JL534" s="35"/>
      <c r="JM534" s="27"/>
      <c r="JN534" s="74"/>
      <c r="JO534" s="75">
        <v>4930</v>
      </c>
      <c r="JP534" s="75">
        <f t="shared" si="2642"/>
        <v>60</v>
      </c>
      <c r="JQ534" s="75">
        <v>220</v>
      </c>
      <c r="JR534" s="75">
        <f t="shared" si="2643"/>
        <v>2</v>
      </c>
      <c r="JS534" s="75">
        <v>10</v>
      </c>
      <c r="JT534" s="75">
        <f t="shared" si="2644"/>
        <v>2</v>
      </c>
      <c r="JU534" s="75">
        <v>0</v>
      </c>
      <c r="JV534" s="77" t="str">
        <f t="shared" si="2645"/>
        <v>しなこくま</v>
      </c>
      <c r="JW534" s="78">
        <f t="shared" si="2646"/>
        <v>682</v>
      </c>
      <c r="JX534" s="75">
        <f t="shared" si="2536"/>
        <v>1364</v>
      </c>
      <c r="JY534" s="79">
        <f t="shared" si="2537"/>
        <v>0.22733333333333333</v>
      </c>
      <c r="JZ534" s="35"/>
      <c r="KA534" s="61"/>
      <c r="KB534" s="74"/>
      <c r="KC534" s="75">
        <v>3277</v>
      </c>
      <c r="KD534" s="75">
        <f t="shared" si="2647"/>
        <v>104</v>
      </c>
      <c r="KE534" s="75">
        <v>176</v>
      </c>
      <c r="KF534" s="75">
        <f t="shared" si="2648"/>
        <v>7</v>
      </c>
      <c r="KG534" s="75">
        <v>6</v>
      </c>
      <c r="KH534" s="75">
        <f t="shared" si="2649"/>
        <v>9</v>
      </c>
      <c r="KI534" s="75">
        <v>5</v>
      </c>
      <c r="KJ534" s="77" t="str">
        <f t="shared" si="2650"/>
        <v>ＡＩマスコット</v>
      </c>
      <c r="KK534" s="78">
        <f t="shared" si="2651"/>
        <v>286</v>
      </c>
      <c r="KL534" s="75">
        <f t="shared" si="2543"/>
        <v>2574</v>
      </c>
      <c r="KM534" s="79">
        <f t="shared" si="2544"/>
        <v>0.2475</v>
      </c>
      <c r="KN534" s="35"/>
      <c r="KO534" s="27"/>
      <c r="KP534" s="74"/>
      <c r="KQ534" s="75">
        <v>4027</v>
      </c>
      <c r="KR534" s="75">
        <f t="shared" si="2652"/>
        <v>55</v>
      </c>
      <c r="KS534" s="75">
        <v>187</v>
      </c>
      <c r="KT534" s="75">
        <f t="shared" si="2653"/>
        <v>3</v>
      </c>
      <c r="KU534" s="75">
        <v>6</v>
      </c>
      <c r="KV534" s="75">
        <f t="shared" si="2654"/>
        <v>1</v>
      </c>
      <c r="KW534" s="75">
        <v>0</v>
      </c>
      <c r="KX534" s="77" t="str">
        <f t="shared" si="2655"/>
        <v>サンリオファン</v>
      </c>
      <c r="KY534" s="78">
        <f t="shared" si="2656"/>
        <v>1100</v>
      </c>
      <c r="KZ534" s="75">
        <f t="shared" si="2550"/>
        <v>1100</v>
      </c>
      <c r="LA534" s="79">
        <f t="shared" si="2551"/>
        <v>0.2</v>
      </c>
      <c r="LB534" s="35"/>
      <c r="LC534" s="27"/>
      <c r="LD534" s="74"/>
      <c r="LE534" s="75"/>
      <c r="LF534" s="75"/>
      <c r="LG534" s="75">
        <v>1166</v>
      </c>
      <c r="LH534" s="75">
        <f t="shared" si="2496"/>
        <v>0</v>
      </c>
      <c r="LI534" s="76">
        <v>2</v>
      </c>
      <c r="LJ534" s="75">
        <f t="shared" si="2497"/>
        <v>0</v>
      </c>
      <c r="LK534" s="75">
        <v>0</v>
      </c>
      <c r="LL534" s="77" t="str">
        <f>IF(LE532="","",LL531)</f>
        <v>バイキンティッシュカバー、ダダンダン</v>
      </c>
      <c r="LM534" s="78">
        <f>IF(LF532="","",LM531)</f>
        <v>1000</v>
      </c>
      <c r="LN534" s="75">
        <f t="shared" si="2498"/>
        <v>0</v>
      </c>
      <c r="LO534" s="79"/>
      <c r="LP534" s="35"/>
      <c r="LQ534" s="27"/>
      <c r="LR534" s="46"/>
      <c r="LS534" s="44"/>
      <c r="LT534" s="44" t="str">
        <f>IF(LS534="","",LS534-LS533)</f>
        <v/>
      </c>
      <c r="LU534" s="44"/>
      <c r="LV534" s="44" t="str">
        <f>IF(LU534="","",LU534-LU533)</f>
        <v/>
      </c>
      <c r="LW534" s="44"/>
      <c r="LX534" s="44" t="str">
        <f>IF(LW534="","",LW533+LY533-LW534)</f>
        <v/>
      </c>
      <c r="LY534" s="44"/>
      <c r="LZ534" s="44"/>
      <c r="MA534" s="44"/>
      <c r="MB534" s="44" t="str">
        <f t="shared" si="2688"/>
        <v/>
      </c>
      <c r="MC534" s="45" t="str">
        <f t="shared" si="2689"/>
        <v/>
      </c>
      <c r="MD534" s="35"/>
      <c r="ME534" s="27"/>
      <c r="MF534" s="46"/>
      <c r="MG534" s="44"/>
      <c r="MH534" s="44" t="str">
        <f>IF(MG534="","",MG534-MG533)</f>
        <v/>
      </c>
      <c r="MI534" s="44"/>
      <c r="MJ534" s="44" t="str">
        <f>IF(MI534="","",MI534-MI533)</f>
        <v/>
      </c>
      <c r="MK534" s="44"/>
      <c r="ML534" s="44" t="str">
        <f>IF(MK534="","",MK533+MM533-MK534)</f>
        <v/>
      </c>
      <c r="MM534" s="44"/>
      <c r="MN534" s="44"/>
      <c r="MO534" s="44"/>
      <c r="MP534" s="44" t="str">
        <f t="shared" si="2690"/>
        <v/>
      </c>
      <c r="MQ534" s="45" t="str">
        <f t="shared" si="2691"/>
        <v/>
      </c>
      <c r="MR534" s="35"/>
      <c r="MS534" s="27"/>
      <c r="MT534" s="46"/>
      <c r="MU534" s="44"/>
      <c r="MV534" s="44" t="str">
        <f>IF(MU534="","",MU534-MU533)</f>
        <v/>
      </c>
      <c r="MW534" s="44"/>
      <c r="MX534" s="44" t="str">
        <f>IF(MW534="","",MW534-MW533)</f>
        <v/>
      </c>
      <c r="MY534" s="44"/>
      <c r="MZ534" s="44" t="str">
        <f>IF(MY534="","",MY533+NA533-MY534)</f>
        <v/>
      </c>
      <c r="NA534" s="44"/>
      <c r="NB534" s="44"/>
      <c r="NC534" s="44"/>
      <c r="ND534" s="44" t="str">
        <f t="shared" si="2692"/>
        <v/>
      </c>
      <c r="NE534" s="45" t="str">
        <f t="shared" si="2693"/>
        <v/>
      </c>
      <c r="NF534" s="35"/>
      <c r="NG534" s="27"/>
      <c r="NH534" s="46"/>
      <c r="NI534" s="44"/>
      <c r="NJ534" s="44" t="str">
        <f>IF(NI534="","",NI534-NI533)</f>
        <v/>
      </c>
      <c r="NK534" s="44"/>
      <c r="NL534" s="44" t="str">
        <f>IF(NK534="","",NK534-NK533)</f>
        <v/>
      </c>
      <c r="NM534" s="44"/>
      <c r="NN534" s="44" t="str">
        <f>IF(NM534="","",NM533+NO533-NM534)</f>
        <v/>
      </c>
      <c r="NO534" s="44"/>
      <c r="NP534" s="44"/>
      <c r="NQ534" s="44"/>
      <c r="NR534" s="44" t="str">
        <f t="shared" si="2694"/>
        <v/>
      </c>
      <c r="NS534" s="45" t="str">
        <f t="shared" si="2695"/>
        <v/>
      </c>
      <c r="NT534" s="35"/>
    </row>
    <row r="535" spans="1:384" ht="15" customHeight="1" thickTop="1" x14ac:dyDescent="0.2">
      <c r="A535" s="38"/>
      <c r="B535" s="39"/>
      <c r="C535" s="40"/>
      <c r="D535" s="40"/>
      <c r="E535" s="40"/>
      <c r="F535" s="140"/>
      <c r="G535" s="140"/>
      <c r="H535" s="42"/>
      <c r="I535" s="44"/>
      <c r="J535" s="44" t="str">
        <f>IF(I535="","",I535-I536)</f>
        <v/>
      </c>
      <c r="K535" s="44"/>
      <c r="L535" s="44"/>
      <c r="M535" s="44"/>
      <c r="N535" s="44" t="str">
        <f>IF(M535="","",M536+O536-M535)</f>
        <v/>
      </c>
      <c r="O535" s="44"/>
      <c r="P535" s="43"/>
      <c r="Q535" s="43" t="str">
        <f>IF(I535="","",Q536)</f>
        <v/>
      </c>
      <c r="R535" s="44" t="str">
        <f t="shared" si="2676"/>
        <v/>
      </c>
      <c r="S535" s="45" t="str">
        <f t="shared" si="2677"/>
        <v/>
      </c>
      <c r="T535" s="35"/>
      <c r="U535" s="27"/>
      <c r="V535" s="46"/>
      <c r="W535" s="67"/>
      <c r="X535" s="44" t="str">
        <f>IF(W535="","",W535-W536)</f>
        <v/>
      </c>
      <c r="Y535" s="44"/>
      <c r="Z535" s="44"/>
      <c r="AA535" s="44"/>
      <c r="AB535" s="44" t="str">
        <f>IF(AA535="","",AA536+AC536-AA535)</f>
        <v/>
      </c>
      <c r="AC535" s="44"/>
      <c r="AD535" s="44"/>
      <c r="AE535" s="44"/>
      <c r="AF535" s="44" t="str">
        <f t="shared" si="2678"/>
        <v/>
      </c>
      <c r="AG535" s="45" t="str">
        <f t="shared" si="2679"/>
        <v/>
      </c>
      <c r="AH535" s="35"/>
      <c r="AI535" s="27"/>
      <c r="AJ535" s="46"/>
      <c r="AK535" s="44"/>
      <c r="AL535" s="44" t="str">
        <f>IF(AK535="","",AK535-AK536)</f>
        <v/>
      </c>
      <c r="AM535" s="44"/>
      <c r="AN535" s="44" t="str">
        <f>IF(AM535="","",AM535-AM536)</f>
        <v/>
      </c>
      <c r="AO535" s="44"/>
      <c r="AP535" s="44" t="str">
        <f>IF(AO535="","",AO536+AQ536-AO535)</f>
        <v/>
      </c>
      <c r="AQ535" s="44"/>
      <c r="AR535" s="44"/>
      <c r="AS535" s="44"/>
      <c r="AT535" s="44" t="str">
        <f t="shared" si="2680"/>
        <v/>
      </c>
      <c r="AU535" s="45" t="str">
        <f t="shared" si="2681"/>
        <v/>
      </c>
      <c r="AV535" s="35"/>
      <c r="AW535" s="27"/>
      <c r="AX535" s="46"/>
      <c r="AY535" s="44"/>
      <c r="AZ535" s="44" t="str">
        <f>IF(AY535="","",AY535-AY536)</f>
        <v/>
      </c>
      <c r="BA535" s="44"/>
      <c r="BB535" s="44" t="str">
        <f>IF(BA535="","",BA535-BA536)</f>
        <v/>
      </c>
      <c r="BC535" s="44"/>
      <c r="BD535" s="44" t="str">
        <f>IF(BC535="","",BC536+BE536-BC535)</f>
        <v/>
      </c>
      <c r="BE535" s="44"/>
      <c r="BF535" s="44"/>
      <c r="BG535" s="44"/>
      <c r="BH535" s="44" t="str">
        <f t="shared" si="2682"/>
        <v/>
      </c>
      <c r="BI535" s="45" t="str">
        <f t="shared" si="2683"/>
        <v/>
      </c>
      <c r="BJ535" s="35"/>
      <c r="BK535" s="50"/>
      <c r="BL535" s="51">
        <f>IF($A517="","",$A517)</f>
        <v>45905</v>
      </c>
      <c r="BM535" s="44">
        <v>11822</v>
      </c>
      <c r="BN535" s="43">
        <f t="shared" si="2612"/>
        <v>7</v>
      </c>
      <c r="BO535" s="44">
        <v>448</v>
      </c>
      <c r="BP535" s="87">
        <f t="shared" si="2613"/>
        <v>0</v>
      </c>
      <c r="BQ535" s="44">
        <v>20</v>
      </c>
      <c r="BR535" s="43">
        <f t="shared" ref="BR535:BR566" si="2696">IF(BQ535="","",BQ531+BS531-BQ535)</f>
        <v>1</v>
      </c>
      <c r="BS535" s="43">
        <v>0</v>
      </c>
      <c r="BT535" s="53" t="str">
        <f t="shared" si="2615"/>
        <v>サンリオでかぱっちん</v>
      </c>
      <c r="BU535" s="47">
        <f t="shared" si="2616"/>
        <v>660</v>
      </c>
      <c r="BV535" s="44">
        <f t="shared" si="2560"/>
        <v>660</v>
      </c>
      <c r="BW535" s="89">
        <f t="shared" si="2561"/>
        <v>0.94285714285714284</v>
      </c>
      <c r="BX535" s="35" t="s">
        <v>456</v>
      </c>
      <c r="BY535" s="27"/>
      <c r="BZ535" s="51">
        <f>IF($A517="","",$A517)</f>
        <v>45905</v>
      </c>
      <c r="CA535" s="44">
        <v>452</v>
      </c>
      <c r="CB535" s="43">
        <f t="shared" si="2617"/>
        <v>63</v>
      </c>
      <c r="CC535" s="44">
        <v>998</v>
      </c>
      <c r="CD535" s="87">
        <f t="shared" si="2618"/>
        <v>1</v>
      </c>
      <c r="CE535" s="44">
        <v>5</v>
      </c>
      <c r="CF535" s="43">
        <f t="shared" si="2619"/>
        <v>1</v>
      </c>
      <c r="CG535" s="43">
        <v>3</v>
      </c>
      <c r="CH535" s="53" t="str">
        <f t="shared" si="2620"/>
        <v>サンリオフェイスポーチ</v>
      </c>
      <c r="CI535" s="47">
        <f t="shared" si="2621"/>
        <v>900</v>
      </c>
      <c r="CJ535" s="44">
        <f t="shared" si="2507"/>
        <v>900</v>
      </c>
      <c r="CK535" s="89">
        <f t="shared" si="2508"/>
        <v>0.14285714285714285</v>
      </c>
      <c r="CL535" s="35"/>
      <c r="CM535" s="27"/>
      <c r="CN535" s="51">
        <f>IF($A517="","",$A517)</f>
        <v>45905</v>
      </c>
      <c r="CO535" s="44">
        <v>250</v>
      </c>
      <c r="CP535" s="43">
        <f t="shared" si="2622"/>
        <v>6</v>
      </c>
      <c r="CQ535" s="44">
        <v>998</v>
      </c>
      <c r="CR535" s="87">
        <f t="shared" si="2623"/>
        <v>0</v>
      </c>
      <c r="CS535" s="44">
        <v>7</v>
      </c>
      <c r="CT535" s="43">
        <f t="shared" si="2624"/>
        <v>1</v>
      </c>
      <c r="CU535" s="43">
        <v>17</v>
      </c>
      <c r="CV535" s="53" t="str">
        <f t="shared" si="2625"/>
        <v>チェゴシムミニファン</v>
      </c>
      <c r="CW535" s="47">
        <f t="shared" si="2626"/>
        <v>1000</v>
      </c>
      <c r="CX535" s="44">
        <f t="shared" si="2510"/>
        <v>1000</v>
      </c>
      <c r="CY535" s="89">
        <f t="shared" si="2511"/>
        <v>1.6666666666666667</v>
      </c>
      <c r="CZ535" s="35" t="s">
        <v>458</v>
      </c>
      <c r="DA535" s="58"/>
      <c r="DB535" s="51">
        <f>IF($A517="","",$A517)</f>
        <v>45905</v>
      </c>
      <c r="DC535" s="44">
        <v>6992</v>
      </c>
      <c r="DD535" s="43">
        <f t="shared" si="2627"/>
        <v>34</v>
      </c>
      <c r="DE535" s="44">
        <v>255</v>
      </c>
      <c r="DF535" s="87">
        <f t="shared" si="2628"/>
        <v>1</v>
      </c>
      <c r="DG535" s="44">
        <v>10</v>
      </c>
      <c r="DH535" s="43">
        <f t="shared" si="2629"/>
        <v>1</v>
      </c>
      <c r="DI535" s="43">
        <v>6</v>
      </c>
      <c r="DJ535" s="53" t="str">
        <f t="shared" si="2630"/>
        <v>チロルイヤホン</v>
      </c>
      <c r="DK535" s="47">
        <f t="shared" si="2631"/>
        <v>1100</v>
      </c>
      <c r="DL535" s="44">
        <f t="shared" si="2517"/>
        <v>1100</v>
      </c>
      <c r="DM535" s="89">
        <f t="shared" si="2518"/>
        <v>0.3235294117647059</v>
      </c>
      <c r="DN535" s="35"/>
      <c r="DO535" s="27"/>
      <c r="DP535" s="51">
        <f>IF($A517="","",$A517)</f>
        <v>45905</v>
      </c>
      <c r="DQ535" s="44">
        <v>912</v>
      </c>
      <c r="DR535" s="43">
        <f t="shared" si="2632"/>
        <v>12</v>
      </c>
      <c r="DS535" s="44">
        <v>45</v>
      </c>
      <c r="DT535" s="87">
        <f t="shared" si="2633"/>
        <v>2</v>
      </c>
      <c r="DU535" s="44">
        <v>14</v>
      </c>
      <c r="DV535" s="43">
        <f t="shared" si="2634"/>
        <v>2</v>
      </c>
      <c r="DW535" s="43">
        <v>0</v>
      </c>
      <c r="DX535" s="71" t="str">
        <f t="shared" si="2635"/>
        <v>デジタルミニカメラ</v>
      </c>
      <c r="DY535" s="47">
        <f t="shared" si="2636"/>
        <v>722</v>
      </c>
      <c r="DZ535" s="44">
        <f t="shared" si="2522"/>
        <v>1444</v>
      </c>
      <c r="EA535" s="89">
        <f t="shared" si="2523"/>
        <v>1.2033333333333334</v>
      </c>
      <c r="EB535" s="35" t="s">
        <v>459</v>
      </c>
      <c r="EC535" s="27"/>
      <c r="ED535" s="46"/>
      <c r="EE535" s="44"/>
      <c r="EF535" s="44" t="str">
        <f>IF(EE535="","",EE535-EE536)</f>
        <v/>
      </c>
      <c r="EG535" s="44"/>
      <c r="EH535" s="44" t="str">
        <f>IF(EG535="","",EG535-EG536)</f>
        <v/>
      </c>
      <c r="EI535" s="44"/>
      <c r="EJ535" s="44" t="str">
        <f>IF(EI535="","",EI536+EK536-EI535)</f>
        <v/>
      </c>
      <c r="EK535" s="44"/>
      <c r="EL535" s="44"/>
      <c r="EM535" s="44"/>
      <c r="EN535" s="44" t="str">
        <f t="shared" si="2684"/>
        <v/>
      </c>
      <c r="EO535" s="45" t="str">
        <f t="shared" si="2685"/>
        <v/>
      </c>
      <c r="EP535" s="35"/>
      <c r="EQ535" s="27"/>
      <c r="ER535" s="46"/>
      <c r="ES535" s="44"/>
      <c r="ET535" s="44" t="str">
        <f>IF(ES535="","",ES535-ES536)</f>
        <v/>
      </c>
      <c r="EU535" s="44"/>
      <c r="EV535" s="44" t="str">
        <f>IF(EU535="","",EU535-EU536)</f>
        <v/>
      </c>
      <c r="EW535" s="44"/>
      <c r="EX535" s="44" t="str">
        <f>IF(EW535="","",EW536+EY536-EW535)</f>
        <v/>
      </c>
      <c r="EY535" s="44"/>
      <c r="EZ535" s="44"/>
      <c r="FA535" s="44"/>
      <c r="FB535" s="44" t="str">
        <f t="shared" si="2686"/>
        <v/>
      </c>
      <c r="FC535" s="45" t="str">
        <f t="shared" si="2687"/>
        <v/>
      </c>
      <c r="FD535" s="35"/>
      <c r="HW535" s="181"/>
      <c r="IY535" s="33"/>
      <c r="IZ535" s="51">
        <f>IF($A517="","",$A517)</f>
        <v>45905</v>
      </c>
      <c r="JA535" s="44">
        <v>5715</v>
      </c>
      <c r="JB535" s="43">
        <f t="shared" si="2637"/>
        <v>4</v>
      </c>
      <c r="JC535" s="44">
        <v>291</v>
      </c>
      <c r="JD535" s="87">
        <f t="shared" si="2638"/>
        <v>0</v>
      </c>
      <c r="JE535" s="44">
        <v>25</v>
      </c>
      <c r="JF535" s="43">
        <f t="shared" si="2639"/>
        <v>0</v>
      </c>
      <c r="JG535" s="43">
        <v>0</v>
      </c>
      <c r="JH535" s="53" t="str">
        <f t="shared" si="2640"/>
        <v>サンリオでかぱっちん</v>
      </c>
      <c r="JI535" s="47">
        <f t="shared" si="2641"/>
        <v>660</v>
      </c>
      <c r="JJ535" s="44">
        <f t="shared" si="2529"/>
        <v>0</v>
      </c>
      <c r="JK535" s="89">
        <f t="shared" si="2530"/>
        <v>0</v>
      </c>
      <c r="JL535" s="35"/>
      <c r="JM535" s="27"/>
      <c r="JN535" s="51">
        <f>IF($A517="","",$A517)</f>
        <v>45905</v>
      </c>
      <c r="JO535" s="44">
        <v>4800</v>
      </c>
      <c r="JP535" s="59">
        <f t="shared" si="2642"/>
        <v>17</v>
      </c>
      <c r="JQ535" s="44">
        <v>163</v>
      </c>
      <c r="JR535" s="87">
        <f t="shared" si="2643"/>
        <v>2</v>
      </c>
      <c r="JS535" s="44">
        <v>12</v>
      </c>
      <c r="JT535" s="43">
        <f t="shared" si="2644"/>
        <v>1</v>
      </c>
      <c r="JU535" s="43">
        <v>0</v>
      </c>
      <c r="JV535" s="53" t="str">
        <f t="shared" si="2645"/>
        <v>ジャグラーパネルキーホルダー</v>
      </c>
      <c r="JW535" s="47">
        <f t="shared" si="2646"/>
        <v>465</v>
      </c>
      <c r="JX535" s="44">
        <f t="shared" si="2536"/>
        <v>465</v>
      </c>
      <c r="JY535" s="89">
        <f t="shared" si="2537"/>
        <v>0.27352941176470591</v>
      </c>
      <c r="JZ535" s="35"/>
      <c r="KA535" s="61"/>
      <c r="KB535" s="51">
        <f>IF($A517="","",$A517)</f>
        <v>45905</v>
      </c>
      <c r="KC535" s="44">
        <v>4845</v>
      </c>
      <c r="KD535" s="43">
        <f t="shared" si="2647"/>
        <v>65</v>
      </c>
      <c r="KE535" s="44">
        <v>184</v>
      </c>
      <c r="KF535" s="87">
        <f t="shared" si="2648"/>
        <v>2</v>
      </c>
      <c r="KG535" s="44">
        <v>8</v>
      </c>
      <c r="KH535" s="43">
        <f t="shared" si="2649"/>
        <v>2</v>
      </c>
      <c r="KI535" s="43">
        <v>0</v>
      </c>
      <c r="KJ535" s="53" t="str">
        <f t="shared" si="2650"/>
        <v>モンチッチマスコット</v>
      </c>
      <c r="KK535" s="47">
        <f t="shared" si="2651"/>
        <v>528</v>
      </c>
      <c r="KL535" s="44">
        <f t="shared" si="2543"/>
        <v>1056</v>
      </c>
      <c r="KM535" s="89">
        <f t="shared" si="2544"/>
        <v>0.16246153846153846</v>
      </c>
      <c r="KN535" s="35"/>
      <c r="KO535" s="27"/>
      <c r="KP535" s="51">
        <f>IF($A517="","",$A517)</f>
        <v>45905</v>
      </c>
      <c r="KQ535" s="44">
        <v>3631</v>
      </c>
      <c r="KR535" s="59">
        <f t="shared" si="2652"/>
        <v>12</v>
      </c>
      <c r="KS535" s="44">
        <v>241</v>
      </c>
      <c r="KT535" s="87">
        <f t="shared" si="2653"/>
        <v>1</v>
      </c>
      <c r="KU535" s="44">
        <v>60</v>
      </c>
      <c r="KV535" s="43">
        <f t="shared" si="2654"/>
        <v>2</v>
      </c>
      <c r="KW535" s="43">
        <v>0</v>
      </c>
      <c r="KX535" s="53" t="str">
        <f t="shared" si="2655"/>
        <v>サンリオシューズキーホルダー</v>
      </c>
      <c r="KY535" s="47">
        <f t="shared" si="2656"/>
        <v>387</v>
      </c>
      <c r="KZ535" s="44">
        <f t="shared" si="2550"/>
        <v>774</v>
      </c>
      <c r="LA535" s="89">
        <f t="shared" si="2551"/>
        <v>0.64500000000000002</v>
      </c>
      <c r="LB535" s="35"/>
      <c r="LC535" s="27"/>
      <c r="LD535" s="51">
        <f>IF(A519="","",A519)</f>
        <v>45912</v>
      </c>
      <c r="LE535" s="43">
        <v>67768</v>
      </c>
      <c r="LF535" s="93">
        <f>IF(LE535="","",LE535-LE532)</f>
        <v>60</v>
      </c>
      <c r="LG535" s="43">
        <v>445</v>
      </c>
      <c r="LH535" s="43">
        <f t="shared" si="2496"/>
        <v>0</v>
      </c>
      <c r="LI535" s="43">
        <v>2</v>
      </c>
      <c r="LJ535" s="87">
        <f t="shared" si="2497"/>
        <v>0</v>
      </c>
      <c r="LK535" s="43">
        <v>0</v>
      </c>
      <c r="LL535" s="64" t="str">
        <f>IF(LE535="","",LL532)</f>
        <v>キティ浴衣、クロミ浴衣</v>
      </c>
      <c r="LM535" s="47">
        <f>IF(LF535="","",LM532)</f>
        <v>1000</v>
      </c>
      <c r="LN535" s="87">
        <f t="shared" si="2498"/>
        <v>0</v>
      </c>
      <c r="LO535" s="54"/>
      <c r="LP535" s="35"/>
      <c r="LQ535" s="27"/>
      <c r="LR535" s="46"/>
      <c r="LS535" s="44"/>
      <c r="LT535" s="44" t="str">
        <f>IF(LS535="","",LS535-LS536)</f>
        <v/>
      </c>
      <c r="LU535" s="44"/>
      <c r="LV535" s="44" t="str">
        <f>IF(LU535="","",LU535-LU536)</f>
        <v/>
      </c>
      <c r="LW535" s="44"/>
      <c r="LX535" s="44" t="str">
        <f>IF(LW535="","",LW536+LY536-LW535)</f>
        <v/>
      </c>
      <c r="LY535" s="44"/>
      <c r="LZ535" s="44"/>
      <c r="MA535" s="44"/>
      <c r="MB535" s="44" t="str">
        <f t="shared" si="2688"/>
        <v/>
      </c>
      <c r="MC535" s="45" t="str">
        <f t="shared" si="2689"/>
        <v/>
      </c>
      <c r="MD535" s="35"/>
      <c r="ME535" s="27"/>
      <c r="MF535" s="46"/>
      <c r="MG535" s="44"/>
      <c r="MH535" s="44" t="str">
        <f>IF(MG535="","",MG535-MG536)</f>
        <v/>
      </c>
      <c r="MI535" s="44"/>
      <c r="MJ535" s="44" t="str">
        <f>IF(MI535="","",MI535-MI536)</f>
        <v/>
      </c>
      <c r="MK535" s="44"/>
      <c r="ML535" s="44" t="str">
        <f>IF(MK535="","",MK536+MM536-MK535)</f>
        <v/>
      </c>
      <c r="MM535" s="44"/>
      <c r="MN535" s="44"/>
      <c r="MO535" s="44"/>
      <c r="MP535" s="44" t="str">
        <f t="shared" si="2690"/>
        <v/>
      </c>
      <c r="MQ535" s="45" t="str">
        <f t="shared" si="2691"/>
        <v/>
      </c>
      <c r="MR535" s="35"/>
      <c r="MS535" s="27"/>
      <c r="MT535" s="46"/>
      <c r="MU535" s="44"/>
      <c r="MV535" s="44" t="str">
        <f>IF(MU535="","",MU535-MU536)</f>
        <v/>
      </c>
      <c r="MW535" s="44"/>
      <c r="MX535" s="44" t="str">
        <f>IF(MW535="","",MW535-MW536)</f>
        <v/>
      </c>
      <c r="MY535" s="44"/>
      <c r="MZ535" s="44" t="str">
        <f>IF(MY535="","",MY536+NA536-MY535)</f>
        <v/>
      </c>
      <c r="NA535" s="44"/>
      <c r="NB535" s="44"/>
      <c r="NC535" s="44"/>
      <c r="ND535" s="44" t="str">
        <f t="shared" si="2692"/>
        <v/>
      </c>
      <c r="NE535" s="45" t="str">
        <f t="shared" si="2693"/>
        <v/>
      </c>
      <c r="NF535" s="35"/>
      <c r="NG535" s="27"/>
      <c r="NH535" s="46"/>
      <c r="NI535" s="44"/>
      <c r="NJ535" s="44" t="str">
        <f>IF(NI535="","",NI535-NI536)</f>
        <v/>
      </c>
      <c r="NK535" s="44"/>
      <c r="NL535" s="44" t="str">
        <f>IF(NK535="","",NK535-NK536)</f>
        <v/>
      </c>
      <c r="NM535" s="44"/>
      <c r="NN535" s="44" t="str">
        <f>IF(NM535="","",NM536+NO536-NM535)</f>
        <v/>
      </c>
      <c r="NO535" s="44"/>
      <c r="NP535" s="44"/>
      <c r="NQ535" s="44"/>
      <c r="NR535" s="44" t="str">
        <f t="shared" si="2694"/>
        <v/>
      </c>
      <c r="NS535" s="45" t="str">
        <f t="shared" si="2695"/>
        <v/>
      </c>
      <c r="NT535" s="35"/>
    </row>
    <row r="536" spans="1:384" x14ac:dyDescent="0.2">
      <c r="A536" s="38"/>
      <c r="B536" s="39"/>
      <c r="C536" s="40"/>
      <c r="D536" s="40"/>
      <c r="E536" s="40"/>
      <c r="F536" s="140"/>
      <c r="G536" s="140"/>
      <c r="H536" s="42"/>
      <c r="I536" s="44"/>
      <c r="J536" s="44" t="str">
        <f>IF(I536="","",I536-I534)</f>
        <v/>
      </c>
      <c r="K536" s="44"/>
      <c r="L536" s="44"/>
      <c r="M536" s="44"/>
      <c r="N536" s="44" t="str">
        <f>IF(M536="","",M534+O534-M536)</f>
        <v/>
      </c>
      <c r="O536" s="44"/>
      <c r="P536" s="43"/>
      <c r="Q536" s="43" t="str">
        <f>IF(I536="","",Q534)</f>
        <v/>
      </c>
      <c r="R536" s="44" t="str">
        <f t="shared" si="2676"/>
        <v/>
      </c>
      <c r="S536" s="45" t="str">
        <f t="shared" si="2677"/>
        <v/>
      </c>
      <c r="T536" s="35"/>
      <c r="U536" s="27"/>
      <c r="V536" s="46"/>
      <c r="W536" s="67"/>
      <c r="X536" s="44" t="str">
        <f>IF(W536="","",W536-W534)</f>
        <v/>
      </c>
      <c r="Y536" s="44"/>
      <c r="Z536" s="44"/>
      <c r="AA536" s="44"/>
      <c r="AB536" s="44" t="str">
        <f>IF(AA536="","",AA534+AC534-AA536)</f>
        <v/>
      </c>
      <c r="AC536" s="44"/>
      <c r="AD536" s="44"/>
      <c r="AE536" s="44"/>
      <c r="AF536" s="44" t="str">
        <f t="shared" si="2678"/>
        <v/>
      </c>
      <c r="AG536" s="45" t="str">
        <f t="shared" si="2679"/>
        <v/>
      </c>
      <c r="AH536" s="35"/>
      <c r="AI536" s="27"/>
      <c r="AJ536" s="46"/>
      <c r="AK536" s="44"/>
      <c r="AL536" s="44" t="str">
        <f>IF(AK536="","",AK536-AK534)</f>
        <v/>
      </c>
      <c r="AM536" s="44"/>
      <c r="AN536" s="44" t="str">
        <f>IF(AM536="","",AM536-AM534)</f>
        <v/>
      </c>
      <c r="AO536" s="44"/>
      <c r="AP536" s="44" t="str">
        <f>IF(AO536="","",AO534+AQ534-AO536)</f>
        <v/>
      </c>
      <c r="AQ536" s="44"/>
      <c r="AR536" s="44"/>
      <c r="AS536" s="44"/>
      <c r="AT536" s="44" t="str">
        <f t="shared" si="2680"/>
        <v/>
      </c>
      <c r="AU536" s="45" t="str">
        <f t="shared" si="2681"/>
        <v/>
      </c>
      <c r="AV536" s="35"/>
      <c r="AW536" s="27"/>
      <c r="AX536" s="46"/>
      <c r="AY536" s="44"/>
      <c r="AZ536" s="44" t="str">
        <f>IF(AY536="","",AY536-AY534)</f>
        <v/>
      </c>
      <c r="BA536" s="44"/>
      <c r="BB536" s="44" t="str">
        <f>IF(BA536="","",BA536-BA534)</f>
        <v/>
      </c>
      <c r="BC536" s="44"/>
      <c r="BD536" s="44" t="str">
        <f>IF(BC536="","",BC534+BE534-BC536)</f>
        <v/>
      </c>
      <c r="BE536" s="44"/>
      <c r="BF536" s="44"/>
      <c r="BG536" s="44"/>
      <c r="BH536" s="44" t="str">
        <f t="shared" si="2682"/>
        <v/>
      </c>
      <c r="BI536" s="45" t="str">
        <f t="shared" si="2683"/>
        <v/>
      </c>
      <c r="BJ536" s="35"/>
      <c r="BK536" s="50"/>
      <c r="BL536" s="51"/>
      <c r="BM536" s="43">
        <v>9555</v>
      </c>
      <c r="BN536" s="43">
        <f t="shared" si="2612"/>
        <v>25</v>
      </c>
      <c r="BO536" s="43">
        <v>280</v>
      </c>
      <c r="BP536" s="44">
        <f t="shared" si="2613"/>
        <v>1</v>
      </c>
      <c r="BQ536" s="43">
        <v>6</v>
      </c>
      <c r="BR536" s="44">
        <f t="shared" si="2696"/>
        <v>1</v>
      </c>
      <c r="BS536" s="43">
        <v>3</v>
      </c>
      <c r="BT536" s="60" t="str">
        <f t="shared" si="2615"/>
        <v>ガーナイヤホン</v>
      </c>
      <c r="BU536" s="67">
        <f t="shared" si="2616"/>
        <v>1100</v>
      </c>
      <c r="BV536" s="43">
        <f t="shared" si="2560"/>
        <v>1100</v>
      </c>
      <c r="BW536" s="45">
        <f t="shared" si="2561"/>
        <v>0.44</v>
      </c>
      <c r="BX536" s="35" t="s">
        <v>457</v>
      </c>
      <c r="BY536" s="27"/>
      <c r="BZ536" s="51"/>
      <c r="CA536" s="43">
        <v>169</v>
      </c>
      <c r="CB536" s="43">
        <f t="shared" si="2617"/>
        <v>34</v>
      </c>
      <c r="CC536" s="43">
        <v>997</v>
      </c>
      <c r="CD536" s="44">
        <f t="shared" si="2618"/>
        <v>3</v>
      </c>
      <c r="CE536" s="43">
        <v>3</v>
      </c>
      <c r="CF536" s="44">
        <f t="shared" si="2619"/>
        <v>3</v>
      </c>
      <c r="CG536" s="43">
        <v>3</v>
      </c>
      <c r="CH536" s="60" t="s">
        <v>279</v>
      </c>
      <c r="CI536" s="67">
        <v>1100</v>
      </c>
      <c r="CJ536" s="43">
        <f t="shared" si="2507"/>
        <v>3300</v>
      </c>
      <c r="CK536" s="45">
        <f t="shared" si="2508"/>
        <v>0.97058823529411764</v>
      </c>
      <c r="CL536" s="35" t="s">
        <v>418</v>
      </c>
      <c r="CM536" s="27"/>
      <c r="CN536" s="51"/>
      <c r="CO536" s="43">
        <v>325</v>
      </c>
      <c r="CP536" s="43">
        <f t="shared" si="2622"/>
        <v>69</v>
      </c>
      <c r="CQ536" s="43">
        <v>999</v>
      </c>
      <c r="CR536" s="44">
        <f t="shared" si="2623"/>
        <v>3</v>
      </c>
      <c r="CS536" s="43">
        <v>9</v>
      </c>
      <c r="CT536" s="44">
        <f t="shared" si="2624"/>
        <v>3</v>
      </c>
      <c r="CU536" s="43">
        <v>2</v>
      </c>
      <c r="CV536" s="60" t="str">
        <f t="shared" si="2625"/>
        <v>サンリオミニリュック</v>
      </c>
      <c r="CW536" s="67">
        <f t="shared" si="2626"/>
        <v>600</v>
      </c>
      <c r="CX536" s="43">
        <f t="shared" si="2510"/>
        <v>1800</v>
      </c>
      <c r="CY536" s="45">
        <f t="shared" si="2511"/>
        <v>0.2608695652173913</v>
      </c>
      <c r="CZ536" s="35" t="s">
        <v>455</v>
      </c>
      <c r="DA536" s="58"/>
      <c r="DB536" s="51"/>
      <c r="DC536" s="43">
        <v>6698</v>
      </c>
      <c r="DD536" s="43">
        <f t="shared" si="2627"/>
        <v>27</v>
      </c>
      <c r="DE536" s="43">
        <v>219</v>
      </c>
      <c r="DF536" s="44">
        <f t="shared" si="2628"/>
        <v>1</v>
      </c>
      <c r="DG536" s="43">
        <v>5</v>
      </c>
      <c r="DH536" s="44">
        <f t="shared" si="2629"/>
        <v>1</v>
      </c>
      <c r="DI536" s="43">
        <v>2</v>
      </c>
      <c r="DJ536" s="60" t="str">
        <f t="shared" si="2630"/>
        <v>しなこくま</v>
      </c>
      <c r="DK536" s="67">
        <f t="shared" si="2631"/>
        <v>682</v>
      </c>
      <c r="DL536" s="43">
        <f t="shared" si="2517"/>
        <v>682</v>
      </c>
      <c r="DM536" s="45">
        <f t="shared" si="2518"/>
        <v>0.25259259259259259</v>
      </c>
      <c r="DN536" s="35" t="s">
        <v>460</v>
      </c>
      <c r="DO536" s="27"/>
      <c r="DP536" s="51"/>
      <c r="DQ536" s="43">
        <v>2043</v>
      </c>
      <c r="DR536" s="43">
        <f t="shared" si="2632"/>
        <v>12</v>
      </c>
      <c r="DS536" s="43">
        <v>56</v>
      </c>
      <c r="DT536" s="44">
        <f t="shared" si="2633"/>
        <v>0</v>
      </c>
      <c r="DU536" s="43">
        <v>6</v>
      </c>
      <c r="DV536" s="44">
        <f t="shared" si="2634"/>
        <v>0</v>
      </c>
      <c r="DW536" s="43">
        <v>0</v>
      </c>
      <c r="DX536" s="60" t="str">
        <f t="shared" si="2635"/>
        <v>サンリオFAN</v>
      </c>
      <c r="DY536" s="67">
        <f t="shared" si="2636"/>
        <v>1100</v>
      </c>
      <c r="DZ536" s="43">
        <f t="shared" si="2522"/>
        <v>0</v>
      </c>
      <c r="EA536" s="45">
        <f t="shared" si="2523"/>
        <v>0</v>
      </c>
      <c r="EB536" s="35"/>
      <c r="EC536" s="27"/>
      <c r="ED536" s="46"/>
      <c r="EE536" s="44"/>
      <c r="EF536" s="44" t="str">
        <f>IF(EE536="","",EE536-EE534)</f>
        <v/>
      </c>
      <c r="EG536" s="44"/>
      <c r="EH536" s="44" t="str">
        <f>IF(EG536="","",EG536-EG534)</f>
        <v/>
      </c>
      <c r="EI536" s="44"/>
      <c r="EJ536" s="44" t="str">
        <f>IF(EI536="","",EI534+EK534-EI536)</f>
        <v/>
      </c>
      <c r="EK536" s="44"/>
      <c r="EL536" s="44"/>
      <c r="EM536" s="44"/>
      <c r="EN536" s="44" t="str">
        <f t="shared" si="2684"/>
        <v/>
      </c>
      <c r="EO536" s="45" t="str">
        <f t="shared" si="2685"/>
        <v/>
      </c>
      <c r="EP536" s="35"/>
      <c r="EQ536" s="27"/>
      <c r="ER536" s="46"/>
      <c r="ES536" s="44"/>
      <c r="ET536" s="44" t="str">
        <f>IF(ES536="","",ES536-ES534)</f>
        <v/>
      </c>
      <c r="EU536" s="44"/>
      <c r="EV536" s="44" t="str">
        <f>IF(EU536="","",EU536-EU534)</f>
        <v/>
      </c>
      <c r="EW536" s="44"/>
      <c r="EX536" s="44" t="str">
        <f>IF(EW536="","",EW534+EY534-EW536)</f>
        <v/>
      </c>
      <c r="EY536" s="44"/>
      <c r="EZ536" s="44"/>
      <c r="FA536" s="44"/>
      <c r="FB536" s="44" t="str">
        <f t="shared" si="2686"/>
        <v/>
      </c>
      <c r="FC536" s="45" t="str">
        <f t="shared" si="2687"/>
        <v/>
      </c>
      <c r="FD536" s="35"/>
      <c r="HW536" s="181"/>
      <c r="IY536" s="33"/>
      <c r="IZ536" s="51"/>
      <c r="JA536" s="43">
        <v>3923</v>
      </c>
      <c r="JB536" s="43">
        <f t="shared" si="2637"/>
        <v>22</v>
      </c>
      <c r="JC536" s="43">
        <v>117</v>
      </c>
      <c r="JD536" s="44">
        <f t="shared" si="2638"/>
        <v>1</v>
      </c>
      <c r="JE536" s="43">
        <v>29</v>
      </c>
      <c r="JF536" s="44">
        <f t="shared" si="2639"/>
        <v>1</v>
      </c>
      <c r="JG536" s="44">
        <v>2</v>
      </c>
      <c r="JH536" s="60" t="str">
        <f t="shared" si="2640"/>
        <v>ミニ香水</v>
      </c>
      <c r="JI536" s="67">
        <f t="shared" si="2641"/>
        <v>1100</v>
      </c>
      <c r="JJ536" s="43">
        <f t="shared" si="2529"/>
        <v>1100</v>
      </c>
      <c r="JK536" s="45">
        <f t="shared" si="2530"/>
        <v>0.5</v>
      </c>
      <c r="JL536" s="35"/>
      <c r="JM536" s="27"/>
      <c r="JN536" s="51"/>
      <c r="JO536" s="43">
        <v>4824</v>
      </c>
      <c r="JP536" s="43">
        <f t="shared" si="2642"/>
        <v>38</v>
      </c>
      <c r="JQ536" s="43">
        <v>100</v>
      </c>
      <c r="JR536" s="44">
        <f t="shared" si="2643"/>
        <v>0</v>
      </c>
      <c r="JS536" s="43">
        <v>12</v>
      </c>
      <c r="JT536" s="44">
        <f t="shared" si="2644"/>
        <v>1</v>
      </c>
      <c r="JU536" s="44">
        <v>0</v>
      </c>
      <c r="JV536" s="60" t="str">
        <f t="shared" si="2645"/>
        <v>ジャグラーサウンドボタン</v>
      </c>
      <c r="JW536" s="67">
        <f t="shared" si="2646"/>
        <v>748</v>
      </c>
      <c r="JX536" s="43">
        <f t="shared" si="2536"/>
        <v>748</v>
      </c>
      <c r="JY536" s="45">
        <f t="shared" si="2537"/>
        <v>0.1968421052631579</v>
      </c>
      <c r="JZ536" s="35"/>
      <c r="KA536" s="61"/>
      <c r="KB536" s="51"/>
      <c r="KC536" s="43">
        <v>3604</v>
      </c>
      <c r="KD536" s="43">
        <f t="shared" si="2647"/>
        <v>73</v>
      </c>
      <c r="KE536" s="43">
        <v>104</v>
      </c>
      <c r="KF536" s="44">
        <f t="shared" si="2648"/>
        <v>1</v>
      </c>
      <c r="KG536" s="43">
        <v>6</v>
      </c>
      <c r="KH536" s="44">
        <f t="shared" si="2649"/>
        <v>5</v>
      </c>
      <c r="KI536" s="43">
        <v>2</v>
      </c>
      <c r="KJ536" s="60" t="str">
        <f t="shared" si="2650"/>
        <v>サンリオミニリュック</v>
      </c>
      <c r="KK536" s="67">
        <f t="shared" si="2651"/>
        <v>600</v>
      </c>
      <c r="KL536" s="43">
        <f t="shared" si="2543"/>
        <v>3000</v>
      </c>
      <c r="KM536" s="45">
        <f t="shared" si="2544"/>
        <v>0.41095890410958902</v>
      </c>
      <c r="KN536" s="35" t="s">
        <v>420</v>
      </c>
      <c r="KO536" s="27"/>
      <c r="KP536" s="51"/>
      <c r="KQ536" s="43">
        <v>4322</v>
      </c>
      <c r="KR536" s="43">
        <f t="shared" si="2652"/>
        <v>30</v>
      </c>
      <c r="KS536" s="43">
        <v>89</v>
      </c>
      <c r="KT536" s="44">
        <f t="shared" si="2653"/>
        <v>0</v>
      </c>
      <c r="KU536" s="43">
        <v>10</v>
      </c>
      <c r="KV536" s="44">
        <f t="shared" si="2654"/>
        <v>0</v>
      </c>
      <c r="KW536" s="44">
        <v>0</v>
      </c>
      <c r="KX536" s="60" t="str">
        <f t="shared" si="2655"/>
        <v>デジタルミニカメラ</v>
      </c>
      <c r="KY536" s="67">
        <f t="shared" si="2656"/>
        <v>722</v>
      </c>
      <c r="KZ536" s="43">
        <f t="shared" si="2550"/>
        <v>0</v>
      </c>
      <c r="LA536" s="45">
        <f t="shared" si="2551"/>
        <v>0</v>
      </c>
      <c r="LB536" s="35"/>
      <c r="LC536" s="27"/>
      <c r="LD536" s="46"/>
      <c r="LE536" s="44"/>
      <c r="LF536" s="44"/>
      <c r="LG536" s="44">
        <v>530</v>
      </c>
      <c r="LH536" s="44">
        <f t="shared" si="2496"/>
        <v>0</v>
      </c>
      <c r="LI536" s="43">
        <v>2</v>
      </c>
      <c r="LJ536" s="44">
        <f t="shared" si="2497"/>
        <v>0</v>
      </c>
      <c r="LK536" s="44">
        <v>0</v>
      </c>
      <c r="LL536" s="72" t="str">
        <f>IF(LE535="","",LL533)</f>
        <v>アンパンティッシュカバー、キティヒョウ柄</v>
      </c>
      <c r="LM536" s="67">
        <f>IF(LF535="","",LM533)</f>
        <v>1000</v>
      </c>
      <c r="LN536" s="44">
        <f t="shared" si="2498"/>
        <v>0</v>
      </c>
      <c r="LO536" s="45"/>
      <c r="LP536" s="35"/>
      <c r="LQ536" s="27"/>
      <c r="LR536" s="46"/>
      <c r="LS536" s="44"/>
      <c r="LT536" s="44" t="str">
        <f>IF(LS536="","",LS536-LS534)</f>
        <v/>
      </c>
      <c r="LU536" s="44"/>
      <c r="LV536" s="44" t="str">
        <f>IF(LU536="","",LU536-LU534)</f>
        <v/>
      </c>
      <c r="LW536" s="44"/>
      <c r="LX536" s="44" t="str">
        <f>IF(LW536="","",LW534+LY534-LW536)</f>
        <v/>
      </c>
      <c r="LY536" s="44"/>
      <c r="LZ536" s="44"/>
      <c r="MA536" s="44"/>
      <c r="MB536" s="44" t="str">
        <f t="shared" si="2688"/>
        <v/>
      </c>
      <c r="MC536" s="45" t="str">
        <f t="shared" si="2689"/>
        <v/>
      </c>
      <c r="MD536" s="35"/>
      <c r="ME536" s="27"/>
      <c r="MF536" s="46"/>
      <c r="MG536" s="44"/>
      <c r="MH536" s="44" t="str">
        <f>IF(MG536="","",MG536-MG534)</f>
        <v/>
      </c>
      <c r="MI536" s="44"/>
      <c r="MJ536" s="44" t="str">
        <f>IF(MI536="","",MI536-MI534)</f>
        <v/>
      </c>
      <c r="MK536" s="44"/>
      <c r="ML536" s="44" t="str">
        <f>IF(MK536="","",MK534+MM534-MK536)</f>
        <v/>
      </c>
      <c r="MM536" s="44"/>
      <c r="MN536" s="44"/>
      <c r="MO536" s="44"/>
      <c r="MP536" s="44" t="str">
        <f t="shared" si="2690"/>
        <v/>
      </c>
      <c r="MQ536" s="45" t="str">
        <f t="shared" si="2691"/>
        <v/>
      </c>
      <c r="MR536" s="35"/>
      <c r="MS536" s="27"/>
      <c r="MT536" s="46"/>
      <c r="MU536" s="44"/>
      <c r="MV536" s="44" t="str">
        <f>IF(MU536="","",MU536-MU534)</f>
        <v/>
      </c>
      <c r="MW536" s="44"/>
      <c r="MX536" s="44" t="str">
        <f>IF(MW536="","",MW536-MW534)</f>
        <v/>
      </c>
      <c r="MY536" s="44"/>
      <c r="MZ536" s="44" t="str">
        <f>IF(MY536="","",MY534+NA534-MY536)</f>
        <v/>
      </c>
      <c r="NA536" s="44"/>
      <c r="NB536" s="44"/>
      <c r="NC536" s="44"/>
      <c r="ND536" s="44" t="str">
        <f t="shared" si="2692"/>
        <v/>
      </c>
      <c r="NE536" s="45" t="str">
        <f t="shared" si="2693"/>
        <v/>
      </c>
      <c r="NF536" s="35"/>
      <c r="NG536" s="27"/>
      <c r="NH536" s="46"/>
      <c r="NI536" s="44"/>
      <c r="NJ536" s="44" t="str">
        <f>IF(NI536="","",NI536-NI534)</f>
        <v/>
      </c>
      <c r="NK536" s="44"/>
      <c r="NL536" s="44" t="str">
        <f>IF(NK536="","",NK536-NK534)</f>
        <v/>
      </c>
      <c r="NM536" s="44"/>
      <c r="NN536" s="44" t="str">
        <f>IF(NM536="","",NM534+NO534-NM536)</f>
        <v/>
      </c>
      <c r="NO536" s="44"/>
      <c r="NP536" s="44"/>
      <c r="NQ536" s="44"/>
      <c r="NR536" s="44" t="str">
        <f t="shared" si="2694"/>
        <v/>
      </c>
      <c r="NS536" s="45" t="str">
        <f t="shared" si="2695"/>
        <v/>
      </c>
      <c r="NT536" s="35"/>
    </row>
    <row r="537" spans="1:384" ht="15" customHeight="1" thickBot="1" x14ac:dyDescent="0.25">
      <c r="A537" s="38"/>
      <c r="B537" s="39"/>
      <c r="C537" s="40"/>
      <c r="D537" s="40"/>
      <c r="E537" s="40"/>
      <c r="F537" s="140"/>
      <c r="G537" s="140"/>
      <c r="H537" s="42"/>
      <c r="I537" s="44"/>
      <c r="J537" s="44" t="str">
        <f>IF(I537="","",I537-I535)</f>
        <v/>
      </c>
      <c r="K537" s="44"/>
      <c r="L537" s="44"/>
      <c r="M537" s="44"/>
      <c r="N537" s="44" t="str">
        <f>IF(M537="","",M535+O535-M537)</f>
        <v/>
      </c>
      <c r="O537" s="44"/>
      <c r="P537" s="44"/>
      <c r="Q537" s="44"/>
      <c r="R537" s="44" t="str">
        <f t="shared" si="2676"/>
        <v/>
      </c>
      <c r="S537" s="45" t="str">
        <f t="shared" si="2677"/>
        <v/>
      </c>
      <c r="T537" s="35"/>
      <c r="U537" s="27"/>
      <c r="V537" s="46"/>
      <c r="W537" s="67"/>
      <c r="X537" s="44" t="str">
        <f>IF(W537="","",W537-W535)</f>
        <v/>
      </c>
      <c r="Y537" s="44"/>
      <c r="Z537" s="44"/>
      <c r="AA537" s="44"/>
      <c r="AB537" s="44" t="str">
        <f>IF(AA537="","",AA535+AC535-AA537)</f>
        <v/>
      </c>
      <c r="AC537" s="44"/>
      <c r="AD537" s="44"/>
      <c r="AE537" s="44"/>
      <c r="AF537" s="44" t="str">
        <f t="shared" si="2678"/>
        <v/>
      </c>
      <c r="AG537" s="45" t="str">
        <f t="shared" si="2679"/>
        <v/>
      </c>
      <c r="AH537" s="35"/>
      <c r="AI537" s="27"/>
      <c r="AJ537" s="46"/>
      <c r="AK537" s="44"/>
      <c r="AL537" s="44" t="str">
        <f>IF(AK537="","",AK537-AK535)</f>
        <v/>
      </c>
      <c r="AM537" s="44"/>
      <c r="AN537" s="44" t="str">
        <f>IF(AM537="","",AM537-AM535)</f>
        <v/>
      </c>
      <c r="AO537" s="44"/>
      <c r="AP537" s="44" t="str">
        <f>IF(AO537="","",AO535+AQ535-AO537)</f>
        <v/>
      </c>
      <c r="AQ537" s="44"/>
      <c r="AR537" s="44"/>
      <c r="AS537" s="44"/>
      <c r="AT537" s="44" t="str">
        <f t="shared" si="2680"/>
        <v/>
      </c>
      <c r="AU537" s="45" t="str">
        <f t="shared" si="2681"/>
        <v/>
      </c>
      <c r="AV537" s="35"/>
      <c r="AW537" s="27"/>
      <c r="AX537" s="46"/>
      <c r="AY537" s="44"/>
      <c r="AZ537" s="44" t="str">
        <f>IF(AY537="","",AY537-AY535)</f>
        <v/>
      </c>
      <c r="BA537" s="44"/>
      <c r="BB537" s="44" t="str">
        <f>IF(BA537="","",BA537-BA535)</f>
        <v/>
      </c>
      <c r="BC537" s="44"/>
      <c r="BD537" s="44" t="str">
        <f>IF(BC537="","",BC535+BE535-BC537)</f>
        <v/>
      </c>
      <c r="BE537" s="44"/>
      <c r="BF537" s="44"/>
      <c r="BG537" s="44"/>
      <c r="BH537" s="44" t="str">
        <f t="shared" si="2682"/>
        <v/>
      </c>
      <c r="BI537" s="45" t="str">
        <f t="shared" si="2683"/>
        <v/>
      </c>
      <c r="BJ537" s="35"/>
      <c r="BK537" s="50"/>
      <c r="BL537" s="46"/>
      <c r="BM537" s="44">
        <v>11281</v>
      </c>
      <c r="BN537" s="25">
        <f t="shared" si="2612"/>
        <v>36</v>
      </c>
      <c r="BO537" s="44">
        <v>605</v>
      </c>
      <c r="BP537" s="44">
        <f t="shared" si="2613"/>
        <v>0</v>
      </c>
      <c r="BQ537" s="44">
        <v>9</v>
      </c>
      <c r="BR537" s="44">
        <f t="shared" si="2696"/>
        <v>1</v>
      </c>
      <c r="BS537" s="25">
        <v>0</v>
      </c>
      <c r="BT537" s="60" t="str">
        <f t="shared" si="2615"/>
        <v>サンリオFAN</v>
      </c>
      <c r="BU537" s="67">
        <f t="shared" si="2616"/>
        <v>1100</v>
      </c>
      <c r="BV537" s="44">
        <f t="shared" si="2560"/>
        <v>1100</v>
      </c>
      <c r="BW537" s="45">
        <f t="shared" si="2561"/>
        <v>0.30555555555555558</v>
      </c>
      <c r="BX537" s="35"/>
      <c r="BY537" s="27"/>
      <c r="BZ537" s="46"/>
      <c r="CA537" s="44">
        <v>543</v>
      </c>
      <c r="CB537" s="25">
        <f t="shared" si="2617"/>
        <v>24</v>
      </c>
      <c r="CC537" s="44">
        <v>38</v>
      </c>
      <c r="CD537" s="44">
        <f t="shared" si="2618"/>
        <v>4</v>
      </c>
      <c r="CE537" s="44">
        <v>224</v>
      </c>
      <c r="CF537" s="44">
        <f t="shared" si="2619"/>
        <v>6</v>
      </c>
      <c r="CG537" s="25">
        <v>13</v>
      </c>
      <c r="CH537" s="60" t="str">
        <f t="shared" si="2620"/>
        <v>サンリオアイスドーム</v>
      </c>
      <c r="CI537" s="67">
        <f t="shared" si="2621"/>
        <v>300</v>
      </c>
      <c r="CJ537" s="44">
        <f t="shared" si="2507"/>
        <v>1800</v>
      </c>
      <c r="CK537" s="45">
        <f t="shared" si="2508"/>
        <v>0.75</v>
      </c>
      <c r="CL537" s="35"/>
      <c r="CM537" s="27"/>
      <c r="CN537" s="46"/>
      <c r="CO537" s="44">
        <v>293</v>
      </c>
      <c r="CP537" s="25">
        <f t="shared" si="2622"/>
        <v>21</v>
      </c>
      <c r="CQ537" s="44">
        <v>5</v>
      </c>
      <c r="CR537" s="44">
        <f t="shared" si="2623"/>
        <v>1</v>
      </c>
      <c r="CS537" s="44">
        <v>19</v>
      </c>
      <c r="CT537" s="44">
        <f t="shared" si="2624"/>
        <v>1</v>
      </c>
      <c r="CU537" s="25">
        <v>0</v>
      </c>
      <c r="CV537" s="60" t="str">
        <f t="shared" si="2625"/>
        <v>ターボババア</v>
      </c>
      <c r="CW537" s="67">
        <f t="shared" si="2626"/>
        <v>800</v>
      </c>
      <c r="CX537" s="44">
        <f t="shared" si="2510"/>
        <v>800</v>
      </c>
      <c r="CY537" s="45">
        <f t="shared" si="2511"/>
        <v>0.38095238095238093</v>
      </c>
      <c r="CZ537" s="35"/>
      <c r="DA537" s="58"/>
      <c r="DB537" s="46"/>
      <c r="DC537" s="44">
        <v>7118</v>
      </c>
      <c r="DD537" s="25">
        <f t="shared" si="2627"/>
        <v>32</v>
      </c>
      <c r="DE537" s="44">
        <v>419</v>
      </c>
      <c r="DF537" s="44">
        <f t="shared" si="2628"/>
        <v>1</v>
      </c>
      <c r="DG537" s="44">
        <v>10</v>
      </c>
      <c r="DH537" s="44">
        <f t="shared" si="2629"/>
        <v>1</v>
      </c>
      <c r="DI537" s="25">
        <v>1</v>
      </c>
      <c r="DJ537" s="60" t="str">
        <f t="shared" si="2630"/>
        <v>ＡＩマスコット</v>
      </c>
      <c r="DK537" s="67">
        <f t="shared" si="2631"/>
        <v>286</v>
      </c>
      <c r="DL537" s="44">
        <f t="shared" si="2517"/>
        <v>286</v>
      </c>
      <c r="DM537" s="45">
        <f t="shared" si="2518"/>
        <v>8.9374999999999996E-2</v>
      </c>
      <c r="DN537" s="35"/>
      <c r="DO537" s="27"/>
      <c r="DP537" s="46"/>
      <c r="DQ537" s="44">
        <v>1010</v>
      </c>
      <c r="DR537" s="25">
        <f t="shared" si="2632"/>
        <v>24</v>
      </c>
      <c r="DS537" s="44">
        <v>33</v>
      </c>
      <c r="DT537" s="44">
        <f t="shared" si="2633"/>
        <v>2</v>
      </c>
      <c r="DU537" s="44">
        <v>12</v>
      </c>
      <c r="DV537" s="44">
        <f t="shared" si="2634"/>
        <v>2</v>
      </c>
      <c r="DW537" s="25">
        <v>0</v>
      </c>
      <c r="DX537" s="60" t="str">
        <f t="shared" si="2635"/>
        <v>ギャルキティキーケース</v>
      </c>
      <c r="DY537" s="67">
        <f t="shared" si="2636"/>
        <v>726</v>
      </c>
      <c r="DZ537" s="44">
        <f t="shared" si="2522"/>
        <v>1452</v>
      </c>
      <c r="EA537" s="45">
        <f t="shared" si="2523"/>
        <v>0.60499999999999998</v>
      </c>
      <c r="EB537" s="35"/>
      <c r="EC537" s="27"/>
      <c r="ED537" s="46"/>
      <c r="EE537" s="67"/>
      <c r="EF537" s="44" t="str">
        <f>IF(EE537="","",EE537-EE535)</f>
        <v/>
      </c>
      <c r="EG537" s="44"/>
      <c r="EH537" s="44"/>
      <c r="EI537" s="44"/>
      <c r="EJ537" s="44" t="str">
        <f>IF(EI537="","",EI535+EK535-EI537)</f>
        <v/>
      </c>
      <c r="EK537" s="44"/>
      <c r="EL537" s="44"/>
      <c r="EM537" s="44"/>
      <c r="EN537" s="44" t="str">
        <f t="shared" si="2684"/>
        <v/>
      </c>
      <c r="EO537" s="45" t="str">
        <f t="shared" si="2685"/>
        <v/>
      </c>
      <c r="EP537" s="35"/>
      <c r="EQ537" s="27"/>
      <c r="ER537" s="46"/>
      <c r="ES537" s="44"/>
      <c r="ET537" s="44" t="str">
        <f>IF(ES537="","",ES537-ES535)</f>
        <v/>
      </c>
      <c r="EU537" s="44"/>
      <c r="EV537" s="44" t="str">
        <f>IF(EU537="","",EU537-EU535)</f>
        <v/>
      </c>
      <c r="EW537" s="44"/>
      <c r="EX537" s="44" t="str">
        <f>IF(EW537="","",EW535+EY535-EW537)</f>
        <v/>
      </c>
      <c r="EY537" s="44"/>
      <c r="EZ537" s="44"/>
      <c r="FA537" s="44"/>
      <c r="FB537" s="44" t="str">
        <f t="shared" si="2686"/>
        <v/>
      </c>
      <c r="FC537" s="45" t="str">
        <f t="shared" si="2687"/>
        <v/>
      </c>
      <c r="FD537" s="35"/>
      <c r="HW537" s="181"/>
      <c r="IY537" s="33"/>
      <c r="IZ537" s="46"/>
      <c r="JA537" s="44">
        <v>3761</v>
      </c>
      <c r="JB537" s="25">
        <f t="shared" si="2637"/>
        <v>21</v>
      </c>
      <c r="JC537" s="44">
        <v>114</v>
      </c>
      <c r="JD537" s="44">
        <f t="shared" si="2638"/>
        <v>1</v>
      </c>
      <c r="JE537" s="44">
        <v>17</v>
      </c>
      <c r="JF537" s="44">
        <f t="shared" si="2639"/>
        <v>1</v>
      </c>
      <c r="JG537" s="44">
        <v>0</v>
      </c>
      <c r="JH537" s="60" t="str">
        <f t="shared" si="2640"/>
        <v>アンパンマンもちふわ</v>
      </c>
      <c r="JI537" s="67">
        <f t="shared" si="2641"/>
        <v>673</v>
      </c>
      <c r="JJ537" s="44">
        <f t="shared" si="2529"/>
        <v>673</v>
      </c>
      <c r="JK537" s="45">
        <f t="shared" si="2530"/>
        <v>0.32047619047619047</v>
      </c>
      <c r="JL537" s="35"/>
      <c r="JM537" s="27"/>
      <c r="JN537" s="46"/>
      <c r="JO537" s="44">
        <v>2926</v>
      </c>
      <c r="JP537" s="25">
        <f t="shared" si="2642"/>
        <v>15</v>
      </c>
      <c r="JQ537" s="44">
        <v>175</v>
      </c>
      <c r="JR537" s="44">
        <f t="shared" si="2643"/>
        <v>3</v>
      </c>
      <c r="JS537" s="44">
        <v>66</v>
      </c>
      <c r="JT537" s="44">
        <f t="shared" si="2644"/>
        <v>4</v>
      </c>
      <c r="JU537" s="44">
        <v>0</v>
      </c>
      <c r="JV537" s="60" t="str">
        <f t="shared" si="2645"/>
        <v>AIスクイーズ</v>
      </c>
      <c r="JW537" s="67">
        <f t="shared" si="2646"/>
        <v>182</v>
      </c>
      <c r="JX537" s="44">
        <f t="shared" si="2536"/>
        <v>728</v>
      </c>
      <c r="JY537" s="45">
        <f t="shared" si="2537"/>
        <v>0.48533333333333334</v>
      </c>
      <c r="JZ537" s="35"/>
      <c r="KA537" s="61"/>
      <c r="KB537" s="46"/>
      <c r="KC537" s="44">
        <v>5456</v>
      </c>
      <c r="KD537" s="25">
        <f t="shared" si="2647"/>
        <v>58</v>
      </c>
      <c r="KE537" s="44">
        <v>346</v>
      </c>
      <c r="KF537" s="44">
        <f t="shared" si="2648"/>
        <v>1</v>
      </c>
      <c r="KG537" s="44">
        <v>92</v>
      </c>
      <c r="KH537" s="44">
        <f t="shared" si="2649"/>
        <v>1</v>
      </c>
      <c r="KI537" s="25">
        <v>0</v>
      </c>
      <c r="KJ537" s="60" t="str">
        <f t="shared" si="2650"/>
        <v>AIモンスターラバー</v>
      </c>
      <c r="KK537" s="67">
        <f t="shared" si="2651"/>
        <v>198</v>
      </c>
      <c r="KL537" s="44">
        <f t="shared" si="2543"/>
        <v>198</v>
      </c>
      <c r="KM537" s="45">
        <f t="shared" si="2544"/>
        <v>3.413793103448276E-2</v>
      </c>
      <c r="KN537" s="35"/>
      <c r="KO537" s="27"/>
      <c r="KP537" s="46"/>
      <c r="KQ537" s="44">
        <v>5071</v>
      </c>
      <c r="KR537" s="204">
        <f t="shared" si="2652"/>
        <v>22</v>
      </c>
      <c r="KS537" s="44">
        <v>236</v>
      </c>
      <c r="KT537" s="44">
        <f t="shared" si="2653"/>
        <v>0</v>
      </c>
      <c r="KU537" s="44">
        <v>50</v>
      </c>
      <c r="KV537" s="44">
        <f t="shared" si="2654"/>
        <v>0</v>
      </c>
      <c r="KW537" s="44">
        <v>20</v>
      </c>
      <c r="KX537" s="60" t="str">
        <f t="shared" si="2655"/>
        <v>キティサンダルKH</v>
      </c>
      <c r="KY537" s="67">
        <f t="shared" si="2656"/>
        <v>605</v>
      </c>
      <c r="KZ537" s="44">
        <f t="shared" si="2550"/>
        <v>0</v>
      </c>
      <c r="LA537" s="45">
        <f t="shared" si="2551"/>
        <v>0</v>
      </c>
      <c r="LB537" s="35"/>
      <c r="LC537" s="27"/>
      <c r="LD537" s="74"/>
      <c r="LE537" s="75"/>
      <c r="LF537" s="75"/>
      <c r="LG537" s="75">
        <v>1166</v>
      </c>
      <c r="LH537" s="75">
        <f t="shared" si="2496"/>
        <v>0</v>
      </c>
      <c r="LI537" s="76">
        <v>2</v>
      </c>
      <c r="LJ537" s="75">
        <f t="shared" si="2497"/>
        <v>0</v>
      </c>
      <c r="LK537" s="75">
        <v>0</v>
      </c>
      <c r="LL537" s="77" t="str">
        <f>IF(LE535="","",LL534)</f>
        <v>バイキンティッシュカバー、ダダンダン</v>
      </c>
      <c r="LM537" s="78">
        <f>IF(LF535="","",LM534)</f>
        <v>1000</v>
      </c>
      <c r="LN537" s="75">
        <f t="shared" si="2498"/>
        <v>0</v>
      </c>
      <c r="LO537" s="79"/>
      <c r="LP537" s="35"/>
      <c r="LQ537" s="27"/>
      <c r="LR537" s="46"/>
      <c r="LS537" s="67"/>
      <c r="LT537" s="44" t="str">
        <f>IF(LS537="","",LS537-LS535)</f>
        <v/>
      </c>
      <c r="LU537" s="44"/>
      <c r="LV537" s="44"/>
      <c r="LW537" s="44"/>
      <c r="LX537" s="44" t="str">
        <f>IF(LW537="","",LW535+LY535-LW537)</f>
        <v/>
      </c>
      <c r="LY537" s="44"/>
      <c r="LZ537" s="44"/>
      <c r="MA537" s="44"/>
      <c r="MB537" s="44" t="str">
        <f t="shared" si="2688"/>
        <v/>
      </c>
      <c r="MC537" s="45" t="str">
        <f t="shared" si="2689"/>
        <v/>
      </c>
      <c r="MD537" s="35"/>
      <c r="ME537" s="27"/>
      <c r="MF537" s="46"/>
      <c r="MG537" s="67"/>
      <c r="MH537" s="44" t="str">
        <f>IF(MG537="","",MG537-MG535)</f>
        <v/>
      </c>
      <c r="MI537" s="44"/>
      <c r="MJ537" s="44"/>
      <c r="MK537" s="44"/>
      <c r="ML537" s="44" t="str">
        <f>IF(MK537="","",MK535+MM535-MK537)</f>
        <v/>
      </c>
      <c r="MM537" s="44"/>
      <c r="MN537" s="44"/>
      <c r="MO537" s="44"/>
      <c r="MP537" s="44" t="str">
        <f t="shared" si="2690"/>
        <v/>
      </c>
      <c r="MQ537" s="45" t="str">
        <f t="shared" si="2691"/>
        <v/>
      </c>
      <c r="MR537" s="35"/>
      <c r="MS537" s="27"/>
      <c r="MT537" s="46"/>
      <c r="MU537" s="67"/>
      <c r="MV537" s="44" t="str">
        <f>IF(MU537="","",MU537-MU535)</f>
        <v/>
      </c>
      <c r="MW537" s="44"/>
      <c r="MX537" s="44"/>
      <c r="MY537" s="44"/>
      <c r="MZ537" s="44" t="str">
        <f>IF(MY537="","",MY535+NA535-MY537)</f>
        <v/>
      </c>
      <c r="NA537" s="44"/>
      <c r="NB537" s="44"/>
      <c r="NC537" s="44"/>
      <c r="ND537" s="44" t="str">
        <f t="shared" si="2692"/>
        <v/>
      </c>
      <c r="NE537" s="45" t="str">
        <f t="shared" si="2693"/>
        <v/>
      </c>
      <c r="NF537" s="35"/>
      <c r="NG537" s="27"/>
      <c r="NH537" s="46"/>
      <c r="NI537" s="67"/>
      <c r="NJ537" s="44" t="str">
        <f>IF(NI537="","",NI537-NI535)</f>
        <v/>
      </c>
      <c r="NK537" s="44"/>
      <c r="NL537" s="44"/>
      <c r="NM537" s="44"/>
      <c r="NN537" s="44" t="str">
        <f>IF(NM537="","",NM535+NO535-NM537)</f>
        <v/>
      </c>
      <c r="NO537" s="44"/>
      <c r="NP537" s="44"/>
      <c r="NQ537" s="44"/>
      <c r="NR537" s="44" t="str">
        <f t="shared" si="2694"/>
        <v/>
      </c>
      <c r="NS537" s="45" t="str">
        <f t="shared" si="2695"/>
        <v/>
      </c>
      <c r="NT537" s="35"/>
    </row>
    <row r="538" spans="1:384" ht="15" customHeight="1" thickTop="1" thickBot="1" x14ac:dyDescent="0.25">
      <c r="A538" s="38"/>
      <c r="B538" s="39"/>
      <c r="C538" s="40"/>
      <c r="D538" s="40"/>
      <c r="E538" s="40"/>
      <c r="F538" s="140"/>
      <c r="G538" s="140"/>
      <c r="H538" s="42"/>
      <c r="I538" s="44"/>
      <c r="J538" s="44" t="str">
        <f t="shared" ref="J538:J562" si="2697">IF(I538="","",I538-I537)</f>
        <v/>
      </c>
      <c r="K538" s="44"/>
      <c r="L538" s="44"/>
      <c r="M538" s="44"/>
      <c r="N538" s="44" t="str">
        <f t="shared" ref="N538:N563" si="2698">IF(M538="","",M537+O537-M538)</f>
        <v/>
      </c>
      <c r="O538" s="44"/>
      <c r="P538" s="44"/>
      <c r="Q538" s="44"/>
      <c r="R538" s="44" t="str">
        <f t="shared" si="2676"/>
        <v/>
      </c>
      <c r="S538" s="45" t="str">
        <f t="shared" si="2677"/>
        <v/>
      </c>
      <c r="T538" s="35"/>
      <c r="U538" s="27"/>
      <c r="V538" s="46"/>
      <c r="W538" s="67"/>
      <c r="X538" s="44" t="str">
        <f t="shared" ref="X538:X558" si="2699">IF(W538="","",W538-W537)</f>
        <v/>
      </c>
      <c r="Y538" s="44"/>
      <c r="Z538" s="44"/>
      <c r="AA538" s="44"/>
      <c r="AB538" s="44" t="str">
        <f t="shared" ref="AB538:AB558" si="2700">IF(AA538="","",AA537+AC537-AA538)</f>
        <v/>
      </c>
      <c r="AC538" s="44"/>
      <c r="AD538" s="44"/>
      <c r="AE538" s="44"/>
      <c r="AF538" s="44" t="str">
        <f t="shared" si="2678"/>
        <v/>
      </c>
      <c r="AG538" s="45" t="str">
        <f t="shared" si="2679"/>
        <v/>
      </c>
      <c r="AH538" s="35"/>
      <c r="AI538" s="27"/>
      <c r="AJ538" s="46"/>
      <c r="AK538" s="44"/>
      <c r="AL538" s="44" t="str">
        <f t="shared" ref="AL538:AL562" si="2701">IF(AK538="","",AK538-AK537)</f>
        <v/>
      </c>
      <c r="AM538" s="44"/>
      <c r="AN538" s="44" t="str">
        <f t="shared" ref="AN538:AN563" si="2702">IF(AM538="","",AM538-AM537)</f>
        <v/>
      </c>
      <c r="AO538" s="44"/>
      <c r="AP538" s="44" t="str">
        <f t="shared" ref="AP538:AP563" si="2703">IF(AO538="","",AO537+AQ537-AO538)</f>
        <v/>
      </c>
      <c r="AQ538" s="44"/>
      <c r="AR538" s="44"/>
      <c r="AS538" s="44"/>
      <c r="AT538" s="44" t="str">
        <f t="shared" si="2680"/>
        <v/>
      </c>
      <c r="AU538" s="45" t="str">
        <f t="shared" si="2681"/>
        <v/>
      </c>
      <c r="AV538" s="35"/>
      <c r="AW538" s="27"/>
      <c r="AX538" s="46"/>
      <c r="AY538" s="44"/>
      <c r="AZ538" s="44" t="str">
        <f t="shared" ref="AZ538:AZ562" si="2704">IF(AY538="","",AY538-AY537)</f>
        <v/>
      </c>
      <c r="BA538" s="44"/>
      <c r="BB538" s="44" t="str">
        <f t="shared" ref="BB538:BB563" si="2705">IF(BA538="","",BA538-BA537)</f>
        <v/>
      </c>
      <c r="BC538" s="44"/>
      <c r="BD538" s="44" t="str">
        <f t="shared" ref="BD538:BD563" si="2706">IF(BC538="","",BC537+BE537-BC538)</f>
        <v/>
      </c>
      <c r="BE538" s="44"/>
      <c r="BF538" s="44"/>
      <c r="BG538" s="44"/>
      <c r="BH538" s="44" t="str">
        <f t="shared" si="2682"/>
        <v/>
      </c>
      <c r="BI538" s="45" t="str">
        <f t="shared" si="2683"/>
        <v/>
      </c>
      <c r="BJ538" s="35"/>
      <c r="BK538" s="50"/>
      <c r="BL538" s="74"/>
      <c r="BM538" s="81">
        <v>12225</v>
      </c>
      <c r="BN538" s="76">
        <f t="shared" si="2612"/>
        <v>94</v>
      </c>
      <c r="BO538" s="78">
        <v>614</v>
      </c>
      <c r="BP538" s="75">
        <f t="shared" si="2613"/>
        <v>4</v>
      </c>
      <c r="BQ538" s="75">
        <v>86</v>
      </c>
      <c r="BR538" s="75">
        <f t="shared" si="2696"/>
        <v>5</v>
      </c>
      <c r="BS538" s="75">
        <v>0</v>
      </c>
      <c r="BT538" s="77" t="str">
        <f t="shared" si="2615"/>
        <v>ＡＩモンスターラバー</v>
      </c>
      <c r="BU538" s="78">
        <f t="shared" si="2616"/>
        <v>198</v>
      </c>
      <c r="BV538" s="75">
        <f t="shared" si="2560"/>
        <v>990</v>
      </c>
      <c r="BW538" s="79">
        <f t="shared" si="2561"/>
        <v>0.10531914893617021</v>
      </c>
      <c r="BX538" s="35"/>
      <c r="BY538" s="27"/>
      <c r="BZ538" s="74"/>
      <c r="CA538" s="81">
        <v>707</v>
      </c>
      <c r="CB538" s="76">
        <f t="shared" si="2617"/>
        <v>72</v>
      </c>
      <c r="CC538" s="78">
        <v>0</v>
      </c>
      <c r="CD538" s="75">
        <f t="shared" si="2618"/>
        <v>0</v>
      </c>
      <c r="CE538" s="75">
        <v>14</v>
      </c>
      <c r="CF538" s="75">
        <f t="shared" si="2619"/>
        <v>1</v>
      </c>
      <c r="CG538" s="75">
        <v>-3</v>
      </c>
      <c r="CH538" s="77" t="str">
        <f t="shared" si="2620"/>
        <v>AIモンスターマスコット</v>
      </c>
      <c r="CI538" s="78">
        <f t="shared" si="2621"/>
        <v>286</v>
      </c>
      <c r="CJ538" s="75">
        <f t="shared" si="2507"/>
        <v>286</v>
      </c>
      <c r="CK538" s="79">
        <f t="shared" si="2508"/>
        <v>3.9722222222222221E-2</v>
      </c>
      <c r="CL538" s="35"/>
      <c r="CM538" s="27"/>
      <c r="CN538" s="74"/>
      <c r="CO538" s="81">
        <v>369</v>
      </c>
      <c r="CP538" s="76">
        <f t="shared" si="2622"/>
        <v>43</v>
      </c>
      <c r="CQ538" s="78">
        <v>995</v>
      </c>
      <c r="CR538" s="75">
        <f t="shared" si="2623"/>
        <v>1</v>
      </c>
      <c r="CS538" s="75">
        <v>17</v>
      </c>
      <c r="CT538" s="75">
        <f t="shared" si="2624"/>
        <v>1</v>
      </c>
      <c r="CU538" s="75">
        <v>0</v>
      </c>
      <c r="CV538" s="77" t="str">
        <f t="shared" si="2625"/>
        <v>スティッチキーケース</v>
      </c>
      <c r="CW538" s="78">
        <f t="shared" si="2626"/>
        <v>550</v>
      </c>
      <c r="CX538" s="75">
        <f t="shared" si="2510"/>
        <v>550</v>
      </c>
      <c r="CY538" s="79">
        <f t="shared" si="2511"/>
        <v>0.12790697674418605</v>
      </c>
      <c r="CZ538" s="35"/>
      <c r="DA538" s="58"/>
      <c r="DB538" s="74"/>
      <c r="DC538" s="81">
        <v>5460</v>
      </c>
      <c r="DD538" s="76">
        <f t="shared" si="2627"/>
        <v>39</v>
      </c>
      <c r="DE538" s="78">
        <v>299</v>
      </c>
      <c r="DF538" s="75">
        <f t="shared" si="2628"/>
        <v>5</v>
      </c>
      <c r="DG538" s="75">
        <v>82</v>
      </c>
      <c r="DH538" s="75">
        <f t="shared" si="2629"/>
        <v>8</v>
      </c>
      <c r="DI538" s="75">
        <v>1</v>
      </c>
      <c r="DJ538" s="77" t="str">
        <f t="shared" si="2630"/>
        <v>ＡＩラバー</v>
      </c>
      <c r="DK538" s="78">
        <f t="shared" si="2631"/>
        <v>198</v>
      </c>
      <c r="DL538" s="75">
        <f t="shared" si="2517"/>
        <v>1584</v>
      </c>
      <c r="DM538" s="79">
        <f t="shared" si="2518"/>
        <v>0.40615384615384614</v>
      </c>
      <c r="DN538" s="35"/>
      <c r="DO538" s="27"/>
      <c r="DP538" s="74"/>
      <c r="DQ538" s="81">
        <v>1090</v>
      </c>
      <c r="DR538" s="76">
        <f t="shared" si="2632"/>
        <v>23</v>
      </c>
      <c r="DS538" s="78">
        <v>36</v>
      </c>
      <c r="DT538" s="75">
        <f t="shared" si="2633"/>
        <v>0</v>
      </c>
      <c r="DU538" s="75">
        <v>17</v>
      </c>
      <c r="DV538" s="75">
        <f t="shared" si="2634"/>
        <v>0</v>
      </c>
      <c r="DW538" s="75">
        <v>0</v>
      </c>
      <c r="DX538" s="77" t="str">
        <f t="shared" si="2635"/>
        <v>サンリオトイカメラ</v>
      </c>
      <c r="DY538" s="78">
        <f t="shared" si="2636"/>
        <v>605</v>
      </c>
      <c r="DZ538" s="75">
        <f t="shared" si="2522"/>
        <v>0</v>
      </c>
      <c r="EA538" s="79">
        <f t="shared" si="2523"/>
        <v>0</v>
      </c>
      <c r="EB538" s="35"/>
      <c r="EC538" s="27"/>
      <c r="ED538" s="46"/>
      <c r="EE538" s="67"/>
      <c r="EF538" s="44" t="str">
        <f t="shared" ref="EF538:EF558" si="2707">IF(EE538="","",EE538-EE537)</f>
        <v/>
      </c>
      <c r="EG538" s="44"/>
      <c r="EH538" s="44"/>
      <c r="EI538" s="44"/>
      <c r="EJ538" s="44" t="str">
        <f t="shared" ref="EJ538:EJ558" si="2708">IF(EI538="","",EI537+EK537-EI538)</f>
        <v/>
      </c>
      <c r="EK538" s="44"/>
      <c r="EL538" s="44"/>
      <c r="EM538" s="44"/>
      <c r="EN538" s="44" t="str">
        <f t="shared" si="2684"/>
        <v/>
      </c>
      <c r="EO538" s="45" t="str">
        <f t="shared" si="2685"/>
        <v/>
      </c>
      <c r="EP538" s="35"/>
      <c r="EQ538" s="27"/>
      <c r="ER538" s="46"/>
      <c r="ES538" s="44"/>
      <c r="ET538" s="44" t="str">
        <f t="shared" ref="ET538:ET562" si="2709">IF(ES538="","",ES538-ES537)</f>
        <v/>
      </c>
      <c r="EU538" s="44"/>
      <c r="EV538" s="44" t="str">
        <f t="shared" ref="EV538:EV563" si="2710">IF(EU538="","",EU538-EU537)</f>
        <v/>
      </c>
      <c r="EW538" s="44"/>
      <c r="EX538" s="44" t="str">
        <f t="shared" ref="EX538:EX563" si="2711">IF(EW538="","",EW537+EY537-EW538)</f>
        <v/>
      </c>
      <c r="EY538" s="44"/>
      <c r="EZ538" s="44"/>
      <c r="FA538" s="44"/>
      <c r="FB538" s="44" t="str">
        <f t="shared" si="2686"/>
        <v/>
      </c>
      <c r="FC538" s="45" t="str">
        <f t="shared" si="2687"/>
        <v/>
      </c>
      <c r="FD538" s="35"/>
      <c r="HW538" s="181"/>
      <c r="IY538" s="33"/>
      <c r="IZ538" s="74"/>
      <c r="JA538" s="81">
        <v>4927</v>
      </c>
      <c r="JB538" s="76">
        <f t="shared" si="2637"/>
        <v>24</v>
      </c>
      <c r="JC538" s="78">
        <v>262</v>
      </c>
      <c r="JD538" s="75">
        <f t="shared" si="2638"/>
        <v>2</v>
      </c>
      <c r="JE538" s="75">
        <v>150</v>
      </c>
      <c r="JF538" s="75">
        <f t="shared" si="2639"/>
        <v>2</v>
      </c>
      <c r="JG538" s="75">
        <v>0</v>
      </c>
      <c r="JH538" s="77" t="str">
        <f t="shared" si="2640"/>
        <v>スプランキーラバー</v>
      </c>
      <c r="JI538" s="78">
        <f t="shared" si="2641"/>
        <v>200</v>
      </c>
      <c r="JJ538" s="75">
        <f t="shared" si="2529"/>
        <v>400</v>
      </c>
      <c r="JK538" s="79">
        <f t="shared" si="2530"/>
        <v>0.16666666666666666</v>
      </c>
      <c r="JL538" s="35"/>
      <c r="JM538" s="27"/>
      <c r="JN538" s="74"/>
      <c r="JO538" s="81">
        <v>4982</v>
      </c>
      <c r="JP538" s="76">
        <f t="shared" si="2642"/>
        <v>52</v>
      </c>
      <c r="JQ538" s="78">
        <v>222</v>
      </c>
      <c r="JR538" s="75">
        <f t="shared" si="2643"/>
        <v>2</v>
      </c>
      <c r="JS538" s="75">
        <v>8</v>
      </c>
      <c r="JT538" s="75">
        <f t="shared" si="2644"/>
        <v>2</v>
      </c>
      <c r="JU538" s="75">
        <v>6</v>
      </c>
      <c r="JV538" s="77" t="str">
        <f t="shared" si="2645"/>
        <v>しなこくま</v>
      </c>
      <c r="JW538" s="78">
        <f t="shared" si="2646"/>
        <v>682</v>
      </c>
      <c r="JX538" s="75">
        <f t="shared" si="2536"/>
        <v>1364</v>
      </c>
      <c r="JY538" s="79">
        <f t="shared" si="2537"/>
        <v>0.2623076923076923</v>
      </c>
      <c r="JZ538" s="35"/>
      <c r="KA538" s="61"/>
      <c r="KB538" s="74"/>
      <c r="KC538" s="81">
        <v>3354</v>
      </c>
      <c r="KD538" s="76">
        <f t="shared" si="2647"/>
        <v>77</v>
      </c>
      <c r="KE538" s="78">
        <v>179</v>
      </c>
      <c r="KF538" s="75">
        <f t="shared" si="2648"/>
        <v>3</v>
      </c>
      <c r="KG538" s="75">
        <v>7</v>
      </c>
      <c r="KH538" s="75">
        <f t="shared" si="2649"/>
        <v>4</v>
      </c>
      <c r="KI538" s="75">
        <v>2</v>
      </c>
      <c r="KJ538" s="77" t="str">
        <f t="shared" si="2650"/>
        <v>ＡＩマスコット</v>
      </c>
      <c r="KK538" s="78">
        <f t="shared" si="2651"/>
        <v>286</v>
      </c>
      <c r="KL538" s="75">
        <f t="shared" si="2543"/>
        <v>1144</v>
      </c>
      <c r="KM538" s="79">
        <f t="shared" si="2544"/>
        <v>0.14857142857142858</v>
      </c>
      <c r="KN538" s="35"/>
      <c r="KO538" s="27"/>
      <c r="KP538" s="74"/>
      <c r="KQ538" s="81">
        <v>4109</v>
      </c>
      <c r="KR538" s="76">
        <f t="shared" si="2652"/>
        <v>82</v>
      </c>
      <c r="KS538" s="78">
        <v>188</v>
      </c>
      <c r="KT538" s="75">
        <f t="shared" si="2653"/>
        <v>1</v>
      </c>
      <c r="KU538" s="75">
        <v>6</v>
      </c>
      <c r="KV538" s="75">
        <f t="shared" si="2654"/>
        <v>0</v>
      </c>
      <c r="KW538" s="75">
        <v>4</v>
      </c>
      <c r="KX538" s="77" t="str">
        <f t="shared" si="2655"/>
        <v>サンリオファン</v>
      </c>
      <c r="KY538" s="78">
        <f t="shared" si="2656"/>
        <v>1100</v>
      </c>
      <c r="KZ538" s="75">
        <f t="shared" si="2550"/>
        <v>0</v>
      </c>
      <c r="LA538" s="79">
        <f t="shared" si="2551"/>
        <v>0</v>
      </c>
      <c r="LB538" s="35"/>
      <c r="LC538" s="27"/>
      <c r="LD538" s="51">
        <f>IF(A520="","",A520)</f>
        <v>45916</v>
      </c>
      <c r="LE538" s="43">
        <v>67862</v>
      </c>
      <c r="LF538" s="93">
        <f>IF(LE538="","",LE538-LE535)</f>
        <v>94</v>
      </c>
      <c r="LG538" s="43">
        <v>445</v>
      </c>
      <c r="LH538" s="43">
        <f>IF(LG538="","",LG538-LG535)</f>
        <v>0</v>
      </c>
      <c r="LI538" s="43">
        <v>1</v>
      </c>
      <c r="LJ538" s="87">
        <f>IF(LI538="","",LI535+LK535-LI538)</f>
        <v>1</v>
      </c>
      <c r="LK538" s="43">
        <v>0</v>
      </c>
      <c r="LL538" s="64" t="str">
        <f>IF(LE538="","",LL535)</f>
        <v>キティ浴衣、クロミ浴衣</v>
      </c>
      <c r="LM538" s="47">
        <f>IF(LF538="","",LM535)</f>
        <v>1000</v>
      </c>
      <c r="LN538" s="87">
        <f t="shared" si="2498"/>
        <v>1000</v>
      </c>
      <c r="LO538" s="54"/>
      <c r="LP538" s="35"/>
      <c r="LQ538" s="27"/>
      <c r="LR538" s="46"/>
      <c r="LS538" s="67"/>
      <c r="LT538" s="44" t="str">
        <f t="shared" ref="LT538:LT558" si="2712">IF(LS538="","",LS538-LS537)</f>
        <v/>
      </c>
      <c r="LU538" s="44"/>
      <c r="LV538" s="44"/>
      <c r="LW538" s="44"/>
      <c r="LX538" s="44" t="str">
        <f t="shared" ref="LX538:LX558" si="2713">IF(LW538="","",LW537+LY537-LW538)</f>
        <v/>
      </c>
      <c r="LY538" s="44"/>
      <c r="LZ538" s="44"/>
      <c r="MA538" s="44"/>
      <c r="MB538" s="44" t="str">
        <f t="shared" si="2688"/>
        <v/>
      </c>
      <c r="MC538" s="45" t="str">
        <f t="shared" si="2689"/>
        <v/>
      </c>
      <c r="MD538" s="35"/>
      <c r="ME538" s="27"/>
      <c r="MF538" s="46"/>
      <c r="MG538" s="67"/>
      <c r="MH538" s="44" t="str">
        <f t="shared" ref="MH538:MH558" si="2714">IF(MG538="","",MG538-MG537)</f>
        <v/>
      </c>
      <c r="MI538" s="44"/>
      <c r="MJ538" s="44"/>
      <c r="MK538" s="44"/>
      <c r="ML538" s="44" t="str">
        <f t="shared" ref="ML538:ML558" si="2715">IF(MK538="","",MK537+MM537-MK538)</f>
        <v/>
      </c>
      <c r="MM538" s="44"/>
      <c r="MN538" s="44"/>
      <c r="MO538" s="44"/>
      <c r="MP538" s="44" t="str">
        <f t="shared" si="2690"/>
        <v/>
      </c>
      <c r="MQ538" s="45" t="str">
        <f t="shared" si="2691"/>
        <v/>
      </c>
      <c r="MR538" s="35"/>
      <c r="MS538" s="27"/>
      <c r="MT538" s="46"/>
      <c r="MU538" s="67"/>
      <c r="MV538" s="44" t="str">
        <f t="shared" ref="MV538:MV558" si="2716">IF(MU538="","",MU538-MU537)</f>
        <v/>
      </c>
      <c r="MW538" s="44"/>
      <c r="MX538" s="44"/>
      <c r="MY538" s="44"/>
      <c r="MZ538" s="44" t="str">
        <f t="shared" ref="MZ538:MZ558" si="2717">IF(MY538="","",MY537+NA537-MY538)</f>
        <v/>
      </c>
      <c r="NA538" s="44"/>
      <c r="NB538" s="44"/>
      <c r="NC538" s="44"/>
      <c r="ND538" s="44" t="str">
        <f t="shared" si="2692"/>
        <v/>
      </c>
      <c r="NE538" s="45" t="str">
        <f t="shared" si="2693"/>
        <v/>
      </c>
      <c r="NF538" s="35"/>
      <c r="NG538" s="27"/>
      <c r="NH538" s="46"/>
      <c r="NI538" s="67"/>
      <c r="NJ538" s="44" t="str">
        <f t="shared" ref="NJ538:NJ558" si="2718">IF(NI538="","",NI538-NI537)</f>
        <v/>
      </c>
      <c r="NK538" s="44"/>
      <c r="NL538" s="44"/>
      <c r="NM538" s="44"/>
      <c r="NN538" s="44" t="str">
        <f t="shared" ref="NN538:NN558" si="2719">IF(NM538="","",NM537+NO537-NM538)</f>
        <v/>
      </c>
      <c r="NO538" s="44"/>
      <c r="NP538" s="44"/>
      <c r="NQ538" s="44"/>
      <c r="NR538" s="44" t="str">
        <f t="shared" si="2694"/>
        <v/>
      </c>
      <c r="NS538" s="45" t="str">
        <f t="shared" si="2695"/>
        <v/>
      </c>
      <c r="NT538" s="35"/>
    </row>
    <row r="539" spans="1:384" ht="15" customHeight="1" thickTop="1" x14ac:dyDescent="0.2">
      <c r="A539" s="38"/>
      <c r="B539" s="39"/>
      <c r="C539" s="40"/>
      <c r="D539" s="40"/>
      <c r="E539" s="40"/>
      <c r="F539" s="140"/>
      <c r="G539" s="140"/>
      <c r="H539" s="42"/>
      <c r="I539" s="44"/>
      <c r="J539" s="44" t="str">
        <f t="shared" si="2697"/>
        <v/>
      </c>
      <c r="K539" s="44"/>
      <c r="L539" s="44"/>
      <c r="M539" s="44"/>
      <c r="N539" s="44" t="str">
        <f t="shared" si="2698"/>
        <v/>
      </c>
      <c r="O539" s="44"/>
      <c r="P539" s="44"/>
      <c r="Q539" s="44"/>
      <c r="R539" s="44" t="str">
        <f t="shared" si="2676"/>
        <v/>
      </c>
      <c r="S539" s="45" t="str">
        <f t="shared" si="2677"/>
        <v/>
      </c>
      <c r="T539" s="35"/>
      <c r="U539" s="27"/>
      <c r="V539" s="46"/>
      <c r="W539" s="67"/>
      <c r="X539" s="44" t="str">
        <f t="shared" si="2699"/>
        <v/>
      </c>
      <c r="Y539" s="44"/>
      <c r="Z539" s="44"/>
      <c r="AA539" s="44"/>
      <c r="AB539" s="44" t="str">
        <f t="shared" si="2700"/>
        <v/>
      </c>
      <c r="AC539" s="44"/>
      <c r="AD539" s="44"/>
      <c r="AE539" s="44"/>
      <c r="AF539" s="44" t="str">
        <f t="shared" si="2678"/>
        <v/>
      </c>
      <c r="AG539" s="45" t="str">
        <f t="shared" si="2679"/>
        <v/>
      </c>
      <c r="AH539" s="35"/>
      <c r="AI539" s="27"/>
      <c r="AJ539" s="46"/>
      <c r="AK539" s="44"/>
      <c r="AL539" s="44" t="str">
        <f t="shared" si="2701"/>
        <v/>
      </c>
      <c r="AM539" s="44"/>
      <c r="AN539" s="44" t="str">
        <f t="shared" si="2702"/>
        <v/>
      </c>
      <c r="AO539" s="44"/>
      <c r="AP539" s="44" t="str">
        <f t="shared" si="2703"/>
        <v/>
      </c>
      <c r="AQ539" s="44"/>
      <c r="AR539" s="44"/>
      <c r="AS539" s="44"/>
      <c r="AT539" s="44" t="str">
        <f t="shared" si="2680"/>
        <v/>
      </c>
      <c r="AU539" s="45" t="str">
        <f t="shared" si="2681"/>
        <v/>
      </c>
      <c r="AV539" s="35"/>
      <c r="AW539" s="27"/>
      <c r="AX539" s="46"/>
      <c r="AY539" s="44"/>
      <c r="AZ539" s="44" t="str">
        <f t="shared" si="2704"/>
        <v/>
      </c>
      <c r="BA539" s="44"/>
      <c r="BB539" s="44" t="str">
        <f t="shared" si="2705"/>
        <v/>
      </c>
      <c r="BC539" s="44"/>
      <c r="BD539" s="44" t="str">
        <f t="shared" si="2706"/>
        <v/>
      </c>
      <c r="BE539" s="44"/>
      <c r="BF539" s="44"/>
      <c r="BG539" s="44"/>
      <c r="BH539" s="44" t="str">
        <f t="shared" si="2682"/>
        <v/>
      </c>
      <c r="BI539" s="45" t="str">
        <f t="shared" si="2683"/>
        <v/>
      </c>
      <c r="BJ539" s="35"/>
      <c r="BK539" s="50"/>
      <c r="BL539" s="51">
        <f>IF($A518="","",$A518)</f>
        <v>45908</v>
      </c>
      <c r="BM539" s="44">
        <v>11856</v>
      </c>
      <c r="BN539" s="59">
        <f t="shared" si="2612"/>
        <v>34</v>
      </c>
      <c r="BO539" s="44">
        <v>449</v>
      </c>
      <c r="BP539" s="87">
        <f t="shared" si="2613"/>
        <v>1</v>
      </c>
      <c r="BQ539" s="44">
        <v>20</v>
      </c>
      <c r="BR539" s="43">
        <f t="shared" si="2696"/>
        <v>0</v>
      </c>
      <c r="BS539" s="43">
        <v>0</v>
      </c>
      <c r="BT539" s="53" t="str">
        <f t="shared" si="2615"/>
        <v>サンリオでかぱっちん</v>
      </c>
      <c r="BU539" s="47">
        <f t="shared" si="2616"/>
        <v>660</v>
      </c>
      <c r="BV539" s="44">
        <f t="shared" ref="BV539:BV542" si="2720">IF(BQ539="","",BR539*BU539)</f>
        <v>0</v>
      </c>
      <c r="BW539" s="89">
        <f t="shared" ref="BW539:BW542" si="2721">IF(BR539="","",BV539/(BN539*100))</f>
        <v>0</v>
      </c>
      <c r="BX539" s="35"/>
      <c r="BY539" s="27"/>
      <c r="BZ539" s="51">
        <f>IF($A518="","",$A518)</f>
        <v>45908</v>
      </c>
      <c r="CA539" s="44">
        <v>530</v>
      </c>
      <c r="CB539" s="43">
        <f t="shared" si="2617"/>
        <v>78</v>
      </c>
      <c r="CC539" s="44">
        <v>999</v>
      </c>
      <c r="CD539" s="87">
        <f t="shared" si="2618"/>
        <v>1</v>
      </c>
      <c r="CE539" s="44">
        <v>7</v>
      </c>
      <c r="CF539" s="43">
        <f t="shared" si="2619"/>
        <v>1</v>
      </c>
      <c r="CG539" s="43">
        <v>0</v>
      </c>
      <c r="CH539" s="53" t="str">
        <f t="shared" si="2620"/>
        <v>サンリオフェイスポーチ</v>
      </c>
      <c r="CI539" s="47">
        <f t="shared" si="2621"/>
        <v>900</v>
      </c>
      <c r="CJ539" s="44">
        <f t="shared" si="2507"/>
        <v>900</v>
      </c>
      <c r="CK539" s="89">
        <f t="shared" si="2508"/>
        <v>0.11538461538461539</v>
      </c>
      <c r="CL539" s="35"/>
      <c r="CM539" s="27"/>
      <c r="CN539" s="51">
        <f>IF($A518="","",$A518)</f>
        <v>45908</v>
      </c>
      <c r="CO539" s="44">
        <v>259</v>
      </c>
      <c r="CP539" s="59">
        <f t="shared" si="2622"/>
        <v>9</v>
      </c>
      <c r="CQ539" s="44">
        <v>998</v>
      </c>
      <c r="CR539" s="87">
        <f t="shared" si="2623"/>
        <v>0</v>
      </c>
      <c r="CS539" s="44">
        <v>24</v>
      </c>
      <c r="CT539" s="43">
        <f t="shared" si="2624"/>
        <v>0</v>
      </c>
      <c r="CU539" s="43">
        <v>0</v>
      </c>
      <c r="CV539" s="53" t="s">
        <v>470</v>
      </c>
      <c r="CW539" s="47">
        <v>490</v>
      </c>
      <c r="CX539" s="44">
        <f t="shared" si="2510"/>
        <v>0</v>
      </c>
      <c r="CY539" s="89">
        <f t="shared" si="2511"/>
        <v>0</v>
      </c>
      <c r="CZ539" s="35" t="s">
        <v>471</v>
      </c>
      <c r="DA539" s="58"/>
      <c r="DB539" s="51">
        <f>IF($A518="","",$A518)</f>
        <v>45908</v>
      </c>
      <c r="DC539" s="44">
        <v>7043</v>
      </c>
      <c r="DD539" s="43">
        <f t="shared" si="2627"/>
        <v>51</v>
      </c>
      <c r="DE539" s="44">
        <v>256</v>
      </c>
      <c r="DF539" s="87">
        <f t="shared" si="2628"/>
        <v>1</v>
      </c>
      <c r="DG539" s="44">
        <v>16</v>
      </c>
      <c r="DH539" s="43">
        <f t="shared" si="2629"/>
        <v>0</v>
      </c>
      <c r="DI539" s="43">
        <v>0</v>
      </c>
      <c r="DJ539" s="53" t="s">
        <v>466</v>
      </c>
      <c r="DK539" s="47">
        <f t="shared" si="2631"/>
        <v>1100</v>
      </c>
      <c r="DL539" s="44">
        <f t="shared" si="2517"/>
        <v>0</v>
      </c>
      <c r="DM539" s="89">
        <f t="shared" si="2518"/>
        <v>0</v>
      </c>
      <c r="DN539" s="35"/>
      <c r="DO539" s="27"/>
      <c r="DP539" s="51">
        <f>IF($A518="","",$A518)</f>
        <v>45908</v>
      </c>
      <c r="DQ539" s="44">
        <v>939</v>
      </c>
      <c r="DR539" s="59">
        <f t="shared" si="2632"/>
        <v>27</v>
      </c>
      <c r="DS539" s="44">
        <v>45</v>
      </c>
      <c r="DT539" s="87">
        <f t="shared" si="2633"/>
        <v>0</v>
      </c>
      <c r="DU539" s="44">
        <v>14</v>
      </c>
      <c r="DV539" s="43">
        <f t="shared" si="2634"/>
        <v>0</v>
      </c>
      <c r="DW539" s="43">
        <v>0</v>
      </c>
      <c r="DX539" s="53" t="str">
        <f t="shared" si="2635"/>
        <v>デジタルミニカメラ</v>
      </c>
      <c r="DY539" s="47">
        <f t="shared" si="2636"/>
        <v>722</v>
      </c>
      <c r="DZ539" s="44">
        <f t="shared" si="2522"/>
        <v>0</v>
      </c>
      <c r="EA539" s="89">
        <f t="shared" si="2523"/>
        <v>0</v>
      </c>
      <c r="EB539" s="35"/>
      <c r="EC539" s="27"/>
      <c r="ED539" s="46"/>
      <c r="EE539" s="67"/>
      <c r="EF539" s="44" t="str">
        <f t="shared" si="2707"/>
        <v/>
      </c>
      <c r="EG539" s="44"/>
      <c r="EH539" s="44"/>
      <c r="EI539" s="44"/>
      <c r="EJ539" s="44" t="str">
        <f t="shared" si="2708"/>
        <v/>
      </c>
      <c r="EK539" s="44"/>
      <c r="EL539" s="44"/>
      <c r="EM539" s="44"/>
      <c r="EN539" s="44" t="str">
        <f t="shared" si="2684"/>
        <v/>
      </c>
      <c r="EO539" s="45" t="str">
        <f t="shared" si="2685"/>
        <v/>
      </c>
      <c r="EP539" s="35"/>
      <c r="EQ539" s="27"/>
      <c r="ER539" s="46"/>
      <c r="ES539" s="44"/>
      <c r="ET539" s="44" t="str">
        <f t="shared" si="2709"/>
        <v/>
      </c>
      <c r="EU539" s="44"/>
      <c r="EV539" s="44" t="str">
        <f t="shared" si="2710"/>
        <v/>
      </c>
      <c r="EW539" s="44"/>
      <c r="EX539" s="44" t="str">
        <f t="shared" si="2711"/>
        <v/>
      </c>
      <c r="EY539" s="44"/>
      <c r="EZ539" s="44"/>
      <c r="FA539" s="44"/>
      <c r="FB539" s="44" t="str">
        <f t="shared" si="2686"/>
        <v/>
      </c>
      <c r="FC539" s="45" t="str">
        <f t="shared" si="2687"/>
        <v/>
      </c>
      <c r="FD539" s="35"/>
      <c r="HW539" s="181"/>
      <c r="IY539" s="33"/>
      <c r="IZ539" s="51">
        <f>IF($A518="","",$A518)</f>
        <v>45908</v>
      </c>
      <c r="JA539" s="44">
        <v>5793</v>
      </c>
      <c r="JB539" s="43">
        <f t="shared" si="2637"/>
        <v>78</v>
      </c>
      <c r="JC539" s="44">
        <v>296</v>
      </c>
      <c r="JD539" s="87">
        <f t="shared" si="2638"/>
        <v>5</v>
      </c>
      <c r="JE539" s="44">
        <v>20</v>
      </c>
      <c r="JF539" s="43">
        <f t="shared" si="2639"/>
        <v>5</v>
      </c>
      <c r="JG539" s="43">
        <v>0</v>
      </c>
      <c r="JH539" s="53" t="str">
        <f t="shared" si="2640"/>
        <v>サンリオでかぱっちん</v>
      </c>
      <c r="JI539" s="47">
        <f t="shared" si="2641"/>
        <v>660</v>
      </c>
      <c r="JJ539" s="44">
        <f t="shared" si="2529"/>
        <v>3300</v>
      </c>
      <c r="JK539" s="89">
        <f t="shared" si="2530"/>
        <v>0.42307692307692307</v>
      </c>
      <c r="JL539" s="35"/>
      <c r="JM539" s="27"/>
      <c r="JN539" s="51">
        <f>IF($A518="","",$A518)</f>
        <v>45908</v>
      </c>
      <c r="JO539" s="44">
        <v>4816</v>
      </c>
      <c r="JP539" s="59">
        <f t="shared" si="2642"/>
        <v>16</v>
      </c>
      <c r="JQ539" s="44">
        <v>164</v>
      </c>
      <c r="JR539" s="87">
        <f t="shared" si="2643"/>
        <v>1</v>
      </c>
      <c r="JS539" s="44">
        <v>11</v>
      </c>
      <c r="JT539" s="43">
        <f t="shared" si="2644"/>
        <v>1</v>
      </c>
      <c r="JU539" s="43">
        <v>0</v>
      </c>
      <c r="JV539" s="53" t="str">
        <f t="shared" si="2645"/>
        <v>ジャグラーパネルキーホルダー</v>
      </c>
      <c r="JW539" s="47">
        <f t="shared" si="2646"/>
        <v>465</v>
      </c>
      <c r="JX539" s="44">
        <f t="shared" si="2536"/>
        <v>465</v>
      </c>
      <c r="JY539" s="89">
        <f t="shared" si="2537"/>
        <v>0.29062500000000002</v>
      </c>
      <c r="JZ539" s="35"/>
      <c r="KA539" s="61"/>
      <c r="KB539" s="51">
        <f>IF($A518="","",$A518)</f>
        <v>45908</v>
      </c>
      <c r="KC539" s="44">
        <v>4948</v>
      </c>
      <c r="KD539" s="43">
        <f t="shared" si="2647"/>
        <v>103</v>
      </c>
      <c r="KE539" s="44">
        <v>186</v>
      </c>
      <c r="KF539" s="87">
        <f t="shared" si="2648"/>
        <v>2</v>
      </c>
      <c r="KG539" s="44">
        <v>6</v>
      </c>
      <c r="KH539" s="43">
        <f t="shared" si="2649"/>
        <v>2</v>
      </c>
      <c r="KI539" s="43">
        <v>0</v>
      </c>
      <c r="KJ539" s="53" t="str">
        <f t="shared" si="2650"/>
        <v>モンチッチマスコット</v>
      </c>
      <c r="KK539" s="47">
        <f t="shared" si="2651"/>
        <v>528</v>
      </c>
      <c r="KL539" s="44">
        <f t="shared" si="2543"/>
        <v>1056</v>
      </c>
      <c r="KM539" s="89">
        <f t="shared" si="2544"/>
        <v>0.10252427184466019</v>
      </c>
      <c r="KN539" s="35" t="s">
        <v>465</v>
      </c>
      <c r="KO539" s="27"/>
      <c r="KP539" s="51">
        <f>IF($A518="","",$A518)</f>
        <v>45908</v>
      </c>
      <c r="KQ539" s="44">
        <v>3634</v>
      </c>
      <c r="KR539" s="59">
        <f t="shared" si="2652"/>
        <v>3</v>
      </c>
      <c r="KS539" s="44">
        <v>241</v>
      </c>
      <c r="KT539" s="87">
        <f t="shared" si="2653"/>
        <v>0</v>
      </c>
      <c r="KU539" s="44">
        <v>60</v>
      </c>
      <c r="KV539" s="43">
        <f t="shared" si="2654"/>
        <v>0</v>
      </c>
      <c r="KW539" s="43">
        <v>0</v>
      </c>
      <c r="KX539" s="53" t="str">
        <f t="shared" si="2655"/>
        <v>サンリオシューズキーホルダー</v>
      </c>
      <c r="KY539" s="47">
        <f t="shared" si="2656"/>
        <v>387</v>
      </c>
      <c r="KZ539" s="44">
        <f t="shared" si="2550"/>
        <v>0</v>
      </c>
      <c r="LA539" s="89">
        <f t="shared" si="2551"/>
        <v>0</v>
      </c>
      <c r="LB539" s="35"/>
      <c r="LC539" s="27"/>
      <c r="LD539" s="46"/>
      <c r="LE539" s="44"/>
      <c r="LF539" s="44"/>
      <c r="LG539" s="44">
        <v>530</v>
      </c>
      <c r="LH539" s="44">
        <f>IF(LG539="","",LG539-LG536)</f>
        <v>0</v>
      </c>
      <c r="LI539" s="43">
        <v>2</v>
      </c>
      <c r="LJ539" s="44">
        <f>IF(LI539="","",LI536+LK536-LI539)</f>
        <v>0</v>
      </c>
      <c r="LK539" s="44">
        <v>0</v>
      </c>
      <c r="LL539" s="72" t="str">
        <f>IF(LE538="","",LL536)</f>
        <v>アンパンティッシュカバー、キティヒョウ柄</v>
      </c>
      <c r="LM539" s="67">
        <f>IF(LF538="","",LM536)</f>
        <v>1000</v>
      </c>
      <c r="LN539" s="44">
        <f t="shared" si="2498"/>
        <v>0</v>
      </c>
      <c r="LO539" s="45"/>
      <c r="LP539" s="35"/>
      <c r="LQ539" s="27"/>
      <c r="LR539" s="46"/>
      <c r="LS539" s="67"/>
      <c r="LT539" s="44" t="str">
        <f t="shared" si="2712"/>
        <v/>
      </c>
      <c r="LU539" s="44"/>
      <c r="LV539" s="44"/>
      <c r="LW539" s="44"/>
      <c r="LX539" s="44" t="str">
        <f t="shared" si="2713"/>
        <v/>
      </c>
      <c r="LY539" s="44"/>
      <c r="LZ539" s="44"/>
      <c r="MA539" s="44"/>
      <c r="MB539" s="44" t="str">
        <f t="shared" si="2688"/>
        <v/>
      </c>
      <c r="MC539" s="45" t="str">
        <f t="shared" si="2689"/>
        <v/>
      </c>
      <c r="MD539" s="35"/>
      <c r="ME539" s="27"/>
      <c r="MF539" s="46"/>
      <c r="MG539" s="67"/>
      <c r="MH539" s="44" t="str">
        <f t="shared" si="2714"/>
        <v/>
      </c>
      <c r="MI539" s="44"/>
      <c r="MJ539" s="44"/>
      <c r="MK539" s="44"/>
      <c r="ML539" s="44" t="str">
        <f t="shared" si="2715"/>
        <v/>
      </c>
      <c r="MM539" s="44"/>
      <c r="MN539" s="44"/>
      <c r="MO539" s="44"/>
      <c r="MP539" s="44" t="str">
        <f t="shared" si="2690"/>
        <v/>
      </c>
      <c r="MQ539" s="45" t="str">
        <f t="shared" si="2691"/>
        <v/>
      </c>
      <c r="MR539" s="35"/>
      <c r="MS539" s="27"/>
      <c r="MT539" s="46"/>
      <c r="MU539" s="67"/>
      <c r="MV539" s="44" t="str">
        <f t="shared" si="2716"/>
        <v/>
      </c>
      <c r="MW539" s="44"/>
      <c r="MX539" s="44"/>
      <c r="MY539" s="44"/>
      <c r="MZ539" s="44" t="str">
        <f t="shared" si="2717"/>
        <v/>
      </c>
      <c r="NA539" s="44"/>
      <c r="NB539" s="44"/>
      <c r="NC539" s="44"/>
      <c r="ND539" s="44" t="str">
        <f t="shared" si="2692"/>
        <v/>
      </c>
      <c r="NE539" s="45" t="str">
        <f t="shared" si="2693"/>
        <v/>
      </c>
      <c r="NF539" s="35"/>
      <c r="NG539" s="27"/>
      <c r="NH539" s="46"/>
      <c r="NI539" s="67"/>
      <c r="NJ539" s="44" t="str">
        <f t="shared" si="2718"/>
        <v/>
      </c>
      <c r="NK539" s="44"/>
      <c r="NL539" s="44"/>
      <c r="NM539" s="44"/>
      <c r="NN539" s="44" t="str">
        <f t="shared" si="2719"/>
        <v/>
      </c>
      <c r="NO539" s="44"/>
      <c r="NP539" s="44"/>
      <c r="NQ539" s="44"/>
      <c r="NR539" s="44" t="str">
        <f t="shared" si="2694"/>
        <v/>
      </c>
      <c r="NS539" s="45" t="str">
        <f t="shared" si="2695"/>
        <v/>
      </c>
      <c r="NT539" s="35"/>
    </row>
    <row r="540" spans="1:384" ht="15" customHeight="1" thickBot="1" x14ac:dyDescent="0.25">
      <c r="A540" s="38"/>
      <c r="B540" s="39"/>
      <c r="C540" s="40"/>
      <c r="D540" s="40"/>
      <c r="E540" s="40"/>
      <c r="F540" s="140"/>
      <c r="G540" s="140"/>
      <c r="H540" s="42"/>
      <c r="I540" s="44"/>
      <c r="J540" s="44" t="str">
        <f t="shared" si="2697"/>
        <v/>
      </c>
      <c r="K540" s="44"/>
      <c r="L540" s="44"/>
      <c r="M540" s="44"/>
      <c r="N540" s="44" t="str">
        <f t="shared" si="2698"/>
        <v/>
      </c>
      <c r="O540" s="44"/>
      <c r="P540" s="44"/>
      <c r="Q540" s="44"/>
      <c r="R540" s="44" t="str">
        <f t="shared" si="2676"/>
        <v/>
      </c>
      <c r="S540" s="45" t="str">
        <f t="shared" si="2677"/>
        <v/>
      </c>
      <c r="T540" s="35"/>
      <c r="U540" s="27"/>
      <c r="V540" s="46"/>
      <c r="W540" s="67"/>
      <c r="X540" s="44" t="str">
        <f t="shared" si="2699"/>
        <v/>
      </c>
      <c r="Y540" s="44"/>
      <c r="Z540" s="44"/>
      <c r="AA540" s="44"/>
      <c r="AB540" s="44" t="str">
        <f t="shared" si="2700"/>
        <v/>
      </c>
      <c r="AC540" s="44"/>
      <c r="AD540" s="44"/>
      <c r="AE540" s="44"/>
      <c r="AF540" s="44" t="str">
        <f t="shared" si="2678"/>
        <v/>
      </c>
      <c r="AG540" s="45" t="str">
        <f t="shared" si="2679"/>
        <v/>
      </c>
      <c r="AH540" s="35"/>
      <c r="AI540" s="27"/>
      <c r="AJ540" s="46"/>
      <c r="AK540" s="44"/>
      <c r="AL540" s="44" t="str">
        <f t="shared" si="2701"/>
        <v/>
      </c>
      <c r="AM540" s="44"/>
      <c r="AN540" s="44" t="str">
        <f t="shared" si="2702"/>
        <v/>
      </c>
      <c r="AO540" s="44"/>
      <c r="AP540" s="44" t="str">
        <f t="shared" si="2703"/>
        <v/>
      </c>
      <c r="AQ540" s="44"/>
      <c r="AR540" s="44"/>
      <c r="AS540" s="44"/>
      <c r="AT540" s="44" t="str">
        <f t="shared" si="2680"/>
        <v/>
      </c>
      <c r="AU540" s="45" t="str">
        <f t="shared" si="2681"/>
        <v/>
      </c>
      <c r="AV540" s="35"/>
      <c r="AW540" s="27"/>
      <c r="AX540" s="46"/>
      <c r="AY540" s="44"/>
      <c r="AZ540" s="44" t="str">
        <f t="shared" si="2704"/>
        <v/>
      </c>
      <c r="BA540" s="44"/>
      <c r="BB540" s="44" t="str">
        <f t="shared" si="2705"/>
        <v/>
      </c>
      <c r="BC540" s="44"/>
      <c r="BD540" s="44" t="str">
        <f t="shared" si="2706"/>
        <v/>
      </c>
      <c r="BE540" s="44"/>
      <c r="BF540" s="44"/>
      <c r="BG540" s="44"/>
      <c r="BH540" s="44" t="str">
        <f t="shared" si="2682"/>
        <v/>
      </c>
      <c r="BI540" s="45" t="str">
        <f t="shared" si="2683"/>
        <v/>
      </c>
      <c r="BJ540" s="35"/>
      <c r="BK540" s="50"/>
      <c r="BL540" s="46"/>
      <c r="BM540" s="43">
        <v>9572</v>
      </c>
      <c r="BN540" s="69">
        <f t="shared" si="2612"/>
        <v>17</v>
      </c>
      <c r="BO540" s="43">
        <v>284</v>
      </c>
      <c r="BP540" s="44">
        <f t="shared" si="2613"/>
        <v>4</v>
      </c>
      <c r="BQ540" s="43">
        <v>5</v>
      </c>
      <c r="BR540" s="44">
        <f t="shared" si="2696"/>
        <v>4</v>
      </c>
      <c r="BS540" s="43">
        <v>0</v>
      </c>
      <c r="BT540" s="60" t="s">
        <v>441</v>
      </c>
      <c r="BU540" s="67">
        <v>528</v>
      </c>
      <c r="BV540" s="43">
        <f t="shared" si="2720"/>
        <v>2112</v>
      </c>
      <c r="BW540" s="45">
        <f t="shared" si="2721"/>
        <v>1.2423529411764707</v>
      </c>
      <c r="BX540" s="35" t="s">
        <v>469</v>
      </c>
      <c r="BY540" s="27"/>
      <c r="BZ540" s="46"/>
      <c r="CA540" s="43">
        <v>205</v>
      </c>
      <c r="CB540" s="44">
        <f t="shared" si="2617"/>
        <v>36</v>
      </c>
      <c r="CC540" s="43">
        <v>998</v>
      </c>
      <c r="CD540" s="44">
        <f t="shared" si="2618"/>
        <v>1</v>
      </c>
      <c r="CE540" s="43">
        <v>4</v>
      </c>
      <c r="CF540" s="44">
        <f t="shared" si="2619"/>
        <v>2</v>
      </c>
      <c r="CG540" s="43">
        <v>0</v>
      </c>
      <c r="CH540" s="60" t="str">
        <f t="shared" si="2620"/>
        <v>ジョージファン</v>
      </c>
      <c r="CI540" s="67">
        <f t="shared" si="2621"/>
        <v>1100</v>
      </c>
      <c r="CJ540" s="43">
        <f t="shared" si="2507"/>
        <v>2200</v>
      </c>
      <c r="CK540" s="45">
        <f t="shared" si="2508"/>
        <v>0.61111111111111116</v>
      </c>
      <c r="CL540" s="35"/>
      <c r="CM540" s="27"/>
      <c r="CN540" s="46"/>
      <c r="CO540" s="43">
        <v>355</v>
      </c>
      <c r="CP540" s="44">
        <f t="shared" si="2622"/>
        <v>30</v>
      </c>
      <c r="CQ540" s="43">
        <v>999</v>
      </c>
      <c r="CR540" s="44">
        <f t="shared" si="2623"/>
        <v>0</v>
      </c>
      <c r="CS540" s="43">
        <v>10</v>
      </c>
      <c r="CT540" s="44">
        <f t="shared" si="2624"/>
        <v>1</v>
      </c>
      <c r="CU540" s="43">
        <v>0</v>
      </c>
      <c r="CV540" s="60" t="str">
        <f t="shared" si="2625"/>
        <v>サンリオミニリュック</v>
      </c>
      <c r="CW540" s="67">
        <f t="shared" si="2626"/>
        <v>600</v>
      </c>
      <c r="CX540" s="43">
        <f t="shared" si="2510"/>
        <v>600</v>
      </c>
      <c r="CY540" s="45">
        <f t="shared" si="2511"/>
        <v>0.2</v>
      </c>
      <c r="CZ540" s="35"/>
      <c r="DA540" s="58"/>
      <c r="DB540" s="46"/>
      <c r="DC540" s="43">
        <v>6767</v>
      </c>
      <c r="DD540" s="44">
        <f t="shared" si="2627"/>
        <v>69</v>
      </c>
      <c r="DE540" s="43">
        <v>220</v>
      </c>
      <c r="DF540" s="44">
        <f t="shared" si="2628"/>
        <v>1</v>
      </c>
      <c r="DG540" s="43">
        <v>6</v>
      </c>
      <c r="DH540" s="44">
        <f t="shared" si="2629"/>
        <v>1</v>
      </c>
      <c r="DI540" s="43">
        <v>8</v>
      </c>
      <c r="DJ540" s="60" t="s">
        <v>76</v>
      </c>
      <c r="DK540" s="67">
        <f t="shared" si="2631"/>
        <v>682</v>
      </c>
      <c r="DL540" s="43">
        <f t="shared" si="2517"/>
        <v>682</v>
      </c>
      <c r="DM540" s="45">
        <f t="shared" si="2518"/>
        <v>9.8840579710144927E-2</v>
      </c>
      <c r="DN540" s="35" t="s">
        <v>467</v>
      </c>
      <c r="DO540" s="27"/>
      <c r="DP540" s="46"/>
      <c r="DQ540" s="43">
        <v>2088</v>
      </c>
      <c r="DR540" s="44">
        <f t="shared" si="2632"/>
        <v>45</v>
      </c>
      <c r="DS540" s="43">
        <v>57</v>
      </c>
      <c r="DT540" s="44">
        <f t="shared" si="2633"/>
        <v>1</v>
      </c>
      <c r="DU540" s="43">
        <v>4</v>
      </c>
      <c r="DV540" s="44">
        <f t="shared" si="2634"/>
        <v>2</v>
      </c>
      <c r="DW540" s="43">
        <v>0</v>
      </c>
      <c r="DX540" s="60" t="str">
        <f t="shared" si="2635"/>
        <v>サンリオFAN</v>
      </c>
      <c r="DY540" s="67">
        <f t="shared" si="2636"/>
        <v>1100</v>
      </c>
      <c r="DZ540" s="43">
        <f t="shared" si="2522"/>
        <v>2200</v>
      </c>
      <c r="EA540" s="45">
        <f t="shared" si="2523"/>
        <v>0.48888888888888887</v>
      </c>
      <c r="EB540" s="35"/>
      <c r="EC540" s="27"/>
      <c r="ED540" s="46"/>
      <c r="EE540" s="67"/>
      <c r="EF540" s="44" t="str">
        <f t="shared" si="2707"/>
        <v/>
      </c>
      <c r="EG540" s="44"/>
      <c r="EH540" s="44"/>
      <c r="EI540" s="44"/>
      <c r="EJ540" s="44" t="str">
        <f t="shared" si="2708"/>
        <v/>
      </c>
      <c r="EK540" s="44"/>
      <c r="EL540" s="44"/>
      <c r="EM540" s="44"/>
      <c r="EN540" s="44" t="str">
        <f t="shared" si="2684"/>
        <v/>
      </c>
      <c r="EO540" s="45" t="str">
        <f t="shared" si="2685"/>
        <v/>
      </c>
      <c r="EP540" s="35"/>
      <c r="EQ540" s="27"/>
      <c r="ER540" s="46"/>
      <c r="ES540" s="44"/>
      <c r="ET540" s="44" t="str">
        <f t="shared" si="2709"/>
        <v/>
      </c>
      <c r="EU540" s="44"/>
      <c r="EV540" s="44" t="str">
        <f t="shared" si="2710"/>
        <v/>
      </c>
      <c r="EW540" s="44"/>
      <c r="EX540" s="44" t="str">
        <f t="shared" si="2711"/>
        <v/>
      </c>
      <c r="EY540" s="44"/>
      <c r="EZ540" s="44"/>
      <c r="FA540" s="44"/>
      <c r="FB540" s="44" t="str">
        <f t="shared" si="2686"/>
        <v/>
      </c>
      <c r="FC540" s="45" t="str">
        <f t="shared" si="2687"/>
        <v/>
      </c>
      <c r="FD540" s="35"/>
      <c r="HW540" s="181"/>
      <c r="IY540" s="33"/>
      <c r="IZ540" s="46"/>
      <c r="JA540" s="43">
        <v>4010</v>
      </c>
      <c r="JB540" s="44">
        <f t="shared" si="2637"/>
        <v>87</v>
      </c>
      <c r="JC540" s="43">
        <v>119</v>
      </c>
      <c r="JD540" s="44">
        <f t="shared" si="2638"/>
        <v>2</v>
      </c>
      <c r="JE540" s="43">
        <v>29</v>
      </c>
      <c r="JF540" s="44">
        <f t="shared" si="2639"/>
        <v>2</v>
      </c>
      <c r="JG540" s="44">
        <v>0</v>
      </c>
      <c r="JH540" s="60" t="str">
        <f t="shared" si="2640"/>
        <v>ミニ香水</v>
      </c>
      <c r="JI540" s="67">
        <f t="shared" si="2641"/>
        <v>1100</v>
      </c>
      <c r="JJ540" s="43">
        <f t="shared" si="2529"/>
        <v>2200</v>
      </c>
      <c r="JK540" s="45">
        <f t="shared" si="2530"/>
        <v>0.25287356321839083</v>
      </c>
      <c r="JL540" s="35"/>
      <c r="JM540" s="27"/>
      <c r="JN540" s="46"/>
      <c r="JO540" s="43">
        <v>4861</v>
      </c>
      <c r="JP540" s="69">
        <f t="shared" si="2642"/>
        <v>37</v>
      </c>
      <c r="JQ540" s="43">
        <v>101</v>
      </c>
      <c r="JR540" s="44">
        <f t="shared" si="2643"/>
        <v>1</v>
      </c>
      <c r="JS540" s="43">
        <v>11</v>
      </c>
      <c r="JT540" s="44">
        <f t="shared" si="2644"/>
        <v>1</v>
      </c>
      <c r="JU540" s="44">
        <v>0</v>
      </c>
      <c r="JV540" s="60" t="str">
        <f t="shared" si="2645"/>
        <v>ジャグラーサウンドボタン</v>
      </c>
      <c r="JW540" s="67">
        <f t="shared" si="2646"/>
        <v>748</v>
      </c>
      <c r="JX540" s="43">
        <f t="shared" si="2536"/>
        <v>748</v>
      </c>
      <c r="JY540" s="45">
        <f t="shared" si="2537"/>
        <v>0.20216216216216215</v>
      </c>
      <c r="JZ540" s="35"/>
      <c r="KA540" s="61"/>
      <c r="KB540" s="46"/>
      <c r="KC540" s="43">
        <v>3649</v>
      </c>
      <c r="KD540" s="44">
        <f t="shared" si="2647"/>
        <v>45</v>
      </c>
      <c r="KE540" s="43">
        <v>106</v>
      </c>
      <c r="KF540" s="44">
        <f t="shared" si="2648"/>
        <v>2</v>
      </c>
      <c r="KG540" s="43">
        <v>6</v>
      </c>
      <c r="KH540" s="44">
        <f t="shared" si="2649"/>
        <v>2</v>
      </c>
      <c r="KI540" s="44">
        <v>0</v>
      </c>
      <c r="KJ540" s="60" t="str">
        <f t="shared" si="2650"/>
        <v>サンリオミニリュック</v>
      </c>
      <c r="KK540" s="67">
        <f t="shared" si="2651"/>
        <v>600</v>
      </c>
      <c r="KL540" s="43">
        <f t="shared" si="2543"/>
        <v>1200</v>
      </c>
      <c r="KM540" s="45">
        <f t="shared" si="2544"/>
        <v>0.26666666666666666</v>
      </c>
      <c r="KN540" s="35"/>
      <c r="KO540" s="27"/>
      <c r="KP540" s="46"/>
      <c r="KQ540" s="43">
        <v>4353</v>
      </c>
      <c r="KR540" s="44">
        <f t="shared" si="2652"/>
        <v>31</v>
      </c>
      <c r="KS540" s="43">
        <v>89</v>
      </c>
      <c r="KT540" s="44">
        <f t="shared" si="2653"/>
        <v>0</v>
      </c>
      <c r="KU540" s="43">
        <v>10</v>
      </c>
      <c r="KV540" s="44">
        <f t="shared" si="2654"/>
        <v>0</v>
      </c>
      <c r="KW540" s="44">
        <v>0</v>
      </c>
      <c r="KX540" s="60" t="str">
        <f t="shared" si="2655"/>
        <v>デジタルミニカメラ</v>
      </c>
      <c r="KY540" s="67">
        <f t="shared" si="2656"/>
        <v>722</v>
      </c>
      <c r="KZ540" s="43">
        <f t="shared" si="2550"/>
        <v>0</v>
      </c>
      <c r="LA540" s="45">
        <f t="shared" si="2551"/>
        <v>0</v>
      </c>
      <c r="LB540" s="35"/>
      <c r="LC540" s="27"/>
      <c r="LD540" s="74"/>
      <c r="LE540" s="75"/>
      <c r="LF540" s="75"/>
      <c r="LG540" s="75">
        <v>1166</v>
      </c>
      <c r="LH540" s="75">
        <f>IF(LG540="","",LG540-LG537)</f>
        <v>0</v>
      </c>
      <c r="LI540" s="76">
        <v>2</v>
      </c>
      <c r="LJ540" s="75">
        <f>IF(LI540="","",LI537+LK537-LI540)</f>
        <v>0</v>
      </c>
      <c r="LK540" s="75">
        <v>0</v>
      </c>
      <c r="LL540" s="77" t="str">
        <f>IF(LE538="","",LL537)</f>
        <v>バイキンティッシュカバー、ダダンダン</v>
      </c>
      <c r="LM540" s="78">
        <f>IF(LF538="","",LM537)</f>
        <v>1000</v>
      </c>
      <c r="LN540" s="75">
        <f t="shared" si="2498"/>
        <v>0</v>
      </c>
      <c r="LO540" s="79"/>
      <c r="LP540" s="35"/>
      <c r="LQ540" s="27"/>
      <c r="LR540" s="46"/>
      <c r="LS540" s="67"/>
      <c r="LT540" s="44" t="str">
        <f t="shared" si="2712"/>
        <v/>
      </c>
      <c r="LU540" s="44"/>
      <c r="LV540" s="44"/>
      <c r="LW540" s="44"/>
      <c r="LX540" s="44" t="str">
        <f t="shared" si="2713"/>
        <v/>
      </c>
      <c r="LY540" s="44"/>
      <c r="LZ540" s="44"/>
      <c r="MA540" s="44"/>
      <c r="MB540" s="44" t="str">
        <f t="shared" si="2688"/>
        <v/>
      </c>
      <c r="MC540" s="45" t="str">
        <f t="shared" si="2689"/>
        <v/>
      </c>
      <c r="MD540" s="35"/>
      <c r="ME540" s="27"/>
      <c r="MF540" s="46"/>
      <c r="MG540" s="67"/>
      <c r="MH540" s="44" t="str">
        <f t="shared" si="2714"/>
        <v/>
      </c>
      <c r="MI540" s="44"/>
      <c r="MJ540" s="44"/>
      <c r="MK540" s="44"/>
      <c r="ML540" s="44" t="str">
        <f t="shared" si="2715"/>
        <v/>
      </c>
      <c r="MM540" s="44"/>
      <c r="MN540" s="44"/>
      <c r="MO540" s="44"/>
      <c r="MP540" s="44" t="str">
        <f t="shared" si="2690"/>
        <v/>
      </c>
      <c r="MQ540" s="45" t="str">
        <f t="shared" si="2691"/>
        <v/>
      </c>
      <c r="MR540" s="35"/>
      <c r="MS540" s="27"/>
      <c r="MT540" s="46"/>
      <c r="MU540" s="67"/>
      <c r="MV540" s="44" t="str">
        <f t="shared" si="2716"/>
        <v/>
      </c>
      <c r="MW540" s="44"/>
      <c r="MX540" s="44"/>
      <c r="MY540" s="44"/>
      <c r="MZ540" s="44" t="str">
        <f t="shared" si="2717"/>
        <v/>
      </c>
      <c r="NA540" s="44"/>
      <c r="NB540" s="44"/>
      <c r="NC540" s="44"/>
      <c r="ND540" s="44" t="str">
        <f t="shared" si="2692"/>
        <v/>
      </c>
      <c r="NE540" s="45" t="str">
        <f t="shared" si="2693"/>
        <v/>
      </c>
      <c r="NF540" s="35"/>
      <c r="NG540" s="27"/>
      <c r="NH540" s="46"/>
      <c r="NI540" s="67"/>
      <c r="NJ540" s="44" t="str">
        <f t="shared" si="2718"/>
        <v/>
      </c>
      <c r="NK540" s="44"/>
      <c r="NL540" s="44"/>
      <c r="NM540" s="44"/>
      <c r="NN540" s="44" t="str">
        <f t="shared" si="2719"/>
        <v/>
      </c>
      <c r="NO540" s="44"/>
      <c r="NP540" s="44"/>
      <c r="NQ540" s="44"/>
      <c r="NR540" s="44" t="str">
        <f t="shared" si="2694"/>
        <v/>
      </c>
      <c r="NS540" s="45" t="str">
        <f t="shared" si="2695"/>
        <v/>
      </c>
      <c r="NT540" s="35"/>
    </row>
    <row r="541" spans="1:384" ht="15" customHeight="1" thickTop="1" x14ac:dyDescent="0.2">
      <c r="A541" s="38"/>
      <c r="B541" s="39"/>
      <c r="C541" s="40"/>
      <c r="D541" s="40"/>
      <c r="E541" s="40"/>
      <c r="F541" s="140"/>
      <c r="G541" s="140"/>
      <c r="H541" s="42"/>
      <c r="I541" s="44"/>
      <c r="J541" s="44" t="str">
        <f t="shared" si="2697"/>
        <v/>
      </c>
      <c r="K541" s="44"/>
      <c r="L541" s="44"/>
      <c r="M541" s="44"/>
      <c r="N541" s="44" t="str">
        <f t="shared" si="2698"/>
        <v/>
      </c>
      <c r="O541" s="44"/>
      <c r="P541" s="44"/>
      <c r="Q541" s="44"/>
      <c r="R541" s="44" t="str">
        <f t="shared" si="2676"/>
        <v/>
      </c>
      <c r="S541" s="45" t="str">
        <f t="shared" si="2677"/>
        <v/>
      </c>
      <c r="T541" s="35"/>
      <c r="U541" s="27"/>
      <c r="V541" s="46"/>
      <c r="W541" s="67"/>
      <c r="X541" s="44" t="str">
        <f t="shared" si="2699"/>
        <v/>
      </c>
      <c r="Y541" s="44"/>
      <c r="Z541" s="44"/>
      <c r="AA541" s="44"/>
      <c r="AB541" s="44" t="str">
        <f t="shared" si="2700"/>
        <v/>
      </c>
      <c r="AC541" s="44"/>
      <c r="AD541" s="44"/>
      <c r="AE541" s="44"/>
      <c r="AF541" s="44" t="str">
        <f t="shared" si="2678"/>
        <v/>
      </c>
      <c r="AG541" s="45" t="str">
        <f t="shared" si="2679"/>
        <v/>
      </c>
      <c r="AH541" s="35"/>
      <c r="AI541" s="27"/>
      <c r="AJ541" s="46"/>
      <c r="AK541" s="44"/>
      <c r="AL541" s="44" t="str">
        <f t="shared" si="2701"/>
        <v/>
      </c>
      <c r="AM541" s="44"/>
      <c r="AN541" s="44" t="str">
        <f t="shared" si="2702"/>
        <v/>
      </c>
      <c r="AO541" s="44"/>
      <c r="AP541" s="44" t="str">
        <f t="shared" si="2703"/>
        <v/>
      </c>
      <c r="AQ541" s="44"/>
      <c r="AR541" s="44"/>
      <c r="AS541" s="44"/>
      <c r="AT541" s="44" t="str">
        <f t="shared" si="2680"/>
        <v/>
      </c>
      <c r="AU541" s="45" t="str">
        <f t="shared" si="2681"/>
        <v/>
      </c>
      <c r="AV541" s="35"/>
      <c r="AW541" s="27"/>
      <c r="AX541" s="46"/>
      <c r="AY541" s="44"/>
      <c r="AZ541" s="44" t="str">
        <f t="shared" si="2704"/>
        <v/>
      </c>
      <c r="BA541" s="44"/>
      <c r="BB541" s="44" t="str">
        <f t="shared" si="2705"/>
        <v/>
      </c>
      <c r="BC541" s="44"/>
      <c r="BD541" s="44" t="str">
        <f t="shared" si="2706"/>
        <v/>
      </c>
      <c r="BE541" s="44"/>
      <c r="BF541" s="44"/>
      <c r="BG541" s="44"/>
      <c r="BH541" s="44" t="str">
        <f t="shared" si="2682"/>
        <v/>
      </c>
      <c r="BI541" s="45" t="str">
        <f t="shared" si="2683"/>
        <v/>
      </c>
      <c r="BJ541" s="35"/>
      <c r="BK541" s="50"/>
      <c r="BL541" s="46"/>
      <c r="BM541" s="44">
        <v>11334</v>
      </c>
      <c r="BN541" s="44">
        <f t="shared" si="2612"/>
        <v>53</v>
      </c>
      <c r="BO541" s="44">
        <v>606</v>
      </c>
      <c r="BP541" s="44">
        <f t="shared" si="2613"/>
        <v>1</v>
      </c>
      <c r="BQ541" s="44">
        <v>8</v>
      </c>
      <c r="BR541" s="44">
        <f t="shared" si="2696"/>
        <v>1</v>
      </c>
      <c r="BS541" s="25">
        <v>0</v>
      </c>
      <c r="BT541" s="60" t="str">
        <f t="shared" si="2615"/>
        <v>サンリオFAN</v>
      </c>
      <c r="BU541" s="67">
        <f t="shared" si="2616"/>
        <v>1100</v>
      </c>
      <c r="BV541" s="44">
        <f t="shared" si="2720"/>
        <v>1100</v>
      </c>
      <c r="BW541" s="45">
        <f t="shared" si="2721"/>
        <v>0.20754716981132076</v>
      </c>
      <c r="BX541" s="35"/>
      <c r="BY541" s="27"/>
      <c r="BZ541" s="46"/>
      <c r="CA541" s="44">
        <v>630</v>
      </c>
      <c r="CB541" s="44">
        <f t="shared" si="2617"/>
        <v>87</v>
      </c>
      <c r="CC541" s="44">
        <v>40</v>
      </c>
      <c r="CD541" s="44">
        <f t="shared" si="2618"/>
        <v>2</v>
      </c>
      <c r="CE541" s="44">
        <v>230</v>
      </c>
      <c r="CF541" s="44">
        <f t="shared" si="2619"/>
        <v>7</v>
      </c>
      <c r="CG541" s="25">
        <v>0</v>
      </c>
      <c r="CH541" s="60" t="str">
        <f t="shared" si="2620"/>
        <v>サンリオアイスドーム</v>
      </c>
      <c r="CI541" s="67">
        <f t="shared" si="2621"/>
        <v>300</v>
      </c>
      <c r="CJ541" s="44">
        <f t="shared" si="2507"/>
        <v>2100</v>
      </c>
      <c r="CK541" s="45">
        <f t="shared" si="2508"/>
        <v>0.2413793103448276</v>
      </c>
      <c r="CL541" s="35"/>
      <c r="CM541" s="27"/>
      <c r="CN541" s="46"/>
      <c r="CO541" s="44">
        <v>322</v>
      </c>
      <c r="CP541" s="44">
        <f t="shared" si="2622"/>
        <v>29</v>
      </c>
      <c r="CQ541" s="44">
        <v>7</v>
      </c>
      <c r="CR541" s="44">
        <f t="shared" si="2623"/>
        <v>2</v>
      </c>
      <c r="CS541" s="44">
        <v>17</v>
      </c>
      <c r="CT541" s="44">
        <f t="shared" si="2624"/>
        <v>2</v>
      </c>
      <c r="CU541" s="25">
        <v>0</v>
      </c>
      <c r="CV541" s="60" t="str">
        <f t="shared" si="2625"/>
        <v>ターボババア</v>
      </c>
      <c r="CW541" s="67">
        <f t="shared" si="2626"/>
        <v>800</v>
      </c>
      <c r="CX541" s="44">
        <f t="shared" si="2510"/>
        <v>1600</v>
      </c>
      <c r="CY541" s="45">
        <f t="shared" si="2511"/>
        <v>0.55172413793103448</v>
      </c>
      <c r="CZ541" s="35"/>
      <c r="DA541" s="58"/>
      <c r="DB541" s="46"/>
      <c r="DC541" s="44">
        <v>7241</v>
      </c>
      <c r="DD541" s="44">
        <f t="shared" si="2627"/>
        <v>123</v>
      </c>
      <c r="DE541" s="44">
        <v>423</v>
      </c>
      <c r="DF541" s="44">
        <f t="shared" si="2628"/>
        <v>4</v>
      </c>
      <c r="DG541" s="44">
        <v>6</v>
      </c>
      <c r="DH541" s="44">
        <f t="shared" si="2629"/>
        <v>5</v>
      </c>
      <c r="DI541" s="25">
        <v>0</v>
      </c>
      <c r="DJ541" s="60" t="str">
        <f t="shared" si="2630"/>
        <v>ＡＩマスコット</v>
      </c>
      <c r="DK541" s="67">
        <f t="shared" si="2631"/>
        <v>286</v>
      </c>
      <c r="DL541" s="44">
        <f t="shared" si="2517"/>
        <v>1430</v>
      </c>
      <c r="DM541" s="45">
        <f t="shared" si="2518"/>
        <v>0.11626016260162601</v>
      </c>
      <c r="DN541" s="35"/>
      <c r="DO541" s="27"/>
      <c r="DP541" s="46"/>
      <c r="DQ541" s="44">
        <v>1050</v>
      </c>
      <c r="DR541" s="44">
        <f t="shared" si="2632"/>
        <v>40</v>
      </c>
      <c r="DS541" s="44">
        <v>36</v>
      </c>
      <c r="DT541" s="44">
        <f t="shared" si="2633"/>
        <v>3</v>
      </c>
      <c r="DU541" s="44">
        <v>11</v>
      </c>
      <c r="DV541" s="44">
        <f t="shared" si="2634"/>
        <v>1</v>
      </c>
      <c r="DW541" s="25">
        <v>0</v>
      </c>
      <c r="DX541" s="60" t="str">
        <f t="shared" si="2635"/>
        <v>ギャルキティキーケース</v>
      </c>
      <c r="DY541" s="67">
        <f t="shared" si="2636"/>
        <v>726</v>
      </c>
      <c r="DZ541" s="44">
        <f t="shared" si="2522"/>
        <v>726</v>
      </c>
      <c r="EA541" s="45">
        <f t="shared" si="2523"/>
        <v>0.18149999999999999</v>
      </c>
      <c r="EB541" s="35"/>
      <c r="EC541" s="27"/>
      <c r="ED541" s="46"/>
      <c r="EE541" s="67"/>
      <c r="EF541" s="44" t="str">
        <f t="shared" si="2707"/>
        <v/>
      </c>
      <c r="EG541" s="44"/>
      <c r="EH541" s="44"/>
      <c r="EI541" s="44"/>
      <c r="EJ541" s="44" t="str">
        <f t="shared" si="2708"/>
        <v/>
      </c>
      <c r="EK541" s="44"/>
      <c r="EL541" s="44"/>
      <c r="EM541" s="44"/>
      <c r="EN541" s="44" t="str">
        <f t="shared" si="2684"/>
        <v/>
      </c>
      <c r="EO541" s="45" t="str">
        <f t="shared" si="2685"/>
        <v/>
      </c>
      <c r="EP541" s="35"/>
      <c r="EQ541" s="27"/>
      <c r="ER541" s="46"/>
      <c r="ES541" s="44"/>
      <c r="ET541" s="44" t="str">
        <f t="shared" si="2709"/>
        <v/>
      </c>
      <c r="EU541" s="44"/>
      <c r="EV541" s="44" t="str">
        <f t="shared" si="2710"/>
        <v/>
      </c>
      <c r="EW541" s="44"/>
      <c r="EX541" s="44" t="str">
        <f t="shared" si="2711"/>
        <v/>
      </c>
      <c r="EY541" s="44"/>
      <c r="EZ541" s="44"/>
      <c r="FA541" s="44"/>
      <c r="FB541" s="44" t="str">
        <f t="shared" si="2686"/>
        <v/>
      </c>
      <c r="FC541" s="45" t="str">
        <f t="shared" si="2687"/>
        <v/>
      </c>
      <c r="FD541" s="35"/>
      <c r="HW541" s="181"/>
      <c r="IY541" s="33"/>
      <c r="IZ541" s="46"/>
      <c r="JA541" s="44">
        <v>3800</v>
      </c>
      <c r="JB541" s="44">
        <f t="shared" si="2637"/>
        <v>39</v>
      </c>
      <c r="JC541" s="44">
        <v>115</v>
      </c>
      <c r="JD541" s="44">
        <f t="shared" si="2638"/>
        <v>1</v>
      </c>
      <c r="JE541" s="44">
        <v>16</v>
      </c>
      <c r="JF541" s="44">
        <f t="shared" si="2639"/>
        <v>1</v>
      </c>
      <c r="JG541" s="44">
        <v>4</v>
      </c>
      <c r="JH541" s="60" t="str">
        <f t="shared" si="2640"/>
        <v>アンパンマンもちふわ</v>
      </c>
      <c r="JI541" s="67">
        <f t="shared" si="2641"/>
        <v>673</v>
      </c>
      <c r="JJ541" s="44">
        <f t="shared" si="2529"/>
        <v>673</v>
      </c>
      <c r="JK541" s="45">
        <f t="shared" si="2530"/>
        <v>0.17256410256410257</v>
      </c>
      <c r="JL541" s="35"/>
      <c r="JM541" s="27"/>
      <c r="JN541" s="46"/>
      <c r="JO541" s="44">
        <v>3011</v>
      </c>
      <c r="JP541" s="44">
        <f t="shared" si="2642"/>
        <v>85</v>
      </c>
      <c r="JQ541" s="44">
        <v>185</v>
      </c>
      <c r="JR541" s="44">
        <f t="shared" si="2643"/>
        <v>10</v>
      </c>
      <c r="JS541" s="44">
        <v>56</v>
      </c>
      <c r="JT541" s="44">
        <f t="shared" si="2644"/>
        <v>10</v>
      </c>
      <c r="JU541" s="44">
        <v>0</v>
      </c>
      <c r="JV541" s="60" t="str">
        <f t="shared" si="2645"/>
        <v>AIスクイーズ</v>
      </c>
      <c r="JW541" s="67">
        <f t="shared" si="2646"/>
        <v>182</v>
      </c>
      <c r="JX541" s="44">
        <f t="shared" si="2536"/>
        <v>1820</v>
      </c>
      <c r="JY541" s="45">
        <f t="shared" si="2537"/>
        <v>0.21411764705882352</v>
      </c>
      <c r="JZ541" s="35"/>
      <c r="KA541" s="61"/>
      <c r="KB541" s="46"/>
      <c r="KC541" s="44">
        <v>5544</v>
      </c>
      <c r="KD541" s="44">
        <f t="shared" si="2647"/>
        <v>88</v>
      </c>
      <c r="KE541" s="44">
        <v>350</v>
      </c>
      <c r="KF541" s="44">
        <f t="shared" si="2648"/>
        <v>4</v>
      </c>
      <c r="KG541" s="44">
        <v>88</v>
      </c>
      <c r="KH541" s="44">
        <f t="shared" si="2649"/>
        <v>4</v>
      </c>
      <c r="KI541" s="44">
        <v>0</v>
      </c>
      <c r="KJ541" s="60" t="str">
        <f t="shared" si="2650"/>
        <v>AIモンスターラバー</v>
      </c>
      <c r="KK541" s="67">
        <f t="shared" si="2651"/>
        <v>198</v>
      </c>
      <c r="KL541" s="44">
        <f t="shared" si="2543"/>
        <v>792</v>
      </c>
      <c r="KM541" s="45">
        <f t="shared" si="2544"/>
        <v>0.09</v>
      </c>
      <c r="KN541" s="35"/>
      <c r="KO541" s="27"/>
      <c r="KP541" s="46"/>
      <c r="KQ541" s="44">
        <v>5094</v>
      </c>
      <c r="KR541" s="69">
        <f t="shared" si="2652"/>
        <v>23</v>
      </c>
      <c r="KS541" s="44">
        <v>238</v>
      </c>
      <c r="KT541" s="44">
        <f t="shared" si="2653"/>
        <v>2</v>
      </c>
      <c r="KU541" s="44">
        <v>68</v>
      </c>
      <c r="KV541" s="44">
        <f t="shared" si="2654"/>
        <v>2</v>
      </c>
      <c r="KW541" s="44">
        <v>0</v>
      </c>
      <c r="KX541" s="60" t="str">
        <f t="shared" si="2655"/>
        <v>キティサンダルKH</v>
      </c>
      <c r="KY541" s="67">
        <f t="shared" si="2656"/>
        <v>605</v>
      </c>
      <c r="KZ541" s="44">
        <f t="shared" si="2550"/>
        <v>1210</v>
      </c>
      <c r="LA541" s="45">
        <f t="shared" si="2551"/>
        <v>0.52608695652173909</v>
      </c>
      <c r="LB541" s="35"/>
      <c r="LC541" s="27"/>
      <c r="LD541" s="51" t="str">
        <f>IF(A521="","",A521)</f>
        <v/>
      </c>
      <c r="LE541" s="43"/>
      <c r="LF541" s="93"/>
      <c r="LG541" s="43"/>
      <c r="LH541" s="43"/>
      <c r="LI541" s="43"/>
      <c r="LJ541" s="87"/>
      <c r="LK541" s="43"/>
      <c r="LL541" s="64"/>
      <c r="LM541" s="47"/>
      <c r="LN541" s="87"/>
      <c r="LO541" s="54"/>
      <c r="LP541" s="35"/>
      <c r="LQ541" s="27"/>
      <c r="LR541" s="46"/>
      <c r="LS541" s="67"/>
      <c r="LT541" s="44" t="str">
        <f t="shared" si="2712"/>
        <v/>
      </c>
      <c r="LU541" s="44"/>
      <c r="LV541" s="44"/>
      <c r="LW541" s="44"/>
      <c r="LX541" s="44" t="str">
        <f t="shared" si="2713"/>
        <v/>
      </c>
      <c r="LY541" s="44"/>
      <c r="LZ541" s="44"/>
      <c r="MA541" s="44"/>
      <c r="MB541" s="44" t="str">
        <f t="shared" si="2688"/>
        <v/>
      </c>
      <c r="MC541" s="45" t="str">
        <f t="shared" si="2689"/>
        <v/>
      </c>
      <c r="MD541" s="35"/>
      <c r="ME541" s="27"/>
      <c r="MF541" s="46"/>
      <c r="MG541" s="67"/>
      <c r="MH541" s="44" t="str">
        <f t="shared" si="2714"/>
        <v/>
      </c>
      <c r="MI541" s="44"/>
      <c r="MJ541" s="44"/>
      <c r="MK541" s="44"/>
      <c r="ML541" s="44" t="str">
        <f t="shared" si="2715"/>
        <v/>
      </c>
      <c r="MM541" s="44"/>
      <c r="MN541" s="44"/>
      <c r="MO541" s="44"/>
      <c r="MP541" s="44" t="str">
        <f t="shared" si="2690"/>
        <v/>
      </c>
      <c r="MQ541" s="45" t="str">
        <f t="shared" si="2691"/>
        <v/>
      </c>
      <c r="MR541" s="35"/>
      <c r="MS541" s="27"/>
      <c r="MT541" s="46"/>
      <c r="MU541" s="67"/>
      <c r="MV541" s="44" t="str">
        <f t="shared" si="2716"/>
        <v/>
      </c>
      <c r="MW541" s="44"/>
      <c r="MX541" s="44"/>
      <c r="MY541" s="44"/>
      <c r="MZ541" s="44" t="str">
        <f t="shared" si="2717"/>
        <v/>
      </c>
      <c r="NA541" s="44"/>
      <c r="NB541" s="44"/>
      <c r="NC541" s="44"/>
      <c r="ND541" s="44" t="str">
        <f t="shared" si="2692"/>
        <v/>
      </c>
      <c r="NE541" s="45" t="str">
        <f t="shared" si="2693"/>
        <v/>
      </c>
      <c r="NF541" s="35"/>
      <c r="NG541" s="27"/>
      <c r="NH541" s="46"/>
      <c r="NI541" s="67"/>
      <c r="NJ541" s="44" t="str">
        <f t="shared" si="2718"/>
        <v/>
      </c>
      <c r="NK541" s="44"/>
      <c r="NL541" s="44"/>
      <c r="NM541" s="44"/>
      <c r="NN541" s="44" t="str">
        <f t="shared" si="2719"/>
        <v/>
      </c>
      <c r="NO541" s="44"/>
      <c r="NP541" s="44"/>
      <c r="NQ541" s="44"/>
      <c r="NR541" s="44" t="str">
        <f t="shared" si="2694"/>
        <v/>
      </c>
      <c r="NS541" s="45" t="str">
        <f t="shared" si="2695"/>
        <v/>
      </c>
      <c r="NT541" s="35"/>
    </row>
    <row r="542" spans="1:384" ht="15" customHeight="1" thickBot="1" x14ac:dyDescent="0.25">
      <c r="A542" s="38"/>
      <c r="B542" s="39"/>
      <c r="C542" s="40"/>
      <c r="D542" s="40"/>
      <c r="E542" s="40"/>
      <c r="F542" s="140"/>
      <c r="G542" s="140"/>
      <c r="H542" s="42"/>
      <c r="I542" s="44"/>
      <c r="J542" s="44" t="str">
        <f t="shared" si="2697"/>
        <v/>
      </c>
      <c r="K542" s="44"/>
      <c r="L542" s="44"/>
      <c r="M542" s="44"/>
      <c r="N542" s="44" t="str">
        <f t="shared" si="2698"/>
        <v/>
      </c>
      <c r="O542" s="44"/>
      <c r="P542" s="44"/>
      <c r="Q542" s="44"/>
      <c r="R542" s="44" t="str">
        <f t="shared" si="2676"/>
        <v/>
      </c>
      <c r="S542" s="45" t="str">
        <f t="shared" si="2677"/>
        <v/>
      </c>
      <c r="T542" s="35"/>
      <c r="U542" s="27"/>
      <c r="V542" s="46"/>
      <c r="W542" s="67"/>
      <c r="X542" s="44" t="str">
        <f t="shared" si="2699"/>
        <v/>
      </c>
      <c r="Y542" s="44"/>
      <c r="Z542" s="44"/>
      <c r="AA542" s="44"/>
      <c r="AB542" s="44" t="str">
        <f t="shared" si="2700"/>
        <v/>
      </c>
      <c r="AC542" s="44"/>
      <c r="AD542" s="44"/>
      <c r="AE542" s="44"/>
      <c r="AF542" s="44" t="str">
        <f t="shared" si="2678"/>
        <v/>
      </c>
      <c r="AG542" s="45" t="str">
        <f t="shared" si="2679"/>
        <v/>
      </c>
      <c r="AH542" s="35"/>
      <c r="AI542" s="27"/>
      <c r="AJ542" s="46"/>
      <c r="AK542" s="44"/>
      <c r="AL542" s="44" t="str">
        <f t="shared" si="2701"/>
        <v/>
      </c>
      <c r="AM542" s="44"/>
      <c r="AN542" s="44" t="str">
        <f t="shared" si="2702"/>
        <v/>
      </c>
      <c r="AO542" s="44"/>
      <c r="AP542" s="44" t="str">
        <f t="shared" si="2703"/>
        <v/>
      </c>
      <c r="AQ542" s="44"/>
      <c r="AR542" s="44"/>
      <c r="AS542" s="44"/>
      <c r="AT542" s="44" t="str">
        <f t="shared" si="2680"/>
        <v/>
      </c>
      <c r="AU542" s="45" t="str">
        <f t="shared" si="2681"/>
        <v/>
      </c>
      <c r="AV542" s="35"/>
      <c r="AW542" s="27"/>
      <c r="AX542" s="46"/>
      <c r="AY542" s="44"/>
      <c r="AZ542" s="44" t="str">
        <f t="shared" si="2704"/>
        <v/>
      </c>
      <c r="BA542" s="44"/>
      <c r="BB542" s="44" t="str">
        <f t="shared" si="2705"/>
        <v/>
      </c>
      <c r="BC542" s="44"/>
      <c r="BD542" s="44" t="str">
        <f t="shared" si="2706"/>
        <v/>
      </c>
      <c r="BE542" s="44"/>
      <c r="BF542" s="44"/>
      <c r="BG542" s="44"/>
      <c r="BH542" s="44" t="str">
        <f t="shared" si="2682"/>
        <v/>
      </c>
      <c r="BI542" s="45" t="str">
        <f t="shared" si="2683"/>
        <v/>
      </c>
      <c r="BJ542" s="35"/>
      <c r="BK542" s="50"/>
      <c r="BL542" s="74"/>
      <c r="BM542" s="75">
        <v>12323</v>
      </c>
      <c r="BN542" s="75">
        <f t="shared" si="2612"/>
        <v>98</v>
      </c>
      <c r="BO542" s="75">
        <v>619</v>
      </c>
      <c r="BP542" s="75">
        <f t="shared" si="2613"/>
        <v>5</v>
      </c>
      <c r="BQ542" s="75">
        <v>80</v>
      </c>
      <c r="BR542" s="75">
        <f t="shared" si="2696"/>
        <v>6</v>
      </c>
      <c r="BS542" s="75">
        <v>0</v>
      </c>
      <c r="BT542" s="77" t="str">
        <f t="shared" si="2615"/>
        <v>ＡＩモンスターラバー</v>
      </c>
      <c r="BU542" s="78">
        <f t="shared" si="2616"/>
        <v>198</v>
      </c>
      <c r="BV542" s="75">
        <f t="shared" si="2720"/>
        <v>1188</v>
      </c>
      <c r="BW542" s="79">
        <f t="shared" si="2721"/>
        <v>0.12122448979591836</v>
      </c>
      <c r="BX542" s="35"/>
      <c r="BY542" s="27"/>
      <c r="BZ542" s="74"/>
      <c r="CA542" s="75">
        <v>769</v>
      </c>
      <c r="CB542" s="75">
        <f t="shared" si="2617"/>
        <v>62</v>
      </c>
      <c r="CC542" s="75">
        <v>0</v>
      </c>
      <c r="CD542" s="75">
        <f t="shared" si="2618"/>
        <v>0</v>
      </c>
      <c r="CE542" s="75">
        <v>11</v>
      </c>
      <c r="CF542" s="75">
        <f t="shared" si="2619"/>
        <v>0</v>
      </c>
      <c r="CG542" s="75">
        <v>0</v>
      </c>
      <c r="CH542" s="77" t="str">
        <f t="shared" si="2620"/>
        <v>AIモンスターマスコット</v>
      </c>
      <c r="CI542" s="78">
        <f t="shared" si="2621"/>
        <v>286</v>
      </c>
      <c r="CJ542" s="75">
        <f t="shared" si="2507"/>
        <v>0</v>
      </c>
      <c r="CK542" s="79">
        <f t="shared" si="2508"/>
        <v>0</v>
      </c>
      <c r="CL542" s="35"/>
      <c r="CM542" s="27"/>
      <c r="CN542" s="74"/>
      <c r="CO542" s="75">
        <v>397</v>
      </c>
      <c r="CP542" s="75">
        <f t="shared" si="2622"/>
        <v>28</v>
      </c>
      <c r="CQ542" s="75">
        <v>995</v>
      </c>
      <c r="CR542" s="75">
        <f t="shared" si="2623"/>
        <v>0</v>
      </c>
      <c r="CS542" s="75">
        <v>17</v>
      </c>
      <c r="CT542" s="75">
        <f t="shared" si="2624"/>
        <v>0</v>
      </c>
      <c r="CU542" s="75">
        <v>0</v>
      </c>
      <c r="CV542" s="77" t="str">
        <f t="shared" si="2625"/>
        <v>スティッチキーケース</v>
      </c>
      <c r="CW542" s="78">
        <f t="shared" si="2626"/>
        <v>550</v>
      </c>
      <c r="CX542" s="75">
        <f t="shared" si="2510"/>
        <v>0</v>
      </c>
      <c r="CY542" s="79">
        <f t="shared" si="2511"/>
        <v>0</v>
      </c>
      <c r="CZ542" s="35"/>
      <c r="DA542" s="58"/>
      <c r="DB542" s="74"/>
      <c r="DC542" s="75">
        <v>5516</v>
      </c>
      <c r="DD542" s="75">
        <f t="shared" si="2627"/>
        <v>56</v>
      </c>
      <c r="DE542" s="75">
        <v>300</v>
      </c>
      <c r="DF542" s="75">
        <f t="shared" si="2628"/>
        <v>1</v>
      </c>
      <c r="DG542" s="75">
        <v>80</v>
      </c>
      <c r="DH542" s="75">
        <f t="shared" si="2629"/>
        <v>3</v>
      </c>
      <c r="DI542" s="75">
        <v>0</v>
      </c>
      <c r="DJ542" s="77" t="str">
        <f t="shared" si="2630"/>
        <v>ＡＩラバー</v>
      </c>
      <c r="DK542" s="78">
        <f t="shared" si="2631"/>
        <v>198</v>
      </c>
      <c r="DL542" s="75">
        <f t="shared" si="2517"/>
        <v>594</v>
      </c>
      <c r="DM542" s="79">
        <f t="shared" si="2518"/>
        <v>0.10607142857142857</v>
      </c>
      <c r="DN542" s="35"/>
      <c r="DO542" s="27"/>
      <c r="DP542" s="74"/>
      <c r="DQ542" s="75">
        <v>1134</v>
      </c>
      <c r="DR542" s="75">
        <f t="shared" si="2632"/>
        <v>44</v>
      </c>
      <c r="DS542" s="75">
        <v>39</v>
      </c>
      <c r="DT542" s="75">
        <f t="shared" si="2633"/>
        <v>3</v>
      </c>
      <c r="DU542" s="75">
        <v>14</v>
      </c>
      <c r="DV542" s="75">
        <f t="shared" si="2634"/>
        <v>3</v>
      </c>
      <c r="DW542" s="75">
        <v>0</v>
      </c>
      <c r="DX542" s="77" t="str">
        <f t="shared" si="2635"/>
        <v>サンリオトイカメラ</v>
      </c>
      <c r="DY542" s="78">
        <f t="shared" si="2636"/>
        <v>605</v>
      </c>
      <c r="DZ542" s="75">
        <f t="shared" si="2522"/>
        <v>1815</v>
      </c>
      <c r="EA542" s="79">
        <f t="shared" si="2523"/>
        <v>0.41249999999999998</v>
      </c>
      <c r="EB542" s="35"/>
      <c r="EC542" s="27"/>
      <c r="ED542" s="46"/>
      <c r="EE542" s="67"/>
      <c r="EF542" s="44" t="str">
        <f t="shared" si="2707"/>
        <v/>
      </c>
      <c r="EG542" s="44"/>
      <c r="EH542" s="44"/>
      <c r="EI542" s="44"/>
      <c r="EJ542" s="44" t="str">
        <f t="shared" si="2708"/>
        <v/>
      </c>
      <c r="EK542" s="44"/>
      <c r="EL542" s="44"/>
      <c r="EM542" s="44"/>
      <c r="EN542" s="44" t="str">
        <f t="shared" si="2684"/>
        <v/>
      </c>
      <c r="EO542" s="45" t="str">
        <f t="shared" si="2685"/>
        <v/>
      </c>
      <c r="EP542" s="35"/>
      <c r="EQ542" s="27"/>
      <c r="ER542" s="46"/>
      <c r="ES542" s="44"/>
      <c r="ET542" s="44" t="str">
        <f t="shared" si="2709"/>
        <v/>
      </c>
      <c r="EU542" s="44"/>
      <c r="EV542" s="44" t="str">
        <f t="shared" si="2710"/>
        <v/>
      </c>
      <c r="EW542" s="44"/>
      <c r="EX542" s="44" t="str">
        <f t="shared" si="2711"/>
        <v/>
      </c>
      <c r="EY542" s="44"/>
      <c r="EZ542" s="44"/>
      <c r="FA542" s="44"/>
      <c r="FB542" s="44" t="str">
        <f t="shared" si="2686"/>
        <v/>
      </c>
      <c r="FC542" s="45" t="str">
        <f t="shared" si="2687"/>
        <v/>
      </c>
      <c r="FD542" s="35"/>
      <c r="HW542" s="181"/>
      <c r="IY542" s="33"/>
      <c r="IZ542" s="74"/>
      <c r="JA542" s="75">
        <v>4963</v>
      </c>
      <c r="JB542" s="75">
        <f t="shared" si="2637"/>
        <v>36</v>
      </c>
      <c r="JC542" s="75">
        <v>264</v>
      </c>
      <c r="JD542" s="75">
        <f t="shared" si="2638"/>
        <v>2</v>
      </c>
      <c r="JE542" s="75">
        <v>148</v>
      </c>
      <c r="JF542" s="75">
        <f t="shared" si="2639"/>
        <v>2</v>
      </c>
      <c r="JG542" s="75">
        <v>0</v>
      </c>
      <c r="JH542" s="77" t="str">
        <f t="shared" si="2640"/>
        <v>スプランキーラバー</v>
      </c>
      <c r="JI542" s="78">
        <f t="shared" si="2641"/>
        <v>200</v>
      </c>
      <c r="JJ542" s="75">
        <f t="shared" si="2529"/>
        <v>400</v>
      </c>
      <c r="JK542" s="79">
        <f t="shared" si="2530"/>
        <v>0.1111111111111111</v>
      </c>
      <c r="JL542" s="35"/>
      <c r="JM542" s="27"/>
      <c r="JN542" s="74"/>
      <c r="JO542" s="75">
        <v>5050</v>
      </c>
      <c r="JP542" s="75">
        <f t="shared" si="2642"/>
        <v>68</v>
      </c>
      <c r="JQ542" s="75">
        <v>224</v>
      </c>
      <c r="JR542" s="75">
        <f t="shared" si="2643"/>
        <v>2</v>
      </c>
      <c r="JS542" s="75">
        <v>12</v>
      </c>
      <c r="JT542" s="75">
        <f t="shared" si="2644"/>
        <v>2</v>
      </c>
      <c r="JU542" s="75">
        <v>0</v>
      </c>
      <c r="JV542" s="77" t="str">
        <f t="shared" si="2645"/>
        <v>しなこくま</v>
      </c>
      <c r="JW542" s="78">
        <f t="shared" si="2646"/>
        <v>682</v>
      </c>
      <c r="JX542" s="75">
        <f t="shared" si="2536"/>
        <v>1364</v>
      </c>
      <c r="JY542" s="79">
        <f t="shared" si="2537"/>
        <v>0.20058823529411765</v>
      </c>
      <c r="JZ542" s="35"/>
      <c r="KA542" s="61"/>
      <c r="KB542" s="74"/>
      <c r="KC542" s="75">
        <v>3426</v>
      </c>
      <c r="KD542" s="75">
        <f t="shared" si="2647"/>
        <v>72</v>
      </c>
      <c r="KE542" s="75">
        <v>182</v>
      </c>
      <c r="KF542" s="75">
        <f t="shared" si="2648"/>
        <v>3</v>
      </c>
      <c r="KG542" s="75">
        <v>5</v>
      </c>
      <c r="KH542" s="75">
        <f t="shared" si="2649"/>
        <v>4</v>
      </c>
      <c r="KI542" s="75">
        <v>0</v>
      </c>
      <c r="KJ542" s="77" t="str">
        <f t="shared" si="2650"/>
        <v>ＡＩマスコット</v>
      </c>
      <c r="KK542" s="78">
        <f t="shared" si="2651"/>
        <v>286</v>
      </c>
      <c r="KL542" s="75">
        <f t="shared" si="2543"/>
        <v>1144</v>
      </c>
      <c r="KM542" s="79">
        <f t="shared" si="2544"/>
        <v>0.15888888888888889</v>
      </c>
      <c r="KN542" s="35"/>
      <c r="KO542" s="27"/>
      <c r="KP542" s="74"/>
      <c r="KQ542" s="75">
        <v>4163</v>
      </c>
      <c r="KR542" s="75">
        <f t="shared" si="2652"/>
        <v>54</v>
      </c>
      <c r="KS542" s="75">
        <v>188</v>
      </c>
      <c r="KT542" s="75">
        <f t="shared" si="2653"/>
        <v>0</v>
      </c>
      <c r="KU542" s="75">
        <v>10</v>
      </c>
      <c r="KV542" s="75">
        <f t="shared" si="2654"/>
        <v>0</v>
      </c>
      <c r="KW542" s="75">
        <v>0</v>
      </c>
      <c r="KX542" s="77" t="str">
        <f t="shared" si="2655"/>
        <v>サンリオファン</v>
      </c>
      <c r="KY542" s="78">
        <f t="shared" si="2656"/>
        <v>1100</v>
      </c>
      <c r="KZ542" s="75">
        <f t="shared" si="2550"/>
        <v>0</v>
      </c>
      <c r="LA542" s="79">
        <f t="shared" si="2551"/>
        <v>0</v>
      </c>
      <c r="LB542" s="35"/>
      <c r="LC542" s="27"/>
      <c r="LD542" s="46"/>
      <c r="LE542" s="44"/>
      <c r="LF542" s="44"/>
      <c r="LG542" s="44"/>
      <c r="LH542" s="44"/>
      <c r="LI542" s="43"/>
      <c r="LJ542" s="44"/>
      <c r="LK542" s="44"/>
      <c r="LL542" s="72"/>
      <c r="LM542" s="67"/>
      <c r="LN542" s="44"/>
      <c r="LO542" s="45"/>
      <c r="LP542" s="35"/>
      <c r="LQ542" s="27"/>
      <c r="LR542" s="46"/>
      <c r="LS542" s="67"/>
      <c r="LT542" s="44" t="str">
        <f t="shared" si="2712"/>
        <v/>
      </c>
      <c r="LU542" s="44"/>
      <c r="LV542" s="44"/>
      <c r="LW542" s="44"/>
      <c r="LX542" s="44" t="str">
        <f t="shared" si="2713"/>
        <v/>
      </c>
      <c r="LY542" s="44"/>
      <c r="LZ542" s="44"/>
      <c r="MA542" s="44"/>
      <c r="MB542" s="44" t="str">
        <f t="shared" si="2688"/>
        <v/>
      </c>
      <c r="MC542" s="45" t="str">
        <f t="shared" si="2689"/>
        <v/>
      </c>
      <c r="MD542" s="35"/>
      <c r="ME542" s="27"/>
      <c r="MF542" s="46"/>
      <c r="MG542" s="67"/>
      <c r="MH542" s="44" t="str">
        <f t="shared" si="2714"/>
        <v/>
      </c>
      <c r="MI542" s="44"/>
      <c r="MJ542" s="44"/>
      <c r="MK542" s="44"/>
      <c r="ML542" s="44" t="str">
        <f t="shared" si="2715"/>
        <v/>
      </c>
      <c r="MM542" s="44"/>
      <c r="MN542" s="44"/>
      <c r="MO542" s="44"/>
      <c r="MP542" s="44" t="str">
        <f t="shared" si="2690"/>
        <v/>
      </c>
      <c r="MQ542" s="45" t="str">
        <f t="shared" si="2691"/>
        <v/>
      </c>
      <c r="MR542" s="35"/>
      <c r="MS542" s="27"/>
      <c r="MT542" s="46"/>
      <c r="MU542" s="67"/>
      <c r="MV542" s="44" t="str">
        <f t="shared" si="2716"/>
        <v/>
      </c>
      <c r="MW542" s="44"/>
      <c r="MX542" s="44"/>
      <c r="MY542" s="44"/>
      <c r="MZ542" s="44" t="str">
        <f t="shared" si="2717"/>
        <v/>
      </c>
      <c r="NA542" s="44"/>
      <c r="NB542" s="44"/>
      <c r="NC542" s="44"/>
      <c r="ND542" s="44" t="str">
        <f t="shared" si="2692"/>
        <v/>
      </c>
      <c r="NE542" s="45" t="str">
        <f t="shared" si="2693"/>
        <v/>
      </c>
      <c r="NF542" s="35"/>
      <c r="NG542" s="27"/>
      <c r="NH542" s="46"/>
      <c r="NI542" s="67"/>
      <c r="NJ542" s="44" t="str">
        <f t="shared" si="2718"/>
        <v/>
      </c>
      <c r="NK542" s="44"/>
      <c r="NL542" s="44"/>
      <c r="NM542" s="44"/>
      <c r="NN542" s="44" t="str">
        <f t="shared" si="2719"/>
        <v/>
      </c>
      <c r="NO542" s="44"/>
      <c r="NP542" s="44"/>
      <c r="NQ542" s="44"/>
      <c r="NR542" s="44" t="str">
        <f t="shared" si="2694"/>
        <v/>
      </c>
      <c r="NS542" s="45" t="str">
        <f t="shared" si="2695"/>
        <v/>
      </c>
      <c r="NT542" s="35"/>
    </row>
    <row r="543" spans="1:384" ht="15" customHeight="1" thickTop="1" thickBot="1" x14ac:dyDescent="0.25">
      <c r="A543" s="38"/>
      <c r="B543" s="39"/>
      <c r="C543" s="40"/>
      <c r="D543" s="40"/>
      <c r="E543" s="40"/>
      <c r="F543" s="140"/>
      <c r="G543" s="140"/>
      <c r="H543" s="42"/>
      <c r="I543" s="44"/>
      <c r="J543" s="44" t="str">
        <f t="shared" si="2697"/>
        <v/>
      </c>
      <c r="K543" s="44"/>
      <c r="L543" s="44"/>
      <c r="M543" s="44"/>
      <c r="N543" s="44" t="str">
        <f t="shared" si="2698"/>
        <v/>
      </c>
      <c r="O543" s="44"/>
      <c r="P543" s="44"/>
      <c r="Q543" s="44"/>
      <c r="R543" s="44" t="str">
        <f t="shared" si="2676"/>
        <v/>
      </c>
      <c r="S543" s="45" t="str">
        <f t="shared" si="2677"/>
        <v/>
      </c>
      <c r="T543" s="35"/>
      <c r="U543" s="27"/>
      <c r="V543" s="46"/>
      <c r="W543" s="67"/>
      <c r="X543" s="44" t="str">
        <f t="shared" si="2699"/>
        <v/>
      </c>
      <c r="Y543" s="44"/>
      <c r="Z543" s="44"/>
      <c r="AA543" s="44"/>
      <c r="AB543" s="44" t="str">
        <f t="shared" si="2700"/>
        <v/>
      </c>
      <c r="AC543" s="44"/>
      <c r="AD543" s="44"/>
      <c r="AE543" s="44"/>
      <c r="AF543" s="44" t="str">
        <f t="shared" si="2678"/>
        <v/>
      </c>
      <c r="AG543" s="45" t="str">
        <f t="shared" si="2679"/>
        <v/>
      </c>
      <c r="AH543" s="35"/>
      <c r="AI543" s="27"/>
      <c r="AJ543" s="46"/>
      <c r="AK543" s="44"/>
      <c r="AL543" s="44" t="str">
        <f t="shared" si="2701"/>
        <v/>
      </c>
      <c r="AM543" s="44"/>
      <c r="AN543" s="44" t="str">
        <f t="shared" si="2702"/>
        <v/>
      </c>
      <c r="AO543" s="44"/>
      <c r="AP543" s="44" t="str">
        <f t="shared" si="2703"/>
        <v/>
      </c>
      <c r="AQ543" s="44"/>
      <c r="AR543" s="44"/>
      <c r="AS543" s="44"/>
      <c r="AT543" s="44" t="str">
        <f t="shared" si="2680"/>
        <v/>
      </c>
      <c r="AU543" s="45" t="str">
        <f t="shared" si="2681"/>
        <v/>
      </c>
      <c r="AV543" s="35"/>
      <c r="AW543" s="27"/>
      <c r="AX543" s="46"/>
      <c r="AY543" s="44"/>
      <c r="AZ543" s="44" t="str">
        <f t="shared" si="2704"/>
        <v/>
      </c>
      <c r="BA543" s="44"/>
      <c r="BB543" s="44" t="str">
        <f t="shared" si="2705"/>
        <v/>
      </c>
      <c r="BC543" s="44"/>
      <c r="BD543" s="44" t="str">
        <f t="shared" si="2706"/>
        <v/>
      </c>
      <c r="BE543" s="44"/>
      <c r="BF543" s="44"/>
      <c r="BG543" s="44"/>
      <c r="BH543" s="44" t="str">
        <f t="shared" si="2682"/>
        <v/>
      </c>
      <c r="BI543" s="45" t="str">
        <f t="shared" si="2683"/>
        <v/>
      </c>
      <c r="BJ543" s="35"/>
      <c r="BK543" s="50"/>
      <c r="BL543" s="51">
        <f>IF($A519="","",$A519)</f>
        <v>45912</v>
      </c>
      <c r="BM543" s="44">
        <v>11883</v>
      </c>
      <c r="BN543" s="43">
        <f t="shared" si="2612"/>
        <v>27</v>
      </c>
      <c r="BO543" s="44">
        <v>450</v>
      </c>
      <c r="BP543" s="87">
        <f t="shared" si="2613"/>
        <v>1</v>
      </c>
      <c r="BQ543" s="90">
        <v>19</v>
      </c>
      <c r="BR543" s="43">
        <f t="shared" si="2696"/>
        <v>1</v>
      </c>
      <c r="BS543" s="43">
        <v>6</v>
      </c>
      <c r="BT543" s="53" t="str">
        <f t="shared" ref="BT543:BT566" si="2722">IF(BM543="","",BT539)</f>
        <v>サンリオでかぱっちん</v>
      </c>
      <c r="BU543" s="47">
        <f t="shared" ref="BU543:BU566" si="2723">IF(BN543="","",BU539)</f>
        <v>660</v>
      </c>
      <c r="BV543" s="44">
        <f t="shared" si="2560"/>
        <v>660</v>
      </c>
      <c r="BW543" s="89">
        <f t="shared" si="2561"/>
        <v>0.24444444444444444</v>
      </c>
      <c r="BX543" s="35"/>
      <c r="BY543" s="27"/>
      <c r="BZ543" s="51">
        <f>IF($A519="","",$A519)</f>
        <v>45912</v>
      </c>
      <c r="CA543" s="44">
        <v>551</v>
      </c>
      <c r="CB543" s="43">
        <f t="shared" si="2617"/>
        <v>21</v>
      </c>
      <c r="CC543" s="44">
        <v>0</v>
      </c>
      <c r="CD543" s="87">
        <f>IF(CC543="","",CC543-CC539)+1000</f>
        <v>1</v>
      </c>
      <c r="CE543" s="90">
        <v>7</v>
      </c>
      <c r="CF543" s="43">
        <f t="shared" si="2619"/>
        <v>0</v>
      </c>
      <c r="CG543" s="43">
        <v>0</v>
      </c>
      <c r="CH543" s="53" t="str">
        <f t="shared" si="2620"/>
        <v>サンリオフェイスポーチ</v>
      </c>
      <c r="CI543" s="47">
        <f t="shared" si="2621"/>
        <v>900</v>
      </c>
      <c r="CJ543" s="44">
        <f t="shared" si="2507"/>
        <v>0</v>
      </c>
      <c r="CK543" s="89">
        <f t="shared" si="2508"/>
        <v>0</v>
      </c>
      <c r="CL543" s="35"/>
      <c r="CM543" s="27"/>
      <c r="CN543" s="51">
        <f>IF($A519="","",$A519)</f>
        <v>45912</v>
      </c>
      <c r="CO543" s="44">
        <v>278</v>
      </c>
      <c r="CP543" s="43">
        <f t="shared" si="2622"/>
        <v>19</v>
      </c>
      <c r="CQ543" s="44">
        <v>999</v>
      </c>
      <c r="CR543" s="87">
        <f t="shared" si="2623"/>
        <v>1</v>
      </c>
      <c r="CS543" s="90">
        <v>22</v>
      </c>
      <c r="CT543" s="43">
        <f t="shared" si="2624"/>
        <v>2</v>
      </c>
      <c r="CU543" s="43">
        <v>0</v>
      </c>
      <c r="CV543" s="53" t="str">
        <f t="shared" si="2625"/>
        <v>スティッチリボンポーチ</v>
      </c>
      <c r="CW543" s="47">
        <f t="shared" si="2626"/>
        <v>490</v>
      </c>
      <c r="CX543" s="44">
        <f t="shared" si="2510"/>
        <v>980</v>
      </c>
      <c r="CY543" s="89">
        <f t="shared" si="2511"/>
        <v>0.51578947368421058</v>
      </c>
      <c r="CZ543" s="35"/>
      <c r="DA543" s="58"/>
      <c r="DB543" s="51">
        <f>IF($A519="","",$A519)</f>
        <v>45912</v>
      </c>
      <c r="DC543" s="44">
        <v>7068</v>
      </c>
      <c r="DD543" s="43">
        <f t="shared" si="2627"/>
        <v>25</v>
      </c>
      <c r="DE543" s="44">
        <v>257</v>
      </c>
      <c r="DF543" s="87">
        <f t="shared" si="2628"/>
        <v>1</v>
      </c>
      <c r="DG543" s="90">
        <v>15</v>
      </c>
      <c r="DH543" s="43">
        <f t="shared" si="2629"/>
        <v>1</v>
      </c>
      <c r="DI543" s="43"/>
      <c r="DJ543" s="53" t="str">
        <f t="shared" si="2630"/>
        <v>クーリッシュイヤホン</v>
      </c>
      <c r="DK543" s="47">
        <f t="shared" si="2631"/>
        <v>1100</v>
      </c>
      <c r="DL543" s="44">
        <f t="shared" si="2517"/>
        <v>1100</v>
      </c>
      <c r="DM543" s="89">
        <f t="shared" si="2518"/>
        <v>0.44</v>
      </c>
      <c r="DN543" s="35"/>
      <c r="DO543" s="27"/>
      <c r="DP543" s="51">
        <f>IF($A519="","",$A519)</f>
        <v>45912</v>
      </c>
      <c r="DQ543" s="44">
        <v>961</v>
      </c>
      <c r="DR543" s="43">
        <f t="shared" si="2632"/>
        <v>22</v>
      </c>
      <c r="DS543" s="44">
        <v>45</v>
      </c>
      <c r="DT543" s="87">
        <f t="shared" si="2633"/>
        <v>0</v>
      </c>
      <c r="DU543" s="90">
        <v>14</v>
      </c>
      <c r="DV543" s="43">
        <f t="shared" si="2634"/>
        <v>0</v>
      </c>
      <c r="DW543" s="43">
        <v>0</v>
      </c>
      <c r="DX543" s="53" t="str">
        <f t="shared" si="2635"/>
        <v>デジタルミニカメラ</v>
      </c>
      <c r="DY543" s="47">
        <f t="shared" si="2636"/>
        <v>722</v>
      </c>
      <c r="DZ543" s="44">
        <f t="shared" si="2522"/>
        <v>0</v>
      </c>
      <c r="EA543" s="89">
        <f t="shared" si="2523"/>
        <v>0</v>
      </c>
      <c r="EB543" s="35"/>
      <c r="EC543" s="27"/>
      <c r="ED543" s="46"/>
      <c r="EE543" s="67"/>
      <c r="EF543" s="44" t="str">
        <f t="shared" si="2707"/>
        <v/>
      </c>
      <c r="EG543" s="44"/>
      <c r="EH543" s="44"/>
      <c r="EI543" s="44"/>
      <c r="EJ543" s="44" t="str">
        <f t="shared" si="2708"/>
        <v/>
      </c>
      <c r="EK543" s="44"/>
      <c r="EL543" s="44"/>
      <c r="EM543" s="44"/>
      <c r="EN543" s="44" t="str">
        <f t="shared" si="2684"/>
        <v/>
      </c>
      <c r="EO543" s="45" t="str">
        <f t="shared" si="2685"/>
        <v/>
      </c>
      <c r="EP543" s="35"/>
      <c r="EQ543" s="27"/>
      <c r="ER543" s="46"/>
      <c r="ES543" s="44"/>
      <c r="ET543" s="44" t="str">
        <f t="shared" si="2709"/>
        <v/>
      </c>
      <c r="EU543" s="44"/>
      <c r="EV543" s="44" t="str">
        <f t="shared" si="2710"/>
        <v/>
      </c>
      <c r="EW543" s="44"/>
      <c r="EX543" s="44" t="str">
        <f t="shared" si="2711"/>
        <v/>
      </c>
      <c r="EY543" s="44"/>
      <c r="EZ543" s="44"/>
      <c r="FA543" s="44"/>
      <c r="FB543" s="44" t="str">
        <f t="shared" si="2686"/>
        <v/>
      </c>
      <c r="FC543" s="45" t="str">
        <f t="shared" si="2687"/>
        <v/>
      </c>
      <c r="FD543" s="35"/>
      <c r="HW543" s="181"/>
      <c r="IY543" s="33"/>
      <c r="IZ543" s="51">
        <f>IF($A519="","",$A519)</f>
        <v>45912</v>
      </c>
      <c r="JA543" s="44">
        <v>5896</v>
      </c>
      <c r="JB543" s="43">
        <f t="shared" si="2637"/>
        <v>103</v>
      </c>
      <c r="JC543" s="44">
        <v>296</v>
      </c>
      <c r="JD543" s="87">
        <f t="shared" si="2638"/>
        <v>0</v>
      </c>
      <c r="JE543" s="90">
        <v>20</v>
      </c>
      <c r="JF543" s="43">
        <f t="shared" si="2639"/>
        <v>0</v>
      </c>
      <c r="JG543" s="43">
        <v>0</v>
      </c>
      <c r="JH543" s="53" t="str">
        <f t="shared" si="2640"/>
        <v>サンリオでかぱっちん</v>
      </c>
      <c r="JI543" s="47">
        <f t="shared" si="2641"/>
        <v>660</v>
      </c>
      <c r="JJ543" s="44">
        <f t="shared" si="2529"/>
        <v>0</v>
      </c>
      <c r="JK543" s="89">
        <f t="shared" si="2530"/>
        <v>0</v>
      </c>
      <c r="JL543" s="35"/>
      <c r="JM543" s="27"/>
      <c r="JN543" s="51">
        <f>IF($A519="","",$A519)</f>
        <v>45912</v>
      </c>
      <c r="JO543" s="44">
        <v>4820</v>
      </c>
      <c r="JP543" s="59">
        <f t="shared" si="2642"/>
        <v>4</v>
      </c>
      <c r="JQ543" s="44">
        <v>164</v>
      </c>
      <c r="JR543" s="87">
        <f t="shared" si="2643"/>
        <v>0</v>
      </c>
      <c r="JS543" s="90">
        <v>11</v>
      </c>
      <c r="JT543" s="43">
        <f t="shared" si="2644"/>
        <v>0</v>
      </c>
      <c r="JU543" s="44">
        <v>5</v>
      </c>
      <c r="JV543" s="53" t="str">
        <f t="shared" si="2645"/>
        <v>ジャグラーパネルキーホルダー</v>
      </c>
      <c r="JW543" s="47">
        <f t="shared" si="2646"/>
        <v>465</v>
      </c>
      <c r="JX543" s="44">
        <f t="shared" si="2536"/>
        <v>0</v>
      </c>
      <c r="JY543" s="89">
        <f t="shared" si="2537"/>
        <v>0</v>
      </c>
      <c r="JZ543" s="35"/>
      <c r="KA543" s="61"/>
      <c r="KB543" s="51">
        <f>IF($A519="","",$A519)</f>
        <v>45912</v>
      </c>
      <c r="KC543" s="44">
        <v>4978</v>
      </c>
      <c r="KD543" s="43">
        <f t="shared" si="2647"/>
        <v>30</v>
      </c>
      <c r="KE543" s="44">
        <v>187</v>
      </c>
      <c r="KF543" s="87">
        <f t="shared" si="2648"/>
        <v>1</v>
      </c>
      <c r="KG543" s="90">
        <v>5</v>
      </c>
      <c r="KH543" s="43">
        <f t="shared" si="2649"/>
        <v>1</v>
      </c>
      <c r="KI543" s="43">
        <v>5</v>
      </c>
      <c r="KJ543" s="53" t="str">
        <f t="shared" si="2650"/>
        <v>モンチッチマスコット</v>
      </c>
      <c r="KK543" s="47">
        <f t="shared" si="2651"/>
        <v>528</v>
      </c>
      <c r="KL543" s="44">
        <f t="shared" si="2543"/>
        <v>528</v>
      </c>
      <c r="KM543" s="89">
        <f t="shared" si="2544"/>
        <v>0.17599999999999999</v>
      </c>
      <c r="KN543" s="35"/>
      <c r="KO543" s="27"/>
      <c r="KP543" s="51">
        <f>IF($A519="","",$A519)</f>
        <v>45912</v>
      </c>
      <c r="KQ543" s="44">
        <v>3662</v>
      </c>
      <c r="KR543" s="43">
        <f t="shared" si="2652"/>
        <v>28</v>
      </c>
      <c r="KS543" s="44">
        <v>244</v>
      </c>
      <c r="KT543" s="87">
        <f t="shared" si="2653"/>
        <v>3</v>
      </c>
      <c r="KU543" s="90">
        <v>57</v>
      </c>
      <c r="KV543" s="43">
        <f t="shared" si="2654"/>
        <v>3</v>
      </c>
      <c r="KW543" s="43">
        <v>0</v>
      </c>
      <c r="KX543" s="53" t="str">
        <f t="shared" si="2655"/>
        <v>サンリオシューズキーホルダー</v>
      </c>
      <c r="KY543" s="47">
        <f t="shared" si="2656"/>
        <v>387</v>
      </c>
      <c r="KZ543" s="44">
        <f t="shared" si="2550"/>
        <v>1161</v>
      </c>
      <c r="LA543" s="89">
        <f t="shared" si="2551"/>
        <v>0.41464285714285715</v>
      </c>
      <c r="LB543" s="35"/>
      <c r="LC543" s="27"/>
      <c r="LD543" s="74"/>
      <c r="LE543" s="75"/>
      <c r="LF543" s="75"/>
      <c r="LG543" s="75"/>
      <c r="LH543" s="75"/>
      <c r="LI543" s="76"/>
      <c r="LJ543" s="75"/>
      <c r="LK543" s="75"/>
      <c r="LL543" s="77"/>
      <c r="LM543" s="78"/>
      <c r="LN543" s="75"/>
      <c r="LO543" s="79"/>
      <c r="LP543" s="35"/>
      <c r="LQ543" s="27"/>
      <c r="LR543" s="46"/>
      <c r="LS543" s="67"/>
      <c r="LT543" s="44" t="str">
        <f t="shared" si="2712"/>
        <v/>
      </c>
      <c r="LU543" s="44"/>
      <c r="LV543" s="44"/>
      <c r="LW543" s="44"/>
      <c r="LX543" s="44" t="str">
        <f t="shared" si="2713"/>
        <v/>
      </c>
      <c r="LY543" s="44"/>
      <c r="LZ543" s="44"/>
      <c r="MA543" s="44"/>
      <c r="MB543" s="44" t="str">
        <f t="shared" si="2688"/>
        <v/>
      </c>
      <c r="MC543" s="45" t="str">
        <f t="shared" si="2689"/>
        <v/>
      </c>
      <c r="MD543" s="35"/>
      <c r="ME543" s="27"/>
      <c r="MF543" s="46"/>
      <c r="MG543" s="67"/>
      <c r="MH543" s="44" t="str">
        <f t="shared" si="2714"/>
        <v/>
      </c>
      <c r="MI543" s="44"/>
      <c r="MJ543" s="44"/>
      <c r="MK543" s="44"/>
      <c r="ML543" s="44" t="str">
        <f t="shared" si="2715"/>
        <v/>
      </c>
      <c r="MM543" s="44"/>
      <c r="MN543" s="44"/>
      <c r="MO543" s="44"/>
      <c r="MP543" s="44" t="str">
        <f t="shared" si="2690"/>
        <v/>
      </c>
      <c r="MQ543" s="45" t="str">
        <f t="shared" si="2691"/>
        <v/>
      </c>
      <c r="MR543" s="35"/>
      <c r="MS543" s="27"/>
      <c r="MT543" s="46"/>
      <c r="MU543" s="67"/>
      <c r="MV543" s="44" t="str">
        <f t="shared" si="2716"/>
        <v/>
      </c>
      <c r="MW543" s="44"/>
      <c r="MX543" s="44"/>
      <c r="MY543" s="44"/>
      <c r="MZ543" s="44" t="str">
        <f t="shared" si="2717"/>
        <v/>
      </c>
      <c r="NA543" s="44"/>
      <c r="NB543" s="44"/>
      <c r="NC543" s="44"/>
      <c r="ND543" s="44" t="str">
        <f t="shared" si="2692"/>
        <v/>
      </c>
      <c r="NE543" s="45" t="str">
        <f t="shared" si="2693"/>
        <v/>
      </c>
      <c r="NF543" s="35"/>
      <c r="NG543" s="27"/>
      <c r="NH543" s="46"/>
      <c r="NI543" s="67"/>
      <c r="NJ543" s="44" t="str">
        <f t="shared" si="2718"/>
        <v/>
      </c>
      <c r="NK543" s="44"/>
      <c r="NL543" s="44"/>
      <c r="NM543" s="44"/>
      <c r="NN543" s="44" t="str">
        <f t="shared" si="2719"/>
        <v/>
      </c>
      <c r="NO543" s="44"/>
      <c r="NP543" s="44"/>
      <c r="NQ543" s="44"/>
      <c r="NR543" s="44" t="str">
        <f t="shared" si="2694"/>
        <v/>
      </c>
      <c r="NS543" s="45" t="str">
        <f t="shared" si="2695"/>
        <v/>
      </c>
      <c r="NT543" s="35"/>
    </row>
    <row r="544" spans="1:384" ht="15" customHeight="1" thickTop="1" x14ac:dyDescent="0.2">
      <c r="A544" s="38"/>
      <c r="B544" s="39"/>
      <c r="C544" s="40"/>
      <c r="D544" s="40"/>
      <c r="E544" s="40"/>
      <c r="F544" s="140"/>
      <c r="G544" s="140"/>
      <c r="H544" s="42"/>
      <c r="I544" s="44"/>
      <c r="J544" s="44" t="str">
        <f t="shared" si="2697"/>
        <v/>
      </c>
      <c r="K544" s="44"/>
      <c r="L544" s="44"/>
      <c r="M544" s="44"/>
      <c r="N544" s="44" t="str">
        <f t="shared" si="2698"/>
        <v/>
      </c>
      <c r="O544" s="44"/>
      <c r="P544" s="44"/>
      <c r="Q544" s="44"/>
      <c r="R544" s="44" t="str">
        <f t="shared" si="2676"/>
        <v/>
      </c>
      <c r="S544" s="45" t="str">
        <f t="shared" si="2677"/>
        <v/>
      </c>
      <c r="T544" s="35"/>
      <c r="U544" s="27"/>
      <c r="V544" s="46"/>
      <c r="W544" s="67"/>
      <c r="X544" s="44" t="str">
        <f t="shared" si="2699"/>
        <v/>
      </c>
      <c r="Y544" s="44"/>
      <c r="Z544" s="44"/>
      <c r="AA544" s="44"/>
      <c r="AB544" s="44" t="str">
        <f t="shared" si="2700"/>
        <v/>
      </c>
      <c r="AC544" s="44"/>
      <c r="AD544" s="44"/>
      <c r="AE544" s="44"/>
      <c r="AF544" s="44" t="str">
        <f t="shared" si="2678"/>
        <v/>
      </c>
      <c r="AG544" s="45" t="str">
        <f t="shared" si="2679"/>
        <v/>
      </c>
      <c r="AH544" s="35"/>
      <c r="AI544" s="27"/>
      <c r="AJ544" s="46"/>
      <c r="AK544" s="44"/>
      <c r="AL544" s="44" t="str">
        <f t="shared" si="2701"/>
        <v/>
      </c>
      <c r="AM544" s="44"/>
      <c r="AN544" s="44" t="str">
        <f t="shared" si="2702"/>
        <v/>
      </c>
      <c r="AO544" s="44"/>
      <c r="AP544" s="44" t="str">
        <f t="shared" si="2703"/>
        <v/>
      </c>
      <c r="AQ544" s="44"/>
      <c r="AR544" s="44"/>
      <c r="AS544" s="44"/>
      <c r="AT544" s="44" t="str">
        <f t="shared" si="2680"/>
        <v/>
      </c>
      <c r="AU544" s="45" t="str">
        <f t="shared" si="2681"/>
        <v/>
      </c>
      <c r="AV544" s="35"/>
      <c r="AW544" s="27"/>
      <c r="AX544" s="46"/>
      <c r="AY544" s="44"/>
      <c r="AZ544" s="44" t="str">
        <f t="shared" si="2704"/>
        <v/>
      </c>
      <c r="BA544" s="44"/>
      <c r="BB544" s="44" t="str">
        <f t="shared" si="2705"/>
        <v/>
      </c>
      <c r="BC544" s="44"/>
      <c r="BD544" s="44" t="str">
        <f t="shared" si="2706"/>
        <v/>
      </c>
      <c r="BE544" s="44"/>
      <c r="BF544" s="44"/>
      <c r="BG544" s="44"/>
      <c r="BH544" s="44" t="str">
        <f t="shared" si="2682"/>
        <v/>
      </c>
      <c r="BI544" s="45" t="str">
        <f t="shared" si="2683"/>
        <v/>
      </c>
      <c r="BJ544" s="35"/>
      <c r="BK544" s="50"/>
      <c r="BL544" s="46"/>
      <c r="BM544" s="43">
        <v>9603</v>
      </c>
      <c r="BN544" s="44">
        <f t="shared" si="2612"/>
        <v>31</v>
      </c>
      <c r="BO544" s="43">
        <v>285</v>
      </c>
      <c r="BP544" s="66">
        <f t="shared" si="2613"/>
        <v>1</v>
      </c>
      <c r="BQ544" s="91">
        <v>4</v>
      </c>
      <c r="BR544" s="67">
        <f t="shared" si="2696"/>
        <v>1</v>
      </c>
      <c r="BS544" s="43">
        <v>8</v>
      </c>
      <c r="BT544" s="60" t="str">
        <f t="shared" si="2722"/>
        <v>モンチッチマスコット</v>
      </c>
      <c r="BU544" s="67">
        <f t="shared" si="2723"/>
        <v>528</v>
      </c>
      <c r="BV544" s="43">
        <f t="shared" si="2560"/>
        <v>528</v>
      </c>
      <c r="BW544" s="45">
        <f t="shared" si="2561"/>
        <v>0.17032258064516129</v>
      </c>
      <c r="BX544" s="35"/>
      <c r="BY544" s="27"/>
      <c r="BZ544" s="46"/>
      <c r="CA544" s="43">
        <v>242</v>
      </c>
      <c r="CB544" s="44">
        <f t="shared" si="2617"/>
        <v>37</v>
      </c>
      <c r="CC544" s="43">
        <v>999</v>
      </c>
      <c r="CD544" s="66">
        <f t="shared" si="2618"/>
        <v>1</v>
      </c>
      <c r="CE544" s="91">
        <v>3</v>
      </c>
      <c r="CF544" s="67">
        <f t="shared" si="2619"/>
        <v>1</v>
      </c>
      <c r="CG544" s="43">
        <v>17</v>
      </c>
      <c r="CH544" s="60" t="str">
        <f t="shared" si="2620"/>
        <v>ジョージファン</v>
      </c>
      <c r="CI544" s="67">
        <f t="shared" si="2621"/>
        <v>1100</v>
      </c>
      <c r="CJ544" s="43">
        <f t="shared" si="2507"/>
        <v>1100</v>
      </c>
      <c r="CK544" s="45">
        <f t="shared" si="2508"/>
        <v>0.29729729729729731</v>
      </c>
      <c r="CL544" s="35" t="s">
        <v>479</v>
      </c>
      <c r="CM544" s="27"/>
      <c r="CN544" s="46"/>
      <c r="CO544" s="43">
        <v>366</v>
      </c>
      <c r="CP544" s="44">
        <f t="shared" si="2622"/>
        <v>11</v>
      </c>
      <c r="CQ544" s="43">
        <v>0</v>
      </c>
      <c r="CR544" s="66">
        <f>IF(CQ544="","",CQ544-CQ540)+1000</f>
        <v>1</v>
      </c>
      <c r="CS544" s="91">
        <v>9</v>
      </c>
      <c r="CT544" s="67">
        <f t="shared" si="2624"/>
        <v>1</v>
      </c>
      <c r="CU544" s="43">
        <v>1</v>
      </c>
      <c r="CV544" s="60" t="str">
        <f t="shared" si="2625"/>
        <v>サンリオミニリュック</v>
      </c>
      <c r="CW544" s="67">
        <f t="shared" si="2626"/>
        <v>600</v>
      </c>
      <c r="CX544" s="43">
        <f t="shared" si="2510"/>
        <v>600</v>
      </c>
      <c r="CY544" s="45">
        <f t="shared" si="2511"/>
        <v>0.54545454545454541</v>
      </c>
      <c r="CZ544" s="35"/>
      <c r="DA544" s="58"/>
      <c r="DB544" s="46"/>
      <c r="DC544" s="43">
        <v>6786</v>
      </c>
      <c r="DD544" s="44">
        <f t="shared" si="2627"/>
        <v>19</v>
      </c>
      <c r="DE544" s="43">
        <v>220</v>
      </c>
      <c r="DF544" s="66">
        <f t="shared" si="2628"/>
        <v>0</v>
      </c>
      <c r="DG544" s="91">
        <v>14</v>
      </c>
      <c r="DH544" s="67">
        <f t="shared" si="2629"/>
        <v>0</v>
      </c>
      <c r="DI544" s="43"/>
      <c r="DJ544" s="60" t="str">
        <f t="shared" si="2630"/>
        <v>ジャグラーサウンドボタン</v>
      </c>
      <c r="DK544" s="67">
        <f t="shared" si="2631"/>
        <v>682</v>
      </c>
      <c r="DL544" s="43">
        <f t="shared" si="2517"/>
        <v>0</v>
      </c>
      <c r="DM544" s="45">
        <f t="shared" si="2518"/>
        <v>0</v>
      </c>
      <c r="DN544" s="35"/>
      <c r="DO544" s="27"/>
      <c r="DP544" s="46"/>
      <c r="DQ544" s="43">
        <v>2121</v>
      </c>
      <c r="DR544" s="44">
        <f t="shared" si="2632"/>
        <v>33</v>
      </c>
      <c r="DS544" s="43">
        <v>58</v>
      </c>
      <c r="DT544" s="66">
        <f t="shared" si="2633"/>
        <v>1</v>
      </c>
      <c r="DU544" s="91">
        <v>3</v>
      </c>
      <c r="DV544" s="67">
        <f t="shared" si="2634"/>
        <v>1</v>
      </c>
      <c r="DW544" s="43">
        <v>3</v>
      </c>
      <c r="DX544" s="60" t="str">
        <f t="shared" si="2635"/>
        <v>サンリオFAN</v>
      </c>
      <c r="DY544" s="67">
        <f t="shared" si="2636"/>
        <v>1100</v>
      </c>
      <c r="DZ544" s="43">
        <f t="shared" si="2522"/>
        <v>1100</v>
      </c>
      <c r="EA544" s="45">
        <f t="shared" si="2523"/>
        <v>0.33333333333333331</v>
      </c>
      <c r="EB544" s="35"/>
      <c r="EC544" s="27"/>
      <c r="ED544" s="46"/>
      <c r="EE544" s="67"/>
      <c r="EF544" s="44" t="str">
        <f t="shared" si="2707"/>
        <v/>
      </c>
      <c r="EG544" s="44"/>
      <c r="EH544" s="44"/>
      <c r="EI544" s="44"/>
      <c r="EJ544" s="44" t="str">
        <f t="shared" si="2708"/>
        <v/>
      </c>
      <c r="EK544" s="44"/>
      <c r="EL544" s="44"/>
      <c r="EM544" s="44"/>
      <c r="EN544" s="44" t="str">
        <f t="shared" si="2684"/>
        <v/>
      </c>
      <c r="EO544" s="45" t="str">
        <f t="shared" si="2685"/>
        <v/>
      </c>
      <c r="EP544" s="35"/>
      <c r="EQ544" s="27"/>
      <c r="ER544" s="46"/>
      <c r="ES544" s="44"/>
      <c r="ET544" s="44" t="str">
        <f t="shared" si="2709"/>
        <v/>
      </c>
      <c r="EU544" s="44"/>
      <c r="EV544" s="44" t="str">
        <f t="shared" si="2710"/>
        <v/>
      </c>
      <c r="EW544" s="44"/>
      <c r="EX544" s="44" t="str">
        <f t="shared" si="2711"/>
        <v/>
      </c>
      <c r="EY544" s="44"/>
      <c r="EZ544" s="44"/>
      <c r="FA544" s="44"/>
      <c r="FB544" s="44" t="str">
        <f t="shared" si="2686"/>
        <v/>
      </c>
      <c r="FC544" s="45" t="str">
        <f t="shared" si="2687"/>
        <v/>
      </c>
      <c r="FD544" s="35"/>
      <c r="HW544" s="181"/>
      <c r="IY544" s="33"/>
      <c r="IZ544" s="46"/>
      <c r="JA544" s="43">
        <v>4050</v>
      </c>
      <c r="JB544" s="44">
        <f t="shared" si="2637"/>
        <v>40</v>
      </c>
      <c r="JC544" s="43">
        <v>120</v>
      </c>
      <c r="JD544" s="66">
        <f t="shared" si="2638"/>
        <v>1</v>
      </c>
      <c r="JE544" s="91">
        <v>28</v>
      </c>
      <c r="JF544" s="67">
        <f t="shared" si="2639"/>
        <v>1</v>
      </c>
      <c r="JG544" s="43">
        <v>0</v>
      </c>
      <c r="JH544" s="60" t="str">
        <f t="shared" si="2640"/>
        <v>ミニ香水</v>
      </c>
      <c r="JI544" s="67">
        <f t="shared" si="2641"/>
        <v>1100</v>
      </c>
      <c r="JJ544" s="43">
        <f t="shared" si="2529"/>
        <v>1100</v>
      </c>
      <c r="JK544" s="45">
        <f t="shared" si="2530"/>
        <v>0.27500000000000002</v>
      </c>
      <c r="JL544" s="35"/>
      <c r="JM544" s="27"/>
      <c r="JN544" s="46"/>
      <c r="JO544" s="43">
        <v>4873</v>
      </c>
      <c r="JP544" s="44">
        <f t="shared" si="2642"/>
        <v>12</v>
      </c>
      <c r="JQ544" s="43">
        <v>101</v>
      </c>
      <c r="JR544" s="66">
        <f t="shared" si="2643"/>
        <v>0</v>
      </c>
      <c r="JS544" s="91">
        <v>11</v>
      </c>
      <c r="JT544" s="67">
        <f t="shared" si="2644"/>
        <v>0</v>
      </c>
      <c r="JU544" s="43">
        <v>6</v>
      </c>
      <c r="JV544" s="60" t="str">
        <f t="shared" si="2645"/>
        <v>ジャグラーサウンドボタン</v>
      </c>
      <c r="JW544" s="67">
        <f t="shared" si="2646"/>
        <v>748</v>
      </c>
      <c r="JX544" s="43">
        <f t="shared" si="2536"/>
        <v>0</v>
      </c>
      <c r="JY544" s="45">
        <f t="shared" si="2537"/>
        <v>0</v>
      </c>
      <c r="JZ544" s="35"/>
      <c r="KA544" s="61"/>
      <c r="KB544" s="46"/>
      <c r="KC544" s="43">
        <v>3673</v>
      </c>
      <c r="KD544" s="44">
        <f t="shared" si="2647"/>
        <v>24</v>
      </c>
      <c r="KE544" s="43">
        <v>106</v>
      </c>
      <c r="KF544" s="66">
        <f t="shared" si="2648"/>
        <v>0</v>
      </c>
      <c r="KG544" s="91">
        <v>6</v>
      </c>
      <c r="KH544" s="67">
        <f t="shared" si="2649"/>
        <v>0</v>
      </c>
      <c r="KI544" s="43">
        <v>6</v>
      </c>
      <c r="KJ544" s="60" t="str">
        <f t="shared" si="2650"/>
        <v>サンリオミニリュック</v>
      </c>
      <c r="KK544" s="67">
        <f t="shared" si="2651"/>
        <v>600</v>
      </c>
      <c r="KL544" s="43">
        <f t="shared" si="2543"/>
        <v>0</v>
      </c>
      <c r="KM544" s="45">
        <f t="shared" si="2544"/>
        <v>0</v>
      </c>
      <c r="KN544" s="35"/>
      <c r="KO544" s="27"/>
      <c r="KP544" s="46"/>
      <c r="KQ544" s="43">
        <v>4403</v>
      </c>
      <c r="KR544" s="44">
        <f t="shared" si="2652"/>
        <v>50</v>
      </c>
      <c r="KS544" s="43">
        <v>89</v>
      </c>
      <c r="KT544" s="66">
        <f t="shared" si="2653"/>
        <v>0</v>
      </c>
      <c r="KU544" s="91">
        <v>10</v>
      </c>
      <c r="KV544" s="67">
        <f t="shared" si="2654"/>
        <v>0</v>
      </c>
      <c r="KW544" s="43">
        <v>0</v>
      </c>
      <c r="KX544" s="60" t="str">
        <f t="shared" si="2655"/>
        <v>デジタルミニカメラ</v>
      </c>
      <c r="KY544" s="67">
        <f t="shared" si="2656"/>
        <v>722</v>
      </c>
      <c r="KZ544" s="43">
        <f t="shared" si="2550"/>
        <v>0</v>
      </c>
      <c r="LA544" s="45">
        <f t="shared" si="2551"/>
        <v>0</v>
      </c>
      <c r="LB544" s="35"/>
      <c r="LC544" s="27"/>
      <c r="LD544" s="51" t="str">
        <f>IF(A522="","",A522)</f>
        <v/>
      </c>
      <c r="LE544" s="43"/>
      <c r="LF544" s="93" t="str">
        <f>IF(LE544="","",LE544-LE541)</f>
        <v/>
      </c>
      <c r="LG544" s="43"/>
      <c r="LH544" s="43" t="str">
        <f t="shared" ref="LH544:LH552" si="2724">IF(LG544="","",LG544-LG541)</f>
        <v/>
      </c>
      <c r="LI544" s="43"/>
      <c r="LJ544" s="87" t="str">
        <f t="shared" ref="LJ544:LJ552" si="2725">IF(LI544="","",LI541+LK541-LI544)</f>
        <v/>
      </c>
      <c r="LK544" s="43"/>
      <c r="LL544" s="64" t="str">
        <f>IF(LE544="","",LL541)</f>
        <v/>
      </c>
      <c r="LM544" s="47" t="str">
        <f>IF(LF544="","",LM541)</f>
        <v/>
      </c>
      <c r="LN544" s="87" t="str">
        <f t="shared" ref="LN544:LN558" si="2726">IF(LI544="","",LJ544*LM544)</f>
        <v/>
      </c>
      <c r="LO544" s="54"/>
      <c r="LP544" s="35"/>
      <c r="LQ544" s="27"/>
      <c r="LR544" s="46"/>
      <c r="LS544" s="67"/>
      <c r="LT544" s="44" t="str">
        <f t="shared" si="2712"/>
        <v/>
      </c>
      <c r="LU544" s="44"/>
      <c r="LV544" s="44"/>
      <c r="LW544" s="44"/>
      <c r="LX544" s="44" t="str">
        <f t="shared" si="2713"/>
        <v/>
      </c>
      <c r="LY544" s="44"/>
      <c r="LZ544" s="44"/>
      <c r="MA544" s="44"/>
      <c r="MB544" s="44" t="str">
        <f t="shared" si="2688"/>
        <v/>
      </c>
      <c r="MC544" s="45" t="str">
        <f t="shared" si="2689"/>
        <v/>
      </c>
      <c r="MD544" s="35"/>
      <c r="ME544" s="27"/>
      <c r="MF544" s="46"/>
      <c r="MG544" s="67"/>
      <c r="MH544" s="44" t="str">
        <f t="shared" si="2714"/>
        <v/>
      </c>
      <c r="MI544" s="44"/>
      <c r="MJ544" s="44"/>
      <c r="MK544" s="44"/>
      <c r="ML544" s="44" t="str">
        <f t="shared" si="2715"/>
        <v/>
      </c>
      <c r="MM544" s="44"/>
      <c r="MN544" s="44"/>
      <c r="MO544" s="44"/>
      <c r="MP544" s="44" t="str">
        <f t="shared" si="2690"/>
        <v/>
      </c>
      <c r="MQ544" s="45" t="str">
        <f t="shared" si="2691"/>
        <v/>
      </c>
      <c r="MR544" s="35"/>
      <c r="MS544" s="27"/>
      <c r="MT544" s="46"/>
      <c r="MU544" s="67"/>
      <c r="MV544" s="44" t="str">
        <f t="shared" si="2716"/>
        <v/>
      </c>
      <c r="MW544" s="44"/>
      <c r="MX544" s="44"/>
      <c r="MY544" s="44"/>
      <c r="MZ544" s="44" t="str">
        <f t="shared" si="2717"/>
        <v/>
      </c>
      <c r="NA544" s="44"/>
      <c r="NB544" s="44"/>
      <c r="NC544" s="44"/>
      <c r="ND544" s="44" t="str">
        <f t="shared" si="2692"/>
        <v/>
      </c>
      <c r="NE544" s="45" t="str">
        <f t="shared" si="2693"/>
        <v/>
      </c>
      <c r="NF544" s="35"/>
      <c r="NG544" s="27"/>
      <c r="NH544" s="46"/>
      <c r="NI544" s="67"/>
      <c r="NJ544" s="44" t="str">
        <f t="shared" si="2718"/>
        <v/>
      </c>
      <c r="NK544" s="44"/>
      <c r="NL544" s="44"/>
      <c r="NM544" s="44"/>
      <c r="NN544" s="44" t="str">
        <f t="shared" si="2719"/>
        <v/>
      </c>
      <c r="NO544" s="44"/>
      <c r="NP544" s="44"/>
      <c r="NQ544" s="44"/>
      <c r="NR544" s="44" t="str">
        <f t="shared" si="2694"/>
        <v/>
      </c>
      <c r="NS544" s="45" t="str">
        <f t="shared" si="2695"/>
        <v/>
      </c>
      <c r="NT544" s="35"/>
    </row>
    <row r="545" spans="1:384" x14ac:dyDescent="0.2">
      <c r="A545" s="38"/>
      <c r="B545" s="39"/>
      <c r="C545" s="40"/>
      <c r="D545" s="40"/>
      <c r="E545" s="40"/>
      <c r="F545" s="140"/>
      <c r="G545" s="140"/>
      <c r="H545" s="42"/>
      <c r="I545" s="44"/>
      <c r="J545" s="44" t="str">
        <f t="shared" si="2697"/>
        <v/>
      </c>
      <c r="K545" s="44"/>
      <c r="L545" s="44"/>
      <c r="M545" s="44"/>
      <c r="N545" s="44" t="str">
        <f t="shared" si="2698"/>
        <v/>
      </c>
      <c r="O545" s="44"/>
      <c r="P545" s="44"/>
      <c r="Q545" s="44"/>
      <c r="R545" s="44" t="str">
        <f t="shared" si="2676"/>
        <v/>
      </c>
      <c r="S545" s="45" t="str">
        <f t="shared" si="2677"/>
        <v/>
      </c>
      <c r="T545" s="35"/>
      <c r="U545" s="27"/>
      <c r="V545" s="46"/>
      <c r="W545" s="67"/>
      <c r="X545" s="44" t="str">
        <f t="shared" si="2699"/>
        <v/>
      </c>
      <c r="Y545" s="44"/>
      <c r="Z545" s="44"/>
      <c r="AA545" s="44"/>
      <c r="AB545" s="44" t="str">
        <f t="shared" si="2700"/>
        <v/>
      </c>
      <c r="AC545" s="44"/>
      <c r="AD545" s="44"/>
      <c r="AE545" s="44"/>
      <c r="AF545" s="44" t="str">
        <f t="shared" si="2678"/>
        <v/>
      </c>
      <c r="AG545" s="45" t="str">
        <f t="shared" si="2679"/>
        <v/>
      </c>
      <c r="AH545" s="35"/>
      <c r="AI545" s="27"/>
      <c r="AJ545" s="46"/>
      <c r="AK545" s="44"/>
      <c r="AL545" s="44" t="str">
        <f t="shared" si="2701"/>
        <v/>
      </c>
      <c r="AM545" s="44"/>
      <c r="AN545" s="44" t="str">
        <f t="shared" si="2702"/>
        <v/>
      </c>
      <c r="AO545" s="44"/>
      <c r="AP545" s="44" t="str">
        <f t="shared" si="2703"/>
        <v/>
      </c>
      <c r="AQ545" s="44"/>
      <c r="AR545" s="44"/>
      <c r="AS545" s="44"/>
      <c r="AT545" s="44" t="str">
        <f t="shared" si="2680"/>
        <v/>
      </c>
      <c r="AU545" s="45" t="str">
        <f t="shared" si="2681"/>
        <v/>
      </c>
      <c r="AV545" s="35"/>
      <c r="AW545" s="27"/>
      <c r="AX545" s="46"/>
      <c r="AY545" s="44"/>
      <c r="AZ545" s="44" t="str">
        <f t="shared" si="2704"/>
        <v/>
      </c>
      <c r="BA545" s="44"/>
      <c r="BB545" s="44" t="str">
        <f t="shared" si="2705"/>
        <v/>
      </c>
      <c r="BC545" s="44"/>
      <c r="BD545" s="44" t="str">
        <f t="shared" si="2706"/>
        <v/>
      </c>
      <c r="BE545" s="44"/>
      <c r="BF545" s="44"/>
      <c r="BG545" s="44"/>
      <c r="BH545" s="44" t="str">
        <f t="shared" si="2682"/>
        <v/>
      </c>
      <c r="BI545" s="45" t="str">
        <f t="shared" si="2683"/>
        <v/>
      </c>
      <c r="BJ545" s="35"/>
      <c r="BK545" s="50"/>
      <c r="BL545" s="46"/>
      <c r="BM545" s="44">
        <v>11354</v>
      </c>
      <c r="BN545" s="44">
        <f t="shared" si="2612"/>
        <v>20</v>
      </c>
      <c r="BO545" s="44">
        <v>606</v>
      </c>
      <c r="BP545" s="44">
        <f t="shared" si="2613"/>
        <v>0</v>
      </c>
      <c r="BQ545" s="43">
        <v>8</v>
      </c>
      <c r="BR545" s="44">
        <f t="shared" si="2696"/>
        <v>0</v>
      </c>
      <c r="BS545" s="25">
        <v>0</v>
      </c>
      <c r="BT545" s="60" t="str">
        <f t="shared" si="2722"/>
        <v>サンリオFAN</v>
      </c>
      <c r="BU545" s="67">
        <f t="shared" si="2723"/>
        <v>1100</v>
      </c>
      <c r="BV545" s="44">
        <f t="shared" si="2560"/>
        <v>0</v>
      </c>
      <c r="BW545" s="45">
        <f t="shared" si="2561"/>
        <v>0</v>
      </c>
      <c r="BX545" s="35"/>
      <c r="BY545" s="27"/>
      <c r="BZ545" s="46"/>
      <c r="CA545" s="44">
        <v>656</v>
      </c>
      <c r="CB545" s="44">
        <f t="shared" si="2617"/>
        <v>26</v>
      </c>
      <c r="CC545" s="44">
        <v>42</v>
      </c>
      <c r="CD545" s="44">
        <f t="shared" si="2618"/>
        <v>2</v>
      </c>
      <c r="CE545" s="43">
        <v>225</v>
      </c>
      <c r="CF545" s="44">
        <f t="shared" si="2619"/>
        <v>5</v>
      </c>
      <c r="CG545" s="25">
        <v>0</v>
      </c>
      <c r="CH545" s="60" t="str">
        <f t="shared" si="2620"/>
        <v>サンリオアイスドーム</v>
      </c>
      <c r="CI545" s="67">
        <f t="shared" si="2621"/>
        <v>300</v>
      </c>
      <c r="CJ545" s="44">
        <f t="shared" si="2507"/>
        <v>1500</v>
      </c>
      <c r="CK545" s="45">
        <f t="shared" si="2508"/>
        <v>0.57692307692307687</v>
      </c>
      <c r="CL545" s="35"/>
      <c r="CM545" s="27"/>
      <c r="CN545" s="46"/>
      <c r="CO545" s="44">
        <v>328</v>
      </c>
      <c r="CP545" s="69">
        <f t="shared" si="2622"/>
        <v>6</v>
      </c>
      <c r="CQ545" s="44">
        <v>7</v>
      </c>
      <c r="CR545" s="44">
        <f t="shared" si="2623"/>
        <v>0</v>
      </c>
      <c r="CS545" s="43">
        <v>17</v>
      </c>
      <c r="CT545" s="44">
        <f t="shared" si="2624"/>
        <v>0</v>
      </c>
      <c r="CU545" s="25">
        <v>-6</v>
      </c>
      <c r="CV545" s="60" t="str">
        <f t="shared" si="2625"/>
        <v>ターボババア</v>
      </c>
      <c r="CW545" s="67">
        <f t="shared" si="2626"/>
        <v>800</v>
      </c>
      <c r="CX545" s="44">
        <f t="shared" si="2510"/>
        <v>0</v>
      </c>
      <c r="CY545" s="45">
        <f t="shared" si="2511"/>
        <v>0</v>
      </c>
      <c r="CZ545" s="35" t="s">
        <v>477</v>
      </c>
      <c r="DA545" s="58"/>
      <c r="DB545" s="46"/>
      <c r="DC545" s="44">
        <v>7262</v>
      </c>
      <c r="DD545" s="44">
        <f t="shared" si="2627"/>
        <v>21</v>
      </c>
      <c r="DE545" s="44">
        <v>423</v>
      </c>
      <c r="DF545" s="44">
        <f t="shared" si="2628"/>
        <v>0</v>
      </c>
      <c r="DG545" s="43">
        <v>6</v>
      </c>
      <c r="DH545" s="44">
        <f t="shared" si="2629"/>
        <v>0</v>
      </c>
      <c r="DI545" s="25">
        <v>1</v>
      </c>
      <c r="DJ545" s="60" t="str">
        <f t="shared" si="2630"/>
        <v>ＡＩマスコット</v>
      </c>
      <c r="DK545" s="67">
        <f t="shared" si="2631"/>
        <v>286</v>
      </c>
      <c r="DL545" s="44">
        <f t="shared" si="2517"/>
        <v>0</v>
      </c>
      <c r="DM545" s="45">
        <f t="shared" si="2518"/>
        <v>0</v>
      </c>
      <c r="DN545" s="35"/>
      <c r="DO545" s="27"/>
      <c r="DP545" s="46"/>
      <c r="DQ545" s="44">
        <v>1067</v>
      </c>
      <c r="DR545" s="44">
        <f t="shared" si="2632"/>
        <v>17</v>
      </c>
      <c r="DS545" s="44">
        <v>38</v>
      </c>
      <c r="DT545" s="44">
        <f t="shared" si="2633"/>
        <v>2</v>
      </c>
      <c r="DU545" s="43">
        <v>10</v>
      </c>
      <c r="DV545" s="44">
        <f t="shared" si="2634"/>
        <v>1</v>
      </c>
      <c r="DW545" s="25">
        <v>5</v>
      </c>
      <c r="DX545" s="60" t="str">
        <f t="shared" si="2635"/>
        <v>ギャルキティキーケース</v>
      </c>
      <c r="DY545" s="67">
        <f t="shared" si="2636"/>
        <v>726</v>
      </c>
      <c r="DZ545" s="44">
        <f t="shared" si="2522"/>
        <v>726</v>
      </c>
      <c r="EA545" s="45">
        <f t="shared" si="2523"/>
        <v>0.42705882352941177</v>
      </c>
      <c r="EB545" s="35" t="s">
        <v>477</v>
      </c>
      <c r="EC545" s="27"/>
      <c r="ED545" s="46"/>
      <c r="EE545" s="67"/>
      <c r="EF545" s="44" t="str">
        <f t="shared" si="2707"/>
        <v/>
      </c>
      <c r="EG545" s="44"/>
      <c r="EH545" s="44"/>
      <c r="EI545" s="44"/>
      <c r="EJ545" s="44" t="str">
        <f t="shared" si="2708"/>
        <v/>
      </c>
      <c r="EK545" s="44"/>
      <c r="EL545" s="44"/>
      <c r="EM545" s="44"/>
      <c r="EN545" s="44" t="str">
        <f t="shared" si="2684"/>
        <v/>
      </c>
      <c r="EO545" s="45" t="str">
        <f t="shared" si="2685"/>
        <v/>
      </c>
      <c r="EP545" s="35"/>
      <c r="EQ545" s="27"/>
      <c r="ER545" s="46"/>
      <c r="ES545" s="44"/>
      <c r="ET545" s="44" t="str">
        <f t="shared" si="2709"/>
        <v/>
      </c>
      <c r="EU545" s="44"/>
      <c r="EV545" s="44" t="str">
        <f t="shared" si="2710"/>
        <v/>
      </c>
      <c r="EW545" s="44"/>
      <c r="EX545" s="44" t="str">
        <f t="shared" si="2711"/>
        <v/>
      </c>
      <c r="EY545" s="44"/>
      <c r="EZ545" s="44"/>
      <c r="FA545" s="44"/>
      <c r="FB545" s="44" t="str">
        <f t="shared" si="2686"/>
        <v/>
      </c>
      <c r="FC545" s="45" t="str">
        <f t="shared" si="2687"/>
        <v/>
      </c>
      <c r="FD545" s="35"/>
      <c r="HW545" s="181"/>
      <c r="IY545" s="33"/>
      <c r="IZ545" s="46"/>
      <c r="JA545" s="44">
        <v>3825</v>
      </c>
      <c r="JB545" s="44">
        <f t="shared" si="2637"/>
        <v>25</v>
      </c>
      <c r="JC545" s="44">
        <v>116</v>
      </c>
      <c r="JD545" s="44">
        <f t="shared" si="2638"/>
        <v>1</v>
      </c>
      <c r="JE545" s="43">
        <v>18</v>
      </c>
      <c r="JF545" s="44">
        <f t="shared" si="2639"/>
        <v>2</v>
      </c>
      <c r="JG545" s="25">
        <v>-11</v>
      </c>
      <c r="JH545" s="60" t="str">
        <f t="shared" si="2640"/>
        <v>アンパンマンもちふわ</v>
      </c>
      <c r="JI545" s="67">
        <f t="shared" si="2641"/>
        <v>673</v>
      </c>
      <c r="JJ545" s="44">
        <f t="shared" si="2529"/>
        <v>1346</v>
      </c>
      <c r="JK545" s="45">
        <f t="shared" si="2530"/>
        <v>0.53839999999999999</v>
      </c>
      <c r="JL545" s="35" t="s">
        <v>475</v>
      </c>
      <c r="JM545" s="27"/>
      <c r="JN545" s="46"/>
      <c r="JO545" s="44">
        <v>3046</v>
      </c>
      <c r="JP545" s="44">
        <f t="shared" si="2642"/>
        <v>35</v>
      </c>
      <c r="JQ545" s="44">
        <v>190</v>
      </c>
      <c r="JR545" s="44">
        <f t="shared" si="2643"/>
        <v>5</v>
      </c>
      <c r="JS545" s="43">
        <v>50</v>
      </c>
      <c r="JT545" s="44">
        <f t="shared" si="2644"/>
        <v>6</v>
      </c>
      <c r="JU545" s="25">
        <v>0</v>
      </c>
      <c r="JV545" s="60" t="str">
        <f t="shared" si="2645"/>
        <v>AIスクイーズ</v>
      </c>
      <c r="JW545" s="67">
        <f t="shared" si="2646"/>
        <v>182</v>
      </c>
      <c r="JX545" s="44">
        <f t="shared" si="2536"/>
        <v>1092</v>
      </c>
      <c r="JY545" s="45">
        <f t="shared" si="2537"/>
        <v>0.312</v>
      </c>
      <c r="JZ545" s="35"/>
      <c r="KA545" s="61"/>
      <c r="KB545" s="46"/>
      <c r="KC545" s="44">
        <v>5635</v>
      </c>
      <c r="KD545" s="44">
        <f t="shared" si="2647"/>
        <v>91</v>
      </c>
      <c r="KE545" s="44">
        <v>351</v>
      </c>
      <c r="KF545" s="44">
        <f t="shared" si="2648"/>
        <v>1</v>
      </c>
      <c r="KG545" s="43">
        <v>87</v>
      </c>
      <c r="KH545" s="44">
        <f t="shared" si="2649"/>
        <v>1</v>
      </c>
      <c r="KI545" s="25">
        <v>7</v>
      </c>
      <c r="KJ545" s="60" t="str">
        <f t="shared" si="2650"/>
        <v>AIモンスターラバー</v>
      </c>
      <c r="KK545" s="67">
        <f t="shared" si="2651"/>
        <v>198</v>
      </c>
      <c r="KL545" s="44">
        <f t="shared" si="2543"/>
        <v>198</v>
      </c>
      <c r="KM545" s="45">
        <f t="shared" si="2544"/>
        <v>2.1758241758241759E-2</v>
      </c>
      <c r="KN545" s="35"/>
      <c r="KO545" s="27"/>
      <c r="KP545" s="46"/>
      <c r="KQ545" s="44">
        <v>5112</v>
      </c>
      <c r="KR545" s="44">
        <f t="shared" si="2652"/>
        <v>18</v>
      </c>
      <c r="KS545" s="44">
        <v>238</v>
      </c>
      <c r="KT545" s="44">
        <f t="shared" si="2653"/>
        <v>0</v>
      </c>
      <c r="KU545" s="43">
        <v>68</v>
      </c>
      <c r="KV545" s="44">
        <f t="shared" si="2654"/>
        <v>0</v>
      </c>
      <c r="KW545" s="25">
        <v>20</v>
      </c>
      <c r="KX545" s="60" t="str">
        <f t="shared" si="2655"/>
        <v>キティサンダルKH</v>
      </c>
      <c r="KY545" s="67">
        <f t="shared" si="2656"/>
        <v>605</v>
      </c>
      <c r="KZ545" s="44">
        <f t="shared" si="2550"/>
        <v>0</v>
      </c>
      <c r="LA545" s="45">
        <f t="shared" si="2551"/>
        <v>0</v>
      </c>
      <c r="LB545" s="35" t="s">
        <v>473</v>
      </c>
      <c r="LC545" s="27"/>
      <c r="LD545" s="46"/>
      <c r="LE545" s="44"/>
      <c r="LF545" s="44"/>
      <c r="LG545" s="44"/>
      <c r="LH545" s="44" t="str">
        <f t="shared" si="2724"/>
        <v/>
      </c>
      <c r="LI545" s="44"/>
      <c r="LJ545" s="44" t="str">
        <f t="shared" si="2725"/>
        <v/>
      </c>
      <c r="LK545" s="44"/>
      <c r="LL545" s="72" t="str">
        <f>IF(LE544="","",LL542)</f>
        <v/>
      </c>
      <c r="LM545" s="67" t="str">
        <f>IF(LF544="","",LM542)</f>
        <v/>
      </c>
      <c r="LN545" s="44" t="str">
        <f t="shared" si="2726"/>
        <v/>
      </c>
      <c r="LO545" s="45"/>
      <c r="LP545" s="35"/>
      <c r="LQ545" s="27"/>
      <c r="LR545" s="46"/>
      <c r="LS545" s="67"/>
      <c r="LT545" s="44" t="str">
        <f t="shared" si="2712"/>
        <v/>
      </c>
      <c r="LU545" s="44"/>
      <c r="LV545" s="44"/>
      <c r="LW545" s="44"/>
      <c r="LX545" s="44" t="str">
        <f t="shared" si="2713"/>
        <v/>
      </c>
      <c r="LY545" s="44"/>
      <c r="LZ545" s="44"/>
      <c r="MA545" s="44"/>
      <c r="MB545" s="44" t="str">
        <f t="shared" si="2688"/>
        <v/>
      </c>
      <c r="MC545" s="45" t="str">
        <f t="shared" si="2689"/>
        <v/>
      </c>
      <c r="MD545" s="35"/>
      <c r="ME545" s="27"/>
      <c r="MF545" s="46"/>
      <c r="MG545" s="67"/>
      <c r="MH545" s="44" t="str">
        <f t="shared" si="2714"/>
        <v/>
      </c>
      <c r="MI545" s="44"/>
      <c r="MJ545" s="44"/>
      <c r="MK545" s="44"/>
      <c r="ML545" s="44" t="str">
        <f t="shared" si="2715"/>
        <v/>
      </c>
      <c r="MM545" s="44"/>
      <c r="MN545" s="44"/>
      <c r="MO545" s="44"/>
      <c r="MP545" s="44" t="str">
        <f t="shared" si="2690"/>
        <v/>
      </c>
      <c r="MQ545" s="45" t="str">
        <f t="shared" si="2691"/>
        <v/>
      </c>
      <c r="MR545" s="35"/>
      <c r="MS545" s="27"/>
      <c r="MT545" s="46"/>
      <c r="MU545" s="67"/>
      <c r="MV545" s="44" t="str">
        <f t="shared" si="2716"/>
        <v/>
      </c>
      <c r="MW545" s="44"/>
      <c r="MX545" s="44"/>
      <c r="MY545" s="44"/>
      <c r="MZ545" s="44" t="str">
        <f t="shared" si="2717"/>
        <v/>
      </c>
      <c r="NA545" s="44"/>
      <c r="NB545" s="44"/>
      <c r="NC545" s="44"/>
      <c r="ND545" s="44" t="str">
        <f t="shared" si="2692"/>
        <v/>
      </c>
      <c r="NE545" s="45" t="str">
        <f t="shared" si="2693"/>
        <v/>
      </c>
      <c r="NF545" s="35"/>
      <c r="NG545" s="27"/>
      <c r="NH545" s="46"/>
      <c r="NI545" s="67"/>
      <c r="NJ545" s="44" t="str">
        <f t="shared" si="2718"/>
        <v/>
      </c>
      <c r="NK545" s="44"/>
      <c r="NL545" s="44"/>
      <c r="NM545" s="44"/>
      <c r="NN545" s="44" t="str">
        <f t="shared" si="2719"/>
        <v/>
      </c>
      <c r="NO545" s="44"/>
      <c r="NP545" s="44"/>
      <c r="NQ545" s="44"/>
      <c r="NR545" s="44" t="str">
        <f t="shared" si="2694"/>
        <v/>
      </c>
      <c r="NS545" s="45" t="str">
        <f t="shared" si="2695"/>
        <v/>
      </c>
      <c r="NT545" s="35"/>
    </row>
    <row r="546" spans="1:384" ht="15" customHeight="1" thickBot="1" x14ac:dyDescent="0.25">
      <c r="A546" s="38"/>
      <c r="B546" s="39"/>
      <c r="C546" s="40"/>
      <c r="D546" s="40"/>
      <c r="E546" s="40"/>
      <c r="F546" s="140"/>
      <c r="G546" s="140"/>
      <c r="H546" s="42"/>
      <c r="I546" s="44"/>
      <c r="J546" s="44" t="str">
        <f t="shared" si="2697"/>
        <v/>
      </c>
      <c r="K546" s="44"/>
      <c r="L546" s="44"/>
      <c r="M546" s="44"/>
      <c r="N546" s="44" t="str">
        <f t="shared" si="2698"/>
        <v/>
      </c>
      <c r="O546" s="44"/>
      <c r="P546" s="44"/>
      <c r="Q546" s="44"/>
      <c r="R546" s="44" t="str">
        <f t="shared" si="2676"/>
        <v/>
      </c>
      <c r="S546" s="45" t="str">
        <f t="shared" si="2677"/>
        <v/>
      </c>
      <c r="T546" s="35"/>
      <c r="U546" s="27"/>
      <c r="V546" s="46"/>
      <c r="W546" s="67"/>
      <c r="X546" s="44" t="str">
        <f t="shared" si="2699"/>
        <v/>
      </c>
      <c r="Y546" s="44"/>
      <c r="Z546" s="44"/>
      <c r="AA546" s="44"/>
      <c r="AB546" s="44" t="str">
        <f t="shared" si="2700"/>
        <v/>
      </c>
      <c r="AC546" s="44"/>
      <c r="AD546" s="44"/>
      <c r="AE546" s="44"/>
      <c r="AF546" s="44" t="str">
        <f t="shared" si="2678"/>
        <v/>
      </c>
      <c r="AG546" s="45" t="str">
        <f t="shared" si="2679"/>
        <v/>
      </c>
      <c r="AH546" s="35"/>
      <c r="AI546" s="27"/>
      <c r="AJ546" s="46"/>
      <c r="AK546" s="44"/>
      <c r="AL546" s="44" t="str">
        <f t="shared" si="2701"/>
        <v/>
      </c>
      <c r="AM546" s="44"/>
      <c r="AN546" s="44" t="str">
        <f t="shared" si="2702"/>
        <v/>
      </c>
      <c r="AO546" s="44"/>
      <c r="AP546" s="44" t="str">
        <f t="shared" si="2703"/>
        <v/>
      </c>
      <c r="AQ546" s="44"/>
      <c r="AR546" s="44"/>
      <c r="AS546" s="44"/>
      <c r="AT546" s="44" t="str">
        <f t="shared" si="2680"/>
        <v/>
      </c>
      <c r="AU546" s="45" t="str">
        <f t="shared" si="2681"/>
        <v/>
      </c>
      <c r="AV546" s="35"/>
      <c r="AW546" s="27"/>
      <c r="AX546" s="46"/>
      <c r="AY546" s="44"/>
      <c r="AZ546" s="44" t="str">
        <f t="shared" si="2704"/>
        <v/>
      </c>
      <c r="BA546" s="44"/>
      <c r="BB546" s="44" t="str">
        <f t="shared" si="2705"/>
        <v/>
      </c>
      <c r="BC546" s="44"/>
      <c r="BD546" s="44" t="str">
        <f t="shared" si="2706"/>
        <v/>
      </c>
      <c r="BE546" s="44"/>
      <c r="BF546" s="44"/>
      <c r="BG546" s="44"/>
      <c r="BH546" s="44" t="str">
        <f t="shared" si="2682"/>
        <v/>
      </c>
      <c r="BI546" s="45" t="str">
        <f t="shared" si="2683"/>
        <v/>
      </c>
      <c r="BJ546" s="35"/>
      <c r="BK546" s="50"/>
      <c r="BL546" s="74"/>
      <c r="BM546" s="75">
        <v>12369</v>
      </c>
      <c r="BN546" s="75">
        <f t="shared" si="2612"/>
        <v>46</v>
      </c>
      <c r="BO546" s="75">
        <v>620</v>
      </c>
      <c r="BP546" s="75">
        <f t="shared" si="2613"/>
        <v>1</v>
      </c>
      <c r="BQ546" s="75">
        <v>78</v>
      </c>
      <c r="BR546" s="75">
        <f t="shared" si="2696"/>
        <v>2</v>
      </c>
      <c r="BS546" s="75">
        <v>1</v>
      </c>
      <c r="BT546" s="77" t="str">
        <f t="shared" si="2722"/>
        <v>ＡＩモンスターラバー</v>
      </c>
      <c r="BU546" s="78">
        <f t="shared" si="2723"/>
        <v>198</v>
      </c>
      <c r="BV546" s="75">
        <f t="shared" si="2560"/>
        <v>396</v>
      </c>
      <c r="BW546" s="79">
        <f t="shared" si="2561"/>
        <v>8.608695652173913E-2</v>
      </c>
      <c r="BX546" s="35"/>
      <c r="BY546" s="27"/>
      <c r="BZ546" s="74"/>
      <c r="CA546" s="75">
        <v>861</v>
      </c>
      <c r="CB546" s="75">
        <f t="shared" si="2617"/>
        <v>92</v>
      </c>
      <c r="CC546" s="75">
        <v>3</v>
      </c>
      <c r="CD546" s="75">
        <f t="shared" si="2618"/>
        <v>3</v>
      </c>
      <c r="CE546" s="75">
        <v>10</v>
      </c>
      <c r="CF546" s="75">
        <f t="shared" si="2619"/>
        <v>1</v>
      </c>
      <c r="CG546" s="75">
        <v>-1</v>
      </c>
      <c r="CH546" s="77" t="str">
        <f t="shared" si="2620"/>
        <v>AIモンスターマスコット</v>
      </c>
      <c r="CI546" s="78">
        <f t="shared" si="2621"/>
        <v>286</v>
      </c>
      <c r="CJ546" s="75">
        <f t="shared" si="2507"/>
        <v>286</v>
      </c>
      <c r="CK546" s="79">
        <f t="shared" si="2508"/>
        <v>3.108695652173913E-2</v>
      </c>
      <c r="CL546" s="35"/>
      <c r="CM546" s="27"/>
      <c r="CN546" s="74"/>
      <c r="CO546" s="75">
        <v>424</v>
      </c>
      <c r="CP546" s="75">
        <f t="shared" si="2622"/>
        <v>27</v>
      </c>
      <c r="CQ546" s="75">
        <v>995</v>
      </c>
      <c r="CR546" s="75">
        <f t="shared" si="2623"/>
        <v>0</v>
      </c>
      <c r="CS546" s="75">
        <v>17</v>
      </c>
      <c r="CT546" s="75">
        <f t="shared" si="2624"/>
        <v>0</v>
      </c>
      <c r="CU546" s="75">
        <v>0</v>
      </c>
      <c r="CV546" s="77" t="str">
        <f t="shared" si="2625"/>
        <v>スティッチキーケース</v>
      </c>
      <c r="CW546" s="78">
        <f t="shared" si="2626"/>
        <v>550</v>
      </c>
      <c r="CX546" s="75">
        <f t="shared" si="2510"/>
        <v>0</v>
      </c>
      <c r="CY546" s="79">
        <f t="shared" si="2511"/>
        <v>0</v>
      </c>
      <c r="CZ546" s="35"/>
      <c r="DA546" s="58"/>
      <c r="DB546" s="74"/>
      <c r="DC546" s="75">
        <v>5547</v>
      </c>
      <c r="DD546" s="75">
        <f t="shared" si="2627"/>
        <v>31</v>
      </c>
      <c r="DE546" s="75">
        <v>300</v>
      </c>
      <c r="DF546" s="75">
        <f t="shared" si="2628"/>
        <v>0</v>
      </c>
      <c r="DG546" s="75">
        <v>80</v>
      </c>
      <c r="DH546" s="75">
        <f t="shared" si="2629"/>
        <v>0</v>
      </c>
      <c r="DI546" s="75">
        <v>0</v>
      </c>
      <c r="DJ546" s="77" t="str">
        <f t="shared" si="2630"/>
        <v>ＡＩラバー</v>
      </c>
      <c r="DK546" s="78">
        <f t="shared" si="2631"/>
        <v>198</v>
      </c>
      <c r="DL546" s="75">
        <f t="shared" si="2517"/>
        <v>0</v>
      </c>
      <c r="DM546" s="79">
        <f t="shared" si="2518"/>
        <v>0</v>
      </c>
      <c r="DN546" s="35"/>
      <c r="DO546" s="27"/>
      <c r="DP546" s="74"/>
      <c r="DQ546" s="75">
        <v>1146</v>
      </c>
      <c r="DR546" s="75">
        <f t="shared" si="2632"/>
        <v>12</v>
      </c>
      <c r="DS546" s="75">
        <v>40</v>
      </c>
      <c r="DT546" s="75">
        <f t="shared" si="2633"/>
        <v>1</v>
      </c>
      <c r="DU546" s="75">
        <v>13</v>
      </c>
      <c r="DV546" s="75">
        <f t="shared" si="2634"/>
        <v>1</v>
      </c>
      <c r="DW546" s="75">
        <v>0</v>
      </c>
      <c r="DX546" s="77" t="str">
        <f t="shared" si="2635"/>
        <v>サンリオトイカメラ</v>
      </c>
      <c r="DY546" s="78">
        <f t="shared" si="2636"/>
        <v>605</v>
      </c>
      <c r="DZ546" s="75">
        <f t="shared" si="2522"/>
        <v>605</v>
      </c>
      <c r="EA546" s="79">
        <f t="shared" si="2523"/>
        <v>0.50416666666666665</v>
      </c>
      <c r="EB546" s="35"/>
      <c r="EC546" s="27"/>
      <c r="ED546" s="46"/>
      <c r="EE546" s="67"/>
      <c r="EF546" s="44" t="str">
        <f t="shared" si="2707"/>
        <v/>
      </c>
      <c r="EG546" s="44"/>
      <c r="EH546" s="44"/>
      <c r="EI546" s="44"/>
      <c r="EJ546" s="44" t="str">
        <f t="shared" si="2708"/>
        <v/>
      </c>
      <c r="EK546" s="44"/>
      <c r="EL546" s="44"/>
      <c r="EM546" s="44"/>
      <c r="EN546" s="44" t="str">
        <f t="shared" si="2684"/>
        <v/>
      </c>
      <c r="EO546" s="45" t="str">
        <f t="shared" si="2685"/>
        <v/>
      </c>
      <c r="EP546" s="35"/>
      <c r="EQ546" s="27"/>
      <c r="ER546" s="46"/>
      <c r="ES546" s="44"/>
      <c r="ET546" s="44" t="str">
        <f t="shared" si="2709"/>
        <v/>
      </c>
      <c r="EU546" s="44"/>
      <c r="EV546" s="44" t="str">
        <f t="shared" si="2710"/>
        <v/>
      </c>
      <c r="EW546" s="44"/>
      <c r="EX546" s="44" t="str">
        <f t="shared" si="2711"/>
        <v/>
      </c>
      <c r="EY546" s="44"/>
      <c r="EZ546" s="44"/>
      <c r="FA546" s="44"/>
      <c r="FB546" s="44" t="str">
        <f t="shared" si="2686"/>
        <v/>
      </c>
      <c r="FC546" s="45" t="str">
        <f t="shared" si="2687"/>
        <v/>
      </c>
      <c r="FD546" s="35"/>
      <c r="HW546" s="181"/>
      <c r="IY546" s="33"/>
      <c r="IZ546" s="74"/>
      <c r="JA546" s="75">
        <v>5003</v>
      </c>
      <c r="JB546" s="75">
        <f t="shared" si="2637"/>
        <v>40</v>
      </c>
      <c r="JC546" s="75">
        <v>265</v>
      </c>
      <c r="JD546" s="75">
        <f t="shared" si="2638"/>
        <v>1</v>
      </c>
      <c r="JE546" s="75">
        <v>146</v>
      </c>
      <c r="JF546" s="75">
        <f t="shared" si="2639"/>
        <v>2</v>
      </c>
      <c r="JG546" s="75">
        <v>-120</v>
      </c>
      <c r="JH546" s="77" t="str">
        <f t="shared" si="2640"/>
        <v>スプランキーラバー</v>
      </c>
      <c r="JI546" s="78">
        <f t="shared" si="2641"/>
        <v>200</v>
      </c>
      <c r="JJ546" s="75">
        <f t="shared" si="2529"/>
        <v>400</v>
      </c>
      <c r="JK546" s="79">
        <f t="shared" si="2530"/>
        <v>0.1</v>
      </c>
      <c r="JL546" s="35" t="s">
        <v>478</v>
      </c>
      <c r="JM546" s="27"/>
      <c r="JN546" s="74"/>
      <c r="JO546" s="75">
        <v>5079</v>
      </c>
      <c r="JP546" s="75">
        <f t="shared" si="2642"/>
        <v>29</v>
      </c>
      <c r="JQ546" s="75">
        <v>225</v>
      </c>
      <c r="JR546" s="75">
        <f t="shared" si="2643"/>
        <v>1</v>
      </c>
      <c r="JS546" s="75">
        <v>11</v>
      </c>
      <c r="JT546" s="75">
        <f t="shared" si="2644"/>
        <v>1</v>
      </c>
      <c r="JU546" s="75">
        <v>0</v>
      </c>
      <c r="JV546" s="77" t="str">
        <f t="shared" si="2645"/>
        <v>しなこくま</v>
      </c>
      <c r="JW546" s="78">
        <f t="shared" si="2646"/>
        <v>682</v>
      </c>
      <c r="JX546" s="75">
        <f t="shared" si="2536"/>
        <v>682</v>
      </c>
      <c r="JY546" s="79">
        <f t="shared" si="2537"/>
        <v>0.23517241379310344</v>
      </c>
      <c r="JZ546" s="35"/>
      <c r="KA546" s="61"/>
      <c r="KB546" s="74"/>
      <c r="KC546" s="75">
        <v>3451</v>
      </c>
      <c r="KD546" s="75">
        <f t="shared" si="2647"/>
        <v>25</v>
      </c>
      <c r="KE546" s="75">
        <v>183</v>
      </c>
      <c r="KF546" s="75">
        <f t="shared" si="2648"/>
        <v>1</v>
      </c>
      <c r="KG546" s="75">
        <v>4</v>
      </c>
      <c r="KH546" s="75">
        <f t="shared" si="2649"/>
        <v>1</v>
      </c>
      <c r="KI546" s="75">
        <v>4</v>
      </c>
      <c r="KJ546" s="77" t="str">
        <f t="shared" si="2650"/>
        <v>ＡＩマスコット</v>
      </c>
      <c r="KK546" s="78">
        <f t="shared" si="2651"/>
        <v>286</v>
      </c>
      <c r="KL546" s="75">
        <f t="shared" si="2543"/>
        <v>286</v>
      </c>
      <c r="KM546" s="79">
        <f t="shared" si="2544"/>
        <v>0.1144</v>
      </c>
      <c r="KN546" s="35"/>
      <c r="KO546" s="27"/>
      <c r="KP546" s="74"/>
      <c r="KQ546" s="75">
        <v>4199</v>
      </c>
      <c r="KR546" s="75">
        <f t="shared" si="2652"/>
        <v>36</v>
      </c>
      <c r="KS546" s="75">
        <v>188</v>
      </c>
      <c r="KT546" s="75">
        <f t="shared" si="2653"/>
        <v>0</v>
      </c>
      <c r="KU546" s="75">
        <v>9</v>
      </c>
      <c r="KV546" s="75">
        <f t="shared" si="2654"/>
        <v>1</v>
      </c>
      <c r="KW546" s="75">
        <v>5</v>
      </c>
      <c r="KX546" s="77" t="str">
        <f t="shared" si="2655"/>
        <v>サンリオファン</v>
      </c>
      <c r="KY546" s="78">
        <f t="shared" si="2656"/>
        <v>1100</v>
      </c>
      <c r="KZ546" s="75">
        <f t="shared" si="2550"/>
        <v>1100</v>
      </c>
      <c r="LA546" s="79">
        <f t="shared" si="2551"/>
        <v>0.30555555555555558</v>
      </c>
      <c r="LB546" s="35"/>
      <c r="LC546" s="27"/>
      <c r="LD546" s="74"/>
      <c r="LE546" s="75"/>
      <c r="LF546" s="75"/>
      <c r="LG546" s="75"/>
      <c r="LH546" s="75" t="str">
        <f t="shared" si="2724"/>
        <v/>
      </c>
      <c r="LI546" s="75"/>
      <c r="LJ546" s="75" t="str">
        <f t="shared" si="2725"/>
        <v/>
      </c>
      <c r="LK546" s="75"/>
      <c r="LL546" s="77" t="str">
        <f>IF(LE544="","",LL543)</f>
        <v/>
      </c>
      <c r="LM546" s="78" t="str">
        <f>IF(LF544="","",LM543)</f>
        <v/>
      </c>
      <c r="LN546" s="75" t="str">
        <f t="shared" si="2726"/>
        <v/>
      </c>
      <c r="LO546" s="79"/>
      <c r="LP546" s="35"/>
      <c r="LQ546" s="27"/>
      <c r="LR546" s="46"/>
      <c r="LS546" s="67"/>
      <c r="LT546" s="44" t="str">
        <f t="shared" si="2712"/>
        <v/>
      </c>
      <c r="LU546" s="44"/>
      <c r="LV546" s="44"/>
      <c r="LW546" s="44"/>
      <c r="LX546" s="44" t="str">
        <f t="shared" si="2713"/>
        <v/>
      </c>
      <c r="LY546" s="44"/>
      <c r="LZ546" s="44"/>
      <c r="MA546" s="44"/>
      <c r="MB546" s="44" t="str">
        <f t="shared" si="2688"/>
        <v/>
      </c>
      <c r="MC546" s="45" t="str">
        <f t="shared" si="2689"/>
        <v/>
      </c>
      <c r="MD546" s="35"/>
      <c r="ME546" s="27"/>
      <c r="MF546" s="46"/>
      <c r="MG546" s="67"/>
      <c r="MH546" s="44" t="str">
        <f t="shared" si="2714"/>
        <v/>
      </c>
      <c r="MI546" s="44"/>
      <c r="MJ546" s="44"/>
      <c r="MK546" s="44"/>
      <c r="ML546" s="44" t="str">
        <f t="shared" si="2715"/>
        <v/>
      </c>
      <c r="MM546" s="44"/>
      <c r="MN546" s="44"/>
      <c r="MO546" s="44"/>
      <c r="MP546" s="44" t="str">
        <f t="shared" si="2690"/>
        <v/>
      </c>
      <c r="MQ546" s="45" t="str">
        <f t="shared" si="2691"/>
        <v/>
      </c>
      <c r="MR546" s="35"/>
      <c r="MS546" s="27"/>
      <c r="MT546" s="46"/>
      <c r="MU546" s="67"/>
      <c r="MV546" s="44" t="str">
        <f t="shared" si="2716"/>
        <v/>
      </c>
      <c r="MW546" s="44"/>
      <c r="MX546" s="44"/>
      <c r="MY546" s="44"/>
      <c r="MZ546" s="44" t="str">
        <f t="shared" si="2717"/>
        <v/>
      </c>
      <c r="NA546" s="44"/>
      <c r="NB546" s="44"/>
      <c r="NC546" s="44"/>
      <c r="ND546" s="44" t="str">
        <f t="shared" si="2692"/>
        <v/>
      </c>
      <c r="NE546" s="45" t="str">
        <f t="shared" si="2693"/>
        <v/>
      </c>
      <c r="NF546" s="35"/>
      <c r="NG546" s="27"/>
      <c r="NH546" s="46"/>
      <c r="NI546" s="67"/>
      <c r="NJ546" s="44" t="str">
        <f t="shared" si="2718"/>
        <v/>
      </c>
      <c r="NK546" s="44"/>
      <c r="NL546" s="44"/>
      <c r="NM546" s="44"/>
      <c r="NN546" s="44" t="str">
        <f t="shared" si="2719"/>
        <v/>
      </c>
      <c r="NO546" s="44"/>
      <c r="NP546" s="44"/>
      <c r="NQ546" s="44"/>
      <c r="NR546" s="44" t="str">
        <f t="shared" si="2694"/>
        <v/>
      </c>
      <c r="NS546" s="45" t="str">
        <f t="shared" si="2695"/>
        <v/>
      </c>
      <c r="NT546" s="35"/>
    </row>
    <row r="547" spans="1:384" ht="15" customHeight="1" thickTop="1" x14ac:dyDescent="0.2">
      <c r="A547" s="38"/>
      <c r="B547" s="39"/>
      <c r="C547" s="40"/>
      <c r="D547" s="40"/>
      <c r="E547" s="40"/>
      <c r="F547" s="140"/>
      <c r="G547" s="140"/>
      <c r="H547" s="42"/>
      <c r="I547" s="44"/>
      <c r="J547" s="44" t="str">
        <f t="shared" si="2697"/>
        <v/>
      </c>
      <c r="K547" s="44"/>
      <c r="L547" s="44"/>
      <c r="M547" s="44"/>
      <c r="N547" s="44" t="str">
        <f t="shared" si="2698"/>
        <v/>
      </c>
      <c r="O547" s="44"/>
      <c r="P547" s="44"/>
      <c r="Q547" s="44"/>
      <c r="R547" s="44" t="str">
        <f t="shared" si="2676"/>
        <v/>
      </c>
      <c r="S547" s="45" t="str">
        <f t="shared" si="2677"/>
        <v/>
      </c>
      <c r="T547" s="35"/>
      <c r="U547" s="27"/>
      <c r="V547" s="46"/>
      <c r="W547" s="67"/>
      <c r="X547" s="44" t="str">
        <f t="shared" si="2699"/>
        <v/>
      </c>
      <c r="Y547" s="44"/>
      <c r="Z547" s="44"/>
      <c r="AA547" s="44"/>
      <c r="AB547" s="44" t="str">
        <f t="shared" si="2700"/>
        <v/>
      </c>
      <c r="AC547" s="44"/>
      <c r="AD547" s="44"/>
      <c r="AE547" s="44"/>
      <c r="AF547" s="44" t="str">
        <f t="shared" si="2678"/>
        <v/>
      </c>
      <c r="AG547" s="45" t="str">
        <f t="shared" si="2679"/>
        <v/>
      </c>
      <c r="AH547" s="35"/>
      <c r="AI547" s="27"/>
      <c r="AJ547" s="46"/>
      <c r="AK547" s="44"/>
      <c r="AL547" s="44" t="str">
        <f t="shared" si="2701"/>
        <v/>
      </c>
      <c r="AM547" s="44"/>
      <c r="AN547" s="44" t="str">
        <f t="shared" si="2702"/>
        <v/>
      </c>
      <c r="AO547" s="44"/>
      <c r="AP547" s="44" t="str">
        <f t="shared" si="2703"/>
        <v/>
      </c>
      <c r="AQ547" s="44"/>
      <c r="AR547" s="44"/>
      <c r="AS547" s="44"/>
      <c r="AT547" s="44" t="str">
        <f t="shared" si="2680"/>
        <v/>
      </c>
      <c r="AU547" s="45" t="str">
        <f t="shared" si="2681"/>
        <v/>
      </c>
      <c r="AV547" s="35"/>
      <c r="AW547" s="27"/>
      <c r="AX547" s="46"/>
      <c r="AY547" s="44"/>
      <c r="AZ547" s="44" t="str">
        <f t="shared" si="2704"/>
        <v/>
      </c>
      <c r="BA547" s="44"/>
      <c r="BB547" s="44" t="str">
        <f t="shared" si="2705"/>
        <v/>
      </c>
      <c r="BC547" s="44"/>
      <c r="BD547" s="44" t="str">
        <f t="shared" si="2706"/>
        <v/>
      </c>
      <c r="BE547" s="44"/>
      <c r="BF547" s="44"/>
      <c r="BG547" s="44"/>
      <c r="BH547" s="44" t="str">
        <f t="shared" si="2682"/>
        <v/>
      </c>
      <c r="BI547" s="45" t="str">
        <f t="shared" si="2683"/>
        <v/>
      </c>
      <c r="BJ547" s="35"/>
      <c r="BK547" s="50"/>
      <c r="BL547" s="51">
        <f>IF($A520="","",$A520)</f>
        <v>45916</v>
      </c>
      <c r="BM547" s="44">
        <v>11931</v>
      </c>
      <c r="BN547" s="43">
        <f t="shared" si="2612"/>
        <v>48</v>
      </c>
      <c r="BO547" s="44">
        <v>452</v>
      </c>
      <c r="BP547" s="87">
        <f t="shared" si="2613"/>
        <v>2</v>
      </c>
      <c r="BQ547" s="43">
        <v>24</v>
      </c>
      <c r="BR547" s="43">
        <f t="shared" si="2696"/>
        <v>1</v>
      </c>
      <c r="BS547" s="43">
        <v>0</v>
      </c>
      <c r="BT547" s="53" t="str">
        <f t="shared" si="2722"/>
        <v>サンリオでかぱっちん</v>
      </c>
      <c r="BU547" s="47">
        <f t="shared" si="2723"/>
        <v>660</v>
      </c>
      <c r="BV547" s="44">
        <f t="shared" si="2560"/>
        <v>660</v>
      </c>
      <c r="BW547" s="89">
        <f t="shared" si="2561"/>
        <v>0.13750000000000001</v>
      </c>
      <c r="BX547" s="35"/>
      <c r="BY547" s="27"/>
      <c r="BZ547" s="51">
        <f>IF($A520="","",$A520)</f>
        <v>45916</v>
      </c>
      <c r="CA547" s="44">
        <v>585</v>
      </c>
      <c r="CB547" s="43">
        <f t="shared" si="2617"/>
        <v>34</v>
      </c>
      <c r="CC547" s="44">
        <v>1</v>
      </c>
      <c r="CD547" s="87">
        <f t="shared" si="2618"/>
        <v>1</v>
      </c>
      <c r="CE547" s="43">
        <v>7</v>
      </c>
      <c r="CF547" s="43">
        <f t="shared" si="2619"/>
        <v>0</v>
      </c>
      <c r="CG547" s="43">
        <v>2</v>
      </c>
      <c r="CH547" s="53" t="str">
        <f t="shared" si="2620"/>
        <v>サンリオフェイスポーチ</v>
      </c>
      <c r="CI547" s="47">
        <f t="shared" si="2621"/>
        <v>900</v>
      </c>
      <c r="CJ547" s="44">
        <f t="shared" si="2507"/>
        <v>0</v>
      </c>
      <c r="CK547" s="89">
        <f t="shared" si="2508"/>
        <v>0</v>
      </c>
      <c r="CL547" s="35"/>
      <c r="CM547" s="27"/>
      <c r="CN547" s="51">
        <f>IF($A520="","",$A520)</f>
        <v>45916</v>
      </c>
      <c r="CO547" s="44">
        <v>301</v>
      </c>
      <c r="CP547" s="43">
        <f t="shared" si="2622"/>
        <v>23</v>
      </c>
      <c r="CQ547" s="44">
        <v>999</v>
      </c>
      <c r="CR547" s="87">
        <f t="shared" si="2623"/>
        <v>0</v>
      </c>
      <c r="CS547" s="43">
        <v>22</v>
      </c>
      <c r="CT547" s="43">
        <f t="shared" si="2624"/>
        <v>0</v>
      </c>
      <c r="CU547" s="43">
        <v>2</v>
      </c>
      <c r="CV547" s="53" t="str">
        <f t="shared" si="2625"/>
        <v>スティッチリボンポーチ</v>
      </c>
      <c r="CW547" s="47">
        <f t="shared" si="2626"/>
        <v>490</v>
      </c>
      <c r="CX547" s="44">
        <f t="shared" si="2510"/>
        <v>0</v>
      </c>
      <c r="CY547" s="89">
        <f t="shared" si="2511"/>
        <v>0</v>
      </c>
      <c r="CZ547" s="35"/>
      <c r="DA547" s="58"/>
      <c r="DB547" s="51">
        <f>IF($A520="","",$A520)</f>
        <v>45916</v>
      </c>
      <c r="DC547" s="44">
        <v>7103</v>
      </c>
      <c r="DD547" s="43">
        <f t="shared" si="2627"/>
        <v>35</v>
      </c>
      <c r="DE547" s="44">
        <v>257</v>
      </c>
      <c r="DF547" s="87">
        <f t="shared" si="2628"/>
        <v>0</v>
      </c>
      <c r="DG547" s="43">
        <v>15</v>
      </c>
      <c r="DH547" s="43">
        <f t="shared" si="2629"/>
        <v>0</v>
      </c>
      <c r="DI547" s="43">
        <v>5</v>
      </c>
      <c r="DJ547" s="53" t="str">
        <f t="shared" si="2630"/>
        <v>クーリッシュイヤホン</v>
      </c>
      <c r="DK547" s="47">
        <f t="shared" si="2631"/>
        <v>1100</v>
      </c>
      <c r="DL547" s="44">
        <f t="shared" si="2517"/>
        <v>0</v>
      </c>
      <c r="DM547" s="89">
        <f t="shared" si="2518"/>
        <v>0</v>
      </c>
      <c r="DN547" s="35"/>
      <c r="DO547" s="27"/>
      <c r="DP547" s="51">
        <f>IF($A520="","",$A520)</f>
        <v>45916</v>
      </c>
      <c r="DQ547" s="44">
        <v>1050</v>
      </c>
      <c r="DR547" s="43">
        <f t="shared" si="2632"/>
        <v>89</v>
      </c>
      <c r="DS547" s="44">
        <v>46</v>
      </c>
      <c r="DT547" s="87">
        <f t="shared" si="2633"/>
        <v>1</v>
      </c>
      <c r="DU547" s="43">
        <v>13</v>
      </c>
      <c r="DV547" s="43">
        <f t="shared" si="2634"/>
        <v>1</v>
      </c>
      <c r="DW547" s="43">
        <v>2</v>
      </c>
      <c r="DX547" s="53" t="str">
        <f t="shared" si="2635"/>
        <v>デジタルミニカメラ</v>
      </c>
      <c r="DY547" s="47">
        <f t="shared" si="2636"/>
        <v>722</v>
      </c>
      <c r="DZ547" s="44">
        <f t="shared" si="2522"/>
        <v>722</v>
      </c>
      <c r="EA547" s="89">
        <f t="shared" si="2523"/>
        <v>8.1123595505617971E-2</v>
      </c>
      <c r="EB547" s="35"/>
      <c r="EC547" s="27"/>
      <c r="ED547" s="46"/>
      <c r="EE547" s="67"/>
      <c r="EF547" s="44" t="str">
        <f t="shared" si="2707"/>
        <v/>
      </c>
      <c r="EG547" s="44"/>
      <c r="EH547" s="44"/>
      <c r="EI547" s="44"/>
      <c r="EJ547" s="44" t="str">
        <f t="shared" si="2708"/>
        <v/>
      </c>
      <c r="EK547" s="44"/>
      <c r="EL547" s="44"/>
      <c r="EM547" s="44"/>
      <c r="EN547" s="44" t="str">
        <f t="shared" si="2684"/>
        <v/>
      </c>
      <c r="EO547" s="45" t="str">
        <f t="shared" si="2685"/>
        <v/>
      </c>
      <c r="EP547" s="35"/>
      <c r="EQ547" s="27"/>
      <c r="ER547" s="46"/>
      <c r="ES547" s="44"/>
      <c r="ET547" s="44" t="str">
        <f t="shared" si="2709"/>
        <v/>
      </c>
      <c r="EU547" s="44"/>
      <c r="EV547" s="44" t="str">
        <f t="shared" si="2710"/>
        <v/>
      </c>
      <c r="EW547" s="44"/>
      <c r="EX547" s="44" t="str">
        <f t="shared" si="2711"/>
        <v/>
      </c>
      <c r="EY547" s="44"/>
      <c r="EZ547" s="44"/>
      <c r="FA547" s="44"/>
      <c r="FB547" s="44" t="str">
        <f t="shared" si="2686"/>
        <v/>
      </c>
      <c r="FC547" s="45" t="str">
        <f t="shared" si="2687"/>
        <v/>
      </c>
      <c r="FD547" s="35"/>
      <c r="HW547" s="181"/>
      <c r="IY547" s="33"/>
      <c r="IZ547" s="51">
        <f>IF($A520="","",$A520)</f>
        <v>45916</v>
      </c>
      <c r="JA547" s="44">
        <v>5949</v>
      </c>
      <c r="JB547" s="43">
        <f t="shared" si="2637"/>
        <v>53</v>
      </c>
      <c r="JC547" s="44">
        <v>298</v>
      </c>
      <c r="JD547" s="87">
        <f t="shared" si="2638"/>
        <v>2</v>
      </c>
      <c r="JE547" s="43">
        <v>17</v>
      </c>
      <c r="JF547" s="43">
        <f t="shared" si="2639"/>
        <v>3</v>
      </c>
      <c r="JG547" s="43">
        <v>6</v>
      </c>
      <c r="JH547" s="53" t="str">
        <f t="shared" si="2640"/>
        <v>サンリオでかぱっちん</v>
      </c>
      <c r="JI547" s="47">
        <f t="shared" si="2641"/>
        <v>660</v>
      </c>
      <c r="JJ547" s="44">
        <f t="shared" si="2529"/>
        <v>1980</v>
      </c>
      <c r="JK547" s="89">
        <f t="shared" si="2530"/>
        <v>0.37358490566037733</v>
      </c>
      <c r="JL547" s="35"/>
      <c r="JM547" s="27"/>
      <c r="JN547" s="51">
        <f>IF($A520="","",$A520)</f>
        <v>45916</v>
      </c>
      <c r="JO547" s="44">
        <v>4857</v>
      </c>
      <c r="JP547" s="43">
        <f t="shared" si="2642"/>
        <v>37</v>
      </c>
      <c r="JQ547" s="44">
        <v>166</v>
      </c>
      <c r="JR547" s="87">
        <f t="shared" si="2643"/>
        <v>2</v>
      </c>
      <c r="JS547" s="43">
        <v>14</v>
      </c>
      <c r="JT547" s="43">
        <f t="shared" si="2644"/>
        <v>2</v>
      </c>
      <c r="JU547" s="43">
        <v>0</v>
      </c>
      <c r="JV547" s="53" t="str">
        <f t="shared" si="2645"/>
        <v>ジャグラーパネルキーホルダー</v>
      </c>
      <c r="JW547" s="47">
        <f t="shared" si="2646"/>
        <v>465</v>
      </c>
      <c r="JX547" s="44">
        <f t="shared" si="2536"/>
        <v>930</v>
      </c>
      <c r="JY547" s="89">
        <f t="shared" si="2537"/>
        <v>0.25135135135135134</v>
      </c>
      <c r="JZ547" s="35"/>
      <c r="KA547" s="61"/>
      <c r="KB547" s="51">
        <f>IF($A520="","",$A520)</f>
        <v>45916</v>
      </c>
      <c r="KC547" s="44">
        <v>5056</v>
      </c>
      <c r="KD547" s="43">
        <f t="shared" si="2647"/>
        <v>78</v>
      </c>
      <c r="KE547" s="44">
        <v>192</v>
      </c>
      <c r="KF547" s="87">
        <f t="shared" si="2648"/>
        <v>5</v>
      </c>
      <c r="KG547" s="43">
        <v>7</v>
      </c>
      <c r="KH547" s="43">
        <f t="shared" si="2649"/>
        <v>3</v>
      </c>
      <c r="KI547" s="43">
        <v>0</v>
      </c>
      <c r="KJ547" s="53" t="str">
        <f t="shared" si="2650"/>
        <v>モンチッチマスコット</v>
      </c>
      <c r="KK547" s="47">
        <f t="shared" si="2651"/>
        <v>528</v>
      </c>
      <c r="KL547" s="44">
        <f t="shared" si="2543"/>
        <v>1584</v>
      </c>
      <c r="KM547" s="89">
        <f t="shared" si="2544"/>
        <v>0.20307692307692307</v>
      </c>
      <c r="KN547" s="35"/>
      <c r="KO547" s="27"/>
      <c r="KP547" s="51">
        <f>IF($A520="","",$A520)</f>
        <v>45916</v>
      </c>
      <c r="KQ547" s="44">
        <v>3678</v>
      </c>
      <c r="KR547" s="43">
        <f t="shared" si="2652"/>
        <v>16</v>
      </c>
      <c r="KS547" s="44">
        <v>246</v>
      </c>
      <c r="KT547" s="87">
        <f t="shared" si="2653"/>
        <v>2</v>
      </c>
      <c r="KU547" s="43">
        <v>55</v>
      </c>
      <c r="KV547" s="43">
        <f t="shared" si="2654"/>
        <v>2</v>
      </c>
      <c r="KW547" s="43">
        <v>0</v>
      </c>
      <c r="KX547" s="53" t="str">
        <f t="shared" si="2655"/>
        <v>サンリオシューズキーホルダー</v>
      </c>
      <c r="KY547" s="47">
        <f t="shared" si="2656"/>
        <v>387</v>
      </c>
      <c r="KZ547" s="44">
        <f t="shared" si="2550"/>
        <v>774</v>
      </c>
      <c r="LA547" s="89">
        <f t="shared" si="2551"/>
        <v>0.48375000000000001</v>
      </c>
      <c r="LB547" s="35"/>
      <c r="LC547" s="27"/>
      <c r="LD547" s="51" t="str">
        <f>IF($A523="","",$A523)</f>
        <v/>
      </c>
      <c r="LE547" s="43"/>
      <c r="LF547" s="93" t="str">
        <f>IF(LE547="","",LE547-LE544)</f>
        <v/>
      </c>
      <c r="LG547" s="43"/>
      <c r="LH547" s="43" t="str">
        <f t="shared" si="2724"/>
        <v/>
      </c>
      <c r="LI547" s="43"/>
      <c r="LJ547" s="87" t="str">
        <f t="shared" si="2725"/>
        <v/>
      </c>
      <c r="LK547" s="43"/>
      <c r="LL547" s="64" t="str">
        <f>IF(LE547="","",LL544)</f>
        <v/>
      </c>
      <c r="LM547" s="47" t="str">
        <f>IF(LF547="","",LM544)</f>
        <v/>
      </c>
      <c r="LN547" s="87" t="str">
        <f t="shared" si="2726"/>
        <v/>
      </c>
      <c r="LO547" s="54"/>
      <c r="LP547" s="35"/>
      <c r="LQ547" s="27"/>
      <c r="LR547" s="46"/>
      <c r="LS547" s="67"/>
      <c r="LT547" s="44" t="str">
        <f t="shared" si="2712"/>
        <v/>
      </c>
      <c r="LU547" s="44"/>
      <c r="LV547" s="44"/>
      <c r="LW547" s="44"/>
      <c r="LX547" s="44" t="str">
        <f t="shared" si="2713"/>
        <v/>
      </c>
      <c r="LY547" s="44"/>
      <c r="LZ547" s="44"/>
      <c r="MA547" s="44"/>
      <c r="MB547" s="44" t="str">
        <f t="shared" si="2688"/>
        <v/>
      </c>
      <c r="MC547" s="45" t="str">
        <f t="shared" si="2689"/>
        <v/>
      </c>
      <c r="MD547" s="35"/>
      <c r="ME547" s="27"/>
      <c r="MF547" s="46"/>
      <c r="MG547" s="67"/>
      <c r="MH547" s="44" t="str">
        <f t="shared" si="2714"/>
        <v/>
      </c>
      <c r="MI547" s="44"/>
      <c r="MJ547" s="44"/>
      <c r="MK547" s="44"/>
      <c r="ML547" s="44" t="str">
        <f t="shared" si="2715"/>
        <v/>
      </c>
      <c r="MM547" s="44"/>
      <c r="MN547" s="44"/>
      <c r="MO547" s="44"/>
      <c r="MP547" s="44" t="str">
        <f t="shared" si="2690"/>
        <v/>
      </c>
      <c r="MQ547" s="45" t="str">
        <f t="shared" si="2691"/>
        <v/>
      </c>
      <c r="MR547" s="35"/>
      <c r="MS547" s="27"/>
      <c r="MT547" s="46"/>
      <c r="MU547" s="67"/>
      <c r="MV547" s="44" t="str">
        <f t="shared" si="2716"/>
        <v/>
      </c>
      <c r="MW547" s="44"/>
      <c r="MX547" s="44"/>
      <c r="MY547" s="44"/>
      <c r="MZ547" s="44" t="str">
        <f t="shared" si="2717"/>
        <v/>
      </c>
      <c r="NA547" s="44"/>
      <c r="NB547" s="44"/>
      <c r="NC547" s="44"/>
      <c r="ND547" s="44" t="str">
        <f t="shared" si="2692"/>
        <v/>
      </c>
      <c r="NE547" s="45" t="str">
        <f t="shared" si="2693"/>
        <v/>
      </c>
      <c r="NF547" s="35"/>
      <c r="NG547" s="27"/>
      <c r="NH547" s="46"/>
      <c r="NI547" s="67"/>
      <c r="NJ547" s="44" t="str">
        <f t="shared" si="2718"/>
        <v/>
      </c>
      <c r="NK547" s="44"/>
      <c r="NL547" s="44"/>
      <c r="NM547" s="44"/>
      <c r="NN547" s="44" t="str">
        <f t="shared" si="2719"/>
        <v/>
      </c>
      <c r="NO547" s="44"/>
      <c r="NP547" s="44"/>
      <c r="NQ547" s="44"/>
      <c r="NR547" s="44" t="str">
        <f t="shared" si="2694"/>
        <v/>
      </c>
      <c r="NS547" s="45" t="str">
        <f t="shared" si="2695"/>
        <v/>
      </c>
      <c r="NT547" s="35"/>
    </row>
    <row r="548" spans="1:384" x14ac:dyDescent="0.2">
      <c r="A548" s="38"/>
      <c r="B548" s="39"/>
      <c r="C548" s="40"/>
      <c r="D548" s="40"/>
      <c r="E548" s="40"/>
      <c r="F548" s="140"/>
      <c r="G548" s="140"/>
      <c r="H548" s="42"/>
      <c r="I548" s="44"/>
      <c r="J548" s="44" t="str">
        <f t="shared" si="2697"/>
        <v/>
      </c>
      <c r="K548" s="44"/>
      <c r="L548" s="44"/>
      <c r="M548" s="44"/>
      <c r="N548" s="44" t="str">
        <f t="shared" si="2698"/>
        <v/>
      </c>
      <c r="O548" s="44"/>
      <c r="P548" s="44"/>
      <c r="Q548" s="44"/>
      <c r="R548" s="44" t="str">
        <f t="shared" si="2676"/>
        <v/>
      </c>
      <c r="S548" s="45" t="str">
        <f t="shared" si="2677"/>
        <v/>
      </c>
      <c r="T548" s="35"/>
      <c r="U548" s="27"/>
      <c r="V548" s="46"/>
      <c r="W548" s="67"/>
      <c r="X548" s="44" t="str">
        <f t="shared" si="2699"/>
        <v/>
      </c>
      <c r="Y548" s="44"/>
      <c r="Z548" s="44"/>
      <c r="AA548" s="44"/>
      <c r="AB548" s="44" t="str">
        <f t="shared" si="2700"/>
        <v/>
      </c>
      <c r="AC548" s="44"/>
      <c r="AD548" s="44"/>
      <c r="AE548" s="44"/>
      <c r="AF548" s="44" t="str">
        <f t="shared" si="2678"/>
        <v/>
      </c>
      <c r="AG548" s="45" t="str">
        <f t="shared" si="2679"/>
        <v/>
      </c>
      <c r="AH548" s="35"/>
      <c r="AI548" s="27"/>
      <c r="AJ548" s="46"/>
      <c r="AK548" s="44"/>
      <c r="AL548" s="44" t="str">
        <f t="shared" si="2701"/>
        <v/>
      </c>
      <c r="AM548" s="44"/>
      <c r="AN548" s="44" t="str">
        <f t="shared" si="2702"/>
        <v/>
      </c>
      <c r="AO548" s="44"/>
      <c r="AP548" s="44" t="str">
        <f t="shared" si="2703"/>
        <v/>
      </c>
      <c r="AQ548" s="44"/>
      <c r="AR548" s="44"/>
      <c r="AS548" s="44"/>
      <c r="AT548" s="44" t="str">
        <f t="shared" si="2680"/>
        <v/>
      </c>
      <c r="AU548" s="45" t="str">
        <f t="shared" si="2681"/>
        <v/>
      </c>
      <c r="AV548" s="35"/>
      <c r="AW548" s="27"/>
      <c r="AX548" s="46"/>
      <c r="AY548" s="44"/>
      <c r="AZ548" s="44" t="str">
        <f t="shared" si="2704"/>
        <v/>
      </c>
      <c r="BA548" s="44"/>
      <c r="BB548" s="44" t="str">
        <f t="shared" si="2705"/>
        <v/>
      </c>
      <c r="BC548" s="44"/>
      <c r="BD548" s="44" t="str">
        <f t="shared" si="2706"/>
        <v/>
      </c>
      <c r="BE548" s="44"/>
      <c r="BF548" s="44"/>
      <c r="BG548" s="44"/>
      <c r="BH548" s="44" t="str">
        <f t="shared" si="2682"/>
        <v/>
      </c>
      <c r="BI548" s="45" t="str">
        <f t="shared" si="2683"/>
        <v/>
      </c>
      <c r="BJ548" s="35"/>
      <c r="BK548" s="50"/>
      <c r="BL548" s="46"/>
      <c r="BM548" s="43">
        <v>9655</v>
      </c>
      <c r="BN548" s="44">
        <f t="shared" si="2612"/>
        <v>52</v>
      </c>
      <c r="BO548" s="43">
        <v>286</v>
      </c>
      <c r="BP548" s="44">
        <f t="shared" si="2613"/>
        <v>1</v>
      </c>
      <c r="BQ548" s="44">
        <v>11</v>
      </c>
      <c r="BR548" s="44">
        <f t="shared" si="2696"/>
        <v>1</v>
      </c>
      <c r="BS548" s="43">
        <v>1</v>
      </c>
      <c r="BT548" s="60" t="str">
        <f t="shared" si="2722"/>
        <v>モンチッチマスコット</v>
      </c>
      <c r="BU548" s="67">
        <f t="shared" si="2723"/>
        <v>528</v>
      </c>
      <c r="BV548" s="43">
        <f t="shared" si="2560"/>
        <v>528</v>
      </c>
      <c r="BW548" s="45">
        <f t="shared" si="2561"/>
        <v>0.10153846153846154</v>
      </c>
      <c r="BX548" s="35"/>
      <c r="BY548" s="27"/>
      <c r="BZ548" s="46"/>
      <c r="CA548" s="43">
        <v>271</v>
      </c>
      <c r="CB548" s="44">
        <f t="shared" si="2617"/>
        <v>29</v>
      </c>
      <c r="CC548" s="43">
        <v>0</v>
      </c>
      <c r="CD548" s="44">
        <f t="shared" si="2618"/>
        <v>-999</v>
      </c>
      <c r="CE548" s="44">
        <v>19</v>
      </c>
      <c r="CF548" s="44">
        <f t="shared" si="2619"/>
        <v>1</v>
      </c>
      <c r="CG548" s="43">
        <v>-5</v>
      </c>
      <c r="CH548" s="60" t="s">
        <v>481</v>
      </c>
      <c r="CI548" s="67">
        <v>1100</v>
      </c>
      <c r="CJ548" s="43">
        <f t="shared" si="2507"/>
        <v>1100</v>
      </c>
      <c r="CK548" s="45">
        <f t="shared" si="2508"/>
        <v>0.37931034482758619</v>
      </c>
      <c r="CL548" s="35" t="s">
        <v>475</v>
      </c>
      <c r="CM548" s="27"/>
      <c r="CN548" s="46"/>
      <c r="CO548" s="43">
        <v>423</v>
      </c>
      <c r="CP548" s="44">
        <f t="shared" si="2622"/>
        <v>57</v>
      </c>
      <c r="CQ548" s="43">
        <v>1</v>
      </c>
      <c r="CR548" s="44">
        <f t="shared" si="2623"/>
        <v>1</v>
      </c>
      <c r="CS548" s="44">
        <v>8</v>
      </c>
      <c r="CT548" s="44">
        <f t="shared" si="2624"/>
        <v>2</v>
      </c>
      <c r="CU548" s="43">
        <v>3</v>
      </c>
      <c r="CV548" s="60" t="str">
        <f t="shared" si="2625"/>
        <v>サンリオミニリュック</v>
      </c>
      <c r="CW548" s="67">
        <f t="shared" si="2626"/>
        <v>600</v>
      </c>
      <c r="CX548" s="43">
        <f t="shared" si="2510"/>
        <v>1200</v>
      </c>
      <c r="CY548" s="45">
        <f t="shared" si="2511"/>
        <v>0.21052631578947367</v>
      </c>
      <c r="CZ548" s="35"/>
      <c r="DA548" s="58"/>
      <c r="DB548" s="46"/>
      <c r="DC548" s="43">
        <v>6837</v>
      </c>
      <c r="DD548" s="44">
        <f t="shared" si="2627"/>
        <v>51</v>
      </c>
      <c r="DE548" s="43">
        <v>221</v>
      </c>
      <c r="DF548" s="44">
        <f t="shared" si="2628"/>
        <v>1</v>
      </c>
      <c r="DG548" s="44">
        <v>13</v>
      </c>
      <c r="DH548" s="44">
        <f t="shared" si="2629"/>
        <v>1</v>
      </c>
      <c r="DI548" s="43">
        <v>0</v>
      </c>
      <c r="DJ548" s="60" t="str">
        <f t="shared" si="2630"/>
        <v>ジャグラーサウンドボタン</v>
      </c>
      <c r="DK548" s="67">
        <f t="shared" si="2631"/>
        <v>682</v>
      </c>
      <c r="DL548" s="43">
        <f t="shared" si="2517"/>
        <v>682</v>
      </c>
      <c r="DM548" s="45">
        <f t="shared" si="2518"/>
        <v>0.13372549019607843</v>
      </c>
      <c r="DN548" s="35"/>
      <c r="DO548" s="27"/>
      <c r="DP548" s="46"/>
      <c r="DQ548" s="43">
        <v>2155</v>
      </c>
      <c r="DR548" s="44">
        <f t="shared" si="2632"/>
        <v>34</v>
      </c>
      <c r="DS548" s="43">
        <v>58</v>
      </c>
      <c r="DT548" s="44">
        <f t="shared" si="2633"/>
        <v>0</v>
      </c>
      <c r="DU548" s="44">
        <v>6</v>
      </c>
      <c r="DV548" s="44">
        <f t="shared" si="2634"/>
        <v>0</v>
      </c>
      <c r="DW548" s="43">
        <v>0</v>
      </c>
      <c r="DX548" s="60" t="str">
        <f t="shared" si="2635"/>
        <v>サンリオFAN</v>
      </c>
      <c r="DY548" s="67">
        <f t="shared" si="2636"/>
        <v>1100</v>
      </c>
      <c r="DZ548" s="43">
        <f t="shared" si="2522"/>
        <v>0</v>
      </c>
      <c r="EA548" s="45">
        <f t="shared" si="2523"/>
        <v>0</v>
      </c>
      <c r="EB548" s="35"/>
      <c r="EC548" s="27"/>
      <c r="ED548" s="46"/>
      <c r="EE548" s="67"/>
      <c r="EF548" s="44" t="str">
        <f t="shared" si="2707"/>
        <v/>
      </c>
      <c r="EG548" s="44"/>
      <c r="EH548" s="44"/>
      <c r="EI548" s="44"/>
      <c r="EJ548" s="44" t="str">
        <f t="shared" si="2708"/>
        <v/>
      </c>
      <c r="EK548" s="44"/>
      <c r="EL548" s="44"/>
      <c r="EM548" s="44"/>
      <c r="EN548" s="44" t="str">
        <f t="shared" si="2684"/>
        <v/>
      </c>
      <c r="EO548" s="45" t="str">
        <f t="shared" si="2685"/>
        <v/>
      </c>
      <c r="EP548" s="35"/>
      <c r="EQ548" s="27"/>
      <c r="ER548" s="46"/>
      <c r="ES548" s="44"/>
      <c r="ET548" s="44" t="str">
        <f t="shared" si="2709"/>
        <v/>
      </c>
      <c r="EU548" s="44"/>
      <c r="EV548" s="44" t="str">
        <f t="shared" si="2710"/>
        <v/>
      </c>
      <c r="EW548" s="44"/>
      <c r="EX548" s="44" t="str">
        <f t="shared" si="2711"/>
        <v/>
      </c>
      <c r="EY548" s="44"/>
      <c r="EZ548" s="44"/>
      <c r="FA548" s="44"/>
      <c r="FB548" s="44" t="str">
        <f t="shared" si="2686"/>
        <v/>
      </c>
      <c r="FC548" s="45" t="str">
        <f t="shared" si="2687"/>
        <v/>
      </c>
      <c r="FD548" s="35"/>
      <c r="HW548" s="181"/>
      <c r="IY548" s="33"/>
      <c r="IZ548" s="46"/>
      <c r="JA548" s="43">
        <v>4157</v>
      </c>
      <c r="JB548" s="44">
        <f t="shared" si="2637"/>
        <v>107</v>
      </c>
      <c r="JC548" s="43">
        <v>121</v>
      </c>
      <c r="JD548" s="44">
        <f t="shared" si="2638"/>
        <v>1</v>
      </c>
      <c r="JE548" s="44">
        <v>26</v>
      </c>
      <c r="JF548" s="44">
        <f t="shared" si="2639"/>
        <v>2</v>
      </c>
      <c r="JG548" s="43">
        <v>3</v>
      </c>
      <c r="JH548" s="60" t="str">
        <f t="shared" si="2640"/>
        <v>ミニ香水</v>
      </c>
      <c r="JI548" s="67">
        <f t="shared" si="2641"/>
        <v>1100</v>
      </c>
      <c r="JJ548" s="43">
        <f t="shared" si="2529"/>
        <v>2200</v>
      </c>
      <c r="JK548" s="45">
        <f t="shared" si="2530"/>
        <v>0.20560747663551401</v>
      </c>
      <c r="JL548" s="35"/>
      <c r="JM548" s="27"/>
      <c r="JN548" s="46"/>
      <c r="JO548" s="43">
        <v>4936</v>
      </c>
      <c r="JP548" s="44">
        <f t="shared" si="2642"/>
        <v>63</v>
      </c>
      <c r="JQ548" s="43">
        <v>102</v>
      </c>
      <c r="JR548" s="44">
        <f t="shared" si="2643"/>
        <v>1</v>
      </c>
      <c r="JS548" s="44">
        <v>16</v>
      </c>
      <c r="JT548" s="44">
        <f t="shared" si="2644"/>
        <v>1</v>
      </c>
      <c r="JU548" s="44">
        <v>0</v>
      </c>
      <c r="JV548" s="60" t="str">
        <f t="shared" si="2645"/>
        <v>ジャグラーサウンドボタン</v>
      </c>
      <c r="JW548" s="67">
        <f t="shared" si="2646"/>
        <v>748</v>
      </c>
      <c r="JX548" s="43">
        <f t="shared" si="2536"/>
        <v>748</v>
      </c>
      <c r="JY548" s="45">
        <f t="shared" si="2537"/>
        <v>0.11873015873015873</v>
      </c>
      <c r="JZ548" s="35"/>
      <c r="KA548" s="61"/>
      <c r="KB548" s="46"/>
      <c r="KC548" s="43">
        <v>3749</v>
      </c>
      <c r="KD548" s="44">
        <f t="shared" si="2647"/>
        <v>76</v>
      </c>
      <c r="KE548" s="43">
        <v>106</v>
      </c>
      <c r="KF548" s="44">
        <f t="shared" si="2648"/>
        <v>0</v>
      </c>
      <c r="KG548" s="44">
        <v>11</v>
      </c>
      <c r="KH548" s="44">
        <f t="shared" si="2649"/>
        <v>1</v>
      </c>
      <c r="KI548" s="43">
        <v>0</v>
      </c>
      <c r="KJ548" s="60" t="str">
        <f t="shared" si="2650"/>
        <v>サンリオミニリュック</v>
      </c>
      <c r="KK548" s="67">
        <f t="shared" si="2651"/>
        <v>600</v>
      </c>
      <c r="KL548" s="43">
        <f t="shared" si="2543"/>
        <v>600</v>
      </c>
      <c r="KM548" s="45">
        <f t="shared" si="2544"/>
        <v>7.8947368421052627E-2</v>
      </c>
      <c r="KN548" s="35"/>
      <c r="KO548" s="27"/>
      <c r="KP548" s="46"/>
      <c r="KQ548" s="43">
        <v>4461</v>
      </c>
      <c r="KR548" s="44">
        <f t="shared" si="2652"/>
        <v>58</v>
      </c>
      <c r="KS548" s="43">
        <v>90</v>
      </c>
      <c r="KT548" s="44">
        <f t="shared" si="2653"/>
        <v>1</v>
      </c>
      <c r="KU548" s="44">
        <v>9</v>
      </c>
      <c r="KV548" s="44">
        <f t="shared" si="2654"/>
        <v>1</v>
      </c>
      <c r="KW548" s="43">
        <v>5</v>
      </c>
      <c r="KX548" s="60" t="str">
        <f t="shared" si="2655"/>
        <v>デジタルミニカメラ</v>
      </c>
      <c r="KY548" s="67">
        <f t="shared" si="2656"/>
        <v>722</v>
      </c>
      <c r="KZ548" s="43">
        <f t="shared" si="2550"/>
        <v>722</v>
      </c>
      <c r="LA548" s="45">
        <f t="shared" si="2551"/>
        <v>0.12448275862068965</v>
      </c>
      <c r="LB548" s="35"/>
      <c r="LC548" s="27"/>
      <c r="LD548" s="46"/>
      <c r="LE548" s="44"/>
      <c r="LF548" s="44"/>
      <c r="LG548" s="44"/>
      <c r="LH548" s="44" t="str">
        <f t="shared" si="2724"/>
        <v/>
      </c>
      <c r="LI548" s="44"/>
      <c r="LJ548" s="44" t="str">
        <f t="shared" si="2725"/>
        <v/>
      </c>
      <c r="LK548" s="44"/>
      <c r="LL548" s="72" t="str">
        <f>IF(LE547="","",LL545)</f>
        <v/>
      </c>
      <c r="LM548" s="67" t="str">
        <f>IF(LF547="","",LM545)</f>
        <v/>
      </c>
      <c r="LN548" s="44" t="str">
        <f t="shared" si="2726"/>
        <v/>
      </c>
      <c r="LO548" s="45"/>
      <c r="LP548" s="35"/>
      <c r="LQ548" s="27"/>
      <c r="LR548" s="46"/>
      <c r="LS548" s="67"/>
      <c r="LT548" s="44" t="str">
        <f t="shared" si="2712"/>
        <v/>
      </c>
      <c r="LU548" s="44"/>
      <c r="LV548" s="44"/>
      <c r="LW548" s="44"/>
      <c r="LX548" s="44" t="str">
        <f t="shared" si="2713"/>
        <v/>
      </c>
      <c r="LY548" s="44"/>
      <c r="LZ548" s="44"/>
      <c r="MA548" s="44"/>
      <c r="MB548" s="44" t="str">
        <f t="shared" si="2688"/>
        <v/>
      </c>
      <c r="MC548" s="45" t="str">
        <f t="shared" si="2689"/>
        <v/>
      </c>
      <c r="MD548" s="35"/>
      <c r="ME548" s="27"/>
      <c r="MF548" s="46"/>
      <c r="MG548" s="67"/>
      <c r="MH548" s="44" t="str">
        <f t="shared" si="2714"/>
        <v/>
      </c>
      <c r="MI548" s="44"/>
      <c r="MJ548" s="44"/>
      <c r="MK548" s="44"/>
      <c r="ML548" s="44" t="str">
        <f t="shared" si="2715"/>
        <v/>
      </c>
      <c r="MM548" s="44"/>
      <c r="MN548" s="44"/>
      <c r="MO548" s="44"/>
      <c r="MP548" s="44" t="str">
        <f t="shared" si="2690"/>
        <v/>
      </c>
      <c r="MQ548" s="45" t="str">
        <f t="shared" si="2691"/>
        <v/>
      </c>
      <c r="MR548" s="35"/>
      <c r="MS548" s="27"/>
      <c r="MT548" s="46"/>
      <c r="MU548" s="67"/>
      <c r="MV548" s="44" t="str">
        <f t="shared" si="2716"/>
        <v/>
      </c>
      <c r="MW548" s="44"/>
      <c r="MX548" s="44"/>
      <c r="MY548" s="44"/>
      <c r="MZ548" s="44" t="str">
        <f t="shared" si="2717"/>
        <v/>
      </c>
      <c r="NA548" s="44"/>
      <c r="NB548" s="44"/>
      <c r="NC548" s="44"/>
      <c r="ND548" s="44" t="str">
        <f t="shared" si="2692"/>
        <v/>
      </c>
      <c r="NE548" s="45" t="str">
        <f t="shared" si="2693"/>
        <v/>
      </c>
      <c r="NF548" s="35"/>
      <c r="NG548" s="27"/>
      <c r="NH548" s="46"/>
      <c r="NI548" s="67"/>
      <c r="NJ548" s="44" t="str">
        <f t="shared" si="2718"/>
        <v/>
      </c>
      <c r="NK548" s="44"/>
      <c r="NL548" s="44"/>
      <c r="NM548" s="44"/>
      <c r="NN548" s="44" t="str">
        <f t="shared" si="2719"/>
        <v/>
      </c>
      <c r="NO548" s="44"/>
      <c r="NP548" s="44"/>
      <c r="NQ548" s="44"/>
      <c r="NR548" s="44" t="str">
        <f t="shared" si="2694"/>
        <v/>
      </c>
      <c r="NS548" s="45" t="str">
        <f t="shared" si="2695"/>
        <v/>
      </c>
      <c r="NT548" s="35"/>
    </row>
    <row r="549" spans="1:384" ht="15" customHeight="1" thickBot="1" x14ac:dyDescent="0.25">
      <c r="A549" s="38"/>
      <c r="B549" s="39"/>
      <c r="C549" s="40"/>
      <c r="D549" s="40"/>
      <c r="E549" s="40"/>
      <c r="F549" s="140"/>
      <c r="G549" s="140"/>
      <c r="H549" s="42"/>
      <c r="I549" s="44"/>
      <c r="J549" s="44" t="str">
        <f t="shared" si="2697"/>
        <v/>
      </c>
      <c r="K549" s="44"/>
      <c r="L549" s="44"/>
      <c r="M549" s="44"/>
      <c r="N549" s="44" t="str">
        <f t="shared" si="2698"/>
        <v/>
      </c>
      <c r="O549" s="44"/>
      <c r="P549" s="44"/>
      <c r="Q549" s="44"/>
      <c r="R549" s="44" t="str">
        <f t="shared" si="2676"/>
        <v/>
      </c>
      <c r="S549" s="45" t="str">
        <f t="shared" si="2677"/>
        <v/>
      </c>
      <c r="T549" s="35"/>
      <c r="U549" s="27"/>
      <c r="V549" s="46"/>
      <c r="W549" s="67"/>
      <c r="X549" s="44" t="str">
        <f t="shared" si="2699"/>
        <v/>
      </c>
      <c r="Y549" s="44"/>
      <c r="Z549" s="44"/>
      <c r="AA549" s="44"/>
      <c r="AB549" s="44" t="str">
        <f t="shared" si="2700"/>
        <v/>
      </c>
      <c r="AC549" s="44"/>
      <c r="AD549" s="44"/>
      <c r="AE549" s="44"/>
      <c r="AF549" s="44" t="str">
        <f t="shared" si="2678"/>
        <v/>
      </c>
      <c r="AG549" s="45" t="str">
        <f t="shared" si="2679"/>
        <v/>
      </c>
      <c r="AH549" s="35"/>
      <c r="AI549" s="27"/>
      <c r="AJ549" s="46"/>
      <c r="AK549" s="44"/>
      <c r="AL549" s="44" t="str">
        <f t="shared" si="2701"/>
        <v/>
      </c>
      <c r="AM549" s="44"/>
      <c r="AN549" s="44" t="str">
        <f t="shared" si="2702"/>
        <v/>
      </c>
      <c r="AO549" s="44"/>
      <c r="AP549" s="44" t="str">
        <f t="shared" si="2703"/>
        <v/>
      </c>
      <c r="AQ549" s="44"/>
      <c r="AR549" s="44"/>
      <c r="AS549" s="44"/>
      <c r="AT549" s="44" t="str">
        <f t="shared" si="2680"/>
        <v/>
      </c>
      <c r="AU549" s="45" t="str">
        <f t="shared" si="2681"/>
        <v/>
      </c>
      <c r="AV549" s="35"/>
      <c r="AW549" s="27"/>
      <c r="AX549" s="46"/>
      <c r="AY549" s="44"/>
      <c r="AZ549" s="44" t="str">
        <f t="shared" si="2704"/>
        <v/>
      </c>
      <c r="BA549" s="44"/>
      <c r="BB549" s="44" t="str">
        <f t="shared" si="2705"/>
        <v/>
      </c>
      <c r="BC549" s="44"/>
      <c r="BD549" s="44" t="str">
        <f t="shared" si="2706"/>
        <v/>
      </c>
      <c r="BE549" s="44"/>
      <c r="BF549" s="44"/>
      <c r="BG549" s="44"/>
      <c r="BH549" s="44" t="str">
        <f t="shared" si="2682"/>
        <v/>
      </c>
      <c r="BI549" s="45" t="str">
        <f t="shared" si="2683"/>
        <v/>
      </c>
      <c r="BJ549" s="35"/>
      <c r="BK549" s="50"/>
      <c r="BL549" s="46"/>
      <c r="BM549" s="44">
        <v>11470</v>
      </c>
      <c r="BN549" s="44">
        <f t="shared" si="2612"/>
        <v>116</v>
      </c>
      <c r="BO549" s="44">
        <v>606</v>
      </c>
      <c r="BP549" s="44">
        <f t="shared" si="2613"/>
        <v>0</v>
      </c>
      <c r="BQ549" s="44">
        <v>8</v>
      </c>
      <c r="BR549" s="44">
        <f t="shared" si="2696"/>
        <v>0</v>
      </c>
      <c r="BS549" s="25">
        <v>4</v>
      </c>
      <c r="BT549" s="60" t="str">
        <f t="shared" si="2722"/>
        <v>サンリオFAN</v>
      </c>
      <c r="BU549" s="67">
        <f t="shared" si="2723"/>
        <v>1100</v>
      </c>
      <c r="BV549" s="44">
        <f t="shared" si="2560"/>
        <v>0</v>
      </c>
      <c r="BW549" s="45">
        <f t="shared" si="2561"/>
        <v>0</v>
      </c>
      <c r="BX549" s="35"/>
      <c r="BY549" s="27"/>
      <c r="BZ549" s="46"/>
      <c r="CA549" s="44">
        <v>719</v>
      </c>
      <c r="CB549" s="44">
        <f t="shared" si="2617"/>
        <v>63</v>
      </c>
      <c r="CC549" s="44">
        <v>45</v>
      </c>
      <c r="CD549" s="44">
        <f t="shared" si="2618"/>
        <v>3</v>
      </c>
      <c r="CE549" s="44">
        <v>220</v>
      </c>
      <c r="CF549" s="44">
        <f t="shared" si="2619"/>
        <v>5</v>
      </c>
      <c r="CG549" s="25">
        <v>0</v>
      </c>
      <c r="CH549" s="60" t="str">
        <f t="shared" si="2620"/>
        <v>サンリオアイスドーム</v>
      </c>
      <c r="CI549" s="67">
        <f t="shared" si="2621"/>
        <v>300</v>
      </c>
      <c r="CJ549" s="44">
        <f t="shared" si="2507"/>
        <v>1500</v>
      </c>
      <c r="CK549" s="45">
        <f t="shared" si="2508"/>
        <v>0.23809523809523808</v>
      </c>
      <c r="CL549" s="35"/>
      <c r="CM549" s="27"/>
      <c r="CN549" s="46"/>
      <c r="CO549" s="44">
        <v>645</v>
      </c>
      <c r="CP549" s="44">
        <f t="shared" si="2622"/>
        <v>317</v>
      </c>
      <c r="CQ549" s="44">
        <v>8</v>
      </c>
      <c r="CR549" s="44">
        <f t="shared" si="2623"/>
        <v>1</v>
      </c>
      <c r="CS549" s="44">
        <v>10</v>
      </c>
      <c r="CT549" s="44">
        <f t="shared" si="2624"/>
        <v>1</v>
      </c>
      <c r="CU549" s="25">
        <v>4</v>
      </c>
      <c r="CV549" s="60" t="s">
        <v>483</v>
      </c>
      <c r="CW549" s="67">
        <v>500</v>
      </c>
      <c r="CX549" s="44">
        <f t="shared" si="2510"/>
        <v>500</v>
      </c>
      <c r="CY549" s="45">
        <f t="shared" si="2511"/>
        <v>1.5772870662460567E-2</v>
      </c>
      <c r="CZ549" s="35"/>
      <c r="DA549" s="58"/>
      <c r="DB549" s="46"/>
      <c r="DC549" s="44">
        <v>7304</v>
      </c>
      <c r="DD549" s="44">
        <f t="shared" si="2627"/>
        <v>42</v>
      </c>
      <c r="DE549" s="44">
        <v>424</v>
      </c>
      <c r="DF549" s="44">
        <f t="shared" si="2628"/>
        <v>1</v>
      </c>
      <c r="DG549" s="44">
        <v>6</v>
      </c>
      <c r="DH549" s="44">
        <f t="shared" si="2629"/>
        <v>1</v>
      </c>
      <c r="DI549" s="25">
        <v>4</v>
      </c>
      <c r="DJ549" s="60" t="str">
        <f t="shared" si="2630"/>
        <v>ＡＩマスコット</v>
      </c>
      <c r="DK549" s="67">
        <f t="shared" si="2631"/>
        <v>286</v>
      </c>
      <c r="DL549" s="44">
        <f t="shared" si="2517"/>
        <v>286</v>
      </c>
      <c r="DM549" s="45">
        <f t="shared" si="2518"/>
        <v>6.8095238095238098E-2</v>
      </c>
      <c r="DN549" s="35" t="s">
        <v>485</v>
      </c>
      <c r="DO549" s="27"/>
      <c r="DP549" s="46"/>
      <c r="DQ549" s="44">
        <v>1514</v>
      </c>
      <c r="DR549" s="44">
        <f t="shared" si="2632"/>
        <v>447</v>
      </c>
      <c r="DS549" s="44">
        <v>44</v>
      </c>
      <c r="DT549" s="44">
        <f t="shared" si="2633"/>
        <v>6</v>
      </c>
      <c r="DU549" s="44">
        <v>11</v>
      </c>
      <c r="DV549" s="44">
        <f t="shared" si="2634"/>
        <v>4</v>
      </c>
      <c r="DW549" s="25">
        <v>8</v>
      </c>
      <c r="DX549" s="60" t="s">
        <v>483</v>
      </c>
      <c r="DY549" s="67">
        <v>500</v>
      </c>
      <c r="DZ549" s="44">
        <f t="shared" si="2522"/>
        <v>2000</v>
      </c>
      <c r="EA549" s="45">
        <f t="shared" si="2523"/>
        <v>4.4742729306487698E-2</v>
      </c>
      <c r="EB549" s="35"/>
      <c r="EC549" s="27"/>
      <c r="ED549" s="46"/>
      <c r="EE549" s="67"/>
      <c r="EF549" s="44" t="str">
        <f t="shared" si="2707"/>
        <v/>
      </c>
      <c r="EG549" s="44"/>
      <c r="EH549" s="44"/>
      <c r="EI549" s="44"/>
      <c r="EJ549" s="44" t="str">
        <f t="shared" si="2708"/>
        <v/>
      </c>
      <c r="EK549" s="44"/>
      <c r="EL549" s="44"/>
      <c r="EM549" s="44"/>
      <c r="EN549" s="44" t="str">
        <f t="shared" si="2684"/>
        <v/>
      </c>
      <c r="EO549" s="45" t="str">
        <f t="shared" si="2685"/>
        <v/>
      </c>
      <c r="EP549" s="35"/>
      <c r="EQ549" s="27"/>
      <c r="ER549" s="46"/>
      <c r="ES549" s="44"/>
      <c r="ET549" s="44" t="str">
        <f t="shared" si="2709"/>
        <v/>
      </c>
      <c r="EU549" s="44"/>
      <c r="EV549" s="44" t="str">
        <f t="shared" si="2710"/>
        <v/>
      </c>
      <c r="EW549" s="44"/>
      <c r="EX549" s="44" t="str">
        <f t="shared" si="2711"/>
        <v/>
      </c>
      <c r="EY549" s="44"/>
      <c r="EZ549" s="44"/>
      <c r="FA549" s="44"/>
      <c r="FB549" s="44" t="str">
        <f t="shared" si="2686"/>
        <v/>
      </c>
      <c r="FC549" s="45" t="str">
        <f t="shared" si="2687"/>
        <v/>
      </c>
      <c r="FD549" s="35"/>
      <c r="HW549" s="181"/>
      <c r="IY549" s="33"/>
      <c r="IZ549" s="46"/>
      <c r="JA549" s="44">
        <v>4117</v>
      </c>
      <c r="JB549" s="44">
        <f t="shared" si="2637"/>
        <v>292</v>
      </c>
      <c r="JC549" s="44">
        <v>117</v>
      </c>
      <c r="JD549" s="44">
        <f t="shared" si="2638"/>
        <v>1</v>
      </c>
      <c r="JE549" s="44">
        <v>6</v>
      </c>
      <c r="JF549" s="44">
        <f t="shared" si="2639"/>
        <v>1</v>
      </c>
      <c r="JG549" s="25">
        <v>10</v>
      </c>
      <c r="JH549" s="60" t="s">
        <v>484</v>
      </c>
      <c r="JI549" s="67">
        <v>500</v>
      </c>
      <c r="JJ549" s="44">
        <f t="shared" si="2529"/>
        <v>500</v>
      </c>
      <c r="JK549" s="45">
        <f t="shared" si="2530"/>
        <v>1.7123287671232876E-2</v>
      </c>
      <c r="JL549" s="35"/>
      <c r="JM549" s="27"/>
      <c r="JN549" s="46"/>
      <c r="JO549" s="44">
        <v>3096</v>
      </c>
      <c r="JP549" s="44">
        <f t="shared" si="2642"/>
        <v>50</v>
      </c>
      <c r="JQ549" s="44">
        <v>198</v>
      </c>
      <c r="JR549" s="44">
        <f t="shared" si="2643"/>
        <v>8</v>
      </c>
      <c r="JS549" s="44">
        <v>40</v>
      </c>
      <c r="JT549" s="44">
        <f t="shared" si="2644"/>
        <v>10</v>
      </c>
      <c r="JU549" s="44">
        <v>0</v>
      </c>
      <c r="JV549" s="60" t="str">
        <f t="shared" si="2645"/>
        <v>AIスクイーズ</v>
      </c>
      <c r="JW549" s="67">
        <f t="shared" si="2646"/>
        <v>182</v>
      </c>
      <c r="JX549" s="44">
        <f t="shared" si="2536"/>
        <v>1820</v>
      </c>
      <c r="JY549" s="45">
        <f t="shared" si="2537"/>
        <v>0.36399999999999999</v>
      </c>
      <c r="JZ549" s="35"/>
      <c r="KA549" s="61"/>
      <c r="KB549" s="46"/>
      <c r="KC549" s="44">
        <v>5788</v>
      </c>
      <c r="KD549" s="44">
        <f t="shared" si="2647"/>
        <v>153</v>
      </c>
      <c r="KE549" s="44">
        <v>355</v>
      </c>
      <c r="KF549" s="44">
        <f t="shared" si="2648"/>
        <v>4</v>
      </c>
      <c r="KG549" s="44">
        <v>88</v>
      </c>
      <c r="KH549" s="44">
        <f t="shared" si="2649"/>
        <v>6</v>
      </c>
      <c r="KI549" s="25">
        <v>0</v>
      </c>
      <c r="KJ549" s="60" t="str">
        <f t="shared" si="2650"/>
        <v>AIモンスターラバー</v>
      </c>
      <c r="KK549" s="67">
        <f t="shared" si="2651"/>
        <v>198</v>
      </c>
      <c r="KL549" s="44">
        <f t="shared" si="2543"/>
        <v>1188</v>
      </c>
      <c r="KM549" s="45">
        <f t="shared" si="2544"/>
        <v>7.7647058823529416E-2</v>
      </c>
      <c r="KN549" s="35"/>
      <c r="KO549" s="27"/>
      <c r="KP549" s="46"/>
      <c r="KQ549" s="44">
        <v>5187</v>
      </c>
      <c r="KR549" s="44">
        <f t="shared" si="2652"/>
        <v>75</v>
      </c>
      <c r="KS549" s="44">
        <v>247</v>
      </c>
      <c r="KT549" s="44">
        <f t="shared" si="2653"/>
        <v>9</v>
      </c>
      <c r="KU549" s="44">
        <v>78</v>
      </c>
      <c r="KV549" s="44">
        <f t="shared" si="2654"/>
        <v>10</v>
      </c>
      <c r="KW549" s="25">
        <v>0</v>
      </c>
      <c r="KX549" s="60" t="str">
        <f t="shared" si="2655"/>
        <v>キティサンダルKH</v>
      </c>
      <c r="KY549" s="67">
        <f t="shared" si="2656"/>
        <v>605</v>
      </c>
      <c r="KZ549" s="44">
        <f t="shared" si="2550"/>
        <v>6050</v>
      </c>
      <c r="LA549" s="45">
        <f t="shared" si="2551"/>
        <v>0.80666666666666664</v>
      </c>
      <c r="LB549" s="35" t="s">
        <v>486</v>
      </c>
      <c r="LC549" s="27"/>
      <c r="LD549" s="74"/>
      <c r="LE549" s="75"/>
      <c r="LF549" s="75"/>
      <c r="LG549" s="75"/>
      <c r="LH549" s="75" t="str">
        <f t="shared" si="2724"/>
        <v/>
      </c>
      <c r="LI549" s="75"/>
      <c r="LJ549" s="75" t="str">
        <f t="shared" si="2725"/>
        <v/>
      </c>
      <c r="LK549" s="75"/>
      <c r="LL549" s="77" t="str">
        <f>IF(LE547="","",LL546)</f>
        <v/>
      </c>
      <c r="LM549" s="78" t="str">
        <f>IF(LF547="","",LM546)</f>
        <v/>
      </c>
      <c r="LN549" s="75" t="str">
        <f t="shared" si="2726"/>
        <v/>
      </c>
      <c r="LO549" s="79"/>
      <c r="LP549" s="35"/>
      <c r="LQ549" s="27"/>
      <c r="LR549" s="46"/>
      <c r="LS549" s="67"/>
      <c r="LT549" s="44" t="str">
        <f t="shared" si="2712"/>
        <v/>
      </c>
      <c r="LU549" s="44"/>
      <c r="LV549" s="44"/>
      <c r="LW549" s="44"/>
      <c r="LX549" s="44" t="str">
        <f t="shared" si="2713"/>
        <v/>
      </c>
      <c r="LY549" s="44"/>
      <c r="LZ549" s="44"/>
      <c r="MA549" s="44"/>
      <c r="MB549" s="44" t="str">
        <f t="shared" si="2688"/>
        <v/>
      </c>
      <c r="MC549" s="45" t="str">
        <f t="shared" si="2689"/>
        <v/>
      </c>
      <c r="MD549" s="35"/>
      <c r="ME549" s="27"/>
      <c r="MF549" s="46"/>
      <c r="MG549" s="67"/>
      <c r="MH549" s="44" t="str">
        <f t="shared" si="2714"/>
        <v/>
      </c>
      <c r="MI549" s="44"/>
      <c r="MJ549" s="44"/>
      <c r="MK549" s="44"/>
      <c r="ML549" s="44" t="str">
        <f t="shared" si="2715"/>
        <v/>
      </c>
      <c r="MM549" s="44"/>
      <c r="MN549" s="44"/>
      <c r="MO549" s="44"/>
      <c r="MP549" s="44" t="str">
        <f t="shared" si="2690"/>
        <v/>
      </c>
      <c r="MQ549" s="45" t="str">
        <f t="shared" si="2691"/>
        <v/>
      </c>
      <c r="MR549" s="35"/>
      <c r="MS549" s="27"/>
      <c r="MT549" s="46"/>
      <c r="MU549" s="67"/>
      <c r="MV549" s="44" t="str">
        <f t="shared" si="2716"/>
        <v/>
      </c>
      <c r="MW549" s="44"/>
      <c r="MX549" s="44"/>
      <c r="MY549" s="44"/>
      <c r="MZ549" s="44" t="str">
        <f t="shared" si="2717"/>
        <v/>
      </c>
      <c r="NA549" s="44"/>
      <c r="NB549" s="44"/>
      <c r="NC549" s="44"/>
      <c r="ND549" s="44" t="str">
        <f t="shared" si="2692"/>
        <v/>
      </c>
      <c r="NE549" s="45" t="str">
        <f t="shared" si="2693"/>
        <v/>
      </c>
      <c r="NF549" s="35"/>
      <c r="NG549" s="27"/>
      <c r="NH549" s="46"/>
      <c r="NI549" s="67"/>
      <c r="NJ549" s="44" t="str">
        <f t="shared" si="2718"/>
        <v/>
      </c>
      <c r="NK549" s="44"/>
      <c r="NL549" s="44"/>
      <c r="NM549" s="44"/>
      <c r="NN549" s="44" t="str">
        <f t="shared" si="2719"/>
        <v/>
      </c>
      <c r="NO549" s="44"/>
      <c r="NP549" s="44"/>
      <c r="NQ549" s="44"/>
      <c r="NR549" s="44" t="str">
        <f t="shared" si="2694"/>
        <v/>
      </c>
      <c r="NS549" s="45" t="str">
        <f t="shared" si="2695"/>
        <v/>
      </c>
      <c r="NT549" s="35"/>
    </row>
    <row r="550" spans="1:384" ht="15" customHeight="1" thickTop="1" thickBot="1" x14ac:dyDescent="0.25">
      <c r="A550" s="38"/>
      <c r="B550" s="39"/>
      <c r="C550" s="40"/>
      <c r="D550" s="40"/>
      <c r="E550" s="40"/>
      <c r="F550" s="140"/>
      <c r="G550" s="140"/>
      <c r="H550" s="42"/>
      <c r="I550" s="44"/>
      <c r="J550" s="44" t="str">
        <f t="shared" si="2697"/>
        <v/>
      </c>
      <c r="K550" s="44"/>
      <c r="L550" s="44"/>
      <c r="M550" s="44"/>
      <c r="N550" s="44" t="str">
        <f t="shared" si="2698"/>
        <v/>
      </c>
      <c r="O550" s="44"/>
      <c r="P550" s="44"/>
      <c r="Q550" s="44"/>
      <c r="R550" s="44" t="str">
        <f t="shared" si="2676"/>
        <v/>
      </c>
      <c r="S550" s="45" t="str">
        <f t="shared" si="2677"/>
        <v/>
      </c>
      <c r="T550" s="35"/>
      <c r="U550" s="27"/>
      <c r="V550" s="46"/>
      <c r="W550" s="67"/>
      <c r="X550" s="44" t="str">
        <f t="shared" si="2699"/>
        <v/>
      </c>
      <c r="Y550" s="44"/>
      <c r="Z550" s="44"/>
      <c r="AA550" s="44"/>
      <c r="AB550" s="44" t="str">
        <f t="shared" si="2700"/>
        <v/>
      </c>
      <c r="AC550" s="44"/>
      <c r="AD550" s="44"/>
      <c r="AE550" s="44"/>
      <c r="AF550" s="44" t="str">
        <f t="shared" si="2678"/>
        <v/>
      </c>
      <c r="AG550" s="45" t="str">
        <f t="shared" si="2679"/>
        <v/>
      </c>
      <c r="AH550" s="35"/>
      <c r="AI550" s="27"/>
      <c r="AJ550" s="46"/>
      <c r="AK550" s="44"/>
      <c r="AL550" s="44" t="str">
        <f t="shared" si="2701"/>
        <v/>
      </c>
      <c r="AM550" s="44"/>
      <c r="AN550" s="44" t="str">
        <f t="shared" si="2702"/>
        <v/>
      </c>
      <c r="AO550" s="44"/>
      <c r="AP550" s="44" t="str">
        <f t="shared" si="2703"/>
        <v/>
      </c>
      <c r="AQ550" s="44"/>
      <c r="AR550" s="44"/>
      <c r="AS550" s="44"/>
      <c r="AT550" s="44" t="str">
        <f t="shared" si="2680"/>
        <v/>
      </c>
      <c r="AU550" s="45" t="str">
        <f t="shared" si="2681"/>
        <v/>
      </c>
      <c r="AV550" s="35"/>
      <c r="AW550" s="27"/>
      <c r="AX550" s="46"/>
      <c r="AY550" s="44"/>
      <c r="AZ550" s="44" t="str">
        <f t="shared" si="2704"/>
        <v/>
      </c>
      <c r="BA550" s="44"/>
      <c r="BB550" s="44" t="str">
        <f t="shared" si="2705"/>
        <v/>
      </c>
      <c r="BC550" s="44"/>
      <c r="BD550" s="44" t="str">
        <f t="shared" si="2706"/>
        <v/>
      </c>
      <c r="BE550" s="44"/>
      <c r="BF550" s="44"/>
      <c r="BG550" s="44"/>
      <c r="BH550" s="44" t="str">
        <f t="shared" si="2682"/>
        <v/>
      </c>
      <c r="BI550" s="45" t="str">
        <f t="shared" si="2683"/>
        <v/>
      </c>
      <c r="BJ550" s="35"/>
      <c r="BK550" s="50"/>
      <c r="BL550" s="74"/>
      <c r="BM550" s="75">
        <v>12522</v>
      </c>
      <c r="BN550" s="75">
        <f t="shared" si="2612"/>
        <v>153</v>
      </c>
      <c r="BO550" s="75">
        <v>626</v>
      </c>
      <c r="BP550" s="75">
        <f t="shared" si="2613"/>
        <v>6</v>
      </c>
      <c r="BQ550" s="75">
        <v>70</v>
      </c>
      <c r="BR550" s="75">
        <f t="shared" si="2696"/>
        <v>9</v>
      </c>
      <c r="BS550" s="75">
        <v>30</v>
      </c>
      <c r="BT550" s="77" t="str">
        <f t="shared" si="2722"/>
        <v>ＡＩモンスターラバー</v>
      </c>
      <c r="BU550" s="78">
        <f t="shared" si="2723"/>
        <v>198</v>
      </c>
      <c r="BV550" s="75">
        <f t="shared" si="2560"/>
        <v>1782</v>
      </c>
      <c r="BW550" s="79">
        <f t="shared" si="2561"/>
        <v>0.11647058823529412</v>
      </c>
      <c r="BX550" s="35"/>
      <c r="BY550" s="27"/>
      <c r="BZ550" s="74"/>
      <c r="CA550" s="75">
        <v>957</v>
      </c>
      <c r="CB550" s="75">
        <f t="shared" si="2617"/>
        <v>96</v>
      </c>
      <c r="CC550" s="75">
        <v>5</v>
      </c>
      <c r="CD550" s="75">
        <f t="shared" si="2618"/>
        <v>2</v>
      </c>
      <c r="CE550" s="75">
        <v>7</v>
      </c>
      <c r="CF550" s="75">
        <f t="shared" si="2619"/>
        <v>2</v>
      </c>
      <c r="CG550" s="75">
        <v>1</v>
      </c>
      <c r="CH550" s="77" t="str">
        <f t="shared" si="2620"/>
        <v>AIモンスターマスコット</v>
      </c>
      <c r="CI550" s="78">
        <f t="shared" si="2621"/>
        <v>286</v>
      </c>
      <c r="CJ550" s="75">
        <f t="shared" si="2507"/>
        <v>572</v>
      </c>
      <c r="CK550" s="79">
        <f t="shared" si="2508"/>
        <v>5.9583333333333335E-2</v>
      </c>
      <c r="CL550" s="35"/>
      <c r="CM550" s="27"/>
      <c r="CN550" s="74"/>
      <c r="CO550" s="75">
        <v>484</v>
      </c>
      <c r="CP550" s="75">
        <f t="shared" si="2622"/>
        <v>60</v>
      </c>
      <c r="CQ550" s="75">
        <v>996</v>
      </c>
      <c r="CR550" s="75">
        <f t="shared" si="2623"/>
        <v>1</v>
      </c>
      <c r="CS550" s="75">
        <v>16</v>
      </c>
      <c r="CT550" s="75">
        <f t="shared" si="2624"/>
        <v>1</v>
      </c>
      <c r="CU550" s="75">
        <v>-8</v>
      </c>
      <c r="CV550" s="77" t="str">
        <f t="shared" si="2625"/>
        <v>スティッチキーケース</v>
      </c>
      <c r="CW550" s="78">
        <f t="shared" si="2626"/>
        <v>550</v>
      </c>
      <c r="CX550" s="75">
        <f t="shared" si="2510"/>
        <v>550</v>
      </c>
      <c r="CY550" s="79">
        <f t="shared" si="2511"/>
        <v>9.166666666666666E-2</v>
      </c>
      <c r="CZ550" s="35" t="s">
        <v>547</v>
      </c>
      <c r="DA550" s="58"/>
      <c r="DB550" s="74"/>
      <c r="DC550" s="75">
        <v>5644</v>
      </c>
      <c r="DD550" s="75">
        <f t="shared" si="2627"/>
        <v>97</v>
      </c>
      <c r="DE550" s="75">
        <v>302</v>
      </c>
      <c r="DF550" s="75">
        <f t="shared" si="2628"/>
        <v>2</v>
      </c>
      <c r="DG550" s="75">
        <v>75</v>
      </c>
      <c r="DH550" s="75">
        <f t="shared" si="2629"/>
        <v>5</v>
      </c>
      <c r="DI550" s="75">
        <v>3</v>
      </c>
      <c r="DJ550" s="77" t="str">
        <f t="shared" si="2630"/>
        <v>ＡＩラバー</v>
      </c>
      <c r="DK550" s="78">
        <f t="shared" si="2631"/>
        <v>198</v>
      </c>
      <c r="DL550" s="75">
        <f t="shared" si="2517"/>
        <v>990</v>
      </c>
      <c r="DM550" s="79">
        <f t="shared" si="2518"/>
        <v>0.10206185567010309</v>
      </c>
      <c r="DN550" s="35"/>
      <c r="DO550" s="27"/>
      <c r="DP550" s="74"/>
      <c r="DQ550" s="75">
        <v>1190</v>
      </c>
      <c r="DR550" s="75">
        <f t="shared" si="2632"/>
        <v>44</v>
      </c>
      <c r="DS550" s="75">
        <v>45</v>
      </c>
      <c r="DT550" s="75">
        <f t="shared" si="2633"/>
        <v>5</v>
      </c>
      <c r="DU550" s="75">
        <v>7</v>
      </c>
      <c r="DV550" s="75">
        <f t="shared" si="2634"/>
        <v>6</v>
      </c>
      <c r="DW550" s="75">
        <v>0</v>
      </c>
      <c r="DX550" s="77" t="str">
        <f t="shared" si="2635"/>
        <v>サンリオトイカメラ</v>
      </c>
      <c r="DY550" s="78">
        <f t="shared" si="2636"/>
        <v>605</v>
      </c>
      <c r="DZ550" s="75">
        <f t="shared" si="2522"/>
        <v>3630</v>
      </c>
      <c r="EA550" s="79">
        <f t="shared" si="2523"/>
        <v>0.82499999999999996</v>
      </c>
      <c r="EB550" s="35"/>
      <c r="EC550" s="27"/>
      <c r="ED550" s="46"/>
      <c r="EE550" s="67"/>
      <c r="EF550" s="44" t="str">
        <f t="shared" si="2707"/>
        <v/>
      </c>
      <c r="EG550" s="44"/>
      <c r="EH550" s="44"/>
      <c r="EI550" s="44"/>
      <c r="EJ550" s="44" t="str">
        <f t="shared" si="2708"/>
        <v/>
      </c>
      <c r="EK550" s="44"/>
      <c r="EL550" s="44"/>
      <c r="EM550" s="44"/>
      <c r="EN550" s="44" t="str">
        <f t="shared" si="2684"/>
        <v/>
      </c>
      <c r="EO550" s="45" t="str">
        <f t="shared" si="2685"/>
        <v/>
      </c>
      <c r="EP550" s="35"/>
      <c r="EQ550" s="27"/>
      <c r="ER550" s="46"/>
      <c r="ES550" s="44"/>
      <c r="ET550" s="44" t="str">
        <f t="shared" si="2709"/>
        <v/>
      </c>
      <c r="EU550" s="44"/>
      <c r="EV550" s="44" t="str">
        <f t="shared" si="2710"/>
        <v/>
      </c>
      <c r="EW550" s="44"/>
      <c r="EX550" s="44" t="str">
        <f t="shared" si="2711"/>
        <v/>
      </c>
      <c r="EY550" s="44"/>
      <c r="EZ550" s="44"/>
      <c r="FA550" s="44"/>
      <c r="FB550" s="44" t="str">
        <f t="shared" si="2686"/>
        <v/>
      </c>
      <c r="FC550" s="45" t="str">
        <f t="shared" si="2687"/>
        <v/>
      </c>
      <c r="FD550" s="35"/>
      <c r="HW550" s="181"/>
      <c r="IY550" s="33"/>
      <c r="IZ550" s="74"/>
      <c r="JA550" s="75">
        <v>5497</v>
      </c>
      <c r="JB550" s="75">
        <f t="shared" si="2637"/>
        <v>494</v>
      </c>
      <c r="JC550" s="75">
        <v>277</v>
      </c>
      <c r="JD550" s="75">
        <f t="shared" si="2638"/>
        <v>12</v>
      </c>
      <c r="JE550" s="75">
        <v>20</v>
      </c>
      <c r="JF550" s="75">
        <f t="shared" si="2639"/>
        <v>6</v>
      </c>
      <c r="JG550" s="75">
        <v>0</v>
      </c>
      <c r="JH550" s="77" t="s">
        <v>483</v>
      </c>
      <c r="JI550" s="78">
        <v>500</v>
      </c>
      <c r="JJ550" s="75">
        <f t="shared" si="2529"/>
        <v>3000</v>
      </c>
      <c r="JK550" s="79">
        <f t="shared" si="2530"/>
        <v>6.0728744939271252E-2</v>
      </c>
      <c r="JL550" s="35"/>
      <c r="JM550" s="27"/>
      <c r="JN550" s="74"/>
      <c r="JO550" s="75">
        <v>5109</v>
      </c>
      <c r="JP550" s="75">
        <f t="shared" si="2642"/>
        <v>30</v>
      </c>
      <c r="JQ550" s="75">
        <v>228</v>
      </c>
      <c r="JR550" s="75">
        <f t="shared" si="2643"/>
        <v>3</v>
      </c>
      <c r="JS550" s="75">
        <v>8</v>
      </c>
      <c r="JT550" s="75">
        <f t="shared" si="2644"/>
        <v>3</v>
      </c>
      <c r="JU550" s="75">
        <v>0</v>
      </c>
      <c r="JV550" s="77" t="str">
        <f t="shared" si="2645"/>
        <v>しなこくま</v>
      </c>
      <c r="JW550" s="78">
        <f t="shared" si="2646"/>
        <v>682</v>
      </c>
      <c r="JX550" s="75">
        <f t="shared" si="2536"/>
        <v>2046</v>
      </c>
      <c r="JY550" s="79">
        <f t="shared" si="2537"/>
        <v>0.68200000000000005</v>
      </c>
      <c r="JZ550" s="35"/>
      <c r="KA550" s="61"/>
      <c r="KB550" s="74"/>
      <c r="KC550" s="75">
        <v>3543</v>
      </c>
      <c r="KD550" s="75">
        <f t="shared" si="2647"/>
        <v>92</v>
      </c>
      <c r="KE550" s="75">
        <v>188</v>
      </c>
      <c r="KF550" s="75">
        <f t="shared" si="2648"/>
        <v>5</v>
      </c>
      <c r="KG550" s="75">
        <v>3</v>
      </c>
      <c r="KH550" s="75">
        <f t="shared" si="2649"/>
        <v>5</v>
      </c>
      <c r="KI550" s="75">
        <v>4</v>
      </c>
      <c r="KJ550" s="77" t="str">
        <f t="shared" si="2650"/>
        <v>ＡＩマスコット</v>
      </c>
      <c r="KK550" s="78">
        <f t="shared" si="2651"/>
        <v>286</v>
      </c>
      <c r="KL550" s="75">
        <f t="shared" si="2543"/>
        <v>1430</v>
      </c>
      <c r="KM550" s="79">
        <f t="shared" si="2544"/>
        <v>0.15543478260869564</v>
      </c>
      <c r="KN550" s="35"/>
      <c r="KO550" s="27"/>
      <c r="KP550" s="74"/>
      <c r="KQ550" s="75">
        <v>4271</v>
      </c>
      <c r="KR550" s="75">
        <f t="shared" si="2652"/>
        <v>72</v>
      </c>
      <c r="KS550" s="75">
        <v>189</v>
      </c>
      <c r="KT550" s="75">
        <f t="shared" si="2653"/>
        <v>1</v>
      </c>
      <c r="KU550" s="75">
        <v>13</v>
      </c>
      <c r="KV550" s="75">
        <f t="shared" si="2654"/>
        <v>1</v>
      </c>
      <c r="KW550" s="75">
        <v>0</v>
      </c>
      <c r="KX550" s="77" t="str">
        <f t="shared" si="2655"/>
        <v>サンリオファン</v>
      </c>
      <c r="KY550" s="78">
        <f t="shared" si="2656"/>
        <v>1100</v>
      </c>
      <c r="KZ550" s="75">
        <f t="shared" si="2550"/>
        <v>1100</v>
      </c>
      <c r="LA550" s="79">
        <f t="shared" si="2551"/>
        <v>0.15277777777777779</v>
      </c>
      <c r="LB550" s="35"/>
      <c r="LC550" s="27"/>
      <c r="LD550" s="51" t="str">
        <f>IF($A524="","",$A524)</f>
        <v/>
      </c>
      <c r="LE550" s="43"/>
      <c r="LF550" s="93" t="str">
        <f>IF(LE550="","",LE550-LE547)</f>
        <v/>
      </c>
      <c r="LG550" s="43"/>
      <c r="LH550" s="43" t="str">
        <f t="shared" si="2724"/>
        <v/>
      </c>
      <c r="LI550" s="43"/>
      <c r="LJ550" s="87" t="str">
        <f t="shared" si="2725"/>
        <v/>
      </c>
      <c r="LK550" s="43"/>
      <c r="LL550" s="64" t="str">
        <f>IF(LE550="","",LL547)</f>
        <v/>
      </c>
      <c r="LM550" s="47" t="str">
        <f>IF(LF550="","",LM547)</f>
        <v/>
      </c>
      <c r="LN550" s="87" t="str">
        <f t="shared" si="2726"/>
        <v/>
      </c>
      <c r="LO550" s="54"/>
      <c r="LP550" s="35"/>
      <c r="LQ550" s="27"/>
      <c r="LR550" s="46"/>
      <c r="LS550" s="67"/>
      <c r="LT550" s="44" t="str">
        <f t="shared" si="2712"/>
        <v/>
      </c>
      <c r="LU550" s="44"/>
      <c r="LV550" s="44"/>
      <c r="LW550" s="44"/>
      <c r="LX550" s="44" t="str">
        <f t="shared" si="2713"/>
        <v/>
      </c>
      <c r="LY550" s="44"/>
      <c r="LZ550" s="44"/>
      <c r="MA550" s="44"/>
      <c r="MB550" s="44" t="str">
        <f t="shared" si="2688"/>
        <v/>
      </c>
      <c r="MC550" s="45" t="str">
        <f t="shared" si="2689"/>
        <v/>
      </c>
      <c r="MD550" s="35"/>
      <c r="ME550" s="27"/>
      <c r="MF550" s="46"/>
      <c r="MG550" s="67"/>
      <c r="MH550" s="44" t="str">
        <f t="shared" si="2714"/>
        <v/>
      </c>
      <c r="MI550" s="44"/>
      <c r="MJ550" s="44"/>
      <c r="MK550" s="44"/>
      <c r="ML550" s="44" t="str">
        <f t="shared" si="2715"/>
        <v/>
      </c>
      <c r="MM550" s="44"/>
      <c r="MN550" s="44"/>
      <c r="MO550" s="44"/>
      <c r="MP550" s="44" t="str">
        <f t="shared" si="2690"/>
        <v/>
      </c>
      <c r="MQ550" s="45" t="str">
        <f t="shared" si="2691"/>
        <v/>
      </c>
      <c r="MR550" s="35"/>
      <c r="MS550" s="27"/>
      <c r="MT550" s="46"/>
      <c r="MU550" s="67"/>
      <c r="MV550" s="44" t="str">
        <f t="shared" si="2716"/>
        <v/>
      </c>
      <c r="MW550" s="44"/>
      <c r="MX550" s="44"/>
      <c r="MY550" s="44"/>
      <c r="MZ550" s="44" t="str">
        <f t="shared" si="2717"/>
        <v/>
      </c>
      <c r="NA550" s="44"/>
      <c r="NB550" s="44"/>
      <c r="NC550" s="44"/>
      <c r="ND550" s="44" t="str">
        <f t="shared" si="2692"/>
        <v/>
      </c>
      <c r="NE550" s="45" t="str">
        <f t="shared" si="2693"/>
        <v/>
      </c>
      <c r="NF550" s="35"/>
      <c r="NG550" s="27"/>
      <c r="NH550" s="46"/>
      <c r="NI550" s="67"/>
      <c r="NJ550" s="44" t="str">
        <f t="shared" si="2718"/>
        <v/>
      </c>
      <c r="NK550" s="44"/>
      <c r="NL550" s="44"/>
      <c r="NM550" s="44"/>
      <c r="NN550" s="44" t="str">
        <f t="shared" si="2719"/>
        <v/>
      </c>
      <c r="NO550" s="44"/>
      <c r="NP550" s="44"/>
      <c r="NQ550" s="44"/>
      <c r="NR550" s="44" t="str">
        <f t="shared" si="2694"/>
        <v/>
      </c>
      <c r="NS550" s="45" t="str">
        <f t="shared" si="2695"/>
        <v/>
      </c>
      <c r="NT550" s="35"/>
    </row>
    <row r="551" spans="1:384" ht="15" customHeight="1" thickTop="1" x14ac:dyDescent="0.2">
      <c r="A551" s="38"/>
      <c r="B551" s="39"/>
      <c r="C551" s="40"/>
      <c r="D551" s="40"/>
      <c r="E551" s="40"/>
      <c r="F551" s="140"/>
      <c r="G551" s="140"/>
      <c r="H551" s="42"/>
      <c r="I551" s="44"/>
      <c r="J551" s="44" t="str">
        <f t="shared" si="2697"/>
        <v/>
      </c>
      <c r="K551" s="44"/>
      <c r="L551" s="44"/>
      <c r="M551" s="44"/>
      <c r="N551" s="44" t="str">
        <f t="shared" si="2698"/>
        <v/>
      </c>
      <c r="O551" s="44"/>
      <c r="P551" s="44"/>
      <c r="Q551" s="44"/>
      <c r="R551" s="44" t="str">
        <f t="shared" si="2676"/>
        <v/>
      </c>
      <c r="S551" s="45" t="str">
        <f t="shared" si="2677"/>
        <v/>
      </c>
      <c r="T551" s="35"/>
      <c r="U551" s="27"/>
      <c r="V551" s="46"/>
      <c r="W551" s="67"/>
      <c r="X551" s="44" t="str">
        <f t="shared" si="2699"/>
        <v/>
      </c>
      <c r="Y551" s="44"/>
      <c r="Z551" s="44"/>
      <c r="AA551" s="44"/>
      <c r="AB551" s="44" t="str">
        <f t="shared" si="2700"/>
        <v/>
      </c>
      <c r="AC551" s="44"/>
      <c r="AD551" s="44"/>
      <c r="AE551" s="44"/>
      <c r="AF551" s="44" t="str">
        <f t="shared" si="2678"/>
        <v/>
      </c>
      <c r="AG551" s="45" t="str">
        <f t="shared" si="2679"/>
        <v/>
      </c>
      <c r="AH551" s="35"/>
      <c r="AI551" s="27"/>
      <c r="AJ551" s="46"/>
      <c r="AK551" s="44"/>
      <c r="AL551" s="44" t="str">
        <f t="shared" si="2701"/>
        <v/>
      </c>
      <c r="AM551" s="44"/>
      <c r="AN551" s="44" t="str">
        <f t="shared" si="2702"/>
        <v/>
      </c>
      <c r="AO551" s="44"/>
      <c r="AP551" s="44" t="str">
        <f t="shared" si="2703"/>
        <v/>
      </c>
      <c r="AQ551" s="44"/>
      <c r="AR551" s="44"/>
      <c r="AS551" s="44"/>
      <c r="AT551" s="44" t="str">
        <f t="shared" si="2680"/>
        <v/>
      </c>
      <c r="AU551" s="45" t="str">
        <f t="shared" si="2681"/>
        <v/>
      </c>
      <c r="AV551" s="35"/>
      <c r="AW551" s="27"/>
      <c r="AX551" s="46"/>
      <c r="AY551" s="44"/>
      <c r="AZ551" s="44" t="str">
        <f t="shared" si="2704"/>
        <v/>
      </c>
      <c r="BA551" s="44"/>
      <c r="BB551" s="44" t="str">
        <f t="shared" si="2705"/>
        <v/>
      </c>
      <c r="BC551" s="44"/>
      <c r="BD551" s="44" t="str">
        <f t="shared" si="2706"/>
        <v/>
      </c>
      <c r="BE551" s="44"/>
      <c r="BF551" s="44"/>
      <c r="BG551" s="44"/>
      <c r="BH551" s="44" t="str">
        <f t="shared" si="2682"/>
        <v/>
      </c>
      <c r="BI551" s="45" t="str">
        <f t="shared" si="2683"/>
        <v/>
      </c>
      <c r="BJ551" s="35"/>
      <c r="BK551" s="50"/>
      <c r="BL551" s="51" t="str">
        <f>IF($A521="","",$A521)</f>
        <v/>
      </c>
      <c r="BM551" s="43"/>
      <c r="BN551" s="43"/>
      <c r="BO551" s="43"/>
      <c r="BP551" s="87"/>
      <c r="BQ551" s="43"/>
      <c r="BR551" s="43"/>
      <c r="BS551" s="43"/>
      <c r="BT551" s="53"/>
      <c r="BU551" s="47"/>
      <c r="BV551" s="44"/>
      <c r="BW551" s="89"/>
      <c r="BX551" s="35"/>
      <c r="BY551" s="27"/>
      <c r="BZ551" s="51"/>
      <c r="CA551" s="43"/>
      <c r="CB551" s="43"/>
      <c r="CC551" s="43"/>
      <c r="CD551" s="87"/>
      <c r="CE551" s="43"/>
      <c r="CF551" s="43"/>
      <c r="CG551" s="43"/>
      <c r="CH551" s="53"/>
      <c r="CI551" s="47"/>
      <c r="CJ551" s="44"/>
      <c r="CK551" s="89"/>
      <c r="CL551" s="35"/>
      <c r="CM551" s="27"/>
      <c r="CN551" s="51"/>
      <c r="CO551" s="43"/>
      <c r="CP551" s="43"/>
      <c r="CQ551" s="43"/>
      <c r="CR551" s="87"/>
      <c r="CS551" s="43"/>
      <c r="CT551" s="43"/>
      <c r="CU551" s="43"/>
      <c r="CV551" s="53"/>
      <c r="CW551" s="47"/>
      <c r="CX551" s="44"/>
      <c r="CY551" s="89"/>
      <c r="CZ551" s="35"/>
      <c r="DA551" s="58"/>
      <c r="DB551" s="51"/>
      <c r="DC551" s="43"/>
      <c r="DD551" s="43"/>
      <c r="DE551" s="43"/>
      <c r="DF551" s="87"/>
      <c r="DG551" s="43"/>
      <c r="DH551" s="43"/>
      <c r="DI551" s="43"/>
      <c r="DJ551" s="53"/>
      <c r="DK551" s="47"/>
      <c r="DL551" s="44"/>
      <c r="DM551" s="89"/>
      <c r="DN551" s="35"/>
      <c r="DO551" s="27"/>
      <c r="DP551" s="51"/>
      <c r="DQ551" s="43"/>
      <c r="DR551" s="43"/>
      <c r="DS551" s="43"/>
      <c r="DT551" s="87"/>
      <c r="DU551" s="43"/>
      <c r="DV551" s="43"/>
      <c r="DW551" s="43"/>
      <c r="DX551" s="53"/>
      <c r="DY551" s="47"/>
      <c r="DZ551" s="44"/>
      <c r="EA551" s="89"/>
      <c r="EB551" s="35"/>
      <c r="EC551" s="27"/>
      <c r="ED551" s="46"/>
      <c r="EE551" s="67"/>
      <c r="EF551" s="44" t="str">
        <f t="shared" si="2707"/>
        <v/>
      </c>
      <c r="EG551" s="44"/>
      <c r="EH551" s="44"/>
      <c r="EI551" s="44"/>
      <c r="EJ551" s="44" t="str">
        <f t="shared" si="2708"/>
        <v/>
      </c>
      <c r="EK551" s="44"/>
      <c r="EL551" s="44"/>
      <c r="EM551" s="44"/>
      <c r="EN551" s="44" t="str">
        <f t="shared" si="2684"/>
        <v/>
      </c>
      <c r="EO551" s="45" t="str">
        <f t="shared" si="2685"/>
        <v/>
      </c>
      <c r="EP551" s="35"/>
      <c r="EQ551" s="27"/>
      <c r="ER551" s="46"/>
      <c r="ES551" s="44"/>
      <c r="ET551" s="44" t="str">
        <f t="shared" si="2709"/>
        <v/>
      </c>
      <c r="EU551" s="44"/>
      <c r="EV551" s="44" t="str">
        <f t="shared" si="2710"/>
        <v/>
      </c>
      <c r="EW551" s="44"/>
      <c r="EX551" s="44" t="str">
        <f t="shared" si="2711"/>
        <v/>
      </c>
      <c r="EY551" s="44"/>
      <c r="EZ551" s="44"/>
      <c r="FA551" s="44"/>
      <c r="FB551" s="44" t="str">
        <f t="shared" si="2686"/>
        <v/>
      </c>
      <c r="FC551" s="45" t="str">
        <f t="shared" si="2687"/>
        <v/>
      </c>
      <c r="FD551" s="35"/>
      <c r="HW551" s="181"/>
      <c r="IY551" s="33"/>
      <c r="IZ551" s="51" t="str">
        <f>IF($A524="","",$A524)</f>
        <v/>
      </c>
      <c r="JA551" s="43"/>
      <c r="JB551" s="43"/>
      <c r="JC551" s="43"/>
      <c r="JD551" s="87"/>
      <c r="JE551" s="43"/>
      <c r="JF551" s="43"/>
      <c r="JG551" s="43"/>
      <c r="JH551" s="53"/>
      <c r="JI551" s="47"/>
      <c r="JJ551" s="44"/>
      <c r="JK551" s="89"/>
      <c r="JL551" s="35"/>
      <c r="JM551" s="27"/>
      <c r="JN551" s="51"/>
      <c r="JO551" s="43"/>
      <c r="JP551" s="43"/>
      <c r="JQ551" s="43"/>
      <c r="JR551" s="87"/>
      <c r="JS551" s="43"/>
      <c r="JT551" s="43"/>
      <c r="JU551" s="43"/>
      <c r="JV551" s="53"/>
      <c r="JW551" s="47"/>
      <c r="JX551" s="44"/>
      <c r="JY551" s="89"/>
      <c r="JZ551" s="35"/>
      <c r="KA551" s="61"/>
      <c r="KB551" s="51"/>
      <c r="KC551" s="43"/>
      <c r="KD551" s="43"/>
      <c r="KE551" s="43"/>
      <c r="KF551" s="87"/>
      <c r="KG551" s="43"/>
      <c r="KH551" s="43"/>
      <c r="KI551" s="43"/>
      <c r="KJ551" s="53"/>
      <c r="KK551" s="47"/>
      <c r="KL551" s="44"/>
      <c r="KM551" s="89"/>
      <c r="KN551" s="35"/>
      <c r="KO551" s="27"/>
      <c r="KP551" s="51"/>
      <c r="KQ551" s="43"/>
      <c r="KR551" s="43"/>
      <c r="KS551" s="43"/>
      <c r="KT551" s="87"/>
      <c r="KU551" s="43"/>
      <c r="KV551" s="43"/>
      <c r="KW551" s="43"/>
      <c r="KX551" s="53"/>
      <c r="KY551" s="47"/>
      <c r="KZ551" s="44"/>
      <c r="LA551" s="89"/>
      <c r="LB551" s="35"/>
      <c r="LC551" s="27"/>
      <c r="LD551" s="46"/>
      <c r="LE551" s="44"/>
      <c r="LF551" s="44"/>
      <c r="LG551" s="44"/>
      <c r="LH551" s="44" t="str">
        <f t="shared" si="2724"/>
        <v/>
      </c>
      <c r="LI551" s="44"/>
      <c r="LJ551" s="44" t="str">
        <f t="shared" si="2725"/>
        <v/>
      </c>
      <c r="LK551" s="44"/>
      <c r="LL551" s="72" t="str">
        <f>IF(LE550="","",LL548)</f>
        <v/>
      </c>
      <c r="LM551" s="67" t="str">
        <f>IF(LF550="","",LM548)</f>
        <v/>
      </c>
      <c r="LN551" s="44" t="str">
        <f t="shared" si="2726"/>
        <v/>
      </c>
      <c r="LO551" s="45"/>
      <c r="LP551" s="35"/>
      <c r="LQ551" s="27"/>
      <c r="LR551" s="46"/>
      <c r="LS551" s="67"/>
      <c r="LT551" s="44" t="str">
        <f t="shared" si="2712"/>
        <v/>
      </c>
      <c r="LU551" s="44"/>
      <c r="LV551" s="44"/>
      <c r="LW551" s="44"/>
      <c r="LX551" s="44" t="str">
        <f t="shared" si="2713"/>
        <v/>
      </c>
      <c r="LY551" s="44"/>
      <c r="LZ551" s="44"/>
      <c r="MA551" s="44"/>
      <c r="MB551" s="44" t="str">
        <f t="shared" si="2688"/>
        <v/>
      </c>
      <c r="MC551" s="45" t="str">
        <f t="shared" si="2689"/>
        <v/>
      </c>
      <c r="MD551" s="35"/>
      <c r="ME551" s="27"/>
      <c r="MF551" s="46"/>
      <c r="MG551" s="67"/>
      <c r="MH551" s="44" t="str">
        <f t="shared" si="2714"/>
        <v/>
      </c>
      <c r="MI551" s="44"/>
      <c r="MJ551" s="44"/>
      <c r="MK551" s="44"/>
      <c r="ML551" s="44" t="str">
        <f t="shared" si="2715"/>
        <v/>
      </c>
      <c r="MM551" s="44"/>
      <c r="MN551" s="44"/>
      <c r="MO551" s="44"/>
      <c r="MP551" s="44" t="str">
        <f t="shared" si="2690"/>
        <v/>
      </c>
      <c r="MQ551" s="45" t="str">
        <f t="shared" si="2691"/>
        <v/>
      </c>
      <c r="MR551" s="35"/>
      <c r="MS551" s="27"/>
      <c r="MT551" s="46"/>
      <c r="MU551" s="67"/>
      <c r="MV551" s="44" t="str">
        <f t="shared" si="2716"/>
        <v/>
      </c>
      <c r="MW551" s="44"/>
      <c r="MX551" s="44"/>
      <c r="MY551" s="44"/>
      <c r="MZ551" s="44" t="str">
        <f t="shared" si="2717"/>
        <v/>
      </c>
      <c r="NA551" s="44"/>
      <c r="NB551" s="44"/>
      <c r="NC551" s="44"/>
      <c r="ND551" s="44" t="str">
        <f t="shared" si="2692"/>
        <v/>
      </c>
      <c r="NE551" s="45" t="str">
        <f t="shared" si="2693"/>
        <v/>
      </c>
      <c r="NF551" s="35"/>
      <c r="NG551" s="27"/>
      <c r="NH551" s="46"/>
      <c r="NI551" s="67"/>
      <c r="NJ551" s="44" t="str">
        <f t="shared" si="2718"/>
        <v/>
      </c>
      <c r="NK551" s="44"/>
      <c r="NL551" s="44"/>
      <c r="NM551" s="44"/>
      <c r="NN551" s="44" t="str">
        <f t="shared" si="2719"/>
        <v/>
      </c>
      <c r="NO551" s="44"/>
      <c r="NP551" s="44"/>
      <c r="NQ551" s="44"/>
      <c r="NR551" s="44" t="str">
        <f t="shared" si="2694"/>
        <v/>
      </c>
      <c r="NS551" s="45" t="str">
        <f t="shared" si="2695"/>
        <v/>
      </c>
      <c r="NT551" s="35"/>
    </row>
    <row r="552" spans="1:384" ht="15" customHeight="1" thickBot="1" x14ac:dyDescent="0.25">
      <c r="A552" s="38"/>
      <c r="B552" s="39"/>
      <c r="C552" s="40"/>
      <c r="D552" s="40"/>
      <c r="E552" s="40"/>
      <c r="F552" s="140"/>
      <c r="G552" s="140"/>
      <c r="H552" s="42"/>
      <c r="I552" s="44"/>
      <c r="J552" s="44" t="str">
        <f t="shared" si="2697"/>
        <v/>
      </c>
      <c r="K552" s="44"/>
      <c r="L552" s="44"/>
      <c r="M552" s="44"/>
      <c r="N552" s="44" t="str">
        <f t="shared" si="2698"/>
        <v/>
      </c>
      <c r="O552" s="44"/>
      <c r="P552" s="44"/>
      <c r="Q552" s="44"/>
      <c r="R552" s="44" t="str">
        <f t="shared" si="2676"/>
        <v/>
      </c>
      <c r="S552" s="45" t="str">
        <f t="shared" si="2677"/>
        <v/>
      </c>
      <c r="T552" s="35"/>
      <c r="U552" s="27"/>
      <c r="V552" s="46"/>
      <c r="W552" s="67"/>
      <c r="X552" s="44" t="str">
        <f t="shared" si="2699"/>
        <v/>
      </c>
      <c r="Y552" s="44"/>
      <c r="Z552" s="44"/>
      <c r="AA552" s="44"/>
      <c r="AB552" s="44" t="str">
        <f t="shared" si="2700"/>
        <v/>
      </c>
      <c r="AC552" s="44"/>
      <c r="AD552" s="44"/>
      <c r="AE552" s="44"/>
      <c r="AF552" s="44" t="str">
        <f t="shared" si="2678"/>
        <v/>
      </c>
      <c r="AG552" s="45" t="str">
        <f t="shared" si="2679"/>
        <v/>
      </c>
      <c r="AH552" s="35"/>
      <c r="AI552" s="27"/>
      <c r="AJ552" s="46"/>
      <c r="AK552" s="44"/>
      <c r="AL552" s="44" t="str">
        <f t="shared" si="2701"/>
        <v/>
      </c>
      <c r="AM552" s="44"/>
      <c r="AN552" s="44" t="str">
        <f t="shared" si="2702"/>
        <v/>
      </c>
      <c r="AO552" s="44"/>
      <c r="AP552" s="44" t="str">
        <f t="shared" si="2703"/>
        <v/>
      </c>
      <c r="AQ552" s="44"/>
      <c r="AR552" s="44"/>
      <c r="AS552" s="44"/>
      <c r="AT552" s="44" t="str">
        <f t="shared" si="2680"/>
        <v/>
      </c>
      <c r="AU552" s="45" t="str">
        <f t="shared" si="2681"/>
        <v/>
      </c>
      <c r="AV552" s="35"/>
      <c r="AW552" s="27"/>
      <c r="AX552" s="46"/>
      <c r="AY552" s="44"/>
      <c r="AZ552" s="44" t="str">
        <f t="shared" si="2704"/>
        <v/>
      </c>
      <c r="BA552" s="44"/>
      <c r="BB552" s="44" t="str">
        <f t="shared" si="2705"/>
        <v/>
      </c>
      <c r="BC552" s="44"/>
      <c r="BD552" s="44" t="str">
        <f t="shared" si="2706"/>
        <v/>
      </c>
      <c r="BE552" s="44"/>
      <c r="BF552" s="44"/>
      <c r="BG552" s="44"/>
      <c r="BH552" s="44" t="str">
        <f t="shared" si="2682"/>
        <v/>
      </c>
      <c r="BI552" s="45" t="str">
        <f t="shared" si="2683"/>
        <v/>
      </c>
      <c r="BJ552" s="35"/>
      <c r="BK552" s="50"/>
      <c r="BL552" s="46"/>
      <c r="BM552" s="44"/>
      <c r="BN552" s="44"/>
      <c r="BO552" s="44"/>
      <c r="BP552" s="44"/>
      <c r="BQ552" s="44"/>
      <c r="BR552" s="44"/>
      <c r="BS552" s="43"/>
      <c r="BT552" s="60"/>
      <c r="BU552" s="67"/>
      <c r="BV552" s="43"/>
      <c r="BW552" s="45"/>
      <c r="BX552" s="35"/>
      <c r="BY552" s="27"/>
      <c r="BZ552" s="46"/>
      <c r="CA552" s="44"/>
      <c r="CB552" s="44"/>
      <c r="CC552" s="44"/>
      <c r="CD552" s="44"/>
      <c r="CE552" s="44"/>
      <c r="CF552" s="44"/>
      <c r="CG552" s="43"/>
      <c r="CH552" s="60"/>
      <c r="CI552" s="67"/>
      <c r="CJ552" s="43"/>
      <c r="CK552" s="45"/>
      <c r="CL552" s="35"/>
      <c r="CM552" s="27"/>
      <c r="CN552" s="46"/>
      <c r="CO552" s="44"/>
      <c r="CP552" s="44"/>
      <c r="CQ552" s="44"/>
      <c r="CR552" s="44"/>
      <c r="CS552" s="44"/>
      <c r="CT552" s="44"/>
      <c r="CU552" s="43"/>
      <c r="CV552" s="60"/>
      <c r="CW552" s="67"/>
      <c r="CX552" s="43"/>
      <c r="CY552" s="45"/>
      <c r="CZ552" s="35"/>
      <c r="DA552" s="58"/>
      <c r="DB552" s="46"/>
      <c r="DC552" s="44"/>
      <c r="DD552" s="44"/>
      <c r="DE552" s="44"/>
      <c r="DF552" s="44"/>
      <c r="DG552" s="44"/>
      <c r="DH552" s="44"/>
      <c r="DI552" s="43"/>
      <c r="DJ552" s="60"/>
      <c r="DK552" s="67"/>
      <c r="DL552" s="43"/>
      <c r="DM552" s="45"/>
      <c r="DN552" s="35"/>
      <c r="DO552" s="27"/>
      <c r="DP552" s="46"/>
      <c r="DQ552" s="44"/>
      <c r="DR552" s="44"/>
      <c r="DS552" s="44"/>
      <c r="DT552" s="44"/>
      <c r="DU552" s="44"/>
      <c r="DV552" s="44"/>
      <c r="DW552" s="43"/>
      <c r="DX552" s="60"/>
      <c r="DY552" s="67"/>
      <c r="DZ552" s="43"/>
      <c r="EA552" s="45"/>
      <c r="EB552" s="35"/>
      <c r="EC552" s="27"/>
      <c r="ED552" s="46"/>
      <c r="EE552" s="67"/>
      <c r="EF552" s="44" t="str">
        <f t="shared" si="2707"/>
        <v/>
      </c>
      <c r="EG552" s="44"/>
      <c r="EH552" s="44"/>
      <c r="EI552" s="44"/>
      <c r="EJ552" s="44" t="str">
        <f t="shared" si="2708"/>
        <v/>
      </c>
      <c r="EK552" s="44"/>
      <c r="EL552" s="44"/>
      <c r="EM552" s="44"/>
      <c r="EN552" s="44" t="str">
        <f t="shared" si="2684"/>
        <v/>
      </c>
      <c r="EO552" s="45" t="str">
        <f t="shared" si="2685"/>
        <v/>
      </c>
      <c r="EP552" s="35"/>
      <c r="EQ552" s="27"/>
      <c r="ER552" s="46"/>
      <c r="ES552" s="44"/>
      <c r="ET552" s="44" t="str">
        <f t="shared" si="2709"/>
        <v/>
      </c>
      <c r="EU552" s="44"/>
      <c r="EV552" s="44" t="str">
        <f t="shared" si="2710"/>
        <v/>
      </c>
      <c r="EW552" s="44"/>
      <c r="EX552" s="44" t="str">
        <f t="shared" si="2711"/>
        <v/>
      </c>
      <c r="EY552" s="44"/>
      <c r="EZ552" s="44"/>
      <c r="FA552" s="44"/>
      <c r="FB552" s="44" t="str">
        <f t="shared" si="2686"/>
        <v/>
      </c>
      <c r="FC552" s="45" t="str">
        <f t="shared" si="2687"/>
        <v/>
      </c>
      <c r="FD552" s="35"/>
      <c r="HW552" s="181"/>
      <c r="IY552" s="33"/>
      <c r="IZ552" s="46"/>
      <c r="JA552" s="44"/>
      <c r="JB552" s="44"/>
      <c r="JC552" s="44"/>
      <c r="JD552" s="44"/>
      <c r="JE552" s="44"/>
      <c r="JF552" s="44"/>
      <c r="JG552" s="44"/>
      <c r="JH552" s="60"/>
      <c r="JI552" s="67"/>
      <c r="JJ552" s="43"/>
      <c r="JK552" s="45"/>
      <c r="JL552" s="35"/>
      <c r="JM552" s="27"/>
      <c r="JN552" s="46"/>
      <c r="JO552" s="44"/>
      <c r="JP552" s="44"/>
      <c r="JQ552" s="44"/>
      <c r="JR552" s="44"/>
      <c r="JS552" s="44"/>
      <c r="JT552" s="44"/>
      <c r="JU552" s="44"/>
      <c r="JV552" s="60"/>
      <c r="JW552" s="67"/>
      <c r="JX552" s="43"/>
      <c r="JY552" s="45"/>
      <c r="JZ552" s="35"/>
      <c r="KA552" s="61"/>
      <c r="KB552" s="46"/>
      <c r="KC552" s="44"/>
      <c r="KD552" s="44"/>
      <c r="KE552" s="44"/>
      <c r="KF552" s="44"/>
      <c r="KG552" s="44"/>
      <c r="KH552" s="44"/>
      <c r="KI552" s="44"/>
      <c r="KJ552" s="60"/>
      <c r="KK552" s="67"/>
      <c r="KL552" s="43"/>
      <c r="KM552" s="45"/>
      <c r="KN552" s="35"/>
      <c r="KO552" s="27"/>
      <c r="KP552" s="46"/>
      <c r="KQ552" s="44"/>
      <c r="KR552" s="44"/>
      <c r="KS552" s="44"/>
      <c r="KT552" s="44"/>
      <c r="KU552" s="44"/>
      <c r="KV552" s="44"/>
      <c r="KW552" s="44"/>
      <c r="KX552" s="60"/>
      <c r="KY552" s="67"/>
      <c r="KZ552" s="43"/>
      <c r="LA552" s="45"/>
      <c r="LB552" s="35"/>
      <c r="LC552" s="27"/>
      <c r="LD552" s="74"/>
      <c r="LE552" s="75"/>
      <c r="LF552" s="75"/>
      <c r="LG552" s="75"/>
      <c r="LH552" s="75" t="str">
        <f t="shared" si="2724"/>
        <v/>
      </c>
      <c r="LI552" s="75"/>
      <c r="LJ552" s="75" t="str">
        <f t="shared" si="2725"/>
        <v/>
      </c>
      <c r="LK552" s="75"/>
      <c r="LL552" s="77" t="str">
        <f>IF(LE550="","",LL549)</f>
        <v/>
      </c>
      <c r="LM552" s="78" t="str">
        <f>IF(LF550="","",LM549)</f>
        <v/>
      </c>
      <c r="LN552" s="75" t="str">
        <f t="shared" si="2726"/>
        <v/>
      </c>
      <c r="LO552" s="79"/>
      <c r="LP552" s="35"/>
      <c r="LQ552" s="27"/>
      <c r="LR552" s="46"/>
      <c r="LS552" s="67"/>
      <c r="LT552" s="44" t="str">
        <f t="shared" si="2712"/>
        <v/>
      </c>
      <c r="LU552" s="44"/>
      <c r="LV552" s="44"/>
      <c r="LW552" s="44"/>
      <c r="LX552" s="44" t="str">
        <f t="shared" si="2713"/>
        <v/>
      </c>
      <c r="LY552" s="44"/>
      <c r="LZ552" s="44"/>
      <c r="MA552" s="44"/>
      <c r="MB552" s="44" t="str">
        <f t="shared" si="2688"/>
        <v/>
      </c>
      <c r="MC552" s="45" t="str">
        <f t="shared" si="2689"/>
        <v/>
      </c>
      <c r="MD552" s="35"/>
      <c r="ME552" s="27"/>
      <c r="MF552" s="46"/>
      <c r="MG552" s="67"/>
      <c r="MH552" s="44" t="str">
        <f t="shared" si="2714"/>
        <v/>
      </c>
      <c r="MI552" s="44"/>
      <c r="MJ552" s="44"/>
      <c r="MK552" s="44"/>
      <c r="ML552" s="44" t="str">
        <f t="shared" si="2715"/>
        <v/>
      </c>
      <c r="MM552" s="44"/>
      <c r="MN552" s="44"/>
      <c r="MO552" s="44"/>
      <c r="MP552" s="44" t="str">
        <f t="shared" si="2690"/>
        <v/>
      </c>
      <c r="MQ552" s="45" t="str">
        <f t="shared" si="2691"/>
        <v/>
      </c>
      <c r="MR552" s="35"/>
      <c r="MS552" s="27"/>
      <c r="MT552" s="46"/>
      <c r="MU552" s="67"/>
      <c r="MV552" s="44" t="str">
        <f t="shared" si="2716"/>
        <v/>
      </c>
      <c r="MW552" s="44"/>
      <c r="MX552" s="44"/>
      <c r="MY552" s="44"/>
      <c r="MZ552" s="44" t="str">
        <f t="shared" si="2717"/>
        <v/>
      </c>
      <c r="NA552" s="44"/>
      <c r="NB552" s="44"/>
      <c r="NC552" s="44"/>
      <c r="ND552" s="44" t="str">
        <f t="shared" si="2692"/>
        <v/>
      </c>
      <c r="NE552" s="45" t="str">
        <f t="shared" si="2693"/>
        <v/>
      </c>
      <c r="NF552" s="35"/>
      <c r="NG552" s="27"/>
      <c r="NH552" s="46"/>
      <c r="NI552" s="67"/>
      <c r="NJ552" s="44" t="str">
        <f t="shared" si="2718"/>
        <v/>
      </c>
      <c r="NK552" s="44"/>
      <c r="NL552" s="44"/>
      <c r="NM552" s="44"/>
      <c r="NN552" s="44" t="str">
        <f t="shared" si="2719"/>
        <v/>
      </c>
      <c r="NO552" s="44"/>
      <c r="NP552" s="44"/>
      <c r="NQ552" s="44"/>
      <c r="NR552" s="44" t="str">
        <f t="shared" si="2694"/>
        <v/>
      </c>
      <c r="NS552" s="45" t="str">
        <f t="shared" si="2695"/>
        <v/>
      </c>
      <c r="NT552" s="35"/>
    </row>
    <row r="553" spans="1:384" ht="15" customHeight="1" thickTop="1" x14ac:dyDescent="0.2">
      <c r="A553" s="38"/>
      <c r="B553" s="39"/>
      <c r="C553" s="40"/>
      <c r="D553" s="40"/>
      <c r="E553" s="40"/>
      <c r="F553" s="140"/>
      <c r="G553" s="140"/>
      <c r="H553" s="42"/>
      <c r="I553" s="44"/>
      <c r="J553" s="44" t="str">
        <f t="shared" si="2697"/>
        <v/>
      </c>
      <c r="K553" s="44"/>
      <c r="L553" s="44"/>
      <c r="M553" s="44"/>
      <c r="N553" s="44" t="str">
        <f t="shared" si="2698"/>
        <v/>
      </c>
      <c r="O553" s="44"/>
      <c r="P553" s="44"/>
      <c r="Q553" s="44"/>
      <c r="R553" s="44" t="str">
        <f t="shared" si="2676"/>
        <v/>
      </c>
      <c r="S553" s="45" t="str">
        <f t="shared" si="2677"/>
        <v/>
      </c>
      <c r="T553" s="35"/>
      <c r="U553" s="27"/>
      <c r="V553" s="46"/>
      <c r="W553" s="67"/>
      <c r="X553" s="44" t="str">
        <f t="shared" si="2699"/>
        <v/>
      </c>
      <c r="Y553" s="44"/>
      <c r="Z553" s="44"/>
      <c r="AA553" s="44"/>
      <c r="AB553" s="44" t="str">
        <f t="shared" si="2700"/>
        <v/>
      </c>
      <c r="AC553" s="44"/>
      <c r="AD553" s="44"/>
      <c r="AE553" s="44"/>
      <c r="AF553" s="44" t="str">
        <f t="shared" si="2678"/>
        <v/>
      </c>
      <c r="AG553" s="45" t="str">
        <f t="shared" si="2679"/>
        <v/>
      </c>
      <c r="AH553" s="35"/>
      <c r="AI553" s="27"/>
      <c r="AJ553" s="46"/>
      <c r="AK553" s="44"/>
      <c r="AL553" s="44" t="str">
        <f t="shared" si="2701"/>
        <v/>
      </c>
      <c r="AM553" s="44"/>
      <c r="AN553" s="44" t="str">
        <f t="shared" si="2702"/>
        <v/>
      </c>
      <c r="AO553" s="44"/>
      <c r="AP553" s="44" t="str">
        <f t="shared" si="2703"/>
        <v/>
      </c>
      <c r="AQ553" s="44"/>
      <c r="AR553" s="44"/>
      <c r="AS553" s="44"/>
      <c r="AT553" s="44" t="str">
        <f t="shared" si="2680"/>
        <v/>
      </c>
      <c r="AU553" s="45" t="str">
        <f t="shared" si="2681"/>
        <v/>
      </c>
      <c r="AV553" s="35"/>
      <c r="AW553" s="27"/>
      <c r="AX553" s="46"/>
      <c r="AY553" s="44"/>
      <c r="AZ553" s="44" t="str">
        <f t="shared" si="2704"/>
        <v/>
      </c>
      <c r="BA553" s="44"/>
      <c r="BB553" s="44" t="str">
        <f t="shared" si="2705"/>
        <v/>
      </c>
      <c r="BC553" s="44"/>
      <c r="BD553" s="44" t="str">
        <f t="shared" si="2706"/>
        <v/>
      </c>
      <c r="BE553" s="44"/>
      <c r="BF553" s="44"/>
      <c r="BG553" s="44"/>
      <c r="BH553" s="44" t="str">
        <f t="shared" si="2682"/>
        <v/>
      </c>
      <c r="BI553" s="45" t="str">
        <f t="shared" si="2683"/>
        <v/>
      </c>
      <c r="BJ553" s="35"/>
      <c r="BK553" s="50"/>
      <c r="BL553" s="46"/>
      <c r="BM553" s="44"/>
      <c r="BN553" s="44"/>
      <c r="BO553" s="44"/>
      <c r="BP553" s="44"/>
      <c r="BQ553" s="44"/>
      <c r="BR553" s="44"/>
      <c r="BS553" s="25"/>
      <c r="BT553" s="60"/>
      <c r="BU553" s="67"/>
      <c r="BV553" s="44"/>
      <c r="BW553" s="45"/>
      <c r="BX553" s="35"/>
      <c r="BY553" s="27"/>
      <c r="BZ553" s="46"/>
      <c r="CA553" s="44"/>
      <c r="CB553" s="44"/>
      <c r="CC553" s="44"/>
      <c r="CD553" s="44"/>
      <c r="CE553" s="44"/>
      <c r="CF553" s="44"/>
      <c r="CG553" s="25"/>
      <c r="CH553" s="60"/>
      <c r="CI553" s="67"/>
      <c r="CJ553" s="44"/>
      <c r="CK553" s="45"/>
      <c r="CL553" s="35"/>
      <c r="CM553" s="27"/>
      <c r="CN553" s="46"/>
      <c r="CO553" s="44"/>
      <c r="CP553" s="44"/>
      <c r="CQ553" s="44"/>
      <c r="CR553" s="44"/>
      <c r="CS553" s="44"/>
      <c r="CT553" s="44"/>
      <c r="CU553" s="25"/>
      <c r="CV553" s="60"/>
      <c r="CW553" s="67"/>
      <c r="CX553" s="44"/>
      <c r="CY553" s="45"/>
      <c r="CZ553" s="35"/>
      <c r="DA553" s="58"/>
      <c r="DB553" s="46"/>
      <c r="DC553" s="44"/>
      <c r="DD553" s="44"/>
      <c r="DE553" s="44"/>
      <c r="DF553" s="44"/>
      <c r="DG553" s="44"/>
      <c r="DH553" s="44"/>
      <c r="DI553" s="25"/>
      <c r="DJ553" s="60"/>
      <c r="DK553" s="67"/>
      <c r="DL553" s="44"/>
      <c r="DM553" s="45"/>
      <c r="DN553" s="35"/>
      <c r="DO553" s="27"/>
      <c r="DP553" s="46"/>
      <c r="DQ553" s="44"/>
      <c r="DR553" s="44"/>
      <c r="DS553" s="44"/>
      <c r="DT553" s="44"/>
      <c r="DU553" s="44"/>
      <c r="DV553" s="44"/>
      <c r="DW553" s="25"/>
      <c r="DX553" s="60"/>
      <c r="DY553" s="67"/>
      <c r="DZ553" s="44"/>
      <c r="EA553" s="45"/>
      <c r="EB553" s="35"/>
      <c r="EC553" s="27"/>
      <c r="ED553" s="46"/>
      <c r="EE553" s="67"/>
      <c r="EF553" s="44" t="str">
        <f t="shared" si="2707"/>
        <v/>
      </c>
      <c r="EG553" s="44"/>
      <c r="EH553" s="44"/>
      <c r="EI553" s="44"/>
      <c r="EJ553" s="44" t="str">
        <f t="shared" si="2708"/>
        <v/>
      </c>
      <c r="EK553" s="44"/>
      <c r="EL553" s="44"/>
      <c r="EM553" s="44"/>
      <c r="EN553" s="44" t="str">
        <f t="shared" si="2684"/>
        <v/>
      </c>
      <c r="EO553" s="45" t="str">
        <f t="shared" si="2685"/>
        <v/>
      </c>
      <c r="EP553" s="35"/>
      <c r="EQ553" s="27"/>
      <c r="ER553" s="46"/>
      <c r="ES553" s="44"/>
      <c r="ET553" s="44" t="str">
        <f t="shared" si="2709"/>
        <v/>
      </c>
      <c r="EU553" s="44"/>
      <c r="EV553" s="44" t="str">
        <f t="shared" si="2710"/>
        <v/>
      </c>
      <c r="EW553" s="44"/>
      <c r="EX553" s="44" t="str">
        <f t="shared" si="2711"/>
        <v/>
      </c>
      <c r="EY553" s="44"/>
      <c r="EZ553" s="44"/>
      <c r="FA553" s="44"/>
      <c r="FB553" s="44" t="str">
        <f t="shared" si="2686"/>
        <v/>
      </c>
      <c r="FC553" s="45" t="str">
        <f t="shared" si="2687"/>
        <v/>
      </c>
      <c r="FD553" s="35"/>
      <c r="HW553" s="181"/>
      <c r="IY553" s="33"/>
      <c r="IZ553" s="46"/>
      <c r="JA553" s="44"/>
      <c r="JB553" s="44"/>
      <c r="JC553" s="44"/>
      <c r="JD553" s="44"/>
      <c r="JE553" s="44"/>
      <c r="JF553" s="44"/>
      <c r="JG553" s="44"/>
      <c r="JH553" s="60"/>
      <c r="JI553" s="67"/>
      <c r="JJ553" s="44"/>
      <c r="JK553" s="45"/>
      <c r="JL553" s="35"/>
      <c r="JM553" s="27"/>
      <c r="JN553" s="46"/>
      <c r="JO553" s="44"/>
      <c r="JP553" s="44"/>
      <c r="JQ553" s="44"/>
      <c r="JR553" s="44"/>
      <c r="JS553" s="44"/>
      <c r="JT553" s="44"/>
      <c r="JU553" s="44"/>
      <c r="JV553" s="60"/>
      <c r="JW553" s="67"/>
      <c r="JX553" s="44"/>
      <c r="JY553" s="45"/>
      <c r="JZ553" s="35"/>
      <c r="KA553" s="61"/>
      <c r="KB553" s="46"/>
      <c r="KC553" s="44"/>
      <c r="KD553" s="44"/>
      <c r="KE553" s="44"/>
      <c r="KF553" s="44"/>
      <c r="KG553" s="44"/>
      <c r="KH553" s="44"/>
      <c r="KI553" s="44"/>
      <c r="KJ553" s="60"/>
      <c r="KK553" s="67"/>
      <c r="KL553" s="44"/>
      <c r="KM553" s="45"/>
      <c r="KN553" s="35"/>
      <c r="KO553" s="27"/>
      <c r="KP553" s="46"/>
      <c r="KQ553" s="44"/>
      <c r="KR553" s="44"/>
      <c r="KS553" s="44"/>
      <c r="KT553" s="44"/>
      <c r="KU553" s="44"/>
      <c r="KV553" s="44"/>
      <c r="KW553" s="44"/>
      <c r="KX553" s="60"/>
      <c r="KY553" s="67"/>
      <c r="KZ553" s="44"/>
      <c r="LA553" s="45"/>
      <c r="LB553" s="35"/>
      <c r="LC553" s="27"/>
      <c r="LD553" s="51"/>
      <c r="LE553" s="43"/>
      <c r="LF553" s="93" t="str">
        <f>IF(LE553="","",LE553-LE550)</f>
        <v/>
      </c>
      <c r="LG553" s="43"/>
      <c r="LH553" s="43"/>
      <c r="LI553" s="43"/>
      <c r="LJ553" s="87"/>
      <c r="LK553" s="43"/>
      <c r="LL553" s="72"/>
      <c r="LM553" s="67"/>
      <c r="LN553" s="87" t="str">
        <f t="shared" si="2726"/>
        <v/>
      </c>
      <c r="LO553" s="54"/>
      <c r="LP553" s="35"/>
      <c r="LQ553" s="27"/>
      <c r="LR553" s="46"/>
      <c r="LS553" s="67"/>
      <c r="LT553" s="44" t="str">
        <f t="shared" si="2712"/>
        <v/>
      </c>
      <c r="LU553" s="44"/>
      <c r="LV553" s="44"/>
      <c r="LW553" s="44"/>
      <c r="LX553" s="44" t="str">
        <f t="shared" si="2713"/>
        <v/>
      </c>
      <c r="LY553" s="44"/>
      <c r="LZ553" s="44"/>
      <c r="MA553" s="44"/>
      <c r="MB553" s="44" t="str">
        <f t="shared" si="2688"/>
        <v/>
      </c>
      <c r="MC553" s="45" t="str">
        <f t="shared" si="2689"/>
        <v/>
      </c>
      <c r="MD553" s="35"/>
      <c r="ME553" s="27"/>
      <c r="MF553" s="46"/>
      <c r="MG553" s="67"/>
      <c r="MH553" s="44" t="str">
        <f t="shared" si="2714"/>
        <v/>
      </c>
      <c r="MI553" s="44"/>
      <c r="MJ553" s="44"/>
      <c r="MK553" s="44"/>
      <c r="ML553" s="44" t="str">
        <f t="shared" si="2715"/>
        <v/>
      </c>
      <c r="MM553" s="44"/>
      <c r="MN553" s="44"/>
      <c r="MO553" s="44"/>
      <c r="MP553" s="44" t="str">
        <f t="shared" si="2690"/>
        <v/>
      </c>
      <c r="MQ553" s="45" t="str">
        <f t="shared" si="2691"/>
        <v/>
      </c>
      <c r="MR553" s="35"/>
      <c r="MS553" s="27"/>
      <c r="MT553" s="46"/>
      <c r="MU553" s="67"/>
      <c r="MV553" s="44" t="str">
        <f t="shared" si="2716"/>
        <v/>
      </c>
      <c r="MW553" s="44"/>
      <c r="MX553" s="44"/>
      <c r="MY553" s="44"/>
      <c r="MZ553" s="44" t="str">
        <f t="shared" si="2717"/>
        <v/>
      </c>
      <c r="NA553" s="44"/>
      <c r="NB553" s="44"/>
      <c r="NC553" s="44"/>
      <c r="ND553" s="44" t="str">
        <f t="shared" si="2692"/>
        <v/>
      </c>
      <c r="NE553" s="45" t="str">
        <f t="shared" si="2693"/>
        <v/>
      </c>
      <c r="NF553" s="35"/>
      <c r="NG553" s="27"/>
      <c r="NH553" s="46"/>
      <c r="NI553" s="67"/>
      <c r="NJ553" s="44" t="str">
        <f t="shared" si="2718"/>
        <v/>
      </c>
      <c r="NK553" s="44"/>
      <c r="NL553" s="44"/>
      <c r="NM553" s="44"/>
      <c r="NN553" s="44" t="str">
        <f t="shared" si="2719"/>
        <v/>
      </c>
      <c r="NO553" s="44"/>
      <c r="NP553" s="44"/>
      <c r="NQ553" s="44"/>
      <c r="NR553" s="44" t="str">
        <f t="shared" si="2694"/>
        <v/>
      </c>
      <c r="NS553" s="45" t="str">
        <f t="shared" si="2695"/>
        <v/>
      </c>
      <c r="NT553" s="35"/>
    </row>
    <row r="554" spans="1:384" ht="15" customHeight="1" thickBot="1" x14ac:dyDescent="0.25">
      <c r="A554" s="38"/>
      <c r="B554" s="39"/>
      <c r="C554" s="40"/>
      <c r="D554" s="40"/>
      <c r="E554" s="40"/>
      <c r="F554" s="140"/>
      <c r="G554" s="140"/>
      <c r="H554" s="42"/>
      <c r="I554" s="44"/>
      <c r="J554" s="44" t="str">
        <f t="shared" si="2697"/>
        <v/>
      </c>
      <c r="K554" s="44"/>
      <c r="L554" s="44"/>
      <c r="M554" s="44"/>
      <c r="N554" s="44" t="str">
        <f t="shared" si="2698"/>
        <v/>
      </c>
      <c r="O554" s="44"/>
      <c r="P554" s="44"/>
      <c r="Q554" s="44"/>
      <c r="R554" s="44" t="str">
        <f t="shared" si="2676"/>
        <v/>
      </c>
      <c r="S554" s="45" t="str">
        <f t="shared" si="2677"/>
        <v/>
      </c>
      <c r="T554" s="35"/>
      <c r="U554" s="27"/>
      <c r="V554" s="46"/>
      <c r="W554" s="67"/>
      <c r="X554" s="44" t="str">
        <f t="shared" si="2699"/>
        <v/>
      </c>
      <c r="Y554" s="44"/>
      <c r="Z554" s="44"/>
      <c r="AA554" s="44"/>
      <c r="AB554" s="44" t="str">
        <f t="shared" si="2700"/>
        <v/>
      </c>
      <c r="AC554" s="44"/>
      <c r="AD554" s="44"/>
      <c r="AE554" s="44"/>
      <c r="AF554" s="44" t="str">
        <f t="shared" si="2678"/>
        <v/>
      </c>
      <c r="AG554" s="45" t="str">
        <f t="shared" si="2679"/>
        <v/>
      </c>
      <c r="AH554" s="35"/>
      <c r="AI554" s="27"/>
      <c r="AJ554" s="46"/>
      <c r="AK554" s="44"/>
      <c r="AL554" s="44" t="str">
        <f t="shared" si="2701"/>
        <v/>
      </c>
      <c r="AM554" s="44"/>
      <c r="AN554" s="44" t="str">
        <f t="shared" si="2702"/>
        <v/>
      </c>
      <c r="AO554" s="44"/>
      <c r="AP554" s="44" t="str">
        <f t="shared" si="2703"/>
        <v/>
      </c>
      <c r="AQ554" s="44"/>
      <c r="AR554" s="44"/>
      <c r="AS554" s="44"/>
      <c r="AT554" s="44" t="str">
        <f t="shared" si="2680"/>
        <v/>
      </c>
      <c r="AU554" s="45" t="str">
        <f t="shared" si="2681"/>
        <v/>
      </c>
      <c r="AV554" s="35"/>
      <c r="AW554" s="27"/>
      <c r="AX554" s="46"/>
      <c r="AY554" s="44"/>
      <c r="AZ554" s="44" t="str">
        <f t="shared" si="2704"/>
        <v/>
      </c>
      <c r="BA554" s="44"/>
      <c r="BB554" s="44" t="str">
        <f t="shared" si="2705"/>
        <v/>
      </c>
      <c r="BC554" s="44"/>
      <c r="BD554" s="44" t="str">
        <f t="shared" si="2706"/>
        <v/>
      </c>
      <c r="BE554" s="44"/>
      <c r="BF554" s="44"/>
      <c r="BG554" s="44"/>
      <c r="BH554" s="44" t="str">
        <f t="shared" si="2682"/>
        <v/>
      </c>
      <c r="BI554" s="45" t="str">
        <f t="shared" si="2683"/>
        <v/>
      </c>
      <c r="BJ554" s="35"/>
      <c r="BK554" s="50"/>
      <c r="BL554" s="74"/>
      <c r="BM554" s="75"/>
      <c r="BN554" s="75"/>
      <c r="BO554" s="75"/>
      <c r="BP554" s="75"/>
      <c r="BQ554" s="75"/>
      <c r="BR554" s="75"/>
      <c r="BS554" s="75"/>
      <c r="BT554" s="77"/>
      <c r="BU554" s="78"/>
      <c r="BV554" s="75"/>
      <c r="BW554" s="79"/>
      <c r="BX554" s="35"/>
      <c r="BY554" s="27"/>
      <c r="BZ554" s="74"/>
      <c r="CA554" s="75"/>
      <c r="CB554" s="75"/>
      <c r="CC554" s="75"/>
      <c r="CD554" s="75"/>
      <c r="CE554" s="75"/>
      <c r="CF554" s="75"/>
      <c r="CG554" s="75"/>
      <c r="CH554" s="77"/>
      <c r="CI554" s="78"/>
      <c r="CJ554" s="75"/>
      <c r="CK554" s="79"/>
      <c r="CL554" s="35"/>
      <c r="CM554" s="27"/>
      <c r="CN554" s="74"/>
      <c r="CO554" s="75"/>
      <c r="CP554" s="75"/>
      <c r="CQ554" s="75"/>
      <c r="CR554" s="75"/>
      <c r="CS554" s="75"/>
      <c r="CT554" s="75"/>
      <c r="CU554" s="75"/>
      <c r="CV554" s="77"/>
      <c r="CW554" s="78"/>
      <c r="CX554" s="75"/>
      <c r="CY554" s="79"/>
      <c r="CZ554" s="35"/>
      <c r="DA554" s="58"/>
      <c r="DB554" s="74"/>
      <c r="DC554" s="75"/>
      <c r="DD554" s="75"/>
      <c r="DE554" s="75"/>
      <c r="DF554" s="75"/>
      <c r="DG554" s="75"/>
      <c r="DH554" s="75"/>
      <c r="DI554" s="75"/>
      <c r="DJ554" s="77"/>
      <c r="DK554" s="78"/>
      <c r="DL554" s="75"/>
      <c r="DM554" s="79"/>
      <c r="DN554" s="35"/>
      <c r="DO554" s="27"/>
      <c r="DP554" s="74"/>
      <c r="DQ554" s="75"/>
      <c r="DR554" s="75"/>
      <c r="DS554" s="75"/>
      <c r="DT554" s="75"/>
      <c r="DU554" s="75"/>
      <c r="DV554" s="75"/>
      <c r="DW554" s="75"/>
      <c r="DX554" s="77"/>
      <c r="DY554" s="78"/>
      <c r="DZ554" s="75"/>
      <c r="EA554" s="79"/>
      <c r="EB554" s="35"/>
      <c r="EC554" s="27"/>
      <c r="ED554" s="46"/>
      <c r="EE554" s="67"/>
      <c r="EF554" s="44" t="str">
        <f t="shared" si="2707"/>
        <v/>
      </c>
      <c r="EG554" s="44"/>
      <c r="EH554" s="44"/>
      <c r="EI554" s="44"/>
      <c r="EJ554" s="44" t="str">
        <f t="shared" si="2708"/>
        <v/>
      </c>
      <c r="EK554" s="44"/>
      <c r="EL554" s="44"/>
      <c r="EM554" s="44"/>
      <c r="EN554" s="44" t="str">
        <f t="shared" si="2684"/>
        <v/>
      </c>
      <c r="EO554" s="45" t="str">
        <f t="shared" si="2685"/>
        <v/>
      </c>
      <c r="EP554" s="35"/>
      <c r="EQ554" s="27"/>
      <c r="ER554" s="46"/>
      <c r="ES554" s="44"/>
      <c r="ET554" s="44" t="str">
        <f t="shared" si="2709"/>
        <v/>
      </c>
      <c r="EU554" s="44"/>
      <c r="EV554" s="44" t="str">
        <f t="shared" si="2710"/>
        <v/>
      </c>
      <c r="EW554" s="44"/>
      <c r="EX554" s="44" t="str">
        <f t="shared" si="2711"/>
        <v/>
      </c>
      <c r="EY554" s="44"/>
      <c r="EZ554" s="44"/>
      <c r="FA554" s="44"/>
      <c r="FB554" s="44" t="str">
        <f t="shared" si="2686"/>
        <v/>
      </c>
      <c r="FC554" s="45" t="str">
        <f t="shared" si="2687"/>
        <v/>
      </c>
      <c r="FD554" s="35"/>
      <c r="HW554" s="181"/>
      <c r="IY554" s="33"/>
      <c r="IZ554" s="74"/>
      <c r="JA554" s="75"/>
      <c r="JB554" s="75"/>
      <c r="JC554" s="75"/>
      <c r="JD554" s="75"/>
      <c r="JE554" s="75"/>
      <c r="JF554" s="75"/>
      <c r="JG554" s="75"/>
      <c r="JH554" s="77"/>
      <c r="JI554" s="78"/>
      <c r="JJ554" s="75"/>
      <c r="JK554" s="79"/>
      <c r="JL554" s="35"/>
      <c r="JM554" s="27"/>
      <c r="JN554" s="74"/>
      <c r="JO554" s="75"/>
      <c r="JP554" s="75"/>
      <c r="JQ554" s="75"/>
      <c r="JR554" s="75"/>
      <c r="JS554" s="75"/>
      <c r="JT554" s="75"/>
      <c r="JU554" s="75"/>
      <c r="JV554" s="77"/>
      <c r="JW554" s="78"/>
      <c r="JX554" s="75"/>
      <c r="JY554" s="79"/>
      <c r="JZ554" s="35"/>
      <c r="KA554" s="61"/>
      <c r="KB554" s="74"/>
      <c r="KC554" s="75"/>
      <c r="KD554" s="75"/>
      <c r="KE554" s="75"/>
      <c r="KF554" s="75"/>
      <c r="KG554" s="75"/>
      <c r="KH554" s="75"/>
      <c r="KI554" s="75"/>
      <c r="KJ554" s="77"/>
      <c r="KK554" s="78"/>
      <c r="KL554" s="75"/>
      <c r="KM554" s="79"/>
      <c r="KN554" s="35"/>
      <c r="KO554" s="27"/>
      <c r="KP554" s="74"/>
      <c r="KQ554" s="75"/>
      <c r="KR554" s="75"/>
      <c r="KS554" s="75"/>
      <c r="KT554" s="75"/>
      <c r="KU554" s="75"/>
      <c r="KV554" s="75"/>
      <c r="KW554" s="75"/>
      <c r="KX554" s="77"/>
      <c r="KY554" s="78"/>
      <c r="KZ554" s="75"/>
      <c r="LA554" s="79"/>
      <c r="LB554" s="35"/>
      <c r="LC554" s="27"/>
      <c r="LD554" s="46"/>
      <c r="LE554" s="44"/>
      <c r="LF554" s="44"/>
      <c r="LG554" s="44"/>
      <c r="LH554" s="44"/>
      <c r="LI554" s="44"/>
      <c r="LJ554" s="44"/>
      <c r="LK554" s="44"/>
      <c r="LL554" s="60"/>
      <c r="LM554" s="67"/>
      <c r="LN554" s="44" t="str">
        <f t="shared" si="2726"/>
        <v/>
      </c>
      <c r="LO554" s="45"/>
      <c r="LP554" s="35"/>
      <c r="LQ554" s="27"/>
      <c r="LR554" s="46"/>
      <c r="LS554" s="67"/>
      <c r="LT554" s="44" t="str">
        <f t="shared" si="2712"/>
        <v/>
      </c>
      <c r="LU554" s="44"/>
      <c r="LV554" s="44"/>
      <c r="LW554" s="44"/>
      <c r="LX554" s="44" t="str">
        <f t="shared" si="2713"/>
        <v/>
      </c>
      <c r="LY554" s="44"/>
      <c r="LZ554" s="44"/>
      <c r="MA554" s="44"/>
      <c r="MB554" s="44" t="str">
        <f t="shared" si="2688"/>
        <v/>
      </c>
      <c r="MC554" s="45" t="str">
        <f t="shared" si="2689"/>
        <v/>
      </c>
      <c r="MD554" s="35"/>
      <c r="ME554" s="27"/>
      <c r="MF554" s="46"/>
      <c r="MG554" s="67"/>
      <c r="MH554" s="44" t="str">
        <f t="shared" si="2714"/>
        <v/>
      </c>
      <c r="MI554" s="44"/>
      <c r="MJ554" s="44"/>
      <c r="MK554" s="44"/>
      <c r="ML554" s="44" t="str">
        <f t="shared" si="2715"/>
        <v/>
      </c>
      <c r="MM554" s="44"/>
      <c r="MN554" s="44"/>
      <c r="MO554" s="44"/>
      <c r="MP554" s="44" t="str">
        <f t="shared" si="2690"/>
        <v/>
      </c>
      <c r="MQ554" s="45" t="str">
        <f t="shared" si="2691"/>
        <v/>
      </c>
      <c r="MR554" s="35"/>
      <c r="MS554" s="27"/>
      <c r="MT554" s="46"/>
      <c r="MU554" s="67"/>
      <c r="MV554" s="44" t="str">
        <f t="shared" si="2716"/>
        <v/>
      </c>
      <c r="MW554" s="44"/>
      <c r="MX554" s="44"/>
      <c r="MY554" s="44"/>
      <c r="MZ554" s="44" t="str">
        <f t="shared" si="2717"/>
        <v/>
      </c>
      <c r="NA554" s="44"/>
      <c r="NB554" s="44"/>
      <c r="NC554" s="44"/>
      <c r="ND554" s="44" t="str">
        <f t="shared" si="2692"/>
        <v/>
      </c>
      <c r="NE554" s="45" t="str">
        <f t="shared" si="2693"/>
        <v/>
      </c>
      <c r="NF554" s="35"/>
      <c r="NG554" s="27"/>
      <c r="NH554" s="46"/>
      <c r="NI554" s="67"/>
      <c r="NJ554" s="44" t="str">
        <f t="shared" si="2718"/>
        <v/>
      </c>
      <c r="NK554" s="44"/>
      <c r="NL554" s="44"/>
      <c r="NM554" s="44"/>
      <c r="NN554" s="44" t="str">
        <f t="shared" si="2719"/>
        <v/>
      </c>
      <c r="NO554" s="44"/>
      <c r="NP554" s="44"/>
      <c r="NQ554" s="44"/>
      <c r="NR554" s="44" t="str">
        <f t="shared" si="2694"/>
        <v/>
      </c>
      <c r="NS554" s="45" t="str">
        <f t="shared" si="2695"/>
        <v/>
      </c>
      <c r="NT554" s="35"/>
    </row>
    <row r="555" spans="1:384" ht="15" customHeight="1" thickTop="1" thickBot="1" x14ac:dyDescent="0.25">
      <c r="A555" s="38"/>
      <c r="B555" s="39"/>
      <c r="C555" s="40"/>
      <c r="D555" s="40"/>
      <c r="E555" s="40"/>
      <c r="F555" s="140"/>
      <c r="G555" s="140"/>
      <c r="H555" s="42"/>
      <c r="I555" s="44"/>
      <c r="J555" s="44" t="str">
        <f t="shared" si="2697"/>
        <v/>
      </c>
      <c r="K555" s="44"/>
      <c r="L555" s="44"/>
      <c r="M555" s="44"/>
      <c r="N555" s="44" t="str">
        <f t="shared" si="2698"/>
        <v/>
      </c>
      <c r="O555" s="44"/>
      <c r="P555" s="44"/>
      <c r="Q555" s="44"/>
      <c r="R555" s="44" t="str">
        <f t="shared" si="2676"/>
        <v/>
      </c>
      <c r="S555" s="45" t="str">
        <f t="shared" si="2677"/>
        <v/>
      </c>
      <c r="T555" s="35"/>
      <c r="U555" s="27"/>
      <c r="V555" s="46"/>
      <c r="W555" s="67"/>
      <c r="X555" s="44" t="str">
        <f t="shared" si="2699"/>
        <v/>
      </c>
      <c r="Y555" s="44"/>
      <c r="Z555" s="44"/>
      <c r="AA555" s="44"/>
      <c r="AB555" s="44" t="str">
        <f t="shared" si="2700"/>
        <v/>
      </c>
      <c r="AC555" s="44"/>
      <c r="AD555" s="44"/>
      <c r="AE555" s="44"/>
      <c r="AF555" s="44" t="str">
        <f t="shared" si="2678"/>
        <v/>
      </c>
      <c r="AG555" s="45" t="str">
        <f t="shared" si="2679"/>
        <v/>
      </c>
      <c r="AH555" s="35"/>
      <c r="AI555" s="27"/>
      <c r="AJ555" s="46"/>
      <c r="AK555" s="44"/>
      <c r="AL555" s="44" t="str">
        <f t="shared" si="2701"/>
        <v/>
      </c>
      <c r="AM555" s="44"/>
      <c r="AN555" s="44" t="str">
        <f t="shared" si="2702"/>
        <v/>
      </c>
      <c r="AO555" s="44"/>
      <c r="AP555" s="44" t="str">
        <f t="shared" si="2703"/>
        <v/>
      </c>
      <c r="AQ555" s="44"/>
      <c r="AR555" s="44"/>
      <c r="AS555" s="44"/>
      <c r="AT555" s="44" t="str">
        <f t="shared" si="2680"/>
        <v/>
      </c>
      <c r="AU555" s="45" t="str">
        <f t="shared" si="2681"/>
        <v/>
      </c>
      <c r="AV555" s="35"/>
      <c r="AW555" s="27"/>
      <c r="AX555" s="46"/>
      <c r="AY555" s="44"/>
      <c r="AZ555" s="44" t="str">
        <f t="shared" si="2704"/>
        <v/>
      </c>
      <c r="BA555" s="44"/>
      <c r="BB555" s="44" t="str">
        <f t="shared" si="2705"/>
        <v/>
      </c>
      <c r="BC555" s="44"/>
      <c r="BD555" s="44" t="str">
        <f t="shared" si="2706"/>
        <v/>
      </c>
      <c r="BE555" s="44"/>
      <c r="BF555" s="44"/>
      <c r="BG555" s="44"/>
      <c r="BH555" s="44" t="str">
        <f t="shared" si="2682"/>
        <v/>
      </c>
      <c r="BI555" s="45" t="str">
        <f t="shared" si="2683"/>
        <v/>
      </c>
      <c r="BJ555" s="35"/>
      <c r="BK555" s="50"/>
      <c r="BL555" s="51" t="str">
        <f>IF($A522="","",$A522)</f>
        <v/>
      </c>
      <c r="BM555" s="43"/>
      <c r="BN555" s="43" t="str">
        <f t="shared" si="2612"/>
        <v/>
      </c>
      <c r="BO555" s="43"/>
      <c r="BP555" s="87" t="str">
        <f t="shared" si="2613"/>
        <v/>
      </c>
      <c r="BQ555" s="43"/>
      <c r="BR555" s="43" t="str">
        <f t="shared" si="2696"/>
        <v/>
      </c>
      <c r="BS555" s="43"/>
      <c r="BT555" s="53" t="str">
        <f t="shared" si="2722"/>
        <v/>
      </c>
      <c r="BU555" s="47" t="str">
        <f t="shared" si="2723"/>
        <v/>
      </c>
      <c r="BV555" s="44" t="str">
        <f t="shared" si="2560"/>
        <v/>
      </c>
      <c r="BW555" s="89" t="str">
        <f t="shared" si="2561"/>
        <v/>
      </c>
      <c r="BX555" s="35"/>
      <c r="BY555" s="27"/>
      <c r="BZ555" s="51" t="str">
        <f>IF($A522="","",$A522)</f>
        <v/>
      </c>
      <c r="CA555" s="43"/>
      <c r="CB555" s="43" t="str">
        <f t="shared" ref="CB555:CB566" si="2727">IF(CA555="","",CA555-CA551)</f>
        <v/>
      </c>
      <c r="CC555" s="43"/>
      <c r="CD555" s="87" t="str">
        <f t="shared" ref="CD555:CD566" si="2728">IF(CC555="","",CC555-CC551)</f>
        <v/>
      </c>
      <c r="CE555" s="43"/>
      <c r="CF555" s="43" t="str">
        <f t="shared" ref="CF555:CF566" si="2729">IF(CE555="","",CE551+CG551-CE555)</f>
        <v/>
      </c>
      <c r="CG555" s="43"/>
      <c r="CH555" s="53" t="str">
        <f t="shared" ref="CH555:CH566" si="2730">IF(CA555="","",CH551)</f>
        <v/>
      </c>
      <c r="CI555" s="47" t="str">
        <f t="shared" ref="CI555:CI566" si="2731">IF(CB555="","",CI551)</f>
        <v/>
      </c>
      <c r="CJ555" s="44" t="str">
        <f t="shared" ref="CJ555:CJ566" si="2732">IF(CE555="","",CF555*CI555)</f>
        <v/>
      </c>
      <c r="CK555" s="89" t="str">
        <f t="shared" ref="CK555:CK566" si="2733">IF(CF555="","",CJ555/(CB555*100))</f>
        <v/>
      </c>
      <c r="CL555" s="35"/>
      <c r="CM555" s="27"/>
      <c r="CN555" s="51" t="str">
        <f>IF($A522="","",$A522)</f>
        <v/>
      </c>
      <c r="CO555" s="43"/>
      <c r="CP555" s="43" t="str">
        <f t="shared" ref="CP555:CP566" si="2734">IF(CO555="","",CO555-CO551)</f>
        <v/>
      </c>
      <c r="CQ555" s="43"/>
      <c r="CR555" s="87" t="str">
        <f t="shared" ref="CR555:CR566" si="2735">IF(CQ555="","",CQ555-CQ551)</f>
        <v/>
      </c>
      <c r="CS555" s="43"/>
      <c r="CT555" s="43" t="str">
        <f t="shared" ref="CT555:CT566" si="2736">IF(CS555="","",CS551+CU551-CS555)</f>
        <v/>
      </c>
      <c r="CU555" s="43"/>
      <c r="CV555" s="53" t="str">
        <f t="shared" ref="CV555:CV566" si="2737">IF(CO555="","",CV551)</f>
        <v/>
      </c>
      <c r="CW555" s="47" t="str">
        <f t="shared" ref="CW555:CW566" si="2738">IF(CP555="","",CW551)</f>
        <v/>
      </c>
      <c r="CX555" s="44" t="str">
        <f t="shared" ref="CX555:CX566" si="2739">IF(CS555="","",CT555*CW555)</f>
        <v/>
      </c>
      <c r="CY555" s="89" t="str">
        <f t="shared" ref="CY555:CY566" si="2740">IF(CT555="","",CX555/(CP555*100))</f>
        <v/>
      </c>
      <c r="CZ555" s="35"/>
      <c r="DA555" s="58"/>
      <c r="DB555" s="51" t="str">
        <f>IF($A522="","",$A522)</f>
        <v/>
      </c>
      <c r="DC555" s="43"/>
      <c r="DD555" s="43" t="str">
        <f t="shared" ref="DD555:DD566" si="2741">IF(DC555="","",DC555-DC551)</f>
        <v/>
      </c>
      <c r="DE555" s="43"/>
      <c r="DF555" s="87" t="str">
        <f t="shared" ref="DF555:DF566" si="2742">IF(DE555="","",DE555-DE551)</f>
        <v/>
      </c>
      <c r="DG555" s="43"/>
      <c r="DH555" s="43" t="str">
        <f t="shared" ref="DH555:DH566" si="2743">IF(DG555="","",DG551+DI551-DG555)</f>
        <v/>
      </c>
      <c r="DI555" s="43"/>
      <c r="DJ555" s="53" t="str">
        <f t="shared" ref="DJ555:DJ566" si="2744">IF(DC555="","",DJ551)</f>
        <v/>
      </c>
      <c r="DK555" s="47" t="str">
        <f t="shared" ref="DK555:DK566" si="2745">IF(DD555="","",DK551)</f>
        <v/>
      </c>
      <c r="DL555" s="44" t="str">
        <f t="shared" ref="DL555:DL566" si="2746">IF(DG555="","",DH555*DK555)</f>
        <v/>
      </c>
      <c r="DM555" s="89" t="str">
        <f t="shared" ref="DM555:DM566" si="2747">IF(DH555="","",DL555/(DD555*100))</f>
        <v/>
      </c>
      <c r="DN555" s="35"/>
      <c r="DO555" s="27"/>
      <c r="DP555" s="51" t="str">
        <f>IF($A522="","",$A522)</f>
        <v/>
      </c>
      <c r="DQ555" s="43"/>
      <c r="DR555" s="43" t="str">
        <f t="shared" ref="DR555:DR566" si="2748">IF(DQ555="","",DQ555-DQ551)</f>
        <v/>
      </c>
      <c r="DS555" s="43"/>
      <c r="DT555" s="87" t="str">
        <f t="shared" ref="DT555:DT566" si="2749">IF(DS555="","",DS555-DS551)</f>
        <v/>
      </c>
      <c r="DU555" s="43"/>
      <c r="DV555" s="43" t="str">
        <f t="shared" ref="DV555:DV566" si="2750">IF(DU555="","",DU551+DW551-DU555)</f>
        <v/>
      </c>
      <c r="DW555" s="43"/>
      <c r="DX555" s="53" t="str">
        <f t="shared" ref="DX555:DX566" si="2751">IF(DQ555="","",DX551)</f>
        <v/>
      </c>
      <c r="DY555" s="47" t="str">
        <f t="shared" ref="DY555:DY566" si="2752">IF(DR555="","",DY551)</f>
        <v/>
      </c>
      <c r="DZ555" s="44" t="str">
        <f t="shared" ref="DZ555:DZ566" si="2753">IF(DU555="","",DV555*DY555)</f>
        <v/>
      </c>
      <c r="EA555" s="89" t="str">
        <f t="shared" ref="EA555:EA566" si="2754">IF(DV555="","",DZ555/(DR555*100))</f>
        <v/>
      </c>
      <c r="EB555" s="35"/>
      <c r="EC555" s="27"/>
      <c r="ED555" s="46"/>
      <c r="EE555" s="67"/>
      <c r="EF555" s="44" t="str">
        <f t="shared" si="2707"/>
        <v/>
      </c>
      <c r="EG555" s="44"/>
      <c r="EH555" s="44"/>
      <c r="EI555" s="44"/>
      <c r="EJ555" s="44" t="str">
        <f t="shared" si="2708"/>
        <v/>
      </c>
      <c r="EK555" s="44"/>
      <c r="EL555" s="44"/>
      <c r="EM555" s="44"/>
      <c r="EN555" s="44" t="str">
        <f t="shared" si="2684"/>
        <v/>
      </c>
      <c r="EO555" s="45" t="str">
        <f t="shared" si="2685"/>
        <v/>
      </c>
      <c r="EP555" s="35"/>
      <c r="EQ555" s="27"/>
      <c r="ER555" s="46"/>
      <c r="ES555" s="44"/>
      <c r="ET555" s="44" t="str">
        <f t="shared" si="2709"/>
        <v/>
      </c>
      <c r="EU555" s="44"/>
      <c r="EV555" s="44" t="str">
        <f t="shared" si="2710"/>
        <v/>
      </c>
      <c r="EW555" s="44"/>
      <c r="EX555" s="44" t="str">
        <f t="shared" si="2711"/>
        <v/>
      </c>
      <c r="EY555" s="44"/>
      <c r="EZ555" s="44"/>
      <c r="FA555" s="44"/>
      <c r="FB555" s="44" t="str">
        <f t="shared" si="2686"/>
        <v/>
      </c>
      <c r="FC555" s="45" t="str">
        <f t="shared" si="2687"/>
        <v/>
      </c>
      <c r="FD555" s="35"/>
      <c r="HW555" s="181"/>
      <c r="IY555" s="33"/>
      <c r="IZ555" s="51" t="str">
        <f>IF($A522="","",$A522)</f>
        <v/>
      </c>
      <c r="JA555" s="43"/>
      <c r="JB555" s="43" t="str">
        <f t="shared" ref="JB555:JB566" si="2755">IF(JA555="","",JA555-JA551)</f>
        <v/>
      </c>
      <c r="JC555" s="43"/>
      <c r="JD555" s="87" t="str">
        <f t="shared" ref="JD555:JD566" si="2756">IF(JC555="","",JC555-JC551)</f>
        <v/>
      </c>
      <c r="JE555" s="43"/>
      <c r="JF555" s="43" t="str">
        <f t="shared" ref="JF555:JF566" si="2757">IF(JE555="","",JE551+JG551-JE555)</f>
        <v/>
      </c>
      <c r="JG555" s="43"/>
      <c r="JH555" s="53" t="str">
        <f t="shared" ref="JH555:JH566" si="2758">IF(JA555="","",JH551)</f>
        <v/>
      </c>
      <c r="JI555" s="47" t="str">
        <f t="shared" ref="JI555:JI566" si="2759">IF(JB555="","",JI551)</f>
        <v/>
      </c>
      <c r="JJ555" s="44" t="str">
        <f t="shared" ref="JJ555:JJ566" si="2760">IF(JE555="","",JF555*JI555)</f>
        <v/>
      </c>
      <c r="JK555" s="89" t="str">
        <f t="shared" ref="JK555:JK566" si="2761">IF(JF555="","",JJ555/(JB555*100))</f>
        <v/>
      </c>
      <c r="JL555" s="35"/>
      <c r="JM555" s="27"/>
      <c r="JN555" s="51" t="str">
        <f>IF($A522="","",$A522)</f>
        <v/>
      </c>
      <c r="JO555" s="43"/>
      <c r="JP555" s="43" t="str">
        <f t="shared" ref="JP555:JP566" si="2762">IF(JO555="","",JO555-JO551)</f>
        <v/>
      </c>
      <c r="JQ555" s="43"/>
      <c r="JR555" s="87" t="str">
        <f t="shared" ref="JR555:JR566" si="2763">IF(JQ555="","",JQ555-JQ551)</f>
        <v/>
      </c>
      <c r="JS555" s="43"/>
      <c r="JT555" s="43" t="str">
        <f t="shared" ref="JT555:JT566" si="2764">IF(JS555="","",JS551+JU551-JS555)</f>
        <v/>
      </c>
      <c r="JU555" s="43"/>
      <c r="JV555" s="53" t="str">
        <f t="shared" ref="JV555:JV566" si="2765">IF(JO555="","",JV551)</f>
        <v/>
      </c>
      <c r="JW555" s="47" t="str">
        <f t="shared" ref="JW555:JW566" si="2766">IF(JP555="","",JW551)</f>
        <v/>
      </c>
      <c r="JX555" s="44" t="str">
        <f t="shared" ref="JX555:JX566" si="2767">IF(JS555="","",JT555*JW555)</f>
        <v/>
      </c>
      <c r="JY555" s="89" t="str">
        <f t="shared" ref="JY555:JY566" si="2768">IF(JT555="","",JX555/(JP555*100))</f>
        <v/>
      </c>
      <c r="JZ555" s="35"/>
      <c r="KA555" s="61"/>
      <c r="KB555" s="51" t="str">
        <f>IF($A522="","",$A522)</f>
        <v/>
      </c>
      <c r="KC555" s="43"/>
      <c r="KD555" s="43" t="str">
        <f t="shared" ref="KD555:KD566" si="2769">IF(KC555="","",KC555-KC551)</f>
        <v/>
      </c>
      <c r="KE555" s="43"/>
      <c r="KF555" s="87" t="str">
        <f t="shared" ref="KF555:KF566" si="2770">IF(KE555="","",KE555-KE551)</f>
        <v/>
      </c>
      <c r="KG555" s="43"/>
      <c r="KH555" s="43" t="str">
        <f t="shared" ref="KH555:KH566" si="2771">IF(KG555="","",KG551+KI551-KG555)</f>
        <v/>
      </c>
      <c r="KI555" s="43"/>
      <c r="KJ555" s="53" t="str">
        <f t="shared" ref="KJ555:KJ566" si="2772">IF(KC555="","",KJ551)</f>
        <v/>
      </c>
      <c r="KK555" s="47" t="str">
        <f t="shared" ref="KK555:KK566" si="2773">IF(KD555="","",KK551)</f>
        <v/>
      </c>
      <c r="KL555" s="44" t="str">
        <f t="shared" ref="KL555:KL566" si="2774">IF(KG555="","",KH555*KK555)</f>
        <v/>
      </c>
      <c r="KM555" s="89" t="str">
        <f t="shared" ref="KM555:KM566" si="2775">IF(KH555="","",KL555/(KD555*100))</f>
        <v/>
      </c>
      <c r="KN555" s="35"/>
      <c r="KO555" s="27"/>
      <c r="KP555" s="51" t="str">
        <f>IF($A522="","",$A522)</f>
        <v/>
      </c>
      <c r="KQ555" s="43"/>
      <c r="KR555" s="43" t="str">
        <f t="shared" ref="KR555:KR566" si="2776">IF(KQ555="","",KQ555-KQ551)</f>
        <v/>
      </c>
      <c r="KS555" s="43"/>
      <c r="KT555" s="87" t="str">
        <f t="shared" ref="KT555:KT565" si="2777">IF(KS555="","",KS555-KS551)</f>
        <v/>
      </c>
      <c r="KU555" s="43"/>
      <c r="KV555" s="43" t="str">
        <f t="shared" ref="KV555:KV565" si="2778">IF(KU555="","",KU551+KW551-KU555)</f>
        <v/>
      </c>
      <c r="KW555" s="43"/>
      <c r="KX555" s="53" t="str">
        <f t="shared" ref="KX555:KX566" si="2779">IF(KQ555="","",KX551)</f>
        <v/>
      </c>
      <c r="KY555" s="47" t="str">
        <f t="shared" ref="KY555:KY566" si="2780">IF(KR555="","",KY551)</f>
        <v/>
      </c>
      <c r="KZ555" s="44" t="str">
        <f t="shared" ref="KZ555:KZ566" si="2781">IF(KU555="","",KV555*KY555)</f>
        <v/>
      </c>
      <c r="LA555" s="89" t="str">
        <f t="shared" ref="LA555:LA566" si="2782">IF(KV555="","",KZ555/(KR555*100))</f>
        <v/>
      </c>
      <c r="LB555" s="35"/>
      <c r="LC555" s="27"/>
      <c r="LD555" s="74"/>
      <c r="LE555" s="75"/>
      <c r="LF555" s="75"/>
      <c r="LG555" s="75"/>
      <c r="LH555" s="75"/>
      <c r="LI555" s="75"/>
      <c r="LJ555" s="75"/>
      <c r="LK555" s="75"/>
      <c r="LL555" s="77"/>
      <c r="LM555" s="78"/>
      <c r="LN555" s="75" t="str">
        <f t="shared" si="2726"/>
        <v/>
      </c>
      <c r="LO555" s="79"/>
      <c r="LP555" s="35"/>
      <c r="LQ555" s="27"/>
      <c r="LR555" s="46"/>
      <c r="LS555" s="67"/>
      <c r="LT555" s="44" t="str">
        <f t="shared" si="2712"/>
        <v/>
      </c>
      <c r="LU555" s="44"/>
      <c r="LV555" s="44"/>
      <c r="LW555" s="44"/>
      <c r="LX555" s="44" t="str">
        <f t="shared" si="2713"/>
        <v/>
      </c>
      <c r="LY555" s="44"/>
      <c r="LZ555" s="44"/>
      <c r="MA555" s="44"/>
      <c r="MB555" s="44" t="str">
        <f t="shared" si="2688"/>
        <v/>
      </c>
      <c r="MC555" s="45" t="str">
        <f t="shared" si="2689"/>
        <v/>
      </c>
      <c r="MD555" s="35"/>
      <c r="ME555" s="27"/>
      <c r="MF555" s="46"/>
      <c r="MG555" s="67"/>
      <c r="MH555" s="44" t="str">
        <f t="shared" si="2714"/>
        <v/>
      </c>
      <c r="MI555" s="44"/>
      <c r="MJ555" s="44"/>
      <c r="MK555" s="44"/>
      <c r="ML555" s="44" t="str">
        <f t="shared" si="2715"/>
        <v/>
      </c>
      <c r="MM555" s="44"/>
      <c r="MN555" s="44"/>
      <c r="MO555" s="44"/>
      <c r="MP555" s="44" t="str">
        <f t="shared" si="2690"/>
        <v/>
      </c>
      <c r="MQ555" s="45" t="str">
        <f t="shared" si="2691"/>
        <v/>
      </c>
      <c r="MR555" s="35"/>
      <c r="MS555" s="27"/>
      <c r="MT555" s="46"/>
      <c r="MU555" s="67"/>
      <c r="MV555" s="44" t="str">
        <f t="shared" si="2716"/>
        <v/>
      </c>
      <c r="MW555" s="44"/>
      <c r="MX555" s="44"/>
      <c r="MY555" s="44"/>
      <c r="MZ555" s="44" t="str">
        <f t="shared" si="2717"/>
        <v/>
      </c>
      <c r="NA555" s="44"/>
      <c r="NB555" s="44"/>
      <c r="NC555" s="44"/>
      <c r="ND555" s="44" t="str">
        <f t="shared" si="2692"/>
        <v/>
      </c>
      <c r="NE555" s="45" t="str">
        <f t="shared" si="2693"/>
        <v/>
      </c>
      <c r="NF555" s="35"/>
      <c r="NG555" s="27"/>
      <c r="NH555" s="46"/>
      <c r="NI555" s="67"/>
      <c r="NJ555" s="44" t="str">
        <f t="shared" si="2718"/>
        <v/>
      </c>
      <c r="NK555" s="44"/>
      <c r="NL555" s="44"/>
      <c r="NM555" s="44"/>
      <c r="NN555" s="44" t="str">
        <f t="shared" si="2719"/>
        <v/>
      </c>
      <c r="NO555" s="44"/>
      <c r="NP555" s="44"/>
      <c r="NQ555" s="44"/>
      <c r="NR555" s="44" t="str">
        <f t="shared" si="2694"/>
        <v/>
      </c>
      <c r="NS555" s="45" t="str">
        <f t="shared" si="2695"/>
        <v/>
      </c>
      <c r="NT555" s="35"/>
    </row>
    <row r="556" spans="1:384" ht="15" customHeight="1" thickTop="1" x14ac:dyDescent="0.2">
      <c r="A556" s="38"/>
      <c r="B556" s="39"/>
      <c r="C556" s="40"/>
      <c r="D556" s="40"/>
      <c r="E556" s="40"/>
      <c r="F556" s="140"/>
      <c r="G556" s="140"/>
      <c r="H556" s="42"/>
      <c r="I556" s="44"/>
      <c r="J556" s="44" t="str">
        <f t="shared" si="2697"/>
        <v/>
      </c>
      <c r="K556" s="44"/>
      <c r="L556" s="44"/>
      <c r="M556" s="44"/>
      <c r="N556" s="44" t="str">
        <f t="shared" si="2698"/>
        <v/>
      </c>
      <c r="O556" s="44"/>
      <c r="P556" s="44"/>
      <c r="Q556" s="44"/>
      <c r="R556" s="44" t="str">
        <f t="shared" si="2676"/>
        <v/>
      </c>
      <c r="S556" s="45" t="str">
        <f t="shared" si="2677"/>
        <v/>
      </c>
      <c r="T556" s="35"/>
      <c r="U556" s="27"/>
      <c r="V556" s="46"/>
      <c r="W556" s="67"/>
      <c r="X556" s="44" t="str">
        <f t="shared" si="2699"/>
        <v/>
      </c>
      <c r="Y556" s="44"/>
      <c r="Z556" s="44"/>
      <c r="AA556" s="44"/>
      <c r="AB556" s="44" t="str">
        <f t="shared" si="2700"/>
        <v/>
      </c>
      <c r="AC556" s="44"/>
      <c r="AD556" s="44"/>
      <c r="AE556" s="44"/>
      <c r="AF556" s="44" t="str">
        <f t="shared" si="2678"/>
        <v/>
      </c>
      <c r="AG556" s="45" t="str">
        <f t="shared" si="2679"/>
        <v/>
      </c>
      <c r="AH556" s="35"/>
      <c r="AI556" s="27"/>
      <c r="AJ556" s="46"/>
      <c r="AK556" s="44"/>
      <c r="AL556" s="44" t="str">
        <f t="shared" si="2701"/>
        <v/>
      </c>
      <c r="AM556" s="44"/>
      <c r="AN556" s="44" t="str">
        <f t="shared" si="2702"/>
        <v/>
      </c>
      <c r="AO556" s="44"/>
      <c r="AP556" s="44" t="str">
        <f t="shared" si="2703"/>
        <v/>
      </c>
      <c r="AQ556" s="44"/>
      <c r="AR556" s="44"/>
      <c r="AS556" s="44"/>
      <c r="AT556" s="44" t="str">
        <f t="shared" si="2680"/>
        <v/>
      </c>
      <c r="AU556" s="45" t="str">
        <f t="shared" si="2681"/>
        <v/>
      </c>
      <c r="AV556" s="35"/>
      <c r="AW556" s="27"/>
      <c r="AX556" s="46"/>
      <c r="AY556" s="44"/>
      <c r="AZ556" s="44" t="str">
        <f t="shared" si="2704"/>
        <v/>
      </c>
      <c r="BA556" s="44"/>
      <c r="BB556" s="44" t="str">
        <f t="shared" si="2705"/>
        <v/>
      </c>
      <c r="BC556" s="44"/>
      <c r="BD556" s="44" t="str">
        <f t="shared" si="2706"/>
        <v/>
      </c>
      <c r="BE556" s="44"/>
      <c r="BF556" s="44"/>
      <c r="BG556" s="44"/>
      <c r="BH556" s="44" t="str">
        <f t="shared" si="2682"/>
        <v/>
      </c>
      <c r="BI556" s="45" t="str">
        <f t="shared" si="2683"/>
        <v/>
      </c>
      <c r="BJ556" s="35"/>
      <c r="BK556" s="50"/>
      <c r="BL556" s="46"/>
      <c r="BM556" s="44"/>
      <c r="BN556" s="44" t="str">
        <f t="shared" si="2612"/>
        <v/>
      </c>
      <c r="BO556" s="44"/>
      <c r="BP556" s="44" t="str">
        <f t="shared" si="2613"/>
        <v/>
      </c>
      <c r="BQ556" s="44"/>
      <c r="BR556" s="44" t="str">
        <f t="shared" si="2696"/>
        <v/>
      </c>
      <c r="BS556" s="44"/>
      <c r="BT556" s="60" t="str">
        <f t="shared" si="2722"/>
        <v/>
      </c>
      <c r="BU556" s="67" t="str">
        <f t="shared" si="2723"/>
        <v/>
      </c>
      <c r="BV556" s="43" t="str">
        <f t="shared" si="2560"/>
        <v/>
      </c>
      <c r="BW556" s="45" t="str">
        <f t="shared" si="2561"/>
        <v/>
      </c>
      <c r="BX556" s="35"/>
      <c r="BY556" s="27"/>
      <c r="BZ556" s="46"/>
      <c r="CA556" s="44"/>
      <c r="CB556" s="44" t="str">
        <f t="shared" si="2727"/>
        <v/>
      </c>
      <c r="CC556" s="44"/>
      <c r="CD556" s="44" t="str">
        <f t="shared" si="2728"/>
        <v/>
      </c>
      <c r="CE556" s="44"/>
      <c r="CF556" s="44" t="str">
        <f t="shared" si="2729"/>
        <v/>
      </c>
      <c r="CG556" s="44"/>
      <c r="CH556" s="60" t="str">
        <f t="shared" si="2730"/>
        <v/>
      </c>
      <c r="CI556" s="67" t="str">
        <f t="shared" si="2731"/>
        <v/>
      </c>
      <c r="CJ556" s="43" t="str">
        <f t="shared" si="2732"/>
        <v/>
      </c>
      <c r="CK556" s="45" t="str">
        <f t="shared" si="2733"/>
        <v/>
      </c>
      <c r="CL556" s="35"/>
      <c r="CM556" s="27"/>
      <c r="CN556" s="46"/>
      <c r="CO556" s="44"/>
      <c r="CP556" s="44" t="str">
        <f t="shared" si="2734"/>
        <v/>
      </c>
      <c r="CQ556" s="44"/>
      <c r="CR556" s="44" t="str">
        <f t="shared" si="2735"/>
        <v/>
      </c>
      <c r="CS556" s="44"/>
      <c r="CT556" s="44" t="str">
        <f t="shared" si="2736"/>
        <v/>
      </c>
      <c r="CU556" s="44"/>
      <c r="CV556" s="60" t="str">
        <f t="shared" si="2737"/>
        <v/>
      </c>
      <c r="CW556" s="67" t="str">
        <f t="shared" si="2738"/>
        <v/>
      </c>
      <c r="CX556" s="43" t="str">
        <f t="shared" si="2739"/>
        <v/>
      </c>
      <c r="CY556" s="45" t="str">
        <f t="shared" si="2740"/>
        <v/>
      </c>
      <c r="CZ556" s="35"/>
      <c r="DA556" s="58"/>
      <c r="DB556" s="46"/>
      <c r="DC556" s="44"/>
      <c r="DD556" s="44" t="str">
        <f t="shared" si="2741"/>
        <v/>
      </c>
      <c r="DE556" s="44"/>
      <c r="DF556" s="44" t="str">
        <f t="shared" si="2742"/>
        <v/>
      </c>
      <c r="DG556" s="44"/>
      <c r="DH556" s="44" t="str">
        <f t="shared" si="2743"/>
        <v/>
      </c>
      <c r="DI556" s="44"/>
      <c r="DJ556" s="60" t="str">
        <f t="shared" si="2744"/>
        <v/>
      </c>
      <c r="DK556" s="67" t="str">
        <f t="shared" si="2745"/>
        <v/>
      </c>
      <c r="DL556" s="43" t="str">
        <f t="shared" si="2746"/>
        <v/>
      </c>
      <c r="DM556" s="45" t="str">
        <f t="shared" si="2747"/>
        <v/>
      </c>
      <c r="DN556" s="35"/>
      <c r="DO556" s="27"/>
      <c r="DP556" s="46"/>
      <c r="DQ556" s="44"/>
      <c r="DR556" s="44" t="str">
        <f t="shared" si="2748"/>
        <v/>
      </c>
      <c r="DS556" s="44"/>
      <c r="DT556" s="44" t="str">
        <f t="shared" si="2749"/>
        <v/>
      </c>
      <c r="DU556" s="44"/>
      <c r="DV556" s="44" t="str">
        <f t="shared" si="2750"/>
        <v/>
      </c>
      <c r="DW556" s="44"/>
      <c r="DX556" s="60" t="str">
        <f t="shared" si="2751"/>
        <v/>
      </c>
      <c r="DY556" s="67" t="str">
        <f t="shared" si="2752"/>
        <v/>
      </c>
      <c r="DZ556" s="43" t="str">
        <f t="shared" si="2753"/>
        <v/>
      </c>
      <c r="EA556" s="45" t="str">
        <f t="shared" si="2754"/>
        <v/>
      </c>
      <c r="EB556" s="35"/>
      <c r="EC556" s="27"/>
      <c r="ED556" s="46"/>
      <c r="EE556" s="67"/>
      <c r="EF556" s="44" t="str">
        <f t="shared" si="2707"/>
        <v/>
      </c>
      <c r="EG556" s="44"/>
      <c r="EH556" s="44"/>
      <c r="EI556" s="44"/>
      <c r="EJ556" s="44" t="str">
        <f t="shared" si="2708"/>
        <v/>
      </c>
      <c r="EK556" s="44"/>
      <c r="EL556" s="44"/>
      <c r="EM556" s="44"/>
      <c r="EN556" s="44" t="str">
        <f t="shared" si="2684"/>
        <v/>
      </c>
      <c r="EO556" s="45" t="str">
        <f t="shared" si="2685"/>
        <v/>
      </c>
      <c r="EP556" s="35"/>
      <c r="EQ556" s="27"/>
      <c r="ER556" s="46"/>
      <c r="ES556" s="44"/>
      <c r="ET556" s="44" t="str">
        <f t="shared" si="2709"/>
        <v/>
      </c>
      <c r="EU556" s="44"/>
      <c r="EV556" s="44" t="str">
        <f t="shared" si="2710"/>
        <v/>
      </c>
      <c r="EW556" s="44"/>
      <c r="EX556" s="44" t="str">
        <f t="shared" si="2711"/>
        <v/>
      </c>
      <c r="EY556" s="44"/>
      <c r="EZ556" s="44"/>
      <c r="FA556" s="44"/>
      <c r="FB556" s="44" t="str">
        <f t="shared" si="2686"/>
        <v/>
      </c>
      <c r="FC556" s="45" t="str">
        <f t="shared" si="2687"/>
        <v/>
      </c>
      <c r="FD556" s="35"/>
      <c r="HW556" s="181"/>
      <c r="IY556" s="33"/>
      <c r="IZ556" s="46"/>
      <c r="JA556" s="44"/>
      <c r="JB556" s="44" t="str">
        <f t="shared" si="2755"/>
        <v/>
      </c>
      <c r="JC556" s="44"/>
      <c r="JD556" s="44" t="str">
        <f t="shared" si="2756"/>
        <v/>
      </c>
      <c r="JE556" s="44"/>
      <c r="JF556" s="44" t="str">
        <f t="shared" si="2757"/>
        <v/>
      </c>
      <c r="JG556" s="44"/>
      <c r="JH556" s="60" t="str">
        <f t="shared" si="2758"/>
        <v/>
      </c>
      <c r="JI556" s="67" t="str">
        <f t="shared" si="2759"/>
        <v/>
      </c>
      <c r="JJ556" s="43" t="str">
        <f t="shared" si="2760"/>
        <v/>
      </c>
      <c r="JK556" s="45" t="str">
        <f t="shared" si="2761"/>
        <v/>
      </c>
      <c r="JL556" s="35"/>
      <c r="JM556" s="27"/>
      <c r="JN556" s="46"/>
      <c r="JO556" s="44"/>
      <c r="JP556" s="44" t="str">
        <f t="shared" si="2762"/>
        <v/>
      </c>
      <c r="JQ556" s="44"/>
      <c r="JR556" s="44" t="str">
        <f t="shared" si="2763"/>
        <v/>
      </c>
      <c r="JS556" s="44"/>
      <c r="JT556" s="44" t="str">
        <f t="shared" si="2764"/>
        <v/>
      </c>
      <c r="JU556" s="44"/>
      <c r="JV556" s="60" t="str">
        <f t="shared" si="2765"/>
        <v/>
      </c>
      <c r="JW556" s="67" t="str">
        <f t="shared" si="2766"/>
        <v/>
      </c>
      <c r="JX556" s="43" t="str">
        <f t="shared" si="2767"/>
        <v/>
      </c>
      <c r="JY556" s="45" t="str">
        <f t="shared" si="2768"/>
        <v/>
      </c>
      <c r="JZ556" s="35"/>
      <c r="KA556" s="61"/>
      <c r="KB556" s="46"/>
      <c r="KC556" s="44"/>
      <c r="KD556" s="44" t="str">
        <f t="shared" si="2769"/>
        <v/>
      </c>
      <c r="KE556" s="44"/>
      <c r="KF556" s="44" t="str">
        <f t="shared" si="2770"/>
        <v/>
      </c>
      <c r="KG556" s="44"/>
      <c r="KH556" s="44" t="str">
        <f t="shared" si="2771"/>
        <v/>
      </c>
      <c r="KI556" s="44"/>
      <c r="KJ556" s="60" t="str">
        <f t="shared" si="2772"/>
        <v/>
      </c>
      <c r="KK556" s="67" t="str">
        <f t="shared" si="2773"/>
        <v/>
      </c>
      <c r="KL556" s="43" t="str">
        <f t="shared" si="2774"/>
        <v/>
      </c>
      <c r="KM556" s="45" t="str">
        <f t="shared" si="2775"/>
        <v/>
      </c>
      <c r="KN556" s="35"/>
      <c r="KO556" s="27"/>
      <c r="KP556" s="46"/>
      <c r="KQ556" s="44"/>
      <c r="KR556" s="44" t="str">
        <f t="shared" si="2776"/>
        <v/>
      </c>
      <c r="KS556" s="44"/>
      <c r="KT556" s="44" t="str">
        <f t="shared" si="2777"/>
        <v/>
      </c>
      <c r="KU556" s="44"/>
      <c r="KV556" s="44" t="str">
        <f t="shared" si="2778"/>
        <v/>
      </c>
      <c r="KW556" s="44"/>
      <c r="KX556" s="60" t="str">
        <f t="shared" si="2779"/>
        <v/>
      </c>
      <c r="KY556" s="67" t="str">
        <f t="shared" si="2780"/>
        <v/>
      </c>
      <c r="KZ556" s="43" t="str">
        <f t="shared" si="2781"/>
        <v/>
      </c>
      <c r="LA556" s="45" t="str">
        <f t="shared" si="2782"/>
        <v/>
      </c>
      <c r="LB556" s="35"/>
      <c r="LC556" s="27"/>
      <c r="LD556" s="51"/>
      <c r="LE556" s="43"/>
      <c r="LF556" s="93" t="str">
        <f>IF(LE556="","",LE556-LE553)</f>
        <v/>
      </c>
      <c r="LG556" s="43"/>
      <c r="LH556" s="43"/>
      <c r="LI556" s="43"/>
      <c r="LJ556" s="87"/>
      <c r="LK556" s="43"/>
      <c r="LL556" s="72"/>
      <c r="LM556" s="67"/>
      <c r="LN556" s="87" t="str">
        <f t="shared" si="2726"/>
        <v/>
      </c>
      <c r="LO556" s="54"/>
      <c r="LP556" s="35"/>
      <c r="LQ556" s="27"/>
      <c r="LR556" s="46"/>
      <c r="LS556" s="67"/>
      <c r="LT556" s="44" t="str">
        <f t="shared" si="2712"/>
        <v/>
      </c>
      <c r="LU556" s="44"/>
      <c r="LV556" s="44"/>
      <c r="LW556" s="44"/>
      <c r="LX556" s="44" t="str">
        <f t="shared" si="2713"/>
        <v/>
      </c>
      <c r="LY556" s="44"/>
      <c r="LZ556" s="44"/>
      <c r="MA556" s="44"/>
      <c r="MB556" s="44" t="str">
        <f t="shared" si="2688"/>
        <v/>
      </c>
      <c r="MC556" s="45" t="str">
        <f t="shared" si="2689"/>
        <v/>
      </c>
      <c r="MD556" s="35"/>
      <c r="ME556" s="27"/>
      <c r="MF556" s="46"/>
      <c r="MG556" s="67"/>
      <c r="MH556" s="44" t="str">
        <f t="shared" si="2714"/>
        <v/>
      </c>
      <c r="MI556" s="44"/>
      <c r="MJ556" s="44"/>
      <c r="MK556" s="44"/>
      <c r="ML556" s="44" t="str">
        <f t="shared" si="2715"/>
        <v/>
      </c>
      <c r="MM556" s="44"/>
      <c r="MN556" s="44"/>
      <c r="MO556" s="44"/>
      <c r="MP556" s="44" t="str">
        <f t="shared" si="2690"/>
        <v/>
      </c>
      <c r="MQ556" s="45" t="str">
        <f t="shared" si="2691"/>
        <v/>
      </c>
      <c r="MR556" s="35"/>
      <c r="MS556" s="27"/>
      <c r="MT556" s="46"/>
      <c r="MU556" s="67"/>
      <c r="MV556" s="44" t="str">
        <f t="shared" si="2716"/>
        <v/>
      </c>
      <c r="MW556" s="44"/>
      <c r="MX556" s="44"/>
      <c r="MY556" s="44"/>
      <c r="MZ556" s="44" t="str">
        <f t="shared" si="2717"/>
        <v/>
      </c>
      <c r="NA556" s="44"/>
      <c r="NB556" s="44"/>
      <c r="NC556" s="44"/>
      <c r="ND556" s="44" t="str">
        <f t="shared" si="2692"/>
        <v/>
      </c>
      <c r="NE556" s="45" t="str">
        <f t="shared" si="2693"/>
        <v/>
      </c>
      <c r="NF556" s="35"/>
      <c r="NG556" s="27"/>
      <c r="NH556" s="46"/>
      <c r="NI556" s="67"/>
      <c r="NJ556" s="44" t="str">
        <f t="shared" si="2718"/>
        <v/>
      </c>
      <c r="NK556" s="44"/>
      <c r="NL556" s="44"/>
      <c r="NM556" s="44"/>
      <c r="NN556" s="44" t="str">
        <f t="shared" si="2719"/>
        <v/>
      </c>
      <c r="NO556" s="44"/>
      <c r="NP556" s="44"/>
      <c r="NQ556" s="44"/>
      <c r="NR556" s="44" t="str">
        <f t="shared" si="2694"/>
        <v/>
      </c>
      <c r="NS556" s="45" t="str">
        <f t="shared" si="2695"/>
        <v/>
      </c>
      <c r="NT556" s="35"/>
    </row>
    <row r="557" spans="1:384" x14ac:dyDescent="0.2">
      <c r="A557" s="38"/>
      <c r="B557" s="39"/>
      <c r="C557" s="40"/>
      <c r="D557" s="40"/>
      <c r="E557" s="40"/>
      <c r="F557" s="140"/>
      <c r="G557" s="140"/>
      <c r="H557" s="42"/>
      <c r="I557" s="44"/>
      <c r="J557" s="44" t="str">
        <f t="shared" si="2697"/>
        <v/>
      </c>
      <c r="K557" s="44"/>
      <c r="L557" s="44"/>
      <c r="M557" s="44"/>
      <c r="N557" s="44" t="str">
        <f t="shared" si="2698"/>
        <v/>
      </c>
      <c r="O557" s="44"/>
      <c r="P557" s="44"/>
      <c r="Q557" s="44"/>
      <c r="R557" s="44" t="str">
        <f t="shared" si="2676"/>
        <v/>
      </c>
      <c r="S557" s="45" t="str">
        <f t="shared" si="2677"/>
        <v/>
      </c>
      <c r="T557" s="35"/>
      <c r="U557" s="27"/>
      <c r="V557" s="46"/>
      <c r="W557" s="67"/>
      <c r="X557" s="44" t="str">
        <f t="shared" si="2699"/>
        <v/>
      </c>
      <c r="Y557" s="44"/>
      <c r="Z557" s="44"/>
      <c r="AA557" s="44"/>
      <c r="AB557" s="44" t="str">
        <f t="shared" si="2700"/>
        <v/>
      </c>
      <c r="AC557" s="44"/>
      <c r="AD557" s="44"/>
      <c r="AE557" s="44"/>
      <c r="AF557" s="44" t="str">
        <f t="shared" si="2678"/>
        <v/>
      </c>
      <c r="AG557" s="45" t="str">
        <f t="shared" si="2679"/>
        <v/>
      </c>
      <c r="AH557" s="35"/>
      <c r="AI557" s="27"/>
      <c r="AJ557" s="46"/>
      <c r="AK557" s="44"/>
      <c r="AL557" s="44" t="str">
        <f t="shared" si="2701"/>
        <v/>
      </c>
      <c r="AM557" s="44"/>
      <c r="AN557" s="44" t="str">
        <f t="shared" si="2702"/>
        <v/>
      </c>
      <c r="AO557" s="44"/>
      <c r="AP557" s="44" t="str">
        <f t="shared" si="2703"/>
        <v/>
      </c>
      <c r="AQ557" s="44"/>
      <c r="AR557" s="44"/>
      <c r="AS557" s="44"/>
      <c r="AT557" s="44" t="str">
        <f t="shared" si="2680"/>
        <v/>
      </c>
      <c r="AU557" s="45" t="str">
        <f t="shared" si="2681"/>
        <v/>
      </c>
      <c r="AV557" s="35"/>
      <c r="AW557" s="27"/>
      <c r="AX557" s="46"/>
      <c r="AY557" s="44"/>
      <c r="AZ557" s="44" t="str">
        <f t="shared" si="2704"/>
        <v/>
      </c>
      <c r="BA557" s="44"/>
      <c r="BB557" s="44" t="str">
        <f t="shared" si="2705"/>
        <v/>
      </c>
      <c r="BC557" s="44"/>
      <c r="BD557" s="44" t="str">
        <f t="shared" si="2706"/>
        <v/>
      </c>
      <c r="BE557" s="44"/>
      <c r="BF557" s="44"/>
      <c r="BG557" s="44"/>
      <c r="BH557" s="44" t="str">
        <f t="shared" si="2682"/>
        <v/>
      </c>
      <c r="BI557" s="45" t="str">
        <f t="shared" si="2683"/>
        <v/>
      </c>
      <c r="BJ557" s="35"/>
      <c r="BK557" s="50"/>
      <c r="BL557" s="46"/>
      <c r="BM557" s="44"/>
      <c r="BN557" s="44" t="str">
        <f t="shared" si="2612"/>
        <v/>
      </c>
      <c r="BO557" s="44"/>
      <c r="BP557" s="44" t="str">
        <f t="shared" si="2613"/>
        <v/>
      </c>
      <c r="BQ557" s="44"/>
      <c r="BR557" s="44" t="str">
        <f t="shared" si="2696"/>
        <v/>
      </c>
      <c r="BS557" s="44"/>
      <c r="BT557" s="60" t="str">
        <f t="shared" si="2722"/>
        <v/>
      </c>
      <c r="BU557" s="67" t="str">
        <f t="shared" si="2723"/>
        <v/>
      </c>
      <c r="BV557" s="44" t="str">
        <f t="shared" si="2560"/>
        <v/>
      </c>
      <c r="BW557" s="45" t="str">
        <f t="shared" si="2561"/>
        <v/>
      </c>
      <c r="BX557" s="35"/>
      <c r="BY557" s="27"/>
      <c r="BZ557" s="46"/>
      <c r="CA557" s="44"/>
      <c r="CB557" s="44" t="str">
        <f t="shared" si="2727"/>
        <v/>
      </c>
      <c r="CC557" s="44"/>
      <c r="CD557" s="44" t="str">
        <f t="shared" si="2728"/>
        <v/>
      </c>
      <c r="CE557" s="44"/>
      <c r="CF557" s="44" t="str">
        <f t="shared" si="2729"/>
        <v/>
      </c>
      <c r="CG557" s="44"/>
      <c r="CH557" s="60" t="str">
        <f t="shared" si="2730"/>
        <v/>
      </c>
      <c r="CI557" s="67" t="str">
        <f t="shared" si="2731"/>
        <v/>
      </c>
      <c r="CJ557" s="44" t="str">
        <f t="shared" si="2732"/>
        <v/>
      </c>
      <c r="CK557" s="45" t="str">
        <f t="shared" si="2733"/>
        <v/>
      </c>
      <c r="CL557" s="35"/>
      <c r="CM557" s="27"/>
      <c r="CN557" s="46"/>
      <c r="CO557" s="44"/>
      <c r="CP557" s="44" t="str">
        <f t="shared" si="2734"/>
        <v/>
      </c>
      <c r="CQ557" s="44"/>
      <c r="CR557" s="44" t="str">
        <f t="shared" si="2735"/>
        <v/>
      </c>
      <c r="CS557" s="44"/>
      <c r="CT557" s="44" t="str">
        <f t="shared" si="2736"/>
        <v/>
      </c>
      <c r="CU557" s="44"/>
      <c r="CV557" s="60" t="str">
        <f t="shared" si="2737"/>
        <v/>
      </c>
      <c r="CW557" s="67" t="str">
        <f t="shared" si="2738"/>
        <v/>
      </c>
      <c r="CX557" s="44" t="str">
        <f t="shared" si="2739"/>
        <v/>
      </c>
      <c r="CY557" s="45" t="str">
        <f t="shared" si="2740"/>
        <v/>
      </c>
      <c r="CZ557" s="35"/>
      <c r="DA557" s="58"/>
      <c r="DB557" s="46"/>
      <c r="DC557" s="44"/>
      <c r="DD557" s="44" t="str">
        <f t="shared" si="2741"/>
        <v/>
      </c>
      <c r="DE557" s="44"/>
      <c r="DF557" s="44" t="str">
        <f t="shared" si="2742"/>
        <v/>
      </c>
      <c r="DG557" s="44"/>
      <c r="DH557" s="44" t="str">
        <f t="shared" si="2743"/>
        <v/>
      </c>
      <c r="DI557" s="44"/>
      <c r="DJ557" s="60" t="str">
        <f t="shared" si="2744"/>
        <v/>
      </c>
      <c r="DK557" s="67" t="str">
        <f t="shared" si="2745"/>
        <v/>
      </c>
      <c r="DL557" s="44" t="str">
        <f t="shared" si="2746"/>
        <v/>
      </c>
      <c r="DM557" s="45" t="str">
        <f t="shared" si="2747"/>
        <v/>
      </c>
      <c r="DN557" s="35"/>
      <c r="DO557" s="27"/>
      <c r="DP557" s="46"/>
      <c r="DQ557" s="44"/>
      <c r="DR557" s="44" t="str">
        <f t="shared" si="2748"/>
        <v/>
      </c>
      <c r="DS557" s="44"/>
      <c r="DT557" s="44" t="str">
        <f t="shared" si="2749"/>
        <v/>
      </c>
      <c r="DU557" s="44"/>
      <c r="DV557" s="44" t="str">
        <f t="shared" si="2750"/>
        <v/>
      </c>
      <c r="DW557" s="44"/>
      <c r="DX557" s="60" t="str">
        <f t="shared" si="2751"/>
        <v/>
      </c>
      <c r="DY557" s="67" t="str">
        <f t="shared" si="2752"/>
        <v/>
      </c>
      <c r="DZ557" s="44" t="str">
        <f t="shared" si="2753"/>
        <v/>
      </c>
      <c r="EA557" s="45" t="str">
        <f t="shared" si="2754"/>
        <v/>
      </c>
      <c r="EB557" s="35"/>
      <c r="EC557" s="27"/>
      <c r="ED557" s="46"/>
      <c r="EE557" s="67"/>
      <c r="EF557" s="44" t="str">
        <f t="shared" si="2707"/>
        <v/>
      </c>
      <c r="EG557" s="44"/>
      <c r="EH557" s="44"/>
      <c r="EI557" s="44"/>
      <c r="EJ557" s="44" t="str">
        <f t="shared" si="2708"/>
        <v/>
      </c>
      <c r="EK557" s="44"/>
      <c r="EL557" s="44"/>
      <c r="EM557" s="44"/>
      <c r="EN557" s="44" t="str">
        <f t="shared" si="2684"/>
        <v/>
      </c>
      <c r="EO557" s="45" t="str">
        <f t="shared" si="2685"/>
        <v/>
      </c>
      <c r="EP557" s="35"/>
      <c r="EQ557" s="27"/>
      <c r="ER557" s="46"/>
      <c r="ES557" s="44"/>
      <c r="ET557" s="44" t="str">
        <f t="shared" si="2709"/>
        <v/>
      </c>
      <c r="EU557" s="44"/>
      <c r="EV557" s="44" t="str">
        <f t="shared" si="2710"/>
        <v/>
      </c>
      <c r="EW557" s="44"/>
      <c r="EX557" s="44" t="str">
        <f t="shared" si="2711"/>
        <v/>
      </c>
      <c r="EY557" s="44"/>
      <c r="EZ557" s="44"/>
      <c r="FA557" s="44"/>
      <c r="FB557" s="44" t="str">
        <f t="shared" si="2686"/>
        <v/>
      </c>
      <c r="FC557" s="45" t="str">
        <f t="shared" si="2687"/>
        <v/>
      </c>
      <c r="FD557" s="35"/>
      <c r="HW557" s="181"/>
      <c r="IY557" s="33"/>
      <c r="IZ557" s="46"/>
      <c r="JA557" s="44"/>
      <c r="JB557" s="44" t="str">
        <f t="shared" si="2755"/>
        <v/>
      </c>
      <c r="JC557" s="44"/>
      <c r="JD557" s="44" t="str">
        <f t="shared" si="2756"/>
        <v/>
      </c>
      <c r="JE557" s="44"/>
      <c r="JF557" s="44" t="str">
        <f t="shared" si="2757"/>
        <v/>
      </c>
      <c r="JG557" s="44"/>
      <c r="JH557" s="60" t="str">
        <f t="shared" si="2758"/>
        <v/>
      </c>
      <c r="JI557" s="67" t="str">
        <f t="shared" si="2759"/>
        <v/>
      </c>
      <c r="JJ557" s="44" t="str">
        <f t="shared" si="2760"/>
        <v/>
      </c>
      <c r="JK557" s="45" t="str">
        <f t="shared" si="2761"/>
        <v/>
      </c>
      <c r="JL557" s="35"/>
      <c r="JM557" s="27"/>
      <c r="JN557" s="46"/>
      <c r="JO557" s="44"/>
      <c r="JP557" s="44" t="str">
        <f t="shared" si="2762"/>
        <v/>
      </c>
      <c r="JQ557" s="44"/>
      <c r="JR557" s="44" t="str">
        <f t="shared" si="2763"/>
        <v/>
      </c>
      <c r="JS557" s="44"/>
      <c r="JT557" s="44" t="str">
        <f t="shared" si="2764"/>
        <v/>
      </c>
      <c r="JU557" s="44"/>
      <c r="JV557" s="60" t="str">
        <f t="shared" si="2765"/>
        <v/>
      </c>
      <c r="JW557" s="67" t="str">
        <f t="shared" si="2766"/>
        <v/>
      </c>
      <c r="JX557" s="44" t="str">
        <f t="shared" si="2767"/>
        <v/>
      </c>
      <c r="JY557" s="45" t="str">
        <f t="shared" si="2768"/>
        <v/>
      </c>
      <c r="JZ557" s="35"/>
      <c r="KA557" s="61"/>
      <c r="KB557" s="46"/>
      <c r="KC557" s="44"/>
      <c r="KD557" s="44" t="str">
        <f t="shared" si="2769"/>
        <v/>
      </c>
      <c r="KE557" s="44"/>
      <c r="KF557" s="44" t="str">
        <f t="shared" si="2770"/>
        <v/>
      </c>
      <c r="KG557" s="44"/>
      <c r="KH557" s="44" t="str">
        <f t="shared" si="2771"/>
        <v/>
      </c>
      <c r="KI557" s="44"/>
      <c r="KJ557" s="60" t="str">
        <f t="shared" si="2772"/>
        <v/>
      </c>
      <c r="KK557" s="67" t="str">
        <f t="shared" si="2773"/>
        <v/>
      </c>
      <c r="KL557" s="44" t="str">
        <f t="shared" si="2774"/>
        <v/>
      </c>
      <c r="KM557" s="45" t="str">
        <f t="shared" si="2775"/>
        <v/>
      </c>
      <c r="KN557" s="35"/>
      <c r="KO557" s="27"/>
      <c r="KP557" s="46"/>
      <c r="KQ557" s="44"/>
      <c r="KR557" s="44" t="str">
        <f t="shared" si="2776"/>
        <v/>
      </c>
      <c r="KS557" s="44"/>
      <c r="KT557" s="44" t="str">
        <f t="shared" si="2777"/>
        <v/>
      </c>
      <c r="KU557" s="44"/>
      <c r="KV557" s="44" t="str">
        <f t="shared" si="2778"/>
        <v/>
      </c>
      <c r="KW557" s="44"/>
      <c r="KX557" s="60" t="str">
        <f t="shared" si="2779"/>
        <v/>
      </c>
      <c r="KY557" s="67" t="str">
        <f t="shared" si="2780"/>
        <v/>
      </c>
      <c r="KZ557" s="44" t="str">
        <f t="shared" si="2781"/>
        <v/>
      </c>
      <c r="LA557" s="45" t="str">
        <f t="shared" si="2782"/>
        <v/>
      </c>
      <c r="LB557" s="35"/>
      <c r="LC557" s="27"/>
      <c r="LD557" s="51"/>
      <c r="LE557" s="43"/>
      <c r="LF557" s="44"/>
      <c r="LG557" s="44"/>
      <c r="LH557" s="44"/>
      <c r="LI557" s="44"/>
      <c r="LJ557" s="44"/>
      <c r="LK557" s="44"/>
      <c r="LL557" s="60"/>
      <c r="LM557" s="67"/>
      <c r="LN557" s="44" t="str">
        <f t="shared" si="2726"/>
        <v/>
      </c>
      <c r="LO557" s="45"/>
      <c r="LP557" s="35"/>
      <c r="LQ557" s="27"/>
      <c r="LR557" s="46"/>
      <c r="LS557" s="67"/>
      <c r="LT557" s="44" t="str">
        <f t="shared" si="2712"/>
        <v/>
      </c>
      <c r="LU557" s="44"/>
      <c r="LV557" s="44"/>
      <c r="LW557" s="44"/>
      <c r="LX557" s="44" t="str">
        <f t="shared" si="2713"/>
        <v/>
      </c>
      <c r="LY557" s="44"/>
      <c r="LZ557" s="44"/>
      <c r="MA557" s="44"/>
      <c r="MB557" s="44" t="str">
        <f t="shared" si="2688"/>
        <v/>
      </c>
      <c r="MC557" s="45" t="str">
        <f t="shared" si="2689"/>
        <v/>
      </c>
      <c r="MD557" s="35"/>
      <c r="ME557" s="27"/>
      <c r="MF557" s="46"/>
      <c r="MG557" s="67"/>
      <c r="MH557" s="44" t="str">
        <f t="shared" si="2714"/>
        <v/>
      </c>
      <c r="MI557" s="44"/>
      <c r="MJ557" s="44"/>
      <c r="MK557" s="44"/>
      <c r="ML557" s="44" t="str">
        <f t="shared" si="2715"/>
        <v/>
      </c>
      <c r="MM557" s="44"/>
      <c r="MN557" s="44"/>
      <c r="MO557" s="44"/>
      <c r="MP557" s="44" t="str">
        <f t="shared" si="2690"/>
        <v/>
      </c>
      <c r="MQ557" s="45" t="str">
        <f t="shared" si="2691"/>
        <v/>
      </c>
      <c r="MR557" s="35"/>
      <c r="MS557" s="27"/>
      <c r="MT557" s="46"/>
      <c r="MU557" s="67"/>
      <c r="MV557" s="44" t="str">
        <f t="shared" si="2716"/>
        <v/>
      </c>
      <c r="MW557" s="44"/>
      <c r="MX557" s="44"/>
      <c r="MY557" s="44"/>
      <c r="MZ557" s="44" t="str">
        <f t="shared" si="2717"/>
        <v/>
      </c>
      <c r="NA557" s="44"/>
      <c r="NB557" s="44"/>
      <c r="NC557" s="44"/>
      <c r="ND557" s="44" t="str">
        <f t="shared" si="2692"/>
        <v/>
      </c>
      <c r="NE557" s="45" t="str">
        <f t="shared" si="2693"/>
        <v/>
      </c>
      <c r="NF557" s="35"/>
      <c r="NG557" s="27"/>
      <c r="NH557" s="46"/>
      <c r="NI557" s="67"/>
      <c r="NJ557" s="44" t="str">
        <f t="shared" si="2718"/>
        <v/>
      </c>
      <c r="NK557" s="44"/>
      <c r="NL557" s="44"/>
      <c r="NM557" s="44"/>
      <c r="NN557" s="44" t="str">
        <f t="shared" si="2719"/>
        <v/>
      </c>
      <c r="NO557" s="44"/>
      <c r="NP557" s="44"/>
      <c r="NQ557" s="44"/>
      <c r="NR557" s="44" t="str">
        <f t="shared" si="2694"/>
        <v/>
      </c>
      <c r="NS557" s="45" t="str">
        <f t="shared" si="2695"/>
        <v/>
      </c>
      <c r="NT557" s="35"/>
    </row>
    <row r="558" spans="1:384" ht="15" customHeight="1" thickBot="1" x14ac:dyDescent="0.25">
      <c r="A558" s="38"/>
      <c r="B558" s="39"/>
      <c r="C558" s="40"/>
      <c r="D558" s="40"/>
      <c r="E558" s="40"/>
      <c r="F558" s="140"/>
      <c r="G558" s="140"/>
      <c r="H558" s="42"/>
      <c r="I558" s="44"/>
      <c r="J558" s="44" t="str">
        <f t="shared" si="2697"/>
        <v/>
      </c>
      <c r="K558" s="44"/>
      <c r="L558" s="44"/>
      <c r="M558" s="44"/>
      <c r="N558" s="44" t="str">
        <f t="shared" si="2698"/>
        <v/>
      </c>
      <c r="O558" s="44"/>
      <c r="P558" s="44"/>
      <c r="Q558" s="44"/>
      <c r="R558" s="44" t="str">
        <f t="shared" si="2676"/>
        <v/>
      </c>
      <c r="S558" s="45" t="str">
        <f t="shared" si="2677"/>
        <v/>
      </c>
      <c r="T558" s="35"/>
      <c r="U558" s="27"/>
      <c r="V558" s="46"/>
      <c r="W558" s="67"/>
      <c r="X558" s="44" t="str">
        <f t="shared" si="2699"/>
        <v/>
      </c>
      <c r="Y558" s="44"/>
      <c r="Z558" s="44"/>
      <c r="AA558" s="44"/>
      <c r="AB558" s="44" t="str">
        <f t="shared" si="2700"/>
        <v/>
      </c>
      <c r="AC558" s="44"/>
      <c r="AD558" s="44"/>
      <c r="AE558" s="44"/>
      <c r="AF558" s="44" t="str">
        <f t="shared" si="2678"/>
        <v/>
      </c>
      <c r="AG558" s="45" t="str">
        <f t="shared" si="2679"/>
        <v/>
      </c>
      <c r="AH558" s="35"/>
      <c r="AI558" s="27"/>
      <c r="AJ558" s="46"/>
      <c r="AK558" s="44"/>
      <c r="AL558" s="44" t="str">
        <f t="shared" si="2701"/>
        <v/>
      </c>
      <c r="AM558" s="44"/>
      <c r="AN558" s="44" t="str">
        <f t="shared" si="2702"/>
        <v/>
      </c>
      <c r="AO558" s="44"/>
      <c r="AP558" s="44" t="str">
        <f t="shared" si="2703"/>
        <v/>
      </c>
      <c r="AQ558" s="44"/>
      <c r="AR558" s="44"/>
      <c r="AS558" s="44"/>
      <c r="AT558" s="44" t="str">
        <f t="shared" si="2680"/>
        <v/>
      </c>
      <c r="AU558" s="45" t="str">
        <f t="shared" si="2681"/>
        <v/>
      </c>
      <c r="AV558" s="35"/>
      <c r="AW558" s="27"/>
      <c r="AX558" s="46"/>
      <c r="AY558" s="44"/>
      <c r="AZ558" s="44" t="str">
        <f t="shared" si="2704"/>
        <v/>
      </c>
      <c r="BA558" s="44"/>
      <c r="BB558" s="44" t="str">
        <f t="shared" si="2705"/>
        <v/>
      </c>
      <c r="BC558" s="44"/>
      <c r="BD558" s="44" t="str">
        <f t="shared" si="2706"/>
        <v/>
      </c>
      <c r="BE558" s="44"/>
      <c r="BF558" s="44"/>
      <c r="BG558" s="44"/>
      <c r="BH558" s="44" t="str">
        <f t="shared" si="2682"/>
        <v/>
      </c>
      <c r="BI558" s="45" t="str">
        <f t="shared" si="2683"/>
        <v/>
      </c>
      <c r="BJ558" s="35"/>
      <c r="BK558" s="50"/>
      <c r="BL558" s="74"/>
      <c r="BM558" s="75"/>
      <c r="BN558" s="75" t="str">
        <f t="shared" si="2612"/>
        <v/>
      </c>
      <c r="BO558" s="75"/>
      <c r="BP558" s="75" t="str">
        <f t="shared" si="2613"/>
        <v/>
      </c>
      <c r="BQ558" s="75"/>
      <c r="BR558" s="75" t="str">
        <f t="shared" si="2696"/>
        <v/>
      </c>
      <c r="BS558" s="75"/>
      <c r="BT558" s="77" t="str">
        <f t="shared" si="2722"/>
        <v/>
      </c>
      <c r="BU558" s="78" t="str">
        <f t="shared" si="2723"/>
        <v/>
      </c>
      <c r="BV558" s="75" t="str">
        <f t="shared" si="2560"/>
        <v/>
      </c>
      <c r="BW558" s="79" t="str">
        <f t="shared" si="2561"/>
        <v/>
      </c>
      <c r="BX558" s="35"/>
      <c r="BY558" s="27"/>
      <c r="BZ558" s="74"/>
      <c r="CA558" s="75"/>
      <c r="CB558" s="75" t="str">
        <f t="shared" si="2727"/>
        <v/>
      </c>
      <c r="CC558" s="75"/>
      <c r="CD558" s="75" t="str">
        <f t="shared" si="2728"/>
        <v/>
      </c>
      <c r="CE558" s="75"/>
      <c r="CF558" s="75" t="str">
        <f t="shared" si="2729"/>
        <v/>
      </c>
      <c r="CG558" s="75"/>
      <c r="CH558" s="77" t="str">
        <f t="shared" si="2730"/>
        <v/>
      </c>
      <c r="CI558" s="78" t="str">
        <f t="shared" si="2731"/>
        <v/>
      </c>
      <c r="CJ558" s="75" t="str">
        <f t="shared" si="2732"/>
        <v/>
      </c>
      <c r="CK558" s="79" t="str">
        <f t="shared" si="2733"/>
        <v/>
      </c>
      <c r="CL558" s="35"/>
      <c r="CM558" s="27"/>
      <c r="CN558" s="74"/>
      <c r="CO558" s="75"/>
      <c r="CP558" s="75" t="str">
        <f t="shared" si="2734"/>
        <v/>
      </c>
      <c r="CQ558" s="75"/>
      <c r="CR558" s="75" t="str">
        <f t="shared" si="2735"/>
        <v/>
      </c>
      <c r="CS558" s="75"/>
      <c r="CT558" s="75" t="str">
        <f t="shared" si="2736"/>
        <v/>
      </c>
      <c r="CU558" s="75"/>
      <c r="CV558" s="77" t="str">
        <f t="shared" si="2737"/>
        <v/>
      </c>
      <c r="CW558" s="78" t="str">
        <f t="shared" si="2738"/>
        <v/>
      </c>
      <c r="CX558" s="75" t="str">
        <f t="shared" si="2739"/>
        <v/>
      </c>
      <c r="CY558" s="79" t="str">
        <f t="shared" si="2740"/>
        <v/>
      </c>
      <c r="CZ558" s="35"/>
      <c r="DA558" s="58"/>
      <c r="DB558" s="74"/>
      <c r="DC558" s="75"/>
      <c r="DD558" s="75" t="str">
        <f t="shared" si="2741"/>
        <v/>
      </c>
      <c r="DE558" s="75"/>
      <c r="DF558" s="75" t="str">
        <f t="shared" si="2742"/>
        <v/>
      </c>
      <c r="DG558" s="75"/>
      <c r="DH558" s="75" t="str">
        <f t="shared" si="2743"/>
        <v/>
      </c>
      <c r="DI558" s="75"/>
      <c r="DJ558" s="77" t="str">
        <f t="shared" si="2744"/>
        <v/>
      </c>
      <c r="DK558" s="78" t="str">
        <f t="shared" si="2745"/>
        <v/>
      </c>
      <c r="DL558" s="75" t="str">
        <f t="shared" si="2746"/>
        <v/>
      </c>
      <c r="DM558" s="79" t="str">
        <f t="shared" si="2747"/>
        <v/>
      </c>
      <c r="DN558" s="35"/>
      <c r="DO558" s="27"/>
      <c r="DP558" s="74"/>
      <c r="DQ558" s="75"/>
      <c r="DR558" s="75" t="str">
        <f t="shared" si="2748"/>
        <v/>
      </c>
      <c r="DS558" s="75"/>
      <c r="DT558" s="75" t="str">
        <f t="shared" si="2749"/>
        <v/>
      </c>
      <c r="DU558" s="75"/>
      <c r="DV558" s="75" t="str">
        <f t="shared" si="2750"/>
        <v/>
      </c>
      <c r="DW558" s="75"/>
      <c r="DX558" s="77" t="str">
        <f t="shared" si="2751"/>
        <v/>
      </c>
      <c r="DY558" s="78" t="str">
        <f t="shared" si="2752"/>
        <v/>
      </c>
      <c r="DZ558" s="75" t="str">
        <f t="shared" si="2753"/>
        <v/>
      </c>
      <c r="EA558" s="79" t="str">
        <f t="shared" si="2754"/>
        <v/>
      </c>
      <c r="EB558" s="35"/>
      <c r="EC558" s="27"/>
      <c r="ED558" s="46"/>
      <c r="EE558" s="67"/>
      <c r="EF558" s="44" t="str">
        <f t="shared" si="2707"/>
        <v/>
      </c>
      <c r="EG558" s="44"/>
      <c r="EH558" s="44"/>
      <c r="EI558" s="44"/>
      <c r="EJ558" s="44" t="str">
        <f t="shared" si="2708"/>
        <v/>
      </c>
      <c r="EK558" s="44"/>
      <c r="EL558" s="44"/>
      <c r="EM558" s="44"/>
      <c r="EN558" s="44" t="str">
        <f t="shared" si="2684"/>
        <v/>
      </c>
      <c r="EO558" s="45" t="str">
        <f t="shared" si="2685"/>
        <v/>
      </c>
      <c r="EP558" s="35"/>
      <c r="EQ558" s="27"/>
      <c r="ER558" s="46"/>
      <c r="ES558" s="44"/>
      <c r="ET558" s="44" t="str">
        <f t="shared" si="2709"/>
        <v/>
      </c>
      <c r="EU558" s="44"/>
      <c r="EV558" s="44" t="str">
        <f t="shared" si="2710"/>
        <v/>
      </c>
      <c r="EW558" s="44"/>
      <c r="EX558" s="44" t="str">
        <f t="shared" si="2711"/>
        <v/>
      </c>
      <c r="EY558" s="44"/>
      <c r="EZ558" s="44"/>
      <c r="FA558" s="44"/>
      <c r="FB558" s="44" t="str">
        <f t="shared" si="2686"/>
        <v/>
      </c>
      <c r="FC558" s="45" t="str">
        <f t="shared" si="2687"/>
        <v/>
      </c>
      <c r="FD558" s="35"/>
      <c r="HW558" s="181"/>
      <c r="IY558" s="33"/>
      <c r="IZ558" s="74"/>
      <c r="JA558" s="75"/>
      <c r="JB558" s="75" t="str">
        <f t="shared" si="2755"/>
        <v/>
      </c>
      <c r="JC558" s="75"/>
      <c r="JD558" s="75" t="str">
        <f t="shared" si="2756"/>
        <v/>
      </c>
      <c r="JE558" s="75"/>
      <c r="JF558" s="75" t="str">
        <f t="shared" si="2757"/>
        <v/>
      </c>
      <c r="JG558" s="75"/>
      <c r="JH558" s="77" t="str">
        <f t="shared" si="2758"/>
        <v/>
      </c>
      <c r="JI558" s="78" t="str">
        <f t="shared" si="2759"/>
        <v/>
      </c>
      <c r="JJ558" s="75" t="str">
        <f t="shared" si="2760"/>
        <v/>
      </c>
      <c r="JK558" s="79" t="str">
        <f t="shared" si="2761"/>
        <v/>
      </c>
      <c r="JL558" s="35"/>
      <c r="JM558" s="27"/>
      <c r="JN558" s="74"/>
      <c r="JO558" s="75"/>
      <c r="JP558" s="75" t="str">
        <f t="shared" si="2762"/>
        <v/>
      </c>
      <c r="JQ558" s="75"/>
      <c r="JR558" s="75" t="str">
        <f t="shared" si="2763"/>
        <v/>
      </c>
      <c r="JS558" s="75"/>
      <c r="JT558" s="75" t="str">
        <f t="shared" si="2764"/>
        <v/>
      </c>
      <c r="JU558" s="75"/>
      <c r="JV558" s="77" t="str">
        <f t="shared" si="2765"/>
        <v/>
      </c>
      <c r="JW558" s="78" t="str">
        <f t="shared" si="2766"/>
        <v/>
      </c>
      <c r="JX558" s="75" t="str">
        <f t="shared" si="2767"/>
        <v/>
      </c>
      <c r="JY558" s="79" t="str">
        <f t="shared" si="2768"/>
        <v/>
      </c>
      <c r="JZ558" s="35"/>
      <c r="KA558" s="61"/>
      <c r="KB558" s="74"/>
      <c r="KC558" s="75"/>
      <c r="KD558" s="75" t="str">
        <f t="shared" si="2769"/>
        <v/>
      </c>
      <c r="KE558" s="75"/>
      <c r="KF558" s="75" t="str">
        <f t="shared" si="2770"/>
        <v/>
      </c>
      <c r="KG558" s="75"/>
      <c r="KH558" s="75" t="str">
        <f t="shared" si="2771"/>
        <v/>
      </c>
      <c r="KI558" s="75"/>
      <c r="KJ558" s="77" t="str">
        <f t="shared" si="2772"/>
        <v/>
      </c>
      <c r="KK558" s="78" t="str">
        <f t="shared" si="2773"/>
        <v/>
      </c>
      <c r="KL558" s="75" t="str">
        <f t="shared" si="2774"/>
        <v/>
      </c>
      <c r="KM558" s="79" t="str">
        <f t="shared" si="2775"/>
        <v/>
      </c>
      <c r="KN558" s="35"/>
      <c r="KO558" s="27"/>
      <c r="KP558" s="74"/>
      <c r="KQ558" s="75"/>
      <c r="KR558" s="75" t="str">
        <f t="shared" si="2776"/>
        <v/>
      </c>
      <c r="KS558" s="75"/>
      <c r="KT558" s="75" t="str">
        <f t="shared" si="2777"/>
        <v/>
      </c>
      <c r="KU558" s="75"/>
      <c r="KV558" s="75" t="str">
        <f t="shared" si="2778"/>
        <v/>
      </c>
      <c r="KW558" s="75"/>
      <c r="KX558" s="77" t="str">
        <f t="shared" si="2779"/>
        <v/>
      </c>
      <c r="KY558" s="78" t="str">
        <f t="shared" si="2780"/>
        <v/>
      </c>
      <c r="KZ558" s="75" t="str">
        <f t="shared" si="2781"/>
        <v/>
      </c>
      <c r="LA558" s="79" t="str">
        <f t="shared" si="2782"/>
        <v/>
      </c>
      <c r="LB558" s="35"/>
      <c r="LC558" s="27"/>
      <c r="LD558" s="100"/>
      <c r="LE558" s="25"/>
      <c r="LF558" s="75"/>
      <c r="LG558" s="75"/>
      <c r="LH558" s="75"/>
      <c r="LI558" s="75"/>
      <c r="LJ558" s="75"/>
      <c r="LK558" s="75"/>
      <c r="LL558" s="77"/>
      <c r="LM558" s="78"/>
      <c r="LN558" s="75" t="str">
        <f t="shared" si="2726"/>
        <v/>
      </c>
      <c r="LO558" s="79"/>
      <c r="LP558" s="35"/>
      <c r="LQ558" s="27"/>
      <c r="LR558" s="46"/>
      <c r="LS558" s="67"/>
      <c r="LT558" s="44" t="str">
        <f t="shared" si="2712"/>
        <v/>
      </c>
      <c r="LU558" s="44"/>
      <c r="LV558" s="44"/>
      <c r="LW558" s="44"/>
      <c r="LX558" s="44" t="str">
        <f t="shared" si="2713"/>
        <v/>
      </c>
      <c r="LY558" s="44"/>
      <c r="LZ558" s="44"/>
      <c r="MA558" s="44"/>
      <c r="MB558" s="44" t="str">
        <f t="shared" si="2688"/>
        <v/>
      </c>
      <c r="MC558" s="45" t="str">
        <f t="shared" si="2689"/>
        <v/>
      </c>
      <c r="MD558" s="35"/>
      <c r="ME558" s="27"/>
      <c r="MF558" s="46"/>
      <c r="MG558" s="67"/>
      <c r="MH558" s="44" t="str">
        <f t="shared" si="2714"/>
        <v/>
      </c>
      <c r="MI558" s="44"/>
      <c r="MJ558" s="44"/>
      <c r="MK558" s="44"/>
      <c r="ML558" s="44" t="str">
        <f t="shared" si="2715"/>
        <v/>
      </c>
      <c r="MM558" s="44"/>
      <c r="MN558" s="44"/>
      <c r="MO558" s="44"/>
      <c r="MP558" s="44" t="str">
        <f t="shared" si="2690"/>
        <v/>
      </c>
      <c r="MQ558" s="45" t="str">
        <f t="shared" si="2691"/>
        <v/>
      </c>
      <c r="MR558" s="35"/>
      <c r="MS558" s="27"/>
      <c r="MT558" s="46"/>
      <c r="MU558" s="67"/>
      <c r="MV558" s="44" t="str">
        <f t="shared" si="2716"/>
        <v/>
      </c>
      <c r="MW558" s="44"/>
      <c r="MX558" s="44"/>
      <c r="MY558" s="44"/>
      <c r="MZ558" s="44" t="str">
        <f t="shared" si="2717"/>
        <v/>
      </c>
      <c r="NA558" s="44"/>
      <c r="NB558" s="44"/>
      <c r="NC558" s="44"/>
      <c r="ND558" s="44" t="str">
        <f t="shared" si="2692"/>
        <v/>
      </c>
      <c r="NE558" s="45" t="str">
        <f t="shared" si="2693"/>
        <v/>
      </c>
      <c r="NF558" s="35"/>
      <c r="NG558" s="27"/>
      <c r="NH558" s="46"/>
      <c r="NI558" s="67"/>
      <c r="NJ558" s="44" t="str">
        <f t="shared" si="2718"/>
        <v/>
      </c>
      <c r="NK558" s="44"/>
      <c r="NL558" s="44"/>
      <c r="NM558" s="44"/>
      <c r="NN558" s="44" t="str">
        <f t="shared" si="2719"/>
        <v/>
      </c>
      <c r="NO558" s="44"/>
      <c r="NP558" s="44"/>
      <c r="NQ558" s="44"/>
      <c r="NR558" s="44" t="str">
        <f t="shared" si="2694"/>
        <v/>
      </c>
      <c r="NS558" s="45" t="str">
        <f t="shared" si="2695"/>
        <v/>
      </c>
      <c r="NT558" s="35"/>
    </row>
    <row r="559" spans="1:384" ht="15" customHeight="1" thickTop="1" x14ac:dyDescent="0.2">
      <c r="A559" s="38"/>
      <c r="B559" s="39"/>
      <c r="C559" s="40"/>
      <c r="D559" s="40"/>
      <c r="E559" s="40"/>
      <c r="F559" s="140"/>
      <c r="G559" s="140"/>
      <c r="H559" s="42"/>
      <c r="I559" s="44"/>
      <c r="J559" s="44" t="str">
        <f t="shared" si="2697"/>
        <v/>
      </c>
      <c r="K559" s="44"/>
      <c r="L559" s="44"/>
      <c r="M559" s="44"/>
      <c r="N559" s="44" t="str">
        <f t="shared" si="2698"/>
        <v/>
      </c>
      <c r="O559" s="44"/>
      <c r="P559" s="44"/>
      <c r="Q559" s="44"/>
      <c r="R559" s="44" t="str">
        <f t="shared" si="2676"/>
        <v/>
      </c>
      <c r="S559" s="45" t="str">
        <f t="shared" si="2677"/>
        <v/>
      </c>
      <c r="T559" s="35"/>
      <c r="U559" s="27"/>
      <c r="V559" s="46"/>
      <c r="W559" s="67"/>
      <c r="X559" s="44"/>
      <c r="Y559" s="44"/>
      <c r="Z559" s="44"/>
      <c r="AA559" s="44"/>
      <c r="AB559" s="44"/>
      <c r="AC559" s="44"/>
      <c r="AD559" s="44"/>
      <c r="AE559" s="44"/>
      <c r="AF559" s="44"/>
      <c r="AG559" s="45"/>
      <c r="AH559" s="35"/>
      <c r="AI559" s="27"/>
      <c r="AJ559" s="46"/>
      <c r="AK559" s="44"/>
      <c r="AL559" s="44" t="str">
        <f t="shared" si="2701"/>
        <v/>
      </c>
      <c r="AM559" s="44"/>
      <c r="AN559" s="44" t="str">
        <f t="shared" si="2702"/>
        <v/>
      </c>
      <c r="AO559" s="44"/>
      <c r="AP559" s="44" t="str">
        <f t="shared" si="2703"/>
        <v/>
      </c>
      <c r="AQ559" s="44"/>
      <c r="AR559" s="44"/>
      <c r="AS559" s="44"/>
      <c r="AT559" s="44" t="str">
        <f t="shared" si="2680"/>
        <v/>
      </c>
      <c r="AU559" s="45" t="str">
        <f t="shared" si="2681"/>
        <v/>
      </c>
      <c r="AV559" s="35"/>
      <c r="AW559" s="27"/>
      <c r="AX559" s="46"/>
      <c r="AY559" s="44"/>
      <c r="AZ559" s="44" t="str">
        <f t="shared" si="2704"/>
        <v/>
      </c>
      <c r="BA559" s="44"/>
      <c r="BB559" s="44" t="str">
        <f t="shared" si="2705"/>
        <v/>
      </c>
      <c r="BC559" s="44"/>
      <c r="BD559" s="44" t="str">
        <f t="shared" si="2706"/>
        <v/>
      </c>
      <c r="BE559" s="44"/>
      <c r="BF559" s="44"/>
      <c r="BG559" s="44"/>
      <c r="BH559" s="44" t="str">
        <f t="shared" si="2682"/>
        <v/>
      </c>
      <c r="BI559" s="45" t="str">
        <f t="shared" si="2683"/>
        <v/>
      </c>
      <c r="BJ559" s="35"/>
      <c r="BK559" s="50"/>
      <c r="BL559" s="51" t="str">
        <f>IF($A523="","",$A523)</f>
        <v/>
      </c>
      <c r="BM559" s="43"/>
      <c r="BN559" s="43" t="str">
        <f t="shared" si="2612"/>
        <v/>
      </c>
      <c r="BO559" s="43"/>
      <c r="BP559" s="87" t="str">
        <f t="shared" si="2613"/>
        <v/>
      </c>
      <c r="BQ559" s="43"/>
      <c r="BR559" s="43" t="str">
        <f t="shared" si="2696"/>
        <v/>
      </c>
      <c r="BS559" s="43"/>
      <c r="BT559" s="53" t="str">
        <f t="shared" si="2722"/>
        <v/>
      </c>
      <c r="BU559" s="47" t="str">
        <f t="shared" si="2723"/>
        <v/>
      </c>
      <c r="BV559" s="44" t="str">
        <f t="shared" si="2560"/>
        <v/>
      </c>
      <c r="BW559" s="89" t="str">
        <f t="shared" si="2561"/>
        <v/>
      </c>
      <c r="BX559" s="35"/>
      <c r="BY559" s="27"/>
      <c r="BZ559" s="51" t="str">
        <f>IF($A523="","",$A523)</f>
        <v/>
      </c>
      <c r="CA559" s="43"/>
      <c r="CB559" s="43" t="str">
        <f t="shared" si="2727"/>
        <v/>
      </c>
      <c r="CC559" s="43"/>
      <c r="CD559" s="87" t="str">
        <f t="shared" si="2728"/>
        <v/>
      </c>
      <c r="CE559" s="43"/>
      <c r="CF559" s="43" t="str">
        <f t="shared" si="2729"/>
        <v/>
      </c>
      <c r="CG559" s="43"/>
      <c r="CH559" s="53" t="str">
        <f t="shared" si="2730"/>
        <v/>
      </c>
      <c r="CI559" s="47" t="str">
        <f t="shared" si="2731"/>
        <v/>
      </c>
      <c r="CJ559" s="44" t="str">
        <f t="shared" si="2732"/>
        <v/>
      </c>
      <c r="CK559" s="89" t="str">
        <f t="shared" si="2733"/>
        <v/>
      </c>
      <c r="CL559" s="35"/>
      <c r="CM559" s="27"/>
      <c r="CN559" s="51" t="str">
        <f>IF($A523="","",$A523)</f>
        <v/>
      </c>
      <c r="CO559" s="43"/>
      <c r="CP559" s="43" t="str">
        <f t="shared" si="2734"/>
        <v/>
      </c>
      <c r="CQ559" s="43"/>
      <c r="CR559" s="87" t="str">
        <f t="shared" si="2735"/>
        <v/>
      </c>
      <c r="CS559" s="43"/>
      <c r="CT559" s="43" t="str">
        <f t="shared" si="2736"/>
        <v/>
      </c>
      <c r="CU559" s="43"/>
      <c r="CV559" s="53" t="str">
        <f t="shared" si="2737"/>
        <v/>
      </c>
      <c r="CW559" s="47" t="str">
        <f t="shared" si="2738"/>
        <v/>
      </c>
      <c r="CX559" s="44" t="str">
        <f t="shared" si="2739"/>
        <v/>
      </c>
      <c r="CY559" s="89" t="str">
        <f t="shared" si="2740"/>
        <v/>
      </c>
      <c r="CZ559" s="35"/>
      <c r="DA559" s="58"/>
      <c r="DB559" s="51" t="str">
        <f>IF($A523="","",$A523)</f>
        <v/>
      </c>
      <c r="DC559" s="43"/>
      <c r="DD559" s="43" t="str">
        <f t="shared" si="2741"/>
        <v/>
      </c>
      <c r="DE559" s="43"/>
      <c r="DF559" s="87" t="str">
        <f t="shared" si="2742"/>
        <v/>
      </c>
      <c r="DG559" s="43"/>
      <c r="DH559" s="43" t="str">
        <f t="shared" si="2743"/>
        <v/>
      </c>
      <c r="DI559" s="43"/>
      <c r="DJ559" s="53" t="str">
        <f t="shared" si="2744"/>
        <v/>
      </c>
      <c r="DK559" s="47" t="str">
        <f t="shared" si="2745"/>
        <v/>
      </c>
      <c r="DL559" s="44" t="str">
        <f t="shared" si="2746"/>
        <v/>
      </c>
      <c r="DM559" s="89" t="str">
        <f t="shared" si="2747"/>
        <v/>
      </c>
      <c r="DN559" s="35"/>
      <c r="DO559" s="27"/>
      <c r="DP559" s="51" t="str">
        <f>IF($A523="","",$A523)</f>
        <v/>
      </c>
      <c r="DQ559" s="43"/>
      <c r="DR559" s="43" t="str">
        <f t="shared" si="2748"/>
        <v/>
      </c>
      <c r="DS559" s="43"/>
      <c r="DT559" s="87" t="str">
        <f t="shared" si="2749"/>
        <v/>
      </c>
      <c r="DU559" s="43"/>
      <c r="DV559" s="43" t="str">
        <f t="shared" si="2750"/>
        <v/>
      </c>
      <c r="DW559" s="43"/>
      <c r="DX559" s="53" t="str">
        <f t="shared" si="2751"/>
        <v/>
      </c>
      <c r="DY559" s="47" t="str">
        <f t="shared" si="2752"/>
        <v/>
      </c>
      <c r="DZ559" s="44" t="str">
        <f t="shared" si="2753"/>
        <v/>
      </c>
      <c r="EA559" s="89" t="str">
        <f t="shared" si="2754"/>
        <v/>
      </c>
      <c r="EB559" s="35"/>
      <c r="EC559" s="27"/>
      <c r="ED559" s="46"/>
      <c r="EE559" s="67"/>
      <c r="EF559" s="44"/>
      <c r="EG559" s="44"/>
      <c r="EH559" s="44"/>
      <c r="EI559" s="44"/>
      <c r="EJ559" s="44"/>
      <c r="EK559" s="44"/>
      <c r="EL559" s="44"/>
      <c r="EM559" s="44"/>
      <c r="EN559" s="44"/>
      <c r="EO559" s="45"/>
      <c r="EP559" s="35"/>
      <c r="EQ559" s="27"/>
      <c r="ER559" s="46"/>
      <c r="ES559" s="44"/>
      <c r="ET559" s="44" t="str">
        <f t="shared" si="2709"/>
        <v/>
      </c>
      <c r="EU559" s="44"/>
      <c r="EV559" s="44" t="str">
        <f t="shared" si="2710"/>
        <v/>
      </c>
      <c r="EW559" s="44"/>
      <c r="EX559" s="44" t="str">
        <f t="shared" si="2711"/>
        <v/>
      </c>
      <c r="EY559" s="44"/>
      <c r="EZ559" s="44"/>
      <c r="FA559" s="44"/>
      <c r="FB559" s="44" t="str">
        <f t="shared" si="2686"/>
        <v/>
      </c>
      <c r="FC559" s="45" t="str">
        <f t="shared" si="2687"/>
        <v/>
      </c>
      <c r="FD559" s="35"/>
      <c r="HW559" s="181"/>
      <c r="IY559" s="33"/>
      <c r="IZ559" s="51" t="str">
        <f>IF($A523="","",$A523)</f>
        <v/>
      </c>
      <c r="JA559" s="43"/>
      <c r="JB559" s="43" t="str">
        <f t="shared" si="2755"/>
        <v/>
      </c>
      <c r="JC559" s="43"/>
      <c r="JD559" s="87" t="str">
        <f t="shared" si="2756"/>
        <v/>
      </c>
      <c r="JE559" s="43"/>
      <c r="JF559" s="43" t="str">
        <f t="shared" si="2757"/>
        <v/>
      </c>
      <c r="JG559" s="43"/>
      <c r="JH559" s="53" t="str">
        <f t="shared" si="2758"/>
        <v/>
      </c>
      <c r="JI559" s="47" t="str">
        <f t="shared" si="2759"/>
        <v/>
      </c>
      <c r="JJ559" s="44" t="str">
        <f t="shared" si="2760"/>
        <v/>
      </c>
      <c r="JK559" s="89" t="str">
        <f t="shared" si="2761"/>
        <v/>
      </c>
      <c r="JL559" s="35"/>
      <c r="JM559" s="27"/>
      <c r="JN559" s="51" t="str">
        <f>IF($A523="","",$A523)</f>
        <v/>
      </c>
      <c r="JO559" s="43"/>
      <c r="JP559" s="43" t="str">
        <f t="shared" si="2762"/>
        <v/>
      </c>
      <c r="JQ559" s="43"/>
      <c r="JR559" s="87" t="str">
        <f t="shared" si="2763"/>
        <v/>
      </c>
      <c r="JS559" s="43"/>
      <c r="JT559" s="43" t="str">
        <f t="shared" si="2764"/>
        <v/>
      </c>
      <c r="JU559" s="43"/>
      <c r="JV559" s="53" t="str">
        <f t="shared" si="2765"/>
        <v/>
      </c>
      <c r="JW559" s="47" t="str">
        <f t="shared" si="2766"/>
        <v/>
      </c>
      <c r="JX559" s="44" t="str">
        <f t="shared" si="2767"/>
        <v/>
      </c>
      <c r="JY559" s="89" t="str">
        <f t="shared" si="2768"/>
        <v/>
      </c>
      <c r="JZ559" s="35"/>
      <c r="KA559" s="61"/>
      <c r="KB559" s="51" t="str">
        <f>IF($A523="","",$A523)</f>
        <v/>
      </c>
      <c r="KC559" s="43"/>
      <c r="KD559" s="43" t="str">
        <f t="shared" si="2769"/>
        <v/>
      </c>
      <c r="KE559" s="43"/>
      <c r="KF559" s="87" t="str">
        <f t="shared" si="2770"/>
        <v/>
      </c>
      <c r="KG559" s="43"/>
      <c r="KH559" s="43" t="str">
        <f t="shared" si="2771"/>
        <v/>
      </c>
      <c r="KI559" s="43"/>
      <c r="KJ559" s="53" t="str">
        <f t="shared" si="2772"/>
        <v/>
      </c>
      <c r="KK559" s="47" t="str">
        <f t="shared" si="2773"/>
        <v/>
      </c>
      <c r="KL559" s="44" t="str">
        <f t="shared" si="2774"/>
        <v/>
      </c>
      <c r="KM559" s="89" t="str">
        <f t="shared" si="2775"/>
        <v/>
      </c>
      <c r="KN559" s="35"/>
      <c r="KO559" s="27"/>
      <c r="KP559" s="51" t="str">
        <f>IF($A523="","",$A523)</f>
        <v/>
      </c>
      <c r="KQ559" s="43"/>
      <c r="KR559" s="43" t="str">
        <f t="shared" si="2776"/>
        <v/>
      </c>
      <c r="KS559" s="43"/>
      <c r="KT559" s="87" t="str">
        <f t="shared" si="2777"/>
        <v/>
      </c>
      <c r="KU559" s="43"/>
      <c r="KV559" s="43" t="str">
        <f t="shared" si="2778"/>
        <v/>
      </c>
      <c r="KW559" s="43"/>
      <c r="KX559" s="53" t="str">
        <f t="shared" si="2779"/>
        <v/>
      </c>
      <c r="KY559" s="47" t="str">
        <f t="shared" si="2780"/>
        <v/>
      </c>
      <c r="KZ559" s="44" t="str">
        <f t="shared" si="2781"/>
        <v/>
      </c>
      <c r="LA559" s="89" t="str">
        <f t="shared" si="2782"/>
        <v/>
      </c>
      <c r="LB559" s="35"/>
      <c r="LC559" s="27"/>
      <c r="LD559" s="107"/>
      <c r="LE559" s="87"/>
      <c r="LF559" s="87"/>
      <c r="LG559" s="87"/>
      <c r="LH559" s="87"/>
      <c r="LI559" s="87"/>
      <c r="LJ559" s="87" t="str">
        <f>IF(LI559="","",#REF!+#REF!-LI559)</f>
        <v/>
      </c>
      <c r="LK559" s="87"/>
      <c r="LL559" s="108"/>
      <c r="LM559" s="109"/>
      <c r="LN559" s="87"/>
      <c r="LO559" s="89"/>
      <c r="LP559" s="35"/>
      <c r="LQ559" s="27"/>
      <c r="LR559" s="46"/>
      <c r="LS559" s="67"/>
      <c r="LT559" s="44"/>
      <c r="LU559" s="44"/>
      <c r="LV559" s="44"/>
      <c r="LW559" s="44"/>
      <c r="LX559" s="44"/>
      <c r="LY559" s="44"/>
      <c r="LZ559" s="44"/>
      <c r="MA559" s="44"/>
      <c r="MB559" s="44"/>
      <c r="MC559" s="45"/>
      <c r="MD559" s="35"/>
      <c r="ME559" s="27"/>
      <c r="MF559" s="46"/>
      <c r="MG559" s="67"/>
      <c r="MH559" s="44"/>
      <c r="MI559" s="44"/>
      <c r="MJ559" s="44"/>
      <c r="MK559" s="44"/>
      <c r="ML559" s="44"/>
      <c r="MM559" s="44"/>
      <c r="MN559" s="44"/>
      <c r="MO559" s="44"/>
      <c r="MP559" s="44"/>
      <c r="MQ559" s="45"/>
      <c r="MR559" s="35"/>
      <c r="MS559" s="27"/>
      <c r="MT559" s="46"/>
      <c r="MU559" s="67"/>
      <c r="MV559" s="44"/>
      <c r="MW559" s="44"/>
      <c r="MX559" s="44"/>
      <c r="MY559" s="44"/>
      <c r="MZ559" s="44"/>
      <c r="NA559" s="44"/>
      <c r="NB559" s="44"/>
      <c r="NC559" s="44"/>
      <c r="ND559" s="44"/>
      <c r="NE559" s="45"/>
      <c r="NF559" s="35"/>
      <c r="NG559" s="27"/>
      <c r="NH559" s="46"/>
      <c r="NI559" s="67"/>
      <c r="NJ559" s="44"/>
      <c r="NK559" s="44"/>
      <c r="NL559" s="44"/>
      <c r="NM559" s="44"/>
      <c r="NN559" s="44"/>
      <c r="NO559" s="44"/>
      <c r="NP559" s="44"/>
      <c r="NQ559" s="44"/>
      <c r="NR559" s="44"/>
      <c r="NS559" s="45"/>
      <c r="NT559" s="35"/>
    </row>
    <row r="560" spans="1:384" x14ac:dyDescent="0.2">
      <c r="A560" s="38"/>
      <c r="B560" s="39"/>
      <c r="C560" s="40"/>
      <c r="D560" s="40"/>
      <c r="E560" s="40"/>
      <c r="F560" s="140"/>
      <c r="G560" s="140"/>
      <c r="H560" s="42"/>
      <c r="I560" s="44"/>
      <c r="J560" s="44" t="str">
        <f t="shared" si="2697"/>
        <v/>
      </c>
      <c r="K560" s="44"/>
      <c r="L560" s="44"/>
      <c r="M560" s="44"/>
      <c r="N560" s="44" t="str">
        <f t="shared" si="2698"/>
        <v/>
      </c>
      <c r="O560" s="44"/>
      <c r="P560" s="44"/>
      <c r="Q560" s="44"/>
      <c r="R560" s="44" t="str">
        <f t="shared" si="2676"/>
        <v/>
      </c>
      <c r="S560" s="45" t="str">
        <f t="shared" si="2677"/>
        <v/>
      </c>
      <c r="T560" s="35"/>
      <c r="U560" s="27"/>
      <c r="V560" s="46"/>
      <c r="W560" s="67"/>
      <c r="X560" s="44" t="str">
        <f>IF(W560="","",W560-#REF!)</f>
        <v/>
      </c>
      <c r="Y560" s="44"/>
      <c r="Z560" s="44"/>
      <c r="AA560" s="44"/>
      <c r="AB560" s="44" t="str">
        <f>IF(AA560="","",#REF!+#REF!-AA560)</f>
        <v/>
      </c>
      <c r="AC560" s="44"/>
      <c r="AD560" s="44"/>
      <c r="AE560" s="44"/>
      <c r="AF560" s="44" t="str">
        <f>IF(AE560="","",AB560*AE560)</f>
        <v/>
      </c>
      <c r="AG560" s="45" t="str">
        <f>IF(AF560="","",AF560/(X560*100))</f>
        <v/>
      </c>
      <c r="AH560" s="35"/>
      <c r="AI560" s="27"/>
      <c r="AJ560" s="46"/>
      <c r="AK560" s="44"/>
      <c r="AL560" s="44" t="str">
        <f t="shared" si="2701"/>
        <v/>
      </c>
      <c r="AM560" s="44"/>
      <c r="AN560" s="44" t="str">
        <f t="shared" si="2702"/>
        <v/>
      </c>
      <c r="AO560" s="44"/>
      <c r="AP560" s="44" t="str">
        <f t="shared" si="2703"/>
        <v/>
      </c>
      <c r="AQ560" s="44"/>
      <c r="AR560" s="44"/>
      <c r="AS560" s="44"/>
      <c r="AT560" s="44" t="str">
        <f t="shared" si="2680"/>
        <v/>
      </c>
      <c r="AU560" s="45" t="str">
        <f t="shared" si="2681"/>
        <v/>
      </c>
      <c r="AV560" s="35"/>
      <c r="AW560" s="27"/>
      <c r="AX560" s="46"/>
      <c r="AY560" s="44"/>
      <c r="AZ560" s="44" t="str">
        <f t="shared" si="2704"/>
        <v/>
      </c>
      <c r="BA560" s="44"/>
      <c r="BB560" s="44" t="str">
        <f t="shared" si="2705"/>
        <v/>
      </c>
      <c r="BC560" s="44"/>
      <c r="BD560" s="44" t="str">
        <f t="shared" si="2706"/>
        <v/>
      </c>
      <c r="BE560" s="44"/>
      <c r="BF560" s="44"/>
      <c r="BG560" s="44"/>
      <c r="BH560" s="44" t="str">
        <f t="shared" si="2682"/>
        <v/>
      </c>
      <c r="BI560" s="45" t="str">
        <f t="shared" si="2683"/>
        <v/>
      </c>
      <c r="BJ560" s="35"/>
      <c r="BK560" s="50"/>
      <c r="BL560" s="46"/>
      <c r="BM560" s="44"/>
      <c r="BN560" s="44" t="str">
        <f t="shared" si="2612"/>
        <v/>
      </c>
      <c r="BO560" s="44"/>
      <c r="BP560" s="44" t="str">
        <f t="shared" si="2613"/>
        <v/>
      </c>
      <c r="BQ560" s="44"/>
      <c r="BR560" s="44" t="str">
        <f t="shared" si="2696"/>
        <v/>
      </c>
      <c r="BS560" s="44"/>
      <c r="BT560" s="60" t="str">
        <f t="shared" si="2722"/>
        <v/>
      </c>
      <c r="BU560" s="67" t="str">
        <f t="shared" si="2723"/>
        <v/>
      </c>
      <c r="BV560" s="43" t="str">
        <f t="shared" si="2560"/>
        <v/>
      </c>
      <c r="BW560" s="45" t="str">
        <f t="shared" si="2561"/>
        <v/>
      </c>
      <c r="BX560" s="35"/>
      <c r="BY560" s="27"/>
      <c r="BZ560" s="46"/>
      <c r="CA560" s="44"/>
      <c r="CB560" s="44" t="str">
        <f t="shared" si="2727"/>
        <v/>
      </c>
      <c r="CC560" s="44"/>
      <c r="CD560" s="44" t="str">
        <f t="shared" si="2728"/>
        <v/>
      </c>
      <c r="CE560" s="44"/>
      <c r="CF560" s="44" t="str">
        <f t="shared" si="2729"/>
        <v/>
      </c>
      <c r="CG560" s="44"/>
      <c r="CH560" s="60" t="str">
        <f t="shared" si="2730"/>
        <v/>
      </c>
      <c r="CI560" s="67" t="str">
        <f t="shared" si="2731"/>
        <v/>
      </c>
      <c r="CJ560" s="43" t="str">
        <f t="shared" si="2732"/>
        <v/>
      </c>
      <c r="CK560" s="45" t="str">
        <f t="shared" si="2733"/>
        <v/>
      </c>
      <c r="CL560" s="35"/>
      <c r="CM560" s="27"/>
      <c r="CN560" s="46"/>
      <c r="CO560" s="44"/>
      <c r="CP560" s="44" t="str">
        <f t="shared" si="2734"/>
        <v/>
      </c>
      <c r="CQ560" s="44"/>
      <c r="CR560" s="44" t="str">
        <f t="shared" si="2735"/>
        <v/>
      </c>
      <c r="CS560" s="44"/>
      <c r="CT560" s="44" t="str">
        <f t="shared" si="2736"/>
        <v/>
      </c>
      <c r="CU560" s="44"/>
      <c r="CV560" s="60" t="str">
        <f t="shared" si="2737"/>
        <v/>
      </c>
      <c r="CW560" s="67" t="str">
        <f t="shared" si="2738"/>
        <v/>
      </c>
      <c r="CX560" s="43" t="str">
        <f t="shared" si="2739"/>
        <v/>
      </c>
      <c r="CY560" s="45" t="str">
        <f t="shared" si="2740"/>
        <v/>
      </c>
      <c r="CZ560" s="35"/>
      <c r="DA560" s="58"/>
      <c r="DB560" s="46"/>
      <c r="DC560" s="44"/>
      <c r="DD560" s="44" t="str">
        <f t="shared" si="2741"/>
        <v/>
      </c>
      <c r="DE560" s="44"/>
      <c r="DF560" s="44" t="str">
        <f t="shared" si="2742"/>
        <v/>
      </c>
      <c r="DG560" s="44"/>
      <c r="DH560" s="44" t="str">
        <f t="shared" si="2743"/>
        <v/>
      </c>
      <c r="DI560" s="44"/>
      <c r="DJ560" s="60" t="str">
        <f t="shared" si="2744"/>
        <v/>
      </c>
      <c r="DK560" s="67" t="str">
        <f t="shared" si="2745"/>
        <v/>
      </c>
      <c r="DL560" s="43" t="str">
        <f t="shared" si="2746"/>
        <v/>
      </c>
      <c r="DM560" s="45" t="str">
        <f t="shared" si="2747"/>
        <v/>
      </c>
      <c r="DN560" s="35"/>
      <c r="DO560" s="27"/>
      <c r="DP560" s="46"/>
      <c r="DQ560" s="44"/>
      <c r="DR560" s="44" t="str">
        <f t="shared" si="2748"/>
        <v/>
      </c>
      <c r="DS560" s="44"/>
      <c r="DT560" s="44" t="str">
        <f t="shared" si="2749"/>
        <v/>
      </c>
      <c r="DU560" s="44"/>
      <c r="DV560" s="44" t="str">
        <f t="shared" si="2750"/>
        <v/>
      </c>
      <c r="DW560" s="44"/>
      <c r="DX560" s="60" t="str">
        <f t="shared" si="2751"/>
        <v/>
      </c>
      <c r="DY560" s="67" t="str">
        <f t="shared" si="2752"/>
        <v/>
      </c>
      <c r="DZ560" s="43" t="str">
        <f t="shared" si="2753"/>
        <v/>
      </c>
      <c r="EA560" s="45" t="str">
        <f t="shared" si="2754"/>
        <v/>
      </c>
      <c r="EB560" s="35"/>
      <c r="EC560" s="27"/>
      <c r="ED560" s="46"/>
      <c r="EE560" s="67"/>
      <c r="EF560" s="44" t="str">
        <f>IF(EE560="","",EE560-#REF!)</f>
        <v/>
      </c>
      <c r="EG560" s="44"/>
      <c r="EH560" s="44"/>
      <c r="EI560" s="44"/>
      <c r="EJ560" s="44" t="str">
        <f>IF(EI560="","",#REF!+#REF!-EI560)</f>
        <v/>
      </c>
      <c r="EK560" s="44"/>
      <c r="EL560" s="44"/>
      <c r="EM560" s="44"/>
      <c r="EN560" s="44" t="str">
        <f>IF(EM560="","",EJ560*EM560)</f>
        <v/>
      </c>
      <c r="EO560" s="45" t="str">
        <f>IF(EN560="","",EN560/(EF560*100))</f>
        <v/>
      </c>
      <c r="EP560" s="35"/>
      <c r="EQ560" s="27"/>
      <c r="ER560" s="46"/>
      <c r="ES560" s="44"/>
      <c r="ET560" s="44" t="str">
        <f t="shared" si="2709"/>
        <v/>
      </c>
      <c r="EU560" s="44"/>
      <c r="EV560" s="44" t="str">
        <f t="shared" si="2710"/>
        <v/>
      </c>
      <c r="EW560" s="44"/>
      <c r="EX560" s="44" t="str">
        <f t="shared" si="2711"/>
        <v/>
      </c>
      <c r="EY560" s="44"/>
      <c r="EZ560" s="44"/>
      <c r="FA560" s="44"/>
      <c r="FB560" s="44" t="str">
        <f t="shared" si="2686"/>
        <v/>
      </c>
      <c r="FC560" s="45" t="str">
        <f t="shared" si="2687"/>
        <v/>
      </c>
      <c r="FD560" s="35"/>
      <c r="HW560" s="181"/>
      <c r="IY560" s="33"/>
      <c r="IZ560" s="46"/>
      <c r="JA560" s="44"/>
      <c r="JB560" s="44" t="str">
        <f t="shared" si="2755"/>
        <v/>
      </c>
      <c r="JC560" s="44"/>
      <c r="JD560" s="44" t="str">
        <f t="shared" si="2756"/>
        <v/>
      </c>
      <c r="JE560" s="44"/>
      <c r="JF560" s="44" t="str">
        <f t="shared" si="2757"/>
        <v/>
      </c>
      <c r="JG560" s="44"/>
      <c r="JH560" s="60" t="str">
        <f t="shared" si="2758"/>
        <v/>
      </c>
      <c r="JI560" s="67" t="str">
        <f t="shared" si="2759"/>
        <v/>
      </c>
      <c r="JJ560" s="43" t="str">
        <f t="shared" si="2760"/>
        <v/>
      </c>
      <c r="JK560" s="45" t="str">
        <f t="shared" si="2761"/>
        <v/>
      </c>
      <c r="JL560" s="35"/>
      <c r="JM560" s="27"/>
      <c r="JN560" s="46"/>
      <c r="JO560" s="44"/>
      <c r="JP560" s="44" t="str">
        <f t="shared" si="2762"/>
        <v/>
      </c>
      <c r="JQ560" s="44"/>
      <c r="JR560" s="44" t="str">
        <f t="shared" si="2763"/>
        <v/>
      </c>
      <c r="JS560" s="44"/>
      <c r="JT560" s="44" t="str">
        <f t="shared" si="2764"/>
        <v/>
      </c>
      <c r="JU560" s="44"/>
      <c r="JV560" s="60" t="str">
        <f t="shared" si="2765"/>
        <v/>
      </c>
      <c r="JW560" s="67" t="str">
        <f t="shared" si="2766"/>
        <v/>
      </c>
      <c r="JX560" s="43" t="str">
        <f t="shared" si="2767"/>
        <v/>
      </c>
      <c r="JY560" s="45" t="str">
        <f t="shared" si="2768"/>
        <v/>
      </c>
      <c r="JZ560" s="35"/>
      <c r="KA560" s="61"/>
      <c r="KB560" s="46"/>
      <c r="KC560" s="44"/>
      <c r="KD560" s="44" t="str">
        <f t="shared" si="2769"/>
        <v/>
      </c>
      <c r="KE560" s="44"/>
      <c r="KF560" s="44" t="str">
        <f t="shared" si="2770"/>
        <v/>
      </c>
      <c r="KG560" s="44"/>
      <c r="KH560" s="44" t="str">
        <f t="shared" si="2771"/>
        <v/>
      </c>
      <c r="KI560" s="44"/>
      <c r="KJ560" s="60" t="str">
        <f t="shared" si="2772"/>
        <v/>
      </c>
      <c r="KK560" s="67" t="str">
        <f t="shared" si="2773"/>
        <v/>
      </c>
      <c r="KL560" s="43" t="str">
        <f t="shared" si="2774"/>
        <v/>
      </c>
      <c r="KM560" s="45" t="str">
        <f t="shared" si="2775"/>
        <v/>
      </c>
      <c r="KN560" s="35"/>
      <c r="KO560" s="27"/>
      <c r="KP560" s="46"/>
      <c r="KQ560" s="44"/>
      <c r="KR560" s="44" t="str">
        <f t="shared" si="2776"/>
        <v/>
      </c>
      <c r="KS560" s="44"/>
      <c r="KT560" s="44" t="str">
        <f t="shared" si="2777"/>
        <v/>
      </c>
      <c r="KU560" s="44"/>
      <c r="KV560" s="44" t="str">
        <f t="shared" si="2778"/>
        <v/>
      </c>
      <c r="KW560" s="44"/>
      <c r="KX560" s="60" t="str">
        <f t="shared" si="2779"/>
        <v/>
      </c>
      <c r="KY560" s="67" t="str">
        <f t="shared" si="2780"/>
        <v/>
      </c>
      <c r="KZ560" s="43" t="str">
        <f t="shared" si="2781"/>
        <v/>
      </c>
      <c r="LA560" s="45" t="str">
        <f t="shared" si="2782"/>
        <v/>
      </c>
      <c r="LB560" s="35"/>
      <c r="LC560" s="27"/>
      <c r="LD560" s="46"/>
      <c r="LE560" s="44"/>
      <c r="LF560" s="44"/>
      <c r="LG560" s="44"/>
      <c r="LH560" s="44"/>
      <c r="LI560" s="44"/>
      <c r="LJ560" s="44" t="str">
        <f>IF(LI560="","",#REF!+#REF!-LI560)</f>
        <v/>
      </c>
      <c r="LK560" s="44"/>
      <c r="LL560" s="60"/>
      <c r="LM560" s="67"/>
      <c r="LN560" s="44"/>
      <c r="LO560" s="45"/>
      <c r="LP560" s="35"/>
      <c r="LQ560" s="27"/>
      <c r="LR560" s="46"/>
      <c r="LS560" s="67"/>
      <c r="LT560" s="44" t="str">
        <f>IF(LS560="","",LS560-#REF!)</f>
        <v/>
      </c>
      <c r="LU560" s="44"/>
      <c r="LV560" s="44"/>
      <c r="LW560" s="44"/>
      <c r="LX560" s="44" t="str">
        <f>IF(LW560="","",#REF!+#REF!-LW560)</f>
        <v/>
      </c>
      <c r="LY560" s="44"/>
      <c r="LZ560" s="44"/>
      <c r="MA560" s="44"/>
      <c r="MB560" s="44" t="str">
        <f>IF(MA560="","",LX560*MA560)</f>
        <v/>
      </c>
      <c r="MC560" s="45" t="str">
        <f>IF(MB560="","",MB560/(LT560*100))</f>
        <v/>
      </c>
      <c r="MD560" s="35"/>
      <c r="ME560" s="27"/>
      <c r="MF560" s="46"/>
      <c r="MG560" s="67"/>
      <c r="MH560" s="44" t="str">
        <f>IF(MG560="","",MG560-#REF!)</f>
        <v/>
      </c>
      <c r="MI560" s="44"/>
      <c r="MJ560" s="44"/>
      <c r="MK560" s="44"/>
      <c r="ML560" s="44" t="str">
        <f>IF(MK560="","",#REF!+#REF!-MK560)</f>
        <v/>
      </c>
      <c r="MM560" s="44"/>
      <c r="MN560" s="44"/>
      <c r="MO560" s="44"/>
      <c r="MP560" s="44" t="str">
        <f>IF(MO560="","",ML560*MO560)</f>
        <v/>
      </c>
      <c r="MQ560" s="45" t="str">
        <f>IF(MP560="","",MP560/(MH560*100))</f>
        <v/>
      </c>
      <c r="MR560" s="35"/>
      <c r="MS560" s="27"/>
      <c r="MT560" s="46"/>
      <c r="MU560" s="67"/>
      <c r="MV560" s="44" t="str">
        <f>IF(MU560="","",MU560-#REF!)</f>
        <v/>
      </c>
      <c r="MW560" s="44"/>
      <c r="MX560" s="44"/>
      <c r="MY560" s="44"/>
      <c r="MZ560" s="44" t="str">
        <f>IF(MY560="","",#REF!+#REF!-MY560)</f>
        <v/>
      </c>
      <c r="NA560" s="44"/>
      <c r="NB560" s="44"/>
      <c r="NC560" s="44"/>
      <c r="ND560" s="44" t="str">
        <f>IF(NC560="","",MZ560*NC560)</f>
        <v/>
      </c>
      <c r="NE560" s="45" t="str">
        <f>IF(ND560="","",ND560/(MV560*100))</f>
        <v/>
      </c>
      <c r="NF560" s="35"/>
      <c r="NG560" s="27"/>
      <c r="NH560" s="46"/>
      <c r="NI560" s="67"/>
      <c r="NJ560" s="44" t="str">
        <f>IF(NI560="","",NI560-#REF!)</f>
        <v/>
      </c>
      <c r="NK560" s="44"/>
      <c r="NL560" s="44"/>
      <c r="NM560" s="44"/>
      <c r="NN560" s="44" t="str">
        <f>IF(NM560="","",#REF!+#REF!-NM560)</f>
        <v/>
      </c>
      <c r="NO560" s="44"/>
      <c r="NP560" s="44"/>
      <c r="NQ560" s="44"/>
      <c r="NR560" s="44" t="str">
        <f>IF(NQ560="","",NN560*NQ560)</f>
        <v/>
      </c>
      <c r="NS560" s="45" t="str">
        <f>IF(NR560="","",NR560/(NJ560*100))</f>
        <v/>
      </c>
      <c r="NT560" s="35"/>
    </row>
    <row r="561" spans="1:384" ht="15" customHeight="1" thickBot="1" x14ac:dyDescent="0.25">
      <c r="A561" s="38"/>
      <c r="B561" s="39"/>
      <c r="C561" s="40"/>
      <c r="D561" s="40"/>
      <c r="E561" s="40"/>
      <c r="F561" s="140"/>
      <c r="G561" s="140"/>
      <c r="H561" s="42"/>
      <c r="I561" s="44"/>
      <c r="J561" s="44" t="str">
        <f t="shared" si="2697"/>
        <v/>
      </c>
      <c r="K561" s="44"/>
      <c r="L561" s="44"/>
      <c r="M561" s="44"/>
      <c r="N561" s="44" t="str">
        <f t="shared" si="2698"/>
        <v/>
      </c>
      <c r="O561" s="44"/>
      <c r="P561" s="44"/>
      <c r="Q561" s="44"/>
      <c r="R561" s="44" t="str">
        <f t="shared" si="2676"/>
        <v/>
      </c>
      <c r="S561" s="45" t="str">
        <f t="shared" si="2677"/>
        <v/>
      </c>
      <c r="T561" s="35"/>
      <c r="U561" s="27"/>
      <c r="V561" s="46"/>
      <c r="W561" s="67"/>
      <c r="X561" s="44" t="str">
        <f>IF(W561="","",W561-W560)</f>
        <v/>
      </c>
      <c r="Y561" s="44"/>
      <c r="Z561" s="44"/>
      <c r="AA561" s="44"/>
      <c r="AB561" s="44" t="str">
        <f>IF(AA561="","",AA560+AC560-AA561)</f>
        <v/>
      </c>
      <c r="AC561" s="44"/>
      <c r="AD561" s="44"/>
      <c r="AE561" s="44"/>
      <c r="AF561" s="44" t="str">
        <f>IF(AE561="","",AB561*AE561)</f>
        <v/>
      </c>
      <c r="AG561" s="45" t="str">
        <f>IF(AF561="","",AF561/(X561*100))</f>
        <v/>
      </c>
      <c r="AH561" s="35"/>
      <c r="AI561" s="27"/>
      <c r="AJ561" s="46"/>
      <c r="AK561" s="44"/>
      <c r="AL561" s="44" t="str">
        <f t="shared" si="2701"/>
        <v/>
      </c>
      <c r="AM561" s="44"/>
      <c r="AN561" s="44" t="str">
        <f t="shared" si="2702"/>
        <v/>
      </c>
      <c r="AO561" s="44"/>
      <c r="AP561" s="44" t="str">
        <f t="shared" si="2703"/>
        <v/>
      </c>
      <c r="AQ561" s="44"/>
      <c r="AR561" s="44"/>
      <c r="AS561" s="44"/>
      <c r="AT561" s="44" t="str">
        <f t="shared" si="2680"/>
        <v/>
      </c>
      <c r="AU561" s="45" t="str">
        <f t="shared" si="2681"/>
        <v/>
      </c>
      <c r="AV561" s="35"/>
      <c r="AW561" s="27"/>
      <c r="AX561" s="46"/>
      <c r="AY561" s="44"/>
      <c r="AZ561" s="44" t="str">
        <f t="shared" si="2704"/>
        <v/>
      </c>
      <c r="BA561" s="44"/>
      <c r="BB561" s="44" t="str">
        <f t="shared" si="2705"/>
        <v/>
      </c>
      <c r="BC561" s="44"/>
      <c r="BD561" s="44" t="str">
        <f t="shared" si="2706"/>
        <v/>
      </c>
      <c r="BE561" s="44"/>
      <c r="BF561" s="44"/>
      <c r="BG561" s="44"/>
      <c r="BH561" s="44" t="str">
        <f t="shared" si="2682"/>
        <v/>
      </c>
      <c r="BI561" s="45" t="str">
        <f t="shared" si="2683"/>
        <v/>
      </c>
      <c r="BJ561" s="35"/>
      <c r="BK561" s="50"/>
      <c r="BL561" s="46"/>
      <c r="BM561" s="44"/>
      <c r="BN561" s="44" t="str">
        <f t="shared" si="2612"/>
        <v/>
      </c>
      <c r="BO561" s="44"/>
      <c r="BP561" s="44" t="str">
        <f t="shared" si="2613"/>
        <v/>
      </c>
      <c r="BQ561" s="44"/>
      <c r="BR561" s="44" t="str">
        <f t="shared" si="2696"/>
        <v/>
      </c>
      <c r="BS561" s="44"/>
      <c r="BT561" s="60" t="str">
        <f t="shared" si="2722"/>
        <v/>
      </c>
      <c r="BU561" s="67" t="str">
        <f t="shared" si="2723"/>
        <v/>
      </c>
      <c r="BV561" s="44" t="str">
        <f t="shared" si="2560"/>
        <v/>
      </c>
      <c r="BW561" s="45" t="str">
        <f t="shared" si="2561"/>
        <v/>
      </c>
      <c r="BX561" s="35"/>
      <c r="BY561" s="27"/>
      <c r="BZ561" s="46"/>
      <c r="CA561" s="44"/>
      <c r="CB561" s="44" t="str">
        <f t="shared" si="2727"/>
        <v/>
      </c>
      <c r="CC561" s="44"/>
      <c r="CD561" s="44" t="str">
        <f t="shared" si="2728"/>
        <v/>
      </c>
      <c r="CE561" s="44"/>
      <c r="CF561" s="44" t="str">
        <f t="shared" si="2729"/>
        <v/>
      </c>
      <c r="CG561" s="44"/>
      <c r="CH561" s="60" t="str">
        <f t="shared" si="2730"/>
        <v/>
      </c>
      <c r="CI561" s="67" t="str">
        <f t="shared" si="2731"/>
        <v/>
      </c>
      <c r="CJ561" s="44" t="str">
        <f t="shared" si="2732"/>
        <v/>
      </c>
      <c r="CK561" s="45" t="str">
        <f t="shared" si="2733"/>
        <v/>
      </c>
      <c r="CL561" s="35"/>
      <c r="CM561" s="27"/>
      <c r="CN561" s="46"/>
      <c r="CO561" s="44"/>
      <c r="CP561" s="44" t="str">
        <f t="shared" si="2734"/>
        <v/>
      </c>
      <c r="CQ561" s="44"/>
      <c r="CR561" s="44" t="str">
        <f t="shared" si="2735"/>
        <v/>
      </c>
      <c r="CS561" s="44"/>
      <c r="CT561" s="44" t="str">
        <f t="shared" si="2736"/>
        <v/>
      </c>
      <c r="CU561" s="44"/>
      <c r="CV561" s="60" t="str">
        <f t="shared" si="2737"/>
        <v/>
      </c>
      <c r="CW561" s="67" t="str">
        <f t="shared" si="2738"/>
        <v/>
      </c>
      <c r="CX561" s="44" t="str">
        <f t="shared" si="2739"/>
        <v/>
      </c>
      <c r="CY561" s="45" t="str">
        <f t="shared" si="2740"/>
        <v/>
      </c>
      <c r="CZ561" s="35"/>
      <c r="DA561" s="58"/>
      <c r="DB561" s="46"/>
      <c r="DC561" s="44"/>
      <c r="DD561" s="44" t="str">
        <f t="shared" si="2741"/>
        <v/>
      </c>
      <c r="DE561" s="44"/>
      <c r="DF561" s="44" t="str">
        <f t="shared" si="2742"/>
        <v/>
      </c>
      <c r="DG561" s="44"/>
      <c r="DH561" s="44" t="str">
        <f t="shared" si="2743"/>
        <v/>
      </c>
      <c r="DI561" s="44"/>
      <c r="DJ561" s="60" t="str">
        <f t="shared" si="2744"/>
        <v/>
      </c>
      <c r="DK561" s="67" t="str">
        <f t="shared" si="2745"/>
        <v/>
      </c>
      <c r="DL561" s="44" t="str">
        <f t="shared" si="2746"/>
        <v/>
      </c>
      <c r="DM561" s="45" t="str">
        <f t="shared" si="2747"/>
        <v/>
      </c>
      <c r="DN561" s="35"/>
      <c r="DO561" s="27"/>
      <c r="DP561" s="46"/>
      <c r="DQ561" s="44"/>
      <c r="DR561" s="44" t="str">
        <f t="shared" si="2748"/>
        <v/>
      </c>
      <c r="DS561" s="44"/>
      <c r="DT561" s="44" t="str">
        <f t="shared" si="2749"/>
        <v/>
      </c>
      <c r="DU561" s="44"/>
      <c r="DV561" s="44" t="str">
        <f t="shared" si="2750"/>
        <v/>
      </c>
      <c r="DW561" s="44"/>
      <c r="DX561" s="60" t="str">
        <f t="shared" si="2751"/>
        <v/>
      </c>
      <c r="DY561" s="67" t="str">
        <f t="shared" si="2752"/>
        <v/>
      </c>
      <c r="DZ561" s="44" t="str">
        <f t="shared" si="2753"/>
        <v/>
      </c>
      <c r="EA561" s="45" t="str">
        <f t="shared" si="2754"/>
        <v/>
      </c>
      <c r="EB561" s="35"/>
      <c r="EC561" s="27"/>
      <c r="ED561" s="46"/>
      <c r="EE561" s="67"/>
      <c r="EF561" s="44" t="str">
        <f>IF(EE561="","",EE561-EE560)</f>
        <v/>
      </c>
      <c r="EG561" s="44"/>
      <c r="EH561" s="44"/>
      <c r="EI561" s="44"/>
      <c r="EJ561" s="44" t="str">
        <f>IF(EI561="","",EI560+EK560-EI561)</f>
        <v/>
      </c>
      <c r="EK561" s="44"/>
      <c r="EL561" s="44"/>
      <c r="EM561" s="44"/>
      <c r="EN561" s="44" t="str">
        <f>IF(EM561="","",EJ561*EM561)</f>
        <v/>
      </c>
      <c r="EO561" s="45" t="str">
        <f>IF(EN561="","",EN561/(EF561*100))</f>
        <v/>
      </c>
      <c r="EP561" s="35"/>
      <c r="EQ561" s="27"/>
      <c r="ER561" s="46"/>
      <c r="ES561" s="44"/>
      <c r="ET561" s="44" t="str">
        <f t="shared" si="2709"/>
        <v/>
      </c>
      <c r="EU561" s="44"/>
      <c r="EV561" s="44" t="str">
        <f t="shared" si="2710"/>
        <v/>
      </c>
      <c r="EW561" s="44"/>
      <c r="EX561" s="44" t="str">
        <f t="shared" si="2711"/>
        <v/>
      </c>
      <c r="EY561" s="44"/>
      <c r="EZ561" s="44"/>
      <c r="FA561" s="44"/>
      <c r="FB561" s="44" t="str">
        <f t="shared" si="2686"/>
        <v/>
      </c>
      <c r="FC561" s="45" t="str">
        <f t="shared" si="2687"/>
        <v/>
      </c>
      <c r="FD561" s="35"/>
      <c r="HW561" s="181"/>
      <c r="IY561" s="33"/>
      <c r="IZ561" s="46"/>
      <c r="JA561" s="44"/>
      <c r="JB561" s="44" t="str">
        <f t="shared" si="2755"/>
        <v/>
      </c>
      <c r="JC561" s="44"/>
      <c r="JD561" s="44" t="str">
        <f t="shared" si="2756"/>
        <v/>
      </c>
      <c r="JE561" s="44"/>
      <c r="JF561" s="44" t="str">
        <f t="shared" si="2757"/>
        <v/>
      </c>
      <c r="JG561" s="44"/>
      <c r="JH561" s="60" t="str">
        <f t="shared" si="2758"/>
        <v/>
      </c>
      <c r="JI561" s="67" t="str">
        <f t="shared" si="2759"/>
        <v/>
      </c>
      <c r="JJ561" s="44" t="str">
        <f t="shared" si="2760"/>
        <v/>
      </c>
      <c r="JK561" s="45" t="str">
        <f t="shared" si="2761"/>
        <v/>
      </c>
      <c r="JL561" s="35"/>
      <c r="JM561" s="27"/>
      <c r="JN561" s="46"/>
      <c r="JO561" s="44"/>
      <c r="JP561" s="44" t="str">
        <f t="shared" si="2762"/>
        <v/>
      </c>
      <c r="JQ561" s="44"/>
      <c r="JR561" s="44" t="str">
        <f t="shared" si="2763"/>
        <v/>
      </c>
      <c r="JS561" s="44"/>
      <c r="JT561" s="44" t="str">
        <f t="shared" si="2764"/>
        <v/>
      </c>
      <c r="JU561" s="44"/>
      <c r="JV561" s="60" t="str">
        <f t="shared" si="2765"/>
        <v/>
      </c>
      <c r="JW561" s="67" t="str">
        <f t="shared" si="2766"/>
        <v/>
      </c>
      <c r="JX561" s="44" t="str">
        <f t="shared" si="2767"/>
        <v/>
      </c>
      <c r="JY561" s="45" t="str">
        <f t="shared" si="2768"/>
        <v/>
      </c>
      <c r="JZ561" s="35"/>
      <c r="KA561" s="61"/>
      <c r="KB561" s="46"/>
      <c r="KC561" s="44"/>
      <c r="KD561" s="44" t="str">
        <f t="shared" si="2769"/>
        <v/>
      </c>
      <c r="KE561" s="44"/>
      <c r="KF561" s="44" t="str">
        <f t="shared" si="2770"/>
        <v/>
      </c>
      <c r="KG561" s="44"/>
      <c r="KH561" s="44" t="str">
        <f t="shared" si="2771"/>
        <v/>
      </c>
      <c r="KI561" s="44"/>
      <c r="KJ561" s="60" t="str">
        <f t="shared" si="2772"/>
        <v/>
      </c>
      <c r="KK561" s="67" t="str">
        <f t="shared" si="2773"/>
        <v/>
      </c>
      <c r="KL561" s="44" t="str">
        <f t="shared" si="2774"/>
        <v/>
      </c>
      <c r="KM561" s="45" t="str">
        <f t="shared" si="2775"/>
        <v/>
      </c>
      <c r="KN561" s="35"/>
      <c r="KO561" s="27"/>
      <c r="KP561" s="46"/>
      <c r="KQ561" s="44"/>
      <c r="KR561" s="44" t="str">
        <f t="shared" si="2776"/>
        <v/>
      </c>
      <c r="KS561" s="44"/>
      <c r="KT561" s="44" t="str">
        <f t="shared" si="2777"/>
        <v/>
      </c>
      <c r="KU561" s="44"/>
      <c r="KV561" s="44" t="str">
        <f t="shared" si="2778"/>
        <v/>
      </c>
      <c r="KW561" s="44"/>
      <c r="KX561" s="60" t="str">
        <f t="shared" si="2779"/>
        <v/>
      </c>
      <c r="KY561" s="67" t="str">
        <f t="shared" si="2780"/>
        <v/>
      </c>
      <c r="KZ561" s="44" t="str">
        <f t="shared" si="2781"/>
        <v/>
      </c>
      <c r="LA561" s="45" t="str">
        <f t="shared" si="2782"/>
        <v/>
      </c>
      <c r="LB561" s="35"/>
      <c r="LC561" s="27"/>
      <c r="LD561" s="74"/>
      <c r="LE561" s="75"/>
      <c r="LF561" s="75"/>
      <c r="LG561" s="75"/>
      <c r="LH561" s="75"/>
      <c r="LI561" s="75"/>
      <c r="LJ561" s="75" t="str">
        <f>IF(LI561="","",#REF!+#REF!-LI561)</f>
        <v/>
      </c>
      <c r="LK561" s="75"/>
      <c r="LL561" s="77"/>
      <c r="LM561" s="78"/>
      <c r="LN561" s="75"/>
      <c r="LO561" s="79"/>
      <c r="LP561" s="35"/>
      <c r="LQ561" s="27"/>
      <c r="LR561" s="46"/>
      <c r="LS561" s="67"/>
      <c r="LT561" s="44" t="str">
        <f>IF(LS561="","",LS561-LS560)</f>
        <v/>
      </c>
      <c r="LU561" s="44"/>
      <c r="LV561" s="44"/>
      <c r="LW561" s="44"/>
      <c r="LX561" s="44" t="str">
        <f>IF(LW561="","",LW560+LY560-LW561)</f>
        <v/>
      </c>
      <c r="LY561" s="44"/>
      <c r="LZ561" s="44"/>
      <c r="MA561" s="44"/>
      <c r="MB561" s="44" t="str">
        <f>IF(MA561="","",LX561*MA561)</f>
        <v/>
      </c>
      <c r="MC561" s="45" t="str">
        <f>IF(MB561="","",MB561/(LT561*100))</f>
        <v/>
      </c>
      <c r="MD561" s="35"/>
      <c r="ME561" s="27"/>
      <c r="MF561" s="46"/>
      <c r="MG561" s="67"/>
      <c r="MH561" s="44" t="str">
        <f>IF(MG561="","",MG561-MG560)</f>
        <v/>
      </c>
      <c r="MI561" s="44"/>
      <c r="MJ561" s="44"/>
      <c r="MK561" s="44"/>
      <c r="ML561" s="44" t="str">
        <f>IF(MK561="","",MK560+MM560-MK561)</f>
        <v/>
      </c>
      <c r="MM561" s="44"/>
      <c r="MN561" s="44"/>
      <c r="MO561" s="44"/>
      <c r="MP561" s="44" t="str">
        <f>IF(MO561="","",ML561*MO561)</f>
        <v/>
      </c>
      <c r="MQ561" s="45" t="str">
        <f>IF(MP561="","",MP561/(MH561*100))</f>
        <v/>
      </c>
      <c r="MR561" s="35"/>
      <c r="MS561" s="27"/>
      <c r="MT561" s="46"/>
      <c r="MU561" s="67"/>
      <c r="MV561" s="44" t="str">
        <f>IF(MU561="","",MU561-MU560)</f>
        <v/>
      </c>
      <c r="MW561" s="44"/>
      <c r="MX561" s="44"/>
      <c r="MY561" s="44"/>
      <c r="MZ561" s="44" t="str">
        <f>IF(MY561="","",MY560+NA560-MY561)</f>
        <v/>
      </c>
      <c r="NA561" s="44"/>
      <c r="NB561" s="44"/>
      <c r="NC561" s="44"/>
      <c r="ND561" s="44" t="str">
        <f>IF(NC561="","",MZ561*NC561)</f>
        <v/>
      </c>
      <c r="NE561" s="45" t="str">
        <f>IF(ND561="","",ND561/(MV561*100))</f>
        <v/>
      </c>
      <c r="NF561" s="35"/>
      <c r="NG561" s="27"/>
      <c r="NH561" s="46"/>
      <c r="NI561" s="67"/>
      <c r="NJ561" s="44" t="str">
        <f>IF(NI561="","",NI561-NI560)</f>
        <v/>
      </c>
      <c r="NK561" s="44"/>
      <c r="NL561" s="44"/>
      <c r="NM561" s="44"/>
      <c r="NN561" s="44" t="str">
        <f>IF(NM561="","",NM560+NO560-NM561)</f>
        <v/>
      </c>
      <c r="NO561" s="44"/>
      <c r="NP561" s="44"/>
      <c r="NQ561" s="44"/>
      <c r="NR561" s="44" t="str">
        <f>IF(NQ561="","",NN561*NQ561)</f>
        <v/>
      </c>
      <c r="NS561" s="45" t="str">
        <f>IF(NR561="","",NR561/(NJ561*100))</f>
        <v/>
      </c>
      <c r="NT561" s="35"/>
    </row>
    <row r="562" spans="1:384" ht="15" customHeight="1" thickTop="1" thickBot="1" x14ac:dyDescent="0.25">
      <c r="A562" s="38"/>
      <c r="B562" s="39"/>
      <c r="C562" s="40"/>
      <c r="D562" s="40"/>
      <c r="E562" s="40"/>
      <c r="F562" s="140"/>
      <c r="G562" s="140"/>
      <c r="H562" s="42"/>
      <c r="I562" s="44"/>
      <c r="J562" s="44" t="str">
        <f t="shared" si="2697"/>
        <v/>
      </c>
      <c r="K562" s="44"/>
      <c r="L562" s="44"/>
      <c r="M562" s="44"/>
      <c r="N562" s="44" t="str">
        <f t="shared" si="2698"/>
        <v/>
      </c>
      <c r="O562" s="44"/>
      <c r="P562" s="44"/>
      <c r="Q562" s="44"/>
      <c r="R562" s="44" t="str">
        <f t="shared" si="2676"/>
        <v/>
      </c>
      <c r="S562" s="45" t="str">
        <f t="shared" si="2677"/>
        <v/>
      </c>
      <c r="T562" s="35"/>
      <c r="U562" s="27"/>
      <c r="V562" s="46"/>
      <c r="W562" s="67"/>
      <c r="X562" s="44" t="str">
        <f>IF(W562="","",W562-W561)</f>
        <v/>
      </c>
      <c r="Y562" s="44"/>
      <c r="Z562" s="44"/>
      <c r="AA562" s="44"/>
      <c r="AB562" s="44" t="str">
        <f>IF(AA562="","",AA561+AC561-AA562)</f>
        <v/>
      </c>
      <c r="AC562" s="44"/>
      <c r="AD562" s="44"/>
      <c r="AE562" s="44"/>
      <c r="AF562" s="44" t="str">
        <f>IF(AE562="","",AB562*AE562)</f>
        <v/>
      </c>
      <c r="AG562" s="45" t="str">
        <f>IF(AF562="","",AF562/(X562*100))</f>
        <v/>
      </c>
      <c r="AH562" s="35"/>
      <c r="AI562" s="27"/>
      <c r="AJ562" s="46"/>
      <c r="AK562" s="44"/>
      <c r="AL562" s="44" t="str">
        <f t="shared" si="2701"/>
        <v/>
      </c>
      <c r="AM562" s="44"/>
      <c r="AN562" s="44" t="str">
        <f t="shared" si="2702"/>
        <v/>
      </c>
      <c r="AO562" s="44"/>
      <c r="AP562" s="44" t="str">
        <f t="shared" si="2703"/>
        <v/>
      </c>
      <c r="AQ562" s="44"/>
      <c r="AR562" s="44"/>
      <c r="AS562" s="44"/>
      <c r="AT562" s="44" t="str">
        <f t="shared" si="2680"/>
        <v/>
      </c>
      <c r="AU562" s="45" t="str">
        <f t="shared" si="2681"/>
        <v/>
      </c>
      <c r="AV562" s="35"/>
      <c r="AW562" s="27"/>
      <c r="AX562" s="46"/>
      <c r="AY562" s="44"/>
      <c r="AZ562" s="44" t="str">
        <f t="shared" si="2704"/>
        <v/>
      </c>
      <c r="BA562" s="44"/>
      <c r="BB562" s="44" t="str">
        <f t="shared" si="2705"/>
        <v/>
      </c>
      <c r="BC562" s="44"/>
      <c r="BD562" s="44" t="str">
        <f t="shared" si="2706"/>
        <v/>
      </c>
      <c r="BE562" s="44"/>
      <c r="BF562" s="44"/>
      <c r="BG562" s="44"/>
      <c r="BH562" s="44" t="str">
        <f t="shared" si="2682"/>
        <v/>
      </c>
      <c r="BI562" s="45" t="str">
        <f t="shared" si="2683"/>
        <v/>
      </c>
      <c r="BJ562" s="35"/>
      <c r="BK562" s="50"/>
      <c r="BL562" s="74"/>
      <c r="BM562" s="75"/>
      <c r="BN562" s="75" t="str">
        <f t="shared" si="2612"/>
        <v/>
      </c>
      <c r="BO562" s="75"/>
      <c r="BP562" s="75" t="str">
        <f t="shared" si="2613"/>
        <v/>
      </c>
      <c r="BQ562" s="75"/>
      <c r="BR562" s="75" t="str">
        <f t="shared" si="2696"/>
        <v/>
      </c>
      <c r="BS562" s="75"/>
      <c r="BT562" s="77" t="str">
        <f t="shared" si="2722"/>
        <v/>
      </c>
      <c r="BU562" s="78" t="str">
        <f t="shared" si="2723"/>
        <v/>
      </c>
      <c r="BV562" s="75" t="str">
        <f t="shared" si="2560"/>
        <v/>
      </c>
      <c r="BW562" s="79" t="str">
        <f t="shared" si="2561"/>
        <v/>
      </c>
      <c r="BX562" s="35"/>
      <c r="BY562" s="27"/>
      <c r="BZ562" s="74"/>
      <c r="CA562" s="75"/>
      <c r="CB562" s="75" t="str">
        <f t="shared" si="2727"/>
        <v/>
      </c>
      <c r="CC562" s="75"/>
      <c r="CD562" s="75" t="str">
        <f t="shared" si="2728"/>
        <v/>
      </c>
      <c r="CE562" s="75"/>
      <c r="CF562" s="75" t="str">
        <f t="shared" si="2729"/>
        <v/>
      </c>
      <c r="CG562" s="75"/>
      <c r="CH562" s="77" t="str">
        <f t="shared" si="2730"/>
        <v/>
      </c>
      <c r="CI562" s="78" t="str">
        <f t="shared" si="2731"/>
        <v/>
      </c>
      <c r="CJ562" s="75" t="str">
        <f t="shared" si="2732"/>
        <v/>
      </c>
      <c r="CK562" s="79" t="str">
        <f t="shared" si="2733"/>
        <v/>
      </c>
      <c r="CL562" s="35"/>
      <c r="CM562" s="27"/>
      <c r="CN562" s="74"/>
      <c r="CO562" s="75"/>
      <c r="CP562" s="75" t="str">
        <f t="shared" si="2734"/>
        <v/>
      </c>
      <c r="CQ562" s="75"/>
      <c r="CR562" s="75" t="str">
        <f t="shared" si="2735"/>
        <v/>
      </c>
      <c r="CS562" s="75"/>
      <c r="CT562" s="75" t="str">
        <f t="shared" si="2736"/>
        <v/>
      </c>
      <c r="CU562" s="75"/>
      <c r="CV562" s="77" t="str">
        <f t="shared" si="2737"/>
        <v/>
      </c>
      <c r="CW562" s="78" t="str">
        <f t="shared" si="2738"/>
        <v/>
      </c>
      <c r="CX562" s="75" t="str">
        <f t="shared" si="2739"/>
        <v/>
      </c>
      <c r="CY562" s="79" t="str">
        <f t="shared" si="2740"/>
        <v/>
      </c>
      <c r="CZ562" s="35"/>
      <c r="DA562" s="58"/>
      <c r="DB562" s="74"/>
      <c r="DC562" s="75"/>
      <c r="DD562" s="75" t="str">
        <f t="shared" si="2741"/>
        <v/>
      </c>
      <c r="DE562" s="75"/>
      <c r="DF562" s="75" t="str">
        <f t="shared" si="2742"/>
        <v/>
      </c>
      <c r="DG562" s="75"/>
      <c r="DH562" s="75" t="str">
        <f t="shared" si="2743"/>
        <v/>
      </c>
      <c r="DI562" s="75"/>
      <c r="DJ562" s="77" t="str">
        <f t="shared" si="2744"/>
        <v/>
      </c>
      <c r="DK562" s="78" t="str">
        <f t="shared" si="2745"/>
        <v/>
      </c>
      <c r="DL562" s="75" t="str">
        <f t="shared" si="2746"/>
        <v/>
      </c>
      <c r="DM562" s="79" t="str">
        <f t="shared" si="2747"/>
        <v/>
      </c>
      <c r="DN562" s="35"/>
      <c r="DO562" s="27"/>
      <c r="DP562" s="74"/>
      <c r="DQ562" s="75"/>
      <c r="DR562" s="75" t="str">
        <f t="shared" si="2748"/>
        <v/>
      </c>
      <c r="DS562" s="75"/>
      <c r="DT562" s="75" t="str">
        <f t="shared" si="2749"/>
        <v/>
      </c>
      <c r="DU562" s="75"/>
      <c r="DV562" s="75" t="str">
        <f t="shared" si="2750"/>
        <v/>
      </c>
      <c r="DW562" s="75"/>
      <c r="DX562" s="77" t="str">
        <f t="shared" si="2751"/>
        <v/>
      </c>
      <c r="DY562" s="78" t="str">
        <f t="shared" si="2752"/>
        <v/>
      </c>
      <c r="DZ562" s="75" t="str">
        <f t="shared" si="2753"/>
        <v/>
      </c>
      <c r="EA562" s="79" t="str">
        <f t="shared" si="2754"/>
        <v/>
      </c>
      <c r="EB562" s="35"/>
      <c r="EC562" s="27"/>
      <c r="ED562" s="46"/>
      <c r="EE562" s="67"/>
      <c r="EF562" s="44" t="str">
        <f>IF(EE562="","",EE562-EE561)</f>
        <v/>
      </c>
      <c r="EG562" s="44"/>
      <c r="EH562" s="44"/>
      <c r="EI562" s="44"/>
      <c r="EJ562" s="44" t="str">
        <f>IF(EI562="","",EI561+EK561-EI562)</f>
        <v/>
      </c>
      <c r="EK562" s="44"/>
      <c r="EL562" s="44"/>
      <c r="EM562" s="44"/>
      <c r="EN562" s="44" t="str">
        <f>IF(EM562="","",EJ562*EM562)</f>
        <v/>
      </c>
      <c r="EO562" s="45" t="str">
        <f>IF(EN562="","",EN562/(EF562*100))</f>
        <v/>
      </c>
      <c r="EP562" s="35"/>
      <c r="EQ562" s="27"/>
      <c r="ER562" s="46"/>
      <c r="ES562" s="44"/>
      <c r="ET562" s="44" t="str">
        <f t="shared" si="2709"/>
        <v/>
      </c>
      <c r="EU562" s="44"/>
      <c r="EV562" s="44" t="str">
        <f t="shared" si="2710"/>
        <v/>
      </c>
      <c r="EW562" s="44"/>
      <c r="EX562" s="44" t="str">
        <f t="shared" si="2711"/>
        <v/>
      </c>
      <c r="EY562" s="44"/>
      <c r="EZ562" s="44"/>
      <c r="FA562" s="44"/>
      <c r="FB562" s="44" t="str">
        <f t="shared" si="2686"/>
        <v/>
      </c>
      <c r="FC562" s="45" t="str">
        <f t="shared" si="2687"/>
        <v/>
      </c>
      <c r="FD562" s="35"/>
      <c r="HW562" s="181"/>
      <c r="IY562" s="33"/>
      <c r="IZ562" s="74"/>
      <c r="JA562" s="75"/>
      <c r="JB562" s="75" t="str">
        <f t="shared" si="2755"/>
        <v/>
      </c>
      <c r="JC562" s="75"/>
      <c r="JD562" s="75" t="str">
        <f t="shared" si="2756"/>
        <v/>
      </c>
      <c r="JE562" s="75"/>
      <c r="JF562" s="75" t="str">
        <f t="shared" si="2757"/>
        <v/>
      </c>
      <c r="JG562" s="75"/>
      <c r="JH562" s="77" t="str">
        <f t="shared" si="2758"/>
        <v/>
      </c>
      <c r="JI562" s="78" t="str">
        <f t="shared" si="2759"/>
        <v/>
      </c>
      <c r="JJ562" s="75" t="str">
        <f t="shared" si="2760"/>
        <v/>
      </c>
      <c r="JK562" s="79" t="str">
        <f t="shared" si="2761"/>
        <v/>
      </c>
      <c r="JL562" s="35"/>
      <c r="JM562" s="27"/>
      <c r="JN562" s="74"/>
      <c r="JO562" s="75"/>
      <c r="JP562" s="75" t="str">
        <f t="shared" si="2762"/>
        <v/>
      </c>
      <c r="JQ562" s="75"/>
      <c r="JR562" s="75" t="str">
        <f t="shared" si="2763"/>
        <v/>
      </c>
      <c r="JS562" s="75"/>
      <c r="JT562" s="75" t="str">
        <f t="shared" si="2764"/>
        <v/>
      </c>
      <c r="JU562" s="75"/>
      <c r="JV562" s="77" t="str">
        <f t="shared" si="2765"/>
        <v/>
      </c>
      <c r="JW562" s="78" t="str">
        <f t="shared" si="2766"/>
        <v/>
      </c>
      <c r="JX562" s="75" t="str">
        <f t="shared" si="2767"/>
        <v/>
      </c>
      <c r="JY562" s="79" t="str">
        <f t="shared" si="2768"/>
        <v/>
      </c>
      <c r="JZ562" s="35"/>
      <c r="KA562" s="61"/>
      <c r="KB562" s="74"/>
      <c r="KC562" s="75"/>
      <c r="KD562" s="75" t="str">
        <f t="shared" si="2769"/>
        <v/>
      </c>
      <c r="KE562" s="75"/>
      <c r="KF562" s="75" t="str">
        <f t="shared" si="2770"/>
        <v/>
      </c>
      <c r="KG562" s="75"/>
      <c r="KH562" s="75" t="str">
        <f t="shared" si="2771"/>
        <v/>
      </c>
      <c r="KI562" s="75"/>
      <c r="KJ562" s="77" t="str">
        <f t="shared" si="2772"/>
        <v/>
      </c>
      <c r="KK562" s="78" t="str">
        <f t="shared" si="2773"/>
        <v/>
      </c>
      <c r="KL562" s="75" t="str">
        <f t="shared" si="2774"/>
        <v/>
      </c>
      <c r="KM562" s="79" t="str">
        <f t="shared" si="2775"/>
        <v/>
      </c>
      <c r="KN562" s="35"/>
      <c r="KO562" s="27"/>
      <c r="KP562" s="74"/>
      <c r="KQ562" s="75"/>
      <c r="KR562" s="75" t="str">
        <f t="shared" si="2776"/>
        <v/>
      </c>
      <c r="KS562" s="75"/>
      <c r="KT562" s="75" t="str">
        <f t="shared" si="2777"/>
        <v/>
      </c>
      <c r="KU562" s="75"/>
      <c r="KV562" s="75" t="str">
        <f t="shared" si="2778"/>
        <v/>
      </c>
      <c r="KW562" s="75"/>
      <c r="KX562" s="77" t="str">
        <f t="shared" si="2779"/>
        <v/>
      </c>
      <c r="KY562" s="78" t="str">
        <f t="shared" si="2780"/>
        <v/>
      </c>
      <c r="KZ562" s="75" t="str">
        <f t="shared" si="2781"/>
        <v/>
      </c>
      <c r="LA562" s="79" t="str">
        <f t="shared" si="2782"/>
        <v/>
      </c>
      <c r="LB562" s="35"/>
      <c r="LC562" s="27"/>
      <c r="LD562" s="107"/>
      <c r="LE562" s="87"/>
      <c r="LF562" s="87"/>
      <c r="LG562" s="87"/>
      <c r="LH562" s="87"/>
      <c r="LI562" s="87"/>
      <c r="LJ562" s="87" t="str">
        <f>IF(LI562="","",LI559+LK559-LI562)</f>
        <v/>
      </c>
      <c r="LK562" s="87"/>
      <c r="LL562" s="108"/>
      <c r="LM562" s="109"/>
      <c r="LN562" s="87"/>
      <c r="LO562" s="89"/>
      <c r="LP562" s="35"/>
      <c r="LQ562" s="27"/>
      <c r="LR562" s="46"/>
      <c r="LS562" s="67"/>
      <c r="LT562" s="44" t="str">
        <f>IF(LS562="","",LS562-LS561)</f>
        <v/>
      </c>
      <c r="LU562" s="44"/>
      <c r="LV562" s="44"/>
      <c r="LW562" s="44"/>
      <c r="LX562" s="44" t="str">
        <f>IF(LW562="","",LW561+LY561-LW562)</f>
        <v/>
      </c>
      <c r="LY562" s="44"/>
      <c r="LZ562" s="44"/>
      <c r="MA562" s="44"/>
      <c r="MB562" s="44" t="str">
        <f>IF(MA562="","",LX562*MA562)</f>
        <v/>
      </c>
      <c r="MC562" s="45" t="str">
        <f>IF(MB562="","",MB562/(LT562*100))</f>
        <v/>
      </c>
      <c r="MD562" s="35"/>
      <c r="ME562" s="27"/>
      <c r="MF562" s="46"/>
      <c r="MG562" s="67"/>
      <c r="MH562" s="44" t="str">
        <f>IF(MG562="","",MG562-MG561)</f>
        <v/>
      </c>
      <c r="MI562" s="44"/>
      <c r="MJ562" s="44"/>
      <c r="MK562" s="44"/>
      <c r="ML562" s="44" t="str">
        <f>IF(MK562="","",MK561+MM561-MK562)</f>
        <v/>
      </c>
      <c r="MM562" s="44"/>
      <c r="MN562" s="44"/>
      <c r="MO562" s="44"/>
      <c r="MP562" s="44" t="str">
        <f>IF(MO562="","",ML562*MO562)</f>
        <v/>
      </c>
      <c r="MQ562" s="45" t="str">
        <f>IF(MP562="","",MP562/(MH562*100))</f>
        <v/>
      </c>
      <c r="MR562" s="35"/>
      <c r="MS562" s="27"/>
      <c r="MT562" s="46"/>
      <c r="MU562" s="67"/>
      <c r="MV562" s="44" t="str">
        <f>IF(MU562="","",MU562-MU561)</f>
        <v/>
      </c>
      <c r="MW562" s="44"/>
      <c r="MX562" s="44"/>
      <c r="MY562" s="44"/>
      <c r="MZ562" s="44" t="str">
        <f>IF(MY562="","",MY561+NA561-MY562)</f>
        <v/>
      </c>
      <c r="NA562" s="44"/>
      <c r="NB562" s="44"/>
      <c r="NC562" s="44"/>
      <c r="ND562" s="44" t="str">
        <f>IF(NC562="","",MZ562*NC562)</f>
        <v/>
      </c>
      <c r="NE562" s="45" t="str">
        <f>IF(ND562="","",ND562/(MV562*100))</f>
        <v/>
      </c>
      <c r="NF562" s="35"/>
      <c r="NG562" s="27"/>
      <c r="NH562" s="46"/>
      <c r="NI562" s="67"/>
      <c r="NJ562" s="44" t="str">
        <f>IF(NI562="","",NI562-NI561)</f>
        <v/>
      </c>
      <c r="NK562" s="44"/>
      <c r="NL562" s="44"/>
      <c r="NM562" s="44"/>
      <c r="NN562" s="44" t="str">
        <f>IF(NM562="","",NM561+NO561-NM562)</f>
        <v/>
      </c>
      <c r="NO562" s="44"/>
      <c r="NP562" s="44"/>
      <c r="NQ562" s="44"/>
      <c r="NR562" s="44" t="str">
        <f>IF(NQ562="","",NN562*NQ562)</f>
        <v/>
      </c>
      <c r="NS562" s="45" t="str">
        <f>IF(NR562="","",NR562/(NJ562*100))</f>
        <v/>
      </c>
      <c r="NT562" s="35"/>
    </row>
    <row r="563" spans="1:384" ht="15" customHeight="1" thickTop="1" x14ac:dyDescent="0.2">
      <c r="A563" s="38"/>
      <c r="B563" s="39"/>
      <c r="C563" s="40"/>
      <c r="D563" s="40"/>
      <c r="E563" s="40"/>
      <c r="F563" s="140"/>
      <c r="G563" s="140"/>
      <c r="H563" s="42"/>
      <c r="I563" s="44"/>
      <c r="J563" s="44"/>
      <c r="K563" s="44"/>
      <c r="L563" s="44"/>
      <c r="M563" s="44"/>
      <c r="N563" s="44" t="str">
        <f t="shared" si="2698"/>
        <v/>
      </c>
      <c r="O563" s="44"/>
      <c r="P563" s="44"/>
      <c r="Q563" s="44"/>
      <c r="R563" s="44" t="str">
        <f t="shared" si="2676"/>
        <v/>
      </c>
      <c r="S563" s="45" t="str">
        <f t="shared" si="2677"/>
        <v/>
      </c>
      <c r="T563" s="35"/>
      <c r="U563" s="27"/>
      <c r="V563" s="46"/>
      <c r="W563" s="67"/>
      <c r="X563" s="44"/>
      <c r="Y563" s="44"/>
      <c r="Z563" s="44"/>
      <c r="AA563" s="44"/>
      <c r="AB563" s="44" t="str">
        <f>IF(AA563="","",AA562+AC562-AA563)</f>
        <v/>
      </c>
      <c r="AC563" s="44"/>
      <c r="AD563" s="44"/>
      <c r="AE563" s="44"/>
      <c r="AF563" s="44" t="str">
        <f>IF(AE563="","",AB563*AE563)</f>
        <v/>
      </c>
      <c r="AG563" s="45" t="str">
        <f>IF(AF563="","",AF563/(X563*100))</f>
        <v/>
      </c>
      <c r="AH563" s="35"/>
      <c r="AI563" s="27"/>
      <c r="AJ563" s="46"/>
      <c r="AK563" s="44"/>
      <c r="AL563" s="44"/>
      <c r="AM563" s="44"/>
      <c r="AN563" s="44" t="str">
        <f t="shared" si="2702"/>
        <v/>
      </c>
      <c r="AO563" s="44"/>
      <c r="AP563" s="44" t="str">
        <f t="shared" si="2703"/>
        <v/>
      </c>
      <c r="AQ563" s="44"/>
      <c r="AR563" s="44"/>
      <c r="AS563" s="44"/>
      <c r="AT563" s="44" t="str">
        <f t="shared" si="2680"/>
        <v/>
      </c>
      <c r="AU563" s="45" t="str">
        <f t="shared" si="2681"/>
        <v/>
      </c>
      <c r="AV563" s="35"/>
      <c r="AW563" s="27"/>
      <c r="AX563" s="46"/>
      <c r="AY563" s="44"/>
      <c r="AZ563" s="44"/>
      <c r="BA563" s="44"/>
      <c r="BB563" s="44" t="str">
        <f t="shared" si="2705"/>
        <v/>
      </c>
      <c r="BC563" s="44"/>
      <c r="BD563" s="44" t="str">
        <f t="shared" si="2706"/>
        <v/>
      </c>
      <c r="BE563" s="44"/>
      <c r="BF563" s="44"/>
      <c r="BG563" s="44"/>
      <c r="BH563" s="44" t="str">
        <f t="shared" si="2682"/>
        <v/>
      </c>
      <c r="BI563" s="45" t="str">
        <f t="shared" si="2683"/>
        <v/>
      </c>
      <c r="BJ563" s="35"/>
      <c r="BK563" s="50"/>
      <c r="BL563" s="51" t="str">
        <f>IF($A524="","",$A524)</f>
        <v/>
      </c>
      <c r="BM563" s="43"/>
      <c r="BN563" s="43" t="str">
        <f t="shared" si="2612"/>
        <v/>
      </c>
      <c r="BO563" s="43"/>
      <c r="BP563" s="87" t="str">
        <f t="shared" si="2613"/>
        <v/>
      </c>
      <c r="BQ563" s="43"/>
      <c r="BR563" s="43" t="str">
        <f t="shared" si="2696"/>
        <v/>
      </c>
      <c r="BS563" s="43"/>
      <c r="BT563" s="53" t="str">
        <f t="shared" si="2722"/>
        <v/>
      </c>
      <c r="BU563" s="47" t="str">
        <f t="shared" si="2723"/>
        <v/>
      </c>
      <c r="BV563" s="87" t="str">
        <f t="shared" si="2560"/>
        <v/>
      </c>
      <c r="BW563" s="89" t="str">
        <f t="shared" si="2561"/>
        <v/>
      </c>
      <c r="BX563" s="35"/>
      <c r="BY563" s="27"/>
      <c r="BZ563" s="51" t="str">
        <f>IF($A524="","",$A524)</f>
        <v/>
      </c>
      <c r="CA563" s="43"/>
      <c r="CB563" s="43" t="str">
        <f t="shared" si="2727"/>
        <v/>
      </c>
      <c r="CC563" s="43"/>
      <c r="CD563" s="87" t="str">
        <f t="shared" si="2728"/>
        <v/>
      </c>
      <c r="CE563" s="43"/>
      <c r="CF563" s="43" t="str">
        <f t="shared" si="2729"/>
        <v/>
      </c>
      <c r="CG563" s="43"/>
      <c r="CH563" s="53" t="str">
        <f t="shared" si="2730"/>
        <v/>
      </c>
      <c r="CI563" s="47" t="str">
        <f t="shared" si="2731"/>
        <v/>
      </c>
      <c r="CJ563" s="87" t="str">
        <f t="shared" si="2732"/>
        <v/>
      </c>
      <c r="CK563" s="89" t="str">
        <f t="shared" si="2733"/>
        <v/>
      </c>
      <c r="CL563" s="35"/>
      <c r="CM563" s="27"/>
      <c r="CN563" s="51" t="str">
        <f>IF($A524="","",$A524)</f>
        <v/>
      </c>
      <c r="CO563" s="43"/>
      <c r="CP563" s="43" t="str">
        <f t="shared" si="2734"/>
        <v/>
      </c>
      <c r="CQ563" s="43"/>
      <c r="CR563" s="87" t="str">
        <f t="shared" si="2735"/>
        <v/>
      </c>
      <c r="CS563" s="43"/>
      <c r="CT563" s="43" t="str">
        <f t="shared" si="2736"/>
        <v/>
      </c>
      <c r="CU563" s="43"/>
      <c r="CV563" s="53" t="str">
        <f t="shared" si="2737"/>
        <v/>
      </c>
      <c r="CW563" s="47" t="str">
        <f t="shared" si="2738"/>
        <v/>
      </c>
      <c r="CX563" s="87" t="str">
        <f t="shared" si="2739"/>
        <v/>
      </c>
      <c r="CY563" s="89" t="str">
        <f t="shared" si="2740"/>
        <v/>
      </c>
      <c r="CZ563" s="35"/>
      <c r="DA563" s="58"/>
      <c r="DB563" s="51" t="str">
        <f>IF($A524="","",$A524)</f>
        <v/>
      </c>
      <c r="DC563" s="43"/>
      <c r="DD563" s="43" t="str">
        <f t="shared" si="2741"/>
        <v/>
      </c>
      <c r="DE563" s="43"/>
      <c r="DF563" s="87" t="str">
        <f t="shared" si="2742"/>
        <v/>
      </c>
      <c r="DG563" s="43"/>
      <c r="DH563" s="43" t="str">
        <f t="shared" si="2743"/>
        <v/>
      </c>
      <c r="DI563" s="43"/>
      <c r="DJ563" s="53" t="str">
        <f t="shared" si="2744"/>
        <v/>
      </c>
      <c r="DK563" s="47" t="str">
        <f t="shared" si="2745"/>
        <v/>
      </c>
      <c r="DL563" s="87" t="str">
        <f t="shared" si="2746"/>
        <v/>
      </c>
      <c r="DM563" s="89" t="str">
        <f t="shared" si="2747"/>
        <v/>
      </c>
      <c r="DN563" s="35"/>
      <c r="DO563" s="27"/>
      <c r="DP563" s="51" t="str">
        <f>IF($A524="","",$A524)</f>
        <v/>
      </c>
      <c r="DQ563" s="43"/>
      <c r="DR563" s="43" t="str">
        <f t="shared" si="2748"/>
        <v/>
      </c>
      <c r="DS563" s="43"/>
      <c r="DT563" s="87" t="str">
        <f t="shared" si="2749"/>
        <v/>
      </c>
      <c r="DU563" s="43"/>
      <c r="DV563" s="43" t="str">
        <f t="shared" si="2750"/>
        <v/>
      </c>
      <c r="DW563" s="43"/>
      <c r="DX563" s="53" t="str">
        <f t="shared" si="2751"/>
        <v/>
      </c>
      <c r="DY563" s="47" t="str">
        <f t="shared" si="2752"/>
        <v/>
      </c>
      <c r="DZ563" s="87" t="str">
        <f t="shared" si="2753"/>
        <v/>
      </c>
      <c r="EA563" s="89" t="str">
        <f t="shared" si="2754"/>
        <v/>
      </c>
      <c r="EB563" s="35"/>
      <c r="EC563" s="27"/>
      <c r="ED563" s="46"/>
      <c r="EE563" s="67"/>
      <c r="EF563" s="44"/>
      <c r="EG563" s="44"/>
      <c r="EH563" s="44"/>
      <c r="EI563" s="44"/>
      <c r="EJ563" s="44" t="str">
        <f>IF(EI563="","",EI562+EK562-EI563)</f>
        <v/>
      </c>
      <c r="EK563" s="44"/>
      <c r="EL563" s="44"/>
      <c r="EM563" s="44"/>
      <c r="EN563" s="44" t="str">
        <f>IF(EM563="","",EJ563*EM563)</f>
        <v/>
      </c>
      <c r="EO563" s="45" t="str">
        <f>IF(EN563="","",EN563/(EF563*100))</f>
        <v/>
      </c>
      <c r="EP563" s="35"/>
      <c r="EQ563" s="27"/>
      <c r="ER563" s="46"/>
      <c r="ES563" s="44"/>
      <c r="ET563" s="44"/>
      <c r="EU563" s="44"/>
      <c r="EV563" s="44" t="str">
        <f t="shared" si="2710"/>
        <v/>
      </c>
      <c r="EW563" s="44"/>
      <c r="EX563" s="44" t="str">
        <f t="shared" si="2711"/>
        <v/>
      </c>
      <c r="EY563" s="44"/>
      <c r="EZ563" s="44"/>
      <c r="FA563" s="44"/>
      <c r="FB563" s="44" t="str">
        <f t="shared" si="2686"/>
        <v/>
      </c>
      <c r="FC563" s="45" t="str">
        <f t="shared" si="2687"/>
        <v/>
      </c>
      <c r="FD563" s="35"/>
      <c r="HW563" s="181"/>
      <c r="IY563" s="33"/>
      <c r="IZ563" s="51" t="str">
        <f>IF($A524="","",$A524)</f>
        <v/>
      </c>
      <c r="JA563" s="43"/>
      <c r="JB563" s="43" t="str">
        <f t="shared" si="2755"/>
        <v/>
      </c>
      <c r="JC563" s="43"/>
      <c r="JD563" s="87" t="str">
        <f t="shared" si="2756"/>
        <v/>
      </c>
      <c r="JE563" s="43"/>
      <c r="JF563" s="43" t="str">
        <f t="shared" si="2757"/>
        <v/>
      </c>
      <c r="JG563" s="43"/>
      <c r="JH563" s="53" t="str">
        <f t="shared" si="2758"/>
        <v/>
      </c>
      <c r="JI563" s="47" t="str">
        <f t="shared" si="2759"/>
        <v/>
      </c>
      <c r="JJ563" s="87" t="str">
        <f t="shared" si="2760"/>
        <v/>
      </c>
      <c r="JK563" s="89" t="str">
        <f t="shared" si="2761"/>
        <v/>
      </c>
      <c r="JL563" s="35"/>
      <c r="JM563" s="27"/>
      <c r="JN563" s="51" t="str">
        <f>IF($A524="","",$A524)</f>
        <v/>
      </c>
      <c r="JO563" s="43"/>
      <c r="JP563" s="43" t="str">
        <f t="shared" si="2762"/>
        <v/>
      </c>
      <c r="JQ563" s="43"/>
      <c r="JR563" s="87" t="str">
        <f t="shared" si="2763"/>
        <v/>
      </c>
      <c r="JS563" s="43"/>
      <c r="JT563" s="43" t="str">
        <f t="shared" si="2764"/>
        <v/>
      </c>
      <c r="JU563" s="43"/>
      <c r="JV563" s="53" t="str">
        <f t="shared" si="2765"/>
        <v/>
      </c>
      <c r="JW563" s="47" t="str">
        <f t="shared" si="2766"/>
        <v/>
      </c>
      <c r="JX563" s="87" t="str">
        <f t="shared" si="2767"/>
        <v/>
      </c>
      <c r="JY563" s="89" t="str">
        <f t="shared" si="2768"/>
        <v/>
      </c>
      <c r="JZ563" s="35"/>
      <c r="KA563" s="61"/>
      <c r="KB563" s="51" t="str">
        <f>IF($A524="","",$A524)</f>
        <v/>
      </c>
      <c r="KC563" s="43"/>
      <c r="KD563" s="43" t="str">
        <f t="shared" si="2769"/>
        <v/>
      </c>
      <c r="KE563" s="43"/>
      <c r="KF563" s="87" t="str">
        <f t="shared" si="2770"/>
        <v/>
      </c>
      <c r="KG563" s="43"/>
      <c r="KH563" s="43" t="str">
        <f t="shared" si="2771"/>
        <v/>
      </c>
      <c r="KI563" s="43"/>
      <c r="KJ563" s="53" t="str">
        <f t="shared" si="2772"/>
        <v/>
      </c>
      <c r="KK563" s="47" t="str">
        <f t="shared" si="2773"/>
        <v/>
      </c>
      <c r="KL563" s="87" t="str">
        <f t="shared" si="2774"/>
        <v/>
      </c>
      <c r="KM563" s="89" t="str">
        <f t="shared" si="2775"/>
        <v/>
      </c>
      <c r="KN563" s="35"/>
      <c r="KO563" s="27"/>
      <c r="KP563" s="51" t="str">
        <f>IF($A524="","",$A524)</f>
        <v/>
      </c>
      <c r="KQ563" s="43"/>
      <c r="KR563" s="43" t="str">
        <f t="shared" si="2776"/>
        <v/>
      </c>
      <c r="KS563" s="43"/>
      <c r="KT563" s="87" t="str">
        <f t="shared" si="2777"/>
        <v/>
      </c>
      <c r="KU563" s="43"/>
      <c r="KV563" s="43" t="str">
        <f t="shared" si="2778"/>
        <v/>
      </c>
      <c r="KW563" s="43"/>
      <c r="KX563" s="53" t="str">
        <f t="shared" si="2779"/>
        <v/>
      </c>
      <c r="KY563" s="47" t="str">
        <f t="shared" si="2780"/>
        <v/>
      </c>
      <c r="KZ563" s="87" t="str">
        <f t="shared" si="2781"/>
        <v/>
      </c>
      <c r="LA563" s="89" t="str">
        <f t="shared" si="2782"/>
        <v/>
      </c>
      <c r="LB563" s="35"/>
      <c r="LC563" s="27"/>
      <c r="LD563" s="46"/>
      <c r="LE563" s="44"/>
      <c r="LF563" s="44"/>
      <c r="LG563" s="44"/>
      <c r="LH563" s="44"/>
      <c r="LI563" s="44"/>
      <c r="LJ563" s="44"/>
      <c r="LK563" s="44"/>
      <c r="LL563" s="60"/>
      <c r="LM563" s="44"/>
      <c r="LN563" s="44"/>
      <c r="LO563" s="44"/>
      <c r="LP563" s="35"/>
      <c r="LQ563" s="27"/>
      <c r="LR563" s="46"/>
      <c r="LS563" s="67"/>
      <c r="LT563" s="44"/>
      <c r="LU563" s="44"/>
      <c r="LV563" s="44"/>
      <c r="LW563" s="44"/>
      <c r="LX563" s="44" t="str">
        <f>IF(LW563="","",LW562+LY562-LW563)</f>
        <v/>
      </c>
      <c r="LY563" s="44"/>
      <c r="LZ563" s="44"/>
      <c r="MA563" s="44"/>
      <c r="MB563" s="44" t="str">
        <f>IF(MA563="","",LX563*MA563)</f>
        <v/>
      </c>
      <c r="MC563" s="45" t="str">
        <f>IF(MB563="","",MB563/(LT563*100))</f>
        <v/>
      </c>
      <c r="MD563" s="35"/>
      <c r="ME563" s="27"/>
      <c r="MF563" s="46"/>
      <c r="MG563" s="67"/>
      <c r="MH563" s="44"/>
      <c r="MI563" s="44"/>
      <c r="MJ563" s="44"/>
      <c r="MK563" s="44"/>
      <c r="ML563" s="44" t="str">
        <f>IF(MK563="","",MK562+MM562-MK563)</f>
        <v/>
      </c>
      <c r="MM563" s="44"/>
      <c r="MN563" s="44"/>
      <c r="MO563" s="44"/>
      <c r="MP563" s="44" t="str">
        <f>IF(MO563="","",ML563*MO563)</f>
        <v/>
      </c>
      <c r="MQ563" s="45" t="str">
        <f>IF(MP563="","",MP563/(MH563*100))</f>
        <v/>
      </c>
      <c r="MR563" s="35"/>
      <c r="MS563" s="27"/>
      <c r="MT563" s="46"/>
      <c r="MU563" s="67"/>
      <c r="MV563" s="44"/>
      <c r="MW563" s="44"/>
      <c r="MX563" s="44"/>
      <c r="MY563" s="44"/>
      <c r="MZ563" s="44" t="str">
        <f>IF(MY563="","",MY562+NA562-MY563)</f>
        <v/>
      </c>
      <c r="NA563" s="44"/>
      <c r="NB563" s="44"/>
      <c r="NC563" s="44"/>
      <c r="ND563" s="44" t="str">
        <f>IF(NC563="","",MZ563*NC563)</f>
        <v/>
      </c>
      <c r="NE563" s="45" t="str">
        <f>IF(ND563="","",ND563/(MV563*100))</f>
        <v/>
      </c>
      <c r="NF563" s="35"/>
      <c r="NG563" s="27"/>
      <c r="NH563" s="46"/>
      <c r="NI563" s="67"/>
      <c r="NJ563" s="44"/>
      <c r="NK563" s="44"/>
      <c r="NL563" s="44"/>
      <c r="NM563" s="44"/>
      <c r="NN563" s="44" t="str">
        <f>IF(NM563="","",NM562+NO562-NM563)</f>
        <v/>
      </c>
      <c r="NO563" s="44"/>
      <c r="NP563" s="44"/>
      <c r="NQ563" s="44"/>
      <c r="NR563" s="44" t="str">
        <f>IF(NQ563="","",NN563*NQ563)</f>
        <v/>
      </c>
      <c r="NS563" s="45" t="str">
        <f>IF(NR563="","",NR563/(NJ563*100))</f>
        <v/>
      </c>
      <c r="NT563" s="35"/>
    </row>
    <row r="564" spans="1:384" x14ac:dyDescent="0.2">
      <c r="A564" s="38"/>
      <c r="B564" s="39"/>
      <c r="C564" s="40"/>
      <c r="D564" s="40"/>
      <c r="E564" s="40"/>
      <c r="F564" s="140"/>
      <c r="G564" s="140"/>
      <c r="H564" s="42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5"/>
      <c r="T564" s="35"/>
      <c r="U564" s="27"/>
      <c r="V564" s="46"/>
      <c r="W564" s="67"/>
      <c r="X564" s="44"/>
      <c r="Y564" s="44"/>
      <c r="Z564" s="44"/>
      <c r="AA564" s="44"/>
      <c r="AB564" s="44"/>
      <c r="AC564" s="44"/>
      <c r="AD564" s="44"/>
      <c r="AE564" s="44"/>
      <c r="AF564" s="44"/>
      <c r="AG564" s="45"/>
      <c r="AH564" s="35"/>
      <c r="AI564" s="27"/>
      <c r="AJ564" s="46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5"/>
      <c r="AV564" s="35"/>
      <c r="AW564" s="27"/>
      <c r="AX564" s="46"/>
      <c r="AY564" s="44"/>
      <c r="AZ564" s="44"/>
      <c r="BA564" s="44"/>
      <c r="BB564" s="44"/>
      <c r="BC564" s="44"/>
      <c r="BD564" s="44"/>
      <c r="BE564" s="44"/>
      <c r="BF564" s="44"/>
      <c r="BG564" s="44"/>
      <c r="BH564" s="44"/>
      <c r="BI564" s="45"/>
      <c r="BJ564" s="35"/>
      <c r="BK564" s="50"/>
      <c r="BL564" s="51"/>
      <c r="BM564" s="43"/>
      <c r="BN564" s="44" t="str">
        <f t="shared" si="2612"/>
        <v/>
      </c>
      <c r="BO564" s="43"/>
      <c r="BP564" s="44" t="str">
        <f t="shared" si="2613"/>
        <v/>
      </c>
      <c r="BQ564" s="43"/>
      <c r="BR564" s="44" t="str">
        <f t="shared" si="2696"/>
        <v/>
      </c>
      <c r="BS564" s="43"/>
      <c r="BT564" s="60" t="str">
        <f t="shared" si="2722"/>
        <v/>
      </c>
      <c r="BU564" s="67" t="str">
        <f t="shared" si="2723"/>
        <v/>
      </c>
      <c r="BV564" s="44" t="str">
        <f t="shared" si="2560"/>
        <v/>
      </c>
      <c r="BW564" s="45" t="str">
        <f t="shared" si="2561"/>
        <v/>
      </c>
      <c r="BX564" s="35"/>
      <c r="BY564" s="27"/>
      <c r="BZ564" s="51"/>
      <c r="CA564" s="43"/>
      <c r="CB564" s="44" t="str">
        <f t="shared" si="2727"/>
        <v/>
      </c>
      <c r="CC564" s="43"/>
      <c r="CD564" s="44" t="str">
        <f t="shared" si="2728"/>
        <v/>
      </c>
      <c r="CE564" s="43"/>
      <c r="CF564" s="44" t="str">
        <f t="shared" si="2729"/>
        <v/>
      </c>
      <c r="CG564" s="43"/>
      <c r="CH564" s="60" t="str">
        <f t="shared" si="2730"/>
        <v/>
      </c>
      <c r="CI564" s="67" t="str">
        <f t="shared" si="2731"/>
        <v/>
      </c>
      <c r="CJ564" s="44" t="str">
        <f t="shared" si="2732"/>
        <v/>
      </c>
      <c r="CK564" s="45" t="str">
        <f t="shared" si="2733"/>
        <v/>
      </c>
      <c r="CL564" s="35"/>
      <c r="CM564" s="27"/>
      <c r="CN564" s="51"/>
      <c r="CO564" s="43"/>
      <c r="CP564" s="44" t="str">
        <f t="shared" si="2734"/>
        <v/>
      </c>
      <c r="CQ564" s="43"/>
      <c r="CR564" s="44" t="str">
        <f t="shared" si="2735"/>
        <v/>
      </c>
      <c r="CS564" s="43"/>
      <c r="CT564" s="44" t="str">
        <f t="shared" si="2736"/>
        <v/>
      </c>
      <c r="CU564" s="43"/>
      <c r="CV564" s="60" t="str">
        <f t="shared" si="2737"/>
        <v/>
      </c>
      <c r="CW564" s="67" t="str">
        <f t="shared" si="2738"/>
        <v/>
      </c>
      <c r="CX564" s="44" t="str">
        <f t="shared" si="2739"/>
        <v/>
      </c>
      <c r="CY564" s="45" t="str">
        <f t="shared" si="2740"/>
        <v/>
      </c>
      <c r="CZ564" s="35"/>
      <c r="DA564" s="58"/>
      <c r="DB564" s="51"/>
      <c r="DC564" s="43"/>
      <c r="DD564" s="44" t="str">
        <f t="shared" si="2741"/>
        <v/>
      </c>
      <c r="DE564" s="43"/>
      <c r="DF564" s="44" t="str">
        <f t="shared" si="2742"/>
        <v/>
      </c>
      <c r="DG564" s="43"/>
      <c r="DH564" s="44" t="str">
        <f t="shared" si="2743"/>
        <v/>
      </c>
      <c r="DI564" s="43"/>
      <c r="DJ564" s="60" t="str">
        <f t="shared" si="2744"/>
        <v/>
      </c>
      <c r="DK564" s="67" t="str">
        <f t="shared" si="2745"/>
        <v/>
      </c>
      <c r="DL564" s="44" t="str">
        <f t="shared" si="2746"/>
        <v/>
      </c>
      <c r="DM564" s="45" t="str">
        <f t="shared" si="2747"/>
        <v/>
      </c>
      <c r="DN564" s="35"/>
      <c r="DO564" s="27"/>
      <c r="DP564" s="51"/>
      <c r="DQ564" s="43"/>
      <c r="DR564" s="44" t="str">
        <f t="shared" si="2748"/>
        <v/>
      </c>
      <c r="DS564" s="43"/>
      <c r="DT564" s="44" t="str">
        <f t="shared" si="2749"/>
        <v/>
      </c>
      <c r="DU564" s="43"/>
      <c r="DV564" s="44" t="str">
        <f t="shared" si="2750"/>
        <v/>
      </c>
      <c r="DW564" s="43"/>
      <c r="DX564" s="60" t="str">
        <f t="shared" si="2751"/>
        <v/>
      </c>
      <c r="DY564" s="67" t="str">
        <f t="shared" si="2752"/>
        <v/>
      </c>
      <c r="DZ564" s="44" t="str">
        <f t="shared" si="2753"/>
        <v/>
      </c>
      <c r="EA564" s="45" t="str">
        <f t="shared" si="2754"/>
        <v/>
      </c>
      <c r="EB564" s="35"/>
      <c r="EC564" s="27"/>
      <c r="ED564" s="46"/>
      <c r="EE564" s="67"/>
      <c r="EF564" s="44"/>
      <c r="EG564" s="44"/>
      <c r="EH564" s="44"/>
      <c r="EI564" s="44"/>
      <c r="EJ564" s="44"/>
      <c r="EK564" s="44"/>
      <c r="EL564" s="44"/>
      <c r="EM564" s="44"/>
      <c r="EN564" s="44"/>
      <c r="EO564" s="45"/>
      <c r="EP564" s="35"/>
      <c r="EQ564" s="27"/>
      <c r="ER564" s="46"/>
      <c r="ES564" s="44"/>
      <c r="ET564" s="44"/>
      <c r="EU564" s="44"/>
      <c r="EV564" s="44"/>
      <c r="EW564" s="44"/>
      <c r="EX564" s="44"/>
      <c r="EY564" s="44"/>
      <c r="EZ564" s="44"/>
      <c r="FA564" s="44"/>
      <c r="FB564" s="44"/>
      <c r="FC564" s="45"/>
      <c r="FD564" s="35"/>
      <c r="HW564" s="181"/>
      <c r="IY564" s="33"/>
      <c r="IZ564" s="51"/>
      <c r="JA564" s="43"/>
      <c r="JB564" s="44" t="str">
        <f t="shared" si="2755"/>
        <v/>
      </c>
      <c r="JC564" s="43"/>
      <c r="JD564" s="44" t="str">
        <f t="shared" si="2756"/>
        <v/>
      </c>
      <c r="JE564" s="43"/>
      <c r="JF564" s="44" t="str">
        <f t="shared" si="2757"/>
        <v/>
      </c>
      <c r="JG564" s="43"/>
      <c r="JH564" s="60" t="str">
        <f t="shared" si="2758"/>
        <v/>
      </c>
      <c r="JI564" s="67" t="str">
        <f t="shared" si="2759"/>
        <v/>
      </c>
      <c r="JJ564" s="44" t="str">
        <f t="shared" si="2760"/>
        <v/>
      </c>
      <c r="JK564" s="45" t="str">
        <f t="shared" si="2761"/>
        <v/>
      </c>
      <c r="JL564" s="35"/>
      <c r="JM564" s="27"/>
      <c r="JN564" s="51"/>
      <c r="JO564" s="43"/>
      <c r="JP564" s="44" t="str">
        <f t="shared" si="2762"/>
        <v/>
      </c>
      <c r="JQ564" s="43"/>
      <c r="JR564" s="44" t="str">
        <f t="shared" si="2763"/>
        <v/>
      </c>
      <c r="JS564" s="43"/>
      <c r="JT564" s="44" t="str">
        <f t="shared" si="2764"/>
        <v/>
      </c>
      <c r="JU564" s="43"/>
      <c r="JV564" s="60" t="str">
        <f t="shared" si="2765"/>
        <v/>
      </c>
      <c r="JW564" s="67" t="str">
        <f t="shared" si="2766"/>
        <v/>
      </c>
      <c r="JX564" s="44" t="str">
        <f t="shared" si="2767"/>
        <v/>
      </c>
      <c r="JY564" s="45" t="str">
        <f t="shared" si="2768"/>
        <v/>
      </c>
      <c r="JZ564" s="35"/>
      <c r="KA564" s="61"/>
      <c r="KB564" s="51"/>
      <c r="KC564" s="43"/>
      <c r="KD564" s="44" t="str">
        <f t="shared" si="2769"/>
        <v/>
      </c>
      <c r="KE564" s="43"/>
      <c r="KF564" s="44" t="str">
        <f t="shared" si="2770"/>
        <v/>
      </c>
      <c r="KG564" s="43"/>
      <c r="KH564" s="44" t="str">
        <f t="shared" si="2771"/>
        <v/>
      </c>
      <c r="KI564" s="43"/>
      <c r="KJ564" s="60" t="str">
        <f t="shared" si="2772"/>
        <v/>
      </c>
      <c r="KK564" s="67" t="str">
        <f t="shared" si="2773"/>
        <v/>
      </c>
      <c r="KL564" s="44" t="str">
        <f t="shared" si="2774"/>
        <v/>
      </c>
      <c r="KM564" s="45" t="str">
        <f t="shared" si="2775"/>
        <v/>
      </c>
      <c r="KN564" s="35"/>
      <c r="KO564" s="27"/>
      <c r="KP564" s="51"/>
      <c r="KQ564" s="43"/>
      <c r="KR564" s="44" t="str">
        <f t="shared" si="2776"/>
        <v/>
      </c>
      <c r="KS564" s="43"/>
      <c r="KT564" s="44" t="str">
        <f t="shared" si="2777"/>
        <v/>
      </c>
      <c r="KU564" s="43"/>
      <c r="KV564" s="44" t="str">
        <f t="shared" si="2778"/>
        <v/>
      </c>
      <c r="KW564" s="43"/>
      <c r="KX564" s="60" t="str">
        <f t="shared" si="2779"/>
        <v/>
      </c>
      <c r="KY564" s="67" t="str">
        <f t="shared" si="2780"/>
        <v/>
      </c>
      <c r="KZ564" s="44" t="str">
        <f t="shared" si="2781"/>
        <v/>
      </c>
      <c r="LA564" s="45" t="str">
        <f t="shared" si="2782"/>
        <v/>
      </c>
      <c r="LB564" s="35"/>
      <c r="LC564" s="27"/>
      <c r="LD564" s="46"/>
      <c r="LE564" s="44"/>
      <c r="LF564" s="44"/>
      <c r="LG564" s="44"/>
      <c r="LH564" s="44"/>
      <c r="LI564" s="44"/>
      <c r="LJ564" s="44"/>
      <c r="LK564" s="44"/>
      <c r="LL564" s="60"/>
      <c r="LM564" s="44"/>
      <c r="LN564" s="44"/>
      <c r="LO564" s="44"/>
      <c r="LP564" s="35"/>
      <c r="LQ564" s="27"/>
      <c r="LR564" s="46"/>
      <c r="LS564" s="67"/>
      <c r="LT564" s="44"/>
      <c r="LU564" s="44"/>
      <c r="LV564" s="44"/>
      <c r="LW564" s="44"/>
      <c r="LX564" s="44"/>
      <c r="LY564" s="44"/>
      <c r="LZ564" s="44"/>
      <c r="MA564" s="44"/>
      <c r="MB564" s="44"/>
      <c r="MC564" s="45"/>
      <c r="MD564" s="35"/>
      <c r="ME564" s="27"/>
      <c r="MF564" s="46"/>
      <c r="MG564" s="67"/>
      <c r="MH564" s="44"/>
      <c r="MI564" s="44"/>
      <c r="MJ564" s="44"/>
      <c r="MK564" s="44"/>
      <c r="ML564" s="44"/>
      <c r="MM564" s="44"/>
      <c r="MN564" s="44"/>
      <c r="MO564" s="44"/>
      <c r="MP564" s="44"/>
      <c r="MQ564" s="45"/>
      <c r="MR564" s="35"/>
      <c r="MS564" s="27"/>
      <c r="MT564" s="46"/>
      <c r="MU564" s="67"/>
      <c r="MV564" s="44"/>
      <c r="MW564" s="44"/>
      <c r="MX564" s="44"/>
      <c r="MY564" s="44"/>
      <c r="MZ564" s="44"/>
      <c r="NA564" s="44"/>
      <c r="NB564" s="44"/>
      <c r="NC564" s="44"/>
      <c r="ND564" s="44"/>
      <c r="NE564" s="45"/>
      <c r="NF564" s="35"/>
      <c r="NG564" s="27"/>
      <c r="NH564" s="46"/>
      <c r="NI564" s="67"/>
      <c r="NJ564" s="44"/>
      <c r="NK564" s="44"/>
      <c r="NL564" s="44"/>
      <c r="NM564" s="44"/>
      <c r="NN564" s="44"/>
      <c r="NO564" s="44"/>
      <c r="NP564" s="44"/>
      <c r="NQ564" s="44"/>
      <c r="NR564" s="44"/>
      <c r="NS564" s="45"/>
      <c r="NT564" s="35"/>
    </row>
    <row r="565" spans="1:384" x14ac:dyDescent="0.2">
      <c r="A565" s="38"/>
      <c r="B565" s="39"/>
      <c r="C565" s="40"/>
      <c r="D565" s="40"/>
      <c r="E565" s="40"/>
      <c r="F565" s="140"/>
      <c r="G565" s="140"/>
      <c r="H565" s="42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5"/>
      <c r="T565" s="35"/>
      <c r="U565" s="27"/>
      <c r="V565" s="46"/>
      <c r="W565" s="67"/>
      <c r="X565" s="44"/>
      <c r="Y565" s="44"/>
      <c r="Z565" s="44"/>
      <c r="AA565" s="44"/>
      <c r="AB565" s="44"/>
      <c r="AC565" s="44"/>
      <c r="AD565" s="44"/>
      <c r="AE565" s="44"/>
      <c r="AF565" s="44"/>
      <c r="AG565" s="45"/>
      <c r="AH565" s="35"/>
      <c r="AI565" s="27"/>
      <c r="AJ565" s="46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5"/>
      <c r="AV565" s="35"/>
      <c r="AW565" s="27"/>
      <c r="AX565" s="46"/>
      <c r="AY565" s="44"/>
      <c r="AZ565" s="44"/>
      <c r="BA565" s="44"/>
      <c r="BB565" s="44"/>
      <c r="BC565" s="44"/>
      <c r="BD565" s="44"/>
      <c r="BE565" s="44"/>
      <c r="BF565" s="44"/>
      <c r="BG565" s="44"/>
      <c r="BH565" s="44"/>
      <c r="BI565" s="45"/>
      <c r="BJ565" s="35"/>
      <c r="BK565" s="50"/>
      <c r="BL565" s="51"/>
      <c r="BM565" s="43"/>
      <c r="BN565" s="44" t="str">
        <f t="shared" si="2612"/>
        <v/>
      </c>
      <c r="BO565" s="43"/>
      <c r="BP565" s="44" t="str">
        <f t="shared" si="2613"/>
        <v/>
      </c>
      <c r="BQ565" s="43"/>
      <c r="BR565" s="44" t="str">
        <f t="shared" si="2696"/>
        <v/>
      </c>
      <c r="BS565" s="43"/>
      <c r="BT565" s="60" t="str">
        <f t="shared" si="2722"/>
        <v/>
      </c>
      <c r="BU565" s="67" t="str">
        <f t="shared" si="2723"/>
        <v/>
      </c>
      <c r="BV565" s="44" t="str">
        <f t="shared" si="2560"/>
        <v/>
      </c>
      <c r="BW565" s="45" t="str">
        <f t="shared" si="2561"/>
        <v/>
      </c>
      <c r="BX565" s="35"/>
      <c r="BY565" s="27"/>
      <c r="BZ565" s="51"/>
      <c r="CA565" s="43"/>
      <c r="CB565" s="44" t="str">
        <f t="shared" si="2727"/>
        <v/>
      </c>
      <c r="CC565" s="43"/>
      <c r="CD565" s="44" t="str">
        <f t="shared" si="2728"/>
        <v/>
      </c>
      <c r="CE565" s="43"/>
      <c r="CF565" s="44" t="str">
        <f t="shared" si="2729"/>
        <v/>
      </c>
      <c r="CG565" s="43"/>
      <c r="CH565" s="60" t="str">
        <f t="shared" si="2730"/>
        <v/>
      </c>
      <c r="CI565" s="67" t="str">
        <f t="shared" si="2731"/>
        <v/>
      </c>
      <c r="CJ565" s="44" t="str">
        <f t="shared" si="2732"/>
        <v/>
      </c>
      <c r="CK565" s="45" t="str">
        <f t="shared" si="2733"/>
        <v/>
      </c>
      <c r="CL565" s="35"/>
      <c r="CM565" s="27"/>
      <c r="CN565" s="51"/>
      <c r="CO565" s="43"/>
      <c r="CP565" s="44" t="str">
        <f t="shared" si="2734"/>
        <v/>
      </c>
      <c r="CQ565" s="43"/>
      <c r="CR565" s="44" t="str">
        <f t="shared" si="2735"/>
        <v/>
      </c>
      <c r="CS565" s="43"/>
      <c r="CT565" s="44" t="str">
        <f t="shared" si="2736"/>
        <v/>
      </c>
      <c r="CU565" s="43"/>
      <c r="CV565" s="60" t="str">
        <f t="shared" si="2737"/>
        <v/>
      </c>
      <c r="CW565" s="67" t="str">
        <f t="shared" si="2738"/>
        <v/>
      </c>
      <c r="CX565" s="44" t="str">
        <f t="shared" si="2739"/>
        <v/>
      </c>
      <c r="CY565" s="45" t="str">
        <f t="shared" si="2740"/>
        <v/>
      </c>
      <c r="CZ565" s="35"/>
      <c r="DA565" s="58"/>
      <c r="DB565" s="51"/>
      <c r="DC565" s="43"/>
      <c r="DD565" s="44" t="str">
        <f t="shared" si="2741"/>
        <v/>
      </c>
      <c r="DE565" s="43"/>
      <c r="DF565" s="44" t="str">
        <f t="shared" si="2742"/>
        <v/>
      </c>
      <c r="DG565" s="43"/>
      <c r="DH565" s="44" t="str">
        <f t="shared" si="2743"/>
        <v/>
      </c>
      <c r="DI565" s="43"/>
      <c r="DJ565" s="60" t="str">
        <f t="shared" si="2744"/>
        <v/>
      </c>
      <c r="DK565" s="67" t="str">
        <f t="shared" si="2745"/>
        <v/>
      </c>
      <c r="DL565" s="44" t="str">
        <f t="shared" si="2746"/>
        <v/>
      </c>
      <c r="DM565" s="45" t="str">
        <f t="shared" si="2747"/>
        <v/>
      </c>
      <c r="DN565" s="35"/>
      <c r="DO565" s="27"/>
      <c r="DP565" s="51"/>
      <c r="DQ565" s="43"/>
      <c r="DR565" s="44" t="str">
        <f t="shared" si="2748"/>
        <v/>
      </c>
      <c r="DS565" s="43"/>
      <c r="DT565" s="44" t="str">
        <f t="shared" si="2749"/>
        <v/>
      </c>
      <c r="DU565" s="43"/>
      <c r="DV565" s="44" t="str">
        <f t="shared" si="2750"/>
        <v/>
      </c>
      <c r="DW565" s="43"/>
      <c r="DX565" s="60" t="str">
        <f t="shared" si="2751"/>
        <v/>
      </c>
      <c r="DY565" s="67" t="str">
        <f t="shared" si="2752"/>
        <v/>
      </c>
      <c r="DZ565" s="44" t="str">
        <f t="shared" si="2753"/>
        <v/>
      </c>
      <c r="EA565" s="45" t="str">
        <f t="shared" si="2754"/>
        <v/>
      </c>
      <c r="EB565" s="35"/>
      <c r="EC565" s="27"/>
      <c r="ED565" s="46"/>
      <c r="EE565" s="67"/>
      <c r="EF565" s="44"/>
      <c r="EG565" s="44"/>
      <c r="EH565" s="44"/>
      <c r="EI565" s="44"/>
      <c r="EJ565" s="44"/>
      <c r="EK565" s="44"/>
      <c r="EL565" s="44"/>
      <c r="EM565" s="44"/>
      <c r="EN565" s="44"/>
      <c r="EO565" s="45"/>
      <c r="EP565" s="35"/>
      <c r="EQ565" s="27"/>
      <c r="ER565" s="46"/>
      <c r="ES565" s="44"/>
      <c r="ET565" s="44"/>
      <c r="EU565" s="44"/>
      <c r="EV565" s="44"/>
      <c r="EW565" s="44"/>
      <c r="EX565" s="44"/>
      <c r="EY565" s="44"/>
      <c r="EZ565" s="44"/>
      <c r="FA565" s="44"/>
      <c r="FB565" s="44"/>
      <c r="FC565" s="45"/>
      <c r="FD565" s="35"/>
      <c r="HW565" s="181"/>
      <c r="IY565" s="33"/>
      <c r="IZ565" s="51"/>
      <c r="JA565" s="43"/>
      <c r="JB565" s="44" t="str">
        <f t="shared" si="2755"/>
        <v/>
      </c>
      <c r="JC565" s="43"/>
      <c r="JD565" s="44" t="str">
        <f t="shared" si="2756"/>
        <v/>
      </c>
      <c r="JE565" s="43"/>
      <c r="JF565" s="44" t="str">
        <f t="shared" si="2757"/>
        <v/>
      </c>
      <c r="JG565" s="43"/>
      <c r="JH565" s="60" t="str">
        <f t="shared" si="2758"/>
        <v/>
      </c>
      <c r="JI565" s="67" t="str">
        <f t="shared" si="2759"/>
        <v/>
      </c>
      <c r="JJ565" s="44" t="str">
        <f t="shared" si="2760"/>
        <v/>
      </c>
      <c r="JK565" s="45" t="str">
        <f t="shared" si="2761"/>
        <v/>
      </c>
      <c r="JL565" s="35"/>
      <c r="JM565" s="27"/>
      <c r="JN565" s="51"/>
      <c r="JO565" s="43"/>
      <c r="JP565" s="44" t="str">
        <f t="shared" si="2762"/>
        <v/>
      </c>
      <c r="JQ565" s="43"/>
      <c r="JR565" s="44" t="str">
        <f t="shared" si="2763"/>
        <v/>
      </c>
      <c r="JS565" s="43"/>
      <c r="JT565" s="44" t="str">
        <f t="shared" si="2764"/>
        <v/>
      </c>
      <c r="JU565" s="43"/>
      <c r="JV565" s="60" t="str">
        <f t="shared" si="2765"/>
        <v/>
      </c>
      <c r="JW565" s="67" t="str">
        <f t="shared" si="2766"/>
        <v/>
      </c>
      <c r="JX565" s="44" t="str">
        <f t="shared" si="2767"/>
        <v/>
      </c>
      <c r="JY565" s="45" t="str">
        <f t="shared" si="2768"/>
        <v/>
      </c>
      <c r="JZ565" s="35"/>
      <c r="KA565" s="61"/>
      <c r="KB565" s="51"/>
      <c r="KC565" s="43"/>
      <c r="KD565" s="44" t="str">
        <f t="shared" si="2769"/>
        <v/>
      </c>
      <c r="KE565" s="43"/>
      <c r="KF565" s="44" t="str">
        <f t="shared" si="2770"/>
        <v/>
      </c>
      <c r="KG565" s="43"/>
      <c r="KH565" s="44" t="str">
        <f t="shared" si="2771"/>
        <v/>
      </c>
      <c r="KI565" s="43"/>
      <c r="KJ565" s="60" t="str">
        <f t="shared" si="2772"/>
        <v/>
      </c>
      <c r="KK565" s="67" t="str">
        <f t="shared" si="2773"/>
        <v/>
      </c>
      <c r="KL565" s="44" t="str">
        <f t="shared" si="2774"/>
        <v/>
      </c>
      <c r="KM565" s="45" t="str">
        <f t="shared" si="2775"/>
        <v/>
      </c>
      <c r="KN565" s="35"/>
      <c r="KO565" s="27"/>
      <c r="KP565" s="51"/>
      <c r="KQ565" s="43"/>
      <c r="KR565" s="44" t="str">
        <f t="shared" si="2776"/>
        <v/>
      </c>
      <c r="KS565" s="43"/>
      <c r="KT565" s="44" t="str">
        <f t="shared" si="2777"/>
        <v/>
      </c>
      <c r="KU565" s="43"/>
      <c r="KV565" s="44" t="str">
        <f t="shared" si="2778"/>
        <v/>
      </c>
      <c r="KW565" s="43"/>
      <c r="KX565" s="60" t="str">
        <f t="shared" si="2779"/>
        <v/>
      </c>
      <c r="KY565" s="67" t="str">
        <f t="shared" si="2780"/>
        <v/>
      </c>
      <c r="KZ565" s="44" t="str">
        <f t="shared" si="2781"/>
        <v/>
      </c>
      <c r="LA565" s="45" t="str">
        <f t="shared" si="2782"/>
        <v/>
      </c>
      <c r="LB565" s="35"/>
      <c r="LC565" s="27"/>
      <c r="LD565" s="46"/>
      <c r="LE565" s="44"/>
      <c r="LF565" s="44"/>
      <c r="LG565" s="44"/>
      <c r="LH565" s="44"/>
      <c r="LI565" s="44"/>
      <c r="LJ565" s="44"/>
      <c r="LK565" s="44"/>
      <c r="LL565" s="60"/>
      <c r="LM565" s="44"/>
      <c r="LN565" s="44"/>
      <c r="LO565" s="44"/>
      <c r="LP565" s="35"/>
      <c r="LQ565" s="27"/>
      <c r="LR565" s="46"/>
      <c r="LS565" s="67"/>
      <c r="LT565" s="44"/>
      <c r="LU565" s="44"/>
      <c r="LV565" s="44"/>
      <c r="LW565" s="44"/>
      <c r="LX565" s="44"/>
      <c r="LY565" s="44"/>
      <c r="LZ565" s="44"/>
      <c r="MA565" s="44"/>
      <c r="MB565" s="44"/>
      <c r="MC565" s="45"/>
      <c r="MD565" s="35"/>
      <c r="ME565" s="27"/>
      <c r="MF565" s="46"/>
      <c r="MG565" s="67"/>
      <c r="MH565" s="44"/>
      <c r="MI565" s="44"/>
      <c r="MJ565" s="44"/>
      <c r="MK565" s="44"/>
      <c r="ML565" s="44"/>
      <c r="MM565" s="44"/>
      <c r="MN565" s="44"/>
      <c r="MO565" s="44"/>
      <c r="MP565" s="44"/>
      <c r="MQ565" s="45"/>
      <c r="MR565" s="35"/>
      <c r="MS565" s="27"/>
      <c r="MT565" s="46"/>
      <c r="MU565" s="67"/>
      <c r="MV565" s="44"/>
      <c r="MW565" s="44"/>
      <c r="MX565" s="44"/>
      <c r="MY565" s="44"/>
      <c r="MZ565" s="44"/>
      <c r="NA565" s="44"/>
      <c r="NB565" s="44"/>
      <c r="NC565" s="44"/>
      <c r="ND565" s="44"/>
      <c r="NE565" s="45"/>
      <c r="NF565" s="35"/>
      <c r="NG565" s="27"/>
      <c r="NH565" s="46"/>
      <c r="NI565" s="67"/>
      <c r="NJ565" s="44"/>
      <c r="NK565" s="44"/>
      <c r="NL565" s="44"/>
      <c r="NM565" s="44"/>
      <c r="NN565" s="44"/>
      <c r="NO565" s="44"/>
      <c r="NP565" s="44"/>
      <c r="NQ565" s="44"/>
      <c r="NR565" s="44"/>
      <c r="NS565" s="45"/>
      <c r="NT565" s="35"/>
    </row>
    <row r="566" spans="1:384" ht="15" customHeight="1" thickBot="1" x14ac:dyDescent="0.25">
      <c r="A566" s="38"/>
      <c r="B566" s="39"/>
      <c r="C566" s="40"/>
      <c r="D566" s="40"/>
      <c r="E566" s="40"/>
      <c r="F566" s="140"/>
      <c r="G566" s="140"/>
      <c r="H566" s="42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5"/>
      <c r="T566" s="35"/>
      <c r="U566" s="27"/>
      <c r="V566" s="46"/>
      <c r="W566" s="67"/>
      <c r="X566" s="44"/>
      <c r="Y566" s="44"/>
      <c r="Z566" s="44"/>
      <c r="AA566" s="44"/>
      <c r="AB566" s="44"/>
      <c r="AC566" s="44"/>
      <c r="AD566" s="44"/>
      <c r="AE566" s="44"/>
      <c r="AF566" s="44"/>
      <c r="AG566" s="45"/>
      <c r="AH566" s="35"/>
      <c r="AI566" s="27"/>
      <c r="AJ566" s="46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5"/>
      <c r="AV566" s="35"/>
      <c r="AW566" s="27"/>
      <c r="AX566" s="46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45"/>
      <c r="BJ566" s="35"/>
      <c r="BK566" s="50"/>
      <c r="BL566" s="51"/>
      <c r="BM566" s="43"/>
      <c r="BN566" s="44" t="str">
        <f t="shared" si="2612"/>
        <v/>
      </c>
      <c r="BO566" s="44"/>
      <c r="BP566" s="44" t="str">
        <f t="shared" si="2613"/>
        <v/>
      </c>
      <c r="BQ566" s="44"/>
      <c r="BR566" s="44" t="str">
        <f t="shared" si="2696"/>
        <v/>
      </c>
      <c r="BS566" s="43"/>
      <c r="BT566" s="77" t="str">
        <f t="shared" si="2722"/>
        <v/>
      </c>
      <c r="BU566" s="78" t="str">
        <f t="shared" si="2723"/>
        <v/>
      </c>
      <c r="BV566" s="75" t="str">
        <f t="shared" si="2560"/>
        <v/>
      </c>
      <c r="BW566" s="79" t="str">
        <f t="shared" si="2561"/>
        <v/>
      </c>
      <c r="BX566" s="35"/>
      <c r="BY566" s="27"/>
      <c r="BZ566" s="51"/>
      <c r="CA566" s="43"/>
      <c r="CB566" s="44" t="str">
        <f t="shared" si="2727"/>
        <v/>
      </c>
      <c r="CC566" s="44"/>
      <c r="CD566" s="44" t="str">
        <f t="shared" si="2728"/>
        <v/>
      </c>
      <c r="CE566" s="44"/>
      <c r="CF566" s="44" t="str">
        <f t="shared" si="2729"/>
        <v/>
      </c>
      <c r="CG566" s="43"/>
      <c r="CH566" s="77" t="str">
        <f t="shared" si="2730"/>
        <v/>
      </c>
      <c r="CI566" s="78" t="str">
        <f t="shared" si="2731"/>
        <v/>
      </c>
      <c r="CJ566" s="75" t="str">
        <f t="shared" si="2732"/>
        <v/>
      </c>
      <c r="CK566" s="79" t="str">
        <f t="shared" si="2733"/>
        <v/>
      </c>
      <c r="CL566" s="35"/>
      <c r="CM566" s="27"/>
      <c r="CN566" s="51"/>
      <c r="CO566" s="43"/>
      <c r="CP566" s="44" t="str">
        <f t="shared" si="2734"/>
        <v/>
      </c>
      <c r="CQ566" s="44"/>
      <c r="CR566" s="44" t="str">
        <f t="shared" si="2735"/>
        <v/>
      </c>
      <c r="CS566" s="44"/>
      <c r="CT566" s="44" t="str">
        <f t="shared" si="2736"/>
        <v/>
      </c>
      <c r="CU566" s="43"/>
      <c r="CV566" s="77" t="str">
        <f t="shared" si="2737"/>
        <v/>
      </c>
      <c r="CW566" s="78" t="str">
        <f t="shared" si="2738"/>
        <v/>
      </c>
      <c r="CX566" s="75" t="str">
        <f t="shared" si="2739"/>
        <v/>
      </c>
      <c r="CY566" s="79" t="str">
        <f t="shared" si="2740"/>
        <v/>
      </c>
      <c r="CZ566" s="35"/>
      <c r="DA566" s="58"/>
      <c r="DB566" s="51"/>
      <c r="DC566" s="43"/>
      <c r="DD566" s="44" t="str">
        <f t="shared" si="2741"/>
        <v/>
      </c>
      <c r="DE566" s="44"/>
      <c r="DF566" s="44" t="str">
        <f t="shared" si="2742"/>
        <v/>
      </c>
      <c r="DG566" s="44"/>
      <c r="DH566" s="44" t="str">
        <f t="shared" si="2743"/>
        <v/>
      </c>
      <c r="DI566" s="43"/>
      <c r="DJ566" s="77" t="str">
        <f t="shared" si="2744"/>
        <v/>
      </c>
      <c r="DK566" s="78" t="str">
        <f t="shared" si="2745"/>
        <v/>
      </c>
      <c r="DL566" s="75" t="str">
        <f t="shared" si="2746"/>
        <v/>
      </c>
      <c r="DM566" s="79" t="str">
        <f t="shared" si="2747"/>
        <v/>
      </c>
      <c r="DN566" s="35"/>
      <c r="DO566" s="27"/>
      <c r="DP566" s="51"/>
      <c r="DQ566" s="43"/>
      <c r="DR566" s="44" t="str">
        <f t="shared" si="2748"/>
        <v/>
      </c>
      <c r="DS566" s="44"/>
      <c r="DT566" s="44" t="str">
        <f t="shared" si="2749"/>
        <v/>
      </c>
      <c r="DU566" s="44"/>
      <c r="DV566" s="44" t="str">
        <f t="shared" si="2750"/>
        <v/>
      </c>
      <c r="DW566" s="43"/>
      <c r="DX566" s="77" t="str">
        <f t="shared" si="2751"/>
        <v/>
      </c>
      <c r="DY566" s="78" t="str">
        <f t="shared" si="2752"/>
        <v/>
      </c>
      <c r="DZ566" s="75" t="str">
        <f t="shared" si="2753"/>
        <v/>
      </c>
      <c r="EA566" s="79" t="str">
        <f t="shared" si="2754"/>
        <v/>
      </c>
      <c r="EB566" s="35"/>
      <c r="EC566" s="27"/>
      <c r="ED566" s="46"/>
      <c r="EE566" s="67"/>
      <c r="EF566" s="44"/>
      <c r="EG566" s="44"/>
      <c r="EH566" s="44"/>
      <c r="EI566" s="44"/>
      <c r="EJ566" s="44"/>
      <c r="EK566" s="44"/>
      <c r="EL566" s="44"/>
      <c r="EM566" s="44"/>
      <c r="EN566" s="44"/>
      <c r="EO566" s="45"/>
      <c r="EP566" s="35"/>
      <c r="EQ566" s="27"/>
      <c r="ER566" s="46"/>
      <c r="ES566" s="44"/>
      <c r="ET566" s="44"/>
      <c r="EU566" s="44"/>
      <c r="EV566" s="44"/>
      <c r="EW566" s="44"/>
      <c r="EX566" s="44"/>
      <c r="EY566" s="44"/>
      <c r="EZ566" s="44"/>
      <c r="FA566" s="44"/>
      <c r="FB566" s="44"/>
      <c r="FC566" s="45"/>
      <c r="FD566" s="35"/>
      <c r="HW566" s="181"/>
      <c r="IY566" s="33"/>
      <c r="IZ566" s="51"/>
      <c r="JA566" s="43"/>
      <c r="JB566" s="44" t="str">
        <f t="shared" si="2755"/>
        <v/>
      </c>
      <c r="JC566" s="44"/>
      <c r="JD566" s="44" t="str">
        <f t="shared" si="2756"/>
        <v/>
      </c>
      <c r="JE566" s="44"/>
      <c r="JF566" s="44" t="str">
        <f t="shared" si="2757"/>
        <v/>
      </c>
      <c r="JG566" s="43"/>
      <c r="JH566" s="77" t="str">
        <f t="shared" si="2758"/>
        <v/>
      </c>
      <c r="JI566" s="78" t="str">
        <f t="shared" si="2759"/>
        <v/>
      </c>
      <c r="JJ566" s="75" t="str">
        <f t="shared" si="2760"/>
        <v/>
      </c>
      <c r="JK566" s="79" t="str">
        <f t="shared" si="2761"/>
        <v/>
      </c>
      <c r="JL566" s="35"/>
      <c r="JM566" s="27"/>
      <c r="JN566" s="51"/>
      <c r="JO566" s="43"/>
      <c r="JP566" s="44" t="str">
        <f t="shared" si="2762"/>
        <v/>
      </c>
      <c r="JQ566" s="44"/>
      <c r="JR566" s="44" t="str">
        <f t="shared" si="2763"/>
        <v/>
      </c>
      <c r="JS566" s="44"/>
      <c r="JT566" s="44" t="str">
        <f t="shared" si="2764"/>
        <v/>
      </c>
      <c r="JU566" s="43"/>
      <c r="JV566" s="77" t="str">
        <f t="shared" si="2765"/>
        <v/>
      </c>
      <c r="JW566" s="78" t="str">
        <f t="shared" si="2766"/>
        <v/>
      </c>
      <c r="JX566" s="75" t="str">
        <f t="shared" si="2767"/>
        <v/>
      </c>
      <c r="JY566" s="79" t="str">
        <f t="shared" si="2768"/>
        <v/>
      </c>
      <c r="JZ566" s="35"/>
      <c r="KA566" s="61"/>
      <c r="KB566" s="51"/>
      <c r="KC566" s="43"/>
      <c r="KD566" s="44" t="str">
        <f t="shared" si="2769"/>
        <v/>
      </c>
      <c r="KE566" s="44"/>
      <c r="KF566" s="44" t="str">
        <f t="shared" si="2770"/>
        <v/>
      </c>
      <c r="KG566" s="44"/>
      <c r="KH566" s="44" t="str">
        <f t="shared" si="2771"/>
        <v/>
      </c>
      <c r="KI566" s="43"/>
      <c r="KJ566" s="77" t="str">
        <f t="shared" si="2772"/>
        <v/>
      </c>
      <c r="KK566" s="78" t="str">
        <f t="shared" si="2773"/>
        <v/>
      </c>
      <c r="KL566" s="75" t="str">
        <f t="shared" si="2774"/>
        <v/>
      </c>
      <c r="KM566" s="79" t="str">
        <f t="shared" si="2775"/>
        <v/>
      </c>
      <c r="KN566" s="35"/>
      <c r="KO566" s="27"/>
      <c r="KP566" s="51"/>
      <c r="KQ566" s="43"/>
      <c r="KR566" s="44" t="str">
        <f t="shared" si="2776"/>
        <v/>
      </c>
      <c r="KS566" s="44"/>
      <c r="KT566" s="44"/>
      <c r="KU566" s="44"/>
      <c r="KV566" s="44"/>
      <c r="KW566" s="43"/>
      <c r="KX566" s="77" t="str">
        <f t="shared" si="2779"/>
        <v/>
      </c>
      <c r="KY566" s="78" t="str">
        <f t="shared" si="2780"/>
        <v/>
      </c>
      <c r="KZ566" s="75" t="str">
        <f t="shared" si="2781"/>
        <v/>
      </c>
      <c r="LA566" s="79" t="str">
        <f t="shared" si="2782"/>
        <v/>
      </c>
      <c r="LB566" s="35"/>
      <c r="LC566" s="27"/>
      <c r="LD566" s="46"/>
      <c r="LE566" s="44"/>
      <c r="LF566" s="44"/>
      <c r="LG566" s="44"/>
      <c r="LH566" s="44"/>
      <c r="LI566" s="44"/>
      <c r="LJ566" s="44"/>
      <c r="LK566" s="44"/>
      <c r="LL566" s="60"/>
      <c r="LM566" s="44"/>
      <c r="LN566" s="44"/>
      <c r="LO566" s="44"/>
      <c r="LP566" s="35"/>
      <c r="LQ566" s="27"/>
      <c r="LR566" s="46"/>
      <c r="LS566" s="67"/>
      <c r="LT566" s="44"/>
      <c r="LU566" s="44"/>
      <c r="LV566" s="44"/>
      <c r="LW566" s="44"/>
      <c r="LX566" s="44"/>
      <c r="LY566" s="44"/>
      <c r="LZ566" s="44"/>
      <c r="MA566" s="44"/>
      <c r="MB566" s="44"/>
      <c r="MC566" s="45"/>
      <c r="MD566" s="35"/>
      <c r="ME566" s="27"/>
      <c r="MF566" s="46"/>
      <c r="MG566" s="67"/>
      <c r="MH566" s="44"/>
      <c r="MI566" s="44"/>
      <c r="MJ566" s="44"/>
      <c r="MK566" s="44"/>
      <c r="ML566" s="44"/>
      <c r="MM566" s="44"/>
      <c r="MN566" s="44"/>
      <c r="MO566" s="44"/>
      <c r="MP566" s="44"/>
      <c r="MQ566" s="45"/>
      <c r="MR566" s="35"/>
      <c r="MS566" s="27"/>
      <c r="MT566" s="46"/>
      <c r="MU566" s="67"/>
      <c r="MV566" s="44"/>
      <c r="MW566" s="44"/>
      <c r="MX566" s="44"/>
      <c r="MY566" s="44"/>
      <c r="MZ566" s="44"/>
      <c r="NA566" s="44"/>
      <c r="NB566" s="44"/>
      <c r="NC566" s="44"/>
      <c r="ND566" s="44"/>
      <c r="NE566" s="45"/>
      <c r="NF566" s="35"/>
      <c r="NG566" s="27"/>
      <c r="NH566" s="46"/>
      <c r="NI566" s="67"/>
      <c r="NJ566" s="44"/>
      <c r="NK566" s="44"/>
      <c r="NL566" s="44"/>
      <c r="NM566" s="44"/>
      <c r="NN566" s="44"/>
      <c r="NO566" s="44"/>
      <c r="NP566" s="44"/>
      <c r="NQ566" s="44"/>
      <c r="NR566" s="44"/>
      <c r="NS566" s="45"/>
      <c r="NT566" s="35"/>
    </row>
    <row r="567" spans="1:384" ht="15" customHeight="1" thickTop="1" x14ac:dyDescent="0.2">
      <c r="A567" s="110" t="s">
        <v>741</v>
      </c>
      <c r="B567" s="39"/>
      <c r="C567" s="40"/>
      <c r="D567" s="40"/>
      <c r="E567" s="40"/>
      <c r="F567" s="140"/>
      <c r="G567" s="140"/>
      <c r="H567" s="42"/>
      <c r="I567" s="23" t="s">
        <v>29</v>
      </c>
      <c r="J567" s="44">
        <f>SUM(J511:J563)*100</f>
        <v>71800</v>
      </c>
      <c r="K567" s="44"/>
      <c r="L567" s="44"/>
      <c r="M567" s="23"/>
      <c r="N567" s="44"/>
      <c r="O567" s="44"/>
      <c r="P567" s="44"/>
      <c r="Q567" s="44"/>
      <c r="R567" s="44"/>
      <c r="S567" s="44"/>
      <c r="T567" s="35"/>
      <c r="U567" s="27"/>
      <c r="V567" s="46"/>
      <c r="W567" s="111" t="s">
        <v>29</v>
      </c>
      <c r="X567" s="44">
        <f>SUM(X511:X563)*100</f>
        <v>80200</v>
      </c>
      <c r="Y567" s="44"/>
      <c r="Z567" s="44"/>
      <c r="AA567" s="23"/>
      <c r="AB567" s="44"/>
      <c r="AC567" s="44"/>
      <c r="AD567" s="44"/>
      <c r="AE567" s="44"/>
      <c r="AF567" s="44"/>
      <c r="AG567" s="44"/>
      <c r="AH567" s="35"/>
      <c r="AI567" s="27"/>
      <c r="AJ567" s="46"/>
      <c r="AK567" s="23" t="s">
        <v>29</v>
      </c>
      <c r="AL567" s="44">
        <f>SUM(AL511:AL563)*100</f>
        <v>95200</v>
      </c>
      <c r="AM567" s="44"/>
      <c r="AN567" s="44"/>
      <c r="AO567" s="23"/>
      <c r="AP567" s="44"/>
      <c r="AQ567" s="44"/>
      <c r="AR567" s="44"/>
      <c r="AS567" s="44"/>
      <c r="AT567" s="44"/>
      <c r="AU567" s="44"/>
      <c r="AV567" s="35"/>
      <c r="AW567" s="27"/>
      <c r="AX567" s="46"/>
      <c r="AY567" s="23" t="s">
        <v>29</v>
      </c>
      <c r="AZ567" s="44">
        <f>SUM(AZ511:AZ563)*100</f>
        <v>99400</v>
      </c>
      <c r="BA567" s="44"/>
      <c r="BB567" s="44"/>
      <c r="BC567" s="23"/>
      <c r="BD567" s="44"/>
      <c r="BE567" s="44"/>
      <c r="BF567" s="44"/>
      <c r="BG567" s="44"/>
      <c r="BH567" s="44"/>
      <c r="BI567" s="44"/>
      <c r="BJ567" s="35"/>
      <c r="BK567" s="50"/>
      <c r="BL567" s="46"/>
      <c r="BM567" s="23" t="s">
        <v>29</v>
      </c>
      <c r="BN567" s="43">
        <f>SUM(BN511:BN563)*100</f>
        <v>259200</v>
      </c>
      <c r="BO567" s="43"/>
      <c r="BP567" s="43"/>
      <c r="BQ567" s="112"/>
      <c r="BR567" s="43"/>
      <c r="BS567" s="44"/>
      <c r="BT567" s="326" t="s">
        <v>31</v>
      </c>
      <c r="BU567" s="326"/>
      <c r="BV567" s="44">
        <f>SUM(BV511:BV563)</f>
        <v>49500</v>
      </c>
      <c r="BW567" s="113"/>
      <c r="BX567" s="35"/>
      <c r="BY567" s="27"/>
      <c r="BZ567" s="46"/>
      <c r="CA567" s="23" t="s">
        <v>29</v>
      </c>
      <c r="CB567" s="43">
        <f>SUM(CB511:CB563)*100</f>
        <v>261200</v>
      </c>
      <c r="CC567" s="43"/>
      <c r="CD567" s="43"/>
      <c r="CE567" s="23"/>
      <c r="CF567" s="44"/>
      <c r="CG567" s="44"/>
      <c r="CH567" s="326" t="s">
        <v>31</v>
      </c>
      <c r="CI567" s="326"/>
      <c r="CJ567" s="44">
        <f>SUM(CJ511:CJ563)</f>
        <v>45250</v>
      </c>
      <c r="CK567" s="44"/>
      <c r="CL567" s="35"/>
      <c r="CM567" s="27"/>
      <c r="CN567" s="46"/>
      <c r="CO567" s="23" t="s">
        <v>29</v>
      </c>
      <c r="CP567" s="43">
        <f>SUM(CP511:CP563)*100</f>
        <v>214100</v>
      </c>
      <c r="CQ567" s="43"/>
      <c r="CR567" s="43"/>
      <c r="CS567" s="23"/>
      <c r="CT567" s="44"/>
      <c r="CU567" s="44"/>
      <c r="CV567" s="326" t="s">
        <v>31</v>
      </c>
      <c r="CW567" s="326"/>
      <c r="CX567" s="44">
        <f>SUM(CX511:CX563)</f>
        <v>39940</v>
      </c>
      <c r="CY567" s="44"/>
      <c r="CZ567" s="35"/>
      <c r="DA567" s="58"/>
      <c r="DB567" s="46"/>
      <c r="DC567" s="23" t="s">
        <v>29</v>
      </c>
      <c r="DD567" s="43">
        <f>SUM(DD511:DD563)*100</f>
        <v>188500</v>
      </c>
      <c r="DE567" s="43"/>
      <c r="DF567" s="43"/>
      <c r="DG567" s="112"/>
      <c r="DH567" s="43"/>
      <c r="DI567" s="44"/>
      <c r="DJ567" s="336" t="s">
        <v>31</v>
      </c>
      <c r="DK567" s="336"/>
      <c r="DL567" s="44">
        <f>SUM(DL511:DL563)</f>
        <v>38338</v>
      </c>
      <c r="DM567" s="113"/>
      <c r="DN567" s="35"/>
      <c r="DO567" s="27"/>
      <c r="DP567" s="46"/>
      <c r="DQ567" s="23" t="s">
        <v>29</v>
      </c>
      <c r="DR567" s="43">
        <f>SUM(DR511:DR563)*100</f>
        <v>211900</v>
      </c>
      <c r="DS567" s="43"/>
      <c r="DT567" s="43"/>
      <c r="DU567" s="112"/>
      <c r="DV567" s="43"/>
      <c r="DW567" s="44"/>
      <c r="DX567" s="336" t="s">
        <v>31</v>
      </c>
      <c r="DY567" s="336"/>
      <c r="DZ567" s="44">
        <f>SUM(DZ511:DZ563)</f>
        <v>47496</v>
      </c>
      <c r="EA567" s="113"/>
      <c r="EB567" s="35"/>
      <c r="EC567" s="27"/>
      <c r="ED567" s="46"/>
      <c r="EE567" s="111" t="s">
        <v>29</v>
      </c>
      <c r="EF567" s="44">
        <f>SUM(EF511:EF563)*100</f>
        <v>105800</v>
      </c>
      <c r="EG567" s="44"/>
      <c r="EH567" s="44"/>
      <c r="EI567" s="23"/>
      <c r="EJ567" s="44"/>
      <c r="EK567" s="44"/>
      <c r="EL567" s="44"/>
      <c r="EM567" s="44"/>
      <c r="EN567" s="44"/>
      <c r="EO567" s="44"/>
      <c r="EP567" s="35"/>
      <c r="EQ567" s="27"/>
      <c r="ER567" s="46"/>
      <c r="ES567" s="23" t="s">
        <v>29</v>
      </c>
      <c r="ET567" s="44">
        <f>SUM(ET511:ET563)*100</f>
        <v>119100</v>
      </c>
      <c r="EU567" s="44"/>
      <c r="EV567" s="44"/>
      <c r="EW567" s="23"/>
      <c r="EX567" s="44"/>
      <c r="EY567" s="44"/>
      <c r="EZ567" s="44"/>
      <c r="FA567" s="44"/>
      <c r="FB567" s="44"/>
      <c r="FC567" s="44"/>
      <c r="FD567" s="35"/>
      <c r="HW567" s="181"/>
      <c r="IY567" s="33"/>
      <c r="IZ567" s="46"/>
      <c r="JA567" s="23" t="s">
        <v>29</v>
      </c>
      <c r="JB567" s="43">
        <f>SUM(JB511:JB563)*100</f>
        <v>298700</v>
      </c>
      <c r="JC567" s="43"/>
      <c r="JD567" s="43"/>
      <c r="JE567" s="23"/>
      <c r="JF567" s="44"/>
      <c r="JG567" s="44"/>
      <c r="JH567" s="326" t="s">
        <v>31</v>
      </c>
      <c r="JI567" s="326"/>
      <c r="JJ567" s="44">
        <f>SUM(JJ511:JJ563)</f>
        <v>55564</v>
      </c>
      <c r="JK567" s="44"/>
      <c r="JL567" s="35"/>
      <c r="JM567" s="27"/>
      <c r="JN567" s="46"/>
      <c r="JO567" s="23" t="s">
        <v>29</v>
      </c>
      <c r="JP567" s="43">
        <f>SUM(JP511:JP563)*100</f>
        <v>191500</v>
      </c>
      <c r="JQ567" s="43"/>
      <c r="JR567" s="43"/>
      <c r="JS567" s="23"/>
      <c r="JT567" s="44"/>
      <c r="JU567" s="44"/>
      <c r="JV567" s="326" t="s">
        <v>31</v>
      </c>
      <c r="JW567" s="326"/>
      <c r="JX567" s="44">
        <f>SUM(JX511:JX563)</f>
        <v>35650</v>
      </c>
      <c r="JY567" s="44"/>
      <c r="JZ567" s="35"/>
      <c r="KA567" s="61"/>
      <c r="KB567" s="46"/>
      <c r="KC567" s="23" t="s">
        <v>29</v>
      </c>
      <c r="KD567" s="43">
        <f>SUM(KD511:KD563)*100</f>
        <v>321900</v>
      </c>
      <c r="KE567" s="43"/>
      <c r="KF567" s="43"/>
      <c r="KG567" s="23"/>
      <c r="KH567" s="44"/>
      <c r="KI567" s="44"/>
      <c r="KJ567" s="326" t="s">
        <v>31</v>
      </c>
      <c r="KK567" s="326"/>
      <c r="KL567" s="44">
        <f>SUM(KL511:KL563)</f>
        <v>46900</v>
      </c>
      <c r="KM567" s="44"/>
      <c r="KN567" s="35"/>
      <c r="KO567" s="27"/>
      <c r="KP567" s="46"/>
      <c r="KQ567" s="23" t="s">
        <v>29</v>
      </c>
      <c r="KR567" s="43">
        <f>SUM(KR511:KR563)*100</f>
        <v>194500</v>
      </c>
      <c r="KS567" s="43"/>
      <c r="KT567" s="43"/>
      <c r="KU567" s="23"/>
      <c r="KV567" s="44"/>
      <c r="KW567" s="44"/>
      <c r="KX567" s="326" t="s">
        <v>31</v>
      </c>
      <c r="KY567" s="326"/>
      <c r="KZ567" s="44">
        <f>SUM(KZ511:KZ563)</f>
        <v>36983</v>
      </c>
      <c r="LA567" s="44"/>
      <c r="LB567" s="35"/>
      <c r="LC567" s="27"/>
      <c r="LD567" s="46"/>
      <c r="LE567" s="44"/>
      <c r="LF567" s="44"/>
      <c r="LG567" s="44"/>
      <c r="LH567" s="44"/>
      <c r="LI567" s="44"/>
      <c r="LJ567" s="44"/>
      <c r="LK567" s="44"/>
      <c r="LL567" s="60"/>
      <c r="LM567" s="44"/>
      <c r="LN567" s="44"/>
      <c r="LO567" s="44"/>
      <c r="LP567" s="35"/>
      <c r="LQ567" s="27"/>
      <c r="LR567" s="46"/>
      <c r="LS567" s="111" t="s">
        <v>29</v>
      </c>
      <c r="LT567" s="44">
        <f>SUM(LT511:LT563)*100</f>
        <v>147100</v>
      </c>
      <c r="LU567" s="44"/>
      <c r="LV567" s="44"/>
      <c r="LW567" s="23"/>
      <c r="LX567" s="44"/>
      <c r="LY567" s="44"/>
      <c r="LZ567" s="44"/>
      <c r="MA567" s="44"/>
      <c r="MB567" s="44"/>
      <c r="MC567" s="44"/>
      <c r="MD567" s="35"/>
      <c r="ME567" s="27"/>
      <c r="MF567" s="46"/>
      <c r="MG567" s="111" t="s">
        <v>29</v>
      </c>
      <c r="MH567" s="44">
        <f>SUM(MH511:MH563)*100</f>
        <v>70700</v>
      </c>
      <c r="MI567" s="44"/>
      <c r="MJ567" s="44">
        <f>SUM(MJ511:MJ558)</f>
        <v>13</v>
      </c>
      <c r="MK567" s="23" t="s">
        <v>30</v>
      </c>
      <c r="ML567" s="44"/>
      <c r="MM567" s="44"/>
      <c r="MN567" s="44"/>
      <c r="MO567" s="44"/>
      <c r="MP567" s="44"/>
      <c r="MQ567" s="44"/>
      <c r="MR567" s="35"/>
      <c r="MS567" s="27"/>
      <c r="MT567" s="46"/>
      <c r="MU567" s="111" t="s">
        <v>29</v>
      </c>
      <c r="MV567" s="44">
        <f>SUM(MV511:MV563)*100</f>
        <v>35300</v>
      </c>
      <c r="MW567" s="44"/>
      <c r="MX567" s="44"/>
      <c r="MY567" s="23"/>
      <c r="MZ567" s="44"/>
      <c r="NA567" s="44"/>
      <c r="NB567" s="44"/>
      <c r="NC567" s="44"/>
      <c r="ND567" s="44"/>
      <c r="NE567" s="44"/>
      <c r="NF567" s="35"/>
      <c r="NG567" s="27"/>
      <c r="NH567" s="46"/>
      <c r="NI567" s="111" t="s">
        <v>29</v>
      </c>
      <c r="NJ567" s="44">
        <f>SUM(NJ511:NJ563)*100</f>
        <v>109200</v>
      </c>
      <c r="NK567" s="44"/>
      <c r="NL567" s="44"/>
      <c r="NM567" s="23"/>
      <c r="NN567" s="44"/>
      <c r="NO567" s="44"/>
      <c r="NP567" s="44"/>
      <c r="NQ567" s="44"/>
      <c r="NR567" s="44"/>
      <c r="NS567" s="44"/>
      <c r="NT567" s="35"/>
    </row>
    <row r="568" spans="1:384" x14ac:dyDescent="0.2">
      <c r="A568" s="114">
        <f>DATEDIF(A$592,A$520,"d")</f>
        <v>33</v>
      </c>
      <c r="B568" s="39"/>
      <c r="C568" s="40"/>
      <c r="D568" s="40"/>
      <c r="E568" s="40"/>
      <c r="F568" s="140"/>
      <c r="G568" s="140"/>
      <c r="H568" s="42"/>
      <c r="I568" s="23" t="s">
        <v>32</v>
      </c>
      <c r="J568" s="44">
        <f>J567/A568</f>
        <v>2175.757575757576</v>
      </c>
      <c r="K568" s="44">
        <f>J568*$A569</f>
        <v>71800</v>
      </c>
      <c r="L568" s="44"/>
      <c r="M568" s="23"/>
      <c r="N568" s="44"/>
      <c r="O568" s="44"/>
      <c r="P568" s="44"/>
      <c r="Q568" s="44"/>
      <c r="R568" s="44"/>
      <c r="S568" s="44"/>
      <c r="T568" s="35"/>
      <c r="U568" s="27"/>
      <c r="V568" s="46"/>
      <c r="W568" s="111" t="s">
        <v>32</v>
      </c>
      <c r="X568" s="44">
        <f>X567/A568</f>
        <v>2430.3030303030305</v>
      </c>
      <c r="Y568" s="44">
        <f>X568*$A569</f>
        <v>80200</v>
      </c>
      <c r="Z568" s="44"/>
      <c r="AA568" s="23"/>
      <c r="AB568" s="44"/>
      <c r="AC568" s="44"/>
      <c r="AD568" s="44"/>
      <c r="AE568" s="44"/>
      <c r="AF568" s="44"/>
      <c r="AG568" s="44"/>
      <c r="AH568" s="35"/>
      <c r="AI568" s="27"/>
      <c r="AJ568" s="46"/>
      <c r="AK568" s="23" t="s">
        <v>32</v>
      </c>
      <c r="AL568" s="44">
        <f>AL567/A568</f>
        <v>2884.848484848485</v>
      </c>
      <c r="AM568" s="44">
        <f>AL568*$A569</f>
        <v>95200</v>
      </c>
      <c r="AN568" s="44"/>
      <c r="AO568" s="23"/>
      <c r="AP568" s="44"/>
      <c r="AQ568" s="44"/>
      <c r="AR568" s="44"/>
      <c r="AS568" s="44"/>
      <c r="AT568" s="44"/>
      <c r="AU568" s="44"/>
      <c r="AV568" s="35"/>
      <c r="AW568" s="27"/>
      <c r="AX568" s="46"/>
      <c r="AY568" s="23" t="s">
        <v>32</v>
      </c>
      <c r="AZ568" s="44">
        <f>AZ567/A568</f>
        <v>3012.121212121212</v>
      </c>
      <c r="BA568" s="44">
        <f>AZ568*$A569</f>
        <v>99400</v>
      </c>
      <c r="BB568" s="44"/>
      <c r="BC568" s="23"/>
      <c r="BD568" s="44"/>
      <c r="BE568" s="44"/>
      <c r="BF568" s="44"/>
      <c r="BG568" s="44"/>
      <c r="BH568" s="44"/>
      <c r="BI568" s="44"/>
      <c r="BJ568" s="35"/>
      <c r="BK568" s="50"/>
      <c r="BL568" s="46"/>
      <c r="BM568" s="23" t="s">
        <v>32</v>
      </c>
      <c r="BN568" s="44">
        <f>BN567/A568</f>
        <v>7854.545454545455</v>
      </c>
      <c r="BO568" s="44">
        <f>BN568*$A569</f>
        <v>259200</v>
      </c>
      <c r="BP568" s="44"/>
      <c r="BQ568" s="23"/>
      <c r="BR568" s="44"/>
      <c r="BS568" s="44"/>
      <c r="BT568" s="326" t="s">
        <v>33</v>
      </c>
      <c r="BU568" s="326"/>
      <c r="BV568" s="44"/>
      <c r="BW568" s="113">
        <f>BV567/BN567</f>
        <v>0.19097222222222221</v>
      </c>
      <c r="BX568" s="35"/>
      <c r="BY568" s="27"/>
      <c r="BZ568" s="46"/>
      <c r="CA568" s="23" t="s">
        <v>32</v>
      </c>
      <c r="CB568" s="44">
        <f>CB567/A568</f>
        <v>7915.151515151515</v>
      </c>
      <c r="CC568" s="44">
        <f>CB568*$A569</f>
        <v>261200</v>
      </c>
      <c r="CD568" s="44"/>
      <c r="CE568" s="23"/>
      <c r="CF568" s="44"/>
      <c r="CG568" s="44"/>
      <c r="CH568" s="326" t="s">
        <v>33</v>
      </c>
      <c r="CI568" s="326"/>
      <c r="CJ568" s="44"/>
      <c r="CK568" s="113">
        <f>CJ567/CB567</f>
        <v>0.17323889739663093</v>
      </c>
      <c r="CL568" s="35"/>
      <c r="CM568" s="27"/>
      <c r="CN568" s="46"/>
      <c r="CO568" s="23" t="s">
        <v>32</v>
      </c>
      <c r="CP568" s="44">
        <f>CP567/A568</f>
        <v>6487.878787878788</v>
      </c>
      <c r="CQ568" s="44">
        <f>CP568*$A569</f>
        <v>214100</v>
      </c>
      <c r="CR568" s="44"/>
      <c r="CS568" s="23"/>
      <c r="CT568" s="44"/>
      <c r="CU568" s="44"/>
      <c r="CV568" s="326" t="s">
        <v>33</v>
      </c>
      <c r="CW568" s="326"/>
      <c r="CX568" s="44"/>
      <c r="CY568" s="113">
        <f>CX567/CP567</f>
        <v>0.18654834189631014</v>
      </c>
      <c r="CZ568" s="35"/>
      <c r="DA568" s="58"/>
      <c r="DB568" s="46"/>
      <c r="DC568" s="23" t="s">
        <v>32</v>
      </c>
      <c r="DD568" s="44">
        <f>DD567/A568</f>
        <v>5712.121212121212</v>
      </c>
      <c r="DE568" s="44">
        <f>DD568*$A569</f>
        <v>188500</v>
      </c>
      <c r="DF568" s="44"/>
      <c r="DG568" s="23"/>
      <c r="DH568" s="44"/>
      <c r="DI568" s="44"/>
      <c r="DJ568" s="336" t="s">
        <v>33</v>
      </c>
      <c r="DK568" s="336"/>
      <c r="DL568" s="44"/>
      <c r="DM568" s="113">
        <f>DL567/DD567</f>
        <v>0.20338461538461539</v>
      </c>
      <c r="DN568" s="35"/>
      <c r="DO568" s="27"/>
      <c r="DP568" s="46"/>
      <c r="DQ568" s="23" t="s">
        <v>32</v>
      </c>
      <c r="DR568" s="44">
        <f>DR567/A568</f>
        <v>6421.212121212121</v>
      </c>
      <c r="DS568" s="44">
        <f>DR568*$A569</f>
        <v>211900</v>
      </c>
      <c r="DT568" s="44"/>
      <c r="DU568" s="23"/>
      <c r="DV568" s="44"/>
      <c r="DW568" s="44"/>
      <c r="DX568" s="336" t="s">
        <v>33</v>
      </c>
      <c r="DY568" s="336"/>
      <c r="DZ568" s="44"/>
      <c r="EA568" s="113">
        <f>DZ567/DR567</f>
        <v>0.22414346389806514</v>
      </c>
      <c r="EB568" s="35"/>
      <c r="EC568" s="27"/>
      <c r="ED568" s="46"/>
      <c r="EE568" s="111" t="s">
        <v>32</v>
      </c>
      <c r="EF568" s="44">
        <f>EF567/A568</f>
        <v>3206.060606060606</v>
      </c>
      <c r="EG568" s="44">
        <f>EF568*$A569</f>
        <v>105800</v>
      </c>
      <c r="EH568" s="44"/>
      <c r="EI568" s="23"/>
      <c r="EJ568" s="44"/>
      <c r="EK568" s="44"/>
      <c r="EL568" s="44"/>
      <c r="EM568" s="44"/>
      <c r="EN568" s="44"/>
      <c r="EO568" s="44"/>
      <c r="EP568" s="35"/>
      <c r="EQ568" s="27"/>
      <c r="ER568" s="46"/>
      <c r="ES568" s="23" t="s">
        <v>32</v>
      </c>
      <c r="ET568" s="44">
        <f>ET567/A568</f>
        <v>3609.090909090909</v>
      </c>
      <c r="EU568" s="44">
        <f>ET568*$A569</f>
        <v>119100</v>
      </c>
      <c r="EV568" s="44"/>
      <c r="EW568" s="23"/>
      <c r="EX568" s="44"/>
      <c r="EY568" s="44"/>
      <c r="EZ568" s="44"/>
      <c r="FA568" s="44"/>
      <c r="FB568" s="44"/>
      <c r="FC568" s="44"/>
      <c r="FD568" s="35"/>
      <c r="HW568" s="181"/>
      <c r="IY568" s="33"/>
      <c r="IZ568" s="46"/>
      <c r="JA568" s="23" t="s">
        <v>32</v>
      </c>
      <c r="JB568" s="44">
        <f>JB567/A568</f>
        <v>9051.515151515152</v>
      </c>
      <c r="JC568" s="44">
        <f>JB568*$A569</f>
        <v>298700</v>
      </c>
      <c r="JD568" s="44"/>
      <c r="JE568" s="23"/>
      <c r="JF568" s="44"/>
      <c r="JG568" s="44"/>
      <c r="JH568" s="326" t="s">
        <v>33</v>
      </c>
      <c r="JI568" s="326"/>
      <c r="JJ568" s="44"/>
      <c r="JK568" s="113">
        <f>JJ567/JB567</f>
        <v>0.18601941747572814</v>
      </c>
      <c r="JL568" s="35"/>
      <c r="JM568" s="27"/>
      <c r="JN568" s="46"/>
      <c r="JO568" s="23" t="s">
        <v>32</v>
      </c>
      <c r="JP568" s="44">
        <f>JP567/A568</f>
        <v>5803.030303030303</v>
      </c>
      <c r="JQ568" s="44">
        <f>JP568*$A569</f>
        <v>191500</v>
      </c>
      <c r="JR568" s="44"/>
      <c r="JS568" s="23"/>
      <c r="JT568" s="44"/>
      <c r="JU568" s="44"/>
      <c r="JV568" s="326" t="s">
        <v>33</v>
      </c>
      <c r="JW568" s="326"/>
      <c r="JX568" s="44"/>
      <c r="JY568" s="113">
        <f>JX567/JP567</f>
        <v>0.18616187989556135</v>
      </c>
      <c r="JZ568" s="35"/>
      <c r="KA568" s="61"/>
      <c r="KB568" s="46"/>
      <c r="KC568" s="23" t="s">
        <v>32</v>
      </c>
      <c r="KD568" s="44">
        <f>KD567/A568</f>
        <v>9754.545454545454</v>
      </c>
      <c r="KE568" s="44">
        <f>KD568*$A569</f>
        <v>321900</v>
      </c>
      <c r="KF568" s="44"/>
      <c r="KG568" s="23"/>
      <c r="KH568" s="44"/>
      <c r="KI568" s="44"/>
      <c r="KJ568" s="326" t="s">
        <v>33</v>
      </c>
      <c r="KK568" s="326"/>
      <c r="KL568" s="44"/>
      <c r="KM568" s="113">
        <f>KL567/KD567</f>
        <v>0.14569742155949053</v>
      </c>
      <c r="KN568" s="35"/>
      <c r="KO568" s="27"/>
      <c r="KP568" s="46"/>
      <c r="KQ568" s="23" t="s">
        <v>32</v>
      </c>
      <c r="KR568" s="44">
        <f>KR567/A568</f>
        <v>5893.939393939394</v>
      </c>
      <c r="KS568" s="44">
        <f>KR568*$A569</f>
        <v>194500</v>
      </c>
      <c r="KT568" s="44"/>
      <c r="KU568" s="23"/>
      <c r="KV568" s="44"/>
      <c r="KW568" s="44"/>
      <c r="KX568" s="326" t="s">
        <v>33</v>
      </c>
      <c r="KY568" s="326"/>
      <c r="KZ568" s="44"/>
      <c r="LA568" s="113">
        <f>KZ567/KR567</f>
        <v>0.1901439588688946</v>
      </c>
      <c r="LB568" s="35"/>
      <c r="LC568" s="27"/>
      <c r="LD568" s="46"/>
      <c r="LE568" s="23" t="s">
        <v>29</v>
      </c>
      <c r="LF568" s="44">
        <f>SUM(LF511:LF567)*100</f>
        <v>67300</v>
      </c>
      <c r="LG568" s="44"/>
      <c r="LH568" s="44"/>
      <c r="LI568" s="23"/>
      <c r="LJ568" s="44"/>
      <c r="LK568" s="44"/>
      <c r="LL568" s="60"/>
      <c r="LM568" s="23" t="s">
        <v>34</v>
      </c>
      <c r="LN568" s="115">
        <f>SUM(LN511:LN567)</f>
        <v>2000</v>
      </c>
      <c r="LO568" s="113">
        <f>LN568/LF568</f>
        <v>2.9717682020802376E-2</v>
      </c>
      <c r="LP568" s="35"/>
      <c r="LQ568" s="27"/>
      <c r="LR568" s="46"/>
      <c r="LS568" s="111" t="s">
        <v>32</v>
      </c>
      <c r="LT568" s="44">
        <f>LT567/A568</f>
        <v>4457.575757575758</v>
      </c>
      <c r="LU568" s="44">
        <f>LT568*$A569</f>
        <v>147100</v>
      </c>
      <c r="LV568" s="44"/>
      <c r="LW568" s="23"/>
      <c r="LX568" s="44"/>
      <c r="LY568" s="44"/>
      <c r="LZ568" s="44"/>
      <c r="MA568" s="44"/>
      <c r="MB568" s="44"/>
      <c r="MC568" s="44"/>
      <c r="MD568" s="35"/>
      <c r="ME568" s="27"/>
      <c r="MF568" s="46"/>
      <c r="MG568" s="111" t="s">
        <v>32</v>
      </c>
      <c r="MH568" s="44">
        <f>MH567/A568</f>
        <v>2142.4242424242425</v>
      </c>
      <c r="MI568" s="44">
        <f>MH568*$A569</f>
        <v>70700</v>
      </c>
      <c r="MJ568" s="44"/>
      <c r="MK568" s="23"/>
      <c r="ML568" s="44"/>
      <c r="MM568" s="44"/>
      <c r="MN568" s="44"/>
      <c r="MO568" s="44"/>
      <c r="MP568" s="44"/>
      <c r="MQ568" s="44"/>
      <c r="MR568" s="35"/>
      <c r="MS568" s="27"/>
      <c r="MT568" s="46"/>
      <c r="MU568" s="111" t="s">
        <v>32</v>
      </c>
      <c r="MV568" s="44">
        <f>MV567/A568</f>
        <v>1069.6969696969697</v>
      </c>
      <c r="MW568" s="44">
        <f>MV568*$A569</f>
        <v>35300</v>
      </c>
      <c r="MX568" s="44"/>
      <c r="MY568" s="23"/>
      <c r="MZ568" s="44"/>
      <c r="NA568" s="44"/>
      <c r="NB568" s="44"/>
      <c r="NC568" s="44"/>
      <c r="ND568" s="44"/>
      <c r="NE568" s="44"/>
      <c r="NF568" s="35"/>
      <c r="NG568" s="27"/>
      <c r="NH568" s="46"/>
      <c r="NI568" s="111" t="s">
        <v>32</v>
      </c>
      <c r="NJ568" s="44">
        <f>NJ567/A568</f>
        <v>3309.090909090909</v>
      </c>
      <c r="NK568" s="44">
        <f>NJ568*$A569</f>
        <v>109200</v>
      </c>
      <c r="NL568" s="44"/>
      <c r="NM568" s="23"/>
      <c r="NN568" s="44"/>
      <c r="NO568" s="44"/>
      <c r="NP568" s="44"/>
      <c r="NQ568" s="44"/>
      <c r="NR568" s="44"/>
      <c r="NS568" s="44"/>
      <c r="NT568" s="35"/>
    </row>
    <row r="569" spans="1:384" x14ac:dyDescent="0.2">
      <c r="A569" s="116">
        <v>33</v>
      </c>
      <c r="B569" s="39"/>
      <c r="C569" s="40"/>
      <c r="D569" s="40"/>
      <c r="E569" s="40"/>
      <c r="F569" s="140"/>
      <c r="G569" s="140"/>
      <c r="H569" s="42"/>
      <c r="I569" s="23" t="s">
        <v>35</v>
      </c>
      <c r="J569" s="44">
        <f>J567*K577</f>
        <v>43080</v>
      </c>
      <c r="K569" s="44"/>
      <c r="L569" s="44"/>
      <c r="M569" s="23" t="s">
        <v>34</v>
      </c>
      <c r="N569" s="44">
        <f>SUM(R511:R563)</f>
        <v>11297</v>
      </c>
      <c r="O569" s="113">
        <f>N569/J567</f>
        <v>0.15733983286908079</v>
      </c>
      <c r="P569" s="113"/>
      <c r="Q569" s="44"/>
      <c r="R569" s="44"/>
      <c r="S569" s="44"/>
      <c r="T569" s="35"/>
      <c r="U569" s="27"/>
      <c r="V569" s="46"/>
      <c r="W569" s="111" t="s">
        <v>35</v>
      </c>
      <c r="X569" s="44">
        <f>X567*K577</f>
        <v>48120</v>
      </c>
      <c r="Y569" s="44"/>
      <c r="Z569" s="44"/>
      <c r="AA569" s="23" t="s">
        <v>34</v>
      </c>
      <c r="AB569" s="44">
        <f>SUM(AF511:AF563)</f>
        <v>14364</v>
      </c>
      <c r="AC569" s="113">
        <f>AB569/X567</f>
        <v>0.17910224438902744</v>
      </c>
      <c r="AD569" s="113"/>
      <c r="AE569" s="44"/>
      <c r="AF569" s="44"/>
      <c r="AG569" s="44"/>
      <c r="AH569" s="35"/>
      <c r="AI569" s="27"/>
      <c r="AJ569" s="46"/>
      <c r="AK569" s="23" t="s">
        <v>35</v>
      </c>
      <c r="AL569" s="44">
        <f>AL567*K577</f>
        <v>57120</v>
      </c>
      <c r="AM569" s="44"/>
      <c r="AN569" s="44"/>
      <c r="AO569" s="23" t="s">
        <v>34</v>
      </c>
      <c r="AP569" s="44">
        <f>SUM(AT510:AT562)</f>
        <v>12320</v>
      </c>
      <c r="AQ569" s="113">
        <f>AP569/AL567</f>
        <v>0.12941176470588237</v>
      </c>
      <c r="AR569" s="113"/>
      <c r="AS569" s="44"/>
      <c r="AT569" s="44"/>
      <c r="AU569" s="44"/>
      <c r="AV569" s="35"/>
      <c r="AW569" s="27"/>
      <c r="AX569" s="46"/>
      <c r="AY569" s="23"/>
      <c r="AZ569" s="44"/>
      <c r="BA569" s="44"/>
      <c r="BB569" s="44"/>
      <c r="BC569" s="23" t="s">
        <v>34</v>
      </c>
      <c r="BD569" s="44">
        <f>SUM(BH511:BH563)</f>
        <v>15180</v>
      </c>
      <c r="BE569" s="113">
        <f>BD569/AZ567</f>
        <v>0.15271629778672033</v>
      </c>
      <c r="BF569" s="113"/>
      <c r="BG569" s="44"/>
      <c r="BH569" s="44"/>
      <c r="BI569" s="44"/>
      <c r="BJ569" s="35"/>
      <c r="BK569" s="50"/>
      <c r="BL569" s="46"/>
      <c r="BM569" s="23" t="s">
        <v>35</v>
      </c>
      <c r="BN569" s="44">
        <f>BN567*K577</f>
        <v>155520</v>
      </c>
      <c r="BO569" s="44"/>
      <c r="BP569" s="44"/>
      <c r="BQ569" s="23"/>
      <c r="BR569" s="44"/>
      <c r="BS569" s="44"/>
      <c r="BT569" s="326" t="s">
        <v>36</v>
      </c>
      <c r="BU569" s="326"/>
      <c r="BV569" s="44">
        <f>BN569-BV567</f>
        <v>106020</v>
      </c>
      <c r="BW569" s="113">
        <f>BV569/BN567</f>
        <v>0.40902777777777777</v>
      </c>
      <c r="BX569" s="35"/>
      <c r="BY569" s="27"/>
      <c r="BZ569" s="46"/>
      <c r="CA569" s="23" t="s">
        <v>35</v>
      </c>
      <c r="CB569" s="44">
        <f>CB567*K577</f>
        <v>156720</v>
      </c>
      <c r="CC569" s="44"/>
      <c r="CD569" s="44"/>
      <c r="CE569" s="23"/>
      <c r="CF569" s="44"/>
      <c r="CG569" s="44"/>
      <c r="CH569" s="326" t="s">
        <v>36</v>
      </c>
      <c r="CI569" s="326"/>
      <c r="CJ569" s="44">
        <f>CB569-CJ567</f>
        <v>111470</v>
      </c>
      <c r="CK569" s="113">
        <f>CJ569/CB567</f>
        <v>0.42676110260336908</v>
      </c>
      <c r="CL569" s="35"/>
      <c r="CM569" s="27"/>
      <c r="CN569" s="46"/>
      <c r="CO569" s="23" t="s">
        <v>35</v>
      </c>
      <c r="CP569" s="44">
        <f>CP567*K577</f>
        <v>128460</v>
      </c>
      <c r="CQ569" s="44"/>
      <c r="CR569" s="44"/>
      <c r="CS569" s="23"/>
      <c r="CT569" s="44"/>
      <c r="CU569" s="44"/>
      <c r="CV569" s="326" t="s">
        <v>36</v>
      </c>
      <c r="CW569" s="326"/>
      <c r="CX569" s="44">
        <f>CP569-CX567</f>
        <v>88520</v>
      </c>
      <c r="CY569" s="113">
        <f>CX569/CP567</f>
        <v>0.41345165810368989</v>
      </c>
      <c r="CZ569" s="35"/>
      <c r="DA569" s="58"/>
      <c r="DB569" s="46"/>
      <c r="DC569" s="23" t="s">
        <v>35</v>
      </c>
      <c r="DD569" s="44">
        <f>DD567*K577</f>
        <v>113100</v>
      </c>
      <c r="DE569" s="44"/>
      <c r="DF569" s="44"/>
      <c r="DG569" s="23"/>
      <c r="DH569" s="44"/>
      <c r="DI569" s="44"/>
      <c r="DJ569" s="336" t="s">
        <v>36</v>
      </c>
      <c r="DK569" s="336"/>
      <c r="DL569" s="44">
        <f>DD569-DL567</f>
        <v>74762</v>
      </c>
      <c r="DM569" s="113">
        <f>DL569/DD567</f>
        <v>0.39661538461538459</v>
      </c>
      <c r="DN569" s="35"/>
      <c r="DO569" s="27"/>
      <c r="DP569" s="46"/>
      <c r="DQ569" s="23" t="s">
        <v>35</v>
      </c>
      <c r="DR569" s="44">
        <f>DR567*K577</f>
        <v>127140</v>
      </c>
      <c r="DS569" s="44"/>
      <c r="DT569" s="44"/>
      <c r="DU569" s="23"/>
      <c r="DV569" s="44"/>
      <c r="DW569" s="44"/>
      <c r="DX569" s="336" t="s">
        <v>36</v>
      </c>
      <c r="DY569" s="336"/>
      <c r="DZ569" s="44">
        <f>DR569-DZ567</f>
        <v>79644</v>
      </c>
      <c r="EA569" s="113">
        <f>DZ569/DR567</f>
        <v>0.37585653610193487</v>
      </c>
      <c r="EB569" s="35"/>
      <c r="EC569" s="27"/>
      <c r="ED569" s="46"/>
      <c r="EE569" s="111" t="s">
        <v>35</v>
      </c>
      <c r="EF569" s="44">
        <f>EF567*K577</f>
        <v>63480</v>
      </c>
      <c r="EG569" s="44"/>
      <c r="EH569" s="44"/>
      <c r="EI569" s="23" t="s">
        <v>34</v>
      </c>
      <c r="EJ569" s="44">
        <f>SUM(EN511:EN563)</f>
        <v>15895</v>
      </c>
      <c r="EK569" s="113">
        <f>EJ569/EF567</f>
        <v>0.15023629489603024</v>
      </c>
      <c r="EL569" s="113"/>
      <c r="EM569" s="44"/>
      <c r="EN569" s="44"/>
      <c r="EO569" s="44"/>
      <c r="EP569" s="35"/>
      <c r="EQ569" s="27"/>
      <c r="ER569" s="46"/>
      <c r="ES569" s="23" t="s">
        <v>35</v>
      </c>
      <c r="ET569" s="44">
        <f>ET567*$K577</f>
        <v>71460</v>
      </c>
      <c r="EU569" s="44"/>
      <c r="EV569" s="44"/>
      <c r="EW569" s="23" t="s">
        <v>34</v>
      </c>
      <c r="EX569" s="44">
        <f>SUM(FB511:FB562)</f>
        <v>22506</v>
      </c>
      <c r="EY569" s="113">
        <f>EX569/ET567</f>
        <v>0.18896725440806045</v>
      </c>
      <c r="EZ569" s="113"/>
      <c r="FA569" s="44"/>
      <c r="FB569" s="44"/>
      <c r="FC569" s="44"/>
      <c r="FD569" s="35"/>
      <c r="HW569" s="181"/>
      <c r="IY569" s="33"/>
      <c r="IZ569" s="46"/>
      <c r="JA569" s="23" t="s">
        <v>35</v>
      </c>
      <c r="JB569" s="44">
        <f>JB567*$K577</f>
        <v>179220</v>
      </c>
      <c r="JC569" s="44"/>
      <c r="JD569" s="44"/>
      <c r="JE569" s="23"/>
      <c r="JF569" s="44"/>
      <c r="JG569" s="44"/>
      <c r="JH569" s="326" t="s">
        <v>36</v>
      </c>
      <c r="JI569" s="326"/>
      <c r="JJ569" s="44">
        <f>JB569-JJ567</f>
        <v>123656</v>
      </c>
      <c r="JK569" s="113">
        <f>JJ569/JB567</f>
        <v>0.41398058252427183</v>
      </c>
      <c r="JL569" s="35"/>
      <c r="JM569" s="27"/>
      <c r="JN569" s="46"/>
      <c r="JO569" s="23" t="s">
        <v>35</v>
      </c>
      <c r="JP569" s="44">
        <f>JP567*$K577</f>
        <v>114900</v>
      </c>
      <c r="JQ569" s="44"/>
      <c r="JR569" s="44"/>
      <c r="JS569" s="23"/>
      <c r="JT569" s="44"/>
      <c r="JU569" s="44"/>
      <c r="JV569" s="326" t="s">
        <v>36</v>
      </c>
      <c r="JW569" s="326"/>
      <c r="JX569" s="44">
        <f>JP569-JX567</f>
        <v>79250</v>
      </c>
      <c r="JY569" s="113">
        <f>JX569/JP567</f>
        <v>0.41383812010443866</v>
      </c>
      <c r="JZ569" s="35"/>
      <c r="KA569" s="61"/>
      <c r="KB569" s="46"/>
      <c r="KC569" s="23" t="s">
        <v>35</v>
      </c>
      <c r="KD569" s="44">
        <f>KD567*$K577</f>
        <v>193140</v>
      </c>
      <c r="KE569" s="44"/>
      <c r="KF569" s="44"/>
      <c r="KG569" s="23"/>
      <c r="KH569" s="44"/>
      <c r="KI569" s="44"/>
      <c r="KJ569" s="326" t="s">
        <v>36</v>
      </c>
      <c r="KK569" s="326"/>
      <c r="KL569" s="44">
        <f>KD569-KL567</f>
        <v>146240</v>
      </c>
      <c r="KM569" s="113">
        <f>KL569/KD567</f>
        <v>0.45430257844050947</v>
      </c>
      <c r="KN569" s="35"/>
      <c r="KO569" s="27"/>
      <c r="KP569" s="46"/>
      <c r="KQ569" s="23" t="s">
        <v>35</v>
      </c>
      <c r="KR569" s="44">
        <f>KR567*$K577</f>
        <v>116700</v>
      </c>
      <c r="KS569" s="44"/>
      <c r="KT569" s="44"/>
      <c r="KU569" s="23"/>
      <c r="KV569" s="44"/>
      <c r="KW569" s="44"/>
      <c r="KX569" s="326" t="s">
        <v>36</v>
      </c>
      <c r="KY569" s="326"/>
      <c r="KZ569" s="44">
        <f>KR569-KZ567</f>
        <v>79717</v>
      </c>
      <c r="LA569" s="113">
        <f>KZ569/KR567</f>
        <v>0.40985604113110541</v>
      </c>
      <c r="LB569" s="35"/>
      <c r="LC569" s="27"/>
      <c r="LD569" s="46"/>
      <c r="LE569" s="23" t="s">
        <v>32</v>
      </c>
      <c r="LF569" s="44">
        <f>LF568/A568</f>
        <v>2039.3939393939395</v>
      </c>
      <c r="LG569" s="44">
        <f>LF569*$A569</f>
        <v>67300</v>
      </c>
      <c r="LH569" s="44"/>
      <c r="LI569" s="23"/>
      <c r="LJ569" s="44"/>
      <c r="LK569" s="44"/>
      <c r="LL569" s="60"/>
      <c r="LM569" s="23" t="s">
        <v>36</v>
      </c>
      <c r="LN569" s="44">
        <f>LF570-LN568</f>
        <v>38380</v>
      </c>
      <c r="LO569" s="113">
        <f>LN569/LF568</f>
        <v>0.57028231797919759</v>
      </c>
      <c r="LP569" s="35"/>
      <c r="LQ569" s="27"/>
      <c r="LR569" s="46"/>
      <c r="LS569" s="111" t="s">
        <v>35</v>
      </c>
      <c r="LT569" s="44">
        <f>LT567*K577</f>
        <v>88260</v>
      </c>
      <c r="LU569" s="44"/>
      <c r="LV569" s="44"/>
      <c r="LW569" s="23" t="s">
        <v>34</v>
      </c>
      <c r="LX569" s="44">
        <f>SUM(MB511:MB563)</f>
        <v>22770</v>
      </c>
      <c r="LY569" s="113">
        <f>LX569/LT567</f>
        <v>0.15479265805574438</v>
      </c>
      <c r="LZ569" s="113"/>
      <c r="MA569" s="44"/>
      <c r="MB569" s="44"/>
      <c r="MC569" s="44"/>
      <c r="MD569" s="35"/>
      <c r="ME569" s="27"/>
      <c r="MF569" s="46"/>
      <c r="MG569" s="111" t="s">
        <v>35</v>
      </c>
      <c r="MH569" s="44">
        <f>MH567*$K577</f>
        <v>42420</v>
      </c>
      <c r="MI569" s="44"/>
      <c r="MJ569" s="44"/>
      <c r="MK569" s="23" t="s">
        <v>34</v>
      </c>
      <c r="ML569" s="44">
        <f>SUM(MP511:MP563)</f>
        <v>13200</v>
      </c>
      <c r="MM569" s="113">
        <f>ML569/MH567</f>
        <v>0.18670438472418671</v>
      </c>
      <c r="MN569" s="113"/>
      <c r="MO569" s="44"/>
      <c r="MP569" s="44"/>
      <c r="MQ569" s="44"/>
      <c r="MR569" s="35"/>
      <c r="MS569" s="27"/>
      <c r="MT569" s="46"/>
      <c r="MU569" s="111" t="s">
        <v>35</v>
      </c>
      <c r="MV569" s="44">
        <f>MV567*$K577</f>
        <v>21180</v>
      </c>
      <c r="MW569" s="44"/>
      <c r="MX569" s="44"/>
      <c r="MY569" s="23" t="s">
        <v>34</v>
      </c>
      <c r="MZ569" s="44">
        <f>SUM(ND511:ND563)</f>
        <v>14300</v>
      </c>
      <c r="NA569" s="113">
        <f>MZ569/MV567</f>
        <v>0.40509915014164305</v>
      </c>
      <c r="NB569" s="113"/>
      <c r="NC569" s="44"/>
      <c r="ND569" s="44"/>
      <c r="NE569" s="44"/>
      <c r="NF569" s="35"/>
      <c r="NG569" s="27"/>
      <c r="NH569" s="46"/>
      <c r="NI569" s="111" t="s">
        <v>35</v>
      </c>
      <c r="NJ569" s="44">
        <f>NJ567*$K577</f>
        <v>65520</v>
      </c>
      <c r="NK569" s="44"/>
      <c r="NL569" s="44"/>
      <c r="NM569" s="23" t="s">
        <v>34</v>
      </c>
      <c r="NN569" s="44">
        <f>SUM(NR511:NR563)</f>
        <v>3300</v>
      </c>
      <c r="NO569" s="113">
        <f>NN569/NJ567</f>
        <v>3.021978021978022E-2</v>
      </c>
      <c r="NP569" s="113"/>
      <c r="NQ569" s="44"/>
      <c r="NR569" s="44"/>
      <c r="NS569" s="44"/>
      <c r="NT569" s="35"/>
    </row>
    <row r="570" spans="1:384" x14ac:dyDescent="0.2">
      <c r="A570" s="38"/>
      <c r="B570" s="39"/>
      <c r="C570" s="40"/>
      <c r="D570" s="40"/>
      <c r="E570" s="40"/>
      <c r="F570" s="140"/>
      <c r="G570" s="140"/>
      <c r="H570" s="42"/>
      <c r="I570" s="23" t="s">
        <v>37</v>
      </c>
      <c r="J570" s="44">
        <f>J641</f>
        <v>75400</v>
      </c>
      <c r="K570" s="44"/>
      <c r="L570" s="44"/>
      <c r="M570" s="23" t="s">
        <v>36</v>
      </c>
      <c r="N570" s="44">
        <f>J569-N569</f>
        <v>31783</v>
      </c>
      <c r="O570" s="113">
        <f>N570/J567</f>
        <v>0.44266016713091921</v>
      </c>
      <c r="P570" s="113"/>
      <c r="Q570" s="45"/>
      <c r="R570" s="45"/>
      <c r="S570" s="45"/>
      <c r="T570" s="35"/>
      <c r="U570" s="27"/>
      <c r="V570" s="46"/>
      <c r="W570" s="111" t="s">
        <v>37</v>
      </c>
      <c r="X570" s="44">
        <f>X641</f>
        <v>146700</v>
      </c>
      <c r="Y570" s="44"/>
      <c r="Z570" s="44"/>
      <c r="AA570" s="23" t="s">
        <v>36</v>
      </c>
      <c r="AB570" s="44">
        <f>X569-AB569</f>
        <v>33756</v>
      </c>
      <c r="AC570" s="113">
        <f>AB570/X567</f>
        <v>0.42089775561097259</v>
      </c>
      <c r="AD570" s="113"/>
      <c r="AE570" s="45"/>
      <c r="AF570" s="45"/>
      <c r="AG570" s="45"/>
      <c r="AH570" s="35"/>
      <c r="AI570" s="27"/>
      <c r="AJ570" s="46"/>
      <c r="AK570" s="23" t="s">
        <v>37</v>
      </c>
      <c r="AL570" s="44">
        <f>AL641</f>
        <v>159300</v>
      </c>
      <c r="AM570" s="44"/>
      <c r="AN570" s="44"/>
      <c r="AO570" s="23" t="s">
        <v>36</v>
      </c>
      <c r="AP570" s="44">
        <f>AL569-AP569</f>
        <v>44800</v>
      </c>
      <c r="AQ570" s="113">
        <f>AP570/AL567</f>
        <v>0.47058823529411764</v>
      </c>
      <c r="AR570" s="113"/>
      <c r="AS570" s="45"/>
      <c r="AT570" s="45"/>
      <c r="AU570" s="45"/>
      <c r="AV570" s="35"/>
      <c r="AW570" s="27"/>
      <c r="AX570" s="46"/>
      <c r="AY570" s="23" t="s">
        <v>35</v>
      </c>
      <c r="AZ570" s="44">
        <f>AZ567*K577</f>
        <v>59640</v>
      </c>
      <c r="BA570" s="44"/>
      <c r="BB570" s="44"/>
      <c r="BC570" s="23" t="s">
        <v>36</v>
      </c>
      <c r="BD570" s="44">
        <f>AZ570-BD569</f>
        <v>44460</v>
      </c>
      <c r="BE570" s="113">
        <f>BD570/AZ567</f>
        <v>0.44728370221327968</v>
      </c>
      <c r="BF570" s="113"/>
      <c r="BG570" s="45"/>
      <c r="BH570" s="45"/>
      <c r="BI570" s="45"/>
      <c r="BJ570" s="35"/>
      <c r="BK570" s="50"/>
      <c r="BL570" s="46"/>
      <c r="BM570" s="23" t="s">
        <v>37</v>
      </c>
      <c r="BN570" s="44">
        <f>BN641</f>
        <v>372100</v>
      </c>
      <c r="BO570" s="44"/>
      <c r="BP570" s="44"/>
      <c r="BQ570" s="23"/>
      <c r="BR570" s="44"/>
      <c r="BS570" s="66"/>
      <c r="BT570" s="332" t="s">
        <v>742</v>
      </c>
      <c r="BU570" s="334"/>
      <c r="BV570" s="43">
        <f>(BQ547+BS547)*BU547+(BQ548+BS548)*BU548+(BQ549+BS549)*BU549+(BQ550+BS550)*BU550</f>
        <v>55176</v>
      </c>
      <c r="BW570" s="45"/>
      <c r="BX570" s="35"/>
      <c r="BY570" s="27"/>
      <c r="BZ570" s="46"/>
      <c r="CA570" s="23" t="s">
        <v>37</v>
      </c>
      <c r="CB570" s="44">
        <f>CB641</f>
        <v>144000</v>
      </c>
      <c r="CC570" s="44"/>
      <c r="CD570" s="44"/>
      <c r="CE570" s="23"/>
      <c r="CF570" s="44"/>
      <c r="CG570" s="44"/>
      <c r="CH570" s="332" t="s">
        <v>742</v>
      </c>
      <c r="CI570" s="334"/>
      <c r="CJ570" s="43">
        <f>(CE547+CG547)*CI547+(CE548+CG548)*CI548+(CE549+CG549)*CI549+(CE550+CG550)*CI550</f>
        <v>91788</v>
      </c>
      <c r="CK570" s="45"/>
      <c r="CL570" s="35"/>
      <c r="CM570" s="27"/>
      <c r="CN570" s="46"/>
      <c r="CO570" s="23" t="s">
        <v>37</v>
      </c>
      <c r="CP570" s="44">
        <f>CP641</f>
        <v>242100</v>
      </c>
      <c r="CQ570" s="44"/>
      <c r="CR570" s="44"/>
      <c r="CS570" s="23"/>
      <c r="CT570" s="44"/>
      <c r="CU570" s="44"/>
      <c r="CV570" s="332" t="s">
        <v>742</v>
      </c>
      <c r="CW570" s="334"/>
      <c r="CX570" s="43">
        <f>(CS547+CU547)*CW547+(CS548+CU548)*CW548+(CS549+CU549)*CW549+(CS550+CU550)*CW550</f>
        <v>29760</v>
      </c>
      <c r="CY570" s="45"/>
      <c r="CZ570" s="35"/>
      <c r="DA570" s="58"/>
      <c r="DB570" s="46"/>
      <c r="DC570" s="23" t="s">
        <v>37</v>
      </c>
      <c r="DD570" s="44">
        <f>DD641</f>
        <v>178200</v>
      </c>
      <c r="DE570" s="44"/>
      <c r="DF570" s="44"/>
      <c r="DG570" s="23"/>
      <c r="DH570" s="44"/>
      <c r="DI570" s="66"/>
      <c r="DJ570" s="332" t="s">
        <v>742</v>
      </c>
      <c r="DK570" s="334"/>
      <c r="DL570" s="43">
        <f>(DG547+DI547)*DK547+(DG548+DI548)*DK548+(DG549+DI549)*DK549+(DG550+DI550)*DK550</f>
        <v>49170</v>
      </c>
      <c r="DM570" s="45"/>
      <c r="DN570" s="35"/>
      <c r="DO570" s="27"/>
      <c r="DP570" s="46"/>
      <c r="DQ570" s="23" t="s">
        <v>37</v>
      </c>
      <c r="DR570" s="44">
        <f>DR641</f>
        <v>224300</v>
      </c>
      <c r="DS570" s="44"/>
      <c r="DT570" s="44"/>
      <c r="DU570" s="23"/>
      <c r="DV570" s="44"/>
      <c r="DW570" s="66"/>
      <c r="DX570" s="332" t="s">
        <v>742</v>
      </c>
      <c r="DY570" s="334"/>
      <c r="DZ570" s="43">
        <f>(DU547+DW547)*DY547+(DU548+DW548)*DY548+(DU549+DW549)*DY549+(DU550+DW550)*DY550</f>
        <v>31165</v>
      </c>
      <c r="EA570" s="45"/>
      <c r="EB570" s="35"/>
      <c r="EC570" s="27"/>
      <c r="ED570" s="46"/>
      <c r="EE570" s="111" t="s">
        <v>37</v>
      </c>
      <c r="EF570" s="44">
        <f>EF641</f>
        <v>78000</v>
      </c>
      <c r="EG570" s="44"/>
      <c r="EH570" s="44"/>
      <c r="EI570" s="23" t="s">
        <v>36</v>
      </c>
      <c r="EJ570" s="44">
        <f>EF569-EJ569</f>
        <v>47585</v>
      </c>
      <c r="EK570" s="113">
        <f>EJ570/EF567</f>
        <v>0.44976370510396974</v>
      </c>
      <c r="EL570" s="113"/>
      <c r="EM570" s="45"/>
      <c r="EN570" s="45"/>
      <c r="EO570" s="45"/>
      <c r="EP570" s="35"/>
      <c r="EQ570" s="27"/>
      <c r="ER570" s="46"/>
      <c r="ES570" s="23" t="s">
        <v>37</v>
      </c>
      <c r="ET570" s="44">
        <f>ET641</f>
        <v>107900</v>
      </c>
      <c r="EU570" s="44"/>
      <c r="EV570" s="44"/>
      <c r="EW570" s="23" t="s">
        <v>36</v>
      </c>
      <c r="EX570" s="44">
        <f>ET569-EX569</f>
        <v>48954</v>
      </c>
      <c r="EY570" s="113">
        <f>EX570/ET567</f>
        <v>0.41103274559193953</v>
      </c>
      <c r="EZ570" s="113"/>
      <c r="FA570" s="45"/>
      <c r="FB570" s="45"/>
      <c r="FC570" s="45"/>
      <c r="FD570" s="35"/>
      <c r="HW570" s="181"/>
      <c r="IY570" s="33"/>
      <c r="IZ570" s="46"/>
      <c r="JA570" s="23" t="s">
        <v>37</v>
      </c>
      <c r="JB570" s="44">
        <f>JB641</f>
        <v>175700</v>
      </c>
      <c r="JC570" s="44"/>
      <c r="JD570" s="44"/>
      <c r="JE570" s="23"/>
      <c r="JF570" s="44"/>
      <c r="JG570" s="44"/>
      <c r="JH570" s="332" t="s">
        <v>742</v>
      </c>
      <c r="JI570" s="334"/>
      <c r="JJ570" s="43">
        <f>(JE547+JG547)*JI547+(JE548+JG548)*JI548+(JE549+JG549)*JI549+(JE550+JG550)*JI550</f>
        <v>65080</v>
      </c>
      <c r="JK570" s="45"/>
      <c r="JL570" s="35"/>
      <c r="JM570" s="27"/>
      <c r="JN570" s="46"/>
      <c r="JO570" s="23" t="s">
        <v>37</v>
      </c>
      <c r="JP570" s="44">
        <f>JP641</f>
        <v>136200</v>
      </c>
      <c r="JQ570" s="44"/>
      <c r="JR570" s="44"/>
      <c r="JS570" s="23"/>
      <c r="JT570" s="44"/>
      <c r="JU570" s="44"/>
      <c r="JV570" s="332" t="s">
        <v>742</v>
      </c>
      <c r="JW570" s="334"/>
      <c r="JX570" s="43">
        <f>(JS547+JU547)*JW547+(JS548+JU548)*JW548+(JS549+JU549)*JW549+(JS550+JU550)*JW550</f>
        <v>31214</v>
      </c>
      <c r="JY570" s="45"/>
      <c r="JZ570" s="35"/>
      <c r="KA570" s="61"/>
      <c r="KB570" s="46"/>
      <c r="KC570" s="23" t="s">
        <v>37</v>
      </c>
      <c r="KD570" s="44">
        <f>KD641</f>
        <v>281800</v>
      </c>
      <c r="KE570" s="44"/>
      <c r="KF570" s="44"/>
      <c r="KG570" s="23"/>
      <c r="KH570" s="44"/>
      <c r="KI570" s="44"/>
      <c r="KJ570" s="332" t="s">
        <v>742</v>
      </c>
      <c r="KK570" s="334"/>
      <c r="KL570" s="43">
        <f>(KG547+KI547)*KK547+(KG548+KI548)*KK548+(KG549+KI549)*KK549+(KG550+KI550)*KK550</f>
        <v>29722</v>
      </c>
      <c r="KM570" s="45"/>
      <c r="KN570" s="35"/>
      <c r="KO570" s="27"/>
      <c r="KP570" s="46"/>
      <c r="KQ570" s="23" t="s">
        <v>37</v>
      </c>
      <c r="KR570" s="44">
        <f>KR641</f>
        <v>229100</v>
      </c>
      <c r="KS570" s="44"/>
      <c r="KT570" s="44"/>
      <c r="KU570" s="23"/>
      <c r="KV570" s="44"/>
      <c r="KW570" s="44"/>
      <c r="KX570" s="332" t="s">
        <v>742</v>
      </c>
      <c r="KY570" s="334"/>
      <c r="KZ570" s="43">
        <f>(KU547+KW547)*KY547+(KU548+KW548)*KY548+(KU549+KW549)*KY549+(KU550+KW550)*KY550</f>
        <v>92883</v>
      </c>
      <c r="LA570" s="45"/>
      <c r="LB570" s="35"/>
      <c r="LC570" s="27"/>
      <c r="LD570" s="46"/>
      <c r="LE570" s="23" t="s">
        <v>35</v>
      </c>
      <c r="LF570" s="44">
        <f>LF568*K577</f>
        <v>40380</v>
      </c>
      <c r="LG570" s="44"/>
      <c r="LH570" s="44"/>
      <c r="LI570" s="23"/>
      <c r="LJ570" s="44"/>
      <c r="LK570" s="44"/>
      <c r="LL570" s="66"/>
      <c r="LM570" s="326" t="s">
        <v>33</v>
      </c>
      <c r="LN570" s="335"/>
      <c r="LO570" s="113">
        <f>LN568/LF568</f>
        <v>2.9717682020802376E-2</v>
      </c>
      <c r="LP570" s="35"/>
      <c r="LQ570" s="27"/>
      <c r="LR570" s="46"/>
      <c r="LS570" s="111" t="s">
        <v>37</v>
      </c>
      <c r="LT570" s="44">
        <f>LT641</f>
        <v>122000</v>
      </c>
      <c r="LU570" s="44"/>
      <c r="LV570" s="44"/>
      <c r="LW570" s="23" t="s">
        <v>36</v>
      </c>
      <c r="LX570" s="44">
        <f>LT569-LX569</f>
        <v>65490</v>
      </c>
      <c r="LY570" s="113">
        <f>LX570/LT567</f>
        <v>0.4452073419442556</v>
      </c>
      <c r="LZ570" s="113"/>
      <c r="MA570" s="45"/>
      <c r="MB570" s="45"/>
      <c r="MC570" s="45"/>
      <c r="MD570" s="35"/>
      <c r="ME570" s="27"/>
      <c r="MF570" s="46"/>
      <c r="MG570" s="111" t="s">
        <v>37</v>
      </c>
      <c r="MH570" s="44">
        <f>MH641</f>
        <v>59000</v>
      </c>
      <c r="MI570" s="44"/>
      <c r="MJ570" s="44"/>
      <c r="MK570" s="23" t="s">
        <v>36</v>
      </c>
      <c r="ML570" s="44">
        <f>MH569-ML569</f>
        <v>29220</v>
      </c>
      <c r="MM570" s="113">
        <f>ML570/MH567</f>
        <v>0.41329561527581332</v>
      </c>
      <c r="MN570" s="113"/>
      <c r="MO570" s="45"/>
      <c r="MP570" s="45"/>
      <c r="MQ570" s="45"/>
      <c r="MR570" s="35"/>
      <c r="MS570" s="27"/>
      <c r="MT570" s="46"/>
      <c r="MU570" s="111" t="s">
        <v>37</v>
      </c>
      <c r="MV570" s="44">
        <f>MV641</f>
        <v>40200</v>
      </c>
      <c r="MW570" s="44"/>
      <c r="MX570" s="44"/>
      <c r="MY570" s="23" t="s">
        <v>36</v>
      </c>
      <c r="MZ570" s="44">
        <f>MV569-MZ569</f>
        <v>6880</v>
      </c>
      <c r="NA570" s="113">
        <f>MZ570/MV567</f>
        <v>0.19490084985835693</v>
      </c>
      <c r="NB570" s="113"/>
      <c r="NC570" s="45"/>
      <c r="ND570" s="45"/>
      <c r="NE570" s="45"/>
      <c r="NF570" s="35"/>
      <c r="NG570" s="27"/>
      <c r="NH570" s="46"/>
      <c r="NI570" s="111" t="s">
        <v>37</v>
      </c>
      <c r="NJ570" s="44">
        <f>NJ641</f>
        <v>95900</v>
      </c>
      <c r="NK570" s="44"/>
      <c r="NL570" s="44"/>
      <c r="NM570" s="23" t="s">
        <v>36</v>
      </c>
      <c r="NN570" s="44">
        <f>NJ569-NN569</f>
        <v>62220</v>
      </c>
      <c r="NO570" s="113">
        <f>NN570/NJ567</f>
        <v>0.56978021978021975</v>
      </c>
      <c r="NP570" s="113"/>
      <c r="NQ570" s="45"/>
      <c r="NR570" s="45"/>
      <c r="NS570" s="45"/>
      <c r="NT570" s="35"/>
    </row>
    <row r="571" spans="1:384" x14ac:dyDescent="0.2">
      <c r="A571" s="38"/>
      <c r="B571" s="39"/>
      <c r="C571" s="40"/>
      <c r="D571" s="40"/>
      <c r="E571" s="40"/>
      <c r="F571" s="140"/>
      <c r="G571" s="140"/>
      <c r="H571" s="42"/>
      <c r="I571" s="44"/>
      <c r="J571" s="44"/>
      <c r="K571" s="44"/>
      <c r="L571" s="44"/>
      <c r="M571" s="326" t="s">
        <v>743</v>
      </c>
      <c r="N571" s="333"/>
      <c r="O571" s="44">
        <f>(M520+O520)*Q520</f>
        <v>9900</v>
      </c>
      <c r="P571" s="44"/>
      <c r="Q571" s="45"/>
      <c r="R571" s="45"/>
      <c r="S571" s="45"/>
      <c r="T571" s="35"/>
      <c r="U571" s="27"/>
      <c r="V571" s="46"/>
      <c r="W571" s="67"/>
      <c r="X571" s="44"/>
      <c r="Y571" s="44"/>
      <c r="Z571" s="44"/>
      <c r="AA571" s="326" t="s">
        <v>743</v>
      </c>
      <c r="AB571" s="333"/>
      <c r="AC571" s="44">
        <f>(AA520+AC520)*AE520</f>
        <v>22572</v>
      </c>
      <c r="AD571" s="44"/>
      <c r="AE571" s="45"/>
      <c r="AF571" s="45"/>
      <c r="AG571" s="45"/>
      <c r="AH571" s="35"/>
      <c r="AI571" s="27"/>
      <c r="AJ571" s="46"/>
      <c r="AK571" s="44"/>
      <c r="AL571" s="44"/>
      <c r="AM571" s="44"/>
      <c r="AN571" s="44"/>
      <c r="AO571" s="326" t="s">
        <v>743</v>
      </c>
      <c r="AP571" s="333"/>
      <c r="AQ571" s="44">
        <f>(AO520+AQ520)*AS520</f>
        <v>34320</v>
      </c>
      <c r="AR571" s="44"/>
      <c r="AS571" s="45"/>
      <c r="AT571" s="45"/>
      <c r="AU571" s="45"/>
      <c r="AV571" s="35"/>
      <c r="AW571" s="27"/>
      <c r="AX571" s="46"/>
      <c r="AY571" s="117" t="s">
        <v>37</v>
      </c>
      <c r="AZ571" s="90">
        <f>AZ641</f>
        <v>95000</v>
      </c>
      <c r="BA571" s="44"/>
      <c r="BB571" s="44"/>
      <c r="BC571" s="326" t="s">
        <v>743</v>
      </c>
      <c r="BD571" s="333"/>
      <c r="BE571" s="44">
        <f>(BC520+BE520)*BG520</f>
        <v>10120</v>
      </c>
      <c r="BF571" s="44"/>
      <c r="BG571" s="45"/>
      <c r="BH571" s="45"/>
      <c r="BI571" s="45"/>
      <c r="BJ571" s="35"/>
      <c r="BK571" s="50"/>
      <c r="BL571" s="46"/>
      <c r="BM571" s="44"/>
      <c r="BN571" s="44"/>
      <c r="BO571" s="44"/>
      <c r="BP571" s="44"/>
      <c r="BQ571" s="23"/>
      <c r="BR571" s="44"/>
      <c r="BS571" s="66"/>
      <c r="BT571" s="52"/>
      <c r="BU571" s="118"/>
      <c r="BV571" s="67"/>
      <c r="BW571" s="45"/>
      <c r="BX571" s="35"/>
      <c r="BY571" s="27"/>
      <c r="BZ571" s="46"/>
      <c r="CA571" s="44"/>
      <c r="CB571" s="44"/>
      <c r="CC571" s="44"/>
      <c r="CD571" s="44"/>
      <c r="CE571" s="23"/>
      <c r="CF571" s="44"/>
      <c r="CG571" s="44"/>
      <c r="CH571" s="119"/>
      <c r="CI571" s="118"/>
      <c r="CJ571" s="67"/>
      <c r="CK571" s="45"/>
      <c r="CL571" s="35"/>
      <c r="CM571" s="27"/>
      <c r="CN571" s="46"/>
      <c r="CO571" s="44"/>
      <c r="CP571" s="90"/>
      <c r="CQ571" s="44"/>
      <c r="CR571" s="44"/>
      <c r="CS571" s="23"/>
      <c r="CT571" s="44"/>
      <c r="CU571" s="44"/>
      <c r="CV571" s="120"/>
      <c r="CW571" s="111"/>
      <c r="CX571" s="45"/>
      <c r="CY571" s="45"/>
      <c r="CZ571" s="35"/>
      <c r="DA571" s="58"/>
      <c r="DB571" s="46"/>
      <c r="DC571" s="44"/>
      <c r="DD571" s="44"/>
      <c r="DE571" s="44"/>
      <c r="DF571" s="44"/>
      <c r="DG571" s="23"/>
      <c r="DH571" s="44"/>
      <c r="DI571" s="66"/>
      <c r="DJ571" s="121"/>
      <c r="DK571" s="118"/>
      <c r="DL571" s="67"/>
      <c r="DM571" s="45"/>
      <c r="DN571" s="35"/>
      <c r="DO571" s="27"/>
      <c r="DP571" s="46"/>
      <c r="DQ571" s="44"/>
      <c r="DR571" s="44"/>
      <c r="DS571" s="44"/>
      <c r="DT571" s="44"/>
      <c r="DU571" s="23"/>
      <c r="DV571" s="44"/>
      <c r="DW571" s="66"/>
      <c r="DX571" s="121"/>
      <c r="DY571" s="118"/>
      <c r="DZ571" s="67"/>
      <c r="EA571" s="45"/>
      <c r="EB571" s="35"/>
      <c r="EC571" s="27"/>
      <c r="ED571" s="46"/>
      <c r="EE571" s="67"/>
      <c r="EF571" s="44"/>
      <c r="EG571" s="44"/>
      <c r="EH571" s="44"/>
      <c r="EI571" s="326" t="s">
        <v>743</v>
      </c>
      <c r="EJ571" s="333"/>
      <c r="EK571" s="44">
        <f>(EI520+EK520)*EM520</f>
        <v>6600</v>
      </c>
      <c r="EL571" s="44"/>
      <c r="EM571" s="45"/>
      <c r="EN571" s="45"/>
      <c r="EO571" s="45"/>
      <c r="EP571" s="35"/>
      <c r="EQ571" s="27"/>
      <c r="ER571" s="46"/>
      <c r="EW571" s="326" t="s">
        <v>743</v>
      </c>
      <c r="EX571" s="333"/>
      <c r="EY571" s="44">
        <f>(EW520+EY520)*FA520</f>
        <v>25410</v>
      </c>
      <c r="EZ571" s="44"/>
      <c r="FA571" s="45"/>
      <c r="FB571" s="45"/>
      <c r="FC571" s="45"/>
      <c r="FD571" s="35"/>
      <c r="HW571" s="181"/>
      <c r="IY571" s="33"/>
      <c r="IZ571" s="46"/>
      <c r="JA571" s="44"/>
      <c r="JB571" s="90"/>
      <c r="JC571" s="44"/>
      <c r="JD571" s="44"/>
      <c r="JE571" s="23"/>
      <c r="JF571" s="44"/>
      <c r="JG571" s="44"/>
      <c r="JH571" s="122"/>
      <c r="JI571" s="111"/>
      <c r="JJ571" s="45"/>
      <c r="JK571" s="45"/>
      <c r="JL571" s="35"/>
      <c r="JM571" s="27"/>
      <c r="JN571" s="46"/>
      <c r="JO571" s="44"/>
      <c r="JP571" s="44"/>
      <c r="JQ571" s="44"/>
      <c r="JR571" s="44"/>
      <c r="JS571" s="23"/>
      <c r="JT571" s="44"/>
      <c r="JU571" s="44"/>
      <c r="JV571" s="66"/>
      <c r="JW571" s="118"/>
      <c r="JX571" s="67"/>
      <c r="JY571" s="45"/>
      <c r="JZ571" s="35"/>
      <c r="KA571" s="61"/>
      <c r="KB571" s="46"/>
      <c r="KC571" s="44"/>
      <c r="KD571" s="90"/>
      <c r="KE571" s="44"/>
      <c r="KF571" s="44"/>
      <c r="KG571" s="23"/>
      <c r="KH571" s="44"/>
      <c r="KI571" s="44"/>
      <c r="KJ571" s="122"/>
      <c r="KK571" s="111"/>
      <c r="KL571" s="45"/>
      <c r="KM571" s="45"/>
      <c r="KN571" s="35"/>
      <c r="KO571" s="27"/>
      <c r="KP571" s="46"/>
      <c r="KQ571" s="44"/>
      <c r="KR571" s="44"/>
      <c r="KS571" s="44"/>
      <c r="KT571" s="44"/>
      <c r="KU571" s="23"/>
      <c r="KV571" s="44"/>
      <c r="KW571" s="44"/>
      <c r="KX571" s="66"/>
      <c r="KY571" s="118"/>
      <c r="KZ571" s="67"/>
      <c r="LA571" s="45"/>
      <c r="LB571" s="35"/>
      <c r="LC571" s="27"/>
      <c r="LD571" s="46"/>
      <c r="LE571" s="23" t="s">
        <v>37</v>
      </c>
      <c r="LF571" s="44">
        <f>LF642</f>
        <v>99000</v>
      </c>
      <c r="LG571" s="44"/>
      <c r="LH571" s="44"/>
      <c r="LI571" s="23"/>
      <c r="LJ571" s="44"/>
      <c r="LK571" s="66"/>
      <c r="LL571" s="24"/>
      <c r="LM571" s="332" t="s">
        <v>742</v>
      </c>
      <c r="LN571" s="334"/>
      <c r="LO571" s="43">
        <f>(LI538+LK538)*LM538+(LI539+LK539)*LM539+(LI540+LK540)*LM540</f>
        <v>5000</v>
      </c>
      <c r="LP571" s="35"/>
      <c r="LQ571" s="27"/>
      <c r="LR571" s="46"/>
      <c r="LS571" s="67"/>
      <c r="LT571" s="44"/>
      <c r="LU571" s="44"/>
      <c r="LV571" s="44"/>
      <c r="LW571" s="326" t="s">
        <v>743</v>
      </c>
      <c r="LX571" s="333"/>
      <c r="LY571" s="44">
        <f>(LW520+LY520)*MA520</f>
        <v>6930</v>
      </c>
      <c r="LZ571" s="44"/>
      <c r="MA571" s="45"/>
      <c r="MB571" s="45"/>
      <c r="MC571" s="45"/>
      <c r="MD571" s="35"/>
      <c r="ME571" s="27"/>
      <c r="MF571" s="46"/>
      <c r="MG571" s="67"/>
      <c r="MH571" s="44"/>
      <c r="MI571" s="44"/>
      <c r="MJ571" s="44"/>
      <c r="MK571" s="326" t="s">
        <v>743</v>
      </c>
      <c r="ML571" s="333"/>
      <c r="MM571" s="44">
        <f>(MK520+MM520)*MO520</f>
        <v>13200</v>
      </c>
      <c r="MN571" s="44"/>
      <c r="MO571" s="45"/>
      <c r="MP571" s="45"/>
      <c r="MQ571" s="45"/>
      <c r="MR571" s="35"/>
      <c r="MS571" s="27"/>
      <c r="MT571" s="46"/>
      <c r="MU571" s="67"/>
      <c r="MV571" s="44"/>
      <c r="MW571" s="44"/>
      <c r="MX571" s="44"/>
      <c r="MY571" s="326" t="s">
        <v>743</v>
      </c>
      <c r="MZ571" s="333"/>
      <c r="NA571" s="44">
        <f>(MY520+NA520)*NC520</f>
        <v>26400</v>
      </c>
      <c r="NB571" s="44"/>
      <c r="NC571" s="45"/>
      <c r="ND571" s="45"/>
      <c r="NE571" s="45"/>
      <c r="NF571" s="35"/>
      <c r="NG571" s="27"/>
      <c r="NH571" s="46"/>
      <c r="NI571" s="67"/>
      <c r="NJ571" s="44"/>
      <c r="NK571" s="44"/>
      <c r="NL571" s="44"/>
      <c r="NM571" s="326" t="s">
        <v>743</v>
      </c>
      <c r="NN571" s="333"/>
      <c r="NO571" s="44">
        <f>(NM520+NO520)*NQ520</f>
        <v>45100</v>
      </c>
      <c r="NP571" s="44"/>
      <c r="NQ571" s="45"/>
      <c r="NR571" s="45"/>
      <c r="NS571" s="45"/>
      <c r="NT571" s="35"/>
    </row>
    <row r="572" spans="1:384" x14ac:dyDescent="0.2">
      <c r="A572" s="38"/>
      <c r="B572" s="39"/>
      <c r="C572" s="40"/>
      <c r="D572" s="40"/>
      <c r="E572" s="40"/>
      <c r="F572" s="140"/>
      <c r="G572" s="140"/>
      <c r="H572" s="42"/>
      <c r="I572" s="44"/>
      <c r="J572" s="44"/>
      <c r="K572" s="44"/>
      <c r="L572" s="44"/>
      <c r="M572" s="23"/>
      <c r="N572" s="44"/>
      <c r="O572" s="44"/>
      <c r="P572" s="44"/>
      <c r="Q572" s="45"/>
      <c r="R572" s="45"/>
      <c r="S572" s="45"/>
      <c r="T572" s="35"/>
      <c r="U572" s="27"/>
      <c r="V572" s="46"/>
      <c r="W572" s="67"/>
      <c r="X572" s="44"/>
      <c r="Y572" s="44"/>
      <c r="Z572" s="44"/>
      <c r="AA572" s="23"/>
      <c r="AB572" s="44"/>
      <c r="AC572" s="44"/>
      <c r="AD572" s="44"/>
      <c r="AE572" s="45"/>
      <c r="AF572" s="45"/>
      <c r="AG572" s="45"/>
      <c r="AH572" s="35"/>
      <c r="AI572" s="27"/>
      <c r="AJ572" s="46"/>
      <c r="AK572" s="44"/>
      <c r="AL572" s="44"/>
      <c r="AM572" s="44"/>
      <c r="AN572" s="44"/>
      <c r="AO572" s="23"/>
      <c r="AP572" s="44"/>
      <c r="AQ572" s="44"/>
      <c r="AR572" s="44"/>
      <c r="AS572" s="45"/>
      <c r="AT572" s="45"/>
      <c r="AU572" s="45"/>
      <c r="AV572" s="35"/>
      <c r="AW572" s="27"/>
      <c r="AX572" s="123"/>
      <c r="AY572" s="124"/>
      <c r="AZ572" s="124"/>
      <c r="BA572" s="67"/>
      <c r="BB572" s="44"/>
      <c r="BC572" s="23"/>
      <c r="BD572" s="44"/>
      <c r="BE572" s="113"/>
      <c r="BF572" s="113"/>
      <c r="BG572" s="45"/>
      <c r="BH572" s="45"/>
      <c r="BI572" s="45"/>
      <c r="BJ572" s="35"/>
      <c r="BK572" s="50"/>
      <c r="BL572" s="46"/>
      <c r="BM572" s="44"/>
      <c r="BN572" s="44"/>
      <c r="BO572" s="44"/>
      <c r="BP572" s="44"/>
      <c r="BQ572" s="23"/>
      <c r="BR572" s="44"/>
      <c r="BS572" s="44"/>
      <c r="BT572" s="125"/>
      <c r="BU572" s="126"/>
      <c r="BV572" s="127" t="s">
        <v>744</v>
      </c>
      <c r="BW572" s="45"/>
      <c r="BX572" s="35"/>
      <c r="BY572" s="27"/>
      <c r="BZ572" s="46"/>
      <c r="CA572" s="44"/>
      <c r="CB572" s="44"/>
      <c r="CC572" s="44"/>
      <c r="CD572" s="44"/>
      <c r="CE572" s="23"/>
      <c r="CF572" s="44"/>
      <c r="CG572" s="44"/>
      <c r="CH572" s="128"/>
      <c r="CI572" s="126"/>
      <c r="CJ572" s="129"/>
      <c r="CK572" s="45"/>
      <c r="CL572" s="35"/>
      <c r="CM572" s="27"/>
      <c r="CN572" s="46"/>
      <c r="CO572" s="44"/>
      <c r="CP572" s="90"/>
      <c r="CQ572" s="44"/>
      <c r="CR572" s="44"/>
      <c r="CS572" s="23"/>
      <c r="CT572" s="44"/>
      <c r="CU572" s="44"/>
      <c r="CV572" s="120"/>
      <c r="CW572" s="130"/>
      <c r="CX572" s="45"/>
      <c r="CY572" s="45"/>
      <c r="CZ572" s="35"/>
      <c r="DA572" s="58"/>
      <c r="DB572" s="46"/>
      <c r="DC572" s="44"/>
      <c r="DD572" s="44"/>
      <c r="DE572" s="44"/>
      <c r="DF572" s="44"/>
      <c r="DG572" s="23"/>
      <c r="DH572" s="44"/>
      <c r="DI572" s="44"/>
      <c r="DJ572" s="131"/>
      <c r="DK572" s="126"/>
      <c r="DL572" s="127" t="s">
        <v>744</v>
      </c>
      <c r="DM572" s="45"/>
      <c r="DN572" s="35"/>
      <c r="DO572" s="27"/>
      <c r="DP572" s="46"/>
      <c r="DQ572" s="44"/>
      <c r="DR572" s="44"/>
      <c r="DS572" s="44"/>
      <c r="DT572" s="44"/>
      <c r="DU572" s="23"/>
      <c r="DV572" s="44"/>
      <c r="DW572" s="44"/>
      <c r="DX572" s="131"/>
      <c r="DY572" s="126"/>
      <c r="DZ572" s="127" t="s">
        <v>744</v>
      </c>
      <c r="EA572" s="45"/>
      <c r="EB572" s="35"/>
      <c r="EC572" s="27"/>
      <c r="ED572" s="46"/>
      <c r="EE572" s="67"/>
      <c r="EF572" s="44"/>
      <c r="EG572" s="44"/>
      <c r="EH572" s="44"/>
      <c r="EI572" s="23"/>
      <c r="EJ572" s="44"/>
      <c r="EK572" s="44"/>
      <c r="EL572" s="44"/>
      <c r="EM572" s="45"/>
      <c r="EN572" s="45"/>
      <c r="EO572" s="45"/>
      <c r="EP572" s="35"/>
      <c r="EQ572" s="27"/>
      <c r="ER572" s="46"/>
      <c r="ES572" s="23"/>
      <c r="ET572" s="44"/>
      <c r="EU572" s="44"/>
      <c r="EV572" s="44"/>
      <c r="EW572" s="23"/>
      <c r="EX572" s="44"/>
      <c r="EY572" s="113"/>
      <c r="EZ572" s="113"/>
      <c r="FA572" s="45"/>
      <c r="FB572" s="45"/>
      <c r="FC572" s="45"/>
      <c r="FD572" s="35"/>
      <c r="HW572" s="181"/>
      <c r="IY572" s="33"/>
      <c r="IZ572" s="46"/>
      <c r="JA572" s="44"/>
      <c r="JB572" s="90"/>
      <c r="JC572" s="44"/>
      <c r="JD572" s="44"/>
      <c r="JE572" s="23"/>
      <c r="JF572" s="44"/>
      <c r="JG572" s="44"/>
      <c r="JH572" s="122"/>
      <c r="JI572" s="130"/>
      <c r="JJ572" s="45"/>
      <c r="JK572" s="45"/>
      <c r="JL572" s="35"/>
      <c r="JM572" s="27"/>
      <c r="JN572" s="46"/>
      <c r="JO572" s="44"/>
      <c r="JP572" s="44"/>
      <c r="JQ572" s="44"/>
      <c r="JR572" s="44"/>
      <c r="JS572" s="23"/>
      <c r="JT572" s="44"/>
      <c r="JU572" s="44"/>
      <c r="JV572" s="132"/>
      <c r="JW572" s="126"/>
      <c r="JX572" s="129"/>
      <c r="JY572" s="45"/>
      <c r="JZ572" s="35"/>
      <c r="KA572" s="61"/>
      <c r="KB572" s="46"/>
      <c r="KC572" s="44"/>
      <c r="KD572" s="90"/>
      <c r="KE572" s="44"/>
      <c r="KF572" s="44"/>
      <c r="KG572" s="23"/>
      <c r="KH572" s="44"/>
      <c r="KI572" s="44"/>
      <c r="KJ572" s="122"/>
      <c r="KK572" s="130"/>
      <c r="KL572" s="45"/>
      <c r="KM572" s="45"/>
      <c r="KN572" s="35"/>
      <c r="KO572" s="27"/>
      <c r="KP572" s="46"/>
      <c r="KQ572" s="44"/>
      <c r="KR572" s="44"/>
      <c r="KS572" s="44"/>
      <c r="KT572" s="44"/>
      <c r="KU572" s="23"/>
      <c r="KV572" s="44"/>
      <c r="KW572" s="44"/>
      <c r="KX572" s="132"/>
      <c r="KY572" s="126"/>
      <c r="KZ572" s="129"/>
      <c r="LA572" s="45"/>
      <c r="LB572" s="35"/>
      <c r="LC572" s="27"/>
      <c r="LD572" s="46"/>
      <c r="LE572" s="23"/>
      <c r="LF572" s="44"/>
      <c r="LG572" s="44"/>
      <c r="LH572" s="44"/>
      <c r="LI572" s="23"/>
      <c r="LJ572" s="44"/>
      <c r="LK572" s="66"/>
      <c r="LL572" s="24"/>
      <c r="LM572" s="126"/>
      <c r="LN572" s="129"/>
      <c r="LO572" s="45"/>
      <c r="LP572" s="35"/>
      <c r="LQ572" s="27"/>
      <c r="LR572" s="46"/>
      <c r="LS572" s="67"/>
      <c r="LT572" s="44"/>
      <c r="LU572" s="44"/>
      <c r="LV572" s="44"/>
      <c r="LW572" s="23"/>
      <c r="LX572" s="44"/>
      <c r="LY572" s="44"/>
      <c r="LZ572" s="44"/>
      <c r="MA572" s="45"/>
      <c r="MB572" s="45"/>
      <c r="MC572" s="45"/>
      <c r="MD572" s="35"/>
      <c r="ME572" s="27"/>
      <c r="MF572" s="46"/>
      <c r="MG572" s="67"/>
      <c r="MH572" s="44"/>
      <c r="MI572" s="44"/>
      <c r="MJ572" s="44"/>
      <c r="MK572" s="23"/>
      <c r="ML572" s="44"/>
      <c r="MM572" s="44"/>
      <c r="MN572" s="44"/>
      <c r="MO572" s="45"/>
      <c r="MP572" s="45"/>
      <c r="MQ572" s="45"/>
      <c r="MR572" s="35"/>
      <c r="MS572" s="27"/>
      <c r="MT572" s="46"/>
      <c r="MU572" s="67"/>
      <c r="MV572" s="44"/>
      <c r="MW572" s="44"/>
      <c r="MX572" s="44"/>
      <c r="MY572" s="23"/>
      <c r="MZ572" s="44"/>
      <c r="NA572" s="44"/>
      <c r="NB572" s="44"/>
      <c r="NC572" s="45"/>
      <c r="ND572" s="45"/>
      <c r="NE572" s="45"/>
      <c r="NF572" s="35"/>
      <c r="NG572" s="27"/>
      <c r="NH572" s="46"/>
      <c r="NI572" s="67"/>
      <c r="NJ572" s="44"/>
      <c r="NK572" s="44"/>
      <c r="NL572" s="44"/>
      <c r="NM572" s="23"/>
      <c r="NN572" s="44"/>
      <c r="NO572" s="44"/>
      <c r="NP572" s="44"/>
      <c r="NQ572" s="45"/>
      <c r="NR572" s="45"/>
      <c r="NS572" s="45"/>
      <c r="NT572" s="35"/>
    </row>
    <row r="573" spans="1:384" x14ac:dyDescent="0.2">
      <c r="A573" s="38"/>
      <c r="B573" s="39"/>
      <c r="C573" s="40"/>
      <c r="D573" s="40"/>
      <c r="E573" s="40"/>
      <c r="F573" s="140"/>
      <c r="G573" s="140"/>
      <c r="H573" s="42"/>
      <c r="I573" s="44"/>
      <c r="J573" s="44"/>
      <c r="K573" s="44"/>
      <c r="L573" s="44"/>
      <c r="M573" s="23"/>
      <c r="N573" s="44"/>
      <c r="O573" s="113"/>
      <c r="P573" s="113"/>
      <c r="Q573" s="44"/>
      <c r="R573" s="44"/>
      <c r="S573" s="44"/>
      <c r="T573" s="35"/>
      <c r="U573" s="27"/>
      <c r="V573" s="46"/>
      <c r="W573" s="67"/>
      <c r="X573" s="44"/>
      <c r="Y573" s="44"/>
      <c r="Z573" s="44"/>
      <c r="AA573" s="23"/>
      <c r="AB573" s="44"/>
      <c r="AC573" s="113"/>
      <c r="AD573" s="113"/>
      <c r="AE573" s="44"/>
      <c r="AF573" s="44"/>
      <c r="AG573" s="44"/>
      <c r="AH573" s="35"/>
      <c r="AI573" s="27"/>
      <c r="AJ573" s="46"/>
      <c r="AK573" s="44"/>
      <c r="AL573" s="44"/>
      <c r="AM573" s="44"/>
      <c r="AN573" s="44"/>
      <c r="AO573" s="23"/>
      <c r="AP573" s="44"/>
      <c r="AQ573" s="44"/>
      <c r="AR573" s="44"/>
      <c r="AS573" s="44"/>
      <c r="AT573" s="44"/>
      <c r="AU573" s="44"/>
      <c r="AV573" s="35"/>
      <c r="AW573" s="27"/>
      <c r="AX573" s="46"/>
      <c r="AY573" s="43"/>
      <c r="AZ573" s="43"/>
      <c r="BA573" s="44"/>
      <c r="BB573" s="44"/>
      <c r="BC573" s="23"/>
      <c r="BD573" s="44"/>
      <c r="BE573" s="44"/>
      <c r="BF573" s="44"/>
      <c r="BG573" s="44"/>
      <c r="BH573" s="44"/>
      <c r="BI573" s="44"/>
      <c r="BJ573" s="35"/>
      <c r="BK573" s="50"/>
      <c r="BL573" s="329" t="s">
        <v>38</v>
      </c>
      <c r="BM573" s="329"/>
      <c r="BN573" s="133">
        <f>SUM(BN511,BN515,BN519,BN523,BN527,BN531,BN535,BN539,BN543,BN547,BN551,BN555,BN559)*100</f>
        <v>35700</v>
      </c>
      <c r="BO573" s="67"/>
      <c r="BP573" s="44"/>
      <c r="BQ573" s="23">
        <f>BN573/BR573</f>
        <v>3245.4545454545455</v>
      </c>
      <c r="BR573" s="133">
        <f>SUM(BR511,BR515,BR519,BR523,BR528,BR531,BR536,BR539,BR543,BR547,BR551,BR555,BR559)</f>
        <v>11</v>
      </c>
      <c r="BS573" s="44"/>
      <c r="BT573" s="53" t="str">
        <f t="shared" ref="BT573:BU573" si="2783">BT511</f>
        <v>サンリオでかぱっちん</v>
      </c>
      <c r="BU573" s="43">
        <f t="shared" si="2783"/>
        <v>660</v>
      </c>
      <c r="BV573" s="133">
        <f>SUM(BV511,BV515,BV519,BV523,BV527,BV531,BV535,BV539,BV543,BV547,BV551,BV555,BV559)</f>
        <v>7920</v>
      </c>
      <c r="BW573" s="113">
        <f>BV573/BN573</f>
        <v>0.22184873949579831</v>
      </c>
      <c r="BX573" s="35"/>
      <c r="BY573" s="27"/>
      <c r="BZ573" s="329" t="s">
        <v>38</v>
      </c>
      <c r="CA573" s="329"/>
      <c r="CB573" s="133">
        <f>SUM(CB511,CB515,CB519,CB523,CB527,CB531,CB535,CB539,CB543,CB547,CB551,CB555,CB559)*100</f>
        <v>60700</v>
      </c>
      <c r="CC573" s="67"/>
      <c r="CD573" s="44"/>
      <c r="CE573" s="23">
        <f>CB573/CF573</f>
        <v>6070</v>
      </c>
      <c r="CF573" s="133">
        <f>SUM(CF511,CF515,CF519,CF523,CF528,CF531,CF536,CF539,CF543,CF547,CF551,CF555,CF559)</f>
        <v>10</v>
      </c>
      <c r="CG573" s="44"/>
      <c r="CH573" s="68" t="str">
        <f t="shared" ref="CH573:CI573" si="2784">CH511</f>
        <v>リップモンスターファン</v>
      </c>
      <c r="CI573" s="43">
        <f t="shared" si="2784"/>
        <v>660</v>
      </c>
      <c r="CJ573" s="133">
        <f>SUM(CJ511,CJ515,CJ519,CJ523,CJ527,CJ531,CJ535,CJ539,CJ543,CJ547,CJ551,CJ555,CJ559)</f>
        <v>6300</v>
      </c>
      <c r="CK573" s="113">
        <f>CJ573/CB573</f>
        <v>0.10378912685337727</v>
      </c>
      <c r="CL573" s="35"/>
      <c r="CM573" s="27"/>
      <c r="CN573" s="329" t="s">
        <v>38</v>
      </c>
      <c r="CO573" s="329"/>
      <c r="CP573" s="133">
        <f>SUM(CP511,CP515,CP519,CP523,CP527,CP531,CP535,CP539,CP543,CP547,CP551,CP555,CP559)*100</f>
        <v>35400</v>
      </c>
      <c r="CQ573" s="67"/>
      <c r="CR573" s="44"/>
      <c r="CS573" s="23">
        <f>CP573/CT573</f>
        <v>2723.0769230769229</v>
      </c>
      <c r="CT573" s="133">
        <f>SUM(CT511,CT515,CT519,CT523,CT528,CT531,CT536,CT539,CT543,CT547,CT551,CT555,CT559)</f>
        <v>13</v>
      </c>
      <c r="CU573" s="44"/>
      <c r="CV573" s="53" t="str">
        <f t="shared" ref="CV573:CW573" si="2785">CV511</f>
        <v>ギャルキティキーケース</v>
      </c>
      <c r="CW573" s="43">
        <f t="shared" si="2785"/>
        <v>726</v>
      </c>
      <c r="CX573" s="133">
        <f>SUM(CX511,CX515,CX519,CX523,CX527,CX531,CX535,CX539,CX543,CX547,CX551,CX555,CX559)</f>
        <v>7940</v>
      </c>
      <c r="CY573" s="113">
        <f>CX573/CP573</f>
        <v>0.22429378531073446</v>
      </c>
      <c r="CZ573" s="35"/>
      <c r="DA573" s="58"/>
      <c r="DB573" s="329" t="s">
        <v>38</v>
      </c>
      <c r="DC573" s="329"/>
      <c r="DD573" s="133">
        <f>SUM(DD511,DD515,DD519,DD523,DD527,DD531,DD535,DD539,DD543,DD547,DD551,DD555,DD559)*100</f>
        <v>32700</v>
      </c>
      <c r="DE573" s="67"/>
      <c r="DF573" s="44"/>
      <c r="DG573" s="23">
        <f>DD573/DH573</f>
        <v>2725</v>
      </c>
      <c r="DH573" s="133">
        <f>SUM(DH511,DH515,DH519,DH523,DH528,DH531,DH536,DH539,DH543,DH547,DH551,DH555,DH559)</f>
        <v>12</v>
      </c>
      <c r="DI573" s="44"/>
      <c r="DJ573" s="53" t="str">
        <f t="shared" ref="DJ573:DK573" si="2786">DJ511</f>
        <v>チロルイヤホン</v>
      </c>
      <c r="DK573" s="43">
        <f t="shared" si="2786"/>
        <v>1100</v>
      </c>
      <c r="DL573" s="133">
        <f>SUM(DL511,DL515,DL519,DL523,DL527,DL531,DL535,DL539,DL543,DL547,DL551,DL555,DL559)</f>
        <v>13200</v>
      </c>
      <c r="DM573" s="113">
        <f>DL573/DD573</f>
        <v>0.40366972477064222</v>
      </c>
      <c r="DN573" s="35"/>
      <c r="DO573" s="27"/>
      <c r="DP573" s="329" t="s">
        <v>38</v>
      </c>
      <c r="DQ573" s="329"/>
      <c r="DR573" s="133">
        <f>SUM(DR511,DR515,DR519,DR523,DR527,DR531,DR535,DR539,DR543,DR547,DR551,DR555,DR559)*100</f>
        <v>41800</v>
      </c>
      <c r="DS573" s="67"/>
      <c r="DT573" s="44"/>
      <c r="DU573" s="23">
        <f>DR573/DV573</f>
        <v>4180</v>
      </c>
      <c r="DV573" s="133">
        <f>SUM(DV511,DV515,DV519,DV523,DV528,DV531,DV536,DV539,DV543,DV547,DV551,DV555,DV559)</f>
        <v>10</v>
      </c>
      <c r="DW573" s="44"/>
      <c r="DX573" s="53" t="str">
        <f t="shared" ref="DX573:DY573" si="2787">DX511</f>
        <v>ゴールドイヤホン</v>
      </c>
      <c r="DY573" s="43">
        <f t="shared" si="2787"/>
        <v>770</v>
      </c>
      <c r="DZ573" s="133">
        <f>SUM(DZ511,DZ515,DZ519,DZ523,DZ527,DZ531,DZ535,DZ539,DZ543,DZ547,DZ551,DZ555,DZ559)</f>
        <v>7942</v>
      </c>
      <c r="EA573" s="113">
        <f>DZ573/DR573</f>
        <v>0.19</v>
      </c>
      <c r="EB573" s="35"/>
      <c r="EC573" s="27"/>
      <c r="ED573" s="46"/>
      <c r="EE573" s="67"/>
      <c r="EF573" s="44"/>
      <c r="EG573" s="44"/>
      <c r="EH573" s="44"/>
      <c r="EI573" s="23"/>
      <c r="EJ573" s="44"/>
      <c r="EK573" s="113"/>
      <c r="EL573" s="113"/>
      <c r="EM573" s="44"/>
      <c r="EN573" s="44"/>
      <c r="EO573" s="44"/>
      <c r="EP573" s="35"/>
      <c r="EQ573" s="27"/>
      <c r="ER573" s="46"/>
      <c r="FA573" s="44"/>
      <c r="FB573" s="44"/>
      <c r="FC573" s="44"/>
      <c r="FD573" s="35"/>
      <c r="HW573" s="181"/>
      <c r="HX573" s="137"/>
      <c r="HY573" s="137"/>
      <c r="HZ573" s="137"/>
      <c r="IA573" s="27"/>
      <c r="IC573" s="174"/>
      <c r="ID573" s="27"/>
      <c r="IE573" s="27"/>
      <c r="IF573" s="27"/>
      <c r="IG573" s="27"/>
      <c r="IH573" s="29"/>
      <c r="IL573" s="137"/>
      <c r="IM573" s="137"/>
      <c r="IN573" s="137"/>
      <c r="IO573" s="27"/>
      <c r="IQ573" s="174"/>
      <c r="IR573" s="27"/>
      <c r="IS573" s="27"/>
      <c r="IT573" s="27"/>
      <c r="IU573" s="27"/>
      <c r="IV573" s="29"/>
      <c r="IY573" s="33"/>
      <c r="IZ573" s="329" t="s">
        <v>38</v>
      </c>
      <c r="JA573" s="329"/>
      <c r="JB573" s="133">
        <f>SUM(JB511,JB515,JB519,JB523,JB527,JB531,JB535,JB539,JB543,JB547,JB551,JB555,JB559)*100</f>
        <v>68000</v>
      </c>
      <c r="JC573" s="67"/>
      <c r="JD573" s="44"/>
      <c r="JE573" s="23">
        <f>JB573/JF573</f>
        <v>2833.3333333333335</v>
      </c>
      <c r="JF573" s="133">
        <f>SUM(JF511,JF515,JF519,JF523,JF528,JF531,JF536,JF539,JF543,JF547,JF551,JF555,JF559)</f>
        <v>24</v>
      </c>
      <c r="JG573" s="44"/>
      <c r="JH573" s="53" t="str">
        <f t="shared" ref="JH573:JI573" si="2788">JH511</f>
        <v>サンリオでかぱっちん</v>
      </c>
      <c r="JI573" s="43">
        <f t="shared" si="2788"/>
        <v>660</v>
      </c>
      <c r="JJ573" s="133">
        <f>SUM(JJ511,JJ515,JJ519,JJ523,JJ527,JJ531,JJ535,JJ539,JJ543,JJ547,JJ551,JJ555,JJ559)</f>
        <v>18480</v>
      </c>
      <c r="JK573" s="113">
        <f>JJ573/JB573</f>
        <v>0.27176470588235296</v>
      </c>
      <c r="JL573" s="35"/>
      <c r="JM573" s="27"/>
      <c r="JN573" s="329" t="s">
        <v>38</v>
      </c>
      <c r="JO573" s="329"/>
      <c r="JP573" s="133">
        <f>SUM(JP511,JP515,JP519,JP523,JP527,JP531,JP535,JP539,JP543,JP547,JP551,JP555,JP559)*100</f>
        <v>29700</v>
      </c>
      <c r="JQ573" s="67"/>
      <c r="JR573" s="44"/>
      <c r="JS573" s="23">
        <f>JP573/JT573</f>
        <v>2475</v>
      </c>
      <c r="JT573" s="133">
        <f>SUM(JT511,JT515,JT519,JT523,JT528,JT531,JT536,JT539,JT543,JT547,JT551,JT555,JT559)</f>
        <v>12</v>
      </c>
      <c r="JU573" s="44"/>
      <c r="JV573" s="53" t="str">
        <f t="shared" ref="JV573:JW573" si="2789">JV511</f>
        <v>ジャグラーパネルキーホルダー</v>
      </c>
      <c r="JW573" s="43">
        <f t="shared" si="2789"/>
        <v>465</v>
      </c>
      <c r="JX573" s="133">
        <f>SUM(JX511,JX515,JX519,JX523,JX527,JX531,JX535,JX539,JX543,JX547,JX551,JX555,JX559)</f>
        <v>6510</v>
      </c>
      <c r="JY573" s="113">
        <f>JX573/JP573</f>
        <v>0.21919191919191919</v>
      </c>
      <c r="JZ573" s="35"/>
      <c r="KA573" s="134"/>
      <c r="KB573" s="329" t="s">
        <v>38</v>
      </c>
      <c r="KC573" s="329"/>
      <c r="KD573" s="133">
        <f>SUM(KD511,KD515,KD519,KD523,KD527,KD531,KD535,KD539,KD543,KD547,KD551,KD555,KD559)*100</f>
        <v>51700</v>
      </c>
      <c r="KE573" s="67"/>
      <c r="KF573" s="44"/>
      <c r="KG573" s="23">
        <f>KD573/KH573</f>
        <v>2721.0526315789475</v>
      </c>
      <c r="KH573" s="133">
        <f>SUM(KH511,KH515,KH519,KH523,KH528,KH531,KH536,KH539,KH543,KH547,KH551,KH555,KH559)</f>
        <v>19</v>
      </c>
      <c r="KI573" s="44"/>
      <c r="KJ573" s="53" t="str">
        <f t="shared" ref="KJ573:KK573" si="2790">KJ511</f>
        <v>スティック＆ボタンK／H</v>
      </c>
      <c r="KK573" s="43">
        <f t="shared" si="2790"/>
        <v>710</v>
      </c>
      <c r="KL573" s="133">
        <f>SUM(KL511,KL515,KL519,KL523,KL527,KL531,KL535,KL539,KL543,KL547,KL551,KL555,KL559)</f>
        <v>7574</v>
      </c>
      <c r="KM573" s="113">
        <f>KL573/KD573</f>
        <v>0.1464990328820116</v>
      </c>
      <c r="KN573" s="35"/>
      <c r="KO573" s="27"/>
      <c r="KP573" s="329" t="s">
        <v>38</v>
      </c>
      <c r="KQ573" s="329"/>
      <c r="KR573" s="133">
        <f>SUM(KR511,KR515,KR519,KR523,KR527,KR531,KR535,KR539,KR543,KR547,KR551,KR555,KR559)*100</f>
        <v>27500</v>
      </c>
      <c r="KS573" s="67"/>
      <c r="KT573" s="44"/>
      <c r="KU573" s="23">
        <f>KR573/KV573</f>
        <v>1145.8333333333333</v>
      </c>
      <c r="KV573" s="133">
        <f>SUM(KV511,KV515,KV519,KV523,KV528,KV531,KV536,KV539,KV543,KV547,KV551,KV555,KV559)</f>
        <v>24</v>
      </c>
      <c r="KW573" s="44"/>
      <c r="KX573" s="53" t="str">
        <f t="shared" ref="KX573:KY573" si="2791">KX511</f>
        <v>サンリオシューズキーホルダー</v>
      </c>
      <c r="KY573" s="43">
        <f t="shared" si="2791"/>
        <v>387</v>
      </c>
      <c r="KZ573" s="133">
        <f>SUM(KZ511,KZ515,KZ519,KZ523,KZ527,KZ531,KZ535,KZ539,KZ543,KZ547,KZ551,KZ555,KZ559)</f>
        <v>9675</v>
      </c>
      <c r="LA573" s="113">
        <f>KZ573/KR573</f>
        <v>0.35181818181818181</v>
      </c>
      <c r="LB573" s="35"/>
      <c r="LC573" s="27"/>
      <c r="LD573" s="46"/>
      <c r="LG573" s="44"/>
      <c r="LH573" s="44"/>
      <c r="LI573" s="23"/>
      <c r="LJ573" s="44"/>
      <c r="LK573" s="44"/>
      <c r="LL573" s="53"/>
      <c r="LM573" s="43"/>
      <c r="LN573" s="135"/>
      <c r="LO573" s="113"/>
      <c r="LP573" s="35"/>
      <c r="LQ573" s="27"/>
      <c r="LR573" s="46"/>
      <c r="LS573" s="67"/>
      <c r="LT573" s="44"/>
      <c r="LU573" s="44"/>
      <c r="LV573" s="44"/>
      <c r="LW573" s="23"/>
      <c r="LX573" s="44"/>
      <c r="LY573" s="113"/>
      <c r="LZ573" s="113"/>
      <c r="MA573" s="44"/>
      <c r="MB573" s="44"/>
      <c r="MC573" s="44"/>
      <c r="MD573" s="35"/>
      <c r="ME573" s="27"/>
      <c r="MF573" s="46"/>
      <c r="MG573" s="67"/>
      <c r="MH573" s="44"/>
      <c r="MI573" s="44"/>
      <c r="MJ573" s="44"/>
      <c r="MK573" s="23"/>
      <c r="ML573" s="44"/>
      <c r="MM573" s="113"/>
      <c r="MN573" s="113"/>
      <c r="MO573" s="44"/>
      <c r="MP573" s="44"/>
      <c r="MQ573" s="44"/>
      <c r="MR573" s="35"/>
      <c r="MS573" s="27"/>
      <c r="MT573" s="46"/>
      <c r="MU573" s="67"/>
      <c r="MV573" s="44"/>
      <c r="MW573" s="44"/>
      <c r="MX573" s="44"/>
      <c r="MY573" s="23"/>
      <c r="MZ573" s="44"/>
      <c r="NA573" s="113"/>
      <c r="NB573" s="113"/>
      <c r="NC573" s="44"/>
      <c r="ND573" s="44"/>
      <c r="NE573" s="44"/>
      <c r="NF573" s="35"/>
      <c r="NG573" s="27"/>
      <c r="NH573" s="46"/>
      <c r="NI573" s="67"/>
      <c r="NJ573" s="44"/>
      <c r="NK573" s="44"/>
      <c r="NL573" s="44"/>
      <c r="NM573" s="23"/>
      <c r="NN573" s="44"/>
      <c r="NO573" s="113"/>
      <c r="NP573" s="113"/>
      <c r="NQ573" s="44"/>
      <c r="NR573" s="44"/>
      <c r="NS573" s="44"/>
      <c r="NT573" s="35"/>
    </row>
    <row r="574" spans="1:384" x14ac:dyDescent="0.2">
      <c r="A574" s="38"/>
      <c r="B574" s="138"/>
      <c r="C574" s="40"/>
      <c r="D574" s="40"/>
      <c r="E574" s="40"/>
      <c r="F574" s="140"/>
      <c r="G574" s="140"/>
      <c r="H574" s="140"/>
      <c r="I574" s="66"/>
      <c r="J574" s="67"/>
      <c r="K574" s="44"/>
      <c r="L574" s="44"/>
      <c r="M574" s="23"/>
      <c r="N574" s="44"/>
      <c r="O574" s="113"/>
      <c r="P574" s="113"/>
      <c r="Q574" s="44"/>
      <c r="R574" s="44"/>
      <c r="S574" s="44"/>
      <c r="T574" s="35"/>
      <c r="U574" s="27"/>
      <c r="V574" s="46"/>
      <c r="W574" s="44"/>
      <c r="X574" s="44"/>
      <c r="Y574" s="44"/>
      <c r="Z574" s="44"/>
      <c r="AA574" s="23"/>
      <c r="AB574" s="44"/>
      <c r="AC574" s="113"/>
      <c r="AD574" s="113"/>
      <c r="AE574" s="44"/>
      <c r="AF574" s="44"/>
      <c r="AG574" s="44"/>
      <c r="AH574" s="35"/>
      <c r="AI574" s="27"/>
      <c r="AJ574" s="46"/>
      <c r="AK574" s="44"/>
      <c r="AL574" s="44"/>
      <c r="AM574" s="44"/>
      <c r="AN574" s="44"/>
      <c r="AO574" s="23"/>
      <c r="AP574" s="44"/>
      <c r="AQ574" s="44"/>
      <c r="AR574" s="44"/>
      <c r="AS574" s="44"/>
      <c r="AT574" s="44"/>
      <c r="AU574" s="44"/>
      <c r="AV574" s="35"/>
      <c r="AW574" s="27"/>
      <c r="AX574" s="46"/>
      <c r="AY574" s="44"/>
      <c r="AZ574" s="44"/>
      <c r="BA574" s="44"/>
      <c r="BB574" s="44"/>
      <c r="BC574" s="23"/>
      <c r="BD574" s="44"/>
      <c r="BE574" s="44"/>
      <c r="BF574" s="44"/>
      <c r="BG574" s="44"/>
      <c r="BH574" s="44"/>
      <c r="BI574" s="44"/>
      <c r="BJ574" s="35"/>
      <c r="BK574" s="50"/>
      <c r="BL574" s="329" t="s">
        <v>38</v>
      </c>
      <c r="BM574" s="329"/>
      <c r="BN574" s="133">
        <f>SUM(BN512,BN516,BN520,BN524,BN528,BN532,BN536,BN540,BN544,BN548,BN552,BN556,BN560)*100</f>
        <v>26300</v>
      </c>
      <c r="BO574" s="67"/>
      <c r="BP574" s="44"/>
      <c r="BQ574" s="23">
        <f>BN574/BR574</f>
        <v>1878.5714285714287</v>
      </c>
      <c r="BR574" s="133">
        <f>SUM(BR512,BR516,BR520,BR524,BR528,BR532,BR535,BR540,BR544,BR548,BR552,BR556,BR560)</f>
        <v>14</v>
      </c>
      <c r="BS574" s="44"/>
      <c r="BT574" s="53" t="str">
        <f t="shared" ref="BT574:BU574" si="2792">BT512</f>
        <v>こびとづかんキーケース</v>
      </c>
      <c r="BU574" s="43">
        <f t="shared" si="2792"/>
        <v>726</v>
      </c>
      <c r="BV574" s="133">
        <f>SUM(BV512,BV516,BV520,BV524,BV528,BV532,BV535,BV540,BV544,BV548,BV552,BV556,BV560)</f>
        <v>11528</v>
      </c>
      <c r="BW574" s="113">
        <f>BV574/BN574</f>
        <v>0.43832699619771864</v>
      </c>
      <c r="BX574" s="35"/>
      <c r="BY574" s="27"/>
      <c r="BZ574" s="329" t="s">
        <v>38</v>
      </c>
      <c r="CA574" s="329"/>
      <c r="CB574" s="133">
        <f>SUM(CB512,CB516,CB520,CB524,CB528,CB532,CB536,CB540,CB544,CB548,CB552,CB556,CB560)*100</f>
        <v>27100</v>
      </c>
      <c r="CC574" s="67"/>
      <c r="CD574" s="44"/>
      <c r="CE574" s="23">
        <f>CB574/CF574</f>
        <v>2710</v>
      </c>
      <c r="CF574" s="133">
        <f>SUM(CF512,CF516,CF520,CF524,CF528,CF532,CF535,CF540,CF544,CF548,CF552,CF556,CF560)</f>
        <v>10</v>
      </c>
      <c r="CG574" s="44"/>
      <c r="CH574" s="68" t="str">
        <f t="shared" ref="CH574:CI574" si="2793">CH512</f>
        <v>ジョージファン</v>
      </c>
      <c r="CI574" s="43">
        <f t="shared" si="2793"/>
        <v>1050</v>
      </c>
      <c r="CJ574" s="133">
        <f>SUM(CJ512,CJ516,CJ520,CJ524,CJ528,CJ532,CJ535,CJ540,CJ544,CJ548,CJ552,CJ556,CJ560)</f>
        <v>8930</v>
      </c>
      <c r="CK574" s="113">
        <f>CJ574/CB574</f>
        <v>0.32952029520295201</v>
      </c>
      <c r="CL574" s="35"/>
      <c r="CM574" s="27"/>
      <c r="CN574" s="329" t="s">
        <v>38</v>
      </c>
      <c r="CO574" s="329"/>
      <c r="CP574" s="133">
        <f>SUM(CP512,CP516,CP520,CP524,CP528,CP532,CP536,CP540,CP544,CP548,CP552,CP556,CP560)*100</f>
        <v>54400</v>
      </c>
      <c r="CQ574" s="67"/>
      <c r="CR574" s="44"/>
      <c r="CS574" s="23">
        <f>CP574/CT574</f>
        <v>3885.7142857142858</v>
      </c>
      <c r="CT574" s="133">
        <f>SUM(CT512,CT516,CT520,CT524,CT528,CT532,CT535,CT540,CT544,CT548,CT552,CT556,CT560)</f>
        <v>14</v>
      </c>
      <c r="CU574" s="44"/>
      <c r="CV574" s="53" t="str">
        <f t="shared" ref="CV574:CW574" si="2794">CV512</f>
        <v>キティフェイスポーチ</v>
      </c>
      <c r="CW574" s="43">
        <f t="shared" si="2794"/>
        <v>900</v>
      </c>
      <c r="CX574" s="133">
        <f>SUM(CX512,CX516,CX520,CX524,CX528,CX532,CX535,CX540,CX544,CX548,CX552,CX556,CX560)</f>
        <v>11050</v>
      </c>
      <c r="CY574" s="113">
        <f>CX574/CP574</f>
        <v>0.203125</v>
      </c>
      <c r="CZ574" s="35"/>
      <c r="DA574" s="58"/>
      <c r="DB574" s="329" t="s">
        <v>38</v>
      </c>
      <c r="DC574" s="329"/>
      <c r="DD574" s="133">
        <f>SUM(DD512,DD516,DD520,DD524,DD528,DD532,DD536,DD540,DD544,DD548,DD552,DD556,DD560)*100</f>
        <v>26800</v>
      </c>
      <c r="DE574" s="67"/>
      <c r="DF574" s="44"/>
      <c r="DG574" s="23">
        <f>DD574/DH574</f>
        <v>2977.7777777777778</v>
      </c>
      <c r="DH574" s="133">
        <f>SUM(DH512,DH516,DH520,DH524,DH528,DH532,DH535,DH540,DH544,DH548,DH552,DH556,DH560)</f>
        <v>9</v>
      </c>
      <c r="DI574" s="44"/>
      <c r="DJ574" s="53" t="str">
        <f t="shared" ref="DJ574:DK574" si="2795">DJ512</f>
        <v>デジタルミニカメラ</v>
      </c>
      <c r="DK574" s="43">
        <f t="shared" si="2795"/>
        <v>722</v>
      </c>
      <c r="DL574" s="133">
        <f>SUM(DL512,DL516,DL520,DL524,DL528,DL532,DL535,DL540,DL544,DL548,DL552,DL556,DL560)</f>
        <v>6636</v>
      </c>
      <c r="DM574" s="113">
        <f>DL574/DD574</f>
        <v>0.24761194029850747</v>
      </c>
      <c r="DN574" s="35"/>
      <c r="DO574" s="27"/>
      <c r="DP574" s="329" t="s">
        <v>38</v>
      </c>
      <c r="DQ574" s="329"/>
      <c r="DR574" s="133">
        <f>SUM(DR512,DR516,DR520,DR524,DR528,DR532,DR536,DR540,DR544,DR548,DR552,DR556,DR560)*100</f>
        <v>51700</v>
      </c>
      <c r="DS574" s="67"/>
      <c r="DT574" s="44"/>
      <c r="DU574" s="23">
        <f>DR574/DV574</f>
        <v>3041.1764705882351</v>
      </c>
      <c r="DV574" s="133">
        <f>SUM(DV512,DV516,DV520,DV524,DV528,DV532,DV535,DV540,DV544,DV548,DV552,DV556,DV560)</f>
        <v>17</v>
      </c>
      <c r="DW574" s="44"/>
      <c r="DX574" s="53" t="str">
        <f t="shared" ref="DX574:DY574" si="2796">DX512</f>
        <v>サンリオFAN</v>
      </c>
      <c r="DY574" s="43">
        <f t="shared" si="2796"/>
        <v>1100</v>
      </c>
      <c r="DZ574" s="133">
        <f>SUM(DZ512,DZ516,DZ520,DZ524,DZ528,DZ532,DZ535,DZ540,DZ544,DZ548,DZ552,DZ556,DZ560)</f>
        <v>17944</v>
      </c>
      <c r="EA574" s="113">
        <f>DZ574/DR574</f>
        <v>0.34707930367504836</v>
      </c>
      <c r="EB574" s="35"/>
      <c r="EC574" s="27"/>
      <c r="ED574" s="46"/>
      <c r="EE574" s="44"/>
      <c r="EF574" s="44"/>
      <c r="EG574" s="44"/>
      <c r="EH574" s="44"/>
      <c r="EI574" s="23"/>
      <c r="EJ574" s="44"/>
      <c r="EK574" s="113"/>
      <c r="EL574" s="113"/>
      <c r="EM574" s="44"/>
      <c r="EN574" s="44"/>
      <c r="EO574" s="44"/>
      <c r="EP574" s="35"/>
      <c r="EQ574" s="27"/>
      <c r="ER574" s="46"/>
      <c r="ES574" s="44"/>
      <c r="ET574" s="44"/>
      <c r="EU574" s="44"/>
      <c r="EV574" s="44"/>
      <c r="EW574" s="23"/>
      <c r="EX574" s="44"/>
      <c r="EY574" s="44"/>
      <c r="EZ574" s="44"/>
      <c r="FA574" s="44"/>
      <c r="FB574" s="44"/>
      <c r="FC574" s="44"/>
      <c r="FD574" s="35"/>
      <c r="HW574" s="181"/>
      <c r="HX574" s="27"/>
      <c r="HY574" s="27"/>
      <c r="HZ574" s="27"/>
      <c r="IA574" s="27"/>
      <c r="IC574" s="174"/>
      <c r="ID574" s="27"/>
      <c r="IE574" s="27"/>
      <c r="IF574" s="27"/>
      <c r="IG574" s="27"/>
      <c r="IH574" s="29"/>
      <c r="IL574" s="27"/>
      <c r="IM574" s="27"/>
      <c r="IN574" s="27"/>
      <c r="IO574" s="27"/>
      <c r="IQ574" s="174"/>
      <c r="IR574" s="27"/>
      <c r="IS574" s="27"/>
      <c r="IT574" s="27"/>
      <c r="IU574" s="27"/>
      <c r="IV574" s="29"/>
      <c r="IY574" s="33"/>
      <c r="IZ574" s="329" t="s">
        <v>38</v>
      </c>
      <c r="JA574" s="329"/>
      <c r="JB574" s="133">
        <f>SUM(JB512,JB516,JB520,JB524,JB528,JB532,JB536,JB540,JB544,JB548,JB552,JB556,JB560)*100</f>
        <v>55700</v>
      </c>
      <c r="JC574" s="67"/>
      <c r="JD574" s="44"/>
      <c r="JE574" s="23">
        <f>JB574/JF574</f>
        <v>3713.3333333333335</v>
      </c>
      <c r="JF574" s="133">
        <f>SUM(JF512,JF516,JF520,JF524,JF528,JF532,JF535,JF540,JF544,JF548,JF552,JF556,JF560)</f>
        <v>15</v>
      </c>
      <c r="JG574" s="44"/>
      <c r="JH574" s="53" t="str">
        <f t="shared" ref="JH574:JI574" si="2797">JH512</f>
        <v>ミニ香水</v>
      </c>
      <c r="JI574" s="43">
        <f t="shared" si="2797"/>
        <v>1100</v>
      </c>
      <c r="JJ574" s="133">
        <f>SUM(JJ512,JJ516,JJ520,JJ524,JJ528,JJ532,JJ535,JJ540,JJ544,JJ548,JJ552,JJ556,JJ560)</f>
        <v>16500</v>
      </c>
      <c r="JK574" s="113">
        <f>JJ574/JB574</f>
        <v>0.29622980251346498</v>
      </c>
      <c r="JL574" s="35"/>
      <c r="JM574" s="27"/>
      <c r="JN574" s="329" t="s">
        <v>38</v>
      </c>
      <c r="JO574" s="329"/>
      <c r="JP574" s="133">
        <f>SUM(JP512,JP516,JP520,JP524,JP528,JP532,JP536,JP540,JP544,JP548,JP552,JP556,JP560)*100</f>
        <v>68100</v>
      </c>
      <c r="JQ574" s="67"/>
      <c r="JR574" s="44"/>
      <c r="JS574" s="23">
        <f>JP574/JT574</f>
        <v>11350</v>
      </c>
      <c r="JT574" s="133">
        <f>SUM(JT512,JT516,JT520,JT524,JT528,JT532,JT535,JT540,JT544,JT548,JT552,JT556,JT560)</f>
        <v>6</v>
      </c>
      <c r="JU574" s="44"/>
      <c r="JV574" s="53" t="str">
        <f t="shared" ref="JV574:JW574" si="2798">JV512</f>
        <v>ジャグラーサウンドボタン</v>
      </c>
      <c r="JW574" s="43">
        <f t="shared" si="2798"/>
        <v>748</v>
      </c>
      <c r="JX574" s="133">
        <f>SUM(JX512,JX516,JX520,JX524,JX528,JX532,JX535,JX540,JX544,JX548,JX552,JX556,JX560)</f>
        <v>4205</v>
      </c>
      <c r="JY574" s="113">
        <f>JX574/JP574</f>
        <v>6.174743024963289E-2</v>
      </c>
      <c r="JZ574" s="35"/>
      <c r="KA574" s="134"/>
      <c r="KB574" s="329" t="s">
        <v>38</v>
      </c>
      <c r="KC574" s="329"/>
      <c r="KD574" s="133">
        <f>SUM(KD512,KD516,KD520,KD524,KD528,KD532,KD536,KD540,KD544,KD548,KD552,KD556,KD560)*100</f>
        <v>43900</v>
      </c>
      <c r="KE574" s="67"/>
      <c r="KF574" s="44"/>
      <c r="KG574" s="23">
        <f>KD574/KH574</f>
        <v>3658.3333333333335</v>
      </c>
      <c r="KH574" s="133">
        <f>SUM(KH512,KH516,KH520,KH524,KH528,KH532,KH535,KH540,KH544,KH548,KH552,KH556,KH560)</f>
        <v>12</v>
      </c>
      <c r="KI574" s="44"/>
      <c r="KJ574" s="53" t="str">
        <f t="shared" ref="KJ574:KK574" si="2799">KJ512</f>
        <v>こびとづかんキーケース</v>
      </c>
      <c r="KK574" s="43">
        <f t="shared" si="2799"/>
        <v>698</v>
      </c>
      <c r="KL574" s="133">
        <f>SUM(KL512,KL516,KL520,KL524,KL528,KL532,KL535,KL540,KL544,KL548,KL552,KL556,KL560)</f>
        <v>7154</v>
      </c>
      <c r="KM574" s="113">
        <f>KL574/KD574</f>
        <v>0.16296127562642368</v>
      </c>
      <c r="KN574" s="35"/>
      <c r="KO574" s="27"/>
      <c r="KP574" s="329" t="s">
        <v>38</v>
      </c>
      <c r="KQ574" s="329"/>
      <c r="KR574" s="133">
        <f>SUM(KR512,KR516,KR520,KR524,KR528,KR532,KR536,KR540,KR544,KR548,KR552,KR556,KR560)*100</f>
        <v>42700</v>
      </c>
      <c r="KS574" s="67"/>
      <c r="KT574" s="44"/>
      <c r="KU574" s="23">
        <f>KR574/KV574</f>
        <v>7116.666666666667</v>
      </c>
      <c r="KV574" s="133">
        <f>SUM(KV512,KV516,KV520,KV524,KV528,KV532,KV535,KV540,KV544,KV548,KV552,KV556,KV560)</f>
        <v>6</v>
      </c>
      <c r="KW574" s="44"/>
      <c r="KX574" s="53" t="str">
        <f t="shared" ref="KX574:KY574" si="2800">KX512</f>
        <v>デジタルミニカメラ</v>
      </c>
      <c r="KY574" s="43">
        <f t="shared" si="2800"/>
        <v>722</v>
      </c>
      <c r="KZ574" s="133">
        <f>SUM(KZ512,KZ516,KZ520,KZ524,KZ528,KZ532,KZ535,KZ540,KZ544,KZ548,KZ552,KZ556,KZ560)</f>
        <v>3662</v>
      </c>
      <c r="LA574" s="113">
        <f>KZ574/KR574</f>
        <v>8.5761124121779858E-2</v>
      </c>
      <c r="LB574" s="35"/>
      <c r="LC574" s="27"/>
      <c r="LD574" s="46"/>
      <c r="LE574" s="44"/>
      <c r="LF574" s="44"/>
      <c r="LG574" s="44"/>
      <c r="LH574" s="44"/>
      <c r="LI574" s="23"/>
      <c r="LJ574" s="44"/>
      <c r="LK574" s="44"/>
      <c r="LL574" s="60"/>
      <c r="LM574" s="67"/>
      <c r="LN574" s="44"/>
      <c r="LO574" s="45"/>
      <c r="LP574" s="35"/>
      <c r="LQ574" s="27"/>
      <c r="LR574" s="46"/>
      <c r="LS574" s="44"/>
      <c r="LT574" s="44"/>
      <c r="LU574" s="44"/>
      <c r="LV574" s="44"/>
      <c r="LW574" s="23"/>
      <c r="LX574" s="44"/>
      <c r="LY574" s="113"/>
      <c r="LZ574" s="113"/>
      <c r="MA574" s="44"/>
      <c r="MB574" s="44"/>
      <c r="MC574" s="44"/>
      <c r="MD574" s="35"/>
      <c r="ME574" s="27"/>
      <c r="MF574" s="46"/>
      <c r="MG574" s="44"/>
      <c r="MH574" s="44"/>
      <c r="MI574" s="44"/>
      <c r="MJ574" s="44"/>
      <c r="MK574" s="23"/>
      <c r="ML574" s="44"/>
      <c r="MM574" s="113"/>
      <c r="MN574" s="113"/>
      <c r="MO574" s="44"/>
      <c r="MP574" s="44"/>
      <c r="MQ574" s="44"/>
      <c r="MR574" s="35"/>
      <c r="MS574" s="27"/>
      <c r="MT574" s="46"/>
      <c r="MU574" s="44"/>
      <c r="MV574" s="44"/>
      <c r="MW574" s="44"/>
      <c r="MX574" s="44"/>
      <c r="MY574" s="23"/>
      <c r="MZ574" s="44"/>
      <c r="NA574" s="113"/>
      <c r="NB574" s="113"/>
      <c r="NC574" s="44"/>
      <c r="ND574" s="44"/>
      <c r="NE574" s="44"/>
      <c r="NF574" s="35"/>
      <c r="NG574" s="27"/>
      <c r="NH574" s="46"/>
      <c r="NI574" s="44"/>
      <c r="NJ574" s="44"/>
      <c r="NK574" s="44"/>
      <c r="NL574" s="44"/>
      <c r="NM574" s="23"/>
      <c r="NN574" s="44"/>
      <c r="NO574" s="113"/>
      <c r="NP574" s="113"/>
      <c r="NQ574" s="44"/>
      <c r="NR574" s="44"/>
      <c r="NS574" s="44"/>
      <c r="NT574" s="35"/>
    </row>
    <row r="575" spans="1:384" x14ac:dyDescent="0.2">
      <c r="A575" s="141" t="s">
        <v>745</v>
      </c>
      <c r="B575" s="142">
        <f>SUMIF(B511:B574,"&gt;=0")</f>
        <v>31426</v>
      </c>
      <c r="C575" s="142">
        <f>SUMIF(C511:C574,"&gt;=0")</f>
        <v>10811</v>
      </c>
      <c r="D575" s="142">
        <f>SUMIF(D511:D574,"&gt;=0")</f>
        <v>6422</v>
      </c>
      <c r="E575" s="143">
        <f>SUMIF(E511:E574,"&gt;=0")</f>
        <v>15059</v>
      </c>
      <c r="F575" s="215"/>
      <c r="G575" s="215"/>
      <c r="H575" s="140"/>
      <c r="I575" s="326">
        <f>J567+AL567+ET567+AZ567+CP567+CB567+DR567+LF568+EF567+LT567+BN567+DD567+JB567+JP567+KD567+KR567+NJ567+MV567+MH567+X567</f>
        <v>3142600</v>
      </c>
      <c r="J575" s="326"/>
      <c r="K575" s="31" t="s">
        <v>746</v>
      </c>
      <c r="L575" s="44"/>
      <c r="M575" s="332" t="s">
        <v>742</v>
      </c>
      <c r="N575" s="332"/>
      <c r="O575" s="144">
        <f>O571+LO571+EK571+LY571+DZ570+DL570+BV570+CX570+AQ571+BE571+EY571+CJ570+AC571+JJ570+JX570+KL570+KZ570+NO571+NA571+MM571</f>
        <v>681510</v>
      </c>
      <c r="P575" s="144"/>
      <c r="Q575" s="44"/>
      <c r="R575" s="44"/>
      <c r="S575" s="44"/>
      <c r="T575" s="35"/>
      <c r="U575" s="27"/>
      <c r="V575" s="46"/>
      <c r="W575" s="326"/>
      <c r="X575" s="326"/>
      <c r="Y575" s="31"/>
      <c r="Z575" s="44"/>
      <c r="AA575" s="23"/>
      <c r="AB575" s="44"/>
      <c r="AC575" s="113"/>
      <c r="AD575" s="113"/>
      <c r="AE575" s="44"/>
      <c r="AF575" s="44"/>
      <c r="AG575" s="44"/>
      <c r="AH575" s="35"/>
      <c r="AI575" s="27"/>
      <c r="AJ575" s="46"/>
      <c r="AK575" s="44"/>
      <c r="AL575" s="44"/>
      <c r="AM575" s="44"/>
      <c r="AN575" s="44"/>
      <c r="AO575" s="23"/>
      <c r="AP575" s="44"/>
      <c r="AQ575" s="44"/>
      <c r="AR575" s="44"/>
      <c r="AS575" s="44"/>
      <c r="AT575" s="44"/>
      <c r="AU575" s="44"/>
      <c r="AV575" s="35"/>
      <c r="AW575" s="27"/>
      <c r="AX575" s="46"/>
      <c r="AY575" s="44"/>
      <c r="AZ575" s="44"/>
      <c r="BA575" s="44"/>
      <c r="BB575" s="44"/>
      <c r="BC575" s="23"/>
      <c r="BD575" s="44"/>
      <c r="BE575" s="44"/>
      <c r="BF575" s="44"/>
      <c r="BG575" s="44"/>
      <c r="BH575" s="44"/>
      <c r="BI575" s="44"/>
      <c r="BJ575" s="35"/>
      <c r="BK575" s="50"/>
      <c r="BL575" s="329" t="s">
        <v>38</v>
      </c>
      <c r="BM575" s="329"/>
      <c r="BN575" s="133">
        <f>SUM(BN513,BN517,BN521,BN525,BN529,BN533,BN537,BN541,BN545,BN549,BN553,BN557,BN561)*100</f>
        <v>70900</v>
      </c>
      <c r="BO575" s="67"/>
      <c r="BP575" s="44"/>
      <c r="BQ575" s="23">
        <f>BN575/BR575</f>
        <v>7090</v>
      </c>
      <c r="BR575" s="133">
        <f>SUM(BR513,BR517,BR521,BR525,BR529,BR533,BR537,BR541,BR545,BR549,BR553,BR557,BR561)</f>
        <v>10</v>
      </c>
      <c r="BS575" s="44"/>
      <c r="BT575" s="53" t="str">
        <f t="shared" ref="BT575:BU575" si="2801">BT513</f>
        <v>サンリオFAN</v>
      </c>
      <c r="BU575" s="43">
        <f t="shared" si="2801"/>
        <v>1100</v>
      </c>
      <c r="BV575" s="133">
        <f>SUM(BV513,BV517,BV521,BV525,BV529,BV533,BV537,BV541,BV545,BV549,BV553,BV557,BV561)</f>
        <v>11000</v>
      </c>
      <c r="BW575" s="113">
        <f>BV575/BN575</f>
        <v>0.15514809590973203</v>
      </c>
      <c r="BX575" s="35"/>
      <c r="BY575" s="27"/>
      <c r="BZ575" s="329" t="s">
        <v>38</v>
      </c>
      <c r="CA575" s="329"/>
      <c r="CB575" s="133">
        <f>SUM(CB513,CB517,CB521,CB525,CB529,CB533,CB537,CB541,CB545,CB549,CB553,CB557,CB561)*100</f>
        <v>72900</v>
      </c>
      <c r="CC575" s="67"/>
      <c r="CD575" s="44"/>
      <c r="CE575" s="23">
        <f>CB575/CF575</f>
        <v>998.63013698630141</v>
      </c>
      <c r="CF575" s="133">
        <f>SUM(CF513,CF517,CF521,CF525,CF529,CF533,CF537,CF541,CF545,CF549,CF553,CF557,CF561)</f>
        <v>73</v>
      </c>
      <c r="CG575" s="44"/>
      <c r="CH575" s="68" t="str">
        <f t="shared" ref="CH575:CI575" si="2802">CH513</f>
        <v>ターボババアマスコット</v>
      </c>
      <c r="CI575" s="43">
        <f t="shared" si="2802"/>
        <v>800</v>
      </c>
      <c r="CJ575" s="133">
        <f>SUM(CJ513,CJ517,CJ521,CJ525,CJ529,CJ533,CJ537,CJ541,CJ545,CJ549,CJ553,CJ557,CJ561)</f>
        <v>21900</v>
      </c>
      <c r="CK575" s="113">
        <f>CJ575/CB575</f>
        <v>0.30041152263374488</v>
      </c>
      <c r="CL575" s="35"/>
      <c r="CM575" s="27"/>
      <c r="CN575" s="329" t="s">
        <v>38</v>
      </c>
      <c r="CO575" s="329"/>
      <c r="CP575" s="133">
        <f>SUM(CP513,CP517,CP521,CP525,CP529,CP533,CP537,CP541,CP545,CP549,CP553,CP557,CP561)*100</f>
        <v>69800</v>
      </c>
      <c r="CQ575" s="67"/>
      <c r="CR575" s="44"/>
      <c r="CS575" s="23">
        <f>CP575/CT575</f>
        <v>4362.5</v>
      </c>
      <c r="CT575" s="133">
        <f>SUM(CT513,CT517,CT521,CT525,CT529,CT533,CT537,CT541,CT545,CT549,CT553,CT557,CT561)</f>
        <v>16</v>
      </c>
      <c r="CU575" s="44"/>
      <c r="CV575" s="53" t="str">
        <f t="shared" ref="CV575:CW575" si="2803">CV513</f>
        <v>スティッチキーケース</v>
      </c>
      <c r="CW575" s="43">
        <f t="shared" si="2803"/>
        <v>550</v>
      </c>
      <c r="CX575" s="133">
        <f>SUM(CX513,CX517,CX521,CX525,CX529,CX533,CX537,CX541,CX545,CX549,CX553,CX557,CX561)</f>
        <v>12500</v>
      </c>
      <c r="CY575" s="113">
        <f>CX575/CP575</f>
        <v>0.17908309455587393</v>
      </c>
      <c r="CZ575" s="35"/>
      <c r="DA575" s="58"/>
      <c r="DB575" s="329" t="s">
        <v>38</v>
      </c>
      <c r="DC575" s="329"/>
      <c r="DD575" s="133">
        <f>SUM(DD513,DD517,DD521,DD525,DD529,DD533,DD537,DD541,DD545,DD549,DD553,DD557,DD561)*100</f>
        <v>47900</v>
      </c>
      <c r="DE575" s="67"/>
      <c r="DF575" s="44"/>
      <c r="DG575" s="23">
        <f>DD575/DH575</f>
        <v>1842.3076923076924</v>
      </c>
      <c r="DH575" s="133">
        <f>SUM(DH513,DH517,DH521,DH525,DH529,DH533,DH537,DH541,DH545,DH549,DH553,DH557,DH561)</f>
        <v>26</v>
      </c>
      <c r="DI575" s="44"/>
      <c r="DJ575" s="53" t="str">
        <f t="shared" ref="DJ575:DK575" si="2804">DJ513</f>
        <v>スプランキーラバー</v>
      </c>
      <c r="DK575" s="43">
        <f t="shared" si="2804"/>
        <v>187</v>
      </c>
      <c r="DL575" s="133">
        <f>SUM(DL513,DL517,DL521,DL525,DL529,DL533,DL537,DL541,DL545,DL549,DL553,DL557,DL561)</f>
        <v>6446</v>
      </c>
      <c r="DM575" s="113">
        <f>DL575/DD575</f>
        <v>0.13457202505219207</v>
      </c>
      <c r="DN575" s="35"/>
      <c r="DO575" s="27"/>
      <c r="DP575" s="329" t="s">
        <v>38</v>
      </c>
      <c r="DQ575" s="329"/>
      <c r="DR575" s="133">
        <f>SUM(DR513,DR517,DR521,DR525,DR529,DR533,DR537,DR541,DR545,DR549,DR553,DR557,DR561)*100</f>
        <v>73000</v>
      </c>
      <c r="DS575" s="67"/>
      <c r="DT575" s="44"/>
      <c r="DU575" s="23">
        <f>DR575/DV575</f>
        <v>5615.3846153846152</v>
      </c>
      <c r="DV575" s="133">
        <f>SUM(DV513,DV517,DV521,DV525,DV529,DV533,DV537,DV541,DV545,DV549,DV553,DV557,DV561)</f>
        <v>13</v>
      </c>
      <c r="DW575" s="44"/>
      <c r="DX575" s="53" t="str">
        <f t="shared" ref="DX575:DY575" si="2805">DX513</f>
        <v>ギャルキティキーケース</v>
      </c>
      <c r="DY575" s="43">
        <f t="shared" si="2805"/>
        <v>726</v>
      </c>
      <c r="DZ575" s="133">
        <f>SUM(DZ513,DZ517,DZ521,DZ525,DZ529,DZ533,DZ537,DZ541,DZ545,DZ549,DZ553,DZ557,DZ561)</f>
        <v>8534</v>
      </c>
      <c r="EA575" s="113">
        <f>DZ575/DR575</f>
        <v>0.1169041095890411</v>
      </c>
      <c r="EB575" s="35"/>
      <c r="EC575" s="27"/>
      <c r="ED575" s="46"/>
      <c r="EE575" s="326"/>
      <c r="EF575" s="326"/>
      <c r="EG575" s="31"/>
      <c r="EH575" s="44"/>
      <c r="EI575" s="23"/>
      <c r="EJ575" s="44"/>
      <c r="EK575" s="113"/>
      <c r="EL575" s="113"/>
      <c r="EM575" s="44"/>
      <c r="EN575" s="44"/>
      <c r="EO575" s="44"/>
      <c r="EP575" s="35"/>
      <c r="EQ575" s="27"/>
      <c r="ER575" s="46"/>
      <c r="ES575" s="44"/>
      <c r="ET575" s="44"/>
      <c r="EU575" s="44"/>
      <c r="EV575" s="44"/>
      <c r="EW575" s="23"/>
      <c r="EX575" s="44"/>
      <c r="EY575" s="44"/>
      <c r="EZ575" s="44"/>
      <c r="FA575" s="44"/>
      <c r="FB575" s="44"/>
      <c r="FC575" s="44"/>
      <c r="FD575" s="35"/>
      <c r="HW575" s="181"/>
      <c r="HX575" s="27"/>
      <c r="HY575" s="27"/>
      <c r="HZ575" s="27"/>
      <c r="IA575" s="27"/>
      <c r="IC575" s="174"/>
      <c r="ID575" s="27"/>
      <c r="IE575" s="27"/>
      <c r="IF575" s="27"/>
      <c r="IG575" s="27"/>
      <c r="IH575" s="29"/>
      <c r="IL575" s="27"/>
      <c r="IM575" s="27"/>
      <c r="IN575" s="27"/>
      <c r="IO575" s="27"/>
      <c r="IQ575" s="174"/>
      <c r="IR575" s="27"/>
      <c r="IS575" s="27"/>
      <c r="IT575" s="27"/>
      <c r="IU575" s="27"/>
      <c r="IV575" s="29"/>
      <c r="IY575" s="33"/>
      <c r="IZ575" s="329" t="s">
        <v>38</v>
      </c>
      <c r="JA575" s="329"/>
      <c r="JB575" s="133">
        <f>SUM(JB513,JB517,JB521,JB525,JB529,JB533,JB537,JB541,JB545,JB549,JB553,JB557,JB561)*100</f>
        <v>69700</v>
      </c>
      <c r="JC575" s="67"/>
      <c r="JD575" s="44"/>
      <c r="JE575" s="23">
        <f>JB575/JF575</f>
        <v>7744.4444444444443</v>
      </c>
      <c r="JF575" s="133">
        <f>SUM(JF513,JF517,JF521,JF525,JF529,JF533,JF537,JF541,JF545,JF549,JF553,JF557,JF561)</f>
        <v>9</v>
      </c>
      <c r="JG575" s="44"/>
      <c r="JH575" s="53" t="str">
        <f t="shared" ref="JH575:JI575" si="2806">JH513</f>
        <v>アンパンマンもちふわ</v>
      </c>
      <c r="JI575" s="43">
        <f t="shared" si="2806"/>
        <v>673</v>
      </c>
      <c r="JJ575" s="133">
        <f>SUM(JJ513,JJ517,JJ521,JJ525,JJ529,JJ533,JJ537,JJ541,JJ545,JJ549,JJ553,JJ557,JJ561)</f>
        <v>5884</v>
      </c>
      <c r="JK575" s="113">
        <f>JJ575/JB575</f>
        <v>8.4418938307030122E-2</v>
      </c>
      <c r="JL575" s="35"/>
      <c r="JM575" s="27"/>
      <c r="JN575" s="329" t="s">
        <v>38</v>
      </c>
      <c r="JO575" s="329"/>
      <c r="JP575" s="133">
        <f>SUM(JP513,JP517,JP521,JP525,JP529,JP533,JP537,JP541,JP545,JP549,JP553,JP557,JP561)*100</f>
        <v>43800</v>
      </c>
      <c r="JQ575" s="67"/>
      <c r="JR575" s="44"/>
      <c r="JS575" s="23">
        <f>JP575/JT575</f>
        <v>644.11764705882354</v>
      </c>
      <c r="JT575" s="133">
        <f>SUM(JT513,JT517,JT521,JT525,JT529,JT533,JT537,JT541,JT545,JT549,JT553,JT557,JT561)</f>
        <v>68</v>
      </c>
      <c r="JU575" s="44"/>
      <c r="JV575" s="53" t="str">
        <f t="shared" ref="JV575:JW575" si="2807">JV513</f>
        <v>AIスクイーズ</v>
      </c>
      <c r="JW575" s="43">
        <f t="shared" si="2807"/>
        <v>182</v>
      </c>
      <c r="JX575" s="133">
        <f>SUM(JX513,JX517,JX521,JX525,JX529,JX533,JX537,JX541,JX545,JX549,JX553,JX557,JX561)</f>
        <v>12376</v>
      </c>
      <c r="JY575" s="113">
        <f>JX575/JP575</f>
        <v>0.28255707762557075</v>
      </c>
      <c r="JZ575" s="35"/>
      <c r="KA575" s="134"/>
      <c r="KB575" s="329" t="s">
        <v>38</v>
      </c>
      <c r="KC575" s="329"/>
      <c r="KD575" s="133">
        <f>SUM(KD513,KD517,KD521,KD525,KD529,KD533,KD537,KD541,KD545,KD549,KD553,KD557,KD561)*100</f>
        <v>136200</v>
      </c>
      <c r="KE575" s="67"/>
      <c r="KF575" s="44"/>
      <c r="KG575" s="23">
        <f>KD575/KH575</f>
        <v>1480.4347826086957</v>
      </c>
      <c r="KH575" s="133">
        <f>SUM(KH513,KH517,KH521,KH525,KH529,KH533,KH537,KH541,KH545,KH549,KH553,KH557,KH561)</f>
        <v>92</v>
      </c>
      <c r="KI575" s="44"/>
      <c r="KJ575" s="53" t="str">
        <f t="shared" ref="KJ575:KK575" si="2808">KJ513</f>
        <v>AIモンスターラバー</v>
      </c>
      <c r="KK575" s="43">
        <f t="shared" si="2808"/>
        <v>198</v>
      </c>
      <c r="KL575" s="133">
        <f>SUM(KL513,KL517,KL521,KL525,KL529,KL533,KL537,KL541,KL545,KL549,KL553,KL557,KL561)</f>
        <v>18216</v>
      </c>
      <c r="KM575" s="113">
        <f>KL575/KD575</f>
        <v>0.13374449339207048</v>
      </c>
      <c r="KN575" s="35"/>
      <c r="KO575" s="27"/>
      <c r="KP575" s="329" t="s">
        <v>38</v>
      </c>
      <c r="KQ575" s="329"/>
      <c r="KR575" s="133">
        <f>SUM(KR513,KR517,KR521,KR525,KR529,KR533,KR537,KR541,KR545,KR549,KR553,KR557,KR561)*100</f>
        <v>52800</v>
      </c>
      <c r="KS575" s="67"/>
      <c r="KT575" s="44"/>
      <c r="KU575" s="23">
        <f>KR575/KV575</f>
        <v>2200</v>
      </c>
      <c r="KV575" s="133">
        <f>SUM(KV513,KV517,KV521,KV525,KV529,KV533,KV537,KV541,KV545,KV549,KV553,KV557,KV561)</f>
        <v>24</v>
      </c>
      <c r="KW575" s="44"/>
      <c r="KX575" s="53" t="str">
        <f t="shared" ref="KX575:KY575" si="2809">KX513</f>
        <v>キティサンダルKH</v>
      </c>
      <c r="KY575" s="43">
        <f t="shared" si="2809"/>
        <v>605</v>
      </c>
      <c r="KZ575" s="133">
        <f>SUM(KZ513,KZ517,KZ521,KZ525,KZ529,KZ533,KZ537,KZ541,KZ545,KZ549,KZ553,KZ557,KZ561)</f>
        <v>14520</v>
      </c>
      <c r="LA575" s="113">
        <f>KZ575/KR575</f>
        <v>0.27500000000000002</v>
      </c>
      <c r="LB575" s="35"/>
      <c r="LC575" s="27"/>
      <c r="LD575" s="46"/>
      <c r="LE575" s="44"/>
      <c r="LF575" s="44"/>
      <c r="LG575" s="44"/>
      <c r="LH575" s="44"/>
      <c r="LI575" s="23"/>
      <c r="LJ575" s="44"/>
      <c r="LK575" s="44"/>
      <c r="LL575" s="60"/>
      <c r="LM575" s="67"/>
      <c r="LN575" s="44"/>
      <c r="LO575" s="45"/>
      <c r="LP575" s="35"/>
      <c r="LQ575" s="27"/>
      <c r="LR575" s="46"/>
      <c r="LS575" s="326"/>
      <c r="LT575" s="326"/>
      <c r="LU575" s="31"/>
      <c r="LV575" s="44"/>
      <c r="LW575" s="23"/>
      <c r="LX575" s="44"/>
      <c r="LY575" s="113"/>
      <c r="LZ575" s="113"/>
      <c r="MA575" s="44"/>
      <c r="MB575" s="44"/>
      <c r="MC575" s="44"/>
      <c r="MD575" s="35"/>
      <c r="ME575" s="27"/>
      <c r="MF575" s="46"/>
      <c r="MG575" s="326"/>
      <c r="MH575" s="326"/>
      <c r="MI575" s="31"/>
      <c r="MJ575" s="44"/>
      <c r="MK575" s="23"/>
      <c r="ML575" s="44"/>
      <c r="MM575" s="113"/>
      <c r="MN575" s="113"/>
      <c r="MO575" s="44"/>
      <c r="MP575" s="44"/>
      <c r="MQ575" s="44"/>
      <c r="MR575" s="35"/>
      <c r="MS575" s="27"/>
      <c r="MT575" s="46"/>
      <c r="MU575" s="326"/>
      <c r="MV575" s="326"/>
      <c r="MW575" s="31"/>
      <c r="MX575" s="44"/>
      <c r="MY575" s="23"/>
      <c r="MZ575" s="44"/>
      <c r="NA575" s="113"/>
      <c r="NB575" s="113"/>
      <c r="NC575" s="44"/>
      <c r="ND575" s="44"/>
      <c r="NE575" s="44"/>
      <c r="NF575" s="35"/>
      <c r="NG575" s="27"/>
      <c r="NH575" s="46"/>
      <c r="NI575" s="326"/>
      <c r="NJ575" s="326"/>
      <c r="NK575" s="31"/>
      <c r="NL575" s="44"/>
      <c r="NM575" s="23"/>
      <c r="NN575" s="44"/>
      <c r="NO575" s="113"/>
      <c r="NP575" s="113"/>
      <c r="NQ575" s="44"/>
      <c r="NR575" s="44"/>
      <c r="NS575" s="44"/>
      <c r="NT575" s="35"/>
    </row>
    <row r="576" spans="1:384" ht="15" customHeight="1" thickBot="1" x14ac:dyDescent="0.25">
      <c r="A576" s="145" t="s">
        <v>40</v>
      </c>
      <c r="B576" s="146">
        <f>B575/A568</f>
        <v>952.30303030303025</v>
      </c>
      <c r="C576" s="143">
        <f>C575/A568</f>
        <v>327.60606060606062</v>
      </c>
      <c r="D576" s="143">
        <f>D575/A568</f>
        <v>194.60606060606059</v>
      </c>
      <c r="E576" s="216">
        <f>E575/A568</f>
        <v>456.33333333333331</v>
      </c>
      <c r="F576" s="215"/>
      <c r="G576" s="215"/>
      <c r="H576" s="140"/>
      <c r="I576" s="326">
        <f>I575/A568</f>
        <v>95230.303030303025</v>
      </c>
      <c r="J576" s="326"/>
      <c r="K576" s="44">
        <f>I576*A569</f>
        <v>3142600</v>
      </c>
      <c r="L576" s="44"/>
      <c r="M576" s="23" t="s">
        <v>41</v>
      </c>
      <c r="N576" s="44">
        <f>N569+AP569+EX570+BD570+CX567+CJ567+DZ567+LN568+EJ569+LX569+BV567+DL567+JJ567+JX567+KL567+KZ567+MZ569+ML569+AB569+NN569</f>
        <v>598481</v>
      </c>
      <c r="O576" s="113">
        <f>N576/I575</f>
        <v>0.19044135429262393</v>
      </c>
      <c r="P576" s="113"/>
      <c r="Q576" s="45"/>
      <c r="R576" s="45"/>
      <c r="S576" s="45"/>
      <c r="T576" s="35"/>
      <c r="U576" s="27"/>
      <c r="V576" s="46"/>
      <c r="W576" s="326"/>
      <c r="X576" s="326"/>
      <c r="Y576" s="44"/>
      <c r="Z576" s="44"/>
      <c r="AA576" s="23"/>
      <c r="AB576" s="44"/>
      <c r="AC576" s="113"/>
      <c r="AD576" s="113"/>
      <c r="AE576" s="45"/>
      <c r="AF576" s="45"/>
      <c r="AG576" s="45"/>
      <c r="AH576" s="35"/>
      <c r="AI576" s="27"/>
      <c r="AJ576" s="46"/>
      <c r="AK576" s="44"/>
      <c r="AL576" s="44"/>
      <c r="AM576" s="44"/>
      <c r="AN576" s="44"/>
      <c r="AO576" s="23"/>
      <c r="AP576" s="44"/>
      <c r="AQ576" s="44"/>
      <c r="AR576" s="44"/>
      <c r="AS576" s="44"/>
      <c r="AT576" s="44"/>
      <c r="AU576" s="44"/>
      <c r="AV576" s="35"/>
      <c r="AW576" s="27"/>
      <c r="AX576" s="46"/>
      <c r="AY576" s="44"/>
      <c r="AZ576" s="44"/>
      <c r="BA576" s="44"/>
      <c r="BB576" s="44"/>
      <c r="BC576" s="23"/>
      <c r="BD576" s="44"/>
      <c r="BE576" s="44"/>
      <c r="BF576" s="44"/>
      <c r="BG576" s="44"/>
      <c r="BH576" s="44"/>
      <c r="BI576" s="44"/>
      <c r="BJ576" s="35"/>
      <c r="BK576" s="50"/>
      <c r="BL576" s="329" t="s">
        <v>38</v>
      </c>
      <c r="BM576" s="329"/>
      <c r="BN576" s="133">
        <f>SUM(BN514,BN518,BN522,BN526,BN530,BN534,BN538,BN542,BN546,BN550,BN554,BN558,BN562)*100</f>
        <v>126300</v>
      </c>
      <c r="BO576" s="67"/>
      <c r="BP576" s="44"/>
      <c r="BQ576" s="23">
        <f>BN576/BR576</f>
        <v>1343.6170212765958</v>
      </c>
      <c r="BR576" s="133">
        <f>SUM(BR514,BR518,BR522,BR526,BR530,BR534,BR538,BR542,BR546,BR550,BR554,BR558,BR562)</f>
        <v>94</v>
      </c>
      <c r="BS576" s="44"/>
      <c r="BT576" s="53" t="str">
        <f>BT514</f>
        <v>ＡＩモンスターラバー</v>
      </c>
      <c r="BU576" s="43">
        <f>BU514</f>
        <v>198</v>
      </c>
      <c r="BV576" s="133">
        <f>SUM(BV514,BV518,BV522,BV526,BV530,BV534,BV538,BV542,BV546,BV550,BV554,BV558,BV562)</f>
        <v>18612</v>
      </c>
      <c r="BW576" s="113">
        <f>BV576/BN576</f>
        <v>0.14736342042755343</v>
      </c>
      <c r="BX576" s="35"/>
      <c r="BY576" s="27"/>
      <c r="BZ576" s="329" t="s">
        <v>38</v>
      </c>
      <c r="CA576" s="329"/>
      <c r="CB576" s="133">
        <f>SUM(CB514,CB518,CB522,CB526,CB530,CB534,CB538,CB542,CB546,CB550,CB554,CB558,CB562)*100</f>
        <v>100500</v>
      </c>
      <c r="CC576" s="67"/>
      <c r="CD576" s="44"/>
      <c r="CE576" s="23">
        <f>CB576/CF576</f>
        <v>5025</v>
      </c>
      <c r="CF576" s="133">
        <f>SUM(CF514,CF518,CF522,CF526,CF530,CF534,CF538,CF542,CF546,CF550,CF554,CF558,CF562)</f>
        <v>20</v>
      </c>
      <c r="CG576" s="44"/>
      <c r="CH576" s="68" t="str">
        <f>CH514</f>
        <v>AIモンスターマスコット</v>
      </c>
      <c r="CI576" s="43">
        <f>CI514</f>
        <v>286</v>
      </c>
      <c r="CJ576" s="133">
        <f>SUM(CJ514,CJ518,CJ522,CJ526,CJ530,CJ534,CJ538,CJ542,CJ546,CJ550,CJ554,CJ558,CJ562)</f>
        <v>5720</v>
      </c>
      <c r="CK576" s="113">
        <f>CJ576/CB576</f>
        <v>5.6915422885572137E-2</v>
      </c>
      <c r="CL576" s="35"/>
      <c r="CM576" s="27"/>
      <c r="CN576" s="329" t="s">
        <v>38</v>
      </c>
      <c r="CO576" s="329"/>
      <c r="CP576" s="133">
        <f>SUM(CP514,CP518,CP522,CP526,CP530,CP534,CP538,CP542,CP546,CP550,CP554,CP558,CP562)*100</f>
        <v>54500</v>
      </c>
      <c r="CQ576" s="67"/>
      <c r="CR576" s="44"/>
      <c r="CS576" s="23">
        <f>CP576/CT576</f>
        <v>1651.5151515151515</v>
      </c>
      <c r="CT576" s="133">
        <f>SUM(CT514,CT518,CT522,CT526,CT530,CT534,CT538,CT542,CT546,CT550,CT554,CT558,CT562)</f>
        <v>33</v>
      </c>
      <c r="CU576" s="44"/>
      <c r="CV576" s="53" t="str">
        <f>CV514</f>
        <v>サンリオブレスレット</v>
      </c>
      <c r="CW576" s="43">
        <f>CW514</f>
        <v>200</v>
      </c>
      <c r="CX576" s="133">
        <f>SUM(CX514,CX518,CX522,CX526,CX530,CX534,CX538,CX542,CX546,CX550,CX554,CX558,CX562)</f>
        <v>7650</v>
      </c>
      <c r="CY576" s="113">
        <f>CX576/CP576</f>
        <v>0.14036697247706423</v>
      </c>
      <c r="CZ576" s="35"/>
      <c r="DA576" s="58"/>
      <c r="DB576" s="329" t="s">
        <v>38</v>
      </c>
      <c r="DC576" s="329"/>
      <c r="DD576" s="133">
        <f>SUM(DD514,DD518,DD522,DD526,DD530,DD534,DD538,DD542,DD546,DD550,DD554,DD558,DD562)*100</f>
        <v>81100</v>
      </c>
      <c r="DE576" s="67"/>
      <c r="DF576" s="44"/>
      <c r="DG576" s="23">
        <f>DD576/DH576</f>
        <v>1287.3015873015872</v>
      </c>
      <c r="DH576" s="133">
        <f>SUM(DH514,DH518,DH522,DH526,DH530,DH534,DH538,DH542,DH546,DH550,DH554,DH558,DH562)</f>
        <v>63</v>
      </c>
      <c r="DI576" s="44"/>
      <c r="DJ576" s="53" t="str">
        <f>DJ514</f>
        <v>ＡＩラバー</v>
      </c>
      <c r="DK576" s="43">
        <f>DK514</f>
        <v>198</v>
      </c>
      <c r="DL576" s="133">
        <f>SUM(DL514,DL518,DL522,DL526,DL530,DL534,DL538,DL542,DL546,DL550,DL554,DL558,DL562)</f>
        <v>12474</v>
      </c>
      <c r="DM576" s="113">
        <f>DL576/DD576</f>
        <v>0.15381011097410605</v>
      </c>
      <c r="DN576" s="35"/>
      <c r="DO576" s="27"/>
      <c r="DP576" s="329" t="s">
        <v>38</v>
      </c>
      <c r="DQ576" s="329"/>
      <c r="DR576" s="133">
        <f>SUM(DR514,DR518,DR522,DR526,DR530,DR534,DR538,DR542,DR546,DR550,DR554,DR558,DR562)*100</f>
        <v>45400</v>
      </c>
      <c r="DS576" s="67"/>
      <c r="DT576" s="44"/>
      <c r="DU576" s="23">
        <f>DR576/DV576</f>
        <v>1891.6666666666667</v>
      </c>
      <c r="DV576" s="133">
        <f>SUM(DV514,DV518,DV522,DV526,DV530,DV534,DV538,DV542,DV546,DV550,DV554,DV558,DV562)</f>
        <v>24</v>
      </c>
      <c r="DW576" s="44"/>
      <c r="DX576" s="53" t="str">
        <f>DX514</f>
        <v>サンリオトイカメラ</v>
      </c>
      <c r="DY576" s="43">
        <f>DY514</f>
        <v>605</v>
      </c>
      <c r="DZ576" s="133">
        <f>SUM(DZ514,DZ518,DZ522,DZ526,DZ530,DZ534,DZ538,DZ542,DZ546,DZ550,DZ554,DZ558,DZ562)</f>
        <v>14520</v>
      </c>
      <c r="EA576" s="113">
        <f>DZ576/DR576</f>
        <v>0.31982378854625548</v>
      </c>
      <c r="EB576" s="35"/>
      <c r="EC576" s="27"/>
      <c r="ED576" s="46"/>
      <c r="EE576" s="326"/>
      <c r="EF576" s="326"/>
      <c r="EG576" s="44"/>
      <c r="EH576" s="44"/>
      <c r="EI576" s="23"/>
      <c r="EJ576" s="44"/>
      <c r="EK576" s="113"/>
      <c r="EL576" s="113"/>
      <c r="EM576" s="45"/>
      <c r="EN576" s="45"/>
      <c r="EO576" s="45"/>
      <c r="EP576" s="35"/>
      <c r="EQ576" s="27"/>
      <c r="ER576" s="46"/>
      <c r="ES576" s="44"/>
      <c r="ET576" s="44"/>
      <c r="EU576" s="44"/>
      <c r="EV576" s="44"/>
      <c r="EW576" s="23"/>
      <c r="EX576" s="44"/>
      <c r="EY576" s="44"/>
      <c r="EZ576" s="44"/>
      <c r="FA576" s="44"/>
      <c r="FB576" s="44"/>
      <c r="FC576" s="44"/>
      <c r="FD576" s="35"/>
      <c r="HW576" s="181"/>
      <c r="HX576" s="27"/>
      <c r="HY576" s="27"/>
      <c r="HZ576" s="27"/>
      <c r="IA576" s="27"/>
      <c r="IC576" s="174"/>
      <c r="ID576" s="27"/>
      <c r="IE576" s="27"/>
      <c r="IF576" s="27"/>
      <c r="IG576" s="27"/>
      <c r="IH576" s="29"/>
      <c r="IL576" s="27"/>
      <c r="IM576" s="27"/>
      <c r="IN576" s="27"/>
      <c r="IO576" s="27"/>
      <c r="IQ576" s="174"/>
      <c r="IR576" s="27"/>
      <c r="IS576" s="27"/>
      <c r="IT576" s="27"/>
      <c r="IU576" s="27"/>
      <c r="IV576" s="29"/>
      <c r="IY576" s="33"/>
      <c r="IZ576" s="329" t="s">
        <v>38</v>
      </c>
      <c r="JA576" s="329"/>
      <c r="JB576" s="133">
        <f>SUM(JB514,JB518,JB522,JB526,JB530,JB534,JB538,JB542,JB546,JB550,JB554,JB558,JB562)*100</f>
        <v>105300</v>
      </c>
      <c r="JC576" s="67"/>
      <c r="JD576" s="44"/>
      <c r="JE576" s="23">
        <f>JB576/JF576</f>
        <v>1784.7457627118645</v>
      </c>
      <c r="JF576" s="133">
        <f>SUM(JF514,JF518,JF522,JF526,JF530,JF534,JF538,JF542,JF546,JF550,JF554,JF558,JF562)</f>
        <v>59</v>
      </c>
      <c r="JG576" s="44"/>
      <c r="JH576" s="53" t="str">
        <f t="shared" ref="JH576:JI576" si="2810">JH514</f>
        <v>スプランキーラバー</v>
      </c>
      <c r="JI576" s="43">
        <f t="shared" si="2810"/>
        <v>200</v>
      </c>
      <c r="JJ576" s="133">
        <f>SUM(JJ514,JJ518,JJ522,JJ526,JJ530,JJ534,JJ538,JJ542,JJ546,JJ550,JJ554,JJ558,JJ562)</f>
        <v>13600</v>
      </c>
      <c r="JK576" s="113">
        <f>JJ576/JB576</f>
        <v>0.1291547958214625</v>
      </c>
      <c r="JL576" s="35"/>
      <c r="JM576" s="27"/>
      <c r="JN576" s="329" t="s">
        <v>38</v>
      </c>
      <c r="JO576" s="329"/>
      <c r="JP576" s="133">
        <f>SUM(JP514,JP518,JP522,JP526,JP530,JP534,JP538,JP542,JP546,JP550,JP554,JP558,JP562)*100</f>
        <v>49900</v>
      </c>
      <c r="JQ576" s="67"/>
      <c r="JR576" s="44"/>
      <c r="JS576" s="23">
        <f>JP576/JT576</f>
        <v>2772.2222222222222</v>
      </c>
      <c r="JT576" s="133">
        <f>SUM(JT514,JT518,JT522,JT526,JT530,JT534,JT538,JT542,JT546,JT550,JT554,JT558,JT562)</f>
        <v>18</v>
      </c>
      <c r="JU576" s="44"/>
      <c r="JV576" s="53" t="str">
        <f t="shared" ref="JV576:JW576" si="2811">JV514</f>
        <v>しなこくま</v>
      </c>
      <c r="JW576" s="43">
        <f t="shared" si="2811"/>
        <v>682</v>
      </c>
      <c r="JX576" s="133">
        <f>SUM(JX514,JX518,JX522,JX526,JX530,JX534,JX538,JX542,JX546,JX550,JX554,JX558,JX562)</f>
        <v>12276</v>
      </c>
      <c r="JY576" s="113">
        <f>JX576/JP576</f>
        <v>0.24601202404809619</v>
      </c>
      <c r="JZ576" s="35"/>
      <c r="KA576" s="134"/>
      <c r="KB576" s="329" t="s">
        <v>38</v>
      </c>
      <c r="KC576" s="329"/>
      <c r="KD576" s="133">
        <f>SUM(KD514,KD518,KD522,KD526,KD530,KD534,KD538,KD542,KD546,KD550,KD554,KD558,KD562)*100</f>
        <v>90100</v>
      </c>
      <c r="KE576" s="67"/>
      <c r="KF576" s="44"/>
      <c r="KG576" s="23">
        <f>KD576/KH576</f>
        <v>2145.2380952380954</v>
      </c>
      <c r="KH576" s="133">
        <f>SUM(KH514,KH518,KH522,KH526,KH530,KH534,KH538,KH542,KH546,KH550,KH554,KH558,KH562)</f>
        <v>42</v>
      </c>
      <c r="KI576" s="44"/>
      <c r="KJ576" s="53" t="str">
        <f t="shared" ref="KJ576:KK576" si="2812">KJ514</f>
        <v>ＡＩマスコット</v>
      </c>
      <c r="KK576" s="43">
        <f t="shared" si="2812"/>
        <v>286</v>
      </c>
      <c r="KL576" s="133">
        <f>SUM(KL514,KL518,KL522,KL526,KL530,KL534,KL538,KL542,KL546,KL550,KL554,KL558,KL562)</f>
        <v>12012</v>
      </c>
      <c r="KM576" s="113">
        <f>KL576/KD576</f>
        <v>0.13331853496115428</v>
      </c>
      <c r="KN576" s="35"/>
      <c r="KO576" s="27"/>
      <c r="KP576" s="329" t="s">
        <v>38</v>
      </c>
      <c r="KQ576" s="329"/>
      <c r="KR576" s="133">
        <f>SUM(KR514,KR518,KR522,KR526,KR530,KR534,KR538,KR542,KR546,KR550,KR554,KR558,KR562)*100</f>
        <v>71500</v>
      </c>
      <c r="KS576" s="67"/>
      <c r="KT576" s="44"/>
      <c r="KU576" s="23">
        <f>KR576/KV576</f>
        <v>7944.4444444444443</v>
      </c>
      <c r="KV576" s="133">
        <f>SUM(KV514,KV518,KV522,KV526,KV530,KV534,KV538,KV542,KV546,KV550,KV554,KV558,KV562)</f>
        <v>9</v>
      </c>
      <c r="KW576" s="44"/>
      <c r="KX576" s="53" t="str">
        <f t="shared" ref="KX576:KY576" si="2813">KX514</f>
        <v>サンリオファン</v>
      </c>
      <c r="KY576" s="43">
        <f t="shared" si="2813"/>
        <v>1100</v>
      </c>
      <c r="KZ576" s="133">
        <f>SUM(KZ514,KZ518,KZ522,KZ526,KZ530,KZ534,KZ538,KZ542,KZ546,KZ550,KZ554,KZ558,KZ562)</f>
        <v>9900</v>
      </c>
      <c r="LA576" s="113">
        <f>KZ576/KR576</f>
        <v>0.13846153846153847</v>
      </c>
      <c r="LB576" s="35"/>
      <c r="LC576" s="27"/>
      <c r="LD576" s="46"/>
      <c r="LE576" s="44"/>
      <c r="LF576" s="44"/>
      <c r="LG576" s="44"/>
      <c r="LH576" s="44"/>
      <c r="LI576" s="23"/>
      <c r="LJ576" s="44"/>
      <c r="LK576" s="44"/>
      <c r="LL576" s="60"/>
      <c r="LM576" s="67"/>
      <c r="LN576" s="44"/>
      <c r="LO576" s="45"/>
      <c r="LP576" s="35"/>
      <c r="LQ576" s="27"/>
      <c r="LR576" s="46"/>
      <c r="LS576" s="326"/>
      <c r="LT576" s="326"/>
      <c r="LU576" s="44"/>
      <c r="LV576" s="44"/>
      <c r="LW576" s="23"/>
      <c r="LX576" s="44"/>
      <c r="LY576" s="113"/>
      <c r="LZ576" s="113"/>
      <c r="MA576" s="45"/>
      <c r="MB576" s="45"/>
      <c r="MC576" s="45"/>
      <c r="MD576" s="35"/>
      <c r="ME576" s="27"/>
      <c r="MF576" s="46"/>
      <c r="MG576" s="326"/>
      <c r="MH576" s="326"/>
      <c r="MI576" s="44"/>
      <c r="MJ576" s="44"/>
      <c r="MK576" s="23"/>
      <c r="ML576" s="44"/>
      <c r="MM576" s="113"/>
      <c r="MN576" s="113"/>
      <c r="MO576" s="45"/>
      <c r="MP576" s="45"/>
      <c r="MQ576" s="45"/>
      <c r="MR576" s="35"/>
      <c r="MS576" s="27"/>
      <c r="MT576" s="46"/>
      <c r="MU576" s="326"/>
      <c r="MV576" s="326"/>
      <c r="MW576" s="44"/>
      <c r="MX576" s="44"/>
      <c r="MY576" s="23"/>
      <c r="MZ576" s="44"/>
      <c r="NA576" s="113"/>
      <c r="NB576" s="113"/>
      <c r="NC576" s="45"/>
      <c r="ND576" s="45"/>
      <c r="NE576" s="45"/>
      <c r="NF576" s="35"/>
      <c r="NG576" s="27"/>
      <c r="NH576" s="46"/>
      <c r="NI576" s="326"/>
      <c r="NJ576" s="326"/>
      <c r="NK576" s="44"/>
      <c r="NL576" s="44"/>
      <c r="NM576" s="23"/>
      <c r="NN576" s="44"/>
      <c r="NO576" s="113"/>
      <c r="NP576" s="113"/>
      <c r="NQ576" s="45"/>
      <c r="NR576" s="45"/>
      <c r="NS576" s="45"/>
      <c r="NT576" s="35"/>
    </row>
    <row r="577" spans="1:384" ht="15" customHeight="1" thickTop="1" x14ac:dyDescent="0.2">
      <c r="A577" s="148" t="s">
        <v>747</v>
      </c>
      <c r="B577" s="149">
        <f>B576*$A569</f>
        <v>31426</v>
      </c>
      <c r="C577" s="150">
        <f>C576*$A569</f>
        <v>10811</v>
      </c>
      <c r="D577" s="150">
        <f>D576*$A569</f>
        <v>6422</v>
      </c>
      <c r="E577" s="143">
        <f>E576*$A569</f>
        <v>15059</v>
      </c>
      <c r="F577" s="215"/>
      <c r="G577" s="215"/>
      <c r="H577" s="42"/>
      <c r="I577" s="326">
        <f>I575*K577</f>
        <v>1885560</v>
      </c>
      <c r="J577" s="326"/>
      <c r="K577" s="151">
        <v>0.6</v>
      </c>
      <c r="L577" s="90"/>
      <c r="M577" s="117" t="s">
        <v>36</v>
      </c>
      <c r="N577" s="90">
        <f>I577-N576</f>
        <v>1287079</v>
      </c>
      <c r="O577" s="151">
        <f>N577/I575</f>
        <v>0.40955864570737605</v>
      </c>
      <c r="P577" s="151"/>
      <c r="Q577" s="152"/>
      <c r="R577" s="152"/>
      <c r="S577" s="152"/>
      <c r="T577" s="153"/>
      <c r="U577" s="27"/>
      <c r="V577" s="46"/>
      <c r="W577" s="326"/>
      <c r="X577" s="326"/>
      <c r="Y577" s="113"/>
      <c r="Z577" s="44"/>
      <c r="AA577" s="23"/>
      <c r="AB577" s="44"/>
      <c r="AC577" s="113"/>
      <c r="AD577" s="113"/>
      <c r="AE577" s="45"/>
      <c r="AF577" s="45"/>
      <c r="AG577" s="45"/>
      <c r="AH577" s="35"/>
      <c r="AI577" s="27"/>
      <c r="AJ577" s="46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35"/>
      <c r="AW577" s="27"/>
      <c r="AX577" s="46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35"/>
      <c r="BK577" s="50"/>
      <c r="BL577" s="46"/>
      <c r="BM577" s="23" t="s">
        <v>29</v>
      </c>
      <c r="BN577" s="44">
        <f>SUM(BN573:BN576)</f>
        <v>259200</v>
      </c>
      <c r="BO577" s="44"/>
      <c r="BP577" s="44"/>
      <c r="BQ577" s="44"/>
      <c r="BR577" s="44">
        <f>SUM(BR573:BR576)</f>
        <v>129</v>
      </c>
      <c r="BS577" s="44"/>
      <c r="BT577" s="329" t="s">
        <v>43</v>
      </c>
      <c r="BU577" s="329"/>
      <c r="BV577" s="43">
        <f>SUM(BV573:BV576)</f>
        <v>49060</v>
      </c>
      <c r="BW577" s="154">
        <f>BV577/BN577</f>
        <v>0.18927469135802469</v>
      </c>
      <c r="BX577" s="56"/>
      <c r="BY577" s="27"/>
      <c r="BZ577" s="46"/>
      <c r="CA577" s="23" t="s">
        <v>29</v>
      </c>
      <c r="CB577" s="44">
        <f>SUM(CB573:CB576)</f>
        <v>261200</v>
      </c>
      <c r="CC577" s="44"/>
      <c r="CD577" s="44"/>
      <c r="CE577" s="44"/>
      <c r="CF577" s="44">
        <f>SUM(CF573:CF576)</f>
        <v>113</v>
      </c>
      <c r="CG577" s="44"/>
      <c r="CH577" s="325" t="s">
        <v>43</v>
      </c>
      <c r="CI577" s="325"/>
      <c r="CJ577" s="43">
        <f>SUM(CJ573:CJ576)</f>
        <v>42850</v>
      </c>
      <c r="CK577" s="154">
        <f>CJ577/CB577</f>
        <v>0.16405053598774885</v>
      </c>
      <c r="CL577" s="35"/>
      <c r="CM577" s="27"/>
      <c r="CN577" s="46"/>
      <c r="CO577" s="23" t="s">
        <v>29</v>
      </c>
      <c r="CP577" s="44">
        <f>SUM(CP573:CP576)</f>
        <v>214100</v>
      </c>
      <c r="CQ577" s="44"/>
      <c r="CR577" s="44"/>
      <c r="CS577" s="44"/>
      <c r="CT577" s="44">
        <f>SUM(CT573:CT576)</f>
        <v>76</v>
      </c>
      <c r="CU577" s="44"/>
      <c r="CV577" s="325" t="s">
        <v>43</v>
      </c>
      <c r="CW577" s="325"/>
      <c r="CX577" s="43">
        <f>SUM(CX573:CX576)</f>
        <v>39140</v>
      </c>
      <c r="CY577" s="154">
        <f>CX577/CP577</f>
        <v>0.18281177020084072</v>
      </c>
      <c r="CZ577" s="35"/>
      <c r="DA577" s="58"/>
      <c r="DB577" s="46"/>
      <c r="DC577" s="23" t="s">
        <v>29</v>
      </c>
      <c r="DD577" s="44">
        <f>SUM(DD573:DD576)</f>
        <v>188500</v>
      </c>
      <c r="DE577" s="44"/>
      <c r="DF577" s="44"/>
      <c r="DG577" s="44"/>
      <c r="DH577" s="44">
        <f>SUM(DH573:DH576)</f>
        <v>110</v>
      </c>
      <c r="DI577" s="44"/>
      <c r="DJ577" s="330" t="s">
        <v>43</v>
      </c>
      <c r="DK577" s="330"/>
      <c r="DL577" s="43">
        <f>SUM(DL573:DL576)</f>
        <v>38756</v>
      </c>
      <c r="DM577" s="154">
        <f>DL577/DD577</f>
        <v>0.20560212201591513</v>
      </c>
      <c r="DN577" s="56"/>
      <c r="DO577" s="27"/>
      <c r="DP577" s="46"/>
      <c r="DQ577" s="23" t="s">
        <v>29</v>
      </c>
      <c r="DR577" s="44">
        <f>SUM(DR573:DR576)</f>
        <v>211900</v>
      </c>
      <c r="DS577" s="44"/>
      <c r="DT577" s="44"/>
      <c r="DU577" s="44"/>
      <c r="DV577" s="44">
        <f>SUM(DV573:DV576)</f>
        <v>64</v>
      </c>
      <c r="DW577" s="44"/>
      <c r="DX577" s="331" t="s">
        <v>43</v>
      </c>
      <c r="DY577" s="331"/>
      <c r="DZ577" s="43">
        <f>SUM(DZ573:DZ576)</f>
        <v>48940</v>
      </c>
      <c r="EA577" s="154">
        <f>DZ577/DR577</f>
        <v>0.23095799905615857</v>
      </c>
      <c r="EB577" s="56"/>
      <c r="EC577" s="27"/>
      <c r="ED577" s="46"/>
      <c r="EE577" s="326"/>
      <c r="EF577" s="326"/>
      <c r="EG577" s="113"/>
      <c r="EH577" s="44"/>
      <c r="EI577" s="23"/>
      <c r="EJ577" s="44"/>
      <c r="EK577" s="113"/>
      <c r="EL577" s="113"/>
      <c r="EM577" s="45"/>
      <c r="EN577" s="45"/>
      <c r="EO577" s="45"/>
      <c r="EP577" s="35"/>
      <c r="EQ577" s="27"/>
      <c r="ER577" s="46"/>
      <c r="ES577" s="44"/>
      <c r="ET577" s="44"/>
      <c r="EU577" s="44"/>
      <c r="EV577" s="44"/>
      <c r="EW577" s="44"/>
      <c r="EX577" s="44"/>
      <c r="EY577" s="44"/>
      <c r="EZ577" s="44"/>
      <c r="FA577" s="44"/>
      <c r="FB577" s="44"/>
      <c r="FC577" s="44"/>
      <c r="FD577" s="35"/>
      <c r="HW577" s="181"/>
      <c r="HX577" s="27"/>
      <c r="HY577" s="27"/>
      <c r="HZ577" s="27"/>
      <c r="IA577" s="27"/>
      <c r="IC577" s="174"/>
      <c r="ID577" s="27"/>
      <c r="IE577" s="27"/>
      <c r="IF577" s="27"/>
      <c r="IG577" s="27"/>
      <c r="IH577" s="29"/>
      <c r="IL577" s="27"/>
      <c r="IM577" s="27"/>
      <c r="IN577" s="27"/>
      <c r="IO577" s="27"/>
      <c r="IQ577" s="174"/>
      <c r="IR577" s="27"/>
      <c r="IS577" s="27"/>
      <c r="IT577" s="27"/>
      <c r="IU577" s="27"/>
      <c r="IV577" s="29"/>
      <c r="IY577" s="33"/>
      <c r="IZ577" s="46"/>
      <c r="JA577" s="23" t="s">
        <v>29</v>
      </c>
      <c r="JB577" s="44">
        <f>SUM(JB573:JB576)</f>
        <v>298700</v>
      </c>
      <c r="JC577" s="44"/>
      <c r="JD577" s="44"/>
      <c r="JE577" s="44"/>
      <c r="JF577" s="44">
        <f>SUM(JF573:JF576)</f>
        <v>107</v>
      </c>
      <c r="JG577" s="44"/>
      <c r="JH577" s="325" t="s">
        <v>43</v>
      </c>
      <c r="JI577" s="325"/>
      <c r="JJ577" s="43">
        <f>SUM(JJ573:JJ576)</f>
        <v>54464</v>
      </c>
      <c r="JK577" s="154">
        <f>JJ577/JB577</f>
        <v>0.18233679276866421</v>
      </c>
      <c r="JL577" s="35"/>
      <c r="JM577" s="27"/>
      <c r="JN577" s="46"/>
      <c r="JO577" s="23" t="s">
        <v>29</v>
      </c>
      <c r="JP577" s="44">
        <f>SUM(JP573:JP576)</f>
        <v>191500</v>
      </c>
      <c r="JQ577" s="44"/>
      <c r="JR577" s="44"/>
      <c r="JS577" s="44"/>
      <c r="JT577" s="44">
        <f>SUM(JT573:JT576)</f>
        <v>104</v>
      </c>
      <c r="JU577" s="44"/>
      <c r="JV577" s="325" t="s">
        <v>43</v>
      </c>
      <c r="JW577" s="325"/>
      <c r="JX577" s="43">
        <f>SUM(JX573:JX576)</f>
        <v>35367</v>
      </c>
      <c r="JY577" s="154">
        <f>JX577/JP577</f>
        <v>0.1846840731070496</v>
      </c>
      <c r="JZ577" s="35"/>
      <c r="KA577" s="61"/>
      <c r="KB577" s="46"/>
      <c r="KC577" s="23" t="s">
        <v>29</v>
      </c>
      <c r="KD577" s="44">
        <f>SUM(KD573:KD576)</f>
        <v>321900</v>
      </c>
      <c r="KE577" s="44"/>
      <c r="KF577" s="44"/>
      <c r="KG577" s="44"/>
      <c r="KH577" s="44">
        <f>SUM(KH573:KH576)</f>
        <v>165</v>
      </c>
      <c r="KI577" s="44"/>
      <c r="KJ577" s="325" t="s">
        <v>43</v>
      </c>
      <c r="KK577" s="325"/>
      <c r="KL577" s="43">
        <f>SUM(KL573:KL576)</f>
        <v>44956</v>
      </c>
      <c r="KM577" s="154">
        <f>KL577/KD577</f>
        <v>0.13965827896862379</v>
      </c>
      <c r="KN577" s="35"/>
      <c r="KO577" s="27"/>
      <c r="KP577" s="46"/>
      <c r="KQ577" s="23" t="s">
        <v>29</v>
      </c>
      <c r="KR577" s="44">
        <f>SUM(KR573:KR576)</f>
        <v>194500</v>
      </c>
      <c r="KS577" s="44"/>
      <c r="KT577" s="44"/>
      <c r="KU577" s="44"/>
      <c r="KV577" s="44">
        <f>SUM(KV573:KV576)</f>
        <v>63</v>
      </c>
      <c r="KW577" s="44"/>
      <c r="KX577" s="325" t="s">
        <v>43</v>
      </c>
      <c r="KY577" s="325"/>
      <c r="KZ577" s="43">
        <f>SUM(KZ573:KZ576)</f>
        <v>37757</v>
      </c>
      <c r="LA577" s="154">
        <f>KZ577/KR577</f>
        <v>0.19412339331619538</v>
      </c>
      <c r="LB577" s="35"/>
      <c r="LC577" s="27"/>
      <c r="LD577" s="46"/>
      <c r="LE577" s="44"/>
      <c r="LF577" s="44"/>
      <c r="LG577" s="44"/>
      <c r="LH577" s="44"/>
      <c r="LI577" s="44"/>
      <c r="LJ577" s="44"/>
      <c r="LK577" s="44"/>
      <c r="LL577" s="53"/>
      <c r="LM577" s="43"/>
      <c r="LN577" s="43"/>
      <c r="LO577" s="43"/>
      <c r="LP577" s="35"/>
      <c r="LQ577" s="27"/>
      <c r="LR577" s="46"/>
      <c r="LS577" s="326"/>
      <c r="LT577" s="326"/>
      <c r="LU577" s="113"/>
      <c r="LV577" s="44"/>
      <c r="LW577" s="23"/>
      <c r="LX577" s="44"/>
      <c r="LY577" s="113"/>
      <c r="LZ577" s="113"/>
      <c r="MA577" s="45"/>
      <c r="MB577" s="45"/>
      <c r="MC577" s="45"/>
      <c r="MD577" s="35"/>
      <c r="ME577" s="27"/>
      <c r="MF577" s="46"/>
      <c r="MG577" s="326"/>
      <c r="MH577" s="326"/>
      <c r="MI577" s="113"/>
      <c r="MJ577" s="44"/>
      <c r="MK577" s="23"/>
      <c r="ML577" s="44"/>
      <c r="MM577" s="113"/>
      <c r="MN577" s="113"/>
      <c r="MO577" s="45"/>
      <c r="MP577" s="45"/>
      <c r="MQ577" s="45"/>
      <c r="MR577" s="35"/>
      <c r="MS577" s="27"/>
      <c r="MT577" s="46"/>
      <c r="MU577" s="326"/>
      <c r="MV577" s="326"/>
      <c r="MW577" s="113"/>
      <c r="MX577" s="44"/>
      <c r="MY577" s="23"/>
      <c r="MZ577" s="44"/>
      <c r="NA577" s="113"/>
      <c r="NB577" s="113"/>
      <c r="NC577" s="45"/>
      <c r="ND577" s="45"/>
      <c r="NE577" s="45"/>
      <c r="NF577" s="35"/>
      <c r="NG577" s="27"/>
      <c r="NH577" s="46"/>
      <c r="NI577" s="326"/>
      <c r="NJ577" s="326"/>
      <c r="NK577" s="113"/>
      <c r="NL577" s="44"/>
      <c r="NM577" s="23"/>
      <c r="NN577" s="44"/>
      <c r="NO577" s="113"/>
      <c r="NP577" s="113"/>
      <c r="NQ577" s="45"/>
      <c r="NR577" s="45"/>
      <c r="NS577" s="45"/>
      <c r="NT577" s="35"/>
    </row>
    <row r="578" spans="1:384" x14ac:dyDescent="0.2">
      <c r="A578" s="155"/>
      <c r="B578" s="40"/>
      <c r="C578" s="217"/>
      <c r="D578" s="40"/>
      <c r="E578" s="88"/>
      <c r="F578" s="140"/>
      <c r="G578" s="140"/>
      <c r="H578" s="140"/>
      <c r="I578" s="194"/>
      <c r="J578" s="195"/>
      <c r="K578" s="196"/>
      <c r="L578" s="197"/>
      <c r="M578" s="194"/>
      <c r="N578" s="197"/>
      <c r="O578" s="198"/>
      <c r="P578" s="198"/>
      <c r="Q578" s="198"/>
      <c r="R578" s="198"/>
      <c r="S578" s="198"/>
      <c r="T578" s="199"/>
      <c r="U578" s="27"/>
      <c r="V578" s="168"/>
      <c r="W578" s="29"/>
      <c r="Y578" s="167"/>
      <c r="Z578" s="27"/>
      <c r="AA578" s="29"/>
      <c r="AB578" s="27"/>
      <c r="AC578" s="137"/>
      <c r="AD578" s="137"/>
      <c r="AE578" s="137"/>
      <c r="AF578" s="137"/>
      <c r="AG578" s="137"/>
      <c r="AH578" s="50"/>
      <c r="AI578" s="27"/>
      <c r="AJ578" s="168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50"/>
      <c r="AW578" s="27"/>
      <c r="AX578" s="168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50"/>
      <c r="BK578" s="50"/>
      <c r="BL578" s="50"/>
      <c r="BM578" s="50"/>
      <c r="BN578" s="50"/>
      <c r="BO578" s="50"/>
      <c r="BP578" s="50"/>
      <c r="BQ578" s="50"/>
      <c r="BR578" s="50"/>
      <c r="BS578" s="50"/>
      <c r="BT578" s="50"/>
      <c r="BU578" s="50"/>
      <c r="BV578" s="50"/>
      <c r="BW578" s="50"/>
      <c r="BX578" s="50"/>
      <c r="BY578" s="27"/>
      <c r="BZ578" s="168"/>
      <c r="CA578" s="29"/>
      <c r="CE578" s="27"/>
      <c r="CF578" s="27"/>
      <c r="CG578" s="27"/>
      <c r="CH578" s="169"/>
      <c r="CJ578" s="27"/>
      <c r="CK578" s="167"/>
      <c r="CL578" s="50"/>
      <c r="CM578" s="27"/>
      <c r="CN578" s="168"/>
      <c r="CO578" s="29"/>
      <c r="CP578" s="27"/>
      <c r="CQ578" s="27"/>
      <c r="CR578" s="27"/>
      <c r="CS578" s="27"/>
      <c r="CT578" s="27"/>
      <c r="CU578" s="27"/>
      <c r="CV578" s="170"/>
      <c r="CX578" s="27"/>
      <c r="CY578" s="167"/>
      <c r="CZ578" s="50"/>
      <c r="DA578" s="58"/>
      <c r="DB578" s="50"/>
      <c r="DC578" s="50"/>
      <c r="DD578" s="50"/>
      <c r="DE578" s="50"/>
      <c r="DF578" s="50"/>
      <c r="DG578" s="50"/>
      <c r="DH578" s="50"/>
      <c r="DI578" s="50"/>
      <c r="DJ578" s="171"/>
      <c r="DK578" s="50"/>
      <c r="DL578" s="50"/>
      <c r="DM578" s="50"/>
      <c r="DN578" s="50"/>
      <c r="DO578" s="27"/>
      <c r="DP578" s="168"/>
      <c r="DQ578" s="29"/>
      <c r="DR578" s="27"/>
      <c r="DS578" s="27"/>
      <c r="DT578" s="27"/>
      <c r="DU578" s="27"/>
      <c r="DV578" s="27"/>
      <c r="DW578" s="27"/>
      <c r="DX578" s="170"/>
      <c r="DZ578" s="27"/>
      <c r="EA578" s="167"/>
      <c r="EB578" s="50"/>
      <c r="EC578" s="27"/>
      <c r="ED578" s="168"/>
      <c r="EE578" s="29"/>
      <c r="EG578" s="167"/>
      <c r="EH578" s="27"/>
      <c r="EI578" s="29"/>
      <c r="EJ578" s="27"/>
      <c r="EK578" s="137"/>
      <c r="EL578" s="137"/>
      <c r="EM578" s="137"/>
      <c r="EN578" s="137"/>
      <c r="EO578" s="137"/>
      <c r="EP578" s="50"/>
      <c r="EQ578" s="27"/>
      <c r="ER578" s="168"/>
      <c r="ES578" s="27"/>
      <c r="ET578" s="27"/>
      <c r="EU578" s="27"/>
      <c r="EV578" s="27"/>
      <c r="EW578" s="27"/>
      <c r="EX578" s="27"/>
      <c r="EY578" s="27"/>
      <c r="EZ578" s="27"/>
      <c r="FA578" s="27"/>
      <c r="FB578" s="27"/>
      <c r="FC578" s="27"/>
      <c r="FD578" s="50"/>
      <c r="HW578" s="50"/>
      <c r="HX578" s="27"/>
      <c r="HY578" s="27"/>
      <c r="HZ578" s="27"/>
      <c r="IA578" s="27"/>
      <c r="IC578" s="174"/>
      <c r="ID578" s="27"/>
      <c r="IE578" s="27"/>
      <c r="IF578" s="27"/>
      <c r="IG578" s="27"/>
      <c r="IH578" s="27"/>
      <c r="IL578" s="27"/>
      <c r="IM578" s="27"/>
      <c r="IN578" s="27"/>
      <c r="IO578" s="27"/>
      <c r="IQ578" s="174"/>
      <c r="IR578" s="27"/>
      <c r="IS578" s="27"/>
      <c r="IT578" s="27"/>
      <c r="IU578" s="27"/>
      <c r="IV578" s="27"/>
      <c r="IY578" s="33"/>
      <c r="IZ578" s="168"/>
      <c r="JA578" s="29"/>
      <c r="JB578" s="27"/>
      <c r="JC578" s="27"/>
      <c r="JD578" s="27"/>
      <c r="JE578" s="27"/>
      <c r="JF578" s="27"/>
      <c r="JG578" s="27"/>
      <c r="JH578" s="172"/>
      <c r="JJ578" s="27"/>
      <c r="JK578" s="167"/>
      <c r="JL578" s="50"/>
      <c r="JM578" s="27"/>
      <c r="JN578" s="168"/>
      <c r="JO578" s="29"/>
      <c r="JS578" s="27"/>
      <c r="JT578" s="27"/>
      <c r="JU578" s="27"/>
      <c r="JV578" s="27"/>
      <c r="JX578" s="27"/>
      <c r="JY578" s="167"/>
      <c r="JZ578" s="50"/>
      <c r="KA578" s="50"/>
      <c r="KB578" s="168"/>
      <c r="KC578" s="29"/>
      <c r="KD578" s="27"/>
      <c r="KE578" s="27"/>
      <c r="KF578" s="27"/>
      <c r="KG578" s="27"/>
      <c r="KH578" s="27"/>
      <c r="KI578" s="27"/>
      <c r="KJ578" s="172"/>
      <c r="KL578" s="27"/>
      <c r="KM578" s="167"/>
      <c r="KN578" s="50"/>
      <c r="KO578" s="27"/>
      <c r="KP578" s="168"/>
      <c r="KQ578" s="29"/>
      <c r="KU578" s="27"/>
      <c r="KV578" s="27"/>
      <c r="KW578" s="27"/>
      <c r="KX578" s="27"/>
      <c r="KZ578" s="27"/>
      <c r="LA578" s="167"/>
      <c r="LB578" s="50"/>
      <c r="LC578" s="27"/>
      <c r="LD578" s="168"/>
      <c r="LE578" s="27"/>
      <c r="LF578" s="27"/>
      <c r="LG578" s="27"/>
      <c r="LH578" s="27"/>
      <c r="LI578" s="27"/>
      <c r="LJ578" s="27"/>
      <c r="LK578" s="27"/>
      <c r="LL578" s="173"/>
      <c r="LM578" s="27"/>
      <c r="LN578" s="27"/>
      <c r="LO578" s="27"/>
      <c r="LP578" s="50"/>
      <c r="LQ578" s="27"/>
      <c r="LR578" s="168"/>
      <c r="LS578" s="29"/>
      <c r="LU578" s="167"/>
      <c r="LV578" s="27"/>
      <c r="LW578" s="29"/>
      <c r="LX578" s="27"/>
      <c r="LY578" s="137"/>
      <c r="LZ578" s="137"/>
      <c r="MA578" s="137"/>
      <c r="MB578" s="137"/>
      <c r="MC578" s="137"/>
      <c r="MD578" s="50"/>
      <c r="ME578" s="27"/>
      <c r="MF578" s="168"/>
      <c r="MG578" s="29"/>
      <c r="MI578" s="167"/>
      <c r="MJ578" s="27"/>
      <c r="MK578" s="29"/>
      <c r="ML578" s="27"/>
      <c r="MM578" s="137"/>
      <c r="MN578" s="137"/>
      <c r="MO578" s="137"/>
      <c r="MP578" s="137"/>
      <c r="MQ578" s="137"/>
      <c r="MR578" s="50"/>
      <c r="MS578" s="27"/>
      <c r="MT578" s="168"/>
      <c r="MU578" s="29"/>
      <c r="MW578" s="167"/>
      <c r="MX578" s="27"/>
      <c r="MY578" s="29"/>
      <c r="MZ578" s="27"/>
      <c r="NA578" s="137"/>
      <c r="NB578" s="137"/>
      <c r="NC578" s="137"/>
      <c r="ND578" s="137"/>
      <c r="NE578" s="137"/>
      <c r="NF578" s="50"/>
      <c r="NG578" s="27"/>
      <c r="NH578" s="168"/>
      <c r="NI578" s="29"/>
      <c r="NK578" s="167"/>
      <c r="NL578" s="27"/>
      <c r="NM578" s="29"/>
      <c r="NN578" s="27"/>
      <c r="NO578" s="137"/>
      <c r="NP578" s="137"/>
      <c r="NQ578" s="137"/>
      <c r="NR578" s="137"/>
      <c r="NS578" s="137"/>
      <c r="NT578" s="50"/>
    </row>
    <row r="579" spans="1:384" x14ac:dyDescent="0.2">
      <c r="A579" s="175" t="s">
        <v>44</v>
      </c>
      <c r="B579" s="218"/>
      <c r="C579" s="40"/>
      <c r="D579" s="40"/>
      <c r="E579" s="40"/>
      <c r="F579" s="140"/>
      <c r="G579" s="140"/>
      <c r="H579" s="140"/>
      <c r="I579" s="326" t="e">
        <f>I575+#REF!*100+#REF!*100</f>
        <v>#REF!</v>
      </c>
      <c r="J579" s="326"/>
      <c r="K579" s="113"/>
      <c r="L579" s="44"/>
      <c r="M579" s="332" t="s">
        <v>742</v>
      </c>
      <c r="N579" s="332"/>
      <c r="O579" s="44" t="e">
        <f>O575+#REF!+#REF!</f>
        <v>#REF!</v>
      </c>
      <c r="P579" s="44"/>
      <c r="Q579" s="45"/>
      <c r="R579" s="45"/>
      <c r="S579" s="45"/>
      <c r="T579" s="35"/>
      <c r="U579" s="27"/>
      <c r="V579" s="183"/>
      <c r="W579" s="327"/>
      <c r="X579" s="327"/>
      <c r="Y579" s="167"/>
      <c r="Z579" s="27"/>
      <c r="AA579" s="29"/>
      <c r="AB579" s="27"/>
      <c r="AC579" s="137"/>
      <c r="AD579" s="137"/>
      <c r="AE579" s="137"/>
      <c r="AF579" s="137"/>
      <c r="AG579" s="137"/>
      <c r="AH579" s="50"/>
      <c r="AI579" s="27"/>
      <c r="AJ579" s="168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50"/>
      <c r="AW579" s="27"/>
      <c r="AX579" s="168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50"/>
      <c r="BK579" s="50"/>
      <c r="BL579" s="50"/>
      <c r="BM579" s="50"/>
      <c r="BN579" s="50"/>
      <c r="BO579" s="50"/>
      <c r="BP579" s="50"/>
      <c r="BQ579" s="50"/>
      <c r="BR579" s="50"/>
      <c r="BS579" s="50"/>
      <c r="BT579" s="50"/>
      <c r="BU579" s="50"/>
      <c r="BV579" s="50"/>
      <c r="BW579" s="50"/>
      <c r="BX579" s="50"/>
      <c r="BY579" s="27"/>
      <c r="BZ579" s="168"/>
      <c r="CA579" s="29"/>
      <c r="CE579" s="27"/>
      <c r="CF579" s="27"/>
      <c r="CG579" s="27"/>
      <c r="CH579" s="169"/>
      <c r="CJ579" s="27"/>
      <c r="CK579" s="167"/>
      <c r="CL579" s="50"/>
      <c r="CM579" s="27"/>
      <c r="CN579" s="168"/>
      <c r="CO579" s="29"/>
      <c r="CP579" s="27"/>
      <c r="CQ579" s="27"/>
      <c r="CR579" s="27"/>
      <c r="CS579" s="27"/>
      <c r="CT579" s="27"/>
      <c r="CU579" s="27"/>
      <c r="CV579" s="170"/>
      <c r="CX579" s="27"/>
      <c r="CY579" s="167"/>
      <c r="CZ579" s="50"/>
      <c r="DA579" s="58"/>
      <c r="DB579" s="50"/>
      <c r="DC579" s="50"/>
      <c r="DD579" s="50"/>
      <c r="DE579" s="50"/>
      <c r="DF579" s="50"/>
      <c r="DG579" s="50"/>
      <c r="DH579" s="50"/>
      <c r="DI579" s="50"/>
      <c r="DJ579" s="171"/>
      <c r="DK579" s="50"/>
      <c r="DL579" s="50"/>
      <c r="DM579" s="50"/>
      <c r="DN579" s="50"/>
      <c r="DO579" s="27"/>
      <c r="DP579" s="168"/>
      <c r="DQ579" s="29"/>
      <c r="DR579" s="27"/>
      <c r="DS579" s="27"/>
      <c r="DT579" s="27"/>
      <c r="DU579" s="27"/>
      <c r="DV579" s="27"/>
      <c r="DW579" s="27"/>
      <c r="DX579" s="170"/>
      <c r="DZ579" s="27"/>
      <c r="EA579" s="167"/>
      <c r="EB579" s="50"/>
      <c r="EC579" s="27"/>
      <c r="ED579" s="183"/>
      <c r="EE579" s="327"/>
      <c r="EF579" s="327"/>
      <c r="EG579" s="167"/>
      <c r="EH579" s="27"/>
      <c r="EI579" s="29"/>
      <c r="EJ579" s="27"/>
      <c r="EK579" s="137"/>
      <c r="EL579" s="137"/>
      <c r="EM579" s="137"/>
      <c r="EN579" s="137"/>
      <c r="EO579" s="137"/>
      <c r="EP579" s="50"/>
      <c r="EQ579" s="27"/>
      <c r="ER579" s="168"/>
      <c r="ES579" s="27"/>
      <c r="ET579" s="27"/>
      <c r="EU579" s="27"/>
      <c r="EV579" s="27"/>
      <c r="EW579" s="27"/>
      <c r="EX579" s="27"/>
      <c r="EY579" s="27"/>
      <c r="EZ579" s="27"/>
      <c r="FA579" s="27"/>
      <c r="FB579" s="27"/>
      <c r="FC579" s="27"/>
      <c r="FD579" s="50"/>
      <c r="HW579" s="50"/>
      <c r="IY579" s="33"/>
      <c r="IZ579" s="168"/>
      <c r="JA579" s="29"/>
      <c r="JB579" s="27"/>
      <c r="JC579" s="27"/>
      <c r="JD579" s="27"/>
      <c r="JE579" s="27"/>
      <c r="JF579" s="27"/>
      <c r="JG579" s="27"/>
      <c r="JH579" s="172"/>
      <c r="JJ579" s="27"/>
      <c r="JK579" s="167"/>
      <c r="JL579" s="50"/>
      <c r="JM579" s="27"/>
      <c r="JN579" s="168"/>
      <c r="JO579" s="29"/>
      <c r="JS579" s="27"/>
      <c r="JT579" s="27"/>
      <c r="JU579" s="27"/>
      <c r="JV579" s="27"/>
      <c r="JX579" s="27"/>
      <c r="JY579" s="167"/>
      <c r="JZ579" s="50"/>
      <c r="KA579" s="50"/>
      <c r="KB579" s="168"/>
      <c r="KC579" s="29"/>
      <c r="KD579" s="27"/>
      <c r="KE579" s="27"/>
      <c r="KF579" s="27"/>
      <c r="KG579" s="27"/>
      <c r="KH579" s="27"/>
      <c r="KI579" s="27"/>
      <c r="KJ579" s="172"/>
      <c r="KL579" s="27"/>
      <c r="KM579" s="167"/>
      <c r="KN579" s="50"/>
      <c r="KO579" s="27"/>
      <c r="KP579" s="168"/>
      <c r="KQ579" s="29"/>
      <c r="KU579" s="27"/>
      <c r="KV579" s="27"/>
      <c r="KW579" s="27"/>
      <c r="KX579" s="27"/>
      <c r="KZ579" s="27"/>
      <c r="LA579" s="167"/>
      <c r="LB579" s="50"/>
      <c r="LC579" s="27"/>
      <c r="LD579" s="168"/>
      <c r="LE579" s="27"/>
      <c r="LF579" s="27"/>
      <c r="LG579" s="27"/>
      <c r="LH579" s="27"/>
      <c r="LI579" s="27"/>
      <c r="LJ579" s="27"/>
      <c r="LK579" s="27"/>
      <c r="LL579" s="173"/>
      <c r="LM579" s="27"/>
      <c r="LN579" s="27"/>
      <c r="LO579" s="27"/>
      <c r="LP579" s="50"/>
      <c r="LQ579" s="27"/>
      <c r="LR579" s="183"/>
      <c r="LS579" s="327"/>
      <c r="LT579" s="327"/>
      <c r="LU579" s="167"/>
      <c r="LV579" s="27"/>
      <c r="LW579" s="29"/>
      <c r="LX579" s="27"/>
      <c r="LY579" s="137"/>
      <c r="LZ579" s="137"/>
      <c r="MA579" s="137"/>
      <c r="MB579" s="137"/>
      <c r="MC579" s="137"/>
      <c r="MD579" s="50"/>
      <c r="ME579" s="27"/>
      <c r="MF579" s="183"/>
      <c r="MG579" s="327"/>
      <c r="MH579" s="327"/>
      <c r="MI579" s="167"/>
      <c r="MJ579" s="27"/>
      <c r="MK579" s="29"/>
      <c r="ML579" s="27"/>
      <c r="MM579" s="137"/>
      <c r="MN579" s="137"/>
      <c r="MO579" s="137"/>
      <c r="MP579" s="137"/>
      <c r="MQ579" s="137"/>
      <c r="MR579" s="50"/>
      <c r="MS579" s="27"/>
      <c r="MT579" s="183"/>
      <c r="MU579" s="327"/>
      <c r="MV579" s="327"/>
      <c r="MW579" s="167"/>
      <c r="MX579" s="27"/>
      <c r="MY579" s="29"/>
      <c r="MZ579" s="27"/>
      <c r="NA579" s="137"/>
      <c r="NB579" s="137"/>
      <c r="NC579" s="137"/>
      <c r="ND579" s="137"/>
      <c r="NE579" s="137"/>
      <c r="NF579" s="50"/>
      <c r="NG579" s="27"/>
      <c r="NH579" s="183"/>
      <c r="NI579" s="327"/>
      <c r="NJ579" s="327"/>
      <c r="NK579" s="167"/>
      <c r="NL579" s="27"/>
      <c r="NM579" s="29"/>
      <c r="NN579" s="27"/>
      <c r="NO579" s="137"/>
      <c r="NP579" s="137"/>
      <c r="NQ579" s="137"/>
      <c r="NR579" s="137"/>
      <c r="NS579" s="137"/>
      <c r="NT579" s="50"/>
    </row>
    <row r="580" spans="1:384" x14ac:dyDescent="0.2">
      <c r="A580" s="17"/>
      <c r="B580" s="39"/>
      <c r="C580" s="40"/>
      <c r="D580" s="40"/>
      <c r="E580" s="40"/>
      <c r="F580" s="140"/>
      <c r="G580" s="140"/>
      <c r="H580" s="140"/>
      <c r="I580" s="326"/>
      <c r="J580" s="326"/>
      <c r="K580" s="113"/>
      <c r="L580" s="44"/>
      <c r="M580" s="326" t="s">
        <v>45</v>
      </c>
      <c r="N580" s="326"/>
      <c r="O580" s="44" t="e">
        <f>K576+#REF!+#REF!</f>
        <v>#REF!</v>
      </c>
      <c r="P580" s="44"/>
      <c r="Q580" s="45"/>
      <c r="R580" s="45"/>
      <c r="S580" s="45"/>
      <c r="T580" s="35"/>
      <c r="U580" s="27"/>
      <c r="V580" s="183"/>
      <c r="W580" s="29"/>
      <c r="Y580" s="167"/>
      <c r="Z580" s="27"/>
      <c r="AA580" s="29"/>
      <c r="AB580" s="27"/>
      <c r="AC580" s="137"/>
      <c r="AD580" s="137"/>
      <c r="AE580" s="137"/>
      <c r="AF580" s="137"/>
      <c r="AG580" s="137"/>
      <c r="AH580" s="50"/>
      <c r="AI580" s="27"/>
      <c r="AJ580" s="168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50"/>
      <c r="AW580" s="27"/>
      <c r="AX580" s="168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50"/>
      <c r="BK580" s="50"/>
      <c r="BL580" s="50"/>
      <c r="BM580" s="50"/>
      <c r="BN580" s="50"/>
      <c r="BO580" s="50"/>
      <c r="BP580" s="50"/>
      <c r="BQ580" s="50"/>
      <c r="BR580" s="50"/>
      <c r="BS580" s="50"/>
      <c r="BT580" s="50"/>
      <c r="BU580" s="50"/>
      <c r="BV580" s="50"/>
      <c r="BW580" s="50"/>
      <c r="BX580" s="50"/>
      <c r="BY580" s="27"/>
      <c r="BZ580" s="168"/>
      <c r="CA580" s="29"/>
      <c r="CE580" s="27"/>
      <c r="CF580" s="27"/>
      <c r="CG580" s="27"/>
      <c r="CH580" s="169"/>
      <c r="CJ580" s="27"/>
      <c r="CK580" s="167"/>
      <c r="CL580" s="50"/>
      <c r="CM580" s="27"/>
      <c r="CN580" s="168"/>
      <c r="CO580" s="29"/>
      <c r="CP580" s="27"/>
      <c r="CQ580" s="27"/>
      <c r="CR580" s="27"/>
      <c r="CS580" s="27"/>
      <c r="CT580" s="27"/>
      <c r="CU580" s="27"/>
      <c r="CV580" s="170"/>
      <c r="CX580" s="27"/>
      <c r="CY580" s="167"/>
      <c r="CZ580" s="50"/>
      <c r="DA580" s="58"/>
      <c r="DB580" s="50"/>
      <c r="DC580" s="50"/>
      <c r="DD580" s="50"/>
      <c r="DE580" s="50"/>
      <c r="DF580" s="50"/>
      <c r="DG580" s="50"/>
      <c r="DH580" s="50"/>
      <c r="DI580" s="50"/>
      <c r="DJ580" s="171"/>
      <c r="DK580" s="50"/>
      <c r="DL580" s="50"/>
      <c r="DM580" s="50"/>
      <c r="DN580" s="50"/>
      <c r="DO580" s="27"/>
      <c r="DP580" s="168"/>
      <c r="DQ580" s="29"/>
      <c r="DR580" s="27"/>
      <c r="DS580" s="27"/>
      <c r="DT580" s="27"/>
      <c r="DU580" s="27"/>
      <c r="DV580" s="27"/>
      <c r="DW580" s="27"/>
      <c r="DX580" s="170"/>
      <c r="DZ580" s="27"/>
      <c r="EA580" s="167"/>
      <c r="EB580" s="50"/>
      <c r="EC580" s="27"/>
      <c r="ED580" s="183"/>
      <c r="EE580" s="29"/>
      <c r="EG580" s="167"/>
      <c r="EH580" s="27"/>
      <c r="EI580" s="29"/>
      <c r="EJ580" s="27"/>
      <c r="EK580" s="137"/>
      <c r="EL580" s="137"/>
      <c r="EM580" s="137"/>
      <c r="EN580" s="137"/>
      <c r="EO580" s="137"/>
      <c r="EP580" s="50"/>
      <c r="EQ580" s="27"/>
      <c r="ER580" s="168"/>
      <c r="ES580" s="27"/>
      <c r="ET580" s="27"/>
      <c r="EU580" s="27"/>
      <c r="EV580" s="27"/>
      <c r="EW580" s="27"/>
      <c r="EX580" s="27"/>
      <c r="EY580" s="27"/>
      <c r="EZ580" s="27"/>
      <c r="FA580" s="27"/>
      <c r="FB580" s="27"/>
      <c r="FC580" s="27"/>
      <c r="FD580" s="50"/>
      <c r="HW580" s="50"/>
      <c r="IY580" s="33"/>
      <c r="IZ580" s="168"/>
      <c r="JA580" s="29"/>
      <c r="JB580" s="27"/>
      <c r="JC580" s="27"/>
      <c r="JD580" s="27"/>
      <c r="JE580" s="27"/>
      <c r="JF580" s="27"/>
      <c r="JG580" s="27"/>
      <c r="JH580" s="172"/>
      <c r="JJ580" s="27"/>
      <c r="JK580" s="167"/>
      <c r="JL580" s="50"/>
      <c r="JM580" s="27"/>
      <c r="JN580" s="168"/>
      <c r="JO580" s="29"/>
      <c r="JS580" s="27"/>
      <c r="JT580" s="27"/>
      <c r="JU580" s="27"/>
      <c r="JV580" s="27"/>
      <c r="JX580" s="27"/>
      <c r="JY580" s="167"/>
      <c r="JZ580" s="50"/>
      <c r="KA580" s="50"/>
      <c r="KB580" s="168"/>
      <c r="KC580" s="29"/>
      <c r="KD580" s="27"/>
      <c r="KE580" s="27"/>
      <c r="KF580" s="27"/>
      <c r="KG580" s="27"/>
      <c r="KH580" s="27"/>
      <c r="KI580" s="27"/>
      <c r="KJ580" s="172"/>
      <c r="KL580" s="27"/>
      <c r="KM580" s="167"/>
      <c r="KN580" s="50"/>
      <c r="KO580" s="27"/>
      <c r="KP580" s="168"/>
      <c r="KQ580" s="29"/>
      <c r="KU580" s="27"/>
      <c r="KV580" s="27"/>
      <c r="KW580" s="27"/>
      <c r="KX580" s="27"/>
      <c r="KZ580" s="27"/>
      <c r="LA580" s="167"/>
      <c r="LB580" s="50"/>
      <c r="LC580" s="27"/>
      <c r="LD580" s="168"/>
      <c r="LE580" s="27"/>
      <c r="LF580" s="27"/>
      <c r="LG580" s="27"/>
      <c r="LH580" s="27"/>
      <c r="LI580" s="27"/>
      <c r="LJ580" s="27"/>
      <c r="LK580" s="27"/>
      <c r="LL580" s="173"/>
      <c r="LM580" s="27"/>
      <c r="LN580" s="27"/>
      <c r="LO580" s="27"/>
      <c r="LP580" s="50"/>
      <c r="LQ580" s="27"/>
      <c r="LR580" s="183"/>
      <c r="LS580" s="29"/>
      <c r="LU580" s="167"/>
      <c r="LV580" s="27"/>
      <c r="LW580" s="29"/>
      <c r="LX580" s="27"/>
      <c r="LY580" s="137"/>
      <c r="LZ580" s="137"/>
      <c r="MA580" s="137"/>
      <c r="MB580" s="137"/>
      <c r="MC580" s="137"/>
      <c r="MD580" s="50"/>
      <c r="ME580" s="27"/>
      <c r="MF580" s="183"/>
      <c r="MG580" s="29"/>
      <c r="MI580" s="167"/>
      <c r="MJ580" s="27"/>
      <c r="MK580" s="29"/>
      <c r="ML580" s="27"/>
      <c r="MM580" s="137"/>
      <c r="MN580" s="137"/>
      <c r="MO580" s="137"/>
      <c r="MP580" s="137"/>
      <c r="MQ580" s="137"/>
      <c r="MR580" s="50"/>
      <c r="MS580" s="27"/>
      <c r="MT580" s="183"/>
      <c r="MU580" s="29"/>
      <c r="MW580" s="167"/>
      <c r="MX580" s="27"/>
      <c r="MY580" s="29"/>
      <c r="MZ580" s="27"/>
      <c r="NA580" s="137"/>
      <c r="NB580" s="137"/>
      <c r="NC580" s="137"/>
      <c r="ND580" s="137"/>
      <c r="NE580" s="137"/>
      <c r="NF580" s="50"/>
      <c r="NG580" s="27"/>
      <c r="NH580" s="183"/>
      <c r="NI580" s="29"/>
      <c r="NK580" s="167"/>
      <c r="NL580" s="27"/>
      <c r="NM580" s="29"/>
      <c r="NN580" s="27"/>
      <c r="NO580" s="137"/>
      <c r="NP580" s="137"/>
      <c r="NQ580" s="137"/>
      <c r="NR580" s="137"/>
      <c r="NS580" s="137"/>
      <c r="NT580" s="50"/>
    </row>
    <row r="581" spans="1:384" x14ac:dyDescent="0.2">
      <c r="A581" s="17"/>
      <c r="B581" s="39"/>
      <c r="C581" s="40"/>
      <c r="D581" s="40"/>
      <c r="E581" s="40"/>
      <c r="F581" s="140"/>
      <c r="G581" s="140"/>
      <c r="H581" s="140"/>
      <c r="I581" s="326"/>
      <c r="J581" s="326"/>
      <c r="K581" s="113"/>
      <c r="L581" s="44"/>
      <c r="M581" s="332" t="s">
        <v>749</v>
      </c>
      <c r="N581" s="332"/>
      <c r="O581" s="66" t="e">
        <f>N576+#REF!+#REF!</f>
        <v>#REF!</v>
      </c>
      <c r="P581" s="66"/>
      <c r="Q581" s="113" t="e">
        <f>O581/I579</f>
        <v>#REF!</v>
      </c>
      <c r="R581" s="45"/>
      <c r="S581" s="45"/>
      <c r="T581" s="35"/>
      <c r="U581" s="27"/>
      <c r="V581" s="168"/>
      <c r="W581" s="327"/>
      <c r="X581" s="327"/>
      <c r="Y581" s="167"/>
      <c r="Z581" s="27"/>
      <c r="AA581" s="29"/>
      <c r="AB581" s="27"/>
      <c r="AC581" s="137"/>
      <c r="AD581" s="137"/>
      <c r="AE581" s="137"/>
      <c r="AF581" s="137"/>
      <c r="AG581" s="137"/>
      <c r="AH581" s="50"/>
      <c r="AI581" s="27"/>
      <c r="AJ581" s="168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50"/>
      <c r="AW581" s="27"/>
      <c r="AX581" s="168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50"/>
      <c r="BK581" s="50"/>
      <c r="BL581" s="50"/>
      <c r="BM581" s="50"/>
      <c r="BN581" s="50"/>
      <c r="BO581" s="50"/>
      <c r="BP581" s="50"/>
      <c r="BQ581" s="50"/>
      <c r="BR581" s="50"/>
      <c r="BS581" s="50"/>
      <c r="BT581" s="50"/>
      <c r="BU581" s="50"/>
      <c r="BV581" s="50"/>
      <c r="BW581" s="50"/>
      <c r="BX581" s="50"/>
      <c r="BY581" s="27"/>
      <c r="BZ581" s="168"/>
      <c r="CA581" s="29"/>
      <c r="CB581" s="27"/>
      <c r="CC581" s="27"/>
      <c r="CD581" s="27"/>
      <c r="CE581" s="27"/>
      <c r="CF581" s="27"/>
      <c r="CG581" s="27"/>
      <c r="CH581" s="187"/>
      <c r="CJ581" s="27"/>
      <c r="CK581" s="167"/>
      <c r="CL581" s="50"/>
      <c r="CM581" s="27"/>
      <c r="CN581" s="168"/>
      <c r="CO581" s="29"/>
      <c r="CP581" s="27"/>
      <c r="CQ581" s="27"/>
      <c r="CR581" s="27"/>
      <c r="CS581" s="27"/>
      <c r="CT581" s="27"/>
      <c r="CU581" s="27"/>
      <c r="CV581" s="170"/>
      <c r="CX581" s="27"/>
      <c r="CY581" s="167"/>
      <c r="CZ581" s="50"/>
      <c r="DA581" s="58"/>
      <c r="DB581" s="50"/>
      <c r="DC581" s="50"/>
      <c r="DD581" s="50"/>
      <c r="DE581" s="50"/>
      <c r="DF581" s="50"/>
      <c r="DG581" s="50"/>
      <c r="DH581" s="50"/>
      <c r="DI581" s="50"/>
      <c r="DJ581" s="171"/>
      <c r="DK581" s="50"/>
      <c r="DL581" s="50"/>
      <c r="DM581" s="50"/>
      <c r="DN581" s="50"/>
      <c r="DO581" s="27"/>
      <c r="DP581" s="168"/>
      <c r="DQ581" s="29"/>
      <c r="DR581" s="27"/>
      <c r="DS581" s="27"/>
      <c r="DT581" s="27"/>
      <c r="DU581" s="27"/>
      <c r="DV581" s="27"/>
      <c r="DW581" s="27"/>
      <c r="DX581" s="170"/>
      <c r="DZ581" s="27"/>
      <c r="EA581" s="167"/>
      <c r="EB581" s="50"/>
      <c r="EC581" s="27"/>
      <c r="ED581" s="168"/>
      <c r="EE581" s="327"/>
      <c r="EF581" s="327"/>
      <c r="EG581" s="167"/>
      <c r="EH581" s="27"/>
      <c r="EI581" s="29"/>
      <c r="EJ581" s="27"/>
      <c r="EK581" s="137"/>
      <c r="EL581" s="137"/>
      <c r="EM581" s="137"/>
      <c r="EN581" s="137"/>
      <c r="EO581" s="137"/>
      <c r="EP581" s="50"/>
      <c r="EQ581" s="27"/>
      <c r="ER581" s="168"/>
      <c r="ES581" s="27"/>
      <c r="ET581" s="27"/>
      <c r="EU581" s="27"/>
      <c r="EV581" s="27"/>
      <c r="EW581" s="27"/>
      <c r="EX581" s="27"/>
      <c r="EY581" s="27"/>
      <c r="EZ581" s="27"/>
      <c r="FA581" s="27"/>
      <c r="FB581" s="27"/>
      <c r="FC581" s="27"/>
      <c r="FD581" s="50"/>
      <c r="HW581" s="50"/>
      <c r="IY581" s="33"/>
      <c r="IZ581" s="168"/>
      <c r="JA581" s="29"/>
      <c r="JB581" s="27"/>
      <c r="JC581" s="27"/>
      <c r="JD581" s="27"/>
      <c r="JE581" s="27"/>
      <c r="JF581" s="27"/>
      <c r="JG581" s="27"/>
      <c r="JH581" s="172"/>
      <c r="JJ581" s="27"/>
      <c r="JK581" s="167"/>
      <c r="JL581" s="50"/>
      <c r="JM581" s="27"/>
      <c r="JN581" s="168"/>
      <c r="JO581" s="29"/>
      <c r="JP581" s="27"/>
      <c r="JQ581" s="27"/>
      <c r="JR581" s="27"/>
      <c r="JS581" s="27"/>
      <c r="JT581" s="27"/>
      <c r="JU581" s="27"/>
      <c r="JV581" s="188"/>
      <c r="JX581" s="27"/>
      <c r="JY581" s="167"/>
      <c r="JZ581" s="50"/>
      <c r="KA581" s="50"/>
      <c r="KB581" s="168"/>
      <c r="KC581" s="29"/>
      <c r="KD581" s="27"/>
      <c r="KE581" s="27"/>
      <c r="KF581" s="27"/>
      <c r="KG581" s="27"/>
      <c r="KH581" s="27"/>
      <c r="KI581" s="27"/>
      <c r="KJ581" s="172"/>
      <c r="KL581" s="27"/>
      <c r="KM581" s="167"/>
      <c r="KN581" s="50"/>
      <c r="KO581" s="27"/>
      <c r="KP581" s="168"/>
      <c r="KQ581" s="29"/>
      <c r="KR581" s="27"/>
      <c r="KS581" s="27"/>
      <c r="KT581" s="27"/>
      <c r="KU581" s="27"/>
      <c r="KV581" s="27"/>
      <c r="KW581" s="27"/>
      <c r="KX581" s="188"/>
      <c r="KZ581" s="27"/>
      <c r="LA581" s="167"/>
      <c r="LB581" s="50"/>
      <c r="LC581" s="27"/>
      <c r="LD581" s="168"/>
      <c r="LE581" s="27"/>
      <c r="LF581" s="27"/>
      <c r="LG581" s="27"/>
      <c r="LH581" s="27"/>
      <c r="LI581" s="27"/>
      <c r="LJ581" s="27"/>
      <c r="LK581" s="27"/>
      <c r="LL581" s="173"/>
      <c r="LM581" s="27"/>
      <c r="LN581" s="27"/>
      <c r="LO581" s="27"/>
      <c r="LP581" s="50"/>
      <c r="LQ581" s="27"/>
      <c r="LR581" s="168"/>
      <c r="LS581" s="327"/>
      <c r="LT581" s="327"/>
      <c r="LU581" s="167"/>
      <c r="LV581" s="27"/>
      <c r="LW581" s="29"/>
      <c r="LX581" s="27"/>
      <c r="LY581" s="137"/>
      <c r="LZ581" s="137"/>
      <c r="MA581" s="137"/>
      <c r="MB581" s="137"/>
      <c r="MC581" s="137"/>
      <c r="MD581" s="50"/>
      <c r="ME581" s="27"/>
      <c r="MF581" s="168"/>
      <c r="MG581" s="327"/>
      <c r="MH581" s="327"/>
      <c r="MI581" s="167"/>
      <c r="MJ581" s="27"/>
      <c r="MK581" s="29"/>
      <c r="ML581" s="27"/>
      <c r="MM581" s="137"/>
      <c r="MN581" s="137"/>
      <c r="MO581" s="137"/>
      <c r="MP581" s="137"/>
      <c r="MQ581" s="137"/>
      <c r="MR581" s="50"/>
      <c r="MS581" s="27"/>
      <c r="MT581" s="168"/>
      <c r="MU581" s="327"/>
      <c r="MV581" s="327"/>
      <c r="MW581" s="167"/>
      <c r="MX581" s="27"/>
      <c r="MY581" s="29"/>
      <c r="MZ581" s="27"/>
      <c r="NA581" s="137"/>
      <c r="NB581" s="137"/>
      <c r="NC581" s="137"/>
      <c r="ND581" s="137"/>
      <c r="NE581" s="137"/>
      <c r="NF581" s="50"/>
      <c r="NG581" s="27"/>
      <c r="NH581" s="168"/>
      <c r="NI581" s="327"/>
      <c r="NJ581" s="327"/>
      <c r="NK581" s="167"/>
      <c r="NL581" s="27"/>
      <c r="NM581" s="29"/>
      <c r="NN581" s="27"/>
      <c r="NO581" s="137"/>
      <c r="NP581" s="137"/>
      <c r="NQ581" s="137"/>
      <c r="NR581" s="137"/>
      <c r="NS581" s="137"/>
      <c r="NT581" s="50"/>
    </row>
    <row r="582" spans="1:384" x14ac:dyDescent="0.2">
      <c r="A582" s="184"/>
      <c r="B582" s="140"/>
      <c r="C582" s="140"/>
      <c r="D582" s="140"/>
      <c r="E582" s="140"/>
      <c r="F582" s="140"/>
      <c r="G582" s="140"/>
      <c r="H582" s="140"/>
      <c r="I582" s="219"/>
      <c r="J582" s="220"/>
      <c r="K582" s="221"/>
      <c r="L582" s="222"/>
      <c r="M582" s="29"/>
      <c r="N582" s="27"/>
      <c r="O582" s="137"/>
      <c r="P582" s="137"/>
      <c r="Q582" s="137"/>
      <c r="R582" s="137"/>
      <c r="S582" s="137"/>
      <c r="T582" s="50"/>
      <c r="U582" s="27"/>
      <c r="V582" s="168"/>
      <c r="W582" s="29"/>
      <c r="Y582" s="167"/>
      <c r="Z582" s="27"/>
      <c r="AA582" s="29"/>
      <c r="AB582" s="27"/>
      <c r="AC582" s="137"/>
      <c r="AD582" s="137"/>
      <c r="AE582" s="137"/>
      <c r="AF582" s="137"/>
      <c r="AG582" s="137"/>
      <c r="AH582" s="50"/>
      <c r="AI582" s="27"/>
      <c r="AJ582" s="168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50"/>
      <c r="AW582" s="27"/>
      <c r="AX582" s="168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50"/>
      <c r="BK582" s="50"/>
      <c r="BL582" s="50"/>
      <c r="BM582" s="50"/>
      <c r="BN582" s="50"/>
      <c r="BO582" s="50"/>
      <c r="BP582" s="50"/>
      <c r="BQ582" s="50"/>
      <c r="BR582" s="50"/>
      <c r="BS582" s="50"/>
      <c r="BT582" s="50"/>
      <c r="BU582" s="50"/>
      <c r="BV582" s="50"/>
      <c r="BW582" s="50"/>
      <c r="BX582" s="50"/>
      <c r="BY582" s="27"/>
      <c r="BZ582" s="168"/>
      <c r="CA582" s="29"/>
      <c r="CB582" s="27"/>
      <c r="CC582" s="27"/>
      <c r="CD582" s="27"/>
      <c r="CE582" s="27"/>
      <c r="CF582" s="27"/>
      <c r="CG582" s="27"/>
      <c r="CH582" s="187"/>
      <c r="CJ582" s="27"/>
      <c r="CK582" s="167"/>
      <c r="CL582" s="50"/>
      <c r="CM582" s="27"/>
      <c r="CN582" s="168"/>
      <c r="CO582" s="29"/>
      <c r="CP582" s="27"/>
      <c r="CQ582" s="27"/>
      <c r="CR582" s="27"/>
      <c r="CS582" s="27"/>
      <c r="CT582" s="27"/>
      <c r="CU582" s="27"/>
      <c r="CV582" s="170"/>
      <c r="CX582" s="27"/>
      <c r="CY582" s="167"/>
      <c r="CZ582" s="50"/>
      <c r="DA582" s="58"/>
      <c r="DB582" s="50"/>
      <c r="DC582" s="50"/>
      <c r="DD582" s="50"/>
      <c r="DE582" s="50"/>
      <c r="DF582" s="50"/>
      <c r="DG582" s="50"/>
      <c r="DH582" s="50"/>
      <c r="DI582" s="50"/>
      <c r="DJ582" s="171"/>
      <c r="DK582" s="50"/>
      <c r="DL582" s="50"/>
      <c r="DM582" s="50"/>
      <c r="DN582" s="50"/>
      <c r="DO582" s="27"/>
      <c r="DP582" s="168"/>
      <c r="DQ582" s="29"/>
      <c r="DR582" s="27"/>
      <c r="DS582" s="27"/>
      <c r="DT582" s="27"/>
      <c r="DU582" s="27"/>
      <c r="DV582" s="27"/>
      <c r="DW582" s="27"/>
      <c r="DX582" s="170"/>
      <c r="DZ582" s="27"/>
      <c r="EA582" s="167"/>
      <c r="EB582" s="50"/>
      <c r="EC582" s="27"/>
      <c r="ED582" s="168"/>
      <c r="EE582" s="29"/>
      <c r="EG582" s="167"/>
      <c r="EH582" s="27"/>
      <c r="EI582" s="29"/>
      <c r="EJ582" s="27"/>
      <c r="EK582" s="137"/>
      <c r="EL582" s="137"/>
      <c r="EM582" s="137"/>
      <c r="EN582" s="137"/>
      <c r="EO582" s="137"/>
      <c r="EP582" s="50"/>
      <c r="EQ582" s="27"/>
      <c r="ER582" s="168"/>
      <c r="ES582" s="27"/>
      <c r="ET582" s="27"/>
      <c r="EU582" s="27"/>
      <c r="EV582" s="27"/>
      <c r="EW582" s="27"/>
      <c r="EX582" s="27"/>
      <c r="EY582" s="27"/>
      <c r="EZ582" s="27"/>
      <c r="FA582" s="27"/>
      <c r="FB582" s="27"/>
      <c r="FC582" s="27"/>
      <c r="FD582" s="50"/>
      <c r="HW582" s="50"/>
      <c r="IY582" s="33"/>
      <c r="IZ582" s="168"/>
      <c r="JA582" s="29"/>
      <c r="JB582" s="27"/>
      <c r="JC582" s="27"/>
      <c r="JD582" s="27"/>
      <c r="JE582" s="27"/>
      <c r="JF582" s="27"/>
      <c r="JG582" s="27"/>
      <c r="JH582" s="172"/>
      <c r="JJ582" s="27"/>
      <c r="JK582" s="167"/>
      <c r="JL582" s="50"/>
      <c r="JM582" s="27"/>
      <c r="JN582" s="168"/>
      <c r="JO582" s="29"/>
      <c r="JP582" s="27"/>
      <c r="JQ582" s="27"/>
      <c r="JR582" s="27"/>
      <c r="JS582" s="27"/>
      <c r="JT582" s="27"/>
      <c r="JU582" s="27"/>
      <c r="JV582" s="188"/>
      <c r="JX582" s="27"/>
      <c r="JY582" s="167"/>
      <c r="JZ582" s="50"/>
      <c r="KA582" s="50"/>
      <c r="KB582" s="168"/>
      <c r="KC582" s="29"/>
      <c r="KD582" s="27"/>
      <c r="KE582" s="27"/>
      <c r="KF582" s="27"/>
      <c r="KG582" s="27"/>
      <c r="KH582" s="27"/>
      <c r="KI582" s="27"/>
      <c r="KJ582" s="172"/>
      <c r="KL582" s="27"/>
      <c r="KM582" s="167"/>
      <c r="KN582" s="50"/>
      <c r="KO582" s="27"/>
      <c r="KP582" s="168"/>
      <c r="KQ582" s="29"/>
      <c r="KR582" s="27"/>
      <c r="KS582" s="27"/>
      <c r="KT582" s="27"/>
      <c r="KU582" s="27"/>
      <c r="KV582" s="27"/>
      <c r="KW582" s="27"/>
      <c r="KX582" s="188"/>
      <c r="KZ582" s="27"/>
      <c r="LA582" s="167"/>
      <c r="LB582" s="50"/>
      <c r="LC582" s="27"/>
      <c r="LD582" s="168"/>
      <c r="LE582" s="27"/>
      <c r="LF582" s="27"/>
      <c r="LG582" s="27"/>
      <c r="LH582" s="27"/>
      <c r="LI582" s="27"/>
      <c r="LJ582" s="27"/>
      <c r="LK582" s="27"/>
      <c r="LL582" s="173"/>
      <c r="LM582" s="27"/>
      <c r="LN582" s="27"/>
      <c r="LO582" s="27"/>
      <c r="LP582" s="50"/>
      <c r="LQ582" s="27"/>
      <c r="LR582" s="168"/>
      <c r="LS582" s="29"/>
      <c r="LU582" s="167"/>
      <c r="LV582" s="27"/>
      <c r="LW582" s="29"/>
      <c r="LX582" s="27"/>
      <c r="LY582" s="137"/>
      <c r="LZ582" s="137"/>
      <c r="MA582" s="137"/>
      <c r="MB582" s="137"/>
      <c r="MC582" s="137"/>
      <c r="MD582" s="50"/>
      <c r="ME582" s="27"/>
      <c r="MF582" s="168"/>
      <c r="MG582" s="29"/>
      <c r="MI582" s="167"/>
      <c r="MJ582" s="27"/>
      <c r="MK582" s="29"/>
      <c r="ML582" s="27"/>
      <c r="MM582" s="137"/>
      <c r="MN582" s="137"/>
      <c r="MO582" s="137"/>
      <c r="MP582" s="137"/>
      <c r="MQ582" s="137"/>
      <c r="MR582" s="50"/>
      <c r="MS582" s="27"/>
      <c r="MT582" s="168"/>
      <c r="MU582" s="29"/>
      <c r="MW582" s="167"/>
      <c r="MX582" s="27"/>
      <c r="MY582" s="29"/>
      <c r="MZ582" s="27"/>
      <c r="NA582" s="137"/>
      <c r="NB582" s="137"/>
      <c r="NC582" s="137"/>
      <c r="ND582" s="137"/>
      <c r="NE582" s="137"/>
      <c r="NF582" s="50"/>
      <c r="NG582" s="27"/>
      <c r="NH582" s="168"/>
      <c r="NI582" s="29"/>
      <c r="NK582" s="167"/>
      <c r="NL582" s="27"/>
      <c r="NM582" s="29"/>
      <c r="NN582" s="27"/>
      <c r="NO582" s="137"/>
      <c r="NP582" s="137"/>
      <c r="NQ582" s="137"/>
      <c r="NR582" s="137"/>
      <c r="NS582" s="137"/>
      <c r="NT582" s="50"/>
    </row>
    <row r="583" spans="1:384" s="16" customFormat="1" ht="15" customHeight="1" x14ac:dyDescent="0.2">
      <c r="A583" s="1"/>
      <c r="B583" s="2"/>
      <c r="C583" s="2"/>
      <c r="D583" s="2"/>
      <c r="E583" s="2"/>
      <c r="F583" s="2"/>
      <c r="G583" s="2"/>
      <c r="H583" s="2"/>
      <c r="I583" s="340" t="s">
        <v>711</v>
      </c>
      <c r="J583" s="340"/>
      <c r="K583" s="340"/>
      <c r="L583" s="340"/>
      <c r="M583" s="3" t="s">
        <v>1</v>
      </c>
      <c r="N583" s="3"/>
      <c r="O583" s="3"/>
      <c r="P583" s="3"/>
      <c r="Q583" s="3"/>
      <c r="R583" s="3"/>
      <c r="S583" s="3"/>
      <c r="T583" s="3"/>
      <c r="U583" s="4"/>
      <c r="V583" s="5"/>
      <c r="W583" s="341" t="s">
        <v>712</v>
      </c>
      <c r="X583" s="341"/>
      <c r="Y583" s="341"/>
      <c r="Z583" s="341"/>
      <c r="AA583" s="4" t="s">
        <v>72</v>
      </c>
      <c r="AB583" s="4"/>
      <c r="AC583" s="4"/>
      <c r="AD583" s="4"/>
      <c r="AE583" s="4"/>
      <c r="AF583" s="4"/>
      <c r="AG583" s="4"/>
      <c r="AH583" s="4"/>
      <c r="AI583" s="3"/>
      <c r="AJ583" s="342" t="s">
        <v>713</v>
      </c>
      <c r="AK583" s="342"/>
      <c r="AL583" s="342"/>
      <c r="AM583" s="3" t="s">
        <v>1</v>
      </c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43" t="s">
        <v>714</v>
      </c>
      <c r="AY583" s="343"/>
      <c r="AZ583" s="343"/>
      <c r="BA583" s="3" t="s">
        <v>1</v>
      </c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43" t="s">
        <v>715</v>
      </c>
      <c r="BM583" s="343"/>
      <c r="BN583" s="343"/>
      <c r="BO583" s="3" t="s">
        <v>1</v>
      </c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43" t="s">
        <v>716</v>
      </c>
      <c r="CA583" s="343"/>
      <c r="CB583" s="343"/>
      <c r="CC583" s="3" t="s">
        <v>1</v>
      </c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43" t="s">
        <v>717</v>
      </c>
      <c r="CO583" s="343"/>
      <c r="CP583" s="343"/>
      <c r="CQ583" s="3" t="s">
        <v>1</v>
      </c>
      <c r="CR583" s="3"/>
      <c r="CS583" s="3"/>
      <c r="CT583" s="3"/>
      <c r="CU583" s="3"/>
      <c r="CV583" s="3"/>
      <c r="CW583" s="3"/>
      <c r="CX583" s="3"/>
      <c r="CY583" s="3"/>
      <c r="CZ583" s="3"/>
      <c r="DA583" s="6"/>
      <c r="DB583" s="344" t="s">
        <v>718</v>
      </c>
      <c r="DC583" s="344"/>
      <c r="DD583" s="344"/>
      <c r="DE583" s="7" t="s">
        <v>73</v>
      </c>
      <c r="DF583" s="7"/>
      <c r="DG583" s="6"/>
      <c r="DH583" s="6"/>
      <c r="DI583" s="6"/>
      <c r="DJ583" s="6"/>
      <c r="DK583" s="6"/>
      <c r="DL583" s="6"/>
      <c r="DM583" s="6"/>
      <c r="DN583" s="6"/>
      <c r="DO583" s="6"/>
      <c r="DP583" s="344" t="s">
        <v>719</v>
      </c>
      <c r="DQ583" s="344"/>
      <c r="DR583" s="344"/>
      <c r="DS583" s="6" t="s">
        <v>4</v>
      </c>
      <c r="DT583" s="6"/>
      <c r="DU583" s="6"/>
      <c r="DV583" s="6"/>
      <c r="DW583" s="6"/>
      <c r="DX583" s="6"/>
      <c r="DY583" s="6"/>
      <c r="DZ583" s="6"/>
      <c r="EA583" s="6"/>
      <c r="EB583" s="6"/>
      <c r="EC583" s="6"/>
      <c r="ED583" s="8"/>
      <c r="EE583" s="345" t="s">
        <v>720</v>
      </c>
      <c r="EF583" s="345"/>
      <c r="EG583" s="345"/>
      <c r="EH583" s="345"/>
      <c r="EI583" s="6" t="s">
        <v>4</v>
      </c>
      <c r="EJ583" s="6"/>
      <c r="EK583" s="6"/>
      <c r="EL583" s="6"/>
      <c r="EM583" s="6"/>
      <c r="EN583" s="6"/>
      <c r="EO583" s="6"/>
      <c r="EP583" s="6"/>
      <c r="EQ583" s="6"/>
      <c r="ER583" s="344" t="s">
        <v>721</v>
      </c>
      <c r="ES583" s="344"/>
      <c r="ET583" s="344"/>
      <c r="EU583" s="6" t="s">
        <v>73</v>
      </c>
      <c r="EV583" s="6"/>
      <c r="EW583" s="6"/>
      <c r="EX583" s="6"/>
      <c r="EY583" s="6"/>
      <c r="EZ583" s="6"/>
      <c r="FA583" s="6"/>
      <c r="FB583" s="6"/>
      <c r="FC583" s="6"/>
      <c r="FD583" s="6"/>
      <c r="GG583" s="209"/>
      <c r="HW583" s="9"/>
      <c r="HX583" s="211"/>
      <c r="HY583" s="211"/>
      <c r="HZ583" s="211"/>
      <c r="IA583" s="211"/>
      <c r="IC583" s="355"/>
      <c r="ID583" s="355"/>
      <c r="IE583" s="355"/>
      <c r="IF583" s="356"/>
      <c r="IG583" s="356"/>
      <c r="IH583" s="356"/>
      <c r="IL583" s="211"/>
      <c r="IM583" s="211"/>
      <c r="IN583" s="211"/>
      <c r="IO583" s="211"/>
      <c r="IQ583" s="355"/>
      <c r="IR583" s="355"/>
      <c r="IS583" s="355"/>
      <c r="IT583" s="356"/>
      <c r="IU583" s="356"/>
      <c r="IV583" s="356"/>
      <c r="IY583" s="9"/>
      <c r="IZ583" s="338" t="s">
        <v>722</v>
      </c>
      <c r="JA583" s="338"/>
      <c r="JB583" s="338"/>
      <c r="JC583" s="9" t="s">
        <v>4</v>
      </c>
      <c r="JD583" s="9"/>
      <c r="JE583" s="9"/>
      <c r="JF583" s="9"/>
      <c r="JG583" s="9"/>
      <c r="JH583" s="9"/>
      <c r="JI583" s="9"/>
      <c r="JJ583" s="9"/>
      <c r="JK583" s="9"/>
      <c r="JL583" s="9"/>
      <c r="JM583" s="9"/>
      <c r="JN583" s="338" t="s">
        <v>723</v>
      </c>
      <c r="JO583" s="338"/>
      <c r="JP583" s="338"/>
      <c r="JQ583" s="9" t="s">
        <v>4</v>
      </c>
      <c r="JR583" s="9"/>
      <c r="JS583" s="9"/>
      <c r="JT583" s="9"/>
      <c r="JU583" s="9"/>
      <c r="JV583" s="9"/>
      <c r="JW583" s="9"/>
      <c r="JX583" s="9"/>
      <c r="JY583" s="9"/>
      <c r="JZ583" s="9"/>
      <c r="KA583" s="9"/>
      <c r="KB583" s="338" t="s">
        <v>724</v>
      </c>
      <c r="KC583" s="338"/>
      <c r="KD583" s="338"/>
      <c r="KE583" s="9" t="s">
        <v>4</v>
      </c>
      <c r="KF583" s="9"/>
      <c r="KG583" s="9"/>
      <c r="KH583" s="9"/>
      <c r="KI583" s="9"/>
      <c r="KJ583" s="9"/>
      <c r="KK583" s="9"/>
      <c r="KL583" s="9"/>
      <c r="KM583" s="9"/>
      <c r="KN583" s="9"/>
      <c r="KO583" s="9"/>
      <c r="KP583" s="338" t="s">
        <v>725</v>
      </c>
      <c r="KQ583" s="338"/>
      <c r="KR583" s="338"/>
      <c r="KS583" s="9" t="s">
        <v>4</v>
      </c>
      <c r="KT583" s="9"/>
      <c r="KU583" s="9"/>
      <c r="KV583" s="9"/>
      <c r="KW583" s="9"/>
      <c r="KX583" s="9"/>
      <c r="KY583" s="9"/>
      <c r="KZ583" s="9"/>
      <c r="LA583" s="9"/>
      <c r="LB583" s="9"/>
      <c r="LC583" s="9"/>
      <c r="LD583" s="338" t="s">
        <v>6</v>
      </c>
      <c r="LE583" s="338"/>
      <c r="LF583" s="338"/>
      <c r="LG583" s="9" t="s">
        <v>4</v>
      </c>
      <c r="LH583" s="9"/>
      <c r="LI583" s="9"/>
      <c r="LJ583" s="9"/>
      <c r="LK583" s="9"/>
      <c r="LL583" s="11"/>
      <c r="LM583" s="9"/>
      <c r="LN583" s="9"/>
      <c r="LO583" s="9"/>
      <c r="LP583" s="9"/>
      <c r="LQ583" s="9"/>
      <c r="LR583" s="10"/>
      <c r="LS583" s="339" t="s">
        <v>729</v>
      </c>
      <c r="LT583" s="339"/>
      <c r="LU583" s="339"/>
      <c r="LV583" s="339"/>
      <c r="LW583" s="9" t="s">
        <v>4</v>
      </c>
      <c r="LX583" s="9"/>
      <c r="LY583" s="9"/>
      <c r="LZ583" s="9"/>
      <c r="MA583" s="9"/>
      <c r="MB583" s="9"/>
      <c r="MC583" s="9"/>
      <c r="MD583" s="9"/>
      <c r="ME583" s="9"/>
      <c r="MF583" s="10"/>
      <c r="MG583" s="339" t="s">
        <v>728</v>
      </c>
      <c r="MH583" s="339"/>
      <c r="MI583" s="339"/>
      <c r="MJ583" s="339"/>
      <c r="MK583" s="9" t="s">
        <v>4</v>
      </c>
      <c r="ML583" s="9"/>
      <c r="MM583" s="9"/>
      <c r="MN583" s="9"/>
      <c r="MO583" s="9"/>
      <c r="MP583" s="9"/>
      <c r="MQ583" s="9"/>
      <c r="MR583" s="9"/>
      <c r="MS583" s="9"/>
      <c r="MT583" s="10"/>
      <c r="MU583" s="339" t="s">
        <v>727</v>
      </c>
      <c r="MV583" s="339"/>
      <c r="MW583" s="339"/>
      <c r="MX583" s="339"/>
      <c r="MY583" s="9" t="s">
        <v>4</v>
      </c>
      <c r="MZ583" s="9"/>
      <c r="NA583" s="9"/>
      <c r="NB583" s="9"/>
      <c r="NC583" s="9"/>
      <c r="ND583" s="9"/>
      <c r="NE583" s="9"/>
      <c r="NF583" s="9"/>
      <c r="NG583" s="9"/>
      <c r="NH583" s="10"/>
      <c r="NI583" s="339" t="s">
        <v>726</v>
      </c>
      <c r="NJ583" s="339"/>
      <c r="NK583" s="339"/>
      <c r="NL583" s="339"/>
      <c r="NM583" s="9" t="s">
        <v>4</v>
      </c>
      <c r="NN583" s="9"/>
      <c r="NO583" s="9"/>
      <c r="NP583" s="9"/>
      <c r="NQ583" s="9"/>
      <c r="NR583" s="9"/>
      <c r="NS583" s="9"/>
      <c r="NT583" s="9"/>
    </row>
    <row r="584" spans="1:384" x14ac:dyDescent="0.2">
      <c r="A584" s="17" t="s">
        <v>7</v>
      </c>
      <c r="B584" s="18" t="s">
        <v>733</v>
      </c>
      <c r="C584" s="19" t="s">
        <v>734</v>
      </c>
      <c r="D584" s="19" t="s">
        <v>735</v>
      </c>
      <c r="E584" s="19" t="s">
        <v>736</v>
      </c>
      <c r="F584" s="223"/>
      <c r="G584" s="223"/>
      <c r="H584" s="224"/>
      <c r="I584" s="23" t="s">
        <v>8</v>
      </c>
      <c r="J584" s="23" t="s">
        <v>9</v>
      </c>
      <c r="K584" s="24" t="s">
        <v>10</v>
      </c>
      <c r="L584" s="23" t="s">
        <v>9</v>
      </c>
      <c r="M584" s="23" t="s">
        <v>11</v>
      </c>
      <c r="N584" s="23" t="s">
        <v>12</v>
      </c>
      <c r="O584" s="23" t="s">
        <v>13</v>
      </c>
      <c r="P584" s="23"/>
      <c r="Q584" s="23" t="s">
        <v>14</v>
      </c>
      <c r="R584" s="23" t="s">
        <v>15</v>
      </c>
      <c r="S584" s="23" t="s">
        <v>16</v>
      </c>
      <c r="T584" s="23" t="s">
        <v>17</v>
      </c>
      <c r="U584" s="25"/>
      <c r="V584" s="26" t="s">
        <v>7</v>
      </c>
      <c r="W584" s="23" t="s">
        <v>8</v>
      </c>
      <c r="X584" s="23" t="s">
        <v>9</v>
      </c>
      <c r="Y584" s="24" t="s">
        <v>10</v>
      </c>
      <c r="Z584" s="23" t="s">
        <v>9</v>
      </c>
      <c r="AA584" s="23" t="s">
        <v>11</v>
      </c>
      <c r="AB584" s="23" t="s">
        <v>12</v>
      </c>
      <c r="AC584" s="23" t="s">
        <v>13</v>
      </c>
      <c r="AD584" s="23"/>
      <c r="AE584" s="23" t="s">
        <v>14</v>
      </c>
      <c r="AF584" s="23" t="s">
        <v>15</v>
      </c>
      <c r="AG584" s="23" t="s">
        <v>16</v>
      </c>
      <c r="AH584" s="23" t="s">
        <v>17</v>
      </c>
      <c r="AI584" s="27"/>
      <c r="AJ584" s="28" t="s">
        <v>7</v>
      </c>
      <c r="AK584" s="23" t="s">
        <v>8</v>
      </c>
      <c r="AL584" s="23" t="s">
        <v>9</v>
      </c>
      <c r="AM584" s="24" t="s">
        <v>10</v>
      </c>
      <c r="AN584" s="23" t="s">
        <v>9</v>
      </c>
      <c r="AO584" s="23" t="s">
        <v>11</v>
      </c>
      <c r="AP584" s="23" t="s">
        <v>12</v>
      </c>
      <c r="AQ584" s="23" t="s">
        <v>13</v>
      </c>
      <c r="AR584" s="23"/>
      <c r="AS584" s="23" t="s">
        <v>14</v>
      </c>
      <c r="AT584" s="23" t="s">
        <v>15</v>
      </c>
      <c r="AU584" s="23" t="s">
        <v>16</v>
      </c>
      <c r="AV584" s="23" t="s">
        <v>17</v>
      </c>
      <c r="AW584" s="27"/>
      <c r="AX584" s="28" t="s">
        <v>7</v>
      </c>
      <c r="AY584" s="23" t="s">
        <v>8</v>
      </c>
      <c r="AZ584" s="23" t="s">
        <v>9</v>
      </c>
      <c r="BA584" s="24" t="s">
        <v>10</v>
      </c>
      <c r="BB584" s="23" t="s">
        <v>9</v>
      </c>
      <c r="BC584" s="23" t="s">
        <v>11</v>
      </c>
      <c r="BD584" s="23" t="s">
        <v>12</v>
      </c>
      <c r="BE584" s="23" t="s">
        <v>13</v>
      </c>
      <c r="BF584" s="23"/>
      <c r="BG584" s="23" t="s">
        <v>14</v>
      </c>
      <c r="BH584" s="23" t="s">
        <v>15</v>
      </c>
      <c r="BI584" s="23" t="s">
        <v>16</v>
      </c>
      <c r="BJ584" s="23" t="s">
        <v>17</v>
      </c>
      <c r="BK584" s="29"/>
      <c r="BL584" s="28" t="s">
        <v>7</v>
      </c>
      <c r="BM584" s="23" t="s">
        <v>8</v>
      </c>
      <c r="BN584" s="23" t="s">
        <v>9</v>
      </c>
      <c r="BO584" s="24" t="s">
        <v>10</v>
      </c>
      <c r="BP584" s="23" t="s">
        <v>9</v>
      </c>
      <c r="BQ584" s="23" t="s">
        <v>11</v>
      </c>
      <c r="BR584" s="23" t="s">
        <v>12</v>
      </c>
      <c r="BS584" s="23" t="s">
        <v>13</v>
      </c>
      <c r="BT584" s="23" t="s">
        <v>18</v>
      </c>
      <c r="BU584" s="23" t="s">
        <v>14</v>
      </c>
      <c r="BV584" s="23" t="s">
        <v>12</v>
      </c>
      <c r="BW584" s="23" t="s">
        <v>19</v>
      </c>
      <c r="BX584" s="23" t="s">
        <v>17</v>
      </c>
      <c r="BY584" s="27"/>
      <c r="BZ584" s="28" t="s">
        <v>7</v>
      </c>
      <c r="CA584" s="23" t="s">
        <v>8</v>
      </c>
      <c r="CB584" s="23" t="s">
        <v>9</v>
      </c>
      <c r="CC584" s="24" t="s">
        <v>10</v>
      </c>
      <c r="CD584" s="23" t="s">
        <v>9</v>
      </c>
      <c r="CE584" s="23" t="s">
        <v>11</v>
      </c>
      <c r="CF584" s="23" t="s">
        <v>12</v>
      </c>
      <c r="CG584" s="23" t="s">
        <v>13</v>
      </c>
      <c r="CH584" s="30" t="s">
        <v>18</v>
      </c>
      <c r="CI584" s="23" t="s">
        <v>14</v>
      </c>
      <c r="CJ584" s="23" t="s">
        <v>12</v>
      </c>
      <c r="CK584" s="23" t="s">
        <v>19</v>
      </c>
      <c r="CL584" s="23" t="s">
        <v>17</v>
      </c>
      <c r="CM584" s="27"/>
      <c r="CN584" s="28" t="s">
        <v>7</v>
      </c>
      <c r="CO584" s="23" t="s">
        <v>8</v>
      </c>
      <c r="CP584" s="23" t="s">
        <v>9</v>
      </c>
      <c r="CQ584" s="24" t="s">
        <v>10</v>
      </c>
      <c r="CR584" s="23" t="s">
        <v>9</v>
      </c>
      <c r="CS584" s="23" t="s">
        <v>11</v>
      </c>
      <c r="CT584" s="23" t="s">
        <v>12</v>
      </c>
      <c r="CU584" s="23" t="s">
        <v>13</v>
      </c>
      <c r="CV584" s="31" t="s">
        <v>18</v>
      </c>
      <c r="CW584" s="23" t="s">
        <v>14</v>
      </c>
      <c r="CX584" s="23" t="s">
        <v>12</v>
      </c>
      <c r="CY584" s="23" t="s">
        <v>19</v>
      </c>
      <c r="CZ584" s="23" t="s">
        <v>17</v>
      </c>
      <c r="DA584" s="32"/>
      <c r="DB584" s="28" t="s">
        <v>7</v>
      </c>
      <c r="DC584" s="23" t="s">
        <v>8</v>
      </c>
      <c r="DD584" s="23" t="s">
        <v>9</v>
      </c>
      <c r="DE584" s="24" t="s">
        <v>10</v>
      </c>
      <c r="DF584" s="23" t="s">
        <v>9</v>
      </c>
      <c r="DG584" s="23" t="s">
        <v>11</v>
      </c>
      <c r="DH584" s="23" t="s">
        <v>12</v>
      </c>
      <c r="DI584" s="23" t="s">
        <v>13</v>
      </c>
      <c r="DJ584" s="31" t="s">
        <v>18</v>
      </c>
      <c r="DK584" s="23" t="s">
        <v>14</v>
      </c>
      <c r="DL584" s="23" t="s">
        <v>12</v>
      </c>
      <c r="DM584" s="23" t="s">
        <v>19</v>
      </c>
      <c r="DN584" s="23" t="s">
        <v>17</v>
      </c>
      <c r="DO584" s="25"/>
      <c r="DP584" s="28" t="s">
        <v>7</v>
      </c>
      <c r="DQ584" s="23" t="s">
        <v>8</v>
      </c>
      <c r="DR584" s="23" t="s">
        <v>9</v>
      </c>
      <c r="DS584" s="24" t="s">
        <v>10</v>
      </c>
      <c r="DT584" s="23" t="s">
        <v>9</v>
      </c>
      <c r="DU584" s="23" t="s">
        <v>11</v>
      </c>
      <c r="DV584" s="23" t="s">
        <v>12</v>
      </c>
      <c r="DW584" s="23" t="s">
        <v>13</v>
      </c>
      <c r="DX584" s="31" t="s">
        <v>18</v>
      </c>
      <c r="DY584" s="23" t="s">
        <v>14</v>
      </c>
      <c r="DZ584" s="23" t="s">
        <v>12</v>
      </c>
      <c r="EA584" s="23" t="s">
        <v>19</v>
      </c>
      <c r="EB584" s="23" t="s">
        <v>17</v>
      </c>
      <c r="EC584" s="27"/>
      <c r="ED584" s="26" t="s">
        <v>7</v>
      </c>
      <c r="EE584" s="23" t="s">
        <v>8</v>
      </c>
      <c r="EF584" s="23" t="s">
        <v>9</v>
      </c>
      <c r="EG584" s="24" t="s">
        <v>10</v>
      </c>
      <c r="EH584" s="23" t="s">
        <v>9</v>
      </c>
      <c r="EI584" s="23" t="s">
        <v>11</v>
      </c>
      <c r="EJ584" s="23" t="s">
        <v>12</v>
      </c>
      <c r="EK584" s="23" t="s">
        <v>13</v>
      </c>
      <c r="EL584" s="23"/>
      <c r="EM584" s="23" t="s">
        <v>14</v>
      </c>
      <c r="EN584" s="23" t="s">
        <v>15</v>
      </c>
      <c r="EO584" s="23" t="s">
        <v>16</v>
      </c>
      <c r="EP584" s="23" t="s">
        <v>17</v>
      </c>
      <c r="EQ584" s="27"/>
      <c r="ER584" s="28" t="s">
        <v>7</v>
      </c>
      <c r="ES584" s="23" t="s">
        <v>8</v>
      </c>
      <c r="ET584" s="23" t="s">
        <v>9</v>
      </c>
      <c r="EU584" s="24" t="s">
        <v>10</v>
      </c>
      <c r="EV584" s="23" t="s">
        <v>9</v>
      </c>
      <c r="EW584" s="23" t="s">
        <v>11</v>
      </c>
      <c r="EX584" s="23" t="s">
        <v>12</v>
      </c>
      <c r="EY584" s="23" t="s">
        <v>13</v>
      </c>
      <c r="EZ584" s="23"/>
      <c r="FA584" s="23" t="s">
        <v>14</v>
      </c>
      <c r="FB584" s="23" t="s">
        <v>15</v>
      </c>
      <c r="FC584" s="23" t="s">
        <v>16</v>
      </c>
      <c r="FD584" s="23" t="s">
        <v>17</v>
      </c>
      <c r="HW584" s="185"/>
      <c r="HX584" s="29"/>
      <c r="HY584" s="29"/>
      <c r="HZ584" s="29"/>
      <c r="IA584" s="29"/>
      <c r="IC584" s="212"/>
      <c r="ID584" s="29"/>
      <c r="IE584" s="29"/>
      <c r="IF584" s="29"/>
      <c r="IG584" s="29"/>
      <c r="IH584" s="29"/>
      <c r="IL584" s="29"/>
      <c r="IM584" s="29"/>
      <c r="IN584" s="29"/>
      <c r="IO584" s="29"/>
      <c r="IQ584" s="212"/>
      <c r="IR584" s="29"/>
      <c r="IS584" s="29"/>
      <c r="IT584" s="29"/>
      <c r="IU584" s="29"/>
      <c r="IV584" s="29"/>
      <c r="IY584" s="33"/>
      <c r="IZ584" s="28" t="s">
        <v>7</v>
      </c>
      <c r="JA584" s="23" t="s">
        <v>8</v>
      </c>
      <c r="JB584" s="23" t="s">
        <v>9</v>
      </c>
      <c r="JC584" s="24" t="s">
        <v>10</v>
      </c>
      <c r="JD584" s="23" t="s">
        <v>9</v>
      </c>
      <c r="JE584" s="23" t="s">
        <v>11</v>
      </c>
      <c r="JF584" s="23" t="s">
        <v>12</v>
      </c>
      <c r="JG584" s="23" t="s">
        <v>13</v>
      </c>
      <c r="JH584" s="24" t="s">
        <v>18</v>
      </c>
      <c r="JI584" s="23" t="s">
        <v>14</v>
      </c>
      <c r="JJ584" s="23" t="s">
        <v>12</v>
      </c>
      <c r="JK584" s="23" t="s">
        <v>19</v>
      </c>
      <c r="JL584" s="23" t="s">
        <v>17</v>
      </c>
      <c r="JM584" s="27"/>
      <c r="JN584" s="28" t="s">
        <v>7</v>
      </c>
      <c r="JO584" s="23" t="s">
        <v>8</v>
      </c>
      <c r="JP584" s="23" t="s">
        <v>9</v>
      </c>
      <c r="JQ584" s="24" t="s">
        <v>10</v>
      </c>
      <c r="JR584" s="23" t="s">
        <v>9</v>
      </c>
      <c r="JS584" s="23" t="s">
        <v>11</v>
      </c>
      <c r="JT584" s="23" t="s">
        <v>12</v>
      </c>
      <c r="JU584" s="23" t="s">
        <v>13</v>
      </c>
      <c r="JV584" s="23" t="s">
        <v>18</v>
      </c>
      <c r="JW584" s="23" t="s">
        <v>14</v>
      </c>
      <c r="JX584" s="23" t="s">
        <v>12</v>
      </c>
      <c r="JY584" s="23" t="s">
        <v>19</v>
      </c>
      <c r="JZ584" s="23" t="s">
        <v>17</v>
      </c>
      <c r="KA584" s="34"/>
      <c r="KB584" s="28" t="s">
        <v>7</v>
      </c>
      <c r="KC584" s="23" t="s">
        <v>8</v>
      </c>
      <c r="KD584" s="23" t="s">
        <v>9</v>
      </c>
      <c r="KE584" s="24" t="s">
        <v>10</v>
      </c>
      <c r="KF584" s="23" t="s">
        <v>9</v>
      </c>
      <c r="KG584" s="23" t="s">
        <v>11</v>
      </c>
      <c r="KH584" s="23" t="s">
        <v>12</v>
      </c>
      <c r="KI584" s="23" t="s">
        <v>13</v>
      </c>
      <c r="KJ584" s="24" t="s">
        <v>18</v>
      </c>
      <c r="KK584" s="23" t="s">
        <v>14</v>
      </c>
      <c r="KL584" s="23" t="s">
        <v>12</v>
      </c>
      <c r="KM584" s="23" t="s">
        <v>19</v>
      </c>
      <c r="KN584" s="23" t="s">
        <v>17</v>
      </c>
      <c r="KO584" s="27"/>
      <c r="KP584" s="28" t="s">
        <v>7</v>
      </c>
      <c r="KQ584" s="23" t="s">
        <v>8</v>
      </c>
      <c r="KR584" s="23" t="s">
        <v>9</v>
      </c>
      <c r="KS584" s="24" t="s">
        <v>10</v>
      </c>
      <c r="KT584" s="23" t="s">
        <v>9</v>
      </c>
      <c r="KU584" s="23" t="s">
        <v>11</v>
      </c>
      <c r="KV584" s="23" t="s">
        <v>12</v>
      </c>
      <c r="KW584" s="23" t="s">
        <v>13</v>
      </c>
      <c r="KX584" s="23" t="s">
        <v>18</v>
      </c>
      <c r="KY584" s="23" t="s">
        <v>14</v>
      </c>
      <c r="KZ584" s="23" t="s">
        <v>12</v>
      </c>
      <c r="LA584" s="23" t="s">
        <v>19</v>
      </c>
      <c r="LB584" s="23" t="s">
        <v>17</v>
      </c>
      <c r="LC584" s="25"/>
      <c r="LD584" s="28" t="s">
        <v>7</v>
      </c>
      <c r="LE584" s="23" t="s">
        <v>8</v>
      </c>
      <c r="LF584" s="23" t="s">
        <v>9</v>
      </c>
      <c r="LG584" s="24" t="s">
        <v>10</v>
      </c>
      <c r="LH584" s="23" t="s">
        <v>9</v>
      </c>
      <c r="LI584" s="23" t="s">
        <v>11</v>
      </c>
      <c r="LJ584" s="23" t="s">
        <v>12</v>
      </c>
      <c r="LK584" s="23" t="s">
        <v>13</v>
      </c>
      <c r="LL584" s="24" t="s">
        <v>18</v>
      </c>
      <c r="LM584" s="23" t="s">
        <v>14</v>
      </c>
      <c r="LN584" s="23" t="s">
        <v>12</v>
      </c>
      <c r="LO584" s="23" t="s">
        <v>19</v>
      </c>
      <c r="LP584" s="23" t="s">
        <v>17</v>
      </c>
      <c r="LQ584" s="25"/>
      <c r="LR584" s="26" t="s">
        <v>7</v>
      </c>
      <c r="LS584" s="23" t="s">
        <v>8</v>
      </c>
      <c r="LT584" s="23" t="s">
        <v>9</v>
      </c>
      <c r="LU584" s="24" t="s">
        <v>10</v>
      </c>
      <c r="LV584" s="23" t="s">
        <v>9</v>
      </c>
      <c r="LW584" s="23" t="s">
        <v>11</v>
      </c>
      <c r="LX584" s="23" t="s">
        <v>12</v>
      </c>
      <c r="LY584" s="23" t="s">
        <v>13</v>
      </c>
      <c r="LZ584" s="23"/>
      <c r="MA584" s="23" t="s">
        <v>14</v>
      </c>
      <c r="MB584" s="23" t="s">
        <v>15</v>
      </c>
      <c r="MC584" s="23" t="s">
        <v>16</v>
      </c>
      <c r="MD584" s="23" t="s">
        <v>17</v>
      </c>
      <c r="ME584" s="27"/>
      <c r="MF584" s="26" t="s">
        <v>7</v>
      </c>
      <c r="MG584" s="23" t="s">
        <v>8</v>
      </c>
      <c r="MH584" s="23" t="s">
        <v>9</v>
      </c>
      <c r="MI584" s="24" t="s">
        <v>10</v>
      </c>
      <c r="MJ584" s="23" t="s">
        <v>9</v>
      </c>
      <c r="MK584" s="23" t="s">
        <v>11</v>
      </c>
      <c r="ML584" s="23" t="s">
        <v>12</v>
      </c>
      <c r="MM584" s="23" t="s">
        <v>13</v>
      </c>
      <c r="MN584" s="23"/>
      <c r="MO584" s="23" t="s">
        <v>14</v>
      </c>
      <c r="MP584" s="23" t="s">
        <v>15</v>
      </c>
      <c r="MQ584" s="23" t="s">
        <v>16</v>
      </c>
      <c r="MR584" s="23" t="s">
        <v>17</v>
      </c>
      <c r="MS584" s="25"/>
      <c r="MT584" s="26" t="s">
        <v>7</v>
      </c>
      <c r="MU584" s="23" t="s">
        <v>8</v>
      </c>
      <c r="MV584" s="23" t="s">
        <v>9</v>
      </c>
      <c r="MW584" s="24" t="s">
        <v>10</v>
      </c>
      <c r="MX584" s="23" t="s">
        <v>9</v>
      </c>
      <c r="MY584" s="23" t="s">
        <v>11</v>
      </c>
      <c r="MZ584" s="23" t="s">
        <v>12</v>
      </c>
      <c r="NA584" s="23" t="s">
        <v>13</v>
      </c>
      <c r="NB584" s="23"/>
      <c r="NC584" s="23" t="s">
        <v>14</v>
      </c>
      <c r="ND584" s="23" t="s">
        <v>15</v>
      </c>
      <c r="NE584" s="23" t="s">
        <v>16</v>
      </c>
      <c r="NF584" s="23" t="s">
        <v>17</v>
      </c>
      <c r="NG584" s="27"/>
      <c r="NH584" s="26" t="s">
        <v>7</v>
      </c>
      <c r="NI584" s="23" t="s">
        <v>8</v>
      </c>
      <c r="NJ584" s="23" t="s">
        <v>9</v>
      </c>
      <c r="NK584" s="24" t="s">
        <v>10</v>
      </c>
      <c r="NL584" s="23" t="s">
        <v>9</v>
      </c>
      <c r="NM584" s="23" t="s">
        <v>11</v>
      </c>
      <c r="NN584" s="23" t="s">
        <v>12</v>
      </c>
      <c r="NO584" s="23" t="s">
        <v>13</v>
      </c>
      <c r="NP584" s="23"/>
      <c r="NQ584" s="23" t="s">
        <v>14</v>
      </c>
      <c r="NR584" s="23" t="s">
        <v>15</v>
      </c>
      <c r="NS584" s="23" t="s">
        <v>16</v>
      </c>
      <c r="NT584" s="23" t="s">
        <v>17</v>
      </c>
    </row>
    <row r="585" spans="1:384" x14ac:dyDescent="0.2">
      <c r="A585" s="38">
        <v>45858</v>
      </c>
      <c r="B585" s="39">
        <v>3108</v>
      </c>
      <c r="C585" s="40">
        <v>1537</v>
      </c>
      <c r="D585" s="40">
        <v>639</v>
      </c>
      <c r="E585" s="40">
        <v>932</v>
      </c>
      <c r="F585" s="140"/>
      <c r="G585" s="140"/>
      <c r="H585" s="42"/>
      <c r="I585" s="43">
        <v>1085</v>
      </c>
      <c r="J585" s="43">
        <v>100</v>
      </c>
      <c r="K585" s="43">
        <v>43</v>
      </c>
      <c r="L585" s="43">
        <v>1</v>
      </c>
      <c r="M585" s="43">
        <v>14</v>
      </c>
      <c r="N585" s="43">
        <v>1</v>
      </c>
      <c r="O585" s="43">
        <v>46</v>
      </c>
      <c r="P585" s="43"/>
      <c r="Q585" s="44">
        <v>1009</v>
      </c>
      <c r="R585" s="44">
        <v>1009</v>
      </c>
      <c r="S585" s="45">
        <v>0.1009</v>
      </c>
      <c r="T585" s="35" t="s">
        <v>308</v>
      </c>
      <c r="U585" s="27"/>
      <c r="V585" s="46">
        <v>45858</v>
      </c>
      <c r="W585" s="47">
        <v>9077</v>
      </c>
      <c r="X585" s="43">
        <v>244</v>
      </c>
      <c r="Y585" s="43">
        <v>420</v>
      </c>
      <c r="Z585" s="43">
        <v>3</v>
      </c>
      <c r="AA585" s="43">
        <v>12</v>
      </c>
      <c r="AB585" s="43">
        <v>3</v>
      </c>
      <c r="AC585" s="43">
        <v>7</v>
      </c>
      <c r="AD585" s="43"/>
      <c r="AE585" s="44">
        <v>1026</v>
      </c>
      <c r="AF585" s="44">
        <v>3078</v>
      </c>
      <c r="AG585" s="45">
        <v>0.12614754098360656</v>
      </c>
      <c r="AH585" s="35" t="s">
        <v>338</v>
      </c>
      <c r="AI585" s="27"/>
      <c r="AJ585" s="46">
        <v>45858</v>
      </c>
      <c r="AK585" s="43">
        <v>11398</v>
      </c>
      <c r="AL585" s="43">
        <v>169</v>
      </c>
      <c r="AM585" s="43">
        <v>287</v>
      </c>
      <c r="AN585" s="43">
        <v>2</v>
      </c>
      <c r="AO585" s="43">
        <v>38</v>
      </c>
      <c r="AP585" s="43">
        <v>2</v>
      </c>
      <c r="AQ585" s="43">
        <v>10</v>
      </c>
      <c r="AR585" s="43"/>
      <c r="AS585" s="43">
        <v>1008</v>
      </c>
      <c r="AT585" s="44">
        <v>2016</v>
      </c>
      <c r="AU585" s="45">
        <v>0.11928994082840237</v>
      </c>
      <c r="AV585" s="35" t="s">
        <v>756</v>
      </c>
      <c r="AW585" s="27"/>
      <c r="AX585" s="46">
        <v>45858</v>
      </c>
      <c r="AY585" s="48">
        <v>12782</v>
      </c>
      <c r="AZ585" s="48">
        <v>89</v>
      </c>
      <c r="BA585" s="48">
        <v>447</v>
      </c>
      <c r="BB585" s="48">
        <v>3</v>
      </c>
      <c r="BC585" s="48">
        <v>21</v>
      </c>
      <c r="BD585" s="48">
        <v>3</v>
      </c>
      <c r="BE585" s="48">
        <v>2</v>
      </c>
      <c r="BF585" s="48"/>
      <c r="BG585" s="48">
        <v>1012</v>
      </c>
      <c r="BH585" s="48">
        <v>3036</v>
      </c>
      <c r="BI585" s="49">
        <v>0.34112359550561799</v>
      </c>
      <c r="BJ585" s="35" t="s">
        <v>757</v>
      </c>
      <c r="BK585" s="50"/>
      <c r="BL585" s="51">
        <v>45858</v>
      </c>
      <c r="BM585" s="44">
        <v>11195</v>
      </c>
      <c r="BN585" s="43">
        <v>52</v>
      </c>
      <c r="BO585" s="43">
        <v>410</v>
      </c>
      <c r="BP585" s="43">
        <v>5</v>
      </c>
      <c r="BQ585" s="43">
        <v>32</v>
      </c>
      <c r="BR585" s="43">
        <v>1</v>
      </c>
      <c r="BS585" s="52">
        <v>0</v>
      </c>
      <c r="BT585" s="53" t="s">
        <v>49</v>
      </c>
      <c r="BU585" s="47">
        <v>682</v>
      </c>
      <c r="BV585" s="43">
        <v>800</v>
      </c>
      <c r="BW585" s="54">
        <v>0.15384615384615385</v>
      </c>
      <c r="BX585" s="35" t="s">
        <v>55</v>
      </c>
      <c r="BY585" s="27"/>
      <c r="BZ585" s="51">
        <v>45858</v>
      </c>
      <c r="CA585" s="43">
        <v>16599</v>
      </c>
      <c r="CB585" s="43">
        <v>18</v>
      </c>
      <c r="CC585" s="43">
        <v>928</v>
      </c>
      <c r="CD585" s="43">
        <v>0</v>
      </c>
      <c r="CE585" s="43">
        <v>6</v>
      </c>
      <c r="CF585" s="43">
        <v>0</v>
      </c>
      <c r="CG585" s="43">
        <v>0</v>
      </c>
      <c r="CH585" s="55" t="s">
        <v>128</v>
      </c>
      <c r="CI585" s="43">
        <v>800</v>
      </c>
      <c r="CJ585" s="43">
        <v>0</v>
      </c>
      <c r="CK585" s="54">
        <v>0</v>
      </c>
      <c r="CL585" s="56" t="s">
        <v>318</v>
      </c>
      <c r="CM585" s="27"/>
      <c r="CN585" s="51">
        <v>45858</v>
      </c>
      <c r="CO585" s="43">
        <v>16380</v>
      </c>
      <c r="CP585" s="43">
        <v>59</v>
      </c>
      <c r="CQ585" s="43">
        <v>698</v>
      </c>
      <c r="CR585" s="43">
        <v>3</v>
      </c>
      <c r="CS585" s="43">
        <v>15</v>
      </c>
      <c r="CT585" s="43">
        <v>3</v>
      </c>
      <c r="CU585" s="43">
        <v>0</v>
      </c>
      <c r="CV585" s="57" t="s">
        <v>125</v>
      </c>
      <c r="CW585" s="43">
        <v>726</v>
      </c>
      <c r="CX585" s="43">
        <v>2178</v>
      </c>
      <c r="CY585" s="54">
        <v>0.36915254237288136</v>
      </c>
      <c r="CZ585" s="56"/>
      <c r="DA585" s="58"/>
      <c r="DB585" s="51">
        <v>45858</v>
      </c>
      <c r="DC585" s="44">
        <v>6442</v>
      </c>
      <c r="DD585" s="43">
        <v>32</v>
      </c>
      <c r="DE585" s="43">
        <v>228</v>
      </c>
      <c r="DF585" s="43">
        <v>1</v>
      </c>
      <c r="DG585" s="43">
        <v>11</v>
      </c>
      <c r="DH585" s="43">
        <v>1</v>
      </c>
      <c r="DI585" s="52">
        <v>8</v>
      </c>
      <c r="DJ585" s="53" t="s">
        <v>248</v>
      </c>
      <c r="DK585" s="47">
        <v>1100</v>
      </c>
      <c r="DL585" s="43">
        <v>1100</v>
      </c>
      <c r="DM585" s="54">
        <v>0.34375</v>
      </c>
      <c r="DN585" s="35" t="s">
        <v>310</v>
      </c>
      <c r="DO585" s="27"/>
      <c r="DP585" s="51">
        <v>45858</v>
      </c>
      <c r="DQ585" s="43">
        <v>265</v>
      </c>
      <c r="DR585" s="43">
        <v>26</v>
      </c>
      <c r="DS585" s="43">
        <v>13</v>
      </c>
      <c r="DT585" s="43">
        <v>1</v>
      </c>
      <c r="DU585" s="43">
        <v>22</v>
      </c>
      <c r="DV585" s="43">
        <v>1</v>
      </c>
      <c r="DW585" s="52">
        <v>5</v>
      </c>
      <c r="DX585" s="53" t="s">
        <v>91</v>
      </c>
      <c r="DY585" s="47">
        <v>770</v>
      </c>
      <c r="DZ585" s="43">
        <v>770</v>
      </c>
      <c r="EA585" s="54">
        <v>0.29615384615384616</v>
      </c>
      <c r="EB585" s="35"/>
      <c r="EC585" s="27"/>
      <c r="ED585" s="46">
        <v>45858</v>
      </c>
      <c r="EE585" s="47">
        <v>24875</v>
      </c>
      <c r="EF585" s="43">
        <v>56</v>
      </c>
      <c r="EG585" s="43">
        <v>1384</v>
      </c>
      <c r="EH585" s="43">
        <v>1</v>
      </c>
      <c r="EI585" s="43">
        <v>2</v>
      </c>
      <c r="EJ585" s="43">
        <v>2</v>
      </c>
      <c r="EK585" s="43">
        <v>0</v>
      </c>
      <c r="EL585" s="43"/>
      <c r="EM585" s="43">
        <v>1100</v>
      </c>
      <c r="EN585" s="44">
        <v>2200</v>
      </c>
      <c r="EO585" s="45">
        <v>0.39285714285714285</v>
      </c>
      <c r="EP585" s="35"/>
      <c r="EQ585" s="27"/>
      <c r="ER585" s="46">
        <v>45858</v>
      </c>
      <c r="ES585" s="43">
        <v>4619</v>
      </c>
      <c r="ET585" s="43">
        <v>168</v>
      </c>
      <c r="EU585" s="43">
        <v>137</v>
      </c>
      <c r="EV585" s="43">
        <v>6</v>
      </c>
      <c r="EW585" s="43">
        <v>44</v>
      </c>
      <c r="EX585" s="43">
        <v>6</v>
      </c>
      <c r="EY585" s="43">
        <v>12</v>
      </c>
      <c r="EZ585" s="43"/>
      <c r="FA585" s="44">
        <v>726</v>
      </c>
      <c r="FB585" s="44">
        <v>4356</v>
      </c>
      <c r="FC585" s="45">
        <v>0.25928571428571429</v>
      </c>
      <c r="FD585" s="35"/>
      <c r="HW585" s="181"/>
      <c r="HX585" s="27"/>
      <c r="HY585" s="27"/>
      <c r="HZ585" s="137"/>
      <c r="IA585" s="27"/>
      <c r="IC585" s="174"/>
      <c r="ID585" s="27"/>
      <c r="IE585" s="27"/>
      <c r="IF585" s="27"/>
      <c r="IG585" s="27"/>
      <c r="IH585" s="27"/>
      <c r="IL585" s="27"/>
      <c r="IM585" s="27"/>
      <c r="IN585" s="137"/>
      <c r="IO585" s="27"/>
      <c r="IQ585" s="174"/>
      <c r="IR585" s="27"/>
      <c r="IS585" s="27"/>
      <c r="IT585" s="27"/>
      <c r="IU585" s="27"/>
      <c r="IV585" s="27"/>
      <c r="IY585" s="33"/>
      <c r="IZ585" s="51">
        <v>45858</v>
      </c>
      <c r="JA585" s="43">
        <v>5031</v>
      </c>
      <c r="JB585" s="43">
        <v>31</v>
      </c>
      <c r="JC585" s="43">
        <v>261</v>
      </c>
      <c r="JD585" s="43">
        <v>0</v>
      </c>
      <c r="JE585" s="43">
        <v>32</v>
      </c>
      <c r="JF585" s="43">
        <v>0</v>
      </c>
      <c r="JG585" s="43">
        <v>12</v>
      </c>
      <c r="JH585" s="53" t="s">
        <v>70</v>
      </c>
      <c r="JI585" s="43">
        <v>1034</v>
      </c>
      <c r="JJ585" s="43">
        <v>0</v>
      </c>
      <c r="JK585" s="54">
        <v>0</v>
      </c>
      <c r="JL585" s="56" t="s">
        <v>313</v>
      </c>
      <c r="JM585" s="27"/>
      <c r="JN585" s="51">
        <v>45858</v>
      </c>
      <c r="JO585" s="43">
        <v>4216</v>
      </c>
      <c r="JP585" s="43">
        <v>37</v>
      </c>
      <c r="JQ585" s="43">
        <v>131</v>
      </c>
      <c r="JR585" s="43">
        <v>2</v>
      </c>
      <c r="JS585" s="43">
        <v>10</v>
      </c>
      <c r="JT585" s="43">
        <v>2</v>
      </c>
      <c r="JU585" s="43">
        <v>2</v>
      </c>
      <c r="JV585" s="60" t="s">
        <v>50</v>
      </c>
      <c r="JW585" s="43">
        <v>1100</v>
      </c>
      <c r="JX585" s="43">
        <v>2200</v>
      </c>
      <c r="JY585" s="54">
        <v>0.59459459459459463</v>
      </c>
      <c r="JZ585" s="56" t="s">
        <v>315</v>
      </c>
      <c r="KA585" s="61"/>
      <c r="KB585" s="51">
        <v>45858</v>
      </c>
      <c r="KC585" s="43">
        <v>4077</v>
      </c>
      <c r="KD585" s="43">
        <v>152</v>
      </c>
      <c r="KE585" s="43">
        <v>165</v>
      </c>
      <c r="KF585" s="43">
        <v>5</v>
      </c>
      <c r="KG585" s="43">
        <v>6</v>
      </c>
      <c r="KH585" s="43">
        <v>3</v>
      </c>
      <c r="KI585" s="43">
        <v>2</v>
      </c>
      <c r="KJ585" s="53" t="s">
        <v>143</v>
      </c>
      <c r="KK585" s="43">
        <v>1100</v>
      </c>
      <c r="KL585" s="43">
        <v>3300</v>
      </c>
      <c r="KM585" s="54">
        <v>0.21710526315789475</v>
      </c>
      <c r="KN585" s="56"/>
      <c r="KO585" s="27"/>
      <c r="KP585" s="51">
        <v>45858</v>
      </c>
      <c r="KQ585" s="43">
        <v>3009</v>
      </c>
      <c r="KR585" s="43">
        <v>37</v>
      </c>
      <c r="KS585" s="43">
        <v>157</v>
      </c>
      <c r="KT585" s="43">
        <v>8</v>
      </c>
      <c r="KU585" s="43">
        <v>67</v>
      </c>
      <c r="KV585" s="43">
        <v>10</v>
      </c>
      <c r="KW585" s="43">
        <v>0</v>
      </c>
      <c r="KX585" s="62" t="s">
        <v>79</v>
      </c>
      <c r="KY585" s="43">
        <v>387</v>
      </c>
      <c r="KZ585" s="43">
        <v>3870</v>
      </c>
      <c r="LA585" s="54">
        <v>1.0459459459459459</v>
      </c>
      <c r="LB585" s="56"/>
      <c r="LC585" s="27"/>
      <c r="LD585" s="51">
        <v>45858</v>
      </c>
      <c r="LE585" s="43">
        <v>66288</v>
      </c>
      <c r="LF585" s="43">
        <v>89</v>
      </c>
      <c r="LG585" s="43">
        <v>444</v>
      </c>
      <c r="LH585" s="43">
        <v>0</v>
      </c>
      <c r="LI585" s="43">
        <v>1</v>
      </c>
      <c r="LJ585" s="43">
        <v>0</v>
      </c>
      <c r="LK585" s="43">
        <v>1</v>
      </c>
      <c r="LL585" s="64" t="s">
        <v>220</v>
      </c>
      <c r="LM585" s="47">
        <v>1000</v>
      </c>
      <c r="LN585" s="43">
        <v>0</v>
      </c>
      <c r="LO585" s="54"/>
      <c r="LP585" s="56" t="s">
        <v>322</v>
      </c>
      <c r="LQ585" s="27"/>
      <c r="LR585" s="46">
        <v>45858</v>
      </c>
      <c r="LS585" s="47">
        <v>16720</v>
      </c>
      <c r="LT585" s="43">
        <v>58</v>
      </c>
      <c r="LU585" s="43">
        <v>908</v>
      </c>
      <c r="LV585" s="43">
        <v>1</v>
      </c>
      <c r="LW585" s="43">
        <v>25</v>
      </c>
      <c r="LX585" s="43">
        <v>3</v>
      </c>
      <c r="LY585" s="43">
        <v>0</v>
      </c>
      <c r="LZ585" s="43"/>
      <c r="MA585" s="44">
        <v>385</v>
      </c>
      <c r="MB585" s="44">
        <v>1155</v>
      </c>
      <c r="MC585" s="45">
        <v>0.19913793103448277</v>
      </c>
      <c r="MD585" s="35" t="s">
        <v>759</v>
      </c>
      <c r="ME585" s="27"/>
      <c r="MF585" s="46">
        <v>45858</v>
      </c>
      <c r="MG585" s="47">
        <v>4813</v>
      </c>
      <c r="MH585" s="43">
        <v>12</v>
      </c>
      <c r="MI585" s="43">
        <v>326</v>
      </c>
      <c r="MJ585" s="43">
        <v>0</v>
      </c>
      <c r="MK585" s="43">
        <v>12</v>
      </c>
      <c r="ML585" s="43">
        <v>0</v>
      </c>
      <c r="MM585" s="43">
        <v>-7</v>
      </c>
      <c r="MN585" s="43"/>
      <c r="MO585" s="43">
        <v>880</v>
      </c>
      <c r="MP585" s="44">
        <v>0</v>
      </c>
      <c r="MQ585" s="45">
        <v>0</v>
      </c>
      <c r="MR585" s="35" t="s">
        <v>317</v>
      </c>
      <c r="MS585" s="27"/>
      <c r="MT585" s="46">
        <v>45858</v>
      </c>
      <c r="MU585" s="47">
        <v>7328</v>
      </c>
      <c r="MV585" s="43">
        <v>19</v>
      </c>
      <c r="MW585" s="43">
        <v>347</v>
      </c>
      <c r="MX585" s="43">
        <v>0</v>
      </c>
      <c r="MY585" s="43">
        <v>34</v>
      </c>
      <c r="MZ585" s="43">
        <v>0</v>
      </c>
      <c r="NA585" s="43">
        <v>0</v>
      </c>
      <c r="NB585" s="43"/>
      <c r="NC585" s="44">
        <v>300</v>
      </c>
      <c r="ND585" s="44">
        <v>0</v>
      </c>
      <c r="NE585" s="45">
        <v>0</v>
      </c>
      <c r="NF585" s="35" t="s">
        <v>758</v>
      </c>
      <c r="NG585" s="27"/>
      <c r="NH585" s="46">
        <v>45858</v>
      </c>
      <c r="NI585" s="47">
        <v>6955</v>
      </c>
      <c r="NJ585" s="43">
        <v>68</v>
      </c>
      <c r="NK585" s="43">
        <v>178</v>
      </c>
      <c r="NL585" s="43">
        <v>1</v>
      </c>
      <c r="NM585" s="43">
        <v>35</v>
      </c>
      <c r="NN585" s="43">
        <v>1</v>
      </c>
      <c r="NO585" s="43">
        <v>0</v>
      </c>
      <c r="NP585" s="43"/>
      <c r="NQ585" s="43">
        <v>1100</v>
      </c>
      <c r="NR585" s="44">
        <v>1100</v>
      </c>
      <c r="NS585" s="45">
        <v>0.16176470588235295</v>
      </c>
      <c r="NT585" s="35" t="s">
        <v>86</v>
      </c>
    </row>
    <row r="586" spans="1:384" x14ac:dyDescent="0.2">
      <c r="A586" s="38">
        <v>45860</v>
      </c>
      <c r="B586" s="39">
        <f>IF(A586="","",SUM(J586,LF588,AL586,ET586,AZ586,EF586,LT586,NJ586,MV586,MH586,X586)+SUM(DR589:DR592)+SUM(CP589:CP592)+SUM(CB589:CB592)+SUM(BN589:BN592)+SUM(DD589:DD592)+SUM(JB589:JB592)+SUM(JP589:JP592)+SUM(KD589:KD592)+SUM(KR589:KR592))</f>
        <v>2492</v>
      </c>
      <c r="C586" s="40">
        <f>IF(A586="","",SUM(J586,X586,ET586,AL586,AZ586)+SUM(BN589:BN592)+SUM(CB589:CB592)+SUM(CP589:CP592))</f>
        <v>1275</v>
      </c>
      <c r="D586" s="40">
        <f>IF(A586="","",SUM(EF586,ET586)+SUM(DD589:DD592)+SUM(DR589:DR592))</f>
        <v>529</v>
      </c>
      <c r="E586" s="40">
        <f>IF(A586="","",SUM(NJ586,MV586,MH586,LT586,LF588)+SUM(JB589:JB592)+SUM(JP589:JP592)+SUM(KD589:KD592)+SUM(KR589:KR592))</f>
        <v>766</v>
      </c>
      <c r="F586" s="140"/>
      <c r="G586" s="140"/>
      <c r="H586" s="42"/>
      <c r="I586" s="44">
        <v>1170</v>
      </c>
      <c r="J586" s="44">
        <f t="shared" ref="J586:J598" si="2814">IF(I586="","",I586-I585)</f>
        <v>85</v>
      </c>
      <c r="K586" s="44">
        <v>54</v>
      </c>
      <c r="L586" s="44">
        <f t="shared" ref="L586:L598" si="2815">IF(K586="","",K586-K585)</f>
        <v>11</v>
      </c>
      <c r="M586" s="44">
        <v>50</v>
      </c>
      <c r="N586" s="44">
        <f t="shared" ref="N586:N598" si="2816">IF(M586="","",M585+O585-M586)</f>
        <v>10</v>
      </c>
      <c r="O586" s="44">
        <v>0</v>
      </c>
      <c r="P586" s="43"/>
      <c r="Q586" s="43">
        <v>363</v>
      </c>
      <c r="R586" s="44">
        <f t="shared" ref="R586:R598" si="2817">IF(Q586="","",N586*Q586)</f>
        <v>3630</v>
      </c>
      <c r="S586" s="45">
        <f t="shared" ref="S586:S598" si="2818">IF(R586="","",R586/(J586*100))</f>
        <v>0.42705882352941177</v>
      </c>
      <c r="T586" s="35" t="s">
        <v>325</v>
      </c>
      <c r="U586" s="27"/>
      <c r="V586" s="51">
        <f t="shared" ref="V586:V605" si="2819">IF($A586="","",$A586)</f>
        <v>45860</v>
      </c>
      <c r="W586" s="44">
        <v>9218</v>
      </c>
      <c r="X586" s="44">
        <f t="shared" ref="X586:X598" si="2820">IF(W586="","",W586-W585)</f>
        <v>141</v>
      </c>
      <c r="Y586" s="44">
        <v>423</v>
      </c>
      <c r="Z586" s="44">
        <f t="shared" ref="Z586:Z598" si="2821">IF(Y586="","",Y586-Y585)</f>
        <v>3</v>
      </c>
      <c r="AA586" s="44">
        <v>16</v>
      </c>
      <c r="AB586" s="44">
        <f t="shared" ref="AB586:AB598" si="2822">IF(AA586="","",AA585+AC585-AA586)</f>
        <v>3</v>
      </c>
      <c r="AC586" s="44">
        <v>4</v>
      </c>
      <c r="AD586" s="43"/>
      <c r="AE586" s="43">
        <f t="shared" ref="AE586:AE598" si="2823">IF(W586="","",AE585)</f>
        <v>1026</v>
      </c>
      <c r="AF586" s="44">
        <f t="shared" ref="AF586:AF598" si="2824">IF(AE586="","",AB586*AE586)</f>
        <v>3078</v>
      </c>
      <c r="AG586" s="45">
        <f t="shared" ref="AG586:AG598" si="2825">IF(AF586="","",AF586/(X586*100))</f>
        <v>0.21829787234042553</v>
      </c>
      <c r="AH586" s="35"/>
      <c r="AI586" s="27"/>
      <c r="AJ586" s="51">
        <f t="shared" ref="AJ586:AJ605" si="2826">IF($A586="","",$A586)</f>
        <v>45860</v>
      </c>
      <c r="AK586" s="44">
        <v>11534</v>
      </c>
      <c r="AL586" s="44">
        <f t="shared" ref="AL586:AL598" si="2827">IF(AK586="","",AK586-AK585)</f>
        <v>136</v>
      </c>
      <c r="AM586" s="44">
        <v>289</v>
      </c>
      <c r="AN586" s="44">
        <f t="shared" ref="AN586:AN598" si="2828">IF(AM586="","",AM586-AM585)</f>
        <v>2</v>
      </c>
      <c r="AO586" s="44">
        <v>46</v>
      </c>
      <c r="AP586" s="44">
        <f t="shared" ref="AP586:AP598" si="2829">IF(AO586="","",AO585+AQ585-AO586)</f>
        <v>2</v>
      </c>
      <c r="AQ586" s="44">
        <v>0</v>
      </c>
      <c r="AR586" s="43"/>
      <c r="AS586" s="43">
        <f t="shared" ref="AS586:AS598" si="2830">IF(AK586="","",AS585)</f>
        <v>1008</v>
      </c>
      <c r="AT586" s="44">
        <f t="shared" ref="AT586:AT598" si="2831">IF(AS586="","",AP586*AS586)</f>
        <v>2016</v>
      </c>
      <c r="AU586" s="45">
        <f t="shared" ref="AU586:AU598" si="2832">IF(AT586="","",AT586/(AL586*100))</f>
        <v>0.14823529411764705</v>
      </c>
      <c r="AV586" s="35"/>
      <c r="AW586" s="27"/>
      <c r="AX586" s="51">
        <f t="shared" ref="AX586:AX605" si="2833">IF($A586="","",$A586)</f>
        <v>45860</v>
      </c>
      <c r="AY586" s="44">
        <v>12856</v>
      </c>
      <c r="AZ586" s="44">
        <f t="shared" ref="AZ586:AZ598" si="2834">IF(AY586="","",AY586-AY585)</f>
        <v>74</v>
      </c>
      <c r="BA586" s="44">
        <v>448</v>
      </c>
      <c r="BB586" s="44">
        <f t="shared" ref="BB586:BB598" si="2835">IF(BA586="","",BA586-BA585)</f>
        <v>1</v>
      </c>
      <c r="BC586" s="44">
        <v>22</v>
      </c>
      <c r="BD586" s="44">
        <f t="shared" ref="BD586:BD598" si="2836">IF(BC586="","",BC585+BE585-BC586)</f>
        <v>1</v>
      </c>
      <c r="BE586" s="44">
        <v>0</v>
      </c>
      <c r="BF586" s="43"/>
      <c r="BG586" s="43">
        <f t="shared" ref="BG586:BG598" si="2837">IF(AY586="","",BG585)</f>
        <v>1012</v>
      </c>
      <c r="BH586" s="44">
        <f t="shared" ref="BH586:BH598" si="2838">IF(BG586="","",BD586*BG586)</f>
        <v>1012</v>
      </c>
      <c r="BI586" s="45">
        <f t="shared" ref="BI586:BI598" si="2839">IF(BH586="","",BH586/(AZ586*100))</f>
        <v>0.13675675675675675</v>
      </c>
      <c r="BJ586" s="213" t="s">
        <v>326</v>
      </c>
      <c r="BK586" s="50"/>
      <c r="BL586" s="46"/>
      <c r="BM586" s="44">
        <v>8977</v>
      </c>
      <c r="BN586" s="44">
        <v>9</v>
      </c>
      <c r="BO586" s="43">
        <v>261</v>
      </c>
      <c r="BP586" s="44">
        <v>0</v>
      </c>
      <c r="BQ586" s="44">
        <v>36</v>
      </c>
      <c r="BR586" s="43">
        <v>0</v>
      </c>
      <c r="BS586" s="66">
        <v>-23</v>
      </c>
      <c r="BT586" s="60" t="s">
        <v>23</v>
      </c>
      <c r="BU586" s="67">
        <v>1000</v>
      </c>
      <c r="BV586" s="44">
        <v>0</v>
      </c>
      <c r="BW586" s="45">
        <v>0</v>
      </c>
      <c r="BX586" s="35" t="s">
        <v>309</v>
      </c>
      <c r="BY586" s="27"/>
      <c r="BZ586" s="46"/>
      <c r="CA586" s="44">
        <v>18432</v>
      </c>
      <c r="CB586" s="44">
        <v>32</v>
      </c>
      <c r="CC586" s="44">
        <v>1031</v>
      </c>
      <c r="CD586" s="44">
        <v>1</v>
      </c>
      <c r="CE586" s="44">
        <v>3</v>
      </c>
      <c r="CF586" s="43">
        <v>3</v>
      </c>
      <c r="CG586" s="44">
        <v>3</v>
      </c>
      <c r="CH586" s="68" t="s">
        <v>279</v>
      </c>
      <c r="CI586" s="43">
        <v>1050</v>
      </c>
      <c r="CJ586" s="44">
        <v>3150</v>
      </c>
      <c r="CK586" s="45">
        <v>0.984375</v>
      </c>
      <c r="CL586" s="35"/>
      <c r="CM586" s="27"/>
      <c r="CN586" s="46"/>
      <c r="CO586" s="44">
        <v>14803</v>
      </c>
      <c r="CP586" s="44">
        <v>170</v>
      </c>
      <c r="CQ586" s="44">
        <v>558</v>
      </c>
      <c r="CR586" s="44">
        <v>3</v>
      </c>
      <c r="CS586" s="44">
        <v>7</v>
      </c>
      <c r="CT586" s="43">
        <v>2</v>
      </c>
      <c r="CU586" s="44">
        <v>2</v>
      </c>
      <c r="CV586" s="70" t="s">
        <v>245</v>
      </c>
      <c r="CW586" s="44">
        <v>900</v>
      </c>
      <c r="CX586" s="44">
        <v>1800</v>
      </c>
      <c r="CY586" s="45">
        <v>0.10588235294117647</v>
      </c>
      <c r="CZ586" s="35"/>
      <c r="DA586" s="58"/>
      <c r="DB586" s="46"/>
      <c r="DC586" s="44">
        <v>6252</v>
      </c>
      <c r="DD586" s="44">
        <v>46</v>
      </c>
      <c r="DE586" s="43">
        <v>200</v>
      </c>
      <c r="DF586" s="44">
        <v>2</v>
      </c>
      <c r="DG586" s="44">
        <v>10</v>
      </c>
      <c r="DH586" s="43">
        <v>2</v>
      </c>
      <c r="DI586" s="66">
        <v>2</v>
      </c>
      <c r="DJ586" s="60" t="s">
        <v>97</v>
      </c>
      <c r="DK586" s="67">
        <v>722</v>
      </c>
      <c r="DL586" s="44">
        <v>0</v>
      </c>
      <c r="DM586" s="45">
        <v>0</v>
      </c>
      <c r="DN586" s="35" t="s">
        <v>95</v>
      </c>
      <c r="DO586" s="27"/>
      <c r="DP586" s="46"/>
      <c r="DQ586" s="44">
        <v>843</v>
      </c>
      <c r="DR586" s="44">
        <v>155</v>
      </c>
      <c r="DS586" s="44">
        <v>30</v>
      </c>
      <c r="DT586" s="44">
        <v>4</v>
      </c>
      <c r="DU586" s="44">
        <v>5</v>
      </c>
      <c r="DV586" s="43">
        <v>5</v>
      </c>
      <c r="DW586" s="66">
        <v>3</v>
      </c>
      <c r="DX586" s="60" t="s">
        <v>143</v>
      </c>
      <c r="DY586" s="67">
        <v>1100</v>
      </c>
      <c r="DZ586" s="44">
        <v>5500</v>
      </c>
      <c r="EA586" s="45">
        <v>0.35483870967741937</v>
      </c>
      <c r="EB586" s="35" t="s">
        <v>314</v>
      </c>
      <c r="EC586" s="27"/>
      <c r="ED586" s="51">
        <f t="shared" ref="ED586:ED605" si="2840">IF($A586="","",$A586)</f>
        <v>45860</v>
      </c>
      <c r="EE586" s="44">
        <v>24882</v>
      </c>
      <c r="EF586" s="69">
        <f t="shared" ref="EF586:EF598" si="2841">IF(EE586="","",EE586-EE585)</f>
        <v>7</v>
      </c>
      <c r="EG586" s="44">
        <v>1384</v>
      </c>
      <c r="EH586" s="44">
        <f t="shared" ref="EH586:EH598" si="2842">IF(EG586="","",EG586-EG585)</f>
        <v>0</v>
      </c>
      <c r="EI586" s="44">
        <v>2</v>
      </c>
      <c r="EJ586" s="44">
        <f t="shared" ref="EJ586:EJ598" si="2843">IF(EI586="","",EI585+EK585-EI586)</f>
        <v>0</v>
      </c>
      <c r="EK586" s="44">
        <v>3</v>
      </c>
      <c r="EL586" s="43"/>
      <c r="EM586" s="43">
        <f t="shared" ref="EM586:EM598" si="2844">IF(EE586="","",EM585)</f>
        <v>1100</v>
      </c>
      <c r="EN586" s="44">
        <f t="shared" ref="EN586:EN598" si="2845">IF(EM586="","",EJ586*EM586)</f>
        <v>0</v>
      </c>
      <c r="EO586" s="45">
        <f t="shared" ref="EO586:EO598" si="2846">IF(EN586="","",EN586/(EF586*100))</f>
        <v>0</v>
      </c>
      <c r="EP586" s="35"/>
      <c r="EQ586" s="27"/>
      <c r="ER586" s="51">
        <f t="shared" ref="ER586:ER605" si="2847">IF($A586="","",$A586)</f>
        <v>45860</v>
      </c>
      <c r="ES586" s="44">
        <v>4697</v>
      </c>
      <c r="ET586" s="44">
        <f t="shared" ref="ET586:ET598" si="2848">IF(ES586="","",ES586-ES585)</f>
        <v>78</v>
      </c>
      <c r="EU586" s="44">
        <v>141</v>
      </c>
      <c r="EV586" s="44">
        <f t="shared" ref="EV586:EV598" si="2849">IF(EU586="","",EU586-EU585)</f>
        <v>4</v>
      </c>
      <c r="EW586" s="44">
        <v>52</v>
      </c>
      <c r="EX586" s="44">
        <f t="shared" ref="EX586:EX598" si="2850">IF(EW586="","",EW585+EY585-EW586)</f>
        <v>4</v>
      </c>
      <c r="EY586" s="44">
        <v>0</v>
      </c>
      <c r="EZ586" s="43"/>
      <c r="FA586" s="43">
        <f t="shared" ref="FA586:FA598" si="2851">IF(ES586="","",FA585)</f>
        <v>726</v>
      </c>
      <c r="FB586" s="44">
        <f t="shared" ref="FB586:FB598" si="2852">IF(FA586="","",EX586*FA586)</f>
        <v>2904</v>
      </c>
      <c r="FC586" s="45">
        <f t="shared" ref="FC586:FC598" si="2853">IF(FB586="","",FB586/(ET586*100))</f>
        <v>0.37230769230769228</v>
      </c>
      <c r="FD586" s="35"/>
      <c r="HW586" s="181"/>
      <c r="HX586" s="27"/>
      <c r="HY586" s="27"/>
      <c r="HZ586" s="137"/>
      <c r="IA586" s="27"/>
      <c r="IC586" s="174"/>
      <c r="ID586" s="27"/>
      <c r="IE586" s="27"/>
      <c r="IF586" s="27"/>
      <c r="IG586" s="27"/>
      <c r="IH586" s="27"/>
      <c r="IL586" s="27"/>
      <c r="IM586" s="27"/>
      <c r="IN586" s="137"/>
      <c r="IO586" s="27"/>
      <c r="IQ586" s="174"/>
      <c r="IR586" s="27"/>
      <c r="IS586" s="27"/>
      <c r="IT586" s="27"/>
      <c r="IU586" s="27"/>
      <c r="IV586" s="27"/>
      <c r="IY586" s="33"/>
      <c r="IZ586" s="46"/>
      <c r="JA586" s="44">
        <v>3156</v>
      </c>
      <c r="JB586" s="44">
        <v>15</v>
      </c>
      <c r="JC586" s="44">
        <v>98</v>
      </c>
      <c r="JD586" s="44">
        <v>1</v>
      </c>
      <c r="JE586" s="44">
        <v>33</v>
      </c>
      <c r="JF586" s="43">
        <v>1</v>
      </c>
      <c r="JG586" s="44">
        <v>3</v>
      </c>
      <c r="JH586" s="60" t="s">
        <v>23</v>
      </c>
      <c r="JI586" s="44">
        <v>1100</v>
      </c>
      <c r="JJ586" s="44">
        <v>1100</v>
      </c>
      <c r="JK586" s="45">
        <v>0.73333333333333328</v>
      </c>
      <c r="JL586" s="35" t="s">
        <v>82</v>
      </c>
      <c r="JM586" s="27"/>
      <c r="JN586" s="46"/>
      <c r="JO586" s="44">
        <v>3982</v>
      </c>
      <c r="JP586" s="44">
        <v>66</v>
      </c>
      <c r="JQ586" s="44">
        <v>86</v>
      </c>
      <c r="JR586" s="44">
        <v>0</v>
      </c>
      <c r="JS586" s="44">
        <v>8</v>
      </c>
      <c r="JT586" s="43">
        <v>1</v>
      </c>
      <c r="JU586" s="44">
        <v>6</v>
      </c>
      <c r="JV586" s="53" t="s">
        <v>76</v>
      </c>
      <c r="JW586" s="43">
        <v>900</v>
      </c>
      <c r="JX586" s="44">
        <v>900</v>
      </c>
      <c r="JY586" s="45">
        <v>0.13636363636363635</v>
      </c>
      <c r="JZ586" s="35"/>
      <c r="KA586" s="61"/>
      <c r="KB586" s="46"/>
      <c r="KC586" s="44">
        <v>2968</v>
      </c>
      <c r="KD586" s="44">
        <v>26</v>
      </c>
      <c r="KE586" s="44">
        <v>92</v>
      </c>
      <c r="KF586" s="44">
        <v>0</v>
      </c>
      <c r="KG586" s="44">
        <v>17</v>
      </c>
      <c r="KH586" s="43">
        <v>0</v>
      </c>
      <c r="KI586" s="44">
        <v>-7</v>
      </c>
      <c r="KJ586" s="60" t="s">
        <v>21</v>
      </c>
      <c r="KK586" s="44">
        <v>726</v>
      </c>
      <c r="KL586" s="44">
        <v>0</v>
      </c>
      <c r="KM586" s="45">
        <v>0</v>
      </c>
      <c r="KN586" s="35" t="s">
        <v>316</v>
      </c>
      <c r="KO586" s="27"/>
      <c r="KP586" s="46"/>
      <c r="KQ586" s="44">
        <v>3313</v>
      </c>
      <c r="KR586" s="44">
        <v>118</v>
      </c>
      <c r="KS586" s="44">
        <v>74</v>
      </c>
      <c r="KT586" s="44">
        <v>5</v>
      </c>
      <c r="KU586" s="44">
        <v>10</v>
      </c>
      <c r="KV586" s="43">
        <v>5</v>
      </c>
      <c r="KW586" s="44">
        <v>4</v>
      </c>
      <c r="KX586" s="71" t="s">
        <v>97</v>
      </c>
      <c r="KY586" s="43">
        <v>722</v>
      </c>
      <c r="KZ586" s="44">
        <v>3610</v>
      </c>
      <c r="LA586" s="45">
        <v>0.30593220338983051</v>
      </c>
      <c r="LB586" s="35" t="s">
        <v>307</v>
      </c>
      <c r="LC586" s="27"/>
      <c r="LD586" s="46"/>
      <c r="LE586" s="44"/>
      <c r="LF586" s="44"/>
      <c r="LG586" s="44">
        <v>529</v>
      </c>
      <c r="LH586" s="44">
        <v>0</v>
      </c>
      <c r="LI586" s="43">
        <v>2</v>
      </c>
      <c r="LJ586" s="44">
        <v>0</v>
      </c>
      <c r="LK586" s="44">
        <v>0</v>
      </c>
      <c r="LL586" s="72" t="s">
        <v>263</v>
      </c>
      <c r="LM586" s="67">
        <v>1000</v>
      </c>
      <c r="LN586" s="44">
        <v>0</v>
      </c>
      <c r="LO586" s="45"/>
      <c r="LP586" s="35"/>
      <c r="LQ586" s="27"/>
      <c r="LR586" s="51">
        <f t="shared" ref="LR586:LR605" si="2854">IF($A586="","",$A586)</f>
        <v>45860</v>
      </c>
      <c r="LS586" s="44">
        <v>16767</v>
      </c>
      <c r="LT586" s="44">
        <f t="shared" ref="LT586:LT598" si="2855">IF(LS586="","",LS586-LS585)</f>
        <v>47</v>
      </c>
      <c r="LU586" s="44">
        <v>911</v>
      </c>
      <c r="LV586" s="44">
        <f t="shared" ref="LV586:LV598" si="2856">IF(LU586="","",LU586-LU585)</f>
        <v>3</v>
      </c>
      <c r="LW586" s="44">
        <v>23</v>
      </c>
      <c r="LX586" s="44">
        <f t="shared" ref="LX586:LX598" si="2857">IF(LW586="","",LW585+LY585-LW586)</f>
        <v>2</v>
      </c>
      <c r="LY586" s="44">
        <v>12</v>
      </c>
      <c r="LZ586" s="43"/>
      <c r="MA586" s="43">
        <f t="shared" ref="MA586:MA598" si="2858">IF(LS586="","",MA585)</f>
        <v>385</v>
      </c>
      <c r="MB586" s="44">
        <f t="shared" ref="MB586:MB598" si="2859">IF(MA586="","",LX586*MA586)</f>
        <v>770</v>
      </c>
      <c r="MC586" s="45">
        <f t="shared" ref="MC586:MC598" si="2860">IF(MB586="","",MB586/(LT586*100))</f>
        <v>0.16382978723404254</v>
      </c>
      <c r="MD586" s="35"/>
      <c r="ME586" s="27"/>
      <c r="MF586" s="51">
        <f t="shared" ref="MF586:MF605" si="2861">IF($A586="","",$A586)</f>
        <v>45860</v>
      </c>
      <c r="MG586" s="44">
        <v>4849</v>
      </c>
      <c r="MH586" s="44">
        <f t="shared" ref="MH586:MH598" si="2862">IF(MG586="","",MG586-MG585)</f>
        <v>36</v>
      </c>
      <c r="MI586" s="44">
        <v>328</v>
      </c>
      <c r="MJ586" s="44">
        <f t="shared" ref="MJ586:MJ598" si="2863">IF(MI586="","",MI586-MI585)</f>
        <v>2</v>
      </c>
      <c r="MK586" s="44">
        <v>3</v>
      </c>
      <c r="ML586" s="44">
        <f t="shared" ref="ML586:ML598" si="2864">IF(MK586="","",MK585+MM585-MK586)</f>
        <v>2</v>
      </c>
      <c r="MM586" s="44">
        <v>3</v>
      </c>
      <c r="MN586" s="43"/>
      <c r="MO586" s="43">
        <v>1100</v>
      </c>
      <c r="MP586" s="44">
        <f t="shared" ref="MP586:MP598" si="2865">IF(MO586="","",ML586*MO586)</f>
        <v>2200</v>
      </c>
      <c r="MQ586" s="45">
        <f t="shared" ref="MQ586:MQ598" si="2866">IF(MP586="","",MP586/(MH586*100))</f>
        <v>0.61111111111111116</v>
      </c>
      <c r="MR586" s="35" t="s">
        <v>333</v>
      </c>
      <c r="MS586" s="27"/>
      <c r="MT586" s="51">
        <f t="shared" ref="MT586:MT605" si="2867">IF($A586="","",$A586)</f>
        <v>45860</v>
      </c>
      <c r="MU586" s="44">
        <v>7377</v>
      </c>
      <c r="MV586" s="44">
        <f t="shared" ref="MV586:MV598" si="2868">IF(MU586="","",MU586-MU585)</f>
        <v>49</v>
      </c>
      <c r="MW586" s="44">
        <v>348</v>
      </c>
      <c r="MX586" s="44">
        <f t="shared" ref="MX586:MX598" si="2869">IF(MW586="","",MW586-MW585)</f>
        <v>1</v>
      </c>
      <c r="MY586" s="44">
        <v>33</v>
      </c>
      <c r="MZ586" s="44">
        <f t="shared" ref="MZ586:MZ598" si="2870">IF(MY586="","",MY585+NA585-MY586)</f>
        <v>1</v>
      </c>
      <c r="NA586" s="44">
        <v>0</v>
      </c>
      <c r="NB586" s="43"/>
      <c r="NC586" s="43">
        <f t="shared" ref="NC586:NC598" si="2871">IF(MU586="","",NC585)</f>
        <v>300</v>
      </c>
      <c r="ND586" s="44">
        <f t="shared" ref="ND586:ND598" si="2872">IF(NC586="","",MZ586*NC586)</f>
        <v>300</v>
      </c>
      <c r="NE586" s="45">
        <f t="shared" ref="NE586:NE598" si="2873">IF(ND586="","",ND586/(MV586*100))</f>
        <v>6.1224489795918366E-2</v>
      </c>
      <c r="NF586" s="35"/>
      <c r="NG586" s="27"/>
      <c r="NH586" s="51">
        <f t="shared" ref="NH586:NH605" si="2874">IF($A586="","",$A586)</f>
        <v>45860</v>
      </c>
      <c r="NI586" s="44">
        <v>7022</v>
      </c>
      <c r="NJ586" s="44">
        <f t="shared" ref="NJ586:NJ598" si="2875">IF(NI586="","",NI586-NI585)</f>
        <v>67</v>
      </c>
      <c r="NK586" s="44">
        <v>179</v>
      </c>
      <c r="NL586" s="44">
        <f t="shared" ref="NL586:NL598" si="2876">IF(NK586="","",NK586-NK585)</f>
        <v>1</v>
      </c>
      <c r="NM586" s="44">
        <v>34</v>
      </c>
      <c r="NN586" s="44">
        <f t="shared" ref="NN586:NN598" si="2877">IF(NM586="","",NM585+NO585-NM586)</f>
        <v>1</v>
      </c>
      <c r="NO586" s="44">
        <v>0</v>
      </c>
      <c r="NP586" s="43"/>
      <c r="NQ586" s="43">
        <f t="shared" ref="NQ586:NQ598" si="2878">IF(NI586="","",NQ585)</f>
        <v>1100</v>
      </c>
      <c r="NR586" s="44">
        <f t="shared" ref="NR586:NR598" si="2879">IF(NQ586="","",NN586*NQ586)</f>
        <v>1100</v>
      </c>
      <c r="NS586" s="45">
        <f t="shared" ref="NS586:NS598" si="2880">IF(NR586="","",NR586/(NJ586*100))</f>
        <v>0.16417910447761194</v>
      </c>
      <c r="NT586" s="35"/>
    </row>
    <row r="587" spans="1:384" ht="15" customHeight="1" thickBot="1" x14ac:dyDescent="0.25">
      <c r="A587" s="38">
        <v>45864</v>
      </c>
      <c r="B587" s="39">
        <f>IF(A587="","",SUM(J587,LF591,AL587,ET587,AZ587,EF587,LT587,NJ587,MV587,MH587,X587)+SUM(DR593:DR596)+SUM(CP593:CP596)+SUM(CB593:CB596)+SUM(BN593:BN596)+SUM(DD593:DD596)+SUM(JB593:JB596)+SUM(JP593:JP596)+SUM(KD593:KD596)+SUM(KR593:KR596))</f>
        <v>2910</v>
      </c>
      <c r="C587" s="40">
        <f>IF(A587="","",SUM(J587,X587,AL587,AZ587)+SUM(BN593:BN596)+SUM(CB593:CB596)+SUM(CP593:CP596))</f>
        <v>1163</v>
      </c>
      <c r="D587" s="40">
        <f>IF(A587="","",SUM(EF587,ET587)+SUM(DD593:DD596)+SUM(DR593:DR596))</f>
        <v>540</v>
      </c>
      <c r="E587" s="40">
        <f>IF(A587="","",SUM(NJ587,MV587,ET587,MH587,LF591,LT587)+SUM(JB593:JB596)+SUM(JP593:JP596)+SUM(KD593:KD596)+SUM(KR593:KR596))</f>
        <v>1322</v>
      </c>
      <c r="F587" s="140"/>
      <c r="G587" s="140"/>
      <c r="H587" s="42"/>
      <c r="I587" s="44">
        <v>1260</v>
      </c>
      <c r="J587" s="44">
        <f t="shared" si="2814"/>
        <v>90</v>
      </c>
      <c r="K587" s="44">
        <v>59</v>
      </c>
      <c r="L587" s="44">
        <f t="shared" si="2815"/>
        <v>5</v>
      </c>
      <c r="M587" s="44">
        <v>44</v>
      </c>
      <c r="N587" s="44">
        <f t="shared" si="2816"/>
        <v>6</v>
      </c>
      <c r="O587" s="44">
        <v>0</v>
      </c>
      <c r="P587" s="43"/>
      <c r="Q587" s="43">
        <f t="shared" ref="Q587:Q598" si="2881">IF(I587="","",Q586)</f>
        <v>363</v>
      </c>
      <c r="R587" s="44">
        <f t="shared" si="2817"/>
        <v>2178</v>
      </c>
      <c r="S587" s="45">
        <f t="shared" si="2818"/>
        <v>0.24199999999999999</v>
      </c>
      <c r="T587" s="35"/>
      <c r="U587" s="27"/>
      <c r="V587" s="51">
        <f t="shared" si="2819"/>
        <v>45864</v>
      </c>
      <c r="W587" s="44">
        <v>9400</v>
      </c>
      <c r="X587" s="44">
        <f t="shared" si="2820"/>
        <v>182</v>
      </c>
      <c r="Y587" s="44">
        <v>428</v>
      </c>
      <c r="Z587" s="44">
        <f t="shared" si="2821"/>
        <v>5</v>
      </c>
      <c r="AA587" s="44">
        <v>15</v>
      </c>
      <c r="AB587" s="44">
        <f t="shared" si="2822"/>
        <v>5</v>
      </c>
      <c r="AC587" s="44">
        <v>5</v>
      </c>
      <c r="AD587" s="43"/>
      <c r="AE587" s="43">
        <f t="shared" si="2823"/>
        <v>1026</v>
      </c>
      <c r="AF587" s="44">
        <f t="shared" si="2824"/>
        <v>5130</v>
      </c>
      <c r="AG587" s="45">
        <f t="shared" si="2825"/>
        <v>0.28186813186813187</v>
      </c>
      <c r="AH587" s="35"/>
      <c r="AI587" s="27"/>
      <c r="AJ587" s="51">
        <f t="shared" si="2826"/>
        <v>45864</v>
      </c>
      <c r="AK587" s="44">
        <v>11625</v>
      </c>
      <c r="AL587" s="44">
        <f t="shared" si="2827"/>
        <v>91</v>
      </c>
      <c r="AM587" s="44">
        <v>290</v>
      </c>
      <c r="AN587" s="44">
        <f t="shared" si="2828"/>
        <v>1</v>
      </c>
      <c r="AO587" s="44">
        <v>45</v>
      </c>
      <c r="AP587" s="44">
        <f t="shared" si="2829"/>
        <v>1</v>
      </c>
      <c r="AQ587" s="44">
        <v>4</v>
      </c>
      <c r="AR587" s="43"/>
      <c r="AS587" s="43">
        <f t="shared" si="2830"/>
        <v>1008</v>
      </c>
      <c r="AT587" s="44">
        <f t="shared" si="2831"/>
        <v>1008</v>
      </c>
      <c r="AU587" s="45">
        <f t="shared" si="2832"/>
        <v>0.11076923076923077</v>
      </c>
      <c r="AV587" s="35"/>
      <c r="AW587" s="27"/>
      <c r="AX587" s="51">
        <f t="shared" si="2833"/>
        <v>45864</v>
      </c>
      <c r="AY587" s="44">
        <v>12915</v>
      </c>
      <c r="AZ587" s="44">
        <f t="shared" si="2834"/>
        <v>59</v>
      </c>
      <c r="BA587" s="44">
        <v>450</v>
      </c>
      <c r="BB587" s="44">
        <f t="shared" si="2835"/>
        <v>2</v>
      </c>
      <c r="BC587" s="44">
        <v>20</v>
      </c>
      <c r="BD587" s="44">
        <f t="shared" si="2836"/>
        <v>2</v>
      </c>
      <c r="BE587" s="44">
        <v>4</v>
      </c>
      <c r="BF587" s="43"/>
      <c r="BG587" s="43">
        <f t="shared" si="2837"/>
        <v>1012</v>
      </c>
      <c r="BH587" s="44">
        <f t="shared" si="2838"/>
        <v>2024</v>
      </c>
      <c r="BI587" s="45">
        <f t="shared" si="2839"/>
        <v>0.34305084745762709</v>
      </c>
      <c r="BJ587" s="35"/>
      <c r="BK587" s="50"/>
      <c r="BL587" s="46"/>
      <c r="BM587" s="44">
        <v>9875</v>
      </c>
      <c r="BN587" s="44">
        <v>165</v>
      </c>
      <c r="BO587" s="44">
        <v>561</v>
      </c>
      <c r="BP587" s="44">
        <v>3</v>
      </c>
      <c r="BQ587" s="44">
        <v>6</v>
      </c>
      <c r="BR587" s="73">
        <v>4</v>
      </c>
      <c r="BS587" s="66">
        <v>2</v>
      </c>
      <c r="BT587" s="60" t="s">
        <v>143</v>
      </c>
      <c r="BU587" s="44">
        <v>1100</v>
      </c>
      <c r="BV587" s="37">
        <v>4400</v>
      </c>
      <c r="BW587" s="45">
        <v>0.26666666666666666</v>
      </c>
      <c r="BX587" s="35"/>
      <c r="BY587" s="27"/>
      <c r="BZ587" s="46"/>
      <c r="CA587" s="44">
        <v>15386</v>
      </c>
      <c r="CB587" s="44">
        <v>20</v>
      </c>
      <c r="CC587" s="44">
        <v>1815</v>
      </c>
      <c r="CD587" s="44">
        <v>0</v>
      </c>
      <c r="CE587" s="44">
        <v>19</v>
      </c>
      <c r="CF587" s="43">
        <v>0</v>
      </c>
      <c r="CG587" s="44">
        <v>0</v>
      </c>
      <c r="CH587" s="55" t="s">
        <v>293</v>
      </c>
      <c r="CI587" s="44">
        <v>800</v>
      </c>
      <c r="CJ587" s="44">
        <v>0</v>
      </c>
      <c r="CK587" s="45">
        <v>0</v>
      </c>
      <c r="CL587" s="35" t="s">
        <v>306</v>
      </c>
      <c r="CM587" s="27"/>
      <c r="CN587" s="46"/>
      <c r="CO587" s="44">
        <v>19020</v>
      </c>
      <c r="CP587" s="44">
        <v>75</v>
      </c>
      <c r="CQ587" s="44">
        <v>886</v>
      </c>
      <c r="CR587" s="44">
        <v>0</v>
      </c>
      <c r="CS587" s="44">
        <v>54</v>
      </c>
      <c r="CT587" s="43">
        <v>4</v>
      </c>
      <c r="CU587" s="44">
        <v>0</v>
      </c>
      <c r="CV587" s="70" t="s">
        <v>244</v>
      </c>
      <c r="CW587" s="44">
        <v>605</v>
      </c>
      <c r="CX587" s="44">
        <v>2420</v>
      </c>
      <c r="CY587" s="45">
        <v>0.32266666666666666</v>
      </c>
      <c r="CZ587" s="35" t="s">
        <v>320</v>
      </c>
      <c r="DA587" s="58"/>
      <c r="DB587" s="46"/>
      <c r="DC587" s="44">
        <v>6504</v>
      </c>
      <c r="DD587" s="44">
        <v>49</v>
      </c>
      <c r="DE587" s="44">
        <v>379</v>
      </c>
      <c r="DF587" s="44">
        <v>0</v>
      </c>
      <c r="DG587" s="44">
        <v>86</v>
      </c>
      <c r="DH587" s="43">
        <v>2</v>
      </c>
      <c r="DI587" s="66">
        <v>20</v>
      </c>
      <c r="DJ587" s="60" t="s">
        <v>99</v>
      </c>
      <c r="DK587" s="44">
        <v>187</v>
      </c>
      <c r="DL587" s="37">
        <v>374</v>
      </c>
      <c r="DM587" s="45">
        <v>7.6326530612244897E-2</v>
      </c>
      <c r="DN587" s="35"/>
      <c r="DO587" s="27"/>
      <c r="DP587" s="46"/>
      <c r="DQ587" s="44">
        <v>313</v>
      </c>
      <c r="DR587" s="44">
        <v>57</v>
      </c>
      <c r="DS587" s="44">
        <v>14</v>
      </c>
      <c r="DT587" s="44">
        <v>1</v>
      </c>
      <c r="DU587" s="44">
        <v>15</v>
      </c>
      <c r="DV587" s="43">
        <v>1</v>
      </c>
      <c r="DW587" s="66">
        <v>0</v>
      </c>
      <c r="DX587" s="60" t="s">
        <v>125</v>
      </c>
      <c r="DY587" s="44">
        <v>726</v>
      </c>
      <c r="DZ587" s="44">
        <v>726</v>
      </c>
      <c r="EA587" s="45">
        <v>0.12736842105263158</v>
      </c>
      <c r="EB587" s="35"/>
      <c r="EC587" s="27"/>
      <c r="ED587" s="51">
        <f t="shared" si="2840"/>
        <v>45864</v>
      </c>
      <c r="EE587" s="44">
        <v>24952</v>
      </c>
      <c r="EF587" s="44">
        <f t="shared" si="2841"/>
        <v>70</v>
      </c>
      <c r="EG587" s="44">
        <v>1384</v>
      </c>
      <c r="EH587" s="44">
        <f t="shared" si="2842"/>
        <v>0</v>
      </c>
      <c r="EI587" s="44">
        <v>5</v>
      </c>
      <c r="EJ587" s="44">
        <f t="shared" si="2843"/>
        <v>0</v>
      </c>
      <c r="EK587" s="44">
        <v>0</v>
      </c>
      <c r="EL587" s="43"/>
      <c r="EM587" s="43">
        <f t="shared" si="2844"/>
        <v>1100</v>
      </c>
      <c r="EN587" s="44">
        <f t="shared" si="2845"/>
        <v>0</v>
      </c>
      <c r="EO587" s="45">
        <f t="shared" si="2846"/>
        <v>0</v>
      </c>
      <c r="EP587" s="35"/>
      <c r="EQ587" s="27"/>
      <c r="ER587" s="51">
        <f t="shared" si="2847"/>
        <v>45864</v>
      </c>
      <c r="ES587" s="44">
        <v>4812</v>
      </c>
      <c r="ET587" s="44">
        <f t="shared" si="2848"/>
        <v>115</v>
      </c>
      <c r="EU587" s="44">
        <v>147</v>
      </c>
      <c r="EV587" s="44">
        <f t="shared" si="2849"/>
        <v>6</v>
      </c>
      <c r="EW587" s="44">
        <v>48</v>
      </c>
      <c r="EX587" s="44">
        <f t="shared" si="2850"/>
        <v>4</v>
      </c>
      <c r="EY587" s="44">
        <v>0</v>
      </c>
      <c r="EZ587" s="43"/>
      <c r="FA587" s="43">
        <f t="shared" si="2851"/>
        <v>726</v>
      </c>
      <c r="FB587" s="44">
        <f t="shared" si="2852"/>
        <v>2904</v>
      </c>
      <c r="FC587" s="45">
        <f t="shared" si="2853"/>
        <v>0.2525217391304348</v>
      </c>
      <c r="FD587" s="35"/>
      <c r="HW587" s="181"/>
      <c r="HX587" s="27"/>
      <c r="HY587" s="27"/>
      <c r="HZ587" s="137"/>
      <c r="IA587" s="27"/>
      <c r="IC587" s="174"/>
      <c r="ID587" s="27"/>
      <c r="IE587" s="27"/>
      <c r="IF587" s="27"/>
      <c r="IG587" s="27"/>
      <c r="IH587" s="27"/>
      <c r="IL587" s="27"/>
      <c r="IM587" s="27"/>
      <c r="IN587" s="137"/>
      <c r="IO587" s="27"/>
      <c r="IQ587" s="174"/>
      <c r="IR587" s="27"/>
      <c r="IS587" s="27"/>
      <c r="IT587" s="27"/>
      <c r="IU587" s="27"/>
      <c r="IV587" s="27"/>
      <c r="IY587" s="33"/>
      <c r="IZ587" s="46"/>
      <c r="JA587" s="44">
        <v>3023</v>
      </c>
      <c r="JB587" s="44">
        <v>20</v>
      </c>
      <c r="JC587" s="44">
        <v>99</v>
      </c>
      <c r="JD587" s="44">
        <v>1</v>
      </c>
      <c r="JE587" s="44">
        <v>21</v>
      </c>
      <c r="JF587" s="43">
        <v>1</v>
      </c>
      <c r="JG587" s="44">
        <v>0</v>
      </c>
      <c r="JH587" s="60" t="s">
        <v>64</v>
      </c>
      <c r="JI587" s="44">
        <v>673</v>
      </c>
      <c r="JJ587" s="44">
        <v>673</v>
      </c>
      <c r="JK587" s="45">
        <v>0.33650000000000002</v>
      </c>
      <c r="JL587" s="35"/>
      <c r="JM587" s="27"/>
      <c r="JN587" s="46"/>
      <c r="JO587" s="44">
        <v>2471</v>
      </c>
      <c r="JP587" s="44">
        <v>33</v>
      </c>
      <c r="JQ587" s="44">
        <v>129</v>
      </c>
      <c r="JR587" s="44">
        <v>2</v>
      </c>
      <c r="JS587" s="44">
        <v>20</v>
      </c>
      <c r="JT587" s="43">
        <v>1</v>
      </c>
      <c r="JU587" s="44">
        <v>8</v>
      </c>
      <c r="JV587" s="60" t="s">
        <v>183</v>
      </c>
      <c r="JW587" s="44">
        <v>450</v>
      </c>
      <c r="JX587" s="44">
        <v>450</v>
      </c>
      <c r="JY587" s="45">
        <v>0.13636363636363635</v>
      </c>
      <c r="JZ587" s="35" t="s">
        <v>324</v>
      </c>
      <c r="KA587" s="61"/>
      <c r="KB587" s="46"/>
      <c r="KC587" s="44">
        <v>3060</v>
      </c>
      <c r="KD587" s="44">
        <v>13</v>
      </c>
      <c r="KE587" s="44">
        <v>225</v>
      </c>
      <c r="KF587" s="44">
        <v>1</v>
      </c>
      <c r="KG587" s="44">
        <v>11</v>
      </c>
      <c r="KH587" s="43">
        <v>1</v>
      </c>
      <c r="KI587" s="44">
        <v>4</v>
      </c>
      <c r="KJ587" s="60" t="s">
        <v>174</v>
      </c>
      <c r="KK587" s="44">
        <v>1100</v>
      </c>
      <c r="KL587" s="44">
        <v>1100</v>
      </c>
      <c r="KM587" s="45">
        <v>0.84615384615384615</v>
      </c>
      <c r="KN587" s="35" t="s">
        <v>321</v>
      </c>
      <c r="KO587" s="27"/>
      <c r="KP587" s="46"/>
      <c r="KQ587" s="44">
        <v>4209</v>
      </c>
      <c r="KR587" s="44">
        <v>53</v>
      </c>
      <c r="KS587" s="44">
        <v>204</v>
      </c>
      <c r="KT587" s="44">
        <v>1</v>
      </c>
      <c r="KU587" s="44">
        <v>60</v>
      </c>
      <c r="KV587" s="43">
        <v>4</v>
      </c>
      <c r="KW587" s="44">
        <v>0</v>
      </c>
      <c r="KX587" s="60" t="s">
        <v>240</v>
      </c>
      <c r="KY587" s="44">
        <v>605</v>
      </c>
      <c r="KZ587" s="44">
        <v>2420</v>
      </c>
      <c r="LA587" s="45">
        <v>0.45660377358490567</v>
      </c>
      <c r="LB587" s="35"/>
      <c r="LC587" s="27"/>
      <c r="LD587" s="74"/>
      <c r="LE587" s="75"/>
      <c r="LF587" s="75"/>
      <c r="LG587" s="75">
        <v>1166</v>
      </c>
      <c r="LH587" s="75">
        <v>0</v>
      </c>
      <c r="LI587" s="76">
        <v>2</v>
      </c>
      <c r="LJ587" s="75">
        <v>0</v>
      </c>
      <c r="LK587" s="75">
        <v>0</v>
      </c>
      <c r="LL587" s="77" t="s">
        <v>219</v>
      </c>
      <c r="LM587" s="78">
        <v>1000</v>
      </c>
      <c r="LN587" s="75">
        <v>0</v>
      </c>
      <c r="LO587" s="79"/>
      <c r="LP587" s="35"/>
      <c r="LQ587" s="27"/>
      <c r="LR587" s="51">
        <f t="shared" si="2854"/>
        <v>45864</v>
      </c>
      <c r="LS587" s="44">
        <v>16887</v>
      </c>
      <c r="LT587" s="44">
        <f t="shared" si="2855"/>
        <v>120</v>
      </c>
      <c r="LU587" s="44">
        <v>917</v>
      </c>
      <c r="LV587" s="44">
        <f t="shared" si="2856"/>
        <v>6</v>
      </c>
      <c r="LW587" s="44">
        <v>28</v>
      </c>
      <c r="LX587" s="44">
        <f t="shared" si="2857"/>
        <v>7</v>
      </c>
      <c r="LY587" s="44">
        <v>0</v>
      </c>
      <c r="LZ587" s="43"/>
      <c r="MA587" s="43">
        <f t="shared" si="2858"/>
        <v>385</v>
      </c>
      <c r="MB587" s="44">
        <f t="shared" si="2859"/>
        <v>2695</v>
      </c>
      <c r="MC587" s="45">
        <f t="shared" si="2860"/>
        <v>0.22458333333333333</v>
      </c>
      <c r="MD587" s="35"/>
      <c r="ME587" s="27"/>
      <c r="MF587" s="51">
        <f t="shared" si="2861"/>
        <v>45864</v>
      </c>
      <c r="MG587" s="44">
        <v>4906</v>
      </c>
      <c r="MH587" s="44">
        <f t="shared" si="2862"/>
        <v>57</v>
      </c>
      <c r="MI587" s="44">
        <v>330</v>
      </c>
      <c r="MJ587" s="44">
        <f t="shared" si="2863"/>
        <v>2</v>
      </c>
      <c r="MK587" s="44">
        <v>3</v>
      </c>
      <c r="ML587" s="44">
        <f t="shared" si="2864"/>
        <v>3</v>
      </c>
      <c r="MM587" s="44">
        <v>4</v>
      </c>
      <c r="MN587" s="43"/>
      <c r="MO587" s="43">
        <f t="shared" ref="MO587:MO598" si="2882">IF(MG587="","",MO586)</f>
        <v>1100</v>
      </c>
      <c r="MP587" s="44">
        <f t="shared" si="2865"/>
        <v>3300</v>
      </c>
      <c r="MQ587" s="45">
        <f t="shared" si="2866"/>
        <v>0.57894736842105265</v>
      </c>
      <c r="MR587" s="35" t="s">
        <v>344</v>
      </c>
      <c r="MS587" s="27"/>
      <c r="MT587" s="51">
        <f t="shared" si="2867"/>
        <v>45864</v>
      </c>
      <c r="MU587" s="44">
        <v>7417</v>
      </c>
      <c r="MV587" s="44">
        <f t="shared" si="2868"/>
        <v>40</v>
      </c>
      <c r="MW587" s="44">
        <v>350</v>
      </c>
      <c r="MX587" s="44">
        <f t="shared" si="2869"/>
        <v>2</v>
      </c>
      <c r="MY587" s="44">
        <v>30</v>
      </c>
      <c r="MZ587" s="44">
        <f t="shared" si="2870"/>
        <v>3</v>
      </c>
      <c r="NA587" s="44">
        <v>0</v>
      </c>
      <c r="NB587" s="43"/>
      <c r="NC587" s="43">
        <f t="shared" si="2871"/>
        <v>300</v>
      </c>
      <c r="ND587" s="44">
        <f t="shared" si="2872"/>
        <v>900</v>
      </c>
      <c r="NE587" s="45">
        <f t="shared" si="2873"/>
        <v>0.22500000000000001</v>
      </c>
      <c r="NF587" s="35"/>
      <c r="NG587" s="27"/>
      <c r="NH587" s="51">
        <f t="shared" si="2874"/>
        <v>45864</v>
      </c>
      <c r="NI587" s="44">
        <v>7133</v>
      </c>
      <c r="NJ587" s="44">
        <f t="shared" si="2875"/>
        <v>111</v>
      </c>
      <c r="NK587" s="44">
        <v>180</v>
      </c>
      <c r="NL587" s="44">
        <f t="shared" si="2876"/>
        <v>1</v>
      </c>
      <c r="NM587" s="44">
        <v>33</v>
      </c>
      <c r="NN587" s="44">
        <f t="shared" si="2877"/>
        <v>1</v>
      </c>
      <c r="NO587" s="44">
        <v>0</v>
      </c>
      <c r="NP587" s="43"/>
      <c r="NQ587" s="43">
        <f t="shared" si="2878"/>
        <v>1100</v>
      </c>
      <c r="NR587" s="44">
        <f t="shared" si="2879"/>
        <v>1100</v>
      </c>
      <c r="NS587" s="45">
        <f t="shared" si="2880"/>
        <v>9.90990990990991E-2</v>
      </c>
      <c r="NT587" s="35"/>
    </row>
    <row r="588" spans="1:384" ht="15" customHeight="1" thickTop="1" thickBot="1" x14ac:dyDescent="0.25">
      <c r="A588" s="38">
        <v>45866</v>
      </c>
      <c r="B588" s="39">
        <f>IF(A588="","",SUM(J588,LF594,AL588,ET588,AZ588,EF588,LT588,NJ588,MV588,MH588,X588)+SUM(DR597:DR600)+SUM(CP597:CP600)+SUM(CB597:CB600)+SUM(BN597:BN600)+SUM(DD597:DD600)+SUM(JB597:JB600)+SUM(JP597:JP600)+SUM(KD597:KD600)+SUM(KR597:KR600))</f>
        <v>2921</v>
      </c>
      <c r="C588" s="40">
        <f>IF(A588="","",SUM(J588,X588,AL588,AZ588)+SUM(BN597:BN600)+SUM(CB597:CB600)+SUM(CP597:CP600))</f>
        <v>1085</v>
      </c>
      <c r="D588" s="40">
        <f>IF(A588="","",SUM(EF588,ET588)+SUM(DD597:DD600)+SUM(DR597:DR600))</f>
        <v>656</v>
      </c>
      <c r="E588" s="40">
        <f>IF(A588="","",SUM(NJ588,MV588,MH588,ET588,LF594,LT588)+SUM(JB597:JB600)+SUM(JP597:JP600)+SUM(KD597:KD600)+SUM(KR597:KR600))</f>
        <v>1338</v>
      </c>
      <c r="F588" s="140"/>
      <c r="G588" s="140"/>
      <c r="H588" s="42"/>
      <c r="I588" s="44">
        <v>1317</v>
      </c>
      <c r="J588" s="44">
        <f t="shared" si="2814"/>
        <v>57</v>
      </c>
      <c r="K588" s="44">
        <v>61</v>
      </c>
      <c r="L588" s="44">
        <f t="shared" si="2815"/>
        <v>2</v>
      </c>
      <c r="M588" s="44">
        <v>42</v>
      </c>
      <c r="N588" s="44">
        <f t="shared" si="2816"/>
        <v>2</v>
      </c>
      <c r="O588" s="44">
        <v>0</v>
      </c>
      <c r="P588" s="43"/>
      <c r="Q588" s="43">
        <f t="shared" si="2881"/>
        <v>363</v>
      </c>
      <c r="R588" s="44">
        <f t="shared" si="2817"/>
        <v>726</v>
      </c>
      <c r="S588" s="45">
        <f t="shared" si="2818"/>
        <v>0.12736842105263158</v>
      </c>
      <c r="T588" s="35"/>
      <c r="U588" s="27"/>
      <c r="V588" s="51">
        <f t="shared" si="2819"/>
        <v>45866</v>
      </c>
      <c r="W588" s="44">
        <v>9474</v>
      </c>
      <c r="X588" s="44">
        <f t="shared" si="2820"/>
        <v>74</v>
      </c>
      <c r="Y588" s="44">
        <v>430</v>
      </c>
      <c r="Z588" s="44">
        <f t="shared" si="2821"/>
        <v>2</v>
      </c>
      <c r="AA588" s="44">
        <v>18</v>
      </c>
      <c r="AB588" s="44">
        <f t="shared" si="2822"/>
        <v>2</v>
      </c>
      <c r="AC588" s="44">
        <v>0</v>
      </c>
      <c r="AD588" s="43"/>
      <c r="AE588" s="43">
        <f t="shared" si="2823"/>
        <v>1026</v>
      </c>
      <c r="AF588" s="44">
        <f t="shared" si="2824"/>
        <v>2052</v>
      </c>
      <c r="AG588" s="45">
        <f t="shared" si="2825"/>
        <v>0.2772972972972973</v>
      </c>
      <c r="AH588" s="35"/>
      <c r="AI588" s="27"/>
      <c r="AJ588" s="51">
        <f t="shared" si="2826"/>
        <v>45866</v>
      </c>
      <c r="AK588" s="44">
        <v>11814</v>
      </c>
      <c r="AL588" s="44">
        <f t="shared" si="2827"/>
        <v>189</v>
      </c>
      <c r="AM588" s="44">
        <v>291</v>
      </c>
      <c r="AN588" s="44">
        <f t="shared" si="2828"/>
        <v>1</v>
      </c>
      <c r="AO588" s="44">
        <v>48</v>
      </c>
      <c r="AP588" s="44">
        <f t="shared" si="2829"/>
        <v>1</v>
      </c>
      <c r="AQ588" s="44">
        <v>2</v>
      </c>
      <c r="AR588" s="43"/>
      <c r="AS588" s="43">
        <f t="shared" si="2830"/>
        <v>1008</v>
      </c>
      <c r="AT588" s="44">
        <f t="shared" si="2831"/>
        <v>1008</v>
      </c>
      <c r="AU588" s="45">
        <f t="shared" si="2832"/>
        <v>5.3333333333333337E-2</v>
      </c>
      <c r="AV588" s="35"/>
      <c r="AW588" s="27"/>
      <c r="AX588" s="51">
        <f t="shared" si="2833"/>
        <v>45866</v>
      </c>
      <c r="AY588" s="44">
        <v>13016</v>
      </c>
      <c r="AZ588" s="44">
        <f t="shared" si="2834"/>
        <v>101</v>
      </c>
      <c r="BA588" s="44">
        <v>451</v>
      </c>
      <c r="BB588" s="44">
        <f t="shared" si="2835"/>
        <v>1</v>
      </c>
      <c r="BC588" s="44">
        <v>23</v>
      </c>
      <c r="BD588" s="44">
        <f t="shared" si="2836"/>
        <v>1</v>
      </c>
      <c r="BE588" s="44">
        <v>0</v>
      </c>
      <c r="BF588" s="43"/>
      <c r="BG588" s="43">
        <f t="shared" si="2837"/>
        <v>1012</v>
      </c>
      <c r="BH588" s="44">
        <f t="shared" si="2838"/>
        <v>1012</v>
      </c>
      <c r="BI588" s="45">
        <f t="shared" si="2839"/>
        <v>0.1001980198019802</v>
      </c>
      <c r="BJ588" s="35"/>
      <c r="BK588" s="50"/>
      <c r="BL588" s="74"/>
      <c r="BM588" s="75">
        <v>9632</v>
      </c>
      <c r="BN588" s="75">
        <v>188</v>
      </c>
      <c r="BO588" s="75">
        <v>492</v>
      </c>
      <c r="BP588" s="75">
        <v>4</v>
      </c>
      <c r="BQ588" s="75">
        <v>30</v>
      </c>
      <c r="BR588" s="75">
        <v>8</v>
      </c>
      <c r="BS588" s="81">
        <v>0</v>
      </c>
      <c r="BT588" s="77" t="s">
        <v>277</v>
      </c>
      <c r="BU588" s="78">
        <v>198</v>
      </c>
      <c r="BV588" s="75">
        <v>1584</v>
      </c>
      <c r="BW588" s="79">
        <v>8.4255319148936164E-2</v>
      </c>
      <c r="BX588" s="35"/>
      <c r="BY588" s="27"/>
      <c r="BZ588" s="74"/>
      <c r="CA588" s="75">
        <v>16750</v>
      </c>
      <c r="CB588" s="75">
        <v>46</v>
      </c>
      <c r="CC588" s="75">
        <v>1946</v>
      </c>
      <c r="CD588" s="75">
        <v>3</v>
      </c>
      <c r="CE588" s="75">
        <v>84</v>
      </c>
      <c r="CF588" s="75">
        <v>5</v>
      </c>
      <c r="CG588" s="75">
        <v>50</v>
      </c>
      <c r="CH588" s="83" t="s">
        <v>99</v>
      </c>
      <c r="CI588" s="75">
        <v>187</v>
      </c>
      <c r="CJ588" s="75">
        <v>935</v>
      </c>
      <c r="CK588" s="79">
        <v>0.20326086956521738</v>
      </c>
      <c r="CL588" s="35"/>
      <c r="CM588" s="27"/>
      <c r="CN588" s="74"/>
      <c r="CO588" s="75">
        <v>13721</v>
      </c>
      <c r="CP588" s="75">
        <v>101</v>
      </c>
      <c r="CQ588" s="75">
        <v>1661</v>
      </c>
      <c r="CR588" s="75">
        <v>8</v>
      </c>
      <c r="CS588" s="75">
        <v>410</v>
      </c>
      <c r="CT588" s="75">
        <v>14</v>
      </c>
      <c r="CU588" s="75">
        <v>0</v>
      </c>
      <c r="CV588" s="84" t="s">
        <v>87</v>
      </c>
      <c r="CW588" s="75">
        <v>200</v>
      </c>
      <c r="CX588" s="75">
        <v>2800</v>
      </c>
      <c r="CY588" s="79">
        <v>0.27722772277227725</v>
      </c>
      <c r="CZ588" s="35"/>
      <c r="DA588" s="58"/>
      <c r="DB588" s="74"/>
      <c r="DC588" s="75">
        <v>4182</v>
      </c>
      <c r="DD588" s="75">
        <v>32</v>
      </c>
      <c r="DE588" s="75">
        <v>241</v>
      </c>
      <c r="DF588" s="75">
        <v>1</v>
      </c>
      <c r="DG588" s="75">
        <v>14</v>
      </c>
      <c r="DH588" s="75">
        <v>2</v>
      </c>
      <c r="DI588" s="81">
        <v>-7</v>
      </c>
      <c r="DJ588" s="77" t="s">
        <v>39</v>
      </c>
      <c r="DK588" s="78">
        <v>682</v>
      </c>
      <c r="DL588" s="75">
        <v>1364</v>
      </c>
      <c r="DM588" s="79">
        <v>0.42625000000000002</v>
      </c>
      <c r="DN588" s="35" t="s">
        <v>311</v>
      </c>
      <c r="DO588" s="27"/>
      <c r="DP588" s="74"/>
      <c r="DQ588" s="75">
        <v>382</v>
      </c>
      <c r="DR588" s="75">
        <v>18</v>
      </c>
      <c r="DS588" s="75">
        <v>7</v>
      </c>
      <c r="DT588" s="75">
        <v>1</v>
      </c>
      <c r="DU588" s="75">
        <v>8</v>
      </c>
      <c r="DV588" s="75">
        <v>1</v>
      </c>
      <c r="DW588" s="81">
        <v>16</v>
      </c>
      <c r="DX588" s="77" t="s">
        <v>245</v>
      </c>
      <c r="DY588" s="78">
        <v>957</v>
      </c>
      <c r="DZ588" s="75">
        <v>957</v>
      </c>
      <c r="EA588" s="79">
        <v>0.53166666666666662</v>
      </c>
      <c r="EB588" s="35" t="s">
        <v>312</v>
      </c>
      <c r="EC588" s="27"/>
      <c r="ED588" s="51">
        <f t="shared" si="2840"/>
        <v>45866</v>
      </c>
      <c r="EE588" s="44">
        <v>25002</v>
      </c>
      <c r="EF588" s="44">
        <f t="shared" si="2841"/>
        <v>50</v>
      </c>
      <c r="EG588" s="44">
        <v>1385</v>
      </c>
      <c r="EH588" s="44">
        <f t="shared" si="2842"/>
        <v>1</v>
      </c>
      <c r="EI588" s="44">
        <v>4</v>
      </c>
      <c r="EJ588" s="44">
        <f t="shared" si="2843"/>
        <v>1</v>
      </c>
      <c r="EK588" s="44">
        <v>0</v>
      </c>
      <c r="EL588" s="43"/>
      <c r="EM588" s="43">
        <f t="shared" si="2844"/>
        <v>1100</v>
      </c>
      <c r="EN588" s="44">
        <f t="shared" si="2845"/>
        <v>1100</v>
      </c>
      <c r="EO588" s="45">
        <f t="shared" si="2846"/>
        <v>0.22</v>
      </c>
      <c r="EP588" s="35"/>
      <c r="EQ588" s="27"/>
      <c r="ER588" s="51">
        <f t="shared" si="2847"/>
        <v>45866</v>
      </c>
      <c r="ES588" s="44">
        <v>4970</v>
      </c>
      <c r="ET588" s="44">
        <f t="shared" si="2848"/>
        <v>158</v>
      </c>
      <c r="EU588" s="44">
        <v>148</v>
      </c>
      <c r="EV588" s="44">
        <f t="shared" si="2849"/>
        <v>1</v>
      </c>
      <c r="EW588" s="44">
        <v>44</v>
      </c>
      <c r="EX588" s="44">
        <f t="shared" si="2850"/>
        <v>4</v>
      </c>
      <c r="EY588" s="44">
        <v>5</v>
      </c>
      <c r="EZ588" s="43"/>
      <c r="FA588" s="43">
        <f t="shared" si="2851"/>
        <v>726</v>
      </c>
      <c r="FB588" s="44">
        <f t="shared" si="2852"/>
        <v>2904</v>
      </c>
      <c r="FC588" s="45">
        <f t="shared" si="2853"/>
        <v>0.18379746835443039</v>
      </c>
      <c r="FD588" s="35"/>
      <c r="HW588" s="181"/>
      <c r="HX588" s="27"/>
      <c r="HY588" s="27"/>
      <c r="HZ588" s="137"/>
      <c r="IA588" s="27"/>
      <c r="IC588" s="174"/>
      <c r="ID588" s="27"/>
      <c r="IE588" s="27"/>
      <c r="IF588" s="27"/>
      <c r="IG588" s="27"/>
      <c r="IH588" s="27"/>
      <c r="IL588" s="27"/>
      <c r="IM588" s="27"/>
      <c r="IN588" s="137"/>
      <c r="IO588" s="27"/>
      <c r="IQ588" s="174"/>
      <c r="IR588" s="27"/>
      <c r="IS588" s="27"/>
      <c r="IT588" s="27"/>
      <c r="IU588" s="27"/>
      <c r="IV588" s="27"/>
      <c r="IY588" s="33"/>
      <c r="IZ588" s="74"/>
      <c r="JA588" s="75">
        <v>3854</v>
      </c>
      <c r="JB588" s="75">
        <v>22</v>
      </c>
      <c r="JC588" s="75">
        <v>184</v>
      </c>
      <c r="JD588" s="75">
        <v>2</v>
      </c>
      <c r="JE588" s="75">
        <v>97</v>
      </c>
      <c r="JF588" s="75">
        <v>3</v>
      </c>
      <c r="JG588" s="75">
        <v>20</v>
      </c>
      <c r="JH588" s="77" t="s">
        <v>99</v>
      </c>
      <c r="JI588" s="75">
        <v>200</v>
      </c>
      <c r="JJ588" s="75">
        <v>600</v>
      </c>
      <c r="JK588" s="79">
        <v>0.27272727272727271</v>
      </c>
      <c r="JL588" s="35" t="s">
        <v>323</v>
      </c>
      <c r="JM588" s="27"/>
      <c r="JN588" s="74"/>
      <c r="JO588" s="75">
        <v>4213</v>
      </c>
      <c r="JP588" s="75">
        <v>25</v>
      </c>
      <c r="JQ588" s="75">
        <v>189</v>
      </c>
      <c r="JR588" s="75">
        <v>2</v>
      </c>
      <c r="JS588" s="75">
        <v>35</v>
      </c>
      <c r="JT588" s="75">
        <v>2</v>
      </c>
      <c r="JU588" s="75">
        <v>0</v>
      </c>
      <c r="JV588" s="77" t="s">
        <v>28</v>
      </c>
      <c r="JW588" s="75">
        <v>682</v>
      </c>
      <c r="JX588" s="75">
        <v>1364</v>
      </c>
      <c r="JY588" s="79">
        <v>0.54559999999999997</v>
      </c>
      <c r="JZ588" s="35"/>
      <c r="KA588" s="61"/>
      <c r="KB588" s="74"/>
      <c r="KC588" s="75">
        <v>2207</v>
      </c>
      <c r="KD588" s="75">
        <v>22</v>
      </c>
      <c r="KE588" s="75">
        <v>127</v>
      </c>
      <c r="KF588" s="75">
        <v>0</v>
      </c>
      <c r="KG588" s="75">
        <v>15</v>
      </c>
      <c r="KH588" s="75">
        <v>0</v>
      </c>
      <c r="KI588" s="75">
        <v>0</v>
      </c>
      <c r="KJ588" s="85" t="s">
        <v>89</v>
      </c>
      <c r="KK588" s="75">
        <v>800</v>
      </c>
      <c r="KL588" s="75">
        <v>0</v>
      </c>
      <c r="KM588" s="79">
        <v>0</v>
      </c>
      <c r="KN588" s="35"/>
      <c r="KO588" s="27"/>
      <c r="KP588" s="74"/>
      <c r="KQ588" s="75">
        <v>3054</v>
      </c>
      <c r="KR588" s="75">
        <v>16</v>
      </c>
      <c r="KS588" s="75">
        <v>164</v>
      </c>
      <c r="KT588" s="75">
        <v>3</v>
      </c>
      <c r="KU588" s="75">
        <v>6</v>
      </c>
      <c r="KV588" s="75">
        <v>3</v>
      </c>
      <c r="KW588" s="75">
        <v>40</v>
      </c>
      <c r="KX588" s="77" t="s">
        <v>245</v>
      </c>
      <c r="KY588" s="75">
        <v>957</v>
      </c>
      <c r="KZ588" s="75">
        <v>2871</v>
      </c>
      <c r="LA588" s="79">
        <v>1.7943750000000001</v>
      </c>
      <c r="LB588" s="35" t="s">
        <v>319</v>
      </c>
      <c r="LC588" s="27"/>
      <c r="LD588" s="51">
        <f>IF(A586="","",A586)</f>
        <v>45860</v>
      </c>
      <c r="LE588" s="43">
        <v>66361</v>
      </c>
      <c r="LF588" s="93">
        <f>IF(LE588="","",LE588-LE585)</f>
        <v>73</v>
      </c>
      <c r="LG588" s="43">
        <v>444</v>
      </c>
      <c r="LH588" s="43">
        <f t="shared" ref="LH588:LH626" si="2883">IF(LG588="","",LG588-LG585)</f>
        <v>0</v>
      </c>
      <c r="LI588" s="43">
        <v>2</v>
      </c>
      <c r="LJ588" s="87">
        <f t="shared" ref="LJ588:LJ626" si="2884">IF(LI588="","",LI585+LK585-LI588)</f>
        <v>0</v>
      </c>
      <c r="LK588" s="43">
        <v>0</v>
      </c>
      <c r="LL588" s="64" t="s">
        <v>336</v>
      </c>
      <c r="LM588" s="47">
        <f>IF(LF588="","",LM585)</f>
        <v>1000</v>
      </c>
      <c r="LN588" s="87">
        <f t="shared" ref="LN588:LN632" si="2885">IF(LI588="","",LJ588*LM588)</f>
        <v>0</v>
      </c>
      <c r="LO588" s="54"/>
      <c r="LP588" s="35"/>
      <c r="LQ588" s="27"/>
      <c r="LR588" s="51">
        <f t="shared" si="2854"/>
        <v>45866</v>
      </c>
      <c r="LS588" s="44">
        <v>17014</v>
      </c>
      <c r="LT588" s="44">
        <f t="shared" si="2855"/>
        <v>127</v>
      </c>
      <c r="LU588" s="44">
        <v>922</v>
      </c>
      <c r="LV588" s="44">
        <f t="shared" si="2856"/>
        <v>5</v>
      </c>
      <c r="LW588" s="44">
        <v>22</v>
      </c>
      <c r="LX588" s="44">
        <f t="shared" si="2857"/>
        <v>6</v>
      </c>
      <c r="LY588" s="44">
        <v>0</v>
      </c>
      <c r="LZ588" s="43"/>
      <c r="MA588" s="43">
        <f t="shared" si="2858"/>
        <v>385</v>
      </c>
      <c r="MB588" s="44">
        <f t="shared" si="2859"/>
        <v>2310</v>
      </c>
      <c r="MC588" s="45">
        <f t="shared" si="2860"/>
        <v>0.18188976377952756</v>
      </c>
      <c r="MD588" s="35"/>
      <c r="ME588" s="27"/>
      <c r="MF588" s="51">
        <f t="shared" si="2861"/>
        <v>45866</v>
      </c>
      <c r="MG588" s="44">
        <v>5001</v>
      </c>
      <c r="MH588" s="44">
        <f t="shared" si="2862"/>
        <v>95</v>
      </c>
      <c r="MI588" s="44">
        <v>332</v>
      </c>
      <c r="MJ588" s="44">
        <f t="shared" si="2863"/>
        <v>2</v>
      </c>
      <c r="MK588" s="44">
        <v>4</v>
      </c>
      <c r="ML588" s="44">
        <f t="shared" si="2864"/>
        <v>3</v>
      </c>
      <c r="MM588" s="44">
        <v>1</v>
      </c>
      <c r="MN588" s="43"/>
      <c r="MO588" s="43">
        <f t="shared" si="2882"/>
        <v>1100</v>
      </c>
      <c r="MP588" s="44">
        <f t="shared" si="2865"/>
        <v>3300</v>
      </c>
      <c r="MQ588" s="45">
        <f t="shared" si="2866"/>
        <v>0.3473684210526316</v>
      </c>
      <c r="MR588" s="35"/>
      <c r="MS588" s="27"/>
      <c r="MT588" s="51">
        <f t="shared" si="2867"/>
        <v>45866</v>
      </c>
      <c r="MU588" s="44">
        <v>7476</v>
      </c>
      <c r="MV588" s="69">
        <f t="shared" si="2868"/>
        <v>59</v>
      </c>
      <c r="MW588" s="44">
        <v>352</v>
      </c>
      <c r="MX588" s="44">
        <f t="shared" si="2869"/>
        <v>2</v>
      </c>
      <c r="MY588" s="44">
        <v>28</v>
      </c>
      <c r="MZ588" s="44">
        <f t="shared" si="2870"/>
        <v>2</v>
      </c>
      <c r="NA588" s="44">
        <v>0</v>
      </c>
      <c r="NB588" s="43"/>
      <c r="NC588" s="43">
        <f t="shared" si="2871"/>
        <v>300</v>
      </c>
      <c r="ND588" s="44">
        <f t="shared" si="2872"/>
        <v>600</v>
      </c>
      <c r="NE588" s="45">
        <f t="shared" si="2873"/>
        <v>0.10169491525423729</v>
      </c>
      <c r="NF588" s="35" t="s">
        <v>353</v>
      </c>
      <c r="NG588" s="27"/>
      <c r="NH588" s="51">
        <f t="shared" si="2874"/>
        <v>45866</v>
      </c>
      <c r="NI588" s="44">
        <v>7185</v>
      </c>
      <c r="NJ588" s="44">
        <f t="shared" si="2875"/>
        <v>52</v>
      </c>
      <c r="NK588" s="44">
        <v>180</v>
      </c>
      <c r="NL588" s="44">
        <f t="shared" si="2876"/>
        <v>0</v>
      </c>
      <c r="NM588" s="44">
        <v>33</v>
      </c>
      <c r="NN588" s="44">
        <f t="shared" si="2877"/>
        <v>0</v>
      </c>
      <c r="NO588" s="44">
        <v>0</v>
      </c>
      <c r="NP588" s="43"/>
      <c r="NQ588" s="43">
        <f t="shared" si="2878"/>
        <v>1100</v>
      </c>
      <c r="NR588" s="44">
        <f t="shared" si="2879"/>
        <v>0</v>
      </c>
      <c r="NS588" s="45">
        <f t="shared" si="2880"/>
        <v>0</v>
      </c>
      <c r="NT588" s="35"/>
    </row>
    <row r="589" spans="1:384" ht="15" customHeight="1" thickTop="1" x14ac:dyDescent="0.2">
      <c r="A589" s="38">
        <v>45871</v>
      </c>
      <c r="B589" s="39">
        <f>IF(A589="","",SUM(J589,LF597,AL589,ET589,AZ589,EF589,LT589,NJ589,MV589,MH589,X589)+SUM(DR601:DR604)+SUM(CP601:CP604)+SUM(CB601:CB604)+SUM(BN601:BN604)+SUM(DD601:DD604)+SUM(JB601:JB604)+SUM(JP601:JP604)+SUM(KD601:KD604)+SUM(KR601:KR604))</f>
        <v>4885</v>
      </c>
      <c r="C589" s="40">
        <f>IF(A589="","",SUM(J589,X589,AL589,AZ589)+SUM(BN601:BN604)+SUM(CB601:CB604)+SUM(CP601:CP604))</f>
        <v>2081</v>
      </c>
      <c r="D589" s="40">
        <f>IF(A589="","",SUM(EF589,ET589)+SUM(DD601:DD604)+SUM(DR601:DR604))</f>
        <v>856</v>
      </c>
      <c r="E589" s="40">
        <f>IF(A589="","",SUM(NJ589,MV589,MH589,ET589,LF597,LT589,EF589)+SUM(JB601:JB604)+SUM(JP601:JP604)+SUM(KD601:KD604)+SUM(KR601:KR604))</f>
        <v>2082</v>
      </c>
      <c r="F589" s="140"/>
      <c r="G589" s="140"/>
      <c r="H589" s="42"/>
      <c r="I589" s="44">
        <v>1473</v>
      </c>
      <c r="J589" s="44">
        <f t="shared" si="2814"/>
        <v>156</v>
      </c>
      <c r="K589" s="44">
        <v>67</v>
      </c>
      <c r="L589" s="44">
        <f t="shared" si="2815"/>
        <v>6</v>
      </c>
      <c r="M589" s="44">
        <v>34</v>
      </c>
      <c r="N589" s="44">
        <f t="shared" si="2816"/>
        <v>8</v>
      </c>
      <c r="O589" s="44">
        <v>0</v>
      </c>
      <c r="P589" s="43"/>
      <c r="Q589" s="43">
        <f t="shared" si="2881"/>
        <v>363</v>
      </c>
      <c r="R589" s="44">
        <f t="shared" si="2817"/>
        <v>2904</v>
      </c>
      <c r="S589" s="45">
        <f t="shared" si="2818"/>
        <v>0.18615384615384614</v>
      </c>
      <c r="T589" s="92" t="s">
        <v>368</v>
      </c>
      <c r="U589" s="27"/>
      <c r="V589" s="51">
        <f t="shared" si="2819"/>
        <v>45871</v>
      </c>
      <c r="W589" s="44">
        <v>9718</v>
      </c>
      <c r="X589" s="44">
        <f t="shared" si="2820"/>
        <v>244</v>
      </c>
      <c r="Y589" s="44">
        <v>434</v>
      </c>
      <c r="Z589" s="44">
        <f t="shared" si="2821"/>
        <v>4</v>
      </c>
      <c r="AA589" s="44">
        <v>14</v>
      </c>
      <c r="AB589" s="44">
        <f t="shared" si="2822"/>
        <v>4</v>
      </c>
      <c r="AC589" s="44">
        <v>0</v>
      </c>
      <c r="AD589" s="43"/>
      <c r="AE589" s="43">
        <f t="shared" si="2823"/>
        <v>1026</v>
      </c>
      <c r="AF589" s="44">
        <f t="shared" si="2824"/>
        <v>4104</v>
      </c>
      <c r="AG589" s="45">
        <f t="shared" si="2825"/>
        <v>0.16819672131147542</v>
      </c>
      <c r="AH589" s="35"/>
      <c r="AI589" s="27"/>
      <c r="AJ589" s="51">
        <f t="shared" si="2826"/>
        <v>45871</v>
      </c>
      <c r="AK589" s="44">
        <v>12119</v>
      </c>
      <c r="AL589" s="44">
        <f t="shared" si="2827"/>
        <v>305</v>
      </c>
      <c r="AM589" s="44">
        <v>294</v>
      </c>
      <c r="AN589" s="44">
        <f t="shared" si="2828"/>
        <v>3</v>
      </c>
      <c r="AO589" s="44">
        <v>46</v>
      </c>
      <c r="AP589" s="44">
        <f t="shared" si="2829"/>
        <v>4</v>
      </c>
      <c r="AQ589" s="44">
        <v>0</v>
      </c>
      <c r="AR589" s="43"/>
      <c r="AS589" s="43">
        <f t="shared" si="2830"/>
        <v>1008</v>
      </c>
      <c r="AT589" s="44">
        <f t="shared" si="2831"/>
        <v>4032</v>
      </c>
      <c r="AU589" s="45">
        <f t="shared" si="2832"/>
        <v>0.13219672131147542</v>
      </c>
      <c r="AV589" s="35"/>
      <c r="AW589" s="27"/>
      <c r="AX589" s="51">
        <f t="shared" si="2833"/>
        <v>45871</v>
      </c>
      <c r="AY589" s="44">
        <v>13151</v>
      </c>
      <c r="AZ589" s="44">
        <f t="shared" si="2834"/>
        <v>135</v>
      </c>
      <c r="BA589" s="44">
        <v>453</v>
      </c>
      <c r="BB589" s="44">
        <f t="shared" si="2835"/>
        <v>2</v>
      </c>
      <c r="BC589" s="44">
        <v>21</v>
      </c>
      <c r="BD589" s="44">
        <f t="shared" si="2836"/>
        <v>2</v>
      </c>
      <c r="BE589" s="44">
        <v>0</v>
      </c>
      <c r="BF589" s="43"/>
      <c r="BG589" s="43">
        <f t="shared" si="2837"/>
        <v>1012</v>
      </c>
      <c r="BH589" s="44">
        <f t="shared" si="2838"/>
        <v>2024</v>
      </c>
      <c r="BI589" s="45">
        <f t="shared" si="2839"/>
        <v>0.14992592592592593</v>
      </c>
      <c r="BJ589" s="35"/>
      <c r="BK589" s="50"/>
      <c r="BL589" s="51">
        <f>IF($A586="","",$A586)</f>
        <v>45860</v>
      </c>
      <c r="BM589" s="43">
        <v>11251</v>
      </c>
      <c r="BN589" s="43">
        <f t="shared" ref="BN589:BN616" si="2886">IF(BM589="","",BM589-BM585)</f>
        <v>56</v>
      </c>
      <c r="BO589" s="43">
        <v>413</v>
      </c>
      <c r="BP589" s="87">
        <f t="shared" ref="BP589:BP616" si="2887">IF(BO589="","",BO589-BO585)</f>
        <v>3</v>
      </c>
      <c r="BQ589" s="43">
        <v>28</v>
      </c>
      <c r="BR589" s="43">
        <f t="shared" ref="BR589:BR616" si="2888">IF(BQ589="","",BQ585+BS585-BQ589)</f>
        <v>4</v>
      </c>
      <c r="BS589" s="43">
        <v>17</v>
      </c>
      <c r="BT589" s="53" t="str">
        <f>IF(BM589="","",BT585)</f>
        <v>ニキ</v>
      </c>
      <c r="BU589" s="47">
        <f>IF(BN589="","",BU585)</f>
        <v>682</v>
      </c>
      <c r="BV589" s="44">
        <f t="shared" ref="BV589:BV616" si="2889">IF(BQ589="","",BR589*BU589)</f>
        <v>2728</v>
      </c>
      <c r="BW589" s="89">
        <f t="shared" ref="BW589:BW616" si="2890">IF(BR589="","",BV589/(BN589*100))</f>
        <v>0.48714285714285716</v>
      </c>
      <c r="BX589" s="35" t="s">
        <v>327</v>
      </c>
      <c r="BY589" s="27"/>
      <c r="BZ589" s="51">
        <f>IF($A586="","",$A586)</f>
        <v>45860</v>
      </c>
      <c r="CA589" s="43">
        <v>16618</v>
      </c>
      <c r="CB589" s="59">
        <f t="shared" ref="CB589:CB616" si="2891">IF(CA589="","",CA589-CA585)</f>
        <v>19</v>
      </c>
      <c r="CC589" s="43">
        <v>929</v>
      </c>
      <c r="CD589" s="87">
        <f t="shared" ref="CD589:CD616" si="2892">IF(CC589="","",CC589-CC585)</f>
        <v>1</v>
      </c>
      <c r="CE589" s="43">
        <v>5</v>
      </c>
      <c r="CF589" s="43">
        <f t="shared" ref="CF589:CF616" si="2893">IF(CE589="","",CE585+CG585-CE589)</f>
        <v>1</v>
      </c>
      <c r="CG589" s="43">
        <v>0</v>
      </c>
      <c r="CH589" s="53" t="s">
        <v>329</v>
      </c>
      <c r="CI589" s="47">
        <v>660</v>
      </c>
      <c r="CJ589" s="44">
        <f t="shared" ref="CJ589:CJ616" si="2894">IF(CE589="","",CF589*CI589)</f>
        <v>660</v>
      </c>
      <c r="CK589" s="89">
        <f t="shared" ref="CK589:CK616" si="2895">IF(CF589="","",CJ589/(CB589*100))</f>
        <v>0.3473684210526316</v>
      </c>
      <c r="CL589" s="35"/>
      <c r="CM589" s="27"/>
      <c r="CN589" s="51">
        <f>IF($A586="","",$A586)</f>
        <v>45860</v>
      </c>
      <c r="CO589" s="43">
        <v>16389</v>
      </c>
      <c r="CP589" s="59">
        <f t="shared" ref="CP589:CP616" si="2896">IF(CO589="","",CO589-CO585)</f>
        <v>9</v>
      </c>
      <c r="CQ589" s="43">
        <v>699</v>
      </c>
      <c r="CR589" s="87">
        <f t="shared" ref="CR589:CR616" si="2897">IF(CQ589="","",CQ589-CQ585)</f>
        <v>1</v>
      </c>
      <c r="CS589" s="43">
        <v>15</v>
      </c>
      <c r="CT589" s="43">
        <f t="shared" ref="CT589:CT616" si="2898">IF(CS589="","",CS585+CU585-CS589)</f>
        <v>0</v>
      </c>
      <c r="CU589" s="43">
        <v>0</v>
      </c>
      <c r="CV589" s="53" t="str">
        <f t="shared" ref="CV589:CV616" si="2899">IF(CO589="","",CV585)</f>
        <v>ギャルキティキーケース</v>
      </c>
      <c r="CW589" s="47">
        <f t="shared" ref="CW589:CW616" si="2900">IF(CP589="","",CW585)</f>
        <v>726</v>
      </c>
      <c r="CX589" s="44">
        <f t="shared" ref="CX589:CX616" si="2901">IF(CS589="","",CT589*CW589)</f>
        <v>0</v>
      </c>
      <c r="CY589" s="89">
        <f t="shared" ref="CY589:CY616" si="2902">IF(CT589="","",CX589/(CP589*100))</f>
        <v>0</v>
      </c>
      <c r="CZ589" s="35" t="s">
        <v>328</v>
      </c>
      <c r="DA589" s="58"/>
      <c r="DB589" s="51">
        <f>IF($A586="","",$A586)</f>
        <v>45860</v>
      </c>
      <c r="DC589" s="43">
        <v>6475</v>
      </c>
      <c r="DD589" s="43">
        <f t="shared" ref="DD589:DD616" si="2903">IF(DC589="","",DC589-DC585)</f>
        <v>33</v>
      </c>
      <c r="DE589" s="43">
        <v>233</v>
      </c>
      <c r="DF589" s="87">
        <f t="shared" ref="DF589:DF616" si="2904">IF(DE589="","",DE589-DE585)</f>
        <v>5</v>
      </c>
      <c r="DG589" s="43">
        <v>14</v>
      </c>
      <c r="DH589" s="43">
        <f t="shared" ref="DH589:DH616" si="2905">IF(DG589="","",DG585+DI585-DG589)</f>
        <v>5</v>
      </c>
      <c r="DI589" s="43">
        <v>0</v>
      </c>
      <c r="DJ589" s="53" t="str">
        <f t="shared" ref="DJ589:DK591" si="2906">IF(DC589="","",DJ585)</f>
        <v>チロルイヤホン</v>
      </c>
      <c r="DK589" s="47">
        <f t="shared" si="2906"/>
        <v>1100</v>
      </c>
      <c r="DL589" s="44">
        <f t="shared" ref="DL589:DL616" si="2907">IF(DG589="","",DH589*DK589)</f>
        <v>5500</v>
      </c>
      <c r="DM589" s="89">
        <f t="shared" ref="DM589:DM616" si="2908">IF(DH589="","",DL589/(DD589*100))</f>
        <v>1.6666666666666667</v>
      </c>
      <c r="DN589" s="35" t="s">
        <v>331</v>
      </c>
      <c r="DO589" s="27"/>
      <c r="DP589" s="51">
        <f>IF($A586="","",$A586)</f>
        <v>45860</v>
      </c>
      <c r="DQ589" s="43">
        <v>287</v>
      </c>
      <c r="DR589" s="59">
        <f t="shared" ref="DR589:DR616" si="2909">IF(DQ589="","",DQ589-DQ585)</f>
        <v>22</v>
      </c>
      <c r="DS589" s="43">
        <v>14</v>
      </c>
      <c r="DT589" s="87">
        <f t="shared" ref="DT589:DT616" si="2910">IF(DS589="","",DS589-DS585)</f>
        <v>1</v>
      </c>
      <c r="DU589" s="43">
        <v>26</v>
      </c>
      <c r="DV589" s="43">
        <f t="shared" ref="DV589:DV616" si="2911">IF(DU589="","",DU585+DW585-DU589)</f>
        <v>1</v>
      </c>
      <c r="DW589" s="43">
        <v>0</v>
      </c>
      <c r="DX589" s="71" t="str">
        <f t="shared" ref="DX589:DY591" si="2912">IF(DQ589="","",DX585)</f>
        <v>ゴールドイヤホン</v>
      </c>
      <c r="DY589" s="47">
        <f t="shared" si="2912"/>
        <v>770</v>
      </c>
      <c r="DZ589" s="44">
        <f t="shared" ref="DZ589:DZ616" si="2913">IF(DU589="","",DV589*DY589)</f>
        <v>770</v>
      </c>
      <c r="EA589" s="89">
        <f t="shared" ref="EA589:EA616" si="2914">IF(DV589="","",DZ589/(DR589*100))</f>
        <v>0.35</v>
      </c>
      <c r="EB589" s="35"/>
      <c r="EC589" s="27"/>
      <c r="ED589" s="51">
        <f t="shared" si="2840"/>
        <v>45871</v>
      </c>
      <c r="EE589" s="44">
        <v>25040</v>
      </c>
      <c r="EF589" s="44">
        <f t="shared" si="2841"/>
        <v>38</v>
      </c>
      <c r="EG589" s="44">
        <v>1386</v>
      </c>
      <c r="EH589" s="44">
        <f t="shared" si="2842"/>
        <v>1</v>
      </c>
      <c r="EI589" s="44">
        <v>3</v>
      </c>
      <c r="EJ589" s="44">
        <f t="shared" si="2843"/>
        <v>1</v>
      </c>
      <c r="EK589" s="44">
        <v>7</v>
      </c>
      <c r="EL589" s="43"/>
      <c r="EM589" s="43">
        <f t="shared" si="2844"/>
        <v>1100</v>
      </c>
      <c r="EN589" s="44">
        <f t="shared" si="2845"/>
        <v>1100</v>
      </c>
      <c r="EO589" s="45">
        <f t="shared" si="2846"/>
        <v>0.28947368421052633</v>
      </c>
      <c r="EP589" s="35" t="s">
        <v>361</v>
      </c>
      <c r="EQ589" s="27"/>
      <c r="ER589" s="51">
        <f t="shared" si="2847"/>
        <v>45871</v>
      </c>
      <c r="ES589" s="44">
        <v>5066</v>
      </c>
      <c r="ET589" s="44">
        <f t="shared" si="2848"/>
        <v>96</v>
      </c>
      <c r="EU589" s="44">
        <v>155</v>
      </c>
      <c r="EV589" s="44">
        <f t="shared" si="2849"/>
        <v>7</v>
      </c>
      <c r="EW589" s="44">
        <v>43</v>
      </c>
      <c r="EX589" s="44">
        <f t="shared" si="2850"/>
        <v>6</v>
      </c>
      <c r="EY589" s="44">
        <v>7</v>
      </c>
      <c r="EZ589" s="43"/>
      <c r="FA589" s="43">
        <f t="shared" si="2851"/>
        <v>726</v>
      </c>
      <c r="FB589" s="44">
        <f t="shared" si="2852"/>
        <v>4356</v>
      </c>
      <c r="FC589" s="45">
        <f t="shared" si="2853"/>
        <v>0.45374999999999999</v>
      </c>
      <c r="FD589" s="35"/>
      <c r="HW589" s="181"/>
      <c r="HX589" s="27"/>
      <c r="HY589" s="27"/>
      <c r="HZ589" s="137"/>
      <c r="IA589" s="27"/>
      <c r="IC589" s="174"/>
      <c r="ID589" s="27"/>
      <c r="IE589" s="27"/>
      <c r="IF589" s="27"/>
      <c r="IG589" s="27"/>
      <c r="IH589" s="27"/>
      <c r="IL589" s="27"/>
      <c r="IM589" s="27"/>
      <c r="IN589" s="137"/>
      <c r="IO589" s="27"/>
      <c r="IQ589" s="174"/>
      <c r="IR589" s="27"/>
      <c r="IS589" s="27"/>
      <c r="IT589" s="27"/>
      <c r="IU589" s="27"/>
      <c r="IV589" s="27"/>
      <c r="IY589" s="33"/>
      <c r="IZ589" s="51">
        <f>IF($A586="","",$A586)</f>
        <v>45860</v>
      </c>
      <c r="JA589" s="43">
        <v>5051</v>
      </c>
      <c r="JB589" s="43">
        <f t="shared" ref="JB589:JB616" si="2915">IF(JA589="","",JA589-JA585)</f>
        <v>20</v>
      </c>
      <c r="JC589" s="43">
        <v>262</v>
      </c>
      <c r="JD589" s="87">
        <f t="shared" ref="JD589:JD616" si="2916">IF(JC589="","",JC589-JC585)</f>
        <v>1</v>
      </c>
      <c r="JE589" s="43">
        <v>42</v>
      </c>
      <c r="JF589" s="43">
        <f t="shared" ref="JF589:JF616" si="2917">IF(JE589="","",JE585+JG585-JE589)</f>
        <v>2</v>
      </c>
      <c r="JG589" s="43">
        <v>0</v>
      </c>
      <c r="JH589" s="53" t="str">
        <f t="shared" ref="JH589:JH616" si="2918">IF(JA589="","",JH585)</f>
        <v>猫アイシャドウ</v>
      </c>
      <c r="JI589" s="47">
        <f t="shared" ref="JI589:JI616" si="2919">IF(JB589="","",JI585)</f>
        <v>1034</v>
      </c>
      <c r="JJ589" s="44">
        <f t="shared" ref="JJ589:JJ616" si="2920">IF(JE589="","",JF589*JI589)</f>
        <v>2068</v>
      </c>
      <c r="JK589" s="89">
        <f t="shared" ref="JK589:JK616" si="2921">IF(JF589="","",JJ589/(JB589*100))</f>
        <v>1.034</v>
      </c>
      <c r="JL589" s="35"/>
      <c r="JM589" s="27"/>
      <c r="JN589" s="51">
        <f>IF($A586="","",$A586)</f>
        <v>45860</v>
      </c>
      <c r="JO589" s="43">
        <v>4224</v>
      </c>
      <c r="JP589" s="59">
        <f t="shared" ref="JP589:JP616" si="2922">IF(JO589="","",JO589-JO585)</f>
        <v>8</v>
      </c>
      <c r="JQ589" s="43">
        <v>131</v>
      </c>
      <c r="JR589" s="87">
        <f t="shared" ref="JR589:JR616" si="2923">IF(JQ589="","",JQ589-JQ585)</f>
        <v>0</v>
      </c>
      <c r="JS589" s="43">
        <v>12</v>
      </c>
      <c r="JT589" s="43">
        <f t="shared" ref="JT589:JT616" si="2924">IF(JS589="","",JS585+JU585-JS589)</f>
        <v>0</v>
      </c>
      <c r="JU589" s="43">
        <v>0</v>
      </c>
      <c r="JV589" s="71" t="str">
        <f t="shared" ref="JV589:JW596" si="2925">IF(JO589="","",JV585)</f>
        <v>ジャグラーイヤホン</v>
      </c>
      <c r="JW589" s="47">
        <f t="shared" si="2925"/>
        <v>1100</v>
      </c>
      <c r="JX589" s="44">
        <f t="shared" ref="JX589:JX616" si="2926">IF(JS589="","",JT589*JW589)</f>
        <v>0</v>
      </c>
      <c r="JY589" s="89">
        <f t="shared" ref="JY589:JY616" si="2927">IF(JT589="","",JX589/(JP589*100))</f>
        <v>0</v>
      </c>
      <c r="JZ589" s="35" t="s">
        <v>335</v>
      </c>
      <c r="KA589" s="61"/>
      <c r="KB589" s="51">
        <f>IF($A586="","",$A586)</f>
        <v>45860</v>
      </c>
      <c r="KC589" s="43">
        <v>4150</v>
      </c>
      <c r="KD589" s="43">
        <f t="shared" ref="KD589:KD616" si="2928">IF(KC589="","",KC589-KC585)</f>
        <v>73</v>
      </c>
      <c r="KE589" s="43">
        <v>165</v>
      </c>
      <c r="KF589" s="87">
        <f t="shared" ref="KF589:KF616" si="2929">IF(KE589="","",KE589-KE585)</f>
        <v>0</v>
      </c>
      <c r="KG589" s="43">
        <v>7</v>
      </c>
      <c r="KH589" s="43">
        <f t="shared" ref="KH589:KH616" si="2930">IF(KG589="","",KG585+KI585-KG589)</f>
        <v>1</v>
      </c>
      <c r="KI589" s="43">
        <v>2</v>
      </c>
      <c r="KJ589" s="53" t="str">
        <f>IF(KC589="","",KJ585)</f>
        <v>サンリオFAN</v>
      </c>
      <c r="KK589" s="47">
        <f>IF(KD589="","",KK585)</f>
        <v>1100</v>
      </c>
      <c r="KL589" s="44">
        <f t="shared" ref="KL589:KL616" si="2931">IF(KG589="","",KH589*KK589)</f>
        <v>1100</v>
      </c>
      <c r="KM589" s="89">
        <f t="shared" ref="KM589:KM616" si="2932">IF(KH589="","",KL589/(KD589*100))</f>
        <v>0.15068493150684931</v>
      </c>
      <c r="KN589" s="35"/>
      <c r="KO589" s="27"/>
      <c r="KP589" s="51">
        <f>IF($A586="","",$A586)</f>
        <v>45860</v>
      </c>
      <c r="KQ589" s="43">
        <v>3036</v>
      </c>
      <c r="KR589" s="43">
        <f t="shared" ref="KR589:KR616" si="2933">IF(KQ589="","",KQ589-KQ585)</f>
        <v>27</v>
      </c>
      <c r="KS589" s="43">
        <v>163</v>
      </c>
      <c r="KT589" s="87">
        <f t="shared" ref="KT589:KT616" si="2934">IF(KS589="","",KS589-KS585)</f>
        <v>6</v>
      </c>
      <c r="KU589" s="43">
        <v>60</v>
      </c>
      <c r="KV589" s="43">
        <f t="shared" ref="KV589:KV616" si="2935">IF(KU589="","",KU585+KW585-KU589)</f>
        <v>7</v>
      </c>
      <c r="KW589" s="43">
        <v>0</v>
      </c>
      <c r="KX589" s="53" t="str">
        <f t="shared" ref="KX589:KY591" si="2936">IF(KQ589="","",KX585)</f>
        <v>サンリオシューズキーホルダー</v>
      </c>
      <c r="KY589" s="47">
        <f t="shared" si="2936"/>
        <v>387</v>
      </c>
      <c r="KZ589" s="44">
        <f t="shared" ref="KZ589:KZ616" si="2937">IF(KU589="","",KV589*KY589)</f>
        <v>2709</v>
      </c>
      <c r="LA589" s="89">
        <f t="shared" ref="LA589:LA616" si="2938">IF(KV589="","",KZ589/(KR589*100))</f>
        <v>1.0033333333333334</v>
      </c>
      <c r="LB589" s="35" t="s">
        <v>46</v>
      </c>
      <c r="LC589" s="27"/>
      <c r="LD589" s="46"/>
      <c r="LE589" s="44"/>
      <c r="LF589" s="44"/>
      <c r="LG589" s="44">
        <v>529</v>
      </c>
      <c r="LH589" s="44">
        <f t="shared" si="2883"/>
        <v>0</v>
      </c>
      <c r="LI589" s="43">
        <v>2</v>
      </c>
      <c r="LJ589" s="44">
        <f t="shared" si="2884"/>
        <v>0</v>
      </c>
      <c r="LK589" s="44">
        <v>0</v>
      </c>
      <c r="LL589" s="72" t="s">
        <v>337</v>
      </c>
      <c r="LM589" s="67">
        <f>IF(LF588="","",LM586)</f>
        <v>1000</v>
      </c>
      <c r="LN589" s="44">
        <f t="shared" si="2885"/>
        <v>0</v>
      </c>
      <c r="LO589" s="45"/>
      <c r="LP589" s="35"/>
      <c r="LQ589" s="27"/>
      <c r="LR589" s="51">
        <f t="shared" si="2854"/>
        <v>45871</v>
      </c>
      <c r="LS589" s="44">
        <v>17062</v>
      </c>
      <c r="LT589" s="44">
        <f t="shared" si="2855"/>
        <v>48</v>
      </c>
      <c r="LU589" s="44">
        <v>924</v>
      </c>
      <c r="LV589" s="44">
        <f t="shared" si="2856"/>
        <v>2</v>
      </c>
      <c r="LW589" s="44">
        <v>20</v>
      </c>
      <c r="LX589" s="44">
        <f t="shared" si="2857"/>
        <v>2</v>
      </c>
      <c r="LY589" s="44">
        <v>-15</v>
      </c>
      <c r="LZ589" s="43"/>
      <c r="MA589" s="43">
        <f t="shared" si="2858"/>
        <v>385</v>
      </c>
      <c r="MB589" s="44">
        <f t="shared" si="2859"/>
        <v>770</v>
      </c>
      <c r="MC589" s="45">
        <f t="shared" si="2860"/>
        <v>0.16041666666666668</v>
      </c>
      <c r="MD589" s="35" t="s">
        <v>356</v>
      </c>
      <c r="ME589" s="27"/>
      <c r="MF589" s="51">
        <f t="shared" si="2861"/>
        <v>45871</v>
      </c>
      <c r="MG589" s="44">
        <v>5091</v>
      </c>
      <c r="MH589" s="44">
        <f t="shared" si="2862"/>
        <v>90</v>
      </c>
      <c r="MI589" s="44">
        <v>333</v>
      </c>
      <c r="MJ589" s="44">
        <f t="shared" si="2863"/>
        <v>1</v>
      </c>
      <c r="MK589" s="44">
        <v>3</v>
      </c>
      <c r="ML589" s="44">
        <f t="shared" si="2864"/>
        <v>2</v>
      </c>
      <c r="MM589" s="44">
        <v>2</v>
      </c>
      <c r="MN589" s="43"/>
      <c r="MO589" s="43">
        <f t="shared" si="2882"/>
        <v>1100</v>
      </c>
      <c r="MP589" s="44">
        <f t="shared" si="2865"/>
        <v>2200</v>
      </c>
      <c r="MQ589" s="45">
        <f t="shared" si="2866"/>
        <v>0.24444444444444444</v>
      </c>
      <c r="MR589" s="35" t="s">
        <v>357</v>
      </c>
      <c r="MS589" s="27"/>
      <c r="MT589" s="51">
        <f t="shared" si="2867"/>
        <v>45871</v>
      </c>
      <c r="MU589" s="44">
        <v>7567</v>
      </c>
      <c r="MV589" s="44">
        <f t="shared" si="2868"/>
        <v>91</v>
      </c>
      <c r="MW589" s="44">
        <v>354</v>
      </c>
      <c r="MX589" s="44">
        <f t="shared" si="2869"/>
        <v>2</v>
      </c>
      <c r="MY589" s="44">
        <v>25</v>
      </c>
      <c r="MZ589" s="44">
        <f t="shared" si="2870"/>
        <v>3</v>
      </c>
      <c r="NA589" s="44">
        <v>-18</v>
      </c>
      <c r="NB589" s="43"/>
      <c r="NC589" s="43">
        <f t="shared" si="2871"/>
        <v>300</v>
      </c>
      <c r="ND589" s="44">
        <f t="shared" si="2872"/>
        <v>900</v>
      </c>
      <c r="NE589" s="45">
        <f t="shared" si="2873"/>
        <v>9.8901098901098897E-2</v>
      </c>
      <c r="NF589" s="35" t="s">
        <v>359</v>
      </c>
      <c r="NG589" s="27"/>
      <c r="NH589" s="51">
        <f t="shared" si="2874"/>
        <v>45871</v>
      </c>
      <c r="NI589" s="44">
        <v>7319</v>
      </c>
      <c r="NJ589" s="44">
        <f t="shared" si="2875"/>
        <v>134</v>
      </c>
      <c r="NK589" s="44">
        <v>181</v>
      </c>
      <c r="NL589" s="44">
        <f t="shared" si="2876"/>
        <v>1</v>
      </c>
      <c r="NM589" s="44">
        <v>32</v>
      </c>
      <c r="NN589" s="44">
        <f t="shared" si="2877"/>
        <v>1</v>
      </c>
      <c r="NO589" s="44">
        <v>0</v>
      </c>
      <c r="NP589" s="43"/>
      <c r="NQ589" s="43">
        <f t="shared" si="2878"/>
        <v>1100</v>
      </c>
      <c r="NR589" s="44">
        <f t="shared" si="2879"/>
        <v>1100</v>
      </c>
      <c r="NS589" s="45">
        <f t="shared" si="2880"/>
        <v>8.2089552238805971E-2</v>
      </c>
      <c r="NT589" s="35"/>
    </row>
    <row r="590" spans="1:384" ht="15" customHeight="1" thickBot="1" x14ac:dyDescent="0.25">
      <c r="A590" s="38">
        <v>45873</v>
      </c>
      <c r="B590" s="39">
        <f>IF(A590="","",SUM(J590,LF600,AL590,ET590,AZ590,EF590,LT590,NJ590,MV590,MH590,X590)+SUM(DR605:DR608)+SUM(CP605:CP608)+SUM(CB605:CB608)+SUM(BN605:BN608)+SUM(DD605:DD608)+SUM(JB605:JB608)+SUM(JP605:JP608)+SUM(KD605:KD608)+SUM(KR605:KR608))</f>
        <v>3583</v>
      </c>
      <c r="C590" s="40">
        <f>IF(A590="","",SUM(J590,X590,AL590,AZ590)+SUM(BN605:BN608)+SUM(CB605:CB608)+SUM(CP605:CP608))</f>
        <v>1312</v>
      </c>
      <c r="D590" s="40">
        <f>IF(A590="","",SUM(EF590,ET590)+SUM(DD605:DD608)+SUM(DR605:DR608))</f>
        <v>722</v>
      </c>
      <c r="E590" s="40">
        <f>IF(A590="","",SUM(NJ590,MV590,MH590,ET590,LF600,LT590)+SUM(JB605:JB608)+SUM(JP605:JP608)+SUM(KD605:KD608)+SUM(KR605:KR608))</f>
        <v>1680</v>
      </c>
      <c r="F590" s="140"/>
      <c r="G590" s="140"/>
      <c r="H590" s="42"/>
      <c r="I590" s="44">
        <v>1521</v>
      </c>
      <c r="J590" s="44">
        <f t="shared" si="2814"/>
        <v>48</v>
      </c>
      <c r="K590" s="44">
        <v>71</v>
      </c>
      <c r="L590" s="44">
        <f t="shared" si="2815"/>
        <v>4</v>
      </c>
      <c r="M590" s="44">
        <v>31</v>
      </c>
      <c r="N590" s="44">
        <f t="shared" si="2816"/>
        <v>3</v>
      </c>
      <c r="O590" s="44">
        <v>0</v>
      </c>
      <c r="P590" s="43"/>
      <c r="Q590" s="43">
        <f t="shared" si="2881"/>
        <v>363</v>
      </c>
      <c r="R590" s="44">
        <f t="shared" si="2817"/>
        <v>1089</v>
      </c>
      <c r="S590" s="45">
        <f t="shared" si="2818"/>
        <v>0.22687499999999999</v>
      </c>
      <c r="T590" s="35"/>
      <c r="U590" s="27"/>
      <c r="V590" s="51">
        <f t="shared" si="2819"/>
        <v>45873</v>
      </c>
      <c r="W590" s="44">
        <v>9822</v>
      </c>
      <c r="X590" s="44">
        <f t="shared" si="2820"/>
        <v>104</v>
      </c>
      <c r="Y590" s="44">
        <v>435</v>
      </c>
      <c r="Z590" s="44">
        <f t="shared" si="2821"/>
        <v>1</v>
      </c>
      <c r="AA590" s="44">
        <v>12</v>
      </c>
      <c r="AB590" s="44">
        <f t="shared" si="2822"/>
        <v>2</v>
      </c>
      <c r="AC590" s="44">
        <v>5</v>
      </c>
      <c r="AD590" s="43"/>
      <c r="AE590" s="43">
        <f t="shared" si="2823"/>
        <v>1026</v>
      </c>
      <c r="AF590" s="44">
        <f t="shared" si="2824"/>
        <v>2052</v>
      </c>
      <c r="AG590" s="45">
        <f t="shared" si="2825"/>
        <v>0.1973076923076923</v>
      </c>
      <c r="AH590" s="35"/>
      <c r="AI590" s="27"/>
      <c r="AJ590" s="51">
        <f t="shared" si="2826"/>
        <v>45873</v>
      </c>
      <c r="AK590" s="44">
        <v>12347</v>
      </c>
      <c r="AL590" s="44">
        <f t="shared" si="2827"/>
        <v>228</v>
      </c>
      <c r="AM590" s="44">
        <v>297</v>
      </c>
      <c r="AN590" s="44">
        <f t="shared" si="2828"/>
        <v>3</v>
      </c>
      <c r="AO590" s="44">
        <v>43</v>
      </c>
      <c r="AP590" s="44">
        <f t="shared" si="2829"/>
        <v>3</v>
      </c>
      <c r="AQ590" s="44">
        <v>4</v>
      </c>
      <c r="AR590" s="43"/>
      <c r="AS590" s="43">
        <f t="shared" si="2830"/>
        <v>1008</v>
      </c>
      <c r="AT590" s="44">
        <f t="shared" si="2831"/>
        <v>3024</v>
      </c>
      <c r="AU590" s="45">
        <f t="shared" si="2832"/>
        <v>0.13263157894736843</v>
      </c>
      <c r="AV590" s="35"/>
      <c r="AW590" s="27"/>
      <c r="AX590" s="51">
        <f t="shared" si="2833"/>
        <v>45873</v>
      </c>
      <c r="AY590" s="44">
        <v>13263</v>
      </c>
      <c r="AZ590" s="44">
        <f t="shared" si="2834"/>
        <v>112</v>
      </c>
      <c r="BA590" s="44">
        <v>456</v>
      </c>
      <c r="BB590" s="44">
        <f t="shared" si="2835"/>
        <v>3</v>
      </c>
      <c r="BC590" s="44">
        <v>18</v>
      </c>
      <c r="BD590" s="44">
        <f t="shared" si="2836"/>
        <v>3</v>
      </c>
      <c r="BE590" s="44">
        <v>0</v>
      </c>
      <c r="BF590" s="43"/>
      <c r="BG590" s="43">
        <f t="shared" si="2837"/>
        <v>1012</v>
      </c>
      <c r="BH590" s="44">
        <f t="shared" si="2838"/>
        <v>3036</v>
      </c>
      <c r="BI590" s="45">
        <f t="shared" si="2839"/>
        <v>0.27107142857142857</v>
      </c>
      <c r="BJ590" s="35"/>
      <c r="BK590" s="50"/>
      <c r="BL590" s="46"/>
      <c r="BM590" s="44">
        <v>9019</v>
      </c>
      <c r="BN590" s="44">
        <f t="shared" si="2886"/>
        <v>42</v>
      </c>
      <c r="BO590" s="44">
        <v>262</v>
      </c>
      <c r="BP590" s="44">
        <f t="shared" si="2887"/>
        <v>1</v>
      </c>
      <c r="BQ590" s="44">
        <v>12</v>
      </c>
      <c r="BR590" s="44">
        <f t="shared" si="2888"/>
        <v>1</v>
      </c>
      <c r="BS590" s="43">
        <v>0</v>
      </c>
      <c r="BT590" s="106" t="s">
        <v>283</v>
      </c>
      <c r="BU590" s="67">
        <v>726</v>
      </c>
      <c r="BV590" s="43">
        <f t="shared" si="2889"/>
        <v>726</v>
      </c>
      <c r="BW590" s="45">
        <f t="shared" si="2890"/>
        <v>0.17285714285714285</v>
      </c>
      <c r="BX590" s="35"/>
      <c r="BY590" s="27"/>
      <c r="BZ590" s="46"/>
      <c r="CA590" s="44">
        <v>18470</v>
      </c>
      <c r="CB590" s="44">
        <f t="shared" si="2891"/>
        <v>38</v>
      </c>
      <c r="CC590" s="44">
        <v>1032</v>
      </c>
      <c r="CD590" s="44">
        <f t="shared" si="2892"/>
        <v>1</v>
      </c>
      <c r="CE590" s="44">
        <v>5</v>
      </c>
      <c r="CF590" s="44">
        <f t="shared" si="2893"/>
        <v>1</v>
      </c>
      <c r="CG590" s="44">
        <v>0</v>
      </c>
      <c r="CH590" s="60" t="str">
        <f t="shared" ref="CH590:CH616" si="2939">IF(CA590="","",CH586)</f>
        <v>ジョージファン</v>
      </c>
      <c r="CI590" s="67">
        <f t="shared" ref="CI590:CI616" si="2940">IF(CB590="","",CI586)</f>
        <v>1050</v>
      </c>
      <c r="CJ590" s="43">
        <f t="shared" si="2894"/>
        <v>1050</v>
      </c>
      <c r="CK590" s="45">
        <f t="shared" si="2895"/>
        <v>0.27631578947368424</v>
      </c>
      <c r="CL590" s="35"/>
      <c r="CM590" s="27"/>
      <c r="CN590" s="46"/>
      <c r="CO590" s="44">
        <v>14861</v>
      </c>
      <c r="CP590" s="44">
        <f t="shared" si="2896"/>
        <v>58</v>
      </c>
      <c r="CQ590" s="44">
        <v>559</v>
      </c>
      <c r="CR590" s="44">
        <f t="shared" si="2897"/>
        <v>1</v>
      </c>
      <c r="CS590" s="44">
        <v>8</v>
      </c>
      <c r="CT590" s="44">
        <f t="shared" si="2898"/>
        <v>1</v>
      </c>
      <c r="CU590" s="43">
        <v>1</v>
      </c>
      <c r="CV590" s="60" t="str">
        <f t="shared" si="2899"/>
        <v>キティフェイスポーチ</v>
      </c>
      <c r="CW590" s="67">
        <f t="shared" si="2900"/>
        <v>900</v>
      </c>
      <c r="CX590" s="43">
        <f t="shared" si="2901"/>
        <v>900</v>
      </c>
      <c r="CY590" s="45">
        <f t="shared" si="2902"/>
        <v>0.15517241379310345</v>
      </c>
      <c r="CZ590" s="35"/>
      <c r="DA590" s="58"/>
      <c r="DB590" s="46"/>
      <c r="DC590" s="44">
        <v>6287</v>
      </c>
      <c r="DD590" s="44">
        <f t="shared" si="2903"/>
        <v>35</v>
      </c>
      <c r="DE590" s="44">
        <v>201</v>
      </c>
      <c r="DF590" s="44">
        <f t="shared" si="2904"/>
        <v>1</v>
      </c>
      <c r="DG590" s="44">
        <v>11</v>
      </c>
      <c r="DH590" s="44">
        <f t="shared" si="2905"/>
        <v>1</v>
      </c>
      <c r="DI590" s="43">
        <v>0</v>
      </c>
      <c r="DJ590" s="60" t="str">
        <f t="shared" si="2906"/>
        <v>デジタルミニカメラ</v>
      </c>
      <c r="DK590" s="67">
        <f t="shared" si="2906"/>
        <v>722</v>
      </c>
      <c r="DL590" s="43">
        <f t="shared" si="2907"/>
        <v>722</v>
      </c>
      <c r="DM590" s="45">
        <f t="shared" si="2908"/>
        <v>0.20628571428571429</v>
      </c>
      <c r="DN590" s="35"/>
      <c r="DO590" s="27"/>
      <c r="DP590" s="46"/>
      <c r="DQ590" s="44">
        <v>971</v>
      </c>
      <c r="DR590" s="44">
        <f t="shared" si="2909"/>
        <v>128</v>
      </c>
      <c r="DS590" s="44">
        <v>32</v>
      </c>
      <c r="DT590" s="44">
        <f t="shared" si="2910"/>
        <v>2</v>
      </c>
      <c r="DU590" s="44">
        <v>5</v>
      </c>
      <c r="DV590" s="44">
        <f t="shared" si="2911"/>
        <v>3</v>
      </c>
      <c r="DW590" s="43">
        <v>2</v>
      </c>
      <c r="DX590" s="60" t="str">
        <f t="shared" si="2912"/>
        <v>サンリオFAN</v>
      </c>
      <c r="DY590" s="67">
        <f t="shared" si="2912"/>
        <v>1100</v>
      </c>
      <c r="DZ590" s="43">
        <f t="shared" si="2913"/>
        <v>3300</v>
      </c>
      <c r="EA590" s="45">
        <f t="shared" si="2914"/>
        <v>0.2578125</v>
      </c>
      <c r="EB590" s="35"/>
      <c r="EC590" s="27"/>
      <c r="ED590" s="51">
        <f t="shared" si="2840"/>
        <v>45873</v>
      </c>
      <c r="EE590" s="44">
        <v>25213</v>
      </c>
      <c r="EF590" s="44">
        <f t="shared" si="2841"/>
        <v>173</v>
      </c>
      <c r="EG590" s="44">
        <v>1396</v>
      </c>
      <c r="EH590" s="44">
        <f t="shared" si="2842"/>
        <v>10</v>
      </c>
      <c r="EI590" s="44">
        <v>0</v>
      </c>
      <c r="EJ590" s="44">
        <f t="shared" si="2843"/>
        <v>10</v>
      </c>
      <c r="EK590" s="44">
        <v>6</v>
      </c>
      <c r="EL590" s="43"/>
      <c r="EM590" s="43">
        <v>495</v>
      </c>
      <c r="EN590" s="44">
        <f t="shared" si="2845"/>
        <v>4950</v>
      </c>
      <c r="EO590" s="45">
        <f t="shared" si="2846"/>
        <v>0.2861271676300578</v>
      </c>
      <c r="EP590" s="35" t="s">
        <v>366</v>
      </c>
      <c r="EQ590" s="27"/>
      <c r="ER590" s="51">
        <f t="shared" si="2847"/>
        <v>45873</v>
      </c>
      <c r="ES590" s="44">
        <v>5197</v>
      </c>
      <c r="ET590" s="44">
        <f t="shared" si="2848"/>
        <v>131</v>
      </c>
      <c r="EU590" s="44">
        <v>158</v>
      </c>
      <c r="EV590" s="44">
        <f t="shared" si="2849"/>
        <v>3</v>
      </c>
      <c r="EW590" s="44">
        <v>48</v>
      </c>
      <c r="EX590" s="44">
        <f t="shared" si="2850"/>
        <v>2</v>
      </c>
      <c r="EY590" s="44">
        <v>2</v>
      </c>
      <c r="EZ590" s="43"/>
      <c r="FA590" s="43">
        <f t="shared" si="2851"/>
        <v>726</v>
      </c>
      <c r="FB590" s="44">
        <f t="shared" si="2852"/>
        <v>1452</v>
      </c>
      <c r="FC590" s="45">
        <f t="shared" si="2853"/>
        <v>0.11083969465648855</v>
      </c>
      <c r="FD590" s="35"/>
      <c r="HW590" s="181"/>
      <c r="HX590" s="27"/>
      <c r="HY590" s="27"/>
      <c r="HZ590" s="137"/>
      <c r="IA590" s="27"/>
      <c r="IC590" s="174"/>
      <c r="ID590" s="27"/>
      <c r="IE590" s="27"/>
      <c r="IF590" s="27"/>
      <c r="IG590" s="27"/>
      <c r="IH590" s="27"/>
      <c r="IL590" s="27"/>
      <c r="IM590" s="27"/>
      <c r="IN590" s="137"/>
      <c r="IO590" s="27"/>
      <c r="IQ590" s="174"/>
      <c r="IR590" s="27"/>
      <c r="IS590" s="27"/>
      <c r="IT590" s="27"/>
      <c r="IU590" s="27"/>
      <c r="IV590" s="27"/>
      <c r="IY590" s="33"/>
      <c r="IZ590" s="46"/>
      <c r="JA590" s="44">
        <v>3166</v>
      </c>
      <c r="JB590" s="69">
        <f t="shared" si="2915"/>
        <v>10</v>
      </c>
      <c r="JC590" s="44">
        <v>98</v>
      </c>
      <c r="JD590" s="44">
        <f t="shared" si="2916"/>
        <v>0</v>
      </c>
      <c r="JE590" s="44">
        <v>36</v>
      </c>
      <c r="JF590" s="44">
        <f t="shared" si="2917"/>
        <v>0</v>
      </c>
      <c r="JG590" s="43">
        <v>2</v>
      </c>
      <c r="JH590" s="60" t="str">
        <f t="shared" si="2918"/>
        <v>ミニ香水</v>
      </c>
      <c r="JI590" s="67">
        <f t="shared" si="2919"/>
        <v>1100</v>
      </c>
      <c r="JJ590" s="43">
        <f t="shared" si="2920"/>
        <v>0</v>
      </c>
      <c r="JK590" s="45">
        <f t="shared" si="2921"/>
        <v>0</v>
      </c>
      <c r="JL590" s="35"/>
      <c r="JM590" s="27"/>
      <c r="JN590" s="46"/>
      <c r="JO590" s="44">
        <v>4000</v>
      </c>
      <c r="JP590" s="44">
        <f t="shared" si="2922"/>
        <v>18</v>
      </c>
      <c r="JQ590" s="44">
        <v>86</v>
      </c>
      <c r="JR590" s="44">
        <f t="shared" si="2923"/>
        <v>0</v>
      </c>
      <c r="JS590" s="44">
        <v>14</v>
      </c>
      <c r="JT590" s="44">
        <f t="shared" si="2924"/>
        <v>0</v>
      </c>
      <c r="JU590" s="43">
        <v>0</v>
      </c>
      <c r="JV590" s="60" t="str">
        <f t="shared" si="2925"/>
        <v>ジャグラーサウンドボタン</v>
      </c>
      <c r="JW590" s="67">
        <f t="shared" si="2925"/>
        <v>900</v>
      </c>
      <c r="JX590" s="43">
        <f t="shared" si="2926"/>
        <v>0</v>
      </c>
      <c r="JY590" s="45">
        <f t="shared" si="2927"/>
        <v>0</v>
      </c>
      <c r="JZ590" s="35"/>
      <c r="KA590" s="61"/>
      <c r="KB590" s="46"/>
      <c r="KC590" s="44">
        <v>3017</v>
      </c>
      <c r="KD590" s="44">
        <f t="shared" si="2928"/>
        <v>49</v>
      </c>
      <c r="KE590" s="44">
        <v>92</v>
      </c>
      <c r="KF590" s="44">
        <f t="shared" si="2929"/>
        <v>0</v>
      </c>
      <c r="KG590" s="44">
        <v>9</v>
      </c>
      <c r="KH590" s="44">
        <f t="shared" si="2930"/>
        <v>1</v>
      </c>
      <c r="KI590" s="43">
        <v>0</v>
      </c>
      <c r="KJ590" s="60" t="s">
        <v>283</v>
      </c>
      <c r="KK590" s="67">
        <v>698</v>
      </c>
      <c r="KL590" s="43">
        <f t="shared" si="2931"/>
        <v>698</v>
      </c>
      <c r="KM590" s="45">
        <f t="shared" si="2932"/>
        <v>0.14244897959183672</v>
      </c>
      <c r="KN590" s="35"/>
      <c r="KO590" s="27"/>
      <c r="KP590" s="46"/>
      <c r="KQ590" s="44">
        <v>3349</v>
      </c>
      <c r="KR590" s="44">
        <f t="shared" si="2933"/>
        <v>36</v>
      </c>
      <c r="KS590" s="44">
        <v>74</v>
      </c>
      <c r="KT590" s="44">
        <f t="shared" si="2934"/>
        <v>0</v>
      </c>
      <c r="KU590" s="44">
        <v>14</v>
      </c>
      <c r="KV590" s="44">
        <f t="shared" si="2935"/>
        <v>0</v>
      </c>
      <c r="KW590" s="43">
        <v>0</v>
      </c>
      <c r="KX590" s="60" t="str">
        <f t="shared" si="2936"/>
        <v>デジタルミニカメラ</v>
      </c>
      <c r="KY590" s="67">
        <f t="shared" si="2936"/>
        <v>722</v>
      </c>
      <c r="KZ590" s="43">
        <f t="shared" si="2937"/>
        <v>0</v>
      </c>
      <c r="LA590" s="45">
        <f t="shared" si="2938"/>
        <v>0</v>
      </c>
      <c r="LB590" s="35"/>
      <c r="LC590" s="27"/>
      <c r="LD590" s="74"/>
      <c r="LE590" s="75"/>
      <c r="LF590" s="75"/>
      <c r="LG590" s="75">
        <v>1166</v>
      </c>
      <c r="LH590" s="75">
        <f t="shared" si="2883"/>
        <v>0</v>
      </c>
      <c r="LI590" s="76">
        <v>2</v>
      </c>
      <c r="LJ590" s="75">
        <f t="shared" si="2884"/>
        <v>0</v>
      </c>
      <c r="LK590" s="75">
        <v>0</v>
      </c>
      <c r="LL590" s="77" t="s">
        <v>346</v>
      </c>
      <c r="LM590" s="78">
        <f>IF(LF588="","",LM587)</f>
        <v>1000</v>
      </c>
      <c r="LN590" s="75">
        <f t="shared" si="2885"/>
        <v>0</v>
      </c>
      <c r="LO590" s="79"/>
      <c r="LP590" s="35"/>
      <c r="LQ590" s="27"/>
      <c r="LR590" s="51">
        <f t="shared" si="2854"/>
        <v>45873</v>
      </c>
      <c r="LS590" s="44">
        <v>17275</v>
      </c>
      <c r="LT590" s="44">
        <f t="shared" si="2855"/>
        <v>213</v>
      </c>
      <c r="LU590" s="44">
        <v>929</v>
      </c>
      <c r="LV590" s="44">
        <f t="shared" si="2856"/>
        <v>5</v>
      </c>
      <c r="LW590" s="44">
        <v>0</v>
      </c>
      <c r="LX590" s="44">
        <f t="shared" si="2857"/>
        <v>5</v>
      </c>
      <c r="LY590" s="44">
        <v>10</v>
      </c>
      <c r="LZ590" s="43"/>
      <c r="MA590" s="43">
        <v>495</v>
      </c>
      <c r="MB590" s="44">
        <f t="shared" si="2859"/>
        <v>2475</v>
      </c>
      <c r="MC590" s="45">
        <f t="shared" si="2860"/>
        <v>0.11619718309859155</v>
      </c>
      <c r="MD590" s="35"/>
      <c r="ME590" s="27"/>
      <c r="MF590" s="51">
        <f t="shared" si="2861"/>
        <v>45873</v>
      </c>
      <c r="MG590" s="44">
        <v>5157</v>
      </c>
      <c r="MH590" s="44">
        <f t="shared" si="2862"/>
        <v>66</v>
      </c>
      <c r="MI590" s="44">
        <v>336</v>
      </c>
      <c r="MJ590" s="44">
        <f t="shared" si="2863"/>
        <v>3</v>
      </c>
      <c r="MK590" s="44">
        <v>2</v>
      </c>
      <c r="ML590" s="44">
        <f t="shared" si="2864"/>
        <v>3</v>
      </c>
      <c r="MM590" s="44">
        <v>0</v>
      </c>
      <c r="MN590" s="43"/>
      <c r="MO590" s="43">
        <f t="shared" si="2882"/>
        <v>1100</v>
      </c>
      <c r="MP590" s="44">
        <f t="shared" si="2865"/>
        <v>3300</v>
      </c>
      <c r="MQ590" s="45">
        <f t="shared" si="2866"/>
        <v>0.5</v>
      </c>
      <c r="MR590" s="35" t="s">
        <v>362</v>
      </c>
      <c r="MS590" s="27"/>
      <c r="MT590" s="51">
        <f t="shared" si="2867"/>
        <v>45873</v>
      </c>
      <c r="MU590" s="44">
        <v>7607</v>
      </c>
      <c r="MV590" s="69">
        <f t="shared" si="2868"/>
        <v>40</v>
      </c>
      <c r="MW590" s="44">
        <v>358</v>
      </c>
      <c r="MX590" s="44">
        <f t="shared" si="2869"/>
        <v>4</v>
      </c>
      <c r="MY590" s="44">
        <v>2</v>
      </c>
      <c r="MZ590" s="44">
        <f t="shared" si="2870"/>
        <v>5</v>
      </c>
      <c r="NA590" s="44">
        <v>0</v>
      </c>
      <c r="NB590" s="43"/>
      <c r="NC590" s="43">
        <v>1100</v>
      </c>
      <c r="ND590" s="44">
        <f t="shared" si="2872"/>
        <v>5500</v>
      </c>
      <c r="NE590" s="45">
        <f t="shared" si="2873"/>
        <v>1.375</v>
      </c>
      <c r="NF590" s="35" t="s">
        <v>270</v>
      </c>
      <c r="NG590" s="27"/>
      <c r="NH590" s="51">
        <f t="shared" si="2874"/>
        <v>45873</v>
      </c>
      <c r="NI590" s="44">
        <v>7591</v>
      </c>
      <c r="NJ590" s="44">
        <f t="shared" si="2875"/>
        <v>272</v>
      </c>
      <c r="NK590" s="44">
        <v>183</v>
      </c>
      <c r="NL590" s="44">
        <f t="shared" si="2876"/>
        <v>2</v>
      </c>
      <c r="NM590" s="44">
        <v>30</v>
      </c>
      <c r="NN590" s="44">
        <f t="shared" si="2877"/>
        <v>2</v>
      </c>
      <c r="NO590" s="44">
        <v>0</v>
      </c>
      <c r="NP590" s="43"/>
      <c r="NQ590" s="43">
        <f t="shared" si="2878"/>
        <v>1100</v>
      </c>
      <c r="NR590" s="44">
        <f t="shared" si="2879"/>
        <v>2200</v>
      </c>
      <c r="NS590" s="45">
        <f t="shared" si="2880"/>
        <v>8.0882352941176475E-2</v>
      </c>
      <c r="NT590" s="35"/>
    </row>
    <row r="591" spans="1:384" ht="15" customHeight="1" thickTop="1" x14ac:dyDescent="0.2">
      <c r="A591" s="38">
        <v>45878</v>
      </c>
      <c r="B591" s="39">
        <f>IF(A591="","",SUM(J591,LF603,AL591,ET591,AZ591,EF591,LT591,NJ591,MV591,MH591,X591)+SUM(DR609:DR612)+SUM(CP609:CP612)+SUM(CB609:CB612)+SUM(BN609:BN612)+SUM(DD609:DD612)+SUM(JB609:JB612)+SUM(JP609:JP612)+SUM(KD609:KD612)+SUM(KR609:KR612))</f>
        <v>3808</v>
      </c>
      <c r="C591" s="40">
        <f>IF(A591="","",SUM(J591,X591,AL591,AZ591)+SUM(BN609:BN612)+SUM(CB609:CB612)+SUM(CP609:CP612))</f>
        <v>1668</v>
      </c>
      <c r="D591" s="40">
        <f>IF(A591="","",SUM(EF591,LT591)+SUM(DD609:DD612)+SUM(DR609:DR612))</f>
        <v>704</v>
      </c>
      <c r="E591" s="40">
        <f>IF(A591="","",SUM(NJ591,MV591,MH591,ET591,LF603)+SUM(JB609:JB612)+SUM(JP609:JP612)+SUM(KD609:KD612)+SUM(KR609:KR612))</f>
        <v>1436</v>
      </c>
      <c r="F591" s="140"/>
      <c r="G591" s="140"/>
      <c r="H591" s="42"/>
      <c r="I591" s="44">
        <v>1598</v>
      </c>
      <c r="J591" s="44">
        <f t="shared" si="2814"/>
        <v>77</v>
      </c>
      <c r="K591" s="44">
        <v>73</v>
      </c>
      <c r="L591" s="44">
        <f t="shared" si="2815"/>
        <v>2</v>
      </c>
      <c r="M591" s="44">
        <v>28</v>
      </c>
      <c r="N591" s="44">
        <f t="shared" si="2816"/>
        <v>3</v>
      </c>
      <c r="O591" s="44">
        <v>0</v>
      </c>
      <c r="P591" s="43"/>
      <c r="Q591" s="43">
        <f t="shared" si="2881"/>
        <v>363</v>
      </c>
      <c r="R591" s="44">
        <f t="shared" si="2817"/>
        <v>1089</v>
      </c>
      <c r="S591" s="45">
        <f t="shared" si="2818"/>
        <v>0.14142857142857143</v>
      </c>
      <c r="T591" s="35"/>
      <c r="U591" s="27"/>
      <c r="V591" s="51">
        <f t="shared" si="2819"/>
        <v>45878</v>
      </c>
      <c r="W591" s="44">
        <v>10041</v>
      </c>
      <c r="X591" s="44">
        <f t="shared" si="2820"/>
        <v>219</v>
      </c>
      <c r="Y591" s="44">
        <v>439</v>
      </c>
      <c r="Z591" s="44">
        <f t="shared" si="2821"/>
        <v>4</v>
      </c>
      <c r="AA591" s="44">
        <v>13</v>
      </c>
      <c r="AB591" s="44">
        <f t="shared" si="2822"/>
        <v>4</v>
      </c>
      <c r="AC591" s="44">
        <v>5</v>
      </c>
      <c r="AD591" s="43"/>
      <c r="AE591" s="43">
        <f t="shared" si="2823"/>
        <v>1026</v>
      </c>
      <c r="AF591" s="44">
        <f t="shared" si="2824"/>
        <v>4104</v>
      </c>
      <c r="AG591" s="45">
        <f t="shared" si="2825"/>
        <v>0.1873972602739726</v>
      </c>
      <c r="AH591" s="35"/>
      <c r="AI591" s="27"/>
      <c r="AJ591" s="51">
        <f t="shared" si="2826"/>
        <v>45878</v>
      </c>
      <c r="AK591" s="44">
        <v>12529</v>
      </c>
      <c r="AL591" s="44">
        <f t="shared" si="2827"/>
        <v>182</v>
      </c>
      <c r="AM591" s="44">
        <v>300</v>
      </c>
      <c r="AN591" s="44">
        <f t="shared" si="2828"/>
        <v>3</v>
      </c>
      <c r="AO591" s="44">
        <v>42</v>
      </c>
      <c r="AP591" s="44">
        <f t="shared" si="2829"/>
        <v>5</v>
      </c>
      <c r="AQ591" s="44">
        <v>0</v>
      </c>
      <c r="AR591" s="43"/>
      <c r="AS591" s="43">
        <f t="shared" si="2830"/>
        <v>1008</v>
      </c>
      <c r="AT591" s="44">
        <f t="shared" si="2831"/>
        <v>5040</v>
      </c>
      <c r="AU591" s="45">
        <f t="shared" si="2832"/>
        <v>0.27692307692307694</v>
      </c>
      <c r="AV591" s="35"/>
      <c r="AW591" s="27"/>
      <c r="AX591" s="51">
        <f t="shared" si="2833"/>
        <v>45878</v>
      </c>
      <c r="AY591" s="44">
        <v>13476</v>
      </c>
      <c r="AZ591" s="44">
        <f t="shared" si="2834"/>
        <v>213</v>
      </c>
      <c r="BA591" s="44">
        <v>459</v>
      </c>
      <c r="BB591" s="44">
        <f t="shared" si="2835"/>
        <v>3</v>
      </c>
      <c r="BC591" s="44">
        <v>15</v>
      </c>
      <c r="BD591" s="44">
        <f t="shared" si="2836"/>
        <v>3</v>
      </c>
      <c r="BE591" s="44">
        <v>10</v>
      </c>
      <c r="BF591" s="43"/>
      <c r="BG591" s="43">
        <f t="shared" si="2837"/>
        <v>1012</v>
      </c>
      <c r="BH591" s="44">
        <f t="shared" si="2838"/>
        <v>3036</v>
      </c>
      <c r="BI591" s="45">
        <f t="shared" si="2839"/>
        <v>0.14253521126760563</v>
      </c>
      <c r="BJ591" s="35"/>
      <c r="BK591" s="50"/>
      <c r="BL591" s="46"/>
      <c r="BM591" s="44">
        <v>10007</v>
      </c>
      <c r="BN591" s="44">
        <f t="shared" si="2886"/>
        <v>132</v>
      </c>
      <c r="BO591" s="44">
        <v>567</v>
      </c>
      <c r="BP591" s="44">
        <f t="shared" si="2887"/>
        <v>6</v>
      </c>
      <c r="BQ591" s="44">
        <v>4</v>
      </c>
      <c r="BR591" s="44">
        <f t="shared" si="2888"/>
        <v>4</v>
      </c>
      <c r="BS591" s="25">
        <v>4</v>
      </c>
      <c r="BT591" s="60" t="str">
        <f t="shared" ref="BT591:BT616" si="2941">IF(BM591="","",BT587)</f>
        <v>サンリオFAN</v>
      </c>
      <c r="BU591" s="67">
        <f t="shared" ref="BU591:BU616" si="2942">IF(BN591="","",BU587)</f>
        <v>1100</v>
      </c>
      <c r="BV591" s="44">
        <f t="shared" si="2889"/>
        <v>4400</v>
      </c>
      <c r="BW591" s="45">
        <f t="shared" si="2890"/>
        <v>0.33333333333333331</v>
      </c>
      <c r="BX591" s="35"/>
      <c r="BY591" s="27"/>
      <c r="BZ591" s="46"/>
      <c r="CA591" s="44">
        <v>15416</v>
      </c>
      <c r="CB591" s="44">
        <f t="shared" si="2891"/>
        <v>30</v>
      </c>
      <c r="CC591" s="44">
        <v>1816</v>
      </c>
      <c r="CD591" s="44">
        <f t="shared" si="2892"/>
        <v>1</v>
      </c>
      <c r="CE591" s="44">
        <v>18</v>
      </c>
      <c r="CF591" s="44">
        <f t="shared" si="2893"/>
        <v>1</v>
      </c>
      <c r="CG591" s="44">
        <v>0</v>
      </c>
      <c r="CH591" s="60" t="str">
        <f t="shared" si="2939"/>
        <v>ターボババアマスコット</v>
      </c>
      <c r="CI591" s="67">
        <f t="shared" si="2940"/>
        <v>800</v>
      </c>
      <c r="CJ591" s="44">
        <f t="shared" si="2894"/>
        <v>800</v>
      </c>
      <c r="CK591" s="45">
        <f t="shared" si="2895"/>
        <v>0.26666666666666666</v>
      </c>
      <c r="CL591" s="35"/>
      <c r="CM591" s="27"/>
      <c r="CN591" s="46"/>
      <c r="CO591" s="44">
        <v>19087</v>
      </c>
      <c r="CP591" s="44">
        <f t="shared" si="2896"/>
        <v>67</v>
      </c>
      <c r="CQ591" s="44">
        <v>886</v>
      </c>
      <c r="CR591" s="44">
        <f t="shared" si="2897"/>
        <v>0</v>
      </c>
      <c r="CS591" s="44">
        <v>52</v>
      </c>
      <c r="CT591" s="44">
        <f t="shared" si="2898"/>
        <v>2</v>
      </c>
      <c r="CU591" s="25">
        <v>0</v>
      </c>
      <c r="CV591" s="60" t="str">
        <f t="shared" si="2899"/>
        <v>キティサンダルキーホルダー</v>
      </c>
      <c r="CW591" s="67">
        <f t="shared" si="2900"/>
        <v>605</v>
      </c>
      <c r="CX591" s="44">
        <f t="shared" si="2901"/>
        <v>1210</v>
      </c>
      <c r="CY591" s="45">
        <f t="shared" si="2902"/>
        <v>0.18059701492537314</v>
      </c>
      <c r="CZ591" s="35"/>
      <c r="DA591" s="58"/>
      <c r="DB591" s="46"/>
      <c r="DC591" s="44">
        <v>6590</v>
      </c>
      <c r="DD591" s="44">
        <f t="shared" si="2903"/>
        <v>86</v>
      </c>
      <c r="DE591" s="44">
        <v>389</v>
      </c>
      <c r="DF591" s="44">
        <f t="shared" si="2904"/>
        <v>10</v>
      </c>
      <c r="DG591" s="44">
        <v>95</v>
      </c>
      <c r="DH591" s="44">
        <f t="shared" si="2905"/>
        <v>11</v>
      </c>
      <c r="DI591" s="25">
        <v>0</v>
      </c>
      <c r="DJ591" s="60" t="str">
        <f t="shared" si="2906"/>
        <v>スプランキーラバー</v>
      </c>
      <c r="DK591" s="67">
        <f t="shared" si="2906"/>
        <v>187</v>
      </c>
      <c r="DL591" s="44">
        <f t="shared" si="2907"/>
        <v>2057</v>
      </c>
      <c r="DM591" s="45">
        <f t="shared" si="2908"/>
        <v>0.23918604651162792</v>
      </c>
      <c r="DN591" s="35"/>
      <c r="DO591" s="27"/>
      <c r="DP591" s="46"/>
      <c r="DQ591" s="44">
        <v>370</v>
      </c>
      <c r="DR591" s="44">
        <f t="shared" si="2909"/>
        <v>57</v>
      </c>
      <c r="DS591" s="44">
        <v>16</v>
      </c>
      <c r="DT591" s="44">
        <f t="shared" si="2910"/>
        <v>2</v>
      </c>
      <c r="DU591" s="44">
        <v>13</v>
      </c>
      <c r="DV591" s="44">
        <f t="shared" si="2911"/>
        <v>2</v>
      </c>
      <c r="DW591" s="25">
        <v>0</v>
      </c>
      <c r="DX591" s="60" t="str">
        <f t="shared" si="2912"/>
        <v>ギャルキティキーケース</v>
      </c>
      <c r="DY591" s="67">
        <f t="shared" si="2912"/>
        <v>726</v>
      </c>
      <c r="DZ591" s="44">
        <f t="shared" si="2913"/>
        <v>1452</v>
      </c>
      <c r="EA591" s="45">
        <f t="shared" si="2914"/>
        <v>0.25473684210526315</v>
      </c>
      <c r="EB591" s="35"/>
      <c r="EC591" s="27"/>
      <c r="ED591" s="51">
        <f t="shared" si="2840"/>
        <v>45878</v>
      </c>
      <c r="EE591" s="44">
        <v>25320</v>
      </c>
      <c r="EF591" s="44">
        <f t="shared" si="2841"/>
        <v>107</v>
      </c>
      <c r="EG591" s="44">
        <v>1400</v>
      </c>
      <c r="EH591" s="44">
        <f t="shared" si="2842"/>
        <v>4</v>
      </c>
      <c r="EI591" s="44">
        <v>1</v>
      </c>
      <c r="EJ591" s="44">
        <f t="shared" si="2843"/>
        <v>5</v>
      </c>
      <c r="EK591" s="44">
        <v>14</v>
      </c>
      <c r="EL591" s="43"/>
      <c r="EM591" s="43">
        <f t="shared" si="2844"/>
        <v>495</v>
      </c>
      <c r="EN591" s="44">
        <f t="shared" si="2845"/>
        <v>2475</v>
      </c>
      <c r="EO591" s="45">
        <f t="shared" si="2846"/>
        <v>0.23130841121495327</v>
      </c>
      <c r="EP591" s="35" t="s">
        <v>374</v>
      </c>
      <c r="EQ591" s="27"/>
      <c r="ER591" s="51">
        <f t="shared" si="2847"/>
        <v>45878</v>
      </c>
      <c r="ES591" s="44">
        <v>5310</v>
      </c>
      <c r="ET591" s="44">
        <f t="shared" si="2848"/>
        <v>113</v>
      </c>
      <c r="EU591" s="44">
        <v>160</v>
      </c>
      <c r="EV591" s="44">
        <f t="shared" si="2849"/>
        <v>2</v>
      </c>
      <c r="EW591" s="44">
        <v>48</v>
      </c>
      <c r="EX591" s="44">
        <f t="shared" si="2850"/>
        <v>2</v>
      </c>
      <c r="EY591" s="44">
        <v>10</v>
      </c>
      <c r="EZ591" s="43"/>
      <c r="FA591" s="43">
        <f t="shared" si="2851"/>
        <v>726</v>
      </c>
      <c r="FB591" s="44">
        <f t="shared" si="2852"/>
        <v>1452</v>
      </c>
      <c r="FC591" s="45">
        <f t="shared" si="2853"/>
        <v>0.12849557522123894</v>
      </c>
      <c r="FD591" s="35"/>
      <c r="HW591" s="181"/>
      <c r="HX591" s="27"/>
      <c r="HY591" s="27"/>
      <c r="HZ591" s="137"/>
      <c r="IA591" s="27"/>
      <c r="IC591" s="174"/>
      <c r="ID591" s="27"/>
      <c r="IE591" s="27"/>
      <c r="IF591" s="27"/>
      <c r="IG591" s="27"/>
      <c r="IH591" s="27"/>
      <c r="IL591" s="27"/>
      <c r="IM591" s="27"/>
      <c r="IN591" s="137"/>
      <c r="IO591" s="27"/>
      <c r="IQ591" s="174"/>
      <c r="IR591" s="27"/>
      <c r="IS591" s="27"/>
      <c r="IT591" s="27"/>
      <c r="IU591" s="27"/>
      <c r="IV591" s="27"/>
      <c r="IY591" s="33"/>
      <c r="IZ591" s="46"/>
      <c r="JA591" s="44">
        <v>3071</v>
      </c>
      <c r="JB591" s="44">
        <f t="shared" si="2915"/>
        <v>48</v>
      </c>
      <c r="JC591" s="44">
        <v>100</v>
      </c>
      <c r="JD591" s="44">
        <f t="shared" si="2916"/>
        <v>1</v>
      </c>
      <c r="JE591" s="44">
        <v>20</v>
      </c>
      <c r="JF591" s="44">
        <f t="shared" si="2917"/>
        <v>1</v>
      </c>
      <c r="JG591" s="25">
        <v>2</v>
      </c>
      <c r="JH591" s="60" t="str">
        <f t="shared" si="2918"/>
        <v>アンパンマンもちふわ</v>
      </c>
      <c r="JI591" s="67">
        <f t="shared" si="2919"/>
        <v>673</v>
      </c>
      <c r="JJ591" s="44">
        <f t="shared" si="2920"/>
        <v>673</v>
      </c>
      <c r="JK591" s="45">
        <f t="shared" si="2921"/>
        <v>0.14020833333333332</v>
      </c>
      <c r="JL591" s="35"/>
      <c r="JM591" s="27"/>
      <c r="JN591" s="46"/>
      <c r="JO591" s="44">
        <v>2480</v>
      </c>
      <c r="JP591" s="69">
        <f t="shared" si="2922"/>
        <v>9</v>
      </c>
      <c r="JQ591" s="44">
        <v>129</v>
      </c>
      <c r="JR591" s="44">
        <f t="shared" si="2923"/>
        <v>0</v>
      </c>
      <c r="JS591" s="44">
        <v>28</v>
      </c>
      <c r="JT591" s="44">
        <f t="shared" si="2924"/>
        <v>0</v>
      </c>
      <c r="JU591" s="25">
        <v>0</v>
      </c>
      <c r="JV591" s="60" t="str">
        <f t="shared" si="2925"/>
        <v>モンチッチヘアゴム</v>
      </c>
      <c r="JW591" s="67">
        <f t="shared" si="2925"/>
        <v>450</v>
      </c>
      <c r="JX591" s="44">
        <f t="shared" si="2926"/>
        <v>0</v>
      </c>
      <c r="JY591" s="45">
        <f t="shared" si="2927"/>
        <v>0</v>
      </c>
      <c r="JZ591" s="35"/>
      <c r="KA591" s="61"/>
      <c r="KB591" s="46"/>
      <c r="KC591" s="44">
        <v>3071</v>
      </c>
      <c r="KD591" s="69">
        <f t="shared" si="2928"/>
        <v>11</v>
      </c>
      <c r="KE591" s="44">
        <v>225</v>
      </c>
      <c r="KF591" s="44">
        <f t="shared" si="2929"/>
        <v>0</v>
      </c>
      <c r="KG591" s="44">
        <v>15</v>
      </c>
      <c r="KH591" s="44">
        <f t="shared" si="2930"/>
        <v>0</v>
      </c>
      <c r="KI591" s="25">
        <v>0</v>
      </c>
      <c r="KJ591" s="60" t="str">
        <f t="shared" ref="KJ591:KK598" si="2943">IF(KC591="","",KJ587)</f>
        <v>パイの実イヤホン</v>
      </c>
      <c r="KK591" s="67">
        <f t="shared" si="2943"/>
        <v>1100</v>
      </c>
      <c r="KL591" s="44">
        <f t="shared" si="2931"/>
        <v>0</v>
      </c>
      <c r="KM591" s="45">
        <f t="shared" si="2932"/>
        <v>0</v>
      </c>
      <c r="KN591" s="35"/>
      <c r="KO591" s="27"/>
      <c r="KP591" s="46"/>
      <c r="KQ591" s="44">
        <v>4263</v>
      </c>
      <c r="KR591" s="44">
        <f t="shared" si="2933"/>
        <v>54</v>
      </c>
      <c r="KS591" s="44">
        <v>206</v>
      </c>
      <c r="KT591" s="44">
        <f t="shared" si="2934"/>
        <v>2</v>
      </c>
      <c r="KU591" s="44">
        <v>58</v>
      </c>
      <c r="KV591" s="44">
        <f t="shared" si="2935"/>
        <v>2</v>
      </c>
      <c r="KW591" s="25">
        <v>0</v>
      </c>
      <c r="KX591" s="60" t="str">
        <f t="shared" si="2936"/>
        <v>キティサンダルKH</v>
      </c>
      <c r="KY591" s="67">
        <f t="shared" si="2936"/>
        <v>605</v>
      </c>
      <c r="KZ591" s="44">
        <f t="shared" si="2937"/>
        <v>1210</v>
      </c>
      <c r="LA591" s="45">
        <f t="shared" si="2938"/>
        <v>0.22407407407407406</v>
      </c>
      <c r="LB591" s="35"/>
      <c r="LC591" s="27"/>
      <c r="LD591" s="51">
        <f>IF(A587="","",A587)</f>
        <v>45864</v>
      </c>
      <c r="LE591" s="43">
        <v>66539</v>
      </c>
      <c r="LF591" s="93">
        <f>IF(LE591="","",LE591-LE588)</f>
        <v>178</v>
      </c>
      <c r="LG591" s="43">
        <v>444</v>
      </c>
      <c r="LH591" s="43">
        <f t="shared" si="2883"/>
        <v>0</v>
      </c>
      <c r="LI591" s="43">
        <v>2</v>
      </c>
      <c r="LJ591" s="87">
        <f t="shared" si="2884"/>
        <v>0</v>
      </c>
      <c r="LK591" s="43">
        <v>0</v>
      </c>
      <c r="LL591" s="64" t="str">
        <f>IF(LE591="","",LL588)</f>
        <v>AIモンスターぬいぐるみ2箇所</v>
      </c>
      <c r="LM591" s="47">
        <f>IF(LF591="","",LM588)</f>
        <v>1000</v>
      </c>
      <c r="LN591" s="87">
        <f t="shared" si="2885"/>
        <v>0</v>
      </c>
      <c r="LO591" s="54"/>
      <c r="LP591" s="35"/>
      <c r="LQ591" s="27"/>
      <c r="LR591" s="51">
        <f t="shared" si="2854"/>
        <v>45878</v>
      </c>
      <c r="LS591" s="44">
        <v>17459</v>
      </c>
      <c r="LT591" s="44">
        <f t="shared" si="2855"/>
        <v>184</v>
      </c>
      <c r="LU591" s="44">
        <v>932</v>
      </c>
      <c r="LV591" s="44">
        <f t="shared" si="2856"/>
        <v>3</v>
      </c>
      <c r="LW591" s="44">
        <v>6</v>
      </c>
      <c r="LX591" s="44">
        <f t="shared" si="2857"/>
        <v>4</v>
      </c>
      <c r="LY591" s="44">
        <v>10</v>
      </c>
      <c r="LZ591" s="43"/>
      <c r="MA591" s="43">
        <f t="shared" si="2858"/>
        <v>495</v>
      </c>
      <c r="MB591" s="44">
        <f t="shared" si="2859"/>
        <v>1980</v>
      </c>
      <c r="MC591" s="45">
        <f t="shared" si="2860"/>
        <v>0.10760869565217392</v>
      </c>
      <c r="MD591" s="35"/>
      <c r="ME591" s="27"/>
      <c r="MF591" s="51">
        <f t="shared" si="2861"/>
        <v>45878</v>
      </c>
      <c r="MG591" s="44">
        <v>5187</v>
      </c>
      <c r="MH591" s="69">
        <f t="shared" si="2862"/>
        <v>30</v>
      </c>
      <c r="MI591" s="44">
        <v>337</v>
      </c>
      <c r="MJ591" s="44">
        <f t="shared" si="2863"/>
        <v>1</v>
      </c>
      <c r="MK591" s="44">
        <v>1</v>
      </c>
      <c r="ML591" s="44">
        <f t="shared" si="2864"/>
        <v>1</v>
      </c>
      <c r="MM591" s="44">
        <v>7</v>
      </c>
      <c r="MN591" s="43"/>
      <c r="MO591" s="43">
        <f t="shared" si="2882"/>
        <v>1100</v>
      </c>
      <c r="MP591" s="44">
        <f t="shared" si="2865"/>
        <v>1100</v>
      </c>
      <c r="MQ591" s="45">
        <f t="shared" si="2866"/>
        <v>0.36666666666666664</v>
      </c>
      <c r="MR591" s="35" t="s">
        <v>375</v>
      </c>
      <c r="MS591" s="27"/>
      <c r="MT591" s="51">
        <f t="shared" si="2867"/>
        <v>45878</v>
      </c>
      <c r="MU591" s="44">
        <v>7629</v>
      </c>
      <c r="MV591" s="69">
        <f t="shared" si="2868"/>
        <v>22</v>
      </c>
      <c r="MW591" s="44">
        <v>360</v>
      </c>
      <c r="MX591" s="44">
        <f t="shared" si="2869"/>
        <v>2</v>
      </c>
      <c r="MY591" s="44">
        <v>0</v>
      </c>
      <c r="MZ591" s="44">
        <f t="shared" si="2870"/>
        <v>2</v>
      </c>
      <c r="NA591" s="44">
        <v>8</v>
      </c>
      <c r="NB591" s="43"/>
      <c r="NC591" s="43">
        <f t="shared" si="2871"/>
        <v>1100</v>
      </c>
      <c r="ND591" s="44">
        <f t="shared" si="2872"/>
        <v>2200</v>
      </c>
      <c r="NE591" s="45">
        <f t="shared" si="2873"/>
        <v>1</v>
      </c>
      <c r="NF591" s="35" t="s">
        <v>376</v>
      </c>
      <c r="NG591" s="27"/>
      <c r="NH591" s="51">
        <f t="shared" si="2874"/>
        <v>45878</v>
      </c>
      <c r="NI591" s="44">
        <v>7692</v>
      </c>
      <c r="NJ591" s="44">
        <f t="shared" si="2875"/>
        <v>101</v>
      </c>
      <c r="NK591" s="44">
        <v>183</v>
      </c>
      <c r="NL591" s="44">
        <f t="shared" si="2876"/>
        <v>0</v>
      </c>
      <c r="NM591" s="44">
        <v>30</v>
      </c>
      <c r="NN591" s="44">
        <f t="shared" si="2877"/>
        <v>0</v>
      </c>
      <c r="NO591" s="44">
        <v>0</v>
      </c>
      <c r="NP591" s="43"/>
      <c r="NQ591" s="43">
        <f t="shared" si="2878"/>
        <v>1100</v>
      </c>
      <c r="NR591" s="44">
        <f t="shared" si="2879"/>
        <v>0</v>
      </c>
      <c r="NS591" s="45">
        <f t="shared" si="2880"/>
        <v>0</v>
      </c>
      <c r="NT591" s="35"/>
    </row>
    <row r="592" spans="1:384" ht="15" customHeight="1" thickBot="1" x14ac:dyDescent="0.25">
      <c r="A592" s="38">
        <v>45883</v>
      </c>
      <c r="B592" s="39">
        <f>IF(A592="","",SUM(J592,LF606,AL592,ET592,AZ592,EF592,LT592,NJ592,MV592,MH592,X592)+SUM(DR613:DR616)+SUM(CP613:CP616)+SUM(CB613:CB616)+SUM(BN613:BN616)+SUM(DD613:DD616)+SUM(JB613:JB616)+SUM(JP613:JP616)+SUM(KD613:KD616)+SUM(KR613:KR616))</f>
        <v>6912</v>
      </c>
      <c r="C592" s="40">
        <f>IF(A592="","",SUM(J592,X592,AL592,AZ592)+SUM(BN613:BN616)+SUM(CB613:CB616)+SUM(CP613:CP616))</f>
        <v>2303</v>
      </c>
      <c r="D592" s="40">
        <f>IF(A592="","",SUM(EF592,ET592)+SUM(DD613:DD616)+SUM(DR613:DR616))</f>
        <v>1309</v>
      </c>
      <c r="E592" s="40">
        <f>IF(A592="","",SUM(NJ592,MV592,MH592,ET592,LF606,LT592)+SUM(JB613:JB616)+SUM(JP613:JP616)+SUM(KD613:KD616)+SUM(KR613:KR616))</f>
        <v>3520</v>
      </c>
      <c r="F592" s="140"/>
      <c r="G592" s="140"/>
      <c r="H592" s="42"/>
      <c r="I592" s="44">
        <v>1739</v>
      </c>
      <c r="J592" s="44">
        <f t="shared" si="2814"/>
        <v>141</v>
      </c>
      <c r="K592" s="44">
        <v>81</v>
      </c>
      <c r="L592" s="44">
        <f t="shared" si="2815"/>
        <v>8</v>
      </c>
      <c r="M592" s="44">
        <v>20</v>
      </c>
      <c r="N592" s="44">
        <f t="shared" si="2816"/>
        <v>8</v>
      </c>
      <c r="O592" s="44">
        <v>0</v>
      </c>
      <c r="P592" s="43"/>
      <c r="Q592" s="43">
        <f t="shared" si="2881"/>
        <v>363</v>
      </c>
      <c r="R592" s="44">
        <f t="shared" si="2817"/>
        <v>2904</v>
      </c>
      <c r="S592" s="45">
        <f t="shared" si="2818"/>
        <v>0.20595744680851064</v>
      </c>
      <c r="T592" s="35"/>
      <c r="U592" s="27"/>
      <c r="V592" s="51">
        <f t="shared" si="2819"/>
        <v>45883</v>
      </c>
      <c r="W592" s="44">
        <v>10300</v>
      </c>
      <c r="X592" s="44">
        <f t="shared" si="2820"/>
        <v>259</v>
      </c>
      <c r="Y592" s="44">
        <v>444</v>
      </c>
      <c r="Z592" s="44">
        <f t="shared" si="2821"/>
        <v>5</v>
      </c>
      <c r="AA592" s="44">
        <v>12</v>
      </c>
      <c r="AB592" s="44">
        <f t="shared" si="2822"/>
        <v>6</v>
      </c>
      <c r="AC592" s="44">
        <v>0</v>
      </c>
      <c r="AD592" s="43"/>
      <c r="AE592" s="43">
        <f t="shared" si="2823"/>
        <v>1026</v>
      </c>
      <c r="AF592" s="44">
        <f t="shared" si="2824"/>
        <v>6156</v>
      </c>
      <c r="AG592" s="45">
        <f t="shared" si="2825"/>
        <v>0.23768339768339769</v>
      </c>
      <c r="AH592" s="35"/>
      <c r="AI592" s="27"/>
      <c r="AJ592" s="51">
        <f t="shared" si="2826"/>
        <v>45883</v>
      </c>
      <c r="AK592" s="44">
        <v>12822</v>
      </c>
      <c r="AL592" s="44">
        <f t="shared" si="2827"/>
        <v>293</v>
      </c>
      <c r="AM592" s="44">
        <v>304</v>
      </c>
      <c r="AN592" s="44">
        <f t="shared" si="2828"/>
        <v>4</v>
      </c>
      <c r="AO592" s="44">
        <v>38</v>
      </c>
      <c r="AP592" s="44">
        <f t="shared" si="2829"/>
        <v>4</v>
      </c>
      <c r="AQ592" s="44">
        <v>0</v>
      </c>
      <c r="AR592" s="43"/>
      <c r="AS592" s="43">
        <f t="shared" si="2830"/>
        <v>1008</v>
      </c>
      <c r="AT592" s="44">
        <f t="shared" si="2831"/>
        <v>4032</v>
      </c>
      <c r="AU592" s="45">
        <f t="shared" si="2832"/>
        <v>0.13761092150170648</v>
      </c>
      <c r="AV592" s="35"/>
      <c r="AW592" s="27"/>
      <c r="AX592" s="51">
        <f t="shared" si="2833"/>
        <v>45883</v>
      </c>
      <c r="AY592" s="44">
        <v>13643</v>
      </c>
      <c r="AZ592" s="44">
        <f t="shared" si="2834"/>
        <v>167</v>
      </c>
      <c r="BA592" s="44">
        <v>463</v>
      </c>
      <c r="BB592" s="44">
        <f t="shared" si="2835"/>
        <v>4</v>
      </c>
      <c r="BC592" s="44">
        <v>21</v>
      </c>
      <c r="BD592" s="44">
        <f t="shared" si="2836"/>
        <v>4</v>
      </c>
      <c r="BE592" s="44">
        <v>0</v>
      </c>
      <c r="BF592" s="43"/>
      <c r="BG592" s="43">
        <f t="shared" si="2837"/>
        <v>1012</v>
      </c>
      <c r="BH592" s="44">
        <f t="shared" si="2838"/>
        <v>4048</v>
      </c>
      <c r="BI592" s="45">
        <f t="shared" si="2839"/>
        <v>0.24239520958083832</v>
      </c>
      <c r="BJ592" s="35"/>
      <c r="BK592" s="50"/>
      <c r="BL592" s="74"/>
      <c r="BM592" s="75">
        <v>9778</v>
      </c>
      <c r="BN592" s="75">
        <f t="shared" si="2886"/>
        <v>146</v>
      </c>
      <c r="BO592" s="75">
        <v>495</v>
      </c>
      <c r="BP592" s="75">
        <f t="shared" si="2887"/>
        <v>3</v>
      </c>
      <c r="BQ592" s="75">
        <v>26</v>
      </c>
      <c r="BR592" s="75">
        <f t="shared" si="2888"/>
        <v>4</v>
      </c>
      <c r="BS592" s="75">
        <v>0</v>
      </c>
      <c r="BT592" s="77" t="str">
        <f t="shared" si="2941"/>
        <v>ＡＩモンスターラバー</v>
      </c>
      <c r="BU592" s="78">
        <f t="shared" si="2942"/>
        <v>198</v>
      </c>
      <c r="BV592" s="75">
        <f t="shared" si="2889"/>
        <v>792</v>
      </c>
      <c r="BW592" s="79">
        <f t="shared" si="2890"/>
        <v>5.4246575342465755E-2</v>
      </c>
      <c r="BX592" s="35"/>
      <c r="BY592" s="27"/>
      <c r="BZ592" s="74"/>
      <c r="CA592" s="75">
        <v>16832</v>
      </c>
      <c r="CB592" s="75">
        <f t="shared" si="2891"/>
        <v>82</v>
      </c>
      <c r="CC592" s="75">
        <v>1953</v>
      </c>
      <c r="CD592" s="75">
        <f t="shared" si="2892"/>
        <v>7</v>
      </c>
      <c r="CE592" s="75">
        <v>126</v>
      </c>
      <c r="CF592" s="75">
        <f t="shared" si="2893"/>
        <v>8</v>
      </c>
      <c r="CG592" s="75">
        <v>0</v>
      </c>
      <c r="CH592" s="77" t="str">
        <f t="shared" si="2939"/>
        <v>スプランキーラバー</v>
      </c>
      <c r="CI592" s="78">
        <f t="shared" si="2940"/>
        <v>187</v>
      </c>
      <c r="CJ592" s="75">
        <f t="shared" si="2894"/>
        <v>1496</v>
      </c>
      <c r="CK592" s="79">
        <f t="shared" si="2895"/>
        <v>0.1824390243902439</v>
      </c>
      <c r="CL592" s="35"/>
      <c r="CM592" s="27"/>
      <c r="CN592" s="74"/>
      <c r="CO592" s="75">
        <v>13803</v>
      </c>
      <c r="CP592" s="75">
        <f t="shared" si="2896"/>
        <v>82</v>
      </c>
      <c r="CQ592" s="75">
        <v>1671</v>
      </c>
      <c r="CR592" s="75">
        <f t="shared" si="2897"/>
        <v>10</v>
      </c>
      <c r="CS592" s="75">
        <v>390</v>
      </c>
      <c r="CT592" s="75">
        <f t="shared" si="2898"/>
        <v>20</v>
      </c>
      <c r="CU592" s="75">
        <v>0</v>
      </c>
      <c r="CV592" s="77" t="str">
        <f t="shared" si="2899"/>
        <v>サンリオブレスレット</v>
      </c>
      <c r="CW592" s="78">
        <f t="shared" si="2900"/>
        <v>200</v>
      </c>
      <c r="CX592" s="75">
        <f t="shared" si="2901"/>
        <v>4000</v>
      </c>
      <c r="CY592" s="79">
        <f t="shared" si="2902"/>
        <v>0.48780487804878048</v>
      </c>
      <c r="CZ592" s="35"/>
      <c r="DA592" s="58"/>
      <c r="DB592" s="74"/>
      <c r="DC592" s="75">
        <v>4216</v>
      </c>
      <c r="DD592" s="75">
        <f t="shared" si="2903"/>
        <v>34</v>
      </c>
      <c r="DE592" s="75">
        <v>241</v>
      </c>
      <c r="DF592" s="75">
        <f t="shared" si="2904"/>
        <v>0</v>
      </c>
      <c r="DG592" s="75">
        <v>7</v>
      </c>
      <c r="DH592" s="75">
        <f t="shared" si="2905"/>
        <v>0</v>
      </c>
      <c r="DI592" s="75">
        <v>0</v>
      </c>
      <c r="DJ592" s="77" t="s">
        <v>329</v>
      </c>
      <c r="DK592" s="78">
        <f t="shared" ref="DK592:DK599" si="2944">IF(DD592="","",DK588)</f>
        <v>682</v>
      </c>
      <c r="DL592" s="75">
        <f t="shared" si="2907"/>
        <v>0</v>
      </c>
      <c r="DM592" s="79">
        <f t="shared" si="2908"/>
        <v>0</v>
      </c>
      <c r="DN592" s="35"/>
      <c r="DO592" s="27"/>
      <c r="DP592" s="74"/>
      <c r="DQ592" s="75">
        <v>431</v>
      </c>
      <c r="DR592" s="75">
        <f t="shared" si="2909"/>
        <v>49</v>
      </c>
      <c r="DS592" s="75">
        <v>14</v>
      </c>
      <c r="DT592" s="75">
        <f t="shared" si="2910"/>
        <v>7</v>
      </c>
      <c r="DU592" s="75">
        <v>17</v>
      </c>
      <c r="DV592" s="75">
        <f t="shared" si="2911"/>
        <v>7</v>
      </c>
      <c r="DW592" s="75">
        <v>0</v>
      </c>
      <c r="DX592" s="77" t="s">
        <v>330</v>
      </c>
      <c r="DY592" s="78">
        <v>605</v>
      </c>
      <c r="DZ592" s="75">
        <f t="shared" si="2913"/>
        <v>4235</v>
      </c>
      <c r="EA592" s="79">
        <f t="shared" si="2914"/>
        <v>0.86428571428571432</v>
      </c>
      <c r="EB592" s="35" t="s">
        <v>332</v>
      </c>
      <c r="EC592" s="27"/>
      <c r="ED592" s="51">
        <f t="shared" si="2840"/>
        <v>45883</v>
      </c>
      <c r="EE592" s="44">
        <v>25599</v>
      </c>
      <c r="EF592" s="44">
        <f t="shared" si="2841"/>
        <v>279</v>
      </c>
      <c r="EG592" s="44">
        <v>1407</v>
      </c>
      <c r="EH592" s="44">
        <f t="shared" si="2842"/>
        <v>7</v>
      </c>
      <c r="EI592" s="44">
        <v>6</v>
      </c>
      <c r="EJ592" s="44">
        <f t="shared" si="2843"/>
        <v>9</v>
      </c>
      <c r="EK592" s="44">
        <v>3</v>
      </c>
      <c r="EL592" s="43"/>
      <c r="EM592" s="43">
        <f t="shared" si="2844"/>
        <v>495</v>
      </c>
      <c r="EN592" s="44">
        <f t="shared" si="2845"/>
        <v>4455</v>
      </c>
      <c r="EO592" s="45">
        <f t="shared" si="2846"/>
        <v>0.1596774193548387</v>
      </c>
      <c r="EP592" s="35"/>
      <c r="EQ592" s="27"/>
      <c r="ER592" s="51">
        <f t="shared" si="2847"/>
        <v>45883</v>
      </c>
      <c r="ES592" s="44">
        <v>5530</v>
      </c>
      <c r="ET592" s="44">
        <f t="shared" si="2848"/>
        <v>220</v>
      </c>
      <c r="EU592" s="44">
        <v>166</v>
      </c>
      <c r="EV592" s="44">
        <f t="shared" si="2849"/>
        <v>6</v>
      </c>
      <c r="EW592" s="44">
        <v>52</v>
      </c>
      <c r="EX592" s="44">
        <f t="shared" si="2850"/>
        <v>6</v>
      </c>
      <c r="EY592" s="44">
        <v>2</v>
      </c>
      <c r="EZ592" s="43"/>
      <c r="FA592" s="43">
        <f t="shared" si="2851"/>
        <v>726</v>
      </c>
      <c r="FB592" s="44">
        <f t="shared" si="2852"/>
        <v>4356</v>
      </c>
      <c r="FC592" s="45">
        <f t="shared" si="2853"/>
        <v>0.19800000000000001</v>
      </c>
      <c r="FD592" s="35"/>
      <c r="HW592" s="181"/>
      <c r="HX592" s="27"/>
      <c r="HY592" s="27"/>
      <c r="HZ592" s="137"/>
      <c r="IA592" s="27"/>
      <c r="IC592" s="174"/>
      <c r="ID592" s="27"/>
      <c r="IE592" s="27"/>
      <c r="IF592" s="27"/>
      <c r="IG592" s="27"/>
      <c r="IH592" s="27"/>
      <c r="IL592" s="27"/>
      <c r="IM592" s="27"/>
      <c r="IN592" s="137"/>
      <c r="IO592" s="27"/>
      <c r="IQ592" s="174"/>
      <c r="IR592" s="27"/>
      <c r="IS592" s="27"/>
      <c r="IT592" s="27"/>
      <c r="IU592" s="27"/>
      <c r="IV592" s="27"/>
      <c r="IY592" s="33"/>
      <c r="IZ592" s="74"/>
      <c r="JA592" s="75">
        <v>3913</v>
      </c>
      <c r="JB592" s="75">
        <f t="shared" si="2915"/>
        <v>59</v>
      </c>
      <c r="JC592" s="75">
        <v>186</v>
      </c>
      <c r="JD592" s="75">
        <f t="shared" si="2916"/>
        <v>2</v>
      </c>
      <c r="JE592" s="75">
        <v>115</v>
      </c>
      <c r="JF592" s="75">
        <f t="shared" si="2917"/>
        <v>2</v>
      </c>
      <c r="JG592" s="75">
        <v>0</v>
      </c>
      <c r="JH592" s="77" t="str">
        <f t="shared" si="2918"/>
        <v>スプランキーラバー</v>
      </c>
      <c r="JI592" s="78">
        <f t="shared" si="2919"/>
        <v>200</v>
      </c>
      <c r="JJ592" s="75">
        <f t="shared" si="2920"/>
        <v>400</v>
      </c>
      <c r="JK592" s="79">
        <f t="shared" si="2921"/>
        <v>6.7796610169491525E-2</v>
      </c>
      <c r="JL592" s="35"/>
      <c r="JM592" s="27"/>
      <c r="JN592" s="74"/>
      <c r="JO592" s="75">
        <v>4244</v>
      </c>
      <c r="JP592" s="75">
        <f t="shared" si="2922"/>
        <v>31</v>
      </c>
      <c r="JQ592" s="75">
        <v>190</v>
      </c>
      <c r="JR592" s="75">
        <f t="shared" si="2923"/>
        <v>1</v>
      </c>
      <c r="JS592" s="75">
        <v>34</v>
      </c>
      <c r="JT592" s="75">
        <f t="shared" si="2924"/>
        <v>1</v>
      </c>
      <c r="JU592" s="75">
        <v>12</v>
      </c>
      <c r="JV592" s="77" t="str">
        <f t="shared" si="2925"/>
        <v>NICI</v>
      </c>
      <c r="JW592" s="78">
        <f t="shared" si="2925"/>
        <v>682</v>
      </c>
      <c r="JX592" s="75">
        <f t="shared" si="2926"/>
        <v>682</v>
      </c>
      <c r="JY592" s="79">
        <f t="shared" si="2927"/>
        <v>0.22</v>
      </c>
      <c r="JZ592" s="35"/>
      <c r="KA592" s="61"/>
      <c r="KB592" s="74"/>
      <c r="KC592" s="75">
        <v>2230</v>
      </c>
      <c r="KD592" s="75">
        <f t="shared" si="2928"/>
        <v>23</v>
      </c>
      <c r="KE592" s="75">
        <v>128</v>
      </c>
      <c r="KF592" s="75">
        <f t="shared" si="2929"/>
        <v>1</v>
      </c>
      <c r="KG592" s="75">
        <v>14</v>
      </c>
      <c r="KH592" s="75">
        <f t="shared" si="2930"/>
        <v>1</v>
      </c>
      <c r="KI592" s="75">
        <v>0</v>
      </c>
      <c r="KJ592" s="77" t="str">
        <f t="shared" si="2943"/>
        <v>お菓子ウォレット</v>
      </c>
      <c r="KK592" s="78">
        <f t="shared" si="2943"/>
        <v>800</v>
      </c>
      <c r="KL592" s="75">
        <f t="shared" si="2931"/>
        <v>800</v>
      </c>
      <c r="KM592" s="79">
        <f t="shared" si="2932"/>
        <v>0.34782608695652173</v>
      </c>
      <c r="KN592" s="35"/>
      <c r="KO592" s="27"/>
      <c r="KP592" s="74"/>
      <c r="KQ592" s="75">
        <v>3072</v>
      </c>
      <c r="KR592" s="82">
        <f t="shared" si="2933"/>
        <v>18</v>
      </c>
      <c r="KS592" s="75">
        <v>167</v>
      </c>
      <c r="KT592" s="75">
        <f t="shared" si="2934"/>
        <v>3</v>
      </c>
      <c r="KU592" s="75">
        <v>40</v>
      </c>
      <c r="KV592" s="75">
        <f t="shared" si="2935"/>
        <v>6</v>
      </c>
      <c r="KW592" s="75">
        <v>0</v>
      </c>
      <c r="KX592" s="85" t="s">
        <v>334</v>
      </c>
      <c r="KY592" s="78">
        <v>220</v>
      </c>
      <c r="KZ592" s="75">
        <f t="shared" si="2937"/>
        <v>1320</v>
      </c>
      <c r="LA592" s="79">
        <f t="shared" si="2938"/>
        <v>0.73333333333333328</v>
      </c>
      <c r="LB592" s="35"/>
      <c r="LC592" s="27"/>
      <c r="LD592" s="46"/>
      <c r="LE592" s="44"/>
      <c r="LF592" s="44"/>
      <c r="LG592" s="44">
        <v>529</v>
      </c>
      <c r="LH592" s="44">
        <f t="shared" si="2883"/>
        <v>0</v>
      </c>
      <c r="LI592" s="43">
        <v>2</v>
      </c>
      <c r="LJ592" s="44">
        <f t="shared" si="2884"/>
        <v>0</v>
      </c>
      <c r="LK592" s="44">
        <v>0</v>
      </c>
      <c r="LL592" s="72" t="str">
        <f>IF(LE591="","",LL589)</f>
        <v>アンパンぬいぐるみ、バイキンティッシュカバー</v>
      </c>
      <c r="LM592" s="67">
        <f>IF(LF591="","",LM589)</f>
        <v>1000</v>
      </c>
      <c r="LN592" s="44">
        <f t="shared" si="2885"/>
        <v>0</v>
      </c>
      <c r="LO592" s="45"/>
      <c r="LP592" s="35"/>
      <c r="LQ592" s="27"/>
      <c r="LR592" s="51">
        <f t="shared" si="2854"/>
        <v>45883</v>
      </c>
      <c r="LS592" s="44">
        <v>17882</v>
      </c>
      <c r="LT592" s="44">
        <f t="shared" si="2855"/>
        <v>423</v>
      </c>
      <c r="LU592" s="44">
        <v>941</v>
      </c>
      <c r="LV592" s="44">
        <f t="shared" si="2856"/>
        <v>9</v>
      </c>
      <c r="LW592" s="44">
        <v>10</v>
      </c>
      <c r="LX592" s="44">
        <f t="shared" si="2857"/>
        <v>6</v>
      </c>
      <c r="LY592" s="44">
        <v>2</v>
      </c>
      <c r="LZ592" s="43"/>
      <c r="MA592" s="43">
        <f t="shared" si="2858"/>
        <v>495</v>
      </c>
      <c r="MB592" s="44">
        <f t="shared" si="2859"/>
        <v>2970</v>
      </c>
      <c r="MC592" s="45">
        <f t="shared" si="2860"/>
        <v>7.0212765957446813E-2</v>
      </c>
      <c r="MD592" s="35"/>
      <c r="ME592" s="27"/>
      <c r="MF592" s="51">
        <f t="shared" si="2861"/>
        <v>45883</v>
      </c>
      <c r="MG592" s="44">
        <v>5391</v>
      </c>
      <c r="MH592" s="44">
        <f t="shared" si="2862"/>
        <v>204</v>
      </c>
      <c r="MI592" s="44">
        <v>339</v>
      </c>
      <c r="MJ592" s="44">
        <f t="shared" si="2863"/>
        <v>2</v>
      </c>
      <c r="MK592" s="44">
        <v>5</v>
      </c>
      <c r="ML592" s="44">
        <f t="shared" si="2864"/>
        <v>3</v>
      </c>
      <c r="MM592" s="44">
        <v>0</v>
      </c>
      <c r="MN592" s="43"/>
      <c r="MO592" s="43">
        <f t="shared" si="2882"/>
        <v>1100</v>
      </c>
      <c r="MP592" s="44">
        <f t="shared" si="2865"/>
        <v>3300</v>
      </c>
      <c r="MQ592" s="45">
        <f t="shared" si="2866"/>
        <v>0.16176470588235295</v>
      </c>
      <c r="MR592" s="35"/>
      <c r="MS592" s="27"/>
      <c r="MT592" s="51">
        <f t="shared" si="2867"/>
        <v>45883</v>
      </c>
      <c r="MU592" s="44">
        <v>7711</v>
      </c>
      <c r="MV592" s="44">
        <f t="shared" si="2868"/>
        <v>82</v>
      </c>
      <c r="MW592" s="44">
        <v>363</v>
      </c>
      <c r="MX592" s="44">
        <f t="shared" si="2869"/>
        <v>3</v>
      </c>
      <c r="MY592" s="44">
        <v>5</v>
      </c>
      <c r="MZ592" s="44">
        <f t="shared" si="2870"/>
        <v>3</v>
      </c>
      <c r="NA592" s="44">
        <v>0</v>
      </c>
      <c r="NB592" s="43"/>
      <c r="NC592" s="43">
        <f t="shared" si="2871"/>
        <v>1100</v>
      </c>
      <c r="ND592" s="44">
        <f t="shared" si="2872"/>
        <v>3300</v>
      </c>
      <c r="NE592" s="45">
        <f t="shared" si="2873"/>
        <v>0.40243902439024393</v>
      </c>
      <c r="NF592" s="35" t="s">
        <v>394</v>
      </c>
      <c r="NG592" s="27"/>
      <c r="NH592" s="51">
        <f t="shared" si="2874"/>
        <v>45883</v>
      </c>
      <c r="NI592" s="44">
        <v>7846</v>
      </c>
      <c r="NJ592" s="44">
        <f t="shared" si="2875"/>
        <v>154</v>
      </c>
      <c r="NK592" s="44">
        <v>183</v>
      </c>
      <c r="NL592" s="44">
        <f t="shared" si="2876"/>
        <v>0</v>
      </c>
      <c r="NM592" s="44">
        <v>30</v>
      </c>
      <c r="NN592" s="44">
        <f t="shared" si="2877"/>
        <v>0</v>
      </c>
      <c r="NO592" s="44">
        <v>0</v>
      </c>
      <c r="NP592" s="43"/>
      <c r="NQ592" s="43">
        <f t="shared" si="2878"/>
        <v>1100</v>
      </c>
      <c r="NR592" s="44">
        <f t="shared" si="2879"/>
        <v>0</v>
      </c>
      <c r="NS592" s="45">
        <f t="shared" si="2880"/>
        <v>0</v>
      </c>
      <c r="NT592" s="35"/>
    </row>
    <row r="593" spans="1:384" ht="15" customHeight="1" thickTop="1" thickBot="1" x14ac:dyDescent="0.25">
      <c r="A593" s="38"/>
      <c r="B593" s="39"/>
      <c r="C593" s="40"/>
      <c r="D593" s="40"/>
      <c r="E593" s="40"/>
      <c r="F593" s="140"/>
      <c r="G593" s="140"/>
      <c r="H593" s="42"/>
      <c r="I593" s="44"/>
      <c r="J593" s="44"/>
      <c r="K593" s="44"/>
      <c r="L593" s="44"/>
      <c r="M593" s="44"/>
      <c r="N593" s="44"/>
      <c r="O593" s="44"/>
      <c r="P593" s="43"/>
      <c r="Q593" s="43"/>
      <c r="R593" s="44"/>
      <c r="S593" s="45"/>
      <c r="T593" s="35"/>
      <c r="U593" s="27"/>
      <c r="V593" s="51"/>
      <c r="W593" s="44"/>
      <c r="X593" s="44"/>
      <c r="Y593" s="44"/>
      <c r="Z593" s="44"/>
      <c r="AA593" s="44"/>
      <c r="AB593" s="44"/>
      <c r="AC593" s="44"/>
      <c r="AD593" s="43"/>
      <c r="AE593" s="43"/>
      <c r="AF593" s="44"/>
      <c r="AG593" s="45"/>
      <c r="AH593" s="35"/>
      <c r="AI593" s="27"/>
      <c r="AJ593" s="51"/>
      <c r="AK593" s="44"/>
      <c r="AL593" s="44"/>
      <c r="AM593" s="44"/>
      <c r="AN593" s="44"/>
      <c r="AO593" s="44"/>
      <c r="AP593" s="44"/>
      <c r="AQ593" s="44"/>
      <c r="AR593" s="43"/>
      <c r="AS593" s="43"/>
      <c r="AT593" s="44"/>
      <c r="AU593" s="45"/>
      <c r="AV593" s="35"/>
      <c r="AW593" s="27"/>
      <c r="AX593" s="51"/>
      <c r="AY593" s="44"/>
      <c r="AZ593" s="44"/>
      <c r="BA593" s="44"/>
      <c r="BB593" s="44"/>
      <c r="BC593" s="44"/>
      <c r="BD593" s="44"/>
      <c r="BE593" s="44"/>
      <c r="BF593" s="43"/>
      <c r="BG593" s="43"/>
      <c r="BH593" s="44"/>
      <c r="BI593" s="45"/>
      <c r="BJ593" s="35"/>
      <c r="BK593" s="50"/>
      <c r="BL593" s="51">
        <f>IF($A587="","",$A587)</f>
        <v>45864</v>
      </c>
      <c r="BM593" s="43">
        <v>11268</v>
      </c>
      <c r="BN593" s="59">
        <f t="shared" si="2886"/>
        <v>17</v>
      </c>
      <c r="BO593" s="43">
        <v>415</v>
      </c>
      <c r="BP593" s="87">
        <f t="shared" si="2887"/>
        <v>2</v>
      </c>
      <c r="BQ593" s="43">
        <v>42</v>
      </c>
      <c r="BR593" s="43">
        <f t="shared" si="2888"/>
        <v>3</v>
      </c>
      <c r="BS593" s="43">
        <v>4</v>
      </c>
      <c r="BT593" s="53" t="str">
        <f t="shared" si="2941"/>
        <v>ニキ</v>
      </c>
      <c r="BU593" s="47">
        <f t="shared" si="2942"/>
        <v>682</v>
      </c>
      <c r="BV593" s="44">
        <f t="shared" si="2889"/>
        <v>2046</v>
      </c>
      <c r="BW593" s="89">
        <f t="shared" si="2890"/>
        <v>1.203529411764706</v>
      </c>
      <c r="BX593" s="35" t="s">
        <v>339</v>
      </c>
      <c r="BY593" s="27"/>
      <c r="BZ593" s="51">
        <f>IF($A587="","",$A587)</f>
        <v>45864</v>
      </c>
      <c r="CA593" s="43">
        <v>16628</v>
      </c>
      <c r="CB593" s="59">
        <f t="shared" si="2891"/>
        <v>10</v>
      </c>
      <c r="CC593" s="43">
        <v>930</v>
      </c>
      <c r="CD593" s="87">
        <f t="shared" si="2892"/>
        <v>1</v>
      </c>
      <c r="CE593" s="43">
        <v>4</v>
      </c>
      <c r="CF593" s="43">
        <f t="shared" si="2893"/>
        <v>1</v>
      </c>
      <c r="CG593" s="43">
        <v>3</v>
      </c>
      <c r="CH593" s="53" t="str">
        <f t="shared" si="2939"/>
        <v>リップモンスターファン</v>
      </c>
      <c r="CI593" s="47">
        <f t="shared" si="2940"/>
        <v>660</v>
      </c>
      <c r="CJ593" s="44">
        <f t="shared" si="2894"/>
        <v>660</v>
      </c>
      <c r="CK593" s="89">
        <f t="shared" si="2895"/>
        <v>0.66</v>
      </c>
      <c r="CL593" s="35"/>
      <c r="CM593" s="27"/>
      <c r="CN593" s="51">
        <f>IF($A587="","",$A587)</f>
        <v>45864</v>
      </c>
      <c r="CO593" s="43">
        <v>16411</v>
      </c>
      <c r="CP593" s="59">
        <f t="shared" si="2896"/>
        <v>22</v>
      </c>
      <c r="CQ593" s="43">
        <v>700</v>
      </c>
      <c r="CR593" s="87">
        <f t="shared" si="2897"/>
        <v>1</v>
      </c>
      <c r="CS593" s="43">
        <v>13</v>
      </c>
      <c r="CT593" s="43">
        <f t="shared" si="2898"/>
        <v>2</v>
      </c>
      <c r="CU593" s="43">
        <v>0</v>
      </c>
      <c r="CV593" s="53" t="str">
        <f t="shared" si="2899"/>
        <v>ギャルキティキーケース</v>
      </c>
      <c r="CW593" s="47">
        <f t="shared" si="2900"/>
        <v>726</v>
      </c>
      <c r="CX593" s="44">
        <f t="shared" si="2901"/>
        <v>1452</v>
      </c>
      <c r="CY593" s="89">
        <f t="shared" si="2902"/>
        <v>0.66</v>
      </c>
      <c r="CZ593" s="35" t="s">
        <v>343</v>
      </c>
      <c r="DA593" s="58"/>
      <c r="DB593" s="51">
        <f>IF($A587="","",$A587)</f>
        <v>45864</v>
      </c>
      <c r="DC593" s="43">
        <v>6493</v>
      </c>
      <c r="DD593" s="43">
        <f t="shared" si="2903"/>
        <v>18</v>
      </c>
      <c r="DE593" s="43">
        <v>233</v>
      </c>
      <c r="DF593" s="87">
        <f t="shared" si="2904"/>
        <v>0</v>
      </c>
      <c r="DG593" s="43">
        <v>14</v>
      </c>
      <c r="DH593" s="43">
        <f t="shared" si="2905"/>
        <v>0</v>
      </c>
      <c r="DI593" s="43">
        <v>4</v>
      </c>
      <c r="DJ593" s="53" t="str">
        <f t="shared" ref="DJ593:DJ599" si="2945">IF(DC593="","",DJ589)</f>
        <v>チロルイヤホン</v>
      </c>
      <c r="DK593" s="47">
        <f t="shared" si="2944"/>
        <v>1100</v>
      </c>
      <c r="DL593" s="44">
        <f t="shared" si="2907"/>
        <v>0</v>
      </c>
      <c r="DM593" s="89">
        <f t="shared" si="2908"/>
        <v>0</v>
      </c>
      <c r="DN593" s="35"/>
      <c r="DO593" s="27"/>
      <c r="DP593" s="51">
        <f>IF($A587="","",$A587)</f>
        <v>45864</v>
      </c>
      <c r="DQ593" s="43">
        <v>366</v>
      </c>
      <c r="DR593" s="43">
        <f t="shared" si="2909"/>
        <v>79</v>
      </c>
      <c r="DS593" s="43">
        <v>19</v>
      </c>
      <c r="DT593" s="87">
        <f t="shared" si="2910"/>
        <v>5</v>
      </c>
      <c r="DU593" s="43">
        <v>25</v>
      </c>
      <c r="DV593" s="43">
        <f t="shared" si="2911"/>
        <v>1</v>
      </c>
      <c r="DW593" s="43">
        <v>0</v>
      </c>
      <c r="DX593" s="53" t="str">
        <f t="shared" ref="DX593:DX640" si="2946">IF(DQ593="","",DX589)</f>
        <v>ゴールドイヤホン</v>
      </c>
      <c r="DY593" s="47">
        <f t="shared" ref="DY593:DY640" si="2947">IF(DR593="","",DY589)</f>
        <v>770</v>
      </c>
      <c r="DZ593" s="44">
        <f t="shared" si="2913"/>
        <v>770</v>
      </c>
      <c r="EA593" s="89">
        <f t="shared" si="2914"/>
        <v>9.7468354430379753E-2</v>
      </c>
      <c r="EB593" s="35"/>
      <c r="EC593" s="27"/>
      <c r="ED593" s="51" t="str">
        <f t="shared" si="2840"/>
        <v/>
      </c>
      <c r="EE593" s="44"/>
      <c r="EF593" s="44"/>
      <c r="EG593" s="44"/>
      <c r="EH593" s="44"/>
      <c r="EI593" s="44"/>
      <c r="EJ593" s="44"/>
      <c r="EK593" s="44"/>
      <c r="EL593" s="43"/>
      <c r="EM593" s="43"/>
      <c r="EN593" s="44"/>
      <c r="EO593" s="45"/>
      <c r="EP593" s="35"/>
      <c r="EQ593" s="27"/>
      <c r="ER593" s="51"/>
      <c r="ES593" s="44"/>
      <c r="ET593" s="44"/>
      <c r="EU593" s="44"/>
      <c r="EV593" s="44"/>
      <c r="EW593" s="44"/>
      <c r="EX593" s="44"/>
      <c r="EY593" s="44"/>
      <c r="EZ593" s="43"/>
      <c r="FA593" s="43"/>
      <c r="FB593" s="44"/>
      <c r="FC593" s="45"/>
      <c r="FD593" s="35"/>
      <c r="HW593" s="181"/>
      <c r="HX593" s="27"/>
      <c r="HY593" s="27"/>
      <c r="HZ593" s="137"/>
      <c r="IA593" s="27"/>
      <c r="IC593" s="174"/>
      <c r="ID593" s="27"/>
      <c r="IE593" s="27"/>
      <c r="IF593" s="27"/>
      <c r="IG593" s="27"/>
      <c r="IH593" s="27"/>
      <c r="IL593" s="27"/>
      <c r="IM593" s="27"/>
      <c r="IN593" s="137"/>
      <c r="IO593" s="27"/>
      <c r="IQ593" s="174"/>
      <c r="IR593" s="27"/>
      <c r="IS593" s="27"/>
      <c r="IT593" s="27"/>
      <c r="IU593" s="27"/>
      <c r="IV593" s="27"/>
      <c r="IY593" s="33"/>
      <c r="IZ593" s="51">
        <f>IF($A587="","",$A587)</f>
        <v>45864</v>
      </c>
      <c r="JA593" s="43">
        <v>5067</v>
      </c>
      <c r="JB593" s="59">
        <f t="shared" si="2915"/>
        <v>16</v>
      </c>
      <c r="JC593" s="43">
        <v>263</v>
      </c>
      <c r="JD593" s="87">
        <f t="shared" si="2916"/>
        <v>1</v>
      </c>
      <c r="JE593" s="43">
        <v>41</v>
      </c>
      <c r="JF593" s="43">
        <f t="shared" si="2917"/>
        <v>1</v>
      </c>
      <c r="JG593" s="43">
        <v>0</v>
      </c>
      <c r="JH593" s="53" t="str">
        <f t="shared" si="2918"/>
        <v>猫アイシャドウ</v>
      </c>
      <c r="JI593" s="47">
        <f t="shared" si="2919"/>
        <v>1034</v>
      </c>
      <c r="JJ593" s="44">
        <f t="shared" si="2920"/>
        <v>1034</v>
      </c>
      <c r="JK593" s="89">
        <f t="shared" si="2921"/>
        <v>0.64624999999999999</v>
      </c>
      <c r="JL593" s="35"/>
      <c r="JM593" s="27"/>
      <c r="JN593" s="51">
        <f>IF($A587="","",$A587)</f>
        <v>45864</v>
      </c>
      <c r="JO593" s="43">
        <v>4258</v>
      </c>
      <c r="JP593" s="43">
        <f t="shared" si="2922"/>
        <v>34</v>
      </c>
      <c r="JQ593" s="43">
        <v>131</v>
      </c>
      <c r="JR593" s="87">
        <f t="shared" si="2923"/>
        <v>0</v>
      </c>
      <c r="JS593" s="43">
        <v>12</v>
      </c>
      <c r="JT593" s="43">
        <f t="shared" si="2924"/>
        <v>0</v>
      </c>
      <c r="JU593" s="43">
        <v>10</v>
      </c>
      <c r="JV593" s="53" t="str">
        <f t="shared" si="2925"/>
        <v>ジャグラーイヤホン</v>
      </c>
      <c r="JW593" s="47">
        <f t="shared" si="2925"/>
        <v>1100</v>
      </c>
      <c r="JX593" s="44">
        <f t="shared" si="2926"/>
        <v>0</v>
      </c>
      <c r="JY593" s="89">
        <f t="shared" si="2927"/>
        <v>0</v>
      </c>
      <c r="JZ593" s="35" t="s">
        <v>345</v>
      </c>
      <c r="KA593" s="61"/>
      <c r="KB593" s="51">
        <f>IF($A587="","",$A587)</f>
        <v>45864</v>
      </c>
      <c r="KC593" s="43">
        <v>4255</v>
      </c>
      <c r="KD593" s="43">
        <f t="shared" si="2928"/>
        <v>105</v>
      </c>
      <c r="KE593" s="43">
        <v>166</v>
      </c>
      <c r="KF593" s="87">
        <f t="shared" si="2929"/>
        <v>1</v>
      </c>
      <c r="KG593" s="43">
        <v>7</v>
      </c>
      <c r="KH593" s="43">
        <f t="shared" si="2930"/>
        <v>2</v>
      </c>
      <c r="KI593" s="43">
        <v>0</v>
      </c>
      <c r="KJ593" s="53" t="str">
        <f t="shared" si="2943"/>
        <v>サンリオFAN</v>
      </c>
      <c r="KK593" s="47">
        <f t="shared" si="2943"/>
        <v>1100</v>
      </c>
      <c r="KL593" s="44">
        <f t="shared" si="2931"/>
        <v>2200</v>
      </c>
      <c r="KM593" s="89">
        <f t="shared" si="2932"/>
        <v>0.20952380952380953</v>
      </c>
      <c r="KN593" s="35"/>
      <c r="KO593" s="27"/>
      <c r="KP593" s="51">
        <f>IF($A587="","",$A587)</f>
        <v>45864</v>
      </c>
      <c r="KQ593" s="43">
        <v>3107</v>
      </c>
      <c r="KR593" s="43">
        <f t="shared" si="2933"/>
        <v>71</v>
      </c>
      <c r="KS593" s="43">
        <v>170</v>
      </c>
      <c r="KT593" s="87">
        <f t="shared" si="2934"/>
        <v>7</v>
      </c>
      <c r="KU593" s="43">
        <v>50</v>
      </c>
      <c r="KV593" s="43">
        <f t="shared" si="2935"/>
        <v>10</v>
      </c>
      <c r="KW593" s="43">
        <v>30</v>
      </c>
      <c r="KX593" s="53" t="str">
        <f t="shared" ref="KX593:KX640" si="2948">IF(KQ593="","",KX589)</f>
        <v>サンリオシューズキーホルダー</v>
      </c>
      <c r="KY593" s="47">
        <f t="shared" ref="KY593:KY640" si="2949">IF(KR593="","",KY589)</f>
        <v>387</v>
      </c>
      <c r="KZ593" s="44">
        <f t="shared" si="2937"/>
        <v>3870</v>
      </c>
      <c r="LA593" s="89">
        <f t="shared" si="2938"/>
        <v>0.54507042253521132</v>
      </c>
      <c r="LB593" s="35"/>
      <c r="LC593" s="27"/>
      <c r="LD593" s="74"/>
      <c r="LE593" s="75"/>
      <c r="LF593" s="75"/>
      <c r="LG593" s="75">
        <v>1166</v>
      </c>
      <c r="LH593" s="75">
        <f t="shared" si="2883"/>
        <v>0</v>
      </c>
      <c r="LI593" s="76">
        <v>2</v>
      </c>
      <c r="LJ593" s="75">
        <f t="shared" si="2884"/>
        <v>0</v>
      </c>
      <c r="LK593" s="75">
        <v>0</v>
      </c>
      <c r="LL593" s="77" t="str">
        <f>IF(LE591="","",LL590)</f>
        <v>コキンちゃん、あかちゃんまん</v>
      </c>
      <c r="LM593" s="78">
        <f>IF(LF591="","",LM590)</f>
        <v>1000</v>
      </c>
      <c r="LN593" s="75">
        <f t="shared" si="2885"/>
        <v>0</v>
      </c>
      <c r="LO593" s="79"/>
      <c r="LP593" s="35"/>
      <c r="LQ593" s="27"/>
      <c r="LR593" s="51"/>
      <c r="LS593" s="44"/>
      <c r="LT593" s="44"/>
      <c r="LU593" s="44"/>
      <c r="LV593" s="44"/>
      <c r="LW593" s="44"/>
      <c r="LX593" s="44"/>
      <c r="LY593" s="44"/>
      <c r="LZ593" s="43"/>
      <c r="MA593" s="43"/>
      <c r="MB593" s="44"/>
      <c r="MC593" s="45"/>
      <c r="MD593" s="35"/>
      <c r="ME593" s="27"/>
      <c r="MF593" s="51"/>
      <c r="MG593" s="44"/>
      <c r="MH593" s="44"/>
      <c r="MI593" s="44"/>
      <c r="MJ593" s="44"/>
      <c r="MK593" s="44"/>
      <c r="ML593" s="44"/>
      <c r="MM593" s="44"/>
      <c r="MN593" s="43"/>
      <c r="MO593" s="43"/>
      <c r="MP593" s="44"/>
      <c r="MQ593" s="45"/>
      <c r="MR593" s="35"/>
      <c r="MS593" s="27"/>
      <c r="MT593" s="51"/>
      <c r="MU593" s="44"/>
      <c r="MV593" s="69"/>
      <c r="MW593" s="44"/>
      <c r="MX593" s="44"/>
      <c r="MY593" s="44"/>
      <c r="MZ593" s="44"/>
      <c r="NA593" s="44"/>
      <c r="NB593" s="43"/>
      <c r="NC593" s="43"/>
      <c r="ND593" s="44"/>
      <c r="NE593" s="45"/>
      <c r="NF593" s="35"/>
      <c r="NG593" s="27"/>
      <c r="NH593" s="51" t="str">
        <f t="shared" si="2874"/>
        <v/>
      </c>
      <c r="NI593" s="44"/>
      <c r="NJ593" s="44"/>
      <c r="NK593" s="44"/>
      <c r="NL593" s="44"/>
      <c r="NM593" s="44"/>
      <c r="NN593" s="44"/>
      <c r="NO593" s="44"/>
      <c r="NP593" s="43"/>
      <c r="NQ593" s="43"/>
      <c r="NR593" s="44"/>
      <c r="NS593" s="45"/>
      <c r="NT593" s="35"/>
    </row>
    <row r="594" spans="1:384" ht="15" customHeight="1" thickTop="1" x14ac:dyDescent="0.2">
      <c r="A594" s="38"/>
      <c r="B594" s="39"/>
      <c r="C594" s="40"/>
      <c r="D594" s="40"/>
      <c r="E594" s="40"/>
      <c r="F594" s="140"/>
      <c r="G594" s="140"/>
      <c r="H594" s="42"/>
      <c r="I594" s="44"/>
      <c r="J594" s="44"/>
      <c r="K594" s="44"/>
      <c r="L594" s="44"/>
      <c r="M594" s="44"/>
      <c r="N594" s="44"/>
      <c r="O594" s="69"/>
      <c r="P594" s="59"/>
      <c r="Q594" s="43"/>
      <c r="R594" s="44"/>
      <c r="S594" s="45"/>
      <c r="T594" s="35"/>
      <c r="U594" s="27"/>
      <c r="V594" s="51"/>
      <c r="W594" s="44"/>
      <c r="X594" s="44"/>
      <c r="Y594" s="44"/>
      <c r="Z594" s="44"/>
      <c r="AA594" s="44"/>
      <c r="AB594" s="44"/>
      <c r="AC594" s="44"/>
      <c r="AD594" s="43"/>
      <c r="AE594" s="43"/>
      <c r="AF594" s="44"/>
      <c r="AG594" s="45"/>
      <c r="AH594" s="35"/>
      <c r="AI594" s="27"/>
      <c r="AJ594" s="51"/>
      <c r="AK594" s="44"/>
      <c r="AL594" s="44"/>
      <c r="AM594" s="44"/>
      <c r="AN594" s="44"/>
      <c r="AO594" s="44"/>
      <c r="AP594" s="44"/>
      <c r="AQ594" s="44"/>
      <c r="AR594" s="43"/>
      <c r="AS594" s="43"/>
      <c r="AT594" s="44"/>
      <c r="AU594" s="45"/>
      <c r="AV594" s="35"/>
      <c r="AW594" s="27"/>
      <c r="AX594" s="51"/>
      <c r="AY594" s="44"/>
      <c r="AZ594" s="44"/>
      <c r="BA594" s="44"/>
      <c r="BB594" s="44"/>
      <c r="BC594" s="44"/>
      <c r="BD594" s="44"/>
      <c r="BE594" s="44"/>
      <c r="BF594" s="43"/>
      <c r="BG594" s="43"/>
      <c r="BH594" s="44"/>
      <c r="BI594" s="45"/>
      <c r="BJ594" s="35"/>
      <c r="BK594" s="50"/>
      <c r="BL594" s="46"/>
      <c r="BM594" s="44">
        <v>9053</v>
      </c>
      <c r="BN594" s="69">
        <f t="shared" si="2886"/>
        <v>34</v>
      </c>
      <c r="BO594" s="44">
        <v>263</v>
      </c>
      <c r="BP594" s="44">
        <f t="shared" si="2887"/>
        <v>1</v>
      </c>
      <c r="BQ594" s="44">
        <v>11</v>
      </c>
      <c r="BR594" s="44">
        <f t="shared" si="2888"/>
        <v>1</v>
      </c>
      <c r="BS594" s="44">
        <v>0</v>
      </c>
      <c r="BT594" s="60" t="str">
        <f t="shared" si="2941"/>
        <v>こびとづかんキーケース</v>
      </c>
      <c r="BU594" s="67">
        <f t="shared" si="2942"/>
        <v>726</v>
      </c>
      <c r="BV594" s="43">
        <f t="shared" si="2889"/>
        <v>726</v>
      </c>
      <c r="BW594" s="45">
        <f t="shared" si="2890"/>
        <v>0.21352941176470588</v>
      </c>
      <c r="BX594" s="35"/>
      <c r="BY594" s="27"/>
      <c r="BZ594" s="46"/>
      <c r="CA594" s="44">
        <v>18489</v>
      </c>
      <c r="CB594" s="69">
        <f t="shared" si="2891"/>
        <v>19</v>
      </c>
      <c r="CC594" s="44">
        <v>1033</v>
      </c>
      <c r="CD594" s="44">
        <f t="shared" si="2892"/>
        <v>1</v>
      </c>
      <c r="CE594" s="44">
        <v>3</v>
      </c>
      <c r="CF594" s="44">
        <f t="shared" si="2893"/>
        <v>2</v>
      </c>
      <c r="CG594" s="44">
        <v>1</v>
      </c>
      <c r="CH594" s="60" t="str">
        <f t="shared" si="2939"/>
        <v>ジョージファン</v>
      </c>
      <c r="CI594" s="67">
        <f t="shared" si="2940"/>
        <v>1050</v>
      </c>
      <c r="CJ594" s="43">
        <f t="shared" si="2894"/>
        <v>2100</v>
      </c>
      <c r="CK594" s="45">
        <f t="shared" si="2895"/>
        <v>1.1052631578947369</v>
      </c>
      <c r="CL594" s="35" t="s">
        <v>340</v>
      </c>
      <c r="CM594" s="27"/>
      <c r="CN594" s="46"/>
      <c r="CO594" s="44">
        <v>14977</v>
      </c>
      <c r="CP594" s="44">
        <f t="shared" si="2896"/>
        <v>116</v>
      </c>
      <c r="CQ594" s="44">
        <v>560</v>
      </c>
      <c r="CR594" s="44">
        <f t="shared" si="2897"/>
        <v>1</v>
      </c>
      <c r="CS594" s="44">
        <v>8</v>
      </c>
      <c r="CT594" s="44">
        <f t="shared" si="2898"/>
        <v>1</v>
      </c>
      <c r="CU594" s="44">
        <v>0</v>
      </c>
      <c r="CV594" s="60" t="str">
        <f t="shared" si="2899"/>
        <v>キティフェイスポーチ</v>
      </c>
      <c r="CW594" s="67">
        <f t="shared" si="2900"/>
        <v>900</v>
      </c>
      <c r="CX594" s="43">
        <f t="shared" si="2901"/>
        <v>900</v>
      </c>
      <c r="CY594" s="45">
        <f t="shared" si="2902"/>
        <v>7.7586206896551727E-2</v>
      </c>
      <c r="CZ594" s="35"/>
      <c r="DA594" s="58"/>
      <c r="DB594" s="46"/>
      <c r="DC594" s="44">
        <v>6326</v>
      </c>
      <c r="DD594" s="44">
        <f t="shared" si="2903"/>
        <v>39</v>
      </c>
      <c r="DE594" s="44">
        <v>203</v>
      </c>
      <c r="DF594" s="44">
        <f t="shared" si="2904"/>
        <v>2</v>
      </c>
      <c r="DG594" s="44">
        <v>9</v>
      </c>
      <c r="DH594" s="44">
        <f t="shared" si="2905"/>
        <v>2</v>
      </c>
      <c r="DI594" s="44">
        <v>6</v>
      </c>
      <c r="DJ594" s="60" t="str">
        <f t="shared" si="2945"/>
        <v>デジタルミニカメラ</v>
      </c>
      <c r="DK594" s="67">
        <f t="shared" si="2944"/>
        <v>722</v>
      </c>
      <c r="DL594" s="43">
        <f t="shared" si="2907"/>
        <v>1444</v>
      </c>
      <c r="DM594" s="45">
        <f t="shared" si="2908"/>
        <v>0.37025641025641026</v>
      </c>
      <c r="DN594" s="35"/>
      <c r="DO594" s="27"/>
      <c r="DP594" s="46"/>
      <c r="DQ594" s="44">
        <v>1099</v>
      </c>
      <c r="DR594" s="44">
        <f t="shared" si="2909"/>
        <v>128</v>
      </c>
      <c r="DS594" s="44">
        <v>35</v>
      </c>
      <c r="DT594" s="44">
        <f t="shared" si="2910"/>
        <v>3</v>
      </c>
      <c r="DU594" s="44">
        <v>4</v>
      </c>
      <c r="DV594" s="44">
        <f t="shared" si="2911"/>
        <v>3</v>
      </c>
      <c r="DW594" s="44">
        <v>6</v>
      </c>
      <c r="DX594" s="60" t="str">
        <f t="shared" si="2946"/>
        <v>サンリオFAN</v>
      </c>
      <c r="DY594" s="67">
        <f t="shared" si="2947"/>
        <v>1100</v>
      </c>
      <c r="DZ594" s="43">
        <f t="shared" si="2913"/>
        <v>3300</v>
      </c>
      <c r="EA594" s="45">
        <f t="shared" si="2914"/>
        <v>0.2578125</v>
      </c>
      <c r="EB594" s="35"/>
      <c r="EC594" s="27"/>
      <c r="ED594" s="51" t="str">
        <f t="shared" si="2840"/>
        <v/>
      </c>
      <c r="EE594" s="44"/>
      <c r="EF594" s="44"/>
      <c r="EG594" s="44"/>
      <c r="EH594" s="44"/>
      <c r="EI594" s="44"/>
      <c r="EJ594" s="44"/>
      <c r="EK594" s="44"/>
      <c r="EL594" s="43"/>
      <c r="EM594" s="43"/>
      <c r="EN594" s="44"/>
      <c r="EO594" s="45"/>
      <c r="EP594" s="35"/>
      <c r="EQ594" s="27"/>
      <c r="ER594" s="51"/>
      <c r="ES594" s="44"/>
      <c r="ET594" s="44"/>
      <c r="EU594" s="44"/>
      <c r="EV594" s="44"/>
      <c r="EW594" s="44"/>
      <c r="EX594" s="44"/>
      <c r="EY594" s="44"/>
      <c r="EZ594" s="43"/>
      <c r="FA594" s="43"/>
      <c r="FB594" s="44"/>
      <c r="FC594" s="45"/>
      <c r="FD594" s="35"/>
      <c r="HW594" s="181"/>
      <c r="HX594" s="27"/>
      <c r="HY594" s="27"/>
      <c r="HZ594" s="137"/>
      <c r="IA594" s="27"/>
      <c r="IC594" s="174"/>
      <c r="ID594" s="27"/>
      <c r="IE594" s="27"/>
      <c r="IF594" s="27"/>
      <c r="IG594" s="27"/>
      <c r="IH594" s="27"/>
      <c r="IL594" s="27"/>
      <c r="IM594" s="27"/>
      <c r="IN594" s="137"/>
      <c r="IO594" s="27"/>
      <c r="IQ594" s="174"/>
      <c r="IR594" s="27"/>
      <c r="IS594" s="27"/>
      <c r="IT594" s="27"/>
      <c r="IU594" s="27"/>
      <c r="IV594" s="27"/>
      <c r="IY594" s="33"/>
      <c r="IZ594" s="46"/>
      <c r="JA594" s="44">
        <v>3201</v>
      </c>
      <c r="JB594" s="44">
        <f t="shared" si="2915"/>
        <v>35</v>
      </c>
      <c r="JC594" s="44">
        <v>99</v>
      </c>
      <c r="JD594" s="44">
        <f t="shared" si="2916"/>
        <v>1</v>
      </c>
      <c r="JE594" s="44">
        <v>36</v>
      </c>
      <c r="JF594" s="44">
        <f t="shared" si="2917"/>
        <v>2</v>
      </c>
      <c r="JG594" s="44">
        <v>0</v>
      </c>
      <c r="JH594" s="60" t="str">
        <f t="shared" si="2918"/>
        <v>ミニ香水</v>
      </c>
      <c r="JI594" s="67">
        <f t="shared" si="2919"/>
        <v>1100</v>
      </c>
      <c r="JJ594" s="43">
        <f t="shared" si="2920"/>
        <v>2200</v>
      </c>
      <c r="JK594" s="45">
        <f t="shared" si="2921"/>
        <v>0.62857142857142856</v>
      </c>
      <c r="JL594" s="35"/>
      <c r="JM594" s="27"/>
      <c r="JN594" s="46"/>
      <c r="JO594" s="44">
        <v>4013</v>
      </c>
      <c r="JP594" s="69">
        <f t="shared" si="2922"/>
        <v>13</v>
      </c>
      <c r="JQ594" s="44">
        <v>86</v>
      </c>
      <c r="JR594" s="44">
        <f t="shared" si="2923"/>
        <v>0</v>
      </c>
      <c r="JS594" s="44">
        <v>14</v>
      </c>
      <c r="JT594" s="44">
        <f t="shared" si="2924"/>
        <v>0</v>
      </c>
      <c r="JU594" s="44">
        <v>0</v>
      </c>
      <c r="JV594" s="60" t="str">
        <f t="shared" si="2925"/>
        <v>ジャグラーサウンドボタン</v>
      </c>
      <c r="JW594" s="67">
        <f t="shared" si="2925"/>
        <v>900</v>
      </c>
      <c r="JX594" s="43">
        <f t="shared" si="2926"/>
        <v>0</v>
      </c>
      <c r="JY594" s="45">
        <f t="shared" si="2927"/>
        <v>0</v>
      </c>
      <c r="JZ594" s="35"/>
      <c r="KA594" s="61"/>
      <c r="KB594" s="46"/>
      <c r="KC594" s="44">
        <v>3070</v>
      </c>
      <c r="KD594" s="44">
        <f t="shared" si="2928"/>
        <v>53</v>
      </c>
      <c r="KE594" s="44">
        <v>93</v>
      </c>
      <c r="KF594" s="44">
        <f t="shared" si="2929"/>
        <v>1</v>
      </c>
      <c r="KG594" s="44">
        <v>8</v>
      </c>
      <c r="KH594" s="44">
        <f t="shared" si="2930"/>
        <v>1</v>
      </c>
      <c r="KI594" s="44">
        <v>0</v>
      </c>
      <c r="KJ594" s="60" t="str">
        <f t="shared" si="2943"/>
        <v>こびとづかんキーケース</v>
      </c>
      <c r="KK594" s="67">
        <f t="shared" si="2943"/>
        <v>698</v>
      </c>
      <c r="KL594" s="43">
        <f t="shared" si="2931"/>
        <v>698</v>
      </c>
      <c r="KM594" s="45">
        <f t="shared" si="2932"/>
        <v>0.13169811320754718</v>
      </c>
      <c r="KN594" s="35"/>
      <c r="KO594" s="27"/>
      <c r="KP594" s="46"/>
      <c r="KQ594" s="44">
        <v>3419</v>
      </c>
      <c r="KR594" s="44">
        <f t="shared" si="2933"/>
        <v>70</v>
      </c>
      <c r="KS594" s="44">
        <v>75</v>
      </c>
      <c r="KT594" s="44">
        <f t="shared" si="2934"/>
        <v>1</v>
      </c>
      <c r="KU594" s="44">
        <v>13</v>
      </c>
      <c r="KV594" s="44">
        <f t="shared" si="2935"/>
        <v>1</v>
      </c>
      <c r="KW594" s="44">
        <v>2</v>
      </c>
      <c r="KX594" s="60" t="str">
        <f t="shared" si="2948"/>
        <v>デジタルミニカメラ</v>
      </c>
      <c r="KY594" s="67">
        <f t="shared" si="2949"/>
        <v>722</v>
      </c>
      <c r="KZ594" s="43">
        <f t="shared" si="2937"/>
        <v>722</v>
      </c>
      <c r="LA594" s="45">
        <f t="shared" si="2938"/>
        <v>0.10314285714285715</v>
      </c>
      <c r="LB594" s="35"/>
      <c r="LC594" s="27"/>
      <c r="LD594" s="51">
        <f>IF(A588="","",A588)</f>
        <v>45866</v>
      </c>
      <c r="LE594" s="43">
        <v>66572</v>
      </c>
      <c r="LF594" s="93">
        <f>IF(LE594="","",LE594-LE591)</f>
        <v>33</v>
      </c>
      <c r="LG594" s="43">
        <v>445</v>
      </c>
      <c r="LH594" s="43">
        <f t="shared" si="2883"/>
        <v>1</v>
      </c>
      <c r="LI594" s="43">
        <v>2</v>
      </c>
      <c r="LJ594" s="87">
        <f t="shared" si="2884"/>
        <v>0</v>
      </c>
      <c r="LK594" s="43">
        <v>0</v>
      </c>
      <c r="LL594" s="64" t="str">
        <f>IF(LE594="","",LL591)</f>
        <v>AIモンスターぬいぐるみ2箇所</v>
      </c>
      <c r="LM594" s="47">
        <f>IF(LF594="","",LM591)</f>
        <v>1000</v>
      </c>
      <c r="LN594" s="87">
        <f t="shared" si="2885"/>
        <v>0</v>
      </c>
      <c r="LO594" s="54"/>
      <c r="LP594" s="35"/>
      <c r="LQ594" s="27"/>
      <c r="LR594" s="51"/>
      <c r="LS594" s="44"/>
      <c r="LT594" s="44"/>
      <c r="LU594" s="44"/>
      <c r="LV594" s="44"/>
      <c r="LW594" s="44"/>
      <c r="LX594" s="44"/>
      <c r="LY594" s="44"/>
      <c r="LZ594" s="43"/>
      <c r="MA594" s="43"/>
      <c r="MB594" s="44"/>
      <c r="MC594" s="45"/>
      <c r="MD594" s="35"/>
      <c r="ME594" s="27"/>
      <c r="MF594" s="51"/>
      <c r="MG594" s="44"/>
      <c r="MH594" s="44"/>
      <c r="MI594" s="44"/>
      <c r="MJ594" s="44"/>
      <c r="MK594" s="44"/>
      <c r="ML594" s="44"/>
      <c r="MM594" s="44"/>
      <c r="MN594" s="43"/>
      <c r="MO594" s="43"/>
      <c r="MP594" s="44"/>
      <c r="MQ594" s="45"/>
      <c r="MR594" s="35"/>
      <c r="MS594" s="27"/>
      <c r="MT594" s="51"/>
      <c r="MU594" s="44"/>
      <c r="MV594" s="44"/>
      <c r="MW594" s="44"/>
      <c r="MX594" s="44"/>
      <c r="MY594" s="44"/>
      <c r="MZ594" s="44"/>
      <c r="NA594" s="44"/>
      <c r="NB594" s="43"/>
      <c r="NC594" s="43"/>
      <c r="ND594" s="44"/>
      <c r="NE594" s="45"/>
      <c r="NF594" s="35"/>
      <c r="NG594" s="27"/>
      <c r="NH594" s="51" t="str">
        <f t="shared" si="2874"/>
        <v/>
      </c>
      <c r="NI594" s="44"/>
      <c r="NJ594" s="44"/>
      <c r="NK594" s="44"/>
      <c r="NL594" s="44"/>
      <c r="NM594" s="44"/>
      <c r="NN594" s="44"/>
      <c r="NO594" s="44"/>
      <c r="NP594" s="43"/>
      <c r="NQ594" s="43"/>
      <c r="NR594" s="44"/>
      <c r="NS594" s="45"/>
      <c r="NT594" s="35"/>
    </row>
    <row r="595" spans="1:384" x14ac:dyDescent="0.2">
      <c r="A595" s="38"/>
      <c r="B595" s="39" t="str">
        <f>IF(A595="","",SUM(J595,LF615,AL595,ET595,AZ595,EF595,LT595,NJ595,MV595,MH595,X595)+SUM(DR625:DR628)+SUM(CP625:CP628)+SUM(CB625:CB628)+SUM(BN625:BN628)+SUM(DD625:DD628)+SUM(JB625:JB628)+SUM(JP625:JP628)+SUM(KD625:KD628)+SUM(KR625:KR628))</f>
        <v/>
      </c>
      <c r="C595" s="40" t="str">
        <f>IF(A595="","",SUM(J595,X595,AL595,AZ595)+SUM(BN625:BN628)+SUM(CB625:CB628)+SUM(CP625:CP628))</f>
        <v/>
      </c>
      <c r="D595" s="40" t="str">
        <f>IF(A595="","",SUM(EF595,ET595)+SUM(DD625:DD628)+SUM(DR625:DR628))</f>
        <v/>
      </c>
      <c r="E595" s="40" t="str">
        <f>IF(A595="","",SUM(NJ595,MV595,MH595,LT595,LF615)+SUM(JB625:JB628)+SUM(JP625:JP628)+SUM(KD625:KD628)+SUM(KR625:KR628))</f>
        <v/>
      </c>
      <c r="F595" s="140"/>
      <c r="G595" s="140"/>
      <c r="H595" s="42"/>
      <c r="I595" s="44"/>
      <c r="J595" s="44" t="str">
        <f t="shared" si="2814"/>
        <v/>
      </c>
      <c r="K595" s="44"/>
      <c r="L595" s="44" t="str">
        <f t="shared" si="2815"/>
        <v/>
      </c>
      <c r="M595" s="44"/>
      <c r="N595" s="44" t="str">
        <f t="shared" si="2816"/>
        <v/>
      </c>
      <c r="O595" s="44"/>
      <c r="P595" s="43"/>
      <c r="Q595" s="43" t="str">
        <f t="shared" si="2881"/>
        <v/>
      </c>
      <c r="R595" s="44" t="str">
        <f t="shared" si="2817"/>
        <v/>
      </c>
      <c r="S595" s="45" t="str">
        <f t="shared" si="2818"/>
        <v/>
      </c>
      <c r="T595" s="35"/>
      <c r="U595" s="27"/>
      <c r="V595" s="51" t="str">
        <f t="shared" si="2819"/>
        <v/>
      </c>
      <c r="W595" s="44"/>
      <c r="X595" s="44" t="str">
        <f t="shared" si="2820"/>
        <v/>
      </c>
      <c r="Y595" s="44"/>
      <c r="Z595" s="44" t="str">
        <f t="shared" si="2821"/>
        <v/>
      </c>
      <c r="AA595" s="44"/>
      <c r="AB595" s="44" t="str">
        <f t="shared" si="2822"/>
        <v/>
      </c>
      <c r="AC595" s="44"/>
      <c r="AD595" s="43"/>
      <c r="AE595" s="43" t="str">
        <f t="shared" si="2823"/>
        <v/>
      </c>
      <c r="AF595" s="44" t="str">
        <f t="shared" si="2824"/>
        <v/>
      </c>
      <c r="AG595" s="45" t="str">
        <f t="shared" si="2825"/>
        <v/>
      </c>
      <c r="AH595" s="35"/>
      <c r="AI595" s="27"/>
      <c r="AJ595" s="51" t="str">
        <f t="shared" si="2826"/>
        <v/>
      </c>
      <c r="AK595" s="44"/>
      <c r="AL595" s="44" t="str">
        <f t="shared" si="2827"/>
        <v/>
      </c>
      <c r="AM595" s="44"/>
      <c r="AN595" s="44" t="str">
        <f t="shared" si="2828"/>
        <v/>
      </c>
      <c r="AO595" s="44"/>
      <c r="AP595" s="44" t="str">
        <f t="shared" si="2829"/>
        <v/>
      </c>
      <c r="AQ595" s="44"/>
      <c r="AR595" s="43"/>
      <c r="AS595" s="43" t="str">
        <f t="shared" si="2830"/>
        <v/>
      </c>
      <c r="AT595" s="44" t="str">
        <f t="shared" si="2831"/>
        <v/>
      </c>
      <c r="AU595" s="45" t="str">
        <f t="shared" si="2832"/>
        <v/>
      </c>
      <c r="AV595" s="35"/>
      <c r="AW595" s="27"/>
      <c r="AX595" s="51" t="str">
        <f t="shared" si="2833"/>
        <v/>
      </c>
      <c r="AY595" s="44"/>
      <c r="AZ595" s="44" t="str">
        <f t="shared" si="2834"/>
        <v/>
      </c>
      <c r="BA595" s="44"/>
      <c r="BB595" s="44" t="str">
        <f t="shared" si="2835"/>
        <v/>
      </c>
      <c r="BC595" s="44"/>
      <c r="BD595" s="44" t="str">
        <f t="shared" si="2836"/>
        <v/>
      </c>
      <c r="BE595" s="44"/>
      <c r="BF595" s="43"/>
      <c r="BG595" s="43" t="str">
        <f t="shared" si="2837"/>
        <v/>
      </c>
      <c r="BH595" s="44" t="str">
        <f t="shared" si="2838"/>
        <v/>
      </c>
      <c r="BI595" s="45" t="str">
        <f t="shared" si="2839"/>
        <v/>
      </c>
      <c r="BJ595" s="35"/>
      <c r="BK595" s="50"/>
      <c r="BL595" s="46"/>
      <c r="BM595" s="44">
        <v>10143</v>
      </c>
      <c r="BN595" s="44">
        <f t="shared" si="2886"/>
        <v>136</v>
      </c>
      <c r="BO595" s="44">
        <v>574</v>
      </c>
      <c r="BP595" s="44">
        <f t="shared" si="2887"/>
        <v>7</v>
      </c>
      <c r="BQ595" s="44">
        <v>6</v>
      </c>
      <c r="BR595" s="44">
        <f t="shared" si="2888"/>
        <v>2</v>
      </c>
      <c r="BS595" s="44">
        <v>2</v>
      </c>
      <c r="BT595" s="60" t="str">
        <f t="shared" si="2941"/>
        <v>サンリオFAN</v>
      </c>
      <c r="BU595" s="67">
        <f t="shared" si="2942"/>
        <v>1100</v>
      </c>
      <c r="BV595" s="44">
        <f t="shared" si="2889"/>
        <v>2200</v>
      </c>
      <c r="BW595" s="45">
        <f t="shared" si="2890"/>
        <v>0.16176470588235295</v>
      </c>
      <c r="BX595" s="99"/>
      <c r="BY595" s="27"/>
      <c r="BZ595" s="46"/>
      <c r="CA595" s="44">
        <v>15428</v>
      </c>
      <c r="CB595" s="69">
        <f t="shared" si="2891"/>
        <v>12</v>
      </c>
      <c r="CC595" s="44">
        <v>1816</v>
      </c>
      <c r="CD595" s="44">
        <f t="shared" si="2892"/>
        <v>0</v>
      </c>
      <c r="CE595" s="44">
        <v>18</v>
      </c>
      <c r="CF595" s="44">
        <f t="shared" si="2893"/>
        <v>0</v>
      </c>
      <c r="CG595" s="44">
        <v>0</v>
      </c>
      <c r="CH595" s="60" t="str">
        <f t="shared" si="2939"/>
        <v>ターボババアマスコット</v>
      </c>
      <c r="CI595" s="67">
        <f t="shared" si="2940"/>
        <v>800</v>
      </c>
      <c r="CJ595" s="44">
        <f t="shared" si="2894"/>
        <v>0</v>
      </c>
      <c r="CK595" s="45">
        <f t="shared" si="2895"/>
        <v>0</v>
      </c>
      <c r="CL595" s="99"/>
      <c r="CM595" s="27"/>
      <c r="CN595" s="46"/>
      <c r="CO595" s="44">
        <v>19170</v>
      </c>
      <c r="CP595" s="44">
        <f t="shared" si="2896"/>
        <v>83</v>
      </c>
      <c r="CQ595" s="44">
        <v>887</v>
      </c>
      <c r="CR595" s="44">
        <f t="shared" si="2897"/>
        <v>1</v>
      </c>
      <c r="CS595" s="44">
        <v>50</v>
      </c>
      <c r="CT595" s="44">
        <f t="shared" si="2898"/>
        <v>2</v>
      </c>
      <c r="CU595" s="44">
        <v>0</v>
      </c>
      <c r="CV595" s="60" t="str">
        <f t="shared" si="2899"/>
        <v>キティサンダルキーホルダー</v>
      </c>
      <c r="CW595" s="67">
        <f t="shared" si="2900"/>
        <v>605</v>
      </c>
      <c r="CX595" s="44">
        <f t="shared" si="2901"/>
        <v>1210</v>
      </c>
      <c r="CY595" s="45">
        <f t="shared" si="2902"/>
        <v>0.14578313253012049</v>
      </c>
      <c r="CZ595" s="99"/>
      <c r="DA595" s="58"/>
      <c r="DB595" s="46"/>
      <c r="DC595" s="44">
        <v>6604</v>
      </c>
      <c r="DD595" s="44">
        <f t="shared" si="2903"/>
        <v>14</v>
      </c>
      <c r="DE595" s="44">
        <v>391</v>
      </c>
      <c r="DF595" s="44">
        <f t="shared" si="2904"/>
        <v>2</v>
      </c>
      <c r="DG595" s="44">
        <v>92</v>
      </c>
      <c r="DH595" s="44">
        <f t="shared" si="2905"/>
        <v>3</v>
      </c>
      <c r="DI595" s="44">
        <v>4</v>
      </c>
      <c r="DJ595" s="60" t="str">
        <f t="shared" si="2945"/>
        <v>スプランキーラバー</v>
      </c>
      <c r="DK595" s="67">
        <f t="shared" si="2944"/>
        <v>187</v>
      </c>
      <c r="DL595" s="44">
        <f t="shared" si="2907"/>
        <v>561</v>
      </c>
      <c r="DM595" s="45">
        <f t="shared" si="2908"/>
        <v>0.40071428571428569</v>
      </c>
      <c r="DN595" s="99"/>
      <c r="DO595" s="27"/>
      <c r="DP595" s="46"/>
      <c r="DQ595" s="44">
        <v>399</v>
      </c>
      <c r="DR595" s="44">
        <f t="shared" si="2909"/>
        <v>29</v>
      </c>
      <c r="DS595" s="44">
        <v>18</v>
      </c>
      <c r="DT595" s="44">
        <f t="shared" si="2910"/>
        <v>2</v>
      </c>
      <c r="DU595" s="44">
        <v>12</v>
      </c>
      <c r="DV595" s="44">
        <f t="shared" si="2911"/>
        <v>1</v>
      </c>
      <c r="DW595" s="44">
        <v>0</v>
      </c>
      <c r="DX595" s="60" t="str">
        <f t="shared" si="2946"/>
        <v>ギャルキティキーケース</v>
      </c>
      <c r="DY595" s="67">
        <f t="shared" si="2947"/>
        <v>726</v>
      </c>
      <c r="DZ595" s="44">
        <f t="shared" si="2913"/>
        <v>726</v>
      </c>
      <c r="EA595" s="45">
        <f t="shared" si="2914"/>
        <v>0.25034482758620691</v>
      </c>
      <c r="EB595" s="99"/>
      <c r="EC595" s="27"/>
      <c r="ED595" s="51" t="str">
        <f t="shared" si="2840"/>
        <v/>
      </c>
      <c r="EE595" s="44"/>
      <c r="EF595" s="44" t="str">
        <f t="shared" si="2841"/>
        <v/>
      </c>
      <c r="EG595" s="44"/>
      <c r="EH595" s="44" t="str">
        <f t="shared" si="2842"/>
        <v/>
      </c>
      <c r="EI595" s="44"/>
      <c r="EJ595" s="44" t="str">
        <f t="shared" si="2843"/>
        <v/>
      </c>
      <c r="EK595" s="44"/>
      <c r="EL595" s="43"/>
      <c r="EM595" s="43" t="str">
        <f t="shared" si="2844"/>
        <v/>
      </c>
      <c r="EN595" s="44" t="str">
        <f t="shared" si="2845"/>
        <v/>
      </c>
      <c r="EO595" s="45" t="str">
        <f t="shared" si="2846"/>
        <v/>
      </c>
      <c r="EP595" s="35"/>
      <c r="EQ595" s="27"/>
      <c r="ER595" s="51" t="str">
        <f t="shared" si="2847"/>
        <v/>
      </c>
      <c r="ES595" s="44"/>
      <c r="ET595" s="44" t="str">
        <f t="shared" si="2848"/>
        <v/>
      </c>
      <c r="EU595" s="44"/>
      <c r="EV595" s="44" t="str">
        <f t="shared" si="2849"/>
        <v/>
      </c>
      <c r="EW595" s="44"/>
      <c r="EX595" s="44" t="str">
        <f t="shared" si="2850"/>
        <v/>
      </c>
      <c r="EY595" s="44"/>
      <c r="EZ595" s="43"/>
      <c r="FA595" s="43" t="str">
        <f t="shared" si="2851"/>
        <v/>
      </c>
      <c r="FB595" s="44" t="str">
        <f t="shared" si="2852"/>
        <v/>
      </c>
      <c r="FC595" s="45" t="str">
        <f t="shared" si="2853"/>
        <v/>
      </c>
      <c r="FD595" s="35"/>
      <c r="HW595" s="181"/>
      <c r="HX595" s="27"/>
      <c r="HY595" s="27"/>
      <c r="HZ595" s="137"/>
      <c r="IA595" s="27"/>
      <c r="IC595" s="174"/>
      <c r="ID595" s="27"/>
      <c r="IE595" s="27"/>
      <c r="IF595" s="27"/>
      <c r="IG595" s="27"/>
      <c r="IH595" s="27"/>
      <c r="IL595" s="27"/>
      <c r="IM595" s="27"/>
      <c r="IN595" s="137"/>
      <c r="IO595" s="27"/>
      <c r="IQ595" s="174"/>
      <c r="IR595" s="27"/>
      <c r="IS595" s="27"/>
      <c r="IT595" s="27"/>
      <c r="IU595" s="27"/>
      <c r="IV595" s="27"/>
      <c r="IY595" s="33"/>
      <c r="IZ595" s="46"/>
      <c r="JA595" s="44">
        <v>3090</v>
      </c>
      <c r="JB595" s="69">
        <f t="shared" si="2915"/>
        <v>19</v>
      </c>
      <c r="JC595" s="44">
        <v>101</v>
      </c>
      <c r="JD595" s="44">
        <f t="shared" si="2916"/>
        <v>1</v>
      </c>
      <c r="JE595" s="44">
        <v>21</v>
      </c>
      <c r="JF595" s="44">
        <f t="shared" si="2917"/>
        <v>1</v>
      </c>
      <c r="JG595" s="44">
        <v>0</v>
      </c>
      <c r="JH595" s="60" t="str">
        <f t="shared" si="2918"/>
        <v>アンパンマンもちふわ</v>
      </c>
      <c r="JI595" s="67">
        <f t="shared" si="2919"/>
        <v>673</v>
      </c>
      <c r="JJ595" s="44">
        <f t="shared" si="2920"/>
        <v>673</v>
      </c>
      <c r="JK595" s="45">
        <f t="shared" si="2921"/>
        <v>0.35421052631578948</v>
      </c>
      <c r="JL595" s="99"/>
      <c r="JM595" s="27"/>
      <c r="JN595" s="46"/>
      <c r="JO595" s="44">
        <v>2511</v>
      </c>
      <c r="JP595" s="44">
        <f t="shared" si="2922"/>
        <v>31</v>
      </c>
      <c r="JQ595" s="44">
        <v>130</v>
      </c>
      <c r="JR595" s="44">
        <f t="shared" si="2923"/>
        <v>1</v>
      </c>
      <c r="JS595" s="44">
        <v>26</v>
      </c>
      <c r="JT595" s="44">
        <f t="shared" si="2924"/>
        <v>2</v>
      </c>
      <c r="JU595" s="44">
        <v>0</v>
      </c>
      <c r="JV595" s="60" t="str">
        <f t="shared" si="2925"/>
        <v>モンチッチヘアゴム</v>
      </c>
      <c r="JW595" s="67">
        <f t="shared" si="2925"/>
        <v>450</v>
      </c>
      <c r="JX595" s="44">
        <f t="shared" si="2926"/>
        <v>900</v>
      </c>
      <c r="JY595" s="45">
        <f t="shared" si="2927"/>
        <v>0.29032258064516131</v>
      </c>
      <c r="JZ595" s="99"/>
      <c r="KA595" s="61"/>
      <c r="KB595" s="46"/>
      <c r="KC595" s="44">
        <v>3087</v>
      </c>
      <c r="KD595" s="44">
        <f t="shared" si="2928"/>
        <v>16</v>
      </c>
      <c r="KE595" s="44">
        <v>226</v>
      </c>
      <c r="KF595" s="44">
        <f t="shared" si="2929"/>
        <v>1</v>
      </c>
      <c r="KG595" s="44">
        <v>14</v>
      </c>
      <c r="KH595" s="44">
        <f t="shared" si="2930"/>
        <v>1</v>
      </c>
      <c r="KI595" s="44">
        <v>31</v>
      </c>
      <c r="KJ595" s="60" t="str">
        <f t="shared" si="2943"/>
        <v>パイの実イヤホン</v>
      </c>
      <c r="KK595" s="67">
        <f t="shared" si="2943"/>
        <v>1100</v>
      </c>
      <c r="KL595" s="44">
        <f t="shared" si="2931"/>
        <v>1100</v>
      </c>
      <c r="KM595" s="45">
        <f t="shared" si="2932"/>
        <v>0.6875</v>
      </c>
      <c r="KN595" s="99" t="s">
        <v>342</v>
      </c>
      <c r="KO595" s="27"/>
      <c r="KP595" s="46"/>
      <c r="KQ595" s="44">
        <v>4294</v>
      </c>
      <c r="KR595" s="44">
        <f t="shared" si="2933"/>
        <v>31</v>
      </c>
      <c r="KS595" s="44">
        <v>208</v>
      </c>
      <c r="KT595" s="44">
        <f t="shared" si="2934"/>
        <v>2</v>
      </c>
      <c r="KU595" s="44">
        <v>54</v>
      </c>
      <c r="KV595" s="44">
        <f t="shared" si="2935"/>
        <v>4</v>
      </c>
      <c r="KW595" s="44">
        <v>14</v>
      </c>
      <c r="KX595" s="60" t="str">
        <f t="shared" si="2948"/>
        <v>キティサンダルKH</v>
      </c>
      <c r="KY595" s="67">
        <f t="shared" si="2949"/>
        <v>605</v>
      </c>
      <c r="KZ595" s="44">
        <f t="shared" si="2937"/>
        <v>2420</v>
      </c>
      <c r="LA595" s="45">
        <f t="shared" si="2938"/>
        <v>0.78064516129032258</v>
      </c>
      <c r="LB595" s="99"/>
      <c r="LC595" s="27"/>
      <c r="LD595" s="46"/>
      <c r="LE595" s="44"/>
      <c r="LF595" s="44"/>
      <c r="LG595" s="44">
        <v>529</v>
      </c>
      <c r="LH595" s="44">
        <f t="shared" si="2883"/>
        <v>0</v>
      </c>
      <c r="LI595" s="43">
        <v>2</v>
      </c>
      <c r="LJ595" s="44">
        <f t="shared" si="2884"/>
        <v>0</v>
      </c>
      <c r="LK595" s="44">
        <v>0</v>
      </c>
      <c r="LL595" s="72" t="str">
        <f>IF(LE594="","",LL592)</f>
        <v>アンパンぬいぐるみ、バイキンティッシュカバー</v>
      </c>
      <c r="LM595" s="67">
        <f>IF(LF594="","",LM592)</f>
        <v>1000</v>
      </c>
      <c r="LN595" s="44">
        <f t="shared" si="2885"/>
        <v>0</v>
      </c>
      <c r="LO595" s="45"/>
      <c r="LP595" s="35"/>
      <c r="LQ595" s="27"/>
      <c r="LR595" s="51" t="str">
        <f t="shared" si="2854"/>
        <v/>
      </c>
      <c r="LS595" s="44"/>
      <c r="LT595" s="44" t="str">
        <f t="shared" si="2855"/>
        <v/>
      </c>
      <c r="LU595" s="44"/>
      <c r="LV595" s="44" t="str">
        <f t="shared" si="2856"/>
        <v/>
      </c>
      <c r="LW595" s="44"/>
      <c r="LX595" s="44" t="str">
        <f t="shared" si="2857"/>
        <v/>
      </c>
      <c r="LY595" s="44"/>
      <c r="LZ595" s="43"/>
      <c r="MA595" s="43" t="str">
        <f t="shared" si="2858"/>
        <v/>
      </c>
      <c r="MB595" s="44" t="str">
        <f t="shared" si="2859"/>
        <v/>
      </c>
      <c r="MC595" s="45" t="str">
        <f t="shared" si="2860"/>
        <v/>
      </c>
      <c r="MD595" s="35"/>
      <c r="ME595" s="27"/>
      <c r="MF595" s="51" t="str">
        <f t="shared" si="2861"/>
        <v/>
      </c>
      <c r="MG595" s="44"/>
      <c r="MH595" s="44" t="str">
        <f t="shared" si="2862"/>
        <v/>
      </c>
      <c r="MI595" s="44"/>
      <c r="MJ595" s="44" t="str">
        <f t="shared" si="2863"/>
        <v/>
      </c>
      <c r="MK595" s="44"/>
      <c r="ML595" s="44" t="str">
        <f t="shared" si="2864"/>
        <v/>
      </c>
      <c r="MM595" s="44"/>
      <c r="MN595" s="43"/>
      <c r="MO595" s="43" t="str">
        <f t="shared" si="2882"/>
        <v/>
      </c>
      <c r="MP595" s="44" t="str">
        <f t="shared" si="2865"/>
        <v/>
      </c>
      <c r="MQ595" s="45" t="str">
        <f t="shared" si="2866"/>
        <v/>
      </c>
      <c r="MR595" s="35"/>
      <c r="MS595" s="27"/>
      <c r="MT595" s="51" t="str">
        <f t="shared" si="2867"/>
        <v/>
      </c>
      <c r="MU595" s="44"/>
      <c r="MV595" s="44" t="str">
        <f t="shared" si="2868"/>
        <v/>
      </c>
      <c r="MW595" s="44"/>
      <c r="MX595" s="44" t="str">
        <f t="shared" si="2869"/>
        <v/>
      </c>
      <c r="MY595" s="44"/>
      <c r="MZ595" s="44" t="str">
        <f t="shared" si="2870"/>
        <v/>
      </c>
      <c r="NA595" s="44"/>
      <c r="NB595" s="43"/>
      <c r="NC595" s="43" t="str">
        <f t="shared" si="2871"/>
        <v/>
      </c>
      <c r="ND595" s="44" t="str">
        <f t="shared" si="2872"/>
        <v/>
      </c>
      <c r="NE595" s="45" t="str">
        <f t="shared" si="2873"/>
        <v/>
      </c>
      <c r="NF595" s="35"/>
      <c r="NG595" s="27"/>
      <c r="NH595" s="51" t="str">
        <f t="shared" si="2874"/>
        <v/>
      </c>
      <c r="NI595" s="44"/>
      <c r="NJ595" s="44" t="str">
        <f t="shared" si="2875"/>
        <v/>
      </c>
      <c r="NK595" s="44"/>
      <c r="NL595" s="44" t="str">
        <f t="shared" si="2876"/>
        <v/>
      </c>
      <c r="NM595" s="44"/>
      <c r="NN595" s="44" t="str">
        <f t="shared" si="2877"/>
        <v/>
      </c>
      <c r="NO595" s="44"/>
      <c r="NP595" s="43"/>
      <c r="NQ595" s="43" t="str">
        <f t="shared" si="2878"/>
        <v/>
      </c>
      <c r="NR595" s="44" t="str">
        <f t="shared" si="2879"/>
        <v/>
      </c>
      <c r="NS595" s="45" t="str">
        <f t="shared" si="2880"/>
        <v/>
      </c>
      <c r="NT595" s="35"/>
    </row>
    <row r="596" spans="1:384" ht="15" customHeight="1" thickBot="1" x14ac:dyDescent="0.25">
      <c r="A596" s="38"/>
      <c r="B596" s="39" t="str">
        <f>IF(A596="","",SUM(J596,LF618,AL596,ET596,AZ596,EF596,LT596,NJ596,MV596,MH596,X596)+SUM(DR629:DR632)+SUM(CP629:CP632)+SUM(CB629:CB632)+SUM(BN629:BN632)+SUM(DD629:DD632)+SUM(JB629:JB632)+SUM(JP629:JP632)+SUM(KD629:KD632)+SUM(KR629:KR632))</f>
        <v/>
      </c>
      <c r="C596" s="40" t="str">
        <f>IF(A596="","",SUM(J596,X596,AL596,AZ596)+SUM(BN629:BN632)+SUM(CB629:CB632)+SUM(CP629:CP632))</f>
        <v/>
      </c>
      <c r="D596" s="40" t="str">
        <f>IF(A596="","",SUM(EF596,LT596)+SUM(DD629:DD632)+SUM(DR629:DR632))</f>
        <v/>
      </c>
      <c r="E596" s="40" t="str">
        <f>IF(A596="","",SUM(NJ596,MV596,MH596,ET596,LF618)+SUM(JB629:JB632)+SUM(JP629:JP632)+SUM(KD629:KD632)+SUM(KR629:KR632))</f>
        <v/>
      </c>
      <c r="F596" s="140"/>
      <c r="G596" s="140"/>
      <c r="H596" s="42"/>
      <c r="I596" s="44"/>
      <c r="J596" s="44" t="str">
        <f t="shared" si="2814"/>
        <v/>
      </c>
      <c r="K596" s="44"/>
      <c r="L596" s="44" t="str">
        <f t="shared" si="2815"/>
        <v/>
      </c>
      <c r="M596" s="44"/>
      <c r="N596" s="44" t="str">
        <f t="shared" si="2816"/>
        <v/>
      </c>
      <c r="O596" s="44"/>
      <c r="P596" s="43"/>
      <c r="Q596" s="43" t="str">
        <f t="shared" si="2881"/>
        <v/>
      </c>
      <c r="R596" s="44" t="str">
        <f t="shared" si="2817"/>
        <v/>
      </c>
      <c r="S596" s="45" t="str">
        <f t="shared" si="2818"/>
        <v/>
      </c>
      <c r="T596" s="35"/>
      <c r="U596" s="27"/>
      <c r="V596" s="51" t="str">
        <f t="shared" si="2819"/>
        <v/>
      </c>
      <c r="W596" s="44"/>
      <c r="X596" s="44" t="str">
        <f t="shared" si="2820"/>
        <v/>
      </c>
      <c r="Y596" s="44"/>
      <c r="Z596" s="44" t="str">
        <f t="shared" si="2821"/>
        <v/>
      </c>
      <c r="AA596" s="44"/>
      <c r="AB596" s="44" t="str">
        <f t="shared" si="2822"/>
        <v/>
      </c>
      <c r="AC596" s="44"/>
      <c r="AD596" s="43"/>
      <c r="AE596" s="43" t="str">
        <f t="shared" si="2823"/>
        <v/>
      </c>
      <c r="AF596" s="44" t="str">
        <f t="shared" si="2824"/>
        <v/>
      </c>
      <c r="AG596" s="45" t="str">
        <f t="shared" si="2825"/>
        <v/>
      </c>
      <c r="AH596" s="35"/>
      <c r="AI596" s="27"/>
      <c r="AJ596" s="51" t="str">
        <f t="shared" si="2826"/>
        <v/>
      </c>
      <c r="AK596" s="44"/>
      <c r="AL596" s="44" t="str">
        <f t="shared" si="2827"/>
        <v/>
      </c>
      <c r="AM596" s="44"/>
      <c r="AN596" s="44" t="str">
        <f t="shared" si="2828"/>
        <v/>
      </c>
      <c r="AO596" s="44"/>
      <c r="AP596" s="44" t="str">
        <f t="shared" si="2829"/>
        <v/>
      </c>
      <c r="AQ596" s="44"/>
      <c r="AR596" s="43"/>
      <c r="AS596" s="43" t="str">
        <f t="shared" si="2830"/>
        <v/>
      </c>
      <c r="AT596" s="44" t="str">
        <f t="shared" si="2831"/>
        <v/>
      </c>
      <c r="AU596" s="45" t="str">
        <f t="shared" si="2832"/>
        <v/>
      </c>
      <c r="AV596" s="35"/>
      <c r="AW596" s="27"/>
      <c r="AX596" s="51" t="str">
        <f t="shared" si="2833"/>
        <v/>
      </c>
      <c r="AY596" s="44"/>
      <c r="AZ596" s="44" t="str">
        <f t="shared" si="2834"/>
        <v/>
      </c>
      <c r="BA596" s="44"/>
      <c r="BB596" s="44" t="str">
        <f t="shared" si="2835"/>
        <v/>
      </c>
      <c r="BC596" s="44"/>
      <c r="BD596" s="44" t="str">
        <f t="shared" si="2836"/>
        <v/>
      </c>
      <c r="BE596" s="44"/>
      <c r="BF596" s="43"/>
      <c r="BG596" s="43" t="str">
        <f t="shared" si="2837"/>
        <v/>
      </c>
      <c r="BH596" s="44" t="str">
        <f t="shared" si="2838"/>
        <v/>
      </c>
      <c r="BI596" s="45" t="str">
        <f t="shared" si="2839"/>
        <v/>
      </c>
      <c r="BJ596" s="35"/>
      <c r="BK596" s="50"/>
      <c r="BL596" s="74"/>
      <c r="BM596" s="75">
        <v>9947</v>
      </c>
      <c r="BN596" s="75">
        <f t="shared" si="2886"/>
        <v>169</v>
      </c>
      <c r="BO596" s="75">
        <v>496</v>
      </c>
      <c r="BP596" s="75">
        <f t="shared" si="2887"/>
        <v>1</v>
      </c>
      <c r="BQ596" s="75">
        <v>24</v>
      </c>
      <c r="BR596" s="75">
        <f t="shared" si="2888"/>
        <v>2</v>
      </c>
      <c r="BS596" s="75">
        <v>34</v>
      </c>
      <c r="BT596" s="77" t="str">
        <f t="shared" si="2941"/>
        <v>ＡＩモンスターラバー</v>
      </c>
      <c r="BU596" s="78">
        <f t="shared" si="2942"/>
        <v>198</v>
      </c>
      <c r="BV596" s="75">
        <f t="shared" si="2889"/>
        <v>396</v>
      </c>
      <c r="BW596" s="79">
        <f t="shared" si="2890"/>
        <v>2.3431952662721894E-2</v>
      </c>
      <c r="BX596" s="35"/>
      <c r="BY596" s="27"/>
      <c r="BZ596" s="74"/>
      <c r="CA596" s="75">
        <v>16877</v>
      </c>
      <c r="CB596" s="75">
        <f t="shared" si="2891"/>
        <v>45</v>
      </c>
      <c r="CC596" s="75">
        <v>1958</v>
      </c>
      <c r="CD596" s="75">
        <f t="shared" si="2892"/>
        <v>5</v>
      </c>
      <c r="CE596" s="75">
        <v>120</v>
      </c>
      <c r="CF596" s="75">
        <f t="shared" si="2893"/>
        <v>6</v>
      </c>
      <c r="CG596" s="75">
        <v>7</v>
      </c>
      <c r="CH596" s="77" t="str">
        <f t="shared" si="2939"/>
        <v>スプランキーラバー</v>
      </c>
      <c r="CI596" s="78">
        <f t="shared" si="2940"/>
        <v>187</v>
      </c>
      <c r="CJ596" s="75">
        <f t="shared" si="2894"/>
        <v>1122</v>
      </c>
      <c r="CK596" s="79">
        <f t="shared" si="2895"/>
        <v>0.24933333333333332</v>
      </c>
      <c r="CL596" s="35"/>
      <c r="CM596" s="27"/>
      <c r="CN596" s="74"/>
      <c r="CO596" s="75">
        <v>13881</v>
      </c>
      <c r="CP596" s="75">
        <f t="shared" si="2896"/>
        <v>78</v>
      </c>
      <c r="CQ596" s="75">
        <v>1677</v>
      </c>
      <c r="CR596" s="75">
        <f t="shared" si="2897"/>
        <v>6</v>
      </c>
      <c r="CS596" s="75">
        <v>380</v>
      </c>
      <c r="CT596" s="75">
        <f t="shared" si="2898"/>
        <v>10</v>
      </c>
      <c r="CU596" s="75">
        <v>0</v>
      </c>
      <c r="CV596" s="77" t="str">
        <f t="shared" si="2899"/>
        <v>サンリオブレスレット</v>
      </c>
      <c r="CW596" s="78">
        <f t="shared" si="2900"/>
        <v>200</v>
      </c>
      <c r="CX596" s="75">
        <f t="shared" si="2901"/>
        <v>2000</v>
      </c>
      <c r="CY596" s="79">
        <f t="shared" si="2902"/>
        <v>0.25641025641025639</v>
      </c>
      <c r="CZ596" s="35"/>
      <c r="DA596" s="58"/>
      <c r="DB596" s="74"/>
      <c r="DC596" s="75">
        <v>4236</v>
      </c>
      <c r="DD596" s="75">
        <f t="shared" si="2903"/>
        <v>20</v>
      </c>
      <c r="DE596" s="75">
        <v>241</v>
      </c>
      <c r="DF596" s="75">
        <f t="shared" si="2904"/>
        <v>0</v>
      </c>
      <c r="DG596" s="75">
        <v>7</v>
      </c>
      <c r="DH596" s="75">
        <f t="shared" si="2905"/>
        <v>0</v>
      </c>
      <c r="DI596" s="75">
        <v>38</v>
      </c>
      <c r="DJ596" s="77" t="str">
        <f t="shared" si="2945"/>
        <v>リップモンスターファン</v>
      </c>
      <c r="DK596" s="78">
        <f t="shared" si="2944"/>
        <v>682</v>
      </c>
      <c r="DL596" s="75">
        <f t="shared" si="2907"/>
        <v>0</v>
      </c>
      <c r="DM596" s="79">
        <f t="shared" si="2908"/>
        <v>0</v>
      </c>
      <c r="DN596" s="35" t="s">
        <v>342</v>
      </c>
      <c r="DO596" s="27"/>
      <c r="DP596" s="74"/>
      <c r="DQ596" s="75">
        <v>459</v>
      </c>
      <c r="DR596" s="75">
        <f t="shared" si="2909"/>
        <v>28</v>
      </c>
      <c r="DS596" s="75">
        <v>15</v>
      </c>
      <c r="DT596" s="75">
        <f t="shared" si="2910"/>
        <v>1</v>
      </c>
      <c r="DU596" s="75">
        <v>16</v>
      </c>
      <c r="DV596" s="75">
        <f t="shared" si="2911"/>
        <v>1</v>
      </c>
      <c r="DW596" s="75">
        <v>0</v>
      </c>
      <c r="DX596" s="77" t="str">
        <f t="shared" si="2946"/>
        <v>サンリオトイカメラ</v>
      </c>
      <c r="DY596" s="78">
        <f t="shared" si="2947"/>
        <v>605</v>
      </c>
      <c r="DZ596" s="75">
        <f t="shared" si="2913"/>
        <v>605</v>
      </c>
      <c r="EA596" s="79">
        <f t="shared" si="2914"/>
        <v>0.21607142857142858</v>
      </c>
      <c r="EB596" s="35"/>
      <c r="EC596" s="27"/>
      <c r="ED596" s="51" t="str">
        <f t="shared" si="2840"/>
        <v/>
      </c>
      <c r="EE596" s="44"/>
      <c r="EF596" s="44" t="str">
        <f t="shared" si="2841"/>
        <v/>
      </c>
      <c r="EG596" s="44"/>
      <c r="EH596" s="44" t="str">
        <f t="shared" si="2842"/>
        <v/>
      </c>
      <c r="EI596" s="44"/>
      <c r="EJ596" s="44" t="str">
        <f t="shared" si="2843"/>
        <v/>
      </c>
      <c r="EK596" s="44"/>
      <c r="EL596" s="43"/>
      <c r="EM596" s="43" t="str">
        <f t="shared" si="2844"/>
        <v/>
      </c>
      <c r="EN596" s="44" t="str">
        <f t="shared" si="2845"/>
        <v/>
      </c>
      <c r="EO596" s="45" t="str">
        <f t="shared" si="2846"/>
        <v/>
      </c>
      <c r="EP596" s="35"/>
      <c r="EQ596" s="27"/>
      <c r="ER596" s="51" t="str">
        <f t="shared" si="2847"/>
        <v/>
      </c>
      <c r="ES596" s="44"/>
      <c r="ET596" s="44" t="str">
        <f t="shared" si="2848"/>
        <v/>
      </c>
      <c r="EU596" s="44"/>
      <c r="EV596" s="44" t="str">
        <f t="shared" si="2849"/>
        <v/>
      </c>
      <c r="EW596" s="44"/>
      <c r="EX596" s="44" t="str">
        <f t="shared" si="2850"/>
        <v/>
      </c>
      <c r="EY596" s="44"/>
      <c r="EZ596" s="43"/>
      <c r="FA596" s="43" t="str">
        <f t="shared" si="2851"/>
        <v/>
      </c>
      <c r="FB596" s="44" t="str">
        <f t="shared" si="2852"/>
        <v/>
      </c>
      <c r="FC596" s="45" t="str">
        <f t="shared" si="2853"/>
        <v/>
      </c>
      <c r="FD596" s="35"/>
      <c r="HW596" s="181"/>
      <c r="HX596" s="27"/>
      <c r="HY596" s="27"/>
      <c r="HZ596" s="137"/>
      <c r="IA596" s="27"/>
      <c r="IC596" s="174"/>
      <c r="ID596" s="27"/>
      <c r="IE596" s="27"/>
      <c r="IF596" s="27"/>
      <c r="IG596" s="27"/>
      <c r="IH596" s="27"/>
      <c r="IL596" s="27"/>
      <c r="IM596" s="27"/>
      <c r="IN596" s="137"/>
      <c r="IO596" s="27"/>
      <c r="IQ596" s="174"/>
      <c r="IR596" s="27"/>
      <c r="IS596" s="27"/>
      <c r="IT596" s="27"/>
      <c r="IU596" s="27"/>
      <c r="IV596" s="27"/>
      <c r="IY596" s="33"/>
      <c r="IZ596" s="74"/>
      <c r="JA596" s="75">
        <v>4010</v>
      </c>
      <c r="JB596" s="75">
        <f t="shared" si="2915"/>
        <v>97</v>
      </c>
      <c r="JC596" s="75">
        <v>196</v>
      </c>
      <c r="JD596" s="75">
        <f t="shared" si="2916"/>
        <v>10</v>
      </c>
      <c r="JE596" s="75">
        <v>100</v>
      </c>
      <c r="JF596" s="75">
        <f t="shared" si="2917"/>
        <v>15</v>
      </c>
      <c r="JG596" s="75">
        <v>5</v>
      </c>
      <c r="JH596" s="77" t="str">
        <f t="shared" si="2918"/>
        <v>スプランキーラバー</v>
      </c>
      <c r="JI596" s="78">
        <f t="shared" si="2919"/>
        <v>200</v>
      </c>
      <c r="JJ596" s="75">
        <f t="shared" si="2920"/>
        <v>3000</v>
      </c>
      <c r="JK596" s="79">
        <f t="shared" si="2921"/>
        <v>0.30927835051546393</v>
      </c>
      <c r="JL596" s="35"/>
      <c r="JM596" s="27"/>
      <c r="JN596" s="74"/>
      <c r="JO596" s="75">
        <v>4302</v>
      </c>
      <c r="JP596" s="75">
        <f t="shared" si="2922"/>
        <v>58</v>
      </c>
      <c r="JQ596" s="75">
        <v>195</v>
      </c>
      <c r="JR596" s="75">
        <f t="shared" si="2923"/>
        <v>5</v>
      </c>
      <c r="JS596" s="75">
        <v>40</v>
      </c>
      <c r="JT596" s="75">
        <f t="shared" si="2924"/>
        <v>6</v>
      </c>
      <c r="JU596" s="75">
        <v>0</v>
      </c>
      <c r="JV596" s="77" t="str">
        <f t="shared" si="2925"/>
        <v>NICI</v>
      </c>
      <c r="JW596" s="78">
        <f t="shared" si="2925"/>
        <v>682</v>
      </c>
      <c r="JX596" s="75">
        <f t="shared" si="2926"/>
        <v>4092</v>
      </c>
      <c r="JY596" s="79">
        <f t="shared" si="2927"/>
        <v>0.70551724137931038</v>
      </c>
      <c r="JZ596" s="35"/>
      <c r="KA596" s="61"/>
      <c r="KB596" s="74"/>
      <c r="KC596" s="75">
        <v>2267</v>
      </c>
      <c r="KD596" s="75">
        <f t="shared" si="2928"/>
        <v>37</v>
      </c>
      <c r="KE596" s="75">
        <v>129</v>
      </c>
      <c r="KF596" s="75">
        <f t="shared" si="2929"/>
        <v>1</v>
      </c>
      <c r="KG596" s="75">
        <v>13</v>
      </c>
      <c r="KH596" s="75">
        <f t="shared" si="2930"/>
        <v>1</v>
      </c>
      <c r="KI596" s="75">
        <v>0</v>
      </c>
      <c r="KJ596" s="77" t="str">
        <f t="shared" si="2943"/>
        <v>お菓子ウォレット</v>
      </c>
      <c r="KK596" s="78">
        <f t="shared" si="2943"/>
        <v>800</v>
      </c>
      <c r="KL596" s="75">
        <f t="shared" si="2931"/>
        <v>800</v>
      </c>
      <c r="KM596" s="79">
        <f t="shared" si="2932"/>
        <v>0.21621621621621623</v>
      </c>
      <c r="KN596" s="35"/>
      <c r="KO596" s="27"/>
      <c r="KP596" s="74"/>
      <c r="KQ596" s="75">
        <v>3087</v>
      </c>
      <c r="KR596" s="82">
        <f t="shared" si="2933"/>
        <v>15</v>
      </c>
      <c r="KS596" s="75">
        <v>167</v>
      </c>
      <c r="KT596" s="75">
        <f t="shared" si="2934"/>
        <v>0</v>
      </c>
      <c r="KU596" s="75">
        <v>40</v>
      </c>
      <c r="KV596" s="75">
        <f t="shared" si="2935"/>
        <v>0</v>
      </c>
      <c r="KW596" s="75">
        <v>30</v>
      </c>
      <c r="KX596" s="77" t="str">
        <f t="shared" si="2948"/>
        <v>ケセラセララバー</v>
      </c>
      <c r="KY596" s="78">
        <f t="shared" si="2949"/>
        <v>220</v>
      </c>
      <c r="KZ596" s="75">
        <f t="shared" si="2937"/>
        <v>0</v>
      </c>
      <c r="LA596" s="79">
        <f t="shared" si="2938"/>
        <v>0</v>
      </c>
      <c r="LB596" s="35"/>
      <c r="LC596" s="27"/>
      <c r="LD596" s="97"/>
      <c r="LE596" s="75"/>
      <c r="LF596" s="75"/>
      <c r="LG596" s="75">
        <v>1166</v>
      </c>
      <c r="LH596" s="75">
        <f t="shared" si="2883"/>
        <v>0</v>
      </c>
      <c r="LI596" s="76">
        <v>2</v>
      </c>
      <c r="LJ596" s="75">
        <f t="shared" si="2884"/>
        <v>0</v>
      </c>
      <c r="LK596" s="75">
        <v>0</v>
      </c>
      <c r="LL596" s="77" t="str">
        <f>IF(LE594="","",LL593)</f>
        <v>コキンちゃん、あかちゃんまん</v>
      </c>
      <c r="LM596" s="78">
        <f>IF(LF594="","",LM593)</f>
        <v>1000</v>
      </c>
      <c r="LN596" s="75">
        <f t="shared" si="2885"/>
        <v>0</v>
      </c>
      <c r="LO596" s="79"/>
      <c r="LP596" s="35"/>
      <c r="LQ596" s="27"/>
      <c r="LR596" s="51" t="str">
        <f t="shared" si="2854"/>
        <v/>
      </c>
      <c r="LS596" s="44"/>
      <c r="LT596" s="44" t="str">
        <f t="shared" si="2855"/>
        <v/>
      </c>
      <c r="LU596" s="44"/>
      <c r="LV596" s="44" t="str">
        <f t="shared" si="2856"/>
        <v/>
      </c>
      <c r="LW596" s="44"/>
      <c r="LX596" s="44" t="str">
        <f t="shared" si="2857"/>
        <v/>
      </c>
      <c r="LY596" s="44"/>
      <c r="LZ596" s="43"/>
      <c r="MA596" s="43" t="str">
        <f t="shared" si="2858"/>
        <v/>
      </c>
      <c r="MB596" s="44" t="str">
        <f t="shared" si="2859"/>
        <v/>
      </c>
      <c r="MC596" s="45" t="str">
        <f t="shared" si="2860"/>
        <v/>
      </c>
      <c r="MD596" s="35"/>
      <c r="ME596" s="27"/>
      <c r="MF596" s="51" t="str">
        <f t="shared" si="2861"/>
        <v/>
      </c>
      <c r="MG596" s="44"/>
      <c r="MH596" s="44" t="str">
        <f t="shared" si="2862"/>
        <v/>
      </c>
      <c r="MI596" s="44"/>
      <c r="MJ596" s="44" t="str">
        <f t="shared" si="2863"/>
        <v/>
      </c>
      <c r="MK596" s="44"/>
      <c r="ML596" s="44" t="str">
        <f t="shared" si="2864"/>
        <v/>
      </c>
      <c r="MM596" s="44"/>
      <c r="MN596" s="43"/>
      <c r="MO596" s="43" t="str">
        <f t="shared" si="2882"/>
        <v/>
      </c>
      <c r="MP596" s="44" t="str">
        <f t="shared" si="2865"/>
        <v/>
      </c>
      <c r="MQ596" s="45" t="str">
        <f t="shared" si="2866"/>
        <v/>
      </c>
      <c r="MR596" s="35"/>
      <c r="MS596" s="27"/>
      <c r="MT596" s="51" t="str">
        <f t="shared" si="2867"/>
        <v/>
      </c>
      <c r="MU596" s="44"/>
      <c r="MV596" s="44" t="str">
        <f t="shared" si="2868"/>
        <v/>
      </c>
      <c r="MW596" s="44"/>
      <c r="MX596" s="44" t="str">
        <f t="shared" si="2869"/>
        <v/>
      </c>
      <c r="MY596" s="44"/>
      <c r="MZ596" s="44" t="str">
        <f t="shared" si="2870"/>
        <v/>
      </c>
      <c r="NA596" s="44"/>
      <c r="NB596" s="43"/>
      <c r="NC596" s="43" t="str">
        <f t="shared" si="2871"/>
        <v/>
      </c>
      <c r="ND596" s="44" t="str">
        <f t="shared" si="2872"/>
        <v/>
      </c>
      <c r="NE596" s="45" t="str">
        <f t="shared" si="2873"/>
        <v/>
      </c>
      <c r="NF596" s="35"/>
      <c r="NG596" s="27"/>
      <c r="NH596" s="51" t="str">
        <f t="shared" si="2874"/>
        <v/>
      </c>
      <c r="NI596" s="44"/>
      <c r="NJ596" s="44" t="str">
        <f t="shared" si="2875"/>
        <v/>
      </c>
      <c r="NK596" s="44"/>
      <c r="NL596" s="44" t="str">
        <f t="shared" si="2876"/>
        <v/>
      </c>
      <c r="NM596" s="44"/>
      <c r="NN596" s="44" t="str">
        <f t="shared" si="2877"/>
        <v/>
      </c>
      <c r="NO596" s="44"/>
      <c r="NP596" s="43"/>
      <c r="NQ596" s="43" t="str">
        <f t="shared" si="2878"/>
        <v/>
      </c>
      <c r="NR596" s="44" t="str">
        <f t="shared" si="2879"/>
        <v/>
      </c>
      <c r="NS596" s="45" t="str">
        <f t="shared" si="2880"/>
        <v/>
      </c>
      <c r="NT596" s="35"/>
    </row>
    <row r="597" spans="1:384" ht="15" customHeight="1" thickTop="1" x14ac:dyDescent="0.2">
      <c r="A597" s="38"/>
      <c r="B597" s="39" t="str">
        <f>IF(A597="","",SUM(J597,LF621,AL597,ET597,AZ597,EF597,LT597,NJ597,MV597,MH597,X597)+SUM(DR633:DR636)+SUM(CP633:CP636)+SUM(CB633:CB636)+SUM(BN633:BN636)+SUM(DD633:DD636)+SUM(JB633:JB636)+SUM(JP633:JP636)+SUM(KD633:KD636)+SUM(KR633:KR636))</f>
        <v/>
      </c>
      <c r="C597" s="40" t="str">
        <f>IF(A597="","",SUM(J597,X597,AL597,AZ597)+SUM(BN633:BN636)+SUM(CB633:CB636)+SUM(CP633:CP636))</f>
        <v/>
      </c>
      <c r="D597" s="40" t="str">
        <f>IF(A597="","",SUM(EF597,LT597)+SUM(DD633:DD636)+SUM(DR633:DR636))</f>
        <v/>
      </c>
      <c r="E597" s="40" t="str">
        <f>IF(A597="","",SUM(NJ597,MV597,MH597,ET597,LF621)+SUM(JB633:JB636)+SUM(JP633:JP636)+SUM(KD633:KD636)+SUM(KR633:KR636))</f>
        <v/>
      </c>
      <c r="F597" s="140"/>
      <c r="G597" s="140"/>
      <c r="H597" s="42"/>
      <c r="I597" s="44"/>
      <c r="J597" s="44" t="str">
        <f t="shared" si="2814"/>
        <v/>
      </c>
      <c r="K597" s="44"/>
      <c r="L597" s="44" t="str">
        <f t="shared" si="2815"/>
        <v/>
      </c>
      <c r="M597" s="44"/>
      <c r="N597" s="44" t="str">
        <f t="shared" si="2816"/>
        <v/>
      </c>
      <c r="O597" s="44"/>
      <c r="P597" s="43"/>
      <c r="Q597" s="43" t="str">
        <f t="shared" si="2881"/>
        <v/>
      </c>
      <c r="R597" s="44" t="str">
        <f t="shared" si="2817"/>
        <v/>
      </c>
      <c r="S597" s="45" t="str">
        <f t="shared" si="2818"/>
        <v/>
      </c>
      <c r="T597" s="35"/>
      <c r="U597" s="27"/>
      <c r="V597" s="51" t="str">
        <f t="shared" si="2819"/>
        <v/>
      </c>
      <c r="W597" s="44"/>
      <c r="X597" s="44" t="str">
        <f t="shared" si="2820"/>
        <v/>
      </c>
      <c r="Y597" s="44"/>
      <c r="Z597" s="44" t="str">
        <f t="shared" si="2821"/>
        <v/>
      </c>
      <c r="AA597" s="44"/>
      <c r="AB597" s="44" t="str">
        <f t="shared" si="2822"/>
        <v/>
      </c>
      <c r="AC597" s="44"/>
      <c r="AD597" s="43"/>
      <c r="AE597" s="43" t="str">
        <f t="shared" si="2823"/>
        <v/>
      </c>
      <c r="AF597" s="44" t="str">
        <f t="shared" si="2824"/>
        <v/>
      </c>
      <c r="AG597" s="45" t="str">
        <f t="shared" si="2825"/>
        <v/>
      </c>
      <c r="AH597" s="35"/>
      <c r="AI597" s="27"/>
      <c r="AJ597" s="51" t="str">
        <f t="shared" si="2826"/>
        <v/>
      </c>
      <c r="AK597" s="44"/>
      <c r="AL597" s="44" t="str">
        <f t="shared" si="2827"/>
        <v/>
      </c>
      <c r="AM597" s="44"/>
      <c r="AN597" s="44" t="str">
        <f t="shared" si="2828"/>
        <v/>
      </c>
      <c r="AO597" s="44"/>
      <c r="AP597" s="44" t="str">
        <f t="shared" si="2829"/>
        <v/>
      </c>
      <c r="AQ597" s="44"/>
      <c r="AR597" s="43"/>
      <c r="AS597" s="43" t="str">
        <f t="shared" si="2830"/>
        <v/>
      </c>
      <c r="AT597" s="44" t="str">
        <f t="shared" si="2831"/>
        <v/>
      </c>
      <c r="AU597" s="45" t="str">
        <f t="shared" si="2832"/>
        <v/>
      </c>
      <c r="AV597" s="35"/>
      <c r="AW597" s="27"/>
      <c r="AX597" s="51" t="str">
        <f t="shared" si="2833"/>
        <v/>
      </c>
      <c r="AY597" s="44"/>
      <c r="AZ597" s="44" t="str">
        <f t="shared" si="2834"/>
        <v/>
      </c>
      <c r="BA597" s="44"/>
      <c r="BB597" s="44" t="str">
        <f t="shared" si="2835"/>
        <v/>
      </c>
      <c r="BC597" s="44"/>
      <c r="BD597" s="44" t="str">
        <f t="shared" si="2836"/>
        <v/>
      </c>
      <c r="BE597" s="44"/>
      <c r="BF597" s="43"/>
      <c r="BG597" s="43" t="str">
        <f t="shared" si="2837"/>
        <v/>
      </c>
      <c r="BH597" s="44" t="str">
        <f t="shared" si="2838"/>
        <v/>
      </c>
      <c r="BI597" s="45" t="str">
        <f t="shared" si="2839"/>
        <v/>
      </c>
      <c r="BJ597" s="35"/>
      <c r="BK597" s="50"/>
      <c r="BL597" s="51">
        <f>IF($A588="","",$A588)</f>
        <v>45866</v>
      </c>
      <c r="BM597" s="43">
        <v>11329</v>
      </c>
      <c r="BN597" s="43">
        <f t="shared" si="2886"/>
        <v>61</v>
      </c>
      <c r="BO597" s="43">
        <v>419</v>
      </c>
      <c r="BP597" s="87">
        <f t="shared" si="2887"/>
        <v>4</v>
      </c>
      <c r="BQ597" s="43">
        <v>42</v>
      </c>
      <c r="BR597" s="43">
        <f t="shared" si="2888"/>
        <v>4</v>
      </c>
      <c r="BS597" s="43">
        <v>0</v>
      </c>
      <c r="BT597" s="53" t="str">
        <f t="shared" si="2941"/>
        <v>ニキ</v>
      </c>
      <c r="BU597" s="47">
        <f t="shared" si="2942"/>
        <v>682</v>
      </c>
      <c r="BV597" s="44">
        <f t="shared" si="2889"/>
        <v>2728</v>
      </c>
      <c r="BW597" s="89">
        <f t="shared" si="2890"/>
        <v>0.44721311475409836</v>
      </c>
      <c r="BX597" s="35"/>
      <c r="BY597" s="27"/>
      <c r="BZ597" s="51">
        <f>IF($A588="","",$A588)</f>
        <v>45866</v>
      </c>
      <c r="CA597" s="43">
        <v>16682</v>
      </c>
      <c r="CB597" s="43">
        <f t="shared" si="2891"/>
        <v>54</v>
      </c>
      <c r="CC597" s="43">
        <v>930</v>
      </c>
      <c r="CD597" s="87">
        <f t="shared" si="2892"/>
        <v>0</v>
      </c>
      <c r="CE597" s="43">
        <v>7</v>
      </c>
      <c r="CF597" s="43">
        <f t="shared" si="2893"/>
        <v>0</v>
      </c>
      <c r="CG597" s="43">
        <v>0</v>
      </c>
      <c r="CH597" s="53" t="str">
        <f t="shared" si="2939"/>
        <v>リップモンスターファン</v>
      </c>
      <c r="CI597" s="47">
        <f t="shared" si="2940"/>
        <v>660</v>
      </c>
      <c r="CJ597" s="44">
        <f t="shared" si="2894"/>
        <v>0</v>
      </c>
      <c r="CK597" s="89">
        <f t="shared" si="2895"/>
        <v>0</v>
      </c>
      <c r="CL597" s="35"/>
      <c r="CM597" s="27"/>
      <c r="CN597" s="51">
        <f>IF($A588="","",$A588)</f>
        <v>45866</v>
      </c>
      <c r="CO597" s="43">
        <v>16440</v>
      </c>
      <c r="CP597" s="43">
        <f t="shared" si="2896"/>
        <v>29</v>
      </c>
      <c r="CQ597" s="43">
        <v>700</v>
      </c>
      <c r="CR597" s="87">
        <f t="shared" si="2897"/>
        <v>0</v>
      </c>
      <c r="CS597" s="43">
        <v>13</v>
      </c>
      <c r="CT597" s="43">
        <f t="shared" si="2898"/>
        <v>0</v>
      </c>
      <c r="CU597" s="43">
        <v>0</v>
      </c>
      <c r="CV597" s="53" t="str">
        <f t="shared" si="2899"/>
        <v>ギャルキティキーケース</v>
      </c>
      <c r="CW597" s="47">
        <f t="shared" si="2900"/>
        <v>726</v>
      </c>
      <c r="CX597" s="44">
        <f t="shared" si="2901"/>
        <v>0</v>
      </c>
      <c r="CY597" s="89">
        <f t="shared" si="2902"/>
        <v>0</v>
      </c>
      <c r="CZ597" s="35"/>
      <c r="DA597" s="58"/>
      <c r="DB597" s="51">
        <f>IF($A588="","",$A588)</f>
        <v>45866</v>
      </c>
      <c r="DC597" s="43">
        <v>6527</v>
      </c>
      <c r="DD597" s="43">
        <f t="shared" si="2903"/>
        <v>34</v>
      </c>
      <c r="DE597" s="43">
        <v>234</v>
      </c>
      <c r="DF597" s="87">
        <f t="shared" si="2904"/>
        <v>1</v>
      </c>
      <c r="DG597" s="43">
        <v>17</v>
      </c>
      <c r="DH597" s="43">
        <f t="shared" si="2905"/>
        <v>1</v>
      </c>
      <c r="DI597" s="43">
        <v>0</v>
      </c>
      <c r="DJ597" s="53" t="str">
        <f t="shared" si="2945"/>
        <v>チロルイヤホン</v>
      </c>
      <c r="DK597" s="47">
        <f t="shared" si="2944"/>
        <v>1100</v>
      </c>
      <c r="DL597" s="44">
        <f t="shared" si="2907"/>
        <v>1100</v>
      </c>
      <c r="DM597" s="89">
        <f t="shared" si="2908"/>
        <v>0.3235294117647059</v>
      </c>
      <c r="DN597" s="35"/>
      <c r="DO597" s="27"/>
      <c r="DP597" s="51">
        <f>IF($A588="","",$A588)</f>
        <v>45866</v>
      </c>
      <c r="DQ597" s="43">
        <v>407</v>
      </c>
      <c r="DR597" s="43">
        <f t="shared" si="2909"/>
        <v>41</v>
      </c>
      <c r="DS597" s="43">
        <v>21</v>
      </c>
      <c r="DT597" s="87">
        <f t="shared" si="2910"/>
        <v>2</v>
      </c>
      <c r="DU597" s="43">
        <v>23</v>
      </c>
      <c r="DV597" s="43">
        <f t="shared" si="2911"/>
        <v>2</v>
      </c>
      <c r="DW597" s="43">
        <v>0</v>
      </c>
      <c r="DX597" s="53" t="str">
        <f t="shared" si="2946"/>
        <v>ゴールドイヤホン</v>
      </c>
      <c r="DY597" s="47">
        <f t="shared" si="2947"/>
        <v>770</v>
      </c>
      <c r="DZ597" s="44">
        <f t="shared" si="2913"/>
        <v>1540</v>
      </c>
      <c r="EA597" s="89">
        <f t="shared" si="2914"/>
        <v>0.37560975609756098</v>
      </c>
      <c r="EB597" s="35"/>
      <c r="EC597" s="27"/>
      <c r="ED597" s="51" t="str">
        <f t="shared" si="2840"/>
        <v/>
      </c>
      <c r="EE597" s="44"/>
      <c r="EF597" s="44" t="str">
        <f t="shared" si="2841"/>
        <v/>
      </c>
      <c r="EG597" s="44"/>
      <c r="EH597" s="44" t="str">
        <f t="shared" si="2842"/>
        <v/>
      </c>
      <c r="EI597" s="44"/>
      <c r="EJ597" s="44" t="str">
        <f t="shared" si="2843"/>
        <v/>
      </c>
      <c r="EK597" s="44"/>
      <c r="EL597" s="43"/>
      <c r="EM597" s="43" t="str">
        <f t="shared" si="2844"/>
        <v/>
      </c>
      <c r="EN597" s="44" t="str">
        <f t="shared" si="2845"/>
        <v/>
      </c>
      <c r="EO597" s="45" t="str">
        <f t="shared" si="2846"/>
        <v/>
      </c>
      <c r="EP597" s="35"/>
      <c r="EQ597" s="27"/>
      <c r="ER597" s="51" t="str">
        <f t="shared" si="2847"/>
        <v/>
      </c>
      <c r="ES597" s="44"/>
      <c r="ET597" s="44" t="str">
        <f t="shared" si="2848"/>
        <v/>
      </c>
      <c r="EU597" s="44"/>
      <c r="EV597" s="44" t="str">
        <f t="shared" si="2849"/>
        <v/>
      </c>
      <c r="EW597" s="44"/>
      <c r="EX597" s="44" t="str">
        <f t="shared" si="2850"/>
        <v/>
      </c>
      <c r="EY597" s="44"/>
      <c r="EZ597" s="43"/>
      <c r="FA597" s="43" t="str">
        <f t="shared" si="2851"/>
        <v/>
      </c>
      <c r="FB597" s="44" t="str">
        <f t="shared" si="2852"/>
        <v/>
      </c>
      <c r="FC597" s="45" t="str">
        <f t="shared" si="2853"/>
        <v/>
      </c>
      <c r="FD597" s="35"/>
      <c r="HW597" s="181"/>
      <c r="HX597" s="27"/>
      <c r="HY597" s="27"/>
      <c r="HZ597" s="137"/>
      <c r="IA597" s="27"/>
      <c r="IC597" s="174"/>
      <c r="ID597" s="27"/>
      <c r="IE597" s="27"/>
      <c r="IF597" s="27"/>
      <c r="IG597" s="27"/>
      <c r="IH597" s="27"/>
      <c r="IL597" s="27"/>
      <c r="IM597" s="27"/>
      <c r="IN597" s="137"/>
      <c r="IO597" s="27"/>
      <c r="IQ597" s="174"/>
      <c r="IR597" s="27"/>
      <c r="IS597" s="27"/>
      <c r="IT597" s="27"/>
      <c r="IU597" s="27"/>
      <c r="IV597" s="27"/>
      <c r="IY597" s="33"/>
      <c r="IZ597" s="51">
        <f>IF($A588="","",$A588)</f>
        <v>45866</v>
      </c>
      <c r="JA597" s="43">
        <v>5088</v>
      </c>
      <c r="JB597" s="59">
        <f t="shared" si="2915"/>
        <v>21</v>
      </c>
      <c r="JC597" s="43">
        <v>266</v>
      </c>
      <c r="JD597" s="87">
        <f t="shared" si="2916"/>
        <v>3</v>
      </c>
      <c r="JE597" s="43">
        <v>38</v>
      </c>
      <c r="JF597" s="43">
        <f t="shared" si="2917"/>
        <v>3</v>
      </c>
      <c r="JG597" s="43">
        <v>0</v>
      </c>
      <c r="JH597" s="53" t="str">
        <f t="shared" si="2918"/>
        <v>猫アイシャドウ</v>
      </c>
      <c r="JI597" s="47">
        <f t="shared" si="2919"/>
        <v>1034</v>
      </c>
      <c r="JJ597" s="44">
        <f t="shared" si="2920"/>
        <v>3102</v>
      </c>
      <c r="JK597" s="89">
        <f t="shared" si="2921"/>
        <v>1.4771428571428571</v>
      </c>
      <c r="JL597" s="35"/>
      <c r="JM597" s="27"/>
      <c r="JN597" s="51">
        <f>IF($A588="","",$A588)</f>
        <v>45866</v>
      </c>
      <c r="JO597" s="43">
        <v>4275</v>
      </c>
      <c r="JP597" s="59">
        <f t="shared" si="2922"/>
        <v>17</v>
      </c>
      <c r="JQ597" s="43">
        <v>131</v>
      </c>
      <c r="JR597" s="87">
        <f t="shared" si="2923"/>
        <v>0</v>
      </c>
      <c r="JS597" s="43">
        <v>22</v>
      </c>
      <c r="JT597" s="43">
        <f t="shared" si="2924"/>
        <v>0</v>
      </c>
      <c r="JU597" s="43">
        <v>0</v>
      </c>
      <c r="JV597" s="53" t="s">
        <v>349</v>
      </c>
      <c r="JW597" s="47">
        <v>465</v>
      </c>
      <c r="JX597" s="44">
        <f t="shared" si="2926"/>
        <v>0</v>
      </c>
      <c r="JY597" s="89">
        <f t="shared" si="2927"/>
        <v>0</v>
      </c>
      <c r="JZ597" s="35" t="s">
        <v>348</v>
      </c>
      <c r="KA597" s="61"/>
      <c r="KB597" s="51">
        <f>IF($A588="","",$A588)</f>
        <v>45866</v>
      </c>
      <c r="KC597" s="43">
        <v>4314</v>
      </c>
      <c r="KD597" s="43">
        <f t="shared" si="2928"/>
        <v>59</v>
      </c>
      <c r="KE597" s="43">
        <v>167</v>
      </c>
      <c r="KF597" s="87">
        <f t="shared" si="2929"/>
        <v>1</v>
      </c>
      <c r="KG597" s="43">
        <v>6</v>
      </c>
      <c r="KH597" s="43">
        <f t="shared" si="2930"/>
        <v>1</v>
      </c>
      <c r="KI597" s="43">
        <v>18</v>
      </c>
      <c r="KJ597" s="53" t="str">
        <f t="shared" si="2943"/>
        <v>サンリオFAN</v>
      </c>
      <c r="KK597" s="47">
        <f>IF(KD597="","",KK593)</f>
        <v>1100</v>
      </c>
      <c r="KL597" s="44">
        <f t="shared" si="2931"/>
        <v>1100</v>
      </c>
      <c r="KM597" s="89">
        <f t="shared" si="2932"/>
        <v>0.1864406779661017</v>
      </c>
      <c r="KN597" s="35" t="s">
        <v>351</v>
      </c>
      <c r="KO597" s="27"/>
      <c r="KP597" s="51">
        <f>IF($A588="","",$A588)</f>
        <v>45866</v>
      </c>
      <c r="KQ597" s="43">
        <v>3164</v>
      </c>
      <c r="KR597" s="43">
        <f t="shared" si="2933"/>
        <v>57</v>
      </c>
      <c r="KS597" s="43">
        <v>181</v>
      </c>
      <c r="KT597" s="87">
        <f t="shared" si="2934"/>
        <v>11</v>
      </c>
      <c r="KU597" s="43">
        <v>70</v>
      </c>
      <c r="KV597" s="43">
        <f t="shared" si="2935"/>
        <v>10</v>
      </c>
      <c r="KW597" s="43">
        <v>0</v>
      </c>
      <c r="KX597" s="53" t="str">
        <f t="shared" si="2948"/>
        <v>サンリオシューズキーホルダー</v>
      </c>
      <c r="KY597" s="47">
        <f t="shared" si="2949"/>
        <v>387</v>
      </c>
      <c r="KZ597" s="44">
        <f t="shared" si="2937"/>
        <v>3870</v>
      </c>
      <c r="LA597" s="89">
        <f t="shared" si="2938"/>
        <v>0.67894736842105263</v>
      </c>
      <c r="LB597" s="35"/>
      <c r="LC597" s="27"/>
      <c r="LD597" s="51">
        <f>IF(A589="","",A589)</f>
        <v>45871</v>
      </c>
      <c r="LE597" s="43">
        <v>66818</v>
      </c>
      <c r="LF597" s="93">
        <f>IF(LE597="","",LE597-LE594)</f>
        <v>246</v>
      </c>
      <c r="LG597" s="43">
        <v>445</v>
      </c>
      <c r="LH597" s="43">
        <f>IF(LG597="","",LG597-LG594)</f>
        <v>0</v>
      </c>
      <c r="LI597" s="43">
        <v>2</v>
      </c>
      <c r="LJ597" s="87">
        <f>IF(LI597="","",LI594+LK594-LI597)</f>
        <v>0</v>
      </c>
      <c r="LK597" s="43">
        <v>0</v>
      </c>
      <c r="LL597" s="64" t="str">
        <f>IF(LE597="","",LL594)</f>
        <v>AIモンスターぬいぐるみ2箇所</v>
      </c>
      <c r="LM597" s="47">
        <f>IF(LF597="","",LM594)</f>
        <v>1000</v>
      </c>
      <c r="LN597" s="87">
        <f t="shared" si="2885"/>
        <v>0</v>
      </c>
      <c r="LO597" s="54"/>
      <c r="LP597" s="35"/>
      <c r="LQ597" s="27"/>
      <c r="LR597" s="51" t="str">
        <f t="shared" si="2854"/>
        <v/>
      </c>
      <c r="LS597" s="44"/>
      <c r="LT597" s="44" t="str">
        <f t="shared" si="2855"/>
        <v/>
      </c>
      <c r="LU597" s="44"/>
      <c r="LV597" s="44" t="str">
        <f t="shared" si="2856"/>
        <v/>
      </c>
      <c r="LW597" s="44"/>
      <c r="LX597" s="44" t="str">
        <f t="shared" si="2857"/>
        <v/>
      </c>
      <c r="LY597" s="44"/>
      <c r="LZ597" s="43"/>
      <c r="MA597" s="43" t="str">
        <f t="shared" si="2858"/>
        <v/>
      </c>
      <c r="MB597" s="44" t="str">
        <f t="shared" si="2859"/>
        <v/>
      </c>
      <c r="MC597" s="45" t="str">
        <f t="shared" si="2860"/>
        <v/>
      </c>
      <c r="MD597" s="35"/>
      <c r="ME597" s="27"/>
      <c r="MF597" s="51" t="str">
        <f t="shared" si="2861"/>
        <v/>
      </c>
      <c r="MG597" s="44"/>
      <c r="MH597" s="44" t="str">
        <f t="shared" si="2862"/>
        <v/>
      </c>
      <c r="MI597" s="44"/>
      <c r="MJ597" s="44" t="str">
        <f t="shared" si="2863"/>
        <v/>
      </c>
      <c r="MK597" s="44"/>
      <c r="ML597" s="44" t="str">
        <f t="shared" si="2864"/>
        <v/>
      </c>
      <c r="MM597" s="44"/>
      <c r="MN597" s="43"/>
      <c r="MO597" s="43" t="str">
        <f t="shared" si="2882"/>
        <v/>
      </c>
      <c r="MP597" s="44" t="str">
        <f t="shared" si="2865"/>
        <v/>
      </c>
      <c r="MQ597" s="45" t="str">
        <f t="shared" si="2866"/>
        <v/>
      </c>
      <c r="MR597" s="35"/>
      <c r="MS597" s="27"/>
      <c r="MT597" s="51" t="str">
        <f t="shared" si="2867"/>
        <v/>
      </c>
      <c r="MU597" s="44"/>
      <c r="MV597" s="44" t="str">
        <f t="shared" si="2868"/>
        <v/>
      </c>
      <c r="MW597" s="44"/>
      <c r="MX597" s="44" t="str">
        <f t="shared" si="2869"/>
        <v/>
      </c>
      <c r="MY597" s="44"/>
      <c r="MZ597" s="44" t="str">
        <f t="shared" si="2870"/>
        <v/>
      </c>
      <c r="NA597" s="44"/>
      <c r="NB597" s="43"/>
      <c r="NC597" s="43" t="str">
        <f t="shared" si="2871"/>
        <v/>
      </c>
      <c r="ND597" s="44" t="str">
        <f t="shared" si="2872"/>
        <v/>
      </c>
      <c r="NE597" s="45" t="str">
        <f t="shared" si="2873"/>
        <v/>
      </c>
      <c r="NF597" s="35"/>
      <c r="NG597" s="27"/>
      <c r="NH597" s="51" t="str">
        <f t="shared" si="2874"/>
        <v/>
      </c>
      <c r="NI597" s="44"/>
      <c r="NJ597" s="44" t="str">
        <f t="shared" si="2875"/>
        <v/>
      </c>
      <c r="NK597" s="44"/>
      <c r="NL597" s="44" t="str">
        <f t="shared" si="2876"/>
        <v/>
      </c>
      <c r="NM597" s="44"/>
      <c r="NN597" s="44" t="str">
        <f t="shared" si="2877"/>
        <v/>
      </c>
      <c r="NO597" s="44"/>
      <c r="NP597" s="43"/>
      <c r="NQ597" s="43" t="str">
        <f t="shared" si="2878"/>
        <v/>
      </c>
      <c r="NR597" s="44" t="str">
        <f t="shared" si="2879"/>
        <v/>
      </c>
      <c r="NS597" s="45" t="str">
        <f t="shared" si="2880"/>
        <v/>
      </c>
      <c r="NT597" s="35"/>
    </row>
    <row r="598" spans="1:384" ht="15" customHeight="1" x14ac:dyDescent="0.2">
      <c r="A598" s="38"/>
      <c r="B598" s="39" t="str">
        <f>IF(A598="","",SUM(J598,LF624,AL598,ET598,AZ598,EF598,LT598,NJ598,MV598,MH598,X598)+SUM(DR637:DR640)+SUM(CP637:CP640)+SUM(CB637:CB640)+SUM(BN637:BN640)+SUM(DD637:DD640)+SUM(JB637:JB640)+SUM(JP637:JP640)+SUM(KD637:KD640)+SUM(KR637:KR640))</f>
        <v/>
      </c>
      <c r="C598" s="40" t="str">
        <f>IF(A598="","",SUM(J598,X598,AL598,AZ598)+SUM(BN637:BN640)+SUM(CB637:CB640)+SUM(CP637:CP640))</f>
        <v/>
      </c>
      <c r="D598" s="40" t="str">
        <f>IF(A598="","",SUM(EF598,LT598)+SUM(DD637:DD640)+SUM(DR637:DR640))</f>
        <v/>
      </c>
      <c r="E598" s="40" t="str">
        <f>IF(A598="","",SUM(NJ598,MV598,MH598,ET598,LF624)+SUM(JB637:JB640)+SUM(JP637:JP640)+SUM(KD637:KD640)+SUM(KR637:KR640))</f>
        <v/>
      </c>
      <c r="F598" s="140"/>
      <c r="G598" s="140"/>
      <c r="H598" s="42"/>
      <c r="I598" s="44"/>
      <c r="J598" s="44" t="str">
        <f t="shared" si="2814"/>
        <v/>
      </c>
      <c r="K598" s="44"/>
      <c r="L598" s="44" t="str">
        <f t="shared" si="2815"/>
        <v/>
      </c>
      <c r="M598" s="44"/>
      <c r="N598" s="44" t="str">
        <f t="shared" si="2816"/>
        <v/>
      </c>
      <c r="O598" s="44"/>
      <c r="P598" s="43"/>
      <c r="Q598" s="43" t="str">
        <f t="shared" si="2881"/>
        <v/>
      </c>
      <c r="R598" s="44" t="str">
        <f t="shared" si="2817"/>
        <v/>
      </c>
      <c r="S598" s="45" t="str">
        <f t="shared" si="2818"/>
        <v/>
      </c>
      <c r="T598" s="35"/>
      <c r="U598" s="27"/>
      <c r="V598" s="51" t="str">
        <f t="shared" si="2819"/>
        <v/>
      </c>
      <c r="W598" s="44"/>
      <c r="X598" s="44" t="str">
        <f t="shared" si="2820"/>
        <v/>
      </c>
      <c r="Y598" s="44"/>
      <c r="Z598" s="44" t="str">
        <f t="shared" si="2821"/>
        <v/>
      </c>
      <c r="AA598" s="44"/>
      <c r="AB598" s="44" t="str">
        <f t="shared" si="2822"/>
        <v/>
      </c>
      <c r="AC598" s="44"/>
      <c r="AD598" s="43"/>
      <c r="AE598" s="43" t="str">
        <f t="shared" si="2823"/>
        <v/>
      </c>
      <c r="AF598" s="44" t="str">
        <f t="shared" si="2824"/>
        <v/>
      </c>
      <c r="AG598" s="45" t="str">
        <f t="shared" si="2825"/>
        <v/>
      </c>
      <c r="AH598" s="35"/>
      <c r="AI598" s="27"/>
      <c r="AJ598" s="51" t="str">
        <f t="shared" si="2826"/>
        <v/>
      </c>
      <c r="AK598" s="44"/>
      <c r="AL598" s="44" t="str">
        <f t="shared" si="2827"/>
        <v/>
      </c>
      <c r="AM598" s="44"/>
      <c r="AN598" s="44" t="str">
        <f t="shared" si="2828"/>
        <v/>
      </c>
      <c r="AO598" s="44"/>
      <c r="AP598" s="44" t="str">
        <f t="shared" si="2829"/>
        <v/>
      </c>
      <c r="AQ598" s="44"/>
      <c r="AR598" s="43"/>
      <c r="AS598" s="43" t="str">
        <f t="shared" si="2830"/>
        <v/>
      </c>
      <c r="AT598" s="44" t="str">
        <f t="shared" si="2831"/>
        <v/>
      </c>
      <c r="AU598" s="45" t="str">
        <f t="shared" si="2832"/>
        <v/>
      </c>
      <c r="AV598" s="35"/>
      <c r="AW598" s="27"/>
      <c r="AX598" s="51" t="str">
        <f t="shared" si="2833"/>
        <v/>
      </c>
      <c r="AY598" s="44"/>
      <c r="AZ598" s="44" t="str">
        <f t="shared" si="2834"/>
        <v/>
      </c>
      <c r="BA598" s="44"/>
      <c r="BB598" s="44" t="str">
        <f t="shared" si="2835"/>
        <v/>
      </c>
      <c r="BC598" s="44"/>
      <c r="BD598" s="44" t="str">
        <f t="shared" si="2836"/>
        <v/>
      </c>
      <c r="BE598" s="44"/>
      <c r="BF598" s="43"/>
      <c r="BG598" s="43" t="str">
        <f t="shared" si="2837"/>
        <v/>
      </c>
      <c r="BH598" s="44" t="str">
        <f t="shared" si="2838"/>
        <v/>
      </c>
      <c r="BI598" s="45" t="str">
        <f t="shared" si="2839"/>
        <v/>
      </c>
      <c r="BJ598" s="35"/>
      <c r="BK598" s="50"/>
      <c r="BL598" s="51"/>
      <c r="BM598" s="43">
        <v>9109</v>
      </c>
      <c r="BN598" s="44">
        <f t="shared" si="2886"/>
        <v>56</v>
      </c>
      <c r="BO598" s="43">
        <v>266</v>
      </c>
      <c r="BP598" s="44">
        <f t="shared" si="2887"/>
        <v>3</v>
      </c>
      <c r="BQ598" s="43">
        <v>8</v>
      </c>
      <c r="BR598" s="44">
        <f t="shared" si="2888"/>
        <v>3</v>
      </c>
      <c r="BS598" s="44">
        <v>0</v>
      </c>
      <c r="BT598" s="60" t="str">
        <f t="shared" si="2941"/>
        <v>こびとづかんキーケース</v>
      </c>
      <c r="BU598" s="67">
        <f t="shared" si="2942"/>
        <v>726</v>
      </c>
      <c r="BV598" s="43">
        <f t="shared" si="2889"/>
        <v>2178</v>
      </c>
      <c r="BW598" s="45">
        <f t="shared" si="2890"/>
        <v>0.3889285714285714</v>
      </c>
      <c r="BX598" s="35"/>
      <c r="BY598" s="27"/>
      <c r="BZ598" s="51"/>
      <c r="CA598" s="43">
        <v>18526</v>
      </c>
      <c r="CB598" s="44">
        <f t="shared" si="2891"/>
        <v>37</v>
      </c>
      <c r="CC598" s="43">
        <v>1033</v>
      </c>
      <c r="CD598" s="44">
        <f t="shared" si="2892"/>
        <v>0</v>
      </c>
      <c r="CE598" s="43">
        <v>2</v>
      </c>
      <c r="CF598" s="44">
        <f t="shared" si="2893"/>
        <v>2</v>
      </c>
      <c r="CG598" s="43">
        <v>2</v>
      </c>
      <c r="CH598" s="60" t="str">
        <f t="shared" si="2939"/>
        <v>ジョージファン</v>
      </c>
      <c r="CI598" s="67">
        <f t="shared" si="2940"/>
        <v>1050</v>
      </c>
      <c r="CJ598" s="43">
        <f t="shared" si="2894"/>
        <v>2100</v>
      </c>
      <c r="CK598" s="45">
        <f t="shared" si="2895"/>
        <v>0.56756756756756754</v>
      </c>
      <c r="CL598" s="35" t="s">
        <v>347</v>
      </c>
      <c r="CM598" s="27"/>
      <c r="CN598" s="51"/>
      <c r="CO598" s="43">
        <v>15005</v>
      </c>
      <c r="CP598" s="44">
        <f t="shared" si="2896"/>
        <v>28</v>
      </c>
      <c r="CQ598" s="43">
        <v>560</v>
      </c>
      <c r="CR598" s="44">
        <f t="shared" si="2897"/>
        <v>0</v>
      </c>
      <c r="CS598" s="43">
        <v>8</v>
      </c>
      <c r="CT598" s="44">
        <f t="shared" si="2898"/>
        <v>0</v>
      </c>
      <c r="CU598" s="43">
        <v>0</v>
      </c>
      <c r="CV598" s="60" t="str">
        <f t="shared" si="2899"/>
        <v>キティフェイスポーチ</v>
      </c>
      <c r="CW598" s="67">
        <f t="shared" si="2900"/>
        <v>900</v>
      </c>
      <c r="CX598" s="43">
        <f t="shared" si="2901"/>
        <v>0</v>
      </c>
      <c r="CY598" s="45">
        <f t="shared" si="2902"/>
        <v>0</v>
      </c>
      <c r="CZ598" s="35"/>
      <c r="DA598" s="58"/>
      <c r="DB598" s="51"/>
      <c r="DC598" s="43">
        <v>6343</v>
      </c>
      <c r="DD598" s="44">
        <f t="shared" si="2903"/>
        <v>17</v>
      </c>
      <c r="DE598" s="43">
        <v>203</v>
      </c>
      <c r="DF598" s="44">
        <f t="shared" si="2904"/>
        <v>0</v>
      </c>
      <c r="DG598" s="43">
        <v>15</v>
      </c>
      <c r="DH598" s="44">
        <f t="shared" si="2905"/>
        <v>0</v>
      </c>
      <c r="DI598" s="44">
        <v>0</v>
      </c>
      <c r="DJ598" s="62" t="str">
        <f t="shared" si="2945"/>
        <v>デジタルミニカメラ</v>
      </c>
      <c r="DK598" s="67">
        <f t="shared" si="2944"/>
        <v>722</v>
      </c>
      <c r="DL598" s="43">
        <f t="shared" si="2907"/>
        <v>0</v>
      </c>
      <c r="DM598" s="45">
        <f t="shared" si="2908"/>
        <v>0</v>
      </c>
      <c r="DN598" s="35"/>
      <c r="DO598" s="27"/>
      <c r="DP598" s="51"/>
      <c r="DQ598" s="43">
        <v>1179</v>
      </c>
      <c r="DR598" s="44">
        <f t="shared" si="2909"/>
        <v>80</v>
      </c>
      <c r="DS598" s="43">
        <v>38</v>
      </c>
      <c r="DT598" s="44">
        <f t="shared" si="2910"/>
        <v>3</v>
      </c>
      <c r="DU598" s="43">
        <v>6</v>
      </c>
      <c r="DV598" s="44">
        <f t="shared" si="2911"/>
        <v>4</v>
      </c>
      <c r="DW598" s="44">
        <v>4</v>
      </c>
      <c r="DX598" s="60" t="str">
        <f t="shared" si="2946"/>
        <v>サンリオFAN</v>
      </c>
      <c r="DY598" s="67">
        <f t="shared" si="2947"/>
        <v>1100</v>
      </c>
      <c r="DZ598" s="43">
        <f t="shared" si="2913"/>
        <v>4400</v>
      </c>
      <c r="EA598" s="45">
        <f t="shared" si="2914"/>
        <v>0.55000000000000004</v>
      </c>
      <c r="EB598" s="35"/>
      <c r="EC598" s="27"/>
      <c r="ED598" s="51" t="str">
        <f t="shared" si="2840"/>
        <v/>
      </c>
      <c r="EE598" s="44"/>
      <c r="EF598" s="44" t="str">
        <f t="shared" si="2841"/>
        <v/>
      </c>
      <c r="EG598" s="44"/>
      <c r="EH598" s="44" t="str">
        <f t="shared" si="2842"/>
        <v/>
      </c>
      <c r="EI598" s="44"/>
      <c r="EJ598" s="44" t="str">
        <f t="shared" si="2843"/>
        <v/>
      </c>
      <c r="EK598" s="44"/>
      <c r="EL598" s="43"/>
      <c r="EM598" s="43" t="str">
        <f t="shared" si="2844"/>
        <v/>
      </c>
      <c r="EN598" s="44" t="str">
        <f t="shared" si="2845"/>
        <v/>
      </c>
      <c r="EO598" s="45" t="str">
        <f t="shared" si="2846"/>
        <v/>
      </c>
      <c r="EP598" s="35"/>
      <c r="EQ598" s="27"/>
      <c r="ER598" s="51" t="str">
        <f t="shared" si="2847"/>
        <v/>
      </c>
      <c r="ES598" s="44"/>
      <c r="ET598" s="44" t="str">
        <f t="shared" si="2848"/>
        <v/>
      </c>
      <c r="EU598" s="44"/>
      <c r="EV598" s="44" t="str">
        <f t="shared" si="2849"/>
        <v/>
      </c>
      <c r="EW598" s="44"/>
      <c r="EX598" s="44" t="str">
        <f t="shared" si="2850"/>
        <v/>
      </c>
      <c r="EY598" s="44"/>
      <c r="EZ598" s="43"/>
      <c r="FA598" s="43" t="str">
        <f t="shared" si="2851"/>
        <v/>
      </c>
      <c r="FB598" s="44" t="str">
        <f t="shared" si="2852"/>
        <v/>
      </c>
      <c r="FC598" s="45" t="str">
        <f t="shared" si="2853"/>
        <v/>
      </c>
      <c r="FD598" s="35"/>
      <c r="HW598" s="181"/>
      <c r="HX598" s="27"/>
      <c r="HY598" s="27"/>
      <c r="HZ598" s="137"/>
      <c r="IA598" s="27"/>
      <c r="IC598" s="174"/>
      <c r="ID598" s="27"/>
      <c r="IE598" s="27"/>
      <c r="IF598" s="27"/>
      <c r="IG598" s="27"/>
      <c r="IH598" s="27"/>
      <c r="IL598" s="27"/>
      <c r="IM598" s="27"/>
      <c r="IN598" s="137"/>
      <c r="IO598" s="27"/>
      <c r="IQ598" s="174"/>
      <c r="IR598" s="27"/>
      <c r="IS598" s="27"/>
      <c r="IT598" s="27"/>
      <c r="IU598" s="27"/>
      <c r="IV598" s="27"/>
      <c r="IY598" s="33"/>
      <c r="IZ598" s="51"/>
      <c r="JA598" s="43">
        <v>3261</v>
      </c>
      <c r="JB598" s="44">
        <f t="shared" si="2915"/>
        <v>60</v>
      </c>
      <c r="JC598" s="43">
        <v>100</v>
      </c>
      <c r="JD598" s="44">
        <f t="shared" si="2916"/>
        <v>1</v>
      </c>
      <c r="JE598" s="43">
        <v>35</v>
      </c>
      <c r="JF598" s="44">
        <f t="shared" si="2917"/>
        <v>1</v>
      </c>
      <c r="JG598" s="43">
        <v>0</v>
      </c>
      <c r="JH598" s="60" t="str">
        <f t="shared" si="2918"/>
        <v>ミニ香水</v>
      </c>
      <c r="JI598" s="67">
        <f t="shared" si="2919"/>
        <v>1100</v>
      </c>
      <c r="JJ598" s="43">
        <f t="shared" si="2920"/>
        <v>1100</v>
      </c>
      <c r="JK598" s="45">
        <f t="shared" si="2921"/>
        <v>0.18333333333333332</v>
      </c>
      <c r="JL598" s="35"/>
      <c r="JM598" s="27"/>
      <c r="JN598" s="51"/>
      <c r="JO598" s="43">
        <v>4045</v>
      </c>
      <c r="JP598" s="44">
        <f t="shared" si="2922"/>
        <v>32</v>
      </c>
      <c r="JQ598" s="43">
        <v>88</v>
      </c>
      <c r="JR598" s="44">
        <f t="shared" si="2923"/>
        <v>2</v>
      </c>
      <c r="JS598" s="43">
        <v>13</v>
      </c>
      <c r="JT598" s="44">
        <f t="shared" si="2924"/>
        <v>1</v>
      </c>
      <c r="JU598" s="43">
        <v>0</v>
      </c>
      <c r="JV598" s="60" t="str">
        <f t="shared" ref="JV598:JV640" si="2950">IF(JO598="","",JV594)</f>
        <v>ジャグラーサウンドボタン</v>
      </c>
      <c r="JW598" s="67">
        <f t="shared" ref="JW598:JW640" si="2951">IF(JP598="","",JW594)</f>
        <v>900</v>
      </c>
      <c r="JX598" s="43">
        <f t="shared" si="2926"/>
        <v>900</v>
      </c>
      <c r="JY598" s="45">
        <f t="shared" si="2927"/>
        <v>0.28125</v>
      </c>
      <c r="JZ598" s="35"/>
      <c r="KA598" s="61"/>
      <c r="KB598" s="51"/>
      <c r="KC598" s="43">
        <v>3078</v>
      </c>
      <c r="KD598" s="69">
        <f t="shared" si="2928"/>
        <v>8</v>
      </c>
      <c r="KE598" s="43">
        <v>94</v>
      </c>
      <c r="KF598" s="44">
        <f t="shared" si="2929"/>
        <v>1</v>
      </c>
      <c r="KG598" s="43">
        <v>7</v>
      </c>
      <c r="KH598" s="44">
        <f t="shared" si="2930"/>
        <v>1</v>
      </c>
      <c r="KI598" s="44">
        <v>0</v>
      </c>
      <c r="KJ598" s="60" t="str">
        <f t="shared" si="2943"/>
        <v>こびとづかんキーケース</v>
      </c>
      <c r="KK598" s="67">
        <f t="shared" si="2943"/>
        <v>698</v>
      </c>
      <c r="KL598" s="43">
        <f t="shared" si="2931"/>
        <v>698</v>
      </c>
      <c r="KM598" s="45">
        <f t="shared" si="2932"/>
        <v>0.87250000000000005</v>
      </c>
      <c r="KN598" s="35"/>
      <c r="KO598" s="27"/>
      <c r="KP598" s="51"/>
      <c r="KQ598" s="43">
        <v>3517</v>
      </c>
      <c r="KR598" s="44">
        <f t="shared" si="2933"/>
        <v>98</v>
      </c>
      <c r="KS598" s="43">
        <v>77</v>
      </c>
      <c r="KT598" s="44">
        <f t="shared" si="2934"/>
        <v>2</v>
      </c>
      <c r="KU598" s="43">
        <v>13</v>
      </c>
      <c r="KV598" s="44">
        <f t="shared" si="2935"/>
        <v>2</v>
      </c>
      <c r="KW598" s="43">
        <v>0</v>
      </c>
      <c r="KX598" s="60" t="str">
        <f t="shared" si="2948"/>
        <v>デジタルミニカメラ</v>
      </c>
      <c r="KY598" s="67">
        <f t="shared" si="2949"/>
        <v>722</v>
      </c>
      <c r="KZ598" s="43">
        <f t="shared" si="2937"/>
        <v>1444</v>
      </c>
      <c r="LA598" s="45">
        <f t="shared" si="2938"/>
        <v>0.14734693877551019</v>
      </c>
      <c r="LB598" s="35"/>
      <c r="LC598" s="27"/>
      <c r="LD598" s="98"/>
      <c r="LE598" s="44"/>
      <c r="LF598" s="44"/>
      <c r="LG598" s="44">
        <v>529</v>
      </c>
      <c r="LH598" s="44">
        <f>IF(LG598="","",LG598-LG595)</f>
        <v>0</v>
      </c>
      <c r="LI598" s="43">
        <v>2</v>
      </c>
      <c r="LJ598" s="44">
        <f>IF(LI598="","",LI595+LK595-LI598)</f>
        <v>0</v>
      </c>
      <c r="LK598" s="44">
        <v>0</v>
      </c>
      <c r="LL598" s="72" t="str">
        <f>IF(LE597="","",LL595)</f>
        <v>アンパンぬいぐるみ、バイキンティッシュカバー</v>
      </c>
      <c r="LM598" s="67">
        <f>IF(LF597="","",LM595)</f>
        <v>1000</v>
      </c>
      <c r="LN598" s="44">
        <f t="shared" si="2885"/>
        <v>0</v>
      </c>
      <c r="LO598" s="45"/>
      <c r="LP598" s="35"/>
      <c r="LQ598" s="27"/>
      <c r="LR598" s="51" t="str">
        <f t="shared" si="2854"/>
        <v/>
      </c>
      <c r="LS598" s="44"/>
      <c r="LT598" s="44" t="str">
        <f t="shared" si="2855"/>
        <v/>
      </c>
      <c r="LU598" s="44"/>
      <c r="LV598" s="44" t="str">
        <f t="shared" si="2856"/>
        <v/>
      </c>
      <c r="LW598" s="44"/>
      <c r="LX598" s="44" t="str">
        <f t="shared" si="2857"/>
        <v/>
      </c>
      <c r="LY598" s="44"/>
      <c r="LZ598" s="43"/>
      <c r="MA598" s="43" t="str">
        <f t="shared" si="2858"/>
        <v/>
      </c>
      <c r="MB598" s="44" t="str">
        <f t="shared" si="2859"/>
        <v/>
      </c>
      <c r="MC598" s="45" t="str">
        <f t="shared" si="2860"/>
        <v/>
      </c>
      <c r="MD598" s="35"/>
      <c r="ME598" s="27"/>
      <c r="MF598" s="51" t="str">
        <f t="shared" si="2861"/>
        <v/>
      </c>
      <c r="MG598" s="44"/>
      <c r="MH598" s="44" t="str">
        <f t="shared" si="2862"/>
        <v/>
      </c>
      <c r="MI598" s="44"/>
      <c r="MJ598" s="44" t="str">
        <f t="shared" si="2863"/>
        <v/>
      </c>
      <c r="MK598" s="44"/>
      <c r="ML598" s="44" t="str">
        <f t="shared" si="2864"/>
        <v/>
      </c>
      <c r="MM598" s="44"/>
      <c r="MN598" s="43"/>
      <c r="MO598" s="43" t="str">
        <f t="shared" si="2882"/>
        <v/>
      </c>
      <c r="MP598" s="44" t="str">
        <f t="shared" si="2865"/>
        <v/>
      </c>
      <c r="MQ598" s="45" t="str">
        <f t="shared" si="2866"/>
        <v/>
      </c>
      <c r="MR598" s="35"/>
      <c r="MS598" s="27"/>
      <c r="MT598" s="51" t="str">
        <f t="shared" si="2867"/>
        <v/>
      </c>
      <c r="MU598" s="44"/>
      <c r="MV598" s="44" t="str">
        <f t="shared" si="2868"/>
        <v/>
      </c>
      <c r="MW598" s="44"/>
      <c r="MX598" s="44" t="str">
        <f t="shared" si="2869"/>
        <v/>
      </c>
      <c r="MY598" s="44"/>
      <c r="MZ598" s="44" t="str">
        <f t="shared" si="2870"/>
        <v/>
      </c>
      <c r="NA598" s="44"/>
      <c r="NB598" s="43"/>
      <c r="NC598" s="43" t="str">
        <f t="shared" si="2871"/>
        <v/>
      </c>
      <c r="ND598" s="44" t="str">
        <f t="shared" si="2872"/>
        <v/>
      </c>
      <c r="NE598" s="45" t="str">
        <f t="shared" si="2873"/>
        <v/>
      </c>
      <c r="NF598" s="35"/>
      <c r="NG598" s="27"/>
      <c r="NH598" s="51" t="str">
        <f t="shared" si="2874"/>
        <v/>
      </c>
      <c r="NI598" s="44"/>
      <c r="NJ598" s="44" t="str">
        <f t="shared" si="2875"/>
        <v/>
      </c>
      <c r="NK598" s="44"/>
      <c r="NL598" s="44" t="str">
        <f t="shared" si="2876"/>
        <v/>
      </c>
      <c r="NM598" s="44"/>
      <c r="NN598" s="44" t="str">
        <f t="shared" si="2877"/>
        <v/>
      </c>
      <c r="NO598" s="44"/>
      <c r="NP598" s="43"/>
      <c r="NQ598" s="43" t="str">
        <f t="shared" si="2878"/>
        <v/>
      </c>
      <c r="NR598" s="44" t="str">
        <f t="shared" si="2879"/>
        <v/>
      </c>
      <c r="NS598" s="45" t="str">
        <f t="shared" si="2880"/>
        <v/>
      </c>
      <c r="NT598" s="35"/>
    </row>
    <row r="599" spans="1:384" ht="15" customHeight="1" thickBot="1" x14ac:dyDescent="0.25">
      <c r="A599" s="38"/>
      <c r="B599" s="39"/>
      <c r="C599" s="40"/>
      <c r="D599" s="40"/>
      <c r="E599" s="40"/>
      <c r="F599" s="140"/>
      <c r="G599" s="140"/>
      <c r="H599" s="42"/>
      <c r="I599" s="44"/>
      <c r="J599" s="44"/>
      <c r="K599" s="44"/>
      <c r="L599" s="44"/>
      <c r="M599" s="44"/>
      <c r="N599" s="44"/>
      <c r="O599" s="44"/>
      <c r="P599" s="43"/>
      <c r="Q599" s="43"/>
      <c r="R599" s="44"/>
      <c r="S599" s="45"/>
      <c r="T599" s="35"/>
      <c r="U599" s="27"/>
      <c r="V599" s="51" t="str">
        <f t="shared" si="2819"/>
        <v/>
      </c>
      <c r="W599" s="44"/>
      <c r="X599" s="44"/>
      <c r="Y599" s="44"/>
      <c r="Z599" s="44"/>
      <c r="AA599" s="44"/>
      <c r="AB599" s="44"/>
      <c r="AC599" s="44"/>
      <c r="AD599" s="43"/>
      <c r="AE599" s="43"/>
      <c r="AF599" s="44"/>
      <c r="AG599" s="45"/>
      <c r="AH599" s="35"/>
      <c r="AI599" s="27"/>
      <c r="AJ599" s="51" t="str">
        <f t="shared" si="2826"/>
        <v/>
      </c>
      <c r="AK599" s="44"/>
      <c r="AL599" s="44"/>
      <c r="AM599" s="44"/>
      <c r="AN599" s="44"/>
      <c r="AO599" s="44"/>
      <c r="AP599" s="44"/>
      <c r="AQ599" s="44"/>
      <c r="AR599" s="43"/>
      <c r="AS599" s="43"/>
      <c r="AT599" s="44"/>
      <c r="AU599" s="45"/>
      <c r="AV599" s="35"/>
      <c r="AW599" s="27"/>
      <c r="AX599" s="51" t="str">
        <f t="shared" si="2833"/>
        <v/>
      </c>
      <c r="AY599" s="44"/>
      <c r="AZ599" s="44"/>
      <c r="BA599" s="44"/>
      <c r="BB599" s="44"/>
      <c r="BC599" s="44"/>
      <c r="BD599" s="44"/>
      <c r="BE599" s="44"/>
      <c r="BF599" s="43"/>
      <c r="BG599" s="43"/>
      <c r="BH599" s="44"/>
      <c r="BI599" s="45"/>
      <c r="BJ599" s="35"/>
      <c r="BK599" s="50"/>
      <c r="BL599" s="99"/>
      <c r="BM599" s="25">
        <v>10214</v>
      </c>
      <c r="BN599" s="44">
        <f t="shared" si="2886"/>
        <v>71</v>
      </c>
      <c r="BO599" s="25">
        <v>576</v>
      </c>
      <c r="BP599" s="44">
        <f t="shared" si="2887"/>
        <v>2</v>
      </c>
      <c r="BQ599" s="25">
        <v>6</v>
      </c>
      <c r="BR599" s="44">
        <f t="shared" si="2888"/>
        <v>2</v>
      </c>
      <c r="BS599" s="44">
        <v>2</v>
      </c>
      <c r="BT599" s="60" t="str">
        <f t="shared" si="2941"/>
        <v>サンリオFAN</v>
      </c>
      <c r="BU599" s="67">
        <f t="shared" si="2942"/>
        <v>1100</v>
      </c>
      <c r="BV599" s="44">
        <f t="shared" si="2889"/>
        <v>2200</v>
      </c>
      <c r="BW599" s="45">
        <f t="shared" si="2890"/>
        <v>0.30985915492957744</v>
      </c>
      <c r="BX599" s="99"/>
      <c r="BY599" s="27"/>
      <c r="BZ599" s="100"/>
      <c r="CA599" s="25">
        <v>15454</v>
      </c>
      <c r="CB599" s="44">
        <f t="shared" si="2891"/>
        <v>26</v>
      </c>
      <c r="CC599" s="25">
        <v>1816</v>
      </c>
      <c r="CD599" s="44">
        <f t="shared" si="2892"/>
        <v>0</v>
      </c>
      <c r="CE599" s="25">
        <v>18</v>
      </c>
      <c r="CF599" s="44">
        <f t="shared" si="2893"/>
        <v>0</v>
      </c>
      <c r="CG599" s="25">
        <v>0</v>
      </c>
      <c r="CH599" s="60" t="str">
        <f t="shared" si="2939"/>
        <v>ターボババアマスコット</v>
      </c>
      <c r="CI599" s="67">
        <f t="shared" si="2940"/>
        <v>800</v>
      </c>
      <c r="CJ599" s="44">
        <f t="shared" si="2894"/>
        <v>0</v>
      </c>
      <c r="CK599" s="45">
        <f t="shared" si="2895"/>
        <v>0</v>
      </c>
      <c r="CL599" s="99"/>
      <c r="CM599" s="27"/>
      <c r="CN599" s="100"/>
      <c r="CO599" s="25">
        <v>19204</v>
      </c>
      <c r="CP599" s="44">
        <f t="shared" si="2896"/>
        <v>34</v>
      </c>
      <c r="CQ599" s="25">
        <v>889</v>
      </c>
      <c r="CR599" s="44">
        <f t="shared" si="2897"/>
        <v>2</v>
      </c>
      <c r="CS599" s="25">
        <v>48</v>
      </c>
      <c r="CT599" s="44">
        <f t="shared" si="2898"/>
        <v>2</v>
      </c>
      <c r="CU599" s="25">
        <v>0</v>
      </c>
      <c r="CV599" s="60" t="str">
        <f t="shared" si="2899"/>
        <v>キティサンダルキーホルダー</v>
      </c>
      <c r="CW599" s="67">
        <f t="shared" si="2900"/>
        <v>605</v>
      </c>
      <c r="CX599" s="44">
        <f t="shared" si="2901"/>
        <v>1210</v>
      </c>
      <c r="CY599" s="45">
        <f t="shared" si="2902"/>
        <v>0.35588235294117648</v>
      </c>
      <c r="CZ599" s="99"/>
      <c r="DA599" s="58"/>
      <c r="DB599" s="100"/>
      <c r="DC599" s="25">
        <v>6647</v>
      </c>
      <c r="DD599" s="44">
        <f t="shared" si="2903"/>
        <v>43</v>
      </c>
      <c r="DE599" s="25">
        <v>395</v>
      </c>
      <c r="DF599" s="44">
        <f t="shared" si="2904"/>
        <v>4</v>
      </c>
      <c r="DG599" s="25">
        <v>90</v>
      </c>
      <c r="DH599" s="44">
        <f t="shared" si="2905"/>
        <v>6</v>
      </c>
      <c r="DI599" s="44">
        <v>0</v>
      </c>
      <c r="DJ599" s="60" t="str">
        <f t="shared" si="2945"/>
        <v>スプランキーラバー</v>
      </c>
      <c r="DK599" s="67">
        <f t="shared" si="2944"/>
        <v>187</v>
      </c>
      <c r="DL599" s="44">
        <f t="shared" si="2907"/>
        <v>1122</v>
      </c>
      <c r="DM599" s="45">
        <f t="shared" si="2908"/>
        <v>0.26093023255813952</v>
      </c>
      <c r="DN599" s="99"/>
      <c r="DO599" s="27"/>
      <c r="DP599" s="100"/>
      <c r="DQ599" s="25">
        <v>509</v>
      </c>
      <c r="DR599" s="44">
        <f t="shared" si="2909"/>
        <v>110</v>
      </c>
      <c r="DS599" s="25">
        <v>21</v>
      </c>
      <c r="DT599" s="44">
        <f t="shared" si="2910"/>
        <v>3</v>
      </c>
      <c r="DU599" s="25">
        <v>9</v>
      </c>
      <c r="DV599" s="44">
        <f t="shared" si="2911"/>
        <v>3</v>
      </c>
      <c r="DW599" s="44">
        <v>3</v>
      </c>
      <c r="DX599" s="60" t="str">
        <f t="shared" si="2946"/>
        <v>ギャルキティキーケース</v>
      </c>
      <c r="DY599" s="67">
        <f t="shared" si="2947"/>
        <v>726</v>
      </c>
      <c r="DZ599" s="44">
        <f t="shared" si="2913"/>
        <v>2178</v>
      </c>
      <c r="EA599" s="45">
        <f t="shared" si="2914"/>
        <v>0.19800000000000001</v>
      </c>
      <c r="EB599" s="99"/>
      <c r="EC599" s="27"/>
      <c r="ED599" s="51" t="str">
        <f t="shared" si="2840"/>
        <v/>
      </c>
      <c r="EE599" s="44"/>
      <c r="EF599" s="44"/>
      <c r="EG599" s="44"/>
      <c r="EH599" s="44"/>
      <c r="EI599" s="44"/>
      <c r="EJ599" s="44"/>
      <c r="EK599" s="44"/>
      <c r="EL599" s="43"/>
      <c r="EM599" s="43"/>
      <c r="EN599" s="44"/>
      <c r="EO599" s="45"/>
      <c r="EP599" s="35"/>
      <c r="EQ599" s="27"/>
      <c r="ER599" s="51" t="str">
        <f t="shared" si="2847"/>
        <v/>
      </c>
      <c r="ES599" s="44"/>
      <c r="ET599" s="44"/>
      <c r="EU599" s="44"/>
      <c r="EV599" s="44"/>
      <c r="EW599" s="44"/>
      <c r="EX599" s="44"/>
      <c r="EY599" s="44"/>
      <c r="EZ599" s="43"/>
      <c r="FA599" s="43"/>
      <c r="FB599" s="44"/>
      <c r="FC599" s="45"/>
      <c r="FD599" s="35"/>
      <c r="HW599" s="181"/>
      <c r="IY599" s="33"/>
      <c r="IZ599" s="100"/>
      <c r="JA599" s="25">
        <v>3107</v>
      </c>
      <c r="JB599" s="69">
        <f t="shared" si="2915"/>
        <v>17</v>
      </c>
      <c r="JC599" s="25">
        <v>101</v>
      </c>
      <c r="JD599" s="44">
        <f t="shared" si="2916"/>
        <v>0</v>
      </c>
      <c r="JE599" s="25">
        <v>21</v>
      </c>
      <c r="JF599" s="44">
        <f t="shared" si="2917"/>
        <v>0</v>
      </c>
      <c r="JG599" s="25">
        <v>0</v>
      </c>
      <c r="JH599" s="60" t="str">
        <f t="shared" si="2918"/>
        <v>アンパンマンもちふわ</v>
      </c>
      <c r="JI599" s="67">
        <f t="shared" si="2919"/>
        <v>673</v>
      </c>
      <c r="JJ599" s="44">
        <f t="shared" si="2920"/>
        <v>0</v>
      </c>
      <c r="JK599" s="45">
        <f t="shared" si="2921"/>
        <v>0</v>
      </c>
      <c r="JL599" s="99"/>
      <c r="JM599" s="27"/>
      <c r="JN599" s="100"/>
      <c r="JO599" s="25">
        <v>2538</v>
      </c>
      <c r="JP599" s="44">
        <f t="shared" si="2922"/>
        <v>27</v>
      </c>
      <c r="JQ599" s="25">
        <v>133</v>
      </c>
      <c r="JR599" s="44">
        <f t="shared" si="2923"/>
        <v>3</v>
      </c>
      <c r="JS599" s="25">
        <v>22</v>
      </c>
      <c r="JT599" s="44">
        <f t="shared" si="2924"/>
        <v>4</v>
      </c>
      <c r="JU599" s="25">
        <v>0</v>
      </c>
      <c r="JV599" s="60" t="str">
        <f t="shared" si="2950"/>
        <v>モンチッチヘアゴム</v>
      </c>
      <c r="JW599" s="67">
        <f t="shared" si="2951"/>
        <v>450</v>
      </c>
      <c r="JX599" s="44">
        <f t="shared" si="2926"/>
        <v>1800</v>
      </c>
      <c r="JY599" s="45">
        <f t="shared" si="2927"/>
        <v>0.66666666666666663</v>
      </c>
      <c r="JZ599" s="99"/>
      <c r="KA599" s="61"/>
      <c r="KB599" s="100"/>
      <c r="KC599" s="25">
        <v>3309</v>
      </c>
      <c r="KD599" s="44">
        <f t="shared" si="2928"/>
        <v>222</v>
      </c>
      <c r="KE599" s="25">
        <v>238</v>
      </c>
      <c r="KF599" s="44">
        <f t="shared" si="2929"/>
        <v>12</v>
      </c>
      <c r="KG599" s="25">
        <v>30</v>
      </c>
      <c r="KH599" s="44">
        <f t="shared" si="2930"/>
        <v>15</v>
      </c>
      <c r="KI599" s="44">
        <v>40</v>
      </c>
      <c r="KJ599" s="60" t="s">
        <v>257</v>
      </c>
      <c r="KK599" s="67">
        <v>198</v>
      </c>
      <c r="KL599" s="44">
        <f t="shared" si="2931"/>
        <v>2970</v>
      </c>
      <c r="KM599" s="45">
        <f t="shared" si="2932"/>
        <v>0.13378378378378378</v>
      </c>
      <c r="KN599" s="99"/>
      <c r="KO599" s="27"/>
      <c r="KP599" s="100"/>
      <c r="KQ599" s="25">
        <v>4353</v>
      </c>
      <c r="KR599" s="44">
        <f t="shared" si="2933"/>
        <v>59</v>
      </c>
      <c r="KS599" s="25">
        <v>210</v>
      </c>
      <c r="KT599" s="44">
        <f t="shared" si="2934"/>
        <v>2</v>
      </c>
      <c r="KU599" s="25">
        <v>66</v>
      </c>
      <c r="KV599" s="44">
        <f t="shared" si="2935"/>
        <v>2</v>
      </c>
      <c r="KW599" s="25">
        <v>0</v>
      </c>
      <c r="KX599" s="60" t="str">
        <f t="shared" si="2948"/>
        <v>キティサンダルKH</v>
      </c>
      <c r="KY599" s="67">
        <f t="shared" si="2949"/>
        <v>605</v>
      </c>
      <c r="KZ599" s="44">
        <f t="shared" si="2937"/>
        <v>1210</v>
      </c>
      <c r="LA599" s="45">
        <f t="shared" si="2938"/>
        <v>0.20508474576271185</v>
      </c>
      <c r="LB599" s="99"/>
      <c r="LC599" s="27"/>
      <c r="LD599" s="74"/>
      <c r="LE599" s="75"/>
      <c r="LF599" s="75"/>
      <c r="LG599" s="75">
        <v>1166</v>
      </c>
      <c r="LH599" s="75">
        <f>IF(LG599="","",LG599-LG596)</f>
        <v>0</v>
      </c>
      <c r="LI599" s="76">
        <v>2</v>
      </c>
      <c r="LJ599" s="75">
        <f>IF(LI599="","",LI596+LK596-LI599)</f>
        <v>0</v>
      </c>
      <c r="LK599" s="75">
        <v>0</v>
      </c>
      <c r="LL599" s="77" t="str">
        <f>IF(LE597="","",LL596)</f>
        <v>コキンちゃん、あかちゃんまん</v>
      </c>
      <c r="LM599" s="78">
        <f>IF(LF597="","",LM596)</f>
        <v>1000</v>
      </c>
      <c r="LN599" s="75">
        <f t="shared" si="2885"/>
        <v>0</v>
      </c>
      <c r="LO599" s="79"/>
      <c r="LP599" s="35"/>
      <c r="LQ599" s="27"/>
      <c r="LR599" s="51" t="str">
        <f t="shared" si="2854"/>
        <v/>
      </c>
      <c r="LS599" s="44"/>
      <c r="LT599" s="44"/>
      <c r="LU599" s="44"/>
      <c r="LV599" s="44"/>
      <c r="LW599" s="44"/>
      <c r="LX599" s="44"/>
      <c r="LY599" s="44"/>
      <c r="LZ599" s="43"/>
      <c r="MA599" s="43"/>
      <c r="MB599" s="44"/>
      <c r="MC599" s="45"/>
      <c r="MD599" s="35"/>
      <c r="ME599" s="27"/>
      <c r="MF599" s="51" t="str">
        <f t="shared" si="2861"/>
        <v/>
      </c>
      <c r="MG599" s="44"/>
      <c r="MH599" s="44"/>
      <c r="MI599" s="44"/>
      <c r="MJ599" s="44"/>
      <c r="MK599" s="44"/>
      <c r="ML599" s="44"/>
      <c r="MM599" s="44"/>
      <c r="MN599" s="43"/>
      <c r="MO599" s="43"/>
      <c r="MP599" s="44"/>
      <c r="MQ599" s="45"/>
      <c r="MR599" s="35"/>
      <c r="MS599" s="27"/>
      <c r="MT599" s="51" t="str">
        <f t="shared" si="2867"/>
        <v/>
      </c>
      <c r="MU599" s="44"/>
      <c r="MV599" s="44"/>
      <c r="MW599" s="44"/>
      <c r="MX599" s="44"/>
      <c r="MY599" s="44"/>
      <c r="MZ599" s="44"/>
      <c r="NA599" s="44"/>
      <c r="NB599" s="43"/>
      <c r="NC599" s="43"/>
      <c r="ND599" s="44"/>
      <c r="NE599" s="45"/>
      <c r="NF599" s="35"/>
      <c r="NG599" s="27"/>
      <c r="NH599" s="51" t="str">
        <f t="shared" si="2874"/>
        <v/>
      </c>
      <c r="NI599" s="44"/>
      <c r="NJ599" s="44"/>
      <c r="NK599" s="44"/>
      <c r="NL599" s="44"/>
      <c r="NM599" s="44"/>
      <c r="NN599" s="44"/>
      <c r="NO599" s="44"/>
      <c r="NP599" s="43"/>
      <c r="NQ599" s="43"/>
      <c r="NR599" s="44"/>
      <c r="NS599" s="45"/>
      <c r="NT599" s="35"/>
    </row>
    <row r="600" spans="1:384" ht="15" customHeight="1" thickTop="1" thickBot="1" x14ac:dyDescent="0.25">
      <c r="A600" s="38"/>
      <c r="B600" s="39"/>
      <c r="C600" s="40"/>
      <c r="D600" s="40"/>
      <c r="E600" s="40"/>
      <c r="F600" s="140"/>
      <c r="G600" s="140"/>
      <c r="H600" s="42"/>
      <c r="I600" s="44"/>
      <c r="J600" s="44" t="str">
        <f>IF(I600="","",I600-I601)</f>
        <v/>
      </c>
      <c r="K600" s="44"/>
      <c r="L600" s="44" t="str">
        <f>IF(K600="","",K600-K601)</f>
        <v/>
      </c>
      <c r="M600" s="44"/>
      <c r="N600" s="44" t="str">
        <f>IF(M600="","",M601+O601-M600)</f>
        <v/>
      </c>
      <c r="O600" s="44"/>
      <c r="P600" s="43"/>
      <c r="Q600" s="43" t="str">
        <f>IF(I600="","",Q601)</f>
        <v/>
      </c>
      <c r="R600" s="44" t="str">
        <f t="shared" ref="R600:R637" si="2952">IF(Q600="","",N600*Q600)</f>
        <v/>
      </c>
      <c r="S600" s="45" t="str">
        <f t="shared" ref="S600:S637" si="2953">IF(R600="","",R600/(J600*100))</f>
        <v/>
      </c>
      <c r="T600" s="35"/>
      <c r="U600" s="27"/>
      <c r="V600" s="51" t="str">
        <f t="shared" si="2819"/>
        <v/>
      </c>
      <c r="W600" s="67"/>
      <c r="X600" s="44" t="str">
        <f>IF(W600="","",W600-W601)</f>
        <v/>
      </c>
      <c r="Y600" s="44"/>
      <c r="Z600" s="44" t="str">
        <f>IF(Y600="","",Y600-Y601)</f>
        <v/>
      </c>
      <c r="AA600" s="44"/>
      <c r="AB600" s="44" t="str">
        <f>IF(AA600="","",AA601+AC601-AA600)</f>
        <v/>
      </c>
      <c r="AC600" s="44"/>
      <c r="AD600" s="43"/>
      <c r="AE600" s="43" t="str">
        <f>IF(W600="","",AE601)</f>
        <v/>
      </c>
      <c r="AF600" s="44" t="str">
        <f t="shared" ref="AF600:AF632" si="2954">IF(AE600="","",AB600*AE600)</f>
        <v/>
      </c>
      <c r="AG600" s="45" t="str">
        <f t="shared" ref="AG600:AG632" si="2955">IF(AF600="","",AF600/(X600*100))</f>
        <v/>
      </c>
      <c r="AH600" s="35"/>
      <c r="AI600" s="27"/>
      <c r="AJ600" s="51" t="str">
        <f t="shared" si="2826"/>
        <v/>
      </c>
      <c r="AK600" s="44"/>
      <c r="AL600" s="44" t="str">
        <f>IF(AK600="","",AK600-AK601)</f>
        <v/>
      </c>
      <c r="AM600" s="44"/>
      <c r="AN600" s="44" t="str">
        <f>IF(AM600="","",AM600-AM601)</f>
        <v/>
      </c>
      <c r="AO600" s="44"/>
      <c r="AP600" s="44" t="str">
        <f>IF(AO600="","",AO601+AQ601-AO600)</f>
        <v/>
      </c>
      <c r="AQ600" s="44"/>
      <c r="AR600" s="43"/>
      <c r="AS600" s="43" t="str">
        <f>IF(AK600="","",AS601)</f>
        <v/>
      </c>
      <c r="AT600" s="44" t="str">
        <f t="shared" ref="AT600:AT637" si="2956">IF(AS600="","",AP600*AS600)</f>
        <v/>
      </c>
      <c r="AU600" s="45" t="str">
        <f t="shared" ref="AU600:AU637" si="2957">IF(AT600="","",AT600/(AL600*100))</f>
        <v/>
      </c>
      <c r="AV600" s="35"/>
      <c r="AW600" s="27"/>
      <c r="AX600" s="51" t="str">
        <f t="shared" si="2833"/>
        <v/>
      </c>
      <c r="AY600" s="44"/>
      <c r="AZ600" s="44" t="str">
        <f>IF(AY600="","",AY600-AY601)</f>
        <v/>
      </c>
      <c r="BA600" s="44"/>
      <c r="BB600" s="44" t="str">
        <f>IF(BA600="","",BA600-BA601)</f>
        <v/>
      </c>
      <c r="BC600" s="44"/>
      <c r="BD600" s="44" t="str">
        <f>IF(BC600="","",BC601+BE601-BC600)</f>
        <v/>
      </c>
      <c r="BE600" s="44"/>
      <c r="BF600" s="43"/>
      <c r="BG600" s="43" t="str">
        <f>IF(AY600="","",BG601)</f>
        <v/>
      </c>
      <c r="BH600" s="44" t="str">
        <f t="shared" ref="BH600:BH637" si="2958">IF(BG600="","",BD600*BG600)</f>
        <v/>
      </c>
      <c r="BI600" s="45" t="str">
        <f t="shared" ref="BI600:BI637" si="2959">IF(BH600="","",BH600/(AZ600*100))</f>
        <v/>
      </c>
      <c r="BJ600" s="35"/>
      <c r="BK600" s="50"/>
      <c r="BL600" s="74"/>
      <c r="BM600" s="75">
        <v>10102</v>
      </c>
      <c r="BN600" s="75">
        <f t="shared" si="2886"/>
        <v>155</v>
      </c>
      <c r="BO600" s="75">
        <v>501</v>
      </c>
      <c r="BP600" s="75">
        <f t="shared" si="2887"/>
        <v>5</v>
      </c>
      <c r="BQ600" s="75">
        <v>51</v>
      </c>
      <c r="BR600" s="75">
        <f t="shared" si="2888"/>
        <v>7</v>
      </c>
      <c r="BS600" s="75">
        <v>70</v>
      </c>
      <c r="BT600" s="77" t="str">
        <f t="shared" si="2941"/>
        <v>ＡＩモンスターラバー</v>
      </c>
      <c r="BU600" s="78">
        <f t="shared" si="2942"/>
        <v>198</v>
      </c>
      <c r="BV600" s="75">
        <f t="shared" si="2889"/>
        <v>1386</v>
      </c>
      <c r="BW600" s="79">
        <f t="shared" si="2890"/>
        <v>8.9419354838709678E-2</v>
      </c>
      <c r="BX600" s="35"/>
      <c r="BY600" s="27"/>
      <c r="BZ600" s="74"/>
      <c r="CA600" s="75">
        <v>16902</v>
      </c>
      <c r="CB600" s="75">
        <f t="shared" si="2891"/>
        <v>25</v>
      </c>
      <c r="CC600" s="75">
        <v>1960</v>
      </c>
      <c r="CD600" s="75">
        <f t="shared" si="2892"/>
        <v>2</v>
      </c>
      <c r="CE600" s="75">
        <v>124</v>
      </c>
      <c r="CF600" s="75">
        <f t="shared" si="2893"/>
        <v>3</v>
      </c>
      <c r="CG600" s="75">
        <v>0</v>
      </c>
      <c r="CH600" s="77" t="str">
        <f t="shared" si="2939"/>
        <v>スプランキーラバー</v>
      </c>
      <c r="CI600" s="78">
        <f t="shared" si="2940"/>
        <v>187</v>
      </c>
      <c r="CJ600" s="75">
        <f t="shared" si="2894"/>
        <v>561</v>
      </c>
      <c r="CK600" s="79">
        <f t="shared" si="2895"/>
        <v>0.22439999999999999</v>
      </c>
      <c r="CL600" s="35"/>
      <c r="CM600" s="27"/>
      <c r="CN600" s="74"/>
      <c r="CO600" s="75">
        <v>13969</v>
      </c>
      <c r="CP600" s="75">
        <f t="shared" si="2896"/>
        <v>88</v>
      </c>
      <c r="CQ600" s="75">
        <v>1684</v>
      </c>
      <c r="CR600" s="75">
        <f t="shared" si="2897"/>
        <v>7</v>
      </c>
      <c r="CS600" s="75">
        <v>370</v>
      </c>
      <c r="CT600" s="75">
        <f t="shared" si="2898"/>
        <v>10</v>
      </c>
      <c r="CU600" s="75">
        <v>0</v>
      </c>
      <c r="CV600" s="77" t="str">
        <f t="shared" si="2899"/>
        <v>サンリオブレスレット</v>
      </c>
      <c r="CW600" s="78">
        <f t="shared" si="2900"/>
        <v>200</v>
      </c>
      <c r="CX600" s="75">
        <f t="shared" si="2901"/>
        <v>2000</v>
      </c>
      <c r="CY600" s="79">
        <f t="shared" si="2902"/>
        <v>0.22727272727272727</v>
      </c>
      <c r="CZ600" s="35"/>
      <c r="DA600" s="58"/>
      <c r="DB600" s="74"/>
      <c r="DC600" s="75">
        <v>4312</v>
      </c>
      <c r="DD600" s="75">
        <f t="shared" si="2903"/>
        <v>76</v>
      </c>
      <c r="DE600" s="75">
        <v>243</v>
      </c>
      <c r="DF600" s="75">
        <f t="shared" si="2904"/>
        <v>2</v>
      </c>
      <c r="DG600" s="75">
        <v>42</v>
      </c>
      <c r="DH600" s="75">
        <f t="shared" si="2905"/>
        <v>3</v>
      </c>
      <c r="DI600" s="75">
        <v>36</v>
      </c>
      <c r="DJ600" s="77" t="s">
        <v>341</v>
      </c>
      <c r="DK600" s="78">
        <v>198</v>
      </c>
      <c r="DL600" s="75">
        <f t="shared" si="2907"/>
        <v>594</v>
      </c>
      <c r="DM600" s="79">
        <f t="shared" si="2908"/>
        <v>7.8157894736842107E-2</v>
      </c>
      <c r="DN600" s="35"/>
      <c r="DO600" s="27"/>
      <c r="DP600" s="74"/>
      <c r="DQ600" s="75">
        <v>506</v>
      </c>
      <c r="DR600" s="75">
        <f t="shared" si="2909"/>
        <v>47</v>
      </c>
      <c r="DS600" s="75">
        <v>16</v>
      </c>
      <c r="DT600" s="75">
        <f t="shared" si="2910"/>
        <v>1</v>
      </c>
      <c r="DU600" s="75">
        <v>15</v>
      </c>
      <c r="DV600" s="75">
        <f t="shared" si="2911"/>
        <v>1</v>
      </c>
      <c r="DW600" s="75">
        <v>0</v>
      </c>
      <c r="DX600" s="77" t="str">
        <f t="shared" si="2946"/>
        <v>サンリオトイカメラ</v>
      </c>
      <c r="DY600" s="78">
        <f t="shared" si="2947"/>
        <v>605</v>
      </c>
      <c r="DZ600" s="75">
        <f t="shared" si="2913"/>
        <v>605</v>
      </c>
      <c r="EA600" s="79">
        <f t="shared" si="2914"/>
        <v>0.12872340425531914</v>
      </c>
      <c r="EB600" s="35"/>
      <c r="EC600" s="27"/>
      <c r="ED600" s="51" t="str">
        <f t="shared" si="2840"/>
        <v/>
      </c>
      <c r="EE600" s="44"/>
      <c r="EF600" s="44" t="str">
        <f>IF(EE600="","",EE600-EE601)</f>
        <v/>
      </c>
      <c r="EG600" s="44"/>
      <c r="EH600" s="44" t="str">
        <f>IF(EG600="","",EG600-EG601)</f>
        <v/>
      </c>
      <c r="EI600" s="44"/>
      <c r="EJ600" s="44" t="str">
        <f>IF(EI600="","",EI601+EK601-EI600)</f>
        <v/>
      </c>
      <c r="EK600" s="44"/>
      <c r="EL600" s="43"/>
      <c r="EM600" s="43" t="str">
        <f>IF(EE600="","",EM601)</f>
        <v/>
      </c>
      <c r="EN600" s="44" t="str">
        <f t="shared" ref="EN600:EN632" si="2960">IF(EM600="","",EJ600*EM600)</f>
        <v/>
      </c>
      <c r="EO600" s="45" t="str">
        <f t="shared" ref="EO600:EO632" si="2961">IF(EN600="","",EN600/(EF600*100))</f>
        <v/>
      </c>
      <c r="EP600" s="35"/>
      <c r="EQ600" s="27"/>
      <c r="ER600" s="51" t="str">
        <f t="shared" si="2847"/>
        <v/>
      </c>
      <c r="ES600" s="44"/>
      <c r="ET600" s="44" t="str">
        <f>IF(ES600="","",ES600-ES601)</f>
        <v/>
      </c>
      <c r="EU600" s="44"/>
      <c r="EV600" s="44" t="str">
        <f>IF(EU600="","",EU600-EU601)</f>
        <v/>
      </c>
      <c r="EW600" s="44"/>
      <c r="EX600" s="44" t="str">
        <f>IF(EW600="","",EW601+EY601-EW600)</f>
        <v/>
      </c>
      <c r="EY600" s="44"/>
      <c r="EZ600" s="43"/>
      <c r="FA600" s="43" t="str">
        <f>IF(ES600="","",FA601)</f>
        <v/>
      </c>
      <c r="FB600" s="44" t="str">
        <f t="shared" ref="FB600:FB637" si="2962">IF(FA600="","",EX600*FA600)</f>
        <v/>
      </c>
      <c r="FC600" s="45" t="str">
        <f t="shared" ref="FC600:FC637" si="2963">IF(FB600="","",FB600/(ET600*100))</f>
        <v/>
      </c>
      <c r="FD600" s="35"/>
      <c r="HW600" s="181"/>
      <c r="IY600" s="33"/>
      <c r="IZ600" s="74"/>
      <c r="JA600" s="75">
        <v>4084</v>
      </c>
      <c r="JB600" s="75">
        <f t="shared" si="2915"/>
        <v>74</v>
      </c>
      <c r="JC600" s="75">
        <v>199</v>
      </c>
      <c r="JD600" s="75">
        <f t="shared" si="2916"/>
        <v>3</v>
      </c>
      <c r="JE600" s="75">
        <v>100</v>
      </c>
      <c r="JF600" s="75">
        <f t="shared" si="2917"/>
        <v>5</v>
      </c>
      <c r="JG600" s="75">
        <v>0</v>
      </c>
      <c r="JH600" s="77" t="str">
        <f t="shared" si="2918"/>
        <v>スプランキーラバー</v>
      </c>
      <c r="JI600" s="78">
        <f t="shared" si="2919"/>
        <v>200</v>
      </c>
      <c r="JJ600" s="75">
        <f t="shared" si="2920"/>
        <v>1000</v>
      </c>
      <c r="JK600" s="79">
        <f t="shared" si="2921"/>
        <v>0.13513513513513514</v>
      </c>
      <c r="JL600" s="35"/>
      <c r="JM600" s="27"/>
      <c r="JN600" s="74"/>
      <c r="JO600" s="75">
        <v>4342</v>
      </c>
      <c r="JP600" s="75">
        <f t="shared" si="2922"/>
        <v>40</v>
      </c>
      <c r="JQ600" s="75">
        <v>196</v>
      </c>
      <c r="JR600" s="75">
        <f t="shared" si="2923"/>
        <v>1</v>
      </c>
      <c r="JS600" s="75">
        <v>39</v>
      </c>
      <c r="JT600" s="75">
        <f t="shared" si="2924"/>
        <v>1</v>
      </c>
      <c r="JU600" s="75">
        <v>4</v>
      </c>
      <c r="JV600" s="77" t="str">
        <f t="shared" si="2950"/>
        <v>NICI</v>
      </c>
      <c r="JW600" s="78">
        <f t="shared" si="2951"/>
        <v>682</v>
      </c>
      <c r="JX600" s="75">
        <f t="shared" si="2926"/>
        <v>682</v>
      </c>
      <c r="JY600" s="79">
        <f t="shared" si="2927"/>
        <v>0.17050000000000001</v>
      </c>
      <c r="JZ600" s="35"/>
      <c r="KA600" s="61"/>
      <c r="KB600" s="74"/>
      <c r="KC600" s="75">
        <v>2283</v>
      </c>
      <c r="KD600" s="82">
        <f t="shared" si="2928"/>
        <v>16</v>
      </c>
      <c r="KE600" s="75">
        <v>129</v>
      </c>
      <c r="KF600" s="75">
        <f t="shared" si="2929"/>
        <v>0</v>
      </c>
      <c r="KG600" s="75">
        <v>13</v>
      </c>
      <c r="KH600" s="75">
        <f t="shared" si="2930"/>
        <v>0</v>
      </c>
      <c r="KI600" s="75">
        <v>0</v>
      </c>
      <c r="KJ600" s="77" t="str">
        <f t="shared" ref="KJ600:KJ640" si="2964">IF(KC600="","",KJ596)</f>
        <v>お菓子ウォレット</v>
      </c>
      <c r="KK600" s="78">
        <f t="shared" ref="KK600:KK640" si="2965">IF(KD600="","",KK596)</f>
        <v>800</v>
      </c>
      <c r="KL600" s="75">
        <f t="shared" si="2931"/>
        <v>0</v>
      </c>
      <c r="KM600" s="79">
        <f t="shared" si="2932"/>
        <v>0</v>
      </c>
      <c r="KN600" s="35"/>
      <c r="KO600" s="27"/>
      <c r="KP600" s="74"/>
      <c r="KQ600" s="75">
        <v>3094</v>
      </c>
      <c r="KR600" s="82">
        <f t="shared" si="2933"/>
        <v>7</v>
      </c>
      <c r="KS600" s="75">
        <v>168</v>
      </c>
      <c r="KT600" s="75">
        <f t="shared" si="2934"/>
        <v>1</v>
      </c>
      <c r="KU600" s="75">
        <v>70</v>
      </c>
      <c r="KV600" s="75">
        <f t="shared" si="2935"/>
        <v>0</v>
      </c>
      <c r="KW600" s="75">
        <v>-63</v>
      </c>
      <c r="KX600" s="77" t="str">
        <f>IF(KQ600="","",KX596)</f>
        <v>ケセラセララバー</v>
      </c>
      <c r="KY600" s="78">
        <f t="shared" si="2949"/>
        <v>220</v>
      </c>
      <c r="KZ600" s="75">
        <f t="shared" si="2937"/>
        <v>0</v>
      </c>
      <c r="LA600" s="79">
        <f t="shared" si="2938"/>
        <v>0</v>
      </c>
      <c r="LB600" s="35" t="s">
        <v>352</v>
      </c>
      <c r="LC600" s="27"/>
      <c r="LD600" s="51">
        <f>IF(A590="","",A590)</f>
        <v>45873</v>
      </c>
      <c r="LE600" s="43">
        <v>66918</v>
      </c>
      <c r="LF600" s="93">
        <f>IF(LE600="","",LE600-LE597)</f>
        <v>100</v>
      </c>
      <c r="LG600" s="43">
        <v>445</v>
      </c>
      <c r="LH600" s="43">
        <f t="shared" si="2883"/>
        <v>0</v>
      </c>
      <c r="LI600" s="43">
        <v>2</v>
      </c>
      <c r="LJ600" s="87">
        <f t="shared" si="2884"/>
        <v>0</v>
      </c>
      <c r="LK600" s="43">
        <v>0</v>
      </c>
      <c r="LL600" s="64" t="str">
        <f>IF(LE600="","",LL597)</f>
        <v>AIモンスターぬいぐるみ2箇所</v>
      </c>
      <c r="LM600" s="47">
        <f>IF(LF600="","",LM597)</f>
        <v>1000</v>
      </c>
      <c r="LN600" s="87">
        <f t="shared" si="2885"/>
        <v>0</v>
      </c>
      <c r="LO600" s="54"/>
      <c r="LP600" s="35"/>
      <c r="LQ600" s="27"/>
      <c r="LR600" s="51" t="str">
        <f t="shared" si="2854"/>
        <v/>
      </c>
      <c r="LS600" s="44"/>
      <c r="LT600" s="44" t="str">
        <f>IF(LS600="","",LS600-LS601)</f>
        <v/>
      </c>
      <c r="LU600" s="44"/>
      <c r="LV600" s="44" t="str">
        <f>IF(LU600="","",LU600-LU601)</f>
        <v/>
      </c>
      <c r="LW600" s="44"/>
      <c r="LX600" s="44" t="str">
        <f>IF(LW600="","",LW601+LY601-LW600)</f>
        <v/>
      </c>
      <c r="LY600" s="44"/>
      <c r="LZ600" s="43"/>
      <c r="MA600" s="43" t="str">
        <f>IF(LS600="","",MA601)</f>
        <v/>
      </c>
      <c r="MB600" s="44" t="str">
        <f t="shared" ref="MB600:MB632" si="2966">IF(MA600="","",LX600*MA600)</f>
        <v/>
      </c>
      <c r="MC600" s="45" t="str">
        <f t="shared" ref="MC600:MC632" si="2967">IF(MB600="","",MB600/(LT600*100))</f>
        <v/>
      </c>
      <c r="MD600" s="35"/>
      <c r="ME600" s="27"/>
      <c r="MF600" s="51" t="str">
        <f t="shared" si="2861"/>
        <v/>
      </c>
      <c r="MG600" s="44"/>
      <c r="MH600" s="44" t="str">
        <f>IF(MG600="","",MG600-MG601)</f>
        <v/>
      </c>
      <c r="MI600" s="44"/>
      <c r="MJ600" s="44" t="str">
        <f>IF(MI600="","",MI600-MI601)</f>
        <v/>
      </c>
      <c r="MK600" s="44"/>
      <c r="ML600" s="44" t="str">
        <f>IF(MK600="","",MK601+MM601-MK600)</f>
        <v/>
      </c>
      <c r="MM600" s="44"/>
      <c r="MN600" s="43"/>
      <c r="MO600" s="43" t="str">
        <f>IF(MG600="","",MO601)</f>
        <v/>
      </c>
      <c r="MP600" s="44" t="str">
        <f t="shared" ref="MP600:MP632" si="2968">IF(MO600="","",ML600*MO600)</f>
        <v/>
      </c>
      <c r="MQ600" s="45" t="str">
        <f t="shared" ref="MQ600:MQ632" si="2969">IF(MP600="","",MP600/(MH600*100))</f>
        <v/>
      </c>
      <c r="MR600" s="35"/>
      <c r="MS600" s="27"/>
      <c r="MT600" s="51" t="str">
        <f t="shared" si="2867"/>
        <v/>
      </c>
      <c r="MU600" s="44"/>
      <c r="MV600" s="44" t="str">
        <f>IF(MU600="","",MU600-MU601)</f>
        <v/>
      </c>
      <c r="MW600" s="44"/>
      <c r="MX600" s="44" t="str">
        <f>IF(MW600="","",MW600-MW601)</f>
        <v/>
      </c>
      <c r="MY600" s="44"/>
      <c r="MZ600" s="44" t="str">
        <f>IF(MY600="","",MY601+NA601-MY600)</f>
        <v/>
      </c>
      <c r="NA600" s="44"/>
      <c r="NB600" s="43"/>
      <c r="NC600" s="43" t="str">
        <f>IF(MU600="","",NC601)</f>
        <v/>
      </c>
      <c r="ND600" s="44" t="str">
        <f t="shared" ref="ND600:ND632" si="2970">IF(NC600="","",MZ600*NC600)</f>
        <v/>
      </c>
      <c r="NE600" s="45" t="str">
        <f t="shared" ref="NE600:NE632" si="2971">IF(ND600="","",ND600/(MV600*100))</f>
        <v/>
      </c>
      <c r="NF600" s="35"/>
      <c r="NG600" s="27"/>
      <c r="NH600" s="51" t="str">
        <f t="shared" si="2874"/>
        <v/>
      </c>
      <c r="NI600" s="44"/>
      <c r="NJ600" s="44" t="str">
        <f>IF(NI600="","",NI600-NI601)</f>
        <v/>
      </c>
      <c r="NK600" s="44"/>
      <c r="NL600" s="44" t="str">
        <f>IF(NK600="","",NK600-NK601)</f>
        <v/>
      </c>
      <c r="NM600" s="44"/>
      <c r="NN600" s="44" t="str">
        <f>IF(NM600="","",NM601+NO601-NM600)</f>
        <v/>
      </c>
      <c r="NO600" s="44"/>
      <c r="NP600" s="43"/>
      <c r="NQ600" s="43" t="str">
        <f>IF(NI600="","",NQ601)</f>
        <v/>
      </c>
      <c r="NR600" s="44" t="str">
        <f t="shared" ref="NR600:NR632" si="2972">IF(NQ600="","",NN600*NQ600)</f>
        <v/>
      </c>
      <c r="NS600" s="45" t="str">
        <f t="shared" ref="NS600:NS632" si="2973">IF(NR600="","",NR600/(NJ600*100))</f>
        <v/>
      </c>
      <c r="NT600" s="35"/>
    </row>
    <row r="601" spans="1:384" ht="15" customHeight="1" thickTop="1" x14ac:dyDescent="0.2">
      <c r="A601" s="38"/>
      <c r="B601" s="39"/>
      <c r="C601" s="40"/>
      <c r="D601" s="40"/>
      <c r="E601" s="40"/>
      <c r="F601" s="140"/>
      <c r="G601" s="140"/>
      <c r="H601" s="42"/>
      <c r="I601" s="44"/>
      <c r="J601" s="44" t="str">
        <f>IF(I601="","",I601-I598)</f>
        <v/>
      </c>
      <c r="K601" s="44"/>
      <c r="L601" s="44" t="str">
        <f>IF(K601="","",K601-K598)</f>
        <v/>
      </c>
      <c r="M601" s="44"/>
      <c r="N601" s="44" t="str">
        <f>IF(M601="","",M598+O598-M601)</f>
        <v/>
      </c>
      <c r="O601" s="44"/>
      <c r="P601" s="43"/>
      <c r="Q601" s="43" t="str">
        <f>IF(I601="","",Q598)</f>
        <v/>
      </c>
      <c r="R601" s="44" t="str">
        <f t="shared" si="2952"/>
        <v/>
      </c>
      <c r="S601" s="45" t="str">
        <f t="shared" si="2953"/>
        <v/>
      </c>
      <c r="T601" s="35"/>
      <c r="U601" s="27"/>
      <c r="V601" s="51" t="str">
        <f t="shared" si="2819"/>
        <v/>
      </c>
      <c r="W601" s="67"/>
      <c r="X601" s="44" t="str">
        <f>IF(W601="","",W601-W598)</f>
        <v/>
      </c>
      <c r="Y601" s="44"/>
      <c r="Z601" s="44" t="str">
        <f>IF(Y601="","",Y601-Y598)</f>
        <v/>
      </c>
      <c r="AA601" s="44"/>
      <c r="AB601" s="44" t="str">
        <f>IF(AA601="","",AA598+AC598-AA601)</f>
        <v/>
      </c>
      <c r="AC601" s="44"/>
      <c r="AD601" s="43"/>
      <c r="AE601" s="43" t="str">
        <f>IF(W601="","",AE598)</f>
        <v/>
      </c>
      <c r="AF601" s="44" t="str">
        <f t="shared" si="2954"/>
        <v/>
      </c>
      <c r="AG601" s="45" t="str">
        <f t="shared" si="2955"/>
        <v/>
      </c>
      <c r="AH601" s="35"/>
      <c r="AI601" s="27"/>
      <c r="AJ601" s="51" t="str">
        <f t="shared" si="2826"/>
        <v/>
      </c>
      <c r="AK601" s="44"/>
      <c r="AL601" s="44" t="str">
        <f>IF(AK601="","",AK601-AK598)</f>
        <v/>
      </c>
      <c r="AM601" s="44"/>
      <c r="AN601" s="44" t="str">
        <f>IF(AM601="","",AM601-AM598)</f>
        <v/>
      </c>
      <c r="AO601" s="44"/>
      <c r="AP601" s="44" t="str">
        <f>IF(AO601="","",AO598+AQ598-AO601)</f>
        <v/>
      </c>
      <c r="AQ601" s="44"/>
      <c r="AR601" s="43"/>
      <c r="AS601" s="43" t="str">
        <f>IF(AK601="","",AS598)</f>
        <v/>
      </c>
      <c r="AT601" s="44" t="str">
        <f t="shared" si="2956"/>
        <v/>
      </c>
      <c r="AU601" s="45" t="str">
        <f t="shared" si="2957"/>
        <v/>
      </c>
      <c r="AV601" s="35"/>
      <c r="AW601" s="27"/>
      <c r="AX601" s="51" t="str">
        <f t="shared" si="2833"/>
        <v/>
      </c>
      <c r="AY601" s="44"/>
      <c r="AZ601" s="44" t="str">
        <f>IF(AY601="","",AY601-AY598)</f>
        <v/>
      </c>
      <c r="BA601" s="44"/>
      <c r="BB601" s="44" t="str">
        <f>IF(BA601="","",BA601-BA598)</f>
        <v/>
      </c>
      <c r="BC601" s="44"/>
      <c r="BD601" s="44" t="str">
        <f>IF(BC601="","",BC598+BE598-BC601)</f>
        <v/>
      </c>
      <c r="BE601" s="44"/>
      <c r="BF601" s="43"/>
      <c r="BG601" s="43" t="str">
        <f>IF(AY601="","",BG598)</f>
        <v/>
      </c>
      <c r="BH601" s="44" t="str">
        <f t="shared" si="2958"/>
        <v/>
      </c>
      <c r="BI601" s="45" t="str">
        <f t="shared" si="2959"/>
        <v/>
      </c>
      <c r="BJ601" s="35"/>
      <c r="BK601" s="50"/>
      <c r="BL601" s="51">
        <f>IF($A589="","",$A589)</f>
        <v>45871</v>
      </c>
      <c r="BM601" s="43">
        <v>11412</v>
      </c>
      <c r="BN601" s="43">
        <f t="shared" si="2886"/>
        <v>83</v>
      </c>
      <c r="BO601" s="43">
        <v>426</v>
      </c>
      <c r="BP601" s="87">
        <f t="shared" si="2887"/>
        <v>7</v>
      </c>
      <c r="BQ601" s="43">
        <v>35</v>
      </c>
      <c r="BR601" s="43">
        <f t="shared" si="2888"/>
        <v>7</v>
      </c>
      <c r="BS601" s="43">
        <v>0</v>
      </c>
      <c r="BT601" s="53" t="str">
        <f t="shared" si="2941"/>
        <v>ニキ</v>
      </c>
      <c r="BU601" s="47">
        <f t="shared" si="2942"/>
        <v>682</v>
      </c>
      <c r="BV601" s="44">
        <f t="shared" si="2889"/>
        <v>4774</v>
      </c>
      <c r="BW601" s="89">
        <f t="shared" si="2890"/>
        <v>0.5751807228915663</v>
      </c>
      <c r="BX601" s="35"/>
      <c r="BY601" s="27"/>
      <c r="BZ601" s="51">
        <f>IF($A589="","",$A589)</f>
        <v>45871</v>
      </c>
      <c r="CA601" s="43">
        <v>16729</v>
      </c>
      <c r="CB601" s="43">
        <f t="shared" si="2891"/>
        <v>47</v>
      </c>
      <c r="CC601" s="43">
        <v>930</v>
      </c>
      <c r="CD601" s="87">
        <f t="shared" si="2892"/>
        <v>0</v>
      </c>
      <c r="CE601" s="43">
        <v>7</v>
      </c>
      <c r="CF601" s="43">
        <f t="shared" si="2893"/>
        <v>0</v>
      </c>
      <c r="CG601" s="43">
        <v>0</v>
      </c>
      <c r="CH601" s="53" t="str">
        <f t="shared" si="2939"/>
        <v>リップモンスターファン</v>
      </c>
      <c r="CI601" s="47">
        <f t="shared" si="2940"/>
        <v>660</v>
      </c>
      <c r="CJ601" s="44">
        <f t="shared" si="2894"/>
        <v>0</v>
      </c>
      <c r="CK601" s="89">
        <f t="shared" si="2895"/>
        <v>0</v>
      </c>
      <c r="CL601" s="35"/>
      <c r="CM601" s="27"/>
      <c r="CN601" s="51">
        <f>IF($A589="","",$A589)</f>
        <v>45871</v>
      </c>
      <c r="CO601" s="43">
        <v>16483</v>
      </c>
      <c r="CP601" s="43">
        <f t="shared" si="2896"/>
        <v>43</v>
      </c>
      <c r="CQ601" s="43">
        <v>700</v>
      </c>
      <c r="CR601" s="87">
        <f t="shared" si="2897"/>
        <v>0</v>
      </c>
      <c r="CS601" s="43">
        <v>13</v>
      </c>
      <c r="CT601" s="43">
        <f t="shared" si="2898"/>
        <v>0</v>
      </c>
      <c r="CU601" s="43">
        <v>0</v>
      </c>
      <c r="CV601" s="53" t="str">
        <f t="shared" si="2899"/>
        <v>ギャルキティキーケース</v>
      </c>
      <c r="CW601" s="47">
        <f t="shared" si="2900"/>
        <v>726</v>
      </c>
      <c r="CX601" s="44">
        <f t="shared" si="2901"/>
        <v>0</v>
      </c>
      <c r="CY601" s="89">
        <f t="shared" si="2902"/>
        <v>0</v>
      </c>
      <c r="CZ601" s="35"/>
      <c r="DA601" s="58"/>
      <c r="DB601" s="51">
        <f>IF($A589="","",$A589)</f>
        <v>45871</v>
      </c>
      <c r="DC601" s="43">
        <v>6596</v>
      </c>
      <c r="DD601" s="43">
        <f t="shared" si="2903"/>
        <v>69</v>
      </c>
      <c r="DE601" s="43">
        <v>237</v>
      </c>
      <c r="DF601" s="87">
        <f t="shared" si="2904"/>
        <v>3</v>
      </c>
      <c r="DG601" s="43">
        <v>14</v>
      </c>
      <c r="DH601" s="43">
        <f t="shared" si="2905"/>
        <v>3</v>
      </c>
      <c r="DI601" s="43">
        <v>0</v>
      </c>
      <c r="DJ601" s="53" t="str">
        <f t="shared" ref="DJ601:DJ640" si="2974">IF(DC601="","",DJ597)</f>
        <v>チロルイヤホン</v>
      </c>
      <c r="DK601" s="47">
        <f t="shared" ref="DK601:DK640" si="2975">IF(DD601="","",DK597)</f>
        <v>1100</v>
      </c>
      <c r="DL601" s="44">
        <f t="shared" si="2907"/>
        <v>3300</v>
      </c>
      <c r="DM601" s="89">
        <f t="shared" si="2908"/>
        <v>0.47826086956521741</v>
      </c>
      <c r="DN601" s="35"/>
      <c r="DO601" s="27"/>
      <c r="DP601" s="51">
        <f>IF($A589="","",$A589)</f>
        <v>45871</v>
      </c>
      <c r="DQ601" s="43">
        <v>498</v>
      </c>
      <c r="DR601" s="43">
        <f t="shared" si="2909"/>
        <v>91</v>
      </c>
      <c r="DS601" s="43">
        <v>26</v>
      </c>
      <c r="DT601" s="87">
        <f t="shared" si="2910"/>
        <v>5</v>
      </c>
      <c r="DU601" s="43">
        <v>18</v>
      </c>
      <c r="DV601" s="43">
        <f t="shared" si="2911"/>
        <v>5</v>
      </c>
      <c r="DW601" s="43">
        <v>0</v>
      </c>
      <c r="DX601" s="53" t="str">
        <f t="shared" si="2946"/>
        <v>ゴールドイヤホン</v>
      </c>
      <c r="DY601" s="47">
        <f t="shared" si="2947"/>
        <v>770</v>
      </c>
      <c r="DZ601" s="44">
        <f t="shared" si="2913"/>
        <v>3850</v>
      </c>
      <c r="EA601" s="89">
        <f t="shared" si="2914"/>
        <v>0.42307692307692307</v>
      </c>
      <c r="EB601" s="35"/>
      <c r="EC601" s="27"/>
      <c r="ED601" s="51" t="str">
        <f t="shared" si="2840"/>
        <v/>
      </c>
      <c r="EE601" s="44"/>
      <c r="EF601" s="44" t="str">
        <f>IF(EE601="","",EE601-EE598)</f>
        <v/>
      </c>
      <c r="EG601" s="44"/>
      <c r="EH601" s="44" t="str">
        <f>IF(EG601="","",EG601-EG598)</f>
        <v/>
      </c>
      <c r="EI601" s="44"/>
      <c r="EJ601" s="44" t="str">
        <f>IF(EI601="","",EI598+EK598-EI601)</f>
        <v/>
      </c>
      <c r="EK601" s="44"/>
      <c r="EL601" s="43"/>
      <c r="EM601" s="43" t="str">
        <f>IF(EE601="","",EM598)</f>
        <v/>
      </c>
      <c r="EN601" s="44" t="str">
        <f t="shared" si="2960"/>
        <v/>
      </c>
      <c r="EO601" s="45" t="str">
        <f t="shared" si="2961"/>
        <v/>
      </c>
      <c r="EP601" s="35"/>
      <c r="EQ601" s="27"/>
      <c r="ER601" s="51" t="str">
        <f t="shared" si="2847"/>
        <v/>
      </c>
      <c r="ES601" s="44"/>
      <c r="ET601" s="44" t="str">
        <f>IF(ES601="","",ES601-ES598)</f>
        <v/>
      </c>
      <c r="EU601" s="44"/>
      <c r="EV601" s="44" t="str">
        <f>IF(EU601="","",EU601-EU598)</f>
        <v/>
      </c>
      <c r="EW601" s="44"/>
      <c r="EX601" s="44" t="str">
        <f>IF(EW601="","",EW598+EY598-EW601)</f>
        <v/>
      </c>
      <c r="EY601" s="44"/>
      <c r="EZ601" s="43"/>
      <c r="FA601" s="43" t="str">
        <f>IF(ES601="","",FA598)</f>
        <v/>
      </c>
      <c r="FB601" s="44" t="str">
        <f t="shared" si="2962"/>
        <v/>
      </c>
      <c r="FC601" s="45" t="str">
        <f t="shared" si="2963"/>
        <v/>
      </c>
      <c r="FD601" s="35"/>
      <c r="HW601" s="181"/>
      <c r="IY601" s="33"/>
      <c r="IZ601" s="51">
        <f>IF($A589="","",$A589)</f>
        <v>45871</v>
      </c>
      <c r="JA601" s="43">
        <v>5140</v>
      </c>
      <c r="JB601" s="43">
        <f t="shared" si="2915"/>
        <v>52</v>
      </c>
      <c r="JC601" s="43">
        <v>268</v>
      </c>
      <c r="JD601" s="87">
        <f t="shared" si="2916"/>
        <v>2</v>
      </c>
      <c r="JE601" s="43">
        <v>36</v>
      </c>
      <c r="JF601" s="43">
        <f t="shared" si="2917"/>
        <v>2</v>
      </c>
      <c r="JG601" s="43">
        <v>0</v>
      </c>
      <c r="JH601" s="53" t="str">
        <f t="shared" si="2918"/>
        <v>猫アイシャドウ</v>
      </c>
      <c r="JI601" s="47">
        <f t="shared" si="2919"/>
        <v>1034</v>
      </c>
      <c r="JJ601" s="44">
        <f t="shared" si="2920"/>
        <v>2068</v>
      </c>
      <c r="JK601" s="89">
        <f t="shared" si="2921"/>
        <v>0.39769230769230768</v>
      </c>
      <c r="JL601" s="35"/>
      <c r="JM601" s="27"/>
      <c r="JN601" s="51">
        <f>IF($A589="","",$A589)</f>
        <v>45871</v>
      </c>
      <c r="JO601" s="43">
        <v>4346</v>
      </c>
      <c r="JP601" s="43">
        <f t="shared" si="2922"/>
        <v>71</v>
      </c>
      <c r="JQ601" s="43">
        <v>138</v>
      </c>
      <c r="JR601" s="87">
        <f t="shared" si="2923"/>
        <v>7</v>
      </c>
      <c r="JS601" s="43">
        <v>19</v>
      </c>
      <c r="JT601" s="43">
        <f t="shared" si="2924"/>
        <v>3</v>
      </c>
      <c r="JU601" s="43">
        <v>0</v>
      </c>
      <c r="JV601" s="53" t="str">
        <f t="shared" si="2950"/>
        <v>ジャグラーパネルキーホルダー</v>
      </c>
      <c r="JW601" s="47">
        <f t="shared" si="2951"/>
        <v>465</v>
      </c>
      <c r="JX601" s="44">
        <f t="shared" si="2926"/>
        <v>1395</v>
      </c>
      <c r="JY601" s="89">
        <f t="shared" si="2927"/>
        <v>0.19647887323943661</v>
      </c>
      <c r="JZ601" s="35"/>
      <c r="KA601" s="61"/>
      <c r="KB601" s="51">
        <f>IF($A589="","",$A589)</f>
        <v>45871</v>
      </c>
      <c r="KC601" s="43">
        <v>4360</v>
      </c>
      <c r="KD601" s="43">
        <f t="shared" si="2928"/>
        <v>46</v>
      </c>
      <c r="KE601" s="43">
        <v>167</v>
      </c>
      <c r="KF601" s="87">
        <f t="shared" si="2929"/>
        <v>0</v>
      </c>
      <c r="KG601" s="43">
        <v>24</v>
      </c>
      <c r="KH601" s="43">
        <f t="shared" si="2930"/>
        <v>0</v>
      </c>
      <c r="KI601" s="43">
        <v>0</v>
      </c>
      <c r="KJ601" s="53" t="s">
        <v>358</v>
      </c>
      <c r="KK601" s="47">
        <v>182</v>
      </c>
      <c r="KL601" s="44">
        <f t="shared" si="2931"/>
        <v>0</v>
      </c>
      <c r="KM601" s="89">
        <f t="shared" si="2932"/>
        <v>0</v>
      </c>
      <c r="KN601" s="35"/>
      <c r="KO601" s="27"/>
      <c r="KP601" s="51">
        <f>IF($A589="","",$A589)</f>
        <v>45871</v>
      </c>
      <c r="KQ601" s="43">
        <v>3260</v>
      </c>
      <c r="KR601" s="43">
        <f t="shared" si="2933"/>
        <v>96</v>
      </c>
      <c r="KS601" s="43">
        <v>193</v>
      </c>
      <c r="KT601" s="87">
        <f t="shared" si="2934"/>
        <v>12</v>
      </c>
      <c r="KU601" s="43">
        <v>57</v>
      </c>
      <c r="KV601" s="43">
        <f t="shared" si="2935"/>
        <v>13</v>
      </c>
      <c r="KW601" s="43">
        <v>0</v>
      </c>
      <c r="KX601" s="53" t="str">
        <f t="shared" si="2948"/>
        <v>サンリオシューズキーホルダー</v>
      </c>
      <c r="KY601" s="47">
        <f t="shared" si="2949"/>
        <v>387</v>
      </c>
      <c r="KZ601" s="44">
        <f t="shared" si="2937"/>
        <v>5031</v>
      </c>
      <c r="LA601" s="89">
        <f t="shared" si="2938"/>
        <v>0.52406249999999999</v>
      </c>
      <c r="LB601" s="35"/>
      <c r="LC601" s="27"/>
      <c r="LD601" s="98"/>
      <c r="LE601" s="90"/>
      <c r="LF601" s="90"/>
      <c r="LG601" s="44">
        <v>529</v>
      </c>
      <c r="LH601" s="44">
        <f t="shared" si="2883"/>
        <v>0</v>
      </c>
      <c r="LI601" s="43">
        <v>2</v>
      </c>
      <c r="LJ601" s="44">
        <f t="shared" si="2884"/>
        <v>0</v>
      </c>
      <c r="LK601" s="44">
        <v>0</v>
      </c>
      <c r="LL601" s="72" t="str">
        <f>IF(LE600="","",LL598)</f>
        <v>アンパンぬいぐるみ、バイキンティッシュカバー</v>
      </c>
      <c r="LM601" s="67">
        <f>IF(LF600="","",LM598)</f>
        <v>1000</v>
      </c>
      <c r="LN601" s="44">
        <f t="shared" si="2885"/>
        <v>0</v>
      </c>
      <c r="LO601" s="152"/>
      <c r="LP601" s="35"/>
      <c r="LQ601" s="27"/>
      <c r="LR601" s="51" t="str">
        <f t="shared" si="2854"/>
        <v/>
      </c>
      <c r="LS601" s="44"/>
      <c r="LT601" s="44" t="str">
        <f>IF(LS601="","",LS601-LS598)</f>
        <v/>
      </c>
      <c r="LU601" s="44"/>
      <c r="LV601" s="44" t="str">
        <f>IF(LU601="","",LU601-LU598)</f>
        <v/>
      </c>
      <c r="LW601" s="44"/>
      <c r="LX601" s="44" t="str">
        <f>IF(LW601="","",LW598+LY598-LW601)</f>
        <v/>
      </c>
      <c r="LY601" s="44"/>
      <c r="LZ601" s="43"/>
      <c r="MA601" s="43" t="str">
        <f>IF(LS601="","",MA598)</f>
        <v/>
      </c>
      <c r="MB601" s="44" t="str">
        <f t="shared" si="2966"/>
        <v/>
      </c>
      <c r="MC601" s="45" t="str">
        <f t="shared" si="2967"/>
        <v/>
      </c>
      <c r="MD601" s="35"/>
      <c r="ME601" s="27"/>
      <c r="MF601" s="51" t="str">
        <f t="shared" si="2861"/>
        <v/>
      </c>
      <c r="MG601" s="44"/>
      <c r="MH601" s="44" t="str">
        <f>IF(MG601="","",MG601-MG598)</f>
        <v/>
      </c>
      <c r="MI601" s="44"/>
      <c r="MJ601" s="44" t="str">
        <f>IF(MI601="","",MI601-MI598)</f>
        <v/>
      </c>
      <c r="MK601" s="44"/>
      <c r="ML601" s="44" t="str">
        <f>IF(MK601="","",MK598+MM598-MK601)</f>
        <v/>
      </c>
      <c r="MM601" s="44"/>
      <c r="MN601" s="43"/>
      <c r="MO601" s="43" t="str">
        <f>IF(MG601="","",MO598)</f>
        <v/>
      </c>
      <c r="MP601" s="44" t="str">
        <f t="shared" si="2968"/>
        <v/>
      </c>
      <c r="MQ601" s="45" t="str">
        <f t="shared" si="2969"/>
        <v/>
      </c>
      <c r="MR601" s="35"/>
      <c r="MS601" s="27"/>
      <c r="MT601" s="51" t="str">
        <f t="shared" si="2867"/>
        <v/>
      </c>
      <c r="MU601" s="44"/>
      <c r="MV601" s="44" t="str">
        <f>IF(MU601="","",MU601-MU598)</f>
        <v/>
      </c>
      <c r="MW601" s="44"/>
      <c r="MX601" s="44" t="str">
        <f>IF(MW601="","",MW601-MW598)</f>
        <v/>
      </c>
      <c r="MY601" s="44"/>
      <c r="MZ601" s="44" t="str">
        <f>IF(MY601="","",MY598+NA598-MY601)</f>
        <v/>
      </c>
      <c r="NA601" s="44"/>
      <c r="NB601" s="43"/>
      <c r="NC601" s="43" t="str">
        <f>IF(MU601="","",NC598)</f>
        <v/>
      </c>
      <c r="ND601" s="44" t="str">
        <f t="shared" si="2970"/>
        <v/>
      </c>
      <c r="NE601" s="45" t="str">
        <f t="shared" si="2971"/>
        <v/>
      </c>
      <c r="NF601" s="35"/>
      <c r="NG601" s="27"/>
      <c r="NH601" s="51" t="str">
        <f t="shared" si="2874"/>
        <v/>
      </c>
      <c r="NI601" s="44"/>
      <c r="NJ601" s="44" t="str">
        <f>IF(NI601="","",NI601-NI598)</f>
        <v/>
      </c>
      <c r="NK601" s="44"/>
      <c r="NL601" s="44" t="str">
        <f>IF(NK601="","",NK601-NK598)</f>
        <v/>
      </c>
      <c r="NM601" s="44"/>
      <c r="NN601" s="44" t="str">
        <f>IF(NM601="","",NM598+NO598-NM601)</f>
        <v/>
      </c>
      <c r="NO601" s="44"/>
      <c r="NP601" s="43"/>
      <c r="NQ601" s="43" t="str">
        <f>IF(NI601="","",NQ598)</f>
        <v/>
      </c>
      <c r="NR601" s="44" t="str">
        <f t="shared" si="2972"/>
        <v/>
      </c>
      <c r="NS601" s="45" t="str">
        <f t="shared" si="2973"/>
        <v/>
      </c>
      <c r="NT601" s="35"/>
    </row>
    <row r="602" spans="1:384" ht="15" customHeight="1" thickBot="1" x14ac:dyDescent="0.25">
      <c r="A602" s="38"/>
      <c r="B602" s="39"/>
      <c r="C602" s="40"/>
      <c r="D602" s="40"/>
      <c r="E602" s="40"/>
      <c r="F602" s="140"/>
      <c r="G602" s="140"/>
      <c r="H602" s="42"/>
      <c r="I602" s="44"/>
      <c r="J602" s="44" t="str">
        <f>IF(I602="","",I602-I600)</f>
        <v/>
      </c>
      <c r="K602" s="44"/>
      <c r="L602" s="44" t="str">
        <f>IF(K602="","",K602-K600)</f>
        <v/>
      </c>
      <c r="M602" s="44"/>
      <c r="N602" s="44" t="str">
        <f>IF(M602="","",M600+O600-M602)</f>
        <v/>
      </c>
      <c r="O602" s="44"/>
      <c r="P602" s="43"/>
      <c r="Q602" s="43" t="str">
        <f>IF(I602="","",Q600)</f>
        <v/>
      </c>
      <c r="R602" s="44" t="str">
        <f t="shared" si="2952"/>
        <v/>
      </c>
      <c r="S602" s="45" t="str">
        <f t="shared" si="2953"/>
        <v/>
      </c>
      <c r="T602" s="35"/>
      <c r="U602" s="27"/>
      <c r="V602" s="51" t="str">
        <f t="shared" si="2819"/>
        <v/>
      </c>
      <c r="W602" s="67"/>
      <c r="X602" s="44" t="str">
        <f>IF(W602="","",W602-W600)</f>
        <v/>
      </c>
      <c r="Y602" s="44"/>
      <c r="Z602" s="44" t="str">
        <f>IF(Y602="","",Y602-Y600)</f>
        <v/>
      </c>
      <c r="AA602" s="44"/>
      <c r="AB602" s="44" t="str">
        <f>IF(AA602="","",AA600+AC600-AA602)</f>
        <v/>
      </c>
      <c r="AC602" s="44"/>
      <c r="AD602" s="43"/>
      <c r="AE602" s="43" t="str">
        <f>IF(W602="","",AE600)</f>
        <v/>
      </c>
      <c r="AF602" s="44" t="str">
        <f t="shared" si="2954"/>
        <v/>
      </c>
      <c r="AG602" s="45" t="str">
        <f t="shared" si="2955"/>
        <v/>
      </c>
      <c r="AH602" s="35"/>
      <c r="AI602" s="27"/>
      <c r="AJ602" s="51" t="str">
        <f t="shared" si="2826"/>
        <v/>
      </c>
      <c r="AK602" s="44"/>
      <c r="AL602" s="44" t="str">
        <f>IF(AK602="","",AK602-AK600)</f>
        <v/>
      </c>
      <c r="AM602" s="44"/>
      <c r="AN602" s="44" t="str">
        <f>IF(AM602="","",AM602-AM600)</f>
        <v/>
      </c>
      <c r="AO602" s="44"/>
      <c r="AP602" s="44" t="str">
        <f>IF(AO602="","",AO600+AQ600-AO602)</f>
        <v/>
      </c>
      <c r="AQ602" s="44"/>
      <c r="AR602" s="43"/>
      <c r="AS602" s="43" t="str">
        <f>IF(AK602="","",AS600)</f>
        <v/>
      </c>
      <c r="AT602" s="44" t="str">
        <f t="shared" si="2956"/>
        <v/>
      </c>
      <c r="AU602" s="45" t="str">
        <f t="shared" si="2957"/>
        <v/>
      </c>
      <c r="AV602" s="35"/>
      <c r="AW602" s="27"/>
      <c r="AX602" s="51" t="str">
        <f t="shared" si="2833"/>
        <v/>
      </c>
      <c r="AY602" s="44"/>
      <c r="AZ602" s="44" t="str">
        <f>IF(AY602="","",AY602-AY600)</f>
        <v/>
      </c>
      <c r="BA602" s="44"/>
      <c r="BB602" s="44" t="str">
        <f>IF(BA602="","",BA602-BA600)</f>
        <v/>
      </c>
      <c r="BC602" s="44"/>
      <c r="BD602" s="44" t="str">
        <f>IF(BC602="","",BC600+BE600-BC602)</f>
        <v/>
      </c>
      <c r="BE602" s="44"/>
      <c r="BF602" s="43"/>
      <c r="BG602" s="43" t="str">
        <f>IF(AY602="","",BG600)</f>
        <v/>
      </c>
      <c r="BH602" s="44" t="str">
        <f t="shared" si="2958"/>
        <v/>
      </c>
      <c r="BI602" s="45" t="str">
        <f t="shared" si="2959"/>
        <v/>
      </c>
      <c r="BJ602" s="35"/>
      <c r="BK602" s="102"/>
      <c r="BL602" s="46"/>
      <c r="BM602" s="43">
        <v>9244</v>
      </c>
      <c r="BN602" s="44">
        <f t="shared" si="2886"/>
        <v>135</v>
      </c>
      <c r="BO602" s="43">
        <v>266</v>
      </c>
      <c r="BP602" s="44">
        <f t="shared" si="2887"/>
        <v>0</v>
      </c>
      <c r="BQ602" s="43">
        <v>6</v>
      </c>
      <c r="BR602" s="44">
        <f t="shared" si="2888"/>
        <v>2</v>
      </c>
      <c r="BS602" s="44">
        <v>0</v>
      </c>
      <c r="BT602" s="60" t="str">
        <f t="shared" si="2941"/>
        <v>こびとづかんキーケース</v>
      </c>
      <c r="BU602" s="67">
        <f t="shared" si="2942"/>
        <v>726</v>
      </c>
      <c r="BV602" s="43">
        <f t="shared" si="2889"/>
        <v>1452</v>
      </c>
      <c r="BW602" s="45">
        <f t="shared" si="2890"/>
        <v>0.10755555555555556</v>
      </c>
      <c r="BX602" s="35"/>
      <c r="BY602" s="27"/>
      <c r="BZ602" s="46"/>
      <c r="CA602" s="43">
        <v>18606</v>
      </c>
      <c r="CB602" s="44">
        <f t="shared" si="2891"/>
        <v>80</v>
      </c>
      <c r="CC602" s="43">
        <v>1035</v>
      </c>
      <c r="CD602" s="44">
        <f t="shared" si="2892"/>
        <v>2</v>
      </c>
      <c r="CE602" s="43">
        <v>2</v>
      </c>
      <c r="CF602" s="44">
        <f t="shared" si="2893"/>
        <v>2</v>
      </c>
      <c r="CG602" s="44">
        <v>4</v>
      </c>
      <c r="CH602" s="60" t="str">
        <f t="shared" si="2939"/>
        <v>ジョージファン</v>
      </c>
      <c r="CI602" s="67">
        <f t="shared" si="2940"/>
        <v>1050</v>
      </c>
      <c r="CJ602" s="43">
        <f t="shared" si="2894"/>
        <v>2100</v>
      </c>
      <c r="CK602" s="45">
        <f t="shared" si="2895"/>
        <v>0.26250000000000001</v>
      </c>
      <c r="CL602" s="35"/>
      <c r="CM602" s="27"/>
      <c r="CN602" s="46"/>
      <c r="CO602" s="43">
        <v>15169</v>
      </c>
      <c r="CP602" s="44">
        <f t="shared" si="2896"/>
        <v>164</v>
      </c>
      <c r="CQ602" s="43">
        <v>561</v>
      </c>
      <c r="CR602" s="44">
        <f t="shared" si="2897"/>
        <v>1</v>
      </c>
      <c r="CS602" s="43">
        <v>7</v>
      </c>
      <c r="CT602" s="44">
        <f t="shared" si="2898"/>
        <v>1</v>
      </c>
      <c r="CU602" s="44">
        <v>0</v>
      </c>
      <c r="CV602" s="60" t="str">
        <f t="shared" si="2899"/>
        <v>キティフェイスポーチ</v>
      </c>
      <c r="CW602" s="67">
        <f t="shared" si="2900"/>
        <v>900</v>
      </c>
      <c r="CX602" s="43">
        <f t="shared" si="2901"/>
        <v>900</v>
      </c>
      <c r="CY602" s="45">
        <f t="shared" si="2902"/>
        <v>5.4878048780487805E-2</v>
      </c>
      <c r="CZ602" s="35"/>
      <c r="DA602" s="103"/>
      <c r="DB602" s="46"/>
      <c r="DC602" s="43">
        <v>6407</v>
      </c>
      <c r="DD602" s="44">
        <f t="shared" si="2903"/>
        <v>64</v>
      </c>
      <c r="DE602" s="43">
        <v>203</v>
      </c>
      <c r="DF602" s="44">
        <f t="shared" si="2904"/>
        <v>0</v>
      </c>
      <c r="DG602" s="43">
        <v>15</v>
      </c>
      <c r="DH602" s="44">
        <f t="shared" si="2905"/>
        <v>0</v>
      </c>
      <c r="DI602" s="43">
        <v>0</v>
      </c>
      <c r="DJ602" s="60" t="str">
        <f t="shared" si="2974"/>
        <v>デジタルミニカメラ</v>
      </c>
      <c r="DK602" s="67">
        <f t="shared" si="2975"/>
        <v>722</v>
      </c>
      <c r="DL602" s="43">
        <f t="shared" si="2907"/>
        <v>0</v>
      </c>
      <c r="DM602" s="45">
        <f t="shared" si="2908"/>
        <v>0</v>
      </c>
      <c r="DN602" s="35"/>
      <c r="DO602" s="27"/>
      <c r="DP602" s="46"/>
      <c r="DQ602" s="43">
        <v>1305</v>
      </c>
      <c r="DR602" s="44">
        <f t="shared" si="2909"/>
        <v>126</v>
      </c>
      <c r="DS602" s="43">
        <v>42</v>
      </c>
      <c r="DT602" s="44">
        <f t="shared" si="2910"/>
        <v>4</v>
      </c>
      <c r="DU602" s="43">
        <v>6</v>
      </c>
      <c r="DV602" s="44">
        <f t="shared" si="2911"/>
        <v>4</v>
      </c>
      <c r="DW602" s="44">
        <v>0</v>
      </c>
      <c r="DX602" s="60" t="str">
        <f t="shared" si="2946"/>
        <v>サンリオFAN</v>
      </c>
      <c r="DY602" s="67">
        <f t="shared" si="2947"/>
        <v>1100</v>
      </c>
      <c r="DZ602" s="43">
        <f t="shared" si="2913"/>
        <v>4400</v>
      </c>
      <c r="EA602" s="45">
        <f t="shared" si="2914"/>
        <v>0.34920634920634919</v>
      </c>
      <c r="EB602" s="35"/>
      <c r="EC602" s="27"/>
      <c r="ED602" s="51" t="str">
        <f t="shared" si="2840"/>
        <v/>
      </c>
      <c r="EE602" s="44"/>
      <c r="EF602" s="44" t="str">
        <f>IF(EE602="","",EE602-EE600)</f>
        <v/>
      </c>
      <c r="EG602" s="44"/>
      <c r="EH602" s="44" t="str">
        <f>IF(EG602="","",EG602-EG600)</f>
        <v/>
      </c>
      <c r="EI602" s="44"/>
      <c r="EJ602" s="44" t="str">
        <f>IF(EI602="","",EI600+EK600-EI602)</f>
        <v/>
      </c>
      <c r="EK602" s="44"/>
      <c r="EL602" s="43"/>
      <c r="EM602" s="43" t="str">
        <f>IF(EE602="","",EM600)</f>
        <v/>
      </c>
      <c r="EN602" s="44" t="str">
        <f t="shared" si="2960"/>
        <v/>
      </c>
      <c r="EO602" s="45" t="str">
        <f t="shared" si="2961"/>
        <v/>
      </c>
      <c r="EP602" s="35"/>
      <c r="EQ602" s="27"/>
      <c r="ER602" s="51" t="str">
        <f t="shared" si="2847"/>
        <v/>
      </c>
      <c r="ES602" s="44"/>
      <c r="ET602" s="44" t="str">
        <f>IF(ES602="","",ES602-ES600)</f>
        <v/>
      </c>
      <c r="EU602" s="44"/>
      <c r="EV602" s="44" t="str">
        <f>IF(EU602="","",EU602-EU600)</f>
        <v/>
      </c>
      <c r="EW602" s="44"/>
      <c r="EX602" s="44" t="str">
        <f>IF(EW602="","",EW600+EY600-EW602)</f>
        <v/>
      </c>
      <c r="EY602" s="44"/>
      <c r="EZ602" s="43"/>
      <c r="FA602" s="43" t="str">
        <f>IF(ES602="","",FA600)</f>
        <v/>
      </c>
      <c r="FB602" s="44" t="str">
        <f t="shared" si="2962"/>
        <v/>
      </c>
      <c r="FC602" s="45" t="str">
        <f t="shared" si="2963"/>
        <v/>
      </c>
      <c r="FD602" s="35"/>
      <c r="HW602" s="181"/>
      <c r="IY602" s="33"/>
      <c r="IZ602" s="46"/>
      <c r="JA602" s="43">
        <v>3323</v>
      </c>
      <c r="JB602" s="44">
        <f t="shared" si="2915"/>
        <v>62</v>
      </c>
      <c r="JC602" s="43">
        <v>101</v>
      </c>
      <c r="JD602" s="44">
        <f t="shared" si="2916"/>
        <v>1</v>
      </c>
      <c r="JE602" s="43">
        <v>34</v>
      </c>
      <c r="JF602" s="44">
        <f t="shared" si="2917"/>
        <v>1</v>
      </c>
      <c r="JG602" s="44">
        <v>0</v>
      </c>
      <c r="JH602" s="60" t="str">
        <f t="shared" si="2918"/>
        <v>ミニ香水</v>
      </c>
      <c r="JI602" s="67">
        <f t="shared" si="2919"/>
        <v>1100</v>
      </c>
      <c r="JJ602" s="43">
        <f t="shared" si="2920"/>
        <v>1100</v>
      </c>
      <c r="JK602" s="45">
        <f t="shared" si="2921"/>
        <v>0.17741935483870969</v>
      </c>
      <c r="JL602" s="35"/>
      <c r="JM602" s="27"/>
      <c r="JN602" s="46"/>
      <c r="JO602" s="43">
        <v>4133</v>
      </c>
      <c r="JP602" s="44">
        <f t="shared" si="2922"/>
        <v>88</v>
      </c>
      <c r="JQ602" s="43">
        <v>89</v>
      </c>
      <c r="JR602" s="44">
        <f t="shared" si="2923"/>
        <v>1</v>
      </c>
      <c r="JS602" s="43">
        <v>13</v>
      </c>
      <c r="JT602" s="44">
        <f t="shared" si="2924"/>
        <v>0</v>
      </c>
      <c r="JU602" s="43">
        <v>0</v>
      </c>
      <c r="JV602" s="60" t="str">
        <f t="shared" si="2950"/>
        <v>ジャグラーサウンドボタン</v>
      </c>
      <c r="JW602" s="67">
        <f t="shared" si="2951"/>
        <v>900</v>
      </c>
      <c r="JX602" s="43">
        <f t="shared" si="2926"/>
        <v>0</v>
      </c>
      <c r="JY602" s="45">
        <f t="shared" si="2927"/>
        <v>0</v>
      </c>
      <c r="JZ602" s="35"/>
      <c r="KA602" s="61"/>
      <c r="KB602" s="46"/>
      <c r="KC602" s="43">
        <v>3170</v>
      </c>
      <c r="KD602" s="44">
        <f t="shared" si="2928"/>
        <v>92</v>
      </c>
      <c r="KE602" s="43">
        <v>95</v>
      </c>
      <c r="KF602" s="44">
        <f t="shared" si="2929"/>
        <v>1</v>
      </c>
      <c r="KG602" s="43">
        <v>6</v>
      </c>
      <c r="KH602" s="44">
        <f t="shared" si="2930"/>
        <v>1</v>
      </c>
      <c r="KI602" s="44">
        <v>0</v>
      </c>
      <c r="KJ602" s="60" t="str">
        <f t="shared" si="2964"/>
        <v>こびとづかんキーケース</v>
      </c>
      <c r="KK602" s="67">
        <f t="shared" si="2965"/>
        <v>698</v>
      </c>
      <c r="KL602" s="43">
        <f t="shared" si="2931"/>
        <v>698</v>
      </c>
      <c r="KM602" s="45">
        <f t="shared" si="2932"/>
        <v>7.5869565217391299E-2</v>
      </c>
      <c r="KN602" s="35"/>
      <c r="KO602" s="27"/>
      <c r="KP602" s="46"/>
      <c r="KQ602" s="43">
        <v>3697</v>
      </c>
      <c r="KR602" s="44">
        <f t="shared" si="2933"/>
        <v>180</v>
      </c>
      <c r="KS602" s="43">
        <v>79</v>
      </c>
      <c r="KT602" s="44">
        <f t="shared" si="2934"/>
        <v>2</v>
      </c>
      <c r="KU602" s="43">
        <v>12</v>
      </c>
      <c r="KV602" s="44">
        <f t="shared" si="2935"/>
        <v>1</v>
      </c>
      <c r="KW602" s="43">
        <v>0</v>
      </c>
      <c r="KX602" s="60" t="str">
        <f t="shared" si="2948"/>
        <v>デジタルミニカメラ</v>
      </c>
      <c r="KY602" s="67">
        <f t="shared" si="2949"/>
        <v>722</v>
      </c>
      <c r="KZ602" s="43">
        <f t="shared" si="2937"/>
        <v>722</v>
      </c>
      <c r="LA602" s="45">
        <f t="shared" si="2938"/>
        <v>4.0111111111111111E-2</v>
      </c>
      <c r="LB602" s="35"/>
      <c r="LC602" s="27"/>
      <c r="LD602" s="74"/>
      <c r="LE602" s="75"/>
      <c r="LF602" s="75"/>
      <c r="LG602" s="75">
        <v>1166</v>
      </c>
      <c r="LH602" s="75">
        <f t="shared" si="2883"/>
        <v>0</v>
      </c>
      <c r="LI602" s="76">
        <v>2</v>
      </c>
      <c r="LJ602" s="75">
        <f t="shared" si="2884"/>
        <v>0</v>
      </c>
      <c r="LK602" s="75">
        <v>0</v>
      </c>
      <c r="LL602" s="77" t="str">
        <f>IF(LE600="","",LL599)</f>
        <v>コキンちゃん、あかちゃんまん</v>
      </c>
      <c r="LM602" s="78">
        <f>IF(LF600="","",LM599)</f>
        <v>1000</v>
      </c>
      <c r="LN602" s="75">
        <f t="shared" si="2885"/>
        <v>0</v>
      </c>
      <c r="LO602" s="79"/>
      <c r="LP602" s="35"/>
      <c r="LQ602" s="27"/>
      <c r="LR602" s="51" t="str">
        <f t="shared" si="2854"/>
        <v/>
      </c>
      <c r="LS602" s="44"/>
      <c r="LT602" s="44" t="str">
        <f>IF(LS602="","",LS602-LS600)</f>
        <v/>
      </c>
      <c r="LU602" s="44"/>
      <c r="LV602" s="44" t="str">
        <f>IF(LU602="","",LU602-LU600)</f>
        <v/>
      </c>
      <c r="LW602" s="44"/>
      <c r="LX602" s="44" t="str">
        <f>IF(LW602="","",LW600+LY600-LW602)</f>
        <v/>
      </c>
      <c r="LY602" s="44"/>
      <c r="LZ602" s="43"/>
      <c r="MA602" s="43" t="str">
        <f>IF(LS602="","",MA600)</f>
        <v/>
      </c>
      <c r="MB602" s="44" t="str">
        <f t="shared" si="2966"/>
        <v/>
      </c>
      <c r="MC602" s="45" t="str">
        <f t="shared" si="2967"/>
        <v/>
      </c>
      <c r="MD602" s="35"/>
      <c r="ME602" s="27"/>
      <c r="MF602" s="51" t="str">
        <f t="shared" si="2861"/>
        <v/>
      </c>
      <c r="MG602" s="44"/>
      <c r="MH602" s="44" t="str">
        <f>IF(MG602="","",MG602-MG600)</f>
        <v/>
      </c>
      <c r="MI602" s="44"/>
      <c r="MJ602" s="44" t="str">
        <f>IF(MI602="","",MI602-MI600)</f>
        <v/>
      </c>
      <c r="MK602" s="44"/>
      <c r="ML602" s="44" t="str">
        <f>IF(MK602="","",MK600+MM600-MK602)</f>
        <v/>
      </c>
      <c r="MM602" s="44"/>
      <c r="MN602" s="43"/>
      <c r="MO602" s="43" t="str">
        <f>IF(MG602="","",MO600)</f>
        <v/>
      </c>
      <c r="MP602" s="44" t="str">
        <f t="shared" si="2968"/>
        <v/>
      </c>
      <c r="MQ602" s="45" t="str">
        <f t="shared" si="2969"/>
        <v/>
      </c>
      <c r="MR602" s="35"/>
      <c r="MS602" s="27"/>
      <c r="MT602" s="51" t="str">
        <f t="shared" si="2867"/>
        <v/>
      </c>
      <c r="MU602" s="44"/>
      <c r="MV602" s="44" t="str">
        <f>IF(MU602="","",MU602-MU600)</f>
        <v/>
      </c>
      <c r="MW602" s="44"/>
      <c r="MX602" s="44" t="str">
        <f>IF(MW602="","",MW602-MW600)</f>
        <v/>
      </c>
      <c r="MY602" s="44"/>
      <c r="MZ602" s="44" t="str">
        <f>IF(MY602="","",MY600+NA600-MY602)</f>
        <v/>
      </c>
      <c r="NA602" s="44"/>
      <c r="NB602" s="43"/>
      <c r="NC602" s="43" t="str">
        <f>IF(MU602="","",NC600)</f>
        <v/>
      </c>
      <c r="ND602" s="44" t="str">
        <f t="shared" si="2970"/>
        <v/>
      </c>
      <c r="NE602" s="45" t="str">
        <f t="shared" si="2971"/>
        <v/>
      </c>
      <c r="NF602" s="35"/>
      <c r="NG602" s="27"/>
      <c r="NH602" s="51" t="str">
        <f t="shared" si="2874"/>
        <v/>
      </c>
      <c r="NI602" s="44"/>
      <c r="NJ602" s="44" t="str">
        <f>IF(NI602="","",NI602-NI600)</f>
        <v/>
      </c>
      <c r="NK602" s="44"/>
      <c r="NL602" s="44" t="str">
        <f>IF(NK602="","",NK602-NK600)</f>
        <v/>
      </c>
      <c r="NM602" s="44"/>
      <c r="NN602" s="44" t="str">
        <f>IF(NM602="","",NM600+NO600-NM602)</f>
        <v/>
      </c>
      <c r="NO602" s="44"/>
      <c r="NP602" s="43"/>
      <c r="NQ602" s="43" t="str">
        <f>IF(NI602="","",NQ600)</f>
        <v/>
      </c>
      <c r="NR602" s="44" t="str">
        <f t="shared" si="2972"/>
        <v/>
      </c>
      <c r="NS602" s="45" t="str">
        <f t="shared" si="2973"/>
        <v/>
      </c>
      <c r="NT602" s="35"/>
    </row>
    <row r="603" spans="1:384" ht="15" customHeight="1" thickTop="1" x14ac:dyDescent="0.2">
      <c r="A603" s="38"/>
      <c r="B603" s="39"/>
      <c r="C603" s="40"/>
      <c r="D603" s="40"/>
      <c r="E603" s="40"/>
      <c r="F603" s="140"/>
      <c r="G603" s="140"/>
      <c r="H603" s="42"/>
      <c r="I603" s="44"/>
      <c r="J603" s="44" t="str">
        <f>IF(I603="","",I603-#REF!)</f>
        <v/>
      </c>
      <c r="K603" s="44"/>
      <c r="L603" s="44" t="str">
        <f>IF(K603="","",K603-#REF!)</f>
        <v/>
      </c>
      <c r="M603" s="44"/>
      <c r="N603" s="44" t="str">
        <f>IF(M603="","",#REF!+#REF!-M603)</f>
        <v/>
      </c>
      <c r="O603" s="44"/>
      <c r="P603" s="43"/>
      <c r="Q603" s="43" t="str">
        <f>IF(I603="","",#REF!)</f>
        <v/>
      </c>
      <c r="R603" s="44" t="str">
        <f t="shared" si="2952"/>
        <v/>
      </c>
      <c r="S603" s="45" t="str">
        <f t="shared" si="2953"/>
        <v/>
      </c>
      <c r="T603" s="35"/>
      <c r="U603" s="27"/>
      <c r="V603" s="51" t="str">
        <f t="shared" si="2819"/>
        <v/>
      </c>
      <c r="W603" s="67"/>
      <c r="X603" s="44" t="str">
        <f>IF(W603="","",W603-#REF!)</f>
        <v/>
      </c>
      <c r="Y603" s="44"/>
      <c r="Z603" s="44" t="str">
        <f>IF(Y603="","",Y603-#REF!)</f>
        <v/>
      </c>
      <c r="AA603" s="44"/>
      <c r="AB603" s="44" t="str">
        <f>IF(AA603="","",#REF!+#REF!-AA603)</f>
        <v/>
      </c>
      <c r="AC603" s="44"/>
      <c r="AD603" s="43"/>
      <c r="AE603" s="43" t="str">
        <f>IF(W603="","",#REF!)</f>
        <v/>
      </c>
      <c r="AF603" s="44" t="str">
        <f t="shared" si="2954"/>
        <v/>
      </c>
      <c r="AG603" s="45" t="str">
        <f t="shared" si="2955"/>
        <v/>
      </c>
      <c r="AH603" s="35"/>
      <c r="AI603" s="27"/>
      <c r="AJ603" s="51" t="str">
        <f t="shared" si="2826"/>
        <v/>
      </c>
      <c r="AK603" s="44"/>
      <c r="AL603" s="44" t="str">
        <f>IF(AK603="","",AK603-#REF!)</f>
        <v/>
      </c>
      <c r="AM603" s="44"/>
      <c r="AN603" s="44" t="str">
        <f>IF(AM603="","",AM603-#REF!)</f>
        <v/>
      </c>
      <c r="AO603" s="44"/>
      <c r="AP603" s="44" t="str">
        <f>IF(AO603="","",#REF!+#REF!-AO603)</f>
        <v/>
      </c>
      <c r="AQ603" s="44"/>
      <c r="AR603" s="43"/>
      <c r="AS603" s="43" t="str">
        <f>IF(AK603="","",#REF!)</f>
        <v/>
      </c>
      <c r="AT603" s="44" t="str">
        <f t="shared" si="2956"/>
        <v/>
      </c>
      <c r="AU603" s="45" t="str">
        <f t="shared" si="2957"/>
        <v/>
      </c>
      <c r="AV603" s="35"/>
      <c r="AW603" s="27"/>
      <c r="AX603" s="51" t="str">
        <f t="shared" si="2833"/>
        <v/>
      </c>
      <c r="AY603" s="44"/>
      <c r="AZ603" s="44" t="str">
        <f>IF(AY603="","",AY603-#REF!)</f>
        <v/>
      </c>
      <c r="BA603" s="44"/>
      <c r="BB603" s="44" t="str">
        <f>IF(BA603="","",BA603-#REF!)</f>
        <v/>
      </c>
      <c r="BC603" s="44"/>
      <c r="BD603" s="44" t="str">
        <f>IF(BC603="","",#REF!+#REF!-BC603)</f>
        <v/>
      </c>
      <c r="BE603" s="44"/>
      <c r="BF603" s="43"/>
      <c r="BG603" s="43" t="str">
        <f>IF(AY603="","",#REF!)</f>
        <v/>
      </c>
      <c r="BH603" s="44" t="str">
        <f t="shared" si="2958"/>
        <v/>
      </c>
      <c r="BI603" s="45" t="str">
        <f t="shared" si="2959"/>
        <v/>
      </c>
      <c r="BJ603" s="35"/>
      <c r="BK603" s="50"/>
      <c r="BL603" s="46"/>
      <c r="BM603" s="25">
        <v>10316</v>
      </c>
      <c r="BN603" s="44">
        <f t="shared" si="2886"/>
        <v>102</v>
      </c>
      <c r="BO603" s="25">
        <v>576</v>
      </c>
      <c r="BP603" s="44">
        <f t="shared" si="2887"/>
        <v>0</v>
      </c>
      <c r="BQ603" s="25">
        <v>5</v>
      </c>
      <c r="BR603" s="44">
        <f t="shared" si="2888"/>
        <v>3</v>
      </c>
      <c r="BS603" s="44">
        <v>0</v>
      </c>
      <c r="BT603" s="60" t="str">
        <f t="shared" si="2941"/>
        <v>サンリオFAN</v>
      </c>
      <c r="BU603" s="67">
        <f t="shared" si="2942"/>
        <v>1100</v>
      </c>
      <c r="BV603" s="44">
        <f t="shared" si="2889"/>
        <v>3300</v>
      </c>
      <c r="BW603" s="45">
        <f t="shared" si="2890"/>
        <v>0.3235294117647059</v>
      </c>
      <c r="BX603" s="99"/>
      <c r="BY603" s="27"/>
      <c r="BZ603" s="46"/>
      <c r="CA603" s="25">
        <v>15516</v>
      </c>
      <c r="CB603" s="44">
        <f t="shared" si="2891"/>
        <v>62</v>
      </c>
      <c r="CC603" s="25">
        <v>1818</v>
      </c>
      <c r="CD603" s="44">
        <f t="shared" si="2892"/>
        <v>2</v>
      </c>
      <c r="CE603" s="25">
        <v>16</v>
      </c>
      <c r="CF603" s="44">
        <f t="shared" si="2893"/>
        <v>2</v>
      </c>
      <c r="CG603" s="44">
        <v>0</v>
      </c>
      <c r="CH603" s="60" t="str">
        <f t="shared" si="2939"/>
        <v>ターボババアマスコット</v>
      </c>
      <c r="CI603" s="67">
        <f t="shared" si="2940"/>
        <v>800</v>
      </c>
      <c r="CJ603" s="44">
        <f t="shared" si="2894"/>
        <v>1600</v>
      </c>
      <c r="CK603" s="45">
        <f t="shared" si="2895"/>
        <v>0.25806451612903225</v>
      </c>
      <c r="CL603" s="99"/>
      <c r="CM603" s="27"/>
      <c r="CN603" s="46"/>
      <c r="CO603" s="25">
        <v>19240</v>
      </c>
      <c r="CP603" s="44">
        <f t="shared" si="2896"/>
        <v>36</v>
      </c>
      <c r="CQ603" s="25">
        <v>889</v>
      </c>
      <c r="CR603" s="44">
        <f t="shared" si="2897"/>
        <v>0</v>
      </c>
      <c r="CS603" s="25">
        <v>48</v>
      </c>
      <c r="CT603" s="44">
        <f t="shared" si="2898"/>
        <v>0</v>
      </c>
      <c r="CU603" s="44">
        <v>-38</v>
      </c>
      <c r="CV603" s="60" t="str">
        <f t="shared" si="2899"/>
        <v>キティサンダルキーホルダー</v>
      </c>
      <c r="CW603" s="67">
        <f t="shared" si="2900"/>
        <v>605</v>
      </c>
      <c r="CX603" s="44">
        <f t="shared" si="2901"/>
        <v>0</v>
      </c>
      <c r="CY603" s="45">
        <f t="shared" si="2902"/>
        <v>0</v>
      </c>
      <c r="CZ603" s="99" t="s">
        <v>354</v>
      </c>
      <c r="DA603" s="58"/>
      <c r="DB603" s="46"/>
      <c r="DC603" s="25">
        <v>6692</v>
      </c>
      <c r="DD603" s="44">
        <f t="shared" si="2903"/>
        <v>45</v>
      </c>
      <c r="DE603" s="25">
        <v>398</v>
      </c>
      <c r="DF603" s="44">
        <f t="shared" si="2904"/>
        <v>3</v>
      </c>
      <c r="DG603" s="25">
        <v>84</v>
      </c>
      <c r="DH603" s="44">
        <f t="shared" si="2905"/>
        <v>6</v>
      </c>
      <c r="DI603" s="25">
        <v>20</v>
      </c>
      <c r="DJ603" s="60" t="str">
        <f t="shared" si="2974"/>
        <v>スプランキーラバー</v>
      </c>
      <c r="DK603" s="67">
        <f t="shared" si="2975"/>
        <v>187</v>
      </c>
      <c r="DL603" s="44">
        <f t="shared" si="2907"/>
        <v>1122</v>
      </c>
      <c r="DM603" s="45">
        <f t="shared" si="2908"/>
        <v>0.24933333333333332</v>
      </c>
      <c r="DN603" s="99"/>
      <c r="DO603" s="27"/>
      <c r="DP603" s="46"/>
      <c r="DQ603" s="25">
        <v>574</v>
      </c>
      <c r="DR603" s="44">
        <f t="shared" si="2909"/>
        <v>65</v>
      </c>
      <c r="DS603" s="25">
        <v>22</v>
      </c>
      <c r="DT603" s="44">
        <f t="shared" si="2910"/>
        <v>1</v>
      </c>
      <c r="DU603" s="25">
        <v>12</v>
      </c>
      <c r="DV603" s="44">
        <f t="shared" si="2911"/>
        <v>0</v>
      </c>
      <c r="DW603" s="44">
        <v>0</v>
      </c>
      <c r="DX603" s="60" t="str">
        <f t="shared" si="2946"/>
        <v>ギャルキティキーケース</v>
      </c>
      <c r="DY603" s="67">
        <f t="shared" si="2947"/>
        <v>726</v>
      </c>
      <c r="DZ603" s="44">
        <f t="shared" si="2913"/>
        <v>0</v>
      </c>
      <c r="EA603" s="45">
        <f t="shared" si="2914"/>
        <v>0</v>
      </c>
      <c r="EB603" s="99"/>
      <c r="EC603" s="27"/>
      <c r="ED603" s="51" t="str">
        <f t="shared" si="2840"/>
        <v/>
      </c>
      <c r="EE603" s="44"/>
      <c r="EF603" s="44" t="str">
        <f>IF(EE603="","",EE603-#REF!)</f>
        <v/>
      </c>
      <c r="EG603" s="44"/>
      <c r="EH603" s="44" t="str">
        <f>IF(EG603="","",EG603-#REF!)</f>
        <v/>
      </c>
      <c r="EI603" s="44"/>
      <c r="EJ603" s="44" t="str">
        <f>IF(EI603="","",#REF!+#REF!-EI603)</f>
        <v/>
      </c>
      <c r="EK603" s="44"/>
      <c r="EL603" s="43"/>
      <c r="EM603" s="43" t="str">
        <f>IF(EE603="","",#REF!)</f>
        <v/>
      </c>
      <c r="EN603" s="44" t="str">
        <f t="shared" si="2960"/>
        <v/>
      </c>
      <c r="EO603" s="45" t="str">
        <f t="shared" si="2961"/>
        <v/>
      </c>
      <c r="EP603" s="35"/>
      <c r="EQ603" s="27"/>
      <c r="ER603" s="51" t="str">
        <f t="shared" si="2847"/>
        <v/>
      </c>
      <c r="ES603" s="44"/>
      <c r="ET603" s="44" t="str">
        <f>IF(ES603="","",ES603-#REF!)</f>
        <v/>
      </c>
      <c r="EU603" s="44"/>
      <c r="EV603" s="44" t="str">
        <f>IF(EU603="","",EU603-#REF!)</f>
        <v/>
      </c>
      <c r="EW603" s="44"/>
      <c r="EX603" s="44" t="str">
        <f>IF(EW603="","",#REF!+#REF!-EW603)</f>
        <v/>
      </c>
      <c r="EY603" s="44"/>
      <c r="EZ603" s="43"/>
      <c r="FA603" s="43" t="str">
        <f>IF(ES603="","",#REF!)</f>
        <v/>
      </c>
      <c r="FB603" s="44" t="str">
        <f t="shared" si="2962"/>
        <v/>
      </c>
      <c r="FC603" s="45" t="str">
        <f t="shared" si="2963"/>
        <v/>
      </c>
      <c r="FD603" s="35"/>
      <c r="HW603" s="181"/>
      <c r="IY603" s="33"/>
      <c r="IZ603" s="46"/>
      <c r="JA603" s="25">
        <v>3139</v>
      </c>
      <c r="JB603" s="44">
        <f t="shared" si="2915"/>
        <v>32</v>
      </c>
      <c r="JC603" s="25">
        <v>104</v>
      </c>
      <c r="JD603" s="44">
        <f t="shared" si="2916"/>
        <v>3</v>
      </c>
      <c r="JE603" s="25">
        <v>18</v>
      </c>
      <c r="JF603" s="44">
        <f t="shared" si="2917"/>
        <v>3</v>
      </c>
      <c r="JG603" s="44">
        <v>6</v>
      </c>
      <c r="JH603" s="60" t="str">
        <f t="shared" si="2918"/>
        <v>アンパンマンもちふわ</v>
      </c>
      <c r="JI603" s="67">
        <f t="shared" si="2919"/>
        <v>673</v>
      </c>
      <c r="JJ603" s="44">
        <f t="shared" si="2920"/>
        <v>2019</v>
      </c>
      <c r="JK603" s="45">
        <f t="shared" si="2921"/>
        <v>0.63093750000000004</v>
      </c>
      <c r="JL603" s="99"/>
      <c r="JM603" s="27"/>
      <c r="JN603" s="46"/>
      <c r="JO603" s="25">
        <v>2608</v>
      </c>
      <c r="JP603" s="44">
        <f t="shared" si="2922"/>
        <v>70</v>
      </c>
      <c r="JQ603" s="25">
        <v>134</v>
      </c>
      <c r="JR603" s="44">
        <f t="shared" si="2923"/>
        <v>1</v>
      </c>
      <c r="JS603" s="25">
        <v>21</v>
      </c>
      <c r="JT603" s="44">
        <f t="shared" si="2924"/>
        <v>1</v>
      </c>
      <c r="JU603" s="25">
        <v>0</v>
      </c>
      <c r="JV603" s="60" t="str">
        <f t="shared" si="2950"/>
        <v>モンチッチヘアゴム</v>
      </c>
      <c r="JW603" s="67">
        <f t="shared" si="2951"/>
        <v>450</v>
      </c>
      <c r="JX603" s="44">
        <f t="shared" si="2926"/>
        <v>450</v>
      </c>
      <c r="JY603" s="45">
        <f t="shared" si="2927"/>
        <v>6.4285714285714279E-2</v>
      </c>
      <c r="JZ603" s="99"/>
      <c r="KA603" s="61"/>
      <c r="KB603" s="46"/>
      <c r="KC603" s="25">
        <v>3612</v>
      </c>
      <c r="KD603" s="44">
        <f t="shared" si="2928"/>
        <v>303</v>
      </c>
      <c r="KE603" s="25">
        <v>258</v>
      </c>
      <c r="KF603" s="44">
        <f t="shared" si="2929"/>
        <v>20</v>
      </c>
      <c r="KG603" s="25">
        <v>50</v>
      </c>
      <c r="KH603" s="44">
        <f t="shared" si="2930"/>
        <v>20</v>
      </c>
      <c r="KI603" s="44">
        <v>20</v>
      </c>
      <c r="KJ603" s="60" t="str">
        <f t="shared" si="2964"/>
        <v>AIモンスターラバー</v>
      </c>
      <c r="KK603" s="67">
        <f t="shared" si="2965"/>
        <v>198</v>
      </c>
      <c r="KL603" s="44">
        <f t="shared" si="2931"/>
        <v>3960</v>
      </c>
      <c r="KM603" s="45">
        <f t="shared" si="2932"/>
        <v>0.1306930693069307</v>
      </c>
      <c r="KN603" s="99"/>
      <c r="KO603" s="27"/>
      <c r="KP603" s="46"/>
      <c r="KQ603" s="25">
        <v>4374</v>
      </c>
      <c r="KR603" s="44">
        <f t="shared" si="2933"/>
        <v>21</v>
      </c>
      <c r="KS603" s="25">
        <v>210</v>
      </c>
      <c r="KT603" s="44">
        <f t="shared" si="2934"/>
        <v>0</v>
      </c>
      <c r="KU603" s="25">
        <v>66</v>
      </c>
      <c r="KV603" s="44">
        <f t="shared" si="2935"/>
        <v>0</v>
      </c>
      <c r="KW603" s="25">
        <v>0</v>
      </c>
      <c r="KX603" s="60" t="str">
        <f t="shared" si="2948"/>
        <v>キティサンダルKH</v>
      </c>
      <c r="KY603" s="67">
        <f t="shared" si="2949"/>
        <v>605</v>
      </c>
      <c r="KZ603" s="44">
        <f t="shared" si="2937"/>
        <v>0</v>
      </c>
      <c r="LA603" s="45">
        <f t="shared" si="2938"/>
        <v>0</v>
      </c>
      <c r="LB603" s="99"/>
      <c r="LC603" s="27"/>
      <c r="LD603" s="51">
        <f>IF(A591="","",A591)</f>
        <v>45878</v>
      </c>
      <c r="LE603" s="43">
        <v>67063</v>
      </c>
      <c r="LF603" s="93">
        <f>IF(LE603="","",LE603-LE600)</f>
        <v>145</v>
      </c>
      <c r="LG603" s="43">
        <v>445</v>
      </c>
      <c r="LH603" s="43">
        <f t="shared" si="2883"/>
        <v>0</v>
      </c>
      <c r="LI603" s="43">
        <v>2</v>
      </c>
      <c r="LJ603" s="87">
        <f t="shared" si="2884"/>
        <v>0</v>
      </c>
      <c r="LK603" s="43">
        <v>0</v>
      </c>
      <c r="LL603" s="64" t="s">
        <v>385</v>
      </c>
      <c r="LM603" s="47">
        <f>IF(LF603="","",LM600)</f>
        <v>1000</v>
      </c>
      <c r="LN603" s="43">
        <f t="shared" si="2885"/>
        <v>0</v>
      </c>
      <c r="LO603" s="54"/>
      <c r="LP603" s="35"/>
      <c r="LQ603" s="27"/>
      <c r="LR603" s="51" t="str">
        <f t="shared" si="2854"/>
        <v/>
      </c>
      <c r="LS603" s="44"/>
      <c r="LT603" s="44" t="str">
        <f>IF(LS603="","",LS603-#REF!)</f>
        <v/>
      </c>
      <c r="LU603" s="44"/>
      <c r="LV603" s="44" t="str">
        <f>IF(LU603="","",LU603-#REF!)</f>
        <v/>
      </c>
      <c r="LW603" s="44"/>
      <c r="LX603" s="44" t="str">
        <f>IF(LW603="","",#REF!+#REF!-LW603)</f>
        <v/>
      </c>
      <c r="LY603" s="44"/>
      <c r="LZ603" s="43"/>
      <c r="MA603" s="43" t="str">
        <f>IF(LS603="","",#REF!)</f>
        <v/>
      </c>
      <c r="MB603" s="44" t="str">
        <f t="shared" si="2966"/>
        <v/>
      </c>
      <c r="MC603" s="45" t="str">
        <f t="shared" si="2967"/>
        <v/>
      </c>
      <c r="MD603" s="35"/>
      <c r="ME603" s="27"/>
      <c r="MF603" s="51" t="str">
        <f t="shared" si="2861"/>
        <v/>
      </c>
      <c r="MG603" s="44"/>
      <c r="MH603" s="44" t="str">
        <f>IF(MG603="","",MG603-#REF!)</f>
        <v/>
      </c>
      <c r="MI603" s="44"/>
      <c r="MJ603" s="44" t="str">
        <f>IF(MI603="","",MI603-#REF!)</f>
        <v/>
      </c>
      <c r="MK603" s="44"/>
      <c r="ML603" s="44" t="str">
        <f>IF(MK603="","",#REF!+#REF!-MK603)</f>
        <v/>
      </c>
      <c r="MM603" s="44"/>
      <c r="MN603" s="43"/>
      <c r="MO603" s="43" t="str">
        <f>IF(MG603="","",#REF!)</f>
        <v/>
      </c>
      <c r="MP603" s="44" t="str">
        <f t="shared" si="2968"/>
        <v/>
      </c>
      <c r="MQ603" s="45" t="str">
        <f t="shared" si="2969"/>
        <v/>
      </c>
      <c r="MR603" s="35"/>
      <c r="MS603" s="27"/>
      <c r="MT603" s="51" t="str">
        <f t="shared" si="2867"/>
        <v/>
      </c>
      <c r="MU603" s="44"/>
      <c r="MV603" s="44" t="str">
        <f>IF(MU603="","",MU603-#REF!)</f>
        <v/>
      </c>
      <c r="MW603" s="44"/>
      <c r="MX603" s="44" t="str">
        <f>IF(MW603="","",MW603-#REF!)</f>
        <v/>
      </c>
      <c r="MY603" s="44"/>
      <c r="MZ603" s="44" t="str">
        <f>IF(MY603="","",#REF!+#REF!-MY603)</f>
        <v/>
      </c>
      <c r="NA603" s="44"/>
      <c r="NB603" s="43"/>
      <c r="NC603" s="43" t="str">
        <f>IF(MU603="","",#REF!)</f>
        <v/>
      </c>
      <c r="ND603" s="44" t="str">
        <f t="shared" si="2970"/>
        <v/>
      </c>
      <c r="NE603" s="45" t="str">
        <f t="shared" si="2971"/>
        <v/>
      </c>
      <c r="NF603" s="35"/>
      <c r="NG603" s="27"/>
      <c r="NH603" s="51" t="str">
        <f t="shared" si="2874"/>
        <v/>
      </c>
      <c r="NI603" s="44"/>
      <c r="NJ603" s="44" t="str">
        <f>IF(NI603="","",NI603-#REF!)</f>
        <v/>
      </c>
      <c r="NK603" s="44"/>
      <c r="NL603" s="44" t="str">
        <f>IF(NK603="","",NK603-#REF!)</f>
        <v/>
      </c>
      <c r="NM603" s="44"/>
      <c r="NN603" s="44" t="str">
        <f>IF(NM603="","",#REF!+#REF!-NM603)</f>
        <v/>
      </c>
      <c r="NO603" s="44"/>
      <c r="NP603" s="43"/>
      <c r="NQ603" s="43" t="str">
        <f>IF(NI603="","",#REF!)</f>
        <v/>
      </c>
      <c r="NR603" s="44" t="str">
        <f t="shared" si="2972"/>
        <v/>
      </c>
      <c r="NS603" s="45" t="str">
        <f t="shared" si="2973"/>
        <v/>
      </c>
      <c r="NT603" s="35"/>
    </row>
    <row r="604" spans="1:384" ht="15" customHeight="1" thickBot="1" x14ac:dyDescent="0.25">
      <c r="A604" s="38"/>
      <c r="B604" s="39"/>
      <c r="C604" s="40"/>
      <c r="D604" s="40"/>
      <c r="E604" s="40"/>
      <c r="F604" s="140"/>
      <c r="G604" s="140"/>
      <c r="H604" s="42"/>
      <c r="I604" s="44"/>
      <c r="J604" s="44" t="str">
        <f>IF(I604="","",I604-I603)</f>
        <v/>
      </c>
      <c r="K604" s="44"/>
      <c r="L604" s="44" t="str">
        <f>IF(K604="","",K604-K603)</f>
        <v/>
      </c>
      <c r="M604" s="44"/>
      <c r="N604" s="44" t="str">
        <f>IF(M604="","",M603+O603-M604)</f>
        <v/>
      </c>
      <c r="O604" s="44"/>
      <c r="P604" s="43"/>
      <c r="Q604" s="43" t="str">
        <f>IF(I604="","",Q603)</f>
        <v/>
      </c>
      <c r="R604" s="44" t="str">
        <f t="shared" si="2952"/>
        <v/>
      </c>
      <c r="S604" s="45" t="str">
        <f t="shared" si="2953"/>
        <v/>
      </c>
      <c r="T604" s="35"/>
      <c r="U604" s="27"/>
      <c r="V604" s="51" t="str">
        <f t="shared" si="2819"/>
        <v/>
      </c>
      <c r="W604" s="67"/>
      <c r="X604" s="44" t="str">
        <f>IF(W604="","",W604-W603)</f>
        <v/>
      </c>
      <c r="Y604" s="44"/>
      <c r="Z604" s="44" t="str">
        <f>IF(Y604="","",Y604-Y603)</f>
        <v/>
      </c>
      <c r="AA604" s="44"/>
      <c r="AB604" s="44" t="str">
        <f>IF(AA604="","",AA603+AC603-AA604)</f>
        <v/>
      </c>
      <c r="AC604" s="44"/>
      <c r="AD604" s="43"/>
      <c r="AE604" s="43" t="str">
        <f>IF(W604="","",AE603)</f>
        <v/>
      </c>
      <c r="AF604" s="44" t="str">
        <f t="shared" si="2954"/>
        <v/>
      </c>
      <c r="AG604" s="45" t="str">
        <f t="shared" si="2955"/>
        <v/>
      </c>
      <c r="AH604" s="35"/>
      <c r="AI604" s="27"/>
      <c r="AJ604" s="51" t="str">
        <f t="shared" si="2826"/>
        <v/>
      </c>
      <c r="AK604" s="44"/>
      <c r="AL604" s="44" t="str">
        <f>IF(AK604="","",AK604-AK603)</f>
        <v/>
      </c>
      <c r="AM604" s="44"/>
      <c r="AN604" s="44" t="str">
        <f>IF(AM604="","",AM604-AM603)</f>
        <v/>
      </c>
      <c r="AO604" s="44"/>
      <c r="AP604" s="44" t="str">
        <f>IF(AO604="","",AO603+AQ603-AO604)</f>
        <v/>
      </c>
      <c r="AQ604" s="44"/>
      <c r="AR604" s="43"/>
      <c r="AS604" s="43" t="str">
        <f>IF(AK604="","",AS603)</f>
        <v/>
      </c>
      <c r="AT604" s="44" t="str">
        <f t="shared" si="2956"/>
        <v/>
      </c>
      <c r="AU604" s="45" t="str">
        <f t="shared" si="2957"/>
        <v/>
      </c>
      <c r="AV604" s="35"/>
      <c r="AW604" s="27"/>
      <c r="AX604" s="51" t="str">
        <f t="shared" si="2833"/>
        <v/>
      </c>
      <c r="AY604" s="44"/>
      <c r="AZ604" s="44" t="str">
        <f>IF(AY604="","",AY604-AY603)</f>
        <v/>
      </c>
      <c r="BA604" s="44"/>
      <c r="BB604" s="44" t="str">
        <f>IF(BA604="","",BA604-BA603)</f>
        <v/>
      </c>
      <c r="BC604" s="44"/>
      <c r="BD604" s="44" t="str">
        <f>IF(BC604="","",BC603+BE603-BC604)</f>
        <v/>
      </c>
      <c r="BE604" s="44"/>
      <c r="BF604" s="43"/>
      <c r="BG604" s="43" t="str">
        <f>IF(AY604="","",BG603)</f>
        <v/>
      </c>
      <c r="BH604" s="44" t="str">
        <f t="shared" si="2958"/>
        <v/>
      </c>
      <c r="BI604" s="45" t="str">
        <f t="shared" si="2959"/>
        <v/>
      </c>
      <c r="BJ604" s="35"/>
      <c r="BK604" s="50"/>
      <c r="BL604" s="74"/>
      <c r="BM604" s="75">
        <v>10484</v>
      </c>
      <c r="BN604" s="75">
        <f t="shared" si="2886"/>
        <v>382</v>
      </c>
      <c r="BO604" s="75">
        <v>516</v>
      </c>
      <c r="BP604" s="75">
        <f t="shared" si="2887"/>
        <v>15</v>
      </c>
      <c r="BQ604" s="75">
        <v>104</v>
      </c>
      <c r="BR604" s="75">
        <f t="shared" si="2888"/>
        <v>17</v>
      </c>
      <c r="BS604" s="75">
        <v>0</v>
      </c>
      <c r="BT604" s="77" t="str">
        <f t="shared" si="2941"/>
        <v>ＡＩモンスターラバー</v>
      </c>
      <c r="BU604" s="78">
        <f t="shared" si="2942"/>
        <v>198</v>
      </c>
      <c r="BV604" s="75">
        <f t="shared" si="2889"/>
        <v>3366</v>
      </c>
      <c r="BW604" s="79">
        <f t="shared" si="2890"/>
        <v>8.81151832460733E-2</v>
      </c>
      <c r="BX604" s="35"/>
      <c r="BY604" s="27"/>
      <c r="BZ604" s="74"/>
      <c r="CA604" s="75">
        <v>16939</v>
      </c>
      <c r="CB604" s="75">
        <f t="shared" si="2891"/>
        <v>37</v>
      </c>
      <c r="CC604" s="75">
        <v>1961</v>
      </c>
      <c r="CD604" s="75">
        <f t="shared" si="2892"/>
        <v>1</v>
      </c>
      <c r="CE604" s="75">
        <v>120</v>
      </c>
      <c r="CF604" s="75">
        <f t="shared" si="2893"/>
        <v>4</v>
      </c>
      <c r="CG604" s="75">
        <v>-104</v>
      </c>
      <c r="CH604" s="77" t="str">
        <f t="shared" si="2939"/>
        <v>スプランキーラバー</v>
      </c>
      <c r="CI604" s="78">
        <f t="shared" si="2940"/>
        <v>187</v>
      </c>
      <c r="CJ604" s="75">
        <f t="shared" si="2894"/>
        <v>748</v>
      </c>
      <c r="CK604" s="79">
        <f t="shared" si="2895"/>
        <v>0.20216216216216215</v>
      </c>
      <c r="CL604" s="35" t="s">
        <v>355</v>
      </c>
      <c r="CM604" s="27"/>
      <c r="CN604" s="74"/>
      <c r="CO604" s="75">
        <v>14039</v>
      </c>
      <c r="CP604" s="75">
        <f t="shared" si="2896"/>
        <v>70</v>
      </c>
      <c r="CQ604" s="75">
        <v>1692</v>
      </c>
      <c r="CR604" s="75">
        <f t="shared" si="2897"/>
        <v>8</v>
      </c>
      <c r="CS604" s="75">
        <v>355</v>
      </c>
      <c r="CT604" s="75">
        <f t="shared" si="2898"/>
        <v>15</v>
      </c>
      <c r="CU604" s="75">
        <v>0</v>
      </c>
      <c r="CV604" s="77" t="str">
        <f t="shared" si="2899"/>
        <v>サンリオブレスレット</v>
      </c>
      <c r="CW604" s="78">
        <f t="shared" si="2900"/>
        <v>200</v>
      </c>
      <c r="CX604" s="75">
        <f t="shared" si="2901"/>
        <v>3000</v>
      </c>
      <c r="CY604" s="79">
        <f t="shared" si="2902"/>
        <v>0.42857142857142855</v>
      </c>
      <c r="CZ604" s="35"/>
      <c r="DA604" s="58"/>
      <c r="DB604" s="74"/>
      <c r="DC604" s="75">
        <v>4518</v>
      </c>
      <c r="DD604" s="75">
        <f t="shared" si="2903"/>
        <v>206</v>
      </c>
      <c r="DE604" s="75">
        <v>250</v>
      </c>
      <c r="DF604" s="75">
        <f t="shared" si="2904"/>
        <v>7</v>
      </c>
      <c r="DG604" s="75">
        <v>70</v>
      </c>
      <c r="DH604" s="75">
        <f t="shared" si="2905"/>
        <v>8</v>
      </c>
      <c r="DI604" s="75">
        <v>0</v>
      </c>
      <c r="DJ604" s="77" t="str">
        <f t="shared" si="2974"/>
        <v>ＡＩラバー</v>
      </c>
      <c r="DK604" s="78">
        <f t="shared" si="2975"/>
        <v>198</v>
      </c>
      <c r="DL604" s="75">
        <f t="shared" si="2907"/>
        <v>1584</v>
      </c>
      <c r="DM604" s="79">
        <f t="shared" si="2908"/>
        <v>7.6893203883495145E-2</v>
      </c>
      <c r="DN604" s="35"/>
      <c r="DO604" s="27"/>
      <c r="DP604" s="74"/>
      <c r="DQ604" s="75">
        <v>562</v>
      </c>
      <c r="DR604" s="75">
        <f t="shared" si="2909"/>
        <v>56</v>
      </c>
      <c r="DS604" s="75">
        <v>18</v>
      </c>
      <c r="DT604" s="75">
        <f t="shared" si="2910"/>
        <v>2</v>
      </c>
      <c r="DU604" s="75">
        <v>13</v>
      </c>
      <c r="DV604" s="75">
        <f t="shared" si="2911"/>
        <v>2</v>
      </c>
      <c r="DW604" s="75">
        <v>0</v>
      </c>
      <c r="DX604" s="77" t="str">
        <f t="shared" si="2946"/>
        <v>サンリオトイカメラ</v>
      </c>
      <c r="DY604" s="78">
        <f t="shared" si="2947"/>
        <v>605</v>
      </c>
      <c r="DZ604" s="75">
        <f t="shared" si="2913"/>
        <v>1210</v>
      </c>
      <c r="EA604" s="79">
        <f t="shared" si="2914"/>
        <v>0.21607142857142858</v>
      </c>
      <c r="EB604" s="35"/>
      <c r="EC604" s="27"/>
      <c r="ED604" s="51" t="str">
        <f t="shared" si="2840"/>
        <v/>
      </c>
      <c r="EE604" s="44"/>
      <c r="EF604" s="44" t="str">
        <f>IF(EE604="","",EE604-EE603)</f>
        <v/>
      </c>
      <c r="EG604" s="44"/>
      <c r="EH604" s="44" t="str">
        <f>IF(EG604="","",EG604-EG603)</f>
        <v/>
      </c>
      <c r="EI604" s="44"/>
      <c r="EJ604" s="44" t="str">
        <f>IF(EI604="","",EI603+EK603-EI604)</f>
        <v/>
      </c>
      <c r="EK604" s="44"/>
      <c r="EL604" s="43"/>
      <c r="EM604" s="43" t="str">
        <f>IF(EE604="","",EM603)</f>
        <v/>
      </c>
      <c r="EN604" s="44" t="str">
        <f t="shared" si="2960"/>
        <v/>
      </c>
      <c r="EO604" s="45" t="str">
        <f t="shared" si="2961"/>
        <v/>
      </c>
      <c r="EP604" s="35"/>
      <c r="EQ604" s="27"/>
      <c r="ER604" s="51" t="str">
        <f t="shared" si="2847"/>
        <v/>
      </c>
      <c r="ES604" s="44"/>
      <c r="ET604" s="44" t="str">
        <f>IF(ES604="","",ES604-ES603)</f>
        <v/>
      </c>
      <c r="EU604" s="44"/>
      <c r="EV604" s="44" t="str">
        <f>IF(EU604="","",EU604-EU603)</f>
        <v/>
      </c>
      <c r="EW604" s="44"/>
      <c r="EX604" s="44" t="str">
        <f>IF(EW604="","",EW603+EY603-EW604)</f>
        <v/>
      </c>
      <c r="EY604" s="44"/>
      <c r="EZ604" s="43"/>
      <c r="FA604" s="43" t="str">
        <f>IF(ES604="","",FA603)</f>
        <v/>
      </c>
      <c r="FB604" s="44" t="str">
        <f t="shared" si="2962"/>
        <v/>
      </c>
      <c r="FC604" s="45" t="str">
        <f t="shared" si="2963"/>
        <v/>
      </c>
      <c r="FD604" s="35"/>
      <c r="HW604" s="181"/>
      <c r="IY604" s="33"/>
      <c r="IZ604" s="74"/>
      <c r="JA604" s="75">
        <v>4120</v>
      </c>
      <c r="JB604" s="75">
        <f t="shared" si="2915"/>
        <v>36</v>
      </c>
      <c r="JC604" s="75">
        <v>203</v>
      </c>
      <c r="JD604" s="75">
        <f t="shared" si="2916"/>
        <v>4</v>
      </c>
      <c r="JE604" s="75">
        <v>96</v>
      </c>
      <c r="JF604" s="75">
        <f t="shared" si="2917"/>
        <v>4</v>
      </c>
      <c r="JG604" s="75">
        <v>0</v>
      </c>
      <c r="JH604" s="77" t="str">
        <f t="shared" si="2918"/>
        <v>スプランキーラバー</v>
      </c>
      <c r="JI604" s="78">
        <f t="shared" si="2919"/>
        <v>200</v>
      </c>
      <c r="JJ604" s="75">
        <f t="shared" si="2920"/>
        <v>800</v>
      </c>
      <c r="JK604" s="79">
        <f t="shared" si="2921"/>
        <v>0.22222222222222221</v>
      </c>
      <c r="JL604" s="35"/>
      <c r="JM604" s="27"/>
      <c r="JN604" s="74"/>
      <c r="JO604" s="75">
        <v>4434</v>
      </c>
      <c r="JP604" s="75">
        <f t="shared" si="2922"/>
        <v>92</v>
      </c>
      <c r="JQ604" s="75">
        <v>202</v>
      </c>
      <c r="JR604" s="75">
        <f t="shared" si="2923"/>
        <v>6</v>
      </c>
      <c r="JS604" s="75">
        <v>36</v>
      </c>
      <c r="JT604" s="75">
        <f t="shared" si="2924"/>
        <v>7</v>
      </c>
      <c r="JU604" s="75">
        <v>0</v>
      </c>
      <c r="JV604" s="77" t="str">
        <f t="shared" si="2950"/>
        <v>NICI</v>
      </c>
      <c r="JW604" s="78">
        <f t="shared" si="2951"/>
        <v>682</v>
      </c>
      <c r="JX604" s="75">
        <f t="shared" si="2926"/>
        <v>4774</v>
      </c>
      <c r="JY604" s="79">
        <f t="shared" si="2927"/>
        <v>0.51891304347826084</v>
      </c>
      <c r="JZ604" s="35"/>
      <c r="KA604" s="61"/>
      <c r="KB604" s="74"/>
      <c r="KC604" s="75">
        <v>2325</v>
      </c>
      <c r="KD604" s="75">
        <f t="shared" si="2928"/>
        <v>42</v>
      </c>
      <c r="KE604" s="75">
        <v>130</v>
      </c>
      <c r="KF604" s="75">
        <f t="shared" si="2929"/>
        <v>1</v>
      </c>
      <c r="KG604" s="75">
        <v>12</v>
      </c>
      <c r="KH604" s="75">
        <f t="shared" si="2930"/>
        <v>1</v>
      </c>
      <c r="KI604" s="75"/>
      <c r="KJ604" s="77" t="str">
        <f t="shared" si="2964"/>
        <v>お菓子ウォレット</v>
      </c>
      <c r="KK604" s="78">
        <f t="shared" si="2965"/>
        <v>800</v>
      </c>
      <c r="KL604" s="75">
        <f t="shared" si="2931"/>
        <v>800</v>
      </c>
      <c r="KM604" s="79">
        <f t="shared" si="2932"/>
        <v>0.19047619047619047</v>
      </c>
      <c r="KN604" s="35"/>
      <c r="KO604" s="27"/>
      <c r="KP604" s="74"/>
      <c r="KQ604" s="75">
        <v>3150</v>
      </c>
      <c r="KR604" s="75">
        <f t="shared" si="2933"/>
        <v>56</v>
      </c>
      <c r="KS604" s="75">
        <v>170</v>
      </c>
      <c r="KT604" s="75">
        <f t="shared" si="2934"/>
        <v>2</v>
      </c>
      <c r="KU604" s="75">
        <v>4</v>
      </c>
      <c r="KV604" s="75">
        <f t="shared" si="2935"/>
        <v>3</v>
      </c>
      <c r="KW604" s="75">
        <v>2</v>
      </c>
      <c r="KX604" s="77" t="s">
        <v>138</v>
      </c>
      <c r="KY604" s="78">
        <v>1100</v>
      </c>
      <c r="KZ604" s="75">
        <f t="shared" si="2937"/>
        <v>3300</v>
      </c>
      <c r="LA604" s="79">
        <f t="shared" si="2938"/>
        <v>0.5892857142857143</v>
      </c>
      <c r="LB604" s="35" t="s">
        <v>360</v>
      </c>
      <c r="LC604" s="27"/>
      <c r="LD604" s="46"/>
      <c r="LE604" s="44"/>
      <c r="LF604" s="44"/>
      <c r="LG604" s="44">
        <v>530</v>
      </c>
      <c r="LH604" s="44">
        <f t="shared" si="2883"/>
        <v>1</v>
      </c>
      <c r="LI604" s="43">
        <v>1</v>
      </c>
      <c r="LJ604" s="44">
        <f t="shared" si="2884"/>
        <v>1</v>
      </c>
      <c r="LK604" s="44">
        <v>1</v>
      </c>
      <c r="LL604" s="72" t="s">
        <v>386</v>
      </c>
      <c r="LM604" s="67">
        <f>IF(LF603="","",LM601)</f>
        <v>1000</v>
      </c>
      <c r="LN604" s="44">
        <f t="shared" si="2885"/>
        <v>1000</v>
      </c>
      <c r="LO604" s="45"/>
      <c r="LP604" s="35" t="s">
        <v>372</v>
      </c>
      <c r="LQ604" s="27"/>
      <c r="LR604" s="51" t="str">
        <f t="shared" si="2854"/>
        <v/>
      </c>
      <c r="LS604" s="44"/>
      <c r="LT604" s="44" t="str">
        <f>IF(LS604="","",LS604-LS603)</f>
        <v/>
      </c>
      <c r="LU604" s="44"/>
      <c r="LV604" s="44" t="str">
        <f>IF(LU604="","",LU604-LU603)</f>
        <v/>
      </c>
      <c r="LW604" s="44"/>
      <c r="LX604" s="44" t="str">
        <f>IF(LW604="","",LW603+LY603-LW604)</f>
        <v/>
      </c>
      <c r="LY604" s="44"/>
      <c r="LZ604" s="43"/>
      <c r="MA604" s="43" t="str">
        <f>IF(LS604="","",MA603)</f>
        <v/>
      </c>
      <c r="MB604" s="44" t="str">
        <f t="shared" si="2966"/>
        <v/>
      </c>
      <c r="MC604" s="45" t="str">
        <f t="shared" si="2967"/>
        <v/>
      </c>
      <c r="MD604" s="35"/>
      <c r="ME604" s="27"/>
      <c r="MF604" s="51" t="str">
        <f t="shared" si="2861"/>
        <v/>
      </c>
      <c r="MG604" s="44"/>
      <c r="MH604" s="44" t="str">
        <f>IF(MG604="","",MG604-MG603)</f>
        <v/>
      </c>
      <c r="MI604" s="44"/>
      <c r="MJ604" s="44" t="str">
        <f>IF(MI604="","",MI604-MI603)</f>
        <v/>
      </c>
      <c r="MK604" s="44"/>
      <c r="ML604" s="44" t="str">
        <f>IF(MK604="","",MK603+MM603-MK604)</f>
        <v/>
      </c>
      <c r="MM604" s="44"/>
      <c r="MN604" s="43"/>
      <c r="MO604" s="43" t="str">
        <f>IF(MG604="","",MO603)</f>
        <v/>
      </c>
      <c r="MP604" s="44" t="str">
        <f t="shared" si="2968"/>
        <v/>
      </c>
      <c r="MQ604" s="45" t="str">
        <f t="shared" si="2969"/>
        <v/>
      </c>
      <c r="MR604" s="35"/>
      <c r="MS604" s="27"/>
      <c r="MT604" s="51" t="str">
        <f t="shared" si="2867"/>
        <v/>
      </c>
      <c r="MU604" s="44"/>
      <c r="MV604" s="44" t="str">
        <f>IF(MU604="","",MU604-MU603)</f>
        <v/>
      </c>
      <c r="MW604" s="44"/>
      <c r="MX604" s="44" t="str">
        <f>IF(MW604="","",MW604-MW603)</f>
        <v/>
      </c>
      <c r="MY604" s="44"/>
      <c r="MZ604" s="44" t="str">
        <f>IF(MY604="","",MY603+NA603-MY604)</f>
        <v/>
      </c>
      <c r="NA604" s="44"/>
      <c r="NB604" s="43"/>
      <c r="NC604" s="43" t="str">
        <f>IF(MU604="","",NC603)</f>
        <v/>
      </c>
      <c r="ND604" s="44" t="str">
        <f t="shared" si="2970"/>
        <v/>
      </c>
      <c r="NE604" s="45" t="str">
        <f t="shared" si="2971"/>
        <v/>
      </c>
      <c r="NF604" s="35"/>
      <c r="NG604" s="27"/>
      <c r="NH604" s="51" t="str">
        <f t="shared" si="2874"/>
        <v/>
      </c>
      <c r="NI604" s="44"/>
      <c r="NJ604" s="44" t="str">
        <f>IF(NI604="","",NI604-NI603)</f>
        <v/>
      </c>
      <c r="NK604" s="44"/>
      <c r="NL604" s="44" t="str">
        <f>IF(NK604="","",NK604-NK603)</f>
        <v/>
      </c>
      <c r="NM604" s="44"/>
      <c r="NN604" s="44" t="str">
        <f>IF(NM604="","",NM603+NO603-NM604)</f>
        <v/>
      </c>
      <c r="NO604" s="44"/>
      <c r="NP604" s="43"/>
      <c r="NQ604" s="43" t="str">
        <f>IF(NI604="","",NQ603)</f>
        <v/>
      </c>
      <c r="NR604" s="44" t="str">
        <f t="shared" si="2972"/>
        <v/>
      </c>
      <c r="NS604" s="45" t="str">
        <f t="shared" si="2973"/>
        <v/>
      </c>
      <c r="NT604" s="35"/>
    </row>
    <row r="605" spans="1:384" ht="15" customHeight="1" thickTop="1" thickBot="1" x14ac:dyDescent="0.25">
      <c r="A605" s="38"/>
      <c r="B605" s="39"/>
      <c r="C605" s="40"/>
      <c r="D605" s="40"/>
      <c r="E605" s="40"/>
      <c r="F605" s="140"/>
      <c r="G605" s="140"/>
      <c r="H605" s="42"/>
      <c r="I605" s="44"/>
      <c r="J605" s="44" t="str">
        <f>IF(I605="","",I605-I604)</f>
        <v/>
      </c>
      <c r="K605" s="44"/>
      <c r="L605" s="44" t="str">
        <f>IF(K605="","",K605-K604)</f>
        <v/>
      </c>
      <c r="M605" s="44"/>
      <c r="N605" s="44" t="str">
        <f>IF(M605="","",M604+O604-M605)</f>
        <v/>
      </c>
      <c r="O605" s="44"/>
      <c r="P605" s="43"/>
      <c r="Q605" s="43" t="str">
        <f>IF(I605="","",Q604)</f>
        <v/>
      </c>
      <c r="R605" s="44" t="str">
        <f t="shared" si="2952"/>
        <v/>
      </c>
      <c r="S605" s="45" t="str">
        <f t="shared" si="2953"/>
        <v/>
      </c>
      <c r="T605" s="35"/>
      <c r="U605" s="27"/>
      <c r="V605" s="51" t="str">
        <f t="shared" si="2819"/>
        <v/>
      </c>
      <c r="W605" s="67"/>
      <c r="X605" s="44" t="str">
        <f>IF(W605="","",W605-W604)</f>
        <v/>
      </c>
      <c r="Y605" s="44"/>
      <c r="Z605" s="44" t="str">
        <f>IF(Y605="","",Y605-Y604)</f>
        <v/>
      </c>
      <c r="AA605" s="44"/>
      <c r="AB605" s="44" t="str">
        <f>IF(AA605="","",AA604+AC604-AA605)</f>
        <v/>
      </c>
      <c r="AC605" s="44"/>
      <c r="AD605" s="43"/>
      <c r="AE605" s="43" t="str">
        <f>IF(W605="","",AE604)</f>
        <v/>
      </c>
      <c r="AF605" s="44" t="str">
        <f t="shared" si="2954"/>
        <v/>
      </c>
      <c r="AG605" s="45" t="str">
        <f t="shared" si="2955"/>
        <v/>
      </c>
      <c r="AH605" s="35"/>
      <c r="AI605" s="27"/>
      <c r="AJ605" s="51" t="str">
        <f t="shared" si="2826"/>
        <v/>
      </c>
      <c r="AK605" s="44"/>
      <c r="AL605" s="44" t="str">
        <f>IF(AK605="","",AK605-AK604)</f>
        <v/>
      </c>
      <c r="AM605" s="44"/>
      <c r="AN605" s="44" t="str">
        <f>IF(AM605="","",AM605-AM604)</f>
        <v/>
      </c>
      <c r="AO605" s="44"/>
      <c r="AP605" s="44" t="str">
        <f>IF(AO605="","",AO604+AQ604-AO605)</f>
        <v/>
      </c>
      <c r="AQ605" s="44"/>
      <c r="AR605" s="43"/>
      <c r="AS605" s="43" t="str">
        <f>IF(AK605="","",AS604)</f>
        <v/>
      </c>
      <c r="AT605" s="44" t="str">
        <f t="shared" si="2956"/>
        <v/>
      </c>
      <c r="AU605" s="45" t="str">
        <f t="shared" si="2957"/>
        <v/>
      </c>
      <c r="AV605" s="35"/>
      <c r="AW605" s="27"/>
      <c r="AX605" s="51" t="str">
        <f t="shared" si="2833"/>
        <v/>
      </c>
      <c r="AY605" s="44"/>
      <c r="AZ605" s="44" t="str">
        <f>IF(AY605="","",AY605-AY604)</f>
        <v/>
      </c>
      <c r="BA605" s="44"/>
      <c r="BB605" s="44" t="str">
        <f>IF(BA605="","",BA605-BA604)</f>
        <v/>
      </c>
      <c r="BC605" s="44"/>
      <c r="BD605" s="44" t="str">
        <f>IF(BC605="","",BC604+BE604-BC605)</f>
        <v/>
      </c>
      <c r="BE605" s="44"/>
      <c r="BF605" s="43"/>
      <c r="BG605" s="43" t="str">
        <f>IF(AY605="","",BG604)</f>
        <v/>
      </c>
      <c r="BH605" s="44" t="str">
        <f t="shared" si="2958"/>
        <v/>
      </c>
      <c r="BI605" s="45" t="str">
        <f t="shared" si="2959"/>
        <v/>
      </c>
      <c r="BJ605" s="35"/>
      <c r="BK605" s="50"/>
      <c r="BL605" s="51">
        <f>IF($A590="","",$A590)</f>
        <v>45873</v>
      </c>
      <c r="BM605" s="43">
        <v>11457</v>
      </c>
      <c r="BN605" s="59">
        <f t="shared" si="2886"/>
        <v>45</v>
      </c>
      <c r="BO605" s="43">
        <v>429</v>
      </c>
      <c r="BP605" s="87">
        <f t="shared" si="2887"/>
        <v>3</v>
      </c>
      <c r="BQ605" s="43">
        <v>32</v>
      </c>
      <c r="BR605" s="43">
        <v>6</v>
      </c>
      <c r="BS605" s="43">
        <v>6</v>
      </c>
      <c r="BT605" s="53" t="str">
        <f t="shared" si="2941"/>
        <v>ニキ</v>
      </c>
      <c r="BU605" s="47">
        <f t="shared" si="2942"/>
        <v>682</v>
      </c>
      <c r="BV605" s="44">
        <f t="shared" si="2889"/>
        <v>4092</v>
      </c>
      <c r="BW605" s="89">
        <f t="shared" si="2890"/>
        <v>0.90933333333333333</v>
      </c>
      <c r="BX605" s="35"/>
      <c r="BY605" s="27"/>
      <c r="BZ605" s="51">
        <f>IF($A590="","",$A590)</f>
        <v>45873</v>
      </c>
      <c r="CA605" s="43">
        <v>16775</v>
      </c>
      <c r="CB605" s="43">
        <f t="shared" si="2891"/>
        <v>46</v>
      </c>
      <c r="CC605" s="43">
        <v>931</v>
      </c>
      <c r="CD605" s="87">
        <f t="shared" si="2892"/>
        <v>1</v>
      </c>
      <c r="CE605" s="43">
        <v>5</v>
      </c>
      <c r="CF605" s="43">
        <f t="shared" si="2893"/>
        <v>2</v>
      </c>
      <c r="CG605" s="43">
        <v>2</v>
      </c>
      <c r="CH605" s="53" t="str">
        <f t="shared" si="2939"/>
        <v>リップモンスターファン</v>
      </c>
      <c r="CI605" s="47">
        <f t="shared" si="2940"/>
        <v>660</v>
      </c>
      <c r="CJ605" s="44">
        <f t="shared" si="2894"/>
        <v>1320</v>
      </c>
      <c r="CK605" s="89">
        <f t="shared" si="2895"/>
        <v>0.28695652173913044</v>
      </c>
      <c r="CL605" s="35"/>
      <c r="CM605" s="27"/>
      <c r="CN605" s="51">
        <f>IF($A590="","",$A590)</f>
        <v>45873</v>
      </c>
      <c r="CO605" s="43">
        <v>16561</v>
      </c>
      <c r="CP605" s="43">
        <f t="shared" si="2896"/>
        <v>78</v>
      </c>
      <c r="CQ605" s="43">
        <v>700</v>
      </c>
      <c r="CR605" s="87">
        <f t="shared" si="2897"/>
        <v>0</v>
      </c>
      <c r="CS605" s="43">
        <v>13</v>
      </c>
      <c r="CT605" s="43">
        <f t="shared" si="2898"/>
        <v>0</v>
      </c>
      <c r="CU605" s="43">
        <v>0</v>
      </c>
      <c r="CV605" s="53" t="str">
        <f t="shared" si="2899"/>
        <v>ギャルキティキーケース</v>
      </c>
      <c r="CW605" s="47">
        <f t="shared" si="2900"/>
        <v>726</v>
      </c>
      <c r="CX605" s="44">
        <f t="shared" si="2901"/>
        <v>0</v>
      </c>
      <c r="CY605" s="89">
        <f t="shared" si="2902"/>
        <v>0</v>
      </c>
      <c r="CZ605" s="35"/>
      <c r="DA605" s="58"/>
      <c r="DB605" s="51">
        <f>IF($A590="","",$A590)</f>
        <v>45873</v>
      </c>
      <c r="DC605" s="43">
        <v>6658</v>
      </c>
      <c r="DD605" s="43">
        <f t="shared" si="2903"/>
        <v>62</v>
      </c>
      <c r="DE605" s="43">
        <v>239</v>
      </c>
      <c r="DF605" s="87">
        <f t="shared" si="2904"/>
        <v>2</v>
      </c>
      <c r="DG605" s="43">
        <v>12</v>
      </c>
      <c r="DH605" s="43">
        <f t="shared" si="2905"/>
        <v>2</v>
      </c>
      <c r="DI605" s="43">
        <v>0</v>
      </c>
      <c r="DJ605" s="53" t="str">
        <f t="shared" si="2974"/>
        <v>チロルイヤホン</v>
      </c>
      <c r="DK605" s="47">
        <f t="shared" si="2975"/>
        <v>1100</v>
      </c>
      <c r="DL605" s="44">
        <f t="shared" si="2907"/>
        <v>2200</v>
      </c>
      <c r="DM605" s="89">
        <f t="shared" si="2908"/>
        <v>0.35483870967741937</v>
      </c>
      <c r="DN605" s="35"/>
      <c r="DO605" s="27"/>
      <c r="DP605" s="51">
        <f>IF($A590="","",$A590)</f>
        <v>45873</v>
      </c>
      <c r="DQ605" s="43">
        <v>523</v>
      </c>
      <c r="DR605" s="59">
        <f t="shared" si="2909"/>
        <v>25</v>
      </c>
      <c r="DS605" s="43">
        <v>27</v>
      </c>
      <c r="DT605" s="87">
        <f t="shared" si="2910"/>
        <v>1</v>
      </c>
      <c r="DU605" s="43">
        <v>17</v>
      </c>
      <c r="DV605" s="43">
        <f t="shared" si="2911"/>
        <v>1</v>
      </c>
      <c r="DW605" s="43">
        <v>0</v>
      </c>
      <c r="DX605" s="71" t="str">
        <f t="shared" si="2946"/>
        <v>ゴールドイヤホン</v>
      </c>
      <c r="DY605" s="47">
        <f t="shared" si="2947"/>
        <v>770</v>
      </c>
      <c r="DZ605" s="44">
        <f t="shared" si="2913"/>
        <v>770</v>
      </c>
      <c r="EA605" s="89">
        <f t="shared" si="2914"/>
        <v>0.308</v>
      </c>
      <c r="EB605" s="35"/>
      <c r="EC605" s="27"/>
      <c r="ED605" s="51" t="str">
        <f t="shared" si="2840"/>
        <v/>
      </c>
      <c r="EE605" s="44"/>
      <c r="EF605" s="44" t="str">
        <f>IF(EE605="","",EE605-EE604)</f>
        <v/>
      </c>
      <c r="EG605" s="44"/>
      <c r="EH605" s="44" t="str">
        <f>IF(EG605="","",EG605-EG604)</f>
        <v/>
      </c>
      <c r="EI605" s="44"/>
      <c r="EJ605" s="44" t="str">
        <f>IF(EI605="","",EI604+EK604-EI605)</f>
        <v/>
      </c>
      <c r="EK605" s="44"/>
      <c r="EL605" s="43"/>
      <c r="EM605" s="43" t="str">
        <f>IF(EE605="","",EM604)</f>
        <v/>
      </c>
      <c r="EN605" s="44" t="str">
        <f t="shared" si="2960"/>
        <v/>
      </c>
      <c r="EO605" s="45" t="str">
        <f t="shared" si="2961"/>
        <v/>
      </c>
      <c r="EP605" s="35"/>
      <c r="EQ605" s="27"/>
      <c r="ER605" s="51" t="str">
        <f t="shared" si="2847"/>
        <v/>
      </c>
      <c r="ES605" s="44"/>
      <c r="ET605" s="44" t="str">
        <f>IF(ES605="","",ES605-ES604)</f>
        <v/>
      </c>
      <c r="EU605" s="44"/>
      <c r="EV605" s="44" t="str">
        <f>IF(EU605="","",EU605-EU604)</f>
        <v/>
      </c>
      <c r="EW605" s="44"/>
      <c r="EX605" s="44" t="str">
        <f>IF(EW605="","",EW604+EY604-EW605)</f>
        <v/>
      </c>
      <c r="EY605" s="44"/>
      <c r="EZ605" s="43"/>
      <c r="FA605" s="43" t="str">
        <f>IF(ES605="","",FA604)</f>
        <v/>
      </c>
      <c r="FB605" s="44" t="str">
        <f t="shared" si="2962"/>
        <v/>
      </c>
      <c r="FC605" s="45" t="str">
        <f t="shared" si="2963"/>
        <v/>
      </c>
      <c r="FD605" s="35"/>
      <c r="HW605" s="181"/>
      <c r="IY605" s="33"/>
      <c r="IZ605" s="51">
        <f>IF($A590="","",$A590)</f>
        <v>45873</v>
      </c>
      <c r="JA605" s="43">
        <v>5162</v>
      </c>
      <c r="JB605" s="59">
        <f t="shared" si="2915"/>
        <v>22</v>
      </c>
      <c r="JC605" s="43">
        <v>269</v>
      </c>
      <c r="JD605" s="87">
        <f t="shared" si="2916"/>
        <v>1</v>
      </c>
      <c r="JE605" s="43">
        <v>35</v>
      </c>
      <c r="JF605" s="43">
        <f t="shared" si="2917"/>
        <v>1</v>
      </c>
      <c r="JG605" s="43">
        <v>0</v>
      </c>
      <c r="JH605" s="53" t="str">
        <f t="shared" si="2918"/>
        <v>猫アイシャドウ</v>
      </c>
      <c r="JI605" s="47">
        <f t="shared" si="2919"/>
        <v>1034</v>
      </c>
      <c r="JJ605" s="44">
        <f t="shared" si="2920"/>
        <v>1034</v>
      </c>
      <c r="JK605" s="89">
        <f t="shared" si="2921"/>
        <v>0.47</v>
      </c>
      <c r="JL605" s="35"/>
      <c r="JM605" s="27"/>
      <c r="JN605" s="51">
        <f>IF($A590="","",$A590)</f>
        <v>45873</v>
      </c>
      <c r="JO605" s="43">
        <v>4368</v>
      </c>
      <c r="JP605" s="59">
        <f t="shared" si="2922"/>
        <v>22</v>
      </c>
      <c r="JQ605" s="43">
        <v>138</v>
      </c>
      <c r="JR605" s="87">
        <f t="shared" si="2923"/>
        <v>0</v>
      </c>
      <c r="JS605" s="43">
        <v>19</v>
      </c>
      <c r="JT605" s="43">
        <f t="shared" si="2924"/>
        <v>0</v>
      </c>
      <c r="JU605" s="43">
        <v>0</v>
      </c>
      <c r="JV605" s="53" t="str">
        <f t="shared" si="2950"/>
        <v>ジャグラーパネルキーホルダー</v>
      </c>
      <c r="JW605" s="47">
        <f t="shared" si="2951"/>
        <v>465</v>
      </c>
      <c r="JX605" s="44">
        <f t="shared" si="2926"/>
        <v>0</v>
      </c>
      <c r="JY605" s="89">
        <f t="shared" si="2927"/>
        <v>0</v>
      </c>
      <c r="JZ605" s="35"/>
      <c r="KA605" s="61"/>
      <c r="KB605" s="51">
        <f>IF($A590="","",$A590)</f>
        <v>45873</v>
      </c>
      <c r="KC605" s="43">
        <v>4406</v>
      </c>
      <c r="KD605" s="43">
        <f t="shared" si="2928"/>
        <v>46</v>
      </c>
      <c r="KE605" s="43">
        <v>168</v>
      </c>
      <c r="KF605" s="87">
        <f t="shared" si="2929"/>
        <v>1</v>
      </c>
      <c r="KG605" s="43">
        <v>23</v>
      </c>
      <c r="KH605" s="43">
        <f t="shared" si="2930"/>
        <v>1</v>
      </c>
      <c r="KI605" s="43">
        <v>-13</v>
      </c>
      <c r="KJ605" s="53" t="str">
        <f t="shared" si="2964"/>
        <v>ＡＩスクイーズ</v>
      </c>
      <c r="KK605" s="47">
        <f t="shared" si="2965"/>
        <v>182</v>
      </c>
      <c r="KL605" s="44">
        <f t="shared" si="2931"/>
        <v>182</v>
      </c>
      <c r="KM605" s="89">
        <f t="shared" si="2932"/>
        <v>3.956521739130435E-2</v>
      </c>
      <c r="KN605" s="35" t="s">
        <v>365</v>
      </c>
      <c r="KO605" s="27"/>
      <c r="KP605" s="51">
        <f>IF($A590="","",$A590)</f>
        <v>45873</v>
      </c>
      <c r="KQ605" s="43">
        <v>3292</v>
      </c>
      <c r="KR605" s="43">
        <f t="shared" si="2933"/>
        <v>32</v>
      </c>
      <c r="KS605" s="43">
        <v>198</v>
      </c>
      <c r="KT605" s="87">
        <f t="shared" si="2934"/>
        <v>5</v>
      </c>
      <c r="KU605" s="43">
        <v>52</v>
      </c>
      <c r="KV605" s="43">
        <f t="shared" si="2935"/>
        <v>5</v>
      </c>
      <c r="KW605" s="43">
        <v>0</v>
      </c>
      <c r="KX605" s="53" t="str">
        <f t="shared" si="2948"/>
        <v>サンリオシューズキーホルダー</v>
      </c>
      <c r="KY605" s="47">
        <f t="shared" si="2949"/>
        <v>387</v>
      </c>
      <c r="KZ605" s="44">
        <f t="shared" si="2937"/>
        <v>1935</v>
      </c>
      <c r="LA605" s="89">
        <f t="shared" si="2938"/>
        <v>0.60468750000000004</v>
      </c>
      <c r="LB605" s="35"/>
      <c r="LC605" s="27"/>
      <c r="LD605" s="74"/>
      <c r="LE605" s="75"/>
      <c r="LF605" s="75"/>
      <c r="LG605" s="75">
        <v>1166</v>
      </c>
      <c r="LH605" s="75">
        <f t="shared" si="2883"/>
        <v>0</v>
      </c>
      <c r="LI605" s="76">
        <v>1</v>
      </c>
      <c r="LJ605" s="75">
        <f t="shared" si="2884"/>
        <v>1</v>
      </c>
      <c r="LK605" s="75">
        <v>1</v>
      </c>
      <c r="LL605" s="77" t="s">
        <v>387</v>
      </c>
      <c r="LM605" s="78">
        <f>IF(LF603="","",LM602)</f>
        <v>1000</v>
      </c>
      <c r="LN605" s="75">
        <f t="shared" si="2885"/>
        <v>1000</v>
      </c>
      <c r="LO605" s="79"/>
      <c r="LP605" s="35" t="s">
        <v>373</v>
      </c>
      <c r="LQ605" s="27"/>
      <c r="LR605" s="51" t="str">
        <f t="shared" si="2854"/>
        <v/>
      </c>
      <c r="LS605" s="44"/>
      <c r="LT605" s="44" t="str">
        <f>IF(LS605="","",LS605-LS604)</f>
        <v/>
      </c>
      <c r="LU605" s="44"/>
      <c r="LV605" s="44" t="str">
        <f>IF(LU605="","",LU605-LU604)</f>
        <v/>
      </c>
      <c r="LW605" s="44"/>
      <c r="LX605" s="44" t="str">
        <f>IF(LW605="","",LW604+LY604-LW605)</f>
        <v/>
      </c>
      <c r="LY605" s="44"/>
      <c r="LZ605" s="43"/>
      <c r="MA605" s="43" t="str">
        <f>IF(LS605="","",MA604)</f>
        <v/>
      </c>
      <c r="MB605" s="44" t="str">
        <f t="shared" si="2966"/>
        <v/>
      </c>
      <c r="MC605" s="45" t="str">
        <f t="shared" si="2967"/>
        <v/>
      </c>
      <c r="MD605" s="35"/>
      <c r="ME605" s="27"/>
      <c r="MF605" s="51" t="str">
        <f t="shared" si="2861"/>
        <v/>
      </c>
      <c r="MG605" s="44"/>
      <c r="MH605" s="44" t="str">
        <f>IF(MG605="","",MG605-MG604)</f>
        <v/>
      </c>
      <c r="MI605" s="44"/>
      <c r="MJ605" s="44" t="str">
        <f>IF(MI605="","",MI605-MI604)</f>
        <v/>
      </c>
      <c r="MK605" s="44"/>
      <c r="ML605" s="44" t="str">
        <f>IF(MK605="","",MK604+MM604-MK605)</f>
        <v/>
      </c>
      <c r="MM605" s="44"/>
      <c r="MN605" s="43"/>
      <c r="MO605" s="43" t="str">
        <f>IF(MG605="","",MO604)</f>
        <v/>
      </c>
      <c r="MP605" s="44" t="str">
        <f t="shared" si="2968"/>
        <v/>
      </c>
      <c r="MQ605" s="45" t="str">
        <f t="shared" si="2969"/>
        <v/>
      </c>
      <c r="MR605" s="35"/>
      <c r="MS605" s="27"/>
      <c r="MT605" s="51" t="str">
        <f t="shared" si="2867"/>
        <v/>
      </c>
      <c r="MU605" s="44"/>
      <c r="MV605" s="44" t="str">
        <f>IF(MU605="","",MU605-MU604)</f>
        <v/>
      </c>
      <c r="MW605" s="44"/>
      <c r="MX605" s="44" t="str">
        <f>IF(MW605="","",MW605-MW604)</f>
        <v/>
      </c>
      <c r="MY605" s="44"/>
      <c r="MZ605" s="44" t="str">
        <f>IF(MY605="","",MY604+NA604-MY605)</f>
        <v/>
      </c>
      <c r="NA605" s="44"/>
      <c r="NB605" s="43"/>
      <c r="NC605" s="43" t="str">
        <f>IF(MU605="","",NC604)</f>
        <v/>
      </c>
      <c r="ND605" s="44" t="str">
        <f t="shared" si="2970"/>
        <v/>
      </c>
      <c r="NE605" s="45" t="str">
        <f t="shared" si="2971"/>
        <v/>
      </c>
      <c r="NF605" s="35"/>
      <c r="NG605" s="27"/>
      <c r="NH605" s="51" t="str">
        <f t="shared" si="2874"/>
        <v/>
      </c>
      <c r="NI605" s="44"/>
      <c r="NJ605" s="44" t="str">
        <f>IF(NI605="","",NI605-NI604)</f>
        <v/>
      </c>
      <c r="NK605" s="44"/>
      <c r="NL605" s="44" t="str">
        <f>IF(NK605="","",NK605-NK604)</f>
        <v/>
      </c>
      <c r="NM605" s="44"/>
      <c r="NN605" s="44" t="str">
        <f>IF(NM605="","",NM604+NO604-NM605)</f>
        <v/>
      </c>
      <c r="NO605" s="44"/>
      <c r="NP605" s="43"/>
      <c r="NQ605" s="43" t="str">
        <f>IF(NI605="","",NQ604)</f>
        <v/>
      </c>
      <c r="NR605" s="44" t="str">
        <f t="shared" si="2972"/>
        <v/>
      </c>
      <c r="NS605" s="45" t="str">
        <f t="shared" si="2973"/>
        <v/>
      </c>
      <c r="NT605" s="35"/>
    </row>
    <row r="606" spans="1:384" ht="15" customHeight="1" thickTop="1" x14ac:dyDescent="0.2">
      <c r="A606" s="38"/>
      <c r="B606" s="39"/>
      <c r="C606" s="40"/>
      <c r="D606" s="40"/>
      <c r="E606" s="40"/>
      <c r="F606" s="140"/>
      <c r="G606" s="140"/>
      <c r="H606" s="42"/>
      <c r="I606" s="44"/>
      <c r="J606" s="44" t="str">
        <f>IF(I606="","",I606-I605)</f>
        <v/>
      </c>
      <c r="K606" s="44"/>
      <c r="L606" s="44" t="str">
        <f>IF(K606="","",K606-K605)</f>
        <v/>
      </c>
      <c r="M606" s="44"/>
      <c r="N606" s="44" t="str">
        <f>IF(M606="","",M605+O605-M606)</f>
        <v/>
      </c>
      <c r="O606" s="44"/>
      <c r="P606" s="43"/>
      <c r="Q606" s="43" t="str">
        <f>IF(I606="","",Q605)</f>
        <v/>
      </c>
      <c r="R606" s="44" t="str">
        <f t="shared" si="2952"/>
        <v/>
      </c>
      <c r="S606" s="45" t="str">
        <f t="shared" si="2953"/>
        <v/>
      </c>
      <c r="T606" s="35"/>
      <c r="U606" s="27"/>
      <c r="V606" s="46"/>
      <c r="W606" s="67"/>
      <c r="X606" s="44" t="str">
        <f>IF(W606="","",W606-W605)</f>
        <v/>
      </c>
      <c r="Y606" s="44"/>
      <c r="Z606" s="44" t="str">
        <f>IF(Y606="","",Y606-Y605)</f>
        <v/>
      </c>
      <c r="AA606" s="44"/>
      <c r="AB606" s="44" t="str">
        <f>IF(AA606="","",AA605+AC605-AA606)</f>
        <v/>
      </c>
      <c r="AC606" s="44"/>
      <c r="AD606" s="44"/>
      <c r="AE606" s="44"/>
      <c r="AF606" s="44" t="str">
        <f t="shared" si="2954"/>
        <v/>
      </c>
      <c r="AG606" s="45" t="str">
        <f t="shared" si="2955"/>
        <v/>
      </c>
      <c r="AH606" s="35"/>
      <c r="AI606" s="27"/>
      <c r="AJ606" s="46"/>
      <c r="AK606" s="44"/>
      <c r="AL606" s="44" t="str">
        <f>IF(AK606="","",AK606-AK605)</f>
        <v/>
      </c>
      <c r="AM606" s="44"/>
      <c r="AN606" s="44" t="str">
        <f>IF(AM606="","",AM606-AM605)</f>
        <v/>
      </c>
      <c r="AO606" s="44"/>
      <c r="AP606" s="44" t="str">
        <f>IF(AO606="","",AO605+AQ605-AO606)</f>
        <v/>
      </c>
      <c r="AQ606" s="44"/>
      <c r="AR606" s="44"/>
      <c r="AS606" s="44"/>
      <c r="AT606" s="44" t="str">
        <f t="shared" si="2956"/>
        <v/>
      </c>
      <c r="AU606" s="45" t="str">
        <f t="shared" si="2957"/>
        <v/>
      </c>
      <c r="AV606" s="35"/>
      <c r="AW606" s="27"/>
      <c r="AX606" s="46"/>
      <c r="AY606" s="44"/>
      <c r="AZ606" s="44" t="str">
        <f>IF(AY606="","",AY606-AY605)</f>
        <v/>
      </c>
      <c r="BA606" s="44"/>
      <c r="BB606" s="44" t="str">
        <f>IF(BA606="","",BA606-BA605)</f>
        <v/>
      </c>
      <c r="BC606" s="44"/>
      <c r="BD606" s="44" t="str">
        <f>IF(BC606="","",BC605+BE605-BC606)</f>
        <v/>
      </c>
      <c r="BE606" s="44"/>
      <c r="BF606" s="44"/>
      <c r="BG606" s="44"/>
      <c r="BH606" s="44" t="str">
        <f t="shared" si="2958"/>
        <v/>
      </c>
      <c r="BI606" s="45" t="str">
        <f t="shared" si="2959"/>
        <v/>
      </c>
      <c r="BJ606" s="35"/>
      <c r="BK606" s="50"/>
      <c r="BL606" s="46"/>
      <c r="BM606" s="44">
        <v>9290</v>
      </c>
      <c r="BN606" s="44">
        <f t="shared" si="2886"/>
        <v>46</v>
      </c>
      <c r="BO606" s="44">
        <v>269</v>
      </c>
      <c r="BP606" s="44">
        <f t="shared" si="2887"/>
        <v>3</v>
      </c>
      <c r="BQ606" s="44">
        <v>3</v>
      </c>
      <c r="BR606" s="44">
        <f t="shared" si="2888"/>
        <v>3</v>
      </c>
      <c r="BS606" s="43">
        <v>1</v>
      </c>
      <c r="BT606" s="106" t="str">
        <f t="shared" si="2941"/>
        <v>こびとづかんキーケース</v>
      </c>
      <c r="BU606" s="67">
        <f t="shared" si="2942"/>
        <v>726</v>
      </c>
      <c r="BV606" s="43">
        <f t="shared" si="2889"/>
        <v>2178</v>
      </c>
      <c r="BW606" s="45">
        <f t="shared" si="2890"/>
        <v>0.47347826086956524</v>
      </c>
      <c r="BX606" s="35"/>
      <c r="BY606" s="27"/>
      <c r="BZ606" s="46"/>
      <c r="CA606" s="44">
        <v>18650</v>
      </c>
      <c r="CB606" s="44">
        <f t="shared" si="2891"/>
        <v>44</v>
      </c>
      <c r="CC606" s="44">
        <v>1037</v>
      </c>
      <c r="CD606" s="44">
        <f t="shared" si="2892"/>
        <v>2</v>
      </c>
      <c r="CE606" s="44">
        <v>4</v>
      </c>
      <c r="CF606" s="44">
        <f t="shared" si="2893"/>
        <v>2</v>
      </c>
      <c r="CG606" s="43">
        <v>0</v>
      </c>
      <c r="CH606" s="106" t="str">
        <f t="shared" si="2939"/>
        <v>ジョージファン</v>
      </c>
      <c r="CI606" s="67">
        <f t="shared" si="2940"/>
        <v>1050</v>
      </c>
      <c r="CJ606" s="43">
        <f t="shared" si="2894"/>
        <v>2100</v>
      </c>
      <c r="CK606" s="45">
        <f t="shared" si="2895"/>
        <v>0.47727272727272729</v>
      </c>
      <c r="CL606" s="35"/>
      <c r="CM606" s="27"/>
      <c r="CN606" s="46"/>
      <c r="CO606" s="44">
        <v>15277</v>
      </c>
      <c r="CP606" s="44">
        <f t="shared" si="2896"/>
        <v>108</v>
      </c>
      <c r="CQ606" s="44">
        <v>562</v>
      </c>
      <c r="CR606" s="44">
        <f t="shared" si="2897"/>
        <v>1</v>
      </c>
      <c r="CS606" s="44">
        <v>6</v>
      </c>
      <c r="CT606" s="44">
        <f t="shared" si="2898"/>
        <v>1</v>
      </c>
      <c r="CU606" s="43">
        <v>2</v>
      </c>
      <c r="CV606" s="106" t="str">
        <f t="shared" si="2899"/>
        <v>キティフェイスポーチ</v>
      </c>
      <c r="CW606" s="67">
        <f t="shared" si="2900"/>
        <v>900</v>
      </c>
      <c r="CX606" s="43">
        <f t="shared" si="2901"/>
        <v>900</v>
      </c>
      <c r="CY606" s="45">
        <f t="shared" si="2902"/>
        <v>8.3333333333333329E-2</v>
      </c>
      <c r="CZ606" s="35"/>
      <c r="DA606" s="58"/>
      <c r="DB606" s="46"/>
      <c r="DC606" s="44">
        <v>6451</v>
      </c>
      <c r="DD606" s="44">
        <f t="shared" si="2903"/>
        <v>44</v>
      </c>
      <c r="DE606" s="44">
        <v>206</v>
      </c>
      <c r="DF606" s="44">
        <f t="shared" si="2904"/>
        <v>3</v>
      </c>
      <c r="DG606" s="44">
        <v>12</v>
      </c>
      <c r="DH606" s="44">
        <f t="shared" si="2905"/>
        <v>3</v>
      </c>
      <c r="DI606" s="43">
        <v>2</v>
      </c>
      <c r="DJ606" s="106" t="str">
        <f t="shared" si="2974"/>
        <v>デジタルミニカメラ</v>
      </c>
      <c r="DK606" s="67">
        <f t="shared" si="2975"/>
        <v>722</v>
      </c>
      <c r="DL606" s="43">
        <f t="shared" si="2907"/>
        <v>2166</v>
      </c>
      <c r="DM606" s="45">
        <f t="shared" si="2908"/>
        <v>0.49227272727272725</v>
      </c>
      <c r="DN606" s="35"/>
      <c r="DO606" s="27"/>
      <c r="DP606" s="46"/>
      <c r="DQ606" s="44">
        <v>1417</v>
      </c>
      <c r="DR606" s="44">
        <f t="shared" si="2909"/>
        <v>112</v>
      </c>
      <c r="DS606" s="44">
        <v>44</v>
      </c>
      <c r="DT606" s="44">
        <f t="shared" si="2910"/>
        <v>2</v>
      </c>
      <c r="DU606" s="44">
        <v>4</v>
      </c>
      <c r="DV606" s="44">
        <f t="shared" si="2911"/>
        <v>2</v>
      </c>
      <c r="DW606" s="43">
        <v>2</v>
      </c>
      <c r="DX606" s="106" t="str">
        <f t="shared" si="2946"/>
        <v>サンリオFAN</v>
      </c>
      <c r="DY606" s="67">
        <f t="shared" si="2947"/>
        <v>1100</v>
      </c>
      <c r="DZ606" s="43">
        <f t="shared" si="2913"/>
        <v>2200</v>
      </c>
      <c r="EA606" s="45">
        <f t="shared" si="2914"/>
        <v>0.19642857142857142</v>
      </c>
      <c r="EB606" s="35"/>
      <c r="EC606" s="27"/>
      <c r="ED606" s="46"/>
      <c r="EE606" s="44"/>
      <c r="EF606" s="44" t="str">
        <f>IF(EE606="","",EE606-EE605)</f>
        <v/>
      </c>
      <c r="EG606" s="44"/>
      <c r="EH606" s="44" t="str">
        <f>IF(EG606="","",EG606-EG605)</f>
        <v/>
      </c>
      <c r="EI606" s="44"/>
      <c r="EJ606" s="44" t="str">
        <f>IF(EI606="","",EI605+EK605-EI606)</f>
        <v/>
      </c>
      <c r="EK606" s="44"/>
      <c r="EL606" s="44"/>
      <c r="EM606" s="44"/>
      <c r="EN606" s="44" t="str">
        <f t="shared" si="2960"/>
        <v/>
      </c>
      <c r="EO606" s="45" t="str">
        <f t="shared" si="2961"/>
        <v/>
      </c>
      <c r="EP606" s="35"/>
      <c r="EQ606" s="27"/>
      <c r="ER606" s="46"/>
      <c r="ES606" s="44"/>
      <c r="ET606" s="44" t="str">
        <f>IF(ES606="","",ES606-ES605)</f>
        <v/>
      </c>
      <c r="EU606" s="44"/>
      <c r="EV606" s="44" t="str">
        <f>IF(EU606="","",EU606-EU605)</f>
        <v/>
      </c>
      <c r="EW606" s="44"/>
      <c r="EX606" s="44" t="str">
        <f>IF(EW606="","",EW605+EY605-EW606)</f>
        <v/>
      </c>
      <c r="EY606" s="44"/>
      <c r="EZ606" s="44"/>
      <c r="FA606" s="44"/>
      <c r="FB606" s="44" t="str">
        <f t="shared" si="2962"/>
        <v/>
      </c>
      <c r="FC606" s="45" t="str">
        <f t="shared" si="2963"/>
        <v/>
      </c>
      <c r="FD606" s="35"/>
      <c r="HW606" s="181"/>
      <c r="IY606" s="33"/>
      <c r="IZ606" s="46"/>
      <c r="JA606" s="44">
        <v>3351</v>
      </c>
      <c r="JB606" s="69">
        <f t="shared" si="2915"/>
        <v>28</v>
      </c>
      <c r="JC606" s="44">
        <v>101</v>
      </c>
      <c r="JD606" s="44">
        <f t="shared" si="2916"/>
        <v>0</v>
      </c>
      <c r="JE606" s="44">
        <v>34</v>
      </c>
      <c r="JF606" s="44">
        <f t="shared" si="2917"/>
        <v>0</v>
      </c>
      <c r="JG606" s="43">
        <v>0</v>
      </c>
      <c r="JH606" s="106" t="str">
        <f t="shared" si="2918"/>
        <v>ミニ香水</v>
      </c>
      <c r="JI606" s="67">
        <f t="shared" si="2919"/>
        <v>1100</v>
      </c>
      <c r="JJ606" s="43">
        <f t="shared" si="2920"/>
        <v>0</v>
      </c>
      <c r="JK606" s="45">
        <f t="shared" si="2921"/>
        <v>0</v>
      </c>
      <c r="JL606" s="35"/>
      <c r="JM606" s="27"/>
      <c r="JN606" s="46"/>
      <c r="JO606" s="44">
        <v>4148</v>
      </c>
      <c r="JP606" s="69">
        <f t="shared" si="2922"/>
        <v>15</v>
      </c>
      <c r="JQ606" s="44">
        <v>89</v>
      </c>
      <c r="JR606" s="44">
        <f t="shared" si="2923"/>
        <v>0</v>
      </c>
      <c r="JS606" s="44">
        <v>13</v>
      </c>
      <c r="JT606" s="44">
        <f t="shared" si="2924"/>
        <v>0</v>
      </c>
      <c r="JU606" s="43">
        <v>0</v>
      </c>
      <c r="JV606" s="106" t="str">
        <f t="shared" si="2950"/>
        <v>ジャグラーサウンドボタン</v>
      </c>
      <c r="JW606" s="67">
        <f t="shared" si="2951"/>
        <v>900</v>
      </c>
      <c r="JX606" s="43">
        <f t="shared" si="2926"/>
        <v>0</v>
      </c>
      <c r="JY606" s="45">
        <f t="shared" si="2927"/>
        <v>0</v>
      </c>
      <c r="JZ606" s="35"/>
      <c r="KA606" s="61"/>
      <c r="KB606" s="46"/>
      <c r="KC606" s="44">
        <v>3237</v>
      </c>
      <c r="KD606" s="44">
        <f t="shared" si="2928"/>
        <v>67</v>
      </c>
      <c r="KE606" s="44">
        <v>98</v>
      </c>
      <c r="KF606" s="44">
        <f t="shared" si="2929"/>
        <v>3</v>
      </c>
      <c r="KG606" s="44">
        <v>3</v>
      </c>
      <c r="KH606" s="44">
        <f t="shared" si="2930"/>
        <v>3</v>
      </c>
      <c r="KI606" s="43">
        <v>7</v>
      </c>
      <c r="KJ606" s="106" t="str">
        <f t="shared" si="2964"/>
        <v>こびとづかんキーケース</v>
      </c>
      <c r="KK606" s="67">
        <f t="shared" si="2965"/>
        <v>698</v>
      </c>
      <c r="KL606" s="43">
        <f t="shared" si="2931"/>
        <v>2094</v>
      </c>
      <c r="KM606" s="45">
        <f t="shared" si="2932"/>
        <v>0.31253731343283581</v>
      </c>
      <c r="KN606" s="35"/>
      <c r="KO606" s="27"/>
      <c r="KP606" s="46"/>
      <c r="KQ606" s="44">
        <v>3757</v>
      </c>
      <c r="KR606" s="44">
        <f t="shared" si="2933"/>
        <v>60</v>
      </c>
      <c r="KS606" s="44">
        <v>81</v>
      </c>
      <c r="KT606" s="44">
        <f t="shared" si="2934"/>
        <v>2</v>
      </c>
      <c r="KU606" s="44">
        <v>10</v>
      </c>
      <c r="KV606" s="44">
        <f t="shared" si="2935"/>
        <v>2</v>
      </c>
      <c r="KW606" s="43">
        <v>5</v>
      </c>
      <c r="KX606" s="106" t="str">
        <f t="shared" si="2948"/>
        <v>デジタルミニカメラ</v>
      </c>
      <c r="KY606" s="67">
        <f t="shared" si="2949"/>
        <v>722</v>
      </c>
      <c r="KZ606" s="43">
        <f t="shared" si="2937"/>
        <v>1444</v>
      </c>
      <c r="LA606" s="45">
        <f t="shared" si="2938"/>
        <v>0.24066666666666667</v>
      </c>
      <c r="LB606" s="35"/>
      <c r="LC606" s="27"/>
      <c r="LD606" s="51">
        <f>IF(A592="","",A592)</f>
        <v>45883</v>
      </c>
      <c r="LE606" s="43">
        <v>67189</v>
      </c>
      <c r="LF606" s="225">
        <f>IF(LE606="","",LE606-LE603)</f>
        <v>126</v>
      </c>
      <c r="LG606" s="43">
        <v>445</v>
      </c>
      <c r="LH606" s="43">
        <f t="shared" si="2883"/>
        <v>0</v>
      </c>
      <c r="LI606" s="43">
        <v>2</v>
      </c>
      <c r="LJ606" s="87">
        <f t="shared" si="2884"/>
        <v>0</v>
      </c>
      <c r="LK606" s="43">
        <v>0</v>
      </c>
      <c r="LL606" s="64" t="str">
        <f>IF(LE606="","",LL603)</f>
        <v>キティ浴衣、クロミ浴衣</v>
      </c>
      <c r="LM606" s="47">
        <f>IF(LF606="","",LM603)</f>
        <v>1000</v>
      </c>
      <c r="LN606" s="87">
        <f t="shared" si="2885"/>
        <v>0</v>
      </c>
      <c r="LO606" s="54"/>
      <c r="LP606" s="35"/>
      <c r="LQ606" s="27"/>
      <c r="LR606" s="46"/>
      <c r="LS606" s="44"/>
      <c r="LT606" s="44" t="str">
        <f>IF(LS606="","",LS606-LS605)</f>
        <v/>
      </c>
      <c r="LU606" s="44"/>
      <c r="LV606" s="44" t="str">
        <f>IF(LU606="","",LU606-LU605)</f>
        <v/>
      </c>
      <c r="LW606" s="44"/>
      <c r="LX606" s="44" t="str">
        <f>IF(LW606="","",LW605+LY605-LW606)</f>
        <v/>
      </c>
      <c r="LY606" s="44"/>
      <c r="LZ606" s="44"/>
      <c r="MA606" s="44"/>
      <c r="MB606" s="44" t="str">
        <f t="shared" si="2966"/>
        <v/>
      </c>
      <c r="MC606" s="45" t="str">
        <f t="shared" si="2967"/>
        <v/>
      </c>
      <c r="MD606" s="35"/>
      <c r="ME606" s="27"/>
      <c r="MF606" s="46"/>
      <c r="MG606" s="44"/>
      <c r="MH606" s="44" t="str">
        <f>IF(MG606="","",MG606-MG605)</f>
        <v/>
      </c>
      <c r="MI606" s="44"/>
      <c r="MJ606" s="44" t="str">
        <f>IF(MI606="","",MI606-MI605)</f>
        <v/>
      </c>
      <c r="MK606" s="44"/>
      <c r="ML606" s="44" t="str">
        <f>IF(MK606="","",MK605+MM605-MK606)</f>
        <v/>
      </c>
      <c r="MM606" s="44"/>
      <c r="MN606" s="44"/>
      <c r="MO606" s="44"/>
      <c r="MP606" s="44" t="str">
        <f t="shared" si="2968"/>
        <v/>
      </c>
      <c r="MQ606" s="45" t="str">
        <f t="shared" si="2969"/>
        <v/>
      </c>
      <c r="MR606" s="35"/>
      <c r="MS606" s="27"/>
      <c r="MT606" s="46"/>
      <c r="MU606" s="44"/>
      <c r="MV606" s="44" t="str">
        <f>IF(MU606="","",MU606-MU605)</f>
        <v/>
      </c>
      <c r="MW606" s="44"/>
      <c r="MX606" s="44" t="str">
        <f>IF(MW606="","",MW606-MW605)</f>
        <v/>
      </c>
      <c r="MY606" s="44"/>
      <c r="MZ606" s="44" t="str">
        <f>IF(MY606="","",MY605+NA605-MY606)</f>
        <v/>
      </c>
      <c r="NA606" s="44"/>
      <c r="NB606" s="44"/>
      <c r="NC606" s="44"/>
      <c r="ND606" s="44" t="str">
        <f t="shared" si="2970"/>
        <v/>
      </c>
      <c r="NE606" s="45" t="str">
        <f t="shared" si="2971"/>
        <v/>
      </c>
      <c r="NF606" s="35"/>
      <c r="NG606" s="27"/>
      <c r="NH606" s="46"/>
      <c r="NI606" s="44"/>
      <c r="NJ606" s="44" t="str">
        <f>IF(NI606="","",NI606-NI605)</f>
        <v/>
      </c>
      <c r="NK606" s="44"/>
      <c r="NL606" s="44" t="str">
        <f>IF(NK606="","",NK606-NK605)</f>
        <v/>
      </c>
      <c r="NM606" s="44"/>
      <c r="NN606" s="44" t="str">
        <f>IF(NM606="","",NM605+NO605-NM606)</f>
        <v/>
      </c>
      <c r="NO606" s="44"/>
      <c r="NP606" s="44"/>
      <c r="NQ606" s="44"/>
      <c r="NR606" s="44" t="str">
        <f t="shared" si="2972"/>
        <v/>
      </c>
      <c r="NS606" s="45" t="str">
        <f t="shared" si="2973"/>
        <v/>
      </c>
      <c r="NT606" s="35"/>
    </row>
    <row r="607" spans="1:384" x14ac:dyDescent="0.2">
      <c r="A607" s="38"/>
      <c r="B607" s="39"/>
      <c r="C607" s="40"/>
      <c r="D607" s="40"/>
      <c r="E607" s="40"/>
      <c r="F607" s="140"/>
      <c r="G607" s="140"/>
      <c r="H607" s="42"/>
      <c r="I607" s="44"/>
      <c r="J607" s="44" t="str">
        <f>IF(I607="","",I607-I606)</f>
        <v/>
      </c>
      <c r="K607" s="44"/>
      <c r="L607" s="44" t="str">
        <f>IF(K607="","",K607-K606)</f>
        <v/>
      </c>
      <c r="M607" s="44"/>
      <c r="N607" s="44" t="str">
        <f>IF(M607="","",M606+O606-M607)</f>
        <v/>
      </c>
      <c r="O607" s="44"/>
      <c r="P607" s="43"/>
      <c r="Q607" s="43" t="str">
        <f>IF(I607="","",Q606)</f>
        <v/>
      </c>
      <c r="R607" s="44" t="str">
        <f t="shared" si="2952"/>
        <v/>
      </c>
      <c r="S607" s="45" t="str">
        <f t="shared" si="2953"/>
        <v/>
      </c>
      <c r="T607" s="35"/>
      <c r="U607" s="27"/>
      <c r="V607" s="46"/>
      <c r="W607" s="67"/>
      <c r="X607" s="44" t="str">
        <f>IF(W607="","",W607-W606)</f>
        <v/>
      </c>
      <c r="Y607" s="44"/>
      <c r="Z607" s="44" t="str">
        <f>IF(Y607="","",Y607-Y606)</f>
        <v/>
      </c>
      <c r="AA607" s="44"/>
      <c r="AB607" s="44" t="str">
        <f>IF(AA607="","",AA606+AC606-AA607)</f>
        <v/>
      </c>
      <c r="AC607" s="44"/>
      <c r="AD607" s="44"/>
      <c r="AE607" s="44"/>
      <c r="AF607" s="44" t="str">
        <f t="shared" si="2954"/>
        <v/>
      </c>
      <c r="AG607" s="45" t="str">
        <f t="shared" si="2955"/>
        <v/>
      </c>
      <c r="AH607" s="35"/>
      <c r="AI607" s="27"/>
      <c r="AJ607" s="46"/>
      <c r="AK607" s="44"/>
      <c r="AL607" s="44" t="str">
        <f>IF(AK607="","",AK607-AK606)</f>
        <v/>
      </c>
      <c r="AM607" s="44"/>
      <c r="AN607" s="44" t="str">
        <f>IF(AM607="","",AM607-AM606)</f>
        <v/>
      </c>
      <c r="AO607" s="44"/>
      <c r="AP607" s="44" t="str">
        <f>IF(AO607="","",AO606+AQ606-AO607)</f>
        <v/>
      </c>
      <c r="AQ607" s="44"/>
      <c r="AR607" s="44"/>
      <c r="AS607" s="44"/>
      <c r="AT607" s="44" t="str">
        <f t="shared" si="2956"/>
        <v/>
      </c>
      <c r="AU607" s="45" t="str">
        <f t="shared" si="2957"/>
        <v/>
      </c>
      <c r="AV607" s="35"/>
      <c r="AW607" s="27"/>
      <c r="AX607" s="46"/>
      <c r="AY607" s="44"/>
      <c r="AZ607" s="44" t="str">
        <f>IF(AY607="","",AY607-AY606)</f>
        <v/>
      </c>
      <c r="BA607" s="44"/>
      <c r="BB607" s="44" t="str">
        <f>IF(BA607="","",BA607-BA606)</f>
        <v/>
      </c>
      <c r="BC607" s="44"/>
      <c r="BD607" s="44" t="str">
        <f>IF(BC607="","",BC606+BE606-BC607)</f>
        <v/>
      </c>
      <c r="BE607" s="44"/>
      <c r="BF607" s="44"/>
      <c r="BG607" s="44"/>
      <c r="BH607" s="44" t="str">
        <f t="shared" si="2958"/>
        <v/>
      </c>
      <c r="BI607" s="45" t="str">
        <f t="shared" si="2959"/>
        <v/>
      </c>
      <c r="BJ607" s="35"/>
      <c r="BK607" s="50"/>
      <c r="BL607" s="46"/>
      <c r="BM607" s="44">
        <v>10420</v>
      </c>
      <c r="BN607" s="44">
        <f t="shared" si="2886"/>
        <v>104</v>
      </c>
      <c r="BO607" s="44">
        <v>580</v>
      </c>
      <c r="BP607" s="44">
        <f t="shared" si="2887"/>
        <v>4</v>
      </c>
      <c r="BQ607" s="44">
        <v>4</v>
      </c>
      <c r="BR607" s="44">
        <v>5</v>
      </c>
      <c r="BS607" s="25">
        <v>4</v>
      </c>
      <c r="BT607" s="60" t="str">
        <f t="shared" si="2941"/>
        <v>サンリオFAN</v>
      </c>
      <c r="BU607" s="67">
        <f t="shared" si="2942"/>
        <v>1100</v>
      </c>
      <c r="BV607" s="44">
        <f t="shared" si="2889"/>
        <v>5500</v>
      </c>
      <c r="BW607" s="45">
        <f t="shared" si="2890"/>
        <v>0.52884615384615385</v>
      </c>
      <c r="BX607" s="35"/>
      <c r="BY607" s="27"/>
      <c r="BZ607" s="46"/>
      <c r="CA607" s="44">
        <v>15544</v>
      </c>
      <c r="CB607" s="69">
        <f t="shared" si="2891"/>
        <v>28</v>
      </c>
      <c r="CC607" s="44">
        <v>1818</v>
      </c>
      <c r="CD607" s="44">
        <f t="shared" si="2892"/>
        <v>0</v>
      </c>
      <c r="CE607" s="44">
        <v>16</v>
      </c>
      <c r="CF607" s="44">
        <f t="shared" si="2893"/>
        <v>0</v>
      </c>
      <c r="CG607" s="25">
        <v>0</v>
      </c>
      <c r="CH607" s="60" t="str">
        <f t="shared" si="2939"/>
        <v>ターボババアマスコット</v>
      </c>
      <c r="CI607" s="67">
        <f t="shared" si="2940"/>
        <v>800</v>
      </c>
      <c r="CJ607" s="44">
        <f t="shared" si="2894"/>
        <v>0</v>
      </c>
      <c r="CK607" s="45">
        <f t="shared" si="2895"/>
        <v>0</v>
      </c>
      <c r="CL607" s="35"/>
      <c r="CM607" s="27"/>
      <c r="CN607" s="46"/>
      <c r="CO607" s="44">
        <v>19282</v>
      </c>
      <c r="CP607" s="44">
        <f t="shared" si="2896"/>
        <v>42</v>
      </c>
      <c r="CQ607" s="44">
        <v>890</v>
      </c>
      <c r="CR607" s="44">
        <f t="shared" si="2897"/>
        <v>1</v>
      </c>
      <c r="CS607" s="44">
        <v>9</v>
      </c>
      <c r="CT607" s="44">
        <f t="shared" si="2898"/>
        <v>1</v>
      </c>
      <c r="CU607" s="25">
        <v>0</v>
      </c>
      <c r="CV607" s="60" t="s">
        <v>367</v>
      </c>
      <c r="CW607" s="67">
        <v>550</v>
      </c>
      <c r="CX607" s="44">
        <f t="shared" si="2901"/>
        <v>550</v>
      </c>
      <c r="CY607" s="45">
        <f t="shared" si="2902"/>
        <v>0.13095238095238096</v>
      </c>
      <c r="CZ607" s="35"/>
      <c r="DA607" s="58"/>
      <c r="DB607" s="46"/>
      <c r="DC607" s="44">
        <v>6714</v>
      </c>
      <c r="DD607" s="69">
        <f t="shared" si="2903"/>
        <v>22</v>
      </c>
      <c r="DE607" s="44">
        <v>398</v>
      </c>
      <c r="DF607" s="44">
        <f t="shared" si="2904"/>
        <v>0</v>
      </c>
      <c r="DG607" s="44">
        <v>102</v>
      </c>
      <c r="DH607" s="44">
        <f t="shared" si="2905"/>
        <v>2</v>
      </c>
      <c r="DI607" s="25">
        <v>0</v>
      </c>
      <c r="DJ607" s="60" t="str">
        <f t="shared" si="2974"/>
        <v>スプランキーラバー</v>
      </c>
      <c r="DK607" s="67">
        <f t="shared" si="2975"/>
        <v>187</v>
      </c>
      <c r="DL607" s="44">
        <f t="shared" si="2907"/>
        <v>374</v>
      </c>
      <c r="DM607" s="45">
        <f t="shared" si="2908"/>
        <v>0.17</v>
      </c>
      <c r="DN607" s="35"/>
      <c r="DO607" s="27"/>
      <c r="DP607" s="46"/>
      <c r="DQ607" s="44">
        <v>641</v>
      </c>
      <c r="DR607" s="44">
        <f t="shared" si="2909"/>
        <v>67</v>
      </c>
      <c r="DS607" s="44">
        <v>24</v>
      </c>
      <c r="DT607" s="44">
        <f t="shared" si="2910"/>
        <v>2</v>
      </c>
      <c r="DU607" s="44">
        <v>11</v>
      </c>
      <c r="DV607" s="44">
        <f t="shared" si="2911"/>
        <v>1</v>
      </c>
      <c r="DW607" s="25">
        <v>7</v>
      </c>
      <c r="DX607" s="60" t="str">
        <f t="shared" si="2946"/>
        <v>ギャルキティキーケース</v>
      </c>
      <c r="DY607" s="67">
        <f t="shared" si="2947"/>
        <v>726</v>
      </c>
      <c r="DZ607" s="44">
        <f t="shared" si="2913"/>
        <v>726</v>
      </c>
      <c r="EA607" s="45">
        <f t="shared" si="2914"/>
        <v>0.10835820895522388</v>
      </c>
      <c r="EB607" s="35"/>
      <c r="EC607" s="27"/>
      <c r="ED607" s="46"/>
      <c r="EE607" s="44"/>
      <c r="EF607" s="44" t="str">
        <f>IF(EE607="","",EE607-EE606)</f>
        <v/>
      </c>
      <c r="EG607" s="44"/>
      <c r="EH607" s="44" t="str">
        <f>IF(EG607="","",EG607-EG606)</f>
        <v/>
      </c>
      <c r="EI607" s="44"/>
      <c r="EJ607" s="44" t="str">
        <f>IF(EI607="","",EI606+EK606-EI607)</f>
        <v/>
      </c>
      <c r="EK607" s="44"/>
      <c r="EL607" s="44"/>
      <c r="EM607" s="44"/>
      <c r="EN607" s="44" t="str">
        <f t="shared" si="2960"/>
        <v/>
      </c>
      <c r="EO607" s="45" t="str">
        <f t="shared" si="2961"/>
        <v/>
      </c>
      <c r="EP607" s="35"/>
      <c r="EQ607" s="27"/>
      <c r="ER607" s="46"/>
      <c r="ES607" s="44"/>
      <c r="ET607" s="44" t="str">
        <f>IF(ES607="","",ES607-ES606)</f>
        <v/>
      </c>
      <c r="EU607" s="44"/>
      <c r="EV607" s="44" t="str">
        <f>IF(EU607="","",EU607-EU606)</f>
        <v/>
      </c>
      <c r="EW607" s="44"/>
      <c r="EX607" s="44" t="str">
        <f>IF(EW607="","",EW606+EY606-EW607)</f>
        <v/>
      </c>
      <c r="EY607" s="44"/>
      <c r="EZ607" s="44"/>
      <c r="FA607" s="44"/>
      <c r="FB607" s="44" t="str">
        <f t="shared" si="2962"/>
        <v/>
      </c>
      <c r="FC607" s="45" t="str">
        <f t="shared" si="2963"/>
        <v/>
      </c>
      <c r="FD607" s="35"/>
      <c r="HW607" s="181"/>
      <c r="IY607" s="33"/>
      <c r="IZ607" s="46"/>
      <c r="JA607" s="44">
        <v>3193</v>
      </c>
      <c r="JB607" s="44">
        <f t="shared" si="2915"/>
        <v>54</v>
      </c>
      <c r="JC607" s="44">
        <v>105</v>
      </c>
      <c r="JD607" s="44">
        <f t="shared" si="2916"/>
        <v>1</v>
      </c>
      <c r="JE607" s="44">
        <v>22</v>
      </c>
      <c r="JF607" s="44">
        <f t="shared" si="2917"/>
        <v>2</v>
      </c>
      <c r="JG607" s="25">
        <v>0</v>
      </c>
      <c r="JH607" s="60" t="str">
        <f t="shared" si="2918"/>
        <v>アンパンマンもちふわ</v>
      </c>
      <c r="JI607" s="67">
        <f t="shared" si="2919"/>
        <v>673</v>
      </c>
      <c r="JJ607" s="44">
        <f t="shared" si="2920"/>
        <v>1346</v>
      </c>
      <c r="JK607" s="45">
        <f t="shared" si="2921"/>
        <v>0.24925925925925926</v>
      </c>
      <c r="JL607" s="35"/>
      <c r="JM607" s="27"/>
      <c r="JN607" s="46"/>
      <c r="JO607" s="44">
        <v>2616</v>
      </c>
      <c r="JP607" s="69">
        <f t="shared" si="2922"/>
        <v>8</v>
      </c>
      <c r="JQ607" s="44">
        <v>134</v>
      </c>
      <c r="JR607" s="44">
        <f t="shared" si="2923"/>
        <v>0</v>
      </c>
      <c r="JS607" s="44">
        <v>21</v>
      </c>
      <c r="JT607" s="44">
        <v>2</v>
      </c>
      <c r="JU607" s="25">
        <v>2</v>
      </c>
      <c r="JV607" s="60" t="str">
        <f t="shared" si="2950"/>
        <v>モンチッチヘアゴム</v>
      </c>
      <c r="JW607" s="67">
        <f t="shared" si="2951"/>
        <v>450</v>
      </c>
      <c r="JX607" s="44">
        <f t="shared" si="2926"/>
        <v>900</v>
      </c>
      <c r="JY607" s="45">
        <f t="shared" si="2927"/>
        <v>1.125</v>
      </c>
      <c r="JZ607" s="35" t="s">
        <v>364</v>
      </c>
      <c r="KA607" s="61"/>
      <c r="KB607" s="46"/>
      <c r="KC607" s="44">
        <v>3764</v>
      </c>
      <c r="KD607" s="44">
        <f t="shared" si="2928"/>
        <v>152</v>
      </c>
      <c r="KE607" s="44">
        <v>268</v>
      </c>
      <c r="KF607" s="44">
        <f t="shared" si="2929"/>
        <v>10</v>
      </c>
      <c r="KG607" s="44">
        <v>55</v>
      </c>
      <c r="KH607" s="44">
        <f t="shared" si="2930"/>
        <v>15</v>
      </c>
      <c r="KI607" s="25">
        <v>40</v>
      </c>
      <c r="KJ607" s="60" t="str">
        <f t="shared" si="2964"/>
        <v>AIモンスターラバー</v>
      </c>
      <c r="KK607" s="67">
        <f t="shared" si="2965"/>
        <v>198</v>
      </c>
      <c r="KL607" s="44">
        <f t="shared" si="2931"/>
        <v>2970</v>
      </c>
      <c r="KM607" s="45">
        <f t="shared" si="2932"/>
        <v>0.19539473684210526</v>
      </c>
      <c r="KN607" s="35"/>
      <c r="KO607" s="27"/>
      <c r="KP607" s="46"/>
      <c r="KQ607" s="44">
        <v>4502</v>
      </c>
      <c r="KR607" s="44">
        <f t="shared" si="2933"/>
        <v>128</v>
      </c>
      <c r="KS607" s="44">
        <v>217</v>
      </c>
      <c r="KT607" s="44">
        <f t="shared" si="2934"/>
        <v>7</v>
      </c>
      <c r="KU607" s="44">
        <v>58</v>
      </c>
      <c r="KV607" s="44">
        <f t="shared" si="2935"/>
        <v>8</v>
      </c>
      <c r="KW607" s="25">
        <v>0</v>
      </c>
      <c r="KX607" s="60" t="str">
        <f t="shared" si="2948"/>
        <v>キティサンダルKH</v>
      </c>
      <c r="KY607" s="67">
        <f t="shared" si="2949"/>
        <v>605</v>
      </c>
      <c r="KZ607" s="44">
        <f t="shared" si="2937"/>
        <v>4840</v>
      </c>
      <c r="LA607" s="45">
        <f t="shared" si="2938"/>
        <v>0.37812499999999999</v>
      </c>
      <c r="LB607" s="35"/>
      <c r="LC607" s="27"/>
      <c r="LD607" s="46"/>
      <c r="LE607" s="44"/>
      <c r="LF607" s="44"/>
      <c r="LG607" s="44">
        <v>530</v>
      </c>
      <c r="LH607" s="44">
        <f t="shared" si="2883"/>
        <v>0</v>
      </c>
      <c r="LI607" s="43">
        <v>2</v>
      </c>
      <c r="LJ607" s="44">
        <f t="shared" si="2884"/>
        <v>0</v>
      </c>
      <c r="LK607" s="44">
        <v>0</v>
      </c>
      <c r="LL607" s="72" t="str">
        <f>IF(LE606="","",LL604)</f>
        <v>アンパンティッシュカバー、キティヒョウ柄</v>
      </c>
      <c r="LM607" s="67">
        <f>IF(LF606="","",LM604)</f>
        <v>1000</v>
      </c>
      <c r="LN607" s="44">
        <f t="shared" si="2885"/>
        <v>0</v>
      </c>
      <c r="LO607" s="45"/>
      <c r="LP607" s="35"/>
      <c r="LQ607" s="27"/>
      <c r="LR607" s="46"/>
      <c r="LS607" s="44"/>
      <c r="LT607" s="44" t="str">
        <f>IF(LS607="","",LS607-LS606)</f>
        <v/>
      </c>
      <c r="LU607" s="44"/>
      <c r="LV607" s="44" t="str">
        <f>IF(LU607="","",LU607-LU606)</f>
        <v/>
      </c>
      <c r="LW607" s="44"/>
      <c r="LX607" s="44" t="str">
        <f>IF(LW607="","",LW606+LY606-LW607)</f>
        <v/>
      </c>
      <c r="LY607" s="44"/>
      <c r="LZ607" s="44"/>
      <c r="MA607" s="44"/>
      <c r="MB607" s="44" t="str">
        <f t="shared" si="2966"/>
        <v/>
      </c>
      <c r="MC607" s="45" t="str">
        <f t="shared" si="2967"/>
        <v/>
      </c>
      <c r="MD607" s="35"/>
      <c r="ME607" s="27"/>
      <c r="MF607" s="46"/>
      <c r="MG607" s="44"/>
      <c r="MH607" s="44" t="str">
        <f>IF(MG607="","",MG607-MG606)</f>
        <v/>
      </c>
      <c r="MI607" s="44"/>
      <c r="MJ607" s="44" t="str">
        <f>IF(MI607="","",MI607-MI606)</f>
        <v/>
      </c>
      <c r="MK607" s="44"/>
      <c r="ML607" s="44" t="str">
        <f>IF(MK607="","",MK606+MM606-MK607)</f>
        <v/>
      </c>
      <c r="MM607" s="44"/>
      <c r="MN607" s="44"/>
      <c r="MO607" s="44"/>
      <c r="MP607" s="44" t="str">
        <f t="shared" si="2968"/>
        <v/>
      </c>
      <c r="MQ607" s="45" t="str">
        <f t="shared" si="2969"/>
        <v/>
      </c>
      <c r="MR607" s="35"/>
      <c r="MS607" s="27"/>
      <c r="MT607" s="46"/>
      <c r="MU607" s="44"/>
      <c r="MV607" s="44" t="str">
        <f>IF(MU607="","",MU607-MU606)</f>
        <v/>
      </c>
      <c r="MW607" s="44"/>
      <c r="MX607" s="44" t="str">
        <f>IF(MW607="","",MW607-MW606)</f>
        <v/>
      </c>
      <c r="MY607" s="44"/>
      <c r="MZ607" s="44" t="str">
        <f>IF(MY607="","",MY606+NA606-MY607)</f>
        <v/>
      </c>
      <c r="NA607" s="44"/>
      <c r="NB607" s="44"/>
      <c r="NC607" s="44"/>
      <c r="ND607" s="44" t="str">
        <f t="shared" si="2970"/>
        <v/>
      </c>
      <c r="NE607" s="45" t="str">
        <f t="shared" si="2971"/>
        <v/>
      </c>
      <c r="NF607" s="35"/>
      <c r="NG607" s="27"/>
      <c r="NH607" s="46"/>
      <c r="NI607" s="44"/>
      <c r="NJ607" s="44" t="str">
        <f>IF(NI607="","",NI607-NI606)</f>
        <v/>
      </c>
      <c r="NK607" s="44"/>
      <c r="NL607" s="44" t="str">
        <f>IF(NK607="","",NK607-NK606)</f>
        <v/>
      </c>
      <c r="NM607" s="44"/>
      <c r="NN607" s="44" t="str">
        <f>IF(NM607="","",NM606+NO606-NM607)</f>
        <v/>
      </c>
      <c r="NO607" s="44"/>
      <c r="NP607" s="44"/>
      <c r="NQ607" s="44"/>
      <c r="NR607" s="44" t="str">
        <f t="shared" si="2972"/>
        <v/>
      </c>
      <c r="NS607" s="45" t="str">
        <f t="shared" si="2973"/>
        <v/>
      </c>
      <c r="NT607" s="35"/>
    </row>
    <row r="608" spans="1:384" ht="15" customHeight="1" thickBot="1" x14ac:dyDescent="0.25">
      <c r="A608" s="38"/>
      <c r="B608" s="39"/>
      <c r="C608" s="40"/>
      <c r="D608" s="40"/>
      <c r="E608" s="40"/>
      <c r="F608" s="140"/>
      <c r="G608" s="140"/>
      <c r="H608" s="42"/>
      <c r="I608" s="44"/>
      <c r="J608" s="44" t="str">
        <f>IF(I608="","",I608-I607)</f>
        <v/>
      </c>
      <c r="K608" s="44"/>
      <c r="L608" s="44"/>
      <c r="M608" s="44"/>
      <c r="N608" s="44" t="str">
        <f>IF(M608="","",M607+O607-M608)</f>
        <v/>
      </c>
      <c r="O608" s="44"/>
      <c r="P608" s="43"/>
      <c r="Q608" s="43" t="str">
        <f>IF(I608="","",Q607)</f>
        <v/>
      </c>
      <c r="R608" s="44" t="str">
        <f t="shared" si="2952"/>
        <v/>
      </c>
      <c r="S608" s="45" t="str">
        <f t="shared" si="2953"/>
        <v/>
      </c>
      <c r="T608" s="35"/>
      <c r="U608" s="27"/>
      <c r="V608" s="46"/>
      <c r="W608" s="67"/>
      <c r="X608" s="44" t="str">
        <f>IF(W608="","",W608-W607)</f>
        <v/>
      </c>
      <c r="Y608" s="44"/>
      <c r="Z608" s="44"/>
      <c r="AA608" s="44"/>
      <c r="AB608" s="44" t="str">
        <f>IF(AA608="","",AA607+AC607-AA608)</f>
        <v/>
      </c>
      <c r="AC608" s="44"/>
      <c r="AD608" s="44"/>
      <c r="AE608" s="44"/>
      <c r="AF608" s="44" t="str">
        <f t="shared" si="2954"/>
        <v/>
      </c>
      <c r="AG608" s="45" t="str">
        <f t="shared" si="2955"/>
        <v/>
      </c>
      <c r="AH608" s="35"/>
      <c r="AI608" s="27"/>
      <c r="AJ608" s="46"/>
      <c r="AK608" s="44"/>
      <c r="AL608" s="44" t="str">
        <f>IF(AK608="","",AK608-AK607)</f>
        <v/>
      </c>
      <c r="AM608" s="44"/>
      <c r="AN608" s="44" t="str">
        <f>IF(AM608="","",AM608-AM607)</f>
        <v/>
      </c>
      <c r="AO608" s="44"/>
      <c r="AP608" s="44" t="str">
        <f>IF(AO608="","",AO607+AQ607-AO608)</f>
        <v/>
      </c>
      <c r="AQ608" s="44"/>
      <c r="AR608" s="44"/>
      <c r="AS608" s="44"/>
      <c r="AT608" s="44" t="str">
        <f t="shared" si="2956"/>
        <v/>
      </c>
      <c r="AU608" s="45" t="str">
        <f t="shared" si="2957"/>
        <v/>
      </c>
      <c r="AV608" s="35"/>
      <c r="AW608" s="27"/>
      <c r="AX608" s="46"/>
      <c r="AY608" s="44"/>
      <c r="AZ608" s="44" t="str">
        <f>IF(AY608="","",AY608-AY607)</f>
        <v/>
      </c>
      <c r="BA608" s="44"/>
      <c r="BB608" s="44" t="str">
        <f>IF(BA608="","",BA608-BA607)</f>
        <v/>
      </c>
      <c r="BC608" s="44"/>
      <c r="BD608" s="44" t="str">
        <f>IF(BC608="","",BC607+BE607-BC608)</f>
        <v/>
      </c>
      <c r="BE608" s="44"/>
      <c r="BF608" s="44"/>
      <c r="BG608" s="44"/>
      <c r="BH608" s="44" t="str">
        <f t="shared" si="2958"/>
        <v/>
      </c>
      <c r="BI608" s="45" t="str">
        <f t="shared" si="2959"/>
        <v/>
      </c>
      <c r="BJ608" s="35"/>
      <c r="BK608" s="50"/>
      <c r="BL608" s="74"/>
      <c r="BM608" s="75">
        <v>10621</v>
      </c>
      <c r="BN608" s="75">
        <f t="shared" si="2886"/>
        <v>137</v>
      </c>
      <c r="BO608" s="75">
        <v>524</v>
      </c>
      <c r="BP608" s="75">
        <f t="shared" si="2887"/>
        <v>8</v>
      </c>
      <c r="BQ608" s="75">
        <v>85</v>
      </c>
      <c r="BR608" s="75">
        <f t="shared" si="2888"/>
        <v>19</v>
      </c>
      <c r="BS608" s="75">
        <v>8</v>
      </c>
      <c r="BT608" s="77" t="str">
        <f t="shared" si="2941"/>
        <v>ＡＩモンスターラバー</v>
      </c>
      <c r="BU608" s="78">
        <f t="shared" si="2942"/>
        <v>198</v>
      </c>
      <c r="BV608" s="75">
        <f t="shared" si="2889"/>
        <v>3762</v>
      </c>
      <c r="BW608" s="79">
        <f t="shared" si="2890"/>
        <v>0.27459854014598539</v>
      </c>
      <c r="BX608" s="35"/>
      <c r="BY608" s="27"/>
      <c r="BZ608" s="74"/>
      <c r="CA608" s="75">
        <v>17041</v>
      </c>
      <c r="CB608" s="75">
        <f t="shared" si="2891"/>
        <v>102</v>
      </c>
      <c r="CC608" s="75">
        <v>1966</v>
      </c>
      <c r="CD608" s="75">
        <f t="shared" si="2892"/>
        <v>5</v>
      </c>
      <c r="CE608" s="75">
        <v>11</v>
      </c>
      <c r="CF608" s="75">
        <f t="shared" si="2893"/>
        <v>5</v>
      </c>
      <c r="CG608" s="75">
        <v>4</v>
      </c>
      <c r="CH608" s="77" t="s">
        <v>369</v>
      </c>
      <c r="CI608" s="78">
        <v>286</v>
      </c>
      <c r="CJ608" s="75">
        <f t="shared" si="2894"/>
        <v>1430</v>
      </c>
      <c r="CK608" s="79">
        <f t="shared" si="2895"/>
        <v>0.14019607843137255</v>
      </c>
      <c r="CL608" s="35"/>
      <c r="CM608" s="27"/>
      <c r="CN608" s="74"/>
      <c r="CO608" s="75">
        <v>14079</v>
      </c>
      <c r="CP608" s="75">
        <f t="shared" si="2896"/>
        <v>40</v>
      </c>
      <c r="CQ608" s="75">
        <v>1696</v>
      </c>
      <c r="CR608" s="75">
        <f t="shared" si="2897"/>
        <v>4</v>
      </c>
      <c r="CS608" s="75">
        <v>350</v>
      </c>
      <c r="CT608" s="75">
        <f t="shared" si="2898"/>
        <v>5</v>
      </c>
      <c r="CU608" s="75">
        <v>0</v>
      </c>
      <c r="CV608" s="77" t="str">
        <f t="shared" si="2899"/>
        <v>サンリオブレスレット</v>
      </c>
      <c r="CW608" s="78">
        <f t="shared" si="2900"/>
        <v>200</v>
      </c>
      <c r="CX608" s="75">
        <f t="shared" si="2901"/>
        <v>1000</v>
      </c>
      <c r="CY608" s="79">
        <f t="shared" si="2902"/>
        <v>0.25</v>
      </c>
      <c r="CZ608" s="35"/>
      <c r="DA608" s="58"/>
      <c r="DB608" s="74"/>
      <c r="DC608" s="75">
        <v>4568</v>
      </c>
      <c r="DD608" s="75">
        <f t="shared" si="2903"/>
        <v>50</v>
      </c>
      <c r="DE608" s="75">
        <v>253</v>
      </c>
      <c r="DF608" s="75">
        <f t="shared" si="2904"/>
        <v>3</v>
      </c>
      <c r="DG608" s="75">
        <v>66</v>
      </c>
      <c r="DH608" s="75">
        <f t="shared" si="2905"/>
        <v>4</v>
      </c>
      <c r="DI608" s="75">
        <v>0</v>
      </c>
      <c r="DJ608" s="77" t="str">
        <f t="shared" si="2974"/>
        <v>ＡＩラバー</v>
      </c>
      <c r="DK608" s="78">
        <f t="shared" si="2975"/>
        <v>198</v>
      </c>
      <c r="DL608" s="75">
        <f t="shared" si="2907"/>
        <v>792</v>
      </c>
      <c r="DM608" s="79">
        <f t="shared" si="2908"/>
        <v>0.15840000000000001</v>
      </c>
      <c r="DN608" s="35"/>
      <c r="DO608" s="27"/>
      <c r="DP608" s="74"/>
      <c r="DQ608" s="75">
        <v>598</v>
      </c>
      <c r="DR608" s="75">
        <f t="shared" si="2909"/>
        <v>36</v>
      </c>
      <c r="DS608" s="75">
        <v>19</v>
      </c>
      <c r="DT608" s="75">
        <f t="shared" si="2910"/>
        <v>1</v>
      </c>
      <c r="DU608" s="75">
        <v>12</v>
      </c>
      <c r="DV608" s="75">
        <f t="shared" si="2911"/>
        <v>1</v>
      </c>
      <c r="DW608" s="75">
        <v>0</v>
      </c>
      <c r="DX608" s="85" t="str">
        <f t="shared" si="2946"/>
        <v>サンリオトイカメラ</v>
      </c>
      <c r="DY608" s="78">
        <f t="shared" si="2947"/>
        <v>605</v>
      </c>
      <c r="DZ608" s="75">
        <f t="shared" si="2913"/>
        <v>605</v>
      </c>
      <c r="EA608" s="79">
        <f t="shared" si="2914"/>
        <v>0.16805555555555557</v>
      </c>
      <c r="EB608" s="35"/>
      <c r="EC608" s="27"/>
      <c r="ED608" s="46"/>
      <c r="EE608" s="44"/>
      <c r="EF608" s="44" t="str">
        <f>IF(EE608="","",EE608-EE607)</f>
        <v/>
      </c>
      <c r="EG608" s="44"/>
      <c r="EH608" s="44" t="str">
        <f>IF(EG608="","",EG608-EG607)</f>
        <v/>
      </c>
      <c r="EI608" s="44"/>
      <c r="EJ608" s="44" t="str">
        <f>IF(EI608="","",EI607+EK607-EI608)</f>
        <v/>
      </c>
      <c r="EK608" s="44"/>
      <c r="EL608" s="44"/>
      <c r="EM608" s="44"/>
      <c r="EN608" s="44" t="str">
        <f t="shared" si="2960"/>
        <v/>
      </c>
      <c r="EO608" s="45" t="str">
        <f t="shared" si="2961"/>
        <v/>
      </c>
      <c r="EP608" s="35"/>
      <c r="EQ608" s="27"/>
      <c r="ER608" s="46"/>
      <c r="ES608" s="44"/>
      <c r="ET608" s="44" t="str">
        <f>IF(ES608="","",ES608-ES607)</f>
        <v/>
      </c>
      <c r="EU608" s="44"/>
      <c r="EV608" s="44" t="str">
        <f>IF(EU608="","",EU608-EU607)</f>
        <v/>
      </c>
      <c r="EW608" s="44"/>
      <c r="EX608" s="44" t="str">
        <f>IF(EW608="","",EW607+EY607-EW608)</f>
        <v/>
      </c>
      <c r="EY608" s="44"/>
      <c r="EZ608" s="44"/>
      <c r="FA608" s="44"/>
      <c r="FB608" s="44" t="str">
        <f t="shared" si="2962"/>
        <v/>
      </c>
      <c r="FC608" s="45" t="str">
        <f t="shared" si="2963"/>
        <v/>
      </c>
      <c r="FD608" s="35"/>
      <c r="HW608" s="181"/>
      <c r="IY608" s="33"/>
      <c r="IZ608" s="74"/>
      <c r="JA608" s="75">
        <v>4185</v>
      </c>
      <c r="JB608" s="75">
        <f t="shared" si="2915"/>
        <v>65</v>
      </c>
      <c r="JC608" s="75">
        <v>208</v>
      </c>
      <c r="JD608" s="75">
        <f t="shared" si="2916"/>
        <v>5</v>
      </c>
      <c r="JE608" s="75">
        <v>83</v>
      </c>
      <c r="JF608" s="75">
        <f t="shared" si="2917"/>
        <v>13</v>
      </c>
      <c r="JG608" s="75">
        <v>0</v>
      </c>
      <c r="JH608" s="77" t="str">
        <f t="shared" si="2918"/>
        <v>スプランキーラバー</v>
      </c>
      <c r="JI608" s="78">
        <f t="shared" si="2919"/>
        <v>200</v>
      </c>
      <c r="JJ608" s="75">
        <f t="shared" si="2920"/>
        <v>2600</v>
      </c>
      <c r="JK608" s="79">
        <f t="shared" si="2921"/>
        <v>0.4</v>
      </c>
      <c r="JL608" s="35"/>
      <c r="JM608" s="27"/>
      <c r="JN608" s="74"/>
      <c r="JO608" s="75">
        <v>4486</v>
      </c>
      <c r="JP608" s="75">
        <f t="shared" si="2922"/>
        <v>52</v>
      </c>
      <c r="JQ608" s="75">
        <v>205</v>
      </c>
      <c r="JR608" s="75">
        <f t="shared" si="2923"/>
        <v>3</v>
      </c>
      <c r="JS608" s="75">
        <v>34</v>
      </c>
      <c r="JT608" s="75">
        <f t="shared" si="2924"/>
        <v>2</v>
      </c>
      <c r="JU608" s="75">
        <v>0</v>
      </c>
      <c r="JV608" s="77" t="str">
        <f t="shared" si="2950"/>
        <v>NICI</v>
      </c>
      <c r="JW608" s="78">
        <f t="shared" si="2951"/>
        <v>682</v>
      </c>
      <c r="JX608" s="75">
        <f t="shared" si="2926"/>
        <v>1364</v>
      </c>
      <c r="JY608" s="79">
        <f t="shared" si="2927"/>
        <v>0.2623076923076923</v>
      </c>
      <c r="JZ608" s="35"/>
      <c r="KA608" s="61"/>
      <c r="KB608" s="74"/>
      <c r="KC608" s="75">
        <v>2333</v>
      </c>
      <c r="KD608" s="75">
        <f t="shared" si="2928"/>
        <v>8</v>
      </c>
      <c r="KE608" s="75">
        <v>131</v>
      </c>
      <c r="KF608" s="75">
        <f t="shared" si="2929"/>
        <v>1</v>
      </c>
      <c r="KG608" s="75">
        <v>11</v>
      </c>
      <c r="KH608" s="75">
        <f t="shared" si="2930"/>
        <v>1</v>
      </c>
      <c r="KI608" s="75">
        <v>1</v>
      </c>
      <c r="KJ608" s="77" t="str">
        <f t="shared" si="2964"/>
        <v>お菓子ウォレット</v>
      </c>
      <c r="KK608" s="78">
        <f t="shared" si="2965"/>
        <v>800</v>
      </c>
      <c r="KL608" s="75">
        <f t="shared" si="2931"/>
        <v>800</v>
      </c>
      <c r="KM608" s="79">
        <f t="shared" si="2932"/>
        <v>1</v>
      </c>
      <c r="KN608" s="35" t="s">
        <v>363</v>
      </c>
      <c r="KO608" s="27"/>
      <c r="KP608" s="74"/>
      <c r="KQ608" s="75">
        <v>3249</v>
      </c>
      <c r="KR608" s="75">
        <f t="shared" si="2933"/>
        <v>99</v>
      </c>
      <c r="KS608" s="75">
        <v>170</v>
      </c>
      <c r="KT608" s="75">
        <f t="shared" si="2934"/>
        <v>0</v>
      </c>
      <c r="KU608" s="75">
        <v>5</v>
      </c>
      <c r="KV608" s="75">
        <f t="shared" si="2935"/>
        <v>1</v>
      </c>
      <c r="KW608" s="75">
        <v>4</v>
      </c>
      <c r="KX608" s="77" t="str">
        <f t="shared" si="2948"/>
        <v>サンリオファン</v>
      </c>
      <c r="KY608" s="78">
        <f t="shared" si="2949"/>
        <v>1100</v>
      </c>
      <c r="KZ608" s="75">
        <f t="shared" si="2937"/>
        <v>1100</v>
      </c>
      <c r="LA608" s="79">
        <f t="shared" si="2938"/>
        <v>0.1111111111111111</v>
      </c>
      <c r="LB608" s="35"/>
      <c r="LC608" s="27"/>
      <c r="LD608" s="74"/>
      <c r="LE608" s="75"/>
      <c r="LF608" s="75"/>
      <c r="LG608" s="75">
        <v>1166</v>
      </c>
      <c r="LH608" s="75">
        <f t="shared" si="2883"/>
        <v>0</v>
      </c>
      <c r="LI608" s="76">
        <v>2</v>
      </c>
      <c r="LJ608" s="75">
        <f t="shared" si="2884"/>
        <v>0</v>
      </c>
      <c r="LK608" s="75">
        <v>0</v>
      </c>
      <c r="LL608" s="77" t="str">
        <f>IF(LE606="","",LL605)</f>
        <v>バイキンティッシュカバー、ダダンダン</v>
      </c>
      <c r="LM608" s="78">
        <f>IF(LF606="","",LM605)</f>
        <v>1000</v>
      </c>
      <c r="LN608" s="75">
        <f t="shared" si="2885"/>
        <v>0</v>
      </c>
      <c r="LO608" s="79"/>
      <c r="LP608" s="35"/>
      <c r="LQ608" s="27"/>
      <c r="LR608" s="46"/>
      <c r="LS608" s="44"/>
      <c r="LT608" s="44" t="str">
        <f>IF(LS608="","",LS608-LS607)</f>
        <v/>
      </c>
      <c r="LU608" s="44"/>
      <c r="LV608" s="44" t="str">
        <f>IF(LU608="","",LU608-LU607)</f>
        <v/>
      </c>
      <c r="LW608" s="44"/>
      <c r="LX608" s="44" t="str">
        <f>IF(LW608="","",LW607+LY607-LW608)</f>
        <v/>
      </c>
      <c r="LY608" s="44"/>
      <c r="LZ608" s="44"/>
      <c r="MA608" s="44"/>
      <c r="MB608" s="44" t="str">
        <f t="shared" si="2966"/>
        <v/>
      </c>
      <c r="MC608" s="45" t="str">
        <f t="shared" si="2967"/>
        <v/>
      </c>
      <c r="MD608" s="35"/>
      <c r="ME608" s="27"/>
      <c r="MF608" s="46"/>
      <c r="MG608" s="44"/>
      <c r="MH608" s="44" t="str">
        <f>IF(MG608="","",MG608-MG607)</f>
        <v/>
      </c>
      <c r="MI608" s="44"/>
      <c r="MJ608" s="44" t="str">
        <f>IF(MI608="","",MI608-MI607)</f>
        <v/>
      </c>
      <c r="MK608" s="44"/>
      <c r="ML608" s="44" t="str">
        <f>IF(MK608="","",MK607+MM607-MK608)</f>
        <v/>
      </c>
      <c r="MM608" s="44"/>
      <c r="MN608" s="44"/>
      <c r="MO608" s="44"/>
      <c r="MP608" s="44" t="str">
        <f t="shared" si="2968"/>
        <v/>
      </c>
      <c r="MQ608" s="45" t="str">
        <f t="shared" si="2969"/>
        <v/>
      </c>
      <c r="MR608" s="35"/>
      <c r="MS608" s="27"/>
      <c r="MT608" s="46"/>
      <c r="MU608" s="44"/>
      <c r="MV608" s="44" t="str">
        <f>IF(MU608="","",MU608-MU607)</f>
        <v/>
      </c>
      <c r="MW608" s="44"/>
      <c r="MX608" s="44" t="str">
        <f>IF(MW608="","",MW608-MW607)</f>
        <v/>
      </c>
      <c r="MY608" s="44"/>
      <c r="MZ608" s="44" t="str">
        <f>IF(MY608="","",MY607+NA607-MY608)</f>
        <v/>
      </c>
      <c r="NA608" s="44"/>
      <c r="NB608" s="44"/>
      <c r="NC608" s="44"/>
      <c r="ND608" s="44" t="str">
        <f t="shared" si="2970"/>
        <v/>
      </c>
      <c r="NE608" s="45" t="str">
        <f t="shared" si="2971"/>
        <v/>
      </c>
      <c r="NF608" s="35"/>
      <c r="NG608" s="27"/>
      <c r="NH608" s="46"/>
      <c r="NI608" s="44"/>
      <c r="NJ608" s="44" t="str">
        <f>IF(NI608="","",NI608-NI607)</f>
        <v/>
      </c>
      <c r="NK608" s="44"/>
      <c r="NL608" s="44" t="str">
        <f>IF(NK608="","",NK608-NK607)</f>
        <v/>
      </c>
      <c r="NM608" s="44"/>
      <c r="NN608" s="44" t="str">
        <f>IF(NM608="","",NM607+NO607-NM608)</f>
        <v/>
      </c>
      <c r="NO608" s="44"/>
      <c r="NP608" s="44"/>
      <c r="NQ608" s="44"/>
      <c r="NR608" s="44" t="str">
        <f t="shared" si="2972"/>
        <v/>
      </c>
      <c r="NS608" s="45" t="str">
        <f t="shared" si="2973"/>
        <v/>
      </c>
      <c r="NT608" s="35"/>
    </row>
    <row r="609" spans="1:384" ht="15" customHeight="1" thickTop="1" x14ac:dyDescent="0.2">
      <c r="A609" s="38"/>
      <c r="B609" s="39"/>
      <c r="C609" s="40"/>
      <c r="D609" s="40"/>
      <c r="E609" s="40"/>
      <c r="F609" s="140"/>
      <c r="G609" s="140"/>
      <c r="H609" s="42"/>
      <c r="I609" s="44"/>
      <c r="J609" s="44" t="str">
        <f>IF(I609="","",I609-I610)</f>
        <v/>
      </c>
      <c r="K609" s="44"/>
      <c r="L609" s="44"/>
      <c r="M609" s="44"/>
      <c r="N609" s="44" t="str">
        <f>IF(M609="","",M610+O610-M609)</f>
        <v/>
      </c>
      <c r="O609" s="44"/>
      <c r="P609" s="43"/>
      <c r="Q609" s="43" t="str">
        <f>IF(I609="","",Q610)</f>
        <v/>
      </c>
      <c r="R609" s="44" t="str">
        <f t="shared" si="2952"/>
        <v/>
      </c>
      <c r="S609" s="45" t="str">
        <f t="shared" si="2953"/>
        <v/>
      </c>
      <c r="T609" s="35"/>
      <c r="U609" s="27"/>
      <c r="V609" s="46"/>
      <c r="W609" s="67"/>
      <c r="X609" s="44" t="str">
        <f>IF(W609="","",W609-W610)</f>
        <v/>
      </c>
      <c r="Y609" s="44"/>
      <c r="Z609" s="44"/>
      <c r="AA609" s="44"/>
      <c r="AB609" s="44" t="str">
        <f>IF(AA609="","",AA610+AC610-AA609)</f>
        <v/>
      </c>
      <c r="AC609" s="44"/>
      <c r="AD609" s="44"/>
      <c r="AE609" s="44"/>
      <c r="AF609" s="44" t="str">
        <f t="shared" si="2954"/>
        <v/>
      </c>
      <c r="AG609" s="45" t="str">
        <f t="shared" si="2955"/>
        <v/>
      </c>
      <c r="AH609" s="35"/>
      <c r="AI609" s="27"/>
      <c r="AJ609" s="46"/>
      <c r="AK609" s="44"/>
      <c r="AL609" s="44" t="str">
        <f>IF(AK609="","",AK609-AK610)</f>
        <v/>
      </c>
      <c r="AM609" s="44"/>
      <c r="AN609" s="44" t="str">
        <f>IF(AM609="","",AM609-AM610)</f>
        <v/>
      </c>
      <c r="AO609" s="44"/>
      <c r="AP609" s="44" t="str">
        <f>IF(AO609="","",AO610+AQ610-AO609)</f>
        <v/>
      </c>
      <c r="AQ609" s="44"/>
      <c r="AR609" s="44"/>
      <c r="AS609" s="44"/>
      <c r="AT609" s="44" t="str">
        <f t="shared" si="2956"/>
        <v/>
      </c>
      <c r="AU609" s="45" t="str">
        <f t="shared" si="2957"/>
        <v/>
      </c>
      <c r="AV609" s="35"/>
      <c r="AW609" s="27"/>
      <c r="AX609" s="46"/>
      <c r="AY609" s="44"/>
      <c r="AZ609" s="44" t="str">
        <f>IF(AY609="","",AY609-AY610)</f>
        <v/>
      </c>
      <c r="BA609" s="44"/>
      <c r="BB609" s="44" t="str">
        <f>IF(BA609="","",BA609-BA610)</f>
        <v/>
      </c>
      <c r="BC609" s="44"/>
      <c r="BD609" s="44" t="str">
        <f>IF(BC609="","",BC610+BE610-BC609)</f>
        <v/>
      </c>
      <c r="BE609" s="44"/>
      <c r="BF609" s="44"/>
      <c r="BG609" s="44"/>
      <c r="BH609" s="44" t="str">
        <f t="shared" si="2958"/>
        <v/>
      </c>
      <c r="BI609" s="45" t="str">
        <f t="shared" si="2959"/>
        <v/>
      </c>
      <c r="BJ609" s="35"/>
      <c r="BK609" s="50"/>
      <c r="BL609" s="51">
        <f>IF($A591="","",$A591)</f>
        <v>45878</v>
      </c>
      <c r="BM609" s="44">
        <v>11486</v>
      </c>
      <c r="BN609" s="59">
        <f t="shared" si="2886"/>
        <v>29</v>
      </c>
      <c r="BO609" s="44">
        <v>432</v>
      </c>
      <c r="BP609" s="87">
        <f t="shared" si="2887"/>
        <v>3</v>
      </c>
      <c r="BQ609" s="44">
        <v>38</v>
      </c>
      <c r="BR609" s="43">
        <f t="shared" si="2888"/>
        <v>0</v>
      </c>
      <c r="BS609" s="43">
        <v>-20</v>
      </c>
      <c r="BT609" s="53" t="str">
        <f t="shared" si="2941"/>
        <v>ニキ</v>
      </c>
      <c r="BU609" s="47">
        <f t="shared" si="2942"/>
        <v>682</v>
      </c>
      <c r="BV609" s="44">
        <f t="shared" si="2889"/>
        <v>0</v>
      </c>
      <c r="BW609" s="89">
        <f t="shared" si="2890"/>
        <v>0</v>
      </c>
      <c r="BX609" s="35" t="s">
        <v>383</v>
      </c>
      <c r="BY609" s="27"/>
      <c r="BZ609" s="51">
        <f>IF($A591="","",$A591)</f>
        <v>45878</v>
      </c>
      <c r="CA609" s="44">
        <v>16808</v>
      </c>
      <c r="CB609" s="59">
        <f t="shared" si="2891"/>
        <v>33</v>
      </c>
      <c r="CC609" s="44">
        <v>931</v>
      </c>
      <c r="CD609" s="87">
        <f t="shared" si="2892"/>
        <v>0</v>
      </c>
      <c r="CE609" s="44">
        <v>6</v>
      </c>
      <c r="CF609" s="43">
        <f t="shared" si="2893"/>
        <v>1</v>
      </c>
      <c r="CG609" s="43">
        <v>0</v>
      </c>
      <c r="CH609" s="53" t="str">
        <f t="shared" si="2939"/>
        <v>リップモンスターファン</v>
      </c>
      <c r="CI609" s="47">
        <f t="shared" si="2940"/>
        <v>660</v>
      </c>
      <c r="CJ609" s="44">
        <f t="shared" si="2894"/>
        <v>660</v>
      </c>
      <c r="CK609" s="89">
        <f t="shared" si="2895"/>
        <v>0.2</v>
      </c>
      <c r="CL609" s="35"/>
      <c r="CM609" s="27"/>
      <c r="CN609" s="51">
        <f>IF($A591="","",$A591)</f>
        <v>45878</v>
      </c>
      <c r="CO609" s="44">
        <v>16610</v>
      </c>
      <c r="CP609" s="59">
        <f t="shared" si="2896"/>
        <v>49</v>
      </c>
      <c r="CQ609" s="44">
        <v>701</v>
      </c>
      <c r="CR609" s="87">
        <f t="shared" si="2897"/>
        <v>1</v>
      </c>
      <c r="CS609" s="44">
        <v>12</v>
      </c>
      <c r="CT609" s="43">
        <f t="shared" si="2898"/>
        <v>1</v>
      </c>
      <c r="CU609" s="43">
        <v>0</v>
      </c>
      <c r="CV609" s="53" t="str">
        <f t="shared" si="2899"/>
        <v>ギャルキティキーケース</v>
      </c>
      <c r="CW609" s="47">
        <f t="shared" si="2900"/>
        <v>726</v>
      </c>
      <c r="CX609" s="44">
        <f t="shared" si="2901"/>
        <v>726</v>
      </c>
      <c r="CY609" s="89">
        <f t="shared" si="2902"/>
        <v>0.14816326530612245</v>
      </c>
      <c r="CZ609" s="35"/>
      <c r="DA609" s="58"/>
      <c r="DB609" s="51">
        <f>IF($A591="","",$A591)</f>
        <v>45878</v>
      </c>
      <c r="DC609" s="44">
        <v>6699</v>
      </c>
      <c r="DD609" s="43">
        <f t="shared" si="2903"/>
        <v>41</v>
      </c>
      <c r="DE609" s="44">
        <v>240</v>
      </c>
      <c r="DF609" s="87">
        <f t="shared" si="2904"/>
        <v>1</v>
      </c>
      <c r="DG609" s="44">
        <v>11</v>
      </c>
      <c r="DH609" s="43">
        <f t="shared" si="2905"/>
        <v>1</v>
      </c>
      <c r="DI609" s="43">
        <v>6</v>
      </c>
      <c r="DJ609" s="53" t="str">
        <f t="shared" si="2974"/>
        <v>チロルイヤホン</v>
      </c>
      <c r="DK609" s="47">
        <f t="shared" si="2975"/>
        <v>1100</v>
      </c>
      <c r="DL609" s="44">
        <f t="shared" si="2907"/>
        <v>1100</v>
      </c>
      <c r="DM609" s="89">
        <f t="shared" si="2908"/>
        <v>0.26829268292682928</v>
      </c>
      <c r="DN609" s="35"/>
      <c r="DO609" s="27"/>
      <c r="DP609" s="51">
        <f>IF($A591="","",$A591)</f>
        <v>45878</v>
      </c>
      <c r="DQ609" s="44">
        <v>571</v>
      </c>
      <c r="DR609" s="43">
        <f t="shared" si="2909"/>
        <v>48</v>
      </c>
      <c r="DS609" s="44">
        <v>28</v>
      </c>
      <c r="DT609" s="87">
        <f t="shared" si="2910"/>
        <v>1</v>
      </c>
      <c r="DU609" s="44">
        <v>16</v>
      </c>
      <c r="DV609" s="43">
        <f t="shared" si="2911"/>
        <v>1</v>
      </c>
      <c r="DW609" s="43">
        <v>0</v>
      </c>
      <c r="DX609" s="53" t="str">
        <f t="shared" si="2946"/>
        <v>ゴールドイヤホン</v>
      </c>
      <c r="DY609" s="47">
        <f t="shared" si="2947"/>
        <v>770</v>
      </c>
      <c r="DZ609" s="44">
        <f t="shared" si="2913"/>
        <v>770</v>
      </c>
      <c r="EA609" s="89">
        <f t="shared" si="2914"/>
        <v>0.16041666666666668</v>
      </c>
      <c r="EB609" s="35"/>
      <c r="EC609" s="27"/>
      <c r="ED609" s="46"/>
      <c r="EE609" s="44"/>
      <c r="EF609" s="44" t="str">
        <f>IF(EE609="","",EE609-EE610)</f>
        <v/>
      </c>
      <c r="EG609" s="44"/>
      <c r="EH609" s="44" t="str">
        <f>IF(EG609="","",EG609-EG610)</f>
        <v/>
      </c>
      <c r="EI609" s="44"/>
      <c r="EJ609" s="44" t="str">
        <f>IF(EI609="","",EI610+EK610-EI609)</f>
        <v/>
      </c>
      <c r="EK609" s="44"/>
      <c r="EL609" s="44"/>
      <c r="EM609" s="44"/>
      <c r="EN609" s="44" t="str">
        <f t="shared" si="2960"/>
        <v/>
      </c>
      <c r="EO609" s="45" t="str">
        <f t="shared" si="2961"/>
        <v/>
      </c>
      <c r="EP609" s="35"/>
      <c r="EQ609" s="27"/>
      <c r="ER609" s="46"/>
      <c r="ES609" s="44"/>
      <c r="ET609" s="44" t="str">
        <f>IF(ES609="","",ES609-ES610)</f>
        <v/>
      </c>
      <c r="EU609" s="44"/>
      <c r="EV609" s="44" t="str">
        <f>IF(EU609="","",EU609-EU610)</f>
        <v/>
      </c>
      <c r="EW609" s="44"/>
      <c r="EX609" s="44" t="str">
        <f>IF(EW609="","",EW610+EY610-EW609)</f>
        <v/>
      </c>
      <c r="EY609" s="44"/>
      <c r="EZ609" s="44"/>
      <c r="FA609" s="44"/>
      <c r="FB609" s="44" t="str">
        <f t="shared" si="2962"/>
        <v/>
      </c>
      <c r="FC609" s="45" t="str">
        <f t="shared" si="2963"/>
        <v/>
      </c>
      <c r="FD609" s="35"/>
      <c r="HW609" s="181"/>
      <c r="IY609" s="33"/>
      <c r="IZ609" s="51">
        <f>IF($A591="","",$A591)</f>
        <v>45878</v>
      </c>
      <c r="JA609" s="44">
        <v>5202</v>
      </c>
      <c r="JB609" s="43">
        <f t="shared" si="2915"/>
        <v>40</v>
      </c>
      <c r="JC609" s="44">
        <v>270</v>
      </c>
      <c r="JD609" s="87">
        <f t="shared" si="2916"/>
        <v>1</v>
      </c>
      <c r="JE609" s="44">
        <v>34</v>
      </c>
      <c r="JF609" s="43">
        <f t="shared" si="2917"/>
        <v>1</v>
      </c>
      <c r="JG609" s="43">
        <v>-12</v>
      </c>
      <c r="JH609" s="53" t="str">
        <f t="shared" si="2918"/>
        <v>猫アイシャドウ</v>
      </c>
      <c r="JI609" s="47">
        <f t="shared" si="2919"/>
        <v>1034</v>
      </c>
      <c r="JJ609" s="44">
        <f t="shared" si="2920"/>
        <v>1034</v>
      </c>
      <c r="JK609" s="89">
        <f t="shared" si="2921"/>
        <v>0.25850000000000001</v>
      </c>
      <c r="JL609" s="35" t="s">
        <v>380</v>
      </c>
      <c r="JM609" s="27"/>
      <c r="JN609" s="51">
        <f>IF($A591="","",$A591)</f>
        <v>45878</v>
      </c>
      <c r="JO609" s="44">
        <v>4420</v>
      </c>
      <c r="JP609" s="43">
        <f t="shared" si="2922"/>
        <v>52</v>
      </c>
      <c r="JQ609" s="44">
        <v>143</v>
      </c>
      <c r="JR609" s="87">
        <f t="shared" si="2923"/>
        <v>5</v>
      </c>
      <c r="JS609" s="44">
        <v>14</v>
      </c>
      <c r="JT609" s="43">
        <f t="shared" si="2924"/>
        <v>5</v>
      </c>
      <c r="JU609" s="43">
        <v>10</v>
      </c>
      <c r="JV609" s="53" t="str">
        <f t="shared" si="2950"/>
        <v>ジャグラーパネルキーホルダー</v>
      </c>
      <c r="JW609" s="47">
        <f t="shared" si="2951"/>
        <v>465</v>
      </c>
      <c r="JX609" s="44">
        <f t="shared" si="2926"/>
        <v>2325</v>
      </c>
      <c r="JY609" s="89">
        <f t="shared" si="2927"/>
        <v>0.44711538461538464</v>
      </c>
      <c r="JZ609" s="35" t="s">
        <v>379</v>
      </c>
      <c r="KA609" s="61"/>
      <c r="KB609" s="51">
        <f>IF($A591="","",$A591)</f>
        <v>45878</v>
      </c>
      <c r="KC609" s="44">
        <v>4445</v>
      </c>
      <c r="KD609" s="59">
        <f t="shared" si="2928"/>
        <v>39</v>
      </c>
      <c r="KE609" s="44">
        <v>171</v>
      </c>
      <c r="KF609" s="87">
        <f t="shared" si="2929"/>
        <v>3</v>
      </c>
      <c r="KG609" s="44">
        <v>7</v>
      </c>
      <c r="KH609" s="43">
        <f t="shared" si="2930"/>
        <v>3</v>
      </c>
      <c r="KI609" s="43">
        <v>4</v>
      </c>
      <c r="KJ609" s="53" t="s">
        <v>377</v>
      </c>
      <c r="KK609" s="47">
        <v>710</v>
      </c>
      <c r="KL609" s="44">
        <f t="shared" si="2931"/>
        <v>2130</v>
      </c>
      <c r="KM609" s="89">
        <f t="shared" si="2932"/>
        <v>0.5461538461538461</v>
      </c>
      <c r="KN609" s="35" t="s">
        <v>206</v>
      </c>
      <c r="KO609" s="27"/>
      <c r="KP609" s="51">
        <f>IF($A591="","",$A591)</f>
        <v>45878</v>
      </c>
      <c r="KQ609" s="44">
        <v>3341</v>
      </c>
      <c r="KR609" s="43">
        <f t="shared" si="2933"/>
        <v>49</v>
      </c>
      <c r="KS609" s="44">
        <v>205</v>
      </c>
      <c r="KT609" s="87">
        <f t="shared" si="2934"/>
        <v>7</v>
      </c>
      <c r="KU609" s="44">
        <v>45</v>
      </c>
      <c r="KV609" s="43">
        <f t="shared" si="2935"/>
        <v>7</v>
      </c>
      <c r="KW609" s="43">
        <v>40</v>
      </c>
      <c r="KX609" s="53" t="str">
        <f t="shared" si="2948"/>
        <v>サンリオシューズキーホルダー</v>
      </c>
      <c r="KY609" s="47">
        <f t="shared" si="2949"/>
        <v>387</v>
      </c>
      <c r="KZ609" s="44">
        <f t="shared" si="2937"/>
        <v>2709</v>
      </c>
      <c r="LA609" s="89">
        <f t="shared" si="2938"/>
        <v>0.55285714285714282</v>
      </c>
      <c r="LB609" s="35"/>
      <c r="LC609" s="27"/>
      <c r="LD609" s="51" t="str">
        <f>IF(A593="","",A593)</f>
        <v/>
      </c>
      <c r="LE609" s="43"/>
      <c r="LF609" s="93"/>
      <c r="LG609" s="43"/>
      <c r="LH609" s="43"/>
      <c r="LI609" s="43"/>
      <c r="LJ609" s="87"/>
      <c r="LK609" s="43"/>
      <c r="LL609" s="64"/>
      <c r="LM609" s="109"/>
      <c r="LN609" s="87"/>
      <c r="LO609" s="54"/>
      <c r="LP609" s="35"/>
      <c r="LQ609" s="27"/>
      <c r="LR609" s="46"/>
      <c r="LS609" s="44"/>
      <c r="LT609" s="44" t="str">
        <f>IF(LS609="","",LS609-LS610)</f>
        <v/>
      </c>
      <c r="LU609" s="44"/>
      <c r="LV609" s="44" t="str">
        <f>IF(LU609="","",LU609-LU610)</f>
        <v/>
      </c>
      <c r="LW609" s="44"/>
      <c r="LX609" s="44" t="str">
        <f>IF(LW609="","",LW610+LY610-LW609)</f>
        <v/>
      </c>
      <c r="LY609" s="44"/>
      <c r="LZ609" s="44"/>
      <c r="MA609" s="44"/>
      <c r="MB609" s="44" t="str">
        <f t="shared" si="2966"/>
        <v/>
      </c>
      <c r="MC609" s="45" t="str">
        <f t="shared" si="2967"/>
        <v/>
      </c>
      <c r="MD609" s="35"/>
      <c r="ME609" s="27"/>
      <c r="MF609" s="46"/>
      <c r="MG609" s="44"/>
      <c r="MH609" s="44" t="str">
        <f>IF(MG609="","",MG609-MG610)</f>
        <v/>
      </c>
      <c r="MI609" s="44"/>
      <c r="MJ609" s="44" t="str">
        <f>IF(MI609="","",MI609-MI610)</f>
        <v/>
      </c>
      <c r="MK609" s="44"/>
      <c r="ML609" s="44" t="str">
        <f>IF(MK609="","",MK610+MM610-MK609)</f>
        <v/>
      </c>
      <c r="MM609" s="44"/>
      <c r="MN609" s="44"/>
      <c r="MO609" s="44"/>
      <c r="MP609" s="44" t="str">
        <f t="shared" si="2968"/>
        <v/>
      </c>
      <c r="MQ609" s="45" t="str">
        <f t="shared" si="2969"/>
        <v/>
      </c>
      <c r="MR609" s="35"/>
      <c r="MS609" s="27"/>
      <c r="MT609" s="46"/>
      <c r="MU609" s="44"/>
      <c r="MV609" s="44" t="str">
        <f>IF(MU609="","",MU609-MU610)</f>
        <v/>
      </c>
      <c r="MW609" s="44"/>
      <c r="MX609" s="44" t="str">
        <f>IF(MW609="","",MW609-MW610)</f>
        <v/>
      </c>
      <c r="MY609" s="44"/>
      <c r="MZ609" s="44" t="str">
        <f>IF(MY609="","",MY610+NA610-MY609)</f>
        <v/>
      </c>
      <c r="NA609" s="44"/>
      <c r="NB609" s="44"/>
      <c r="NC609" s="44"/>
      <c r="ND609" s="44" t="str">
        <f t="shared" si="2970"/>
        <v/>
      </c>
      <c r="NE609" s="45" t="str">
        <f t="shared" si="2971"/>
        <v/>
      </c>
      <c r="NF609" s="35"/>
      <c r="NG609" s="27"/>
      <c r="NH609" s="46"/>
      <c r="NI609" s="44"/>
      <c r="NJ609" s="44" t="str">
        <f>IF(NI609="","",NI609-NI610)</f>
        <v/>
      </c>
      <c r="NK609" s="44"/>
      <c r="NL609" s="44" t="str">
        <f>IF(NK609="","",NK609-NK610)</f>
        <v/>
      </c>
      <c r="NM609" s="44"/>
      <c r="NN609" s="44" t="str">
        <f>IF(NM609="","",NM610+NO610-NM609)</f>
        <v/>
      </c>
      <c r="NO609" s="44"/>
      <c r="NP609" s="44"/>
      <c r="NQ609" s="44"/>
      <c r="NR609" s="44" t="str">
        <f t="shared" si="2972"/>
        <v/>
      </c>
      <c r="NS609" s="45" t="str">
        <f t="shared" si="2973"/>
        <v/>
      </c>
      <c r="NT609" s="35"/>
    </row>
    <row r="610" spans="1:384" x14ac:dyDescent="0.2">
      <c r="A610" s="38"/>
      <c r="B610" s="39"/>
      <c r="C610" s="40"/>
      <c r="D610" s="40"/>
      <c r="E610" s="40"/>
      <c r="F610" s="140"/>
      <c r="G610" s="140"/>
      <c r="H610" s="42"/>
      <c r="I610" s="44"/>
      <c r="J610" s="44" t="str">
        <f>IF(I610="","",I610-I608)</f>
        <v/>
      </c>
      <c r="K610" s="44"/>
      <c r="L610" s="44"/>
      <c r="M610" s="44"/>
      <c r="N610" s="44" t="str">
        <f>IF(M610="","",M608+O608-M610)</f>
        <v/>
      </c>
      <c r="O610" s="44"/>
      <c r="P610" s="43"/>
      <c r="Q610" s="43" t="str">
        <f>IF(I610="","",Q608)</f>
        <v/>
      </c>
      <c r="R610" s="44" t="str">
        <f t="shared" si="2952"/>
        <v/>
      </c>
      <c r="S610" s="45" t="str">
        <f t="shared" si="2953"/>
        <v/>
      </c>
      <c r="T610" s="35"/>
      <c r="U610" s="27"/>
      <c r="V610" s="46"/>
      <c r="W610" s="67"/>
      <c r="X610" s="44" t="str">
        <f>IF(W610="","",W610-W608)</f>
        <v/>
      </c>
      <c r="Y610" s="44"/>
      <c r="Z610" s="44"/>
      <c r="AA610" s="44"/>
      <c r="AB610" s="44" t="str">
        <f>IF(AA610="","",AA608+AC608-AA610)</f>
        <v/>
      </c>
      <c r="AC610" s="44"/>
      <c r="AD610" s="44"/>
      <c r="AE610" s="44"/>
      <c r="AF610" s="44" t="str">
        <f t="shared" si="2954"/>
        <v/>
      </c>
      <c r="AG610" s="45" t="str">
        <f t="shared" si="2955"/>
        <v/>
      </c>
      <c r="AH610" s="35"/>
      <c r="AI610" s="27"/>
      <c r="AJ610" s="46"/>
      <c r="AK610" s="44"/>
      <c r="AL610" s="44" t="str">
        <f>IF(AK610="","",AK610-AK608)</f>
        <v/>
      </c>
      <c r="AM610" s="44"/>
      <c r="AN610" s="44" t="str">
        <f>IF(AM610="","",AM610-AM608)</f>
        <v/>
      </c>
      <c r="AO610" s="44"/>
      <c r="AP610" s="44" t="str">
        <f>IF(AO610="","",AO608+AQ608-AO610)</f>
        <v/>
      </c>
      <c r="AQ610" s="44"/>
      <c r="AR610" s="44"/>
      <c r="AS610" s="44"/>
      <c r="AT610" s="44" t="str">
        <f t="shared" si="2956"/>
        <v/>
      </c>
      <c r="AU610" s="45" t="str">
        <f t="shared" si="2957"/>
        <v/>
      </c>
      <c r="AV610" s="35"/>
      <c r="AW610" s="27"/>
      <c r="AX610" s="46"/>
      <c r="AY610" s="44"/>
      <c r="AZ610" s="44" t="str">
        <f>IF(AY610="","",AY610-AY608)</f>
        <v/>
      </c>
      <c r="BA610" s="44"/>
      <c r="BB610" s="44" t="str">
        <f>IF(BA610="","",BA610-BA608)</f>
        <v/>
      </c>
      <c r="BC610" s="44"/>
      <c r="BD610" s="44" t="str">
        <f>IF(BC610="","",BC608+BE608-BC610)</f>
        <v/>
      </c>
      <c r="BE610" s="44"/>
      <c r="BF610" s="44"/>
      <c r="BG610" s="44"/>
      <c r="BH610" s="44" t="str">
        <f t="shared" si="2958"/>
        <v/>
      </c>
      <c r="BI610" s="45" t="str">
        <f t="shared" si="2959"/>
        <v/>
      </c>
      <c r="BJ610" s="35"/>
      <c r="BK610" s="50"/>
      <c r="BL610" s="51"/>
      <c r="BM610" s="43">
        <v>9347</v>
      </c>
      <c r="BN610" s="43">
        <f t="shared" si="2886"/>
        <v>57</v>
      </c>
      <c r="BO610" s="43">
        <v>272</v>
      </c>
      <c r="BP610" s="44">
        <f t="shared" si="2887"/>
        <v>3</v>
      </c>
      <c r="BQ610" s="43">
        <v>1</v>
      </c>
      <c r="BR610" s="44">
        <f t="shared" si="2888"/>
        <v>3</v>
      </c>
      <c r="BS610" s="43">
        <v>6</v>
      </c>
      <c r="BT610" s="60" t="str">
        <f t="shared" si="2941"/>
        <v>こびとづかんキーケース</v>
      </c>
      <c r="BU610" s="67">
        <f t="shared" si="2942"/>
        <v>726</v>
      </c>
      <c r="BV610" s="43">
        <f t="shared" si="2889"/>
        <v>2178</v>
      </c>
      <c r="BW610" s="45">
        <f t="shared" si="2890"/>
        <v>0.38210526315789473</v>
      </c>
      <c r="BX610" s="35" t="s">
        <v>371</v>
      </c>
      <c r="BY610" s="27"/>
      <c r="BZ610" s="51"/>
      <c r="CA610" s="43">
        <v>18725</v>
      </c>
      <c r="CB610" s="43">
        <f t="shared" si="2891"/>
        <v>75</v>
      </c>
      <c r="CC610" s="43">
        <v>1040</v>
      </c>
      <c r="CD610" s="44">
        <f t="shared" si="2892"/>
        <v>3</v>
      </c>
      <c r="CE610" s="43">
        <v>1</v>
      </c>
      <c r="CF610" s="44">
        <f t="shared" si="2893"/>
        <v>3</v>
      </c>
      <c r="CG610" s="63">
        <v>6</v>
      </c>
      <c r="CH610" s="60" t="str">
        <f t="shared" si="2939"/>
        <v>ジョージファン</v>
      </c>
      <c r="CI610" s="67">
        <f t="shared" si="2940"/>
        <v>1050</v>
      </c>
      <c r="CJ610" s="43">
        <f t="shared" si="2894"/>
        <v>3150</v>
      </c>
      <c r="CK610" s="45">
        <f t="shared" si="2895"/>
        <v>0.42</v>
      </c>
      <c r="CL610" s="35"/>
      <c r="CM610" s="27"/>
      <c r="CN610" s="51"/>
      <c r="CO610" s="43">
        <v>15391</v>
      </c>
      <c r="CP610" s="43">
        <f t="shared" si="2896"/>
        <v>114</v>
      </c>
      <c r="CQ610" s="43">
        <v>562</v>
      </c>
      <c r="CR610" s="44">
        <f t="shared" si="2897"/>
        <v>0</v>
      </c>
      <c r="CS610" s="43">
        <v>8</v>
      </c>
      <c r="CT610" s="44">
        <f t="shared" si="2898"/>
        <v>0</v>
      </c>
      <c r="CU610" s="43">
        <v>0</v>
      </c>
      <c r="CV610" s="60" t="str">
        <f t="shared" si="2899"/>
        <v>キティフェイスポーチ</v>
      </c>
      <c r="CW610" s="67">
        <f t="shared" si="2900"/>
        <v>900</v>
      </c>
      <c r="CX610" s="43">
        <f t="shared" si="2901"/>
        <v>0</v>
      </c>
      <c r="CY610" s="45">
        <f t="shared" si="2902"/>
        <v>0</v>
      </c>
      <c r="CZ610" s="35"/>
      <c r="DA610" s="58"/>
      <c r="DB610" s="51"/>
      <c r="DC610" s="43">
        <v>6475</v>
      </c>
      <c r="DD610" s="59">
        <f t="shared" si="2903"/>
        <v>24</v>
      </c>
      <c r="DE610" s="43">
        <v>207</v>
      </c>
      <c r="DF610" s="44">
        <f t="shared" si="2904"/>
        <v>1</v>
      </c>
      <c r="DG610" s="43">
        <v>13</v>
      </c>
      <c r="DH610" s="44">
        <f t="shared" si="2905"/>
        <v>1</v>
      </c>
      <c r="DI610" s="43">
        <v>0</v>
      </c>
      <c r="DJ610" s="62" t="str">
        <f t="shared" si="2974"/>
        <v>デジタルミニカメラ</v>
      </c>
      <c r="DK610" s="67">
        <f t="shared" si="2975"/>
        <v>722</v>
      </c>
      <c r="DL610" s="43">
        <f t="shared" si="2907"/>
        <v>722</v>
      </c>
      <c r="DM610" s="45">
        <f t="shared" si="2908"/>
        <v>0.30083333333333334</v>
      </c>
      <c r="DN610" s="35"/>
      <c r="DO610" s="27"/>
      <c r="DP610" s="51"/>
      <c r="DQ610" s="43">
        <v>1472</v>
      </c>
      <c r="DR610" s="43">
        <f t="shared" si="2909"/>
        <v>55</v>
      </c>
      <c r="DS610" s="43">
        <v>46</v>
      </c>
      <c r="DT610" s="44">
        <f t="shared" si="2910"/>
        <v>2</v>
      </c>
      <c r="DU610" s="43">
        <v>3</v>
      </c>
      <c r="DV610" s="44">
        <f t="shared" si="2911"/>
        <v>3</v>
      </c>
      <c r="DW610" s="43">
        <v>4</v>
      </c>
      <c r="DX610" s="60" t="str">
        <f t="shared" si="2946"/>
        <v>サンリオFAN</v>
      </c>
      <c r="DY610" s="67">
        <f t="shared" si="2947"/>
        <v>1100</v>
      </c>
      <c r="DZ610" s="43">
        <f t="shared" si="2913"/>
        <v>3300</v>
      </c>
      <c r="EA610" s="45">
        <f t="shared" si="2914"/>
        <v>0.6</v>
      </c>
      <c r="EB610" s="35"/>
      <c r="EC610" s="27"/>
      <c r="ED610" s="46"/>
      <c r="EE610" s="44"/>
      <c r="EF610" s="44" t="str">
        <f>IF(EE610="","",EE610-EE608)</f>
        <v/>
      </c>
      <c r="EG610" s="44"/>
      <c r="EH610" s="44" t="str">
        <f>IF(EG610="","",EG610-EG608)</f>
        <v/>
      </c>
      <c r="EI610" s="44"/>
      <c r="EJ610" s="44" t="str">
        <f>IF(EI610="","",EI608+EK608-EI610)</f>
        <v/>
      </c>
      <c r="EK610" s="44"/>
      <c r="EL610" s="44"/>
      <c r="EM610" s="44"/>
      <c r="EN610" s="44" t="str">
        <f t="shared" si="2960"/>
        <v/>
      </c>
      <c r="EO610" s="45" t="str">
        <f t="shared" si="2961"/>
        <v/>
      </c>
      <c r="EP610" s="35"/>
      <c r="EQ610" s="27"/>
      <c r="ER610" s="46"/>
      <c r="ES610" s="44"/>
      <c r="ET610" s="44" t="str">
        <f>IF(ES610="","",ES610-ES608)</f>
        <v/>
      </c>
      <c r="EU610" s="44"/>
      <c r="EV610" s="44" t="str">
        <f>IF(EU610="","",EU610-EU608)</f>
        <v/>
      </c>
      <c r="EW610" s="44"/>
      <c r="EX610" s="44" t="str">
        <f>IF(EW610="","",EW608+EY608-EW610)</f>
        <v/>
      </c>
      <c r="EY610" s="44"/>
      <c r="EZ610" s="44"/>
      <c r="FA610" s="44"/>
      <c r="FB610" s="44" t="str">
        <f t="shared" si="2962"/>
        <v/>
      </c>
      <c r="FC610" s="45" t="str">
        <f t="shared" si="2963"/>
        <v/>
      </c>
      <c r="FD610" s="35"/>
      <c r="HW610" s="181"/>
      <c r="IY610" s="33"/>
      <c r="IZ610" s="51"/>
      <c r="JA610" s="43">
        <v>3436</v>
      </c>
      <c r="JB610" s="43">
        <f t="shared" si="2915"/>
        <v>85</v>
      </c>
      <c r="JC610" s="43">
        <v>101</v>
      </c>
      <c r="JD610" s="44">
        <f t="shared" si="2916"/>
        <v>0</v>
      </c>
      <c r="JE610" s="43">
        <v>34</v>
      </c>
      <c r="JF610" s="44">
        <f t="shared" si="2917"/>
        <v>0</v>
      </c>
      <c r="JG610" s="43">
        <v>0</v>
      </c>
      <c r="JH610" s="60" t="str">
        <f t="shared" si="2918"/>
        <v>ミニ香水</v>
      </c>
      <c r="JI610" s="67">
        <f t="shared" si="2919"/>
        <v>1100</v>
      </c>
      <c r="JJ610" s="43">
        <f t="shared" si="2920"/>
        <v>0</v>
      </c>
      <c r="JK610" s="45">
        <f t="shared" si="2921"/>
        <v>0</v>
      </c>
      <c r="JL610" s="35"/>
      <c r="JM610" s="27"/>
      <c r="JN610" s="51"/>
      <c r="JO610" s="43">
        <v>4180</v>
      </c>
      <c r="JP610" s="59">
        <f t="shared" si="2922"/>
        <v>32</v>
      </c>
      <c r="JQ610" s="43">
        <v>89</v>
      </c>
      <c r="JR610" s="44">
        <f t="shared" si="2923"/>
        <v>0</v>
      </c>
      <c r="JS610" s="43">
        <v>13</v>
      </c>
      <c r="JT610" s="44">
        <f t="shared" si="2924"/>
        <v>0</v>
      </c>
      <c r="JU610" s="43">
        <v>0</v>
      </c>
      <c r="JV610" s="60" t="str">
        <f t="shared" si="2950"/>
        <v>ジャグラーサウンドボタン</v>
      </c>
      <c r="JW610" s="67">
        <f t="shared" si="2951"/>
        <v>900</v>
      </c>
      <c r="JX610" s="43">
        <f t="shared" si="2926"/>
        <v>0</v>
      </c>
      <c r="JY610" s="45">
        <f t="shared" si="2927"/>
        <v>0</v>
      </c>
      <c r="JZ610" s="35"/>
      <c r="KA610" s="61"/>
      <c r="KB610" s="51"/>
      <c r="KC610" s="43">
        <v>3261</v>
      </c>
      <c r="KD610" s="59">
        <f t="shared" si="2928"/>
        <v>24</v>
      </c>
      <c r="KE610" s="43">
        <v>99</v>
      </c>
      <c r="KF610" s="44">
        <f t="shared" si="2929"/>
        <v>1</v>
      </c>
      <c r="KG610" s="43">
        <v>9</v>
      </c>
      <c r="KH610" s="44">
        <f t="shared" si="2930"/>
        <v>1</v>
      </c>
      <c r="KI610" s="43">
        <v>2</v>
      </c>
      <c r="KJ610" s="60" t="str">
        <f t="shared" si="2964"/>
        <v>こびとづかんキーケース</v>
      </c>
      <c r="KK610" s="67">
        <f t="shared" si="2965"/>
        <v>698</v>
      </c>
      <c r="KL610" s="43">
        <f t="shared" si="2931"/>
        <v>698</v>
      </c>
      <c r="KM610" s="45">
        <f t="shared" si="2932"/>
        <v>0.29083333333333333</v>
      </c>
      <c r="KN610" s="35"/>
      <c r="KO610" s="27"/>
      <c r="KP610" s="51"/>
      <c r="KQ610" s="43">
        <v>3853</v>
      </c>
      <c r="KR610" s="43">
        <f t="shared" si="2933"/>
        <v>96</v>
      </c>
      <c r="KS610" s="43">
        <v>81</v>
      </c>
      <c r="KT610" s="44">
        <f t="shared" si="2934"/>
        <v>0</v>
      </c>
      <c r="KU610" s="43">
        <v>15</v>
      </c>
      <c r="KV610" s="44">
        <f t="shared" si="2935"/>
        <v>0</v>
      </c>
      <c r="KW610" s="43">
        <v>1</v>
      </c>
      <c r="KX610" s="60" t="str">
        <f t="shared" si="2948"/>
        <v>デジタルミニカメラ</v>
      </c>
      <c r="KY610" s="67">
        <f t="shared" si="2949"/>
        <v>722</v>
      </c>
      <c r="KZ610" s="43">
        <f t="shared" si="2937"/>
        <v>0</v>
      </c>
      <c r="LA610" s="45">
        <f t="shared" si="2938"/>
        <v>0</v>
      </c>
      <c r="LB610" s="35"/>
      <c r="LC610" s="27"/>
      <c r="LD610" s="46"/>
      <c r="LE610" s="44"/>
      <c r="LF610" s="44"/>
      <c r="LG610" s="44"/>
      <c r="LH610" s="44"/>
      <c r="LI610" s="43"/>
      <c r="LJ610" s="44"/>
      <c r="LK610" s="44"/>
      <c r="LL610" s="72"/>
      <c r="LM610" s="47"/>
      <c r="LN610" s="43"/>
      <c r="LO610" s="54"/>
      <c r="LP610" s="35"/>
      <c r="LQ610" s="27"/>
      <c r="LR610" s="46"/>
      <c r="LS610" s="44"/>
      <c r="LT610" s="44" t="str">
        <f>IF(LS610="","",LS610-LS608)</f>
        <v/>
      </c>
      <c r="LU610" s="44"/>
      <c r="LV610" s="44" t="str">
        <f>IF(LU610="","",LU610-LU608)</f>
        <v/>
      </c>
      <c r="LW610" s="44"/>
      <c r="LX610" s="44" t="str">
        <f>IF(LW610="","",LW608+LY608-LW610)</f>
        <v/>
      </c>
      <c r="LY610" s="44"/>
      <c r="LZ610" s="44"/>
      <c r="MA610" s="44"/>
      <c r="MB610" s="44" t="str">
        <f t="shared" si="2966"/>
        <v/>
      </c>
      <c r="MC610" s="45" t="str">
        <f t="shared" si="2967"/>
        <v/>
      </c>
      <c r="MD610" s="35"/>
      <c r="ME610" s="27"/>
      <c r="MF610" s="46"/>
      <c r="MG610" s="44"/>
      <c r="MH610" s="44" t="str">
        <f>IF(MG610="","",MG610-MG608)</f>
        <v/>
      </c>
      <c r="MI610" s="44"/>
      <c r="MJ610" s="44" t="str">
        <f>IF(MI610="","",MI610-MI608)</f>
        <v/>
      </c>
      <c r="MK610" s="44"/>
      <c r="ML610" s="44" t="str">
        <f>IF(MK610="","",MK608+MM608-MK610)</f>
        <v/>
      </c>
      <c r="MM610" s="44"/>
      <c r="MN610" s="44"/>
      <c r="MO610" s="44"/>
      <c r="MP610" s="44" t="str">
        <f t="shared" si="2968"/>
        <v/>
      </c>
      <c r="MQ610" s="45" t="str">
        <f t="shared" si="2969"/>
        <v/>
      </c>
      <c r="MR610" s="35"/>
      <c r="MS610" s="27"/>
      <c r="MT610" s="46"/>
      <c r="MU610" s="44"/>
      <c r="MV610" s="44" t="str">
        <f>IF(MU610="","",MU610-MU608)</f>
        <v/>
      </c>
      <c r="MW610" s="44"/>
      <c r="MX610" s="44" t="str">
        <f>IF(MW610="","",MW610-MW608)</f>
        <v/>
      </c>
      <c r="MY610" s="44"/>
      <c r="MZ610" s="44" t="str">
        <f>IF(MY610="","",MY608+NA608-MY610)</f>
        <v/>
      </c>
      <c r="NA610" s="44"/>
      <c r="NB610" s="44"/>
      <c r="NC610" s="44"/>
      <c r="ND610" s="44" t="str">
        <f t="shared" si="2970"/>
        <v/>
      </c>
      <c r="NE610" s="45" t="str">
        <f t="shared" si="2971"/>
        <v/>
      </c>
      <c r="NF610" s="35"/>
      <c r="NG610" s="27"/>
      <c r="NH610" s="46"/>
      <c r="NI610" s="44"/>
      <c r="NJ610" s="44" t="str">
        <f>IF(NI610="","",NI610-NI608)</f>
        <v/>
      </c>
      <c r="NK610" s="44"/>
      <c r="NL610" s="44" t="str">
        <f>IF(NK610="","",NK610-NK608)</f>
        <v/>
      </c>
      <c r="NM610" s="44"/>
      <c r="NN610" s="44" t="str">
        <f>IF(NM610="","",NM608+NO608-NM610)</f>
        <v/>
      </c>
      <c r="NO610" s="44"/>
      <c r="NP610" s="44"/>
      <c r="NQ610" s="44"/>
      <c r="NR610" s="44" t="str">
        <f t="shared" si="2972"/>
        <v/>
      </c>
      <c r="NS610" s="45" t="str">
        <f t="shared" si="2973"/>
        <v/>
      </c>
      <c r="NT610" s="35"/>
    </row>
    <row r="611" spans="1:384" ht="15" customHeight="1" thickBot="1" x14ac:dyDescent="0.25">
      <c r="A611" s="38"/>
      <c r="B611" s="39"/>
      <c r="C611" s="40"/>
      <c r="D611" s="40"/>
      <c r="E611" s="40"/>
      <c r="F611" s="140"/>
      <c r="G611" s="140"/>
      <c r="H611" s="42"/>
      <c r="I611" s="44"/>
      <c r="J611" s="44" t="str">
        <f>IF(I611="","",I611-I609)</f>
        <v/>
      </c>
      <c r="K611" s="44"/>
      <c r="L611" s="44"/>
      <c r="M611" s="44"/>
      <c r="N611" s="44" t="str">
        <f>IF(M611="","",M609+O609-M611)</f>
        <v/>
      </c>
      <c r="O611" s="44"/>
      <c r="P611" s="44"/>
      <c r="Q611" s="44"/>
      <c r="R611" s="44" t="str">
        <f t="shared" si="2952"/>
        <v/>
      </c>
      <c r="S611" s="45" t="str">
        <f t="shared" si="2953"/>
        <v/>
      </c>
      <c r="T611" s="35"/>
      <c r="U611" s="27"/>
      <c r="V611" s="46"/>
      <c r="W611" s="67"/>
      <c r="X611" s="44" t="str">
        <f>IF(W611="","",W611-W609)</f>
        <v/>
      </c>
      <c r="Y611" s="44"/>
      <c r="Z611" s="44"/>
      <c r="AA611" s="44"/>
      <c r="AB611" s="44" t="str">
        <f>IF(AA611="","",AA609+AC609-AA611)</f>
        <v/>
      </c>
      <c r="AC611" s="44"/>
      <c r="AD611" s="44"/>
      <c r="AE611" s="44"/>
      <c r="AF611" s="44" t="str">
        <f t="shared" si="2954"/>
        <v/>
      </c>
      <c r="AG611" s="45" t="str">
        <f t="shared" si="2955"/>
        <v/>
      </c>
      <c r="AH611" s="35"/>
      <c r="AI611" s="27"/>
      <c r="AJ611" s="46"/>
      <c r="AK611" s="44"/>
      <c r="AL611" s="44" t="str">
        <f>IF(AK611="","",AK611-AK609)</f>
        <v/>
      </c>
      <c r="AM611" s="44"/>
      <c r="AN611" s="44" t="str">
        <f>IF(AM611="","",AM611-AM609)</f>
        <v/>
      </c>
      <c r="AO611" s="44"/>
      <c r="AP611" s="44" t="str">
        <f>IF(AO611="","",AO609+AQ609-AO611)</f>
        <v/>
      </c>
      <c r="AQ611" s="44"/>
      <c r="AR611" s="44"/>
      <c r="AS611" s="44"/>
      <c r="AT611" s="44" t="str">
        <f t="shared" si="2956"/>
        <v/>
      </c>
      <c r="AU611" s="45" t="str">
        <f t="shared" si="2957"/>
        <v/>
      </c>
      <c r="AV611" s="35"/>
      <c r="AW611" s="27"/>
      <c r="AX611" s="46"/>
      <c r="AY611" s="44"/>
      <c r="AZ611" s="44" t="str">
        <f>IF(AY611="","",AY611-AY609)</f>
        <v/>
      </c>
      <c r="BA611" s="44"/>
      <c r="BB611" s="44" t="str">
        <f>IF(BA611="","",BA611-BA609)</f>
        <v/>
      </c>
      <c r="BC611" s="44"/>
      <c r="BD611" s="44" t="str">
        <f>IF(BC611="","",BC609+BE609-BC611)</f>
        <v/>
      </c>
      <c r="BE611" s="44"/>
      <c r="BF611" s="44"/>
      <c r="BG611" s="44"/>
      <c r="BH611" s="44" t="str">
        <f t="shared" si="2958"/>
        <v/>
      </c>
      <c r="BI611" s="45" t="str">
        <f t="shared" si="2959"/>
        <v/>
      </c>
      <c r="BJ611" s="35"/>
      <c r="BK611" s="50"/>
      <c r="BL611" s="46"/>
      <c r="BM611" s="44">
        <v>10563</v>
      </c>
      <c r="BN611" s="25">
        <f t="shared" si="2886"/>
        <v>143</v>
      </c>
      <c r="BO611" s="44">
        <v>585</v>
      </c>
      <c r="BP611" s="44">
        <f t="shared" si="2887"/>
        <v>5</v>
      </c>
      <c r="BQ611" s="44">
        <v>6</v>
      </c>
      <c r="BR611" s="44">
        <f t="shared" si="2888"/>
        <v>2</v>
      </c>
      <c r="BS611" s="25">
        <v>8</v>
      </c>
      <c r="BT611" s="60" t="str">
        <f t="shared" si="2941"/>
        <v>サンリオFAN</v>
      </c>
      <c r="BU611" s="67">
        <f t="shared" si="2942"/>
        <v>1100</v>
      </c>
      <c r="BV611" s="44">
        <f t="shared" si="2889"/>
        <v>2200</v>
      </c>
      <c r="BW611" s="45">
        <f t="shared" si="2890"/>
        <v>0.15384615384615385</v>
      </c>
      <c r="BX611" s="35"/>
      <c r="BY611" s="27"/>
      <c r="BZ611" s="46"/>
      <c r="CA611" s="44">
        <v>15558</v>
      </c>
      <c r="CB611" s="204">
        <f t="shared" si="2891"/>
        <v>14</v>
      </c>
      <c r="CC611" s="44">
        <v>1818</v>
      </c>
      <c r="CD611" s="44">
        <f t="shared" si="2892"/>
        <v>0</v>
      </c>
      <c r="CE611" s="44">
        <v>16</v>
      </c>
      <c r="CF611" s="44">
        <f t="shared" si="2893"/>
        <v>0</v>
      </c>
      <c r="CG611" s="25">
        <v>0</v>
      </c>
      <c r="CH611" s="62" t="str">
        <f t="shared" si="2939"/>
        <v>ターボババアマスコット</v>
      </c>
      <c r="CI611" s="67">
        <f t="shared" si="2940"/>
        <v>800</v>
      </c>
      <c r="CJ611" s="44">
        <f t="shared" si="2894"/>
        <v>0</v>
      </c>
      <c r="CK611" s="45">
        <f t="shared" si="2895"/>
        <v>0</v>
      </c>
      <c r="CL611" s="35"/>
      <c r="CM611" s="27"/>
      <c r="CN611" s="46"/>
      <c r="CO611" s="44">
        <v>19325</v>
      </c>
      <c r="CP611" s="204">
        <f t="shared" si="2896"/>
        <v>43</v>
      </c>
      <c r="CQ611" s="44">
        <v>891</v>
      </c>
      <c r="CR611" s="44">
        <f t="shared" si="2897"/>
        <v>1</v>
      </c>
      <c r="CS611" s="44">
        <v>8</v>
      </c>
      <c r="CT611" s="44">
        <f t="shared" si="2898"/>
        <v>1</v>
      </c>
      <c r="CU611" s="25">
        <v>0</v>
      </c>
      <c r="CV611" s="60" t="str">
        <f t="shared" si="2899"/>
        <v>スティッチキーケース</v>
      </c>
      <c r="CW611" s="67">
        <f t="shared" si="2900"/>
        <v>550</v>
      </c>
      <c r="CX611" s="44">
        <f t="shared" si="2901"/>
        <v>550</v>
      </c>
      <c r="CY611" s="45">
        <f t="shared" si="2902"/>
        <v>0.12790697674418605</v>
      </c>
      <c r="CZ611" s="35"/>
      <c r="DA611" s="58"/>
      <c r="DB611" s="46"/>
      <c r="DC611" s="44">
        <v>6765</v>
      </c>
      <c r="DD611" s="25">
        <f t="shared" si="2903"/>
        <v>51</v>
      </c>
      <c r="DE611" s="44">
        <v>401</v>
      </c>
      <c r="DF611" s="44">
        <f t="shared" si="2904"/>
        <v>3</v>
      </c>
      <c r="DG611" s="44">
        <v>98</v>
      </c>
      <c r="DH611" s="44">
        <f t="shared" si="2905"/>
        <v>4</v>
      </c>
      <c r="DI611" s="25">
        <v>0</v>
      </c>
      <c r="DJ611" s="60" t="str">
        <f t="shared" si="2974"/>
        <v>スプランキーラバー</v>
      </c>
      <c r="DK611" s="67">
        <f t="shared" si="2975"/>
        <v>187</v>
      </c>
      <c r="DL611" s="44">
        <f t="shared" si="2907"/>
        <v>748</v>
      </c>
      <c r="DM611" s="45">
        <f t="shared" si="2908"/>
        <v>0.14666666666666667</v>
      </c>
      <c r="DN611" s="35"/>
      <c r="DO611" s="27"/>
      <c r="DP611" s="46"/>
      <c r="DQ611" s="44">
        <v>691</v>
      </c>
      <c r="DR611" s="25">
        <f t="shared" si="2909"/>
        <v>50</v>
      </c>
      <c r="DS611" s="44">
        <v>27</v>
      </c>
      <c r="DT611" s="44">
        <f t="shared" si="2910"/>
        <v>3</v>
      </c>
      <c r="DU611" s="44">
        <v>15</v>
      </c>
      <c r="DV611" s="44">
        <f t="shared" si="2911"/>
        <v>3</v>
      </c>
      <c r="DW611" s="25">
        <v>0</v>
      </c>
      <c r="DX611" s="60" t="str">
        <f t="shared" si="2946"/>
        <v>ギャルキティキーケース</v>
      </c>
      <c r="DY611" s="67">
        <f t="shared" si="2947"/>
        <v>726</v>
      </c>
      <c r="DZ611" s="44">
        <f t="shared" si="2913"/>
        <v>2178</v>
      </c>
      <c r="EA611" s="45">
        <f t="shared" si="2914"/>
        <v>0.43559999999999999</v>
      </c>
      <c r="EB611" s="35"/>
      <c r="EC611" s="27"/>
      <c r="ED611" s="46"/>
      <c r="EE611" s="67"/>
      <c r="EF611" s="44" t="str">
        <f>IF(EE611="","",EE611-EE609)</f>
        <v/>
      </c>
      <c r="EG611" s="44"/>
      <c r="EH611" s="44"/>
      <c r="EI611" s="44"/>
      <c r="EJ611" s="44" t="str">
        <f>IF(EI611="","",EI609+EK609-EI611)</f>
        <v/>
      </c>
      <c r="EK611" s="44"/>
      <c r="EL611" s="44"/>
      <c r="EM611" s="44"/>
      <c r="EN611" s="44" t="str">
        <f t="shared" si="2960"/>
        <v/>
      </c>
      <c r="EO611" s="45" t="str">
        <f t="shared" si="2961"/>
        <v/>
      </c>
      <c r="EP611" s="35"/>
      <c r="EQ611" s="27"/>
      <c r="ER611" s="46"/>
      <c r="ES611" s="44"/>
      <c r="ET611" s="44" t="str">
        <f>IF(ES611="","",ES611-ES609)</f>
        <v/>
      </c>
      <c r="EU611" s="44"/>
      <c r="EV611" s="44" t="str">
        <f>IF(EU611="","",EU611-EU609)</f>
        <v/>
      </c>
      <c r="EW611" s="44"/>
      <c r="EX611" s="44" t="str">
        <f>IF(EW611="","",EW609+EY609-EW611)</f>
        <v/>
      </c>
      <c r="EY611" s="44"/>
      <c r="EZ611" s="44"/>
      <c r="FA611" s="44"/>
      <c r="FB611" s="44" t="str">
        <f t="shared" si="2962"/>
        <v/>
      </c>
      <c r="FC611" s="45" t="str">
        <f t="shared" si="2963"/>
        <v/>
      </c>
      <c r="FD611" s="35"/>
      <c r="HW611" s="181"/>
      <c r="IY611" s="33"/>
      <c r="IZ611" s="46"/>
      <c r="JA611" s="44">
        <v>3232</v>
      </c>
      <c r="JB611" s="204">
        <f t="shared" si="2915"/>
        <v>39</v>
      </c>
      <c r="JC611" s="44">
        <v>107</v>
      </c>
      <c r="JD611" s="44">
        <f t="shared" si="2916"/>
        <v>2</v>
      </c>
      <c r="JE611" s="44">
        <v>20</v>
      </c>
      <c r="JF611" s="44">
        <f t="shared" si="2917"/>
        <v>2</v>
      </c>
      <c r="JG611" s="25">
        <v>3</v>
      </c>
      <c r="JH611" s="60" t="str">
        <f t="shared" si="2918"/>
        <v>アンパンマンもちふわ</v>
      </c>
      <c r="JI611" s="67">
        <f t="shared" si="2919"/>
        <v>673</v>
      </c>
      <c r="JJ611" s="44">
        <f t="shared" si="2920"/>
        <v>1346</v>
      </c>
      <c r="JK611" s="45">
        <f t="shared" si="2921"/>
        <v>0.34512820512820513</v>
      </c>
      <c r="JL611" s="35"/>
      <c r="JM611" s="27"/>
      <c r="JN611" s="46"/>
      <c r="JO611" s="44">
        <v>2628</v>
      </c>
      <c r="JP611" s="204">
        <f t="shared" si="2922"/>
        <v>12</v>
      </c>
      <c r="JQ611" s="44">
        <v>136</v>
      </c>
      <c r="JR611" s="44">
        <f t="shared" si="2923"/>
        <v>2</v>
      </c>
      <c r="JS611" s="44">
        <v>21</v>
      </c>
      <c r="JT611" s="44">
        <f t="shared" si="2924"/>
        <v>2</v>
      </c>
      <c r="JU611" s="25">
        <v>0</v>
      </c>
      <c r="JV611" s="60" t="s">
        <v>396</v>
      </c>
      <c r="JW611" s="67">
        <v>182</v>
      </c>
      <c r="JX611" s="44">
        <f t="shared" si="2926"/>
        <v>364</v>
      </c>
      <c r="JY611" s="45">
        <f t="shared" si="2927"/>
        <v>0.30333333333333334</v>
      </c>
      <c r="JZ611" s="35" t="s">
        <v>331</v>
      </c>
      <c r="KA611" s="61"/>
      <c r="KB611" s="46"/>
      <c r="KC611" s="44">
        <v>3972</v>
      </c>
      <c r="KD611" s="25">
        <f t="shared" si="2928"/>
        <v>208</v>
      </c>
      <c r="KE611" s="44">
        <v>275</v>
      </c>
      <c r="KF611" s="44">
        <f t="shared" si="2929"/>
        <v>7</v>
      </c>
      <c r="KG611" s="44">
        <v>80</v>
      </c>
      <c r="KH611" s="44">
        <f t="shared" si="2930"/>
        <v>15</v>
      </c>
      <c r="KI611" s="25">
        <v>30</v>
      </c>
      <c r="KJ611" s="60" t="str">
        <f t="shared" si="2964"/>
        <v>AIモンスターラバー</v>
      </c>
      <c r="KK611" s="67">
        <f t="shared" si="2965"/>
        <v>198</v>
      </c>
      <c r="KL611" s="44">
        <f t="shared" si="2931"/>
        <v>2970</v>
      </c>
      <c r="KM611" s="45">
        <f t="shared" si="2932"/>
        <v>0.14278846153846153</v>
      </c>
      <c r="KN611" s="35"/>
      <c r="KO611" s="27"/>
      <c r="KP611" s="46"/>
      <c r="KQ611" s="44">
        <v>4558</v>
      </c>
      <c r="KR611" s="25">
        <f t="shared" si="2933"/>
        <v>56</v>
      </c>
      <c r="KS611" s="44">
        <v>220</v>
      </c>
      <c r="KT611" s="44">
        <f t="shared" si="2934"/>
        <v>3</v>
      </c>
      <c r="KU611" s="44">
        <v>55</v>
      </c>
      <c r="KV611" s="44">
        <f t="shared" si="2935"/>
        <v>3</v>
      </c>
      <c r="KW611" s="25">
        <v>10</v>
      </c>
      <c r="KX611" s="60" t="str">
        <f t="shared" si="2948"/>
        <v>キティサンダルKH</v>
      </c>
      <c r="KY611" s="67">
        <f t="shared" si="2949"/>
        <v>605</v>
      </c>
      <c r="KZ611" s="44">
        <f t="shared" si="2937"/>
        <v>1815</v>
      </c>
      <c r="LA611" s="45">
        <f t="shared" si="2938"/>
        <v>0.32410714285714287</v>
      </c>
      <c r="LB611" s="35"/>
      <c r="LC611" s="27"/>
      <c r="LD611" s="74"/>
      <c r="LE611" s="75"/>
      <c r="LF611" s="75"/>
      <c r="LG611" s="75"/>
      <c r="LH611" s="75"/>
      <c r="LI611" s="76"/>
      <c r="LJ611" s="75"/>
      <c r="LK611" s="75"/>
      <c r="LL611" s="77"/>
      <c r="LM611" s="78"/>
      <c r="LN611" s="75"/>
      <c r="LO611" s="79"/>
      <c r="LP611" s="35"/>
      <c r="LQ611" s="27"/>
      <c r="LR611" s="46"/>
      <c r="LS611" s="67"/>
      <c r="LT611" s="44" t="str">
        <f>IF(LS611="","",LS611-LS609)</f>
        <v/>
      </c>
      <c r="LU611" s="44"/>
      <c r="LV611" s="44"/>
      <c r="LW611" s="44"/>
      <c r="LX611" s="44" t="str">
        <f>IF(LW611="","",LW609+LY609-LW611)</f>
        <v/>
      </c>
      <c r="LY611" s="44"/>
      <c r="LZ611" s="44"/>
      <c r="MA611" s="44"/>
      <c r="MB611" s="44" t="str">
        <f t="shared" si="2966"/>
        <v/>
      </c>
      <c r="MC611" s="45" t="str">
        <f t="shared" si="2967"/>
        <v/>
      </c>
      <c r="MD611" s="35"/>
      <c r="ME611" s="27"/>
      <c r="MF611" s="46"/>
      <c r="MG611" s="67"/>
      <c r="MH611" s="44" t="str">
        <f>IF(MG611="","",MG611-MG609)</f>
        <v/>
      </c>
      <c r="MI611" s="44"/>
      <c r="MJ611" s="44"/>
      <c r="MK611" s="44"/>
      <c r="ML611" s="44" t="str">
        <f>IF(MK611="","",MK609+MM609-MK611)</f>
        <v/>
      </c>
      <c r="MM611" s="44"/>
      <c r="MN611" s="44"/>
      <c r="MO611" s="44"/>
      <c r="MP611" s="44" t="str">
        <f t="shared" si="2968"/>
        <v/>
      </c>
      <c r="MQ611" s="45" t="str">
        <f t="shared" si="2969"/>
        <v/>
      </c>
      <c r="MR611" s="35"/>
      <c r="MS611" s="27"/>
      <c r="MT611" s="46"/>
      <c r="MU611" s="67"/>
      <c r="MV611" s="44" t="str">
        <f>IF(MU611="","",MU611-MU609)</f>
        <v/>
      </c>
      <c r="MW611" s="44"/>
      <c r="MX611" s="44"/>
      <c r="MY611" s="44"/>
      <c r="MZ611" s="44" t="str">
        <f>IF(MY611="","",MY609+NA609-MY611)</f>
        <v/>
      </c>
      <c r="NA611" s="44"/>
      <c r="NB611" s="44"/>
      <c r="NC611" s="44"/>
      <c r="ND611" s="44" t="str">
        <f t="shared" si="2970"/>
        <v/>
      </c>
      <c r="NE611" s="45" t="str">
        <f t="shared" si="2971"/>
        <v/>
      </c>
      <c r="NF611" s="35"/>
      <c r="NG611" s="27"/>
      <c r="NH611" s="46"/>
      <c r="NI611" s="67"/>
      <c r="NJ611" s="44" t="str">
        <f>IF(NI611="","",NI611-NI609)</f>
        <v/>
      </c>
      <c r="NK611" s="44"/>
      <c r="NL611" s="44"/>
      <c r="NM611" s="44"/>
      <c r="NN611" s="44" t="str">
        <f>IF(NM611="","",NM609+NO609-NM611)</f>
        <v/>
      </c>
      <c r="NO611" s="44"/>
      <c r="NP611" s="44"/>
      <c r="NQ611" s="44"/>
      <c r="NR611" s="44" t="str">
        <f t="shared" si="2972"/>
        <v/>
      </c>
      <c r="NS611" s="45" t="str">
        <f t="shared" si="2973"/>
        <v/>
      </c>
      <c r="NT611" s="35"/>
    </row>
    <row r="612" spans="1:384" ht="15" customHeight="1" thickTop="1" thickBot="1" x14ac:dyDescent="0.25">
      <c r="A612" s="38"/>
      <c r="B612" s="39"/>
      <c r="C612" s="40"/>
      <c r="D612" s="40"/>
      <c r="E612" s="40"/>
      <c r="F612" s="140"/>
      <c r="G612" s="140"/>
      <c r="H612" s="42"/>
      <c r="I612" s="44"/>
      <c r="J612" s="44" t="str">
        <f t="shared" ref="J612:J636" si="2976">IF(I612="","",I612-I611)</f>
        <v/>
      </c>
      <c r="K612" s="44"/>
      <c r="L612" s="44"/>
      <c r="M612" s="44"/>
      <c r="N612" s="44" t="str">
        <f t="shared" ref="N612:N637" si="2977">IF(M612="","",M611+O611-M612)</f>
        <v/>
      </c>
      <c r="O612" s="44"/>
      <c r="P612" s="44"/>
      <c r="Q612" s="44"/>
      <c r="R612" s="44" t="str">
        <f t="shared" si="2952"/>
        <v/>
      </c>
      <c r="S612" s="45" t="str">
        <f t="shared" si="2953"/>
        <v/>
      </c>
      <c r="T612" s="35"/>
      <c r="U612" s="27"/>
      <c r="V612" s="46"/>
      <c r="W612" s="67"/>
      <c r="X612" s="44" t="str">
        <f t="shared" ref="X612:X632" si="2978">IF(W612="","",W612-W611)</f>
        <v/>
      </c>
      <c r="Y612" s="44"/>
      <c r="Z612" s="44"/>
      <c r="AA612" s="44"/>
      <c r="AB612" s="44" t="str">
        <f t="shared" ref="AB612:AB632" si="2979">IF(AA612="","",AA611+AC611-AA612)</f>
        <v/>
      </c>
      <c r="AC612" s="44"/>
      <c r="AD612" s="44"/>
      <c r="AE612" s="44"/>
      <c r="AF612" s="44" t="str">
        <f t="shared" si="2954"/>
        <v/>
      </c>
      <c r="AG612" s="45" t="str">
        <f t="shared" si="2955"/>
        <v/>
      </c>
      <c r="AH612" s="35"/>
      <c r="AI612" s="27"/>
      <c r="AJ612" s="46"/>
      <c r="AK612" s="44"/>
      <c r="AL612" s="44" t="str">
        <f t="shared" ref="AL612:AL636" si="2980">IF(AK612="","",AK612-AK611)</f>
        <v/>
      </c>
      <c r="AM612" s="44"/>
      <c r="AN612" s="44" t="str">
        <f t="shared" ref="AN612:AN637" si="2981">IF(AM612="","",AM612-AM611)</f>
        <v/>
      </c>
      <c r="AO612" s="44"/>
      <c r="AP612" s="44" t="str">
        <f t="shared" ref="AP612:AP637" si="2982">IF(AO612="","",AO611+AQ611-AO612)</f>
        <v/>
      </c>
      <c r="AQ612" s="44"/>
      <c r="AR612" s="44"/>
      <c r="AS612" s="44"/>
      <c r="AT612" s="44" t="str">
        <f t="shared" si="2956"/>
        <v/>
      </c>
      <c r="AU612" s="45" t="str">
        <f t="shared" si="2957"/>
        <v/>
      </c>
      <c r="AV612" s="35"/>
      <c r="AW612" s="27"/>
      <c r="AX612" s="46"/>
      <c r="AY612" s="44"/>
      <c r="AZ612" s="44" t="str">
        <f t="shared" ref="AZ612:AZ636" si="2983">IF(AY612="","",AY612-AY611)</f>
        <v/>
      </c>
      <c r="BA612" s="44"/>
      <c r="BB612" s="44" t="str">
        <f t="shared" ref="BB612:BB637" si="2984">IF(BA612="","",BA612-BA611)</f>
        <v/>
      </c>
      <c r="BC612" s="44"/>
      <c r="BD612" s="44" t="str">
        <f t="shared" ref="BD612:BD637" si="2985">IF(BC612="","",BC611+BE611-BC612)</f>
        <v/>
      </c>
      <c r="BE612" s="44"/>
      <c r="BF612" s="44"/>
      <c r="BG612" s="44"/>
      <c r="BH612" s="44" t="str">
        <f t="shared" si="2958"/>
        <v/>
      </c>
      <c r="BI612" s="45" t="str">
        <f t="shared" si="2959"/>
        <v/>
      </c>
      <c r="BJ612" s="35"/>
      <c r="BK612" s="50"/>
      <c r="BL612" s="74"/>
      <c r="BM612" s="81">
        <v>10840</v>
      </c>
      <c r="BN612" s="76">
        <f t="shared" si="2886"/>
        <v>219</v>
      </c>
      <c r="BO612" s="78">
        <v>534</v>
      </c>
      <c r="BP612" s="75">
        <f t="shared" si="2887"/>
        <v>10</v>
      </c>
      <c r="BQ612" s="75">
        <v>80</v>
      </c>
      <c r="BR612" s="75">
        <f t="shared" si="2888"/>
        <v>13</v>
      </c>
      <c r="BS612" s="75">
        <v>15</v>
      </c>
      <c r="BT612" s="77" t="str">
        <f t="shared" si="2941"/>
        <v>ＡＩモンスターラバー</v>
      </c>
      <c r="BU612" s="78">
        <f t="shared" si="2942"/>
        <v>198</v>
      </c>
      <c r="BV612" s="75">
        <f t="shared" si="2889"/>
        <v>2574</v>
      </c>
      <c r="BW612" s="79">
        <f t="shared" si="2890"/>
        <v>0.11753424657534246</v>
      </c>
      <c r="BX612" s="35"/>
      <c r="BY612" s="27"/>
      <c r="BZ612" s="74"/>
      <c r="CA612" s="81">
        <v>17134</v>
      </c>
      <c r="CB612" s="76">
        <f t="shared" si="2891"/>
        <v>93</v>
      </c>
      <c r="CC612" s="78">
        <v>1972</v>
      </c>
      <c r="CD612" s="75">
        <f t="shared" si="2892"/>
        <v>6</v>
      </c>
      <c r="CE612" s="75">
        <v>9</v>
      </c>
      <c r="CF612" s="75">
        <f t="shared" si="2893"/>
        <v>6</v>
      </c>
      <c r="CG612" s="75">
        <v>16</v>
      </c>
      <c r="CH612" s="77" t="str">
        <f t="shared" si="2939"/>
        <v>AIモンスターマスコット</v>
      </c>
      <c r="CI612" s="78">
        <f t="shared" si="2940"/>
        <v>286</v>
      </c>
      <c r="CJ612" s="75">
        <f t="shared" si="2894"/>
        <v>1716</v>
      </c>
      <c r="CK612" s="79">
        <f t="shared" si="2895"/>
        <v>0.18451612903225806</v>
      </c>
      <c r="CL612" s="35" t="s">
        <v>382</v>
      </c>
      <c r="CM612" s="27"/>
      <c r="CN612" s="74"/>
      <c r="CO612" s="81">
        <v>14187</v>
      </c>
      <c r="CP612" s="76">
        <f t="shared" si="2896"/>
        <v>108</v>
      </c>
      <c r="CQ612" s="78">
        <v>1705</v>
      </c>
      <c r="CR612" s="75">
        <f t="shared" si="2897"/>
        <v>9</v>
      </c>
      <c r="CS612" s="75">
        <v>340</v>
      </c>
      <c r="CT612" s="75">
        <f t="shared" si="2898"/>
        <v>10</v>
      </c>
      <c r="CU612" s="75">
        <v>0</v>
      </c>
      <c r="CV612" s="77" t="str">
        <f t="shared" si="2899"/>
        <v>サンリオブレスレット</v>
      </c>
      <c r="CW612" s="78">
        <f t="shared" si="2900"/>
        <v>200</v>
      </c>
      <c r="CX612" s="75">
        <f t="shared" si="2901"/>
        <v>2000</v>
      </c>
      <c r="CY612" s="79">
        <f t="shared" si="2902"/>
        <v>0.18518518518518517</v>
      </c>
      <c r="CZ612" s="35"/>
      <c r="DA612" s="58"/>
      <c r="DB612" s="74"/>
      <c r="DC612" s="81">
        <v>4662</v>
      </c>
      <c r="DD612" s="76">
        <f t="shared" si="2903"/>
        <v>94</v>
      </c>
      <c r="DE612" s="78">
        <v>257</v>
      </c>
      <c r="DF612" s="75">
        <f t="shared" si="2904"/>
        <v>4</v>
      </c>
      <c r="DG612" s="75">
        <v>60</v>
      </c>
      <c r="DH612" s="75">
        <f t="shared" si="2905"/>
        <v>6</v>
      </c>
      <c r="DI612" s="75">
        <v>13</v>
      </c>
      <c r="DJ612" s="77" t="str">
        <f t="shared" si="2974"/>
        <v>ＡＩラバー</v>
      </c>
      <c r="DK612" s="78">
        <f t="shared" si="2975"/>
        <v>198</v>
      </c>
      <c r="DL612" s="75">
        <f t="shared" si="2907"/>
        <v>1188</v>
      </c>
      <c r="DM612" s="79">
        <f t="shared" si="2908"/>
        <v>0.12638297872340426</v>
      </c>
      <c r="DN612" s="35"/>
      <c r="DO612" s="27"/>
      <c r="DP612" s="74"/>
      <c r="DQ612" s="81">
        <v>648</v>
      </c>
      <c r="DR612" s="76">
        <f t="shared" si="2909"/>
        <v>50</v>
      </c>
      <c r="DS612" s="78">
        <v>20</v>
      </c>
      <c r="DT612" s="75">
        <f t="shared" si="2910"/>
        <v>1</v>
      </c>
      <c r="DU612" s="75">
        <v>11</v>
      </c>
      <c r="DV612" s="75">
        <f t="shared" si="2911"/>
        <v>1</v>
      </c>
      <c r="DW612" s="75">
        <v>8</v>
      </c>
      <c r="DX612" s="77" t="str">
        <f t="shared" si="2946"/>
        <v>サンリオトイカメラ</v>
      </c>
      <c r="DY612" s="78">
        <f t="shared" si="2947"/>
        <v>605</v>
      </c>
      <c r="DZ612" s="75">
        <f t="shared" si="2913"/>
        <v>605</v>
      </c>
      <c r="EA612" s="79">
        <f t="shared" si="2914"/>
        <v>0.121</v>
      </c>
      <c r="EB612" s="35"/>
      <c r="EC612" s="27"/>
      <c r="ED612" s="46"/>
      <c r="EE612" s="67"/>
      <c r="EF612" s="44" t="str">
        <f t="shared" ref="EF612:EF632" si="2986">IF(EE612="","",EE612-EE611)</f>
        <v/>
      </c>
      <c r="EG612" s="44"/>
      <c r="EH612" s="44"/>
      <c r="EI612" s="44"/>
      <c r="EJ612" s="44" t="str">
        <f t="shared" ref="EJ612:EJ632" si="2987">IF(EI612="","",EI611+EK611-EI612)</f>
        <v/>
      </c>
      <c r="EK612" s="44"/>
      <c r="EL612" s="44"/>
      <c r="EM612" s="44"/>
      <c r="EN612" s="44" t="str">
        <f t="shared" si="2960"/>
        <v/>
      </c>
      <c r="EO612" s="45" t="str">
        <f t="shared" si="2961"/>
        <v/>
      </c>
      <c r="EP612" s="35"/>
      <c r="EQ612" s="27"/>
      <c r="ER612" s="46"/>
      <c r="ES612" s="44"/>
      <c r="ET612" s="44" t="str">
        <f t="shared" ref="ET612:ET636" si="2988">IF(ES612="","",ES612-ES611)</f>
        <v/>
      </c>
      <c r="EU612" s="44"/>
      <c r="EV612" s="44" t="str">
        <f t="shared" ref="EV612:EV637" si="2989">IF(EU612="","",EU612-EU611)</f>
        <v/>
      </c>
      <c r="EW612" s="44"/>
      <c r="EX612" s="44" t="str">
        <f t="shared" ref="EX612:EX637" si="2990">IF(EW612="","",EW611+EY611-EW612)</f>
        <v/>
      </c>
      <c r="EY612" s="44"/>
      <c r="EZ612" s="44"/>
      <c r="FA612" s="44"/>
      <c r="FB612" s="44" t="str">
        <f t="shared" si="2962"/>
        <v/>
      </c>
      <c r="FC612" s="45" t="str">
        <f t="shared" si="2963"/>
        <v/>
      </c>
      <c r="FD612" s="35"/>
      <c r="HW612" s="181"/>
      <c r="IY612" s="33"/>
      <c r="IZ612" s="74"/>
      <c r="JA612" s="81">
        <v>4235</v>
      </c>
      <c r="JB612" s="76">
        <f t="shared" si="2915"/>
        <v>50</v>
      </c>
      <c r="JC612" s="78">
        <v>208</v>
      </c>
      <c r="JD612" s="75">
        <f t="shared" si="2916"/>
        <v>0</v>
      </c>
      <c r="JE612" s="75">
        <v>80</v>
      </c>
      <c r="JF612" s="75">
        <f t="shared" si="2917"/>
        <v>3</v>
      </c>
      <c r="JG612" s="75">
        <v>60</v>
      </c>
      <c r="JH612" s="77" t="str">
        <f t="shared" si="2918"/>
        <v>スプランキーラバー</v>
      </c>
      <c r="JI612" s="78">
        <f t="shared" si="2919"/>
        <v>200</v>
      </c>
      <c r="JJ612" s="75">
        <f t="shared" si="2920"/>
        <v>600</v>
      </c>
      <c r="JK612" s="79">
        <f t="shared" si="2921"/>
        <v>0.12</v>
      </c>
      <c r="JL612" s="35"/>
      <c r="JM612" s="27"/>
      <c r="JN612" s="74"/>
      <c r="JO612" s="81">
        <v>4501</v>
      </c>
      <c r="JP612" s="105">
        <f t="shared" si="2922"/>
        <v>15</v>
      </c>
      <c r="JQ612" s="78">
        <v>206</v>
      </c>
      <c r="JR612" s="75">
        <f t="shared" si="2923"/>
        <v>1</v>
      </c>
      <c r="JS612" s="75">
        <v>33</v>
      </c>
      <c r="JT612" s="75">
        <f t="shared" si="2924"/>
        <v>1</v>
      </c>
      <c r="JU612" s="75">
        <v>-21</v>
      </c>
      <c r="JV612" s="77" t="str">
        <f t="shared" si="2950"/>
        <v>NICI</v>
      </c>
      <c r="JW612" s="78">
        <f t="shared" si="2951"/>
        <v>682</v>
      </c>
      <c r="JX612" s="75">
        <f t="shared" si="2926"/>
        <v>682</v>
      </c>
      <c r="JY612" s="79">
        <f t="shared" si="2927"/>
        <v>0.45466666666666666</v>
      </c>
      <c r="JZ612" s="35" t="s">
        <v>381</v>
      </c>
      <c r="KA612" s="61"/>
      <c r="KB612" s="74"/>
      <c r="KC612" s="81">
        <v>2421</v>
      </c>
      <c r="KD612" s="76">
        <f t="shared" si="2928"/>
        <v>88</v>
      </c>
      <c r="KE612" s="78">
        <v>138</v>
      </c>
      <c r="KF612" s="75">
        <f t="shared" si="2929"/>
        <v>7</v>
      </c>
      <c r="KG612" s="75">
        <v>5</v>
      </c>
      <c r="KH612" s="75">
        <f t="shared" si="2930"/>
        <v>7</v>
      </c>
      <c r="KI612" s="75">
        <v>20</v>
      </c>
      <c r="KJ612" s="77" t="s">
        <v>370</v>
      </c>
      <c r="KK612" s="78">
        <v>286</v>
      </c>
      <c r="KL612" s="75">
        <f t="shared" si="2931"/>
        <v>2002</v>
      </c>
      <c r="KM612" s="79">
        <f t="shared" si="2932"/>
        <v>0.22750000000000001</v>
      </c>
      <c r="KN612" s="35" t="s">
        <v>378</v>
      </c>
      <c r="KO612" s="27"/>
      <c r="KP612" s="74"/>
      <c r="KQ612" s="81">
        <v>3389</v>
      </c>
      <c r="KR612" s="76">
        <f t="shared" si="2933"/>
        <v>140</v>
      </c>
      <c r="KS612" s="78">
        <v>173</v>
      </c>
      <c r="KT612" s="75">
        <f t="shared" si="2934"/>
        <v>3</v>
      </c>
      <c r="KU612" s="75">
        <v>6</v>
      </c>
      <c r="KV612" s="75">
        <f t="shared" si="2935"/>
        <v>3</v>
      </c>
      <c r="KW612" s="75">
        <v>5</v>
      </c>
      <c r="KX612" s="77" t="str">
        <f t="shared" si="2948"/>
        <v>サンリオファン</v>
      </c>
      <c r="KY612" s="78">
        <f t="shared" si="2949"/>
        <v>1100</v>
      </c>
      <c r="KZ612" s="75">
        <f t="shared" si="2937"/>
        <v>3300</v>
      </c>
      <c r="LA612" s="79">
        <f t="shared" si="2938"/>
        <v>0.23571428571428571</v>
      </c>
      <c r="LB612" s="35" t="s">
        <v>205</v>
      </c>
      <c r="LC612" s="27"/>
      <c r="LD612" s="51" t="str">
        <f>IF(A594="","",A594)</f>
        <v/>
      </c>
      <c r="LE612" s="43"/>
      <c r="LF612" s="93"/>
      <c r="LG612" s="43"/>
      <c r="LH612" s="43"/>
      <c r="LI612" s="43"/>
      <c r="LJ612" s="87"/>
      <c r="LK612" s="43"/>
      <c r="LL612" s="64"/>
      <c r="LM612" s="47"/>
      <c r="LN612" s="87"/>
      <c r="LO612" s="54"/>
      <c r="LP612" s="35"/>
      <c r="LQ612" s="27"/>
      <c r="LR612" s="46"/>
      <c r="LS612" s="67"/>
      <c r="LT612" s="44" t="str">
        <f t="shared" ref="LT612:LT632" si="2991">IF(LS612="","",LS612-LS611)</f>
        <v/>
      </c>
      <c r="LU612" s="44"/>
      <c r="LV612" s="44"/>
      <c r="LW612" s="44"/>
      <c r="LX612" s="44" t="str">
        <f t="shared" ref="LX612:LX632" si="2992">IF(LW612="","",LW611+LY611-LW612)</f>
        <v/>
      </c>
      <c r="LY612" s="44"/>
      <c r="LZ612" s="44"/>
      <c r="MA612" s="44"/>
      <c r="MB612" s="44" t="str">
        <f t="shared" si="2966"/>
        <v/>
      </c>
      <c r="MC612" s="45" t="str">
        <f t="shared" si="2967"/>
        <v/>
      </c>
      <c r="MD612" s="35"/>
      <c r="ME612" s="27"/>
      <c r="MF612" s="46"/>
      <c r="MG612" s="67"/>
      <c r="MH612" s="44" t="str">
        <f t="shared" ref="MH612:MH632" si="2993">IF(MG612="","",MG612-MG611)</f>
        <v/>
      </c>
      <c r="MI612" s="44"/>
      <c r="MJ612" s="44"/>
      <c r="MK612" s="44"/>
      <c r="ML612" s="44" t="str">
        <f t="shared" ref="ML612:ML632" si="2994">IF(MK612="","",MK611+MM611-MK612)</f>
        <v/>
      </c>
      <c r="MM612" s="44"/>
      <c r="MN612" s="44"/>
      <c r="MO612" s="44"/>
      <c r="MP612" s="44" t="str">
        <f t="shared" si="2968"/>
        <v/>
      </c>
      <c r="MQ612" s="45" t="str">
        <f t="shared" si="2969"/>
        <v/>
      </c>
      <c r="MR612" s="35"/>
      <c r="MS612" s="27"/>
      <c r="MT612" s="46"/>
      <c r="MU612" s="67"/>
      <c r="MV612" s="44" t="str">
        <f t="shared" ref="MV612:MV632" si="2995">IF(MU612="","",MU612-MU611)</f>
        <v/>
      </c>
      <c r="MW612" s="44"/>
      <c r="MX612" s="44"/>
      <c r="MY612" s="44"/>
      <c r="MZ612" s="44" t="str">
        <f t="shared" ref="MZ612:MZ632" si="2996">IF(MY612="","",MY611+NA611-MY612)</f>
        <v/>
      </c>
      <c r="NA612" s="44"/>
      <c r="NB612" s="44"/>
      <c r="NC612" s="44"/>
      <c r="ND612" s="44" t="str">
        <f t="shared" si="2970"/>
        <v/>
      </c>
      <c r="NE612" s="45" t="str">
        <f t="shared" si="2971"/>
        <v/>
      </c>
      <c r="NF612" s="35"/>
      <c r="NG612" s="27"/>
      <c r="NH612" s="46"/>
      <c r="NI612" s="67"/>
      <c r="NJ612" s="44" t="str">
        <f t="shared" ref="NJ612:NJ632" si="2997">IF(NI612="","",NI612-NI611)</f>
        <v/>
      </c>
      <c r="NK612" s="44"/>
      <c r="NL612" s="44"/>
      <c r="NM612" s="44"/>
      <c r="NN612" s="44" t="str">
        <f t="shared" ref="NN612:NN632" si="2998">IF(NM612="","",NM611+NO611-NM612)</f>
        <v/>
      </c>
      <c r="NO612" s="44"/>
      <c r="NP612" s="44"/>
      <c r="NQ612" s="44"/>
      <c r="NR612" s="44" t="str">
        <f t="shared" si="2972"/>
        <v/>
      </c>
      <c r="NS612" s="45" t="str">
        <f t="shared" si="2973"/>
        <v/>
      </c>
      <c r="NT612" s="35"/>
    </row>
    <row r="613" spans="1:384" ht="15" customHeight="1" thickTop="1" x14ac:dyDescent="0.2">
      <c r="A613" s="38"/>
      <c r="B613" s="39"/>
      <c r="C613" s="40"/>
      <c r="D613" s="40"/>
      <c r="E613" s="40"/>
      <c r="F613" s="140"/>
      <c r="G613" s="140"/>
      <c r="H613" s="42"/>
      <c r="I613" s="44"/>
      <c r="J613" s="44" t="str">
        <f t="shared" si="2976"/>
        <v/>
      </c>
      <c r="K613" s="44"/>
      <c r="L613" s="44"/>
      <c r="M613" s="44"/>
      <c r="N613" s="44" t="str">
        <f t="shared" si="2977"/>
        <v/>
      </c>
      <c r="O613" s="44"/>
      <c r="P613" s="44"/>
      <c r="Q613" s="44"/>
      <c r="R613" s="44" t="str">
        <f t="shared" si="2952"/>
        <v/>
      </c>
      <c r="S613" s="45" t="str">
        <f t="shared" si="2953"/>
        <v/>
      </c>
      <c r="T613" s="35"/>
      <c r="U613" s="27"/>
      <c r="V613" s="46"/>
      <c r="W613" s="67"/>
      <c r="X613" s="44" t="str">
        <f t="shared" si="2978"/>
        <v/>
      </c>
      <c r="Y613" s="44"/>
      <c r="Z613" s="44"/>
      <c r="AA613" s="44"/>
      <c r="AB613" s="44" t="str">
        <f t="shared" si="2979"/>
        <v/>
      </c>
      <c r="AC613" s="44"/>
      <c r="AD613" s="44"/>
      <c r="AE613" s="44"/>
      <c r="AF613" s="44" t="str">
        <f t="shared" si="2954"/>
        <v/>
      </c>
      <c r="AG613" s="45" t="str">
        <f t="shared" si="2955"/>
        <v/>
      </c>
      <c r="AH613" s="35"/>
      <c r="AI613" s="27"/>
      <c r="AJ613" s="46"/>
      <c r="AK613" s="44"/>
      <c r="AL613" s="44" t="str">
        <f t="shared" si="2980"/>
        <v/>
      </c>
      <c r="AM613" s="44"/>
      <c r="AN613" s="44" t="str">
        <f t="shared" si="2981"/>
        <v/>
      </c>
      <c r="AO613" s="44"/>
      <c r="AP613" s="44" t="str">
        <f t="shared" si="2982"/>
        <v/>
      </c>
      <c r="AQ613" s="44"/>
      <c r="AR613" s="44"/>
      <c r="AS613" s="44"/>
      <c r="AT613" s="44" t="str">
        <f t="shared" si="2956"/>
        <v/>
      </c>
      <c r="AU613" s="45" t="str">
        <f t="shared" si="2957"/>
        <v/>
      </c>
      <c r="AV613" s="35"/>
      <c r="AW613" s="27"/>
      <c r="AX613" s="46"/>
      <c r="AY613" s="44"/>
      <c r="AZ613" s="44" t="str">
        <f t="shared" si="2983"/>
        <v/>
      </c>
      <c r="BA613" s="44"/>
      <c r="BB613" s="44" t="str">
        <f t="shared" si="2984"/>
        <v/>
      </c>
      <c r="BC613" s="44"/>
      <c r="BD613" s="44" t="str">
        <f t="shared" si="2985"/>
        <v/>
      </c>
      <c r="BE613" s="44"/>
      <c r="BF613" s="44"/>
      <c r="BG613" s="44"/>
      <c r="BH613" s="44" t="str">
        <f t="shared" si="2958"/>
        <v/>
      </c>
      <c r="BI613" s="45" t="str">
        <f t="shared" si="2959"/>
        <v/>
      </c>
      <c r="BJ613" s="35"/>
      <c r="BK613" s="50"/>
      <c r="BL613" s="51">
        <f>IF($A592="","",$A592)</f>
        <v>45883</v>
      </c>
      <c r="BM613" s="44">
        <v>11574</v>
      </c>
      <c r="BN613" s="43">
        <f t="shared" si="2886"/>
        <v>88</v>
      </c>
      <c r="BO613" s="44">
        <v>440</v>
      </c>
      <c r="BP613" s="87">
        <f t="shared" si="2887"/>
        <v>8</v>
      </c>
      <c r="BQ613" s="44">
        <v>16</v>
      </c>
      <c r="BR613" s="43">
        <f t="shared" si="2888"/>
        <v>2</v>
      </c>
      <c r="BS613" s="44">
        <v>0</v>
      </c>
      <c r="BT613" s="53" t="s">
        <v>388</v>
      </c>
      <c r="BU613" s="47">
        <v>660</v>
      </c>
      <c r="BV613" s="44">
        <f t="shared" si="2889"/>
        <v>1320</v>
      </c>
      <c r="BW613" s="89">
        <f t="shared" si="2890"/>
        <v>0.15</v>
      </c>
      <c r="BX613" s="35" t="s">
        <v>384</v>
      </c>
      <c r="BY613" s="27"/>
      <c r="BZ613" s="51">
        <f>IF($A592="","",$A592)</f>
        <v>45883</v>
      </c>
      <c r="CA613" s="44">
        <v>16850</v>
      </c>
      <c r="CB613" s="43">
        <f t="shared" si="2891"/>
        <v>42</v>
      </c>
      <c r="CC613" s="44">
        <v>932</v>
      </c>
      <c r="CD613" s="87">
        <f t="shared" si="2892"/>
        <v>1</v>
      </c>
      <c r="CE613" s="44">
        <v>6</v>
      </c>
      <c r="CF613" s="43">
        <f t="shared" si="2893"/>
        <v>0</v>
      </c>
      <c r="CG613" s="44">
        <v>2</v>
      </c>
      <c r="CH613" s="53" t="str">
        <f t="shared" si="2939"/>
        <v>リップモンスターファン</v>
      </c>
      <c r="CI613" s="47">
        <f t="shared" si="2940"/>
        <v>660</v>
      </c>
      <c r="CJ613" s="44">
        <f t="shared" si="2894"/>
        <v>0</v>
      </c>
      <c r="CK613" s="89">
        <f t="shared" si="2895"/>
        <v>0</v>
      </c>
      <c r="CL613" s="35"/>
      <c r="CM613" s="27"/>
      <c r="CN613" s="51">
        <f>IF($A592="","",$A592)</f>
        <v>45883</v>
      </c>
      <c r="CO613" s="44">
        <v>16671</v>
      </c>
      <c r="CP613" s="59">
        <f t="shared" si="2896"/>
        <v>61</v>
      </c>
      <c r="CQ613" s="44">
        <v>705</v>
      </c>
      <c r="CR613" s="87">
        <f t="shared" si="2897"/>
        <v>4</v>
      </c>
      <c r="CS613" s="44">
        <v>9</v>
      </c>
      <c r="CT613" s="43">
        <f t="shared" si="2898"/>
        <v>3</v>
      </c>
      <c r="CU613" s="44">
        <v>0</v>
      </c>
      <c r="CV613" s="53" t="str">
        <f t="shared" si="2899"/>
        <v>ギャルキティキーケース</v>
      </c>
      <c r="CW613" s="47">
        <f t="shared" si="2900"/>
        <v>726</v>
      </c>
      <c r="CX613" s="44">
        <f t="shared" si="2901"/>
        <v>2178</v>
      </c>
      <c r="CY613" s="89">
        <f t="shared" si="2902"/>
        <v>0.35704918032786886</v>
      </c>
      <c r="CZ613" s="35" t="s">
        <v>237</v>
      </c>
      <c r="DA613" s="58"/>
      <c r="DB613" s="51">
        <f>IF($A592="","",$A592)</f>
        <v>45883</v>
      </c>
      <c r="DC613" s="44">
        <v>6776</v>
      </c>
      <c r="DD613" s="43">
        <f t="shared" si="2903"/>
        <v>77</v>
      </c>
      <c r="DE613" s="44">
        <v>243</v>
      </c>
      <c r="DF613" s="87">
        <f t="shared" si="2904"/>
        <v>3</v>
      </c>
      <c r="DG613" s="44">
        <v>14</v>
      </c>
      <c r="DH613" s="43">
        <f t="shared" si="2905"/>
        <v>3</v>
      </c>
      <c r="DI613" s="44">
        <v>0</v>
      </c>
      <c r="DJ613" s="53" t="str">
        <f t="shared" si="2974"/>
        <v>チロルイヤホン</v>
      </c>
      <c r="DK613" s="47">
        <f t="shared" si="2975"/>
        <v>1100</v>
      </c>
      <c r="DL613" s="44">
        <f t="shared" si="2907"/>
        <v>3300</v>
      </c>
      <c r="DM613" s="89">
        <f t="shared" si="2908"/>
        <v>0.42857142857142855</v>
      </c>
      <c r="DN613" s="35" t="s">
        <v>275</v>
      </c>
      <c r="DO613" s="27"/>
      <c r="DP613" s="51">
        <f>IF($A592="","",$A592)</f>
        <v>45883</v>
      </c>
      <c r="DQ613" s="44">
        <v>632</v>
      </c>
      <c r="DR613" s="43">
        <f t="shared" si="2909"/>
        <v>61</v>
      </c>
      <c r="DS613" s="44">
        <v>35</v>
      </c>
      <c r="DT613" s="87">
        <f t="shared" si="2910"/>
        <v>7</v>
      </c>
      <c r="DU613" s="44">
        <v>13</v>
      </c>
      <c r="DV613" s="43">
        <f t="shared" si="2911"/>
        <v>3</v>
      </c>
      <c r="DW613" s="44">
        <v>0</v>
      </c>
      <c r="DX613" s="53" t="str">
        <f t="shared" si="2946"/>
        <v>ゴールドイヤホン</v>
      </c>
      <c r="DY613" s="47">
        <f t="shared" si="2947"/>
        <v>770</v>
      </c>
      <c r="DZ613" s="44">
        <f t="shared" si="2913"/>
        <v>2310</v>
      </c>
      <c r="EA613" s="89">
        <f t="shared" si="2914"/>
        <v>0.37868852459016394</v>
      </c>
      <c r="EB613" s="35"/>
      <c r="EC613" s="27"/>
      <c r="ED613" s="46"/>
      <c r="EE613" s="67"/>
      <c r="EF613" s="44" t="str">
        <f t="shared" si="2986"/>
        <v/>
      </c>
      <c r="EG613" s="44"/>
      <c r="EH613" s="44"/>
      <c r="EI613" s="44"/>
      <c r="EJ613" s="44" t="str">
        <f t="shared" si="2987"/>
        <v/>
      </c>
      <c r="EK613" s="44"/>
      <c r="EL613" s="44"/>
      <c r="EM613" s="44"/>
      <c r="EN613" s="44" t="str">
        <f t="shared" si="2960"/>
        <v/>
      </c>
      <c r="EO613" s="45" t="str">
        <f t="shared" si="2961"/>
        <v/>
      </c>
      <c r="EP613" s="35"/>
      <c r="EQ613" s="27"/>
      <c r="ER613" s="46"/>
      <c r="ES613" s="44"/>
      <c r="ET613" s="44" t="str">
        <f t="shared" si="2988"/>
        <v/>
      </c>
      <c r="EU613" s="44"/>
      <c r="EV613" s="44" t="str">
        <f t="shared" si="2989"/>
        <v/>
      </c>
      <c r="EW613" s="44"/>
      <c r="EX613" s="44" t="str">
        <f t="shared" si="2990"/>
        <v/>
      </c>
      <c r="EY613" s="44"/>
      <c r="EZ613" s="44"/>
      <c r="FA613" s="44"/>
      <c r="FB613" s="44" t="str">
        <f t="shared" si="2962"/>
        <v/>
      </c>
      <c r="FC613" s="45" t="str">
        <f t="shared" si="2963"/>
        <v/>
      </c>
      <c r="FD613" s="35"/>
      <c r="HW613" s="181"/>
      <c r="IY613" s="33"/>
      <c r="IZ613" s="51">
        <f>IF($A592="","",$A592)</f>
        <v>45883</v>
      </c>
      <c r="JA613" s="44">
        <v>5269</v>
      </c>
      <c r="JB613" s="43">
        <f t="shared" si="2915"/>
        <v>67</v>
      </c>
      <c r="JC613" s="44">
        <v>271</v>
      </c>
      <c r="JD613" s="87">
        <f t="shared" si="2916"/>
        <v>1</v>
      </c>
      <c r="JE613" s="44">
        <v>21</v>
      </c>
      <c r="JF613" s="43">
        <f t="shared" si="2917"/>
        <v>1</v>
      </c>
      <c r="JG613" s="44">
        <v>0</v>
      </c>
      <c r="JH613" s="53" t="s">
        <v>388</v>
      </c>
      <c r="JI613" s="47">
        <v>660</v>
      </c>
      <c r="JJ613" s="44">
        <f t="shared" si="2920"/>
        <v>660</v>
      </c>
      <c r="JK613" s="89">
        <f t="shared" si="2921"/>
        <v>9.8507462686567168E-2</v>
      </c>
      <c r="JL613" s="35"/>
      <c r="JM613" s="27"/>
      <c r="JN613" s="51">
        <f>IF($A592="","",$A592)</f>
        <v>45883</v>
      </c>
      <c r="JO613" s="44">
        <v>4560</v>
      </c>
      <c r="JP613" s="43">
        <f t="shared" si="2922"/>
        <v>140</v>
      </c>
      <c r="JQ613" s="44">
        <v>153</v>
      </c>
      <c r="JR613" s="87">
        <f t="shared" si="2923"/>
        <v>10</v>
      </c>
      <c r="JS613" s="44">
        <v>14</v>
      </c>
      <c r="JT613" s="43">
        <f t="shared" si="2924"/>
        <v>10</v>
      </c>
      <c r="JU613" s="44">
        <v>5</v>
      </c>
      <c r="JV613" s="53" t="str">
        <f t="shared" si="2950"/>
        <v>ジャグラーパネルキーホルダー</v>
      </c>
      <c r="JW613" s="47">
        <f t="shared" si="2951"/>
        <v>465</v>
      </c>
      <c r="JX613" s="44">
        <f t="shared" si="2926"/>
        <v>4650</v>
      </c>
      <c r="JY613" s="89">
        <f t="shared" si="2927"/>
        <v>0.33214285714285713</v>
      </c>
      <c r="JZ613" s="35"/>
      <c r="KA613" s="61"/>
      <c r="KB613" s="51">
        <f>IF($A592="","",$A592)</f>
        <v>45883</v>
      </c>
      <c r="KC613" s="44">
        <v>4539</v>
      </c>
      <c r="KD613" s="43">
        <f t="shared" si="2928"/>
        <v>94</v>
      </c>
      <c r="KE613" s="44">
        <v>173</v>
      </c>
      <c r="KF613" s="87">
        <f t="shared" si="2929"/>
        <v>2</v>
      </c>
      <c r="KG613" s="44">
        <v>9</v>
      </c>
      <c r="KH613" s="43">
        <f t="shared" si="2930"/>
        <v>2</v>
      </c>
      <c r="KI613" s="44">
        <v>0</v>
      </c>
      <c r="KJ613" s="53" t="str">
        <f t="shared" si="2964"/>
        <v>スティック＆ボタンK／H</v>
      </c>
      <c r="KK613" s="47">
        <f t="shared" si="2965"/>
        <v>710</v>
      </c>
      <c r="KL613" s="44">
        <f t="shared" si="2931"/>
        <v>1420</v>
      </c>
      <c r="KM613" s="89">
        <f t="shared" si="2932"/>
        <v>0.15106382978723404</v>
      </c>
      <c r="KN613" s="35"/>
      <c r="KO613" s="27"/>
      <c r="KP613" s="51">
        <f>IF($A592="","",$A592)</f>
        <v>45883</v>
      </c>
      <c r="KQ613" s="44">
        <v>3403</v>
      </c>
      <c r="KR613" s="43">
        <f t="shared" si="2933"/>
        <v>62</v>
      </c>
      <c r="KS613" s="44">
        <v>219</v>
      </c>
      <c r="KT613" s="87">
        <f t="shared" si="2934"/>
        <v>14</v>
      </c>
      <c r="KU613" s="44">
        <v>70</v>
      </c>
      <c r="KV613" s="43">
        <f t="shared" si="2935"/>
        <v>15</v>
      </c>
      <c r="KW613" s="44">
        <v>0</v>
      </c>
      <c r="KX613" s="53" t="str">
        <f t="shared" si="2948"/>
        <v>サンリオシューズキーホルダー</v>
      </c>
      <c r="KY613" s="47">
        <f t="shared" si="2949"/>
        <v>387</v>
      </c>
      <c r="KZ613" s="44">
        <f t="shared" si="2937"/>
        <v>5805</v>
      </c>
      <c r="LA613" s="89">
        <f t="shared" si="2938"/>
        <v>0.93629032258064515</v>
      </c>
      <c r="LB613" s="35" t="s">
        <v>393</v>
      </c>
      <c r="LC613" s="27"/>
      <c r="LD613" s="46"/>
      <c r="LE613" s="44"/>
      <c r="LF613" s="44"/>
      <c r="LG613" s="44"/>
      <c r="LH613" s="44"/>
      <c r="LI613" s="43"/>
      <c r="LJ613" s="44"/>
      <c r="LK613" s="44"/>
      <c r="LL613" s="72"/>
      <c r="LM613" s="67"/>
      <c r="LN613" s="44"/>
      <c r="LO613" s="45"/>
      <c r="LP613" s="35"/>
      <c r="LQ613" s="27"/>
      <c r="LR613" s="46"/>
      <c r="LS613" s="67"/>
      <c r="LT613" s="44" t="str">
        <f t="shared" si="2991"/>
        <v/>
      </c>
      <c r="LU613" s="44"/>
      <c r="LV613" s="44"/>
      <c r="LW613" s="44"/>
      <c r="LX613" s="44" t="str">
        <f t="shared" si="2992"/>
        <v/>
      </c>
      <c r="LY613" s="44"/>
      <c r="LZ613" s="44"/>
      <c r="MA613" s="44"/>
      <c r="MB613" s="44" t="str">
        <f t="shared" si="2966"/>
        <v/>
      </c>
      <c r="MC613" s="45" t="str">
        <f t="shared" si="2967"/>
        <v/>
      </c>
      <c r="MD613" s="35"/>
      <c r="ME613" s="27"/>
      <c r="MF613" s="46"/>
      <c r="MG613" s="67"/>
      <c r="MH613" s="44" t="str">
        <f t="shared" si="2993"/>
        <v/>
      </c>
      <c r="MI613" s="44"/>
      <c r="MJ613" s="44"/>
      <c r="MK613" s="44"/>
      <c r="ML613" s="44" t="str">
        <f t="shared" si="2994"/>
        <v/>
      </c>
      <c r="MM613" s="44"/>
      <c r="MN613" s="44"/>
      <c r="MO613" s="44"/>
      <c r="MP613" s="44" t="str">
        <f t="shared" si="2968"/>
        <v/>
      </c>
      <c r="MQ613" s="45" t="str">
        <f t="shared" si="2969"/>
        <v/>
      </c>
      <c r="MR613" s="35"/>
      <c r="MS613" s="27"/>
      <c r="MT613" s="46"/>
      <c r="MU613" s="67"/>
      <c r="MV613" s="44" t="str">
        <f t="shared" si="2995"/>
        <v/>
      </c>
      <c r="MW613" s="44"/>
      <c r="MX613" s="44"/>
      <c r="MY613" s="44"/>
      <c r="MZ613" s="44" t="str">
        <f t="shared" si="2996"/>
        <v/>
      </c>
      <c r="NA613" s="44"/>
      <c r="NB613" s="44"/>
      <c r="NC613" s="44"/>
      <c r="ND613" s="44" t="str">
        <f t="shared" si="2970"/>
        <v/>
      </c>
      <c r="NE613" s="45" t="str">
        <f t="shared" si="2971"/>
        <v/>
      </c>
      <c r="NF613" s="35"/>
      <c r="NG613" s="27"/>
      <c r="NH613" s="46"/>
      <c r="NI613" s="67"/>
      <c r="NJ613" s="44" t="str">
        <f t="shared" si="2997"/>
        <v/>
      </c>
      <c r="NK613" s="44"/>
      <c r="NL613" s="44"/>
      <c r="NM613" s="44"/>
      <c r="NN613" s="44" t="str">
        <f t="shared" si="2998"/>
        <v/>
      </c>
      <c r="NO613" s="44"/>
      <c r="NP613" s="44"/>
      <c r="NQ613" s="44"/>
      <c r="NR613" s="44" t="str">
        <f t="shared" si="2972"/>
        <v/>
      </c>
      <c r="NS613" s="45" t="str">
        <f t="shared" si="2973"/>
        <v/>
      </c>
      <c r="NT613" s="35"/>
    </row>
    <row r="614" spans="1:384" ht="15" customHeight="1" thickBot="1" x14ac:dyDescent="0.25">
      <c r="A614" s="38"/>
      <c r="B614" s="39"/>
      <c r="C614" s="40"/>
      <c r="D614" s="40"/>
      <c r="E614" s="40"/>
      <c r="F614" s="140"/>
      <c r="G614" s="140"/>
      <c r="H614" s="42"/>
      <c r="I614" s="44"/>
      <c r="J614" s="44" t="str">
        <f t="shared" si="2976"/>
        <v/>
      </c>
      <c r="K614" s="44"/>
      <c r="L614" s="44"/>
      <c r="M614" s="44"/>
      <c r="N614" s="44" t="str">
        <f t="shared" si="2977"/>
        <v/>
      </c>
      <c r="O614" s="44"/>
      <c r="P614" s="44"/>
      <c r="Q614" s="44"/>
      <c r="R614" s="44" t="str">
        <f t="shared" si="2952"/>
        <v/>
      </c>
      <c r="S614" s="45" t="str">
        <f t="shared" si="2953"/>
        <v/>
      </c>
      <c r="T614" s="35"/>
      <c r="U614" s="27"/>
      <c r="V614" s="46"/>
      <c r="W614" s="67"/>
      <c r="X614" s="44" t="str">
        <f t="shared" si="2978"/>
        <v/>
      </c>
      <c r="Y614" s="44"/>
      <c r="Z614" s="44"/>
      <c r="AA614" s="44"/>
      <c r="AB614" s="44" t="str">
        <f t="shared" si="2979"/>
        <v/>
      </c>
      <c r="AC614" s="44"/>
      <c r="AD614" s="44"/>
      <c r="AE614" s="44"/>
      <c r="AF614" s="44" t="str">
        <f t="shared" si="2954"/>
        <v/>
      </c>
      <c r="AG614" s="45" t="str">
        <f t="shared" si="2955"/>
        <v/>
      </c>
      <c r="AH614" s="35"/>
      <c r="AI614" s="27"/>
      <c r="AJ614" s="46"/>
      <c r="AK614" s="44"/>
      <c r="AL614" s="44" t="str">
        <f t="shared" si="2980"/>
        <v/>
      </c>
      <c r="AM614" s="44"/>
      <c r="AN614" s="44" t="str">
        <f t="shared" si="2981"/>
        <v/>
      </c>
      <c r="AO614" s="44"/>
      <c r="AP614" s="44" t="str">
        <f t="shared" si="2982"/>
        <v/>
      </c>
      <c r="AQ614" s="44"/>
      <c r="AR614" s="44"/>
      <c r="AS614" s="44"/>
      <c r="AT614" s="44" t="str">
        <f t="shared" si="2956"/>
        <v/>
      </c>
      <c r="AU614" s="45" t="str">
        <f t="shared" si="2957"/>
        <v/>
      </c>
      <c r="AV614" s="35"/>
      <c r="AW614" s="27"/>
      <c r="AX614" s="46"/>
      <c r="AY614" s="44"/>
      <c r="AZ614" s="44" t="str">
        <f t="shared" si="2983"/>
        <v/>
      </c>
      <c r="BA614" s="44"/>
      <c r="BB614" s="44" t="str">
        <f t="shared" si="2984"/>
        <v/>
      </c>
      <c r="BC614" s="44"/>
      <c r="BD614" s="44" t="str">
        <f t="shared" si="2985"/>
        <v/>
      </c>
      <c r="BE614" s="44"/>
      <c r="BF614" s="44"/>
      <c r="BG614" s="44"/>
      <c r="BH614" s="44" t="str">
        <f t="shared" si="2958"/>
        <v/>
      </c>
      <c r="BI614" s="45" t="str">
        <f t="shared" si="2959"/>
        <v/>
      </c>
      <c r="BJ614" s="35"/>
      <c r="BK614" s="50"/>
      <c r="BL614" s="46"/>
      <c r="BM614" s="43">
        <v>9392</v>
      </c>
      <c r="BN614" s="44">
        <f t="shared" si="2886"/>
        <v>45</v>
      </c>
      <c r="BO614" s="43">
        <v>273</v>
      </c>
      <c r="BP614" s="44">
        <f t="shared" si="2887"/>
        <v>1</v>
      </c>
      <c r="BQ614" s="43">
        <v>6</v>
      </c>
      <c r="BR614" s="44">
        <f t="shared" si="2888"/>
        <v>1</v>
      </c>
      <c r="BS614" s="43">
        <v>4</v>
      </c>
      <c r="BT614" s="60" t="str">
        <f t="shared" si="2941"/>
        <v>こびとづかんキーケース</v>
      </c>
      <c r="BU614" s="67">
        <f t="shared" si="2942"/>
        <v>726</v>
      </c>
      <c r="BV614" s="43">
        <f t="shared" si="2889"/>
        <v>726</v>
      </c>
      <c r="BW614" s="45">
        <f t="shared" si="2890"/>
        <v>0.16133333333333333</v>
      </c>
      <c r="BX614" s="35"/>
      <c r="BY614" s="27"/>
      <c r="BZ614" s="46"/>
      <c r="CA614" s="43">
        <v>18749</v>
      </c>
      <c r="CB614" s="44">
        <f t="shared" si="2891"/>
        <v>24</v>
      </c>
      <c r="CC614" s="43">
        <v>1041</v>
      </c>
      <c r="CD614" s="44">
        <f t="shared" si="2892"/>
        <v>1</v>
      </c>
      <c r="CE614" s="43">
        <v>6</v>
      </c>
      <c r="CF614" s="44">
        <f t="shared" si="2893"/>
        <v>1</v>
      </c>
      <c r="CG614" s="43">
        <v>0</v>
      </c>
      <c r="CH614" s="60" t="str">
        <f t="shared" si="2939"/>
        <v>ジョージファン</v>
      </c>
      <c r="CI614" s="67">
        <f t="shared" si="2940"/>
        <v>1050</v>
      </c>
      <c r="CJ614" s="43">
        <f t="shared" si="2894"/>
        <v>1050</v>
      </c>
      <c r="CK614" s="45">
        <f t="shared" si="2895"/>
        <v>0.4375</v>
      </c>
      <c r="CL614" s="35" t="s">
        <v>389</v>
      </c>
      <c r="CM614" s="27"/>
      <c r="CN614" s="46"/>
      <c r="CO614" s="43">
        <v>15545</v>
      </c>
      <c r="CP614" s="44">
        <f t="shared" si="2896"/>
        <v>154</v>
      </c>
      <c r="CQ614" s="43">
        <v>563</v>
      </c>
      <c r="CR614" s="44">
        <f t="shared" si="2897"/>
        <v>1</v>
      </c>
      <c r="CS614" s="43">
        <v>7</v>
      </c>
      <c r="CT614" s="44">
        <f t="shared" si="2898"/>
        <v>1</v>
      </c>
      <c r="CU614" s="43">
        <v>0</v>
      </c>
      <c r="CV614" s="60" t="str">
        <f t="shared" si="2899"/>
        <v>キティフェイスポーチ</v>
      </c>
      <c r="CW614" s="67">
        <f t="shared" si="2900"/>
        <v>900</v>
      </c>
      <c r="CX614" s="43">
        <f t="shared" si="2901"/>
        <v>900</v>
      </c>
      <c r="CY614" s="45">
        <f t="shared" si="2902"/>
        <v>5.844155844155844E-2</v>
      </c>
      <c r="CZ614" s="35"/>
      <c r="DA614" s="58"/>
      <c r="DB614" s="46"/>
      <c r="DC614" s="43">
        <v>6569</v>
      </c>
      <c r="DD614" s="44">
        <f t="shared" si="2903"/>
        <v>94</v>
      </c>
      <c r="DE614" s="43">
        <v>213</v>
      </c>
      <c r="DF614" s="44">
        <f t="shared" si="2904"/>
        <v>6</v>
      </c>
      <c r="DG614" s="43">
        <v>7</v>
      </c>
      <c r="DH614" s="44">
        <f t="shared" si="2905"/>
        <v>6</v>
      </c>
      <c r="DI614" s="43">
        <v>0</v>
      </c>
      <c r="DJ614" s="60" t="str">
        <f t="shared" si="2974"/>
        <v>デジタルミニカメラ</v>
      </c>
      <c r="DK614" s="67">
        <f t="shared" si="2975"/>
        <v>722</v>
      </c>
      <c r="DL614" s="43">
        <f t="shared" si="2907"/>
        <v>4332</v>
      </c>
      <c r="DM614" s="45">
        <f t="shared" si="2908"/>
        <v>0.46085106382978724</v>
      </c>
      <c r="DN614" s="35" t="s">
        <v>391</v>
      </c>
      <c r="DO614" s="27"/>
      <c r="DP614" s="46"/>
      <c r="DQ614" s="43">
        <v>1638</v>
      </c>
      <c r="DR614" s="44">
        <f t="shared" si="2909"/>
        <v>166</v>
      </c>
      <c r="DS614" s="43">
        <v>48</v>
      </c>
      <c r="DT614" s="44">
        <f t="shared" si="2910"/>
        <v>2</v>
      </c>
      <c r="DU614" s="43">
        <v>3</v>
      </c>
      <c r="DV614" s="44">
        <f t="shared" si="2911"/>
        <v>4</v>
      </c>
      <c r="DW614" s="43">
        <v>6</v>
      </c>
      <c r="DX614" s="60" t="str">
        <f t="shared" si="2946"/>
        <v>サンリオFAN</v>
      </c>
      <c r="DY614" s="67">
        <f t="shared" si="2947"/>
        <v>1100</v>
      </c>
      <c r="DZ614" s="43">
        <f t="shared" si="2913"/>
        <v>4400</v>
      </c>
      <c r="EA614" s="45">
        <f t="shared" si="2914"/>
        <v>0.26506024096385544</v>
      </c>
      <c r="EB614" s="35"/>
      <c r="EC614" s="27"/>
      <c r="ED614" s="46"/>
      <c r="EE614" s="67"/>
      <c r="EF614" s="44" t="str">
        <f t="shared" si="2986"/>
        <v/>
      </c>
      <c r="EG614" s="44"/>
      <c r="EH614" s="44"/>
      <c r="EI614" s="44"/>
      <c r="EJ614" s="44" t="str">
        <f t="shared" si="2987"/>
        <v/>
      </c>
      <c r="EK614" s="44"/>
      <c r="EL614" s="44"/>
      <c r="EM614" s="44"/>
      <c r="EN614" s="44" t="str">
        <f t="shared" si="2960"/>
        <v/>
      </c>
      <c r="EO614" s="45" t="str">
        <f t="shared" si="2961"/>
        <v/>
      </c>
      <c r="EP614" s="35"/>
      <c r="EQ614" s="27"/>
      <c r="ER614" s="46"/>
      <c r="ES614" s="44"/>
      <c r="ET614" s="44" t="str">
        <f t="shared" si="2988"/>
        <v/>
      </c>
      <c r="EU614" s="44"/>
      <c r="EV614" s="44" t="str">
        <f t="shared" si="2989"/>
        <v/>
      </c>
      <c r="EW614" s="44"/>
      <c r="EX614" s="44" t="str">
        <f t="shared" si="2990"/>
        <v/>
      </c>
      <c r="EY614" s="44"/>
      <c r="EZ614" s="44"/>
      <c r="FA614" s="44"/>
      <c r="FB614" s="44" t="str">
        <f t="shared" si="2962"/>
        <v/>
      </c>
      <c r="FC614" s="45" t="str">
        <f t="shared" si="2963"/>
        <v/>
      </c>
      <c r="FD614" s="35"/>
      <c r="HW614" s="181"/>
      <c r="IY614" s="33"/>
      <c r="IZ614" s="46"/>
      <c r="JA614" s="43">
        <v>3600</v>
      </c>
      <c r="JB614" s="44">
        <f t="shared" si="2915"/>
        <v>164</v>
      </c>
      <c r="JC614" s="43">
        <v>106</v>
      </c>
      <c r="JD614" s="44">
        <f t="shared" si="2916"/>
        <v>5</v>
      </c>
      <c r="JE614" s="43">
        <v>32</v>
      </c>
      <c r="JF614" s="44">
        <f t="shared" si="2917"/>
        <v>2</v>
      </c>
      <c r="JG614" s="43">
        <v>2</v>
      </c>
      <c r="JH614" s="60" t="str">
        <f t="shared" si="2918"/>
        <v>ミニ香水</v>
      </c>
      <c r="JI614" s="67">
        <f t="shared" si="2919"/>
        <v>1100</v>
      </c>
      <c r="JJ614" s="43">
        <f t="shared" si="2920"/>
        <v>2200</v>
      </c>
      <c r="JK614" s="45">
        <f t="shared" si="2921"/>
        <v>0.13414634146341464</v>
      </c>
      <c r="JL614" s="35"/>
      <c r="JM614" s="27"/>
      <c r="JN614" s="46"/>
      <c r="JO614" s="43">
        <v>4255</v>
      </c>
      <c r="JP614" s="44">
        <f t="shared" si="2922"/>
        <v>75</v>
      </c>
      <c r="JQ614" s="43">
        <v>90</v>
      </c>
      <c r="JR614" s="44">
        <f t="shared" si="2923"/>
        <v>1</v>
      </c>
      <c r="JS614" s="43">
        <v>12</v>
      </c>
      <c r="JT614" s="44">
        <f t="shared" si="2924"/>
        <v>1</v>
      </c>
      <c r="JU614" s="43">
        <v>2</v>
      </c>
      <c r="JV614" s="60" t="str">
        <f t="shared" si="2950"/>
        <v>ジャグラーサウンドボタン</v>
      </c>
      <c r="JW614" s="67">
        <f t="shared" si="2951"/>
        <v>900</v>
      </c>
      <c r="JX614" s="43">
        <f t="shared" si="2926"/>
        <v>900</v>
      </c>
      <c r="JY614" s="45">
        <f t="shared" si="2927"/>
        <v>0.12</v>
      </c>
      <c r="JZ614" s="35"/>
      <c r="KA614" s="61"/>
      <c r="KB614" s="46"/>
      <c r="KC614" s="43">
        <v>3310</v>
      </c>
      <c r="KD614" s="69">
        <f t="shared" si="2928"/>
        <v>49</v>
      </c>
      <c r="KE614" s="43">
        <v>100</v>
      </c>
      <c r="KF614" s="44">
        <f t="shared" si="2929"/>
        <v>1</v>
      </c>
      <c r="KG614" s="43">
        <v>10</v>
      </c>
      <c r="KH614" s="44">
        <f t="shared" si="2930"/>
        <v>1</v>
      </c>
      <c r="KI614" s="43">
        <v>0</v>
      </c>
      <c r="KJ614" s="60" t="str">
        <f t="shared" si="2964"/>
        <v>こびとづかんキーケース</v>
      </c>
      <c r="KK614" s="67">
        <f t="shared" si="2965"/>
        <v>698</v>
      </c>
      <c r="KL614" s="43">
        <f t="shared" si="2931"/>
        <v>698</v>
      </c>
      <c r="KM614" s="45">
        <f t="shared" si="2932"/>
        <v>0.14244897959183672</v>
      </c>
      <c r="KN614" s="35"/>
      <c r="KO614" s="27"/>
      <c r="KP614" s="46"/>
      <c r="KQ614" s="43">
        <v>4034</v>
      </c>
      <c r="KR614" s="44">
        <f t="shared" si="2933"/>
        <v>181</v>
      </c>
      <c r="KS614" s="43">
        <v>86</v>
      </c>
      <c r="KT614" s="44">
        <f t="shared" si="2934"/>
        <v>5</v>
      </c>
      <c r="KU614" s="43">
        <v>11</v>
      </c>
      <c r="KV614" s="44">
        <f t="shared" si="2935"/>
        <v>5</v>
      </c>
      <c r="KW614" s="43">
        <v>0</v>
      </c>
      <c r="KX614" s="60" t="str">
        <f t="shared" si="2948"/>
        <v>デジタルミニカメラ</v>
      </c>
      <c r="KY614" s="67">
        <f t="shared" si="2949"/>
        <v>722</v>
      </c>
      <c r="KZ614" s="43">
        <f t="shared" si="2937"/>
        <v>3610</v>
      </c>
      <c r="LA614" s="45">
        <f t="shared" si="2938"/>
        <v>0.1994475138121547</v>
      </c>
      <c r="LB614" s="35"/>
      <c r="LC614" s="27"/>
      <c r="LD614" s="74"/>
      <c r="LE614" s="75"/>
      <c r="LF614" s="75"/>
      <c r="LG614" s="75"/>
      <c r="LH614" s="75"/>
      <c r="LI614" s="76"/>
      <c r="LJ614" s="75"/>
      <c r="LK614" s="75"/>
      <c r="LL614" s="77"/>
      <c r="LM614" s="78"/>
      <c r="LN614" s="75"/>
      <c r="LO614" s="79"/>
      <c r="LP614" s="35"/>
      <c r="LQ614" s="27"/>
      <c r="LR614" s="46"/>
      <c r="LS614" s="67"/>
      <c r="LT614" s="44" t="str">
        <f t="shared" si="2991"/>
        <v/>
      </c>
      <c r="LU614" s="44"/>
      <c r="LV614" s="44"/>
      <c r="LW614" s="44"/>
      <c r="LX614" s="44" t="str">
        <f t="shared" si="2992"/>
        <v/>
      </c>
      <c r="LY614" s="44"/>
      <c r="LZ614" s="44"/>
      <c r="MA614" s="44"/>
      <c r="MB614" s="44" t="str">
        <f t="shared" si="2966"/>
        <v/>
      </c>
      <c r="MC614" s="45" t="str">
        <f t="shared" si="2967"/>
        <v/>
      </c>
      <c r="MD614" s="35"/>
      <c r="ME614" s="27"/>
      <c r="MF614" s="46"/>
      <c r="MG614" s="67"/>
      <c r="MH614" s="44" t="str">
        <f t="shared" si="2993"/>
        <v/>
      </c>
      <c r="MI614" s="44"/>
      <c r="MJ614" s="44"/>
      <c r="MK614" s="44"/>
      <c r="ML614" s="44" t="str">
        <f t="shared" si="2994"/>
        <v/>
      </c>
      <c r="MM614" s="44"/>
      <c r="MN614" s="44"/>
      <c r="MO614" s="44"/>
      <c r="MP614" s="44" t="str">
        <f t="shared" si="2968"/>
        <v/>
      </c>
      <c r="MQ614" s="45" t="str">
        <f t="shared" si="2969"/>
        <v/>
      </c>
      <c r="MR614" s="35"/>
      <c r="MS614" s="27"/>
      <c r="MT614" s="46"/>
      <c r="MU614" s="67"/>
      <c r="MV614" s="44" t="str">
        <f t="shared" si="2995"/>
        <v/>
      </c>
      <c r="MW614" s="44"/>
      <c r="MX614" s="44"/>
      <c r="MY614" s="44"/>
      <c r="MZ614" s="44" t="str">
        <f t="shared" si="2996"/>
        <v/>
      </c>
      <c r="NA614" s="44"/>
      <c r="NB614" s="44"/>
      <c r="NC614" s="44"/>
      <c r="ND614" s="44" t="str">
        <f t="shared" si="2970"/>
        <v/>
      </c>
      <c r="NE614" s="45" t="str">
        <f t="shared" si="2971"/>
        <v/>
      </c>
      <c r="NF614" s="35"/>
      <c r="NG614" s="27"/>
      <c r="NH614" s="46"/>
      <c r="NI614" s="67"/>
      <c r="NJ614" s="44" t="str">
        <f t="shared" si="2997"/>
        <v/>
      </c>
      <c r="NK614" s="44"/>
      <c r="NL614" s="44"/>
      <c r="NM614" s="44"/>
      <c r="NN614" s="44" t="str">
        <f t="shared" si="2998"/>
        <v/>
      </c>
      <c r="NO614" s="44"/>
      <c r="NP614" s="44"/>
      <c r="NQ614" s="44"/>
      <c r="NR614" s="44" t="str">
        <f t="shared" si="2972"/>
        <v/>
      </c>
      <c r="NS614" s="45" t="str">
        <f t="shared" si="2973"/>
        <v/>
      </c>
      <c r="NT614" s="35"/>
    </row>
    <row r="615" spans="1:384" ht="15" customHeight="1" thickTop="1" x14ac:dyDescent="0.2">
      <c r="A615" s="38"/>
      <c r="B615" s="39"/>
      <c r="C615" s="40"/>
      <c r="D615" s="40"/>
      <c r="E615" s="40"/>
      <c r="F615" s="140"/>
      <c r="G615" s="140"/>
      <c r="H615" s="42"/>
      <c r="I615" s="44"/>
      <c r="J615" s="44" t="str">
        <f t="shared" si="2976"/>
        <v/>
      </c>
      <c r="K615" s="44"/>
      <c r="L615" s="44"/>
      <c r="M615" s="44"/>
      <c r="N615" s="44" t="str">
        <f t="shared" si="2977"/>
        <v/>
      </c>
      <c r="O615" s="44"/>
      <c r="P615" s="44"/>
      <c r="Q615" s="44"/>
      <c r="R615" s="44" t="str">
        <f t="shared" si="2952"/>
        <v/>
      </c>
      <c r="S615" s="45" t="str">
        <f t="shared" si="2953"/>
        <v/>
      </c>
      <c r="T615" s="35"/>
      <c r="U615" s="27"/>
      <c r="V615" s="46"/>
      <c r="W615" s="67"/>
      <c r="X615" s="44" t="str">
        <f t="shared" si="2978"/>
        <v/>
      </c>
      <c r="Y615" s="44"/>
      <c r="Z615" s="44"/>
      <c r="AA615" s="44"/>
      <c r="AB615" s="44" t="str">
        <f t="shared" si="2979"/>
        <v/>
      </c>
      <c r="AC615" s="44"/>
      <c r="AD615" s="44"/>
      <c r="AE615" s="44"/>
      <c r="AF615" s="44" t="str">
        <f t="shared" si="2954"/>
        <v/>
      </c>
      <c r="AG615" s="45" t="str">
        <f t="shared" si="2955"/>
        <v/>
      </c>
      <c r="AH615" s="35"/>
      <c r="AI615" s="27"/>
      <c r="AJ615" s="46"/>
      <c r="AK615" s="44"/>
      <c r="AL615" s="44" t="str">
        <f t="shared" si="2980"/>
        <v/>
      </c>
      <c r="AM615" s="44"/>
      <c r="AN615" s="44" t="str">
        <f t="shared" si="2981"/>
        <v/>
      </c>
      <c r="AO615" s="44"/>
      <c r="AP615" s="44" t="str">
        <f t="shared" si="2982"/>
        <v/>
      </c>
      <c r="AQ615" s="44"/>
      <c r="AR615" s="44"/>
      <c r="AS615" s="44"/>
      <c r="AT615" s="44" t="str">
        <f t="shared" si="2956"/>
        <v/>
      </c>
      <c r="AU615" s="45" t="str">
        <f t="shared" si="2957"/>
        <v/>
      </c>
      <c r="AV615" s="35"/>
      <c r="AW615" s="27"/>
      <c r="AX615" s="46"/>
      <c r="AY615" s="44"/>
      <c r="AZ615" s="44" t="str">
        <f t="shared" si="2983"/>
        <v/>
      </c>
      <c r="BA615" s="44"/>
      <c r="BB615" s="44" t="str">
        <f t="shared" si="2984"/>
        <v/>
      </c>
      <c r="BC615" s="44"/>
      <c r="BD615" s="44" t="str">
        <f t="shared" si="2985"/>
        <v/>
      </c>
      <c r="BE615" s="44"/>
      <c r="BF615" s="44"/>
      <c r="BG615" s="44"/>
      <c r="BH615" s="44" t="str">
        <f t="shared" si="2958"/>
        <v/>
      </c>
      <c r="BI615" s="45" t="str">
        <f t="shared" si="2959"/>
        <v/>
      </c>
      <c r="BJ615" s="35"/>
      <c r="BK615" s="50"/>
      <c r="BL615" s="46"/>
      <c r="BM615" s="44">
        <v>10761</v>
      </c>
      <c r="BN615" s="44">
        <f t="shared" si="2886"/>
        <v>198</v>
      </c>
      <c r="BO615" s="44">
        <v>592</v>
      </c>
      <c r="BP615" s="44">
        <f t="shared" si="2887"/>
        <v>7</v>
      </c>
      <c r="BQ615" s="44">
        <v>7</v>
      </c>
      <c r="BR615" s="44">
        <f t="shared" si="2888"/>
        <v>7</v>
      </c>
      <c r="BS615" s="44">
        <v>2</v>
      </c>
      <c r="BT615" s="60" t="str">
        <f t="shared" si="2941"/>
        <v>サンリオFAN</v>
      </c>
      <c r="BU615" s="67">
        <f t="shared" si="2942"/>
        <v>1100</v>
      </c>
      <c r="BV615" s="44">
        <f t="shared" si="2889"/>
        <v>7700</v>
      </c>
      <c r="BW615" s="45">
        <f t="shared" si="2890"/>
        <v>0.3888888888888889</v>
      </c>
      <c r="BX615" s="99"/>
      <c r="BY615" s="27"/>
      <c r="BZ615" s="46"/>
      <c r="CA615" s="44">
        <v>15624</v>
      </c>
      <c r="CB615" s="44">
        <f t="shared" si="2891"/>
        <v>66</v>
      </c>
      <c r="CC615" s="44">
        <v>1818</v>
      </c>
      <c r="CD615" s="44">
        <f t="shared" si="2892"/>
        <v>0</v>
      </c>
      <c r="CE615" s="44">
        <v>16</v>
      </c>
      <c r="CF615" s="44">
        <f t="shared" si="2893"/>
        <v>0</v>
      </c>
      <c r="CG615" s="44">
        <v>0</v>
      </c>
      <c r="CH615" s="60" t="str">
        <f t="shared" si="2939"/>
        <v>ターボババアマスコット</v>
      </c>
      <c r="CI615" s="67">
        <f t="shared" si="2940"/>
        <v>800</v>
      </c>
      <c r="CJ615" s="44">
        <f t="shared" si="2894"/>
        <v>0</v>
      </c>
      <c r="CK615" s="45">
        <f t="shared" si="2895"/>
        <v>0</v>
      </c>
      <c r="CL615" s="99"/>
      <c r="CM615" s="27"/>
      <c r="CN615" s="46"/>
      <c r="CO615" s="44">
        <v>19419</v>
      </c>
      <c r="CP615" s="44">
        <f t="shared" si="2896"/>
        <v>94</v>
      </c>
      <c r="CQ615" s="44">
        <v>891</v>
      </c>
      <c r="CR615" s="44">
        <f t="shared" si="2897"/>
        <v>0</v>
      </c>
      <c r="CS615" s="44">
        <v>8</v>
      </c>
      <c r="CT615" s="44">
        <f t="shared" si="2898"/>
        <v>0</v>
      </c>
      <c r="CU615" s="44">
        <v>0</v>
      </c>
      <c r="CV615" s="60" t="str">
        <f t="shared" si="2899"/>
        <v>スティッチキーケース</v>
      </c>
      <c r="CW615" s="67">
        <f t="shared" si="2900"/>
        <v>550</v>
      </c>
      <c r="CX615" s="44">
        <f t="shared" si="2901"/>
        <v>0</v>
      </c>
      <c r="CY615" s="45">
        <f t="shared" si="2902"/>
        <v>0</v>
      </c>
      <c r="CZ615" s="99"/>
      <c r="DA615" s="58"/>
      <c r="DB615" s="46"/>
      <c r="DC615" s="44">
        <v>6825</v>
      </c>
      <c r="DD615" s="44">
        <f t="shared" si="2903"/>
        <v>60</v>
      </c>
      <c r="DE615" s="44">
        <v>407</v>
      </c>
      <c r="DF615" s="44">
        <f t="shared" si="2904"/>
        <v>6</v>
      </c>
      <c r="DG615" s="44">
        <v>92</v>
      </c>
      <c r="DH615" s="44">
        <f t="shared" si="2905"/>
        <v>6</v>
      </c>
      <c r="DI615" s="44">
        <v>0</v>
      </c>
      <c r="DJ615" s="60" t="str">
        <f t="shared" si="2974"/>
        <v>スプランキーラバー</v>
      </c>
      <c r="DK615" s="67">
        <f t="shared" si="2975"/>
        <v>187</v>
      </c>
      <c r="DL615" s="44">
        <f t="shared" si="2907"/>
        <v>1122</v>
      </c>
      <c r="DM615" s="45">
        <f t="shared" si="2908"/>
        <v>0.187</v>
      </c>
      <c r="DN615" s="99"/>
      <c r="DO615" s="27"/>
      <c r="DP615" s="46"/>
      <c r="DQ615" s="44">
        <v>784</v>
      </c>
      <c r="DR615" s="44">
        <f t="shared" si="2909"/>
        <v>93</v>
      </c>
      <c r="DS615" s="44">
        <v>27</v>
      </c>
      <c r="DT615" s="44">
        <f t="shared" si="2910"/>
        <v>0</v>
      </c>
      <c r="DU615" s="44">
        <v>15</v>
      </c>
      <c r="DV615" s="44">
        <f t="shared" si="2911"/>
        <v>0</v>
      </c>
      <c r="DW615" s="44">
        <v>0</v>
      </c>
      <c r="DX615" s="60" t="str">
        <f t="shared" si="2946"/>
        <v>ギャルキティキーケース</v>
      </c>
      <c r="DY615" s="67">
        <f t="shared" si="2947"/>
        <v>726</v>
      </c>
      <c r="DZ615" s="44">
        <f t="shared" si="2913"/>
        <v>0</v>
      </c>
      <c r="EA615" s="45">
        <f t="shared" si="2914"/>
        <v>0</v>
      </c>
      <c r="EB615" s="99"/>
      <c r="EC615" s="27"/>
      <c r="ED615" s="46"/>
      <c r="EE615" s="67"/>
      <c r="EF615" s="44" t="str">
        <f t="shared" si="2986"/>
        <v/>
      </c>
      <c r="EG615" s="44"/>
      <c r="EH615" s="44"/>
      <c r="EI615" s="44"/>
      <c r="EJ615" s="44" t="str">
        <f t="shared" si="2987"/>
        <v/>
      </c>
      <c r="EK615" s="44"/>
      <c r="EL615" s="44"/>
      <c r="EM615" s="44"/>
      <c r="EN615" s="44" t="str">
        <f t="shared" si="2960"/>
        <v/>
      </c>
      <c r="EO615" s="45" t="str">
        <f t="shared" si="2961"/>
        <v/>
      </c>
      <c r="EP615" s="35"/>
      <c r="EQ615" s="27"/>
      <c r="ER615" s="46"/>
      <c r="ES615" s="44"/>
      <c r="ET615" s="44" t="str">
        <f t="shared" si="2988"/>
        <v/>
      </c>
      <c r="EU615" s="44"/>
      <c r="EV615" s="44" t="str">
        <f t="shared" si="2989"/>
        <v/>
      </c>
      <c r="EW615" s="44"/>
      <c r="EX615" s="44" t="str">
        <f t="shared" si="2990"/>
        <v/>
      </c>
      <c r="EY615" s="44"/>
      <c r="EZ615" s="44"/>
      <c r="FA615" s="44"/>
      <c r="FB615" s="44" t="str">
        <f t="shared" si="2962"/>
        <v/>
      </c>
      <c r="FC615" s="45" t="str">
        <f t="shared" si="2963"/>
        <v/>
      </c>
      <c r="FD615" s="35"/>
      <c r="HW615" s="181"/>
      <c r="IY615" s="33"/>
      <c r="IZ615" s="46"/>
      <c r="JA615" s="44">
        <v>3420</v>
      </c>
      <c r="JB615" s="44">
        <f t="shared" si="2915"/>
        <v>188</v>
      </c>
      <c r="JC615" s="44">
        <v>111</v>
      </c>
      <c r="JD615" s="44">
        <f t="shared" si="2916"/>
        <v>4</v>
      </c>
      <c r="JE615" s="44">
        <v>18</v>
      </c>
      <c r="JF615" s="44">
        <f t="shared" si="2917"/>
        <v>5</v>
      </c>
      <c r="JG615" s="44">
        <v>0</v>
      </c>
      <c r="JH615" s="60" t="str">
        <f t="shared" si="2918"/>
        <v>アンパンマンもちふわ</v>
      </c>
      <c r="JI615" s="67">
        <f t="shared" si="2919"/>
        <v>673</v>
      </c>
      <c r="JJ615" s="44">
        <f t="shared" si="2920"/>
        <v>3365</v>
      </c>
      <c r="JK615" s="45">
        <f t="shared" si="2921"/>
        <v>0.17898936170212765</v>
      </c>
      <c r="JL615" s="99"/>
      <c r="JM615" s="27"/>
      <c r="JN615" s="46"/>
      <c r="JO615" s="44">
        <v>2658</v>
      </c>
      <c r="JP615" s="69">
        <f t="shared" si="2922"/>
        <v>30</v>
      </c>
      <c r="JQ615" s="44">
        <v>137</v>
      </c>
      <c r="JR615" s="44">
        <f t="shared" si="2923"/>
        <v>1</v>
      </c>
      <c r="JS615" s="44">
        <v>20</v>
      </c>
      <c r="JT615" s="44">
        <f t="shared" si="2924"/>
        <v>1</v>
      </c>
      <c r="JU615" s="44">
        <v>28</v>
      </c>
      <c r="JV615" s="60" t="str">
        <f t="shared" si="2950"/>
        <v>AIスクイーズ</v>
      </c>
      <c r="JW615" s="67">
        <f t="shared" si="2951"/>
        <v>182</v>
      </c>
      <c r="JX615" s="44">
        <f t="shared" si="2926"/>
        <v>182</v>
      </c>
      <c r="JY615" s="45">
        <f t="shared" si="2927"/>
        <v>6.0666666666666667E-2</v>
      </c>
      <c r="JZ615" s="99" t="s">
        <v>395</v>
      </c>
      <c r="KA615" s="61"/>
      <c r="KB615" s="46"/>
      <c r="KC615" s="44">
        <v>4426</v>
      </c>
      <c r="KD615" s="44">
        <f t="shared" si="2928"/>
        <v>454</v>
      </c>
      <c r="KE615" s="44">
        <v>301</v>
      </c>
      <c r="KF615" s="44">
        <f t="shared" si="2929"/>
        <v>26</v>
      </c>
      <c r="KG615" s="44">
        <v>80</v>
      </c>
      <c r="KH615" s="44">
        <f t="shared" si="2930"/>
        <v>30</v>
      </c>
      <c r="KI615" s="44">
        <v>0</v>
      </c>
      <c r="KJ615" s="60" t="str">
        <f t="shared" si="2964"/>
        <v>AIモンスターラバー</v>
      </c>
      <c r="KK615" s="67">
        <f t="shared" si="2965"/>
        <v>198</v>
      </c>
      <c r="KL615" s="44">
        <f t="shared" si="2931"/>
        <v>5940</v>
      </c>
      <c r="KM615" s="45">
        <f t="shared" si="2932"/>
        <v>0.13083700440528634</v>
      </c>
      <c r="KN615" s="99"/>
      <c r="KO615" s="27"/>
      <c r="KP615" s="46"/>
      <c r="KQ615" s="44">
        <v>4659</v>
      </c>
      <c r="KR615" s="44">
        <f t="shared" si="2933"/>
        <v>101</v>
      </c>
      <c r="KS615" s="44">
        <v>223</v>
      </c>
      <c r="KT615" s="44">
        <f t="shared" si="2934"/>
        <v>3</v>
      </c>
      <c r="KU615" s="44">
        <v>62</v>
      </c>
      <c r="KV615" s="44">
        <f t="shared" si="2935"/>
        <v>3</v>
      </c>
      <c r="KW615" s="44">
        <v>0</v>
      </c>
      <c r="KX615" s="60" t="str">
        <f t="shared" si="2948"/>
        <v>キティサンダルKH</v>
      </c>
      <c r="KY615" s="67">
        <f t="shared" si="2949"/>
        <v>605</v>
      </c>
      <c r="KZ615" s="44">
        <f t="shared" si="2937"/>
        <v>1815</v>
      </c>
      <c r="LA615" s="45">
        <f t="shared" si="2938"/>
        <v>0.1797029702970297</v>
      </c>
      <c r="LB615" s="99"/>
      <c r="LC615" s="27"/>
      <c r="LD615" s="51" t="str">
        <f>IF(A595="","",A595)</f>
        <v/>
      </c>
      <c r="LE615" s="43"/>
      <c r="LF615" s="93" t="str">
        <f>IF(LE615="","",LE615-LE612)</f>
        <v/>
      </c>
      <c r="LG615" s="43"/>
      <c r="LH615" s="43" t="str">
        <f t="shared" si="2883"/>
        <v/>
      </c>
      <c r="LI615" s="43"/>
      <c r="LJ615" s="87" t="str">
        <f t="shared" si="2884"/>
        <v/>
      </c>
      <c r="LK615" s="43"/>
      <c r="LL615" s="64" t="str">
        <f>IF(LE615="","",LL612)</f>
        <v/>
      </c>
      <c r="LM615" s="47" t="str">
        <f>IF(LF615="","",LM612)</f>
        <v/>
      </c>
      <c r="LN615" s="87" t="str">
        <f t="shared" si="2885"/>
        <v/>
      </c>
      <c r="LO615" s="54"/>
      <c r="LP615" s="35"/>
      <c r="LQ615" s="27"/>
      <c r="LR615" s="46"/>
      <c r="LS615" s="67"/>
      <c r="LT615" s="44" t="str">
        <f t="shared" si="2991"/>
        <v/>
      </c>
      <c r="LU615" s="44"/>
      <c r="LV615" s="44"/>
      <c r="LW615" s="44"/>
      <c r="LX615" s="44" t="str">
        <f t="shared" si="2992"/>
        <v/>
      </c>
      <c r="LY615" s="44"/>
      <c r="LZ615" s="44"/>
      <c r="MA615" s="44"/>
      <c r="MB615" s="44" t="str">
        <f t="shared" si="2966"/>
        <v/>
      </c>
      <c r="MC615" s="45" t="str">
        <f t="shared" si="2967"/>
        <v/>
      </c>
      <c r="MD615" s="35"/>
      <c r="ME615" s="27"/>
      <c r="MF615" s="46"/>
      <c r="MG615" s="67"/>
      <c r="MH615" s="44" t="str">
        <f t="shared" si="2993"/>
        <v/>
      </c>
      <c r="MI615" s="44"/>
      <c r="MJ615" s="44"/>
      <c r="MK615" s="44"/>
      <c r="ML615" s="44" t="str">
        <f t="shared" si="2994"/>
        <v/>
      </c>
      <c r="MM615" s="44"/>
      <c r="MN615" s="44"/>
      <c r="MO615" s="44"/>
      <c r="MP615" s="44" t="str">
        <f t="shared" si="2968"/>
        <v/>
      </c>
      <c r="MQ615" s="45" t="str">
        <f t="shared" si="2969"/>
        <v/>
      </c>
      <c r="MR615" s="35"/>
      <c r="MS615" s="27"/>
      <c r="MT615" s="46"/>
      <c r="MU615" s="67"/>
      <c r="MV615" s="44" t="str">
        <f t="shared" si="2995"/>
        <v/>
      </c>
      <c r="MW615" s="44"/>
      <c r="MX615" s="44"/>
      <c r="MY615" s="44"/>
      <c r="MZ615" s="44" t="str">
        <f t="shared" si="2996"/>
        <v/>
      </c>
      <c r="NA615" s="44"/>
      <c r="NB615" s="44"/>
      <c r="NC615" s="44"/>
      <c r="ND615" s="44" t="str">
        <f t="shared" si="2970"/>
        <v/>
      </c>
      <c r="NE615" s="45" t="str">
        <f t="shared" si="2971"/>
        <v/>
      </c>
      <c r="NF615" s="35"/>
      <c r="NG615" s="27"/>
      <c r="NH615" s="46"/>
      <c r="NI615" s="67"/>
      <c r="NJ615" s="44" t="str">
        <f t="shared" si="2997"/>
        <v/>
      </c>
      <c r="NK615" s="44"/>
      <c r="NL615" s="44"/>
      <c r="NM615" s="44"/>
      <c r="NN615" s="44" t="str">
        <f t="shared" si="2998"/>
        <v/>
      </c>
      <c r="NO615" s="44"/>
      <c r="NP615" s="44"/>
      <c r="NQ615" s="44"/>
      <c r="NR615" s="44" t="str">
        <f t="shared" si="2972"/>
        <v/>
      </c>
      <c r="NS615" s="45" t="str">
        <f t="shared" si="2973"/>
        <v/>
      </c>
      <c r="NT615" s="35"/>
    </row>
    <row r="616" spans="1:384" ht="15" customHeight="1" thickBot="1" x14ac:dyDescent="0.25">
      <c r="A616" s="38"/>
      <c r="B616" s="39"/>
      <c r="C616" s="40"/>
      <c r="D616" s="40"/>
      <c r="E616" s="40"/>
      <c r="F616" s="140"/>
      <c r="G616" s="140"/>
      <c r="H616" s="42"/>
      <c r="I616" s="44"/>
      <c r="J616" s="44" t="str">
        <f t="shared" si="2976"/>
        <v/>
      </c>
      <c r="K616" s="44"/>
      <c r="L616" s="44"/>
      <c r="M616" s="44"/>
      <c r="N616" s="44" t="str">
        <f t="shared" si="2977"/>
        <v/>
      </c>
      <c r="O616" s="44"/>
      <c r="P616" s="44"/>
      <c r="Q616" s="44"/>
      <c r="R616" s="44" t="str">
        <f t="shared" si="2952"/>
        <v/>
      </c>
      <c r="S616" s="45" t="str">
        <f t="shared" si="2953"/>
        <v/>
      </c>
      <c r="T616" s="35"/>
      <c r="U616" s="27"/>
      <c r="V616" s="46"/>
      <c r="W616" s="67"/>
      <c r="X616" s="44" t="str">
        <f t="shared" si="2978"/>
        <v/>
      </c>
      <c r="Y616" s="44"/>
      <c r="Z616" s="44"/>
      <c r="AA616" s="44"/>
      <c r="AB616" s="44" t="str">
        <f t="shared" si="2979"/>
        <v/>
      </c>
      <c r="AC616" s="44"/>
      <c r="AD616" s="44"/>
      <c r="AE616" s="44"/>
      <c r="AF616" s="44" t="str">
        <f t="shared" si="2954"/>
        <v/>
      </c>
      <c r="AG616" s="45" t="str">
        <f t="shared" si="2955"/>
        <v/>
      </c>
      <c r="AH616" s="35"/>
      <c r="AI616" s="27"/>
      <c r="AJ616" s="46"/>
      <c r="AK616" s="44"/>
      <c r="AL616" s="44" t="str">
        <f t="shared" si="2980"/>
        <v/>
      </c>
      <c r="AM616" s="44"/>
      <c r="AN616" s="44" t="str">
        <f t="shared" si="2981"/>
        <v/>
      </c>
      <c r="AO616" s="44"/>
      <c r="AP616" s="44" t="str">
        <f t="shared" si="2982"/>
        <v/>
      </c>
      <c r="AQ616" s="44"/>
      <c r="AR616" s="44"/>
      <c r="AS616" s="44"/>
      <c r="AT616" s="44" t="str">
        <f t="shared" si="2956"/>
        <v/>
      </c>
      <c r="AU616" s="45" t="str">
        <f t="shared" si="2957"/>
        <v/>
      </c>
      <c r="AV616" s="35"/>
      <c r="AW616" s="27"/>
      <c r="AX616" s="46"/>
      <c r="AY616" s="44"/>
      <c r="AZ616" s="44" t="str">
        <f t="shared" si="2983"/>
        <v/>
      </c>
      <c r="BA616" s="44"/>
      <c r="BB616" s="44" t="str">
        <f t="shared" si="2984"/>
        <v/>
      </c>
      <c r="BC616" s="44"/>
      <c r="BD616" s="44" t="str">
        <f t="shared" si="2985"/>
        <v/>
      </c>
      <c r="BE616" s="44"/>
      <c r="BF616" s="44"/>
      <c r="BG616" s="44"/>
      <c r="BH616" s="44" t="str">
        <f t="shared" si="2958"/>
        <v/>
      </c>
      <c r="BI616" s="45" t="str">
        <f t="shared" si="2959"/>
        <v/>
      </c>
      <c r="BJ616" s="35"/>
      <c r="BK616" s="50"/>
      <c r="BL616" s="74"/>
      <c r="BM616" s="75">
        <v>11259</v>
      </c>
      <c r="BN616" s="75">
        <f t="shared" si="2886"/>
        <v>419</v>
      </c>
      <c r="BO616" s="75">
        <v>558</v>
      </c>
      <c r="BP616" s="75">
        <f t="shared" si="2887"/>
        <v>24</v>
      </c>
      <c r="BQ616" s="75">
        <v>70</v>
      </c>
      <c r="BR616" s="75">
        <f t="shared" si="2888"/>
        <v>25</v>
      </c>
      <c r="BS616" s="75">
        <v>30</v>
      </c>
      <c r="BT616" s="77" t="str">
        <f t="shared" si="2941"/>
        <v>ＡＩモンスターラバー</v>
      </c>
      <c r="BU616" s="78">
        <f t="shared" si="2942"/>
        <v>198</v>
      </c>
      <c r="BV616" s="75">
        <f t="shared" si="2889"/>
        <v>4950</v>
      </c>
      <c r="BW616" s="79">
        <f t="shared" si="2890"/>
        <v>0.11813842482100238</v>
      </c>
      <c r="BX616" s="35"/>
      <c r="BY616" s="27"/>
      <c r="BZ616" s="74"/>
      <c r="CA616" s="75">
        <v>17268</v>
      </c>
      <c r="CB616" s="75">
        <f t="shared" si="2891"/>
        <v>134</v>
      </c>
      <c r="CC616" s="75">
        <v>1984</v>
      </c>
      <c r="CD616" s="75">
        <f t="shared" si="2892"/>
        <v>12</v>
      </c>
      <c r="CE616" s="75">
        <v>13</v>
      </c>
      <c r="CF616" s="75">
        <f t="shared" si="2893"/>
        <v>12</v>
      </c>
      <c r="CG616" s="75">
        <v>0</v>
      </c>
      <c r="CH616" s="77" t="str">
        <f t="shared" si="2939"/>
        <v>AIモンスターマスコット</v>
      </c>
      <c r="CI616" s="78">
        <f t="shared" si="2940"/>
        <v>286</v>
      </c>
      <c r="CJ616" s="75">
        <f t="shared" si="2894"/>
        <v>3432</v>
      </c>
      <c r="CK616" s="79">
        <f t="shared" si="2895"/>
        <v>0.25611940298507463</v>
      </c>
      <c r="CL616" s="35" t="s">
        <v>390</v>
      </c>
      <c r="CM616" s="27"/>
      <c r="CN616" s="74"/>
      <c r="CO616" s="75">
        <v>14305</v>
      </c>
      <c r="CP616" s="75">
        <f t="shared" si="2896"/>
        <v>118</v>
      </c>
      <c r="CQ616" s="75">
        <v>1720</v>
      </c>
      <c r="CR616" s="75">
        <f t="shared" si="2897"/>
        <v>15</v>
      </c>
      <c r="CS616" s="75">
        <v>310</v>
      </c>
      <c r="CT616" s="75">
        <f t="shared" si="2898"/>
        <v>30</v>
      </c>
      <c r="CU616" s="75">
        <v>0</v>
      </c>
      <c r="CV616" s="77" t="str">
        <f t="shared" si="2899"/>
        <v>サンリオブレスレット</v>
      </c>
      <c r="CW616" s="78">
        <f t="shared" si="2900"/>
        <v>200</v>
      </c>
      <c r="CX616" s="75">
        <f t="shared" si="2901"/>
        <v>6000</v>
      </c>
      <c r="CY616" s="79">
        <f t="shared" si="2902"/>
        <v>0.50847457627118642</v>
      </c>
      <c r="CZ616" s="35"/>
      <c r="DA616" s="58"/>
      <c r="DB616" s="74"/>
      <c r="DC616" s="75">
        <v>4833</v>
      </c>
      <c r="DD616" s="75">
        <f t="shared" si="2903"/>
        <v>171</v>
      </c>
      <c r="DE616" s="75">
        <v>263</v>
      </c>
      <c r="DF616" s="75">
        <f t="shared" si="2904"/>
        <v>6</v>
      </c>
      <c r="DG616" s="75">
        <v>66</v>
      </c>
      <c r="DH616" s="75">
        <f t="shared" si="2905"/>
        <v>7</v>
      </c>
      <c r="DI616" s="75">
        <v>30</v>
      </c>
      <c r="DJ616" s="77" t="str">
        <f t="shared" si="2974"/>
        <v>ＡＩラバー</v>
      </c>
      <c r="DK616" s="78">
        <f t="shared" si="2975"/>
        <v>198</v>
      </c>
      <c r="DL616" s="75">
        <f t="shared" si="2907"/>
        <v>1386</v>
      </c>
      <c r="DM616" s="79">
        <f t="shared" si="2908"/>
        <v>8.1052631578947362E-2</v>
      </c>
      <c r="DN616" s="35"/>
      <c r="DO616" s="27"/>
      <c r="DP616" s="74"/>
      <c r="DQ616" s="75">
        <v>736</v>
      </c>
      <c r="DR616" s="75">
        <f t="shared" si="2909"/>
        <v>88</v>
      </c>
      <c r="DS616" s="75">
        <v>23</v>
      </c>
      <c r="DT616" s="75">
        <f t="shared" si="2910"/>
        <v>3</v>
      </c>
      <c r="DU616" s="75">
        <v>15</v>
      </c>
      <c r="DV616" s="75">
        <f t="shared" si="2911"/>
        <v>4</v>
      </c>
      <c r="DW616" s="75">
        <v>0</v>
      </c>
      <c r="DX616" s="77" t="str">
        <f t="shared" si="2946"/>
        <v>サンリオトイカメラ</v>
      </c>
      <c r="DY616" s="78">
        <f t="shared" si="2947"/>
        <v>605</v>
      </c>
      <c r="DZ616" s="75">
        <f t="shared" si="2913"/>
        <v>2420</v>
      </c>
      <c r="EA616" s="79">
        <f t="shared" si="2914"/>
        <v>0.27500000000000002</v>
      </c>
      <c r="EB616" s="35"/>
      <c r="EC616" s="27"/>
      <c r="ED616" s="46"/>
      <c r="EE616" s="67"/>
      <c r="EF616" s="44" t="str">
        <f t="shared" si="2986"/>
        <v/>
      </c>
      <c r="EG616" s="44"/>
      <c r="EH616" s="44"/>
      <c r="EI616" s="44"/>
      <c r="EJ616" s="44" t="str">
        <f t="shared" si="2987"/>
        <v/>
      </c>
      <c r="EK616" s="44"/>
      <c r="EL616" s="44"/>
      <c r="EM616" s="44"/>
      <c r="EN616" s="44" t="str">
        <f t="shared" si="2960"/>
        <v/>
      </c>
      <c r="EO616" s="45" t="str">
        <f t="shared" si="2961"/>
        <v/>
      </c>
      <c r="EP616" s="35"/>
      <c r="EQ616" s="27"/>
      <c r="ER616" s="46"/>
      <c r="ES616" s="44"/>
      <c r="ET616" s="44" t="str">
        <f t="shared" si="2988"/>
        <v/>
      </c>
      <c r="EU616" s="44"/>
      <c r="EV616" s="44" t="str">
        <f t="shared" si="2989"/>
        <v/>
      </c>
      <c r="EW616" s="44"/>
      <c r="EX616" s="44" t="str">
        <f t="shared" si="2990"/>
        <v/>
      </c>
      <c r="EY616" s="44"/>
      <c r="EZ616" s="44"/>
      <c r="FA616" s="44"/>
      <c r="FB616" s="44" t="str">
        <f t="shared" si="2962"/>
        <v/>
      </c>
      <c r="FC616" s="45" t="str">
        <f t="shared" si="2963"/>
        <v/>
      </c>
      <c r="FD616" s="35"/>
      <c r="HW616" s="181"/>
      <c r="IY616" s="33"/>
      <c r="IZ616" s="74"/>
      <c r="JA616" s="75">
        <v>4444</v>
      </c>
      <c r="JB616" s="75">
        <f t="shared" si="2915"/>
        <v>209</v>
      </c>
      <c r="JC616" s="75">
        <v>223</v>
      </c>
      <c r="JD616" s="75">
        <f t="shared" si="2916"/>
        <v>15</v>
      </c>
      <c r="JE616" s="75">
        <v>124</v>
      </c>
      <c r="JF616" s="75">
        <f t="shared" si="2917"/>
        <v>16</v>
      </c>
      <c r="JG616" s="75">
        <v>0</v>
      </c>
      <c r="JH616" s="77" t="str">
        <f t="shared" si="2918"/>
        <v>スプランキーラバー</v>
      </c>
      <c r="JI616" s="78">
        <f t="shared" si="2919"/>
        <v>200</v>
      </c>
      <c r="JJ616" s="75">
        <f t="shared" si="2920"/>
        <v>3200</v>
      </c>
      <c r="JK616" s="79">
        <f t="shared" si="2921"/>
        <v>0.15311004784688995</v>
      </c>
      <c r="JL616" s="35"/>
      <c r="JM616" s="27"/>
      <c r="JN616" s="74"/>
      <c r="JO616" s="75">
        <v>4610</v>
      </c>
      <c r="JP616" s="75">
        <f t="shared" si="2922"/>
        <v>109</v>
      </c>
      <c r="JQ616" s="75">
        <v>210</v>
      </c>
      <c r="JR616" s="75">
        <f t="shared" si="2923"/>
        <v>4</v>
      </c>
      <c r="JS616" s="75">
        <v>9</v>
      </c>
      <c r="JT616" s="75">
        <f t="shared" si="2924"/>
        <v>3</v>
      </c>
      <c r="JU616" s="75">
        <v>0</v>
      </c>
      <c r="JV616" s="77" t="s">
        <v>392</v>
      </c>
      <c r="JW616" s="78">
        <f t="shared" si="2951"/>
        <v>682</v>
      </c>
      <c r="JX616" s="75">
        <f t="shared" si="2926"/>
        <v>2046</v>
      </c>
      <c r="JY616" s="79">
        <f t="shared" si="2927"/>
        <v>0.18770642201834861</v>
      </c>
      <c r="JZ616" s="35"/>
      <c r="KA616" s="61"/>
      <c r="KB616" s="74"/>
      <c r="KC616" s="75">
        <v>2642</v>
      </c>
      <c r="KD616" s="75">
        <f t="shared" si="2928"/>
        <v>221</v>
      </c>
      <c r="KE616" s="75">
        <v>149</v>
      </c>
      <c r="KF616" s="75">
        <f t="shared" si="2929"/>
        <v>11</v>
      </c>
      <c r="KG616" s="75">
        <v>14</v>
      </c>
      <c r="KH616" s="75">
        <f t="shared" si="2930"/>
        <v>11</v>
      </c>
      <c r="KI616" s="75">
        <v>0</v>
      </c>
      <c r="KJ616" s="77" t="str">
        <f t="shared" si="2964"/>
        <v>ＡＩマスコット</v>
      </c>
      <c r="KK616" s="78">
        <f t="shared" si="2965"/>
        <v>286</v>
      </c>
      <c r="KL616" s="75">
        <f t="shared" si="2931"/>
        <v>3146</v>
      </c>
      <c r="KM616" s="79">
        <f t="shared" si="2932"/>
        <v>0.1423529411764706</v>
      </c>
      <c r="KN616" s="35"/>
      <c r="KO616" s="27"/>
      <c r="KP616" s="74"/>
      <c r="KQ616" s="75">
        <v>3556</v>
      </c>
      <c r="KR616" s="75">
        <f t="shared" si="2933"/>
        <v>167</v>
      </c>
      <c r="KS616" s="75">
        <v>178</v>
      </c>
      <c r="KT616" s="75">
        <f t="shared" si="2934"/>
        <v>5</v>
      </c>
      <c r="KU616" s="75">
        <v>3</v>
      </c>
      <c r="KV616" s="75">
        <f t="shared" si="2935"/>
        <v>8</v>
      </c>
      <c r="KW616" s="75">
        <v>3</v>
      </c>
      <c r="KX616" s="77" t="str">
        <f t="shared" si="2948"/>
        <v>サンリオファン</v>
      </c>
      <c r="KY616" s="78">
        <f t="shared" si="2949"/>
        <v>1100</v>
      </c>
      <c r="KZ616" s="75">
        <f t="shared" si="2937"/>
        <v>8800</v>
      </c>
      <c r="LA616" s="79">
        <f t="shared" si="2938"/>
        <v>0.52694610778443118</v>
      </c>
      <c r="LB616" s="35"/>
      <c r="LC616" s="27"/>
      <c r="LD616" s="46"/>
      <c r="LE616" s="44"/>
      <c r="LF616" s="44"/>
      <c r="LG616" s="44"/>
      <c r="LH616" s="44" t="str">
        <f t="shared" si="2883"/>
        <v/>
      </c>
      <c r="LI616" s="43"/>
      <c r="LJ616" s="44" t="str">
        <f t="shared" si="2884"/>
        <v/>
      </c>
      <c r="LK616" s="44"/>
      <c r="LL616" s="72" t="str">
        <f>IF(LE615="","",LL613)</f>
        <v/>
      </c>
      <c r="LM616" s="67" t="str">
        <f>IF(LF615="","",LM613)</f>
        <v/>
      </c>
      <c r="LN616" s="44" t="str">
        <f t="shared" si="2885"/>
        <v/>
      </c>
      <c r="LO616" s="45"/>
      <c r="LP616" s="35"/>
      <c r="LQ616" s="27"/>
      <c r="LR616" s="46"/>
      <c r="LS616" s="67"/>
      <c r="LT616" s="44" t="str">
        <f t="shared" si="2991"/>
        <v/>
      </c>
      <c r="LU616" s="44"/>
      <c r="LV616" s="44"/>
      <c r="LW616" s="44"/>
      <c r="LX616" s="44" t="str">
        <f t="shared" si="2992"/>
        <v/>
      </c>
      <c r="LY616" s="44"/>
      <c r="LZ616" s="44"/>
      <c r="MA616" s="44"/>
      <c r="MB616" s="44" t="str">
        <f t="shared" si="2966"/>
        <v/>
      </c>
      <c r="MC616" s="45" t="str">
        <f t="shared" si="2967"/>
        <v/>
      </c>
      <c r="MD616" s="35"/>
      <c r="ME616" s="27"/>
      <c r="MF616" s="46"/>
      <c r="MG616" s="67"/>
      <c r="MH616" s="44" t="str">
        <f t="shared" si="2993"/>
        <v/>
      </c>
      <c r="MI616" s="44"/>
      <c r="MJ616" s="44"/>
      <c r="MK616" s="44"/>
      <c r="ML616" s="44" t="str">
        <f t="shared" si="2994"/>
        <v/>
      </c>
      <c r="MM616" s="44"/>
      <c r="MN616" s="44"/>
      <c r="MO616" s="44"/>
      <c r="MP616" s="44" t="str">
        <f t="shared" si="2968"/>
        <v/>
      </c>
      <c r="MQ616" s="45" t="str">
        <f t="shared" si="2969"/>
        <v/>
      </c>
      <c r="MR616" s="35"/>
      <c r="MS616" s="27"/>
      <c r="MT616" s="46"/>
      <c r="MU616" s="67"/>
      <c r="MV616" s="44" t="str">
        <f t="shared" si="2995"/>
        <v/>
      </c>
      <c r="MW616" s="44"/>
      <c r="MX616" s="44"/>
      <c r="MY616" s="44"/>
      <c r="MZ616" s="44" t="str">
        <f t="shared" si="2996"/>
        <v/>
      </c>
      <c r="NA616" s="44"/>
      <c r="NB616" s="44"/>
      <c r="NC616" s="44"/>
      <c r="ND616" s="44" t="str">
        <f t="shared" si="2970"/>
        <v/>
      </c>
      <c r="NE616" s="45" t="str">
        <f t="shared" si="2971"/>
        <v/>
      </c>
      <c r="NF616" s="35"/>
      <c r="NG616" s="27"/>
      <c r="NH616" s="46"/>
      <c r="NI616" s="67"/>
      <c r="NJ616" s="44" t="str">
        <f t="shared" si="2997"/>
        <v/>
      </c>
      <c r="NK616" s="44"/>
      <c r="NL616" s="44"/>
      <c r="NM616" s="44"/>
      <c r="NN616" s="44" t="str">
        <f t="shared" si="2998"/>
        <v/>
      </c>
      <c r="NO616" s="44"/>
      <c r="NP616" s="44"/>
      <c r="NQ616" s="44"/>
      <c r="NR616" s="44" t="str">
        <f t="shared" si="2972"/>
        <v/>
      </c>
      <c r="NS616" s="45" t="str">
        <f t="shared" si="2973"/>
        <v/>
      </c>
      <c r="NT616" s="35"/>
    </row>
    <row r="617" spans="1:384" ht="15" customHeight="1" thickTop="1" thickBot="1" x14ac:dyDescent="0.25">
      <c r="A617" s="38"/>
      <c r="B617" s="39"/>
      <c r="C617" s="40"/>
      <c r="D617" s="40"/>
      <c r="E617" s="40"/>
      <c r="F617" s="140"/>
      <c r="G617" s="140"/>
      <c r="H617" s="42"/>
      <c r="I617" s="44"/>
      <c r="J617" s="44" t="str">
        <f t="shared" si="2976"/>
        <v/>
      </c>
      <c r="K617" s="44"/>
      <c r="L617" s="44"/>
      <c r="M617" s="44"/>
      <c r="N617" s="44" t="str">
        <f t="shared" si="2977"/>
        <v/>
      </c>
      <c r="O617" s="44"/>
      <c r="P617" s="44"/>
      <c r="Q617" s="44"/>
      <c r="R617" s="44" t="str">
        <f t="shared" si="2952"/>
        <v/>
      </c>
      <c r="S617" s="45" t="str">
        <f t="shared" si="2953"/>
        <v/>
      </c>
      <c r="T617" s="35"/>
      <c r="U617" s="27"/>
      <c r="V617" s="46"/>
      <c r="W617" s="67"/>
      <c r="X617" s="44" t="str">
        <f t="shared" si="2978"/>
        <v/>
      </c>
      <c r="Y617" s="44"/>
      <c r="Z617" s="44"/>
      <c r="AA617" s="44"/>
      <c r="AB617" s="44" t="str">
        <f t="shared" si="2979"/>
        <v/>
      </c>
      <c r="AC617" s="44"/>
      <c r="AD617" s="44"/>
      <c r="AE617" s="44"/>
      <c r="AF617" s="44" t="str">
        <f t="shared" si="2954"/>
        <v/>
      </c>
      <c r="AG617" s="45" t="str">
        <f t="shared" si="2955"/>
        <v/>
      </c>
      <c r="AH617" s="35"/>
      <c r="AI617" s="27"/>
      <c r="AJ617" s="46"/>
      <c r="AK617" s="44"/>
      <c r="AL617" s="44" t="str">
        <f t="shared" si="2980"/>
        <v/>
      </c>
      <c r="AM617" s="44"/>
      <c r="AN617" s="44" t="str">
        <f t="shared" si="2981"/>
        <v/>
      </c>
      <c r="AO617" s="44"/>
      <c r="AP617" s="44" t="str">
        <f t="shared" si="2982"/>
        <v/>
      </c>
      <c r="AQ617" s="44"/>
      <c r="AR617" s="44"/>
      <c r="AS617" s="44"/>
      <c r="AT617" s="44" t="str">
        <f t="shared" si="2956"/>
        <v/>
      </c>
      <c r="AU617" s="45" t="str">
        <f t="shared" si="2957"/>
        <v/>
      </c>
      <c r="AV617" s="35"/>
      <c r="AW617" s="27"/>
      <c r="AX617" s="46"/>
      <c r="AY617" s="44"/>
      <c r="AZ617" s="44" t="str">
        <f t="shared" si="2983"/>
        <v/>
      </c>
      <c r="BA617" s="44"/>
      <c r="BB617" s="44" t="str">
        <f t="shared" si="2984"/>
        <v/>
      </c>
      <c r="BC617" s="44"/>
      <c r="BD617" s="44" t="str">
        <f t="shared" si="2985"/>
        <v/>
      </c>
      <c r="BE617" s="44"/>
      <c r="BF617" s="44"/>
      <c r="BG617" s="44"/>
      <c r="BH617" s="44" t="str">
        <f t="shared" si="2958"/>
        <v/>
      </c>
      <c r="BI617" s="45" t="str">
        <f t="shared" si="2959"/>
        <v/>
      </c>
      <c r="BJ617" s="35"/>
      <c r="BK617" s="50"/>
      <c r="BL617" s="51" t="str">
        <f>IF($A593="","",$A593)</f>
        <v/>
      </c>
      <c r="BM617" s="44"/>
      <c r="BN617" s="43"/>
      <c r="BO617" s="44"/>
      <c r="BP617" s="87"/>
      <c r="BQ617" s="90"/>
      <c r="BR617" s="43"/>
      <c r="BS617" s="43"/>
      <c r="BT617" s="53"/>
      <c r="BU617" s="47"/>
      <c r="BV617" s="44"/>
      <c r="BW617" s="89"/>
      <c r="BX617" s="35"/>
      <c r="BY617" s="27"/>
      <c r="BZ617" s="51"/>
      <c r="CA617" s="44"/>
      <c r="CB617" s="43"/>
      <c r="CC617" s="44"/>
      <c r="CD617" s="87"/>
      <c r="CE617" s="90"/>
      <c r="CF617" s="43"/>
      <c r="CG617" s="43"/>
      <c r="CH617" s="53"/>
      <c r="CI617" s="47"/>
      <c r="CJ617" s="44"/>
      <c r="CK617" s="89"/>
      <c r="CL617" s="35"/>
      <c r="CM617" s="27"/>
      <c r="CN617" s="51"/>
      <c r="CO617" s="44"/>
      <c r="CP617" s="43"/>
      <c r="CQ617" s="44"/>
      <c r="CR617" s="87"/>
      <c r="CS617" s="90"/>
      <c r="CT617" s="43"/>
      <c r="CU617" s="43"/>
      <c r="CV617" s="53"/>
      <c r="CW617" s="47"/>
      <c r="CX617" s="44"/>
      <c r="CY617" s="89"/>
      <c r="CZ617" s="35"/>
      <c r="DA617" s="58"/>
      <c r="DB617" s="51"/>
      <c r="DC617" s="44"/>
      <c r="DD617" s="43"/>
      <c r="DE617" s="44"/>
      <c r="DF617" s="87"/>
      <c r="DG617" s="90"/>
      <c r="DH617" s="43"/>
      <c r="DI617" s="43"/>
      <c r="DJ617" s="53"/>
      <c r="DK617" s="47"/>
      <c r="DL617" s="44"/>
      <c r="DM617" s="89"/>
      <c r="DN617" s="35"/>
      <c r="DO617" s="27"/>
      <c r="DP617" s="51"/>
      <c r="DQ617" s="44"/>
      <c r="DR617" s="43"/>
      <c r="DS617" s="44"/>
      <c r="DT617" s="87"/>
      <c r="DU617" s="90"/>
      <c r="DV617" s="43"/>
      <c r="DW617" s="43"/>
      <c r="DX617" s="53"/>
      <c r="DY617" s="47"/>
      <c r="DZ617" s="44"/>
      <c r="EA617" s="89"/>
      <c r="EB617" s="35"/>
      <c r="EC617" s="27"/>
      <c r="ED617" s="46"/>
      <c r="EE617" s="67"/>
      <c r="EF617" s="44" t="str">
        <f t="shared" si="2986"/>
        <v/>
      </c>
      <c r="EG617" s="44"/>
      <c r="EH617" s="44"/>
      <c r="EI617" s="44"/>
      <c r="EJ617" s="44" t="str">
        <f t="shared" si="2987"/>
        <v/>
      </c>
      <c r="EK617" s="44"/>
      <c r="EL617" s="44"/>
      <c r="EM617" s="44"/>
      <c r="EN617" s="44" t="str">
        <f t="shared" si="2960"/>
        <v/>
      </c>
      <c r="EO617" s="45" t="str">
        <f t="shared" si="2961"/>
        <v/>
      </c>
      <c r="EP617" s="35"/>
      <c r="EQ617" s="27"/>
      <c r="ER617" s="46"/>
      <c r="ES617" s="44"/>
      <c r="ET617" s="44" t="str">
        <f t="shared" si="2988"/>
        <v/>
      </c>
      <c r="EU617" s="44"/>
      <c r="EV617" s="44" t="str">
        <f t="shared" si="2989"/>
        <v/>
      </c>
      <c r="EW617" s="44"/>
      <c r="EX617" s="44" t="str">
        <f t="shared" si="2990"/>
        <v/>
      </c>
      <c r="EY617" s="44"/>
      <c r="EZ617" s="44"/>
      <c r="FA617" s="44"/>
      <c r="FB617" s="44" t="str">
        <f t="shared" si="2962"/>
        <v/>
      </c>
      <c r="FC617" s="45" t="str">
        <f t="shared" si="2963"/>
        <v/>
      </c>
      <c r="FD617" s="35"/>
      <c r="HW617" s="181"/>
      <c r="IY617" s="33"/>
      <c r="IZ617" s="51" t="str">
        <f>IF($A593="","",$A593)</f>
        <v/>
      </c>
      <c r="JA617" s="44"/>
      <c r="JB617" s="43"/>
      <c r="JC617" s="44"/>
      <c r="JD617" s="87"/>
      <c r="JE617" s="90"/>
      <c r="JF617" s="43"/>
      <c r="JG617" s="43"/>
      <c r="JH617" s="53"/>
      <c r="JI617" s="47"/>
      <c r="JJ617" s="44"/>
      <c r="JK617" s="89"/>
      <c r="JL617" s="35"/>
      <c r="JM617" s="27"/>
      <c r="JN617" s="51"/>
      <c r="JO617" s="44"/>
      <c r="JP617" s="43"/>
      <c r="JQ617" s="44"/>
      <c r="JR617" s="87"/>
      <c r="JS617" s="90"/>
      <c r="JT617" s="43"/>
      <c r="JU617" s="43"/>
      <c r="JV617" s="53"/>
      <c r="JW617" s="47"/>
      <c r="JX617" s="44"/>
      <c r="JY617" s="89"/>
      <c r="JZ617" s="35"/>
      <c r="KA617" s="61"/>
      <c r="KB617" s="51"/>
      <c r="KC617" s="44"/>
      <c r="KD617" s="43"/>
      <c r="KE617" s="44"/>
      <c r="KF617" s="87"/>
      <c r="KG617" s="90"/>
      <c r="KH617" s="43"/>
      <c r="KI617" s="43"/>
      <c r="KJ617" s="53"/>
      <c r="KK617" s="47"/>
      <c r="KL617" s="44"/>
      <c r="KM617" s="89"/>
      <c r="KN617" s="35"/>
      <c r="KO617" s="27"/>
      <c r="KP617" s="51"/>
      <c r="KQ617" s="44"/>
      <c r="KR617" s="43"/>
      <c r="KS617" s="44"/>
      <c r="KT617" s="87"/>
      <c r="KU617" s="90"/>
      <c r="KV617" s="43"/>
      <c r="KW617" s="44"/>
      <c r="KX617" s="53"/>
      <c r="KY617" s="47"/>
      <c r="KZ617" s="44"/>
      <c r="LA617" s="89"/>
      <c r="LB617" s="35"/>
      <c r="LC617" s="27"/>
      <c r="LD617" s="74"/>
      <c r="LE617" s="75"/>
      <c r="LF617" s="75"/>
      <c r="LG617" s="75"/>
      <c r="LH617" s="75" t="str">
        <f t="shared" si="2883"/>
        <v/>
      </c>
      <c r="LI617" s="76"/>
      <c r="LJ617" s="75" t="str">
        <f t="shared" si="2884"/>
        <v/>
      </c>
      <c r="LK617" s="75"/>
      <c r="LL617" s="77" t="str">
        <f>IF(LE615="","",LL614)</f>
        <v/>
      </c>
      <c r="LM617" s="78" t="str">
        <f>IF(LF615="","",LM614)</f>
        <v/>
      </c>
      <c r="LN617" s="75" t="str">
        <f t="shared" si="2885"/>
        <v/>
      </c>
      <c r="LO617" s="79"/>
      <c r="LP617" s="35"/>
      <c r="LQ617" s="27"/>
      <c r="LR617" s="46"/>
      <c r="LS617" s="67"/>
      <c r="LT617" s="44" t="str">
        <f t="shared" si="2991"/>
        <v/>
      </c>
      <c r="LU617" s="44"/>
      <c r="LV617" s="44"/>
      <c r="LW617" s="44"/>
      <c r="LX617" s="44" t="str">
        <f t="shared" si="2992"/>
        <v/>
      </c>
      <c r="LY617" s="44"/>
      <c r="LZ617" s="44"/>
      <c r="MA617" s="44"/>
      <c r="MB617" s="44" t="str">
        <f t="shared" si="2966"/>
        <v/>
      </c>
      <c r="MC617" s="45" t="str">
        <f t="shared" si="2967"/>
        <v/>
      </c>
      <c r="MD617" s="35"/>
      <c r="ME617" s="27"/>
      <c r="MF617" s="46"/>
      <c r="MG617" s="67"/>
      <c r="MH617" s="44" t="str">
        <f t="shared" si="2993"/>
        <v/>
      </c>
      <c r="MI617" s="44"/>
      <c r="MJ617" s="44"/>
      <c r="MK617" s="44"/>
      <c r="ML617" s="44" t="str">
        <f t="shared" si="2994"/>
        <v/>
      </c>
      <c r="MM617" s="44"/>
      <c r="MN617" s="44"/>
      <c r="MO617" s="44"/>
      <c r="MP617" s="44" t="str">
        <f t="shared" si="2968"/>
        <v/>
      </c>
      <c r="MQ617" s="45" t="str">
        <f t="shared" si="2969"/>
        <v/>
      </c>
      <c r="MR617" s="35"/>
      <c r="MS617" s="27"/>
      <c r="MT617" s="46"/>
      <c r="MU617" s="67"/>
      <c r="MV617" s="44" t="str">
        <f t="shared" si="2995"/>
        <v/>
      </c>
      <c r="MW617" s="44"/>
      <c r="MX617" s="44"/>
      <c r="MY617" s="44"/>
      <c r="MZ617" s="44" t="str">
        <f t="shared" si="2996"/>
        <v/>
      </c>
      <c r="NA617" s="44"/>
      <c r="NB617" s="44"/>
      <c r="NC617" s="44"/>
      <c r="ND617" s="44" t="str">
        <f t="shared" si="2970"/>
        <v/>
      </c>
      <c r="NE617" s="45" t="str">
        <f t="shared" si="2971"/>
        <v/>
      </c>
      <c r="NF617" s="35"/>
      <c r="NG617" s="27"/>
      <c r="NH617" s="46"/>
      <c r="NI617" s="67"/>
      <c r="NJ617" s="44" t="str">
        <f t="shared" si="2997"/>
        <v/>
      </c>
      <c r="NK617" s="44"/>
      <c r="NL617" s="44"/>
      <c r="NM617" s="44"/>
      <c r="NN617" s="44" t="str">
        <f t="shared" si="2998"/>
        <v/>
      </c>
      <c r="NO617" s="44"/>
      <c r="NP617" s="44"/>
      <c r="NQ617" s="44"/>
      <c r="NR617" s="44" t="str">
        <f t="shared" si="2972"/>
        <v/>
      </c>
      <c r="NS617" s="45" t="str">
        <f t="shared" si="2973"/>
        <v/>
      </c>
      <c r="NT617" s="35"/>
    </row>
    <row r="618" spans="1:384" ht="15" customHeight="1" thickTop="1" x14ac:dyDescent="0.2">
      <c r="A618" s="38"/>
      <c r="B618" s="39"/>
      <c r="C618" s="40"/>
      <c r="D618" s="40"/>
      <c r="E618" s="40"/>
      <c r="F618" s="140"/>
      <c r="G618" s="140"/>
      <c r="H618" s="42"/>
      <c r="I618" s="44"/>
      <c r="J618" s="44" t="str">
        <f t="shared" si="2976"/>
        <v/>
      </c>
      <c r="K618" s="44"/>
      <c r="L618" s="44"/>
      <c r="M618" s="44"/>
      <c r="N618" s="44" t="str">
        <f t="shared" si="2977"/>
        <v/>
      </c>
      <c r="O618" s="44"/>
      <c r="P618" s="44"/>
      <c r="Q618" s="44"/>
      <c r="R618" s="44" t="str">
        <f t="shared" si="2952"/>
        <v/>
      </c>
      <c r="S618" s="45" t="str">
        <f t="shared" si="2953"/>
        <v/>
      </c>
      <c r="T618" s="35"/>
      <c r="U618" s="27"/>
      <c r="V618" s="46"/>
      <c r="W618" s="67"/>
      <c r="X618" s="44" t="str">
        <f t="shared" si="2978"/>
        <v/>
      </c>
      <c r="Y618" s="44"/>
      <c r="Z618" s="44"/>
      <c r="AA618" s="44"/>
      <c r="AB618" s="44" t="str">
        <f t="shared" si="2979"/>
        <v/>
      </c>
      <c r="AC618" s="44"/>
      <c r="AD618" s="44"/>
      <c r="AE618" s="44"/>
      <c r="AF618" s="44" t="str">
        <f t="shared" si="2954"/>
        <v/>
      </c>
      <c r="AG618" s="45" t="str">
        <f t="shared" si="2955"/>
        <v/>
      </c>
      <c r="AH618" s="35"/>
      <c r="AI618" s="27"/>
      <c r="AJ618" s="46"/>
      <c r="AK618" s="44"/>
      <c r="AL618" s="44" t="str">
        <f t="shared" si="2980"/>
        <v/>
      </c>
      <c r="AM618" s="44"/>
      <c r="AN618" s="44" t="str">
        <f t="shared" si="2981"/>
        <v/>
      </c>
      <c r="AO618" s="44"/>
      <c r="AP618" s="44" t="str">
        <f t="shared" si="2982"/>
        <v/>
      </c>
      <c r="AQ618" s="44"/>
      <c r="AR618" s="44"/>
      <c r="AS618" s="44"/>
      <c r="AT618" s="44" t="str">
        <f t="shared" si="2956"/>
        <v/>
      </c>
      <c r="AU618" s="45" t="str">
        <f t="shared" si="2957"/>
        <v/>
      </c>
      <c r="AV618" s="35"/>
      <c r="AW618" s="27"/>
      <c r="AX618" s="46"/>
      <c r="AY618" s="44"/>
      <c r="AZ618" s="44" t="str">
        <f t="shared" si="2983"/>
        <v/>
      </c>
      <c r="BA618" s="44"/>
      <c r="BB618" s="44" t="str">
        <f t="shared" si="2984"/>
        <v/>
      </c>
      <c r="BC618" s="44"/>
      <c r="BD618" s="44" t="str">
        <f t="shared" si="2985"/>
        <v/>
      </c>
      <c r="BE618" s="44"/>
      <c r="BF618" s="44"/>
      <c r="BG618" s="44"/>
      <c r="BH618" s="44" t="str">
        <f t="shared" si="2958"/>
        <v/>
      </c>
      <c r="BI618" s="45" t="str">
        <f t="shared" si="2959"/>
        <v/>
      </c>
      <c r="BJ618" s="35"/>
      <c r="BK618" s="50"/>
      <c r="BL618" s="46"/>
      <c r="BM618" s="43"/>
      <c r="BN618" s="44"/>
      <c r="BO618" s="43"/>
      <c r="BP618" s="66"/>
      <c r="BQ618" s="91"/>
      <c r="BR618" s="67"/>
      <c r="BS618" s="43"/>
      <c r="BT618" s="60"/>
      <c r="BU618" s="67"/>
      <c r="BV618" s="43"/>
      <c r="BW618" s="45"/>
      <c r="BX618" s="35"/>
      <c r="BY618" s="27"/>
      <c r="BZ618" s="46"/>
      <c r="CA618" s="43"/>
      <c r="CB618" s="44"/>
      <c r="CC618" s="43"/>
      <c r="CD618" s="66"/>
      <c r="CE618" s="91"/>
      <c r="CF618" s="67"/>
      <c r="CG618" s="43"/>
      <c r="CH618" s="60"/>
      <c r="CI618" s="67"/>
      <c r="CJ618" s="43"/>
      <c r="CK618" s="45"/>
      <c r="CL618" s="35"/>
      <c r="CM618" s="27"/>
      <c r="CN618" s="46"/>
      <c r="CO618" s="43"/>
      <c r="CP618" s="44"/>
      <c r="CQ618" s="43"/>
      <c r="CR618" s="66"/>
      <c r="CS618" s="91"/>
      <c r="CT618" s="67"/>
      <c r="CU618" s="43"/>
      <c r="CV618" s="60"/>
      <c r="CW618" s="67"/>
      <c r="CX618" s="43"/>
      <c r="CY618" s="45"/>
      <c r="CZ618" s="35"/>
      <c r="DA618" s="58"/>
      <c r="DB618" s="46"/>
      <c r="DC618" s="43"/>
      <c r="DD618" s="44"/>
      <c r="DE618" s="43"/>
      <c r="DF618" s="66"/>
      <c r="DG618" s="91"/>
      <c r="DH618" s="67"/>
      <c r="DI618" s="43"/>
      <c r="DJ618" s="60"/>
      <c r="DK618" s="67"/>
      <c r="DL618" s="43"/>
      <c r="DM618" s="45"/>
      <c r="DN618" s="35"/>
      <c r="DO618" s="27"/>
      <c r="DP618" s="46"/>
      <c r="DQ618" s="43"/>
      <c r="DR618" s="44"/>
      <c r="DS618" s="43"/>
      <c r="DT618" s="66"/>
      <c r="DU618" s="91"/>
      <c r="DV618" s="67"/>
      <c r="DW618" s="43"/>
      <c r="DX618" s="60"/>
      <c r="DY618" s="67"/>
      <c r="DZ618" s="43"/>
      <c r="EA618" s="45"/>
      <c r="EB618" s="35"/>
      <c r="EC618" s="27"/>
      <c r="ED618" s="46"/>
      <c r="EE618" s="67"/>
      <c r="EF618" s="44" t="str">
        <f t="shared" si="2986"/>
        <v/>
      </c>
      <c r="EG618" s="44"/>
      <c r="EH618" s="44"/>
      <c r="EI618" s="44"/>
      <c r="EJ618" s="44" t="str">
        <f t="shared" si="2987"/>
        <v/>
      </c>
      <c r="EK618" s="44"/>
      <c r="EL618" s="44"/>
      <c r="EM618" s="44"/>
      <c r="EN618" s="44" t="str">
        <f t="shared" si="2960"/>
        <v/>
      </c>
      <c r="EO618" s="45" t="str">
        <f t="shared" si="2961"/>
        <v/>
      </c>
      <c r="EP618" s="35"/>
      <c r="EQ618" s="27"/>
      <c r="ER618" s="46"/>
      <c r="ES618" s="44"/>
      <c r="ET618" s="44" t="str">
        <f t="shared" si="2988"/>
        <v/>
      </c>
      <c r="EU618" s="44"/>
      <c r="EV618" s="44" t="str">
        <f t="shared" si="2989"/>
        <v/>
      </c>
      <c r="EW618" s="44"/>
      <c r="EX618" s="44" t="str">
        <f t="shared" si="2990"/>
        <v/>
      </c>
      <c r="EY618" s="44"/>
      <c r="EZ618" s="44"/>
      <c r="FA618" s="44"/>
      <c r="FB618" s="44" t="str">
        <f t="shared" si="2962"/>
        <v/>
      </c>
      <c r="FC618" s="45" t="str">
        <f t="shared" si="2963"/>
        <v/>
      </c>
      <c r="FD618" s="35"/>
      <c r="HW618" s="181"/>
      <c r="IY618" s="33"/>
      <c r="IZ618" s="46"/>
      <c r="JA618" s="43"/>
      <c r="JB618" s="44"/>
      <c r="JC618" s="43"/>
      <c r="JD618" s="66"/>
      <c r="JE618" s="91"/>
      <c r="JF618" s="67"/>
      <c r="JG618" s="43"/>
      <c r="JH618" s="60"/>
      <c r="JI618" s="67"/>
      <c r="JJ618" s="43"/>
      <c r="JK618" s="45"/>
      <c r="JL618" s="35"/>
      <c r="JM618" s="27"/>
      <c r="JN618" s="46"/>
      <c r="JO618" s="43"/>
      <c r="JP618" s="44"/>
      <c r="JQ618" s="43"/>
      <c r="JR618" s="66"/>
      <c r="JS618" s="91"/>
      <c r="JT618" s="67"/>
      <c r="JU618" s="43"/>
      <c r="JV618" s="62"/>
      <c r="JW618" s="67"/>
      <c r="JX618" s="43"/>
      <c r="JY618" s="45"/>
      <c r="JZ618" s="92"/>
      <c r="KA618" s="61"/>
      <c r="KB618" s="46"/>
      <c r="KC618" s="43"/>
      <c r="KD618" s="44"/>
      <c r="KE618" s="43"/>
      <c r="KF618" s="66"/>
      <c r="KG618" s="91"/>
      <c r="KH618" s="67"/>
      <c r="KI618" s="43"/>
      <c r="KJ618" s="62"/>
      <c r="KK618" s="67"/>
      <c r="KL618" s="43"/>
      <c r="KM618" s="45"/>
      <c r="KN618" s="92"/>
      <c r="KO618" s="27"/>
      <c r="KP618" s="46"/>
      <c r="KQ618" s="43"/>
      <c r="KR618" s="44"/>
      <c r="KS618" s="43"/>
      <c r="KT618" s="66"/>
      <c r="KU618" s="91"/>
      <c r="KV618" s="67"/>
      <c r="KW618" s="43"/>
      <c r="KX618" s="60"/>
      <c r="KY618" s="67"/>
      <c r="KZ618" s="43"/>
      <c r="LA618" s="45"/>
      <c r="LB618" s="35"/>
      <c r="LC618" s="27"/>
      <c r="LD618" s="51" t="str">
        <f>IF(A596="","",A596)</f>
        <v/>
      </c>
      <c r="LE618" s="43"/>
      <c r="LF618" s="93" t="str">
        <f>IF(LE618="","",LE618-LE615)</f>
        <v/>
      </c>
      <c r="LG618" s="43"/>
      <c r="LH618" s="43" t="str">
        <f t="shared" si="2883"/>
        <v/>
      </c>
      <c r="LI618" s="43"/>
      <c r="LJ618" s="87" t="str">
        <f t="shared" si="2884"/>
        <v/>
      </c>
      <c r="LK618" s="43"/>
      <c r="LL618" s="64" t="str">
        <f>IF(LE618="","",LL615)</f>
        <v/>
      </c>
      <c r="LM618" s="47" t="str">
        <f>IF(LF618="","",LM615)</f>
        <v/>
      </c>
      <c r="LN618" s="87" t="str">
        <f t="shared" si="2885"/>
        <v/>
      </c>
      <c r="LO618" s="54"/>
      <c r="LP618" s="35"/>
      <c r="LQ618" s="27"/>
      <c r="LR618" s="46"/>
      <c r="LS618" s="67"/>
      <c r="LT618" s="44" t="str">
        <f t="shared" si="2991"/>
        <v/>
      </c>
      <c r="LU618" s="44"/>
      <c r="LV618" s="44"/>
      <c r="LW618" s="44"/>
      <c r="LX618" s="44" t="str">
        <f t="shared" si="2992"/>
        <v/>
      </c>
      <c r="LY618" s="44"/>
      <c r="LZ618" s="44"/>
      <c r="MA618" s="44"/>
      <c r="MB618" s="44" t="str">
        <f t="shared" si="2966"/>
        <v/>
      </c>
      <c r="MC618" s="45" t="str">
        <f t="shared" si="2967"/>
        <v/>
      </c>
      <c r="MD618" s="35"/>
      <c r="ME618" s="27"/>
      <c r="MF618" s="46"/>
      <c r="MG618" s="67"/>
      <c r="MH618" s="44" t="str">
        <f t="shared" si="2993"/>
        <v/>
      </c>
      <c r="MI618" s="44"/>
      <c r="MJ618" s="44"/>
      <c r="MK618" s="44"/>
      <c r="ML618" s="44" t="str">
        <f t="shared" si="2994"/>
        <v/>
      </c>
      <c r="MM618" s="44"/>
      <c r="MN618" s="44"/>
      <c r="MO618" s="44"/>
      <c r="MP618" s="44" t="str">
        <f t="shared" si="2968"/>
        <v/>
      </c>
      <c r="MQ618" s="45" t="str">
        <f t="shared" si="2969"/>
        <v/>
      </c>
      <c r="MR618" s="35"/>
      <c r="MS618" s="27"/>
      <c r="MT618" s="46"/>
      <c r="MU618" s="67"/>
      <c r="MV618" s="44" t="str">
        <f t="shared" si="2995"/>
        <v/>
      </c>
      <c r="MW618" s="44"/>
      <c r="MX618" s="44"/>
      <c r="MY618" s="44"/>
      <c r="MZ618" s="44" t="str">
        <f t="shared" si="2996"/>
        <v/>
      </c>
      <c r="NA618" s="44"/>
      <c r="NB618" s="44"/>
      <c r="NC618" s="44"/>
      <c r="ND618" s="44" t="str">
        <f t="shared" si="2970"/>
        <v/>
      </c>
      <c r="NE618" s="45" t="str">
        <f t="shared" si="2971"/>
        <v/>
      </c>
      <c r="NF618" s="35"/>
      <c r="NG618" s="27"/>
      <c r="NH618" s="46"/>
      <c r="NI618" s="67"/>
      <c r="NJ618" s="44" t="str">
        <f t="shared" si="2997"/>
        <v/>
      </c>
      <c r="NK618" s="44"/>
      <c r="NL618" s="44"/>
      <c r="NM618" s="44"/>
      <c r="NN618" s="44" t="str">
        <f t="shared" si="2998"/>
        <v/>
      </c>
      <c r="NO618" s="44"/>
      <c r="NP618" s="44"/>
      <c r="NQ618" s="44"/>
      <c r="NR618" s="44" t="str">
        <f t="shared" si="2972"/>
        <v/>
      </c>
      <c r="NS618" s="45" t="str">
        <f t="shared" si="2973"/>
        <v/>
      </c>
      <c r="NT618" s="35"/>
    </row>
    <row r="619" spans="1:384" x14ac:dyDescent="0.2">
      <c r="A619" s="38"/>
      <c r="B619" s="39"/>
      <c r="C619" s="40"/>
      <c r="D619" s="40"/>
      <c r="E619" s="40"/>
      <c r="F619" s="140"/>
      <c r="G619" s="140"/>
      <c r="H619" s="42"/>
      <c r="I619" s="44"/>
      <c r="J619" s="44" t="str">
        <f t="shared" si="2976"/>
        <v/>
      </c>
      <c r="K619" s="44"/>
      <c r="L619" s="44"/>
      <c r="M619" s="44"/>
      <c r="N619" s="44" t="str">
        <f t="shared" si="2977"/>
        <v/>
      </c>
      <c r="O619" s="44"/>
      <c r="P619" s="44"/>
      <c r="Q619" s="44"/>
      <c r="R619" s="44" t="str">
        <f t="shared" si="2952"/>
        <v/>
      </c>
      <c r="S619" s="45" t="str">
        <f t="shared" si="2953"/>
        <v/>
      </c>
      <c r="T619" s="35"/>
      <c r="U619" s="27"/>
      <c r="V619" s="46"/>
      <c r="W619" s="67"/>
      <c r="X619" s="44" t="str">
        <f t="shared" si="2978"/>
        <v/>
      </c>
      <c r="Y619" s="44"/>
      <c r="Z619" s="44"/>
      <c r="AA619" s="44"/>
      <c r="AB619" s="44" t="str">
        <f t="shared" si="2979"/>
        <v/>
      </c>
      <c r="AC619" s="44"/>
      <c r="AD619" s="44"/>
      <c r="AE619" s="44"/>
      <c r="AF619" s="44" t="str">
        <f t="shared" si="2954"/>
        <v/>
      </c>
      <c r="AG619" s="45" t="str">
        <f t="shared" si="2955"/>
        <v/>
      </c>
      <c r="AH619" s="35"/>
      <c r="AI619" s="27"/>
      <c r="AJ619" s="46"/>
      <c r="AK619" s="44"/>
      <c r="AL619" s="44" t="str">
        <f t="shared" si="2980"/>
        <v/>
      </c>
      <c r="AM619" s="44"/>
      <c r="AN619" s="44" t="str">
        <f t="shared" si="2981"/>
        <v/>
      </c>
      <c r="AO619" s="44"/>
      <c r="AP619" s="44" t="str">
        <f t="shared" si="2982"/>
        <v/>
      </c>
      <c r="AQ619" s="44"/>
      <c r="AR619" s="44"/>
      <c r="AS619" s="44"/>
      <c r="AT619" s="44" t="str">
        <f t="shared" si="2956"/>
        <v/>
      </c>
      <c r="AU619" s="45" t="str">
        <f t="shared" si="2957"/>
        <v/>
      </c>
      <c r="AV619" s="35"/>
      <c r="AW619" s="27"/>
      <c r="AX619" s="46"/>
      <c r="AY619" s="44"/>
      <c r="AZ619" s="44" t="str">
        <f t="shared" si="2983"/>
        <v/>
      </c>
      <c r="BA619" s="44"/>
      <c r="BB619" s="44" t="str">
        <f t="shared" si="2984"/>
        <v/>
      </c>
      <c r="BC619" s="44"/>
      <c r="BD619" s="44" t="str">
        <f t="shared" si="2985"/>
        <v/>
      </c>
      <c r="BE619" s="44"/>
      <c r="BF619" s="44"/>
      <c r="BG619" s="44"/>
      <c r="BH619" s="44" t="str">
        <f t="shared" si="2958"/>
        <v/>
      </c>
      <c r="BI619" s="45" t="str">
        <f t="shared" si="2959"/>
        <v/>
      </c>
      <c r="BJ619" s="35"/>
      <c r="BK619" s="50"/>
      <c r="BL619" s="46"/>
      <c r="BM619" s="44"/>
      <c r="BN619" s="44"/>
      <c r="BO619" s="44"/>
      <c r="BP619" s="44"/>
      <c r="BQ619" s="43"/>
      <c r="BR619" s="44"/>
      <c r="BS619" s="25"/>
      <c r="BT619" s="60"/>
      <c r="BU619" s="67"/>
      <c r="BV619" s="44"/>
      <c r="BW619" s="45"/>
      <c r="BX619" s="99"/>
      <c r="BY619" s="27"/>
      <c r="BZ619" s="46"/>
      <c r="CA619" s="44"/>
      <c r="CB619" s="44"/>
      <c r="CC619" s="44"/>
      <c r="CD619" s="44"/>
      <c r="CE619" s="43"/>
      <c r="CF619" s="44"/>
      <c r="CG619" s="25"/>
      <c r="CH619" s="60"/>
      <c r="CI619" s="67"/>
      <c r="CJ619" s="44"/>
      <c r="CK619" s="45"/>
      <c r="CL619" s="99"/>
      <c r="CM619" s="27"/>
      <c r="CN619" s="46"/>
      <c r="CO619" s="44"/>
      <c r="CP619" s="44"/>
      <c r="CQ619" s="44"/>
      <c r="CR619" s="44"/>
      <c r="CS619" s="43"/>
      <c r="CT619" s="44"/>
      <c r="CU619" s="25"/>
      <c r="CV619" s="60"/>
      <c r="CW619" s="67"/>
      <c r="CX619" s="44"/>
      <c r="CY619" s="45"/>
      <c r="CZ619" s="99"/>
      <c r="DA619" s="58"/>
      <c r="DB619" s="46"/>
      <c r="DC619" s="44"/>
      <c r="DD619" s="44"/>
      <c r="DE619" s="44"/>
      <c r="DF619" s="44"/>
      <c r="DG619" s="43"/>
      <c r="DH619" s="44"/>
      <c r="DI619" s="25"/>
      <c r="DJ619" s="60"/>
      <c r="DK619" s="67"/>
      <c r="DL619" s="44"/>
      <c r="DM619" s="45"/>
      <c r="DN619" s="99"/>
      <c r="DO619" s="27"/>
      <c r="DP619" s="46"/>
      <c r="DQ619" s="44"/>
      <c r="DR619" s="44"/>
      <c r="DS619" s="44"/>
      <c r="DT619" s="44"/>
      <c r="DU619" s="43"/>
      <c r="DV619" s="44"/>
      <c r="DW619" s="25"/>
      <c r="DX619" s="60"/>
      <c r="DY619" s="67"/>
      <c r="DZ619" s="44"/>
      <c r="EA619" s="45"/>
      <c r="EB619" s="99"/>
      <c r="EC619" s="27"/>
      <c r="ED619" s="46"/>
      <c r="EE619" s="67"/>
      <c r="EF619" s="44" t="str">
        <f t="shared" si="2986"/>
        <v/>
      </c>
      <c r="EG619" s="44"/>
      <c r="EH619" s="44"/>
      <c r="EI619" s="44"/>
      <c r="EJ619" s="44" t="str">
        <f t="shared" si="2987"/>
        <v/>
      </c>
      <c r="EK619" s="44"/>
      <c r="EL619" s="44"/>
      <c r="EM619" s="44"/>
      <c r="EN619" s="44" t="str">
        <f t="shared" si="2960"/>
        <v/>
      </c>
      <c r="EO619" s="45" t="str">
        <f t="shared" si="2961"/>
        <v/>
      </c>
      <c r="EP619" s="35"/>
      <c r="EQ619" s="27"/>
      <c r="ER619" s="46"/>
      <c r="ES619" s="44"/>
      <c r="ET619" s="44" t="str">
        <f t="shared" si="2988"/>
        <v/>
      </c>
      <c r="EU619" s="44"/>
      <c r="EV619" s="44" t="str">
        <f t="shared" si="2989"/>
        <v/>
      </c>
      <c r="EW619" s="44"/>
      <c r="EX619" s="44" t="str">
        <f t="shared" si="2990"/>
        <v/>
      </c>
      <c r="EY619" s="44"/>
      <c r="EZ619" s="44"/>
      <c r="FA619" s="44"/>
      <c r="FB619" s="44" t="str">
        <f t="shared" si="2962"/>
        <v/>
      </c>
      <c r="FC619" s="45" t="str">
        <f t="shared" si="2963"/>
        <v/>
      </c>
      <c r="FD619" s="35"/>
      <c r="HW619" s="181"/>
      <c r="IY619" s="33"/>
      <c r="IZ619" s="46"/>
      <c r="JA619" s="44"/>
      <c r="JB619" s="44"/>
      <c r="JC619" s="44"/>
      <c r="JD619" s="44"/>
      <c r="JE619" s="43"/>
      <c r="JF619" s="44"/>
      <c r="JG619" s="25"/>
      <c r="JH619" s="60"/>
      <c r="JI619" s="67"/>
      <c r="JJ619" s="44"/>
      <c r="JK619" s="45"/>
      <c r="JL619" s="99"/>
      <c r="JM619" s="27"/>
      <c r="JN619" s="46"/>
      <c r="JO619" s="44"/>
      <c r="JP619" s="44"/>
      <c r="JQ619" s="44"/>
      <c r="JR619" s="44"/>
      <c r="JS619" s="43"/>
      <c r="JT619" s="44"/>
      <c r="JU619" s="25"/>
      <c r="JV619" s="60"/>
      <c r="JW619" s="67"/>
      <c r="JX619" s="44"/>
      <c r="JY619" s="45"/>
      <c r="JZ619" s="99"/>
      <c r="KA619" s="61"/>
      <c r="KB619" s="46"/>
      <c r="KC619" s="44"/>
      <c r="KD619" s="44"/>
      <c r="KE619" s="44"/>
      <c r="KF619" s="44"/>
      <c r="KG619" s="43"/>
      <c r="KH619" s="44"/>
      <c r="KI619" s="25"/>
      <c r="KJ619" s="60"/>
      <c r="KK619" s="67"/>
      <c r="KL619" s="44"/>
      <c r="KM619" s="45"/>
      <c r="KN619" s="99"/>
      <c r="KO619" s="27"/>
      <c r="KP619" s="46"/>
      <c r="KQ619" s="44"/>
      <c r="KR619" s="44"/>
      <c r="KS619" s="44"/>
      <c r="KT619" s="44"/>
      <c r="KU619" s="43"/>
      <c r="KV619" s="44"/>
      <c r="KW619" s="44"/>
      <c r="KX619" s="60"/>
      <c r="KY619" s="67"/>
      <c r="KZ619" s="44"/>
      <c r="LA619" s="45"/>
      <c r="LB619" s="99"/>
      <c r="LC619" s="27"/>
      <c r="LD619" s="46"/>
      <c r="LE619" s="44"/>
      <c r="LF619" s="44"/>
      <c r="LG619" s="44"/>
      <c r="LH619" s="44" t="str">
        <f t="shared" si="2883"/>
        <v/>
      </c>
      <c r="LI619" s="44"/>
      <c r="LJ619" s="44" t="str">
        <f t="shared" si="2884"/>
        <v/>
      </c>
      <c r="LK619" s="44"/>
      <c r="LL619" s="72" t="str">
        <f>IF(LE618="","",LL616)</f>
        <v/>
      </c>
      <c r="LM619" s="67" t="str">
        <f>IF(LF618="","",LM616)</f>
        <v/>
      </c>
      <c r="LN619" s="44" t="str">
        <f t="shared" si="2885"/>
        <v/>
      </c>
      <c r="LO619" s="45"/>
      <c r="LP619" s="35"/>
      <c r="LQ619" s="27"/>
      <c r="LR619" s="46"/>
      <c r="LS619" s="67"/>
      <c r="LT619" s="44" t="str">
        <f t="shared" si="2991"/>
        <v/>
      </c>
      <c r="LU619" s="44"/>
      <c r="LV619" s="44"/>
      <c r="LW619" s="44"/>
      <c r="LX619" s="44" t="str">
        <f t="shared" si="2992"/>
        <v/>
      </c>
      <c r="LY619" s="44"/>
      <c r="LZ619" s="44"/>
      <c r="MA619" s="44"/>
      <c r="MB619" s="44" t="str">
        <f t="shared" si="2966"/>
        <v/>
      </c>
      <c r="MC619" s="45" t="str">
        <f t="shared" si="2967"/>
        <v/>
      </c>
      <c r="MD619" s="35"/>
      <c r="ME619" s="27"/>
      <c r="MF619" s="46"/>
      <c r="MG619" s="67"/>
      <c r="MH619" s="44" t="str">
        <f t="shared" si="2993"/>
        <v/>
      </c>
      <c r="MI619" s="44"/>
      <c r="MJ619" s="44"/>
      <c r="MK619" s="44"/>
      <c r="ML619" s="44" t="str">
        <f t="shared" si="2994"/>
        <v/>
      </c>
      <c r="MM619" s="44"/>
      <c r="MN619" s="44"/>
      <c r="MO619" s="44"/>
      <c r="MP619" s="44" t="str">
        <f t="shared" si="2968"/>
        <v/>
      </c>
      <c r="MQ619" s="45" t="str">
        <f t="shared" si="2969"/>
        <v/>
      </c>
      <c r="MR619" s="35"/>
      <c r="MS619" s="27"/>
      <c r="MT619" s="46"/>
      <c r="MU619" s="67"/>
      <c r="MV619" s="44" t="str">
        <f t="shared" si="2995"/>
        <v/>
      </c>
      <c r="MW619" s="44"/>
      <c r="MX619" s="44"/>
      <c r="MY619" s="44"/>
      <c r="MZ619" s="44" t="str">
        <f t="shared" si="2996"/>
        <v/>
      </c>
      <c r="NA619" s="44"/>
      <c r="NB619" s="44"/>
      <c r="NC619" s="44"/>
      <c r="ND619" s="44" t="str">
        <f t="shared" si="2970"/>
        <v/>
      </c>
      <c r="NE619" s="45" t="str">
        <f t="shared" si="2971"/>
        <v/>
      </c>
      <c r="NF619" s="35"/>
      <c r="NG619" s="27"/>
      <c r="NH619" s="46"/>
      <c r="NI619" s="67"/>
      <c r="NJ619" s="44" t="str">
        <f t="shared" si="2997"/>
        <v/>
      </c>
      <c r="NK619" s="44"/>
      <c r="NL619" s="44"/>
      <c r="NM619" s="44"/>
      <c r="NN619" s="44" t="str">
        <f t="shared" si="2998"/>
        <v/>
      </c>
      <c r="NO619" s="44"/>
      <c r="NP619" s="44"/>
      <c r="NQ619" s="44"/>
      <c r="NR619" s="44" t="str">
        <f t="shared" si="2972"/>
        <v/>
      </c>
      <c r="NS619" s="45" t="str">
        <f t="shared" si="2973"/>
        <v/>
      </c>
      <c r="NT619" s="35"/>
    </row>
    <row r="620" spans="1:384" ht="15" customHeight="1" thickBot="1" x14ac:dyDescent="0.25">
      <c r="A620" s="38"/>
      <c r="B620" s="39"/>
      <c r="C620" s="40"/>
      <c r="D620" s="40"/>
      <c r="E620" s="40"/>
      <c r="F620" s="140"/>
      <c r="G620" s="140"/>
      <c r="H620" s="42"/>
      <c r="I620" s="44"/>
      <c r="J620" s="44" t="str">
        <f t="shared" si="2976"/>
        <v/>
      </c>
      <c r="K620" s="44"/>
      <c r="L620" s="44"/>
      <c r="M620" s="44"/>
      <c r="N620" s="44" t="str">
        <f t="shared" si="2977"/>
        <v/>
      </c>
      <c r="O620" s="44"/>
      <c r="P620" s="44"/>
      <c r="Q620" s="44"/>
      <c r="R620" s="44" t="str">
        <f t="shared" si="2952"/>
        <v/>
      </c>
      <c r="S620" s="45" t="str">
        <f t="shared" si="2953"/>
        <v/>
      </c>
      <c r="T620" s="35"/>
      <c r="U620" s="27"/>
      <c r="V620" s="46"/>
      <c r="W620" s="67"/>
      <c r="X620" s="44" t="str">
        <f t="shared" si="2978"/>
        <v/>
      </c>
      <c r="Y620" s="44"/>
      <c r="Z620" s="44"/>
      <c r="AA620" s="44"/>
      <c r="AB620" s="44" t="str">
        <f t="shared" si="2979"/>
        <v/>
      </c>
      <c r="AC620" s="44"/>
      <c r="AD620" s="44"/>
      <c r="AE620" s="44"/>
      <c r="AF620" s="44" t="str">
        <f t="shared" si="2954"/>
        <v/>
      </c>
      <c r="AG620" s="45" t="str">
        <f t="shared" si="2955"/>
        <v/>
      </c>
      <c r="AH620" s="35"/>
      <c r="AI620" s="27"/>
      <c r="AJ620" s="46"/>
      <c r="AK620" s="44"/>
      <c r="AL620" s="44" t="str">
        <f t="shared" si="2980"/>
        <v/>
      </c>
      <c r="AM620" s="44"/>
      <c r="AN620" s="44" t="str">
        <f t="shared" si="2981"/>
        <v/>
      </c>
      <c r="AO620" s="44"/>
      <c r="AP620" s="44" t="str">
        <f t="shared" si="2982"/>
        <v/>
      </c>
      <c r="AQ620" s="44"/>
      <c r="AR620" s="44"/>
      <c r="AS620" s="44"/>
      <c r="AT620" s="44" t="str">
        <f t="shared" si="2956"/>
        <v/>
      </c>
      <c r="AU620" s="45" t="str">
        <f t="shared" si="2957"/>
        <v/>
      </c>
      <c r="AV620" s="35"/>
      <c r="AW620" s="27"/>
      <c r="AX620" s="46"/>
      <c r="AY620" s="44"/>
      <c r="AZ620" s="44" t="str">
        <f t="shared" si="2983"/>
        <v/>
      </c>
      <c r="BA620" s="44"/>
      <c r="BB620" s="44" t="str">
        <f t="shared" si="2984"/>
        <v/>
      </c>
      <c r="BC620" s="44"/>
      <c r="BD620" s="44" t="str">
        <f t="shared" si="2985"/>
        <v/>
      </c>
      <c r="BE620" s="44"/>
      <c r="BF620" s="44"/>
      <c r="BG620" s="44"/>
      <c r="BH620" s="44" t="str">
        <f t="shared" si="2958"/>
        <v/>
      </c>
      <c r="BI620" s="45" t="str">
        <f t="shared" si="2959"/>
        <v/>
      </c>
      <c r="BJ620" s="35"/>
      <c r="BK620" s="50"/>
      <c r="BL620" s="74"/>
      <c r="BM620" s="75"/>
      <c r="BN620" s="75"/>
      <c r="BO620" s="75"/>
      <c r="BP620" s="75"/>
      <c r="BQ620" s="75"/>
      <c r="BR620" s="75"/>
      <c r="BS620" s="75"/>
      <c r="BT620" s="77"/>
      <c r="BU620" s="78"/>
      <c r="BV620" s="75"/>
      <c r="BW620" s="79"/>
      <c r="BX620" s="35"/>
      <c r="BY620" s="27"/>
      <c r="BZ620" s="74"/>
      <c r="CA620" s="75"/>
      <c r="CB620" s="75"/>
      <c r="CC620" s="75"/>
      <c r="CD620" s="75"/>
      <c r="CE620" s="75"/>
      <c r="CF620" s="75"/>
      <c r="CG620" s="75"/>
      <c r="CH620" s="77"/>
      <c r="CI620" s="78"/>
      <c r="CJ620" s="75"/>
      <c r="CK620" s="79"/>
      <c r="CL620" s="35"/>
      <c r="CM620" s="27"/>
      <c r="CN620" s="74"/>
      <c r="CO620" s="75"/>
      <c r="CP620" s="75"/>
      <c r="CQ620" s="75"/>
      <c r="CR620" s="75"/>
      <c r="CS620" s="75"/>
      <c r="CT620" s="75"/>
      <c r="CU620" s="75"/>
      <c r="CV620" s="77"/>
      <c r="CW620" s="78"/>
      <c r="CX620" s="75"/>
      <c r="CY620" s="79"/>
      <c r="CZ620" s="35"/>
      <c r="DA620" s="58"/>
      <c r="DB620" s="74"/>
      <c r="DC620" s="75"/>
      <c r="DD620" s="75"/>
      <c r="DE620" s="75"/>
      <c r="DF620" s="75"/>
      <c r="DG620" s="75"/>
      <c r="DH620" s="75"/>
      <c r="DI620" s="75"/>
      <c r="DJ620" s="77"/>
      <c r="DK620" s="78"/>
      <c r="DL620" s="75"/>
      <c r="DM620" s="79"/>
      <c r="DN620" s="35"/>
      <c r="DO620" s="27"/>
      <c r="DP620" s="74"/>
      <c r="DQ620" s="75"/>
      <c r="DR620" s="75"/>
      <c r="DS620" s="75"/>
      <c r="DT620" s="75"/>
      <c r="DU620" s="75"/>
      <c r="DV620" s="75"/>
      <c r="DW620" s="75"/>
      <c r="DX620" s="77"/>
      <c r="DY620" s="78"/>
      <c r="DZ620" s="75"/>
      <c r="EA620" s="79"/>
      <c r="EB620" s="35"/>
      <c r="EC620" s="27"/>
      <c r="ED620" s="46"/>
      <c r="EE620" s="67"/>
      <c r="EF620" s="44" t="str">
        <f t="shared" si="2986"/>
        <v/>
      </c>
      <c r="EG620" s="44"/>
      <c r="EH620" s="44"/>
      <c r="EI620" s="44"/>
      <c r="EJ620" s="44" t="str">
        <f t="shared" si="2987"/>
        <v/>
      </c>
      <c r="EK620" s="44"/>
      <c r="EL620" s="44"/>
      <c r="EM620" s="44"/>
      <c r="EN620" s="44" t="str">
        <f t="shared" si="2960"/>
        <v/>
      </c>
      <c r="EO620" s="45" t="str">
        <f t="shared" si="2961"/>
        <v/>
      </c>
      <c r="EP620" s="35"/>
      <c r="EQ620" s="27"/>
      <c r="ER620" s="46"/>
      <c r="ES620" s="44"/>
      <c r="ET620" s="44" t="str">
        <f t="shared" si="2988"/>
        <v/>
      </c>
      <c r="EU620" s="44"/>
      <c r="EV620" s="44" t="str">
        <f t="shared" si="2989"/>
        <v/>
      </c>
      <c r="EW620" s="44"/>
      <c r="EX620" s="44" t="str">
        <f t="shared" si="2990"/>
        <v/>
      </c>
      <c r="EY620" s="44"/>
      <c r="EZ620" s="44"/>
      <c r="FA620" s="44"/>
      <c r="FB620" s="44" t="str">
        <f t="shared" si="2962"/>
        <v/>
      </c>
      <c r="FC620" s="45" t="str">
        <f t="shared" si="2963"/>
        <v/>
      </c>
      <c r="FD620" s="35"/>
      <c r="HW620" s="181"/>
      <c r="IY620" s="33"/>
      <c r="IZ620" s="74"/>
      <c r="JA620" s="75"/>
      <c r="JB620" s="75"/>
      <c r="JC620" s="75"/>
      <c r="JD620" s="75"/>
      <c r="JE620" s="75"/>
      <c r="JF620" s="75"/>
      <c r="JG620" s="75"/>
      <c r="JH620" s="77"/>
      <c r="JI620" s="78"/>
      <c r="JJ620" s="75"/>
      <c r="JK620" s="79"/>
      <c r="JL620" s="35"/>
      <c r="JM620" s="27"/>
      <c r="JN620" s="74"/>
      <c r="JO620" s="75"/>
      <c r="JP620" s="75"/>
      <c r="JQ620" s="75"/>
      <c r="JR620" s="75"/>
      <c r="JS620" s="75"/>
      <c r="JT620" s="75"/>
      <c r="JU620" s="75"/>
      <c r="JV620" s="77"/>
      <c r="JW620" s="78"/>
      <c r="JX620" s="75"/>
      <c r="JY620" s="79"/>
      <c r="JZ620" s="35"/>
      <c r="KA620" s="61"/>
      <c r="KB620" s="74"/>
      <c r="KC620" s="75"/>
      <c r="KD620" s="75"/>
      <c r="KE620" s="75"/>
      <c r="KF620" s="75"/>
      <c r="KG620" s="75"/>
      <c r="KH620" s="75"/>
      <c r="KI620" s="75"/>
      <c r="KJ620" s="77"/>
      <c r="KK620" s="78"/>
      <c r="KL620" s="75"/>
      <c r="KM620" s="79"/>
      <c r="KN620" s="35"/>
      <c r="KO620" s="27"/>
      <c r="KP620" s="74"/>
      <c r="KQ620" s="75"/>
      <c r="KR620" s="75"/>
      <c r="KS620" s="75"/>
      <c r="KT620" s="75"/>
      <c r="KU620" s="75"/>
      <c r="KV620" s="75"/>
      <c r="KW620" s="75"/>
      <c r="KX620" s="77"/>
      <c r="KY620" s="78"/>
      <c r="KZ620" s="75"/>
      <c r="LA620" s="79"/>
      <c r="LB620" s="35"/>
      <c r="LC620" s="27"/>
      <c r="LD620" s="74"/>
      <c r="LE620" s="75"/>
      <c r="LF620" s="75"/>
      <c r="LG620" s="75"/>
      <c r="LH620" s="75" t="str">
        <f t="shared" si="2883"/>
        <v/>
      </c>
      <c r="LI620" s="75"/>
      <c r="LJ620" s="75" t="str">
        <f t="shared" si="2884"/>
        <v/>
      </c>
      <c r="LK620" s="75"/>
      <c r="LL620" s="77" t="str">
        <f>IF(LE618="","",LL617)</f>
        <v/>
      </c>
      <c r="LM620" s="78" t="str">
        <f>IF(LF618="","",LM617)</f>
        <v/>
      </c>
      <c r="LN620" s="75" t="str">
        <f t="shared" si="2885"/>
        <v/>
      </c>
      <c r="LO620" s="79"/>
      <c r="LP620" s="35"/>
      <c r="LQ620" s="27"/>
      <c r="LR620" s="46"/>
      <c r="LS620" s="67"/>
      <c r="LT620" s="44" t="str">
        <f t="shared" si="2991"/>
        <v/>
      </c>
      <c r="LU620" s="44"/>
      <c r="LV620" s="44"/>
      <c r="LW620" s="44"/>
      <c r="LX620" s="44" t="str">
        <f t="shared" si="2992"/>
        <v/>
      </c>
      <c r="LY620" s="44"/>
      <c r="LZ620" s="44"/>
      <c r="MA620" s="44"/>
      <c r="MB620" s="44" t="str">
        <f t="shared" si="2966"/>
        <v/>
      </c>
      <c r="MC620" s="45" t="str">
        <f t="shared" si="2967"/>
        <v/>
      </c>
      <c r="MD620" s="35"/>
      <c r="ME620" s="27"/>
      <c r="MF620" s="46"/>
      <c r="MG620" s="67"/>
      <c r="MH620" s="44" t="str">
        <f t="shared" si="2993"/>
        <v/>
      </c>
      <c r="MI620" s="44"/>
      <c r="MJ620" s="44"/>
      <c r="MK620" s="44"/>
      <c r="ML620" s="44" t="str">
        <f t="shared" si="2994"/>
        <v/>
      </c>
      <c r="MM620" s="44"/>
      <c r="MN620" s="44"/>
      <c r="MO620" s="44"/>
      <c r="MP620" s="44" t="str">
        <f t="shared" si="2968"/>
        <v/>
      </c>
      <c r="MQ620" s="45" t="str">
        <f t="shared" si="2969"/>
        <v/>
      </c>
      <c r="MR620" s="35"/>
      <c r="MS620" s="27"/>
      <c r="MT620" s="46"/>
      <c r="MU620" s="67"/>
      <c r="MV620" s="44" t="str">
        <f t="shared" si="2995"/>
        <v/>
      </c>
      <c r="MW620" s="44"/>
      <c r="MX620" s="44"/>
      <c r="MY620" s="44"/>
      <c r="MZ620" s="44" t="str">
        <f t="shared" si="2996"/>
        <v/>
      </c>
      <c r="NA620" s="44"/>
      <c r="NB620" s="44"/>
      <c r="NC620" s="44"/>
      <c r="ND620" s="44" t="str">
        <f t="shared" si="2970"/>
        <v/>
      </c>
      <c r="NE620" s="45" t="str">
        <f t="shared" si="2971"/>
        <v/>
      </c>
      <c r="NF620" s="35"/>
      <c r="NG620" s="27"/>
      <c r="NH620" s="46"/>
      <c r="NI620" s="67"/>
      <c r="NJ620" s="44" t="str">
        <f t="shared" si="2997"/>
        <v/>
      </c>
      <c r="NK620" s="44"/>
      <c r="NL620" s="44"/>
      <c r="NM620" s="44"/>
      <c r="NN620" s="44" t="str">
        <f t="shared" si="2998"/>
        <v/>
      </c>
      <c r="NO620" s="44"/>
      <c r="NP620" s="44"/>
      <c r="NQ620" s="44"/>
      <c r="NR620" s="44" t="str">
        <f t="shared" si="2972"/>
        <v/>
      </c>
      <c r="NS620" s="45" t="str">
        <f t="shared" si="2973"/>
        <v/>
      </c>
      <c r="NT620" s="35"/>
    </row>
    <row r="621" spans="1:384" ht="15" customHeight="1" thickTop="1" x14ac:dyDescent="0.2">
      <c r="A621" s="38"/>
      <c r="B621" s="39"/>
      <c r="C621" s="40"/>
      <c r="D621" s="40"/>
      <c r="E621" s="40"/>
      <c r="F621" s="140"/>
      <c r="G621" s="140"/>
      <c r="H621" s="42"/>
      <c r="I621" s="44"/>
      <c r="J621" s="44" t="str">
        <f t="shared" si="2976"/>
        <v/>
      </c>
      <c r="K621" s="44"/>
      <c r="L621" s="44"/>
      <c r="M621" s="44"/>
      <c r="N621" s="44" t="str">
        <f t="shared" si="2977"/>
        <v/>
      </c>
      <c r="O621" s="44"/>
      <c r="P621" s="44"/>
      <c r="Q621" s="44"/>
      <c r="R621" s="44" t="str">
        <f t="shared" si="2952"/>
        <v/>
      </c>
      <c r="S621" s="45" t="str">
        <f t="shared" si="2953"/>
        <v/>
      </c>
      <c r="T621" s="35"/>
      <c r="U621" s="27"/>
      <c r="V621" s="46"/>
      <c r="W621" s="67"/>
      <c r="X621" s="44" t="str">
        <f t="shared" si="2978"/>
        <v/>
      </c>
      <c r="Y621" s="44"/>
      <c r="Z621" s="44"/>
      <c r="AA621" s="44"/>
      <c r="AB621" s="44" t="str">
        <f t="shared" si="2979"/>
        <v/>
      </c>
      <c r="AC621" s="44"/>
      <c r="AD621" s="44"/>
      <c r="AE621" s="44"/>
      <c r="AF621" s="44" t="str">
        <f t="shared" si="2954"/>
        <v/>
      </c>
      <c r="AG621" s="45" t="str">
        <f t="shared" si="2955"/>
        <v/>
      </c>
      <c r="AH621" s="35"/>
      <c r="AI621" s="27"/>
      <c r="AJ621" s="46"/>
      <c r="AK621" s="44"/>
      <c r="AL621" s="44" t="str">
        <f t="shared" si="2980"/>
        <v/>
      </c>
      <c r="AM621" s="44"/>
      <c r="AN621" s="44" t="str">
        <f t="shared" si="2981"/>
        <v/>
      </c>
      <c r="AO621" s="44"/>
      <c r="AP621" s="44" t="str">
        <f t="shared" si="2982"/>
        <v/>
      </c>
      <c r="AQ621" s="44"/>
      <c r="AR621" s="44"/>
      <c r="AS621" s="44"/>
      <c r="AT621" s="44" t="str">
        <f t="shared" si="2956"/>
        <v/>
      </c>
      <c r="AU621" s="45" t="str">
        <f t="shared" si="2957"/>
        <v/>
      </c>
      <c r="AV621" s="35"/>
      <c r="AW621" s="27"/>
      <c r="AX621" s="46"/>
      <c r="AY621" s="44"/>
      <c r="AZ621" s="44" t="str">
        <f t="shared" si="2983"/>
        <v/>
      </c>
      <c r="BA621" s="44"/>
      <c r="BB621" s="44" t="str">
        <f t="shared" si="2984"/>
        <v/>
      </c>
      <c r="BC621" s="44"/>
      <c r="BD621" s="44" t="str">
        <f t="shared" si="2985"/>
        <v/>
      </c>
      <c r="BE621" s="44"/>
      <c r="BF621" s="44"/>
      <c r="BG621" s="44"/>
      <c r="BH621" s="44" t="str">
        <f t="shared" si="2958"/>
        <v/>
      </c>
      <c r="BI621" s="45" t="str">
        <f t="shared" si="2959"/>
        <v/>
      </c>
      <c r="BJ621" s="35"/>
      <c r="BK621" s="50"/>
      <c r="BL621" s="51" t="str">
        <f>IF($A594="","",$A594)</f>
        <v/>
      </c>
      <c r="BM621" s="44"/>
      <c r="BN621" s="43"/>
      <c r="BO621" s="44"/>
      <c r="BP621" s="87"/>
      <c r="BQ621" s="43"/>
      <c r="BR621" s="43"/>
      <c r="BS621" s="43"/>
      <c r="BT621" s="53"/>
      <c r="BU621" s="47"/>
      <c r="BV621" s="44"/>
      <c r="BW621" s="89"/>
      <c r="BX621" s="35"/>
      <c r="BY621" s="27"/>
      <c r="BZ621" s="51"/>
      <c r="CA621" s="44"/>
      <c r="CB621" s="43"/>
      <c r="CC621" s="44"/>
      <c r="CD621" s="87"/>
      <c r="CE621" s="43"/>
      <c r="CF621" s="43"/>
      <c r="CG621" s="43"/>
      <c r="CH621" s="53"/>
      <c r="CI621" s="190"/>
      <c r="CJ621" s="44"/>
      <c r="CK621" s="89"/>
      <c r="CL621" s="213"/>
      <c r="CM621" s="27"/>
      <c r="CN621" s="51"/>
      <c r="CO621" s="44"/>
      <c r="CP621" s="43"/>
      <c r="CQ621" s="44"/>
      <c r="CR621" s="87"/>
      <c r="CS621" s="43"/>
      <c r="CT621" s="43"/>
      <c r="CU621" s="43"/>
      <c r="CV621" s="53"/>
      <c r="CW621" s="47"/>
      <c r="CX621" s="44"/>
      <c r="CY621" s="89"/>
      <c r="CZ621" s="35"/>
      <c r="DA621" s="58"/>
      <c r="DB621" s="51"/>
      <c r="DC621" s="44"/>
      <c r="DD621" s="59"/>
      <c r="DE621" s="44"/>
      <c r="DF621" s="87"/>
      <c r="DG621" s="43"/>
      <c r="DH621" s="43"/>
      <c r="DI621" s="43"/>
      <c r="DJ621" s="53"/>
      <c r="DK621" s="47"/>
      <c r="DL621" s="44"/>
      <c r="DM621" s="89"/>
      <c r="DN621" s="35"/>
      <c r="DO621" s="27"/>
      <c r="DP621" s="51"/>
      <c r="DQ621" s="44"/>
      <c r="DR621" s="43"/>
      <c r="DS621" s="44"/>
      <c r="DT621" s="87"/>
      <c r="DU621" s="43"/>
      <c r="DV621" s="43"/>
      <c r="DW621" s="43"/>
      <c r="DX621" s="53"/>
      <c r="DY621" s="47"/>
      <c r="DZ621" s="44"/>
      <c r="EA621" s="89"/>
      <c r="EB621" s="35"/>
      <c r="EC621" s="27"/>
      <c r="ED621" s="46"/>
      <c r="EE621" s="67"/>
      <c r="EF621" s="44" t="str">
        <f t="shared" si="2986"/>
        <v/>
      </c>
      <c r="EG621" s="44"/>
      <c r="EH621" s="44"/>
      <c r="EI621" s="44"/>
      <c r="EJ621" s="44" t="str">
        <f t="shared" si="2987"/>
        <v/>
      </c>
      <c r="EK621" s="44"/>
      <c r="EL621" s="44"/>
      <c r="EM621" s="44"/>
      <c r="EN621" s="44" t="str">
        <f t="shared" si="2960"/>
        <v/>
      </c>
      <c r="EO621" s="45" t="str">
        <f t="shared" si="2961"/>
        <v/>
      </c>
      <c r="EP621" s="35"/>
      <c r="EQ621" s="27"/>
      <c r="ER621" s="46"/>
      <c r="ES621" s="44"/>
      <c r="ET621" s="44" t="str">
        <f t="shared" si="2988"/>
        <v/>
      </c>
      <c r="EU621" s="44"/>
      <c r="EV621" s="44" t="str">
        <f t="shared" si="2989"/>
        <v/>
      </c>
      <c r="EW621" s="44"/>
      <c r="EX621" s="44" t="str">
        <f t="shared" si="2990"/>
        <v/>
      </c>
      <c r="EY621" s="44"/>
      <c r="EZ621" s="44"/>
      <c r="FA621" s="44"/>
      <c r="FB621" s="44" t="str">
        <f t="shared" si="2962"/>
        <v/>
      </c>
      <c r="FC621" s="45" t="str">
        <f t="shared" si="2963"/>
        <v/>
      </c>
      <c r="FD621" s="35"/>
      <c r="HW621" s="181"/>
      <c r="IY621" s="33"/>
      <c r="IZ621" s="51" t="str">
        <f>IF($A594="","",$A594)</f>
        <v/>
      </c>
      <c r="JA621" s="44"/>
      <c r="JB621" s="43"/>
      <c r="JC621" s="44"/>
      <c r="JD621" s="87"/>
      <c r="JE621" s="43"/>
      <c r="JF621" s="43"/>
      <c r="JG621" s="43"/>
      <c r="JH621" s="53"/>
      <c r="JI621" s="47"/>
      <c r="JJ621" s="44"/>
      <c r="JK621" s="89"/>
      <c r="JL621" s="35"/>
      <c r="JM621" s="27"/>
      <c r="JN621" s="51"/>
      <c r="JO621" s="44"/>
      <c r="JP621" s="43"/>
      <c r="JQ621" s="44"/>
      <c r="JR621" s="87"/>
      <c r="JS621" s="43"/>
      <c r="JT621" s="43"/>
      <c r="JU621" s="43"/>
      <c r="JV621" s="53"/>
      <c r="JW621" s="47"/>
      <c r="JX621" s="44"/>
      <c r="JY621" s="89"/>
      <c r="JZ621" s="35"/>
      <c r="KA621" s="61"/>
      <c r="KB621" s="51"/>
      <c r="KC621" s="44"/>
      <c r="KD621" s="43"/>
      <c r="KE621" s="44"/>
      <c r="KF621" s="87"/>
      <c r="KG621" s="43"/>
      <c r="KH621" s="43"/>
      <c r="KI621" s="43"/>
      <c r="KJ621" s="53"/>
      <c r="KK621" s="47"/>
      <c r="KL621" s="44"/>
      <c r="KM621" s="89"/>
      <c r="KN621" s="35"/>
      <c r="KO621" s="27"/>
      <c r="KP621" s="51"/>
      <c r="KQ621" s="44"/>
      <c r="KR621" s="43"/>
      <c r="KS621" s="44"/>
      <c r="KT621" s="87"/>
      <c r="KU621" s="43"/>
      <c r="KV621" s="43"/>
      <c r="KW621" s="43"/>
      <c r="KX621" s="53"/>
      <c r="KY621" s="47"/>
      <c r="KZ621" s="44"/>
      <c r="LA621" s="89"/>
      <c r="LB621" s="35"/>
      <c r="LC621" s="27"/>
      <c r="LD621" s="51" t="str">
        <f>IF($A597="","",$A597)</f>
        <v/>
      </c>
      <c r="LE621" s="43"/>
      <c r="LF621" s="93" t="str">
        <f>IF(LE621="","",LE621-LE618)</f>
        <v/>
      </c>
      <c r="LG621" s="43"/>
      <c r="LH621" s="43" t="str">
        <f t="shared" si="2883"/>
        <v/>
      </c>
      <c r="LI621" s="43"/>
      <c r="LJ621" s="87" t="str">
        <f t="shared" si="2884"/>
        <v/>
      </c>
      <c r="LK621" s="43"/>
      <c r="LL621" s="64" t="str">
        <f>IF(LE621="","",LL618)</f>
        <v/>
      </c>
      <c r="LM621" s="47" t="str">
        <f>IF(LF621="","",LM618)</f>
        <v/>
      </c>
      <c r="LN621" s="87" t="str">
        <f t="shared" si="2885"/>
        <v/>
      </c>
      <c r="LO621" s="54"/>
      <c r="LP621" s="35"/>
      <c r="LQ621" s="27"/>
      <c r="LR621" s="46"/>
      <c r="LS621" s="67"/>
      <c r="LT621" s="44" t="str">
        <f t="shared" si="2991"/>
        <v/>
      </c>
      <c r="LU621" s="44"/>
      <c r="LV621" s="44"/>
      <c r="LW621" s="44"/>
      <c r="LX621" s="44" t="str">
        <f t="shared" si="2992"/>
        <v/>
      </c>
      <c r="LY621" s="44"/>
      <c r="LZ621" s="44"/>
      <c r="MA621" s="44"/>
      <c r="MB621" s="44" t="str">
        <f t="shared" si="2966"/>
        <v/>
      </c>
      <c r="MC621" s="45" t="str">
        <f t="shared" si="2967"/>
        <v/>
      </c>
      <c r="MD621" s="35"/>
      <c r="ME621" s="27"/>
      <c r="MF621" s="46"/>
      <c r="MG621" s="67"/>
      <c r="MH621" s="44" t="str">
        <f t="shared" si="2993"/>
        <v/>
      </c>
      <c r="MI621" s="44"/>
      <c r="MJ621" s="44"/>
      <c r="MK621" s="44"/>
      <c r="ML621" s="44" t="str">
        <f t="shared" si="2994"/>
        <v/>
      </c>
      <c r="MM621" s="44"/>
      <c r="MN621" s="44"/>
      <c r="MO621" s="44"/>
      <c r="MP621" s="44" t="str">
        <f t="shared" si="2968"/>
        <v/>
      </c>
      <c r="MQ621" s="45" t="str">
        <f t="shared" si="2969"/>
        <v/>
      </c>
      <c r="MR621" s="35"/>
      <c r="MS621" s="27"/>
      <c r="MT621" s="46"/>
      <c r="MU621" s="67"/>
      <c r="MV621" s="44" t="str">
        <f t="shared" si="2995"/>
        <v/>
      </c>
      <c r="MW621" s="44"/>
      <c r="MX621" s="44"/>
      <c r="MY621" s="44"/>
      <c r="MZ621" s="44" t="str">
        <f t="shared" si="2996"/>
        <v/>
      </c>
      <c r="NA621" s="44"/>
      <c r="NB621" s="44"/>
      <c r="NC621" s="44"/>
      <c r="ND621" s="44" t="str">
        <f t="shared" si="2970"/>
        <v/>
      </c>
      <c r="NE621" s="45" t="str">
        <f t="shared" si="2971"/>
        <v/>
      </c>
      <c r="NF621" s="35"/>
      <c r="NG621" s="27"/>
      <c r="NH621" s="46"/>
      <c r="NI621" s="67"/>
      <c r="NJ621" s="44" t="str">
        <f t="shared" si="2997"/>
        <v/>
      </c>
      <c r="NK621" s="44"/>
      <c r="NL621" s="44"/>
      <c r="NM621" s="44"/>
      <c r="NN621" s="44" t="str">
        <f t="shared" si="2998"/>
        <v/>
      </c>
      <c r="NO621" s="44"/>
      <c r="NP621" s="44"/>
      <c r="NQ621" s="44"/>
      <c r="NR621" s="44" t="str">
        <f t="shared" si="2972"/>
        <v/>
      </c>
      <c r="NS621" s="45" t="str">
        <f t="shared" si="2973"/>
        <v/>
      </c>
      <c r="NT621" s="35"/>
    </row>
    <row r="622" spans="1:384" x14ac:dyDescent="0.2">
      <c r="A622" s="38"/>
      <c r="B622" s="39"/>
      <c r="C622" s="40"/>
      <c r="D622" s="40"/>
      <c r="E622" s="40"/>
      <c r="F622" s="140"/>
      <c r="G622" s="140"/>
      <c r="H622" s="42"/>
      <c r="I622" s="44"/>
      <c r="J622" s="44" t="str">
        <f t="shared" si="2976"/>
        <v/>
      </c>
      <c r="K622" s="44"/>
      <c r="L622" s="44"/>
      <c r="M622" s="44"/>
      <c r="N622" s="44" t="str">
        <f t="shared" si="2977"/>
        <v/>
      </c>
      <c r="O622" s="44"/>
      <c r="P622" s="44"/>
      <c r="Q622" s="44"/>
      <c r="R622" s="44" t="str">
        <f t="shared" si="2952"/>
        <v/>
      </c>
      <c r="S622" s="45" t="str">
        <f t="shared" si="2953"/>
        <v/>
      </c>
      <c r="T622" s="35"/>
      <c r="U622" s="27"/>
      <c r="V622" s="46"/>
      <c r="W622" s="67"/>
      <c r="X622" s="44" t="str">
        <f t="shared" si="2978"/>
        <v/>
      </c>
      <c r="Y622" s="44"/>
      <c r="Z622" s="44"/>
      <c r="AA622" s="44"/>
      <c r="AB622" s="44" t="str">
        <f t="shared" si="2979"/>
        <v/>
      </c>
      <c r="AC622" s="44"/>
      <c r="AD622" s="44"/>
      <c r="AE622" s="44"/>
      <c r="AF622" s="44" t="str">
        <f t="shared" si="2954"/>
        <v/>
      </c>
      <c r="AG622" s="45" t="str">
        <f t="shared" si="2955"/>
        <v/>
      </c>
      <c r="AH622" s="35"/>
      <c r="AI622" s="27"/>
      <c r="AJ622" s="46"/>
      <c r="AK622" s="44"/>
      <c r="AL622" s="44" t="str">
        <f t="shared" si="2980"/>
        <v/>
      </c>
      <c r="AM622" s="44"/>
      <c r="AN622" s="44" t="str">
        <f t="shared" si="2981"/>
        <v/>
      </c>
      <c r="AO622" s="44"/>
      <c r="AP622" s="44" t="str">
        <f t="shared" si="2982"/>
        <v/>
      </c>
      <c r="AQ622" s="44"/>
      <c r="AR622" s="44"/>
      <c r="AS622" s="44"/>
      <c r="AT622" s="44" t="str">
        <f t="shared" si="2956"/>
        <v/>
      </c>
      <c r="AU622" s="45" t="str">
        <f t="shared" si="2957"/>
        <v/>
      </c>
      <c r="AV622" s="35"/>
      <c r="AW622" s="27"/>
      <c r="AX622" s="46"/>
      <c r="AY622" s="44"/>
      <c r="AZ622" s="44" t="str">
        <f t="shared" si="2983"/>
        <v/>
      </c>
      <c r="BA622" s="44"/>
      <c r="BB622" s="44" t="str">
        <f t="shared" si="2984"/>
        <v/>
      </c>
      <c r="BC622" s="44"/>
      <c r="BD622" s="44" t="str">
        <f t="shared" si="2985"/>
        <v/>
      </c>
      <c r="BE622" s="44"/>
      <c r="BF622" s="44"/>
      <c r="BG622" s="44"/>
      <c r="BH622" s="44" t="str">
        <f t="shared" si="2958"/>
        <v/>
      </c>
      <c r="BI622" s="45" t="str">
        <f t="shared" si="2959"/>
        <v/>
      </c>
      <c r="BJ622" s="35"/>
      <c r="BK622" s="50"/>
      <c r="BL622" s="46"/>
      <c r="BM622" s="43"/>
      <c r="BN622" s="69"/>
      <c r="BO622" s="43"/>
      <c r="BP622" s="44"/>
      <c r="BQ622" s="44"/>
      <c r="BR622" s="44"/>
      <c r="BS622" s="43"/>
      <c r="BT622" s="62"/>
      <c r="BU622" s="67"/>
      <c r="BV622" s="43"/>
      <c r="BW622" s="45"/>
      <c r="BX622" s="35"/>
      <c r="BY622" s="27"/>
      <c r="BZ622" s="46"/>
      <c r="CA622" s="43"/>
      <c r="CB622" s="44"/>
      <c r="CC622" s="43"/>
      <c r="CD622" s="44"/>
      <c r="CE622" s="44"/>
      <c r="CF622" s="44"/>
      <c r="CG622" s="43"/>
      <c r="CH622" s="60"/>
      <c r="CI622" s="67"/>
      <c r="CJ622" s="43"/>
      <c r="CK622" s="45"/>
      <c r="CL622" s="35"/>
      <c r="CM622" s="27"/>
      <c r="CN622" s="46"/>
      <c r="CO622" s="43"/>
      <c r="CP622" s="69"/>
      <c r="CQ622" s="43"/>
      <c r="CR622" s="44"/>
      <c r="CS622" s="44"/>
      <c r="CT622" s="44"/>
      <c r="CU622" s="43"/>
      <c r="CV622" s="60"/>
      <c r="CW622" s="67"/>
      <c r="CX622" s="43"/>
      <c r="CY622" s="45"/>
      <c r="CZ622" s="35"/>
      <c r="DA622" s="58"/>
      <c r="DB622" s="46"/>
      <c r="DC622" s="43"/>
      <c r="DD622" s="69"/>
      <c r="DE622" s="43"/>
      <c r="DF622" s="44"/>
      <c r="DG622" s="44"/>
      <c r="DH622" s="44"/>
      <c r="DI622" s="43"/>
      <c r="DJ622" s="60"/>
      <c r="DK622" s="67"/>
      <c r="DL622" s="43"/>
      <c r="DM622" s="45"/>
      <c r="DN622" s="35"/>
      <c r="DO622" s="27"/>
      <c r="DP622" s="46"/>
      <c r="DQ622" s="43"/>
      <c r="DR622" s="44"/>
      <c r="DS622" s="43"/>
      <c r="DT622" s="44"/>
      <c r="DU622" s="44"/>
      <c r="DV622" s="44"/>
      <c r="DW622" s="43"/>
      <c r="DX622" s="60"/>
      <c r="DY622" s="67"/>
      <c r="DZ622" s="43"/>
      <c r="EA622" s="45"/>
      <c r="EB622" s="35"/>
      <c r="EC622" s="27"/>
      <c r="ED622" s="46"/>
      <c r="EE622" s="67"/>
      <c r="EF622" s="44" t="str">
        <f t="shared" si="2986"/>
        <v/>
      </c>
      <c r="EG622" s="44"/>
      <c r="EH622" s="44"/>
      <c r="EI622" s="44"/>
      <c r="EJ622" s="44" t="str">
        <f t="shared" si="2987"/>
        <v/>
      </c>
      <c r="EK622" s="44"/>
      <c r="EL622" s="44"/>
      <c r="EM622" s="44"/>
      <c r="EN622" s="44" t="str">
        <f t="shared" si="2960"/>
        <v/>
      </c>
      <c r="EO622" s="45" t="str">
        <f t="shared" si="2961"/>
        <v/>
      </c>
      <c r="EP622" s="35"/>
      <c r="EQ622" s="27"/>
      <c r="ER622" s="46"/>
      <c r="ES622" s="44"/>
      <c r="ET622" s="44" t="str">
        <f t="shared" si="2988"/>
        <v/>
      </c>
      <c r="EU622" s="44"/>
      <c r="EV622" s="44" t="str">
        <f t="shared" si="2989"/>
        <v/>
      </c>
      <c r="EW622" s="44"/>
      <c r="EX622" s="44" t="str">
        <f t="shared" si="2990"/>
        <v/>
      </c>
      <c r="EY622" s="44"/>
      <c r="EZ622" s="44"/>
      <c r="FA622" s="44"/>
      <c r="FB622" s="44" t="str">
        <f t="shared" si="2962"/>
        <v/>
      </c>
      <c r="FC622" s="45" t="str">
        <f t="shared" si="2963"/>
        <v/>
      </c>
      <c r="FD622" s="35"/>
      <c r="HW622" s="181"/>
      <c r="IY622" s="33"/>
      <c r="IZ622" s="46"/>
      <c r="JA622" s="43"/>
      <c r="JB622" s="44"/>
      <c r="JC622" s="43"/>
      <c r="JD622" s="44"/>
      <c r="JE622" s="44"/>
      <c r="JF622" s="44"/>
      <c r="JG622" s="43"/>
      <c r="JH622" s="60"/>
      <c r="JI622" s="67"/>
      <c r="JJ622" s="43"/>
      <c r="JK622" s="45"/>
      <c r="JL622" s="35"/>
      <c r="JM622" s="27"/>
      <c r="JN622" s="46"/>
      <c r="JO622" s="43"/>
      <c r="JP622" s="44"/>
      <c r="JQ622" s="43"/>
      <c r="JR622" s="44"/>
      <c r="JS622" s="44"/>
      <c r="JT622" s="44"/>
      <c r="JU622" s="43"/>
      <c r="JV622" s="60"/>
      <c r="JW622" s="67"/>
      <c r="JX622" s="43"/>
      <c r="JY622" s="45"/>
      <c r="JZ622" s="35"/>
      <c r="KA622" s="61"/>
      <c r="KB622" s="46"/>
      <c r="KC622" s="43"/>
      <c r="KD622" s="69"/>
      <c r="KE622" s="43"/>
      <c r="KF622" s="44"/>
      <c r="KG622" s="44"/>
      <c r="KH622" s="44"/>
      <c r="KI622" s="43"/>
      <c r="KJ622" s="60"/>
      <c r="KK622" s="67"/>
      <c r="KL622" s="43"/>
      <c r="KM622" s="45"/>
      <c r="KN622" s="35"/>
      <c r="KO622" s="27"/>
      <c r="KP622" s="46"/>
      <c r="KQ622" s="43"/>
      <c r="KR622" s="44"/>
      <c r="KS622" s="43"/>
      <c r="KT622" s="44"/>
      <c r="KU622" s="44"/>
      <c r="KV622" s="44"/>
      <c r="KW622" s="43"/>
      <c r="KX622" s="60"/>
      <c r="KY622" s="67"/>
      <c r="KZ622" s="43"/>
      <c r="LA622" s="45"/>
      <c r="LB622" s="35"/>
      <c r="LC622" s="27"/>
      <c r="LD622" s="46"/>
      <c r="LE622" s="44"/>
      <c r="LF622" s="44"/>
      <c r="LG622" s="44"/>
      <c r="LH622" s="44" t="str">
        <f t="shared" si="2883"/>
        <v/>
      </c>
      <c r="LI622" s="44"/>
      <c r="LJ622" s="44" t="str">
        <f t="shared" si="2884"/>
        <v/>
      </c>
      <c r="LK622" s="44"/>
      <c r="LL622" s="72" t="str">
        <f>IF(LE621="","",LL619)</f>
        <v/>
      </c>
      <c r="LM622" s="67" t="str">
        <f>IF(LF621="","",LM619)</f>
        <v/>
      </c>
      <c r="LN622" s="44" t="str">
        <f t="shared" si="2885"/>
        <v/>
      </c>
      <c r="LO622" s="45"/>
      <c r="LP622" s="35"/>
      <c r="LQ622" s="27"/>
      <c r="LR622" s="46"/>
      <c r="LS622" s="67"/>
      <c r="LT622" s="44" t="str">
        <f t="shared" si="2991"/>
        <v/>
      </c>
      <c r="LU622" s="44"/>
      <c r="LV622" s="44"/>
      <c r="LW622" s="44"/>
      <c r="LX622" s="44" t="str">
        <f t="shared" si="2992"/>
        <v/>
      </c>
      <c r="LY622" s="44"/>
      <c r="LZ622" s="44"/>
      <c r="MA622" s="44"/>
      <c r="MB622" s="44" t="str">
        <f t="shared" si="2966"/>
        <v/>
      </c>
      <c r="MC622" s="45" t="str">
        <f t="shared" si="2967"/>
        <v/>
      </c>
      <c r="MD622" s="35"/>
      <c r="ME622" s="27"/>
      <c r="MF622" s="46"/>
      <c r="MG622" s="67"/>
      <c r="MH622" s="44" t="str">
        <f t="shared" si="2993"/>
        <v/>
      </c>
      <c r="MI622" s="44"/>
      <c r="MJ622" s="44"/>
      <c r="MK622" s="44"/>
      <c r="ML622" s="44" t="str">
        <f t="shared" si="2994"/>
        <v/>
      </c>
      <c r="MM622" s="44"/>
      <c r="MN622" s="44"/>
      <c r="MO622" s="44"/>
      <c r="MP622" s="44" t="str">
        <f t="shared" si="2968"/>
        <v/>
      </c>
      <c r="MQ622" s="45" t="str">
        <f t="shared" si="2969"/>
        <v/>
      </c>
      <c r="MR622" s="35"/>
      <c r="MS622" s="27"/>
      <c r="MT622" s="46"/>
      <c r="MU622" s="67"/>
      <c r="MV622" s="44" t="str">
        <f t="shared" si="2995"/>
        <v/>
      </c>
      <c r="MW622" s="44"/>
      <c r="MX622" s="44"/>
      <c r="MY622" s="44"/>
      <c r="MZ622" s="44" t="str">
        <f t="shared" si="2996"/>
        <v/>
      </c>
      <c r="NA622" s="44"/>
      <c r="NB622" s="44"/>
      <c r="NC622" s="44"/>
      <c r="ND622" s="44" t="str">
        <f t="shared" si="2970"/>
        <v/>
      </c>
      <c r="NE622" s="45" t="str">
        <f t="shared" si="2971"/>
        <v/>
      </c>
      <c r="NF622" s="35"/>
      <c r="NG622" s="27"/>
      <c r="NH622" s="46"/>
      <c r="NI622" s="67"/>
      <c r="NJ622" s="44" t="str">
        <f t="shared" si="2997"/>
        <v/>
      </c>
      <c r="NK622" s="44"/>
      <c r="NL622" s="44"/>
      <c r="NM622" s="44"/>
      <c r="NN622" s="44" t="str">
        <f t="shared" si="2998"/>
        <v/>
      </c>
      <c r="NO622" s="44"/>
      <c r="NP622" s="44"/>
      <c r="NQ622" s="44"/>
      <c r="NR622" s="44" t="str">
        <f t="shared" si="2972"/>
        <v/>
      </c>
      <c r="NS622" s="45" t="str">
        <f t="shared" si="2973"/>
        <v/>
      </c>
      <c r="NT622" s="35"/>
    </row>
    <row r="623" spans="1:384" ht="15" customHeight="1" thickBot="1" x14ac:dyDescent="0.25">
      <c r="A623" s="38"/>
      <c r="B623" s="39"/>
      <c r="C623" s="40"/>
      <c r="D623" s="40"/>
      <c r="E623" s="40"/>
      <c r="F623" s="140"/>
      <c r="G623" s="140"/>
      <c r="H623" s="42"/>
      <c r="I623" s="44"/>
      <c r="J623" s="44" t="str">
        <f t="shared" si="2976"/>
        <v/>
      </c>
      <c r="K623" s="44"/>
      <c r="L623" s="44"/>
      <c r="M623" s="44"/>
      <c r="N623" s="44" t="str">
        <f t="shared" si="2977"/>
        <v/>
      </c>
      <c r="O623" s="44"/>
      <c r="P623" s="44"/>
      <c r="Q623" s="44"/>
      <c r="R623" s="44" t="str">
        <f t="shared" si="2952"/>
        <v/>
      </c>
      <c r="S623" s="45" t="str">
        <f t="shared" si="2953"/>
        <v/>
      </c>
      <c r="T623" s="35"/>
      <c r="U623" s="27"/>
      <c r="V623" s="46"/>
      <c r="W623" s="67"/>
      <c r="X623" s="44" t="str">
        <f t="shared" si="2978"/>
        <v/>
      </c>
      <c r="Y623" s="44"/>
      <c r="Z623" s="44"/>
      <c r="AA623" s="44"/>
      <c r="AB623" s="44" t="str">
        <f t="shared" si="2979"/>
        <v/>
      </c>
      <c r="AC623" s="44"/>
      <c r="AD623" s="44"/>
      <c r="AE623" s="44"/>
      <c r="AF623" s="44" t="str">
        <f t="shared" si="2954"/>
        <v/>
      </c>
      <c r="AG623" s="45" t="str">
        <f t="shared" si="2955"/>
        <v/>
      </c>
      <c r="AH623" s="35"/>
      <c r="AI623" s="27"/>
      <c r="AJ623" s="46"/>
      <c r="AK623" s="44"/>
      <c r="AL623" s="44" t="str">
        <f t="shared" si="2980"/>
        <v/>
      </c>
      <c r="AM623" s="44"/>
      <c r="AN623" s="44" t="str">
        <f t="shared" si="2981"/>
        <v/>
      </c>
      <c r="AO623" s="44"/>
      <c r="AP623" s="44" t="str">
        <f t="shared" si="2982"/>
        <v/>
      </c>
      <c r="AQ623" s="44"/>
      <c r="AR623" s="44"/>
      <c r="AS623" s="44"/>
      <c r="AT623" s="44" t="str">
        <f t="shared" si="2956"/>
        <v/>
      </c>
      <c r="AU623" s="45" t="str">
        <f t="shared" si="2957"/>
        <v/>
      </c>
      <c r="AV623" s="35"/>
      <c r="AW623" s="27"/>
      <c r="AX623" s="46"/>
      <c r="AY623" s="44"/>
      <c r="AZ623" s="44" t="str">
        <f t="shared" si="2983"/>
        <v/>
      </c>
      <c r="BA623" s="44"/>
      <c r="BB623" s="44" t="str">
        <f t="shared" si="2984"/>
        <v/>
      </c>
      <c r="BC623" s="44"/>
      <c r="BD623" s="44" t="str">
        <f t="shared" si="2985"/>
        <v/>
      </c>
      <c r="BE623" s="44"/>
      <c r="BF623" s="44"/>
      <c r="BG623" s="44"/>
      <c r="BH623" s="44" t="str">
        <f t="shared" si="2958"/>
        <v/>
      </c>
      <c r="BI623" s="45" t="str">
        <f t="shared" si="2959"/>
        <v/>
      </c>
      <c r="BJ623" s="35"/>
      <c r="BK623" s="50"/>
      <c r="BL623" s="46"/>
      <c r="BM623" s="44"/>
      <c r="BN623" s="44"/>
      <c r="BO623" s="44"/>
      <c r="BP623" s="44"/>
      <c r="BQ623" s="44"/>
      <c r="BR623" s="44"/>
      <c r="BS623" s="25"/>
      <c r="BT623" s="60"/>
      <c r="BU623" s="67"/>
      <c r="BV623" s="44"/>
      <c r="BW623" s="45"/>
      <c r="BX623" s="99"/>
      <c r="BY623" s="27"/>
      <c r="BZ623" s="46"/>
      <c r="CA623" s="44"/>
      <c r="CB623" s="44"/>
      <c r="CC623" s="44"/>
      <c r="CD623" s="44"/>
      <c r="CE623" s="44"/>
      <c r="CF623" s="44"/>
      <c r="CG623" s="25"/>
      <c r="CH623" s="60"/>
      <c r="CI623" s="214"/>
      <c r="CJ623" s="44"/>
      <c r="CK623" s="45"/>
      <c r="CL623" s="99"/>
      <c r="CM623" s="27"/>
      <c r="CN623" s="46"/>
      <c r="CO623" s="44"/>
      <c r="CP623" s="44"/>
      <c r="CQ623" s="44"/>
      <c r="CR623" s="44"/>
      <c r="CS623" s="44"/>
      <c r="CT623" s="44"/>
      <c r="CU623" s="25"/>
      <c r="CV623" s="60"/>
      <c r="CW623" s="67"/>
      <c r="CX623" s="44"/>
      <c r="CY623" s="45"/>
      <c r="CZ623" s="99"/>
      <c r="DA623" s="58"/>
      <c r="DB623" s="46"/>
      <c r="DC623" s="44"/>
      <c r="DD623" s="69"/>
      <c r="DE623" s="44"/>
      <c r="DF623" s="44"/>
      <c r="DG623" s="44"/>
      <c r="DH623" s="44"/>
      <c r="DI623" s="25"/>
      <c r="DJ623" s="60"/>
      <c r="DK623" s="67"/>
      <c r="DL623" s="44"/>
      <c r="DM623" s="45"/>
      <c r="DN623" s="99"/>
      <c r="DO623" s="27"/>
      <c r="DP623" s="46"/>
      <c r="DQ623" s="44"/>
      <c r="DR623" s="44"/>
      <c r="DS623" s="44"/>
      <c r="DT623" s="44"/>
      <c r="DU623" s="44"/>
      <c r="DV623" s="44"/>
      <c r="DW623" s="25"/>
      <c r="DX623" s="60"/>
      <c r="DY623" s="67"/>
      <c r="DZ623" s="44"/>
      <c r="EA623" s="45"/>
      <c r="EB623" s="99"/>
      <c r="EC623" s="27"/>
      <c r="ED623" s="46"/>
      <c r="EE623" s="67"/>
      <c r="EF623" s="44" t="str">
        <f t="shared" si="2986"/>
        <v/>
      </c>
      <c r="EG623" s="44"/>
      <c r="EH623" s="44"/>
      <c r="EI623" s="44"/>
      <c r="EJ623" s="44" t="str">
        <f t="shared" si="2987"/>
        <v/>
      </c>
      <c r="EK623" s="44"/>
      <c r="EL623" s="44"/>
      <c r="EM623" s="44"/>
      <c r="EN623" s="44" t="str">
        <f t="shared" si="2960"/>
        <v/>
      </c>
      <c r="EO623" s="45" t="str">
        <f t="shared" si="2961"/>
        <v/>
      </c>
      <c r="EP623" s="35"/>
      <c r="EQ623" s="27"/>
      <c r="ER623" s="46"/>
      <c r="ES623" s="44"/>
      <c r="ET623" s="44" t="str">
        <f t="shared" si="2988"/>
        <v/>
      </c>
      <c r="EU623" s="44"/>
      <c r="EV623" s="44" t="str">
        <f t="shared" si="2989"/>
        <v/>
      </c>
      <c r="EW623" s="44"/>
      <c r="EX623" s="44" t="str">
        <f t="shared" si="2990"/>
        <v/>
      </c>
      <c r="EY623" s="44"/>
      <c r="EZ623" s="44"/>
      <c r="FA623" s="44"/>
      <c r="FB623" s="44" t="str">
        <f t="shared" si="2962"/>
        <v/>
      </c>
      <c r="FC623" s="45" t="str">
        <f t="shared" si="2963"/>
        <v/>
      </c>
      <c r="FD623" s="35"/>
      <c r="HW623" s="181"/>
      <c r="IY623" s="33"/>
      <c r="IZ623" s="46"/>
      <c r="JA623" s="44"/>
      <c r="JB623" s="44"/>
      <c r="JC623" s="44"/>
      <c r="JD623" s="44"/>
      <c r="JE623" s="44"/>
      <c r="JF623" s="44"/>
      <c r="JG623" s="25"/>
      <c r="JH623" s="60"/>
      <c r="JI623" s="67"/>
      <c r="JJ623" s="44"/>
      <c r="JK623" s="45"/>
      <c r="JL623" s="99"/>
      <c r="JM623" s="27"/>
      <c r="JN623" s="46"/>
      <c r="JO623" s="44"/>
      <c r="JP623" s="44"/>
      <c r="JQ623" s="44"/>
      <c r="JR623" s="44"/>
      <c r="JS623" s="44"/>
      <c r="JT623" s="44"/>
      <c r="JU623" s="25"/>
      <c r="JV623" s="60"/>
      <c r="JW623" s="67"/>
      <c r="JX623" s="44"/>
      <c r="JY623" s="45"/>
      <c r="JZ623" s="99"/>
      <c r="KA623" s="61"/>
      <c r="KB623" s="46"/>
      <c r="KC623" s="44"/>
      <c r="KD623" s="44"/>
      <c r="KE623" s="44"/>
      <c r="KF623" s="44"/>
      <c r="KG623" s="44"/>
      <c r="KH623" s="44"/>
      <c r="KI623" s="25"/>
      <c r="KJ623" s="60"/>
      <c r="KK623" s="67"/>
      <c r="KL623" s="44"/>
      <c r="KM623" s="45"/>
      <c r="KN623" s="99"/>
      <c r="KO623" s="27"/>
      <c r="KP623" s="46"/>
      <c r="KQ623" s="44"/>
      <c r="KR623" s="44"/>
      <c r="KS623" s="44"/>
      <c r="KT623" s="44"/>
      <c r="KU623" s="44"/>
      <c r="KV623" s="44"/>
      <c r="KW623" s="25"/>
      <c r="KX623" s="60"/>
      <c r="KY623" s="67"/>
      <c r="KZ623" s="44"/>
      <c r="LA623" s="45"/>
      <c r="LB623" s="99"/>
      <c r="LC623" s="27"/>
      <c r="LD623" s="74"/>
      <c r="LE623" s="75"/>
      <c r="LF623" s="75"/>
      <c r="LG623" s="75"/>
      <c r="LH623" s="75" t="str">
        <f t="shared" si="2883"/>
        <v/>
      </c>
      <c r="LI623" s="75"/>
      <c r="LJ623" s="75" t="str">
        <f t="shared" si="2884"/>
        <v/>
      </c>
      <c r="LK623" s="75"/>
      <c r="LL623" s="77" t="str">
        <f>IF(LE621="","",LL620)</f>
        <v/>
      </c>
      <c r="LM623" s="78" t="str">
        <f>IF(LF621="","",LM620)</f>
        <v/>
      </c>
      <c r="LN623" s="75" t="str">
        <f t="shared" si="2885"/>
        <v/>
      </c>
      <c r="LO623" s="79"/>
      <c r="LP623" s="35"/>
      <c r="LQ623" s="27"/>
      <c r="LR623" s="46"/>
      <c r="LS623" s="67"/>
      <c r="LT623" s="44" t="str">
        <f t="shared" si="2991"/>
        <v/>
      </c>
      <c r="LU623" s="44"/>
      <c r="LV623" s="44"/>
      <c r="LW623" s="44"/>
      <c r="LX623" s="44" t="str">
        <f t="shared" si="2992"/>
        <v/>
      </c>
      <c r="LY623" s="44"/>
      <c r="LZ623" s="44"/>
      <c r="MA623" s="44"/>
      <c r="MB623" s="44" t="str">
        <f t="shared" si="2966"/>
        <v/>
      </c>
      <c r="MC623" s="45" t="str">
        <f t="shared" si="2967"/>
        <v/>
      </c>
      <c r="MD623" s="35"/>
      <c r="ME623" s="27"/>
      <c r="MF623" s="46"/>
      <c r="MG623" s="67"/>
      <c r="MH623" s="44" t="str">
        <f t="shared" si="2993"/>
        <v/>
      </c>
      <c r="MI623" s="44"/>
      <c r="MJ623" s="44"/>
      <c r="MK623" s="44"/>
      <c r="ML623" s="44" t="str">
        <f t="shared" si="2994"/>
        <v/>
      </c>
      <c r="MM623" s="44"/>
      <c r="MN623" s="44"/>
      <c r="MO623" s="44"/>
      <c r="MP623" s="44" t="str">
        <f t="shared" si="2968"/>
        <v/>
      </c>
      <c r="MQ623" s="45" t="str">
        <f t="shared" si="2969"/>
        <v/>
      </c>
      <c r="MR623" s="35"/>
      <c r="MS623" s="27"/>
      <c r="MT623" s="46"/>
      <c r="MU623" s="67"/>
      <c r="MV623" s="44" t="str">
        <f t="shared" si="2995"/>
        <v/>
      </c>
      <c r="MW623" s="44"/>
      <c r="MX623" s="44"/>
      <c r="MY623" s="44"/>
      <c r="MZ623" s="44" t="str">
        <f t="shared" si="2996"/>
        <v/>
      </c>
      <c r="NA623" s="44"/>
      <c r="NB623" s="44"/>
      <c r="NC623" s="44"/>
      <c r="ND623" s="44" t="str">
        <f t="shared" si="2970"/>
        <v/>
      </c>
      <c r="NE623" s="45" t="str">
        <f t="shared" si="2971"/>
        <v/>
      </c>
      <c r="NF623" s="35"/>
      <c r="NG623" s="27"/>
      <c r="NH623" s="46"/>
      <c r="NI623" s="67"/>
      <c r="NJ623" s="44" t="str">
        <f t="shared" si="2997"/>
        <v/>
      </c>
      <c r="NK623" s="44"/>
      <c r="NL623" s="44"/>
      <c r="NM623" s="44"/>
      <c r="NN623" s="44" t="str">
        <f t="shared" si="2998"/>
        <v/>
      </c>
      <c r="NO623" s="44"/>
      <c r="NP623" s="44"/>
      <c r="NQ623" s="44"/>
      <c r="NR623" s="44" t="str">
        <f t="shared" si="2972"/>
        <v/>
      </c>
      <c r="NS623" s="45" t="str">
        <f t="shared" si="2973"/>
        <v/>
      </c>
      <c r="NT623" s="35"/>
    </row>
    <row r="624" spans="1:384" ht="15" customHeight="1" thickTop="1" thickBot="1" x14ac:dyDescent="0.25">
      <c r="A624" s="38"/>
      <c r="B624" s="39"/>
      <c r="C624" s="40"/>
      <c r="D624" s="40"/>
      <c r="E624" s="40"/>
      <c r="F624" s="140"/>
      <c r="G624" s="140"/>
      <c r="H624" s="42"/>
      <c r="I624" s="44"/>
      <c r="J624" s="44" t="str">
        <f t="shared" si="2976"/>
        <v/>
      </c>
      <c r="K624" s="44"/>
      <c r="L624" s="44"/>
      <c r="M624" s="44"/>
      <c r="N624" s="44" t="str">
        <f t="shared" si="2977"/>
        <v/>
      </c>
      <c r="O624" s="44"/>
      <c r="P624" s="44"/>
      <c r="Q624" s="44"/>
      <c r="R624" s="44" t="str">
        <f t="shared" si="2952"/>
        <v/>
      </c>
      <c r="S624" s="45" t="str">
        <f t="shared" si="2953"/>
        <v/>
      </c>
      <c r="T624" s="35"/>
      <c r="U624" s="27"/>
      <c r="V624" s="46"/>
      <c r="W624" s="67"/>
      <c r="X624" s="44" t="str">
        <f t="shared" si="2978"/>
        <v/>
      </c>
      <c r="Y624" s="44"/>
      <c r="Z624" s="44"/>
      <c r="AA624" s="44"/>
      <c r="AB624" s="44" t="str">
        <f t="shared" si="2979"/>
        <v/>
      </c>
      <c r="AC624" s="44"/>
      <c r="AD624" s="44"/>
      <c r="AE624" s="44"/>
      <c r="AF624" s="44" t="str">
        <f t="shared" si="2954"/>
        <v/>
      </c>
      <c r="AG624" s="45" t="str">
        <f t="shared" si="2955"/>
        <v/>
      </c>
      <c r="AH624" s="35"/>
      <c r="AI624" s="27"/>
      <c r="AJ624" s="46"/>
      <c r="AK624" s="44"/>
      <c r="AL624" s="44" t="str">
        <f t="shared" si="2980"/>
        <v/>
      </c>
      <c r="AM624" s="44"/>
      <c r="AN624" s="44" t="str">
        <f t="shared" si="2981"/>
        <v/>
      </c>
      <c r="AO624" s="44"/>
      <c r="AP624" s="44" t="str">
        <f t="shared" si="2982"/>
        <v/>
      </c>
      <c r="AQ624" s="44"/>
      <c r="AR624" s="44"/>
      <c r="AS624" s="44"/>
      <c r="AT624" s="44" t="str">
        <f t="shared" si="2956"/>
        <v/>
      </c>
      <c r="AU624" s="45" t="str">
        <f t="shared" si="2957"/>
        <v/>
      </c>
      <c r="AV624" s="35"/>
      <c r="AW624" s="27"/>
      <c r="AX624" s="46"/>
      <c r="AY624" s="44"/>
      <c r="AZ624" s="44" t="str">
        <f t="shared" si="2983"/>
        <v/>
      </c>
      <c r="BA624" s="44"/>
      <c r="BB624" s="44" t="str">
        <f t="shared" si="2984"/>
        <v/>
      </c>
      <c r="BC624" s="44"/>
      <c r="BD624" s="44" t="str">
        <f t="shared" si="2985"/>
        <v/>
      </c>
      <c r="BE624" s="44"/>
      <c r="BF624" s="44"/>
      <c r="BG624" s="44"/>
      <c r="BH624" s="44" t="str">
        <f t="shared" si="2958"/>
        <v/>
      </c>
      <c r="BI624" s="45" t="str">
        <f t="shared" si="2959"/>
        <v/>
      </c>
      <c r="BJ624" s="35"/>
      <c r="BK624" s="50"/>
      <c r="BL624" s="74"/>
      <c r="BM624" s="75"/>
      <c r="BN624" s="75"/>
      <c r="BO624" s="75"/>
      <c r="BP624" s="75"/>
      <c r="BQ624" s="75"/>
      <c r="BR624" s="75"/>
      <c r="BS624" s="75"/>
      <c r="BT624" s="77"/>
      <c r="BU624" s="78"/>
      <c r="BV624" s="75"/>
      <c r="BW624" s="79"/>
      <c r="BX624" s="35"/>
      <c r="BY624" s="27"/>
      <c r="BZ624" s="74"/>
      <c r="CA624" s="75"/>
      <c r="CB624" s="75"/>
      <c r="CC624" s="75"/>
      <c r="CD624" s="75"/>
      <c r="CE624" s="75"/>
      <c r="CF624" s="75"/>
      <c r="CG624" s="75"/>
      <c r="CH624" s="77"/>
      <c r="CI624" s="78"/>
      <c r="CJ624" s="75"/>
      <c r="CK624" s="79"/>
      <c r="CL624" s="35"/>
      <c r="CM624" s="27"/>
      <c r="CN624" s="74"/>
      <c r="CO624" s="75"/>
      <c r="CP624" s="75"/>
      <c r="CQ624" s="75"/>
      <c r="CR624" s="75"/>
      <c r="CS624" s="75"/>
      <c r="CT624" s="75"/>
      <c r="CU624" s="75"/>
      <c r="CV624" s="77"/>
      <c r="CW624" s="78"/>
      <c r="CX624" s="75"/>
      <c r="CY624" s="79"/>
      <c r="CZ624" s="35"/>
      <c r="DA624" s="58"/>
      <c r="DB624" s="74"/>
      <c r="DC624" s="75"/>
      <c r="DD624" s="75"/>
      <c r="DE624" s="75"/>
      <c r="DF624" s="75"/>
      <c r="DG624" s="75"/>
      <c r="DH624" s="75"/>
      <c r="DI624" s="75"/>
      <c r="DJ624" s="77"/>
      <c r="DK624" s="78"/>
      <c r="DL624" s="75"/>
      <c r="DM624" s="79"/>
      <c r="DN624" s="35"/>
      <c r="DO624" s="27"/>
      <c r="DP624" s="74"/>
      <c r="DQ624" s="75"/>
      <c r="DR624" s="75"/>
      <c r="DS624" s="75"/>
      <c r="DT624" s="75"/>
      <c r="DU624" s="75"/>
      <c r="DV624" s="75"/>
      <c r="DW624" s="75"/>
      <c r="DX624" s="77"/>
      <c r="DY624" s="78"/>
      <c r="DZ624" s="75"/>
      <c r="EA624" s="79"/>
      <c r="EB624" s="35"/>
      <c r="EC624" s="27"/>
      <c r="ED624" s="46"/>
      <c r="EE624" s="67"/>
      <c r="EF624" s="44" t="str">
        <f t="shared" si="2986"/>
        <v/>
      </c>
      <c r="EG624" s="44"/>
      <c r="EH624" s="44"/>
      <c r="EI624" s="44"/>
      <c r="EJ624" s="44" t="str">
        <f t="shared" si="2987"/>
        <v/>
      </c>
      <c r="EK624" s="44"/>
      <c r="EL624" s="44"/>
      <c r="EM624" s="44"/>
      <c r="EN624" s="44" t="str">
        <f t="shared" si="2960"/>
        <v/>
      </c>
      <c r="EO624" s="45" t="str">
        <f t="shared" si="2961"/>
        <v/>
      </c>
      <c r="EP624" s="35"/>
      <c r="EQ624" s="27"/>
      <c r="ER624" s="46"/>
      <c r="ES624" s="44"/>
      <c r="ET624" s="44" t="str">
        <f t="shared" si="2988"/>
        <v/>
      </c>
      <c r="EU624" s="44"/>
      <c r="EV624" s="44" t="str">
        <f t="shared" si="2989"/>
        <v/>
      </c>
      <c r="EW624" s="44"/>
      <c r="EX624" s="44" t="str">
        <f t="shared" si="2990"/>
        <v/>
      </c>
      <c r="EY624" s="44"/>
      <c r="EZ624" s="44"/>
      <c r="FA624" s="44"/>
      <c r="FB624" s="44" t="str">
        <f t="shared" si="2962"/>
        <v/>
      </c>
      <c r="FC624" s="45" t="str">
        <f t="shared" si="2963"/>
        <v/>
      </c>
      <c r="FD624" s="35"/>
      <c r="HW624" s="181"/>
      <c r="IY624" s="33"/>
      <c r="IZ624" s="74"/>
      <c r="JA624" s="75"/>
      <c r="JB624" s="75"/>
      <c r="JC624" s="75"/>
      <c r="JD624" s="75"/>
      <c r="JE624" s="75"/>
      <c r="JF624" s="75"/>
      <c r="JG624" s="75"/>
      <c r="JH624" s="77"/>
      <c r="JI624" s="78"/>
      <c r="JJ624" s="75"/>
      <c r="JK624" s="79"/>
      <c r="JL624" s="35"/>
      <c r="JM624" s="27"/>
      <c r="JN624" s="74"/>
      <c r="JO624" s="75"/>
      <c r="JP624" s="75"/>
      <c r="JQ624" s="75"/>
      <c r="JR624" s="75"/>
      <c r="JS624" s="75"/>
      <c r="JT624" s="75"/>
      <c r="JU624" s="75"/>
      <c r="JV624" s="77"/>
      <c r="JW624" s="78"/>
      <c r="JX624" s="75"/>
      <c r="JY624" s="79"/>
      <c r="JZ624" s="35"/>
      <c r="KA624" s="61"/>
      <c r="KB624" s="74"/>
      <c r="KC624" s="75"/>
      <c r="KD624" s="75"/>
      <c r="KE624" s="75"/>
      <c r="KF624" s="75"/>
      <c r="KG624" s="75"/>
      <c r="KH624" s="75"/>
      <c r="KI624" s="75"/>
      <c r="KJ624" s="77"/>
      <c r="KK624" s="78"/>
      <c r="KL624" s="75"/>
      <c r="KM624" s="79"/>
      <c r="KN624" s="35"/>
      <c r="KO624" s="27"/>
      <c r="KP624" s="74"/>
      <c r="KQ624" s="75"/>
      <c r="KR624" s="75"/>
      <c r="KS624" s="75"/>
      <c r="KT624" s="75"/>
      <c r="KU624" s="75"/>
      <c r="KV624" s="75"/>
      <c r="KW624" s="75"/>
      <c r="KX624" s="77"/>
      <c r="KY624" s="78"/>
      <c r="KZ624" s="75"/>
      <c r="LA624" s="79"/>
      <c r="LB624" s="35"/>
      <c r="LC624" s="27"/>
      <c r="LD624" s="51" t="str">
        <f>IF($A598="","",$A598)</f>
        <v/>
      </c>
      <c r="LE624" s="43"/>
      <c r="LF624" s="93" t="str">
        <f>IF(LE624="","",LE624-LE621)</f>
        <v/>
      </c>
      <c r="LG624" s="43"/>
      <c r="LH624" s="43" t="str">
        <f t="shared" si="2883"/>
        <v/>
      </c>
      <c r="LI624" s="43"/>
      <c r="LJ624" s="87" t="str">
        <f t="shared" si="2884"/>
        <v/>
      </c>
      <c r="LK624" s="43"/>
      <c r="LL624" s="64" t="str">
        <f>IF(LE624="","",LL621)</f>
        <v/>
      </c>
      <c r="LM624" s="47" t="str">
        <f>IF(LF624="","",LM621)</f>
        <v/>
      </c>
      <c r="LN624" s="87" t="str">
        <f t="shared" si="2885"/>
        <v/>
      </c>
      <c r="LO624" s="54"/>
      <c r="LP624" s="35"/>
      <c r="LQ624" s="27"/>
      <c r="LR624" s="46"/>
      <c r="LS624" s="67"/>
      <c r="LT624" s="44" t="str">
        <f t="shared" si="2991"/>
        <v/>
      </c>
      <c r="LU624" s="44"/>
      <c r="LV624" s="44"/>
      <c r="LW624" s="44"/>
      <c r="LX624" s="44" t="str">
        <f t="shared" si="2992"/>
        <v/>
      </c>
      <c r="LY624" s="44"/>
      <c r="LZ624" s="44"/>
      <c r="MA624" s="44"/>
      <c r="MB624" s="44" t="str">
        <f t="shared" si="2966"/>
        <v/>
      </c>
      <c r="MC624" s="45" t="str">
        <f t="shared" si="2967"/>
        <v/>
      </c>
      <c r="MD624" s="35"/>
      <c r="ME624" s="27"/>
      <c r="MF624" s="46"/>
      <c r="MG624" s="67"/>
      <c r="MH624" s="44" t="str">
        <f t="shared" si="2993"/>
        <v/>
      </c>
      <c r="MI624" s="44"/>
      <c r="MJ624" s="44"/>
      <c r="MK624" s="44"/>
      <c r="ML624" s="44" t="str">
        <f t="shared" si="2994"/>
        <v/>
      </c>
      <c r="MM624" s="44"/>
      <c r="MN624" s="44"/>
      <c r="MO624" s="44"/>
      <c r="MP624" s="44" t="str">
        <f t="shared" si="2968"/>
        <v/>
      </c>
      <c r="MQ624" s="45" t="str">
        <f t="shared" si="2969"/>
        <v/>
      </c>
      <c r="MR624" s="35"/>
      <c r="MS624" s="27"/>
      <c r="MT624" s="46"/>
      <c r="MU624" s="67"/>
      <c r="MV624" s="44" t="str">
        <f t="shared" si="2995"/>
        <v/>
      </c>
      <c r="MW624" s="44"/>
      <c r="MX624" s="44"/>
      <c r="MY624" s="44"/>
      <c r="MZ624" s="44" t="str">
        <f t="shared" si="2996"/>
        <v/>
      </c>
      <c r="NA624" s="44"/>
      <c r="NB624" s="44"/>
      <c r="NC624" s="44"/>
      <c r="ND624" s="44" t="str">
        <f t="shared" si="2970"/>
        <v/>
      </c>
      <c r="NE624" s="45" t="str">
        <f t="shared" si="2971"/>
        <v/>
      </c>
      <c r="NF624" s="35"/>
      <c r="NG624" s="27"/>
      <c r="NH624" s="46"/>
      <c r="NI624" s="67"/>
      <c r="NJ624" s="44" t="str">
        <f t="shared" si="2997"/>
        <v/>
      </c>
      <c r="NK624" s="44"/>
      <c r="NL624" s="44"/>
      <c r="NM624" s="44"/>
      <c r="NN624" s="44" t="str">
        <f t="shared" si="2998"/>
        <v/>
      </c>
      <c r="NO624" s="44"/>
      <c r="NP624" s="44"/>
      <c r="NQ624" s="44"/>
      <c r="NR624" s="44" t="str">
        <f t="shared" si="2972"/>
        <v/>
      </c>
      <c r="NS624" s="45" t="str">
        <f t="shared" si="2973"/>
        <v/>
      </c>
      <c r="NT624" s="35"/>
    </row>
    <row r="625" spans="1:384" ht="15" customHeight="1" thickTop="1" x14ac:dyDescent="0.2">
      <c r="A625" s="38"/>
      <c r="B625" s="39"/>
      <c r="C625" s="40"/>
      <c r="D625" s="40"/>
      <c r="E625" s="40"/>
      <c r="F625" s="140"/>
      <c r="G625" s="140"/>
      <c r="H625" s="42"/>
      <c r="I625" s="44"/>
      <c r="J625" s="44" t="str">
        <f t="shared" si="2976"/>
        <v/>
      </c>
      <c r="K625" s="44"/>
      <c r="L625" s="44"/>
      <c r="M625" s="44"/>
      <c r="N625" s="44" t="str">
        <f t="shared" si="2977"/>
        <v/>
      </c>
      <c r="O625" s="44"/>
      <c r="P625" s="44"/>
      <c r="Q625" s="44"/>
      <c r="R625" s="44" t="str">
        <f t="shared" si="2952"/>
        <v/>
      </c>
      <c r="S625" s="45" t="str">
        <f t="shared" si="2953"/>
        <v/>
      </c>
      <c r="T625" s="35"/>
      <c r="U625" s="27"/>
      <c r="V625" s="46"/>
      <c r="W625" s="67"/>
      <c r="X625" s="44" t="str">
        <f t="shared" si="2978"/>
        <v/>
      </c>
      <c r="Y625" s="44"/>
      <c r="Z625" s="44"/>
      <c r="AA625" s="44"/>
      <c r="AB625" s="44" t="str">
        <f t="shared" si="2979"/>
        <v/>
      </c>
      <c r="AC625" s="44"/>
      <c r="AD625" s="44"/>
      <c r="AE625" s="44"/>
      <c r="AF625" s="44" t="str">
        <f t="shared" si="2954"/>
        <v/>
      </c>
      <c r="AG625" s="45" t="str">
        <f t="shared" si="2955"/>
        <v/>
      </c>
      <c r="AH625" s="35"/>
      <c r="AI625" s="27"/>
      <c r="AJ625" s="46"/>
      <c r="AK625" s="44"/>
      <c r="AL625" s="44" t="str">
        <f t="shared" si="2980"/>
        <v/>
      </c>
      <c r="AM625" s="44"/>
      <c r="AN625" s="44" t="str">
        <f t="shared" si="2981"/>
        <v/>
      </c>
      <c r="AO625" s="44"/>
      <c r="AP625" s="44" t="str">
        <f t="shared" si="2982"/>
        <v/>
      </c>
      <c r="AQ625" s="44"/>
      <c r="AR625" s="44"/>
      <c r="AS625" s="44"/>
      <c r="AT625" s="44" t="str">
        <f t="shared" si="2956"/>
        <v/>
      </c>
      <c r="AU625" s="45" t="str">
        <f t="shared" si="2957"/>
        <v/>
      </c>
      <c r="AV625" s="35"/>
      <c r="AW625" s="27"/>
      <c r="AX625" s="46"/>
      <c r="AY625" s="44"/>
      <c r="AZ625" s="44" t="str">
        <f t="shared" si="2983"/>
        <v/>
      </c>
      <c r="BA625" s="44"/>
      <c r="BB625" s="44" t="str">
        <f t="shared" si="2984"/>
        <v/>
      </c>
      <c r="BC625" s="44"/>
      <c r="BD625" s="44" t="str">
        <f t="shared" si="2985"/>
        <v/>
      </c>
      <c r="BE625" s="44"/>
      <c r="BF625" s="44"/>
      <c r="BG625" s="44"/>
      <c r="BH625" s="44" t="str">
        <f t="shared" si="2958"/>
        <v/>
      </c>
      <c r="BI625" s="45" t="str">
        <f t="shared" si="2959"/>
        <v/>
      </c>
      <c r="BJ625" s="35"/>
      <c r="BK625" s="50"/>
      <c r="BL625" s="51" t="str">
        <f>IF($A598="","",$A598)</f>
        <v/>
      </c>
      <c r="BM625" s="43"/>
      <c r="BN625" s="43" t="str">
        <f t="shared" ref="BN625:BN640" si="2999">IF(BM625="","",BM625-BM621)</f>
        <v/>
      </c>
      <c r="BO625" s="43"/>
      <c r="BP625" s="87" t="str">
        <f t="shared" ref="BP625:BP640" si="3000">IF(BO625="","",BO625-BO621)</f>
        <v/>
      </c>
      <c r="BQ625" s="43"/>
      <c r="BR625" s="43" t="str">
        <f t="shared" ref="BR625:BR640" si="3001">IF(BQ625="","",BQ621+BS621-BQ625)</f>
        <v/>
      </c>
      <c r="BS625" s="43"/>
      <c r="BT625" s="53" t="str">
        <f t="shared" ref="BT625:BT640" si="3002">IF(BM625="","",BT621)</f>
        <v/>
      </c>
      <c r="BU625" s="47" t="str">
        <f t="shared" ref="BU625:BU640" si="3003">IF(BN625="","",BU621)</f>
        <v/>
      </c>
      <c r="BV625" s="44" t="str">
        <f t="shared" ref="BV625:BV640" si="3004">IF(BQ625="","",BR625*BU625)</f>
        <v/>
      </c>
      <c r="BW625" s="89" t="str">
        <f t="shared" ref="BW625:BW640" si="3005">IF(BR625="","",BV625/(BN625*100))</f>
        <v/>
      </c>
      <c r="BX625" s="35"/>
      <c r="BY625" s="27"/>
      <c r="BZ625" s="51" t="str">
        <f>IF($A598="","",$A598)</f>
        <v/>
      </c>
      <c r="CA625" s="43"/>
      <c r="CB625" s="43" t="str">
        <f t="shared" ref="CB625:CB640" si="3006">IF(CA625="","",CA625-CA621)</f>
        <v/>
      </c>
      <c r="CC625" s="43"/>
      <c r="CD625" s="87" t="str">
        <f t="shared" ref="CD625:CD640" si="3007">IF(CC625="","",CC625-CC621)</f>
        <v/>
      </c>
      <c r="CE625" s="43"/>
      <c r="CF625" s="43" t="str">
        <f t="shared" ref="CF625:CF640" si="3008">IF(CE625="","",CE621+CG621-CE625)</f>
        <v/>
      </c>
      <c r="CG625" s="43"/>
      <c r="CH625" s="53" t="str">
        <f t="shared" ref="CH625:CH640" si="3009">IF(CA625="","",CH621)</f>
        <v/>
      </c>
      <c r="CI625" s="47" t="str">
        <f t="shared" ref="CI625:CI640" si="3010">IF(CB625="","",CI621)</f>
        <v/>
      </c>
      <c r="CJ625" s="44" t="str">
        <f t="shared" ref="CJ625:CJ640" si="3011">IF(CE625="","",CF625*CI625)</f>
        <v/>
      </c>
      <c r="CK625" s="89" t="str">
        <f t="shared" ref="CK625:CK640" si="3012">IF(CF625="","",CJ625/(CB625*100))</f>
        <v/>
      </c>
      <c r="CL625" s="35"/>
      <c r="CM625" s="27"/>
      <c r="CN625" s="51" t="str">
        <f>IF($A598="","",$A598)</f>
        <v/>
      </c>
      <c r="CO625" s="43"/>
      <c r="CP625" s="43" t="str">
        <f t="shared" ref="CP625:CP640" si="3013">IF(CO625="","",CO625-CO621)</f>
        <v/>
      </c>
      <c r="CQ625" s="43"/>
      <c r="CR625" s="87" t="str">
        <f t="shared" ref="CR625:CR640" si="3014">IF(CQ625="","",CQ625-CQ621)</f>
        <v/>
      </c>
      <c r="CS625" s="43"/>
      <c r="CT625" s="43" t="str">
        <f t="shared" ref="CT625:CT640" si="3015">IF(CS625="","",CS621+CU621-CS625)</f>
        <v/>
      </c>
      <c r="CU625" s="43"/>
      <c r="CV625" s="53" t="str">
        <f t="shared" ref="CV625:CV640" si="3016">IF(CO625="","",CV621)</f>
        <v/>
      </c>
      <c r="CW625" s="47" t="str">
        <f t="shared" ref="CW625:CW640" si="3017">IF(CP625="","",CW621)</f>
        <v/>
      </c>
      <c r="CX625" s="44" t="str">
        <f t="shared" ref="CX625:CX640" si="3018">IF(CS625="","",CT625*CW625)</f>
        <v/>
      </c>
      <c r="CY625" s="89" t="str">
        <f t="shared" ref="CY625:CY640" si="3019">IF(CT625="","",CX625/(CP625*100))</f>
        <v/>
      </c>
      <c r="CZ625" s="35"/>
      <c r="DA625" s="58"/>
      <c r="DB625" s="51" t="str">
        <f>IF($A595="","",$A595)</f>
        <v/>
      </c>
      <c r="DC625" s="43"/>
      <c r="DD625" s="43" t="str">
        <f t="shared" ref="DD625:DD640" si="3020">IF(DC625="","",DC625-DC621)</f>
        <v/>
      </c>
      <c r="DE625" s="43"/>
      <c r="DF625" s="87" t="str">
        <f t="shared" ref="DF625:DF640" si="3021">IF(DE625="","",DE625-DE621)</f>
        <v/>
      </c>
      <c r="DG625" s="43"/>
      <c r="DH625" s="43" t="str">
        <f t="shared" ref="DH625:DH640" si="3022">IF(DG625="","",DG621+DI621-DG625)</f>
        <v/>
      </c>
      <c r="DI625" s="43"/>
      <c r="DJ625" s="53" t="str">
        <f t="shared" si="2974"/>
        <v/>
      </c>
      <c r="DK625" s="47" t="str">
        <f t="shared" si="2975"/>
        <v/>
      </c>
      <c r="DL625" s="44" t="str">
        <f t="shared" ref="DL625:DL640" si="3023">IF(DG625="","",DH625*DK625)</f>
        <v/>
      </c>
      <c r="DM625" s="89" t="str">
        <f t="shared" ref="DM625:DM640" si="3024">IF(DH625="","",DL625/(DD625*100))</f>
        <v/>
      </c>
      <c r="DN625" s="35"/>
      <c r="DO625" s="27"/>
      <c r="DP625" s="51" t="str">
        <f>IF($A598="","",$A598)</f>
        <v/>
      </c>
      <c r="DQ625" s="43"/>
      <c r="DR625" s="43" t="str">
        <f t="shared" ref="DR625:DR640" si="3025">IF(DQ625="","",DQ625-DQ621)</f>
        <v/>
      </c>
      <c r="DS625" s="43"/>
      <c r="DT625" s="87" t="str">
        <f t="shared" ref="DT625:DT640" si="3026">IF(DS625="","",DS625-DS621)</f>
        <v/>
      </c>
      <c r="DU625" s="43"/>
      <c r="DV625" s="43" t="str">
        <f t="shared" ref="DV625:DV640" si="3027">IF(DU625="","",DU621+DW621-DU625)</f>
        <v/>
      </c>
      <c r="DW625" s="43"/>
      <c r="DX625" s="53" t="str">
        <f t="shared" si="2946"/>
        <v/>
      </c>
      <c r="DY625" s="47" t="str">
        <f t="shared" si="2947"/>
        <v/>
      </c>
      <c r="DZ625" s="44" t="str">
        <f t="shared" ref="DZ625:DZ640" si="3028">IF(DU625="","",DV625*DY625)</f>
        <v/>
      </c>
      <c r="EA625" s="89" t="str">
        <f t="shared" ref="EA625:EA640" si="3029">IF(DV625="","",DZ625/(DR625*100))</f>
        <v/>
      </c>
      <c r="EB625" s="35"/>
      <c r="EC625" s="27"/>
      <c r="ED625" s="46"/>
      <c r="EE625" s="67"/>
      <c r="EF625" s="44" t="str">
        <f t="shared" si="2986"/>
        <v/>
      </c>
      <c r="EG625" s="44"/>
      <c r="EH625" s="44"/>
      <c r="EI625" s="44"/>
      <c r="EJ625" s="44" t="str">
        <f t="shared" si="2987"/>
        <v/>
      </c>
      <c r="EK625" s="44"/>
      <c r="EL625" s="44"/>
      <c r="EM625" s="44"/>
      <c r="EN625" s="44" t="str">
        <f t="shared" si="2960"/>
        <v/>
      </c>
      <c r="EO625" s="45" t="str">
        <f t="shared" si="2961"/>
        <v/>
      </c>
      <c r="EP625" s="35"/>
      <c r="EQ625" s="27"/>
      <c r="ER625" s="46"/>
      <c r="ES625" s="44"/>
      <c r="ET625" s="44" t="str">
        <f t="shared" si="2988"/>
        <v/>
      </c>
      <c r="EU625" s="44"/>
      <c r="EV625" s="44" t="str">
        <f t="shared" si="2989"/>
        <v/>
      </c>
      <c r="EW625" s="44"/>
      <c r="EX625" s="44" t="str">
        <f t="shared" si="2990"/>
        <v/>
      </c>
      <c r="EY625" s="44"/>
      <c r="EZ625" s="44"/>
      <c r="FA625" s="44"/>
      <c r="FB625" s="44" t="str">
        <f t="shared" si="2962"/>
        <v/>
      </c>
      <c r="FC625" s="45" t="str">
        <f t="shared" si="2963"/>
        <v/>
      </c>
      <c r="FD625" s="35"/>
      <c r="HW625" s="181"/>
      <c r="IY625" s="33"/>
      <c r="IZ625" s="51" t="str">
        <f>IF($A598="","",$A598)</f>
        <v/>
      </c>
      <c r="JA625" s="43"/>
      <c r="JB625" s="43" t="str">
        <f t="shared" ref="JB625:JB640" si="3030">IF(JA625="","",JA625-JA621)</f>
        <v/>
      </c>
      <c r="JC625" s="43"/>
      <c r="JD625" s="87" t="str">
        <f t="shared" ref="JD625:JD640" si="3031">IF(JC625="","",JC625-JC621)</f>
        <v/>
      </c>
      <c r="JE625" s="43"/>
      <c r="JF625" s="43" t="str">
        <f t="shared" ref="JF625:JF640" si="3032">IF(JE625="","",JE621+JG621-JE625)</f>
        <v/>
      </c>
      <c r="JG625" s="43"/>
      <c r="JH625" s="53" t="str">
        <f t="shared" ref="JH625:JH640" si="3033">IF(JA625="","",JH621)</f>
        <v/>
      </c>
      <c r="JI625" s="47" t="str">
        <f t="shared" ref="JI625:JI640" si="3034">IF(JB625="","",JI621)</f>
        <v/>
      </c>
      <c r="JJ625" s="44" t="str">
        <f t="shared" ref="JJ625:JJ640" si="3035">IF(JE625="","",JF625*JI625)</f>
        <v/>
      </c>
      <c r="JK625" s="89" t="str">
        <f t="shared" ref="JK625:JK640" si="3036">IF(JF625="","",JJ625/(JB625*100))</f>
        <v/>
      </c>
      <c r="JL625" s="35"/>
      <c r="JM625" s="27"/>
      <c r="JN625" s="51" t="str">
        <f>IF($A598="","",$A598)</f>
        <v/>
      </c>
      <c r="JO625" s="43"/>
      <c r="JP625" s="43" t="str">
        <f t="shared" ref="JP625:JP640" si="3037">IF(JO625="","",JO625-JO621)</f>
        <v/>
      </c>
      <c r="JQ625" s="43"/>
      <c r="JR625" s="87" t="str">
        <f t="shared" ref="JR625:JR640" si="3038">IF(JQ625="","",JQ625-JQ621)</f>
        <v/>
      </c>
      <c r="JS625" s="43"/>
      <c r="JT625" s="43" t="str">
        <f t="shared" ref="JT625:JT640" si="3039">IF(JS625="","",JS621+JU621-JS625)</f>
        <v/>
      </c>
      <c r="JU625" s="43"/>
      <c r="JV625" s="53" t="str">
        <f t="shared" si="2950"/>
        <v/>
      </c>
      <c r="JW625" s="47" t="str">
        <f t="shared" si="2951"/>
        <v/>
      </c>
      <c r="JX625" s="44" t="str">
        <f t="shared" ref="JX625:JX640" si="3040">IF(JS625="","",JT625*JW625)</f>
        <v/>
      </c>
      <c r="JY625" s="89" t="str">
        <f t="shared" ref="JY625:JY640" si="3041">IF(JT625="","",JX625/(JP625*100))</f>
        <v/>
      </c>
      <c r="JZ625" s="35"/>
      <c r="KA625" s="61"/>
      <c r="KB625" s="51" t="str">
        <f>IF($A598="","",$A598)</f>
        <v/>
      </c>
      <c r="KC625" s="43"/>
      <c r="KD625" s="43" t="str">
        <f t="shared" ref="KD625:KD640" si="3042">IF(KC625="","",KC625-KC621)</f>
        <v/>
      </c>
      <c r="KE625" s="43"/>
      <c r="KF625" s="87" t="str">
        <f t="shared" ref="KF625:KF640" si="3043">IF(KE625="","",KE625-KE621)</f>
        <v/>
      </c>
      <c r="KG625" s="43"/>
      <c r="KH625" s="43" t="str">
        <f t="shared" ref="KH625:KH640" si="3044">IF(KG625="","",KG621+KI621-KG625)</f>
        <v/>
      </c>
      <c r="KI625" s="43"/>
      <c r="KJ625" s="53" t="str">
        <f t="shared" si="2964"/>
        <v/>
      </c>
      <c r="KK625" s="47" t="str">
        <f t="shared" si="2965"/>
        <v/>
      </c>
      <c r="KL625" s="44" t="str">
        <f t="shared" ref="KL625:KL640" si="3045">IF(KG625="","",KH625*KK625)</f>
        <v/>
      </c>
      <c r="KM625" s="89" t="str">
        <f t="shared" ref="KM625:KM640" si="3046">IF(KH625="","",KL625/(KD625*100))</f>
        <v/>
      </c>
      <c r="KN625" s="35"/>
      <c r="KO625" s="27"/>
      <c r="KP625" s="51" t="str">
        <f>IF($A598="","",$A598)</f>
        <v/>
      </c>
      <c r="KQ625" s="43"/>
      <c r="KR625" s="43" t="str">
        <f t="shared" ref="KR625:KR640" si="3047">IF(KQ625="","",KQ625-KQ621)</f>
        <v/>
      </c>
      <c r="KS625" s="43"/>
      <c r="KT625" s="87" t="str">
        <f t="shared" ref="KT625:KT639" si="3048">IF(KS625="","",KS625-KS621)</f>
        <v/>
      </c>
      <c r="KU625" s="43"/>
      <c r="KV625" s="43" t="str">
        <f t="shared" ref="KV625:KV639" si="3049">IF(KU625="","",KU621+KW621-KU625)</f>
        <v/>
      </c>
      <c r="KW625" s="43"/>
      <c r="KX625" s="53" t="str">
        <f t="shared" si="2948"/>
        <v/>
      </c>
      <c r="KY625" s="47" t="str">
        <f t="shared" si="2949"/>
        <v/>
      </c>
      <c r="KZ625" s="44" t="str">
        <f t="shared" ref="KZ625:KZ640" si="3050">IF(KU625="","",KV625*KY625)</f>
        <v/>
      </c>
      <c r="LA625" s="89" t="str">
        <f t="shared" ref="LA625:LA640" si="3051">IF(KV625="","",KZ625/(KR625*100))</f>
        <v/>
      </c>
      <c r="LB625" s="35"/>
      <c r="LC625" s="27"/>
      <c r="LD625" s="46"/>
      <c r="LE625" s="44"/>
      <c r="LF625" s="44"/>
      <c r="LG625" s="44"/>
      <c r="LH625" s="44" t="str">
        <f t="shared" si="2883"/>
        <v/>
      </c>
      <c r="LI625" s="44"/>
      <c r="LJ625" s="44" t="str">
        <f t="shared" si="2884"/>
        <v/>
      </c>
      <c r="LK625" s="44"/>
      <c r="LL625" s="72" t="str">
        <f>IF(LE624="","",LL622)</f>
        <v/>
      </c>
      <c r="LM625" s="67" t="str">
        <f>IF(LF624="","",LM622)</f>
        <v/>
      </c>
      <c r="LN625" s="44" t="str">
        <f t="shared" si="2885"/>
        <v/>
      </c>
      <c r="LO625" s="45"/>
      <c r="LP625" s="35"/>
      <c r="LQ625" s="27"/>
      <c r="LR625" s="46"/>
      <c r="LS625" s="67"/>
      <c r="LT625" s="44" t="str">
        <f t="shared" si="2991"/>
        <v/>
      </c>
      <c r="LU625" s="44"/>
      <c r="LV625" s="44"/>
      <c r="LW625" s="44"/>
      <c r="LX625" s="44" t="str">
        <f t="shared" si="2992"/>
        <v/>
      </c>
      <c r="LY625" s="44"/>
      <c r="LZ625" s="44"/>
      <c r="MA625" s="44"/>
      <c r="MB625" s="44" t="str">
        <f t="shared" si="2966"/>
        <v/>
      </c>
      <c r="MC625" s="45" t="str">
        <f t="shared" si="2967"/>
        <v/>
      </c>
      <c r="MD625" s="35"/>
      <c r="ME625" s="27"/>
      <c r="MF625" s="46"/>
      <c r="MG625" s="67"/>
      <c r="MH625" s="44" t="str">
        <f t="shared" si="2993"/>
        <v/>
      </c>
      <c r="MI625" s="44"/>
      <c r="MJ625" s="44"/>
      <c r="MK625" s="44"/>
      <c r="ML625" s="44" t="str">
        <f t="shared" si="2994"/>
        <v/>
      </c>
      <c r="MM625" s="44"/>
      <c r="MN625" s="44"/>
      <c r="MO625" s="44"/>
      <c r="MP625" s="44" t="str">
        <f t="shared" si="2968"/>
        <v/>
      </c>
      <c r="MQ625" s="45" t="str">
        <f t="shared" si="2969"/>
        <v/>
      </c>
      <c r="MR625" s="35"/>
      <c r="MS625" s="27"/>
      <c r="MT625" s="46"/>
      <c r="MU625" s="67"/>
      <c r="MV625" s="44" t="str">
        <f t="shared" si="2995"/>
        <v/>
      </c>
      <c r="MW625" s="44"/>
      <c r="MX625" s="44"/>
      <c r="MY625" s="44"/>
      <c r="MZ625" s="44" t="str">
        <f t="shared" si="2996"/>
        <v/>
      </c>
      <c r="NA625" s="44"/>
      <c r="NB625" s="44"/>
      <c r="NC625" s="44"/>
      <c r="ND625" s="44" t="str">
        <f t="shared" si="2970"/>
        <v/>
      </c>
      <c r="NE625" s="45" t="str">
        <f t="shared" si="2971"/>
        <v/>
      </c>
      <c r="NF625" s="35"/>
      <c r="NG625" s="27"/>
      <c r="NH625" s="46"/>
      <c r="NI625" s="67"/>
      <c r="NJ625" s="44" t="str">
        <f t="shared" si="2997"/>
        <v/>
      </c>
      <c r="NK625" s="44"/>
      <c r="NL625" s="44"/>
      <c r="NM625" s="44"/>
      <c r="NN625" s="44" t="str">
        <f t="shared" si="2998"/>
        <v/>
      </c>
      <c r="NO625" s="44"/>
      <c r="NP625" s="44"/>
      <c r="NQ625" s="44"/>
      <c r="NR625" s="44" t="str">
        <f t="shared" si="2972"/>
        <v/>
      </c>
      <c r="NS625" s="45" t="str">
        <f t="shared" si="2973"/>
        <v/>
      </c>
      <c r="NT625" s="35"/>
    </row>
    <row r="626" spans="1:384" ht="15" customHeight="1" thickBot="1" x14ac:dyDescent="0.25">
      <c r="A626" s="38"/>
      <c r="B626" s="39"/>
      <c r="C626" s="40"/>
      <c r="D626" s="40"/>
      <c r="E626" s="40"/>
      <c r="F626" s="140"/>
      <c r="G626" s="140"/>
      <c r="H626" s="42"/>
      <c r="I626" s="44"/>
      <c r="J626" s="44" t="str">
        <f t="shared" si="2976"/>
        <v/>
      </c>
      <c r="K626" s="44"/>
      <c r="L626" s="44"/>
      <c r="M626" s="44"/>
      <c r="N626" s="44" t="str">
        <f t="shared" si="2977"/>
        <v/>
      </c>
      <c r="O626" s="44"/>
      <c r="P626" s="44"/>
      <c r="Q626" s="44"/>
      <c r="R626" s="44" t="str">
        <f t="shared" si="2952"/>
        <v/>
      </c>
      <c r="S626" s="45" t="str">
        <f t="shared" si="2953"/>
        <v/>
      </c>
      <c r="T626" s="35"/>
      <c r="U626" s="27"/>
      <c r="V626" s="46"/>
      <c r="W626" s="67"/>
      <c r="X626" s="44" t="str">
        <f t="shared" si="2978"/>
        <v/>
      </c>
      <c r="Y626" s="44"/>
      <c r="Z626" s="44"/>
      <c r="AA626" s="44"/>
      <c r="AB626" s="44" t="str">
        <f t="shared" si="2979"/>
        <v/>
      </c>
      <c r="AC626" s="44"/>
      <c r="AD626" s="44"/>
      <c r="AE626" s="44"/>
      <c r="AF626" s="44" t="str">
        <f t="shared" si="2954"/>
        <v/>
      </c>
      <c r="AG626" s="45" t="str">
        <f t="shared" si="2955"/>
        <v/>
      </c>
      <c r="AH626" s="35"/>
      <c r="AI626" s="27"/>
      <c r="AJ626" s="46"/>
      <c r="AK626" s="44"/>
      <c r="AL626" s="44" t="str">
        <f t="shared" si="2980"/>
        <v/>
      </c>
      <c r="AM626" s="44"/>
      <c r="AN626" s="44" t="str">
        <f t="shared" si="2981"/>
        <v/>
      </c>
      <c r="AO626" s="44"/>
      <c r="AP626" s="44" t="str">
        <f t="shared" si="2982"/>
        <v/>
      </c>
      <c r="AQ626" s="44"/>
      <c r="AR626" s="44"/>
      <c r="AS626" s="44"/>
      <c r="AT626" s="44" t="str">
        <f t="shared" si="2956"/>
        <v/>
      </c>
      <c r="AU626" s="45" t="str">
        <f t="shared" si="2957"/>
        <v/>
      </c>
      <c r="AV626" s="35"/>
      <c r="AW626" s="27"/>
      <c r="AX626" s="46"/>
      <c r="AY626" s="44"/>
      <c r="AZ626" s="44" t="str">
        <f t="shared" si="2983"/>
        <v/>
      </c>
      <c r="BA626" s="44"/>
      <c r="BB626" s="44" t="str">
        <f t="shared" si="2984"/>
        <v/>
      </c>
      <c r="BC626" s="44"/>
      <c r="BD626" s="44" t="str">
        <f t="shared" si="2985"/>
        <v/>
      </c>
      <c r="BE626" s="44"/>
      <c r="BF626" s="44"/>
      <c r="BG626" s="44"/>
      <c r="BH626" s="44" t="str">
        <f t="shared" si="2958"/>
        <v/>
      </c>
      <c r="BI626" s="45" t="str">
        <f t="shared" si="2959"/>
        <v/>
      </c>
      <c r="BJ626" s="35"/>
      <c r="BK626" s="50"/>
      <c r="BL626" s="46"/>
      <c r="BM626" s="44"/>
      <c r="BN626" s="44" t="str">
        <f t="shared" si="2999"/>
        <v/>
      </c>
      <c r="BO626" s="44"/>
      <c r="BP626" s="44" t="str">
        <f t="shared" si="3000"/>
        <v/>
      </c>
      <c r="BQ626" s="44"/>
      <c r="BR626" s="44" t="str">
        <f t="shared" si="3001"/>
        <v/>
      </c>
      <c r="BS626" s="43"/>
      <c r="BT626" s="106" t="str">
        <f t="shared" si="3002"/>
        <v/>
      </c>
      <c r="BU626" s="67" t="str">
        <f t="shared" si="3003"/>
        <v/>
      </c>
      <c r="BV626" s="43" t="str">
        <f t="shared" si="3004"/>
        <v/>
      </c>
      <c r="BW626" s="45" t="str">
        <f t="shared" si="3005"/>
        <v/>
      </c>
      <c r="BX626" s="35"/>
      <c r="BY626" s="27"/>
      <c r="BZ626" s="46"/>
      <c r="CA626" s="44"/>
      <c r="CB626" s="44" t="str">
        <f t="shared" si="3006"/>
        <v/>
      </c>
      <c r="CC626" s="44"/>
      <c r="CD626" s="44" t="str">
        <f t="shared" si="3007"/>
        <v/>
      </c>
      <c r="CE626" s="44"/>
      <c r="CF626" s="44" t="str">
        <f t="shared" si="3008"/>
        <v/>
      </c>
      <c r="CG626" s="43"/>
      <c r="CH626" s="106" t="str">
        <f t="shared" si="3009"/>
        <v/>
      </c>
      <c r="CI626" s="67" t="str">
        <f t="shared" si="3010"/>
        <v/>
      </c>
      <c r="CJ626" s="43" t="str">
        <f t="shared" si="3011"/>
        <v/>
      </c>
      <c r="CK626" s="45" t="str">
        <f t="shared" si="3012"/>
        <v/>
      </c>
      <c r="CL626" s="35"/>
      <c r="CM626" s="27"/>
      <c r="CN626" s="46"/>
      <c r="CO626" s="44"/>
      <c r="CP626" s="44" t="str">
        <f t="shared" si="3013"/>
        <v/>
      </c>
      <c r="CQ626" s="44"/>
      <c r="CR626" s="44" t="str">
        <f t="shared" si="3014"/>
        <v/>
      </c>
      <c r="CS626" s="44"/>
      <c r="CT626" s="44" t="str">
        <f t="shared" si="3015"/>
        <v/>
      </c>
      <c r="CU626" s="43"/>
      <c r="CV626" s="106" t="str">
        <f t="shared" si="3016"/>
        <v/>
      </c>
      <c r="CW626" s="67" t="str">
        <f t="shared" si="3017"/>
        <v/>
      </c>
      <c r="CX626" s="43" t="str">
        <f t="shared" si="3018"/>
        <v/>
      </c>
      <c r="CY626" s="45" t="str">
        <f t="shared" si="3019"/>
        <v/>
      </c>
      <c r="CZ626" s="35"/>
      <c r="DA626" s="58"/>
      <c r="DB626" s="46"/>
      <c r="DC626" s="44"/>
      <c r="DD626" s="44" t="str">
        <f t="shared" si="3020"/>
        <v/>
      </c>
      <c r="DE626" s="44"/>
      <c r="DF626" s="44" t="str">
        <f t="shared" si="3021"/>
        <v/>
      </c>
      <c r="DG626" s="44"/>
      <c r="DH626" s="44" t="str">
        <f t="shared" si="3022"/>
        <v/>
      </c>
      <c r="DI626" s="43"/>
      <c r="DJ626" s="106" t="str">
        <f t="shared" si="2974"/>
        <v/>
      </c>
      <c r="DK626" s="67" t="str">
        <f t="shared" si="2975"/>
        <v/>
      </c>
      <c r="DL626" s="43" t="str">
        <f t="shared" si="3023"/>
        <v/>
      </c>
      <c r="DM626" s="45" t="str">
        <f t="shared" si="3024"/>
        <v/>
      </c>
      <c r="DN626" s="35"/>
      <c r="DO626" s="27"/>
      <c r="DP626" s="46"/>
      <c r="DQ626" s="44"/>
      <c r="DR626" s="44" t="str">
        <f t="shared" si="3025"/>
        <v/>
      </c>
      <c r="DS626" s="44"/>
      <c r="DT626" s="44" t="str">
        <f t="shared" si="3026"/>
        <v/>
      </c>
      <c r="DU626" s="44"/>
      <c r="DV626" s="44" t="str">
        <f t="shared" si="3027"/>
        <v/>
      </c>
      <c r="DW626" s="43"/>
      <c r="DX626" s="106" t="str">
        <f t="shared" si="2946"/>
        <v/>
      </c>
      <c r="DY626" s="67" t="str">
        <f t="shared" si="2947"/>
        <v/>
      </c>
      <c r="DZ626" s="43" t="str">
        <f t="shared" si="3028"/>
        <v/>
      </c>
      <c r="EA626" s="45" t="str">
        <f t="shared" si="3029"/>
        <v/>
      </c>
      <c r="EB626" s="35"/>
      <c r="EC626" s="27"/>
      <c r="ED626" s="46"/>
      <c r="EE626" s="67"/>
      <c r="EF626" s="44" t="str">
        <f t="shared" si="2986"/>
        <v/>
      </c>
      <c r="EG626" s="44"/>
      <c r="EH626" s="44"/>
      <c r="EI626" s="44"/>
      <c r="EJ626" s="44" t="str">
        <f t="shared" si="2987"/>
        <v/>
      </c>
      <c r="EK626" s="44"/>
      <c r="EL626" s="44"/>
      <c r="EM626" s="44"/>
      <c r="EN626" s="44" t="str">
        <f t="shared" si="2960"/>
        <v/>
      </c>
      <c r="EO626" s="45" t="str">
        <f t="shared" si="2961"/>
        <v/>
      </c>
      <c r="EP626" s="35"/>
      <c r="EQ626" s="27"/>
      <c r="ER626" s="46"/>
      <c r="ES626" s="44"/>
      <c r="ET626" s="44" t="str">
        <f t="shared" si="2988"/>
        <v/>
      </c>
      <c r="EU626" s="44"/>
      <c r="EV626" s="44" t="str">
        <f t="shared" si="2989"/>
        <v/>
      </c>
      <c r="EW626" s="44"/>
      <c r="EX626" s="44" t="str">
        <f t="shared" si="2990"/>
        <v/>
      </c>
      <c r="EY626" s="44"/>
      <c r="EZ626" s="44"/>
      <c r="FA626" s="44"/>
      <c r="FB626" s="44" t="str">
        <f t="shared" si="2962"/>
        <v/>
      </c>
      <c r="FC626" s="45" t="str">
        <f t="shared" si="2963"/>
        <v/>
      </c>
      <c r="FD626" s="35"/>
      <c r="HW626" s="181"/>
      <c r="IY626" s="33"/>
      <c r="IZ626" s="46"/>
      <c r="JA626" s="44"/>
      <c r="JB626" s="44" t="str">
        <f t="shared" si="3030"/>
        <v/>
      </c>
      <c r="JC626" s="44"/>
      <c r="JD626" s="44" t="str">
        <f t="shared" si="3031"/>
        <v/>
      </c>
      <c r="JE626" s="44"/>
      <c r="JF626" s="44" t="str">
        <f t="shared" si="3032"/>
        <v/>
      </c>
      <c r="JG626" s="43"/>
      <c r="JH626" s="106" t="str">
        <f t="shared" si="3033"/>
        <v/>
      </c>
      <c r="JI626" s="67" t="str">
        <f t="shared" si="3034"/>
        <v/>
      </c>
      <c r="JJ626" s="43" t="str">
        <f t="shared" si="3035"/>
        <v/>
      </c>
      <c r="JK626" s="45" t="str">
        <f t="shared" si="3036"/>
        <v/>
      </c>
      <c r="JL626" s="35"/>
      <c r="JM626" s="27"/>
      <c r="JN626" s="46"/>
      <c r="JO626" s="44"/>
      <c r="JP626" s="44" t="str">
        <f t="shared" si="3037"/>
        <v/>
      </c>
      <c r="JQ626" s="44"/>
      <c r="JR626" s="44" t="str">
        <f t="shared" si="3038"/>
        <v/>
      </c>
      <c r="JS626" s="44"/>
      <c r="JT626" s="44" t="str">
        <f t="shared" si="3039"/>
        <v/>
      </c>
      <c r="JU626" s="43"/>
      <c r="JV626" s="106" t="str">
        <f t="shared" si="2950"/>
        <v/>
      </c>
      <c r="JW626" s="67" t="str">
        <f t="shared" si="2951"/>
        <v/>
      </c>
      <c r="JX626" s="43" t="str">
        <f t="shared" si="3040"/>
        <v/>
      </c>
      <c r="JY626" s="45" t="str">
        <f t="shared" si="3041"/>
        <v/>
      </c>
      <c r="JZ626" s="35"/>
      <c r="KA626" s="61"/>
      <c r="KB626" s="46"/>
      <c r="KC626" s="44"/>
      <c r="KD626" s="44" t="str">
        <f t="shared" si="3042"/>
        <v/>
      </c>
      <c r="KE626" s="44"/>
      <c r="KF626" s="44" t="str">
        <f t="shared" si="3043"/>
        <v/>
      </c>
      <c r="KG626" s="44"/>
      <c r="KH626" s="44" t="str">
        <f t="shared" si="3044"/>
        <v/>
      </c>
      <c r="KI626" s="43"/>
      <c r="KJ626" s="106" t="str">
        <f t="shared" si="2964"/>
        <v/>
      </c>
      <c r="KK626" s="67" t="str">
        <f t="shared" si="2965"/>
        <v/>
      </c>
      <c r="KL626" s="43" t="str">
        <f t="shared" si="3045"/>
        <v/>
      </c>
      <c r="KM626" s="45" t="str">
        <f t="shared" si="3046"/>
        <v/>
      </c>
      <c r="KN626" s="35"/>
      <c r="KO626" s="27"/>
      <c r="KP626" s="46"/>
      <c r="KQ626" s="44"/>
      <c r="KR626" s="44" t="str">
        <f t="shared" si="3047"/>
        <v/>
      </c>
      <c r="KS626" s="44"/>
      <c r="KT626" s="44" t="str">
        <f t="shared" si="3048"/>
        <v/>
      </c>
      <c r="KU626" s="44"/>
      <c r="KV626" s="44" t="str">
        <f t="shared" si="3049"/>
        <v/>
      </c>
      <c r="KW626" s="43"/>
      <c r="KX626" s="106" t="str">
        <f t="shared" si="2948"/>
        <v/>
      </c>
      <c r="KY626" s="67" t="str">
        <f t="shared" si="2949"/>
        <v/>
      </c>
      <c r="KZ626" s="43" t="str">
        <f t="shared" si="3050"/>
        <v/>
      </c>
      <c r="LA626" s="45" t="str">
        <f t="shared" si="3051"/>
        <v/>
      </c>
      <c r="LB626" s="35"/>
      <c r="LC626" s="27"/>
      <c r="LD626" s="74"/>
      <c r="LE626" s="75"/>
      <c r="LF626" s="75"/>
      <c r="LG626" s="75"/>
      <c r="LH626" s="75" t="str">
        <f t="shared" si="2883"/>
        <v/>
      </c>
      <c r="LI626" s="75"/>
      <c r="LJ626" s="75" t="str">
        <f t="shared" si="2884"/>
        <v/>
      </c>
      <c r="LK626" s="75"/>
      <c r="LL626" s="77" t="str">
        <f>IF(LE624="","",LL623)</f>
        <v/>
      </c>
      <c r="LM626" s="78" t="str">
        <f>IF(LF624="","",LM623)</f>
        <v/>
      </c>
      <c r="LN626" s="75" t="str">
        <f t="shared" si="2885"/>
        <v/>
      </c>
      <c r="LO626" s="79"/>
      <c r="LP626" s="35"/>
      <c r="LQ626" s="27"/>
      <c r="LR626" s="46"/>
      <c r="LS626" s="67"/>
      <c r="LT626" s="44" t="str">
        <f t="shared" si="2991"/>
        <v/>
      </c>
      <c r="LU626" s="44"/>
      <c r="LV626" s="44"/>
      <c r="LW626" s="44"/>
      <c r="LX626" s="44" t="str">
        <f t="shared" si="2992"/>
        <v/>
      </c>
      <c r="LY626" s="44"/>
      <c r="LZ626" s="44"/>
      <c r="MA626" s="44"/>
      <c r="MB626" s="44" t="str">
        <f t="shared" si="2966"/>
        <v/>
      </c>
      <c r="MC626" s="45" t="str">
        <f t="shared" si="2967"/>
        <v/>
      </c>
      <c r="MD626" s="35"/>
      <c r="ME626" s="27"/>
      <c r="MF626" s="46"/>
      <c r="MG626" s="67"/>
      <c r="MH626" s="44" t="str">
        <f t="shared" si="2993"/>
        <v/>
      </c>
      <c r="MI626" s="44"/>
      <c r="MJ626" s="44"/>
      <c r="MK626" s="44"/>
      <c r="ML626" s="44" t="str">
        <f t="shared" si="2994"/>
        <v/>
      </c>
      <c r="MM626" s="44"/>
      <c r="MN626" s="44"/>
      <c r="MO626" s="44"/>
      <c r="MP626" s="44" t="str">
        <f t="shared" si="2968"/>
        <v/>
      </c>
      <c r="MQ626" s="45" t="str">
        <f t="shared" si="2969"/>
        <v/>
      </c>
      <c r="MR626" s="35"/>
      <c r="MS626" s="27"/>
      <c r="MT626" s="46"/>
      <c r="MU626" s="67"/>
      <c r="MV626" s="44" t="str">
        <f t="shared" si="2995"/>
        <v/>
      </c>
      <c r="MW626" s="44"/>
      <c r="MX626" s="44"/>
      <c r="MY626" s="44"/>
      <c r="MZ626" s="44" t="str">
        <f t="shared" si="2996"/>
        <v/>
      </c>
      <c r="NA626" s="44"/>
      <c r="NB626" s="44"/>
      <c r="NC626" s="44"/>
      <c r="ND626" s="44" t="str">
        <f t="shared" si="2970"/>
        <v/>
      </c>
      <c r="NE626" s="45" t="str">
        <f t="shared" si="2971"/>
        <v/>
      </c>
      <c r="NF626" s="35"/>
      <c r="NG626" s="27"/>
      <c r="NH626" s="46"/>
      <c r="NI626" s="67"/>
      <c r="NJ626" s="44" t="str">
        <f t="shared" si="2997"/>
        <v/>
      </c>
      <c r="NK626" s="44"/>
      <c r="NL626" s="44"/>
      <c r="NM626" s="44"/>
      <c r="NN626" s="44" t="str">
        <f t="shared" si="2998"/>
        <v/>
      </c>
      <c r="NO626" s="44"/>
      <c r="NP626" s="44"/>
      <c r="NQ626" s="44"/>
      <c r="NR626" s="44" t="str">
        <f t="shared" si="2972"/>
        <v/>
      </c>
      <c r="NS626" s="45" t="str">
        <f t="shared" si="2973"/>
        <v/>
      </c>
      <c r="NT626" s="35"/>
    </row>
    <row r="627" spans="1:384" ht="15" customHeight="1" thickTop="1" x14ac:dyDescent="0.2">
      <c r="A627" s="38"/>
      <c r="B627" s="39"/>
      <c r="C627" s="40"/>
      <c r="D627" s="40"/>
      <c r="E627" s="40"/>
      <c r="F627" s="140"/>
      <c r="G627" s="140"/>
      <c r="H627" s="42"/>
      <c r="I627" s="44"/>
      <c r="J627" s="44" t="str">
        <f t="shared" si="2976"/>
        <v/>
      </c>
      <c r="K627" s="44"/>
      <c r="L627" s="44"/>
      <c r="M627" s="44"/>
      <c r="N627" s="44" t="str">
        <f t="shared" si="2977"/>
        <v/>
      </c>
      <c r="O627" s="44"/>
      <c r="P627" s="44"/>
      <c r="Q627" s="44"/>
      <c r="R627" s="44" t="str">
        <f t="shared" si="2952"/>
        <v/>
      </c>
      <c r="S627" s="45" t="str">
        <f t="shared" si="2953"/>
        <v/>
      </c>
      <c r="T627" s="35"/>
      <c r="U627" s="27"/>
      <c r="V627" s="46"/>
      <c r="W627" s="67"/>
      <c r="X627" s="44" t="str">
        <f t="shared" si="2978"/>
        <v/>
      </c>
      <c r="Y627" s="44"/>
      <c r="Z627" s="44"/>
      <c r="AA627" s="44"/>
      <c r="AB627" s="44" t="str">
        <f t="shared" si="2979"/>
        <v/>
      </c>
      <c r="AC627" s="44"/>
      <c r="AD627" s="44"/>
      <c r="AE627" s="44"/>
      <c r="AF627" s="44" t="str">
        <f t="shared" si="2954"/>
        <v/>
      </c>
      <c r="AG627" s="45" t="str">
        <f t="shared" si="2955"/>
        <v/>
      </c>
      <c r="AH627" s="35"/>
      <c r="AI627" s="27"/>
      <c r="AJ627" s="46"/>
      <c r="AK627" s="44"/>
      <c r="AL627" s="44" t="str">
        <f t="shared" si="2980"/>
        <v/>
      </c>
      <c r="AM627" s="44"/>
      <c r="AN627" s="44" t="str">
        <f t="shared" si="2981"/>
        <v/>
      </c>
      <c r="AO627" s="44"/>
      <c r="AP627" s="44" t="str">
        <f t="shared" si="2982"/>
        <v/>
      </c>
      <c r="AQ627" s="44"/>
      <c r="AR627" s="44"/>
      <c r="AS627" s="44"/>
      <c r="AT627" s="44" t="str">
        <f t="shared" si="2956"/>
        <v/>
      </c>
      <c r="AU627" s="45" t="str">
        <f t="shared" si="2957"/>
        <v/>
      </c>
      <c r="AV627" s="35"/>
      <c r="AW627" s="27"/>
      <c r="AX627" s="46"/>
      <c r="AY627" s="44"/>
      <c r="AZ627" s="44" t="str">
        <f t="shared" si="2983"/>
        <v/>
      </c>
      <c r="BA627" s="44"/>
      <c r="BB627" s="44" t="str">
        <f t="shared" si="2984"/>
        <v/>
      </c>
      <c r="BC627" s="44"/>
      <c r="BD627" s="44" t="str">
        <f t="shared" si="2985"/>
        <v/>
      </c>
      <c r="BE627" s="44"/>
      <c r="BF627" s="44"/>
      <c r="BG627" s="44"/>
      <c r="BH627" s="44" t="str">
        <f t="shared" si="2958"/>
        <v/>
      </c>
      <c r="BI627" s="45" t="str">
        <f t="shared" si="2959"/>
        <v/>
      </c>
      <c r="BJ627" s="35"/>
      <c r="BK627" s="50"/>
      <c r="BL627" s="46"/>
      <c r="BM627" s="44"/>
      <c r="BN627" s="44" t="str">
        <f t="shared" si="2999"/>
        <v/>
      </c>
      <c r="BO627" s="44"/>
      <c r="BP627" s="44" t="str">
        <f t="shared" si="3000"/>
        <v/>
      </c>
      <c r="BQ627" s="44"/>
      <c r="BR627" s="44" t="str">
        <f t="shared" si="3001"/>
        <v/>
      </c>
      <c r="BS627" s="25"/>
      <c r="BT627" s="60" t="str">
        <f t="shared" si="3002"/>
        <v/>
      </c>
      <c r="BU627" s="67" t="str">
        <f t="shared" si="3003"/>
        <v/>
      </c>
      <c r="BV627" s="44" t="str">
        <f t="shared" si="3004"/>
        <v/>
      </c>
      <c r="BW627" s="45" t="str">
        <f t="shared" si="3005"/>
        <v/>
      </c>
      <c r="BX627" s="35"/>
      <c r="BY627" s="27"/>
      <c r="BZ627" s="46"/>
      <c r="CA627" s="44"/>
      <c r="CB627" s="44" t="str">
        <f t="shared" si="3006"/>
        <v/>
      </c>
      <c r="CC627" s="44"/>
      <c r="CD627" s="44" t="str">
        <f t="shared" si="3007"/>
        <v/>
      </c>
      <c r="CE627" s="44"/>
      <c r="CF627" s="44" t="str">
        <f t="shared" si="3008"/>
        <v/>
      </c>
      <c r="CG627" s="25"/>
      <c r="CH627" s="60" t="str">
        <f t="shared" si="3009"/>
        <v/>
      </c>
      <c r="CI627" s="67" t="str">
        <f t="shared" si="3010"/>
        <v/>
      </c>
      <c r="CJ627" s="44" t="str">
        <f t="shared" si="3011"/>
        <v/>
      </c>
      <c r="CK627" s="45" t="str">
        <f t="shared" si="3012"/>
        <v/>
      </c>
      <c r="CL627" s="35"/>
      <c r="CM627" s="27"/>
      <c r="CN627" s="46"/>
      <c r="CO627" s="44"/>
      <c r="CP627" s="44" t="str">
        <f t="shared" si="3013"/>
        <v/>
      </c>
      <c r="CQ627" s="44"/>
      <c r="CR627" s="44" t="str">
        <f t="shared" si="3014"/>
        <v/>
      </c>
      <c r="CS627" s="44"/>
      <c r="CT627" s="44" t="str">
        <f t="shared" si="3015"/>
        <v/>
      </c>
      <c r="CU627" s="25"/>
      <c r="CV627" s="60" t="str">
        <f t="shared" si="3016"/>
        <v/>
      </c>
      <c r="CW627" s="67" t="str">
        <f t="shared" si="3017"/>
        <v/>
      </c>
      <c r="CX627" s="44" t="str">
        <f t="shared" si="3018"/>
        <v/>
      </c>
      <c r="CY627" s="45" t="str">
        <f t="shared" si="3019"/>
        <v/>
      </c>
      <c r="CZ627" s="35"/>
      <c r="DA627" s="58"/>
      <c r="DB627" s="46"/>
      <c r="DC627" s="44"/>
      <c r="DD627" s="44" t="str">
        <f t="shared" si="3020"/>
        <v/>
      </c>
      <c r="DE627" s="44"/>
      <c r="DF627" s="44" t="str">
        <f t="shared" si="3021"/>
        <v/>
      </c>
      <c r="DG627" s="44"/>
      <c r="DH627" s="44" t="str">
        <f t="shared" si="3022"/>
        <v/>
      </c>
      <c r="DI627" s="25"/>
      <c r="DJ627" s="60" t="str">
        <f t="shared" si="2974"/>
        <v/>
      </c>
      <c r="DK627" s="67" t="str">
        <f t="shared" si="2975"/>
        <v/>
      </c>
      <c r="DL627" s="44" t="str">
        <f t="shared" si="3023"/>
        <v/>
      </c>
      <c r="DM627" s="45" t="str">
        <f t="shared" si="3024"/>
        <v/>
      </c>
      <c r="DN627" s="35"/>
      <c r="DO627" s="27"/>
      <c r="DP627" s="46"/>
      <c r="DQ627" s="44"/>
      <c r="DR627" s="44" t="str">
        <f t="shared" si="3025"/>
        <v/>
      </c>
      <c r="DS627" s="44"/>
      <c r="DT627" s="44" t="str">
        <f t="shared" si="3026"/>
        <v/>
      </c>
      <c r="DU627" s="44"/>
      <c r="DV627" s="44" t="str">
        <f t="shared" si="3027"/>
        <v/>
      </c>
      <c r="DW627" s="25"/>
      <c r="DX627" s="60" t="str">
        <f t="shared" si="2946"/>
        <v/>
      </c>
      <c r="DY627" s="67" t="str">
        <f t="shared" si="2947"/>
        <v/>
      </c>
      <c r="DZ627" s="44" t="str">
        <f t="shared" si="3028"/>
        <v/>
      </c>
      <c r="EA627" s="45" t="str">
        <f t="shared" si="3029"/>
        <v/>
      </c>
      <c r="EB627" s="35"/>
      <c r="EC627" s="27"/>
      <c r="ED627" s="46"/>
      <c r="EE627" s="67"/>
      <c r="EF627" s="44" t="str">
        <f t="shared" si="2986"/>
        <v/>
      </c>
      <c r="EG627" s="44"/>
      <c r="EH627" s="44"/>
      <c r="EI627" s="44"/>
      <c r="EJ627" s="44" t="str">
        <f t="shared" si="2987"/>
        <v/>
      </c>
      <c r="EK627" s="44"/>
      <c r="EL627" s="44"/>
      <c r="EM627" s="44"/>
      <c r="EN627" s="44" t="str">
        <f t="shared" si="2960"/>
        <v/>
      </c>
      <c r="EO627" s="45" t="str">
        <f t="shared" si="2961"/>
        <v/>
      </c>
      <c r="EP627" s="35"/>
      <c r="EQ627" s="27"/>
      <c r="ER627" s="46"/>
      <c r="ES627" s="44"/>
      <c r="ET627" s="44" t="str">
        <f t="shared" si="2988"/>
        <v/>
      </c>
      <c r="EU627" s="44"/>
      <c r="EV627" s="44" t="str">
        <f t="shared" si="2989"/>
        <v/>
      </c>
      <c r="EW627" s="44"/>
      <c r="EX627" s="44" t="str">
        <f t="shared" si="2990"/>
        <v/>
      </c>
      <c r="EY627" s="44"/>
      <c r="EZ627" s="44"/>
      <c r="FA627" s="44"/>
      <c r="FB627" s="44" t="str">
        <f t="shared" si="2962"/>
        <v/>
      </c>
      <c r="FC627" s="45" t="str">
        <f t="shared" si="2963"/>
        <v/>
      </c>
      <c r="FD627" s="35"/>
      <c r="HW627" s="181"/>
      <c r="IY627" s="33"/>
      <c r="IZ627" s="46"/>
      <c r="JA627" s="44"/>
      <c r="JB627" s="44" t="str">
        <f t="shared" si="3030"/>
        <v/>
      </c>
      <c r="JC627" s="44"/>
      <c r="JD627" s="44" t="str">
        <f t="shared" si="3031"/>
        <v/>
      </c>
      <c r="JE627" s="44"/>
      <c r="JF627" s="44" t="str">
        <f t="shared" si="3032"/>
        <v/>
      </c>
      <c r="JG627" s="25"/>
      <c r="JH627" s="60" t="str">
        <f t="shared" si="3033"/>
        <v/>
      </c>
      <c r="JI627" s="67" t="str">
        <f t="shared" si="3034"/>
        <v/>
      </c>
      <c r="JJ627" s="44" t="str">
        <f t="shared" si="3035"/>
        <v/>
      </c>
      <c r="JK627" s="45" t="str">
        <f t="shared" si="3036"/>
        <v/>
      </c>
      <c r="JL627" s="35"/>
      <c r="JM627" s="27"/>
      <c r="JN627" s="46"/>
      <c r="JO627" s="44"/>
      <c r="JP627" s="44" t="str">
        <f t="shared" si="3037"/>
        <v/>
      </c>
      <c r="JQ627" s="44"/>
      <c r="JR627" s="44" t="str">
        <f t="shared" si="3038"/>
        <v/>
      </c>
      <c r="JS627" s="44"/>
      <c r="JT627" s="44" t="str">
        <f t="shared" si="3039"/>
        <v/>
      </c>
      <c r="JU627" s="25"/>
      <c r="JV627" s="60" t="str">
        <f t="shared" si="2950"/>
        <v/>
      </c>
      <c r="JW627" s="67" t="str">
        <f t="shared" si="2951"/>
        <v/>
      </c>
      <c r="JX627" s="44" t="str">
        <f t="shared" si="3040"/>
        <v/>
      </c>
      <c r="JY627" s="45" t="str">
        <f t="shared" si="3041"/>
        <v/>
      </c>
      <c r="JZ627" s="35"/>
      <c r="KA627" s="61"/>
      <c r="KB627" s="46"/>
      <c r="KC627" s="44"/>
      <c r="KD627" s="44" t="str">
        <f t="shared" si="3042"/>
        <v/>
      </c>
      <c r="KE627" s="44"/>
      <c r="KF627" s="44" t="str">
        <f t="shared" si="3043"/>
        <v/>
      </c>
      <c r="KG627" s="44"/>
      <c r="KH627" s="44" t="str">
        <f t="shared" si="3044"/>
        <v/>
      </c>
      <c r="KI627" s="25"/>
      <c r="KJ627" s="60" t="str">
        <f t="shared" si="2964"/>
        <v/>
      </c>
      <c r="KK627" s="67" t="str">
        <f t="shared" si="2965"/>
        <v/>
      </c>
      <c r="KL627" s="44" t="str">
        <f t="shared" si="3045"/>
        <v/>
      </c>
      <c r="KM627" s="45" t="str">
        <f t="shared" si="3046"/>
        <v/>
      </c>
      <c r="KN627" s="35"/>
      <c r="KO627" s="27"/>
      <c r="KP627" s="46"/>
      <c r="KQ627" s="44"/>
      <c r="KR627" s="44" t="str">
        <f t="shared" si="3047"/>
        <v/>
      </c>
      <c r="KS627" s="44"/>
      <c r="KT627" s="44" t="str">
        <f t="shared" si="3048"/>
        <v/>
      </c>
      <c r="KU627" s="44"/>
      <c r="KV627" s="44" t="str">
        <f t="shared" si="3049"/>
        <v/>
      </c>
      <c r="KW627" s="25"/>
      <c r="KX627" s="60" t="str">
        <f t="shared" si="2948"/>
        <v/>
      </c>
      <c r="KY627" s="67" t="str">
        <f t="shared" si="2949"/>
        <v/>
      </c>
      <c r="KZ627" s="44" t="str">
        <f t="shared" si="3050"/>
        <v/>
      </c>
      <c r="LA627" s="45" t="str">
        <f t="shared" si="3051"/>
        <v/>
      </c>
      <c r="LB627" s="35"/>
      <c r="LC627" s="27"/>
      <c r="LD627" s="51"/>
      <c r="LE627" s="43"/>
      <c r="LF627" s="93" t="str">
        <f>IF(LE627="","",LE627-LE624)</f>
        <v/>
      </c>
      <c r="LG627" s="43"/>
      <c r="LH627" s="43"/>
      <c r="LI627" s="43"/>
      <c r="LJ627" s="87"/>
      <c r="LK627" s="43"/>
      <c r="LL627" s="72"/>
      <c r="LM627" s="67"/>
      <c r="LN627" s="87" t="str">
        <f t="shared" si="2885"/>
        <v/>
      </c>
      <c r="LO627" s="54"/>
      <c r="LP627" s="35"/>
      <c r="LQ627" s="27"/>
      <c r="LR627" s="46"/>
      <c r="LS627" s="67"/>
      <c r="LT627" s="44" t="str">
        <f t="shared" si="2991"/>
        <v/>
      </c>
      <c r="LU627" s="44"/>
      <c r="LV627" s="44"/>
      <c r="LW627" s="44"/>
      <c r="LX627" s="44" t="str">
        <f t="shared" si="2992"/>
        <v/>
      </c>
      <c r="LY627" s="44"/>
      <c r="LZ627" s="44"/>
      <c r="MA627" s="44"/>
      <c r="MB627" s="44" t="str">
        <f t="shared" si="2966"/>
        <v/>
      </c>
      <c r="MC627" s="45" t="str">
        <f t="shared" si="2967"/>
        <v/>
      </c>
      <c r="MD627" s="35"/>
      <c r="ME627" s="27"/>
      <c r="MF627" s="46"/>
      <c r="MG627" s="67"/>
      <c r="MH627" s="44" t="str">
        <f t="shared" si="2993"/>
        <v/>
      </c>
      <c r="MI627" s="44"/>
      <c r="MJ627" s="44"/>
      <c r="MK627" s="44"/>
      <c r="ML627" s="44" t="str">
        <f t="shared" si="2994"/>
        <v/>
      </c>
      <c r="MM627" s="44"/>
      <c r="MN627" s="44"/>
      <c r="MO627" s="44"/>
      <c r="MP627" s="44" t="str">
        <f t="shared" si="2968"/>
        <v/>
      </c>
      <c r="MQ627" s="45" t="str">
        <f t="shared" si="2969"/>
        <v/>
      </c>
      <c r="MR627" s="35"/>
      <c r="MS627" s="27"/>
      <c r="MT627" s="46"/>
      <c r="MU627" s="67"/>
      <c r="MV627" s="44" t="str">
        <f t="shared" si="2995"/>
        <v/>
      </c>
      <c r="MW627" s="44"/>
      <c r="MX627" s="44"/>
      <c r="MY627" s="44"/>
      <c r="MZ627" s="44" t="str">
        <f t="shared" si="2996"/>
        <v/>
      </c>
      <c r="NA627" s="44"/>
      <c r="NB627" s="44"/>
      <c r="NC627" s="44"/>
      <c r="ND627" s="44" t="str">
        <f t="shared" si="2970"/>
        <v/>
      </c>
      <c r="NE627" s="45" t="str">
        <f t="shared" si="2971"/>
        <v/>
      </c>
      <c r="NF627" s="35"/>
      <c r="NG627" s="27"/>
      <c r="NH627" s="46"/>
      <c r="NI627" s="67"/>
      <c r="NJ627" s="44" t="str">
        <f t="shared" si="2997"/>
        <v/>
      </c>
      <c r="NK627" s="44"/>
      <c r="NL627" s="44"/>
      <c r="NM627" s="44"/>
      <c r="NN627" s="44" t="str">
        <f t="shared" si="2998"/>
        <v/>
      </c>
      <c r="NO627" s="44"/>
      <c r="NP627" s="44"/>
      <c r="NQ627" s="44"/>
      <c r="NR627" s="44" t="str">
        <f t="shared" si="2972"/>
        <v/>
      </c>
      <c r="NS627" s="45" t="str">
        <f t="shared" si="2973"/>
        <v/>
      </c>
      <c r="NT627" s="35"/>
    </row>
    <row r="628" spans="1:384" ht="15" customHeight="1" thickBot="1" x14ac:dyDescent="0.25">
      <c r="A628" s="38"/>
      <c r="B628" s="39"/>
      <c r="C628" s="40"/>
      <c r="D628" s="40"/>
      <c r="E628" s="40"/>
      <c r="F628" s="140"/>
      <c r="G628" s="140"/>
      <c r="H628" s="42"/>
      <c r="I628" s="44"/>
      <c r="J628" s="44" t="str">
        <f t="shared" si="2976"/>
        <v/>
      </c>
      <c r="K628" s="44"/>
      <c r="L628" s="44"/>
      <c r="M628" s="44"/>
      <c r="N628" s="44" t="str">
        <f t="shared" si="2977"/>
        <v/>
      </c>
      <c r="O628" s="44"/>
      <c r="P628" s="44"/>
      <c r="Q628" s="44"/>
      <c r="R628" s="44" t="str">
        <f t="shared" si="2952"/>
        <v/>
      </c>
      <c r="S628" s="45" t="str">
        <f t="shared" si="2953"/>
        <v/>
      </c>
      <c r="T628" s="35"/>
      <c r="U628" s="27"/>
      <c r="V628" s="46"/>
      <c r="W628" s="67"/>
      <c r="X628" s="44" t="str">
        <f t="shared" si="2978"/>
        <v/>
      </c>
      <c r="Y628" s="44"/>
      <c r="Z628" s="44"/>
      <c r="AA628" s="44"/>
      <c r="AB628" s="44" t="str">
        <f t="shared" si="2979"/>
        <v/>
      </c>
      <c r="AC628" s="44"/>
      <c r="AD628" s="44"/>
      <c r="AE628" s="44"/>
      <c r="AF628" s="44" t="str">
        <f t="shared" si="2954"/>
        <v/>
      </c>
      <c r="AG628" s="45" t="str">
        <f t="shared" si="2955"/>
        <v/>
      </c>
      <c r="AH628" s="35"/>
      <c r="AI628" s="27"/>
      <c r="AJ628" s="46"/>
      <c r="AK628" s="44"/>
      <c r="AL628" s="44" t="str">
        <f t="shared" si="2980"/>
        <v/>
      </c>
      <c r="AM628" s="44"/>
      <c r="AN628" s="44" t="str">
        <f t="shared" si="2981"/>
        <v/>
      </c>
      <c r="AO628" s="44"/>
      <c r="AP628" s="44" t="str">
        <f t="shared" si="2982"/>
        <v/>
      </c>
      <c r="AQ628" s="44"/>
      <c r="AR628" s="44"/>
      <c r="AS628" s="44"/>
      <c r="AT628" s="44" t="str">
        <f t="shared" si="2956"/>
        <v/>
      </c>
      <c r="AU628" s="45" t="str">
        <f t="shared" si="2957"/>
        <v/>
      </c>
      <c r="AV628" s="35"/>
      <c r="AW628" s="27"/>
      <c r="AX628" s="46"/>
      <c r="AY628" s="44"/>
      <c r="AZ628" s="44" t="str">
        <f t="shared" si="2983"/>
        <v/>
      </c>
      <c r="BA628" s="44"/>
      <c r="BB628" s="44" t="str">
        <f t="shared" si="2984"/>
        <v/>
      </c>
      <c r="BC628" s="44"/>
      <c r="BD628" s="44" t="str">
        <f t="shared" si="2985"/>
        <v/>
      </c>
      <c r="BE628" s="44"/>
      <c r="BF628" s="44"/>
      <c r="BG628" s="44"/>
      <c r="BH628" s="44" t="str">
        <f t="shared" si="2958"/>
        <v/>
      </c>
      <c r="BI628" s="45" t="str">
        <f t="shared" si="2959"/>
        <v/>
      </c>
      <c r="BJ628" s="35"/>
      <c r="BK628" s="50"/>
      <c r="BL628" s="74"/>
      <c r="BM628" s="75"/>
      <c r="BN628" s="75" t="str">
        <f t="shared" si="2999"/>
        <v/>
      </c>
      <c r="BO628" s="75"/>
      <c r="BP628" s="75" t="str">
        <f t="shared" si="3000"/>
        <v/>
      </c>
      <c r="BQ628" s="75"/>
      <c r="BR628" s="75" t="str">
        <f t="shared" si="3001"/>
        <v/>
      </c>
      <c r="BS628" s="75"/>
      <c r="BT628" s="77" t="str">
        <f t="shared" si="3002"/>
        <v/>
      </c>
      <c r="BU628" s="78" t="str">
        <f t="shared" si="3003"/>
        <v/>
      </c>
      <c r="BV628" s="75" t="str">
        <f t="shared" si="3004"/>
        <v/>
      </c>
      <c r="BW628" s="79" t="str">
        <f t="shared" si="3005"/>
        <v/>
      </c>
      <c r="BX628" s="35"/>
      <c r="BY628" s="27"/>
      <c r="BZ628" s="74"/>
      <c r="CA628" s="75"/>
      <c r="CB628" s="75" t="str">
        <f t="shared" si="3006"/>
        <v/>
      </c>
      <c r="CC628" s="75"/>
      <c r="CD628" s="75" t="str">
        <f t="shared" si="3007"/>
        <v/>
      </c>
      <c r="CE628" s="75"/>
      <c r="CF628" s="75" t="str">
        <f t="shared" si="3008"/>
        <v/>
      </c>
      <c r="CG628" s="75"/>
      <c r="CH628" s="77" t="str">
        <f t="shared" si="3009"/>
        <v/>
      </c>
      <c r="CI628" s="78" t="str">
        <f t="shared" si="3010"/>
        <v/>
      </c>
      <c r="CJ628" s="75" t="str">
        <f t="shared" si="3011"/>
        <v/>
      </c>
      <c r="CK628" s="79" t="str">
        <f t="shared" si="3012"/>
        <v/>
      </c>
      <c r="CL628" s="35"/>
      <c r="CM628" s="27"/>
      <c r="CN628" s="74"/>
      <c r="CO628" s="75"/>
      <c r="CP628" s="75" t="str">
        <f t="shared" si="3013"/>
        <v/>
      </c>
      <c r="CQ628" s="75"/>
      <c r="CR628" s="75" t="str">
        <f t="shared" si="3014"/>
        <v/>
      </c>
      <c r="CS628" s="75"/>
      <c r="CT628" s="75" t="str">
        <f t="shared" si="3015"/>
        <v/>
      </c>
      <c r="CU628" s="75"/>
      <c r="CV628" s="77" t="str">
        <f t="shared" si="3016"/>
        <v/>
      </c>
      <c r="CW628" s="78" t="str">
        <f t="shared" si="3017"/>
        <v/>
      </c>
      <c r="CX628" s="75" t="str">
        <f t="shared" si="3018"/>
        <v/>
      </c>
      <c r="CY628" s="79" t="str">
        <f t="shared" si="3019"/>
        <v/>
      </c>
      <c r="CZ628" s="35"/>
      <c r="DA628" s="58"/>
      <c r="DB628" s="74"/>
      <c r="DC628" s="75"/>
      <c r="DD628" s="75" t="str">
        <f t="shared" si="3020"/>
        <v/>
      </c>
      <c r="DE628" s="75"/>
      <c r="DF628" s="75" t="str">
        <f t="shared" si="3021"/>
        <v/>
      </c>
      <c r="DG628" s="75"/>
      <c r="DH628" s="75" t="str">
        <f t="shared" si="3022"/>
        <v/>
      </c>
      <c r="DI628" s="75"/>
      <c r="DJ628" s="77" t="str">
        <f t="shared" si="2974"/>
        <v/>
      </c>
      <c r="DK628" s="78" t="str">
        <f t="shared" si="2975"/>
        <v/>
      </c>
      <c r="DL628" s="75" t="str">
        <f t="shared" si="3023"/>
        <v/>
      </c>
      <c r="DM628" s="79" t="str">
        <f t="shared" si="3024"/>
        <v/>
      </c>
      <c r="DN628" s="35"/>
      <c r="DO628" s="27"/>
      <c r="DP628" s="74"/>
      <c r="DQ628" s="75"/>
      <c r="DR628" s="75" t="str">
        <f t="shared" si="3025"/>
        <v/>
      </c>
      <c r="DS628" s="75"/>
      <c r="DT628" s="75" t="str">
        <f t="shared" si="3026"/>
        <v/>
      </c>
      <c r="DU628" s="75"/>
      <c r="DV628" s="75" t="str">
        <f t="shared" si="3027"/>
        <v/>
      </c>
      <c r="DW628" s="75"/>
      <c r="DX628" s="77" t="str">
        <f t="shared" si="2946"/>
        <v/>
      </c>
      <c r="DY628" s="78" t="str">
        <f t="shared" si="2947"/>
        <v/>
      </c>
      <c r="DZ628" s="75" t="str">
        <f t="shared" si="3028"/>
        <v/>
      </c>
      <c r="EA628" s="79" t="str">
        <f t="shared" si="3029"/>
        <v/>
      </c>
      <c r="EB628" s="35"/>
      <c r="EC628" s="27"/>
      <c r="ED628" s="46"/>
      <c r="EE628" s="67"/>
      <c r="EF628" s="44" t="str">
        <f t="shared" si="2986"/>
        <v/>
      </c>
      <c r="EG628" s="44"/>
      <c r="EH628" s="44"/>
      <c r="EI628" s="44"/>
      <c r="EJ628" s="44" t="str">
        <f t="shared" si="2987"/>
        <v/>
      </c>
      <c r="EK628" s="44"/>
      <c r="EL628" s="44"/>
      <c r="EM628" s="44"/>
      <c r="EN628" s="44" t="str">
        <f t="shared" si="2960"/>
        <v/>
      </c>
      <c r="EO628" s="45" t="str">
        <f t="shared" si="2961"/>
        <v/>
      </c>
      <c r="EP628" s="35"/>
      <c r="EQ628" s="27"/>
      <c r="ER628" s="46"/>
      <c r="ES628" s="44"/>
      <c r="ET628" s="44" t="str">
        <f t="shared" si="2988"/>
        <v/>
      </c>
      <c r="EU628" s="44"/>
      <c r="EV628" s="44" t="str">
        <f t="shared" si="2989"/>
        <v/>
      </c>
      <c r="EW628" s="44"/>
      <c r="EX628" s="44" t="str">
        <f t="shared" si="2990"/>
        <v/>
      </c>
      <c r="EY628" s="44"/>
      <c r="EZ628" s="44"/>
      <c r="FA628" s="44"/>
      <c r="FB628" s="44" t="str">
        <f t="shared" si="2962"/>
        <v/>
      </c>
      <c r="FC628" s="45" t="str">
        <f t="shared" si="2963"/>
        <v/>
      </c>
      <c r="FD628" s="35"/>
      <c r="HW628" s="181"/>
      <c r="IY628" s="33"/>
      <c r="IZ628" s="74"/>
      <c r="JA628" s="75"/>
      <c r="JB628" s="75" t="str">
        <f t="shared" si="3030"/>
        <v/>
      </c>
      <c r="JC628" s="75"/>
      <c r="JD628" s="75" t="str">
        <f t="shared" si="3031"/>
        <v/>
      </c>
      <c r="JE628" s="75"/>
      <c r="JF628" s="75" t="str">
        <f t="shared" si="3032"/>
        <v/>
      </c>
      <c r="JG628" s="75"/>
      <c r="JH628" s="77" t="str">
        <f t="shared" si="3033"/>
        <v/>
      </c>
      <c r="JI628" s="78" t="str">
        <f t="shared" si="3034"/>
        <v/>
      </c>
      <c r="JJ628" s="75" t="str">
        <f t="shared" si="3035"/>
        <v/>
      </c>
      <c r="JK628" s="79" t="str">
        <f t="shared" si="3036"/>
        <v/>
      </c>
      <c r="JL628" s="35"/>
      <c r="JM628" s="27"/>
      <c r="JN628" s="74"/>
      <c r="JO628" s="75"/>
      <c r="JP628" s="75" t="str">
        <f t="shared" si="3037"/>
        <v/>
      </c>
      <c r="JQ628" s="75"/>
      <c r="JR628" s="75" t="str">
        <f t="shared" si="3038"/>
        <v/>
      </c>
      <c r="JS628" s="75"/>
      <c r="JT628" s="75" t="str">
        <f t="shared" si="3039"/>
        <v/>
      </c>
      <c r="JU628" s="75"/>
      <c r="JV628" s="77" t="str">
        <f t="shared" si="2950"/>
        <v/>
      </c>
      <c r="JW628" s="78" t="str">
        <f t="shared" si="2951"/>
        <v/>
      </c>
      <c r="JX628" s="75" t="str">
        <f t="shared" si="3040"/>
        <v/>
      </c>
      <c r="JY628" s="79" t="str">
        <f t="shared" si="3041"/>
        <v/>
      </c>
      <c r="JZ628" s="35"/>
      <c r="KA628" s="61"/>
      <c r="KB628" s="74"/>
      <c r="KC628" s="75"/>
      <c r="KD628" s="75" t="str">
        <f t="shared" si="3042"/>
        <v/>
      </c>
      <c r="KE628" s="75"/>
      <c r="KF628" s="75" t="str">
        <f t="shared" si="3043"/>
        <v/>
      </c>
      <c r="KG628" s="75"/>
      <c r="KH628" s="75" t="str">
        <f t="shared" si="3044"/>
        <v/>
      </c>
      <c r="KI628" s="75"/>
      <c r="KJ628" s="77" t="str">
        <f t="shared" si="2964"/>
        <v/>
      </c>
      <c r="KK628" s="78" t="str">
        <f t="shared" si="2965"/>
        <v/>
      </c>
      <c r="KL628" s="75" t="str">
        <f t="shared" si="3045"/>
        <v/>
      </c>
      <c r="KM628" s="79" t="str">
        <f t="shared" si="3046"/>
        <v/>
      </c>
      <c r="KN628" s="35"/>
      <c r="KO628" s="27"/>
      <c r="KP628" s="74"/>
      <c r="KQ628" s="75"/>
      <c r="KR628" s="75" t="str">
        <f t="shared" si="3047"/>
        <v/>
      </c>
      <c r="KS628" s="75"/>
      <c r="KT628" s="75" t="str">
        <f t="shared" si="3048"/>
        <v/>
      </c>
      <c r="KU628" s="75"/>
      <c r="KV628" s="75" t="str">
        <f t="shared" si="3049"/>
        <v/>
      </c>
      <c r="KW628" s="75"/>
      <c r="KX628" s="77" t="str">
        <f t="shared" si="2948"/>
        <v/>
      </c>
      <c r="KY628" s="78" t="str">
        <f t="shared" si="2949"/>
        <v/>
      </c>
      <c r="KZ628" s="75" t="str">
        <f t="shared" si="3050"/>
        <v/>
      </c>
      <c r="LA628" s="79" t="str">
        <f t="shared" si="3051"/>
        <v/>
      </c>
      <c r="LB628" s="35"/>
      <c r="LC628" s="27"/>
      <c r="LD628" s="46"/>
      <c r="LE628" s="44"/>
      <c r="LF628" s="44"/>
      <c r="LG628" s="44"/>
      <c r="LH628" s="44"/>
      <c r="LI628" s="44"/>
      <c r="LJ628" s="44"/>
      <c r="LK628" s="44"/>
      <c r="LL628" s="60"/>
      <c r="LM628" s="67"/>
      <c r="LN628" s="44" t="str">
        <f t="shared" si="2885"/>
        <v/>
      </c>
      <c r="LO628" s="45"/>
      <c r="LP628" s="35"/>
      <c r="LQ628" s="27"/>
      <c r="LR628" s="46"/>
      <c r="LS628" s="67"/>
      <c r="LT628" s="44" t="str">
        <f t="shared" si="2991"/>
        <v/>
      </c>
      <c r="LU628" s="44"/>
      <c r="LV628" s="44"/>
      <c r="LW628" s="44"/>
      <c r="LX628" s="44" t="str">
        <f t="shared" si="2992"/>
        <v/>
      </c>
      <c r="LY628" s="44"/>
      <c r="LZ628" s="44"/>
      <c r="MA628" s="44"/>
      <c r="MB628" s="44" t="str">
        <f t="shared" si="2966"/>
        <v/>
      </c>
      <c r="MC628" s="45" t="str">
        <f t="shared" si="2967"/>
        <v/>
      </c>
      <c r="MD628" s="35"/>
      <c r="ME628" s="27"/>
      <c r="MF628" s="46"/>
      <c r="MG628" s="67"/>
      <c r="MH628" s="44" t="str">
        <f t="shared" si="2993"/>
        <v/>
      </c>
      <c r="MI628" s="44"/>
      <c r="MJ628" s="44"/>
      <c r="MK628" s="44"/>
      <c r="ML628" s="44" t="str">
        <f t="shared" si="2994"/>
        <v/>
      </c>
      <c r="MM628" s="44"/>
      <c r="MN628" s="44"/>
      <c r="MO628" s="44"/>
      <c r="MP628" s="44" t="str">
        <f t="shared" si="2968"/>
        <v/>
      </c>
      <c r="MQ628" s="45" t="str">
        <f t="shared" si="2969"/>
        <v/>
      </c>
      <c r="MR628" s="35"/>
      <c r="MS628" s="27"/>
      <c r="MT628" s="46"/>
      <c r="MU628" s="67"/>
      <c r="MV628" s="44" t="str">
        <f t="shared" si="2995"/>
        <v/>
      </c>
      <c r="MW628" s="44"/>
      <c r="MX628" s="44"/>
      <c r="MY628" s="44"/>
      <c r="MZ628" s="44" t="str">
        <f t="shared" si="2996"/>
        <v/>
      </c>
      <c r="NA628" s="44"/>
      <c r="NB628" s="44"/>
      <c r="NC628" s="44"/>
      <c r="ND628" s="44" t="str">
        <f t="shared" si="2970"/>
        <v/>
      </c>
      <c r="NE628" s="45" t="str">
        <f t="shared" si="2971"/>
        <v/>
      </c>
      <c r="NF628" s="35"/>
      <c r="NG628" s="27"/>
      <c r="NH628" s="46"/>
      <c r="NI628" s="67"/>
      <c r="NJ628" s="44" t="str">
        <f t="shared" si="2997"/>
        <v/>
      </c>
      <c r="NK628" s="44"/>
      <c r="NL628" s="44"/>
      <c r="NM628" s="44"/>
      <c r="NN628" s="44" t="str">
        <f t="shared" si="2998"/>
        <v/>
      </c>
      <c r="NO628" s="44"/>
      <c r="NP628" s="44"/>
      <c r="NQ628" s="44"/>
      <c r="NR628" s="44" t="str">
        <f t="shared" si="2972"/>
        <v/>
      </c>
      <c r="NS628" s="45" t="str">
        <f t="shared" si="2973"/>
        <v/>
      </c>
      <c r="NT628" s="35"/>
    </row>
    <row r="629" spans="1:384" ht="15" customHeight="1" thickTop="1" thickBot="1" x14ac:dyDescent="0.25">
      <c r="A629" s="38"/>
      <c r="B629" s="39"/>
      <c r="C629" s="40"/>
      <c r="D629" s="40"/>
      <c r="E629" s="40"/>
      <c r="F629" s="140"/>
      <c r="G629" s="140"/>
      <c r="H629" s="42"/>
      <c r="I629" s="44"/>
      <c r="J629" s="44" t="str">
        <f t="shared" si="2976"/>
        <v/>
      </c>
      <c r="K629" s="44"/>
      <c r="L629" s="44"/>
      <c r="M629" s="44"/>
      <c r="N629" s="44" t="str">
        <f t="shared" si="2977"/>
        <v/>
      </c>
      <c r="O629" s="44"/>
      <c r="P629" s="44"/>
      <c r="Q629" s="44"/>
      <c r="R629" s="44" t="str">
        <f t="shared" si="2952"/>
        <v/>
      </c>
      <c r="S629" s="45" t="str">
        <f t="shared" si="2953"/>
        <v/>
      </c>
      <c r="T629" s="35"/>
      <c r="U629" s="27"/>
      <c r="V629" s="46"/>
      <c r="W629" s="67"/>
      <c r="X629" s="44" t="str">
        <f t="shared" si="2978"/>
        <v/>
      </c>
      <c r="Y629" s="44"/>
      <c r="Z629" s="44"/>
      <c r="AA629" s="44"/>
      <c r="AB629" s="44" t="str">
        <f t="shared" si="2979"/>
        <v/>
      </c>
      <c r="AC629" s="44"/>
      <c r="AD629" s="44"/>
      <c r="AE629" s="44"/>
      <c r="AF629" s="44" t="str">
        <f t="shared" si="2954"/>
        <v/>
      </c>
      <c r="AG629" s="45" t="str">
        <f t="shared" si="2955"/>
        <v/>
      </c>
      <c r="AH629" s="35"/>
      <c r="AI629" s="27"/>
      <c r="AJ629" s="46"/>
      <c r="AK629" s="44"/>
      <c r="AL629" s="44" t="str">
        <f t="shared" si="2980"/>
        <v/>
      </c>
      <c r="AM629" s="44"/>
      <c r="AN629" s="44" t="str">
        <f t="shared" si="2981"/>
        <v/>
      </c>
      <c r="AO629" s="44"/>
      <c r="AP629" s="44" t="str">
        <f t="shared" si="2982"/>
        <v/>
      </c>
      <c r="AQ629" s="44"/>
      <c r="AR629" s="44"/>
      <c r="AS629" s="44"/>
      <c r="AT629" s="44" t="str">
        <f t="shared" si="2956"/>
        <v/>
      </c>
      <c r="AU629" s="45" t="str">
        <f t="shared" si="2957"/>
        <v/>
      </c>
      <c r="AV629" s="35"/>
      <c r="AW629" s="27"/>
      <c r="AX629" s="46"/>
      <c r="AY629" s="44"/>
      <c r="AZ629" s="44" t="str">
        <f t="shared" si="2983"/>
        <v/>
      </c>
      <c r="BA629" s="44"/>
      <c r="BB629" s="44" t="str">
        <f t="shared" si="2984"/>
        <v/>
      </c>
      <c r="BC629" s="44"/>
      <c r="BD629" s="44" t="str">
        <f t="shared" si="2985"/>
        <v/>
      </c>
      <c r="BE629" s="44"/>
      <c r="BF629" s="44"/>
      <c r="BG629" s="44"/>
      <c r="BH629" s="44" t="str">
        <f t="shared" si="2958"/>
        <v/>
      </c>
      <c r="BI629" s="45" t="str">
        <f t="shared" si="2959"/>
        <v/>
      </c>
      <c r="BJ629" s="35"/>
      <c r="BK629" s="50"/>
      <c r="BL629" s="51" t="str">
        <f>IF($A596="","",$A596)</f>
        <v/>
      </c>
      <c r="BM629" s="43"/>
      <c r="BN629" s="43" t="str">
        <f t="shared" si="2999"/>
        <v/>
      </c>
      <c r="BO629" s="43"/>
      <c r="BP629" s="87" t="str">
        <f t="shared" si="3000"/>
        <v/>
      </c>
      <c r="BQ629" s="43"/>
      <c r="BR629" s="43" t="str">
        <f t="shared" si="3001"/>
        <v/>
      </c>
      <c r="BS629" s="43"/>
      <c r="BT629" s="53" t="str">
        <f t="shared" si="3002"/>
        <v/>
      </c>
      <c r="BU629" s="47" t="str">
        <f t="shared" si="3003"/>
        <v/>
      </c>
      <c r="BV629" s="44" t="str">
        <f t="shared" si="3004"/>
        <v/>
      </c>
      <c r="BW629" s="89" t="str">
        <f t="shared" si="3005"/>
        <v/>
      </c>
      <c r="BX629" s="35"/>
      <c r="BY629" s="27"/>
      <c r="BZ629" s="51" t="str">
        <f>IF($A596="","",$A596)</f>
        <v/>
      </c>
      <c r="CA629" s="43"/>
      <c r="CB629" s="43" t="str">
        <f t="shared" si="3006"/>
        <v/>
      </c>
      <c r="CC629" s="43"/>
      <c r="CD629" s="87" t="str">
        <f t="shared" si="3007"/>
        <v/>
      </c>
      <c r="CE629" s="43"/>
      <c r="CF629" s="43" t="str">
        <f t="shared" si="3008"/>
        <v/>
      </c>
      <c r="CG629" s="43"/>
      <c r="CH629" s="53" t="str">
        <f t="shared" si="3009"/>
        <v/>
      </c>
      <c r="CI629" s="47" t="str">
        <f t="shared" si="3010"/>
        <v/>
      </c>
      <c r="CJ629" s="44" t="str">
        <f t="shared" si="3011"/>
        <v/>
      </c>
      <c r="CK629" s="89" t="str">
        <f t="shared" si="3012"/>
        <v/>
      </c>
      <c r="CL629" s="35"/>
      <c r="CM629" s="27"/>
      <c r="CN629" s="51" t="str">
        <f>IF($A596="","",$A596)</f>
        <v/>
      </c>
      <c r="CO629" s="43"/>
      <c r="CP629" s="43" t="str">
        <f t="shared" si="3013"/>
        <v/>
      </c>
      <c r="CQ629" s="43"/>
      <c r="CR629" s="87" t="str">
        <f t="shared" si="3014"/>
        <v/>
      </c>
      <c r="CS629" s="43"/>
      <c r="CT629" s="43" t="str">
        <f t="shared" si="3015"/>
        <v/>
      </c>
      <c r="CU629" s="43"/>
      <c r="CV629" s="53" t="str">
        <f t="shared" si="3016"/>
        <v/>
      </c>
      <c r="CW629" s="47" t="str">
        <f t="shared" si="3017"/>
        <v/>
      </c>
      <c r="CX629" s="44" t="str">
        <f t="shared" si="3018"/>
        <v/>
      </c>
      <c r="CY629" s="89" t="str">
        <f t="shared" si="3019"/>
        <v/>
      </c>
      <c r="CZ629" s="35"/>
      <c r="DA629" s="58"/>
      <c r="DB629" s="51" t="str">
        <f>IF($A596="","",$A596)</f>
        <v/>
      </c>
      <c r="DC629" s="43"/>
      <c r="DD629" s="43" t="str">
        <f t="shared" si="3020"/>
        <v/>
      </c>
      <c r="DE629" s="43"/>
      <c r="DF629" s="87" t="str">
        <f t="shared" si="3021"/>
        <v/>
      </c>
      <c r="DG629" s="43"/>
      <c r="DH629" s="43" t="str">
        <f t="shared" si="3022"/>
        <v/>
      </c>
      <c r="DI629" s="43"/>
      <c r="DJ629" s="53" t="str">
        <f t="shared" si="2974"/>
        <v/>
      </c>
      <c r="DK629" s="47" t="str">
        <f t="shared" si="2975"/>
        <v/>
      </c>
      <c r="DL629" s="44" t="str">
        <f t="shared" si="3023"/>
        <v/>
      </c>
      <c r="DM629" s="89" t="str">
        <f t="shared" si="3024"/>
        <v/>
      </c>
      <c r="DN629" s="35"/>
      <c r="DO629" s="27"/>
      <c r="DP629" s="51" t="str">
        <f>IF($A596="","",$A596)</f>
        <v/>
      </c>
      <c r="DQ629" s="43"/>
      <c r="DR629" s="43" t="str">
        <f t="shared" si="3025"/>
        <v/>
      </c>
      <c r="DS629" s="43"/>
      <c r="DT629" s="87" t="str">
        <f t="shared" si="3026"/>
        <v/>
      </c>
      <c r="DU629" s="43"/>
      <c r="DV629" s="43" t="str">
        <f t="shared" si="3027"/>
        <v/>
      </c>
      <c r="DW629" s="43"/>
      <c r="DX629" s="53" t="str">
        <f t="shared" si="2946"/>
        <v/>
      </c>
      <c r="DY629" s="47" t="str">
        <f t="shared" si="2947"/>
        <v/>
      </c>
      <c r="DZ629" s="44" t="str">
        <f t="shared" si="3028"/>
        <v/>
      </c>
      <c r="EA629" s="89" t="str">
        <f t="shared" si="3029"/>
        <v/>
      </c>
      <c r="EB629" s="35"/>
      <c r="EC629" s="27"/>
      <c r="ED629" s="46"/>
      <c r="EE629" s="67"/>
      <c r="EF629" s="44" t="str">
        <f t="shared" si="2986"/>
        <v/>
      </c>
      <c r="EG629" s="44"/>
      <c r="EH629" s="44"/>
      <c r="EI629" s="44"/>
      <c r="EJ629" s="44" t="str">
        <f t="shared" si="2987"/>
        <v/>
      </c>
      <c r="EK629" s="44"/>
      <c r="EL629" s="44"/>
      <c r="EM629" s="44"/>
      <c r="EN629" s="44" t="str">
        <f t="shared" si="2960"/>
        <v/>
      </c>
      <c r="EO629" s="45" t="str">
        <f t="shared" si="2961"/>
        <v/>
      </c>
      <c r="EP629" s="35"/>
      <c r="EQ629" s="27"/>
      <c r="ER629" s="46"/>
      <c r="ES629" s="44"/>
      <c r="ET629" s="44" t="str">
        <f t="shared" si="2988"/>
        <v/>
      </c>
      <c r="EU629" s="44"/>
      <c r="EV629" s="44" t="str">
        <f t="shared" si="2989"/>
        <v/>
      </c>
      <c r="EW629" s="44"/>
      <c r="EX629" s="44" t="str">
        <f t="shared" si="2990"/>
        <v/>
      </c>
      <c r="EY629" s="44"/>
      <c r="EZ629" s="44"/>
      <c r="FA629" s="44"/>
      <c r="FB629" s="44" t="str">
        <f t="shared" si="2962"/>
        <v/>
      </c>
      <c r="FC629" s="45" t="str">
        <f t="shared" si="2963"/>
        <v/>
      </c>
      <c r="FD629" s="35"/>
      <c r="HW629" s="181"/>
      <c r="IY629" s="33"/>
      <c r="IZ629" s="51" t="str">
        <f>IF($A596="","",$A596)</f>
        <v/>
      </c>
      <c r="JA629" s="43"/>
      <c r="JB629" s="43" t="str">
        <f t="shared" si="3030"/>
        <v/>
      </c>
      <c r="JC629" s="43"/>
      <c r="JD629" s="87" t="str">
        <f t="shared" si="3031"/>
        <v/>
      </c>
      <c r="JE629" s="43"/>
      <c r="JF629" s="43" t="str">
        <f t="shared" si="3032"/>
        <v/>
      </c>
      <c r="JG629" s="43"/>
      <c r="JH629" s="53" t="str">
        <f t="shared" si="3033"/>
        <v/>
      </c>
      <c r="JI629" s="47" t="str">
        <f t="shared" si="3034"/>
        <v/>
      </c>
      <c r="JJ629" s="44" t="str">
        <f t="shared" si="3035"/>
        <v/>
      </c>
      <c r="JK629" s="89" t="str">
        <f t="shared" si="3036"/>
        <v/>
      </c>
      <c r="JL629" s="35"/>
      <c r="JM629" s="27"/>
      <c r="JN629" s="51" t="str">
        <f>IF($A596="","",$A596)</f>
        <v/>
      </c>
      <c r="JO629" s="43"/>
      <c r="JP629" s="43" t="str">
        <f t="shared" si="3037"/>
        <v/>
      </c>
      <c r="JQ629" s="43"/>
      <c r="JR629" s="87" t="str">
        <f t="shared" si="3038"/>
        <v/>
      </c>
      <c r="JS629" s="43"/>
      <c r="JT629" s="43" t="str">
        <f t="shared" si="3039"/>
        <v/>
      </c>
      <c r="JU629" s="43"/>
      <c r="JV629" s="53" t="str">
        <f t="shared" si="2950"/>
        <v/>
      </c>
      <c r="JW629" s="47" t="str">
        <f t="shared" si="2951"/>
        <v/>
      </c>
      <c r="JX629" s="44" t="str">
        <f t="shared" si="3040"/>
        <v/>
      </c>
      <c r="JY629" s="89" t="str">
        <f t="shared" si="3041"/>
        <v/>
      </c>
      <c r="JZ629" s="35"/>
      <c r="KA629" s="61"/>
      <c r="KB629" s="51" t="str">
        <f>IF($A596="","",$A596)</f>
        <v/>
      </c>
      <c r="KC629" s="43"/>
      <c r="KD629" s="43" t="str">
        <f t="shared" si="3042"/>
        <v/>
      </c>
      <c r="KE629" s="43"/>
      <c r="KF629" s="87" t="str">
        <f t="shared" si="3043"/>
        <v/>
      </c>
      <c r="KG629" s="43"/>
      <c r="KH629" s="43" t="str">
        <f t="shared" si="3044"/>
        <v/>
      </c>
      <c r="KI629" s="43"/>
      <c r="KJ629" s="53" t="str">
        <f t="shared" si="2964"/>
        <v/>
      </c>
      <c r="KK629" s="47" t="str">
        <f t="shared" si="2965"/>
        <v/>
      </c>
      <c r="KL629" s="44" t="str">
        <f t="shared" si="3045"/>
        <v/>
      </c>
      <c r="KM629" s="89" t="str">
        <f t="shared" si="3046"/>
        <v/>
      </c>
      <c r="KN629" s="35"/>
      <c r="KO629" s="27"/>
      <c r="KP629" s="51" t="str">
        <f>IF($A596="","",$A596)</f>
        <v/>
      </c>
      <c r="KQ629" s="43"/>
      <c r="KR629" s="43" t="str">
        <f t="shared" si="3047"/>
        <v/>
      </c>
      <c r="KS629" s="43"/>
      <c r="KT629" s="87" t="str">
        <f t="shared" si="3048"/>
        <v/>
      </c>
      <c r="KU629" s="43"/>
      <c r="KV629" s="43" t="str">
        <f t="shared" si="3049"/>
        <v/>
      </c>
      <c r="KW629" s="43"/>
      <c r="KX629" s="53" t="str">
        <f t="shared" si="2948"/>
        <v/>
      </c>
      <c r="KY629" s="47" t="str">
        <f t="shared" si="2949"/>
        <v/>
      </c>
      <c r="KZ629" s="44" t="str">
        <f t="shared" si="3050"/>
        <v/>
      </c>
      <c r="LA629" s="89" t="str">
        <f t="shared" si="3051"/>
        <v/>
      </c>
      <c r="LB629" s="35"/>
      <c r="LC629" s="27"/>
      <c r="LD629" s="74"/>
      <c r="LE629" s="75"/>
      <c r="LF629" s="75"/>
      <c r="LG629" s="75"/>
      <c r="LH629" s="75"/>
      <c r="LI629" s="75"/>
      <c r="LJ629" s="75"/>
      <c r="LK629" s="75"/>
      <c r="LL629" s="77"/>
      <c r="LM629" s="78"/>
      <c r="LN629" s="75" t="str">
        <f t="shared" si="2885"/>
        <v/>
      </c>
      <c r="LO629" s="79"/>
      <c r="LP629" s="35"/>
      <c r="LQ629" s="27"/>
      <c r="LR629" s="46"/>
      <c r="LS629" s="67"/>
      <c r="LT629" s="44" t="str">
        <f t="shared" si="2991"/>
        <v/>
      </c>
      <c r="LU629" s="44"/>
      <c r="LV629" s="44"/>
      <c r="LW629" s="44"/>
      <c r="LX629" s="44" t="str">
        <f t="shared" si="2992"/>
        <v/>
      </c>
      <c r="LY629" s="44"/>
      <c r="LZ629" s="44"/>
      <c r="MA629" s="44"/>
      <c r="MB629" s="44" t="str">
        <f t="shared" si="2966"/>
        <v/>
      </c>
      <c r="MC629" s="45" t="str">
        <f t="shared" si="2967"/>
        <v/>
      </c>
      <c r="MD629" s="35"/>
      <c r="ME629" s="27"/>
      <c r="MF629" s="46"/>
      <c r="MG629" s="67"/>
      <c r="MH629" s="44" t="str">
        <f t="shared" si="2993"/>
        <v/>
      </c>
      <c r="MI629" s="44"/>
      <c r="MJ629" s="44"/>
      <c r="MK629" s="44"/>
      <c r="ML629" s="44" t="str">
        <f t="shared" si="2994"/>
        <v/>
      </c>
      <c r="MM629" s="44"/>
      <c r="MN629" s="44"/>
      <c r="MO629" s="44"/>
      <c r="MP629" s="44" t="str">
        <f t="shared" si="2968"/>
        <v/>
      </c>
      <c r="MQ629" s="45" t="str">
        <f t="shared" si="2969"/>
        <v/>
      </c>
      <c r="MR629" s="35"/>
      <c r="MS629" s="27"/>
      <c r="MT629" s="46"/>
      <c r="MU629" s="67"/>
      <c r="MV629" s="44" t="str">
        <f t="shared" si="2995"/>
        <v/>
      </c>
      <c r="MW629" s="44"/>
      <c r="MX629" s="44"/>
      <c r="MY629" s="44"/>
      <c r="MZ629" s="44" t="str">
        <f t="shared" si="2996"/>
        <v/>
      </c>
      <c r="NA629" s="44"/>
      <c r="NB629" s="44"/>
      <c r="NC629" s="44"/>
      <c r="ND629" s="44" t="str">
        <f t="shared" si="2970"/>
        <v/>
      </c>
      <c r="NE629" s="45" t="str">
        <f t="shared" si="2971"/>
        <v/>
      </c>
      <c r="NF629" s="35"/>
      <c r="NG629" s="27"/>
      <c r="NH629" s="46"/>
      <c r="NI629" s="67"/>
      <c r="NJ629" s="44" t="str">
        <f t="shared" si="2997"/>
        <v/>
      </c>
      <c r="NK629" s="44"/>
      <c r="NL629" s="44"/>
      <c r="NM629" s="44"/>
      <c r="NN629" s="44" t="str">
        <f t="shared" si="2998"/>
        <v/>
      </c>
      <c r="NO629" s="44"/>
      <c r="NP629" s="44"/>
      <c r="NQ629" s="44"/>
      <c r="NR629" s="44" t="str">
        <f t="shared" si="2972"/>
        <v/>
      </c>
      <c r="NS629" s="45" t="str">
        <f t="shared" si="2973"/>
        <v/>
      </c>
      <c r="NT629" s="35"/>
    </row>
    <row r="630" spans="1:384" ht="15" customHeight="1" thickTop="1" x14ac:dyDescent="0.2">
      <c r="A630" s="38"/>
      <c r="B630" s="39"/>
      <c r="C630" s="40"/>
      <c r="D630" s="40"/>
      <c r="E630" s="40"/>
      <c r="F630" s="140"/>
      <c r="G630" s="140"/>
      <c r="H630" s="42"/>
      <c r="I630" s="44"/>
      <c r="J630" s="44" t="str">
        <f t="shared" si="2976"/>
        <v/>
      </c>
      <c r="K630" s="44"/>
      <c r="L630" s="44"/>
      <c r="M630" s="44"/>
      <c r="N630" s="44" t="str">
        <f t="shared" si="2977"/>
        <v/>
      </c>
      <c r="O630" s="44"/>
      <c r="P630" s="44"/>
      <c r="Q630" s="44"/>
      <c r="R630" s="44" t="str">
        <f t="shared" si="2952"/>
        <v/>
      </c>
      <c r="S630" s="45" t="str">
        <f t="shared" si="2953"/>
        <v/>
      </c>
      <c r="T630" s="35"/>
      <c r="U630" s="27"/>
      <c r="V630" s="46"/>
      <c r="W630" s="67"/>
      <c r="X630" s="44" t="str">
        <f t="shared" si="2978"/>
        <v/>
      </c>
      <c r="Y630" s="44"/>
      <c r="Z630" s="44"/>
      <c r="AA630" s="44"/>
      <c r="AB630" s="44" t="str">
        <f t="shared" si="2979"/>
        <v/>
      </c>
      <c r="AC630" s="44"/>
      <c r="AD630" s="44"/>
      <c r="AE630" s="44"/>
      <c r="AF630" s="44" t="str">
        <f t="shared" si="2954"/>
        <v/>
      </c>
      <c r="AG630" s="45" t="str">
        <f t="shared" si="2955"/>
        <v/>
      </c>
      <c r="AH630" s="35"/>
      <c r="AI630" s="27"/>
      <c r="AJ630" s="46"/>
      <c r="AK630" s="44"/>
      <c r="AL630" s="44" t="str">
        <f t="shared" si="2980"/>
        <v/>
      </c>
      <c r="AM630" s="44"/>
      <c r="AN630" s="44" t="str">
        <f t="shared" si="2981"/>
        <v/>
      </c>
      <c r="AO630" s="44"/>
      <c r="AP630" s="44" t="str">
        <f t="shared" si="2982"/>
        <v/>
      </c>
      <c r="AQ630" s="44"/>
      <c r="AR630" s="44"/>
      <c r="AS630" s="44"/>
      <c r="AT630" s="44" t="str">
        <f t="shared" si="2956"/>
        <v/>
      </c>
      <c r="AU630" s="45" t="str">
        <f t="shared" si="2957"/>
        <v/>
      </c>
      <c r="AV630" s="35"/>
      <c r="AW630" s="27"/>
      <c r="AX630" s="46"/>
      <c r="AY630" s="44"/>
      <c r="AZ630" s="44" t="str">
        <f t="shared" si="2983"/>
        <v/>
      </c>
      <c r="BA630" s="44"/>
      <c r="BB630" s="44" t="str">
        <f t="shared" si="2984"/>
        <v/>
      </c>
      <c r="BC630" s="44"/>
      <c r="BD630" s="44" t="str">
        <f t="shared" si="2985"/>
        <v/>
      </c>
      <c r="BE630" s="44"/>
      <c r="BF630" s="44"/>
      <c r="BG630" s="44"/>
      <c r="BH630" s="44" t="str">
        <f t="shared" si="2958"/>
        <v/>
      </c>
      <c r="BI630" s="45" t="str">
        <f t="shared" si="2959"/>
        <v/>
      </c>
      <c r="BJ630" s="35"/>
      <c r="BK630" s="50"/>
      <c r="BL630" s="46"/>
      <c r="BM630" s="44"/>
      <c r="BN630" s="44" t="str">
        <f t="shared" si="2999"/>
        <v/>
      </c>
      <c r="BO630" s="44"/>
      <c r="BP630" s="44" t="str">
        <f t="shared" si="3000"/>
        <v/>
      </c>
      <c r="BQ630" s="44"/>
      <c r="BR630" s="44" t="str">
        <f t="shared" si="3001"/>
        <v/>
      </c>
      <c r="BS630" s="44"/>
      <c r="BT630" s="60" t="str">
        <f t="shared" si="3002"/>
        <v/>
      </c>
      <c r="BU630" s="67" t="str">
        <f t="shared" si="3003"/>
        <v/>
      </c>
      <c r="BV630" s="43" t="str">
        <f t="shared" si="3004"/>
        <v/>
      </c>
      <c r="BW630" s="45" t="str">
        <f t="shared" si="3005"/>
        <v/>
      </c>
      <c r="BX630" s="35"/>
      <c r="BY630" s="27"/>
      <c r="BZ630" s="46"/>
      <c r="CA630" s="44"/>
      <c r="CB630" s="44" t="str">
        <f t="shared" si="3006"/>
        <v/>
      </c>
      <c r="CC630" s="44"/>
      <c r="CD630" s="44" t="str">
        <f t="shared" si="3007"/>
        <v/>
      </c>
      <c r="CE630" s="44"/>
      <c r="CF630" s="44" t="str">
        <f t="shared" si="3008"/>
        <v/>
      </c>
      <c r="CG630" s="44"/>
      <c r="CH630" s="60" t="str">
        <f t="shared" si="3009"/>
        <v/>
      </c>
      <c r="CI630" s="67" t="str">
        <f t="shared" si="3010"/>
        <v/>
      </c>
      <c r="CJ630" s="43" t="str">
        <f t="shared" si="3011"/>
        <v/>
      </c>
      <c r="CK630" s="45" t="str">
        <f t="shared" si="3012"/>
        <v/>
      </c>
      <c r="CL630" s="35"/>
      <c r="CM630" s="27"/>
      <c r="CN630" s="46"/>
      <c r="CO630" s="44"/>
      <c r="CP630" s="44" t="str">
        <f t="shared" si="3013"/>
        <v/>
      </c>
      <c r="CQ630" s="44"/>
      <c r="CR630" s="44" t="str">
        <f t="shared" si="3014"/>
        <v/>
      </c>
      <c r="CS630" s="44"/>
      <c r="CT630" s="44" t="str">
        <f t="shared" si="3015"/>
        <v/>
      </c>
      <c r="CU630" s="44"/>
      <c r="CV630" s="60" t="str">
        <f t="shared" si="3016"/>
        <v/>
      </c>
      <c r="CW630" s="67" t="str">
        <f t="shared" si="3017"/>
        <v/>
      </c>
      <c r="CX630" s="43" t="str">
        <f t="shared" si="3018"/>
        <v/>
      </c>
      <c r="CY630" s="45" t="str">
        <f t="shared" si="3019"/>
        <v/>
      </c>
      <c r="CZ630" s="35"/>
      <c r="DA630" s="58"/>
      <c r="DB630" s="46"/>
      <c r="DC630" s="44"/>
      <c r="DD630" s="44" t="str">
        <f t="shared" si="3020"/>
        <v/>
      </c>
      <c r="DE630" s="44"/>
      <c r="DF630" s="44" t="str">
        <f t="shared" si="3021"/>
        <v/>
      </c>
      <c r="DG630" s="44"/>
      <c r="DH630" s="44" t="str">
        <f t="shared" si="3022"/>
        <v/>
      </c>
      <c r="DI630" s="44"/>
      <c r="DJ630" s="60" t="str">
        <f t="shared" si="2974"/>
        <v/>
      </c>
      <c r="DK630" s="67" t="str">
        <f t="shared" si="2975"/>
        <v/>
      </c>
      <c r="DL630" s="43" t="str">
        <f t="shared" si="3023"/>
        <v/>
      </c>
      <c r="DM630" s="45" t="str">
        <f t="shared" si="3024"/>
        <v/>
      </c>
      <c r="DN630" s="35"/>
      <c r="DO630" s="27"/>
      <c r="DP630" s="46"/>
      <c r="DQ630" s="44"/>
      <c r="DR630" s="44" t="str">
        <f t="shared" si="3025"/>
        <v/>
      </c>
      <c r="DS630" s="44"/>
      <c r="DT630" s="44" t="str">
        <f t="shared" si="3026"/>
        <v/>
      </c>
      <c r="DU630" s="44"/>
      <c r="DV630" s="44" t="str">
        <f t="shared" si="3027"/>
        <v/>
      </c>
      <c r="DW630" s="44"/>
      <c r="DX630" s="60" t="str">
        <f t="shared" si="2946"/>
        <v/>
      </c>
      <c r="DY630" s="67" t="str">
        <f t="shared" si="2947"/>
        <v/>
      </c>
      <c r="DZ630" s="43" t="str">
        <f t="shared" si="3028"/>
        <v/>
      </c>
      <c r="EA630" s="45" t="str">
        <f t="shared" si="3029"/>
        <v/>
      </c>
      <c r="EB630" s="35"/>
      <c r="EC630" s="27"/>
      <c r="ED630" s="46"/>
      <c r="EE630" s="67"/>
      <c r="EF630" s="44" t="str">
        <f t="shared" si="2986"/>
        <v/>
      </c>
      <c r="EG630" s="44"/>
      <c r="EH630" s="44"/>
      <c r="EI630" s="44"/>
      <c r="EJ630" s="44" t="str">
        <f t="shared" si="2987"/>
        <v/>
      </c>
      <c r="EK630" s="44"/>
      <c r="EL630" s="44"/>
      <c r="EM630" s="44"/>
      <c r="EN630" s="44" t="str">
        <f t="shared" si="2960"/>
        <v/>
      </c>
      <c r="EO630" s="45" t="str">
        <f t="shared" si="2961"/>
        <v/>
      </c>
      <c r="EP630" s="35"/>
      <c r="EQ630" s="27"/>
      <c r="ER630" s="46"/>
      <c r="ES630" s="44"/>
      <c r="ET630" s="44" t="str">
        <f t="shared" si="2988"/>
        <v/>
      </c>
      <c r="EU630" s="44"/>
      <c r="EV630" s="44" t="str">
        <f t="shared" si="2989"/>
        <v/>
      </c>
      <c r="EW630" s="44"/>
      <c r="EX630" s="44" t="str">
        <f t="shared" si="2990"/>
        <v/>
      </c>
      <c r="EY630" s="44"/>
      <c r="EZ630" s="44"/>
      <c r="FA630" s="44"/>
      <c r="FB630" s="44" t="str">
        <f t="shared" si="2962"/>
        <v/>
      </c>
      <c r="FC630" s="45" t="str">
        <f t="shared" si="2963"/>
        <v/>
      </c>
      <c r="FD630" s="35"/>
      <c r="HW630" s="181"/>
      <c r="IY630" s="33"/>
      <c r="IZ630" s="46"/>
      <c r="JA630" s="44"/>
      <c r="JB630" s="44" t="str">
        <f t="shared" si="3030"/>
        <v/>
      </c>
      <c r="JC630" s="44"/>
      <c r="JD630" s="44" t="str">
        <f t="shared" si="3031"/>
        <v/>
      </c>
      <c r="JE630" s="44"/>
      <c r="JF630" s="44" t="str">
        <f t="shared" si="3032"/>
        <v/>
      </c>
      <c r="JG630" s="44"/>
      <c r="JH630" s="60" t="str">
        <f t="shared" si="3033"/>
        <v/>
      </c>
      <c r="JI630" s="67" t="str">
        <f t="shared" si="3034"/>
        <v/>
      </c>
      <c r="JJ630" s="43" t="str">
        <f t="shared" si="3035"/>
        <v/>
      </c>
      <c r="JK630" s="45" t="str">
        <f t="shared" si="3036"/>
        <v/>
      </c>
      <c r="JL630" s="35"/>
      <c r="JM630" s="27"/>
      <c r="JN630" s="46"/>
      <c r="JO630" s="44"/>
      <c r="JP630" s="44" t="str">
        <f t="shared" si="3037"/>
        <v/>
      </c>
      <c r="JQ630" s="44"/>
      <c r="JR630" s="44" t="str">
        <f t="shared" si="3038"/>
        <v/>
      </c>
      <c r="JS630" s="44"/>
      <c r="JT630" s="44" t="str">
        <f t="shared" si="3039"/>
        <v/>
      </c>
      <c r="JU630" s="44"/>
      <c r="JV630" s="60" t="str">
        <f t="shared" si="2950"/>
        <v/>
      </c>
      <c r="JW630" s="67" t="str">
        <f t="shared" si="2951"/>
        <v/>
      </c>
      <c r="JX630" s="43" t="str">
        <f t="shared" si="3040"/>
        <v/>
      </c>
      <c r="JY630" s="45" t="str">
        <f t="shared" si="3041"/>
        <v/>
      </c>
      <c r="JZ630" s="35"/>
      <c r="KA630" s="61"/>
      <c r="KB630" s="46"/>
      <c r="KC630" s="44"/>
      <c r="KD630" s="44" t="str">
        <f t="shared" si="3042"/>
        <v/>
      </c>
      <c r="KE630" s="44"/>
      <c r="KF630" s="44" t="str">
        <f t="shared" si="3043"/>
        <v/>
      </c>
      <c r="KG630" s="44"/>
      <c r="KH630" s="44" t="str">
        <f t="shared" si="3044"/>
        <v/>
      </c>
      <c r="KI630" s="44"/>
      <c r="KJ630" s="60" t="str">
        <f t="shared" si="2964"/>
        <v/>
      </c>
      <c r="KK630" s="67" t="str">
        <f t="shared" si="2965"/>
        <v/>
      </c>
      <c r="KL630" s="43" t="str">
        <f t="shared" si="3045"/>
        <v/>
      </c>
      <c r="KM630" s="45" t="str">
        <f t="shared" si="3046"/>
        <v/>
      </c>
      <c r="KN630" s="35"/>
      <c r="KO630" s="27"/>
      <c r="KP630" s="46"/>
      <c r="KQ630" s="44"/>
      <c r="KR630" s="44" t="str">
        <f t="shared" si="3047"/>
        <v/>
      </c>
      <c r="KS630" s="44"/>
      <c r="KT630" s="44" t="str">
        <f t="shared" si="3048"/>
        <v/>
      </c>
      <c r="KU630" s="44"/>
      <c r="KV630" s="44" t="str">
        <f t="shared" si="3049"/>
        <v/>
      </c>
      <c r="KW630" s="44"/>
      <c r="KX630" s="60" t="str">
        <f t="shared" si="2948"/>
        <v/>
      </c>
      <c r="KY630" s="67" t="str">
        <f t="shared" si="2949"/>
        <v/>
      </c>
      <c r="KZ630" s="43" t="str">
        <f t="shared" si="3050"/>
        <v/>
      </c>
      <c r="LA630" s="45" t="str">
        <f t="shared" si="3051"/>
        <v/>
      </c>
      <c r="LB630" s="35"/>
      <c r="LC630" s="27"/>
      <c r="LD630" s="51"/>
      <c r="LE630" s="43"/>
      <c r="LF630" s="93" t="str">
        <f>IF(LE630="","",LE630-LE627)</f>
        <v/>
      </c>
      <c r="LG630" s="43"/>
      <c r="LH630" s="43"/>
      <c r="LI630" s="43"/>
      <c r="LJ630" s="87"/>
      <c r="LK630" s="43"/>
      <c r="LL630" s="72"/>
      <c r="LM630" s="67"/>
      <c r="LN630" s="87" t="str">
        <f t="shared" si="2885"/>
        <v/>
      </c>
      <c r="LO630" s="54"/>
      <c r="LP630" s="35"/>
      <c r="LQ630" s="27"/>
      <c r="LR630" s="46"/>
      <c r="LS630" s="67"/>
      <c r="LT630" s="44" t="str">
        <f t="shared" si="2991"/>
        <v/>
      </c>
      <c r="LU630" s="44"/>
      <c r="LV630" s="44"/>
      <c r="LW630" s="44"/>
      <c r="LX630" s="44" t="str">
        <f t="shared" si="2992"/>
        <v/>
      </c>
      <c r="LY630" s="44"/>
      <c r="LZ630" s="44"/>
      <c r="MA630" s="44"/>
      <c r="MB630" s="44" t="str">
        <f t="shared" si="2966"/>
        <v/>
      </c>
      <c r="MC630" s="45" t="str">
        <f t="shared" si="2967"/>
        <v/>
      </c>
      <c r="MD630" s="35"/>
      <c r="ME630" s="27"/>
      <c r="MF630" s="46"/>
      <c r="MG630" s="67"/>
      <c r="MH630" s="44" t="str">
        <f t="shared" si="2993"/>
        <v/>
      </c>
      <c r="MI630" s="44"/>
      <c r="MJ630" s="44"/>
      <c r="MK630" s="44"/>
      <c r="ML630" s="44" t="str">
        <f t="shared" si="2994"/>
        <v/>
      </c>
      <c r="MM630" s="44"/>
      <c r="MN630" s="44"/>
      <c r="MO630" s="44"/>
      <c r="MP630" s="44" t="str">
        <f t="shared" si="2968"/>
        <v/>
      </c>
      <c r="MQ630" s="45" t="str">
        <f t="shared" si="2969"/>
        <v/>
      </c>
      <c r="MR630" s="35"/>
      <c r="MS630" s="27"/>
      <c r="MT630" s="46"/>
      <c r="MU630" s="67"/>
      <c r="MV630" s="44" t="str">
        <f t="shared" si="2995"/>
        <v/>
      </c>
      <c r="MW630" s="44"/>
      <c r="MX630" s="44"/>
      <c r="MY630" s="44"/>
      <c r="MZ630" s="44" t="str">
        <f t="shared" si="2996"/>
        <v/>
      </c>
      <c r="NA630" s="44"/>
      <c r="NB630" s="44"/>
      <c r="NC630" s="44"/>
      <c r="ND630" s="44" t="str">
        <f t="shared" si="2970"/>
        <v/>
      </c>
      <c r="NE630" s="45" t="str">
        <f t="shared" si="2971"/>
        <v/>
      </c>
      <c r="NF630" s="35"/>
      <c r="NG630" s="27"/>
      <c r="NH630" s="46"/>
      <c r="NI630" s="67"/>
      <c r="NJ630" s="44" t="str">
        <f t="shared" si="2997"/>
        <v/>
      </c>
      <c r="NK630" s="44"/>
      <c r="NL630" s="44"/>
      <c r="NM630" s="44"/>
      <c r="NN630" s="44" t="str">
        <f t="shared" si="2998"/>
        <v/>
      </c>
      <c r="NO630" s="44"/>
      <c r="NP630" s="44"/>
      <c r="NQ630" s="44"/>
      <c r="NR630" s="44" t="str">
        <f t="shared" si="2972"/>
        <v/>
      </c>
      <c r="NS630" s="45" t="str">
        <f t="shared" si="2973"/>
        <v/>
      </c>
      <c r="NT630" s="35"/>
    </row>
    <row r="631" spans="1:384" x14ac:dyDescent="0.2">
      <c r="A631" s="38"/>
      <c r="B631" s="39"/>
      <c r="C631" s="40"/>
      <c r="D631" s="40"/>
      <c r="E631" s="40"/>
      <c r="F631" s="140"/>
      <c r="G631" s="140"/>
      <c r="H631" s="42"/>
      <c r="I631" s="44"/>
      <c r="J631" s="44" t="str">
        <f t="shared" si="2976"/>
        <v/>
      </c>
      <c r="K631" s="44"/>
      <c r="L631" s="44"/>
      <c r="M631" s="44"/>
      <c r="N631" s="44" t="str">
        <f t="shared" si="2977"/>
        <v/>
      </c>
      <c r="O631" s="44"/>
      <c r="P631" s="44"/>
      <c r="Q631" s="44"/>
      <c r="R631" s="44" t="str">
        <f t="shared" si="2952"/>
        <v/>
      </c>
      <c r="S631" s="45" t="str">
        <f t="shared" si="2953"/>
        <v/>
      </c>
      <c r="T631" s="35"/>
      <c r="U631" s="27"/>
      <c r="V631" s="46"/>
      <c r="W631" s="67"/>
      <c r="X631" s="44" t="str">
        <f t="shared" si="2978"/>
        <v/>
      </c>
      <c r="Y631" s="44"/>
      <c r="Z631" s="44"/>
      <c r="AA631" s="44"/>
      <c r="AB631" s="44" t="str">
        <f t="shared" si="2979"/>
        <v/>
      </c>
      <c r="AC631" s="44"/>
      <c r="AD631" s="44"/>
      <c r="AE631" s="44"/>
      <c r="AF631" s="44" t="str">
        <f t="shared" si="2954"/>
        <v/>
      </c>
      <c r="AG631" s="45" t="str">
        <f t="shared" si="2955"/>
        <v/>
      </c>
      <c r="AH631" s="35"/>
      <c r="AI631" s="27"/>
      <c r="AJ631" s="46"/>
      <c r="AK631" s="44"/>
      <c r="AL631" s="44" t="str">
        <f t="shared" si="2980"/>
        <v/>
      </c>
      <c r="AM631" s="44"/>
      <c r="AN631" s="44" t="str">
        <f t="shared" si="2981"/>
        <v/>
      </c>
      <c r="AO631" s="44"/>
      <c r="AP631" s="44" t="str">
        <f t="shared" si="2982"/>
        <v/>
      </c>
      <c r="AQ631" s="44"/>
      <c r="AR631" s="44"/>
      <c r="AS631" s="44"/>
      <c r="AT631" s="44" t="str">
        <f t="shared" si="2956"/>
        <v/>
      </c>
      <c r="AU631" s="45" t="str">
        <f t="shared" si="2957"/>
        <v/>
      </c>
      <c r="AV631" s="35"/>
      <c r="AW631" s="27"/>
      <c r="AX631" s="46"/>
      <c r="AY631" s="44"/>
      <c r="AZ631" s="44" t="str">
        <f t="shared" si="2983"/>
        <v/>
      </c>
      <c r="BA631" s="44"/>
      <c r="BB631" s="44" t="str">
        <f t="shared" si="2984"/>
        <v/>
      </c>
      <c r="BC631" s="44"/>
      <c r="BD631" s="44" t="str">
        <f t="shared" si="2985"/>
        <v/>
      </c>
      <c r="BE631" s="44"/>
      <c r="BF631" s="44"/>
      <c r="BG631" s="44"/>
      <c r="BH631" s="44" t="str">
        <f t="shared" si="2958"/>
        <v/>
      </c>
      <c r="BI631" s="45" t="str">
        <f t="shared" si="2959"/>
        <v/>
      </c>
      <c r="BJ631" s="35"/>
      <c r="BK631" s="50"/>
      <c r="BL631" s="46"/>
      <c r="BM631" s="44"/>
      <c r="BN631" s="44" t="str">
        <f t="shared" si="2999"/>
        <v/>
      </c>
      <c r="BO631" s="44"/>
      <c r="BP631" s="44" t="str">
        <f t="shared" si="3000"/>
        <v/>
      </c>
      <c r="BQ631" s="44"/>
      <c r="BR631" s="44" t="str">
        <f t="shared" si="3001"/>
        <v/>
      </c>
      <c r="BS631" s="44"/>
      <c r="BT631" s="60" t="str">
        <f t="shared" si="3002"/>
        <v/>
      </c>
      <c r="BU631" s="67" t="str">
        <f t="shared" si="3003"/>
        <v/>
      </c>
      <c r="BV631" s="44" t="str">
        <f t="shared" si="3004"/>
        <v/>
      </c>
      <c r="BW631" s="45" t="str">
        <f t="shared" si="3005"/>
        <v/>
      </c>
      <c r="BX631" s="35"/>
      <c r="BY631" s="27"/>
      <c r="BZ631" s="46"/>
      <c r="CA631" s="44"/>
      <c r="CB631" s="44" t="str">
        <f t="shared" si="3006"/>
        <v/>
      </c>
      <c r="CC631" s="44"/>
      <c r="CD631" s="44" t="str">
        <f t="shared" si="3007"/>
        <v/>
      </c>
      <c r="CE631" s="44"/>
      <c r="CF631" s="44" t="str">
        <f t="shared" si="3008"/>
        <v/>
      </c>
      <c r="CG631" s="44"/>
      <c r="CH631" s="60" t="str">
        <f t="shared" si="3009"/>
        <v/>
      </c>
      <c r="CI631" s="67" t="str">
        <f t="shared" si="3010"/>
        <v/>
      </c>
      <c r="CJ631" s="44" t="str">
        <f t="shared" si="3011"/>
        <v/>
      </c>
      <c r="CK631" s="45" t="str">
        <f t="shared" si="3012"/>
        <v/>
      </c>
      <c r="CL631" s="35"/>
      <c r="CM631" s="27"/>
      <c r="CN631" s="46"/>
      <c r="CO631" s="44"/>
      <c r="CP631" s="44" t="str">
        <f t="shared" si="3013"/>
        <v/>
      </c>
      <c r="CQ631" s="44"/>
      <c r="CR631" s="44" t="str">
        <f t="shared" si="3014"/>
        <v/>
      </c>
      <c r="CS631" s="44"/>
      <c r="CT631" s="44" t="str">
        <f t="shared" si="3015"/>
        <v/>
      </c>
      <c r="CU631" s="44"/>
      <c r="CV631" s="60" t="str">
        <f t="shared" si="3016"/>
        <v/>
      </c>
      <c r="CW631" s="67" t="str">
        <f t="shared" si="3017"/>
        <v/>
      </c>
      <c r="CX631" s="44" t="str">
        <f t="shared" si="3018"/>
        <v/>
      </c>
      <c r="CY631" s="45" t="str">
        <f t="shared" si="3019"/>
        <v/>
      </c>
      <c r="CZ631" s="35"/>
      <c r="DA631" s="58"/>
      <c r="DB631" s="46"/>
      <c r="DC631" s="44"/>
      <c r="DD631" s="44" t="str">
        <f t="shared" si="3020"/>
        <v/>
      </c>
      <c r="DE631" s="44"/>
      <c r="DF631" s="44" t="str">
        <f t="shared" si="3021"/>
        <v/>
      </c>
      <c r="DG631" s="44"/>
      <c r="DH631" s="44" t="str">
        <f t="shared" si="3022"/>
        <v/>
      </c>
      <c r="DI631" s="44"/>
      <c r="DJ631" s="60" t="str">
        <f t="shared" si="2974"/>
        <v/>
      </c>
      <c r="DK631" s="67" t="str">
        <f t="shared" si="2975"/>
        <v/>
      </c>
      <c r="DL631" s="44" t="str">
        <f t="shared" si="3023"/>
        <v/>
      </c>
      <c r="DM631" s="45" t="str">
        <f t="shared" si="3024"/>
        <v/>
      </c>
      <c r="DN631" s="35"/>
      <c r="DO631" s="27"/>
      <c r="DP631" s="46"/>
      <c r="DQ631" s="44"/>
      <c r="DR631" s="44" t="str">
        <f t="shared" si="3025"/>
        <v/>
      </c>
      <c r="DS631" s="44"/>
      <c r="DT631" s="44" t="str">
        <f t="shared" si="3026"/>
        <v/>
      </c>
      <c r="DU631" s="44"/>
      <c r="DV631" s="44" t="str">
        <f t="shared" si="3027"/>
        <v/>
      </c>
      <c r="DW631" s="44"/>
      <c r="DX631" s="60" t="str">
        <f t="shared" si="2946"/>
        <v/>
      </c>
      <c r="DY631" s="67" t="str">
        <f t="shared" si="2947"/>
        <v/>
      </c>
      <c r="DZ631" s="44" t="str">
        <f t="shared" si="3028"/>
        <v/>
      </c>
      <c r="EA631" s="45" t="str">
        <f t="shared" si="3029"/>
        <v/>
      </c>
      <c r="EB631" s="35"/>
      <c r="EC631" s="27"/>
      <c r="ED631" s="46"/>
      <c r="EE631" s="67"/>
      <c r="EF631" s="44" t="str">
        <f t="shared" si="2986"/>
        <v/>
      </c>
      <c r="EG631" s="44"/>
      <c r="EH631" s="44"/>
      <c r="EI631" s="44"/>
      <c r="EJ631" s="44" t="str">
        <f t="shared" si="2987"/>
        <v/>
      </c>
      <c r="EK631" s="44"/>
      <c r="EL631" s="44"/>
      <c r="EM631" s="44"/>
      <c r="EN631" s="44" t="str">
        <f t="shared" si="2960"/>
        <v/>
      </c>
      <c r="EO631" s="45" t="str">
        <f t="shared" si="2961"/>
        <v/>
      </c>
      <c r="EP631" s="35"/>
      <c r="EQ631" s="27"/>
      <c r="ER631" s="46"/>
      <c r="ES631" s="44"/>
      <c r="ET631" s="44" t="str">
        <f t="shared" si="2988"/>
        <v/>
      </c>
      <c r="EU631" s="44"/>
      <c r="EV631" s="44" t="str">
        <f t="shared" si="2989"/>
        <v/>
      </c>
      <c r="EW631" s="44"/>
      <c r="EX631" s="44" t="str">
        <f t="shared" si="2990"/>
        <v/>
      </c>
      <c r="EY631" s="44"/>
      <c r="EZ631" s="44"/>
      <c r="FA631" s="44"/>
      <c r="FB631" s="44" t="str">
        <f t="shared" si="2962"/>
        <v/>
      </c>
      <c r="FC631" s="45" t="str">
        <f t="shared" si="2963"/>
        <v/>
      </c>
      <c r="FD631" s="35"/>
      <c r="HW631" s="181"/>
      <c r="IY631" s="33"/>
      <c r="IZ631" s="46"/>
      <c r="JA631" s="44"/>
      <c r="JB631" s="44" t="str">
        <f t="shared" si="3030"/>
        <v/>
      </c>
      <c r="JC631" s="44"/>
      <c r="JD631" s="44" t="str">
        <f t="shared" si="3031"/>
        <v/>
      </c>
      <c r="JE631" s="44"/>
      <c r="JF631" s="44" t="str">
        <f t="shared" si="3032"/>
        <v/>
      </c>
      <c r="JG631" s="44"/>
      <c r="JH631" s="60" t="str">
        <f t="shared" si="3033"/>
        <v/>
      </c>
      <c r="JI631" s="67" t="str">
        <f t="shared" si="3034"/>
        <v/>
      </c>
      <c r="JJ631" s="44" t="str">
        <f t="shared" si="3035"/>
        <v/>
      </c>
      <c r="JK631" s="45" t="str">
        <f t="shared" si="3036"/>
        <v/>
      </c>
      <c r="JL631" s="35"/>
      <c r="JM631" s="27"/>
      <c r="JN631" s="46"/>
      <c r="JO631" s="44"/>
      <c r="JP631" s="44" t="str">
        <f t="shared" si="3037"/>
        <v/>
      </c>
      <c r="JQ631" s="44"/>
      <c r="JR631" s="44" t="str">
        <f t="shared" si="3038"/>
        <v/>
      </c>
      <c r="JS631" s="44"/>
      <c r="JT631" s="44" t="str">
        <f t="shared" si="3039"/>
        <v/>
      </c>
      <c r="JU631" s="44"/>
      <c r="JV631" s="60" t="str">
        <f t="shared" si="2950"/>
        <v/>
      </c>
      <c r="JW631" s="67" t="str">
        <f t="shared" si="2951"/>
        <v/>
      </c>
      <c r="JX631" s="44" t="str">
        <f t="shared" si="3040"/>
        <v/>
      </c>
      <c r="JY631" s="45" t="str">
        <f t="shared" si="3041"/>
        <v/>
      </c>
      <c r="JZ631" s="35"/>
      <c r="KA631" s="61"/>
      <c r="KB631" s="46"/>
      <c r="KC631" s="44"/>
      <c r="KD631" s="44" t="str">
        <f t="shared" si="3042"/>
        <v/>
      </c>
      <c r="KE631" s="44"/>
      <c r="KF631" s="44" t="str">
        <f t="shared" si="3043"/>
        <v/>
      </c>
      <c r="KG631" s="44"/>
      <c r="KH631" s="44" t="str">
        <f t="shared" si="3044"/>
        <v/>
      </c>
      <c r="KI631" s="44"/>
      <c r="KJ631" s="60" t="str">
        <f t="shared" si="2964"/>
        <v/>
      </c>
      <c r="KK631" s="67" t="str">
        <f t="shared" si="2965"/>
        <v/>
      </c>
      <c r="KL631" s="44" t="str">
        <f t="shared" si="3045"/>
        <v/>
      </c>
      <c r="KM631" s="45" t="str">
        <f t="shared" si="3046"/>
        <v/>
      </c>
      <c r="KN631" s="35"/>
      <c r="KO631" s="27"/>
      <c r="KP631" s="46"/>
      <c r="KQ631" s="44"/>
      <c r="KR631" s="44" t="str">
        <f t="shared" si="3047"/>
        <v/>
      </c>
      <c r="KS631" s="44"/>
      <c r="KT631" s="44" t="str">
        <f t="shared" si="3048"/>
        <v/>
      </c>
      <c r="KU631" s="44"/>
      <c r="KV631" s="44" t="str">
        <f t="shared" si="3049"/>
        <v/>
      </c>
      <c r="KW631" s="44"/>
      <c r="KX631" s="60" t="str">
        <f t="shared" si="2948"/>
        <v/>
      </c>
      <c r="KY631" s="67" t="str">
        <f t="shared" si="2949"/>
        <v/>
      </c>
      <c r="KZ631" s="44" t="str">
        <f t="shared" si="3050"/>
        <v/>
      </c>
      <c r="LA631" s="45" t="str">
        <f t="shared" si="3051"/>
        <v/>
      </c>
      <c r="LB631" s="35"/>
      <c r="LC631" s="27"/>
      <c r="LD631" s="51"/>
      <c r="LE631" s="43"/>
      <c r="LF631" s="44"/>
      <c r="LG631" s="44"/>
      <c r="LH631" s="44"/>
      <c r="LI631" s="44"/>
      <c r="LJ631" s="44"/>
      <c r="LK631" s="44"/>
      <c r="LL631" s="60"/>
      <c r="LM631" s="67"/>
      <c r="LN631" s="44" t="str">
        <f t="shared" si="2885"/>
        <v/>
      </c>
      <c r="LO631" s="45"/>
      <c r="LP631" s="35"/>
      <c r="LQ631" s="27"/>
      <c r="LR631" s="46"/>
      <c r="LS631" s="67"/>
      <c r="LT631" s="44" t="str">
        <f t="shared" si="2991"/>
        <v/>
      </c>
      <c r="LU631" s="44"/>
      <c r="LV631" s="44"/>
      <c r="LW631" s="44"/>
      <c r="LX631" s="44" t="str">
        <f t="shared" si="2992"/>
        <v/>
      </c>
      <c r="LY631" s="44"/>
      <c r="LZ631" s="44"/>
      <c r="MA631" s="44"/>
      <c r="MB631" s="44" t="str">
        <f t="shared" si="2966"/>
        <v/>
      </c>
      <c r="MC631" s="45" t="str">
        <f t="shared" si="2967"/>
        <v/>
      </c>
      <c r="MD631" s="35"/>
      <c r="ME631" s="27"/>
      <c r="MF631" s="46"/>
      <c r="MG631" s="67"/>
      <c r="MH631" s="44" t="str">
        <f t="shared" si="2993"/>
        <v/>
      </c>
      <c r="MI631" s="44"/>
      <c r="MJ631" s="44"/>
      <c r="MK631" s="44"/>
      <c r="ML631" s="44" t="str">
        <f t="shared" si="2994"/>
        <v/>
      </c>
      <c r="MM631" s="44"/>
      <c r="MN631" s="44"/>
      <c r="MO631" s="44"/>
      <c r="MP631" s="44" t="str">
        <f t="shared" si="2968"/>
        <v/>
      </c>
      <c r="MQ631" s="45" t="str">
        <f t="shared" si="2969"/>
        <v/>
      </c>
      <c r="MR631" s="35"/>
      <c r="MS631" s="27"/>
      <c r="MT631" s="46"/>
      <c r="MU631" s="67"/>
      <c r="MV631" s="44" t="str">
        <f t="shared" si="2995"/>
        <v/>
      </c>
      <c r="MW631" s="44"/>
      <c r="MX631" s="44"/>
      <c r="MY631" s="44"/>
      <c r="MZ631" s="44" t="str">
        <f t="shared" si="2996"/>
        <v/>
      </c>
      <c r="NA631" s="44"/>
      <c r="NB631" s="44"/>
      <c r="NC631" s="44"/>
      <c r="ND631" s="44" t="str">
        <f t="shared" si="2970"/>
        <v/>
      </c>
      <c r="NE631" s="45" t="str">
        <f t="shared" si="2971"/>
        <v/>
      </c>
      <c r="NF631" s="35"/>
      <c r="NG631" s="27"/>
      <c r="NH631" s="46"/>
      <c r="NI631" s="67"/>
      <c r="NJ631" s="44" t="str">
        <f t="shared" si="2997"/>
        <v/>
      </c>
      <c r="NK631" s="44"/>
      <c r="NL631" s="44"/>
      <c r="NM631" s="44"/>
      <c r="NN631" s="44" t="str">
        <f t="shared" si="2998"/>
        <v/>
      </c>
      <c r="NO631" s="44"/>
      <c r="NP631" s="44"/>
      <c r="NQ631" s="44"/>
      <c r="NR631" s="44" t="str">
        <f t="shared" si="2972"/>
        <v/>
      </c>
      <c r="NS631" s="45" t="str">
        <f t="shared" si="2973"/>
        <v/>
      </c>
      <c r="NT631" s="35"/>
    </row>
    <row r="632" spans="1:384" ht="15" customHeight="1" thickBot="1" x14ac:dyDescent="0.25">
      <c r="A632" s="38"/>
      <c r="B632" s="39"/>
      <c r="C632" s="40"/>
      <c r="D632" s="40"/>
      <c r="E632" s="40"/>
      <c r="F632" s="140"/>
      <c r="G632" s="140"/>
      <c r="H632" s="42"/>
      <c r="I632" s="44"/>
      <c r="J632" s="44" t="str">
        <f t="shared" si="2976"/>
        <v/>
      </c>
      <c r="K632" s="44"/>
      <c r="L632" s="44"/>
      <c r="M632" s="44"/>
      <c r="N632" s="44" t="str">
        <f t="shared" si="2977"/>
        <v/>
      </c>
      <c r="O632" s="44"/>
      <c r="P632" s="44"/>
      <c r="Q632" s="44"/>
      <c r="R632" s="44" t="str">
        <f t="shared" si="2952"/>
        <v/>
      </c>
      <c r="S632" s="45" t="str">
        <f t="shared" si="2953"/>
        <v/>
      </c>
      <c r="T632" s="35"/>
      <c r="U632" s="27"/>
      <c r="V632" s="46"/>
      <c r="W632" s="67"/>
      <c r="X632" s="44" t="str">
        <f t="shared" si="2978"/>
        <v/>
      </c>
      <c r="Y632" s="44"/>
      <c r="Z632" s="44"/>
      <c r="AA632" s="44"/>
      <c r="AB632" s="44" t="str">
        <f t="shared" si="2979"/>
        <v/>
      </c>
      <c r="AC632" s="44"/>
      <c r="AD632" s="44"/>
      <c r="AE632" s="44"/>
      <c r="AF632" s="44" t="str">
        <f t="shared" si="2954"/>
        <v/>
      </c>
      <c r="AG632" s="45" t="str">
        <f t="shared" si="2955"/>
        <v/>
      </c>
      <c r="AH632" s="35"/>
      <c r="AI632" s="27"/>
      <c r="AJ632" s="46"/>
      <c r="AK632" s="44"/>
      <c r="AL632" s="44" t="str">
        <f t="shared" si="2980"/>
        <v/>
      </c>
      <c r="AM632" s="44"/>
      <c r="AN632" s="44" t="str">
        <f t="shared" si="2981"/>
        <v/>
      </c>
      <c r="AO632" s="44"/>
      <c r="AP632" s="44" t="str">
        <f t="shared" si="2982"/>
        <v/>
      </c>
      <c r="AQ632" s="44"/>
      <c r="AR632" s="44"/>
      <c r="AS632" s="44"/>
      <c r="AT632" s="44" t="str">
        <f t="shared" si="2956"/>
        <v/>
      </c>
      <c r="AU632" s="45" t="str">
        <f t="shared" si="2957"/>
        <v/>
      </c>
      <c r="AV632" s="35"/>
      <c r="AW632" s="27"/>
      <c r="AX632" s="46"/>
      <c r="AY632" s="44"/>
      <c r="AZ632" s="44" t="str">
        <f t="shared" si="2983"/>
        <v/>
      </c>
      <c r="BA632" s="44"/>
      <c r="BB632" s="44" t="str">
        <f t="shared" si="2984"/>
        <v/>
      </c>
      <c r="BC632" s="44"/>
      <c r="BD632" s="44" t="str">
        <f t="shared" si="2985"/>
        <v/>
      </c>
      <c r="BE632" s="44"/>
      <c r="BF632" s="44"/>
      <c r="BG632" s="44"/>
      <c r="BH632" s="44" t="str">
        <f t="shared" si="2958"/>
        <v/>
      </c>
      <c r="BI632" s="45" t="str">
        <f t="shared" si="2959"/>
        <v/>
      </c>
      <c r="BJ632" s="35"/>
      <c r="BK632" s="50"/>
      <c r="BL632" s="74"/>
      <c r="BM632" s="75"/>
      <c r="BN632" s="75" t="str">
        <f t="shared" si="2999"/>
        <v/>
      </c>
      <c r="BO632" s="75"/>
      <c r="BP632" s="75" t="str">
        <f t="shared" si="3000"/>
        <v/>
      </c>
      <c r="BQ632" s="75"/>
      <c r="BR632" s="75" t="str">
        <f t="shared" si="3001"/>
        <v/>
      </c>
      <c r="BS632" s="75"/>
      <c r="BT632" s="77" t="str">
        <f t="shared" si="3002"/>
        <v/>
      </c>
      <c r="BU632" s="78" t="str">
        <f t="shared" si="3003"/>
        <v/>
      </c>
      <c r="BV632" s="75" t="str">
        <f t="shared" si="3004"/>
        <v/>
      </c>
      <c r="BW632" s="79" t="str">
        <f t="shared" si="3005"/>
        <v/>
      </c>
      <c r="BX632" s="35"/>
      <c r="BY632" s="27"/>
      <c r="BZ632" s="74"/>
      <c r="CA632" s="75"/>
      <c r="CB632" s="75" t="str">
        <f t="shared" si="3006"/>
        <v/>
      </c>
      <c r="CC632" s="75"/>
      <c r="CD632" s="75" t="str">
        <f t="shared" si="3007"/>
        <v/>
      </c>
      <c r="CE632" s="75"/>
      <c r="CF632" s="75" t="str">
        <f t="shared" si="3008"/>
        <v/>
      </c>
      <c r="CG632" s="75"/>
      <c r="CH632" s="77" t="str">
        <f t="shared" si="3009"/>
        <v/>
      </c>
      <c r="CI632" s="78" t="str">
        <f t="shared" si="3010"/>
        <v/>
      </c>
      <c r="CJ632" s="75" t="str">
        <f t="shared" si="3011"/>
        <v/>
      </c>
      <c r="CK632" s="79" t="str">
        <f t="shared" si="3012"/>
        <v/>
      </c>
      <c r="CL632" s="35"/>
      <c r="CM632" s="27"/>
      <c r="CN632" s="74"/>
      <c r="CO632" s="75"/>
      <c r="CP632" s="75" t="str">
        <f t="shared" si="3013"/>
        <v/>
      </c>
      <c r="CQ632" s="75"/>
      <c r="CR632" s="75" t="str">
        <f t="shared" si="3014"/>
        <v/>
      </c>
      <c r="CS632" s="75"/>
      <c r="CT632" s="75" t="str">
        <f t="shared" si="3015"/>
        <v/>
      </c>
      <c r="CU632" s="75"/>
      <c r="CV632" s="77" t="str">
        <f t="shared" si="3016"/>
        <v/>
      </c>
      <c r="CW632" s="78" t="str">
        <f t="shared" si="3017"/>
        <v/>
      </c>
      <c r="CX632" s="75" t="str">
        <f t="shared" si="3018"/>
        <v/>
      </c>
      <c r="CY632" s="79" t="str">
        <f t="shared" si="3019"/>
        <v/>
      </c>
      <c r="CZ632" s="35"/>
      <c r="DA632" s="58"/>
      <c r="DB632" s="74"/>
      <c r="DC632" s="75"/>
      <c r="DD632" s="75" t="str">
        <f t="shared" si="3020"/>
        <v/>
      </c>
      <c r="DE632" s="75"/>
      <c r="DF632" s="75" t="str">
        <f t="shared" si="3021"/>
        <v/>
      </c>
      <c r="DG632" s="75"/>
      <c r="DH632" s="75" t="str">
        <f t="shared" si="3022"/>
        <v/>
      </c>
      <c r="DI632" s="75"/>
      <c r="DJ632" s="77" t="str">
        <f t="shared" si="2974"/>
        <v/>
      </c>
      <c r="DK632" s="78" t="str">
        <f t="shared" si="2975"/>
        <v/>
      </c>
      <c r="DL632" s="75" t="str">
        <f t="shared" si="3023"/>
        <v/>
      </c>
      <c r="DM632" s="79" t="str">
        <f t="shared" si="3024"/>
        <v/>
      </c>
      <c r="DN632" s="35"/>
      <c r="DO632" s="27"/>
      <c r="DP632" s="74"/>
      <c r="DQ632" s="75"/>
      <c r="DR632" s="75" t="str">
        <f t="shared" si="3025"/>
        <v/>
      </c>
      <c r="DS632" s="75"/>
      <c r="DT632" s="75" t="str">
        <f t="shared" si="3026"/>
        <v/>
      </c>
      <c r="DU632" s="75"/>
      <c r="DV632" s="75" t="str">
        <f t="shared" si="3027"/>
        <v/>
      </c>
      <c r="DW632" s="75"/>
      <c r="DX632" s="77" t="str">
        <f t="shared" si="2946"/>
        <v/>
      </c>
      <c r="DY632" s="78" t="str">
        <f t="shared" si="2947"/>
        <v/>
      </c>
      <c r="DZ632" s="75" t="str">
        <f t="shared" si="3028"/>
        <v/>
      </c>
      <c r="EA632" s="79" t="str">
        <f t="shared" si="3029"/>
        <v/>
      </c>
      <c r="EB632" s="35"/>
      <c r="EC632" s="27"/>
      <c r="ED632" s="46"/>
      <c r="EE632" s="67"/>
      <c r="EF632" s="44" t="str">
        <f t="shared" si="2986"/>
        <v/>
      </c>
      <c r="EG632" s="44"/>
      <c r="EH632" s="44"/>
      <c r="EI632" s="44"/>
      <c r="EJ632" s="44" t="str">
        <f t="shared" si="2987"/>
        <v/>
      </c>
      <c r="EK632" s="44"/>
      <c r="EL632" s="44"/>
      <c r="EM632" s="44"/>
      <c r="EN632" s="44" t="str">
        <f t="shared" si="2960"/>
        <v/>
      </c>
      <c r="EO632" s="45" t="str">
        <f t="shared" si="2961"/>
        <v/>
      </c>
      <c r="EP632" s="35"/>
      <c r="EQ632" s="27"/>
      <c r="ER632" s="46"/>
      <c r="ES632" s="44"/>
      <c r="ET632" s="44" t="str">
        <f t="shared" si="2988"/>
        <v/>
      </c>
      <c r="EU632" s="44"/>
      <c r="EV632" s="44" t="str">
        <f t="shared" si="2989"/>
        <v/>
      </c>
      <c r="EW632" s="44"/>
      <c r="EX632" s="44" t="str">
        <f t="shared" si="2990"/>
        <v/>
      </c>
      <c r="EY632" s="44"/>
      <c r="EZ632" s="44"/>
      <c r="FA632" s="44"/>
      <c r="FB632" s="44" t="str">
        <f t="shared" si="2962"/>
        <v/>
      </c>
      <c r="FC632" s="45" t="str">
        <f t="shared" si="2963"/>
        <v/>
      </c>
      <c r="FD632" s="35"/>
      <c r="HW632" s="181"/>
      <c r="IY632" s="33"/>
      <c r="IZ632" s="74"/>
      <c r="JA632" s="75"/>
      <c r="JB632" s="75" t="str">
        <f t="shared" si="3030"/>
        <v/>
      </c>
      <c r="JC632" s="75"/>
      <c r="JD632" s="75" t="str">
        <f t="shared" si="3031"/>
        <v/>
      </c>
      <c r="JE632" s="75"/>
      <c r="JF632" s="75" t="str">
        <f t="shared" si="3032"/>
        <v/>
      </c>
      <c r="JG632" s="75"/>
      <c r="JH632" s="77" t="str">
        <f t="shared" si="3033"/>
        <v/>
      </c>
      <c r="JI632" s="78" t="str">
        <f t="shared" si="3034"/>
        <v/>
      </c>
      <c r="JJ632" s="75" t="str">
        <f t="shared" si="3035"/>
        <v/>
      </c>
      <c r="JK632" s="79" t="str">
        <f t="shared" si="3036"/>
        <v/>
      </c>
      <c r="JL632" s="35"/>
      <c r="JM632" s="27"/>
      <c r="JN632" s="74"/>
      <c r="JO632" s="75"/>
      <c r="JP632" s="75" t="str">
        <f t="shared" si="3037"/>
        <v/>
      </c>
      <c r="JQ632" s="75"/>
      <c r="JR632" s="75" t="str">
        <f t="shared" si="3038"/>
        <v/>
      </c>
      <c r="JS632" s="75"/>
      <c r="JT632" s="75" t="str">
        <f t="shared" si="3039"/>
        <v/>
      </c>
      <c r="JU632" s="75"/>
      <c r="JV632" s="77" t="str">
        <f t="shared" si="2950"/>
        <v/>
      </c>
      <c r="JW632" s="78" t="str">
        <f t="shared" si="2951"/>
        <v/>
      </c>
      <c r="JX632" s="75" t="str">
        <f t="shared" si="3040"/>
        <v/>
      </c>
      <c r="JY632" s="79" t="str">
        <f t="shared" si="3041"/>
        <v/>
      </c>
      <c r="JZ632" s="35"/>
      <c r="KA632" s="61"/>
      <c r="KB632" s="74"/>
      <c r="KC632" s="75"/>
      <c r="KD632" s="75" t="str">
        <f t="shared" si="3042"/>
        <v/>
      </c>
      <c r="KE632" s="75"/>
      <c r="KF632" s="75" t="str">
        <f t="shared" si="3043"/>
        <v/>
      </c>
      <c r="KG632" s="75"/>
      <c r="KH632" s="75" t="str">
        <f t="shared" si="3044"/>
        <v/>
      </c>
      <c r="KI632" s="75"/>
      <c r="KJ632" s="77" t="str">
        <f t="shared" si="2964"/>
        <v/>
      </c>
      <c r="KK632" s="78" t="str">
        <f t="shared" si="2965"/>
        <v/>
      </c>
      <c r="KL632" s="75" t="str">
        <f t="shared" si="3045"/>
        <v/>
      </c>
      <c r="KM632" s="79" t="str">
        <f t="shared" si="3046"/>
        <v/>
      </c>
      <c r="KN632" s="35"/>
      <c r="KO632" s="27"/>
      <c r="KP632" s="74"/>
      <c r="KQ632" s="75"/>
      <c r="KR632" s="75" t="str">
        <f t="shared" si="3047"/>
        <v/>
      </c>
      <c r="KS632" s="75"/>
      <c r="KT632" s="75" t="str">
        <f t="shared" si="3048"/>
        <v/>
      </c>
      <c r="KU632" s="75"/>
      <c r="KV632" s="75" t="str">
        <f t="shared" si="3049"/>
        <v/>
      </c>
      <c r="KW632" s="75"/>
      <c r="KX632" s="77" t="str">
        <f t="shared" si="2948"/>
        <v/>
      </c>
      <c r="KY632" s="78" t="str">
        <f t="shared" si="2949"/>
        <v/>
      </c>
      <c r="KZ632" s="75" t="str">
        <f t="shared" si="3050"/>
        <v/>
      </c>
      <c r="LA632" s="79" t="str">
        <f t="shared" si="3051"/>
        <v/>
      </c>
      <c r="LB632" s="35"/>
      <c r="LC632" s="27"/>
      <c r="LD632" s="100"/>
      <c r="LE632" s="25"/>
      <c r="LF632" s="75"/>
      <c r="LG632" s="75"/>
      <c r="LH632" s="75"/>
      <c r="LI632" s="75"/>
      <c r="LJ632" s="75"/>
      <c r="LK632" s="75"/>
      <c r="LL632" s="77"/>
      <c r="LM632" s="78"/>
      <c r="LN632" s="75" t="str">
        <f t="shared" si="2885"/>
        <v/>
      </c>
      <c r="LO632" s="79"/>
      <c r="LP632" s="35"/>
      <c r="LQ632" s="27"/>
      <c r="LR632" s="46"/>
      <c r="LS632" s="67"/>
      <c r="LT632" s="44" t="str">
        <f t="shared" si="2991"/>
        <v/>
      </c>
      <c r="LU632" s="44"/>
      <c r="LV632" s="44"/>
      <c r="LW632" s="44"/>
      <c r="LX632" s="44" t="str">
        <f t="shared" si="2992"/>
        <v/>
      </c>
      <c r="LY632" s="44"/>
      <c r="LZ632" s="44"/>
      <c r="MA632" s="44"/>
      <c r="MB632" s="44" t="str">
        <f t="shared" si="2966"/>
        <v/>
      </c>
      <c r="MC632" s="45" t="str">
        <f t="shared" si="2967"/>
        <v/>
      </c>
      <c r="MD632" s="35"/>
      <c r="ME632" s="27"/>
      <c r="MF632" s="46"/>
      <c r="MG632" s="67"/>
      <c r="MH632" s="44" t="str">
        <f t="shared" si="2993"/>
        <v/>
      </c>
      <c r="MI632" s="44"/>
      <c r="MJ632" s="44"/>
      <c r="MK632" s="44"/>
      <c r="ML632" s="44" t="str">
        <f t="shared" si="2994"/>
        <v/>
      </c>
      <c r="MM632" s="44"/>
      <c r="MN632" s="44"/>
      <c r="MO632" s="44"/>
      <c r="MP632" s="44" t="str">
        <f t="shared" si="2968"/>
        <v/>
      </c>
      <c r="MQ632" s="45" t="str">
        <f t="shared" si="2969"/>
        <v/>
      </c>
      <c r="MR632" s="35"/>
      <c r="MS632" s="27"/>
      <c r="MT632" s="46"/>
      <c r="MU632" s="67"/>
      <c r="MV632" s="44" t="str">
        <f t="shared" si="2995"/>
        <v/>
      </c>
      <c r="MW632" s="44"/>
      <c r="MX632" s="44"/>
      <c r="MY632" s="44"/>
      <c r="MZ632" s="44" t="str">
        <f t="shared" si="2996"/>
        <v/>
      </c>
      <c r="NA632" s="44"/>
      <c r="NB632" s="44"/>
      <c r="NC632" s="44"/>
      <c r="ND632" s="44" t="str">
        <f t="shared" si="2970"/>
        <v/>
      </c>
      <c r="NE632" s="45" t="str">
        <f t="shared" si="2971"/>
        <v/>
      </c>
      <c r="NF632" s="35"/>
      <c r="NG632" s="27"/>
      <c r="NH632" s="46"/>
      <c r="NI632" s="67"/>
      <c r="NJ632" s="44" t="str">
        <f t="shared" si="2997"/>
        <v/>
      </c>
      <c r="NK632" s="44"/>
      <c r="NL632" s="44"/>
      <c r="NM632" s="44"/>
      <c r="NN632" s="44" t="str">
        <f t="shared" si="2998"/>
        <v/>
      </c>
      <c r="NO632" s="44"/>
      <c r="NP632" s="44"/>
      <c r="NQ632" s="44"/>
      <c r="NR632" s="44" t="str">
        <f t="shared" si="2972"/>
        <v/>
      </c>
      <c r="NS632" s="45" t="str">
        <f t="shared" si="2973"/>
        <v/>
      </c>
      <c r="NT632" s="35"/>
    </row>
    <row r="633" spans="1:384" ht="15" customHeight="1" thickTop="1" x14ac:dyDescent="0.2">
      <c r="A633" s="38"/>
      <c r="B633" s="39"/>
      <c r="C633" s="40"/>
      <c r="D633" s="40"/>
      <c r="E633" s="40"/>
      <c r="F633" s="140"/>
      <c r="G633" s="140"/>
      <c r="H633" s="42"/>
      <c r="I633" s="44"/>
      <c r="J633" s="44" t="str">
        <f t="shared" si="2976"/>
        <v/>
      </c>
      <c r="K633" s="44"/>
      <c r="L633" s="44"/>
      <c r="M633" s="44"/>
      <c r="N633" s="44" t="str">
        <f t="shared" si="2977"/>
        <v/>
      </c>
      <c r="O633" s="44"/>
      <c r="P633" s="44"/>
      <c r="Q633" s="44"/>
      <c r="R633" s="44" t="str">
        <f t="shared" si="2952"/>
        <v/>
      </c>
      <c r="S633" s="45" t="str">
        <f t="shared" si="2953"/>
        <v/>
      </c>
      <c r="T633" s="35"/>
      <c r="U633" s="27"/>
      <c r="V633" s="46"/>
      <c r="W633" s="67"/>
      <c r="X633" s="44"/>
      <c r="Y633" s="44"/>
      <c r="Z633" s="44"/>
      <c r="AA633" s="44"/>
      <c r="AB633" s="44"/>
      <c r="AC633" s="44"/>
      <c r="AD633" s="44"/>
      <c r="AE633" s="44"/>
      <c r="AF633" s="44"/>
      <c r="AG633" s="45"/>
      <c r="AH633" s="35"/>
      <c r="AI633" s="27"/>
      <c r="AJ633" s="46"/>
      <c r="AK633" s="44"/>
      <c r="AL633" s="44" t="str">
        <f t="shared" si="2980"/>
        <v/>
      </c>
      <c r="AM633" s="44"/>
      <c r="AN633" s="44" t="str">
        <f t="shared" si="2981"/>
        <v/>
      </c>
      <c r="AO633" s="44"/>
      <c r="AP633" s="44" t="str">
        <f t="shared" si="2982"/>
        <v/>
      </c>
      <c r="AQ633" s="44"/>
      <c r="AR633" s="44"/>
      <c r="AS633" s="44"/>
      <c r="AT633" s="44" t="str">
        <f t="shared" si="2956"/>
        <v/>
      </c>
      <c r="AU633" s="45" t="str">
        <f t="shared" si="2957"/>
        <v/>
      </c>
      <c r="AV633" s="35"/>
      <c r="AW633" s="27"/>
      <c r="AX633" s="46"/>
      <c r="AY633" s="44"/>
      <c r="AZ633" s="44" t="str">
        <f t="shared" si="2983"/>
        <v/>
      </c>
      <c r="BA633" s="44"/>
      <c r="BB633" s="44" t="str">
        <f t="shared" si="2984"/>
        <v/>
      </c>
      <c r="BC633" s="44"/>
      <c r="BD633" s="44" t="str">
        <f t="shared" si="2985"/>
        <v/>
      </c>
      <c r="BE633" s="44"/>
      <c r="BF633" s="44"/>
      <c r="BG633" s="44"/>
      <c r="BH633" s="44" t="str">
        <f t="shared" si="2958"/>
        <v/>
      </c>
      <c r="BI633" s="45" t="str">
        <f t="shared" si="2959"/>
        <v/>
      </c>
      <c r="BJ633" s="35"/>
      <c r="BK633" s="50"/>
      <c r="BL633" s="51" t="str">
        <f>IF($A597="","",$A597)</f>
        <v/>
      </c>
      <c r="BM633" s="43"/>
      <c r="BN633" s="43" t="str">
        <f t="shared" si="2999"/>
        <v/>
      </c>
      <c r="BO633" s="43"/>
      <c r="BP633" s="87" t="str">
        <f t="shared" si="3000"/>
        <v/>
      </c>
      <c r="BQ633" s="43"/>
      <c r="BR633" s="43" t="str">
        <f t="shared" si="3001"/>
        <v/>
      </c>
      <c r="BS633" s="43"/>
      <c r="BT633" s="53" t="str">
        <f t="shared" si="3002"/>
        <v/>
      </c>
      <c r="BU633" s="47" t="str">
        <f t="shared" si="3003"/>
        <v/>
      </c>
      <c r="BV633" s="44" t="str">
        <f t="shared" si="3004"/>
        <v/>
      </c>
      <c r="BW633" s="89" t="str">
        <f t="shared" si="3005"/>
        <v/>
      </c>
      <c r="BX633" s="35"/>
      <c r="BY633" s="27"/>
      <c r="BZ633" s="51" t="str">
        <f>IF($A597="","",$A597)</f>
        <v/>
      </c>
      <c r="CA633" s="43"/>
      <c r="CB633" s="43" t="str">
        <f t="shared" si="3006"/>
        <v/>
      </c>
      <c r="CC633" s="43"/>
      <c r="CD633" s="87" t="str">
        <f t="shared" si="3007"/>
        <v/>
      </c>
      <c r="CE633" s="43"/>
      <c r="CF633" s="43" t="str">
        <f t="shared" si="3008"/>
        <v/>
      </c>
      <c r="CG633" s="43"/>
      <c r="CH633" s="53" t="str">
        <f t="shared" si="3009"/>
        <v/>
      </c>
      <c r="CI633" s="47" t="str">
        <f t="shared" si="3010"/>
        <v/>
      </c>
      <c r="CJ633" s="44" t="str">
        <f t="shared" si="3011"/>
        <v/>
      </c>
      <c r="CK633" s="89" t="str">
        <f t="shared" si="3012"/>
        <v/>
      </c>
      <c r="CL633" s="35"/>
      <c r="CM633" s="27"/>
      <c r="CN633" s="51" t="str">
        <f>IF($A597="","",$A597)</f>
        <v/>
      </c>
      <c r="CO633" s="43"/>
      <c r="CP633" s="43" t="str">
        <f t="shared" si="3013"/>
        <v/>
      </c>
      <c r="CQ633" s="43"/>
      <c r="CR633" s="87" t="str">
        <f t="shared" si="3014"/>
        <v/>
      </c>
      <c r="CS633" s="43"/>
      <c r="CT633" s="43" t="str">
        <f t="shared" si="3015"/>
        <v/>
      </c>
      <c r="CU633" s="43"/>
      <c r="CV633" s="53" t="str">
        <f t="shared" si="3016"/>
        <v/>
      </c>
      <c r="CW633" s="47" t="str">
        <f t="shared" si="3017"/>
        <v/>
      </c>
      <c r="CX633" s="44" t="str">
        <f t="shared" si="3018"/>
        <v/>
      </c>
      <c r="CY633" s="89" t="str">
        <f t="shared" si="3019"/>
        <v/>
      </c>
      <c r="CZ633" s="35"/>
      <c r="DA633" s="58"/>
      <c r="DB633" s="51" t="str">
        <f>IF($A597="","",$A597)</f>
        <v/>
      </c>
      <c r="DC633" s="43"/>
      <c r="DD633" s="43" t="str">
        <f t="shared" si="3020"/>
        <v/>
      </c>
      <c r="DE633" s="43"/>
      <c r="DF633" s="87" t="str">
        <f t="shared" si="3021"/>
        <v/>
      </c>
      <c r="DG633" s="43"/>
      <c r="DH633" s="43" t="str">
        <f t="shared" si="3022"/>
        <v/>
      </c>
      <c r="DI633" s="43"/>
      <c r="DJ633" s="53" t="str">
        <f t="shared" si="2974"/>
        <v/>
      </c>
      <c r="DK633" s="47" t="str">
        <f t="shared" si="2975"/>
        <v/>
      </c>
      <c r="DL633" s="44" t="str">
        <f t="shared" si="3023"/>
        <v/>
      </c>
      <c r="DM633" s="89" t="str">
        <f t="shared" si="3024"/>
        <v/>
      </c>
      <c r="DN633" s="35"/>
      <c r="DO633" s="27"/>
      <c r="DP633" s="51" t="str">
        <f>IF($A597="","",$A597)</f>
        <v/>
      </c>
      <c r="DQ633" s="43"/>
      <c r="DR633" s="43" t="str">
        <f t="shared" si="3025"/>
        <v/>
      </c>
      <c r="DS633" s="43"/>
      <c r="DT633" s="87" t="str">
        <f t="shared" si="3026"/>
        <v/>
      </c>
      <c r="DU633" s="43"/>
      <c r="DV633" s="43" t="str">
        <f t="shared" si="3027"/>
        <v/>
      </c>
      <c r="DW633" s="43"/>
      <c r="DX633" s="53" t="str">
        <f t="shared" si="2946"/>
        <v/>
      </c>
      <c r="DY633" s="47" t="str">
        <f t="shared" si="2947"/>
        <v/>
      </c>
      <c r="DZ633" s="44" t="str">
        <f t="shared" si="3028"/>
        <v/>
      </c>
      <c r="EA633" s="89" t="str">
        <f t="shared" si="3029"/>
        <v/>
      </c>
      <c r="EB633" s="35"/>
      <c r="EC633" s="27"/>
      <c r="ED633" s="46"/>
      <c r="EE633" s="67"/>
      <c r="EF633" s="44"/>
      <c r="EG633" s="44"/>
      <c r="EH633" s="44"/>
      <c r="EI633" s="44"/>
      <c r="EJ633" s="44"/>
      <c r="EK633" s="44"/>
      <c r="EL633" s="44"/>
      <c r="EM633" s="44"/>
      <c r="EN633" s="44"/>
      <c r="EO633" s="45"/>
      <c r="EP633" s="35"/>
      <c r="EQ633" s="27"/>
      <c r="ER633" s="46"/>
      <c r="ES633" s="44"/>
      <c r="ET633" s="44" t="str">
        <f t="shared" si="2988"/>
        <v/>
      </c>
      <c r="EU633" s="44"/>
      <c r="EV633" s="44" t="str">
        <f t="shared" si="2989"/>
        <v/>
      </c>
      <c r="EW633" s="44"/>
      <c r="EX633" s="44" t="str">
        <f t="shared" si="2990"/>
        <v/>
      </c>
      <c r="EY633" s="44"/>
      <c r="EZ633" s="44"/>
      <c r="FA633" s="44"/>
      <c r="FB633" s="44" t="str">
        <f t="shared" si="2962"/>
        <v/>
      </c>
      <c r="FC633" s="45" t="str">
        <f t="shared" si="2963"/>
        <v/>
      </c>
      <c r="FD633" s="35"/>
      <c r="HW633" s="181"/>
      <c r="IY633" s="33"/>
      <c r="IZ633" s="51" t="str">
        <f>IF($A597="","",$A597)</f>
        <v/>
      </c>
      <c r="JA633" s="43"/>
      <c r="JB633" s="43" t="str">
        <f t="shared" si="3030"/>
        <v/>
      </c>
      <c r="JC633" s="43"/>
      <c r="JD633" s="87" t="str">
        <f t="shared" si="3031"/>
        <v/>
      </c>
      <c r="JE633" s="43"/>
      <c r="JF633" s="43" t="str">
        <f t="shared" si="3032"/>
        <v/>
      </c>
      <c r="JG633" s="43"/>
      <c r="JH633" s="53" t="str">
        <f t="shared" si="3033"/>
        <v/>
      </c>
      <c r="JI633" s="47" t="str">
        <f t="shared" si="3034"/>
        <v/>
      </c>
      <c r="JJ633" s="44" t="str">
        <f t="shared" si="3035"/>
        <v/>
      </c>
      <c r="JK633" s="89" t="str">
        <f t="shared" si="3036"/>
        <v/>
      </c>
      <c r="JL633" s="35"/>
      <c r="JM633" s="27"/>
      <c r="JN633" s="51" t="str">
        <f>IF($A597="","",$A597)</f>
        <v/>
      </c>
      <c r="JO633" s="43"/>
      <c r="JP633" s="43" t="str">
        <f t="shared" si="3037"/>
        <v/>
      </c>
      <c r="JQ633" s="43"/>
      <c r="JR633" s="87" t="str">
        <f t="shared" si="3038"/>
        <v/>
      </c>
      <c r="JS633" s="43"/>
      <c r="JT633" s="43" t="str">
        <f t="shared" si="3039"/>
        <v/>
      </c>
      <c r="JU633" s="43"/>
      <c r="JV633" s="53" t="str">
        <f t="shared" si="2950"/>
        <v/>
      </c>
      <c r="JW633" s="47" t="str">
        <f t="shared" si="2951"/>
        <v/>
      </c>
      <c r="JX633" s="44" t="str">
        <f t="shared" si="3040"/>
        <v/>
      </c>
      <c r="JY633" s="89" t="str">
        <f t="shared" si="3041"/>
        <v/>
      </c>
      <c r="JZ633" s="35"/>
      <c r="KA633" s="61"/>
      <c r="KB633" s="51" t="str">
        <f>IF($A597="","",$A597)</f>
        <v/>
      </c>
      <c r="KC633" s="43"/>
      <c r="KD633" s="43" t="str">
        <f t="shared" si="3042"/>
        <v/>
      </c>
      <c r="KE633" s="43"/>
      <c r="KF633" s="87" t="str">
        <f t="shared" si="3043"/>
        <v/>
      </c>
      <c r="KG633" s="43"/>
      <c r="KH633" s="43" t="str">
        <f t="shared" si="3044"/>
        <v/>
      </c>
      <c r="KI633" s="43"/>
      <c r="KJ633" s="53" t="str">
        <f t="shared" si="2964"/>
        <v/>
      </c>
      <c r="KK633" s="47" t="str">
        <f t="shared" si="2965"/>
        <v/>
      </c>
      <c r="KL633" s="44" t="str">
        <f t="shared" si="3045"/>
        <v/>
      </c>
      <c r="KM633" s="89" t="str">
        <f t="shared" si="3046"/>
        <v/>
      </c>
      <c r="KN633" s="35"/>
      <c r="KO633" s="27"/>
      <c r="KP633" s="51" t="str">
        <f>IF($A597="","",$A597)</f>
        <v/>
      </c>
      <c r="KQ633" s="43"/>
      <c r="KR633" s="43" t="str">
        <f t="shared" si="3047"/>
        <v/>
      </c>
      <c r="KS633" s="43"/>
      <c r="KT633" s="87" t="str">
        <f t="shared" si="3048"/>
        <v/>
      </c>
      <c r="KU633" s="43"/>
      <c r="KV633" s="43" t="str">
        <f t="shared" si="3049"/>
        <v/>
      </c>
      <c r="KW633" s="43"/>
      <c r="KX633" s="53" t="str">
        <f t="shared" si="2948"/>
        <v/>
      </c>
      <c r="KY633" s="47" t="str">
        <f t="shared" si="2949"/>
        <v/>
      </c>
      <c r="KZ633" s="44" t="str">
        <f t="shared" si="3050"/>
        <v/>
      </c>
      <c r="LA633" s="89" t="str">
        <f t="shared" si="3051"/>
        <v/>
      </c>
      <c r="LB633" s="35"/>
      <c r="LC633" s="27"/>
      <c r="LD633" s="107"/>
      <c r="LE633" s="87"/>
      <c r="LF633" s="87"/>
      <c r="LG633" s="87"/>
      <c r="LH633" s="87"/>
      <c r="LI633" s="87"/>
      <c r="LJ633" s="87" t="str">
        <f>IF(LI633="","",#REF!+#REF!-LI633)</f>
        <v/>
      </c>
      <c r="LK633" s="87"/>
      <c r="LL633" s="108"/>
      <c r="LM633" s="109"/>
      <c r="LN633" s="87"/>
      <c r="LO633" s="89"/>
      <c r="LP633" s="35"/>
      <c r="LQ633" s="27"/>
      <c r="LR633" s="46"/>
      <c r="LS633" s="67"/>
      <c r="LT633" s="44"/>
      <c r="LU633" s="44"/>
      <c r="LV633" s="44"/>
      <c r="LW633" s="44"/>
      <c r="LX633" s="44"/>
      <c r="LY633" s="44"/>
      <c r="LZ633" s="44"/>
      <c r="MA633" s="44"/>
      <c r="MB633" s="44"/>
      <c r="MC633" s="45"/>
      <c r="MD633" s="35"/>
      <c r="ME633" s="27"/>
      <c r="MF633" s="46"/>
      <c r="MG633" s="67"/>
      <c r="MH633" s="44"/>
      <c r="MI633" s="44"/>
      <c r="MJ633" s="44"/>
      <c r="MK633" s="44"/>
      <c r="ML633" s="44"/>
      <c r="MM633" s="44"/>
      <c r="MN633" s="44"/>
      <c r="MO633" s="44"/>
      <c r="MP633" s="44"/>
      <c r="MQ633" s="45"/>
      <c r="MR633" s="35"/>
      <c r="MS633" s="27"/>
      <c r="MT633" s="46"/>
      <c r="MU633" s="67"/>
      <c r="MV633" s="44"/>
      <c r="MW633" s="44"/>
      <c r="MX633" s="44"/>
      <c r="MY633" s="44"/>
      <c r="MZ633" s="44"/>
      <c r="NA633" s="44"/>
      <c r="NB633" s="44"/>
      <c r="NC633" s="44"/>
      <c r="ND633" s="44"/>
      <c r="NE633" s="45"/>
      <c r="NF633" s="35"/>
      <c r="NG633" s="27"/>
      <c r="NH633" s="46"/>
      <c r="NI633" s="67"/>
      <c r="NJ633" s="44"/>
      <c r="NK633" s="44"/>
      <c r="NL633" s="44"/>
      <c r="NM633" s="44"/>
      <c r="NN633" s="44"/>
      <c r="NO633" s="44"/>
      <c r="NP633" s="44"/>
      <c r="NQ633" s="44"/>
      <c r="NR633" s="44"/>
      <c r="NS633" s="45"/>
      <c r="NT633" s="35"/>
    </row>
    <row r="634" spans="1:384" x14ac:dyDescent="0.2">
      <c r="A634" s="38"/>
      <c r="B634" s="39"/>
      <c r="C634" s="40"/>
      <c r="D634" s="40"/>
      <c r="E634" s="40"/>
      <c r="F634" s="140"/>
      <c r="G634" s="140"/>
      <c r="H634" s="42"/>
      <c r="I634" s="44"/>
      <c r="J634" s="44" t="str">
        <f t="shared" si="2976"/>
        <v/>
      </c>
      <c r="K634" s="44"/>
      <c r="L634" s="44"/>
      <c r="M634" s="44"/>
      <c r="N634" s="44" t="str">
        <f t="shared" si="2977"/>
        <v/>
      </c>
      <c r="O634" s="44"/>
      <c r="P634" s="44"/>
      <c r="Q634" s="44"/>
      <c r="R634" s="44" t="str">
        <f t="shared" si="2952"/>
        <v/>
      </c>
      <c r="S634" s="45" t="str">
        <f t="shared" si="2953"/>
        <v/>
      </c>
      <c r="T634" s="35"/>
      <c r="U634" s="27"/>
      <c r="V634" s="46"/>
      <c r="W634" s="67"/>
      <c r="X634" s="44" t="str">
        <f>IF(W634="","",W634-#REF!)</f>
        <v/>
      </c>
      <c r="Y634" s="44"/>
      <c r="Z634" s="44"/>
      <c r="AA634" s="44"/>
      <c r="AB634" s="44" t="str">
        <f>IF(AA634="","",#REF!+#REF!-AA634)</f>
        <v/>
      </c>
      <c r="AC634" s="44"/>
      <c r="AD634" s="44"/>
      <c r="AE634" s="44"/>
      <c r="AF634" s="44" t="str">
        <f>IF(AE634="","",AB634*AE634)</f>
        <v/>
      </c>
      <c r="AG634" s="45" t="str">
        <f>IF(AF634="","",AF634/(X634*100))</f>
        <v/>
      </c>
      <c r="AH634" s="35"/>
      <c r="AI634" s="27"/>
      <c r="AJ634" s="46"/>
      <c r="AK634" s="44"/>
      <c r="AL634" s="44" t="str">
        <f t="shared" si="2980"/>
        <v/>
      </c>
      <c r="AM634" s="44"/>
      <c r="AN634" s="44" t="str">
        <f t="shared" si="2981"/>
        <v/>
      </c>
      <c r="AO634" s="44"/>
      <c r="AP634" s="44" t="str">
        <f t="shared" si="2982"/>
        <v/>
      </c>
      <c r="AQ634" s="44"/>
      <c r="AR634" s="44"/>
      <c r="AS634" s="44"/>
      <c r="AT634" s="44" t="str">
        <f t="shared" si="2956"/>
        <v/>
      </c>
      <c r="AU634" s="45" t="str">
        <f t="shared" si="2957"/>
        <v/>
      </c>
      <c r="AV634" s="35"/>
      <c r="AW634" s="27"/>
      <c r="AX634" s="46"/>
      <c r="AY634" s="44"/>
      <c r="AZ634" s="44" t="str">
        <f t="shared" si="2983"/>
        <v/>
      </c>
      <c r="BA634" s="44"/>
      <c r="BB634" s="44" t="str">
        <f t="shared" si="2984"/>
        <v/>
      </c>
      <c r="BC634" s="44"/>
      <c r="BD634" s="44" t="str">
        <f t="shared" si="2985"/>
        <v/>
      </c>
      <c r="BE634" s="44"/>
      <c r="BF634" s="44"/>
      <c r="BG634" s="44"/>
      <c r="BH634" s="44" t="str">
        <f t="shared" si="2958"/>
        <v/>
      </c>
      <c r="BI634" s="45" t="str">
        <f t="shared" si="2959"/>
        <v/>
      </c>
      <c r="BJ634" s="35"/>
      <c r="BK634" s="50"/>
      <c r="BL634" s="46"/>
      <c r="BM634" s="44"/>
      <c r="BN634" s="44" t="str">
        <f t="shared" si="2999"/>
        <v/>
      </c>
      <c r="BO634" s="44"/>
      <c r="BP634" s="44" t="str">
        <f t="shared" si="3000"/>
        <v/>
      </c>
      <c r="BQ634" s="44"/>
      <c r="BR634" s="44" t="str">
        <f t="shared" si="3001"/>
        <v/>
      </c>
      <c r="BS634" s="44"/>
      <c r="BT634" s="60" t="str">
        <f t="shared" si="3002"/>
        <v/>
      </c>
      <c r="BU634" s="67" t="str">
        <f t="shared" si="3003"/>
        <v/>
      </c>
      <c r="BV634" s="43" t="str">
        <f t="shared" si="3004"/>
        <v/>
      </c>
      <c r="BW634" s="45" t="str">
        <f t="shared" si="3005"/>
        <v/>
      </c>
      <c r="BX634" s="35"/>
      <c r="BY634" s="27"/>
      <c r="BZ634" s="46"/>
      <c r="CA634" s="44"/>
      <c r="CB634" s="44" t="str">
        <f t="shared" si="3006"/>
        <v/>
      </c>
      <c r="CC634" s="44"/>
      <c r="CD634" s="44" t="str">
        <f t="shared" si="3007"/>
        <v/>
      </c>
      <c r="CE634" s="44"/>
      <c r="CF634" s="44" t="str">
        <f t="shared" si="3008"/>
        <v/>
      </c>
      <c r="CG634" s="44"/>
      <c r="CH634" s="60" t="str">
        <f t="shared" si="3009"/>
        <v/>
      </c>
      <c r="CI634" s="67" t="str">
        <f t="shared" si="3010"/>
        <v/>
      </c>
      <c r="CJ634" s="43" t="str">
        <f t="shared" si="3011"/>
        <v/>
      </c>
      <c r="CK634" s="45" t="str">
        <f t="shared" si="3012"/>
        <v/>
      </c>
      <c r="CL634" s="35"/>
      <c r="CM634" s="27"/>
      <c r="CN634" s="46"/>
      <c r="CO634" s="44"/>
      <c r="CP634" s="44" t="str">
        <f t="shared" si="3013"/>
        <v/>
      </c>
      <c r="CQ634" s="44"/>
      <c r="CR634" s="44" t="str">
        <f t="shared" si="3014"/>
        <v/>
      </c>
      <c r="CS634" s="44"/>
      <c r="CT634" s="44" t="str">
        <f t="shared" si="3015"/>
        <v/>
      </c>
      <c r="CU634" s="44"/>
      <c r="CV634" s="60" t="str">
        <f t="shared" si="3016"/>
        <v/>
      </c>
      <c r="CW634" s="67" t="str">
        <f t="shared" si="3017"/>
        <v/>
      </c>
      <c r="CX634" s="43" t="str">
        <f t="shared" si="3018"/>
        <v/>
      </c>
      <c r="CY634" s="45" t="str">
        <f t="shared" si="3019"/>
        <v/>
      </c>
      <c r="CZ634" s="35"/>
      <c r="DA634" s="58"/>
      <c r="DB634" s="46"/>
      <c r="DC634" s="44"/>
      <c r="DD634" s="44" t="str">
        <f t="shared" si="3020"/>
        <v/>
      </c>
      <c r="DE634" s="44"/>
      <c r="DF634" s="44" t="str">
        <f t="shared" si="3021"/>
        <v/>
      </c>
      <c r="DG634" s="44"/>
      <c r="DH634" s="44" t="str">
        <f t="shared" si="3022"/>
        <v/>
      </c>
      <c r="DI634" s="44"/>
      <c r="DJ634" s="60" t="str">
        <f t="shared" si="2974"/>
        <v/>
      </c>
      <c r="DK634" s="67" t="str">
        <f t="shared" si="2975"/>
        <v/>
      </c>
      <c r="DL634" s="43" t="str">
        <f t="shared" si="3023"/>
        <v/>
      </c>
      <c r="DM634" s="45" t="str">
        <f t="shared" si="3024"/>
        <v/>
      </c>
      <c r="DN634" s="35"/>
      <c r="DO634" s="27"/>
      <c r="DP634" s="46"/>
      <c r="DQ634" s="44"/>
      <c r="DR634" s="44" t="str">
        <f t="shared" si="3025"/>
        <v/>
      </c>
      <c r="DS634" s="44"/>
      <c r="DT634" s="44" t="str">
        <f t="shared" si="3026"/>
        <v/>
      </c>
      <c r="DU634" s="44"/>
      <c r="DV634" s="44" t="str">
        <f t="shared" si="3027"/>
        <v/>
      </c>
      <c r="DW634" s="44"/>
      <c r="DX634" s="60" t="str">
        <f t="shared" si="2946"/>
        <v/>
      </c>
      <c r="DY634" s="67" t="str">
        <f t="shared" si="2947"/>
        <v/>
      </c>
      <c r="DZ634" s="43" t="str">
        <f t="shared" si="3028"/>
        <v/>
      </c>
      <c r="EA634" s="45" t="str">
        <f t="shared" si="3029"/>
        <v/>
      </c>
      <c r="EB634" s="35"/>
      <c r="EC634" s="27"/>
      <c r="ED634" s="46"/>
      <c r="EE634" s="67"/>
      <c r="EF634" s="44" t="str">
        <f>IF(EE634="","",EE634-#REF!)</f>
        <v/>
      </c>
      <c r="EG634" s="44"/>
      <c r="EH634" s="44"/>
      <c r="EI634" s="44"/>
      <c r="EJ634" s="44" t="str">
        <f>IF(EI634="","",#REF!+#REF!-EI634)</f>
        <v/>
      </c>
      <c r="EK634" s="44"/>
      <c r="EL634" s="44"/>
      <c r="EM634" s="44"/>
      <c r="EN634" s="44" t="str">
        <f>IF(EM634="","",EJ634*EM634)</f>
        <v/>
      </c>
      <c r="EO634" s="45" t="str">
        <f>IF(EN634="","",EN634/(EF634*100))</f>
        <v/>
      </c>
      <c r="EP634" s="35"/>
      <c r="EQ634" s="27"/>
      <c r="ER634" s="46"/>
      <c r="ES634" s="44"/>
      <c r="ET634" s="44" t="str">
        <f t="shared" si="2988"/>
        <v/>
      </c>
      <c r="EU634" s="44"/>
      <c r="EV634" s="44" t="str">
        <f t="shared" si="2989"/>
        <v/>
      </c>
      <c r="EW634" s="44"/>
      <c r="EX634" s="44" t="str">
        <f t="shared" si="2990"/>
        <v/>
      </c>
      <c r="EY634" s="44"/>
      <c r="EZ634" s="44"/>
      <c r="FA634" s="44"/>
      <c r="FB634" s="44" t="str">
        <f t="shared" si="2962"/>
        <v/>
      </c>
      <c r="FC634" s="45" t="str">
        <f t="shared" si="2963"/>
        <v/>
      </c>
      <c r="FD634" s="35"/>
      <c r="HW634" s="181"/>
      <c r="IY634" s="33"/>
      <c r="IZ634" s="46"/>
      <c r="JA634" s="44"/>
      <c r="JB634" s="44" t="str">
        <f t="shared" si="3030"/>
        <v/>
      </c>
      <c r="JC634" s="44"/>
      <c r="JD634" s="44" t="str">
        <f t="shared" si="3031"/>
        <v/>
      </c>
      <c r="JE634" s="44"/>
      <c r="JF634" s="44" t="str">
        <f t="shared" si="3032"/>
        <v/>
      </c>
      <c r="JG634" s="44"/>
      <c r="JH634" s="60" t="str">
        <f t="shared" si="3033"/>
        <v/>
      </c>
      <c r="JI634" s="67" t="str">
        <f t="shared" si="3034"/>
        <v/>
      </c>
      <c r="JJ634" s="43" t="str">
        <f t="shared" si="3035"/>
        <v/>
      </c>
      <c r="JK634" s="45" t="str">
        <f t="shared" si="3036"/>
        <v/>
      </c>
      <c r="JL634" s="35"/>
      <c r="JM634" s="27"/>
      <c r="JN634" s="46"/>
      <c r="JO634" s="44"/>
      <c r="JP634" s="44" t="str">
        <f t="shared" si="3037"/>
        <v/>
      </c>
      <c r="JQ634" s="44"/>
      <c r="JR634" s="44" t="str">
        <f t="shared" si="3038"/>
        <v/>
      </c>
      <c r="JS634" s="44"/>
      <c r="JT634" s="44" t="str">
        <f t="shared" si="3039"/>
        <v/>
      </c>
      <c r="JU634" s="44"/>
      <c r="JV634" s="60" t="str">
        <f t="shared" si="2950"/>
        <v/>
      </c>
      <c r="JW634" s="67" t="str">
        <f t="shared" si="2951"/>
        <v/>
      </c>
      <c r="JX634" s="43" t="str">
        <f t="shared" si="3040"/>
        <v/>
      </c>
      <c r="JY634" s="45" t="str">
        <f t="shared" si="3041"/>
        <v/>
      </c>
      <c r="JZ634" s="35"/>
      <c r="KA634" s="61"/>
      <c r="KB634" s="46"/>
      <c r="KC634" s="44"/>
      <c r="KD634" s="44" t="str">
        <f t="shared" si="3042"/>
        <v/>
      </c>
      <c r="KE634" s="44"/>
      <c r="KF634" s="44" t="str">
        <f t="shared" si="3043"/>
        <v/>
      </c>
      <c r="KG634" s="44"/>
      <c r="KH634" s="44" t="str">
        <f t="shared" si="3044"/>
        <v/>
      </c>
      <c r="KI634" s="44"/>
      <c r="KJ634" s="60" t="str">
        <f t="shared" si="2964"/>
        <v/>
      </c>
      <c r="KK634" s="67" t="str">
        <f t="shared" si="2965"/>
        <v/>
      </c>
      <c r="KL634" s="43" t="str">
        <f t="shared" si="3045"/>
        <v/>
      </c>
      <c r="KM634" s="45" t="str">
        <f t="shared" si="3046"/>
        <v/>
      </c>
      <c r="KN634" s="35"/>
      <c r="KO634" s="27"/>
      <c r="KP634" s="46"/>
      <c r="KQ634" s="44"/>
      <c r="KR634" s="44" t="str">
        <f t="shared" si="3047"/>
        <v/>
      </c>
      <c r="KS634" s="44"/>
      <c r="KT634" s="44" t="str">
        <f t="shared" si="3048"/>
        <v/>
      </c>
      <c r="KU634" s="44"/>
      <c r="KV634" s="44" t="str">
        <f t="shared" si="3049"/>
        <v/>
      </c>
      <c r="KW634" s="44"/>
      <c r="KX634" s="60" t="str">
        <f t="shared" si="2948"/>
        <v/>
      </c>
      <c r="KY634" s="67" t="str">
        <f t="shared" si="2949"/>
        <v/>
      </c>
      <c r="KZ634" s="43" t="str">
        <f t="shared" si="3050"/>
        <v/>
      </c>
      <c r="LA634" s="45" t="str">
        <f t="shared" si="3051"/>
        <v/>
      </c>
      <c r="LB634" s="35"/>
      <c r="LC634" s="27"/>
      <c r="LD634" s="46"/>
      <c r="LE634" s="44"/>
      <c r="LF634" s="44"/>
      <c r="LG634" s="44"/>
      <c r="LH634" s="44"/>
      <c r="LI634" s="44"/>
      <c r="LJ634" s="44" t="str">
        <f>IF(LI634="","",#REF!+#REF!-LI634)</f>
        <v/>
      </c>
      <c r="LK634" s="44"/>
      <c r="LL634" s="60"/>
      <c r="LM634" s="67"/>
      <c r="LN634" s="44"/>
      <c r="LO634" s="45"/>
      <c r="LP634" s="35"/>
      <c r="LQ634" s="27"/>
      <c r="LR634" s="46"/>
      <c r="LS634" s="67"/>
      <c r="LT634" s="44" t="str">
        <f>IF(LS634="","",LS634-#REF!)</f>
        <v/>
      </c>
      <c r="LU634" s="44"/>
      <c r="LV634" s="44"/>
      <c r="LW634" s="44"/>
      <c r="LX634" s="44" t="str">
        <f>IF(LW634="","",#REF!+#REF!-LW634)</f>
        <v/>
      </c>
      <c r="LY634" s="44"/>
      <c r="LZ634" s="44"/>
      <c r="MA634" s="44"/>
      <c r="MB634" s="44" t="str">
        <f>IF(MA634="","",LX634*MA634)</f>
        <v/>
      </c>
      <c r="MC634" s="45" t="str">
        <f>IF(MB634="","",MB634/(LT634*100))</f>
        <v/>
      </c>
      <c r="MD634" s="35"/>
      <c r="ME634" s="27"/>
      <c r="MF634" s="46"/>
      <c r="MG634" s="67"/>
      <c r="MH634" s="44" t="str">
        <f>IF(MG634="","",MG634-#REF!)</f>
        <v/>
      </c>
      <c r="MI634" s="44"/>
      <c r="MJ634" s="44"/>
      <c r="MK634" s="44"/>
      <c r="ML634" s="44" t="str">
        <f>IF(MK634="","",#REF!+#REF!-MK634)</f>
        <v/>
      </c>
      <c r="MM634" s="44"/>
      <c r="MN634" s="44"/>
      <c r="MO634" s="44"/>
      <c r="MP634" s="44" t="str">
        <f>IF(MO634="","",ML634*MO634)</f>
        <v/>
      </c>
      <c r="MQ634" s="45" t="str">
        <f>IF(MP634="","",MP634/(MH634*100))</f>
        <v/>
      </c>
      <c r="MR634" s="35"/>
      <c r="MS634" s="27"/>
      <c r="MT634" s="46"/>
      <c r="MU634" s="67"/>
      <c r="MV634" s="44" t="str">
        <f>IF(MU634="","",MU634-#REF!)</f>
        <v/>
      </c>
      <c r="MW634" s="44"/>
      <c r="MX634" s="44"/>
      <c r="MY634" s="44"/>
      <c r="MZ634" s="44" t="str">
        <f>IF(MY634="","",#REF!+#REF!-MY634)</f>
        <v/>
      </c>
      <c r="NA634" s="44"/>
      <c r="NB634" s="44"/>
      <c r="NC634" s="44"/>
      <c r="ND634" s="44" t="str">
        <f>IF(NC634="","",MZ634*NC634)</f>
        <v/>
      </c>
      <c r="NE634" s="45" t="str">
        <f>IF(ND634="","",ND634/(MV634*100))</f>
        <v/>
      </c>
      <c r="NF634" s="35"/>
      <c r="NG634" s="27"/>
      <c r="NH634" s="46"/>
      <c r="NI634" s="67"/>
      <c r="NJ634" s="44" t="str">
        <f>IF(NI634="","",NI634-#REF!)</f>
        <v/>
      </c>
      <c r="NK634" s="44"/>
      <c r="NL634" s="44"/>
      <c r="NM634" s="44"/>
      <c r="NN634" s="44" t="str">
        <f>IF(NM634="","",#REF!+#REF!-NM634)</f>
        <v/>
      </c>
      <c r="NO634" s="44"/>
      <c r="NP634" s="44"/>
      <c r="NQ634" s="44"/>
      <c r="NR634" s="44" t="str">
        <f>IF(NQ634="","",NN634*NQ634)</f>
        <v/>
      </c>
      <c r="NS634" s="45" t="str">
        <f>IF(NR634="","",NR634/(NJ634*100))</f>
        <v/>
      </c>
      <c r="NT634" s="35"/>
    </row>
    <row r="635" spans="1:384" ht="15" customHeight="1" thickBot="1" x14ac:dyDescent="0.25">
      <c r="A635" s="38"/>
      <c r="B635" s="39"/>
      <c r="C635" s="40"/>
      <c r="D635" s="40"/>
      <c r="E635" s="40"/>
      <c r="F635" s="140"/>
      <c r="G635" s="140"/>
      <c r="H635" s="42"/>
      <c r="I635" s="44"/>
      <c r="J635" s="44" t="str">
        <f t="shared" si="2976"/>
        <v/>
      </c>
      <c r="K635" s="44"/>
      <c r="L635" s="44"/>
      <c r="M635" s="44"/>
      <c r="N635" s="44" t="str">
        <f t="shared" si="2977"/>
        <v/>
      </c>
      <c r="O635" s="44"/>
      <c r="P635" s="44"/>
      <c r="Q635" s="44"/>
      <c r="R635" s="44" t="str">
        <f t="shared" si="2952"/>
        <v/>
      </c>
      <c r="S635" s="45" t="str">
        <f t="shared" si="2953"/>
        <v/>
      </c>
      <c r="T635" s="35"/>
      <c r="U635" s="27"/>
      <c r="V635" s="46"/>
      <c r="W635" s="67"/>
      <c r="X635" s="44" t="str">
        <f>IF(W635="","",W635-W634)</f>
        <v/>
      </c>
      <c r="Y635" s="44"/>
      <c r="Z635" s="44"/>
      <c r="AA635" s="44"/>
      <c r="AB635" s="44" t="str">
        <f>IF(AA635="","",AA634+AC634-AA635)</f>
        <v/>
      </c>
      <c r="AC635" s="44"/>
      <c r="AD635" s="44"/>
      <c r="AE635" s="44"/>
      <c r="AF635" s="44" t="str">
        <f>IF(AE635="","",AB635*AE635)</f>
        <v/>
      </c>
      <c r="AG635" s="45" t="str">
        <f>IF(AF635="","",AF635/(X635*100))</f>
        <v/>
      </c>
      <c r="AH635" s="35"/>
      <c r="AI635" s="27"/>
      <c r="AJ635" s="46"/>
      <c r="AK635" s="44"/>
      <c r="AL635" s="44" t="str">
        <f t="shared" si="2980"/>
        <v/>
      </c>
      <c r="AM635" s="44"/>
      <c r="AN635" s="44" t="str">
        <f t="shared" si="2981"/>
        <v/>
      </c>
      <c r="AO635" s="44"/>
      <c r="AP635" s="44" t="str">
        <f t="shared" si="2982"/>
        <v/>
      </c>
      <c r="AQ635" s="44"/>
      <c r="AR635" s="44"/>
      <c r="AS635" s="44"/>
      <c r="AT635" s="44" t="str">
        <f t="shared" si="2956"/>
        <v/>
      </c>
      <c r="AU635" s="45" t="str">
        <f t="shared" si="2957"/>
        <v/>
      </c>
      <c r="AV635" s="35"/>
      <c r="AW635" s="27"/>
      <c r="AX635" s="46"/>
      <c r="AY635" s="44"/>
      <c r="AZ635" s="44" t="str">
        <f t="shared" si="2983"/>
        <v/>
      </c>
      <c r="BA635" s="44"/>
      <c r="BB635" s="44" t="str">
        <f t="shared" si="2984"/>
        <v/>
      </c>
      <c r="BC635" s="44"/>
      <c r="BD635" s="44" t="str">
        <f t="shared" si="2985"/>
        <v/>
      </c>
      <c r="BE635" s="44"/>
      <c r="BF635" s="44"/>
      <c r="BG635" s="44"/>
      <c r="BH635" s="44" t="str">
        <f t="shared" si="2958"/>
        <v/>
      </c>
      <c r="BI635" s="45" t="str">
        <f t="shared" si="2959"/>
        <v/>
      </c>
      <c r="BJ635" s="35"/>
      <c r="BK635" s="50"/>
      <c r="BL635" s="46"/>
      <c r="BM635" s="44"/>
      <c r="BN635" s="44" t="str">
        <f t="shared" si="2999"/>
        <v/>
      </c>
      <c r="BO635" s="44"/>
      <c r="BP635" s="44" t="str">
        <f t="shared" si="3000"/>
        <v/>
      </c>
      <c r="BQ635" s="44"/>
      <c r="BR635" s="44" t="str">
        <f t="shared" si="3001"/>
        <v/>
      </c>
      <c r="BS635" s="44"/>
      <c r="BT635" s="60" t="str">
        <f t="shared" si="3002"/>
        <v/>
      </c>
      <c r="BU635" s="67" t="str">
        <f t="shared" si="3003"/>
        <v/>
      </c>
      <c r="BV635" s="44" t="str">
        <f t="shared" si="3004"/>
        <v/>
      </c>
      <c r="BW635" s="45" t="str">
        <f t="shared" si="3005"/>
        <v/>
      </c>
      <c r="BX635" s="35"/>
      <c r="BY635" s="27"/>
      <c r="BZ635" s="46"/>
      <c r="CA635" s="44"/>
      <c r="CB635" s="44" t="str">
        <f t="shared" si="3006"/>
        <v/>
      </c>
      <c r="CC635" s="44"/>
      <c r="CD635" s="44" t="str">
        <f t="shared" si="3007"/>
        <v/>
      </c>
      <c r="CE635" s="44"/>
      <c r="CF635" s="44" t="str">
        <f t="shared" si="3008"/>
        <v/>
      </c>
      <c r="CG635" s="44"/>
      <c r="CH635" s="60" t="str">
        <f t="shared" si="3009"/>
        <v/>
      </c>
      <c r="CI635" s="67" t="str">
        <f t="shared" si="3010"/>
        <v/>
      </c>
      <c r="CJ635" s="44" t="str">
        <f t="shared" si="3011"/>
        <v/>
      </c>
      <c r="CK635" s="45" t="str">
        <f t="shared" si="3012"/>
        <v/>
      </c>
      <c r="CL635" s="35"/>
      <c r="CM635" s="27"/>
      <c r="CN635" s="46"/>
      <c r="CO635" s="44"/>
      <c r="CP635" s="44" t="str">
        <f t="shared" si="3013"/>
        <v/>
      </c>
      <c r="CQ635" s="44"/>
      <c r="CR635" s="44" t="str">
        <f t="shared" si="3014"/>
        <v/>
      </c>
      <c r="CS635" s="44"/>
      <c r="CT635" s="44" t="str">
        <f t="shared" si="3015"/>
        <v/>
      </c>
      <c r="CU635" s="44"/>
      <c r="CV635" s="60" t="str">
        <f t="shared" si="3016"/>
        <v/>
      </c>
      <c r="CW635" s="67" t="str">
        <f t="shared" si="3017"/>
        <v/>
      </c>
      <c r="CX635" s="44" t="str">
        <f t="shared" si="3018"/>
        <v/>
      </c>
      <c r="CY635" s="45" t="str">
        <f t="shared" si="3019"/>
        <v/>
      </c>
      <c r="CZ635" s="35"/>
      <c r="DA635" s="58"/>
      <c r="DB635" s="46"/>
      <c r="DC635" s="44"/>
      <c r="DD635" s="44" t="str">
        <f t="shared" si="3020"/>
        <v/>
      </c>
      <c r="DE635" s="44"/>
      <c r="DF635" s="44" t="str">
        <f t="shared" si="3021"/>
        <v/>
      </c>
      <c r="DG635" s="44"/>
      <c r="DH635" s="44" t="str">
        <f t="shared" si="3022"/>
        <v/>
      </c>
      <c r="DI635" s="44"/>
      <c r="DJ635" s="60" t="str">
        <f t="shared" si="2974"/>
        <v/>
      </c>
      <c r="DK635" s="67" t="str">
        <f t="shared" si="2975"/>
        <v/>
      </c>
      <c r="DL635" s="44" t="str">
        <f t="shared" si="3023"/>
        <v/>
      </c>
      <c r="DM635" s="45" t="str">
        <f t="shared" si="3024"/>
        <v/>
      </c>
      <c r="DN635" s="35"/>
      <c r="DO635" s="27"/>
      <c r="DP635" s="46"/>
      <c r="DQ635" s="44"/>
      <c r="DR635" s="44" t="str">
        <f t="shared" si="3025"/>
        <v/>
      </c>
      <c r="DS635" s="44"/>
      <c r="DT635" s="44" t="str">
        <f t="shared" si="3026"/>
        <v/>
      </c>
      <c r="DU635" s="44"/>
      <c r="DV635" s="44" t="str">
        <f t="shared" si="3027"/>
        <v/>
      </c>
      <c r="DW635" s="44"/>
      <c r="DX635" s="60" t="str">
        <f t="shared" si="2946"/>
        <v/>
      </c>
      <c r="DY635" s="67" t="str">
        <f t="shared" si="2947"/>
        <v/>
      </c>
      <c r="DZ635" s="44" t="str">
        <f t="shared" si="3028"/>
        <v/>
      </c>
      <c r="EA635" s="45" t="str">
        <f t="shared" si="3029"/>
        <v/>
      </c>
      <c r="EB635" s="35"/>
      <c r="EC635" s="27"/>
      <c r="ED635" s="46"/>
      <c r="EE635" s="67"/>
      <c r="EF635" s="44" t="str">
        <f>IF(EE635="","",EE635-EE634)</f>
        <v/>
      </c>
      <c r="EG635" s="44"/>
      <c r="EH635" s="44"/>
      <c r="EI635" s="44"/>
      <c r="EJ635" s="44" t="str">
        <f>IF(EI635="","",EI634+EK634-EI635)</f>
        <v/>
      </c>
      <c r="EK635" s="44"/>
      <c r="EL635" s="44"/>
      <c r="EM635" s="44"/>
      <c r="EN635" s="44" t="str">
        <f>IF(EM635="","",EJ635*EM635)</f>
        <v/>
      </c>
      <c r="EO635" s="45" t="str">
        <f>IF(EN635="","",EN635/(EF635*100))</f>
        <v/>
      </c>
      <c r="EP635" s="35"/>
      <c r="EQ635" s="27"/>
      <c r="ER635" s="46"/>
      <c r="ES635" s="44"/>
      <c r="ET635" s="44" t="str">
        <f t="shared" si="2988"/>
        <v/>
      </c>
      <c r="EU635" s="44"/>
      <c r="EV635" s="44" t="str">
        <f t="shared" si="2989"/>
        <v/>
      </c>
      <c r="EW635" s="44"/>
      <c r="EX635" s="44" t="str">
        <f t="shared" si="2990"/>
        <v/>
      </c>
      <c r="EY635" s="44"/>
      <c r="EZ635" s="44"/>
      <c r="FA635" s="44"/>
      <c r="FB635" s="44" t="str">
        <f t="shared" si="2962"/>
        <v/>
      </c>
      <c r="FC635" s="45" t="str">
        <f t="shared" si="2963"/>
        <v/>
      </c>
      <c r="FD635" s="35"/>
      <c r="HW635" s="181"/>
      <c r="IY635" s="33"/>
      <c r="IZ635" s="46"/>
      <c r="JA635" s="44"/>
      <c r="JB635" s="44" t="str">
        <f t="shared" si="3030"/>
        <v/>
      </c>
      <c r="JC635" s="44"/>
      <c r="JD635" s="44" t="str">
        <f t="shared" si="3031"/>
        <v/>
      </c>
      <c r="JE635" s="44"/>
      <c r="JF635" s="44" t="str">
        <f t="shared" si="3032"/>
        <v/>
      </c>
      <c r="JG635" s="44"/>
      <c r="JH635" s="60" t="str">
        <f t="shared" si="3033"/>
        <v/>
      </c>
      <c r="JI635" s="67" t="str">
        <f t="shared" si="3034"/>
        <v/>
      </c>
      <c r="JJ635" s="44" t="str">
        <f t="shared" si="3035"/>
        <v/>
      </c>
      <c r="JK635" s="45" t="str">
        <f t="shared" si="3036"/>
        <v/>
      </c>
      <c r="JL635" s="35"/>
      <c r="JM635" s="27"/>
      <c r="JN635" s="46"/>
      <c r="JO635" s="44"/>
      <c r="JP635" s="44" t="str">
        <f t="shared" si="3037"/>
        <v/>
      </c>
      <c r="JQ635" s="44"/>
      <c r="JR635" s="44" t="str">
        <f t="shared" si="3038"/>
        <v/>
      </c>
      <c r="JS635" s="44"/>
      <c r="JT635" s="44" t="str">
        <f t="shared" si="3039"/>
        <v/>
      </c>
      <c r="JU635" s="44"/>
      <c r="JV635" s="60" t="str">
        <f t="shared" si="2950"/>
        <v/>
      </c>
      <c r="JW635" s="67" t="str">
        <f t="shared" si="2951"/>
        <v/>
      </c>
      <c r="JX635" s="44" t="str">
        <f t="shared" si="3040"/>
        <v/>
      </c>
      <c r="JY635" s="45" t="str">
        <f t="shared" si="3041"/>
        <v/>
      </c>
      <c r="JZ635" s="35"/>
      <c r="KA635" s="61"/>
      <c r="KB635" s="46"/>
      <c r="KC635" s="44"/>
      <c r="KD635" s="44" t="str">
        <f t="shared" si="3042"/>
        <v/>
      </c>
      <c r="KE635" s="44"/>
      <c r="KF635" s="44" t="str">
        <f t="shared" si="3043"/>
        <v/>
      </c>
      <c r="KG635" s="44"/>
      <c r="KH635" s="44" t="str">
        <f t="shared" si="3044"/>
        <v/>
      </c>
      <c r="KI635" s="44"/>
      <c r="KJ635" s="60" t="str">
        <f t="shared" si="2964"/>
        <v/>
      </c>
      <c r="KK635" s="67" t="str">
        <f t="shared" si="2965"/>
        <v/>
      </c>
      <c r="KL635" s="44" t="str">
        <f t="shared" si="3045"/>
        <v/>
      </c>
      <c r="KM635" s="45" t="str">
        <f t="shared" si="3046"/>
        <v/>
      </c>
      <c r="KN635" s="35"/>
      <c r="KO635" s="27"/>
      <c r="KP635" s="46"/>
      <c r="KQ635" s="44"/>
      <c r="KR635" s="44" t="str">
        <f t="shared" si="3047"/>
        <v/>
      </c>
      <c r="KS635" s="44"/>
      <c r="KT635" s="44" t="str">
        <f t="shared" si="3048"/>
        <v/>
      </c>
      <c r="KU635" s="44"/>
      <c r="KV635" s="44" t="str">
        <f t="shared" si="3049"/>
        <v/>
      </c>
      <c r="KW635" s="44"/>
      <c r="KX635" s="60" t="str">
        <f t="shared" si="2948"/>
        <v/>
      </c>
      <c r="KY635" s="67" t="str">
        <f t="shared" si="2949"/>
        <v/>
      </c>
      <c r="KZ635" s="44" t="str">
        <f t="shared" si="3050"/>
        <v/>
      </c>
      <c r="LA635" s="45" t="str">
        <f t="shared" si="3051"/>
        <v/>
      </c>
      <c r="LB635" s="35"/>
      <c r="LC635" s="27"/>
      <c r="LD635" s="74"/>
      <c r="LE635" s="75"/>
      <c r="LF635" s="75"/>
      <c r="LG635" s="75"/>
      <c r="LH635" s="75"/>
      <c r="LI635" s="75"/>
      <c r="LJ635" s="75" t="str">
        <f>IF(LI635="","",#REF!+#REF!-LI635)</f>
        <v/>
      </c>
      <c r="LK635" s="75"/>
      <c r="LL635" s="77"/>
      <c r="LM635" s="78"/>
      <c r="LN635" s="75"/>
      <c r="LO635" s="79"/>
      <c r="LP635" s="35"/>
      <c r="LQ635" s="27"/>
      <c r="LR635" s="46"/>
      <c r="LS635" s="67"/>
      <c r="LT635" s="44" t="str">
        <f>IF(LS635="","",LS635-LS634)</f>
        <v/>
      </c>
      <c r="LU635" s="44"/>
      <c r="LV635" s="44"/>
      <c r="LW635" s="44"/>
      <c r="LX635" s="44" t="str">
        <f>IF(LW635="","",LW634+LY634-LW635)</f>
        <v/>
      </c>
      <c r="LY635" s="44"/>
      <c r="LZ635" s="44"/>
      <c r="MA635" s="44"/>
      <c r="MB635" s="44" t="str">
        <f>IF(MA635="","",LX635*MA635)</f>
        <v/>
      </c>
      <c r="MC635" s="45" t="str">
        <f>IF(MB635="","",MB635/(LT635*100))</f>
        <v/>
      </c>
      <c r="MD635" s="35"/>
      <c r="ME635" s="27"/>
      <c r="MF635" s="46"/>
      <c r="MG635" s="67"/>
      <c r="MH635" s="44" t="str">
        <f>IF(MG635="","",MG635-MG634)</f>
        <v/>
      </c>
      <c r="MI635" s="44"/>
      <c r="MJ635" s="44"/>
      <c r="MK635" s="44"/>
      <c r="ML635" s="44" t="str">
        <f>IF(MK635="","",MK634+MM634-MK635)</f>
        <v/>
      </c>
      <c r="MM635" s="44"/>
      <c r="MN635" s="44"/>
      <c r="MO635" s="44"/>
      <c r="MP635" s="44" t="str">
        <f>IF(MO635="","",ML635*MO635)</f>
        <v/>
      </c>
      <c r="MQ635" s="45" t="str">
        <f>IF(MP635="","",MP635/(MH635*100))</f>
        <v/>
      </c>
      <c r="MR635" s="35"/>
      <c r="MS635" s="27"/>
      <c r="MT635" s="46"/>
      <c r="MU635" s="67"/>
      <c r="MV635" s="44" t="str">
        <f>IF(MU635="","",MU635-MU634)</f>
        <v/>
      </c>
      <c r="MW635" s="44"/>
      <c r="MX635" s="44"/>
      <c r="MY635" s="44"/>
      <c r="MZ635" s="44" t="str">
        <f>IF(MY635="","",MY634+NA634-MY635)</f>
        <v/>
      </c>
      <c r="NA635" s="44"/>
      <c r="NB635" s="44"/>
      <c r="NC635" s="44"/>
      <c r="ND635" s="44" t="str">
        <f>IF(NC635="","",MZ635*NC635)</f>
        <v/>
      </c>
      <c r="NE635" s="45" t="str">
        <f>IF(ND635="","",ND635/(MV635*100))</f>
        <v/>
      </c>
      <c r="NF635" s="35"/>
      <c r="NG635" s="27"/>
      <c r="NH635" s="46"/>
      <c r="NI635" s="67"/>
      <c r="NJ635" s="44" t="str">
        <f>IF(NI635="","",NI635-NI634)</f>
        <v/>
      </c>
      <c r="NK635" s="44"/>
      <c r="NL635" s="44"/>
      <c r="NM635" s="44"/>
      <c r="NN635" s="44" t="str">
        <f>IF(NM635="","",NM634+NO634-NM635)</f>
        <v/>
      </c>
      <c r="NO635" s="44"/>
      <c r="NP635" s="44"/>
      <c r="NQ635" s="44"/>
      <c r="NR635" s="44" t="str">
        <f>IF(NQ635="","",NN635*NQ635)</f>
        <v/>
      </c>
      <c r="NS635" s="45" t="str">
        <f>IF(NR635="","",NR635/(NJ635*100))</f>
        <v/>
      </c>
      <c r="NT635" s="35"/>
    </row>
    <row r="636" spans="1:384" ht="15" customHeight="1" thickTop="1" thickBot="1" x14ac:dyDescent="0.25">
      <c r="A636" s="38"/>
      <c r="B636" s="39"/>
      <c r="C636" s="40"/>
      <c r="D636" s="40"/>
      <c r="E636" s="40"/>
      <c r="F636" s="140"/>
      <c r="G636" s="140"/>
      <c r="H636" s="42"/>
      <c r="I636" s="44"/>
      <c r="J636" s="44" t="str">
        <f t="shared" si="2976"/>
        <v/>
      </c>
      <c r="K636" s="44"/>
      <c r="L636" s="44"/>
      <c r="M636" s="44"/>
      <c r="N636" s="44" t="str">
        <f t="shared" si="2977"/>
        <v/>
      </c>
      <c r="O636" s="44"/>
      <c r="P636" s="44"/>
      <c r="Q636" s="44"/>
      <c r="R636" s="44" t="str">
        <f t="shared" si="2952"/>
        <v/>
      </c>
      <c r="S636" s="45" t="str">
        <f t="shared" si="2953"/>
        <v/>
      </c>
      <c r="T636" s="35"/>
      <c r="U636" s="27"/>
      <c r="V636" s="46"/>
      <c r="W636" s="67"/>
      <c r="X636" s="44" t="str">
        <f>IF(W636="","",W636-W635)</f>
        <v/>
      </c>
      <c r="Y636" s="44"/>
      <c r="Z636" s="44"/>
      <c r="AA636" s="44"/>
      <c r="AB636" s="44" t="str">
        <f>IF(AA636="","",AA635+AC635-AA636)</f>
        <v/>
      </c>
      <c r="AC636" s="44"/>
      <c r="AD636" s="44"/>
      <c r="AE636" s="44"/>
      <c r="AF636" s="44" t="str">
        <f>IF(AE636="","",AB636*AE636)</f>
        <v/>
      </c>
      <c r="AG636" s="45" t="str">
        <f>IF(AF636="","",AF636/(X636*100))</f>
        <v/>
      </c>
      <c r="AH636" s="35"/>
      <c r="AI636" s="27"/>
      <c r="AJ636" s="46"/>
      <c r="AK636" s="44"/>
      <c r="AL636" s="44" t="str">
        <f t="shared" si="2980"/>
        <v/>
      </c>
      <c r="AM636" s="44"/>
      <c r="AN636" s="44" t="str">
        <f t="shared" si="2981"/>
        <v/>
      </c>
      <c r="AO636" s="44"/>
      <c r="AP636" s="44" t="str">
        <f t="shared" si="2982"/>
        <v/>
      </c>
      <c r="AQ636" s="44"/>
      <c r="AR636" s="44"/>
      <c r="AS636" s="44"/>
      <c r="AT636" s="44" t="str">
        <f t="shared" si="2956"/>
        <v/>
      </c>
      <c r="AU636" s="45" t="str">
        <f t="shared" si="2957"/>
        <v/>
      </c>
      <c r="AV636" s="35"/>
      <c r="AW636" s="27"/>
      <c r="AX636" s="46"/>
      <c r="AY636" s="44"/>
      <c r="AZ636" s="44" t="str">
        <f t="shared" si="2983"/>
        <v/>
      </c>
      <c r="BA636" s="44"/>
      <c r="BB636" s="44" t="str">
        <f t="shared" si="2984"/>
        <v/>
      </c>
      <c r="BC636" s="44"/>
      <c r="BD636" s="44" t="str">
        <f t="shared" si="2985"/>
        <v/>
      </c>
      <c r="BE636" s="44"/>
      <c r="BF636" s="44"/>
      <c r="BG636" s="44"/>
      <c r="BH636" s="44" t="str">
        <f t="shared" si="2958"/>
        <v/>
      </c>
      <c r="BI636" s="45" t="str">
        <f t="shared" si="2959"/>
        <v/>
      </c>
      <c r="BJ636" s="35"/>
      <c r="BK636" s="50"/>
      <c r="BL636" s="74"/>
      <c r="BM636" s="75"/>
      <c r="BN636" s="75" t="str">
        <f t="shared" si="2999"/>
        <v/>
      </c>
      <c r="BO636" s="75"/>
      <c r="BP636" s="75" t="str">
        <f t="shared" si="3000"/>
        <v/>
      </c>
      <c r="BQ636" s="75"/>
      <c r="BR636" s="75" t="str">
        <f t="shared" si="3001"/>
        <v/>
      </c>
      <c r="BS636" s="75"/>
      <c r="BT636" s="77" t="str">
        <f t="shared" si="3002"/>
        <v/>
      </c>
      <c r="BU636" s="78" t="str">
        <f t="shared" si="3003"/>
        <v/>
      </c>
      <c r="BV636" s="75" t="str">
        <f t="shared" si="3004"/>
        <v/>
      </c>
      <c r="BW636" s="79" t="str">
        <f t="shared" si="3005"/>
        <v/>
      </c>
      <c r="BX636" s="35"/>
      <c r="BY636" s="27"/>
      <c r="BZ636" s="74"/>
      <c r="CA636" s="75"/>
      <c r="CB636" s="75" t="str">
        <f t="shared" si="3006"/>
        <v/>
      </c>
      <c r="CC636" s="75"/>
      <c r="CD636" s="75" t="str">
        <f t="shared" si="3007"/>
        <v/>
      </c>
      <c r="CE636" s="75"/>
      <c r="CF636" s="75" t="str">
        <f t="shared" si="3008"/>
        <v/>
      </c>
      <c r="CG636" s="75"/>
      <c r="CH636" s="77" t="str">
        <f t="shared" si="3009"/>
        <v/>
      </c>
      <c r="CI636" s="78" t="str">
        <f t="shared" si="3010"/>
        <v/>
      </c>
      <c r="CJ636" s="75" t="str">
        <f t="shared" si="3011"/>
        <v/>
      </c>
      <c r="CK636" s="79" t="str">
        <f t="shared" si="3012"/>
        <v/>
      </c>
      <c r="CL636" s="35"/>
      <c r="CM636" s="27"/>
      <c r="CN636" s="74"/>
      <c r="CO636" s="75"/>
      <c r="CP636" s="75" t="str">
        <f t="shared" si="3013"/>
        <v/>
      </c>
      <c r="CQ636" s="75"/>
      <c r="CR636" s="75" t="str">
        <f t="shared" si="3014"/>
        <v/>
      </c>
      <c r="CS636" s="75"/>
      <c r="CT636" s="75" t="str">
        <f t="shared" si="3015"/>
        <v/>
      </c>
      <c r="CU636" s="75"/>
      <c r="CV636" s="77" t="str">
        <f t="shared" si="3016"/>
        <v/>
      </c>
      <c r="CW636" s="78" t="str">
        <f t="shared" si="3017"/>
        <v/>
      </c>
      <c r="CX636" s="75" t="str">
        <f t="shared" si="3018"/>
        <v/>
      </c>
      <c r="CY636" s="79" t="str">
        <f t="shared" si="3019"/>
        <v/>
      </c>
      <c r="CZ636" s="35"/>
      <c r="DA636" s="58"/>
      <c r="DB636" s="74"/>
      <c r="DC636" s="75"/>
      <c r="DD636" s="75" t="str">
        <f t="shared" si="3020"/>
        <v/>
      </c>
      <c r="DE636" s="75"/>
      <c r="DF636" s="75" t="str">
        <f t="shared" si="3021"/>
        <v/>
      </c>
      <c r="DG636" s="75"/>
      <c r="DH636" s="75" t="str">
        <f t="shared" si="3022"/>
        <v/>
      </c>
      <c r="DI636" s="75"/>
      <c r="DJ636" s="77" t="str">
        <f t="shared" si="2974"/>
        <v/>
      </c>
      <c r="DK636" s="78" t="str">
        <f t="shared" si="2975"/>
        <v/>
      </c>
      <c r="DL636" s="75" t="str">
        <f t="shared" si="3023"/>
        <v/>
      </c>
      <c r="DM636" s="79" t="str">
        <f t="shared" si="3024"/>
        <v/>
      </c>
      <c r="DN636" s="35"/>
      <c r="DO636" s="27"/>
      <c r="DP636" s="74"/>
      <c r="DQ636" s="75"/>
      <c r="DR636" s="75" t="str">
        <f t="shared" si="3025"/>
        <v/>
      </c>
      <c r="DS636" s="75"/>
      <c r="DT636" s="75" t="str">
        <f t="shared" si="3026"/>
        <v/>
      </c>
      <c r="DU636" s="75"/>
      <c r="DV636" s="75" t="str">
        <f t="shared" si="3027"/>
        <v/>
      </c>
      <c r="DW636" s="75"/>
      <c r="DX636" s="77" t="str">
        <f t="shared" si="2946"/>
        <v/>
      </c>
      <c r="DY636" s="78" t="str">
        <f t="shared" si="2947"/>
        <v/>
      </c>
      <c r="DZ636" s="75" t="str">
        <f t="shared" si="3028"/>
        <v/>
      </c>
      <c r="EA636" s="79" t="str">
        <f t="shared" si="3029"/>
        <v/>
      </c>
      <c r="EB636" s="35"/>
      <c r="EC636" s="27"/>
      <c r="ED636" s="46"/>
      <c r="EE636" s="67"/>
      <c r="EF636" s="44" t="str">
        <f>IF(EE636="","",EE636-EE635)</f>
        <v/>
      </c>
      <c r="EG636" s="44"/>
      <c r="EH636" s="44"/>
      <c r="EI636" s="44"/>
      <c r="EJ636" s="44" t="str">
        <f>IF(EI636="","",EI635+EK635-EI636)</f>
        <v/>
      </c>
      <c r="EK636" s="44"/>
      <c r="EL636" s="44"/>
      <c r="EM636" s="44"/>
      <c r="EN636" s="44" t="str">
        <f>IF(EM636="","",EJ636*EM636)</f>
        <v/>
      </c>
      <c r="EO636" s="45" t="str">
        <f>IF(EN636="","",EN636/(EF636*100))</f>
        <v/>
      </c>
      <c r="EP636" s="35"/>
      <c r="EQ636" s="27"/>
      <c r="ER636" s="46"/>
      <c r="ES636" s="44"/>
      <c r="ET636" s="44" t="str">
        <f t="shared" si="2988"/>
        <v/>
      </c>
      <c r="EU636" s="44"/>
      <c r="EV636" s="44" t="str">
        <f t="shared" si="2989"/>
        <v/>
      </c>
      <c r="EW636" s="44"/>
      <c r="EX636" s="44" t="str">
        <f t="shared" si="2990"/>
        <v/>
      </c>
      <c r="EY636" s="44"/>
      <c r="EZ636" s="44"/>
      <c r="FA636" s="44"/>
      <c r="FB636" s="44" t="str">
        <f t="shared" si="2962"/>
        <v/>
      </c>
      <c r="FC636" s="45" t="str">
        <f t="shared" si="2963"/>
        <v/>
      </c>
      <c r="FD636" s="35"/>
      <c r="HW636" s="181"/>
      <c r="IY636" s="33"/>
      <c r="IZ636" s="74"/>
      <c r="JA636" s="75"/>
      <c r="JB636" s="75" t="str">
        <f t="shared" si="3030"/>
        <v/>
      </c>
      <c r="JC636" s="75"/>
      <c r="JD636" s="75" t="str">
        <f t="shared" si="3031"/>
        <v/>
      </c>
      <c r="JE636" s="75"/>
      <c r="JF636" s="75" t="str">
        <f t="shared" si="3032"/>
        <v/>
      </c>
      <c r="JG636" s="75"/>
      <c r="JH636" s="77" t="str">
        <f t="shared" si="3033"/>
        <v/>
      </c>
      <c r="JI636" s="78" t="str">
        <f t="shared" si="3034"/>
        <v/>
      </c>
      <c r="JJ636" s="75" t="str">
        <f t="shared" si="3035"/>
        <v/>
      </c>
      <c r="JK636" s="79" t="str">
        <f t="shared" si="3036"/>
        <v/>
      </c>
      <c r="JL636" s="35"/>
      <c r="JM636" s="27"/>
      <c r="JN636" s="74"/>
      <c r="JO636" s="75"/>
      <c r="JP636" s="75" t="str">
        <f t="shared" si="3037"/>
        <v/>
      </c>
      <c r="JQ636" s="75"/>
      <c r="JR636" s="75" t="str">
        <f t="shared" si="3038"/>
        <v/>
      </c>
      <c r="JS636" s="75"/>
      <c r="JT636" s="75" t="str">
        <f t="shared" si="3039"/>
        <v/>
      </c>
      <c r="JU636" s="75"/>
      <c r="JV636" s="77" t="str">
        <f t="shared" si="2950"/>
        <v/>
      </c>
      <c r="JW636" s="78" t="str">
        <f t="shared" si="2951"/>
        <v/>
      </c>
      <c r="JX636" s="75" t="str">
        <f t="shared" si="3040"/>
        <v/>
      </c>
      <c r="JY636" s="79" t="str">
        <f t="shared" si="3041"/>
        <v/>
      </c>
      <c r="JZ636" s="35"/>
      <c r="KA636" s="61"/>
      <c r="KB636" s="74"/>
      <c r="KC636" s="75"/>
      <c r="KD636" s="75" t="str">
        <f t="shared" si="3042"/>
        <v/>
      </c>
      <c r="KE636" s="75"/>
      <c r="KF636" s="75" t="str">
        <f t="shared" si="3043"/>
        <v/>
      </c>
      <c r="KG636" s="75"/>
      <c r="KH636" s="75" t="str">
        <f t="shared" si="3044"/>
        <v/>
      </c>
      <c r="KI636" s="75"/>
      <c r="KJ636" s="77" t="str">
        <f t="shared" si="2964"/>
        <v/>
      </c>
      <c r="KK636" s="78" t="str">
        <f t="shared" si="2965"/>
        <v/>
      </c>
      <c r="KL636" s="75" t="str">
        <f t="shared" si="3045"/>
        <v/>
      </c>
      <c r="KM636" s="79" t="str">
        <f t="shared" si="3046"/>
        <v/>
      </c>
      <c r="KN636" s="35"/>
      <c r="KO636" s="27"/>
      <c r="KP636" s="74"/>
      <c r="KQ636" s="75"/>
      <c r="KR636" s="75" t="str">
        <f t="shared" si="3047"/>
        <v/>
      </c>
      <c r="KS636" s="75"/>
      <c r="KT636" s="75" t="str">
        <f t="shared" si="3048"/>
        <v/>
      </c>
      <c r="KU636" s="75"/>
      <c r="KV636" s="75" t="str">
        <f t="shared" si="3049"/>
        <v/>
      </c>
      <c r="KW636" s="75"/>
      <c r="KX636" s="77" t="str">
        <f t="shared" si="2948"/>
        <v/>
      </c>
      <c r="KY636" s="78" t="str">
        <f t="shared" si="2949"/>
        <v/>
      </c>
      <c r="KZ636" s="75" t="str">
        <f t="shared" si="3050"/>
        <v/>
      </c>
      <c r="LA636" s="79" t="str">
        <f t="shared" si="3051"/>
        <v/>
      </c>
      <c r="LB636" s="35"/>
      <c r="LC636" s="27"/>
      <c r="LD636" s="107"/>
      <c r="LE636" s="87"/>
      <c r="LF636" s="87"/>
      <c r="LG636" s="87"/>
      <c r="LH636" s="87"/>
      <c r="LI636" s="87"/>
      <c r="LJ636" s="87" t="str">
        <f>IF(LI636="","",LI633+LK633-LI636)</f>
        <v/>
      </c>
      <c r="LK636" s="87"/>
      <c r="LL636" s="108"/>
      <c r="LM636" s="109"/>
      <c r="LN636" s="87"/>
      <c r="LO636" s="89"/>
      <c r="LP636" s="35"/>
      <c r="LQ636" s="27"/>
      <c r="LR636" s="46"/>
      <c r="LS636" s="67"/>
      <c r="LT636" s="44" t="str">
        <f>IF(LS636="","",LS636-LS635)</f>
        <v/>
      </c>
      <c r="LU636" s="44"/>
      <c r="LV636" s="44"/>
      <c r="LW636" s="44"/>
      <c r="LX636" s="44" t="str">
        <f>IF(LW636="","",LW635+LY635-LW636)</f>
        <v/>
      </c>
      <c r="LY636" s="44"/>
      <c r="LZ636" s="44"/>
      <c r="MA636" s="44"/>
      <c r="MB636" s="44" t="str">
        <f>IF(MA636="","",LX636*MA636)</f>
        <v/>
      </c>
      <c r="MC636" s="45" t="str">
        <f>IF(MB636="","",MB636/(LT636*100))</f>
        <v/>
      </c>
      <c r="MD636" s="35"/>
      <c r="ME636" s="27"/>
      <c r="MF636" s="46"/>
      <c r="MG636" s="67"/>
      <c r="MH636" s="44" t="str">
        <f>IF(MG636="","",MG636-MG635)</f>
        <v/>
      </c>
      <c r="MI636" s="44"/>
      <c r="MJ636" s="44"/>
      <c r="MK636" s="44"/>
      <c r="ML636" s="44" t="str">
        <f>IF(MK636="","",MK635+MM635-MK636)</f>
        <v/>
      </c>
      <c r="MM636" s="44"/>
      <c r="MN636" s="44"/>
      <c r="MO636" s="44"/>
      <c r="MP636" s="44" t="str">
        <f>IF(MO636="","",ML636*MO636)</f>
        <v/>
      </c>
      <c r="MQ636" s="45" t="str">
        <f>IF(MP636="","",MP636/(MH636*100))</f>
        <v/>
      </c>
      <c r="MR636" s="35"/>
      <c r="MS636" s="27"/>
      <c r="MT636" s="46"/>
      <c r="MU636" s="67"/>
      <c r="MV636" s="44" t="str">
        <f>IF(MU636="","",MU636-MU635)</f>
        <v/>
      </c>
      <c r="MW636" s="44"/>
      <c r="MX636" s="44"/>
      <c r="MY636" s="44"/>
      <c r="MZ636" s="44" t="str">
        <f>IF(MY636="","",MY635+NA635-MY636)</f>
        <v/>
      </c>
      <c r="NA636" s="44"/>
      <c r="NB636" s="44"/>
      <c r="NC636" s="44"/>
      <c r="ND636" s="44" t="str">
        <f>IF(NC636="","",MZ636*NC636)</f>
        <v/>
      </c>
      <c r="NE636" s="45" t="str">
        <f>IF(ND636="","",ND636/(MV636*100))</f>
        <v/>
      </c>
      <c r="NF636" s="35"/>
      <c r="NG636" s="27"/>
      <c r="NH636" s="46"/>
      <c r="NI636" s="67"/>
      <c r="NJ636" s="44" t="str">
        <f>IF(NI636="","",NI636-NI635)</f>
        <v/>
      </c>
      <c r="NK636" s="44"/>
      <c r="NL636" s="44"/>
      <c r="NM636" s="44"/>
      <c r="NN636" s="44" t="str">
        <f>IF(NM636="","",NM635+NO635-NM636)</f>
        <v/>
      </c>
      <c r="NO636" s="44"/>
      <c r="NP636" s="44"/>
      <c r="NQ636" s="44"/>
      <c r="NR636" s="44" t="str">
        <f>IF(NQ636="","",NN636*NQ636)</f>
        <v/>
      </c>
      <c r="NS636" s="45" t="str">
        <f>IF(NR636="","",NR636/(NJ636*100))</f>
        <v/>
      </c>
      <c r="NT636" s="35"/>
    </row>
    <row r="637" spans="1:384" ht="15" customHeight="1" thickTop="1" x14ac:dyDescent="0.2">
      <c r="A637" s="38"/>
      <c r="B637" s="39"/>
      <c r="C637" s="40"/>
      <c r="D637" s="40"/>
      <c r="E637" s="40"/>
      <c r="F637" s="140"/>
      <c r="G637" s="140"/>
      <c r="H637" s="42"/>
      <c r="I637" s="44"/>
      <c r="J637" s="44"/>
      <c r="K637" s="44"/>
      <c r="L637" s="44"/>
      <c r="M637" s="44"/>
      <c r="N637" s="44" t="str">
        <f t="shared" si="2977"/>
        <v/>
      </c>
      <c r="O637" s="44"/>
      <c r="P637" s="44"/>
      <c r="Q637" s="44"/>
      <c r="R637" s="44" t="str">
        <f t="shared" si="2952"/>
        <v/>
      </c>
      <c r="S637" s="45" t="str">
        <f t="shared" si="2953"/>
        <v/>
      </c>
      <c r="T637" s="35"/>
      <c r="U637" s="27"/>
      <c r="V637" s="46"/>
      <c r="W637" s="67"/>
      <c r="X637" s="44"/>
      <c r="Y637" s="44"/>
      <c r="Z637" s="44"/>
      <c r="AA637" s="44"/>
      <c r="AB637" s="44" t="str">
        <f>IF(AA637="","",AA636+AC636-AA637)</f>
        <v/>
      </c>
      <c r="AC637" s="44"/>
      <c r="AD637" s="44"/>
      <c r="AE637" s="44"/>
      <c r="AF637" s="44" t="str">
        <f>IF(AE637="","",AB637*AE637)</f>
        <v/>
      </c>
      <c r="AG637" s="45" t="str">
        <f>IF(AF637="","",AF637/(X637*100))</f>
        <v/>
      </c>
      <c r="AH637" s="35"/>
      <c r="AI637" s="27"/>
      <c r="AJ637" s="46"/>
      <c r="AK637" s="44"/>
      <c r="AL637" s="44"/>
      <c r="AM637" s="44"/>
      <c r="AN637" s="44" t="str">
        <f t="shared" si="2981"/>
        <v/>
      </c>
      <c r="AO637" s="44"/>
      <c r="AP637" s="44" t="str">
        <f t="shared" si="2982"/>
        <v/>
      </c>
      <c r="AQ637" s="44"/>
      <c r="AR637" s="44"/>
      <c r="AS637" s="44"/>
      <c r="AT637" s="44" t="str">
        <f t="shared" si="2956"/>
        <v/>
      </c>
      <c r="AU637" s="45" t="str">
        <f t="shared" si="2957"/>
        <v/>
      </c>
      <c r="AV637" s="35"/>
      <c r="AW637" s="27"/>
      <c r="AX637" s="46"/>
      <c r="AY637" s="44"/>
      <c r="AZ637" s="44"/>
      <c r="BA637" s="44"/>
      <c r="BB637" s="44" t="str">
        <f t="shared" si="2984"/>
        <v/>
      </c>
      <c r="BC637" s="44"/>
      <c r="BD637" s="44" t="str">
        <f t="shared" si="2985"/>
        <v/>
      </c>
      <c r="BE637" s="44"/>
      <c r="BF637" s="44"/>
      <c r="BG637" s="44"/>
      <c r="BH637" s="44" t="str">
        <f t="shared" si="2958"/>
        <v/>
      </c>
      <c r="BI637" s="45" t="str">
        <f t="shared" si="2959"/>
        <v/>
      </c>
      <c r="BJ637" s="35"/>
      <c r="BK637" s="50"/>
      <c r="BL637" s="51" t="str">
        <f>IF($A598="","",$A598)</f>
        <v/>
      </c>
      <c r="BM637" s="43"/>
      <c r="BN637" s="43" t="str">
        <f t="shared" si="2999"/>
        <v/>
      </c>
      <c r="BO637" s="43"/>
      <c r="BP637" s="87" t="str">
        <f t="shared" si="3000"/>
        <v/>
      </c>
      <c r="BQ637" s="43"/>
      <c r="BR637" s="43" t="str">
        <f t="shared" si="3001"/>
        <v/>
      </c>
      <c r="BS637" s="43"/>
      <c r="BT637" s="53" t="str">
        <f t="shared" si="3002"/>
        <v/>
      </c>
      <c r="BU637" s="47" t="str">
        <f t="shared" si="3003"/>
        <v/>
      </c>
      <c r="BV637" s="87" t="str">
        <f t="shared" si="3004"/>
        <v/>
      </c>
      <c r="BW637" s="89" t="str">
        <f t="shared" si="3005"/>
        <v/>
      </c>
      <c r="BX637" s="35"/>
      <c r="BY637" s="27"/>
      <c r="BZ637" s="51" t="str">
        <f>IF($A598="","",$A598)</f>
        <v/>
      </c>
      <c r="CA637" s="43"/>
      <c r="CB637" s="43" t="str">
        <f t="shared" si="3006"/>
        <v/>
      </c>
      <c r="CC637" s="43"/>
      <c r="CD637" s="87" t="str">
        <f t="shared" si="3007"/>
        <v/>
      </c>
      <c r="CE637" s="43"/>
      <c r="CF637" s="43" t="str">
        <f t="shared" si="3008"/>
        <v/>
      </c>
      <c r="CG637" s="43"/>
      <c r="CH637" s="53" t="str">
        <f t="shared" si="3009"/>
        <v/>
      </c>
      <c r="CI637" s="47" t="str">
        <f t="shared" si="3010"/>
        <v/>
      </c>
      <c r="CJ637" s="87" t="str">
        <f t="shared" si="3011"/>
        <v/>
      </c>
      <c r="CK637" s="89" t="str">
        <f t="shared" si="3012"/>
        <v/>
      </c>
      <c r="CL637" s="35"/>
      <c r="CM637" s="27"/>
      <c r="CN637" s="51" t="str">
        <f>IF($A598="","",$A598)</f>
        <v/>
      </c>
      <c r="CO637" s="43"/>
      <c r="CP637" s="43" t="str">
        <f t="shared" si="3013"/>
        <v/>
      </c>
      <c r="CQ637" s="43"/>
      <c r="CR637" s="87" t="str">
        <f t="shared" si="3014"/>
        <v/>
      </c>
      <c r="CS637" s="43"/>
      <c r="CT637" s="43" t="str">
        <f t="shared" si="3015"/>
        <v/>
      </c>
      <c r="CU637" s="43"/>
      <c r="CV637" s="53" t="str">
        <f t="shared" si="3016"/>
        <v/>
      </c>
      <c r="CW637" s="47" t="str">
        <f t="shared" si="3017"/>
        <v/>
      </c>
      <c r="CX637" s="87" t="str">
        <f t="shared" si="3018"/>
        <v/>
      </c>
      <c r="CY637" s="89" t="str">
        <f t="shared" si="3019"/>
        <v/>
      </c>
      <c r="CZ637" s="35"/>
      <c r="DA637" s="58"/>
      <c r="DB637" s="51" t="str">
        <f>IF($A598="","",$A598)</f>
        <v/>
      </c>
      <c r="DC637" s="43"/>
      <c r="DD637" s="43" t="str">
        <f t="shared" si="3020"/>
        <v/>
      </c>
      <c r="DE637" s="43"/>
      <c r="DF637" s="87" t="str">
        <f t="shared" si="3021"/>
        <v/>
      </c>
      <c r="DG637" s="43"/>
      <c r="DH637" s="43" t="str">
        <f t="shared" si="3022"/>
        <v/>
      </c>
      <c r="DI637" s="43"/>
      <c r="DJ637" s="53" t="str">
        <f t="shared" si="2974"/>
        <v/>
      </c>
      <c r="DK637" s="47" t="str">
        <f t="shared" si="2975"/>
        <v/>
      </c>
      <c r="DL637" s="87" t="str">
        <f t="shared" si="3023"/>
        <v/>
      </c>
      <c r="DM637" s="89" t="str">
        <f t="shared" si="3024"/>
        <v/>
      </c>
      <c r="DN637" s="35"/>
      <c r="DO637" s="27"/>
      <c r="DP637" s="51" t="str">
        <f>IF($A598="","",$A598)</f>
        <v/>
      </c>
      <c r="DQ637" s="43"/>
      <c r="DR637" s="43" t="str">
        <f t="shared" si="3025"/>
        <v/>
      </c>
      <c r="DS637" s="43"/>
      <c r="DT637" s="87" t="str">
        <f t="shared" si="3026"/>
        <v/>
      </c>
      <c r="DU637" s="43"/>
      <c r="DV637" s="43" t="str">
        <f t="shared" si="3027"/>
        <v/>
      </c>
      <c r="DW637" s="43"/>
      <c r="DX637" s="53" t="str">
        <f t="shared" si="2946"/>
        <v/>
      </c>
      <c r="DY637" s="47" t="str">
        <f t="shared" si="2947"/>
        <v/>
      </c>
      <c r="DZ637" s="87" t="str">
        <f t="shared" si="3028"/>
        <v/>
      </c>
      <c r="EA637" s="89" t="str">
        <f t="shared" si="3029"/>
        <v/>
      </c>
      <c r="EB637" s="35"/>
      <c r="EC637" s="27"/>
      <c r="ED637" s="46"/>
      <c r="EE637" s="67"/>
      <c r="EF637" s="44"/>
      <c r="EG637" s="44"/>
      <c r="EH637" s="44"/>
      <c r="EI637" s="44"/>
      <c r="EJ637" s="44" t="str">
        <f>IF(EI637="","",EI636+EK636-EI637)</f>
        <v/>
      </c>
      <c r="EK637" s="44"/>
      <c r="EL637" s="44"/>
      <c r="EM637" s="44"/>
      <c r="EN637" s="44" t="str">
        <f>IF(EM637="","",EJ637*EM637)</f>
        <v/>
      </c>
      <c r="EO637" s="45" t="str">
        <f>IF(EN637="","",EN637/(EF637*100))</f>
        <v/>
      </c>
      <c r="EP637" s="35"/>
      <c r="EQ637" s="27"/>
      <c r="ER637" s="46"/>
      <c r="ES637" s="44"/>
      <c r="ET637" s="44"/>
      <c r="EU637" s="44"/>
      <c r="EV637" s="44" t="str">
        <f t="shared" si="2989"/>
        <v/>
      </c>
      <c r="EW637" s="44"/>
      <c r="EX637" s="44" t="str">
        <f t="shared" si="2990"/>
        <v/>
      </c>
      <c r="EY637" s="44"/>
      <c r="EZ637" s="44"/>
      <c r="FA637" s="44"/>
      <c r="FB637" s="44" t="str">
        <f t="shared" si="2962"/>
        <v/>
      </c>
      <c r="FC637" s="45" t="str">
        <f t="shared" si="2963"/>
        <v/>
      </c>
      <c r="FD637" s="35"/>
      <c r="HW637" s="181"/>
      <c r="IY637" s="33"/>
      <c r="IZ637" s="51" t="str">
        <f>IF($A598="","",$A598)</f>
        <v/>
      </c>
      <c r="JA637" s="43"/>
      <c r="JB637" s="43" t="str">
        <f t="shared" si="3030"/>
        <v/>
      </c>
      <c r="JC637" s="43"/>
      <c r="JD637" s="87" t="str">
        <f t="shared" si="3031"/>
        <v/>
      </c>
      <c r="JE637" s="43"/>
      <c r="JF637" s="43" t="str">
        <f t="shared" si="3032"/>
        <v/>
      </c>
      <c r="JG637" s="43"/>
      <c r="JH637" s="53" t="str">
        <f t="shared" si="3033"/>
        <v/>
      </c>
      <c r="JI637" s="47" t="str">
        <f t="shared" si="3034"/>
        <v/>
      </c>
      <c r="JJ637" s="87" t="str">
        <f t="shared" si="3035"/>
        <v/>
      </c>
      <c r="JK637" s="89" t="str">
        <f t="shared" si="3036"/>
        <v/>
      </c>
      <c r="JL637" s="35"/>
      <c r="JM637" s="27"/>
      <c r="JN637" s="51" t="str">
        <f>IF($A598="","",$A598)</f>
        <v/>
      </c>
      <c r="JO637" s="43"/>
      <c r="JP637" s="43" t="str">
        <f t="shared" si="3037"/>
        <v/>
      </c>
      <c r="JQ637" s="43"/>
      <c r="JR637" s="87" t="str">
        <f t="shared" si="3038"/>
        <v/>
      </c>
      <c r="JS637" s="43"/>
      <c r="JT637" s="43" t="str">
        <f t="shared" si="3039"/>
        <v/>
      </c>
      <c r="JU637" s="43"/>
      <c r="JV637" s="53" t="str">
        <f t="shared" si="2950"/>
        <v/>
      </c>
      <c r="JW637" s="47" t="str">
        <f t="shared" si="2951"/>
        <v/>
      </c>
      <c r="JX637" s="87" t="str">
        <f t="shared" si="3040"/>
        <v/>
      </c>
      <c r="JY637" s="89" t="str">
        <f t="shared" si="3041"/>
        <v/>
      </c>
      <c r="JZ637" s="35"/>
      <c r="KA637" s="61"/>
      <c r="KB637" s="51" t="str">
        <f>IF($A598="","",$A598)</f>
        <v/>
      </c>
      <c r="KC637" s="43"/>
      <c r="KD637" s="43" t="str">
        <f t="shared" si="3042"/>
        <v/>
      </c>
      <c r="KE637" s="43"/>
      <c r="KF637" s="87" t="str">
        <f t="shared" si="3043"/>
        <v/>
      </c>
      <c r="KG637" s="43"/>
      <c r="KH637" s="43" t="str">
        <f t="shared" si="3044"/>
        <v/>
      </c>
      <c r="KI637" s="43"/>
      <c r="KJ637" s="53" t="str">
        <f t="shared" si="2964"/>
        <v/>
      </c>
      <c r="KK637" s="47" t="str">
        <f t="shared" si="2965"/>
        <v/>
      </c>
      <c r="KL637" s="87" t="str">
        <f t="shared" si="3045"/>
        <v/>
      </c>
      <c r="KM637" s="89" t="str">
        <f t="shared" si="3046"/>
        <v/>
      </c>
      <c r="KN637" s="35"/>
      <c r="KO637" s="27"/>
      <c r="KP637" s="51" t="str">
        <f>IF($A598="","",$A598)</f>
        <v/>
      </c>
      <c r="KQ637" s="43"/>
      <c r="KR637" s="43" t="str">
        <f t="shared" si="3047"/>
        <v/>
      </c>
      <c r="KS637" s="43"/>
      <c r="KT637" s="87" t="str">
        <f t="shared" si="3048"/>
        <v/>
      </c>
      <c r="KU637" s="43"/>
      <c r="KV637" s="43" t="str">
        <f t="shared" si="3049"/>
        <v/>
      </c>
      <c r="KW637" s="43"/>
      <c r="KX637" s="53" t="str">
        <f t="shared" si="2948"/>
        <v/>
      </c>
      <c r="KY637" s="47" t="str">
        <f t="shared" si="2949"/>
        <v/>
      </c>
      <c r="KZ637" s="87" t="str">
        <f t="shared" si="3050"/>
        <v/>
      </c>
      <c r="LA637" s="89" t="str">
        <f t="shared" si="3051"/>
        <v/>
      </c>
      <c r="LB637" s="35"/>
      <c r="LC637" s="27"/>
      <c r="LD637" s="46"/>
      <c r="LE637" s="44"/>
      <c r="LF637" s="44"/>
      <c r="LG637" s="44"/>
      <c r="LH637" s="44"/>
      <c r="LI637" s="44"/>
      <c r="LJ637" s="44"/>
      <c r="LK637" s="44"/>
      <c r="LL637" s="60"/>
      <c r="LM637" s="44"/>
      <c r="LN637" s="44"/>
      <c r="LO637" s="44"/>
      <c r="LP637" s="35"/>
      <c r="LQ637" s="27"/>
      <c r="LR637" s="46"/>
      <c r="LS637" s="67"/>
      <c r="LT637" s="44"/>
      <c r="LU637" s="44"/>
      <c r="LV637" s="44"/>
      <c r="LW637" s="44"/>
      <c r="LX637" s="44" t="str">
        <f>IF(LW637="","",LW636+LY636-LW637)</f>
        <v/>
      </c>
      <c r="LY637" s="44"/>
      <c r="LZ637" s="44"/>
      <c r="MA637" s="44"/>
      <c r="MB637" s="44" t="str">
        <f>IF(MA637="","",LX637*MA637)</f>
        <v/>
      </c>
      <c r="MC637" s="45" t="str">
        <f>IF(MB637="","",MB637/(LT637*100))</f>
        <v/>
      </c>
      <c r="MD637" s="35"/>
      <c r="ME637" s="27"/>
      <c r="MF637" s="46"/>
      <c r="MG637" s="67"/>
      <c r="MH637" s="44"/>
      <c r="MI637" s="44"/>
      <c r="MJ637" s="44"/>
      <c r="MK637" s="44"/>
      <c r="ML637" s="44" t="str">
        <f>IF(MK637="","",MK636+MM636-MK637)</f>
        <v/>
      </c>
      <c r="MM637" s="44"/>
      <c r="MN637" s="44"/>
      <c r="MO637" s="44"/>
      <c r="MP637" s="44" t="str">
        <f>IF(MO637="","",ML637*MO637)</f>
        <v/>
      </c>
      <c r="MQ637" s="45" t="str">
        <f>IF(MP637="","",MP637/(MH637*100))</f>
        <v/>
      </c>
      <c r="MR637" s="35"/>
      <c r="MS637" s="27"/>
      <c r="MT637" s="46"/>
      <c r="MU637" s="67"/>
      <c r="MV637" s="44"/>
      <c r="MW637" s="44"/>
      <c r="MX637" s="44"/>
      <c r="MY637" s="44"/>
      <c r="MZ637" s="44" t="str">
        <f>IF(MY637="","",MY636+NA636-MY637)</f>
        <v/>
      </c>
      <c r="NA637" s="44"/>
      <c r="NB637" s="44"/>
      <c r="NC637" s="44"/>
      <c r="ND637" s="44" t="str">
        <f>IF(NC637="","",MZ637*NC637)</f>
        <v/>
      </c>
      <c r="NE637" s="45" t="str">
        <f>IF(ND637="","",ND637/(MV637*100))</f>
        <v/>
      </c>
      <c r="NF637" s="35"/>
      <c r="NG637" s="27"/>
      <c r="NH637" s="46"/>
      <c r="NI637" s="67"/>
      <c r="NJ637" s="44"/>
      <c r="NK637" s="44"/>
      <c r="NL637" s="44"/>
      <c r="NM637" s="44"/>
      <c r="NN637" s="44" t="str">
        <f>IF(NM637="","",NM636+NO636-NM637)</f>
        <v/>
      </c>
      <c r="NO637" s="44"/>
      <c r="NP637" s="44"/>
      <c r="NQ637" s="44"/>
      <c r="NR637" s="44" t="str">
        <f>IF(NQ637="","",NN637*NQ637)</f>
        <v/>
      </c>
      <c r="NS637" s="45" t="str">
        <f>IF(NR637="","",NR637/(NJ637*100))</f>
        <v/>
      </c>
      <c r="NT637" s="35"/>
    </row>
    <row r="638" spans="1:384" x14ac:dyDescent="0.2">
      <c r="A638" s="38"/>
      <c r="B638" s="39"/>
      <c r="C638" s="40"/>
      <c r="D638" s="40"/>
      <c r="E638" s="40"/>
      <c r="F638" s="140"/>
      <c r="G638" s="140"/>
      <c r="H638" s="42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5"/>
      <c r="T638" s="35"/>
      <c r="U638" s="27"/>
      <c r="V638" s="46"/>
      <c r="W638" s="67"/>
      <c r="X638" s="44"/>
      <c r="Y638" s="44"/>
      <c r="Z638" s="44"/>
      <c r="AA638" s="44"/>
      <c r="AB638" s="44"/>
      <c r="AC638" s="44"/>
      <c r="AD638" s="44"/>
      <c r="AE638" s="44"/>
      <c r="AF638" s="44"/>
      <c r="AG638" s="45"/>
      <c r="AH638" s="35"/>
      <c r="AI638" s="27"/>
      <c r="AJ638" s="46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5"/>
      <c r="AV638" s="35"/>
      <c r="AW638" s="27"/>
      <c r="AX638" s="46"/>
      <c r="AY638" s="44"/>
      <c r="AZ638" s="44"/>
      <c r="BA638" s="44"/>
      <c r="BB638" s="44"/>
      <c r="BC638" s="44"/>
      <c r="BD638" s="44"/>
      <c r="BE638" s="44"/>
      <c r="BF638" s="44"/>
      <c r="BG638" s="44"/>
      <c r="BH638" s="44"/>
      <c r="BI638" s="45"/>
      <c r="BJ638" s="35"/>
      <c r="BK638" s="50"/>
      <c r="BL638" s="51"/>
      <c r="BM638" s="43"/>
      <c r="BN638" s="44" t="str">
        <f t="shared" si="2999"/>
        <v/>
      </c>
      <c r="BO638" s="43"/>
      <c r="BP638" s="44" t="str">
        <f t="shared" si="3000"/>
        <v/>
      </c>
      <c r="BQ638" s="43"/>
      <c r="BR638" s="44" t="str">
        <f t="shared" si="3001"/>
        <v/>
      </c>
      <c r="BS638" s="43"/>
      <c r="BT638" s="60" t="str">
        <f t="shared" si="3002"/>
        <v/>
      </c>
      <c r="BU638" s="67" t="str">
        <f t="shared" si="3003"/>
        <v/>
      </c>
      <c r="BV638" s="44" t="str">
        <f t="shared" si="3004"/>
        <v/>
      </c>
      <c r="BW638" s="45" t="str">
        <f t="shared" si="3005"/>
        <v/>
      </c>
      <c r="BX638" s="35"/>
      <c r="BY638" s="27"/>
      <c r="BZ638" s="51"/>
      <c r="CA638" s="43"/>
      <c r="CB638" s="44" t="str">
        <f t="shared" si="3006"/>
        <v/>
      </c>
      <c r="CC638" s="43"/>
      <c r="CD638" s="44" t="str">
        <f t="shared" si="3007"/>
        <v/>
      </c>
      <c r="CE638" s="43"/>
      <c r="CF638" s="44" t="str">
        <f t="shared" si="3008"/>
        <v/>
      </c>
      <c r="CG638" s="43"/>
      <c r="CH638" s="60" t="str">
        <f t="shared" si="3009"/>
        <v/>
      </c>
      <c r="CI638" s="67" t="str">
        <f t="shared" si="3010"/>
        <v/>
      </c>
      <c r="CJ638" s="44" t="str">
        <f t="shared" si="3011"/>
        <v/>
      </c>
      <c r="CK638" s="45" t="str">
        <f t="shared" si="3012"/>
        <v/>
      </c>
      <c r="CL638" s="35"/>
      <c r="CM638" s="27"/>
      <c r="CN638" s="51"/>
      <c r="CO638" s="43"/>
      <c r="CP638" s="44" t="str">
        <f t="shared" si="3013"/>
        <v/>
      </c>
      <c r="CQ638" s="43"/>
      <c r="CR638" s="44" t="str">
        <f t="shared" si="3014"/>
        <v/>
      </c>
      <c r="CS638" s="43"/>
      <c r="CT638" s="44" t="str">
        <f t="shared" si="3015"/>
        <v/>
      </c>
      <c r="CU638" s="43"/>
      <c r="CV638" s="60" t="str">
        <f t="shared" si="3016"/>
        <v/>
      </c>
      <c r="CW638" s="67" t="str">
        <f t="shared" si="3017"/>
        <v/>
      </c>
      <c r="CX638" s="44" t="str">
        <f t="shared" si="3018"/>
        <v/>
      </c>
      <c r="CY638" s="45" t="str">
        <f t="shared" si="3019"/>
        <v/>
      </c>
      <c r="CZ638" s="35"/>
      <c r="DA638" s="58"/>
      <c r="DB638" s="51"/>
      <c r="DC638" s="43"/>
      <c r="DD638" s="44" t="str">
        <f t="shared" si="3020"/>
        <v/>
      </c>
      <c r="DE638" s="43"/>
      <c r="DF638" s="44" t="str">
        <f t="shared" si="3021"/>
        <v/>
      </c>
      <c r="DG638" s="43"/>
      <c r="DH638" s="44" t="str">
        <f t="shared" si="3022"/>
        <v/>
      </c>
      <c r="DI638" s="43"/>
      <c r="DJ638" s="60" t="str">
        <f t="shared" si="2974"/>
        <v/>
      </c>
      <c r="DK638" s="67" t="str">
        <f t="shared" si="2975"/>
        <v/>
      </c>
      <c r="DL638" s="44" t="str">
        <f t="shared" si="3023"/>
        <v/>
      </c>
      <c r="DM638" s="45" t="str">
        <f t="shared" si="3024"/>
        <v/>
      </c>
      <c r="DN638" s="35"/>
      <c r="DO638" s="27"/>
      <c r="DP638" s="51"/>
      <c r="DQ638" s="43"/>
      <c r="DR638" s="44" t="str">
        <f t="shared" si="3025"/>
        <v/>
      </c>
      <c r="DS638" s="43"/>
      <c r="DT638" s="44" t="str">
        <f t="shared" si="3026"/>
        <v/>
      </c>
      <c r="DU638" s="43"/>
      <c r="DV638" s="44" t="str">
        <f t="shared" si="3027"/>
        <v/>
      </c>
      <c r="DW638" s="43"/>
      <c r="DX638" s="60" t="str">
        <f t="shared" si="2946"/>
        <v/>
      </c>
      <c r="DY638" s="67" t="str">
        <f t="shared" si="2947"/>
        <v/>
      </c>
      <c r="DZ638" s="44" t="str">
        <f t="shared" si="3028"/>
        <v/>
      </c>
      <c r="EA638" s="45" t="str">
        <f t="shared" si="3029"/>
        <v/>
      </c>
      <c r="EB638" s="35"/>
      <c r="EC638" s="27"/>
      <c r="ED638" s="46"/>
      <c r="EE638" s="67"/>
      <c r="EF638" s="44"/>
      <c r="EG638" s="44"/>
      <c r="EH638" s="44"/>
      <c r="EI638" s="44"/>
      <c r="EJ638" s="44"/>
      <c r="EK638" s="44"/>
      <c r="EL638" s="44"/>
      <c r="EM638" s="44"/>
      <c r="EN638" s="44"/>
      <c r="EO638" s="45"/>
      <c r="EP638" s="35"/>
      <c r="EQ638" s="27"/>
      <c r="ER638" s="46"/>
      <c r="ES638" s="44"/>
      <c r="ET638" s="44"/>
      <c r="EU638" s="44"/>
      <c r="EV638" s="44"/>
      <c r="EW638" s="44"/>
      <c r="EX638" s="44"/>
      <c r="EY638" s="44"/>
      <c r="EZ638" s="44"/>
      <c r="FA638" s="44"/>
      <c r="FB638" s="44"/>
      <c r="FC638" s="45"/>
      <c r="FD638" s="35"/>
      <c r="HW638" s="181"/>
      <c r="IY638" s="33"/>
      <c r="IZ638" s="51"/>
      <c r="JA638" s="43"/>
      <c r="JB638" s="44" t="str">
        <f t="shared" si="3030"/>
        <v/>
      </c>
      <c r="JC638" s="43"/>
      <c r="JD638" s="44" t="str">
        <f t="shared" si="3031"/>
        <v/>
      </c>
      <c r="JE638" s="43"/>
      <c r="JF638" s="44" t="str">
        <f t="shared" si="3032"/>
        <v/>
      </c>
      <c r="JG638" s="43"/>
      <c r="JH638" s="60" t="str">
        <f t="shared" si="3033"/>
        <v/>
      </c>
      <c r="JI638" s="67" t="str">
        <f t="shared" si="3034"/>
        <v/>
      </c>
      <c r="JJ638" s="44" t="str">
        <f t="shared" si="3035"/>
        <v/>
      </c>
      <c r="JK638" s="45" t="str">
        <f t="shared" si="3036"/>
        <v/>
      </c>
      <c r="JL638" s="35"/>
      <c r="JM638" s="27"/>
      <c r="JN638" s="51"/>
      <c r="JO638" s="43"/>
      <c r="JP638" s="44" t="str">
        <f t="shared" si="3037"/>
        <v/>
      </c>
      <c r="JQ638" s="43"/>
      <c r="JR638" s="44" t="str">
        <f t="shared" si="3038"/>
        <v/>
      </c>
      <c r="JS638" s="43"/>
      <c r="JT638" s="44" t="str">
        <f t="shared" si="3039"/>
        <v/>
      </c>
      <c r="JU638" s="43"/>
      <c r="JV638" s="60" t="str">
        <f t="shared" si="2950"/>
        <v/>
      </c>
      <c r="JW638" s="67" t="str">
        <f t="shared" si="2951"/>
        <v/>
      </c>
      <c r="JX638" s="44" t="str">
        <f t="shared" si="3040"/>
        <v/>
      </c>
      <c r="JY638" s="45" t="str">
        <f t="shared" si="3041"/>
        <v/>
      </c>
      <c r="JZ638" s="35"/>
      <c r="KA638" s="61"/>
      <c r="KB638" s="51"/>
      <c r="KC638" s="43"/>
      <c r="KD638" s="44" t="str">
        <f t="shared" si="3042"/>
        <v/>
      </c>
      <c r="KE638" s="43"/>
      <c r="KF638" s="44" t="str">
        <f t="shared" si="3043"/>
        <v/>
      </c>
      <c r="KG638" s="43"/>
      <c r="KH638" s="44" t="str">
        <f t="shared" si="3044"/>
        <v/>
      </c>
      <c r="KI638" s="43"/>
      <c r="KJ638" s="60" t="str">
        <f t="shared" si="2964"/>
        <v/>
      </c>
      <c r="KK638" s="67" t="str">
        <f t="shared" si="2965"/>
        <v/>
      </c>
      <c r="KL638" s="44" t="str">
        <f t="shared" si="3045"/>
        <v/>
      </c>
      <c r="KM638" s="45" t="str">
        <f t="shared" si="3046"/>
        <v/>
      </c>
      <c r="KN638" s="35"/>
      <c r="KO638" s="27"/>
      <c r="KP638" s="51"/>
      <c r="KQ638" s="43"/>
      <c r="KR638" s="44" t="str">
        <f t="shared" si="3047"/>
        <v/>
      </c>
      <c r="KS638" s="43"/>
      <c r="KT638" s="44" t="str">
        <f t="shared" si="3048"/>
        <v/>
      </c>
      <c r="KU638" s="43"/>
      <c r="KV638" s="44" t="str">
        <f t="shared" si="3049"/>
        <v/>
      </c>
      <c r="KW638" s="43"/>
      <c r="KX638" s="60" t="str">
        <f t="shared" si="2948"/>
        <v/>
      </c>
      <c r="KY638" s="67" t="str">
        <f t="shared" si="2949"/>
        <v/>
      </c>
      <c r="KZ638" s="44" t="str">
        <f t="shared" si="3050"/>
        <v/>
      </c>
      <c r="LA638" s="45" t="str">
        <f t="shared" si="3051"/>
        <v/>
      </c>
      <c r="LB638" s="35"/>
      <c r="LC638" s="27"/>
      <c r="LD638" s="46"/>
      <c r="LE638" s="44"/>
      <c r="LF638" s="44"/>
      <c r="LG638" s="44"/>
      <c r="LH638" s="44"/>
      <c r="LI638" s="44"/>
      <c r="LJ638" s="44"/>
      <c r="LK638" s="44"/>
      <c r="LL638" s="60"/>
      <c r="LM638" s="44"/>
      <c r="LN638" s="44"/>
      <c r="LO638" s="44"/>
      <c r="LP638" s="35"/>
      <c r="LQ638" s="27"/>
      <c r="LR638" s="46"/>
      <c r="LS638" s="67"/>
      <c r="LT638" s="44"/>
      <c r="LU638" s="44"/>
      <c r="LV638" s="44"/>
      <c r="LW638" s="44"/>
      <c r="LX638" s="44"/>
      <c r="LY638" s="44"/>
      <c r="LZ638" s="44"/>
      <c r="MA638" s="44"/>
      <c r="MB638" s="44"/>
      <c r="MC638" s="45"/>
      <c r="MD638" s="35"/>
      <c r="ME638" s="27"/>
      <c r="MF638" s="46"/>
      <c r="MG638" s="67"/>
      <c r="MH638" s="44"/>
      <c r="MI638" s="44"/>
      <c r="MJ638" s="44"/>
      <c r="MK638" s="44"/>
      <c r="ML638" s="44"/>
      <c r="MM638" s="44"/>
      <c r="MN638" s="44"/>
      <c r="MO638" s="44"/>
      <c r="MP638" s="44"/>
      <c r="MQ638" s="45"/>
      <c r="MR638" s="35"/>
      <c r="MS638" s="27"/>
      <c r="MT638" s="46"/>
      <c r="MU638" s="67"/>
      <c r="MV638" s="44"/>
      <c r="MW638" s="44"/>
      <c r="MX638" s="44"/>
      <c r="MY638" s="44"/>
      <c r="MZ638" s="44"/>
      <c r="NA638" s="44"/>
      <c r="NB638" s="44"/>
      <c r="NC638" s="44"/>
      <c r="ND638" s="44"/>
      <c r="NE638" s="45"/>
      <c r="NF638" s="35"/>
      <c r="NG638" s="27"/>
      <c r="NH638" s="46"/>
      <c r="NI638" s="67"/>
      <c r="NJ638" s="44"/>
      <c r="NK638" s="44"/>
      <c r="NL638" s="44"/>
      <c r="NM638" s="44"/>
      <c r="NN638" s="44"/>
      <c r="NO638" s="44"/>
      <c r="NP638" s="44"/>
      <c r="NQ638" s="44"/>
      <c r="NR638" s="44"/>
      <c r="NS638" s="45"/>
      <c r="NT638" s="35"/>
    </row>
    <row r="639" spans="1:384" x14ac:dyDescent="0.2">
      <c r="A639" s="38"/>
      <c r="B639" s="39"/>
      <c r="C639" s="40"/>
      <c r="D639" s="40"/>
      <c r="E639" s="40"/>
      <c r="F639" s="140"/>
      <c r="G639" s="140"/>
      <c r="H639" s="42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5"/>
      <c r="T639" s="35"/>
      <c r="U639" s="27"/>
      <c r="V639" s="46"/>
      <c r="W639" s="67"/>
      <c r="X639" s="44"/>
      <c r="Y639" s="44"/>
      <c r="Z639" s="44"/>
      <c r="AA639" s="44"/>
      <c r="AB639" s="44"/>
      <c r="AC639" s="44"/>
      <c r="AD639" s="44"/>
      <c r="AE639" s="44"/>
      <c r="AF639" s="44"/>
      <c r="AG639" s="45"/>
      <c r="AH639" s="35"/>
      <c r="AI639" s="27"/>
      <c r="AJ639" s="46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5"/>
      <c r="AV639" s="35"/>
      <c r="AW639" s="27"/>
      <c r="AX639" s="46"/>
      <c r="AY639" s="44"/>
      <c r="AZ639" s="44"/>
      <c r="BA639" s="44"/>
      <c r="BB639" s="44"/>
      <c r="BC639" s="44"/>
      <c r="BD639" s="44"/>
      <c r="BE639" s="44"/>
      <c r="BF639" s="44"/>
      <c r="BG639" s="44"/>
      <c r="BH639" s="44"/>
      <c r="BI639" s="45"/>
      <c r="BJ639" s="35"/>
      <c r="BK639" s="50"/>
      <c r="BL639" s="51"/>
      <c r="BM639" s="43"/>
      <c r="BN639" s="44" t="str">
        <f t="shared" si="2999"/>
        <v/>
      </c>
      <c r="BO639" s="43"/>
      <c r="BP639" s="44" t="str">
        <f t="shared" si="3000"/>
        <v/>
      </c>
      <c r="BQ639" s="43"/>
      <c r="BR639" s="44" t="str">
        <f t="shared" si="3001"/>
        <v/>
      </c>
      <c r="BS639" s="43"/>
      <c r="BT639" s="60" t="str">
        <f t="shared" si="3002"/>
        <v/>
      </c>
      <c r="BU639" s="67" t="str">
        <f t="shared" si="3003"/>
        <v/>
      </c>
      <c r="BV639" s="44" t="str">
        <f t="shared" si="3004"/>
        <v/>
      </c>
      <c r="BW639" s="45" t="str">
        <f t="shared" si="3005"/>
        <v/>
      </c>
      <c r="BX639" s="35"/>
      <c r="BY639" s="27"/>
      <c r="BZ639" s="51"/>
      <c r="CA639" s="43"/>
      <c r="CB639" s="44" t="str">
        <f t="shared" si="3006"/>
        <v/>
      </c>
      <c r="CC639" s="43"/>
      <c r="CD639" s="44" t="str">
        <f t="shared" si="3007"/>
        <v/>
      </c>
      <c r="CE639" s="43"/>
      <c r="CF639" s="44" t="str">
        <f t="shared" si="3008"/>
        <v/>
      </c>
      <c r="CG639" s="43"/>
      <c r="CH639" s="60" t="str">
        <f t="shared" si="3009"/>
        <v/>
      </c>
      <c r="CI639" s="67" t="str">
        <f t="shared" si="3010"/>
        <v/>
      </c>
      <c r="CJ639" s="44" t="str">
        <f t="shared" si="3011"/>
        <v/>
      </c>
      <c r="CK639" s="45" t="str">
        <f t="shared" si="3012"/>
        <v/>
      </c>
      <c r="CL639" s="35"/>
      <c r="CM639" s="27"/>
      <c r="CN639" s="51"/>
      <c r="CO639" s="43"/>
      <c r="CP639" s="44" t="str">
        <f t="shared" si="3013"/>
        <v/>
      </c>
      <c r="CQ639" s="43"/>
      <c r="CR639" s="44" t="str">
        <f t="shared" si="3014"/>
        <v/>
      </c>
      <c r="CS639" s="43"/>
      <c r="CT639" s="44" t="str">
        <f t="shared" si="3015"/>
        <v/>
      </c>
      <c r="CU639" s="43"/>
      <c r="CV639" s="60" t="str">
        <f t="shared" si="3016"/>
        <v/>
      </c>
      <c r="CW639" s="67" t="str">
        <f t="shared" si="3017"/>
        <v/>
      </c>
      <c r="CX639" s="44" t="str">
        <f t="shared" si="3018"/>
        <v/>
      </c>
      <c r="CY639" s="45" t="str">
        <f t="shared" si="3019"/>
        <v/>
      </c>
      <c r="CZ639" s="35"/>
      <c r="DA639" s="58"/>
      <c r="DB639" s="51"/>
      <c r="DC639" s="43"/>
      <c r="DD639" s="44" t="str">
        <f t="shared" si="3020"/>
        <v/>
      </c>
      <c r="DE639" s="43"/>
      <c r="DF639" s="44" t="str">
        <f t="shared" si="3021"/>
        <v/>
      </c>
      <c r="DG639" s="43"/>
      <c r="DH639" s="44" t="str">
        <f t="shared" si="3022"/>
        <v/>
      </c>
      <c r="DI639" s="43"/>
      <c r="DJ639" s="60" t="str">
        <f t="shared" si="2974"/>
        <v/>
      </c>
      <c r="DK639" s="67" t="str">
        <f t="shared" si="2975"/>
        <v/>
      </c>
      <c r="DL639" s="44" t="str">
        <f t="shared" si="3023"/>
        <v/>
      </c>
      <c r="DM639" s="45" t="str">
        <f t="shared" si="3024"/>
        <v/>
      </c>
      <c r="DN639" s="35"/>
      <c r="DO639" s="27"/>
      <c r="DP639" s="51"/>
      <c r="DQ639" s="43"/>
      <c r="DR639" s="44" t="str">
        <f t="shared" si="3025"/>
        <v/>
      </c>
      <c r="DS639" s="43"/>
      <c r="DT639" s="44" t="str">
        <f t="shared" si="3026"/>
        <v/>
      </c>
      <c r="DU639" s="43"/>
      <c r="DV639" s="44" t="str">
        <f t="shared" si="3027"/>
        <v/>
      </c>
      <c r="DW639" s="43"/>
      <c r="DX639" s="60" t="str">
        <f t="shared" si="2946"/>
        <v/>
      </c>
      <c r="DY639" s="67" t="str">
        <f t="shared" si="2947"/>
        <v/>
      </c>
      <c r="DZ639" s="44" t="str">
        <f t="shared" si="3028"/>
        <v/>
      </c>
      <c r="EA639" s="45" t="str">
        <f t="shared" si="3029"/>
        <v/>
      </c>
      <c r="EB639" s="35"/>
      <c r="EC639" s="27"/>
      <c r="ED639" s="46"/>
      <c r="EE639" s="67"/>
      <c r="EF639" s="44"/>
      <c r="EG639" s="44"/>
      <c r="EH639" s="44"/>
      <c r="EI639" s="44"/>
      <c r="EJ639" s="44"/>
      <c r="EK639" s="44"/>
      <c r="EL639" s="44"/>
      <c r="EM639" s="44"/>
      <c r="EN639" s="44"/>
      <c r="EO639" s="45"/>
      <c r="EP639" s="35"/>
      <c r="EQ639" s="27"/>
      <c r="ER639" s="46"/>
      <c r="ES639" s="44"/>
      <c r="ET639" s="44"/>
      <c r="EU639" s="44"/>
      <c r="EV639" s="44"/>
      <c r="EW639" s="44"/>
      <c r="EX639" s="44"/>
      <c r="EY639" s="44"/>
      <c r="EZ639" s="44"/>
      <c r="FA639" s="44"/>
      <c r="FB639" s="44"/>
      <c r="FC639" s="45"/>
      <c r="FD639" s="35"/>
      <c r="HW639" s="181"/>
      <c r="IY639" s="33"/>
      <c r="IZ639" s="51"/>
      <c r="JA639" s="43"/>
      <c r="JB639" s="44" t="str">
        <f t="shared" si="3030"/>
        <v/>
      </c>
      <c r="JC639" s="43"/>
      <c r="JD639" s="44" t="str">
        <f t="shared" si="3031"/>
        <v/>
      </c>
      <c r="JE639" s="43"/>
      <c r="JF639" s="44" t="str">
        <f t="shared" si="3032"/>
        <v/>
      </c>
      <c r="JG639" s="43"/>
      <c r="JH639" s="60" t="str">
        <f t="shared" si="3033"/>
        <v/>
      </c>
      <c r="JI639" s="67" t="str">
        <f t="shared" si="3034"/>
        <v/>
      </c>
      <c r="JJ639" s="44" t="str">
        <f t="shared" si="3035"/>
        <v/>
      </c>
      <c r="JK639" s="45" t="str">
        <f t="shared" si="3036"/>
        <v/>
      </c>
      <c r="JL639" s="35"/>
      <c r="JM639" s="27"/>
      <c r="JN639" s="51"/>
      <c r="JO639" s="43"/>
      <c r="JP639" s="44" t="str">
        <f t="shared" si="3037"/>
        <v/>
      </c>
      <c r="JQ639" s="43"/>
      <c r="JR639" s="44" t="str">
        <f t="shared" si="3038"/>
        <v/>
      </c>
      <c r="JS639" s="43"/>
      <c r="JT639" s="44" t="str">
        <f t="shared" si="3039"/>
        <v/>
      </c>
      <c r="JU639" s="43"/>
      <c r="JV639" s="60" t="str">
        <f t="shared" si="2950"/>
        <v/>
      </c>
      <c r="JW639" s="67" t="str">
        <f t="shared" si="2951"/>
        <v/>
      </c>
      <c r="JX639" s="44" t="str">
        <f t="shared" si="3040"/>
        <v/>
      </c>
      <c r="JY639" s="45" t="str">
        <f t="shared" si="3041"/>
        <v/>
      </c>
      <c r="JZ639" s="35"/>
      <c r="KA639" s="61"/>
      <c r="KB639" s="51"/>
      <c r="KC639" s="43"/>
      <c r="KD639" s="44" t="str">
        <f t="shared" si="3042"/>
        <v/>
      </c>
      <c r="KE639" s="43"/>
      <c r="KF639" s="44" t="str">
        <f t="shared" si="3043"/>
        <v/>
      </c>
      <c r="KG639" s="43"/>
      <c r="KH639" s="44" t="str">
        <f t="shared" si="3044"/>
        <v/>
      </c>
      <c r="KI639" s="43"/>
      <c r="KJ639" s="60" t="str">
        <f t="shared" si="2964"/>
        <v/>
      </c>
      <c r="KK639" s="67" t="str">
        <f t="shared" si="2965"/>
        <v/>
      </c>
      <c r="KL639" s="44" t="str">
        <f t="shared" si="3045"/>
        <v/>
      </c>
      <c r="KM639" s="45" t="str">
        <f t="shared" si="3046"/>
        <v/>
      </c>
      <c r="KN639" s="35"/>
      <c r="KO639" s="27"/>
      <c r="KP639" s="51"/>
      <c r="KQ639" s="43"/>
      <c r="KR639" s="44" t="str">
        <f t="shared" si="3047"/>
        <v/>
      </c>
      <c r="KS639" s="43"/>
      <c r="KT639" s="44" t="str">
        <f t="shared" si="3048"/>
        <v/>
      </c>
      <c r="KU639" s="43"/>
      <c r="KV639" s="44" t="str">
        <f t="shared" si="3049"/>
        <v/>
      </c>
      <c r="KW639" s="43"/>
      <c r="KX639" s="60" t="str">
        <f t="shared" si="2948"/>
        <v/>
      </c>
      <c r="KY639" s="67" t="str">
        <f t="shared" si="2949"/>
        <v/>
      </c>
      <c r="KZ639" s="44" t="str">
        <f t="shared" si="3050"/>
        <v/>
      </c>
      <c r="LA639" s="45" t="str">
        <f t="shared" si="3051"/>
        <v/>
      </c>
      <c r="LB639" s="35"/>
      <c r="LC639" s="27"/>
      <c r="LD639" s="46"/>
      <c r="LE639" s="44"/>
      <c r="LF639" s="44"/>
      <c r="LG639" s="44"/>
      <c r="LH639" s="44"/>
      <c r="LI639" s="44"/>
      <c r="LJ639" s="44"/>
      <c r="LK639" s="44"/>
      <c r="LL639" s="60"/>
      <c r="LM639" s="44"/>
      <c r="LN639" s="44"/>
      <c r="LO639" s="44"/>
      <c r="LP639" s="35"/>
      <c r="LQ639" s="27"/>
      <c r="LR639" s="46"/>
      <c r="LS639" s="67"/>
      <c r="LT639" s="44"/>
      <c r="LU639" s="44"/>
      <c r="LV639" s="44"/>
      <c r="LW639" s="44"/>
      <c r="LX639" s="44"/>
      <c r="LY639" s="44"/>
      <c r="LZ639" s="44"/>
      <c r="MA639" s="44"/>
      <c r="MB639" s="44"/>
      <c r="MC639" s="45"/>
      <c r="MD639" s="35"/>
      <c r="ME639" s="27"/>
      <c r="MF639" s="46"/>
      <c r="MG639" s="67"/>
      <c r="MH639" s="44"/>
      <c r="MI639" s="44"/>
      <c r="MJ639" s="44"/>
      <c r="MK639" s="44"/>
      <c r="ML639" s="44"/>
      <c r="MM639" s="44"/>
      <c r="MN639" s="44"/>
      <c r="MO639" s="44"/>
      <c r="MP639" s="44"/>
      <c r="MQ639" s="45"/>
      <c r="MR639" s="35"/>
      <c r="MS639" s="27"/>
      <c r="MT639" s="46"/>
      <c r="MU639" s="67"/>
      <c r="MV639" s="44"/>
      <c r="MW639" s="44"/>
      <c r="MX639" s="44"/>
      <c r="MY639" s="44"/>
      <c r="MZ639" s="44"/>
      <c r="NA639" s="44"/>
      <c r="NB639" s="44"/>
      <c r="NC639" s="44"/>
      <c r="ND639" s="44"/>
      <c r="NE639" s="45"/>
      <c r="NF639" s="35"/>
      <c r="NG639" s="27"/>
      <c r="NH639" s="46"/>
      <c r="NI639" s="67"/>
      <c r="NJ639" s="44"/>
      <c r="NK639" s="44"/>
      <c r="NL639" s="44"/>
      <c r="NM639" s="44"/>
      <c r="NN639" s="44"/>
      <c r="NO639" s="44"/>
      <c r="NP639" s="44"/>
      <c r="NQ639" s="44"/>
      <c r="NR639" s="44"/>
      <c r="NS639" s="45"/>
      <c r="NT639" s="35"/>
    </row>
    <row r="640" spans="1:384" ht="15" customHeight="1" thickBot="1" x14ac:dyDescent="0.25">
      <c r="A640" s="38"/>
      <c r="B640" s="39"/>
      <c r="C640" s="40"/>
      <c r="D640" s="40"/>
      <c r="E640" s="40"/>
      <c r="F640" s="140"/>
      <c r="G640" s="140"/>
      <c r="H640" s="42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5"/>
      <c r="T640" s="35"/>
      <c r="U640" s="27"/>
      <c r="V640" s="46"/>
      <c r="W640" s="67"/>
      <c r="X640" s="44"/>
      <c r="Y640" s="44"/>
      <c r="Z640" s="44"/>
      <c r="AA640" s="44"/>
      <c r="AB640" s="44"/>
      <c r="AC640" s="44"/>
      <c r="AD640" s="44"/>
      <c r="AE640" s="44"/>
      <c r="AF640" s="44"/>
      <c r="AG640" s="45"/>
      <c r="AH640" s="35"/>
      <c r="AI640" s="27"/>
      <c r="AJ640" s="46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5"/>
      <c r="AV640" s="35"/>
      <c r="AW640" s="27"/>
      <c r="AX640" s="46"/>
      <c r="AY640" s="44"/>
      <c r="AZ640" s="44"/>
      <c r="BA640" s="44"/>
      <c r="BB640" s="44"/>
      <c r="BC640" s="44"/>
      <c r="BD640" s="44"/>
      <c r="BE640" s="44"/>
      <c r="BF640" s="44"/>
      <c r="BG640" s="44"/>
      <c r="BH640" s="44"/>
      <c r="BI640" s="45"/>
      <c r="BJ640" s="35"/>
      <c r="BK640" s="50"/>
      <c r="BL640" s="51"/>
      <c r="BM640" s="43"/>
      <c r="BN640" s="44" t="str">
        <f t="shared" si="2999"/>
        <v/>
      </c>
      <c r="BO640" s="44"/>
      <c r="BP640" s="44" t="str">
        <f t="shared" si="3000"/>
        <v/>
      </c>
      <c r="BQ640" s="44"/>
      <c r="BR640" s="44" t="str">
        <f t="shared" si="3001"/>
        <v/>
      </c>
      <c r="BS640" s="43"/>
      <c r="BT640" s="77" t="str">
        <f t="shared" si="3002"/>
        <v/>
      </c>
      <c r="BU640" s="78" t="str">
        <f t="shared" si="3003"/>
        <v/>
      </c>
      <c r="BV640" s="75" t="str">
        <f t="shared" si="3004"/>
        <v/>
      </c>
      <c r="BW640" s="79" t="str">
        <f t="shared" si="3005"/>
        <v/>
      </c>
      <c r="BX640" s="35"/>
      <c r="BY640" s="27"/>
      <c r="BZ640" s="51"/>
      <c r="CA640" s="43"/>
      <c r="CB640" s="44" t="str">
        <f t="shared" si="3006"/>
        <v/>
      </c>
      <c r="CC640" s="44"/>
      <c r="CD640" s="44" t="str">
        <f t="shared" si="3007"/>
        <v/>
      </c>
      <c r="CE640" s="44"/>
      <c r="CF640" s="44" t="str">
        <f t="shared" si="3008"/>
        <v/>
      </c>
      <c r="CG640" s="43"/>
      <c r="CH640" s="77" t="str">
        <f t="shared" si="3009"/>
        <v/>
      </c>
      <c r="CI640" s="78" t="str">
        <f t="shared" si="3010"/>
        <v/>
      </c>
      <c r="CJ640" s="75" t="str">
        <f t="shared" si="3011"/>
        <v/>
      </c>
      <c r="CK640" s="79" t="str">
        <f t="shared" si="3012"/>
        <v/>
      </c>
      <c r="CL640" s="35"/>
      <c r="CM640" s="27"/>
      <c r="CN640" s="51"/>
      <c r="CO640" s="43"/>
      <c r="CP640" s="44" t="str">
        <f t="shared" si="3013"/>
        <v/>
      </c>
      <c r="CQ640" s="44"/>
      <c r="CR640" s="44" t="str">
        <f t="shared" si="3014"/>
        <v/>
      </c>
      <c r="CS640" s="44"/>
      <c r="CT640" s="44" t="str">
        <f t="shared" si="3015"/>
        <v/>
      </c>
      <c r="CU640" s="43"/>
      <c r="CV640" s="77" t="str">
        <f t="shared" si="3016"/>
        <v/>
      </c>
      <c r="CW640" s="78" t="str">
        <f t="shared" si="3017"/>
        <v/>
      </c>
      <c r="CX640" s="75" t="str">
        <f t="shared" si="3018"/>
        <v/>
      </c>
      <c r="CY640" s="79" t="str">
        <f t="shared" si="3019"/>
        <v/>
      </c>
      <c r="CZ640" s="35"/>
      <c r="DA640" s="58"/>
      <c r="DB640" s="51"/>
      <c r="DC640" s="43"/>
      <c r="DD640" s="44" t="str">
        <f t="shared" si="3020"/>
        <v/>
      </c>
      <c r="DE640" s="44"/>
      <c r="DF640" s="44" t="str">
        <f t="shared" si="3021"/>
        <v/>
      </c>
      <c r="DG640" s="44"/>
      <c r="DH640" s="44" t="str">
        <f t="shared" si="3022"/>
        <v/>
      </c>
      <c r="DI640" s="43"/>
      <c r="DJ640" s="77" t="str">
        <f t="shared" si="2974"/>
        <v/>
      </c>
      <c r="DK640" s="78" t="str">
        <f t="shared" si="2975"/>
        <v/>
      </c>
      <c r="DL640" s="75" t="str">
        <f t="shared" si="3023"/>
        <v/>
      </c>
      <c r="DM640" s="79" t="str">
        <f t="shared" si="3024"/>
        <v/>
      </c>
      <c r="DN640" s="35"/>
      <c r="DO640" s="27"/>
      <c r="DP640" s="51"/>
      <c r="DQ640" s="43"/>
      <c r="DR640" s="44" t="str">
        <f t="shared" si="3025"/>
        <v/>
      </c>
      <c r="DS640" s="44"/>
      <c r="DT640" s="44" t="str">
        <f t="shared" si="3026"/>
        <v/>
      </c>
      <c r="DU640" s="44"/>
      <c r="DV640" s="44" t="str">
        <f t="shared" si="3027"/>
        <v/>
      </c>
      <c r="DW640" s="43"/>
      <c r="DX640" s="77" t="str">
        <f t="shared" si="2946"/>
        <v/>
      </c>
      <c r="DY640" s="78" t="str">
        <f t="shared" si="2947"/>
        <v/>
      </c>
      <c r="DZ640" s="75" t="str">
        <f t="shared" si="3028"/>
        <v/>
      </c>
      <c r="EA640" s="79" t="str">
        <f t="shared" si="3029"/>
        <v/>
      </c>
      <c r="EB640" s="35"/>
      <c r="EC640" s="27"/>
      <c r="ED640" s="46"/>
      <c r="EE640" s="67"/>
      <c r="EF640" s="44"/>
      <c r="EG640" s="44"/>
      <c r="EH640" s="44"/>
      <c r="EI640" s="44"/>
      <c r="EJ640" s="44"/>
      <c r="EK640" s="44"/>
      <c r="EL640" s="44"/>
      <c r="EM640" s="44"/>
      <c r="EN640" s="44"/>
      <c r="EO640" s="45"/>
      <c r="EP640" s="35"/>
      <c r="EQ640" s="27"/>
      <c r="ER640" s="46"/>
      <c r="ES640" s="44"/>
      <c r="ET640" s="44"/>
      <c r="EU640" s="44"/>
      <c r="EV640" s="44"/>
      <c r="EW640" s="44"/>
      <c r="EX640" s="44"/>
      <c r="EY640" s="44"/>
      <c r="EZ640" s="44"/>
      <c r="FA640" s="44"/>
      <c r="FB640" s="44"/>
      <c r="FC640" s="45"/>
      <c r="FD640" s="35"/>
      <c r="HW640" s="181"/>
      <c r="IY640" s="33"/>
      <c r="IZ640" s="51"/>
      <c r="JA640" s="43"/>
      <c r="JB640" s="44" t="str">
        <f t="shared" si="3030"/>
        <v/>
      </c>
      <c r="JC640" s="44"/>
      <c r="JD640" s="44" t="str">
        <f t="shared" si="3031"/>
        <v/>
      </c>
      <c r="JE640" s="44"/>
      <c r="JF640" s="44" t="str">
        <f t="shared" si="3032"/>
        <v/>
      </c>
      <c r="JG640" s="43"/>
      <c r="JH640" s="77" t="str">
        <f t="shared" si="3033"/>
        <v/>
      </c>
      <c r="JI640" s="78" t="str">
        <f t="shared" si="3034"/>
        <v/>
      </c>
      <c r="JJ640" s="75" t="str">
        <f t="shared" si="3035"/>
        <v/>
      </c>
      <c r="JK640" s="79" t="str">
        <f t="shared" si="3036"/>
        <v/>
      </c>
      <c r="JL640" s="35"/>
      <c r="JM640" s="27"/>
      <c r="JN640" s="51"/>
      <c r="JO640" s="43"/>
      <c r="JP640" s="44" t="str">
        <f t="shared" si="3037"/>
        <v/>
      </c>
      <c r="JQ640" s="44"/>
      <c r="JR640" s="44" t="str">
        <f t="shared" si="3038"/>
        <v/>
      </c>
      <c r="JS640" s="44"/>
      <c r="JT640" s="44" t="str">
        <f t="shared" si="3039"/>
        <v/>
      </c>
      <c r="JU640" s="43"/>
      <c r="JV640" s="77" t="str">
        <f t="shared" si="2950"/>
        <v/>
      </c>
      <c r="JW640" s="78" t="str">
        <f t="shared" si="2951"/>
        <v/>
      </c>
      <c r="JX640" s="75" t="str">
        <f t="shared" si="3040"/>
        <v/>
      </c>
      <c r="JY640" s="79" t="str">
        <f t="shared" si="3041"/>
        <v/>
      </c>
      <c r="JZ640" s="35"/>
      <c r="KA640" s="61"/>
      <c r="KB640" s="51"/>
      <c r="KC640" s="43"/>
      <c r="KD640" s="44" t="str">
        <f t="shared" si="3042"/>
        <v/>
      </c>
      <c r="KE640" s="44"/>
      <c r="KF640" s="44" t="str">
        <f t="shared" si="3043"/>
        <v/>
      </c>
      <c r="KG640" s="44"/>
      <c r="KH640" s="44" t="str">
        <f t="shared" si="3044"/>
        <v/>
      </c>
      <c r="KI640" s="43"/>
      <c r="KJ640" s="77" t="str">
        <f t="shared" si="2964"/>
        <v/>
      </c>
      <c r="KK640" s="78" t="str">
        <f t="shared" si="2965"/>
        <v/>
      </c>
      <c r="KL640" s="75" t="str">
        <f t="shared" si="3045"/>
        <v/>
      </c>
      <c r="KM640" s="79" t="str">
        <f t="shared" si="3046"/>
        <v/>
      </c>
      <c r="KN640" s="35"/>
      <c r="KO640" s="27"/>
      <c r="KP640" s="51"/>
      <c r="KQ640" s="43"/>
      <c r="KR640" s="44" t="str">
        <f t="shared" si="3047"/>
        <v/>
      </c>
      <c r="KS640" s="44"/>
      <c r="KT640" s="44"/>
      <c r="KU640" s="44"/>
      <c r="KV640" s="44"/>
      <c r="KW640" s="43"/>
      <c r="KX640" s="77" t="str">
        <f t="shared" si="2948"/>
        <v/>
      </c>
      <c r="KY640" s="78" t="str">
        <f t="shared" si="2949"/>
        <v/>
      </c>
      <c r="KZ640" s="75" t="str">
        <f t="shared" si="3050"/>
        <v/>
      </c>
      <c r="LA640" s="79" t="str">
        <f t="shared" si="3051"/>
        <v/>
      </c>
      <c r="LB640" s="35"/>
      <c r="LC640" s="27"/>
      <c r="LD640" s="46"/>
      <c r="LE640" s="44"/>
      <c r="LF640" s="44"/>
      <c r="LG640" s="44"/>
      <c r="LH640" s="44"/>
      <c r="LI640" s="44"/>
      <c r="LJ640" s="44"/>
      <c r="LK640" s="44"/>
      <c r="LL640" s="60"/>
      <c r="LM640" s="44"/>
      <c r="LN640" s="44"/>
      <c r="LO640" s="44"/>
      <c r="LP640" s="35"/>
      <c r="LQ640" s="27"/>
      <c r="LR640" s="46"/>
      <c r="LS640" s="67"/>
      <c r="LT640" s="44"/>
      <c r="LU640" s="44"/>
      <c r="LV640" s="44"/>
      <c r="LW640" s="44"/>
      <c r="LX640" s="44"/>
      <c r="LY640" s="44"/>
      <c r="LZ640" s="44"/>
      <c r="MA640" s="44"/>
      <c r="MB640" s="44"/>
      <c r="MC640" s="45"/>
      <c r="MD640" s="35"/>
      <c r="ME640" s="27"/>
      <c r="MF640" s="46"/>
      <c r="MG640" s="67"/>
      <c r="MH640" s="44"/>
      <c r="MI640" s="44"/>
      <c r="MJ640" s="44"/>
      <c r="MK640" s="44"/>
      <c r="ML640" s="44"/>
      <c r="MM640" s="44"/>
      <c r="MN640" s="44"/>
      <c r="MO640" s="44"/>
      <c r="MP640" s="44"/>
      <c r="MQ640" s="45"/>
      <c r="MR640" s="35"/>
      <c r="MS640" s="27"/>
      <c r="MT640" s="46"/>
      <c r="MU640" s="67"/>
      <c r="MV640" s="44"/>
      <c r="MW640" s="44"/>
      <c r="MX640" s="44"/>
      <c r="MY640" s="44"/>
      <c r="MZ640" s="44"/>
      <c r="NA640" s="44"/>
      <c r="NB640" s="44"/>
      <c r="NC640" s="44"/>
      <c r="ND640" s="44"/>
      <c r="NE640" s="45"/>
      <c r="NF640" s="35"/>
      <c r="NG640" s="27"/>
      <c r="NH640" s="46"/>
      <c r="NI640" s="67"/>
      <c r="NJ640" s="44"/>
      <c r="NK640" s="44"/>
      <c r="NL640" s="44"/>
      <c r="NM640" s="44"/>
      <c r="NN640" s="44"/>
      <c r="NO640" s="44"/>
      <c r="NP640" s="44"/>
      <c r="NQ640" s="44"/>
      <c r="NR640" s="44"/>
      <c r="NS640" s="45"/>
      <c r="NT640" s="35"/>
    </row>
    <row r="641" spans="1:384" ht="15" customHeight="1" thickTop="1" x14ac:dyDescent="0.2">
      <c r="A641" s="110" t="s">
        <v>741</v>
      </c>
      <c r="B641" s="39"/>
      <c r="C641" s="40"/>
      <c r="D641" s="40"/>
      <c r="E641" s="40"/>
      <c r="F641" s="140"/>
      <c r="G641" s="140"/>
      <c r="H641" s="42"/>
      <c r="I641" s="23" t="s">
        <v>29</v>
      </c>
      <c r="J641" s="44">
        <f>SUM(J585:J637)*100</f>
        <v>75400</v>
      </c>
      <c r="K641" s="44"/>
      <c r="L641" s="44"/>
      <c r="M641" s="23"/>
      <c r="N641" s="44"/>
      <c r="O641" s="44"/>
      <c r="P641" s="44"/>
      <c r="Q641" s="44"/>
      <c r="R641" s="44"/>
      <c r="S641" s="44"/>
      <c r="T641" s="35"/>
      <c r="U641" s="27"/>
      <c r="V641" s="46"/>
      <c r="W641" s="111" t="s">
        <v>29</v>
      </c>
      <c r="X641" s="44">
        <f>SUM(X585:X637)*100</f>
        <v>146700</v>
      </c>
      <c r="Y641" s="44"/>
      <c r="Z641" s="44"/>
      <c r="AA641" s="23"/>
      <c r="AB641" s="44"/>
      <c r="AC641" s="44"/>
      <c r="AD641" s="44"/>
      <c r="AE641" s="44"/>
      <c r="AF641" s="44"/>
      <c r="AG641" s="44"/>
      <c r="AH641" s="35"/>
      <c r="AI641" s="27"/>
      <c r="AJ641" s="46"/>
      <c r="AK641" s="23" t="s">
        <v>29</v>
      </c>
      <c r="AL641" s="44">
        <f>SUM(AL585:AL637)*100</f>
        <v>159300</v>
      </c>
      <c r="AM641" s="44"/>
      <c r="AN641" s="44"/>
      <c r="AO641" s="23"/>
      <c r="AP641" s="44"/>
      <c r="AQ641" s="44"/>
      <c r="AR641" s="44"/>
      <c r="AS641" s="44"/>
      <c r="AT641" s="44"/>
      <c r="AU641" s="44"/>
      <c r="AV641" s="35"/>
      <c r="AW641" s="27"/>
      <c r="AX641" s="46"/>
      <c r="AY641" s="23" t="s">
        <v>29</v>
      </c>
      <c r="AZ641" s="44">
        <f>SUM(AZ585:AZ637)*100</f>
        <v>95000</v>
      </c>
      <c r="BA641" s="44"/>
      <c r="BB641" s="44"/>
      <c r="BC641" s="23"/>
      <c r="BD641" s="44"/>
      <c r="BE641" s="44"/>
      <c r="BF641" s="44"/>
      <c r="BG641" s="44"/>
      <c r="BH641" s="44"/>
      <c r="BI641" s="44"/>
      <c r="BJ641" s="35"/>
      <c r="BK641" s="50"/>
      <c r="BL641" s="46"/>
      <c r="BM641" s="23" t="s">
        <v>29</v>
      </c>
      <c r="BN641" s="43">
        <f>SUM(BN585:BN637)*100</f>
        <v>372100</v>
      </c>
      <c r="BO641" s="43"/>
      <c r="BP641" s="43"/>
      <c r="BQ641" s="112"/>
      <c r="BR641" s="43"/>
      <c r="BS641" s="44"/>
      <c r="BT641" s="326" t="s">
        <v>31</v>
      </c>
      <c r="BU641" s="326"/>
      <c r="BV641" s="44">
        <f>SUM(BV585:BV637)</f>
        <v>79362</v>
      </c>
      <c r="BW641" s="113"/>
      <c r="BX641" s="35"/>
      <c r="BY641" s="27"/>
      <c r="BZ641" s="46"/>
      <c r="CA641" s="23" t="s">
        <v>29</v>
      </c>
      <c r="CB641" s="43">
        <f>SUM(CB585:CB637)*100</f>
        <v>144000</v>
      </c>
      <c r="CC641" s="43"/>
      <c r="CD641" s="43"/>
      <c r="CE641" s="23"/>
      <c r="CF641" s="44"/>
      <c r="CG641" s="44"/>
      <c r="CH641" s="326" t="s">
        <v>31</v>
      </c>
      <c r="CI641" s="326"/>
      <c r="CJ641" s="44">
        <f>SUM(CJ585:CJ637)</f>
        <v>33940</v>
      </c>
      <c r="CK641" s="44"/>
      <c r="CL641" s="35"/>
      <c r="CM641" s="27"/>
      <c r="CN641" s="46"/>
      <c r="CO641" s="23" t="s">
        <v>29</v>
      </c>
      <c r="CP641" s="43">
        <f>SUM(CP585:CP637)*100</f>
        <v>242100</v>
      </c>
      <c r="CQ641" s="43"/>
      <c r="CR641" s="43"/>
      <c r="CS641" s="23"/>
      <c r="CT641" s="44"/>
      <c r="CU641" s="44"/>
      <c r="CV641" s="326" t="s">
        <v>31</v>
      </c>
      <c r="CW641" s="326"/>
      <c r="CX641" s="44">
        <f>SUM(CX585:CX637)</f>
        <v>42784</v>
      </c>
      <c r="CY641" s="44"/>
      <c r="CZ641" s="35"/>
      <c r="DA641" s="58"/>
      <c r="DB641" s="46"/>
      <c r="DC641" s="23" t="s">
        <v>29</v>
      </c>
      <c r="DD641" s="43">
        <f>SUM(DD585:DD637)*100</f>
        <v>178200</v>
      </c>
      <c r="DE641" s="43"/>
      <c r="DF641" s="43"/>
      <c r="DG641" s="112"/>
      <c r="DH641" s="43"/>
      <c r="DI641" s="44"/>
      <c r="DJ641" s="336" t="s">
        <v>31</v>
      </c>
      <c r="DK641" s="336"/>
      <c r="DL641" s="44">
        <f>SUM(DL585:DL637)</f>
        <v>41374</v>
      </c>
      <c r="DM641" s="113"/>
      <c r="DN641" s="35"/>
      <c r="DO641" s="27"/>
      <c r="DP641" s="46"/>
      <c r="DQ641" s="23" t="s">
        <v>29</v>
      </c>
      <c r="DR641" s="43">
        <f>SUM(DR585:DR637)*100</f>
        <v>224300</v>
      </c>
      <c r="DS641" s="43"/>
      <c r="DT641" s="43"/>
      <c r="DU641" s="112"/>
      <c r="DV641" s="43"/>
      <c r="DW641" s="44"/>
      <c r="DX641" s="336" t="s">
        <v>31</v>
      </c>
      <c r="DY641" s="336"/>
      <c r="DZ641" s="44">
        <f>SUM(DZ585:DZ637)</f>
        <v>61578</v>
      </c>
      <c r="EA641" s="113"/>
      <c r="EB641" s="35"/>
      <c r="EC641" s="27"/>
      <c r="ED641" s="46"/>
      <c r="EE641" s="111" t="s">
        <v>29</v>
      </c>
      <c r="EF641" s="44">
        <f>SUM(EF585:EF637)*100</f>
        <v>78000</v>
      </c>
      <c r="EG641" s="44"/>
      <c r="EH641" s="44"/>
      <c r="EI641" s="23"/>
      <c r="EJ641" s="44"/>
      <c r="EK641" s="44"/>
      <c r="EL641" s="44"/>
      <c r="EM641" s="44"/>
      <c r="EN641" s="44"/>
      <c r="EO641" s="44"/>
      <c r="EP641" s="35"/>
      <c r="EQ641" s="27"/>
      <c r="ER641" s="46"/>
      <c r="ES641" s="23" t="s">
        <v>29</v>
      </c>
      <c r="ET641" s="44">
        <f>SUM(ET585:ET637)*100</f>
        <v>107900</v>
      </c>
      <c r="EU641" s="44"/>
      <c r="EV641" s="44"/>
      <c r="EW641" s="23"/>
      <c r="EX641" s="44"/>
      <c r="EY641" s="44"/>
      <c r="EZ641" s="44"/>
      <c r="FA641" s="44"/>
      <c r="FB641" s="44"/>
      <c r="FC641" s="44"/>
      <c r="FD641" s="35"/>
      <c r="HW641" s="181"/>
      <c r="IY641" s="33"/>
      <c r="IZ641" s="46"/>
      <c r="JA641" s="23" t="s">
        <v>29</v>
      </c>
      <c r="JB641" s="43">
        <f>SUM(JB585:JB637)*100</f>
        <v>175700</v>
      </c>
      <c r="JC641" s="43"/>
      <c r="JD641" s="43"/>
      <c r="JE641" s="23"/>
      <c r="JF641" s="44"/>
      <c r="JG641" s="44"/>
      <c r="JH641" s="326" t="s">
        <v>31</v>
      </c>
      <c r="JI641" s="326"/>
      <c r="JJ641" s="44">
        <f>SUM(JJ585:JJ637)</f>
        <v>40995</v>
      </c>
      <c r="JK641" s="44"/>
      <c r="JL641" s="35"/>
      <c r="JM641" s="27"/>
      <c r="JN641" s="46"/>
      <c r="JO641" s="23" t="s">
        <v>29</v>
      </c>
      <c r="JP641" s="43">
        <f>SUM(JP585:JP637)*100</f>
        <v>136200</v>
      </c>
      <c r="JQ641" s="43"/>
      <c r="JR641" s="43"/>
      <c r="JS641" s="23"/>
      <c r="JT641" s="44"/>
      <c r="JU641" s="44"/>
      <c r="JV641" s="326" t="s">
        <v>31</v>
      </c>
      <c r="JW641" s="326"/>
      <c r="JX641" s="44">
        <f>SUM(JX585:JX637)</f>
        <v>34002</v>
      </c>
      <c r="JY641" s="44"/>
      <c r="JZ641" s="35"/>
      <c r="KA641" s="61"/>
      <c r="KB641" s="46"/>
      <c r="KC641" s="23" t="s">
        <v>29</v>
      </c>
      <c r="KD641" s="43">
        <f>SUM(KD585:KD637)*100</f>
        <v>281800</v>
      </c>
      <c r="KE641" s="43"/>
      <c r="KF641" s="43"/>
      <c r="KG641" s="23"/>
      <c r="KH641" s="44"/>
      <c r="KI641" s="44"/>
      <c r="KJ641" s="326" t="s">
        <v>31</v>
      </c>
      <c r="KK641" s="326"/>
      <c r="KL641" s="44">
        <f>SUM(KL585:KL637)</f>
        <v>47072</v>
      </c>
      <c r="KM641" s="44"/>
      <c r="KN641" s="35"/>
      <c r="KO641" s="27"/>
      <c r="KP641" s="46"/>
      <c r="KQ641" s="23" t="s">
        <v>29</v>
      </c>
      <c r="KR641" s="43">
        <f>SUM(KR585:KR637)*100</f>
        <v>229100</v>
      </c>
      <c r="KS641" s="43"/>
      <c r="KT641" s="43"/>
      <c r="KU641" s="23"/>
      <c r="KV641" s="44"/>
      <c r="KW641" s="44"/>
      <c r="KX641" s="326" t="s">
        <v>31</v>
      </c>
      <c r="KY641" s="326"/>
      <c r="KZ641" s="44">
        <f>SUM(KZ585:KZ637)</f>
        <v>77772</v>
      </c>
      <c r="LA641" s="44"/>
      <c r="LB641" s="35"/>
      <c r="LC641" s="27"/>
      <c r="LD641" s="46"/>
      <c r="LE641" s="44"/>
      <c r="LF641" s="44"/>
      <c r="LG641" s="44"/>
      <c r="LH641" s="44"/>
      <c r="LI641" s="44"/>
      <c r="LJ641" s="44"/>
      <c r="LK641" s="44"/>
      <c r="LL641" s="60"/>
      <c r="LM641" s="44"/>
      <c r="LN641" s="44"/>
      <c r="LO641" s="44"/>
      <c r="LP641" s="35"/>
      <c r="LQ641" s="27"/>
      <c r="LR641" s="46"/>
      <c r="LS641" s="111" t="s">
        <v>29</v>
      </c>
      <c r="LT641" s="44">
        <f>SUM(LT585:LT637)*100</f>
        <v>122000</v>
      </c>
      <c r="LU641" s="44"/>
      <c r="LV641" s="44"/>
      <c r="LW641" s="23"/>
      <c r="LX641" s="44"/>
      <c r="LY641" s="44"/>
      <c r="LZ641" s="44"/>
      <c r="MA641" s="44"/>
      <c r="MB641" s="44"/>
      <c r="MC641" s="44"/>
      <c r="MD641" s="35"/>
      <c r="ME641" s="27"/>
      <c r="MF641" s="46"/>
      <c r="MG641" s="111" t="s">
        <v>29</v>
      </c>
      <c r="MH641" s="44">
        <f>SUM(MH585:MH637)*100</f>
        <v>59000</v>
      </c>
      <c r="MI641" s="44"/>
      <c r="MJ641" s="44">
        <f>SUM(MJ585:MJ632)</f>
        <v>13</v>
      </c>
      <c r="MK641" s="23" t="s">
        <v>30</v>
      </c>
      <c r="ML641" s="44"/>
      <c r="MM641" s="44"/>
      <c r="MN641" s="44"/>
      <c r="MO641" s="44"/>
      <c r="MP641" s="44"/>
      <c r="MQ641" s="44"/>
      <c r="MR641" s="35"/>
      <c r="MS641" s="27"/>
      <c r="MT641" s="46"/>
      <c r="MU641" s="111" t="s">
        <v>29</v>
      </c>
      <c r="MV641" s="44">
        <f>SUM(MV585:MV637)*100</f>
        <v>40200</v>
      </c>
      <c r="MW641" s="44"/>
      <c r="MX641" s="44"/>
      <c r="MY641" s="23"/>
      <c r="MZ641" s="44"/>
      <c r="NA641" s="44"/>
      <c r="NB641" s="44"/>
      <c r="NC641" s="44"/>
      <c r="ND641" s="44"/>
      <c r="NE641" s="44"/>
      <c r="NF641" s="35"/>
      <c r="NG641" s="27"/>
      <c r="NH641" s="46"/>
      <c r="NI641" s="111" t="s">
        <v>29</v>
      </c>
      <c r="NJ641" s="44">
        <f>SUM(NJ585:NJ637)*100</f>
        <v>95900</v>
      </c>
      <c r="NK641" s="44"/>
      <c r="NL641" s="44"/>
      <c r="NM641" s="23"/>
      <c r="NN641" s="44"/>
      <c r="NO641" s="44"/>
      <c r="NP641" s="44"/>
      <c r="NQ641" s="44"/>
      <c r="NR641" s="44"/>
      <c r="NS641" s="44"/>
      <c r="NT641" s="35"/>
    </row>
    <row r="642" spans="1:384" x14ac:dyDescent="0.2">
      <c r="A642" s="114">
        <f>DATEDIF(A$667,A$592,"d")</f>
        <v>29</v>
      </c>
      <c r="B642" s="39"/>
      <c r="C642" s="40"/>
      <c r="D642" s="40"/>
      <c r="E642" s="40"/>
      <c r="F642" s="140"/>
      <c r="G642" s="140"/>
      <c r="H642" s="42"/>
      <c r="I642" s="23" t="s">
        <v>32</v>
      </c>
      <c r="J642" s="44">
        <f>J641/A642</f>
        <v>2600</v>
      </c>
      <c r="K642" s="44">
        <f>J642*$A643</f>
        <v>75400</v>
      </c>
      <c r="L642" s="44"/>
      <c r="M642" s="23"/>
      <c r="N642" s="44"/>
      <c r="O642" s="44"/>
      <c r="P642" s="44"/>
      <c r="Q642" s="44"/>
      <c r="R642" s="44"/>
      <c r="S642" s="44"/>
      <c r="T642" s="35"/>
      <c r="U642" s="27"/>
      <c r="V642" s="46"/>
      <c r="W642" s="111" t="s">
        <v>32</v>
      </c>
      <c r="X642" s="44">
        <f>X641/A642</f>
        <v>5058.6206896551721</v>
      </c>
      <c r="Y642" s="44">
        <f>X642*$A643</f>
        <v>146700</v>
      </c>
      <c r="Z642" s="44"/>
      <c r="AA642" s="23"/>
      <c r="AB642" s="44"/>
      <c r="AC642" s="44"/>
      <c r="AD642" s="44"/>
      <c r="AE642" s="44"/>
      <c r="AF642" s="44"/>
      <c r="AG642" s="44"/>
      <c r="AH642" s="35"/>
      <c r="AI642" s="27"/>
      <c r="AJ642" s="46"/>
      <c r="AK642" s="23" t="s">
        <v>32</v>
      </c>
      <c r="AL642" s="44">
        <f>AL641/A642</f>
        <v>5493.1034482758623</v>
      </c>
      <c r="AM642" s="44">
        <f>AL642*$A643</f>
        <v>159300</v>
      </c>
      <c r="AN642" s="44"/>
      <c r="AO642" s="23"/>
      <c r="AP642" s="44"/>
      <c r="AQ642" s="44"/>
      <c r="AR642" s="44"/>
      <c r="AS642" s="44"/>
      <c r="AT642" s="44"/>
      <c r="AU642" s="44"/>
      <c r="AV642" s="35"/>
      <c r="AW642" s="27"/>
      <c r="AX642" s="46"/>
      <c r="AY642" s="23" t="s">
        <v>32</v>
      </c>
      <c r="AZ642" s="44">
        <f>AZ641/A642</f>
        <v>3275.8620689655172</v>
      </c>
      <c r="BA642" s="44">
        <f>AZ642*$A643</f>
        <v>95000</v>
      </c>
      <c r="BB642" s="44"/>
      <c r="BC642" s="23"/>
      <c r="BD642" s="44"/>
      <c r="BE642" s="44"/>
      <c r="BF642" s="44"/>
      <c r="BG642" s="44"/>
      <c r="BH642" s="44"/>
      <c r="BI642" s="44"/>
      <c r="BJ642" s="35"/>
      <c r="BK642" s="50"/>
      <c r="BL642" s="46"/>
      <c r="BM642" s="23" t="s">
        <v>32</v>
      </c>
      <c r="BN642" s="44">
        <f>BN641/A642</f>
        <v>12831.034482758621</v>
      </c>
      <c r="BO642" s="44">
        <f>BN642*$A643</f>
        <v>372100</v>
      </c>
      <c r="BP642" s="44"/>
      <c r="BQ642" s="23"/>
      <c r="BR642" s="44"/>
      <c r="BS642" s="44"/>
      <c r="BT642" s="326" t="s">
        <v>33</v>
      </c>
      <c r="BU642" s="326"/>
      <c r="BV642" s="44"/>
      <c r="BW642" s="113">
        <f>BV641/BN641</f>
        <v>0.21328137597420049</v>
      </c>
      <c r="BX642" s="35"/>
      <c r="BY642" s="27"/>
      <c r="BZ642" s="46"/>
      <c r="CA642" s="23" t="s">
        <v>32</v>
      </c>
      <c r="CB642" s="44">
        <f>CB641/A642</f>
        <v>4965.5172413793107</v>
      </c>
      <c r="CC642" s="44">
        <f>CB642*$A643</f>
        <v>144000</v>
      </c>
      <c r="CD642" s="44"/>
      <c r="CE642" s="23"/>
      <c r="CF642" s="44"/>
      <c r="CG642" s="44"/>
      <c r="CH642" s="326" t="s">
        <v>33</v>
      </c>
      <c r="CI642" s="326"/>
      <c r="CJ642" s="44"/>
      <c r="CK642" s="113">
        <f>CJ641/CB641</f>
        <v>0.23569444444444446</v>
      </c>
      <c r="CL642" s="35"/>
      <c r="CM642" s="27"/>
      <c r="CN642" s="46"/>
      <c r="CO642" s="23" t="s">
        <v>32</v>
      </c>
      <c r="CP642" s="44">
        <f>CP641/A642</f>
        <v>8348.2758620689656</v>
      </c>
      <c r="CQ642" s="44">
        <f>CP642*$A643</f>
        <v>242100</v>
      </c>
      <c r="CR642" s="44"/>
      <c r="CS642" s="23"/>
      <c r="CT642" s="44"/>
      <c r="CU642" s="44"/>
      <c r="CV642" s="326" t="s">
        <v>33</v>
      </c>
      <c r="CW642" s="326"/>
      <c r="CX642" s="44"/>
      <c r="CY642" s="113">
        <f>CX641/CP641</f>
        <v>0.17672036348616274</v>
      </c>
      <c r="CZ642" s="35"/>
      <c r="DA642" s="58"/>
      <c r="DB642" s="46"/>
      <c r="DC642" s="23" t="s">
        <v>32</v>
      </c>
      <c r="DD642" s="44">
        <f>DD641/A642</f>
        <v>6144.8275862068967</v>
      </c>
      <c r="DE642" s="44">
        <f>DD642*$A643</f>
        <v>178200</v>
      </c>
      <c r="DF642" s="44"/>
      <c r="DG642" s="23"/>
      <c r="DH642" s="44"/>
      <c r="DI642" s="44"/>
      <c r="DJ642" s="336" t="s">
        <v>33</v>
      </c>
      <c r="DK642" s="336"/>
      <c r="DL642" s="44"/>
      <c r="DM642" s="113">
        <f>DL641/DD641</f>
        <v>0.2321773288439955</v>
      </c>
      <c r="DN642" s="35"/>
      <c r="DO642" s="27"/>
      <c r="DP642" s="46"/>
      <c r="DQ642" s="23" t="s">
        <v>32</v>
      </c>
      <c r="DR642" s="44">
        <f>DR641/A642</f>
        <v>7734.4827586206893</v>
      </c>
      <c r="DS642" s="44">
        <f>DR642*$A643</f>
        <v>224300</v>
      </c>
      <c r="DT642" s="44"/>
      <c r="DU642" s="23"/>
      <c r="DV642" s="44"/>
      <c r="DW642" s="44"/>
      <c r="DX642" s="336" t="s">
        <v>33</v>
      </c>
      <c r="DY642" s="336"/>
      <c r="DZ642" s="44"/>
      <c r="EA642" s="113">
        <f>DZ641/DR641</f>
        <v>0.2745341061078912</v>
      </c>
      <c r="EB642" s="35"/>
      <c r="EC642" s="27"/>
      <c r="ED642" s="46"/>
      <c r="EE642" s="111" t="s">
        <v>32</v>
      </c>
      <c r="EF642" s="44">
        <f>EF641/A642</f>
        <v>2689.655172413793</v>
      </c>
      <c r="EG642" s="44">
        <f>EF642*$A643</f>
        <v>78000</v>
      </c>
      <c r="EH642" s="44"/>
      <c r="EI642" s="23"/>
      <c r="EJ642" s="44"/>
      <c r="EK642" s="44"/>
      <c r="EL642" s="44"/>
      <c r="EM642" s="44"/>
      <c r="EN642" s="44"/>
      <c r="EO642" s="44"/>
      <c r="EP642" s="35"/>
      <c r="EQ642" s="27"/>
      <c r="ER642" s="46"/>
      <c r="ES642" s="23" t="s">
        <v>32</v>
      </c>
      <c r="ET642" s="44">
        <f>ET641/A642</f>
        <v>3720.6896551724139</v>
      </c>
      <c r="EU642" s="44">
        <f>ET642*$A643</f>
        <v>107900</v>
      </c>
      <c r="EV642" s="44"/>
      <c r="EW642" s="23"/>
      <c r="EX642" s="44"/>
      <c r="EY642" s="44"/>
      <c r="EZ642" s="44"/>
      <c r="FA642" s="44"/>
      <c r="FB642" s="44"/>
      <c r="FC642" s="44"/>
      <c r="FD642" s="35"/>
      <c r="HW642" s="181"/>
      <c r="IY642" s="33"/>
      <c r="IZ642" s="46"/>
      <c r="JA642" s="23" t="s">
        <v>32</v>
      </c>
      <c r="JB642" s="44">
        <f>JB641/A642</f>
        <v>6058.6206896551721</v>
      </c>
      <c r="JC642" s="44">
        <f>JB642*$A643</f>
        <v>175700</v>
      </c>
      <c r="JD642" s="44"/>
      <c r="JE642" s="23"/>
      <c r="JF642" s="44"/>
      <c r="JG642" s="44"/>
      <c r="JH642" s="326" t="s">
        <v>33</v>
      </c>
      <c r="JI642" s="326"/>
      <c r="JJ642" s="44"/>
      <c r="JK642" s="113">
        <f>JJ641/JB641</f>
        <v>0.23332384746727375</v>
      </c>
      <c r="JL642" s="35"/>
      <c r="JM642" s="27"/>
      <c r="JN642" s="46"/>
      <c r="JO642" s="23" t="s">
        <v>32</v>
      </c>
      <c r="JP642" s="44">
        <f>JP641/A642</f>
        <v>4696.5517241379312</v>
      </c>
      <c r="JQ642" s="44">
        <f>JP642*$A643</f>
        <v>136200</v>
      </c>
      <c r="JR642" s="44"/>
      <c r="JS642" s="23"/>
      <c r="JT642" s="44"/>
      <c r="JU642" s="44"/>
      <c r="JV642" s="326" t="s">
        <v>33</v>
      </c>
      <c r="JW642" s="326"/>
      <c r="JX642" s="44"/>
      <c r="JY642" s="113">
        <f>JX641/JP641</f>
        <v>0.24964757709251101</v>
      </c>
      <c r="JZ642" s="35"/>
      <c r="KA642" s="61"/>
      <c r="KB642" s="46"/>
      <c r="KC642" s="23" t="s">
        <v>32</v>
      </c>
      <c r="KD642" s="44">
        <f>KD641/A642</f>
        <v>9717.2413793103442</v>
      </c>
      <c r="KE642" s="44">
        <f>KD642*$A643</f>
        <v>281800</v>
      </c>
      <c r="KF642" s="44"/>
      <c r="KG642" s="23"/>
      <c r="KH642" s="44"/>
      <c r="KI642" s="44"/>
      <c r="KJ642" s="326" t="s">
        <v>33</v>
      </c>
      <c r="KK642" s="326"/>
      <c r="KL642" s="44"/>
      <c r="KM642" s="113">
        <f>KL641/KD641</f>
        <v>0.16704045422285307</v>
      </c>
      <c r="KN642" s="35"/>
      <c r="KO642" s="27"/>
      <c r="KP642" s="46"/>
      <c r="KQ642" s="23" t="s">
        <v>32</v>
      </c>
      <c r="KR642" s="44">
        <f>KR641/A642</f>
        <v>7900</v>
      </c>
      <c r="KS642" s="44">
        <f>KR642*$A643</f>
        <v>229100</v>
      </c>
      <c r="KT642" s="44"/>
      <c r="KU642" s="23"/>
      <c r="KV642" s="44"/>
      <c r="KW642" s="44"/>
      <c r="KX642" s="326" t="s">
        <v>33</v>
      </c>
      <c r="KY642" s="326"/>
      <c r="KZ642" s="44"/>
      <c r="LA642" s="113">
        <f>KZ641/KR641</f>
        <v>0.33946748144914884</v>
      </c>
      <c r="LB642" s="35"/>
      <c r="LC642" s="27"/>
      <c r="LD642" s="46"/>
      <c r="LE642" s="23" t="s">
        <v>29</v>
      </c>
      <c r="LF642" s="44">
        <f>SUM(LF585:LF641)*100</f>
        <v>99000</v>
      </c>
      <c r="LG642" s="44"/>
      <c r="LH642" s="44"/>
      <c r="LI642" s="23"/>
      <c r="LJ642" s="44"/>
      <c r="LK642" s="44"/>
      <c r="LL642" s="60"/>
      <c r="LM642" s="23" t="s">
        <v>34</v>
      </c>
      <c r="LN642" s="115">
        <f>SUM(LN585:LN641)</f>
        <v>2000</v>
      </c>
      <c r="LO642" s="113">
        <f>LN642/LF642</f>
        <v>2.0202020202020204E-2</v>
      </c>
      <c r="LP642" s="35"/>
      <c r="LQ642" s="27"/>
      <c r="LR642" s="46"/>
      <c r="LS642" s="111" t="s">
        <v>32</v>
      </c>
      <c r="LT642" s="44">
        <f>LT641/A642</f>
        <v>4206.8965517241377</v>
      </c>
      <c r="LU642" s="44">
        <f>LT642*$A643</f>
        <v>122000</v>
      </c>
      <c r="LV642" s="44"/>
      <c r="LW642" s="23"/>
      <c r="LX642" s="44"/>
      <c r="LY642" s="44"/>
      <c r="LZ642" s="44"/>
      <c r="MA642" s="44"/>
      <c r="MB642" s="44"/>
      <c r="MC642" s="44"/>
      <c r="MD642" s="35"/>
      <c r="ME642" s="27"/>
      <c r="MF642" s="46"/>
      <c r="MG642" s="111" t="s">
        <v>32</v>
      </c>
      <c r="MH642" s="44">
        <f>MH641/A642</f>
        <v>2034.4827586206898</v>
      </c>
      <c r="MI642" s="44">
        <f>MH642*$A643</f>
        <v>59000</v>
      </c>
      <c r="MJ642" s="44"/>
      <c r="MK642" s="23"/>
      <c r="ML642" s="44"/>
      <c r="MM642" s="44"/>
      <c r="MN642" s="44"/>
      <c r="MO642" s="44"/>
      <c r="MP642" s="44"/>
      <c r="MQ642" s="44"/>
      <c r="MR642" s="35"/>
      <c r="MS642" s="27"/>
      <c r="MT642" s="46"/>
      <c r="MU642" s="111" t="s">
        <v>32</v>
      </c>
      <c r="MV642" s="44">
        <f>MV641/A642</f>
        <v>1386.2068965517242</v>
      </c>
      <c r="MW642" s="44">
        <f>MV642*$A643</f>
        <v>40200</v>
      </c>
      <c r="MX642" s="44"/>
      <c r="MY642" s="23"/>
      <c r="MZ642" s="44"/>
      <c r="NA642" s="44"/>
      <c r="NB642" s="44"/>
      <c r="NC642" s="44"/>
      <c r="ND642" s="44"/>
      <c r="NE642" s="44"/>
      <c r="NF642" s="35"/>
      <c r="NG642" s="27"/>
      <c r="NH642" s="46"/>
      <c r="NI642" s="111" t="s">
        <v>32</v>
      </c>
      <c r="NJ642" s="44">
        <f>NJ641/A642</f>
        <v>3306.8965517241381</v>
      </c>
      <c r="NK642" s="44">
        <f>NJ642*$A643</f>
        <v>95900</v>
      </c>
      <c r="NL642" s="44"/>
      <c r="NM642" s="23"/>
      <c r="NN642" s="44"/>
      <c r="NO642" s="44"/>
      <c r="NP642" s="44"/>
      <c r="NQ642" s="44"/>
      <c r="NR642" s="44"/>
      <c r="NS642" s="44"/>
      <c r="NT642" s="35"/>
    </row>
    <row r="643" spans="1:384" x14ac:dyDescent="0.2">
      <c r="A643" s="116">
        <v>29</v>
      </c>
      <c r="B643" s="39"/>
      <c r="C643" s="40"/>
      <c r="D643" s="40"/>
      <c r="E643" s="40"/>
      <c r="F643" s="140"/>
      <c r="G643" s="140"/>
      <c r="H643" s="42"/>
      <c r="I643" s="23" t="s">
        <v>35</v>
      </c>
      <c r="J643" s="44">
        <f>J641*K651</f>
        <v>45240</v>
      </c>
      <c r="K643" s="44"/>
      <c r="L643" s="44"/>
      <c r="M643" s="23" t="s">
        <v>34</v>
      </c>
      <c r="N643" s="44">
        <f>SUM(R585:R637)</f>
        <v>15529</v>
      </c>
      <c r="O643" s="113">
        <f>N643/J641</f>
        <v>0.2059549071618037</v>
      </c>
      <c r="P643" s="113"/>
      <c r="Q643" s="44"/>
      <c r="R643" s="44"/>
      <c r="S643" s="44"/>
      <c r="T643" s="35"/>
      <c r="U643" s="27"/>
      <c r="V643" s="46"/>
      <c r="W643" s="111" t="s">
        <v>35</v>
      </c>
      <c r="X643" s="44">
        <f>X641*K651</f>
        <v>88020</v>
      </c>
      <c r="Y643" s="44"/>
      <c r="Z643" s="44"/>
      <c r="AA643" s="23" t="s">
        <v>34</v>
      </c>
      <c r="AB643" s="44">
        <f>SUM(AF585:AF637)</f>
        <v>29754</v>
      </c>
      <c r="AC643" s="113">
        <f>AB643/X641</f>
        <v>0.20282208588957054</v>
      </c>
      <c r="AD643" s="113"/>
      <c r="AE643" s="44"/>
      <c r="AF643" s="44"/>
      <c r="AG643" s="44"/>
      <c r="AH643" s="35"/>
      <c r="AI643" s="27"/>
      <c r="AJ643" s="46"/>
      <c r="AK643" s="23" t="s">
        <v>35</v>
      </c>
      <c r="AL643" s="44">
        <f>AL641*K651</f>
        <v>95580</v>
      </c>
      <c r="AM643" s="44"/>
      <c r="AN643" s="44"/>
      <c r="AO643" s="23" t="s">
        <v>34</v>
      </c>
      <c r="AP643" s="44">
        <f>SUM(AT584:AT636)</f>
        <v>22176</v>
      </c>
      <c r="AQ643" s="113">
        <f>AP643/AL641</f>
        <v>0.13920903954802261</v>
      </c>
      <c r="AR643" s="113"/>
      <c r="AS643" s="44"/>
      <c r="AT643" s="44"/>
      <c r="AU643" s="44"/>
      <c r="AV643" s="35"/>
      <c r="AW643" s="27"/>
      <c r="AX643" s="46"/>
      <c r="AY643" s="23"/>
      <c r="AZ643" s="44"/>
      <c r="BA643" s="44"/>
      <c r="BB643" s="44"/>
      <c r="BC643" s="23" t="s">
        <v>34</v>
      </c>
      <c r="BD643" s="44">
        <f>SUM(BH585:BH637)</f>
        <v>19228</v>
      </c>
      <c r="BE643" s="113">
        <f>BD643/AZ641</f>
        <v>0.2024</v>
      </c>
      <c r="BF643" s="113"/>
      <c r="BG643" s="44"/>
      <c r="BH643" s="44"/>
      <c r="BI643" s="44"/>
      <c r="BJ643" s="35"/>
      <c r="BK643" s="50"/>
      <c r="BL643" s="46"/>
      <c r="BM643" s="23" t="s">
        <v>35</v>
      </c>
      <c r="BN643" s="44">
        <f>BN641*K651</f>
        <v>223260</v>
      </c>
      <c r="BO643" s="44"/>
      <c r="BP643" s="44"/>
      <c r="BQ643" s="23"/>
      <c r="BR643" s="44"/>
      <c r="BS643" s="44"/>
      <c r="BT643" s="326" t="s">
        <v>36</v>
      </c>
      <c r="BU643" s="326"/>
      <c r="BV643" s="44">
        <f>BN643-BV641</f>
        <v>143898</v>
      </c>
      <c r="BW643" s="113">
        <f>BV643/BN641</f>
        <v>0.38671862402579954</v>
      </c>
      <c r="BX643" s="35"/>
      <c r="BY643" s="27"/>
      <c r="BZ643" s="46"/>
      <c r="CA643" s="23" t="s">
        <v>35</v>
      </c>
      <c r="CB643" s="44">
        <f>CB641*K651</f>
        <v>86400</v>
      </c>
      <c r="CC643" s="44"/>
      <c r="CD643" s="44"/>
      <c r="CE643" s="23"/>
      <c r="CF643" s="44"/>
      <c r="CG643" s="44"/>
      <c r="CH643" s="326" t="s">
        <v>36</v>
      </c>
      <c r="CI643" s="326"/>
      <c r="CJ643" s="44">
        <f>CB643-CJ641</f>
        <v>52460</v>
      </c>
      <c r="CK643" s="113">
        <f>CJ643/CB641</f>
        <v>0.36430555555555555</v>
      </c>
      <c r="CL643" s="35"/>
      <c r="CM643" s="27"/>
      <c r="CN643" s="46"/>
      <c r="CO643" s="23" t="s">
        <v>35</v>
      </c>
      <c r="CP643" s="44">
        <f>CP641*K651</f>
        <v>145260</v>
      </c>
      <c r="CQ643" s="44"/>
      <c r="CR643" s="44"/>
      <c r="CS643" s="23"/>
      <c r="CT643" s="44"/>
      <c r="CU643" s="44"/>
      <c r="CV643" s="326" t="s">
        <v>36</v>
      </c>
      <c r="CW643" s="326"/>
      <c r="CX643" s="44">
        <f>CP643-CX641</f>
        <v>102476</v>
      </c>
      <c r="CY643" s="113">
        <f>CX643/CP641</f>
        <v>0.42327963651383727</v>
      </c>
      <c r="CZ643" s="35"/>
      <c r="DA643" s="58"/>
      <c r="DB643" s="46"/>
      <c r="DC643" s="23" t="s">
        <v>35</v>
      </c>
      <c r="DD643" s="44">
        <f>DD641*K651</f>
        <v>106920</v>
      </c>
      <c r="DE643" s="44"/>
      <c r="DF643" s="44"/>
      <c r="DG643" s="23"/>
      <c r="DH643" s="44"/>
      <c r="DI643" s="44"/>
      <c r="DJ643" s="336" t="s">
        <v>36</v>
      </c>
      <c r="DK643" s="336"/>
      <c r="DL643" s="44">
        <f>DD643-DL641</f>
        <v>65546</v>
      </c>
      <c r="DM643" s="113">
        <f>DL643/DD641</f>
        <v>0.36782267115600448</v>
      </c>
      <c r="DN643" s="35"/>
      <c r="DO643" s="27"/>
      <c r="DP643" s="46"/>
      <c r="DQ643" s="23" t="s">
        <v>35</v>
      </c>
      <c r="DR643" s="44">
        <f>DR641*K651</f>
        <v>134580</v>
      </c>
      <c r="DS643" s="44"/>
      <c r="DT643" s="44"/>
      <c r="DU643" s="23"/>
      <c r="DV643" s="44"/>
      <c r="DW643" s="44"/>
      <c r="DX643" s="336" t="s">
        <v>36</v>
      </c>
      <c r="DY643" s="336"/>
      <c r="DZ643" s="44">
        <f>DR643-DZ641</f>
        <v>73002</v>
      </c>
      <c r="EA643" s="113">
        <f>DZ643/DR641</f>
        <v>0.32546589389210878</v>
      </c>
      <c r="EB643" s="35"/>
      <c r="EC643" s="27"/>
      <c r="ED643" s="46"/>
      <c r="EE643" s="111" t="s">
        <v>35</v>
      </c>
      <c r="EF643" s="44">
        <f>EF641*K651</f>
        <v>46800</v>
      </c>
      <c r="EG643" s="44"/>
      <c r="EH643" s="44"/>
      <c r="EI643" s="23" t="s">
        <v>34</v>
      </c>
      <c r="EJ643" s="44">
        <f>SUM(EN585:EN637)</f>
        <v>16280</v>
      </c>
      <c r="EK643" s="113">
        <f>EJ643/EF641</f>
        <v>0.20871794871794871</v>
      </c>
      <c r="EL643" s="113"/>
      <c r="EM643" s="44"/>
      <c r="EN643" s="44"/>
      <c r="EO643" s="44"/>
      <c r="EP643" s="35"/>
      <c r="EQ643" s="27"/>
      <c r="ER643" s="46"/>
      <c r="ES643" s="23" t="s">
        <v>35</v>
      </c>
      <c r="ET643" s="44">
        <f>ET641*$K651</f>
        <v>64740</v>
      </c>
      <c r="EU643" s="44"/>
      <c r="EV643" s="44"/>
      <c r="EW643" s="23" t="s">
        <v>34</v>
      </c>
      <c r="EX643" s="44">
        <f>SUM(FB585:FB636)</f>
        <v>24684</v>
      </c>
      <c r="EY643" s="113">
        <f>EX643/ET641</f>
        <v>0.22876737720111215</v>
      </c>
      <c r="EZ643" s="113"/>
      <c r="FA643" s="44"/>
      <c r="FB643" s="44"/>
      <c r="FC643" s="44"/>
      <c r="FD643" s="35"/>
      <c r="HW643" s="181"/>
      <c r="IY643" s="33"/>
      <c r="IZ643" s="46"/>
      <c r="JA643" s="23" t="s">
        <v>35</v>
      </c>
      <c r="JB643" s="44">
        <f>JB641*$K651</f>
        <v>105420</v>
      </c>
      <c r="JC643" s="44"/>
      <c r="JD643" s="44"/>
      <c r="JE643" s="23"/>
      <c r="JF643" s="44"/>
      <c r="JG643" s="44"/>
      <c r="JH643" s="326" t="s">
        <v>36</v>
      </c>
      <c r="JI643" s="326"/>
      <c r="JJ643" s="44">
        <f>JB643-JJ641</f>
        <v>64425</v>
      </c>
      <c r="JK643" s="113">
        <f>JJ643/JB641</f>
        <v>0.36667615253272623</v>
      </c>
      <c r="JL643" s="35"/>
      <c r="JM643" s="27"/>
      <c r="JN643" s="46"/>
      <c r="JO643" s="23" t="s">
        <v>35</v>
      </c>
      <c r="JP643" s="44">
        <f>JP641*$K651</f>
        <v>81720</v>
      </c>
      <c r="JQ643" s="44"/>
      <c r="JR643" s="44"/>
      <c r="JS643" s="23"/>
      <c r="JT643" s="44"/>
      <c r="JU643" s="44"/>
      <c r="JV643" s="326" t="s">
        <v>36</v>
      </c>
      <c r="JW643" s="326"/>
      <c r="JX643" s="44">
        <f>JP643-JX641</f>
        <v>47718</v>
      </c>
      <c r="JY643" s="113">
        <f>JX643/JP641</f>
        <v>0.35035242290748897</v>
      </c>
      <c r="JZ643" s="35"/>
      <c r="KA643" s="61"/>
      <c r="KB643" s="46"/>
      <c r="KC643" s="23" t="s">
        <v>35</v>
      </c>
      <c r="KD643" s="44">
        <f>KD641*$K651</f>
        <v>169080</v>
      </c>
      <c r="KE643" s="44"/>
      <c r="KF643" s="44"/>
      <c r="KG643" s="23"/>
      <c r="KH643" s="44"/>
      <c r="KI643" s="44"/>
      <c r="KJ643" s="326" t="s">
        <v>36</v>
      </c>
      <c r="KK643" s="326"/>
      <c r="KL643" s="44">
        <f>KD643-KL641</f>
        <v>122008</v>
      </c>
      <c r="KM643" s="113">
        <f>KL643/KD641</f>
        <v>0.4329595457771469</v>
      </c>
      <c r="KN643" s="35"/>
      <c r="KO643" s="27"/>
      <c r="KP643" s="46"/>
      <c r="KQ643" s="23" t="s">
        <v>35</v>
      </c>
      <c r="KR643" s="44">
        <f>KR641*$K651</f>
        <v>137460</v>
      </c>
      <c r="KS643" s="44"/>
      <c r="KT643" s="44"/>
      <c r="KU643" s="23"/>
      <c r="KV643" s="44"/>
      <c r="KW643" s="44"/>
      <c r="KX643" s="326" t="s">
        <v>36</v>
      </c>
      <c r="KY643" s="326"/>
      <c r="KZ643" s="44">
        <f>KR643-KZ641</f>
        <v>59688</v>
      </c>
      <c r="LA643" s="113">
        <f>KZ643/KR641</f>
        <v>0.26053251855085113</v>
      </c>
      <c r="LB643" s="35"/>
      <c r="LC643" s="27"/>
      <c r="LD643" s="46"/>
      <c r="LE643" s="23" t="s">
        <v>32</v>
      </c>
      <c r="LF643" s="44">
        <f>LF642/A642</f>
        <v>3413.7931034482758</v>
      </c>
      <c r="LG643" s="44">
        <f>LF643*$A643</f>
        <v>99000</v>
      </c>
      <c r="LH643" s="44"/>
      <c r="LI643" s="23"/>
      <c r="LJ643" s="44"/>
      <c r="LK643" s="44"/>
      <c r="LL643" s="60"/>
      <c r="LM643" s="23" t="s">
        <v>36</v>
      </c>
      <c r="LN643" s="44">
        <f>LF644-LN642</f>
        <v>57400</v>
      </c>
      <c r="LO643" s="113">
        <f>LN643/LF642</f>
        <v>0.57979797979797976</v>
      </c>
      <c r="LP643" s="35"/>
      <c r="LQ643" s="27"/>
      <c r="LR643" s="46"/>
      <c r="LS643" s="111" t="s">
        <v>35</v>
      </c>
      <c r="LT643" s="44">
        <f>LT641*K651</f>
        <v>73200</v>
      </c>
      <c r="LU643" s="44"/>
      <c r="LV643" s="44"/>
      <c r="LW643" s="23" t="s">
        <v>34</v>
      </c>
      <c r="LX643" s="44">
        <f>SUM(MB585:MB637)</f>
        <v>15125</v>
      </c>
      <c r="LY643" s="113">
        <f>LX643/LT641</f>
        <v>0.12397540983606557</v>
      </c>
      <c r="LZ643" s="113"/>
      <c r="MA643" s="44"/>
      <c r="MB643" s="44"/>
      <c r="MC643" s="44"/>
      <c r="MD643" s="35"/>
      <c r="ME643" s="27"/>
      <c r="MF643" s="46"/>
      <c r="MG643" s="111" t="s">
        <v>35</v>
      </c>
      <c r="MH643" s="44">
        <f>MH641*$K651</f>
        <v>35400</v>
      </c>
      <c r="MI643" s="44"/>
      <c r="MJ643" s="44"/>
      <c r="MK643" s="23" t="s">
        <v>34</v>
      </c>
      <c r="ML643" s="44">
        <f>SUM(MP585:MP637)</f>
        <v>18700</v>
      </c>
      <c r="MM643" s="113">
        <f>ML643/MH641</f>
        <v>0.31694915254237288</v>
      </c>
      <c r="MN643" s="113"/>
      <c r="MO643" s="44"/>
      <c r="MP643" s="44"/>
      <c r="MQ643" s="44"/>
      <c r="MR643" s="35"/>
      <c r="MS643" s="27"/>
      <c r="MT643" s="46"/>
      <c r="MU643" s="111" t="s">
        <v>35</v>
      </c>
      <c r="MV643" s="44">
        <f>MV641*$K651</f>
        <v>24120</v>
      </c>
      <c r="MW643" s="44"/>
      <c r="MX643" s="44"/>
      <c r="MY643" s="23" t="s">
        <v>34</v>
      </c>
      <c r="MZ643" s="44">
        <f>SUM(ND585:ND637)</f>
        <v>13700</v>
      </c>
      <c r="NA643" s="113">
        <f>MZ643/MV641</f>
        <v>0.34079601990049752</v>
      </c>
      <c r="NB643" s="113"/>
      <c r="NC643" s="44"/>
      <c r="ND643" s="44"/>
      <c r="NE643" s="44"/>
      <c r="NF643" s="35"/>
      <c r="NG643" s="27"/>
      <c r="NH643" s="46"/>
      <c r="NI643" s="111" t="s">
        <v>35</v>
      </c>
      <c r="NJ643" s="44">
        <f>NJ641*$K651</f>
        <v>57540</v>
      </c>
      <c r="NK643" s="44"/>
      <c r="NL643" s="44"/>
      <c r="NM643" s="23" t="s">
        <v>34</v>
      </c>
      <c r="NN643" s="44">
        <f>SUM(NR585:NR637)</f>
        <v>6600</v>
      </c>
      <c r="NO643" s="113">
        <f>NN643/NJ641</f>
        <v>6.8821689259645463E-2</v>
      </c>
      <c r="NP643" s="113"/>
      <c r="NQ643" s="44"/>
      <c r="NR643" s="44"/>
      <c r="NS643" s="44"/>
      <c r="NT643" s="35"/>
    </row>
    <row r="644" spans="1:384" x14ac:dyDescent="0.2">
      <c r="A644" s="38"/>
      <c r="B644" s="39"/>
      <c r="C644" s="40"/>
      <c r="D644" s="40"/>
      <c r="E644" s="40"/>
      <c r="F644" s="140"/>
      <c r="G644" s="140"/>
      <c r="H644" s="42"/>
      <c r="I644" s="23" t="s">
        <v>37</v>
      </c>
      <c r="J644" s="44">
        <f>J715</f>
        <v>50700</v>
      </c>
      <c r="K644" s="44"/>
      <c r="L644" s="44"/>
      <c r="M644" s="23" t="s">
        <v>36</v>
      </c>
      <c r="N644" s="44">
        <f>J643-N643</f>
        <v>29711</v>
      </c>
      <c r="O644" s="113">
        <f>N644/J641</f>
        <v>0.39404509283819628</v>
      </c>
      <c r="P644" s="113"/>
      <c r="Q644" s="45"/>
      <c r="R644" s="45"/>
      <c r="S644" s="45"/>
      <c r="T644" s="35"/>
      <c r="U644" s="27"/>
      <c r="V644" s="46"/>
      <c r="W644" s="111" t="s">
        <v>37</v>
      </c>
      <c r="X644" s="44">
        <f>X715</f>
        <v>90200</v>
      </c>
      <c r="Y644" s="44"/>
      <c r="Z644" s="44"/>
      <c r="AA644" s="23" t="s">
        <v>36</v>
      </c>
      <c r="AB644" s="44">
        <f>X643-AB643</f>
        <v>58266</v>
      </c>
      <c r="AC644" s="113">
        <f>AB644/X641</f>
        <v>0.39717791411042946</v>
      </c>
      <c r="AD644" s="113"/>
      <c r="AE644" s="45"/>
      <c r="AF644" s="45"/>
      <c r="AG644" s="45"/>
      <c r="AH644" s="35"/>
      <c r="AI644" s="27"/>
      <c r="AJ644" s="46"/>
      <c r="AK644" s="23" t="s">
        <v>37</v>
      </c>
      <c r="AL644" s="44">
        <f>AL715</f>
        <v>81900</v>
      </c>
      <c r="AM644" s="44"/>
      <c r="AN644" s="44"/>
      <c r="AO644" s="23" t="s">
        <v>36</v>
      </c>
      <c r="AP644" s="44">
        <f>AL643-AP643</f>
        <v>73404</v>
      </c>
      <c r="AQ644" s="113">
        <f>AP644/AL641</f>
        <v>0.46079096045197743</v>
      </c>
      <c r="AR644" s="113"/>
      <c r="AS644" s="45"/>
      <c r="AT644" s="45"/>
      <c r="AU644" s="45"/>
      <c r="AV644" s="35"/>
      <c r="AW644" s="27"/>
      <c r="AX644" s="46"/>
      <c r="AY644" s="23" t="s">
        <v>35</v>
      </c>
      <c r="AZ644" s="44">
        <f>AZ641*K651</f>
        <v>57000</v>
      </c>
      <c r="BA644" s="44"/>
      <c r="BB644" s="44"/>
      <c r="BC644" s="23" t="s">
        <v>36</v>
      </c>
      <c r="BD644" s="44">
        <f>AZ644-BD643</f>
        <v>37772</v>
      </c>
      <c r="BE644" s="113">
        <f>BD644/AZ641</f>
        <v>0.39760000000000001</v>
      </c>
      <c r="BF644" s="113"/>
      <c r="BG644" s="45"/>
      <c r="BH644" s="45"/>
      <c r="BI644" s="45"/>
      <c r="BJ644" s="35"/>
      <c r="BK644" s="50"/>
      <c r="BL644" s="46"/>
      <c r="BM644" s="23" t="s">
        <v>37</v>
      </c>
      <c r="BN644" s="44">
        <f>BN715</f>
        <v>262200</v>
      </c>
      <c r="BO644" s="44"/>
      <c r="BP644" s="44"/>
      <c r="BQ644" s="23"/>
      <c r="BR644" s="44"/>
      <c r="BS644" s="66"/>
      <c r="BT644" s="332" t="s">
        <v>742</v>
      </c>
      <c r="BU644" s="334"/>
      <c r="BV644" s="43">
        <f>(BQ613+BS613)*BU613+(BQ614+BS614)*BU614+(BQ615+BS615)*BU615+(BQ616+BS616)*BU616</f>
        <v>47520</v>
      </c>
      <c r="BW644" s="45"/>
      <c r="BX644" s="35"/>
      <c r="BY644" s="27"/>
      <c r="BZ644" s="46"/>
      <c r="CA644" s="23" t="s">
        <v>37</v>
      </c>
      <c r="CB644" s="44">
        <f>CB715</f>
        <v>120700</v>
      </c>
      <c r="CC644" s="44"/>
      <c r="CD644" s="44"/>
      <c r="CE644" s="23"/>
      <c r="CF644" s="44"/>
      <c r="CG644" s="44"/>
      <c r="CH644" s="332" t="s">
        <v>742</v>
      </c>
      <c r="CI644" s="334"/>
      <c r="CJ644" s="43">
        <f>(CE613+CG613)*CI613+(CE614+CG614)*CI614+(CE615+CG615)*CI615+(CE616+CG616)*CI616</f>
        <v>28098</v>
      </c>
      <c r="CK644" s="45"/>
      <c r="CL644" s="35"/>
      <c r="CM644" s="27"/>
      <c r="CN644" s="46"/>
      <c r="CO644" s="23" t="s">
        <v>37</v>
      </c>
      <c r="CP644" s="44">
        <f>CP715</f>
        <v>152800</v>
      </c>
      <c r="CQ644" s="44"/>
      <c r="CR644" s="44"/>
      <c r="CS644" s="23"/>
      <c r="CT644" s="44"/>
      <c r="CU644" s="44"/>
      <c r="CV644" s="332" t="s">
        <v>742</v>
      </c>
      <c r="CW644" s="334"/>
      <c r="CX644" s="43">
        <f>(CS613+CU613)*CW613+(CS614+CU614)*CW614+(CS615+CU615)*CW615+(CS616+CU616)*CW616</f>
        <v>79234</v>
      </c>
      <c r="CY644" s="45"/>
      <c r="CZ644" s="35"/>
      <c r="DA644" s="58"/>
      <c r="DB644" s="46"/>
      <c r="DC644" s="23" t="s">
        <v>37</v>
      </c>
      <c r="DD644" s="44">
        <f>DD715</f>
        <v>104700</v>
      </c>
      <c r="DE644" s="44"/>
      <c r="DF644" s="44"/>
      <c r="DG644" s="23"/>
      <c r="DH644" s="44"/>
      <c r="DI644" s="66"/>
      <c r="DJ644" s="332" t="s">
        <v>742</v>
      </c>
      <c r="DK644" s="334"/>
      <c r="DL644" s="43">
        <f>(DG613+DI613)*DK613+(DG614+DI614)*DK614+(DG615+DI615)*DK615+(DG616+DI616)*DK616</f>
        <v>56666</v>
      </c>
      <c r="DM644" s="45"/>
      <c r="DN644" s="35"/>
      <c r="DO644" s="27"/>
      <c r="DP644" s="46"/>
      <c r="DQ644" s="23" t="s">
        <v>37</v>
      </c>
      <c r="DR644" s="44">
        <f>DR715</f>
        <v>197600</v>
      </c>
      <c r="DS644" s="44"/>
      <c r="DT644" s="44"/>
      <c r="DU644" s="23"/>
      <c r="DV644" s="44"/>
      <c r="DW644" s="66"/>
      <c r="DX644" s="332" t="s">
        <v>742</v>
      </c>
      <c r="DY644" s="334"/>
      <c r="DZ644" s="43">
        <f>(DU613+DW613)*DY613+(DU614+DW614)*DY614+(DU615+DW615)*DY615+(DU616+DW616)*DY616</f>
        <v>39875</v>
      </c>
      <c r="EA644" s="45"/>
      <c r="EB644" s="35"/>
      <c r="EC644" s="27"/>
      <c r="ED644" s="46"/>
      <c r="EE644" s="111" t="s">
        <v>37</v>
      </c>
      <c r="EF644" s="44">
        <f>EF715</f>
        <v>81400</v>
      </c>
      <c r="EG644" s="44"/>
      <c r="EH644" s="44"/>
      <c r="EI644" s="23" t="s">
        <v>36</v>
      </c>
      <c r="EJ644" s="44">
        <f>EF643-EJ643</f>
        <v>30520</v>
      </c>
      <c r="EK644" s="113">
        <f>EJ644/EF641</f>
        <v>0.39128205128205129</v>
      </c>
      <c r="EL644" s="113"/>
      <c r="EM644" s="45"/>
      <c r="EN644" s="45"/>
      <c r="EO644" s="45"/>
      <c r="EP644" s="35"/>
      <c r="EQ644" s="27"/>
      <c r="ER644" s="46"/>
      <c r="ES644" s="23" t="s">
        <v>37</v>
      </c>
      <c r="ET644" s="44">
        <f>ET715</f>
        <v>115600</v>
      </c>
      <c r="EU644" s="44"/>
      <c r="EV644" s="44"/>
      <c r="EW644" s="23" t="s">
        <v>36</v>
      </c>
      <c r="EX644" s="44">
        <f>ET643-EX643</f>
        <v>40056</v>
      </c>
      <c r="EY644" s="113">
        <f>EX644/ET641</f>
        <v>0.37123262279888786</v>
      </c>
      <c r="EZ644" s="113"/>
      <c r="FA644" s="45"/>
      <c r="FB644" s="45"/>
      <c r="FC644" s="45"/>
      <c r="FD644" s="35"/>
      <c r="HW644" s="181"/>
      <c r="IY644" s="33"/>
      <c r="IZ644" s="46"/>
      <c r="JA644" s="23" t="s">
        <v>37</v>
      </c>
      <c r="JB644" s="44">
        <f>JB715</f>
        <v>175100</v>
      </c>
      <c r="JC644" s="44"/>
      <c r="JD644" s="44"/>
      <c r="JE644" s="23"/>
      <c r="JF644" s="44"/>
      <c r="JG644" s="44"/>
      <c r="JH644" s="332" t="s">
        <v>742</v>
      </c>
      <c r="JI644" s="334"/>
      <c r="JJ644" s="43">
        <f>(JE613+JG613)*JI613+(JE614+JG614)*JI614+(JE615+JG615)*JI615+(JE616+JG616)*JI616</f>
        <v>88174</v>
      </c>
      <c r="JK644" s="45"/>
      <c r="JL644" s="35"/>
      <c r="JM644" s="27"/>
      <c r="JN644" s="46"/>
      <c r="JO644" s="23" t="s">
        <v>37</v>
      </c>
      <c r="JP644" s="44">
        <f>JP715</f>
        <v>143000</v>
      </c>
      <c r="JQ644" s="44"/>
      <c r="JR644" s="44"/>
      <c r="JS644" s="23"/>
      <c r="JT644" s="44"/>
      <c r="JU644" s="44"/>
      <c r="JV644" s="332" t="s">
        <v>742</v>
      </c>
      <c r="JW644" s="334"/>
      <c r="JX644" s="43">
        <f>(JS613+JU613)*JW613+(JS614+JU614)*JW614+(JS615+JU615)*JW615+(JS616+JU616)*JW616</f>
        <v>36309</v>
      </c>
      <c r="JY644" s="45"/>
      <c r="JZ644" s="35"/>
      <c r="KA644" s="61"/>
      <c r="KB644" s="46"/>
      <c r="KC644" s="23" t="s">
        <v>37</v>
      </c>
      <c r="KD644" s="44">
        <f>KD715</f>
        <v>161500</v>
      </c>
      <c r="KE644" s="44"/>
      <c r="KF644" s="44"/>
      <c r="KG644" s="23"/>
      <c r="KH644" s="44"/>
      <c r="KI644" s="44"/>
      <c r="KJ644" s="332" t="s">
        <v>742</v>
      </c>
      <c r="KK644" s="334"/>
      <c r="KL644" s="43">
        <f>(KG613+KI613)*KK613+(KG614+KI614)*KK614+(KG615+KI615)*KK615+(KG616+KI616)*KK616</f>
        <v>33214</v>
      </c>
      <c r="KM644" s="45"/>
      <c r="KN644" s="35"/>
      <c r="KO644" s="27"/>
      <c r="KP644" s="46"/>
      <c r="KQ644" s="23" t="s">
        <v>37</v>
      </c>
      <c r="KR644" s="44">
        <f>KR715</f>
        <v>134000</v>
      </c>
      <c r="KS644" s="44"/>
      <c r="KT644" s="44"/>
      <c r="KU644" s="23"/>
      <c r="KV644" s="44"/>
      <c r="KW644" s="44"/>
      <c r="KX644" s="332" t="s">
        <v>742</v>
      </c>
      <c r="KY644" s="334"/>
      <c r="KZ644" s="43">
        <f>(KU613+KW613)*KY613+(KU614+KW614)*KY614+(KU615+KW615)*KY615+(KU616+KW616)*KY616</f>
        <v>79142</v>
      </c>
      <c r="LA644" s="45"/>
      <c r="LB644" s="35"/>
      <c r="LC644" s="27"/>
      <c r="LD644" s="46"/>
      <c r="LE644" s="23" t="s">
        <v>35</v>
      </c>
      <c r="LF644" s="44">
        <f>LF642*K651</f>
        <v>59400</v>
      </c>
      <c r="LG644" s="44"/>
      <c r="LH644" s="44"/>
      <c r="LI644" s="23"/>
      <c r="LJ644" s="44"/>
      <c r="LK644" s="44"/>
      <c r="LL644" s="66"/>
      <c r="LM644" s="326" t="s">
        <v>33</v>
      </c>
      <c r="LN644" s="335"/>
      <c r="LO644" s="113">
        <f>LN642/LF642</f>
        <v>2.0202020202020204E-2</v>
      </c>
      <c r="LP644" s="35"/>
      <c r="LQ644" s="27"/>
      <c r="LR644" s="46"/>
      <c r="LS644" s="111" t="s">
        <v>37</v>
      </c>
      <c r="LT644" s="44">
        <f>LT715</f>
        <v>79800</v>
      </c>
      <c r="LU644" s="44"/>
      <c r="LV644" s="44"/>
      <c r="LW644" s="23" t="s">
        <v>36</v>
      </c>
      <c r="LX644" s="44">
        <f>LT643-LX643</f>
        <v>58075</v>
      </c>
      <c r="LY644" s="113">
        <f>LX644/LT641</f>
        <v>0.47602459016393445</v>
      </c>
      <c r="LZ644" s="113"/>
      <c r="MA644" s="45"/>
      <c r="MB644" s="45"/>
      <c r="MC644" s="45"/>
      <c r="MD644" s="35"/>
      <c r="ME644" s="27"/>
      <c r="MF644" s="46"/>
      <c r="MG644" s="111" t="s">
        <v>37</v>
      </c>
      <c r="MH644" s="44">
        <f>MH715</f>
        <v>25300</v>
      </c>
      <c r="MI644" s="44"/>
      <c r="MJ644" s="44"/>
      <c r="MK644" s="23" t="s">
        <v>36</v>
      </c>
      <c r="ML644" s="44">
        <f>MH643-ML643</f>
        <v>16700</v>
      </c>
      <c r="MM644" s="113">
        <f>ML644/MH641</f>
        <v>0.2830508474576271</v>
      </c>
      <c r="MN644" s="113"/>
      <c r="MO644" s="45"/>
      <c r="MP644" s="45"/>
      <c r="MQ644" s="45"/>
      <c r="MR644" s="35"/>
      <c r="MS644" s="27"/>
      <c r="MT644" s="46"/>
      <c r="MU644" s="111" t="s">
        <v>37</v>
      </c>
      <c r="MV644" s="44">
        <f>MV715</f>
        <v>54200</v>
      </c>
      <c r="MW644" s="44"/>
      <c r="MX644" s="44"/>
      <c r="MY644" s="23" t="s">
        <v>36</v>
      </c>
      <c r="MZ644" s="44">
        <f>MV643-MZ643</f>
        <v>10420</v>
      </c>
      <c r="NA644" s="113">
        <f>MZ644/MV641</f>
        <v>0.25920398009950246</v>
      </c>
      <c r="NB644" s="113"/>
      <c r="NC644" s="45"/>
      <c r="ND644" s="45"/>
      <c r="NE644" s="45"/>
      <c r="NF644" s="35"/>
      <c r="NG644" s="27"/>
      <c r="NH644" s="46"/>
      <c r="NI644" s="111" t="s">
        <v>37</v>
      </c>
      <c r="NJ644" s="44">
        <f>NJ715</f>
        <v>79400</v>
      </c>
      <c r="NK644" s="44"/>
      <c r="NL644" s="44"/>
      <c r="NM644" s="23" t="s">
        <v>36</v>
      </c>
      <c r="NN644" s="44">
        <f>NJ643-NN643</f>
        <v>50940</v>
      </c>
      <c r="NO644" s="113">
        <f>NN644/NJ641</f>
        <v>0.53117831074035449</v>
      </c>
      <c r="NP644" s="113"/>
      <c r="NQ644" s="45"/>
      <c r="NR644" s="45"/>
      <c r="NS644" s="45"/>
      <c r="NT644" s="35"/>
    </row>
    <row r="645" spans="1:384" x14ac:dyDescent="0.2">
      <c r="A645" s="38"/>
      <c r="B645" s="39"/>
      <c r="C645" s="40"/>
      <c r="D645" s="40"/>
      <c r="E645" s="40"/>
      <c r="F645" s="140"/>
      <c r="G645" s="140"/>
      <c r="H645" s="42"/>
      <c r="I645" s="44"/>
      <c r="J645" s="44"/>
      <c r="K645" s="44"/>
      <c r="L645" s="44"/>
      <c r="M645" s="326" t="s">
        <v>743</v>
      </c>
      <c r="N645" s="333"/>
      <c r="O645" s="44">
        <f>(M592+O592)*Q592</f>
        <v>7260</v>
      </c>
      <c r="P645" s="44"/>
      <c r="Q645" s="45"/>
      <c r="R645" s="45"/>
      <c r="S645" s="45"/>
      <c r="T645" s="35"/>
      <c r="U645" s="27"/>
      <c r="V645" s="46"/>
      <c r="W645" s="67"/>
      <c r="X645" s="44"/>
      <c r="Y645" s="44"/>
      <c r="Z645" s="44"/>
      <c r="AA645" s="326" t="s">
        <v>743</v>
      </c>
      <c r="AB645" s="333"/>
      <c r="AC645" s="44">
        <f>(AA592+AC592)*AE592</f>
        <v>12312</v>
      </c>
      <c r="AD645" s="44"/>
      <c r="AE645" s="45"/>
      <c r="AF645" s="45"/>
      <c r="AG645" s="45"/>
      <c r="AH645" s="35"/>
      <c r="AI645" s="27"/>
      <c r="AJ645" s="46"/>
      <c r="AK645" s="44"/>
      <c r="AL645" s="44"/>
      <c r="AM645" s="44"/>
      <c r="AN645" s="44"/>
      <c r="AO645" s="326" t="s">
        <v>743</v>
      </c>
      <c r="AP645" s="333"/>
      <c r="AQ645" s="44">
        <f>(AO592+AQ592)*AS592</f>
        <v>38304</v>
      </c>
      <c r="AR645" s="44"/>
      <c r="AS645" s="45"/>
      <c r="AT645" s="45"/>
      <c r="AU645" s="45"/>
      <c r="AV645" s="35"/>
      <c r="AW645" s="27"/>
      <c r="AX645" s="46"/>
      <c r="AY645" s="117" t="s">
        <v>37</v>
      </c>
      <c r="AZ645" s="90">
        <f>AZ715</f>
        <v>93700</v>
      </c>
      <c r="BA645" s="44"/>
      <c r="BB645" s="44"/>
      <c r="BC645" s="326" t="s">
        <v>743</v>
      </c>
      <c r="BD645" s="333"/>
      <c r="BE645" s="44">
        <f>(BC592+BE592)*BG592</f>
        <v>21252</v>
      </c>
      <c r="BF645" s="44"/>
      <c r="BG645" s="45"/>
      <c r="BH645" s="45"/>
      <c r="BI645" s="45"/>
      <c r="BJ645" s="35"/>
      <c r="BK645" s="50"/>
      <c r="BL645" s="46"/>
      <c r="BM645" s="44"/>
      <c r="BN645" s="44"/>
      <c r="BO645" s="44"/>
      <c r="BP645" s="44"/>
      <c r="BQ645" s="23"/>
      <c r="BR645" s="44"/>
      <c r="BS645" s="66"/>
      <c r="BT645" s="52"/>
      <c r="BU645" s="118"/>
      <c r="BV645" s="67"/>
      <c r="BW645" s="45"/>
      <c r="BX645" s="35"/>
      <c r="BY645" s="27"/>
      <c r="BZ645" s="46"/>
      <c r="CA645" s="44"/>
      <c r="CB645" s="44"/>
      <c r="CC645" s="44"/>
      <c r="CD645" s="44"/>
      <c r="CE645" s="23"/>
      <c r="CF645" s="44"/>
      <c r="CG645" s="44"/>
      <c r="CH645" s="119"/>
      <c r="CI645" s="118"/>
      <c r="CJ645" s="67"/>
      <c r="CK645" s="45"/>
      <c r="CL645" s="35"/>
      <c r="CM645" s="27"/>
      <c r="CN645" s="46"/>
      <c r="CO645" s="44"/>
      <c r="CP645" s="90"/>
      <c r="CQ645" s="44"/>
      <c r="CR645" s="44"/>
      <c r="CS645" s="23"/>
      <c r="CT645" s="44"/>
      <c r="CU645" s="44"/>
      <c r="CV645" s="120"/>
      <c r="CW645" s="111"/>
      <c r="CX645" s="45"/>
      <c r="CY645" s="45"/>
      <c r="CZ645" s="35"/>
      <c r="DA645" s="58"/>
      <c r="DB645" s="46"/>
      <c r="DC645" s="44"/>
      <c r="DD645" s="44"/>
      <c r="DE645" s="44"/>
      <c r="DF645" s="44"/>
      <c r="DG645" s="23"/>
      <c r="DH645" s="44"/>
      <c r="DI645" s="66"/>
      <c r="DJ645" s="121"/>
      <c r="DK645" s="118"/>
      <c r="DL645" s="67"/>
      <c r="DM645" s="45"/>
      <c r="DN645" s="35"/>
      <c r="DO645" s="27"/>
      <c r="DP645" s="46"/>
      <c r="DQ645" s="44"/>
      <c r="DR645" s="44"/>
      <c r="DS645" s="44"/>
      <c r="DT645" s="44"/>
      <c r="DU645" s="23"/>
      <c r="DV645" s="44"/>
      <c r="DW645" s="66"/>
      <c r="DX645" s="121"/>
      <c r="DY645" s="118"/>
      <c r="DZ645" s="67"/>
      <c r="EA645" s="45"/>
      <c r="EB645" s="35"/>
      <c r="EC645" s="27"/>
      <c r="ED645" s="46"/>
      <c r="EE645" s="67"/>
      <c r="EF645" s="44"/>
      <c r="EG645" s="44"/>
      <c r="EH645" s="44"/>
      <c r="EI645" s="326" t="s">
        <v>743</v>
      </c>
      <c r="EJ645" s="333"/>
      <c r="EK645" s="44">
        <f>(EI592+EK592)*EM592</f>
        <v>4455</v>
      </c>
      <c r="EL645" s="44"/>
      <c r="EM645" s="45"/>
      <c r="EN645" s="45"/>
      <c r="EO645" s="45"/>
      <c r="EP645" s="35"/>
      <c r="EQ645" s="27"/>
      <c r="ER645" s="46"/>
      <c r="EW645" s="326" t="s">
        <v>743</v>
      </c>
      <c r="EX645" s="333"/>
      <c r="EY645" s="44">
        <f>(EW592+EY592)*FA592</f>
        <v>39204</v>
      </c>
      <c r="EZ645" s="44"/>
      <c r="FA645" s="45"/>
      <c r="FB645" s="45"/>
      <c r="FC645" s="45"/>
      <c r="FD645" s="35"/>
      <c r="HW645" s="181"/>
      <c r="IY645" s="33"/>
      <c r="IZ645" s="46"/>
      <c r="JA645" s="44"/>
      <c r="JB645" s="90"/>
      <c r="JC645" s="44"/>
      <c r="JD645" s="44"/>
      <c r="JE645" s="23"/>
      <c r="JF645" s="44"/>
      <c r="JG645" s="44"/>
      <c r="JH645" s="122"/>
      <c r="JI645" s="111"/>
      <c r="JJ645" s="45"/>
      <c r="JK645" s="45"/>
      <c r="JL645" s="35"/>
      <c r="JM645" s="27"/>
      <c r="JN645" s="46"/>
      <c r="JO645" s="44"/>
      <c r="JP645" s="44"/>
      <c r="JQ645" s="44"/>
      <c r="JR645" s="44"/>
      <c r="JS645" s="23"/>
      <c r="JT645" s="44"/>
      <c r="JU645" s="44"/>
      <c r="JV645" s="66"/>
      <c r="JW645" s="118"/>
      <c r="JX645" s="67"/>
      <c r="JY645" s="45"/>
      <c r="JZ645" s="35"/>
      <c r="KA645" s="61"/>
      <c r="KB645" s="46"/>
      <c r="KC645" s="44"/>
      <c r="KD645" s="90"/>
      <c r="KE645" s="44"/>
      <c r="KF645" s="44"/>
      <c r="KG645" s="23"/>
      <c r="KH645" s="44"/>
      <c r="KI645" s="44"/>
      <c r="KJ645" s="122"/>
      <c r="KK645" s="111"/>
      <c r="KL645" s="45"/>
      <c r="KM645" s="45"/>
      <c r="KN645" s="35"/>
      <c r="KO645" s="27"/>
      <c r="KP645" s="46"/>
      <c r="KQ645" s="44"/>
      <c r="KR645" s="44"/>
      <c r="KS645" s="44"/>
      <c r="KT645" s="44"/>
      <c r="KU645" s="23"/>
      <c r="KV645" s="44"/>
      <c r="KW645" s="44"/>
      <c r="KX645" s="66"/>
      <c r="KY645" s="118"/>
      <c r="KZ645" s="67"/>
      <c r="LA645" s="45"/>
      <c r="LB645" s="35"/>
      <c r="LC645" s="27"/>
      <c r="LD645" s="46"/>
      <c r="LE645" s="23" t="s">
        <v>37</v>
      </c>
      <c r="LF645" s="44">
        <f>LF716</f>
        <v>80200</v>
      </c>
      <c r="LG645" s="44"/>
      <c r="LH645" s="44"/>
      <c r="LI645" s="23"/>
      <c r="LJ645" s="44"/>
      <c r="LK645" s="66"/>
      <c r="LL645" s="24"/>
      <c r="LM645" s="332" t="s">
        <v>742</v>
      </c>
      <c r="LN645" s="334"/>
      <c r="LO645" s="43">
        <f>(LI606+LK606)*LM606+(LI607+LK607)*LM607+(LI608+LK608)*LM608</f>
        <v>6000</v>
      </c>
      <c r="LP645" s="35"/>
      <c r="LQ645" s="27"/>
      <c r="LR645" s="46"/>
      <c r="LS645" s="67"/>
      <c r="LT645" s="44"/>
      <c r="LU645" s="44"/>
      <c r="LV645" s="44"/>
      <c r="LW645" s="326" t="s">
        <v>743</v>
      </c>
      <c r="LX645" s="333"/>
      <c r="LY645" s="44">
        <f>(LW592+LY592)*MA592</f>
        <v>5940</v>
      </c>
      <c r="LZ645" s="44"/>
      <c r="MA645" s="45"/>
      <c r="MB645" s="45"/>
      <c r="MC645" s="45"/>
      <c r="MD645" s="35"/>
      <c r="ME645" s="27"/>
      <c r="MF645" s="46"/>
      <c r="MG645" s="67"/>
      <c r="MH645" s="44"/>
      <c r="MI645" s="44"/>
      <c r="MJ645" s="44"/>
      <c r="MK645" s="326" t="s">
        <v>743</v>
      </c>
      <c r="ML645" s="333"/>
      <c r="MM645" s="44">
        <f>(MK592+MM592)*MO592</f>
        <v>5500</v>
      </c>
      <c r="MN645" s="44"/>
      <c r="MO645" s="45"/>
      <c r="MP645" s="45"/>
      <c r="MQ645" s="45"/>
      <c r="MR645" s="35"/>
      <c r="MS645" s="27"/>
      <c r="MT645" s="46"/>
      <c r="MU645" s="67"/>
      <c r="MV645" s="44"/>
      <c r="MW645" s="44"/>
      <c r="MX645" s="44"/>
      <c r="MY645" s="326" t="s">
        <v>743</v>
      </c>
      <c r="MZ645" s="333"/>
      <c r="NA645" s="44">
        <f>(MY592+NA592)*NC592</f>
        <v>5500</v>
      </c>
      <c r="NB645" s="44"/>
      <c r="NC645" s="45"/>
      <c r="ND645" s="45"/>
      <c r="NE645" s="45"/>
      <c r="NF645" s="35"/>
      <c r="NG645" s="27"/>
      <c r="NH645" s="46"/>
      <c r="NI645" s="67"/>
      <c r="NJ645" s="44"/>
      <c r="NK645" s="44"/>
      <c r="NL645" s="44"/>
      <c r="NM645" s="326" t="s">
        <v>743</v>
      </c>
      <c r="NN645" s="333"/>
      <c r="NO645" s="44">
        <f>(NM592+NO592)*NQ592</f>
        <v>33000</v>
      </c>
      <c r="NP645" s="44"/>
      <c r="NQ645" s="45"/>
      <c r="NR645" s="45"/>
      <c r="NS645" s="45"/>
      <c r="NT645" s="35"/>
    </row>
    <row r="646" spans="1:384" x14ac:dyDescent="0.2">
      <c r="A646" s="38"/>
      <c r="B646" s="39"/>
      <c r="C646" s="40"/>
      <c r="D646" s="40"/>
      <c r="E646" s="40"/>
      <c r="F646" s="140"/>
      <c r="G646" s="140"/>
      <c r="H646" s="42"/>
      <c r="I646" s="44"/>
      <c r="J646" s="44"/>
      <c r="K646" s="44"/>
      <c r="L646" s="44"/>
      <c r="M646" s="23"/>
      <c r="N646" s="44"/>
      <c r="O646" s="44"/>
      <c r="P646" s="44"/>
      <c r="Q646" s="45"/>
      <c r="R646" s="45"/>
      <c r="S646" s="45"/>
      <c r="T646" s="35"/>
      <c r="U646" s="27"/>
      <c r="V646" s="46"/>
      <c r="W646" s="67"/>
      <c r="X646" s="44"/>
      <c r="Y646" s="44"/>
      <c r="Z646" s="44"/>
      <c r="AA646" s="23"/>
      <c r="AB646" s="44"/>
      <c r="AC646" s="44"/>
      <c r="AD646" s="44"/>
      <c r="AE646" s="45"/>
      <c r="AF646" s="45"/>
      <c r="AG646" s="45"/>
      <c r="AH646" s="35"/>
      <c r="AI646" s="27"/>
      <c r="AJ646" s="46"/>
      <c r="AK646" s="44"/>
      <c r="AL646" s="44"/>
      <c r="AM646" s="44"/>
      <c r="AN646" s="44"/>
      <c r="AO646" s="23"/>
      <c r="AP646" s="44"/>
      <c r="AQ646" s="44"/>
      <c r="AR646" s="44"/>
      <c r="AS646" s="45"/>
      <c r="AT646" s="45"/>
      <c r="AU646" s="45"/>
      <c r="AV646" s="35"/>
      <c r="AW646" s="27"/>
      <c r="AX646" s="123"/>
      <c r="AY646" s="124"/>
      <c r="AZ646" s="124"/>
      <c r="BA646" s="67"/>
      <c r="BB646" s="44"/>
      <c r="BC646" s="23"/>
      <c r="BD646" s="44"/>
      <c r="BE646" s="113"/>
      <c r="BF646" s="113"/>
      <c r="BG646" s="45"/>
      <c r="BH646" s="45"/>
      <c r="BI646" s="45"/>
      <c r="BJ646" s="35"/>
      <c r="BK646" s="50"/>
      <c r="BL646" s="46"/>
      <c r="BM646" s="44"/>
      <c r="BN646" s="44"/>
      <c r="BO646" s="44"/>
      <c r="BP646" s="44"/>
      <c r="BQ646" s="23"/>
      <c r="BR646" s="44"/>
      <c r="BS646" s="44"/>
      <c r="BT646" s="125"/>
      <c r="BU646" s="126"/>
      <c r="BV646" s="127" t="s">
        <v>744</v>
      </c>
      <c r="BW646" s="45"/>
      <c r="BX646" s="35"/>
      <c r="BY646" s="27"/>
      <c r="BZ646" s="46"/>
      <c r="CA646" s="44"/>
      <c r="CB646" s="44"/>
      <c r="CC646" s="44"/>
      <c r="CD646" s="44"/>
      <c r="CE646" s="23"/>
      <c r="CF646" s="44"/>
      <c r="CG646" s="44"/>
      <c r="CH646" s="128"/>
      <c r="CI646" s="126"/>
      <c r="CJ646" s="129"/>
      <c r="CK646" s="45"/>
      <c r="CL646" s="35"/>
      <c r="CM646" s="27"/>
      <c r="CN646" s="46"/>
      <c r="CO646" s="44"/>
      <c r="CP646" s="90"/>
      <c r="CQ646" s="44"/>
      <c r="CR646" s="44"/>
      <c r="CS646" s="23"/>
      <c r="CT646" s="44"/>
      <c r="CU646" s="44"/>
      <c r="CV646" s="120"/>
      <c r="CW646" s="130"/>
      <c r="CX646" s="45"/>
      <c r="CY646" s="45"/>
      <c r="CZ646" s="35"/>
      <c r="DA646" s="58"/>
      <c r="DB646" s="46"/>
      <c r="DC646" s="44"/>
      <c r="DD646" s="44"/>
      <c r="DE646" s="44"/>
      <c r="DF646" s="44"/>
      <c r="DG646" s="23"/>
      <c r="DH646" s="44"/>
      <c r="DI646" s="44"/>
      <c r="DJ646" s="131"/>
      <c r="DK646" s="126"/>
      <c r="DL646" s="127" t="s">
        <v>744</v>
      </c>
      <c r="DM646" s="45"/>
      <c r="DN646" s="35"/>
      <c r="DO646" s="27"/>
      <c r="DP646" s="46"/>
      <c r="DQ646" s="44"/>
      <c r="DR646" s="44"/>
      <c r="DS646" s="44"/>
      <c r="DT646" s="44"/>
      <c r="DU646" s="23"/>
      <c r="DV646" s="44"/>
      <c r="DW646" s="44"/>
      <c r="DX646" s="131"/>
      <c r="DY646" s="126"/>
      <c r="DZ646" s="127" t="s">
        <v>744</v>
      </c>
      <c r="EA646" s="45"/>
      <c r="EB646" s="35"/>
      <c r="EC646" s="27"/>
      <c r="ED646" s="46"/>
      <c r="EE646" s="67"/>
      <c r="EF646" s="44"/>
      <c r="EG646" s="44"/>
      <c r="EH646" s="44"/>
      <c r="EI646" s="23"/>
      <c r="EJ646" s="44"/>
      <c r="EK646" s="44"/>
      <c r="EL646" s="44"/>
      <c r="EM646" s="45"/>
      <c r="EN646" s="45"/>
      <c r="EO646" s="45"/>
      <c r="EP646" s="35"/>
      <c r="EQ646" s="27"/>
      <c r="ER646" s="46"/>
      <c r="ES646" s="23"/>
      <c r="ET646" s="44"/>
      <c r="EU646" s="44"/>
      <c r="EV646" s="44"/>
      <c r="EW646" s="23"/>
      <c r="EX646" s="44"/>
      <c r="EY646" s="113"/>
      <c r="EZ646" s="113"/>
      <c r="FA646" s="45"/>
      <c r="FB646" s="45"/>
      <c r="FC646" s="45"/>
      <c r="FD646" s="35"/>
      <c r="HW646" s="181"/>
      <c r="IY646" s="33"/>
      <c r="IZ646" s="46"/>
      <c r="JA646" s="44"/>
      <c r="JB646" s="90"/>
      <c r="JC646" s="44"/>
      <c r="JD646" s="44"/>
      <c r="JE646" s="23"/>
      <c r="JF646" s="44"/>
      <c r="JG646" s="44"/>
      <c r="JH646" s="122"/>
      <c r="JI646" s="130"/>
      <c r="JJ646" s="45"/>
      <c r="JK646" s="45"/>
      <c r="JL646" s="35"/>
      <c r="JM646" s="27"/>
      <c r="JN646" s="46"/>
      <c r="JO646" s="44"/>
      <c r="JP646" s="44"/>
      <c r="JQ646" s="44"/>
      <c r="JR646" s="44"/>
      <c r="JS646" s="23"/>
      <c r="JT646" s="44"/>
      <c r="JU646" s="44"/>
      <c r="JV646" s="132"/>
      <c r="JW646" s="126"/>
      <c r="JX646" s="129"/>
      <c r="JY646" s="45"/>
      <c r="JZ646" s="35"/>
      <c r="KA646" s="61"/>
      <c r="KB646" s="46"/>
      <c r="KC646" s="44"/>
      <c r="KD646" s="90"/>
      <c r="KE646" s="44"/>
      <c r="KF646" s="44"/>
      <c r="KG646" s="23"/>
      <c r="KH646" s="44"/>
      <c r="KI646" s="44"/>
      <c r="KJ646" s="122"/>
      <c r="KK646" s="130"/>
      <c r="KL646" s="45"/>
      <c r="KM646" s="45"/>
      <c r="KN646" s="35"/>
      <c r="KO646" s="27"/>
      <c r="KP646" s="46"/>
      <c r="KQ646" s="44"/>
      <c r="KR646" s="44"/>
      <c r="KS646" s="44"/>
      <c r="KT646" s="44"/>
      <c r="KU646" s="23"/>
      <c r="KV646" s="44"/>
      <c r="KW646" s="44"/>
      <c r="KX646" s="132"/>
      <c r="KY646" s="126"/>
      <c r="KZ646" s="129"/>
      <c r="LA646" s="45"/>
      <c r="LB646" s="35"/>
      <c r="LC646" s="27"/>
      <c r="LD646" s="46"/>
      <c r="LE646" s="23"/>
      <c r="LF646" s="44"/>
      <c r="LG646" s="44"/>
      <c r="LH646" s="44"/>
      <c r="LI646" s="23"/>
      <c r="LJ646" s="44"/>
      <c r="LK646" s="66"/>
      <c r="LL646" s="24"/>
      <c r="LM646" s="126"/>
      <c r="LN646" s="129"/>
      <c r="LO646" s="45"/>
      <c r="LP646" s="35"/>
      <c r="LQ646" s="27"/>
      <c r="LR646" s="46"/>
      <c r="LS646" s="67"/>
      <c r="LT646" s="44"/>
      <c r="LU646" s="44"/>
      <c r="LV646" s="44"/>
      <c r="LW646" s="23"/>
      <c r="LX646" s="44"/>
      <c r="LY646" s="44"/>
      <c r="LZ646" s="44"/>
      <c r="MA646" s="45"/>
      <c r="MB646" s="45"/>
      <c r="MC646" s="45"/>
      <c r="MD646" s="35"/>
      <c r="ME646" s="27"/>
      <c r="MF646" s="46"/>
      <c r="MG646" s="67"/>
      <c r="MH646" s="44"/>
      <c r="MI646" s="44"/>
      <c r="MJ646" s="44"/>
      <c r="MK646" s="23"/>
      <c r="ML646" s="44"/>
      <c r="MM646" s="44"/>
      <c r="MN646" s="44"/>
      <c r="MO646" s="45"/>
      <c r="MP646" s="45"/>
      <c r="MQ646" s="45"/>
      <c r="MR646" s="35"/>
      <c r="MS646" s="27"/>
      <c r="MT646" s="46"/>
      <c r="MU646" s="67"/>
      <c r="MV646" s="44"/>
      <c r="MW646" s="44"/>
      <c r="MX646" s="44"/>
      <c r="MY646" s="23"/>
      <c r="MZ646" s="44"/>
      <c r="NA646" s="44"/>
      <c r="NB646" s="44"/>
      <c r="NC646" s="45"/>
      <c r="ND646" s="45"/>
      <c r="NE646" s="45"/>
      <c r="NF646" s="35"/>
      <c r="NG646" s="27"/>
      <c r="NH646" s="46"/>
      <c r="NI646" s="67"/>
      <c r="NJ646" s="44"/>
      <c r="NK646" s="44"/>
      <c r="NL646" s="44"/>
      <c r="NM646" s="23"/>
      <c r="NN646" s="44"/>
      <c r="NO646" s="44"/>
      <c r="NP646" s="44"/>
      <c r="NQ646" s="45"/>
      <c r="NR646" s="45"/>
      <c r="NS646" s="45"/>
      <c r="NT646" s="35"/>
    </row>
    <row r="647" spans="1:384" x14ac:dyDescent="0.2">
      <c r="A647" s="38"/>
      <c r="B647" s="39"/>
      <c r="C647" s="40"/>
      <c r="D647" s="40"/>
      <c r="E647" s="40"/>
      <c r="F647" s="140"/>
      <c r="G647" s="140"/>
      <c r="H647" s="42"/>
      <c r="I647" s="44"/>
      <c r="J647" s="44"/>
      <c r="K647" s="44"/>
      <c r="L647" s="44"/>
      <c r="M647" s="23"/>
      <c r="N647" s="44"/>
      <c r="O647" s="113"/>
      <c r="P647" s="113"/>
      <c r="Q647" s="44"/>
      <c r="R647" s="44"/>
      <c r="S647" s="44"/>
      <c r="T647" s="35"/>
      <c r="U647" s="27"/>
      <c r="V647" s="46"/>
      <c r="W647" s="67"/>
      <c r="X647" s="44"/>
      <c r="Y647" s="44"/>
      <c r="Z647" s="44"/>
      <c r="AA647" s="23"/>
      <c r="AB647" s="44"/>
      <c r="AC647" s="113"/>
      <c r="AD647" s="113"/>
      <c r="AE647" s="44"/>
      <c r="AF647" s="44"/>
      <c r="AG647" s="44"/>
      <c r="AH647" s="35"/>
      <c r="AI647" s="27"/>
      <c r="AJ647" s="46"/>
      <c r="AK647" s="44"/>
      <c r="AL647" s="44"/>
      <c r="AM647" s="44"/>
      <c r="AN647" s="44"/>
      <c r="AO647" s="23"/>
      <c r="AP647" s="44"/>
      <c r="AQ647" s="44"/>
      <c r="AR647" s="44"/>
      <c r="AS647" s="44"/>
      <c r="AT647" s="44"/>
      <c r="AU647" s="44"/>
      <c r="AV647" s="35"/>
      <c r="AW647" s="27"/>
      <c r="AX647" s="46"/>
      <c r="AY647" s="43"/>
      <c r="AZ647" s="43"/>
      <c r="BA647" s="44"/>
      <c r="BB647" s="44"/>
      <c r="BC647" s="23"/>
      <c r="BD647" s="44"/>
      <c r="BE647" s="44"/>
      <c r="BF647" s="44"/>
      <c r="BG647" s="44"/>
      <c r="BH647" s="44"/>
      <c r="BI647" s="44"/>
      <c r="BJ647" s="35"/>
      <c r="BK647" s="50"/>
      <c r="BL647" s="329" t="s">
        <v>38</v>
      </c>
      <c r="BM647" s="329"/>
      <c r="BN647" s="133">
        <f>SUM(BN585,BN589,BN593,BN597,BN601,BN605,BN609,BN613,BN617,BN621,BN625,BN629,BN633)*100</f>
        <v>43100</v>
      </c>
      <c r="BO647" s="67"/>
      <c r="BP647" s="44"/>
      <c r="BQ647" s="23">
        <f>BN647/BR647</f>
        <v>1724</v>
      </c>
      <c r="BR647" s="133">
        <f>SUM(BR585,BR589,BR593,BR597,BR602,BR605,BR610,BR613,BR617,BR621,BR625,BR629,BR633)</f>
        <v>25</v>
      </c>
      <c r="BS647" s="44"/>
      <c r="BT647" s="53" t="str">
        <f t="shared" ref="BT647:BU650" si="3052">BT585</f>
        <v>ニキ</v>
      </c>
      <c r="BU647" s="43">
        <f t="shared" si="3052"/>
        <v>682</v>
      </c>
      <c r="BV647" s="133">
        <f>SUM(BV585,BV589,BV593,BV597,BV601,BV605,BV609,BV613,BV617,BV621,BV625,BV629,BV633)</f>
        <v>18488</v>
      </c>
      <c r="BW647" s="113">
        <f>BV647/BN647</f>
        <v>0.42895591647331788</v>
      </c>
      <c r="BX647" s="35"/>
      <c r="BY647" s="27"/>
      <c r="BZ647" s="329" t="s">
        <v>38</v>
      </c>
      <c r="CA647" s="329"/>
      <c r="CB647" s="133">
        <f>SUM(CB585,CB589,CB593,CB597,CB601,CB605,CB609,CB613,CB617,CB621,CB625,CB629,CB633)*100</f>
        <v>26900</v>
      </c>
      <c r="CC647" s="67"/>
      <c r="CD647" s="44"/>
      <c r="CE647" s="23">
        <f>CB647/CF647</f>
        <v>2988.8888888888887</v>
      </c>
      <c r="CF647" s="133">
        <f>SUM(CF585,CF589,CF593,CF597,CF602,CF605,CF610,CF613,CF617,CF621,CF625,CF629,CF633)</f>
        <v>9</v>
      </c>
      <c r="CG647" s="44"/>
      <c r="CH647" s="68" t="str">
        <f t="shared" ref="CH647:CI650" si="3053">CH585</f>
        <v>ジャグラーサウンドフラッシュ</v>
      </c>
      <c r="CI647" s="43">
        <f t="shared" si="3053"/>
        <v>800</v>
      </c>
      <c r="CJ647" s="133">
        <f>SUM(CJ585,CJ589,CJ593,CJ597,CJ601,CJ605,CJ609,CJ613,CJ617,CJ621,CJ625,CJ629,CJ633)</f>
        <v>3300</v>
      </c>
      <c r="CK647" s="113">
        <f>CJ647/CB647</f>
        <v>0.12267657992565056</v>
      </c>
      <c r="CL647" s="35"/>
      <c r="CM647" s="27"/>
      <c r="CN647" s="329" t="s">
        <v>38</v>
      </c>
      <c r="CO647" s="329"/>
      <c r="CP647" s="133">
        <f>SUM(CP585,CP589,CP593,CP597,CP601,CP605,CP609,CP613,CP617,CP621,CP625,CP629,CP633)*100</f>
        <v>35000</v>
      </c>
      <c r="CQ647" s="67"/>
      <c r="CR647" s="44"/>
      <c r="CS647" s="23">
        <f>CP647/CT647</f>
        <v>3888.8888888888887</v>
      </c>
      <c r="CT647" s="133">
        <f>SUM(CT585,CT589,CT593,CT597,CT602,CT605,CT610,CT613,CT617,CT621,CT625,CT629,CT633)</f>
        <v>9</v>
      </c>
      <c r="CU647" s="44"/>
      <c r="CV647" s="53" t="str">
        <f t="shared" ref="CV647:CW650" si="3054">CV585</f>
        <v>ギャルキティキーケース</v>
      </c>
      <c r="CW647" s="43">
        <f t="shared" si="3054"/>
        <v>726</v>
      </c>
      <c r="CX647" s="133">
        <f>SUM(CX585,CX589,CX593,CX597,CX601,CX605,CX609,CX613,CX617,CX621,CX625,CX629,CX633)</f>
        <v>6534</v>
      </c>
      <c r="CY647" s="113">
        <f>CX647/CP647</f>
        <v>0.18668571428571429</v>
      </c>
      <c r="CZ647" s="35"/>
      <c r="DA647" s="58"/>
      <c r="DB647" s="329" t="s">
        <v>38</v>
      </c>
      <c r="DC647" s="329"/>
      <c r="DD647" s="133">
        <f>SUM(DD585,DD589,DD593,DD597,DD601,DD605,DD609,DD613,DD617,DD621,DD625,DD629,DD633)*100</f>
        <v>36600</v>
      </c>
      <c r="DE647" s="67"/>
      <c r="DF647" s="44"/>
      <c r="DG647" s="23">
        <f>DD647/DH647</f>
        <v>2815.3846153846152</v>
      </c>
      <c r="DH647" s="133">
        <f>SUM(DH585,DH589,DH593,DH597,DH602,DH605,DH610,DH613,DH617,DH621,DH625,DH629,DH633)</f>
        <v>13</v>
      </c>
      <c r="DI647" s="44"/>
      <c r="DJ647" s="53" t="str">
        <f t="shared" ref="DJ647:DK650" si="3055">DJ585</f>
        <v>チロルイヤホン</v>
      </c>
      <c r="DK647" s="43">
        <f t="shared" si="3055"/>
        <v>1100</v>
      </c>
      <c r="DL647" s="133">
        <f>SUM(DL585,DL589,DL593,DL597,DL601,DL605,DL609,DL613,DL617,DL621,DL625,DL629,DL633)</f>
        <v>17600</v>
      </c>
      <c r="DM647" s="113">
        <f>DL647/DD647</f>
        <v>0.48087431693989069</v>
      </c>
      <c r="DN647" s="35"/>
      <c r="DO647" s="27"/>
      <c r="DP647" s="329" t="s">
        <v>38</v>
      </c>
      <c r="DQ647" s="329"/>
      <c r="DR647" s="133">
        <f>SUM(DR585,DR589,DR593,DR597,DR601,DR605,DR609,DR613,DR617,DR621,DR625,DR629,DR633)*100</f>
        <v>39300</v>
      </c>
      <c r="DS647" s="67"/>
      <c r="DT647" s="44"/>
      <c r="DU647" s="23">
        <f>DR647/DV647</f>
        <v>2456.25</v>
      </c>
      <c r="DV647" s="133">
        <f>SUM(DV585,DV589,DV593,DV597,DV602,DV605,DV610,DV613,DV617,DV621,DV625,DV629,DV633)</f>
        <v>16</v>
      </c>
      <c r="DW647" s="44"/>
      <c r="DX647" s="53" t="str">
        <f t="shared" ref="DX647:DY650" si="3056">DX585</f>
        <v>ゴールドイヤホン</v>
      </c>
      <c r="DY647" s="43">
        <f t="shared" si="3056"/>
        <v>770</v>
      </c>
      <c r="DZ647" s="133">
        <f>SUM(DZ585,DZ589,DZ593,DZ597,DZ601,DZ605,DZ609,DZ613,DZ617,DZ621,DZ625,DZ629,DZ633)</f>
        <v>11550</v>
      </c>
      <c r="EA647" s="113">
        <f>DZ647/DR647</f>
        <v>0.29389312977099236</v>
      </c>
      <c r="EB647" s="35"/>
      <c r="EC647" s="27"/>
      <c r="ED647" s="46"/>
      <c r="EE647" s="67"/>
      <c r="EF647" s="44"/>
      <c r="EG647" s="44"/>
      <c r="EH647" s="44"/>
      <c r="EI647" s="23"/>
      <c r="EJ647" s="44"/>
      <c r="EK647" s="113"/>
      <c r="EL647" s="113"/>
      <c r="EM647" s="44"/>
      <c r="EN647" s="44"/>
      <c r="EO647" s="44"/>
      <c r="EP647" s="35"/>
      <c r="EQ647" s="27"/>
      <c r="ER647" s="46"/>
      <c r="FA647" s="44"/>
      <c r="FB647" s="44"/>
      <c r="FC647" s="44"/>
      <c r="FD647" s="35"/>
      <c r="HW647" s="181"/>
      <c r="HX647" s="137"/>
      <c r="HY647" s="137"/>
      <c r="HZ647" s="137"/>
      <c r="IA647" s="27"/>
      <c r="IC647" s="174"/>
      <c r="ID647" s="27"/>
      <c r="IE647" s="27"/>
      <c r="IF647" s="27"/>
      <c r="IG647" s="27"/>
      <c r="IH647" s="29"/>
      <c r="IL647" s="137"/>
      <c r="IM647" s="137"/>
      <c r="IN647" s="137"/>
      <c r="IO647" s="27"/>
      <c r="IQ647" s="174"/>
      <c r="IR647" s="27"/>
      <c r="IS647" s="27"/>
      <c r="IT647" s="27"/>
      <c r="IU647" s="27"/>
      <c r="IV647" s="29"/>
      <c r="IY647" s="33"/>
      <c r="IZ647" s="329" t="s">
        <v>38</v>
      </c>
      <c r="JA647" s="329"/>
      <c r="JB647" s="133">
        <f>SUM(JB585,JB589,JB593,JB597,JB601,JB605,JB609,JB613,JB617,JB621,JB625,JB629,JB633)*100</f>
        <v>26900</v>
      </c>
      <c r="JC647" s="67"/>
      <c r="JD647" s="44"/>
      <c r="JE647" s="23">
        <f>JB647/JF647</f>
        <v>2988.8888888888887</v>
      </c>
      <c r="JF647" s="133">
        <f>SUM(JF585,JF589,JF593,JF597,JF602,JF605,JF610,JF613,JF617,JF621,JF625,JF629,JF633)</f>
        <v>9</v>
      </c>
      <c r="JG647" s="44"/>
      <c r="JH647" s="53" t="str">
        <f t="shared" ref="JH647:JI650" si="3057">JH585</f>
        <v>猫アイシャドウ</v>
      </c>
      <c r="JI647" s="43">
        <f t="shared" si="3057"/>
        <v>1034</v>
      </c>
      <c r="JJ647" s="133">
        <f>SUM(JJ585,JJ589,JJ593,JJ597,JJ601,JJ605,JJ609,JJ613,JJ617,JJ621,JJ625,JJ629,JJ633)</f>
        <v>11000</v>
      </c>
      <c r="JK647" s="113">
        <f>JJ647/JB647</f>
        <v>0.40892193308550184</v>
      </c>
      <c r="JL647" s="35"/>
      <c r="JM647" s="27"/>
      <c r="JN647" s="329" t="s">
        <v>38</v>
      </c>
      <c r="JO647" s="329"/>
      <c r="JP647" s="133">
        <f>SUM(JP585,JP589,JP593,JP597,JP601,JP605,JP609,JP613,JP617,JP621,JP625,JP629,JP633)*100</f>
        <v>38100</v>
      </c>
      <c r="JQ647" s="67"/>
      <c r="JR647" s="44"/>
      <c r="JS647" s="23">
        <f>JP647/JT647</f>
        <v>3175</v>
      </c>
      <c r="JT647" s="133">
        <f>SUM(JT585,JT589,JT593,JT597,JT602,JT605,JT610,JT613,JT617,JT621,JT625,JT629,JT633)</f>
        <v>12</v>
      </c>
      <c r="JU647" s="44"/>
      <c r="JV647" s="53" t="str">
        <f t="shared" ref="JV647:JW650" si="3058">JV585</f>
        <v>ジャグラーイヤホン</v>
      </c>
      <c r="JW647" s="43">
        <f t="shared" si="3058"/>
        <v>1100</v>
      </c>
      <c r="JX647" s="133">
        <f>SUM(JX585,JX589,JX593,JX597,JX601,JX605,JX609,JX613,JX617,JX621,JX625,JX629,JX633)</f>
        <v>10570</v>
      </c>
      <c r="JY647" s="113">
        <f>JX647/JP647</f>
        <v>0.27742782152230971</v>
      </c>
      <c r="JZ647" s="35"/>
      <c r="KA647" s="134"/>
      <c r="KB647" s="329" t="s">
        <v>38</v>
      </c>
      <c r="KC647" s="329"/>
      <c r="KD647" s="133">
        <f>SUM(KD585,KD589,KD593,KD597,KD601,KD605,KD609,KD613,KD617,KD621,KD625,KD629,KD633)*100</f>
        <v>61400</v>
      </c>
      <c r="KE647" s="67"/>
      <c r="KF647" s="44"/>
      <c r="KG647" s="23">
        <f>KD647/KH647</f>
        <v>5116.666666666667</v>
      </c>
      <c r="KH647" s="133">
        <f>SUM(KH585,KH589,KH593,KH597,KH602,KH605,KH610,KH613,KH617,KH621,KH625,KH629,KH633)</f>
        <v>12</v>
      </c>
      <c r="KI647" s="44"/>
      <c r="KJ647" s="53" t="str">
        <f t="shared" ref="KJ647:KK650" si="3059">KJ585</f>
        <v>サンリオFAN</v>
      </c>
      <c r="KK647" s="43">
        <f t="shared" si="3059"/>
        <v>1100</v>
      </c>
      <c r="KL647" s="133">
        <f>SUM(KL585,KL589,KL593,KL597,KL601,KL605,KL609,KL613,KL617,KL621,KL625,KL629,KL633)</f>
        <v>11432</v>
      </c>
      <c r="KM647" s="113">
        <f>KL647/KD647</f>
        <v>0.18618892508143323</v>
      </c>
      <c r="KN647" s="35"/>
      <c r="KO647" s="27"/>
      <c r="KP647" s="329" t="s">
        <v>38</v>
      </c>
      <c r="KQ647" s="329"/>
      <c r="KR647" s="133">
        <f>SUM(KR585,KR589,KR593,KR597,KR601,KR605,KR609,KR613,KR617,KR621,KR625,KR629,KR633)*100</f>
        <v>43100</v>
      </c>
      <c r="KS647" s="67"/>
      <c r="KT647" s="44"/>
      <c r="KU647" s="23">
        <f>KR647/KV647</f>
        <v>743.10344827586209</v>
      </c>
      <c r="KV647" s="133">
        <f>SUM(KV585,KV589,KV593,KV597,KV602,KV605,KV610,KV613,KV617,KV621,KV625,KV629,KV633)</f>
        <v>58</v>
      </c>
      <c r="KW647" s="44"/>
      <c r="KX647" s="53" t="str">
        <f t="shared" ref="KX647:KY650" si="3060">KX585</f>
        <v>サンリオシューズキーホルダー</v>
      </c>
      <c r="KY647" s="43">
        <f t="shared" si="3060"/>
        <v>387</v>
      </c>
      <c r="KZ647" s="133">
        <f>SUM(KZ585,KZ589,KZ593,KZ597,KZ601,KZ605,KZ609,KZ613,KZ617,KZ621,KZ625,KZ629,KZ633)</f>
        <v>29799</v>
      </c>
      <c r="LA647" s="113">
        <f>KZ647/KR647</f>
        <v>0.69139211136890955</v>
      </c>
      <c r="LB647" s="35"/>
      <c r="LC647" s="27"/>
      <c r="LD647" s="46"/>
      <c r="LG647" s="44"/>
      <c r="LH647" s="44"/>
      <c r="LI647" s="23"/>
      <c r="LJ647" s="44"/>
      <c r="LK647" s="44"/>
      <c r="LL647" s="53"/>
      <c r="LM647" s="43"/>
      <c r="LN647" s="135"/>
      <c r="LO647" s="113"/>
      <c r="LP647" s="35"/>
      <c r="LQ647" s="27"/>
      <c r="LR647" s="46"/>
      <c r="LS647" s="67"/>
      <c r="LT647" s="44"/>
      <c r="LU647" s="44"/>
      <c r="LV647" s="44"/>
      <c r="LW647" s="23"/>
      <c r="LX647" s="44"/>
      <c r="LY647" s="113"/>
      <c r="LZ647" s="113"/>
      <c r="MA647" s="44"/>
      <c r="MB647" s="44"/>
      <c r="MC647" s="44"/>
      <c r="MD647" s="35"/>
      <c r="ME647" s="27"/>
      <c r="MF647" s="46"/>
      <c r="MG647" s="67"/>
      <c r="MH647" s="44"/>
      <c r="MI647" s="44"/>
      <c r="MJ647" s="44"/>
      <c r="MK647" s="23"/>
      <c r="ML647" s="44"/>
      <c r="MM647" s="113"/>
      <c r="MN647" s="113"/>
      <c r="MO647" s="44"/>
      <c r="MP647" s="44"/>
      <c r="MQ647" s="44"/>
      <c r="MR647" s="35"/>
      <c r="MS647" s="27"/>
      <c r="MT647" s="46"/>
      <c r="MU647" s="67"/>
      <c r="MV647" s="44"/>
      <c r="MW647" s="44"/>
      <c r="MX647" s="44"/>
      <c r="MY647" s="23"/>
      <c r="MZ647" s="44"/>
      <c r="NA647" s="113"/>
      <c r="NB647" s="113"/>
      <c r="NC647" s="44"/>
      <c r="ND647" s="44"/>
      <c r="NE647" s="44"/>
      <c r="NF647" s="35"/>
      <c r="NG647" s="27"/>
      <c r="NH647" s="46"/>
      <c r="NI647" s="67"/>
      <c r="NJ647" s="44"/>
      <c r="NK647" s="44"/>
      <c r="NL647" s="44"/>
      <c r="NM647" s="23"/>
      <c r="NN647" s="44"/>
      <c r="NO647" s="113"/>
      <c r="NP647" s="113"/>
      <c r="NQ647" s="44"/>
      <c r="NR647" s="44"/>
      <c r="NS647" s="44"/>
      <c r="NT647" s="35"/>
    </row>
    <row r="648" spans="1:384" x14ac:dyDescent="0.2">
      <c r="A648" s="38"/>
      <c r="B648" s="138"/>
      <c r="C648" s="40"/>
      <c r="D648" s="40"/>
      <c r="E648" s="40"/>
      <c r="F648" s="140"/>
      <c r="G648" s="140"/>
      <c r="H648" s="140"/>
      <c r="I648" s="66"/>
      <c r="J648" s="67"/>
      <c r="K648" s="44"/>
      <c r="L648" s="44"/>
      <c r="M648" s="23"/>
      <c r="N648" s="44"/>
      <c r="O648" s="113"/>
      <c r="P648" s="113"/>
      <c r="Q648" s="44"/>
      <c r="R648" s="44"/>
      <c r="S648" s="44"/>
      <c r="T648" s="35"/>
      <c r="U648" s="27"/>
      <c r="V648" s="46"/>
      <c r="W648" s="44"/>
      <c r="X648" s="44"/>
      <c r="Y648" s="44"/>
      <c r="Z648" s="44"/>
      <c r="AA648" s="23"/>
      <c r="AB648" s="44"/>
      <c r="AC648" s="113"/>
      <c r="AD648" s="113"/>
      <c r="AE648" s="44"/>
      <c r="AF648" s="44"/>
      <c r="AG648" s="44"/>
      <c r="AH648" s="35"/>
      <c r="AI648" s="27"/>
      <c r="AJ648" s="46"/>
      <c r="AK648" s="44"/>
      <c r="AL648" s="44"/>
      <c r="AM648" s="44"/>
      <c r="AN648" s="44"/>
      <c r="AO648" s="23"/>
      <c r="AP648" s="44"/>
      <c r="AQ648" s="44"/>
      <c r="AR648" s="44"/>
      <c r="AS648" s="44"/>
      <c r="AT648" s="44"/>
      <c r="AU648" s="44"/>
      <c r="AV648" s="35"/>
      <c r="AW648" s="27"/>
      <c r="AX648" s="46"/>
      <c r="AY648" s="44"/>
      <c r="AZ648" s="44"/>
      <c r="BA648" s="44"/>
      <c r="BB648" s="44"/>
      <c r="BC648" s="23"/>
      <c r="BD648" s="44"/>
      <c r="BE648" s="44"/>
      <c r="BF648" s="44"/>
      <c r="BG648" s="44"/>
      <c r="BH648" s="44"/>
      <c r="BI648" s="44"/>
      <c r="BJ648" s="35"/>
      <c r="BK648" s="50"/>
      <c r="BL648" s="329" t="s">
        <v>38</v>
      </c>
      <c r="BM648" s="329"/>
      <c r="BN648" s="133">
        <f>SUM(BN586,BN590,BN594,BN598,BN602,BN606,BN610,BN614,BN618,BN622,BN626,BN630,BN634)*100</f>
        <v>42400</v>
      </c>
      <c r="BO648" s="67"/>
      <c r="BP648" s="44"/>
      <c r="BQ648" s="23">
        <f>BN648/BR648</f>
        <v>3854.5454545454545</v>
      </c>
      <c r="BR648" s="133">
        <f>SUM(BR586,BR590,BR594,BR598,BR602,BR606,BR609,BR614,BR618,BR622,BR626,BR630,BR634)</f>
        <v>11</v>
      </c>
      <c r="BS648" s="44"/>
      <c r="BT648" s="53" t="str">
        <f t="shared" si="3052"/>
        <v>ミニ香水</v>
      </c>
      <c r="BU648" s="43">
        <f t="shared" si="3052"/>
        <v>1000</v>
      </c>
      <c r="BV648" s="133">
        <f>SUM(BV586,BV590,BV594,BV598,BV602,BV606,BV609,BV614,BV618,BV622,BV626,BV630,BV634)</f>
        <v>7986</v>
      </c>
      <c r="BW648" s="113">
        <f>BV648/BN648</f>
        <v>0.18834905660377357</v>
      </c>
      <c r="BX648" s="35"/>
      <c r="BY648" s="27"/>
      <c r="BZ648" s="329" t="s">
        <v>38</v>
      </c>
      <c r="CA648" s="329"/>
      <c r="CB648" s="133">
        <f>SUM(CB586,CB590,CB594,CB598,CB602,CB606,CB610,CB614,CB618,CB622,CB626,CB630,CB634)*100</f>
        <v>34900</v>
      </c>
      <c r="CC648" s="67"/>
      <c r="CD648" s="44"/>
      <c r="CE648" s="23">
        <f>CB648/CF648</f>
        <v>2492.8571428571427</v>
      </c>
      <c r="CF648" s="133">
        <f>SUM(CF586,CF590,CF594,CF598,CF602,CF606,CF609,CF614,CF618,CF622,CF626,CF630,CF634)</f>
        <v>14</v>
      </c>
      <c r="CG648" s="44"/>
      <c r="CH648" s="68" t="str">
        <f t="shared" si="3053"/>
        <v>ジョージファン</v>
      </c>
      <c r="CI648" s="43">
        <f t="shared" si="3053"/>
        <v>1050</v>
      </c>
      <c r="CJ648" s="133">
        <f>SUM(CJ586,CJ590,CJ594,CJ598,CJ602,CJ606,CJ609,CJ614,CJ618,CJ622,CJ626,CJ630,CJ634)</f>
        <v>14310</v>
      </c>
      <c r="CK648" s="113">
        <f>CJ648/CB648</f>
        <v>0.41002865329512894</v>
      </c>
      <c r="CL648" s="35"/>
      <c r="CM648" s="27"/>
      <c r="CN648" s="329" t="s">
        <v>38</v>
      </c>
      <c r="CO648" s="329"/>
      <c r="CP648" s="133">
        <f>SUM(CP586,CP590,CP594,CP598,CP602,CP606,CP610,CP614,CP618,CP622,CP626,CP630,CP634)*100</f>
        <v>91200</v>
      </c>
      <c r="CQ648" s="67"/>
      <c r="CR648" s="44"/>
      <c r="CS648" s="23">
        <f>CP648/CT648</f>
        <v>11400</v>
      </c>
      <c r="CT648" s="133">
        <f>SUM(CT586,CT590,CT594,CT598,CT602,CT606,CT609,CT614,CT618,CT622,CT626,CT630,CT634)</f>
        <v>8</v>
      </c>
      <c r="CU648" s="44"/>
      <c r="CV648" s="53" t="str">
        <f t="shared" si="3054"/>
        <v>キティフェイスポーチ</v>
      </c>
      <c r="CW648" s="43">
        <f t="shared" si="3054"/>
        <v>900</v>
      </c>
      <c r="CX648" s="133">
        <f>SUM(CX586,CX590,CX594,CX598,CX602,CX606,CX609,CX614,CX618,CX622,CX626,CX630,CX634)</f>
        <v>7026</v>
      </c>
      <c r="CY648" s="113">
        <f>CX648/CP648</f>
        <v>7.7039473684210533E-2</v>
      </c>
      <c r="CZ648" s="35"/>
      <c r="DA648" s="58"/>
      <c r="DB648" s="329" t="s">
        <v>38</v>
      </c>
      <c r="DC648" s="329"/>
      <c r="DD648" s="133">
        <f>SUM(DD586,DD590,DD594,DD598,DD602,DD606,DD610,DD614,DD618,DD622,DD626,DD630,DD634)*100</f>
        <v>36300</v>
      </c>
      <c r="DE648" s="67"/>
      <c r="DF648" s="44"/>
      <c r="DG648" s="23">
        <f>DD648/DH648</f>
        <v>2420</v>
      </c>
      <c r="DH648" s="133">
        <f>SUM(DH586,DH590,DH594,DH598,DH602,DH606,DH609,DH614,DH618,DH622,DH626,DH630,DH634)</f>
        <v>15</v>
      </c>
      <c r="DI648" s="44"/>
      <c r="DJ648" s="53" t="str">
        <f t="shared" si="3055"/>
        <v>デジタルミニカメラ</v>
      </c>
      <c r="DK648" s="43">
        <f t="shared" si="3055"/>
        <v>722</v>
      </c>
      <c r="DL648" s="133">
        <f>SUM(DL586,DL590,DL594,DL598,DL602,DL606,DL609,DL614,DL618,DL622,DL626,DL630,DL634)</f>
        <v>9764</v>
      </c>
      <c r="DM648" s="113">
        <f>DL648/DD648</f>
        <v>0.26898071625344355</v>
      </c>
      <c r="DN648" s="35"/>
      <c r="DO648" s="27"/>
      <c r="DP648" s="329" t="s">
        <v>38</v>
      </c>
      <c r="DQ648" s="329"/>
      <c r="DR648" s="133">
        <f>SUM(DR586,DR590,DR594,DR598,DR602,DR606,DR610,DR614,DR618,DR622,DR626,DR630,DR634)*100</f>
        <v>95000</v>
      </c>
      <c r="DS648" s="67"/>
      <c r="DT648" s="44"/>
      <c r="DU648" s="23">
        <f>DR648/DV648</f>
        <v>3653.8461538461538</v>
      </c>
      <c r="DV648" s="133">
        <f>SUM(DV586,DV590,DV594,DV598,DV602,DV606,DV609,DV614,DV618,DV622,DV626,DV630,DV634)</f>
        <v>26</v>
      </c>
      <c r="DW648" s="44"/>
      <c r="DX648" s="53" t="str">
        <f t="shared" si="3056"/>
        <v>サンリオFAN</v>
      </c>
      <c r="DY648" s="43">
        <f t="shared" si="3056"/>
        <v>1100</v>
      </c>
      <c r="DZ648" s="133">
        <f>SUM(DZ586,DZ590,DZ594,DZ598,DZ602,DZ606,DZ609,DZ614,DZ618,DZ622,DZ626,DZ630,DZ634)</f>
        <v>28270</v>
      </c>
      <c r="EA648" s="113">
        <f>DZ648/DR648</f>
        <v>0.29757894736842105</v>
      </c>
      <c r="EB648" s="35"/>
      <c r="EC648" s="27"/>
      <c r="ED648" s="46"/>
      <c r="EE648" s="44"/>
      <c r="EF648" s="44"/>
      <c r="EG648" s="44"/>
      <c r="EH648" s="44"/>
      <c r="EI648" s="23"/>
      <c r="EJ648" s="44"/>
      <c r="EK648" s="113"/>
      <c r="EL648" s="113"/>
      <c r="EM648" s="44"/>
      <c r="EN648" s="44"/>
      <c r="EO648" s="44"/>
      <c r="EP648" s="35"/>
      <c r="EQ648" s="27"/>
      <c r="ER648" s="46"/>
      <c r="ES648" s="44"/>
      <c r="ET648" s="44"/>
      <c r="EU648" s="44"/>
      <c r="EV648" s="44"/>
      <c r="EW648" s="23"/>
      <c r="EX648" s="44"/>
      <c r="EY648" s="44"/>
      <c r="EZ648" s="44"/>
      <c r="FA648" s="44"/>
      <c r="FB648" s="44"/>
      <c r="FC648" s="44"/>
      <c r="FD648" s="35"/>
      <c r="HW648" s="181"/>
      <c r="HX648" s="27"/>
      <c r="HY648" s="27"/>
      <c r="HZ648" s="27"/>
      <c r="IA648" s="27"/>
      <c r="IC648" s="174"/>
      <c r="ID648" s="27"/>
      <c r="IE648" s="27"/>
      <c r="IF648" s="27"/>
      <c r="IG648" s="27"/>
      <c r="IH648" s="29"/>
      <c r="IL648" s="27"/>
      <c r="IM648" s="27"/>
      <c r="IN648" s="27"/>
      <c r="IO648" s="27"/>
      <c r="IQ648" s="174"/>
      <c r="IR648" s="27"/>
      <c r="IS648" s="27"/>
      <c r="IT648" s="27"/>
      <c r="IU648" s="27"/>
      <c r="IV648" s="29"/>
      <c r="IY648" s="33"/>
      <c r="IZ648" s="329" t="s">
        <v>38</v>
      </c>
      <c r="JA648" s="329"/>
      <c r="JB648" s="133">
        <f>SUM(JB586,JB590,JB594,JB598,JB602,JB606,JB610,JB614,JB618,JB622,JB626,JB630,JB634)*100</f>
        <v>45900</v>
      </c>
      <c r="JC648" s="67"/>
      <c r="JD648" s="44"/>
      <c r="JE648" s="23">
        <f>JB648/JF648</f>
        <v>5737.5</v>
      </c>
      <c r="JF648" s="133">
        <f>SUM(JF586,JF590,JF594,JF598,JF602,JF606,JF609,JF614,JF618,JF622,JF626,JF630,JF634)</f>
        <v>8</v>
      </c>
      <c r="JG648" s="44"/>
      <c r="JH648" s="53" t="str">
        <f t="shared" si="3057"/>
        <v>ミニ香水</v>
      </c>
      <c r="JI648" s="43">
        <f t="shared" si="3057"/>
        <v>1100</v>
      </c>
      <c r="JJ648" s="133">
        <f>SUM(JJ586,JJ590,JJ594,JJ598,JJ602,JJ606,JJ609,JJ614,JJ618,JJ622,JJ626,JJ630,JJ634)</f>
        <v>8734</v>
      </c>
      <c r="JK648" s="113">
        <f>JJ648/JB648</f>
        <v>0.19028322440087145</v>
      </c>
      <c r="JL648" s="35"/>
      <c r="JM648" s="27"/>
      <c r="JN648" s="329" t="s">
        <v>38</v>
      </c>
      <c r="JO648" s="329"/>
      <c r="JP648" s="133">
        <f>SUM(JP586,JP590,JP594,JP598,JP602,JP606,JP610,JP614,JP618,JP622,JP626,JP630,JP634)*100</f>
        <v>33900</v>
      </c>
      <c r="JQ648" s="67"/>
      <c r="JR648" s="44"/>
      <c r="JS648" s="23">
        <f>JP648/JT648</f>
        <v>4237.5</v>
      </c>
      <c r="JT648" s="133">
        <f>SUM(JT586,JT590,JT594,JT598,JT602,JT606,JT609,JT614,JT618,JT622,JT626,JT630,JT634)</f>
        <v>8</v>
      </c>
      <c r="JU648" s="44"/>
      <c r="JV648" s="53" t="str">
        <f t="shared" si="3058"/>
        <v>ジャグラーサウンドボタン</v>
      </c>
      <c r="JW648" s="43">
        <f t="shared" si="3058"/>
        <v>900</v>
      </c>
      <c r="JX648" s="133">
        <f>SUM(JX586,JX590,JX594,JX598,JX602,JX606,JX609,JX614,JX618,JX622,JX626,JX630,JX634)</f>
        <v>5025</v>
      </c>
      <c r="JY648" s="113">
        <f>JX648/JP648</f>
        <v>0.14823008849557523</v>
      </c>
      <c r="JZ648" s="35"/>
      <c r="KA648" s="134"/>
      <c r="KB648" s="329" t="s">
        <v>38</v>
      </c>
      <c r="KC648" s="329"/>
      <c r="KD648" s="133">
        <f>SUM(KD586,KD590,KD594,KD598,KD602,KD606,KD610,KD614,KD618,KD622,KD626,KD630,KD634)*100</f>
        <v>36800</v>
      </c>
      <c r="KE648" s="67"/>
      <c r="KF648" s="44"/>
      <c r="KG648" s="23">
        <f>KD648/KH648</f>
        <v>3345.4545454545455</v>
      </c>
      <c r="KH648" s="133">
        <f>SUM(KH586,KH590,KH594,KH598,KH602,KH606,KH609,KH614,KH618,KH622,KH626,KH630,KH634)</f>
        <v>11</v>
      </c>
      <c r="KI648" s="44"/>
      <c r="KJ648" s="53" t="str">
        <f t="shared" si="3059"/>
        <v>サンリオキーケース</v>
      </c>
      <c r="KK648" s="43">
        <f t="shared" si="3059"/>
        <v>726</v>
      </c>
      <c r="KL648" s="133">
        <f>SUM(KL586,KL590,KL594,KL598,KL602,KL606,KL609,KL614,KL618,KL622,KL626,KL630,KL634)</f>
        <v>7714</v>
      </c>
      <c r="KM648" s="113">
        <f>KL648/KD648</f>
        <v>0.20961956521739131</v>
      </c>
      <c r="KN648" s="35"/>
      <c r="KO648" s="27"/>
      <c r="KP648" s="329" t="s">
        <v>38</v>
      </c>
      <c r="KQ648" s="329"/>
      <c r="KR648" s="133">
        <f>SUM(KR586,KR590,KR594,KR598,KR602,KR606,KR610,KR614,KR618,KR622,KR626,KR630,KR634)*100</f>
        <v>83900</v>
      </c>
      <c r="KS648" s="67"/>
      <c r="KT648" s="44"/>
      <c r="KU648" s="23">
        <f>KR648/KV648</f>
        <v>3647.8260869565215</v>
      </c>
      <c r="KV648" s="133">
        <f>SUM(KV586,KV590,KV594,KV598,KV602,KV606,KV609,KV614,KV618,KV622,KV626,KV630,KV634)</f>
        <v>23</v>
      </c>
      <c r="KW648" s="44"/>
      <c r="KX648" s="53" t="str">
        <f t="shared" si="3060"/>
        <v>デジタルミニカメラ</v>
      </c>
      <c r="KY648" s="43">
        <f t="shared" si="3060"/>
        <v>722</v>
      </c>
      <c r="KZ648" s="133">
        <f>SUM(KZ586,KZ590,KZ594,KZ598,KZ602,KZ606,KZ609,KZ614,KZ618,KZ622,KZ626,KZ630,KZ634)</f>
        <v>14261</v>
      </c>
      <c r="LA648" s="113">
        <f>KZ648/KR648</f>
        <v>0.16997616209773539</v>
      </c>
      <c r="LB648" s="35"/>
      <c r="LC648" s="27"/>
      <c r="LD648" s="46"/>
      <c r="LE648" s="44"/>
      <c r="LF648" s="44"/>
      <c r="LG648" s="44"/>
      <c r="LH648" s="44"/>
      <c r="LI648" s="23"/>
      <c r="LJ648" s="44"/>
      <c r="LK648" s="44"/>
      <c r="LL648" s="60"/>
      <c r="LM648" s="67"/>
      <c r="LN648" s="44"/>
      <c r="LO648" s="45"/>
      <c r="LP648" s="35"/>
      <c r="LQ648" s="27"/>
      <c r="LR648" s="46"/>
      <c r="LS648" s="44"/>
      <c r="LT648" s="44"/>
      <c r="LU648" s="44"/>
      <c r="LV648" s="44"/>
      <c r="LW648" s="23"/>
      <c r="LX648" s="44"/>
      <c r="LY648" s="113"/>
      <c r="LZ648" s="113"/>
      <c r="MA648" s="44"/>
      <c r="MB648" s="44"/>
      <c r="MC648" s="44"/>
      <c r="MD648" s="35"/>
      <c r="ME648" s="27"/>
      <c r="MF648" s="46"/>
      <c r="MG648" s="44"/>
      <c r="MH648" s="44"/>
      <c r="MI648" s="44"/>
      <c r="MJ648" s="44"/>
      <c r="MK648" s="23"/>
      <c r="ML648" s="44"/>
      <c r="MM648" s="113"/>
      <c r="MN648" s="113"/>
      <c r="MO648" s="44"/>
      <c r="MP648" s="44"/>
      <c r="MQ648" s="44"/>
      <c r="MR648" s="35"/>
      <c r="MS648" s="27"/>
      <c r="MT648" s="46"/>
      <c r="MU648" s="44"/>
      <c r="MV648" s="44"/>
      <c r="MW648" s="44"/>
      <c r="MX648" s="44"/>
      <c r="MY648" s="23"/>
      <c r="MZ648" s="44"/>
      <c r="NA648" s="113"/>
      <c r="NB648" s="113"/>
      <c r="NC648" s="44"/>
      <c r="ND648" s="44"/>
      <c r="NE648" s="44"/>
      <c r="NF648" s="35"/>
      <c r="NG648" s="27"/>
      <c r="NH648" s="46"/>
      <c r="NI648" s="44"/>
      <c r="NJ648" s="44"/>
      <c r="NK648" s="44"/>
      <c r="NL648" s="44"/>
      <c r="NM648" s="23"/>
      <c r="NN648" s="44"/>
      <c r="NO648" s="113"/>
      <c r="NP648" s="113"/>
      <c r="NQ648" s="44"/>
      <c r="NR648" s="44"/>
      <c r="NS648" s="44"/>
      <c r="NT648" s="35"/>
    </row>
    <row r="649" spans="1:384" x14ac:dyDescent="0.2">
      <c r="A649" s="141" t="s">
        <v>745</v>
      </c>
      <c r="B649" s="142">
        <f>SUMIF(B585:B648,"&gt;=0")</f>
        <v>30619</v>
      </c>
      <c r="C649" s="142">
        <f>SUMIF(C585:C648,"&gt;=0")</f>
        <v>12424</v>
      </c>
      <c r="D649" s="142">
        <f>SUMIF(D585:D648,"&gt;=0")</f>
        <v>5955</v>
      </c>
      <c r="E649" s="143">
        <f>SUMIF(E585:E648,"&gt;=0")</f>
        <v>13076</v>
      </c>
      <c r="F649" s="215"/>
      <c r="G649" s="215"/>
      <c r="H649" s="140"/>
      <c r="I649" s="326">
        <f>J641+AL641+ET641+AZ641+CP641+CB641+DR641+LF642+EF641+LT641+BN641+DD641+JB641+JP641+KD641+KR641+NJ641+MV641+MH641+X641</f>
        <v>3061900</v>
      </c>
      <c r="J649" s="326"/>
      <c r="K649" s="31" t="s">
        <v>746</v>
      </c>
      <c r="L649" s="44"/>
      <c r="M649" s="332" t="s">
        <v>742</v>
      </c>
      <c r="N649" s="332"/>
      <c r="O649" s="144">
        <f>O645+LO645+EK645+LY645+DZ644+DL644+BV644+CX644+AQ645+BE645+EY645+CJ644+AC645+JJ644+JX644+KL644+KZ644+NO645+NA645+MM645</f>
        <v>666959</v>
      </c>
      <c r="P649" s="144"/>
      <c r="Q649" s="44"/>
      <c r="R649" s="44"/>
      <c r="S649" s="44"/>
      <c r="T649" s="35"/>
      <c r="U649" s="27"/>
      <c r="V649" s="46"/>
      <c r="W649" s="326"/>
      <c r="X649" s="326"/>
      <c r="Y649" s="31"/>
      <c r="Z649" s="44"/>
      <c r="AA649" s="23"/>
      <c r="AB649" s="44"/>
      <c r="AC649" s="113"/>
      <c r="AD649" s="113"/>
      <c r="AE649" s="44"/>
      <c r="AF649" s="44"/>
      <c r="AG649" s="44"/>
      <c r="AH649" s="35"/>
      <c r="AI649" s="27"/>
      <c r="AJ649" s="46"/>
      <c r="AK649" s="44"/>
      <c r="AL649" s="44"/>
      <c r="AM649" s="44"/>
      <c r="AN649" s="44"/>
      <c r="AO649" s="23"/>
      <c r="AP649" s="44"/>
      <c r="AQ649" s="44"/>
      <c r="AR649" s="44"/>
      <c r="AS649" s="44"/>
      <c r="AT649" s="44"/>
      <c r="AU649" s="44"/>
      <c r="AV649" s="35"/>
      <c r="AW649" s="27"/>
      <c r="AX649" s="46"/>
      <c r="AY649" s="44"/>
      <c r="AZ649" s="44"/>
      <c r="BA649" s="44"/>
      <c r="BB649" s="44"/>
      <c r="BC649" s="23"/>
      <c r="BD649" s="44"/>
      <c r="BE649" s="44"/>
      <c r="BF649" s="44"/>
      <c r="BG649" s="44"/>
      <c r="BH649" s="44"/>
      <c r="BI649" s="44"/>
      <c r="BJ649" s="35"/>
      <c r="BK649" s="50"/>
      <c r="BL649" s="329" t="s">
        <v>38</v>
      </c>
      <c r="BM649" s="329"/>
      <c r="BN649" s="133">
        <f>SUM(BN587,BN591,BN595,BN599,BN603,BN607,BN611,BN615,BN619,BN623,BN627,BN631,BN635)*100</f>
        <v>105100</v>
      </c>
      <c r="BO649" s="67"/>
      <c r="BP649" s="44"/>
      <c r="BQ649" s="23">
        <f>BN649/BR649</f>
        <v>3624.1379310344828</v>
      </c>
      <c r="BR649" s="133">
        <f>SUM(BR587,BR591,BR595,BR599,BR603,BR607,BR611,BR615,BR619,BR623,BR627,BR631,BR635)</f>
        <v>29</v>
      </c>
      <c r="BS649" s="44"/>
      <c r="BT649" s="53" t="str">
        <f t="shared" si="3052"/>
        <v>サンリオFAN</v>
      </c>
      <c r="BU649" s="43">
        <f t="shared" si="3052"/>
        <v>1100</v>
      </c>
      <c r="BV649" s="133">
        <f>SUM(BV587,BV591,BV595,BV599,BV603,BV607,BV611,BV615,BV619,BV623,BV627,BV631,BV635)</f>
        <v>31900</v>
      </c>
      <c r="BW649" s="113">
        <f>BV649/BN649</f>
        <v>0.30352045670789723</v>
      </c>
      <c r="BX649" s="35"/>
      <c r="BY649" s="27"/>
      <c r="BZ649" s="329" t="s">
        <v>38</v>
      </c>
      <c r="CA649" s="329"/>
      <c r="CB649" s="133">
        <f>SUM(CB587,CB591,CB595,CB599,CB603,CB607,CB611,CB615,CB619,CB623,CB627,CB631,CB635)*100</f>
        <v>25800</v>
      </c>
      <c r="CC649" s="67"/>
      <c r="CD649" s="44"/>
      <c r="CE649" s="23">
        <f>CB649/CF649</f>
        <v>8600</v>
      </c>
      <c r="CF649" s="133">
        <f>SUM(CF587,CF591,CF595,CF599,CF603,CF607,CF611,CF615,CF619,CF623,CF627,CF631,CF635)</f>
        <v>3</v>
      </c>
      <c r="CG649" s="44"/>
      <c r="CH649" s="68" t="str">
        <f t="shared" si="3053"/>
        <v>ターボババアマスコット</v>
      </c>
      <c r="CI649" s="43">
        <f t="shared" si="3053"/>
        <v>800</v>
      </c>
      <c r="CJ649" s="133">
        <f>SUM(CJ587,CJ591,CJ595,CJ599,CJ603,CJ607,CJ611,CJ615,CJ619,CJ623,CJ627,CJ631,CJ635)</f>
        <v>2400</v>
      </c>
      <c r="CK649" s="113">
        <f>CJ649/CB649</f>
        <v>9.3023255813953487E-2</v>
      </c>
      <c r="CL649" s="35"/>
      <c r="CM649" s="27"/>
      <c r="CN649" s="329" t="s">
        <v>38</v>
      </c>
      <c r="CO649" s="329"/>
      <c r="CP649" s="133">
        <f>SUM(CP587,CP591,CP595,CP599,CP603,CP607,CP611,CP615,CP619,CP623,CP627,CP631,CP635)*100</f>
        <v>47400</v>
      </c>
      <c r="CQ649" s="67"/>
      <c r="CR649" s="44"/>
      <c r="CS649" s="23">
        <f>CP649/CT649</f>
        <v>3950</v>
      </c>
      <c r="CT649" s="133">
        <f>SUM(CT587,CT591,CT595,CT599,CT603,CT607,CT611,CT615,CT619,CT623,CT627,CT631,CT635)</f>
        <v>12</v>
      </c>
      <c r="CU649" s="44"/>
      <c r="CV649" s="53" t="str">
        <f t="shared" si="3054"/>
        <v>キティサンダルキーホルダー</v>
      </c>
      <c r="CW649" s="43">
        <f t="shared" si="3054"/>
        <v>605</v>
      </c>
      <c r="CX649" s="133">
        <f>SUM(CX587,CX591,CX595,CX599,CX603,CX607,CX611,CX615,CX619,CX623,CX627,CX631,CX635)</f>
        <v>7150</v>
      </c>
      <c r="CY649" s="113">
        <f>CX649/CP649</f>
        <v>0.15084388185654007</v>
      </c>
      <c r="CZ649" s="35"/>
      <c r="DA649" s="58"/>
      <c r="DB649" s="329" t="s">
        <v>38</v>
      </c>
      <c r="DC649" s="329"/>
      <c r="DD649" s="133">
        <f>SUM(DD587,DD591,DD595,DD599,DD603,DD607,DD611,DD615,DD619,DD623,DD627,DD631,DD635)*100</f>
        <v>37000</v>
      </c>
      <c r="DE649" s="67"/>
      <c r="DF649" s="44"/>
      <c r="DG649" s="23">
        <f>DD649/DH649</f>
        <v>925</v>
      </c>
      <c r="DH649" s="133">
        <f>SUM(DH587,DH591,DH595,DH599,DH603,DH607,DH611,DH615,DH619,DH623,DH627,DH631,DH635)</f>
        <v>40</v>
      </c>
      <c r="DI649" s="44"/>
      <c r="DJ649" s="53" t="str">
        <f t="shared" si="3055"/>
        <v>スプランキーラバー</v>
      </c>
      <c r="DK649" s="43">
        <f t="shared" si="3055"/>
        <v>187</v>
      </c>
      <c r="DL649" s="133">
        <f>SUM(DL587,DL591,DL595,DL599,DL603,DL607,DL611,DL615,DL619,DL623,DL627,DL631,DL635)</f>
        <v>7480</v>
      </c>
      <c r="DM649" s="113">
        <f>DL649/DD649</f>
        <v>0.20216216216216215</v>
      </c>
      <c r="DN649" s="35"/>
      <c r="DO649" s="27"/>
      <c r="DP649" s="329" t="s">
        <v>38</v>
      </c>
      <c r="DQ649" s="329"/>
      <c r="DR649" s="133">
        <f>SUM(DR587,DR591,DR595,DR599,DR603,DR607,DR611,DR615,DR619,DR623,DR627,DR631,DR635)*100</f>
        <v>52800</v>
      </c>
      <c r="DS649" s="67"/>
      <c r="DT649" s="44"/>
      <c r="DU649" s="23">
        <f>DR649/DV649</f>
        <v>4800</v>
      </c>
      <c r="DV649" s="133">
        <f>SUM(DV587,DV591,DV595,DV599,DV603,DV607,DV611,DV615,DV619,DV623,DV627,DV631,DV635)</f>
        <v>11</v>
      </c>
      <c r="DW649" s="44"/>
      <c r="DX649" s="53" t="str">
        <f t="shared" si="3056"/>
        <v>ギャルキティキーケース</v>
      </c>
      <c r="DY649" s="43">
        <f t="shared" si="3056"/>
        <v>726</v>
      </c>
      <c r="DZ649" s="133">
        <f>SUM(DZ587,DZ591,DZ595,DZ599,DZ603,DZ607,DZ611,DZ615,DZ619,DZ623,DZ627,DZ631,DZ635)</f>
        <v>7986</v>
      </c>
      <c r="EA649" s="113">
        <f>DZ649/DR649</f>
        <v>0.15125</v>
      </c>
      <c r="EB649" s="35"/>
      <c r="EC649" s="27"/>
      <c r="ED649" s="46"/>
      <c r="EE649" s="326"/>
      <c r="EF649" s="326"/>
      <c r="EG649" s="31"/>
      <c r="EH649" s="44"/>
      <c r="EI649" s="23"/>
      <c r="EJ649" s="44"/>
      <c r="EK649" s="113"/>
      <c r="EL649" s="113"/>
      <c r="EM649" s="44"/>
      <c r="EN649" s="44"/>
      <c r="EO649" s="44"/>
      <c r="EP649" s="35"/>
      <c r="EQ649" s="27"/>
      <c r="ER649" s="46"/>
      <c r="ES649" s="44"/>
      <c r="ET649" s="44"/>
      <c r="EU649" s="44"/>
      <c r="EV649" s="44"/>
      <c r="EW649" s="23"/>
      <c r="EX649" s="44"/>
      <c r="EY649" s="44"/>
      <c r="EZ649" s="44"/>
      <c r="FA649" s="44"/>
      <c r="FB649" s="44"/>
      <c r="FC649" s="44"/>
      <c r="FD649" s="35"/>
      <c r="HW649" s="181"/>
      <c r="HX649" s="27"/>
      <c r="HY649" s="27"/>
      <c r="HZ649" s="27"/>
      <c r="IA649" s="27"/>
      <c r="IC649" s="174"/>
      <c r="ID649" s="27"/>
      <c r="IE649" s="27"/>
      <c r="IF649" s="27"/>
      <c r="IG649" s="27"/>
      <c r="IH649" s="29"/>
      <c r="IL649" s="27"/>
      <c r="IM649" s="27"/>
      <c r="IN649" s="27"/>
      <c r="IO649" s="27"/>
      <c r="IQ649" s="174"/>
      <c r="IR649" s="27"/>
      <c r="IS649" s="27"/>
      <c r="IT649" s="27"/>
      <c r="IU649" s="27"/>
      <c r="IV649" s="29"/>
      <c r="IY649" s="33"/>
      <c r="IZ649" s="329" t="s">
        <v>38</v>
      </c>
      <c r="JA649" s="329"/>
      <c r="JB649" s="133">
        <f>SUM(JB587,JB591,JB595,JB599,JB603,JB607,JB611,JB615,JB619,JB623,JB627,JB631,JB635)*100</f>
        <v>41700</v>
      </c>
      <c r="JC649" s="67"/>
      <c r="JD649" s="44"/>
      <c r="JE649" s="23">
        <f>JB649/JF649</f>
        <v>2780</v>
      </c>
      <c r="JF649" s="133">
        <f>SUM(JF587,JF591,JF595,JF599,JF603,JF607,JF611,JF615,JF619,JF623,JF627,JF631,JF635)</f>
        <v>15</v>
      </c>
      <c r="JG649" s="44"/>
      <c r="JH649" s="53" t="str">
        <f t="shared" si="3057"/>
        <v>アンパンマンもちふわ</v>
      </c>
      <c r="JI649" s="43">
        <f t="shared" si="3057"/>
        <v>673</v>
      </c>
      <c r="JJ649" s="133">
        <f>SUM(JJ587,JJ591,JJ595,JJ599,JJ603,JJ607,JJ611,JJ615,JJ619,JJ623,JJ627,JJ631,JJ635)</f>
        <v>10095</v>
      </c>
      <c r="JK649" s="113">
        <f>JJ649/JB649</f>
        <v>0.24208633093525181</v>
      </c>
      <c r="JL649" s="35"/>
      <c r="JM649" s="27"/>
      <c r="JN649" s="329" t="s">
        <v>38</v>
      </c>
      <c r="JO649" s="329"/>
      <c r="JP649" s="133">
        <f>SUM(JP587,JP591,JP595,JP599,JP603,JP607,JP611,JP615,JP619,JP623,JP627,JP631,JP635)*100</f>
        <v>22000</v>
      </c>
      <c r="JQ649" s="67"/>
      <c r="JR649" s="44"/>
      <c r="JS649" s="23">
        <f>JP649/JT649</f>
        <v>1692.3076923076924</v>
      </c>
      <c r="JT649" s="133">
        <f>SUM(JT587,JT591,JT595,JT599,JT603,JT607,JT611,JT615,JT619,JT623,JT627,JT631,JT635)</f>
        <v>13</v>
      </c>
      <c r="JU649" s="44"/>
      <c r="JV649" s="53" t="str">
        <f t="shared" si="3058"/>
        <v>モンチッチヘアゴム</v>
      </c>
      <c r="JW649" s="43">
        <f t="shared" si="3058"/>
        <v>450</v>
      </c>
      <c r="JX649" s="133">
        <f>SUM(JX587,JX591,JX595,JX599,JX603,JX607,JX611,JX615,JX619,JX623,JX627,JX631,JX635)</f>
        <v>5046</v>
      </c>
      <c r="JY649" s="113">
        <f>JX649/JP649</f>
        <v>0.22936363636363635</v>
      </c>
      <c r="JZ649" s="35"/>
      <c r="KA649" s="134"/>
      <c r="KB649" s="329" t="s">
        <v>38</v>
      </c>
      <c r="KC649" s="329"/>
      <c r="KD649" s="133">
        <f>SUM(KD587,KD591,KD595,KD599,KD603,KD607,KD611,KD615,KD619,KD623,KD627,KD631,KD635)*100</f>
        <v>137900</v>
      </c>
      <c r="KE649" s="67"/>
      <c r="KF649" s="44"/>
      <c r="KG649" s="23">
        <f>KD649/KH649</f>
        <v>1421.6494845360826</v>
      </c>
      <c r="KH649" s="133">
        <f>SUM(KH587,KH591,KH595,KH599,KH603,KH607,KH611,KH615,KH619,KH623,KH627,KH631,KH635)</f>
        <v>97</v>
      </c>
      <c r="KI649" s="44"/>
      <c r="KJ649" s="53" t="str">
        <f t="shared" si="3059"/>
        <v>パイの実イヤホン</v>
      </c>
      <c r="KK649" s="43">
        <f t="shared" si="3059"/>
        <v>1100</v>
      </c>
      <c r="KL649" s="133">
        <f>SUM(KL587,KL591,KL595,KL599,KL603,KL607,KL611,KL615,KL619,KL623,KL627,KL631,KL635)</f>
        <v>21010</v>
      </c>
      <c r="KM649" s="113">
        <f>KL649/KD649</f>
        <v>0.15235678027556201</v>
      </c>
      <c r="KN649" s="35"/>
      <c r="KO649" s="27"/>
      <c r="KP649" s="329" t="s">
        <v>38</v>
      </c>
      <c r="KQ649" s="329"/>
      <c r="KR649" s="133">
        <f>SUM(KR587,KR591,KR595,KR599,KR603,KR607,KR611,KR615,KR619,KR623,KR627,KR631,KR635)*100</f>
        <v>50300</v>
      </c>
      <c r="KS649" s="67"/>
      <c r="KT649" s="44"/>
      <c r="KU649" s="23">
        <f>KR649/KV649</f>
        <v>1934.6153846153845</v>
      </c>
      <c r="KV649" s="133">
        <f>SUM(KV587,KV591,KV595,KV599,KV603,KV607,KV611,KV615,KV619,KV623,KV627,KV631,KV635)</f>
        <v>26</v>
      </c>
      <c r="KW649" s="44"/>
      <c r="KX649" s="53" t="str">
        <f t="shared" si="3060"/>
        <v>キティサンダルKH</v>
      </c>
      <c r="KY649" s="43">
        <f t="shared" si="3060"/>
        <v>605</v>
      </c>
      <c r="KZ649" s="133">
        <f>SUM(KZ587,KZ591,KZ595,KZ599,KZ603,KZ607,KZ611,KZ615,KZ619,KZ623,KZ627,KZ631,KZ635)</f>
        <v>15730</v>
      </c>
      <c r="LA649" s="113">
        <f>KZ649/KR649</f>
        <v>0.31272365805168983</v>
      </c>
      <c r="LB649" s="35"/>
      <c r="LC649" s="27"/>
      <c r="LD649" s="46"/>
      <c r="LE649" s="44"/>
      <c r="LF649" s="44"/>
      <c r="LG649" s="44"/>
      <c r="LH649" s="44"/>
      <c r="LI649" s="23"/>
      <c r="LJ649" s="44"/>
      <c r="LK649" s="44"/>
      <c r="LL649" s="60"/>
      <c r="LM649" s="67"/>
      <c r="LN649" s="44"/>
      <c r="LO649" s="45"/>
      <c r="LP649" s="35"/>
      <c r="LQ649" s="27"/>
      <c r="LR649" s="46"/>
      <c r="LS649" s="326"/>
      <c r="LT649" s="326"/>
      <c r="LU649" s="31"/>
      <c r="LV649" s="44"/>
      <c r="LW649" s="23"/>
      <c r="LX649" s="44"/>
      <c r="LY649" s="113"/>
      <c r="LZ649" s="113"/>
      <c r="MA649" s="44"/>
      <c r="MB649" s="44"/>
      <c r="MC649" s="44"/>
      <c r="MD649" s="35"/>
      <c r="ME649" s="27"/>
      <c r="MF649" s="46"/>
      <c r="MG649" s="326"/>
      <c r="MH649" s="326"/>
      <c r="MI649" s="31"/>
      <c r="MJ649" s="44"/>
      <c r="MK649" s="23"/>
      <c r="ML649" s="44"/>
      <c r="MM649" s="113"/>
      <c r="MN649" s="113"/>
      <c r="MO649" s="44"/>
      <c r="MP649" s="44"/>
      <c r="MQ649" s="44"/>
      <c r="MR649" s="35"/>
      <c r="MS649" s="27"/>
      <c r="MT649" s="46"/>
      <c r="MU649" s="326"/>
      <c r="MV649" s="326"/>
      <c r="MW649" s="31"/>
      <c r="MX649" s="44"/>
      <c r="MY649" s="23"/>
      <c r="MZ649" s="44"/>
      <c r="NA649" s="113"/>
      <c r="NB649" s="113"/>
      <c r="NC649" s="44"/>
      <c r="ND649" s="44"/>
      <c r="NE649" s="44"/>
      <c r="NF649" s="35"/>
      <c r="NG649" s="27"/>
      <c r="NH649" s="46"/>
      <c r="NI649" s="326"/>
      <c r="NJ649" s="326"/>
      <c r="NK649" s="31"/>
      <c r="NL649" s="44"/>
      <c r="NM649" s="23"/>
      <c r="NN649" s="44"/>
      <c r="NO649" s="113"/>
      <c r="NP649" s="113"/>
      <c r="NQ649" s="44"/>
      <c r="NR649" s="44"/>
      <c r="NS649" s="44"/>
      <c r="NT649" s="35"/>
    </row>
    <row r="650" spans="1:384" ht="15" customHeight="1" thickBot="1" x14ac:dyDescent="0.25">
      <c r="A650" s="145" t="s">
        <v>40</v>
      </c>
      <c r="B650" s="146">
        <f>B649/A642</f>
        <v>1055.8275862068965</v>
      </c>
      <c r="C650" s="143">
        <f>C649/A642</f>
        <v>428.41379310344826</v>
      </c>
      <c r="D650" s="143">
        <f>D649/A642</f>
        <v>205.34482758620689</v>
      </c>
      <c r="E650" s="216">
        <f>E649/A642</f>
        <v>450.89655172413791</v>
      </c>
      <c r="F650" s="215"/>
      <c r="G650" s="215"/>
      <c r="H650" s="140"/>
      <c r="I650" s="326">
        <f>I649/A642</f>
        <v>105582.75862068965</v>
      </c>
      <c r="J650" s="326"/>
      <c r="K650" s="44">
        <f>I650*A643</f>
        <v>3061900</v>
      </c>
      <c r="L650" s="44"/>
      <c r="M650" s="23" t="s">
        <v>41</v>
      </c>
      <c r="N650" s="44">
        <f>N643+AP643+EX644+BD644+CX641+CJ641+DZ641+LN642+EJ643+LX643+BV641+DL641+JJ641+JX641+KL641+KZ641+MZ643+ML643+AB643+NN643</f>
        <v>676571</v>
      </c>
      <c r="O650" s="113">
        <f>N650/I649</f>
        <v>0.22096443384826414</v>
      </c>
      <c r="P650" s="113"/>
      <c r="Q650" s="45"/>
      <c r="R650" s="45"/>
      <c r="S650" s="45"/>
      <c r="T650" s="35"/>
      <c r="U650" s="27"/>
      <c r="V650" s="46"/>
      <c r="W650" s="326"/>
      <c r="X650" s="326"/>
      <c r="Y650" s="44"/>
      <c r="Z650" s="44"/>
      <c r="AA650" s="23"/>
      <c r="AB650" s="44"/>
      <c r="AC650" s="113"/>
      <c r="AD650" s="113"/>
      <c r="AE650" s="45"/>
      <c r="AF650" s="45"/>
      <c r="AG650" s="45"/>
      <c r="AH650" s="35"/>
      <c r="AI650" s="27"/>
      <c r="AJ650" s="46"/>
      <c r="AK650" s="44"/>
      <c r="AL650" s="44"/>
      <c r="AM650" s="44"/>
      <c r="AN650" s="44"/>
      <c r="AO650" s="23"/>
      <c r="AP650" s="44"/>
      <c r="AQ650" s="44"/>
      <c r="AR650" s="44"/>
      <c r="AS650" s="44"/>
      <c r="AT650" s="44"/>
      <c r="AU650" s="44"/>
      <c r="AV650" s="35"/>
      <c r="AW650" s="27"/>
      <c r="AX650" s="46"/>
      <c r="AY650" s="44"/>
      <c r="AZ650" s="44"/>
      <c r="BA650" s="44"/>
      <c r="BB650" s="44"/>
      <c r="BC650" s="23"/>
      <c r="BD650" s="44"/>
      <c r="BE650" s="44"/>
      <c r="BF650" s="44"/>
      <c r="BG650" s="44"/>
      <c r="BH650" s="44"/>
      <c r="BI650" s="44"/>
      <c r="BJ650" s="35"/>
      <c r="BK650" s="50"/>
      <c r="BL650" s="329" t="s">
        <v>38</v>
      </c>
      <c r="BM650" s="329"/>
      <c r="BN650" s="133">
        <f>SUM(BN588,BN592,BN596,BN600,BN604,BN608,BN612,BN616,BN620,BN624,BN628,BN632,BN636)*100</f>
        <v>181500</v>
      </c>
      <c r="BO650" s="67"/>
      <c r="BP650" s="44"/>
      <c r="BQ650" s="23">
        <f>BN650/BR650</f>
        <v>1910.5263157894738</v>
      </c>
      <c r="BR650" s="133">
        <f>SUM(BR588,BR592,BR596,BR600,BR604,BR608,BR612,BR616,BR620,BR624,BR628,BR632,BR636)</f>
        <v>95</v>
      </c>
      <c r="BS650" s="44"/>
      <c r="BT650" s="53" t="str">
        <f t="shared" si="3052"/>
        <v>ＡＩモンスターラバー</v>
      </c>
      <c r="BU650" s="43">
        <f t="shared" si="3052"/>
        <v>198</v>
      </c>
      <c r="BV650" s="133">
        <f>SUM(BV588,BV592,BV596,BV600,BV604,BV608,BV612,BV616,BV620,BV624,BV628,BV632,BV636)</f>
        <v>18810</v>
      </c>
      <c r="BW650" s="113">
        <f>BV650/BN650</f>
        <v>0.10363636363636364</v>
      </c>
      <c r="BX650" s="35"/>
      <c r="BY650" s="27"/>
      <c r="BZ650" s="329" t="s">
        <v>38</v>
      </c>
      <c r="CA650" s="329"/>
      <c r="CB650" s="133">
        <f>SUM(CB588,CB592,CB596,CB600,CB604,CB608,CB612,CB616,CB620,CB624,CB628,CB632,CB636)*100</f>
        <v>56400</v>
      </c>
      <c r="CC650" s="67"/>
      <c r="CD650" s="44"/>
      <c r="CE650" s="23">
        <f>CB650/CF650</f>
        <v>1151.0204081632653</v>
      </c>
      <c r="CF650" s="133">
        <f>SUM(CF588,CF592,CF596,CF600,CF604,CF608,CF612,CF616,CF620,CF624,CF628,CF632,CF636)</f>
        <v>49</v>
      </c>
      <c r="CG650" s="44"/>
      <c r="CH650" s="68" t="str">
        <f t="shared" si="3053"/>
        <v>スプランキーラバー</v>
      </c>
      <c r="CI650" s="43">
        <f t="shared" si="3053"/>
        <v>187</v>
      </c>
      <c r="CJ650" s="133">
        <f>SUM(CJ588,CJ592,CJ596,CJ600,CJ604,CJ608,CJ612,CJ616,CJ620,CJ624,CJ628,CJ632,CJ636)</f>
        <v>11440</v>
      </c>
      <c r="CK650" s="113">
        <f>CJ650/CB650</f>
        <v>0.2028368794326241</v>
      </c>
      <c r="CL650" s="35"/>
      <c r="CM650" s="27"/>
      <c r="CN650" s="329" t="s">
        <v>38</v>
      </c>
      <c r="CO650" s="329"/>
      <c r="CP650" s="133">
        <f>SUM(CP588,CP592,CP596,CP600,CP604,CP608,CP612,CP616,CP620,CP624,CP628,CP632,CP636)*100</f>
        <v>68500</v>
      </c>
      <c r="CQ650" s="67"/>
      <c r="CR650" s="44"/>
      <c r="CS650" s="23">
        <f>CP650/CT650</f>
        <v>600.87719298245611</v>
      </c>
      <c r="CT650" s="133">
        <f>SUM(CT588,CT592,CT596,CT600,CT604,CT608,CT612,CT616,CT620,CT624,CT628,CT632,CT636)</f>
        <v>114</v>
      </c>
      <c r="CU650" s="44"/>
      <c r="CV650" s="53" t="str">
        <f t="shared" si="3054"/>
        <v>サンリオブレスレット</v>
      </c>
      <c r="CW650" s="43">
        <f t="shared" si="3054"/>
        <v>200</v>
      </c>
      <c r="CX650" s="133">
        <f>SUM(CX588,CX592,CX596,CX600,CX604,CX608,CX612,CX616,CX620,CX624,CX628,CX632,CX636)</f>
        <v>22800</v>
      </c>
      <c r="CY650" s="113">
        <f>CX650/CP650</f>
        <v>0.33284671532846716</v>
      </c>
      <c r="CZ650" s="35"/>
      <c r="DA650" s="58"/>
      <c r="DB650" s="329" t="s">
        <v>38</v>
      </c>
      <c r="DC650" s="329"/>
      <c r="DD650" s="133">
        <f>SUM(DD588,DD592,DD596,DD600,DD604,DD608,DD612,DD616,DD620,DD624,DD628,DD632,DD636)*100</f>
        <v>68300</v>
      </c>
      <c r="DE650" s="67"/>
      <c r="DF650" s="44"/>
      <c r="DG650" s="23">
        <f>DD650/DH650</f>
        <v>2276.6666666666665</v>
      </c>
      <c r="DH650" s="133">
        <f>SUM(DH588,DH592,DH596,DH600,DH604,DH608,DH612,DH616,DH620,DH624,DH628,DH632,DH636)</f>
        <v>30</v>
      </c>
      <c r="DI650" s="44"/>
      <c r="DJ650" s="53" t="str">
        <f t="shared" si="3055"/>
        <v>ピクミンマスコット</v>
      </c>
      <c r="DK650" s="43">
        <f t="shared" si="3055"/>
        <v>682</v>
      </c>
      <c r="DL650" s="133">
        <f>SUM(DL588,DL592,DL596,DL600,DL604,DL608,DL612,DL616,DL620,DL624,DL628,DL632,DL636)</f>
        <v>6908</v>
      </c>
      <c r="DM650" s="113">
        <f>DL650/DD650</f>
        <v>0.10114202049780381</v>
      </c>
      <c r="DN650" s="35"/>
      <c r="DO650" s="27"/>
      <c r="DP650" s="329" t="s">
        <v>38</v>
      </c>
      <c r="DQ650" s="329"/>
      <c r="DR650" s="133">
        <f>SUM(DR588,DR592,DR596,DR600,DR604,DR608,DR612,DR616,DR620,DR624,DR628,DR632,DR636)*100</f>
        <v>37200</v>
      </c>
      <c r="DS650" s="67"/>
      <c r="DT650" s="44"/>
      <c r="DU650" s="23">
        <f>DR650/DV650</f>
        <v>2066.6666666666665</v>
      </c>
      <c r="DV650" s="133">
        <f>SUM(DV588,DV592,DV596,DV600,DV604,DV608,DV612,DV616,DV620,DV624,DV628,DV632,DV636)</f>
        <v>18</v>
      </c>
      <c r="DW650" s="44"/>
      <c r="DX650" s="53" t="str">
        <f t="shared" si="3056"/>
        <v>キティフェイスポーチ</v>
      </c>
      <c r="DY650" s="43">
        <f t="shared" si="3056"/>
        <v>957</v>
      </c>
      <c r="DZ650" s="133">
        <f>SUM(DZ588,DZ592,DZ596,DZ600,DZ604,DZ608,DZ612,DZ616,DZ620,DZ624,DZ628,DZ632,DZ636)</f>
        <v>11242</v>
      </c>
      <c r="EA650" s="113">
        <f>DZ650/DR650</f>
        <v>0.3022043010752688</v>
      </c>
      <c r="EB650" s="35"/>
      <c r="EC650" s="27"/>
      <c r="ED650" s="46"/>
      <c r="EE650" s="326"/>
      <c r="EF650" s="326"/>
      <c r="EG650" s="44"/>
      <c r="EH650" s="44"/>
      <c r="EI650" s="23"/>
      <c r="EJ650" s="44"/>
      <c r="EK650" s="113"/>
      <c r="EL650" s="113"/>
      <c r="EM650" s="45"/>
      <c r="EN650" s="45"/>
      <c r="EO650" s="45"/>
      <c r="EP650" s="35"/>
      <c r="EQ650" s="27"/>
      <c r="ER650" s="46"/>
      <c r="ES650" s="44"/>
      <c r="ET650" s="44"/>
      <c r="EU650" s="44"/>
      <c r="EV650" s="44"/>
      <c r="EW650" s="23"/>
      <c r="EX650" s="44"/>
      <c r="EY650" s="44"/>
      <c r="EZ650" s="44"/>
      <c r="FA650" s="44"/>
      <c r="FB650" s="44"/>
      <c r="FC650" s="44"/>
      <c r="FD650" s="35"/>
      <c r="HW650" s="181"/>
      <c r="HX650" s="27"/>
      <c r="HY650" s="27"/>
      <c r="HZ650" s="27"/>
      <c r="IA650" s="27"/>
      <c r="IC650" s="174"/>
      <c r="ID650" s="27"/>
      <c r="IE650" s="27"/>
      <c r="IF650" s="27"/>
      <c r="IG650" s="27"/>
      <c r="IH650" s="29"/>
      <c r="IL650" s="27"/>
      <c r="IM650" s="27"/>
      <c r="IN650" s="27"/>
      <c r="IO650" s="27"/>
      <c r="IQ650" s="174"/>
      <c r="IR650" s="27"/>
      <c r="IS650" s="27"/>
      <c r="IT650" s="27"/>
      <c r="IU650" s="27"/>
      <c r="IV650" s="29"/>
      <c r="IY650" s="33"/>
      <c r="IZ650" s="329" t="s">
        <v>38</v>
      </c>
      <c r="JA650" s="329"/>
      <c r="JB650" s="133">
        <f>SUM(JB588,JB592,JB596,JB600,JB604,JB608,JB612,JB616,JB620,JB624,JB628,JB632,JB636)*100</f>
        <v>61200</v>
      </c>
      <c r="JC650" s="67"/>
      <c r="JD650" s="44"/>
      <c r="JE650" s="23">
        <f>JB650/JF650</f>
        <v>1003.2786885245902</v>
      </c>
      <c r="JF650" s="133">
        <f>SUM(JF588,JF592,JF596,JF600,JF604,JF608,JF612,JF616,JF620,JF624,JF628,JF632,JF636)</f>
        <v>61</v>
      </c>
      <c r="JG650" s="44"/>
      <c r="JH650" s="53" t="str">
        <f t="shared" si="3057"/>
        <v>スプランキーラバー</v>
      </c>
      <c r="JI650" s="43">
        <f t="shared" si="3057"/>
        <v>200</v>
      </c>
      <c r="JJ650" s="133">
        <f>SUM(JJ588,JJ592,JJ596,JJ600,JJ604,JJ608,JJ612,JJ616,JJ620,JJ624,JJ628,JJ632,JJ636)</f>
        <v>12200</v>
      </c>
      <c r="JK650" s="113">
        <f>JJ650/JB650</f>
        <v>0.19934640522875818</v>
      </c>
      <c r="JL650" s="35"/>
      <c r="JM650" s="27"/>
      <c r="JN650" s="329" t="s">
        <v>38</v>
      </c>
      <c r="JO650" s="329"/>
      <c r="JP650" s="133">
        <f>SUM(JP588,JP592,JP596,JP600,JP604,JP608,JP612,JP616,JP620,JP624,JP628,JP632,JP636)*100</f>
        <v>42200</v>
      </c>
      <c r="JQ650" s="67"/>
      <c r="JR650" s="44"/>
      <c r="JS650" s="23">
        <f>JP650/JT650</f>
        <v>1834.7826086956522</v>
      </c>
      <c r="JT650" s="133">
        <f>SUM(JT588,JT592,JT596,JT600,JT604,JT608,JT612,JT616,JT620,JT624,JT628,JT632,JT636)</f>
        <v>23</v>
      </c>
      <c r="JU650" s="44"/>
      <c r="JV650" s="53" t="str">
        <f t="shared" si="3058"/>
        <v>NICI</v>
      </c>
      <c r="JW650" s="43">
        <f t="shared" si="3058"/>
        <v>682</v>
      </c>
      <c r="JX650" s="133">
        <f>SUM(JX588,JX592,JX596,JX600,JX604,JX608,JX612,JX616,JX620,JX624,JX628,JX632,JX636)</f>
        <v>15686</v>
      </c>
      <c r="JY650" s="113">
        <f>JX650/JP650</f>
        <v>0.37170616113744076</v>
      </c>
      <c r="JZ650" s="35"/>
      <c r="KA650" s="134"/>
      <c r="KB650" s="329" t="s">
        <v>38</v>
      </c>
      <c r="KC650" s="329"/>
      <c r="KD650" s="133">
        <f>SUM(KD588,KD592,KD596,KD600,KD604,KD608,KD612,KD616,KD620,KD624,KD628,KD632,KD636)*100</f>
        <v>45700</v>
      </c>
      <c r="KE650" s="67"/>
      <c r="KF650" s="44"/>
      <c r="KG650" s="23">
        <f>KD650/KH650</f>
        <v>2077.2727272727275</v>
      </c>
      <c r="KH650" s="133">
        <f>SUM(KH588,KH592,KH596,KH600,KH604,KH608,KH612,KH616,KH620,KH624,KH628,KH632,KH636)</f>
        <v>22</v>
      </c>
      <c r="KI650" s="44"/>
      <c r="KJ650" s="53" t="str">
        <f t="shared" si="3059"/>
        <v>お菓子ウォレット</v>
      </c>
      <c r="KK650" s="43">
        <f t="shared" si="3059"/>
        <v>800</v>
      </c>
      <c r="KL650" s="133">
        <f>SUM(KL588,KL592,KL596,KL600,KL604,KL608,KL612,KL616,KL620,KL624,KL628,KL632,KL636)</f>
        <v>8348</v>
      </c>
      <c r="KM650" s="113">
        <f>KL650/KD650</f>
        <v>0.18266958424507659</v>
      </c>
      <c r="KN650" s="35"/>
      <c r="KO650" s="27"/>
      <c r="KP650" s="329" t="s">
        <v>38</v>
      </c>
      <c r="KQ650" s="329"/>
      <c r="KR650" s="133">
        <f>SUM(KR588,KR592,KR596,KR600,KR604,KR608,KR612,KR616,KR620,KR624,KR628,KR632,KR636)*100</f>
        <v>51800</v>
      </c>
      <c r="KS650" s="67"/>
      <c r="KT650" s="44"/>
      <c r="KU650" s="23">
        <f>KR650/KV650</f>
        <v>2158.3333333333335</v>
      </c>
      <c r="KV650" s="133">
        <f>SUM(KV588,KV592,KV596,KV600,KV604,KV608,KV612,KV616,KV620,KV624,KV628,KV632,KV636)</f>
        <v>24</v>
      </c>
      <c r="KW650" s="44"/>
      <c r="KX650" s="53" t="str">
        <f t="shared" si="3060"/>
        <v>キティフェイスポーチ</v>
      </c>
      <c r="KY650" s="43">
        <f t="shared" si="3060"/>
        <v>957</v>
      </c>
      <c r="KZ650" s="133">
        <f>SUM(KZ588,KZ592,KZ596,KZ600,KZ604,KZ608,KZ612,KZ616,KZ620,KZ624,KZ628,KZ632,KZ636)</f>
        <v>20691</v>
      </c>
      <c r="LA650" s="113">
        <f>KZ650/KR650</f>
        <v>0.39944015444015446</v>
      </c>
      <c r="LB650" s="35"/>
      <c r="LC650" s="27"/>
      <c r="LD650" s="46"/>
      <c r="LE650" s="44"/>
      <c r="LF650" s="44"/>
      <c r="LG650" s="44"/>
      <c r="LH650" s="44"/>
      <c r="LI650" s="23"/>
      <c r="LJ650" s="44"/>
      <c r="LK650" s="44"/>
      <c r="LL650" s="60"/>
      <c r="LM650" s="67"/>
      <c r="LN650" s="44"/>
      <c r="LO650" s="45"/>
      <c r="LP650" s="35"/>
      <c r="LQ650" s="27"/>
      <c r="LR650" s="46"/>
      <c r="LS650" s="326"/>
      <c r="LT650" s="326"/>
      <c r="LU650" s="44"/>
      <c r="LV650" s="44"/>
      <c r="LW650" s="23"/>
      <c r="LX650" s="44"/>
      <c r="LY650" s="113"/>
      <c r="LZ650" s="113"/>
      <c r="MA650" s="45"/>
      <c r="MB650" s="45"/>
      <c r="MC650" s="45"/>
      <c r="MD650" s="35"/>
      <c r="ME650" s="27"/>
      <c r="MF650" s="46"/>
      <c r="MG650" s="326"/>
      <c r="MH650" s="326"/>
      <c r="MI650" s="44"/>
      <c r="MJ650" s="44"/>
      <c r="MK650" s="23"/>
      <c r="ML650" s="44"/>
      <c r="MM650" s="113"/>
      <c r="MN650" s="113"/>
      <c r="MO650" s="45"/>
      <c r="MP650" s="45"/>
      <c r="MQ650" s="45"/>
      <c r="MR650" s="35"/>
      <c r="MS650" s="27"/>
      <c r="MT650" s="46"/>
      <c r="MU650" s="326"/>
      <c r="MV650" s="326"/>
      <c r="MW650" s="44"/>
      <c r="MX650" s="44"/>
      <c r="MY650" s="23"/>
      <c r="MZ650" s="44"/>
      <c r="NA650" s="113"/>
      <c r="NB650" s="113"/>
      <c r="NC650" s="45"/>
      <c r="ND650" s="45"/>
      <c r="NE650" s="45"/>
      <c r="NF650" s="35"/>
      <c r="NG650" s="27"/>
      <c r="NH650" s="46"/>
      <c r="NI650" s="326"/>
      <c r="NJ650" s="326"/>
      <c r="NK650" s="44"/>
      <c r="NL650" s="44"/>
      <c r="NM650" s="23"/>
      <c r="NN650" s="44"/>
      <c r="NO650" s="113"/>
      <c r="NP650" s="113"/>
      <c r="NQ650" s="45"/>
      <c r="NR650" s="45"/>
      <c r="NS650" s="45"/>
      <c r="NT650" s="35"/>
    </row>
    <row r="651" spans="1:384" ht="15" customHeight="1" thickTop="1" x14ac:dyDescent="0.2">
      <c r="A651" s="148" t="s">
        <v>747</v>
      </c>
      <c r="B651" s="149">
        <f>B650*$A643</f>
        <v>30619</v>
      </c>
      <c r="C651" s="150">
        <f>C650*$A643</f>
        <v>12424</v>
      </c>
      <c r="D651" s="150">
        <f>D650*$A643</f>
        <v>5955</v>
      </c>
      <c r="E651" s="143">
        <f>E650*$A643</f>
        <v>13076</v>
      </c>
      <c r="F651" s="215"/>
      <c r="G651" s="215"/>
      <c r="H651" s="42"/>
      <c r="I651" s="326">
        <f>I649*K651</f>
        <v>1837140</v>
      </c>
      <c r="J651" s="326"/>
      <c r="K651" s="151">
        <v>0.6</v>
      </c>
      <c r="L651" s="90"/>
      <c r="M651" s="117" t="s">
        <v>36</v>
      </c>
      <c r="N651" s="90">
        <f>I651-N650</f>
        <v>1160569</v>
      </c>
      <c r="O651" s="151">
        <f>N651/I649</f>
        <v>0.37903556615173584</v>
      </c>
      <c r="P651" s="151"/>
      <c r="Q651" s="152"/>
      <c r="R651" s="152"/>
      <c r="S651" s="152"/>
      <c r="T651" s="153"/>
      <c r="U651" s="27"/>
      <c r="V651" s="46"/>
      <c r="W651" s="326"/>
      <c r="X651" s="326"/>
      <c r="Y651" s="113"/>
      <c r="Z651" s="44"/>
      <c r="AA651" s="23"/>
      <c r="AB651" s="44"/>
      <c r="AC651" s="113"/>
      <c r="AD651" s="113"/>
      <c r="AE651" s="45"/>
      <c r="AF651" s="45"/>
      <c r="AG651" s="45"/>
      <c r="AH651" s="35"/>
      <c r="AI651" s="27"/>
      <c r="AJ651" s="46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35"/>
      <c r="AW651" s="27"/>
      <c r="AX651" s="46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35"/>
      <c r="BK651" s="50"/>
      <c r="BL651" s="46"/>
      <c r="BM651" s="23" t="s">
        <v>29</v>
      </c>
      <c r="BN651" s="44">
        <f>SUM(BN647:BN650)</f>
        <v>372100</v>
      </c>
      <c r="BO651" s="44"/>
      <c r="BP651" s="44"/>
      <c r="BQ651" s="44"/>
      <c r="BR651" s="44">
        <f>SUM(BR647:BR650)</f>
        <v>160</v>
      </c>
      <c r="BS651" s="44"/>
      <c r="BT651" s="329" t="s">
        <v>43</v>
      </c>
      <c r="BU651" s="329"/>
      <c r="BV651" s="43">
        <f>SUM(BV647:BV650)</f>
        <v>77184</v>
      </c>
      <c r="BW651" s="154">
        <f>BV651/BN651</f>
        <v>0.20742811072292394</v>
      </c>
      <c r="BX651" s="56"/>
      <c r="BY651" s="27"/>
      <c r="BZ651" s="46"/>
      <c r="CA651" s="23" t="s">
        <v>29</v>
      </c>
      <c r="CB651" s="44">
        <f>SUM(CB647:CB650)</f>
        <v>144000</v>
      </c>
      <c r="CC651" s="44"/>
      <c r="CD651" s="44"/>
      <c r="CE651" s="44"/>
      <c r="CF651" s="44">
        <f>SUM(CF647:CF650)</f>
        <v>75</v>
      </c>
      <c r="CG651" s="44"/>
      <c r="CH651" s="325" t="s">
        <v>43</v>
      </c>
      <c r="CI651" s="325"/>
      <c r="CJ651" s="43">
        <f>SUM(CJ647:CJ650)</f>
        <v>31450</v>
      </c>
      <c r="CK651" s="154">
        <f>CJ651/CB651</f>
        <v>0.21840277777777778</v>
      </c>
      <c r="CL651" s="35"/>
      <c r="CM651" s="27"/>
      <c r="CN651" s="46"/>
      <c r="CO651" s="23" t="s">
        <v>29</v>
      </c>
      <c r="CP651" s="44">
        <f>SUM(CP647:CP650)</f>
        <v>242100</v>
      </c>
      <c r="CQ651" s="44"/>
      <c r="CR651" s="44"/>
      <c r="CS651" s="44"/>
      <c r="CT651" s="44">
        <f>SUM(CT647:CT650)</f>
        <v>143</v>
      </c>
      <c r="CU651" s="44"/>
      <c r="CV651" s="325" t="s">
        <v>43</v>
      </c>
      <c r="CW651" s="325"/>
      <c r="CX651" s="43">
        <f>SUM(CX647:CX650)</f>
        <v>43510</v>
      </c>
      <c r="CY651" s="154">
        <f>CX651/CP651</f>
        <v>0.17971912432878975</v>
      </c>
      <c r="CZ651" s="35"/>
      <c r="DA651" s="58"/>
      <c r="DB651" s="46"/>
      <c r="DC651" s="23" t="s">
        <v>29</v>
      </c>
      <c r="DD651" s="44">
        <f>SUM(DD647:DD650)</f>
        <v>178200</v>
      </c>
      <c r="DE651" s="44"/>
      <c r="DF651" s="44"/>
      <c r="DG651" s="44"/>
      <c r="DH651" s="44">
        <f>SUM(DH647:DH650)</f>
        <v>98</v>
      </c>
      <c r="DI651" s="44"/>
      <c r="DJ651" s="330" t="s">
        <v>43</v>
      </c>
      <c r="DK651" s="330"/>
      <c r="DL651" s="43">
        <f>SUM(DL647:DL650)</f>
        <v>41752</v>
      </c>
      <c r="DM651" s="154">
        <f>DL651/DD651</f>
        <v>0.23429854096520764</v>
      </c>
      <c r="DN651" s="56"/>
      <c r="DO651" s="27"/>
      <c r="DP651" s="46"/>
      <c r="DQ651" s="23" t="s">
        <v>29</v>
      </c>
      <c r="DR651" s="44">
        <f>SUM(DR647:DR650)</f>
        <v>224300</v>
      </c>
      <c r="DS651" s="44"/>
      <c r="DT651" s="44"/>
      <c r="DU651" s="44"/>
      <c r="DV651" s="44">
        <f>SUM(DV647:DV650)</f>
        <v>71</v>
      </c>
      <c r="DW651" s="44"/>
      <c r="DX651" s="331" t="s">
        <v>43</v>
      </c>
      <c r="DY651" s="331"/>
      <c r="DZ651" s="43">
        <f>SUM(DZ647:DZ650)</f>
        <v>59048</v>
      </c>
      <c r="EA651" s="154">
        <f>DZ651/DR651</f>
        <v>0.26325456977262596</v>
      </c>
      <c r="EB651" s="56"/>
      <c r="EC651" s="27"/>
      <c r="ED651" s="46"/>
      <c r="EE651" s="326"/>
      <c r="EF651" s="326"/>
      <c r="EG651" s="113"/>
      <c r="EH651" s="44"/>
      <c r="EI651" s="23"/>
      <c r="EJ651" s="44"/>
      <c r="EK651" s="113"/>
      <c r="EL651" s="113"/>
      <c r="EM651" s="45"/>
      <c r="EN651" s="45"/>
      <c r="EO651" s="45"/>
      <c r="EP651" s="35"/>
      <c r="EQ651" s="27"/>
      <c r="ER651" s="46"/>
      <c r="ES651" s="44"/>
      <c r="ET651" s="44"/>
      <c r="EU651" s="44"/>
      <c r="EV651" s="44"/>
      <c r="EW651" s="44"/>
      <c r="EX651" s="44"/>
      <c r="EY651" s="44"/>
      <c r="EZ651" s="44"/>
      <c r="FA651" s="44"/>
      <c r="FB651" s="44"/>
      <c r="FC651" s="44"/>
      <c r="FD651" s="35"/>
      <c r="HW651" s="181"/>
      <c r="HX651" s="27"/>
      <c r="HY651" s="27"/>
      <c r="HZ651" s="27"/>
      <c r="IA651" s="27"/>
      <c r="IC651" s="174"/>
      <c r="ID651" s="27"/>
      <c r="IE651" s="27"/>
      <c r="IF651" s="27"/>
      <c r="IG651" s="27"/>
      <c r="IH651" s="29"/>
      <c r="IL651" s="27"/>
      <c r="IM651" s="27"/>
      <c r="IN651" s="27"/>
      <c r="IO651" s="27"/>
      <c r="IQ651" s="174"/>
      <c r="IR651" s="27"/>
      <c r="IS651" s="27"/>
      <c r="IT651" s="27"/>
      <c r="IU651" s="27"/>
      <c r="IV651" s="29"/>
      <c r="IY651" s="33"/>
      <c r="IZ651" s="46"/>
      <c r="JA651" s="23" t="s">
        <v>29</v>
      </c>
      <c r="JB651" s="44">
        <f>SUM(JB647:JB650)</f>
        <v>175700</v>
      </c>
      <c r="JC651" s="44"/>
      <c r="JD651" s="44"/>
      <c r="JE651" s="44"/>
      <c r="JF651" s="44">
        <f>SUM(JF647:JF650)</f>
        <v>93</v>
      </c>
      <c r="JG651" s="44"/>
      <c r="JH651" s="325" t="s">
        <v>43</v>
      </c>
      <c r="JI651" s="325"/>
      <c r="JJ651" s="43">
        <f>SUM(JJ647:JJ650)</f>
        <v>42029</v>
      </c>
      <c r="JK651" s="154">
        <f>JJ651/JB651</f>
        <v>0.23920887877063177</v>
      </c>
      <c r="JL651" s="35"/>
      <c r="JM651" s="27"/>
      <c r="JN651" s="46"/>
      <c r="JO651" s="23" t="s">
        <v>29</v>
      </c>
      <c r="JP651" s="44">
        <f>SUM(JP647:JP650)</f>
        <v>136200</v>
      </c>
      <c r="JQ651" s="44"/>
      <c r="JR651" s="44"/>
      <c r="JS651" s="44"/>
      <c r="JT651" s="44">
        <f>SUM(JT647:JT650)</f>
        <v>56</v>
      </c>
      <c r="JU651" s="44"/>
      <c r="JV651" s="325" t="s">
        <v>43</v>
      </c>
      <c r="JW651" s="325"/>
      <c r="JX651" s="43">
        <f>SUM(JX647:JX650)</f>
        <v>36327</v>
      </c>
      <c r="JY651" s="154">
        <f>JX651/JP651</f>
        <v>0.2667180616740088</v>
      </c>
      <c r="JZ651" s="35"/>
      <c r="KA651" s="61"/>
      <c r="KB651" s="46"/>
      <c r="KC651" s="23" t="s">
        <v>29</v>
      </c>
      <c r="KD651" s="44">
        <f>SUM(KD647:KD650)</f>
        <v>281800</v>
      </c>
      <c r="KE651" s="44"/>
      <c r="KF651" s="44"/>
      <c r="KG651" s="44"/>
      <c r="KH651" s="44">
        <f>SUM(KH647:KH650)</f>
        <v>142</v>
      </c>
      <c r="KI651" s="44"/>
      <c r="KJ651" s="325" t="s">
        <v>43</v>
      </c>
      <c r="KK651" s="325"/>
      <c r="KL651" s="43">
        <f>SUM(KL647:KL650)</f>
        <v>48504</v>
      </c>
      <c r="KM651" s="154">
        <f>KL651/KD651</f>
        <v>0.17212207239176722</v>
      </c>
      <c r="KN651" s="35"/>
      <c r="KO651" s="27"/>
      <c r="KP651" s="46"/>
      <c r="KQ651" s="23" t="s">
        <v>29</v>
      </c>
      <c r="KR651" s="44">
        <f>SUM(KR647:KR650)</f>
        <v>229100</v>
      </c>
      <c r="KS651" s="44"/>
      <c r="KT651" s="44"/>
      <c r="KU651" s="44"/>
      <c r="KV651" s="44">
        <f>SUM(KV647:KV650)</f>
        <v>131</v>
      </c>
      <c r="KW651" s="44"/>
      <c r="KX651" s="325" t="s">
        <v>43</v>
      </c>
      <c r="KY651" s="325"/>
      <c r="KZ651" s="43">
        <f>SUM(KZ647:KZ650)</f>
        <v>80481</v>
      </c>
      <c r="LA651" s="154">
        <f>KZ651/KR651</f>
        <v>0.35129201222173723</v>
      </c>
      <c r="LB651" s="35"/>
      <c r="LC651" s="27"/>
      <c r="LD651" s="46"/>
      <c r="LE651" s="44"/>
      <c r="LF651" s="44"/>
      <c r="LG651" s="44"/>
      <c r="LH651" s="44"/>
      <c r="LI651" s="44"/>
      <c r="LJ651" s="44"/>
      <c r="LK651" s="44"/>
      <c r="LL651" s="53"/>
      <c r="LM651" s="43"/>
      <c r="LN651" s="43"/>
      <c r="LO651" s="43"/>
      <c r="LP651" s="35"/>
      <c r="LQ651" s="27"/>
      <c r="LR651" s="46"/>
      <c r="LS651" s="326"/>
      <c r="LT651" s="326"/>
      <c r="LU651" s="113"/>
      <c r="LV651" s="44"/>
      <c r="LW651" s="23"/>
      <c r="LX651" s="44"/>
      <c r="LY651" s="113"/>
      <c r="LZ651" s="113"/>
      <c r="MA651" s="45"/>
      <c r="MB651" s="45"/>
      <c r="MC651" s="45"/>
      <c r="MD651" s="35"/>
      <c r="ME651" s="27"/>
      <c r="MF651" s="46"/>
      <c r="MG651" s="326"/>
      <c r="MH651" s="326"/>
      <c r="MI651" s="113"/>
      <c r="MJ651" s="44"/>
      <c r="MK651" s="23"/>
      <c r="ML651" s="44"/>
      <c r="MM651" s="113"/>
      <c r="MN651" s="113"/>
      <c r="MO651" s="45"/>
      <c r="MP651" s="45"/>
      <c r="MQ651" s="45"/>
      <c r="MR651" s="35"/>
      <c r="MS651" s="27"/>
      <c r="MT651" s="46"/>
      <c r="MU651" s="326"/>
      <c r="MV651" s="326"/>
      <c r="MW651" s="113"/>
      <c r="MX651" s="44"/>
      <c r="MY651" s="23"/>
      <c r="MZ651" s="44"/>
      <c r="NA651" s="113"/>
      <c r="NB651" s="113"/>
      <c r="NC651" s="45"/>
      <c r="ND651" s="45"/>
      <c r="NE651" s="45"/>
      <c r="NF651" s="35"/>
      <c r="NG651" s="27"/>
      <c r="NH651" s="46"/>
      <c r="NI651" s="326"/>
      <c r="NJ651" s="326"/>
      <c r="NK651" s="113"/>
      <c r="NL651" s="44"/>
      <c r="NM651" s="23"/>
      <c r="NN651" s="44"/>
      <c r="NO651" s="113"/>
      <c r="NP651" s="113"/>
      <c r="NQ651" s="45"/>
      <c r="NR651" s="45"/>
      <c r="NS651" s="45"/>
      <c r="NT651" s="35"/>
    </row>
    <row r="652" spans="1:384" x14ac:dyDescent="0.2">
      <c r="A652" s="155"/>
      <c r="B652" s="40"/>
      <c r="C652" s="217"/>
      <c r="D652" s="40"/>
      <c r="E652" s="88"/>
      <c r="F652" s="140"/>
      <c r="G652" s="140"/>
      <c r="H652" s="140"/>
      <c r="I652" s="194"/>
      <c r="J652" s="195"/>
      <c r="K652" s="196"/>
      <c r="L652" s="197"/>
      <c r="M652" s="194"/>
      <c r="N652" s="197"/>
      <c r="O652" s="198"/>
      <c r="P652" s="198"/>
      <c r="Q652" s="198"/>
      <c r="R652" s="198"/>
      <c r="S652" s="198"/>
      <c r="T652" s="199"/>
      <c r="U652" s="27"/>
      <c r="V652" s="168"/>
      <c r="W652" s="29"/>
      <c r="Y652" s="167"/>
      <c r="Z652" s="27"/>
      <c r="AA652" s="29"/>
      <c r="AB652" s="27"/>
      <c r="AC652" s="137"/>
      <c r="AD652" s="137"/>
      <c r="AE652" s="137"/>
      <c r="AF652" s="137"/>
      <c r="AG652" s="137"/>
      <c r="AH652" s="50"/>
      <c r="AI652" s="27"/>
      <c r="AJ652" s="168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50"/>
      <c r="AW652" s="27"/>
      <c r="AX652" s="168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50"/>
      <c r="BK652" s="50"/>
      <c r="BL652" s="50"/>
      <c r="BM652" s="50"/>
      <c r="BN652" s="50"/>
      <c r="BO652" s="50"/>
      <c r="BP652" s="50"/>
      <c r="BQ652" s="50"/>
      <c r="BR652" s="50"/>
      <c r="BS652" s="50"/>
      <c r="BT652" s="50"/>
      <c r="BU652" s="50"/>
      <c r="BV652" s="50"/>
      <c r="BW652" s="50"/>
      <c r="BX652" s="50"/>
      <c r="BY652" s="27"/>
      <c r="BZ652" s="168"/>
      <c r="CA652" s="29"/>
      <c r="CE652" s="27"/>
      <c r="CF652" s="27"/>
      <c r="CG652" s="27"/>
      <c r="CH652" s="169"/>
      <c r="CJ652" s="27"/>
      <c r="CK652" s="167"/>
      <c r="CL652" s="50"/>
      <c r="CM652" s="27"/>
      <c r="CN652" s="168"/>
      <c r="CO652" s="29"/>
      <c r="CP652" s="27"/>
      <c r="CQ652" s="27"/>
      <c r="CR652" s="27"/>
      <c r="CS652" s="27"/>
      <c r="CT652" s="27"/>
      <c r="CU652" s="27"/>
      <c r="CV652" s="170"/>
      <c r="CX652" s="27"/>
      <c r="CY652" s="167"/>
      <c r="CZ652" s="50"/>
      <c r="DA652" s="58"/>
      <c r="DB652" s="50"/>
      <c r="DC652" s="50"/>
      <c r="DD652" s="50"/>
      <c r="DE652" s="50"/>
      <c r="DF652" s="50"/>
      <c r="DG652" s="50"/>
      <c r="DH652" s="50"/>
      <c r="DI652" s="50"/>
      <c r="DJ652" s="171"/>
      <c r="DK652" s="50"/>
      <c r="DL652" s="50"/>
      <c r="DM652" s="50"/>
      <c r="DN652" s="50"/>
      <c r="DO652" s="27"/>
      <c r="DP652" s="168"/>
      <c r="DQ652" s="29"/>
      <c r="DR652" s="27"/>
      <c r="DS652" s="27"/>
      <c r="DT652" s="27"/>
      <c r="DU652" s="27"/>
      <c r="DV652" s="27"/>
      <c r="DW652" s="27"/>
      <c r="DX652" s="170"/>
      <c r="DZ652" s="27"/>
      <c r="EA652" s="167"/>
      <c r="EB652" s="50"/>
      <c r="EC652" s="27"/>
      <c r="ED652" s="168"/>
      <c r="EE652" s="29"/>
      <c r="EG652" s="167"/>
      <c r="EH652" s="27"/>
      <c r="EI652" s="29"/>
      <c r="EJ652" s="27"/>
      <c r="EK652" s="137"/>
      <c r="EL652" s="137"/>
      <c r="EM652" s="137"/>
      <c r="EN652" s="137"/>
      <c r="EO652" s="137"/>
      <c r="EP652" s="50"/>
      <c r="EQ652" s="27"/>
      <c r="ER652" s="168"/>
      <c r="ES652" s="27"/>
      <c r="ET652" s="27"/>
      <c r="EU652" s="27"/>
      <c r="EV652" s="27"/>
      <c r="EW652" s="27"/>
      <c r="EX652" s="27"/>
      <c r="EY652" s="27"/>
      <c r="EZ652" s="27"/>
      <c r="FA652" s="27"/>
      <c r="FB652" s="27"/>
      <c r="FC652" s="27"/>
      <c r="FD652" s="50"/>
      <c r="HW652" s="50"/>
      <c r="HX652" s="27"/>
      <c r="HY652" s="27"/>
      <c r="HZ652" s="27"/>
      <c r="IA652" s="27"/>
      <c r="IC652" s="174"/>
      <c r="ID652" s="27"/>
      <c r="IE652" s="27"/>
      <c r="IF652" s="27"/>
      <c r="IG652" s="27"/>
      <c r="IH652" s="27"/>
      <c r="IL652" s="27"/>
      <c r="IM652" s="27"/>
      <c r="IN652" s="27"/>
      <c r="IO652" s="27"/>
      <c r="IQ652" s="174"/>
      <c r="IR652" s="27"/>
      <c r="IS652" s="27"/>
      <c r="IT652" s="27"/>
      <c r="IU652" s="27"/>
      <c r="IV652" s="27"/>
      <c r="IY652" s="33"/>
      <c r="IZ652" s="168"/>
      <c r="JA652" s="29"/>
      <c r="JB652" s="27"/>
      <c r="JC652" s="27"/>
      <c r="JD652" s="27"/>
      <c r="JE652" s="27"/>
      <c r="JF652" s="27"/>
      <c r="JG652" s="27"/>
      <c r="JH652" s="172"/>
      <c r="JJ652" s="27"/>
      <c r="JK652" s="167"/>
      <c r="JL652" s="50"/>
      <c r="JM652" s="27"/>
      <c r="JN652" s="168"/>
      <c r="JO652" s="29"/>
      <c r="JS652" s="27"/>
      <c r="JT652" s="27"/>
      <c r="JU652" s="27"/>
      <c r="JV652" s="27"/>
      <c r="JX652" s="27"/>
      <c r="JY652" s="167"/>
      <c r="JZ652" s="50"/>
      <c r="KA652" s="50"/>
      <c r="KB652" s="168"/>
      <c r="KC652" s="29"/>
      <c r="KD652" s="27"/>
      <c r="KE652" s="27"/>
      <c r="KF652" s="27"/>
      <c r="KG652" s="27"/>
      <c r="KH652" s="27"/>
      <c r="KI652" s="27"/>
      <c r="KJ652" s="172"/>
      <c r="KL652" s="27"/>
      <c r="KM652" s="167"/>
      <c r="KN652" s="50"/>
      <c r="KO652" s="27"/>
      <c r="KP652" s="168"/>
      <c r="KQ652" s="29"/>
      <c r="KU652" s="27"/>
      <c r="KV652" s="27"/>
      <c r="KW652" s="27"/>
      <c r="KX652" s="27"/>
      <c r="KZ652" s="27"/>
      <c r="LA652" s="167"/>
      <c r="LB652" s="50"/>
      <c r="LC652" s="27"/>
      <c r="LD652" s="168"/>
      <c r="LE652" s="27"/>
      <c r="LF652" s="27"/>
      <c r="LG652" s="27"/>
      <c r="LH652" s="27"/>
      <c r="LI652" s="27"/>
      <c r="LJ652" s="27"/>
      <c r="LK652" s="27"/>
      <c r="LL652" s="173"/>
      <c r="LM652" s="27"/>
      <c r="LN652" s="27"/>
      <c r="LO652" s="27"/>
      <c r="LP652" s="50"/>
      <c r="LQ652" s="27"/>
      <c r="LR652" s="168"/>
      <c r="LS652" s="29"/>
      <c r="LU652" s="167"/>
      <c r="LV652" s="27"/>
      <c r="LW652" s="29"/>
      <c r="LX652" s="27"/>
      <c r="LY652" s="137"/>
      <c r="LZ652" s="137"/>
      <c r="MA652" s="137"/>
      <c r="MB652" s="137"/>
      <c r="MC652" s="137"/>
      <c r="MD652" s="50"/>
      <c r="ME652" s="27"/>
      <c r="MF652" s="168"/>
      <c r="MG652" s="29"/>
      <c r="MI652" s="167"/>
      <c r="MJ652" s="27"/>
      <c r="MK652" s="29"/>
      <c r="ML652" s="27"/>
      <c r="MM652" s="137"/>
      <c r="MN652" s="137"/>
      <c r="MO652" s="137"/>
      <c r="MP652" s="137"/>
      <c r="MQ652" s="137"/>
      <c r="MR652" s="50"/>
      <c r="MS652" s="27"/>
      <c r="MT652" s="168"/>
      <c r="MU652" s="29"/>
      <c r="MW652" s="167"/>
      <c r="MX652" s="27"/>
      <c r="MY652" s="29"/>
      <c r="MZ652" s="27"/>
      <c r="NA652" s="137"/>
      <c r="NB652" s="137"/>
      <c r="NC652" s="137"/>
      <c r="ND652" s="137"/>
      <c r="NE652" s="137"/>
      <c r="NF652" s="50"/>
      <c r="NG652" s="27"/>
      <c r="NH652" s="168"/>
      <c r="NI652" s="29"/>
      <c r="NK652" s="167"/>
      <c r="NL652" s="27"/>
      <c r="NM652" s="29"/>
      <c r="NN652" s="27"/>
      <c r="NO652" s="137"/>
      <c r="NP652" s="137"/>
      <c r="NQ652" s="137"/>
      <c r="NR652" s="137"/>
      <c r="NS652" s="137"/>
      <c r="NT652" s="50"/>
    </row>
    <row r="653" spans="1:384" x14ac:dyDescent="0.2">
      <c r="A653" s="175" t="s">
        <v>44</v>
      </c>
      <c r="B653" s="218"/>
      <c r="C653" s="40"/>
      <c r="D653" s="40"/>
      <c r="E653" s="40"/>
      <c r="F653" s="140"/>
      <c r="G653" s="140"/>
      <c r="H653" s="140"/>
      <c r="I653" s="326" t="e">
        <f>I649+#REF!*100+#REF!*100</f>
        <v>#REF!</v>
      </c>
      <c r="J653" s="326"/>
      <c r="K653" s="113"/>
      <c r="L653" s="44"/>
      <c r="M653" s="332" t="s">
        <v>742</v>
      </c>
      <c r="N653" s="332"/>
      <c r="O653" s="44" t="e">
        <f>O649+#REF!+#REF!</f>
        <v>#REF!</v>
      </c>
      <c r="P653" s="44"/>
      <c r="Q653" s="45"/>
      <c r="R653" s="45"/>
      <c r="S653" s="45"/>
      <c r="T653" s="35"/>
      <c r="U653" s="27"/>
      <c r="V653" s="183"/>
      <c r="W653" s="327"/>
      <c r="X653" s="327"/>
      <c r="Y653" s="167"/>
      <c r="Z653" s="27"/>
      <c r="AA653" s="29"/>
      <c r="AB653" s="27"/>
      <c r="AC653" s="137"/>
      <c r="AD653" s="137"/>
      <c r="AE653" s="137"/>
      <c r="AF653" s="137"/>
      <c r="AG653" s="137"/>
      <c r="AH653" s="50"/>
      <c r="AI653" s="27"/>
      <c r="AJ653" s="168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50"/>
      <c r="AW653" s="27"/>
      <c r="AX653" s="168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50"/>
      <c r="BK653" s="50"/>
      <c r="BL653" s="50"/>
      <c r="BM653" s="50"/>
      <c r="BN653" s="50"/>
      <c r="BO653" s="50"/>
      <c r="BP653" s="50"/>
      <c r="BQ653" s="50"/>
      <c r="BR653" s="50"/>
      <c r="BS653" s="50"/>
      <c r="BT653" s="50"/>
      <c r="BU653" s="50"/>
      <c r="BV653" s="50"/>
      <c r="BW653" s="50"/>
      <c r="BX653" s="50"/>
      <c r="BY653" s="27"/>
      <c r="BZ653" s="168"/>
      <c r="CA653" s="29"/>
      <c r="CE653" s="27"/>
      <c r="CF653" s="27"/>
      <c r="CG653" s="27"/>
      <c r="CH653" s="169"/>
      <c r="CJ653" s="27"/>
      <c r="CK653" s="167"/>
      <c r="CL653" s="50"/>
      <c r="CM653" s="27"/>
      <c r="CN653" s="168"/>
      <c r="CO653" s="29"/>
      <c r="CP653" s="27"/>
      <c r="CQ653" s="27"/>
      <c r="CR653" s="27"/>
      <c r="CS653" s="27"/>
      <c r="CT653" s="27"/>
      <c r="CU653" s="27"/>
      <c r="CV653" s="170"/>
      <c r="CX653" s="27"/>
      <c r="CY653" s="167"/>
      <c r="CZ653" s="50"/>
      <c r="DA653" s="58"/>
      <c r="DB653" s="50"/>
      <c r="DC653" s="50"/>
      <c r="DD653" s="50"/>
      <c r="DE653" s="50"/>
      <c r="DF653" s="50"/>
      <c r="DG653" s="50"/>
      <c r="DH653" s="50"/>
      <c r="DI653" s="50"/>
      <c r="DJ653" s="171"/>
      <c r="DK653" s="50"/>
      <c r="DL653" s="50"/>
      <c r="DM653" s="50"/>
      <c r="DN653" s="50"/>
      <c r="DO653" s="27"/>
      <c r="DP653" s="168"/>
      <c r="DQ653" s="29"/>
      <c r="DR653" s="27"/>
      <c r="DS653" s="27"/>
      <c r="DT653" s="27"/>
      <c r="DU653" s="27"/>
      <c r="DV653" s="27"/>
      <c r="DW653" s="27"/>
      <c r="DX653" s="170"/>
      <c r="DZ653" s="27"/>
      <c r="EA653" s="167"/>
      <c r="EB653" s="50"/>
      <c r="EC653" s="27"/>
      <c r="ED653" s="183"/>
      <c r="EE653" s="327"/>
      <c r="EF653" s="327"/>
      <c r="EG653" s="167"/>
      <c r="EH653" s="27"/>
      <c r="EI653" s="29"/>
      <c r="EJ653" s="27"/>
      <c r="EK653" s="137"/>
      <c r="EL653" s="137"/>
      <c r="EM653" s="137"/>
      <c r="EN653" s="137"/>
      <c r="EO653" s="137"/>
      <c r="EP653" s="50"/>
      <c r="EQ653" s="27"/>
      <c r="ER653" s="168"/>
      <c r="ES653" s="27"/>
      <c r="ET653" s="27"/>
      <c r="EU653" s="27"/>
      <c r="EV653" s="27"/>
      <c r="EW653" s="27"/>
      <c r="EX653" s="27"/>
      <c r="EY653" s="27"/>
      <c r="EZ653" s="27"/>
      <c r="FA653" s="27"/>
      <c r="FB653" s="27"/>
      <c r="FC653" s="27"/>
      <c r="FD653" s="50"/>
      <c r="HW653" s="50"/>
      <c r="IY653" s="33"/>
      <c r="IZ653" s="168"/>
      <c r="JA653" s="29"/>
      <c r="JB653" s="27"/>
      <c r="JC653" s="27"/>
      <c r="JD653" s="27"/>
      <c r="JE653" s="27"/>
      <c r="JF653" s="27"/>
      <c r="JG653" s="27"/>
      <c r="JH653" s="172"/>
      <c r="JJ653" s="27"/>
      <c r="JK653" s="167"/>
      <c r="JL653" s="50"/>
      <c r="JM653" s="27"/>
      <c r="JN653" s="168"/>
      <c r="JO653" s="29"/>
      <c r="JS653" s="27"/>
      <c r="JT653" s="27"/>
      <c r="JU653" s="27"/>
      <c r="JV653" s="27"/>
      <c r="JX653" s="27"/>
      <c r="JY653" s="167"/>
      <c r="JZ653" s="50"/>
      <c r="KA653" s="50"/>
      <c r="KB653" s="168"/>
      <c r="KC653" s="29"/>
      <c r="KD653" s="27"/>
      <c r="KE653" s="27"/>
      <c r="KF653" s="27"/>
      <c r="KG653" s="27"/>
      <c r="KH653" s="27"/>
      <c r="KI653" s="27"/>
      <c r="KJ653" s="172"/>
      <c r="KL653" s="27"/>
      <c r="KM653" s="167"/>
      <c r="KN653" s="50"/>
      <c r="KO653" s="27"/>
      <c r="KP653" s="168"/>
      <c r="KQ653" s="29"/>
      <c r="KU653" s="27"/>
      <c r="KV653" s="27"/>
      <c r="KW653" s="27"/>
      <c r="KX653" s="27"/>
      <c r="KZ653" s="27"/>
      <c r="LA653" s="167"/>
      <c r="LB653" s="50"/>
      <c r="LC653" s="27"/>
      <c r="LD653" s="168"/>
      <c r="LE653" s="27"/>
      <c r="LF653" s="27"/>
      <c r="LG653" s="27"/>
      <c r="LH653" s="27"/>
      <c r="LI653" s="27"/>
      <c r="LJ653" s="27"/>
      <c r="LK653" s="27"/>
      <c r="LL653" s="173"/>
      <c r="LM653" s="27"/>
      <c r="LN653" s="27"/>
      <c r="LO653" s="27"/>
      <c r="LP653" s="50"/>
      <c r="LQ653" s="27"/>
      <c r="LR653" s="183"/>
      <c r="LS653" s="327"/>
      <c r="LT653" s="327"/>
      <c r="LU653" s="167"/>
      <c r="LV653" s="27"/>
      <c r="LW653" s="29"/>
      <c r="LX653" s="27"/>
      <c r="LY653" s="137"/>
      <c r="LZ653" s="137"/>
      <c r="MA653" s="137"/>
      <c r="MB653" s="137"/>
      <c r="MC653" s="137"/>
      <c r="MD653" s="50"/>
      <c r="ME653" s="27"/>
      <c r="MF653" s="183"/>
      <c r="MG653" s="327"/>
      <c r="MH653" s="327"/>
      <c r="MI653" s="167"/>
      <c r="MJ653" s="27"/>
      <c r="MK653" s="29"/>
      <c r="ML653" s="27"/>
      <c r="MM653" s="137"/>
      <c r="MN653" s="137"/>
      <c r="MO653" s="137"/>
      <c r="MP653" s="137"/>
      <c r="MQ653" s="137"/>
      <c r="MR653" s="50"/>
      <c r="MS653" s="27"/>
      <c r="MT653" s="183"/>
      <c r="MU653" s="327"/>
      <c r="MV653" s="327"/>
      <c r="MW653" s="167"/>
      <c r="MX653" s="27"/>
      <c r="MY653" s="29"/>
      <c r="MZ653" s="27"/>
      <c r="NA653" s="137"/>
      <c r="NB653" s="137"/>
      <c r="NC653" s="137"/>
      <c r="ND653" s="137"/>
      <c r="NE653" s="137"/>
      <c r="NF653" s="50"/>
      <c r="NG653" s="27"/>
      <c r="NH653" s="183"/>
      <c r="NI653" s="327"/>
      <c r="NJ653" s="327"/>
      <c r="NK653" s="167"/>
      <c r="NL653" s="27"/>
      <c r="NM653" s="29"/>
      <c r="NN653" s="27"/>
      <c r="NO653" s="137"/>
      <c r="NP653" s="137"/>
      <c r="NQ653" s="137"/>
      <c r="NR653" s="137"/>
      <c r="NS653" s="137"/>
      <c r="NT653" s="50"/>
    </row>
    <row r="654" spans="1:384" x14ac:dyDescent="0.2">
      <c r="A654" s="17"/>
      <c r="B654" s="39"/>
      <c r="C654" s="40"/>
      <c r="D654" s="40"/>
      <c r="E654" s="40"/>
      <c r="F654" s="140"/>
      <c r="G654" s="140"/>
      <c r="H654" s="140"/>
      <c r="I654" s="326"/>
      <c r="J654" s="326"/>
      <c r="K654" s="113"/>
      <c r="L654" s="44"/>
      <c r="M654" s="326" t="s">
        <v>45</v>
      </c>
      <c r="N654" s="326"/>
      <c r="O654" s="44" t="e">
        <f>K650+#REF!+#REF!</f>
        <v>#REF!</v>
      </c>
      <c r="P654" s="44"/>
      <c r="Q654" s="45"/>
      <c r="R654" s="45"/>
      <c r="S654" s="45"/>
      <c r="T654" s="35"/>
      <c r="U654" s="27"/>
      <c r="V654" s="183"/>
      <c r="W654" s="29"/>
      <c r="Y654" s="167"/>
      <c r="Z654" s="27"/>
      <c r="AA654" s="29"/>
      <c r="AB654" s="27"/>
      <c r="AC654" s="137"/>
      <c r="AD654" s="137"/>
      <c r="AE654" s="137"/>
      <c r="AF654" s="137"/>
      <c r="AG654" s="137"/>
      <c r="AH654" s="50"/>
      <c r="AI654" s="27"/>
      <c r="AJ654" s="168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50"/>
      <c r="AW654" s="27"/>
      <c r="AX654" s="168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50"/>
      <c r="BK654" s="50"/>
      <c r="BL654" s="50"/>
      <c r="BM654" s="50"/>
      <c r="BN654" s="50"/>
      <c r="BO654" s="50"/>
      <c r="BP654" s="50"/>
      <c r="BQ654" s="50"/>
      <c r="BR654" s="50"/>
      <c r="BS654" s="50"/>
      <c r="BT654" s="50"/>
      <c r="BU654" s="50"/>
      <c r="BV654" s="50"/>
      <c r="BW654" s="50"/>
      <c r="BX654" s="50"/>
      <c r="BY654" s="27"/>
      <c r="BZ654" s="168"/>
      <c r="CA654" s="29"/>
      <c r="CE654" s="27"/>
      <c r="CF654" s="27"/>
      <c r="CG654" s="27"/>
      <c r="CH654" s="169"/>
      <c r="CJ654" s="27"/>
      <c r="CK654" s="167"/>
      <c r="CL654" s="50"/>
      <c r="CM654" s="27"/>
      <c r="CN654" s="168"/>
      <c r="CO654" s="29"/>
      <c r="CP654" s="27"/>
      <c r="CQ654" s="27"/>
      <c r="CR654" s="27"/>
      <c r="CS654" s="27"/>
      <c r="CT654" s="27"/>
      <c r="CU654" s="27"/>
      <c r="CV654" s="170"/>
      <c r="CX654" s="27"/>
      <c r="CY654" s="167"/>
      <c r="CZ654" s="50"/>
      <c r="DA654" s="58"/>
      <c r="DB654" s="50"/>
      <c r="DC654" s="50"/>
      <c r="DD654" s="50"/>
      <c r="DE654" s="50"/>
      <c r="DF654" s="50"/>
      <c r="DG654" s="50"/>
      <c r="DH654" s="50"/>
      <c r="DI654" s="50"/>
      <c r="DJ654" s="171"/>
      <c r="DK654" s="50"/>
      <c r="DL654" s="50"/>
      <c r="DM654" s="50"/>
      <c r="DN654" s="50"/>
      <c r="DO654" s="27"/>
      <c r="DP654" s="168"/>
      <c r="DQ654" s="29"/>
      <c r="DR654" s="27"/>
      <c r="DS654" s="27"/>
      <c r="DT654" s="27"/>
      <c r="DU654" s="27"/>
      <c r="DV654" s="27"/>
      <c r="DW654" s="27"/>
      <c r="DX654" s="170"/>
      <c r="DZ654" s="27"/>
      <c r="EA654" s="167"/>
      <c r="EB654" s="50"/>
      <c r="EC654" s="27"/>
      <c r="ED654" s="183"/>
      <c r="EE654" s="29"/>
      <c r="EG654" s="167"/>
      <c r="EH654" s="27"/>
      <c r="EI654" s="29"/>
      <c r="EJ654" s="27"/>
      <c r="EK654" s="137"/>
      <c r="EL654" s="137"/>
      <c r="EM654" s="137"/>
      <c r="EN654" s="137"/>
      <c r="EO654" s="137"/>
      <c r="EP654" s="50"/>
      <c r="EQ654" s="27"/>
      <c r="ER654" s="168"/>
      <c r="ES654" s="27"/>
      <c r="ET654" s="27"/>
      <c r="EU654" s="27"/>
      <c r="EV654" s="27"/>
      <c r="EW654" s="27"/>
      <c r="EX654" s="27"/>
      <c r="EY654" s="27"/>
      <c r="EZ654" s="27"/>
      <c r="FA654" s="27"/>
      <c r="FB654" s="27"/>
      <c r="FC654" s="27"/>
      <c r="FD654" s="50"/>
      <c r="HW654" s="50"/>
      <c r="IY654" s="33"/>
      <c r="IZ654" s="168"/>
      <c r="JA654" s="29"/>
      <c r="JB654" s="27"/>
      <c r="JC654" s="27"/>
      <c r="JD654" s="27"/>
      <c r="JE654" s="27"/>
      <c r="JF654" s="27"/>
      <c r="JG654" s="27"/>
      <c r="JH654" s="172"/>
      <c r="JJ654" s="27"/>
      <c r="JK654" s="167"/>
      <c r="JL654" s="50"/>
      <c r="JM654" s="27"/>
      <c r="JN654" s="168"/>
      <c r="JO654" s="29"/>
      <c r="JS654" s="27"/>
      <c r="JT654" s="27"/>
      <c r="JU654" s="27"/>
      <c r="JV654" s="27"/>
      <c r="JX654" s="27"/>
      <c r="JY654" s="167"/>
      <c r="JZ654" s="50"/>
      <c r="KA654" s="50"/>
      <c r="KB654" s="168"/>
      <c r="KC654" s="29"/>
      <c r="KD654" s="27"/>
      <c r="KE654" s="27"/>
      <c r="KF654" s="27"/>
      <c r="KG654" s="27"/>
      <c r="KH654" s="27"/>
      <c r="KI654" s="27"/>
      <c r="KJ654" s="172"/>
      <c r="KL654" s="27"/>
      <c r="KM654" s="167"/>
      <c r="KN654" s="50"/>
      <c r="KO654" s="27"/>
      <c r="KP654" s="168"/>
      <c r="KQ654" s="29"/>
      <c r="KU654" s="27"/>
      <c r="KV654" s="27"/>
      <c r="KW654" s="27"/>
      <c r="KX654" s="27"/>
      <c r="KZ654" s="27"/>
      <c r="LA654" s="167"/>
      <c r="LB654" s="50"/>
      <c r="LC654" s="27"/>
      <c r="LD654" s="168"/>
      <c r="LE654" s="27"/>
      <c r="LF654" s="27"/>
      <c r="LG654" s="27"/>
      <c r="LH654" s="27"/>
      <c r="LI654" s="27"/>
      <c r="LJ654" s="27"/>
      <c r="LK654" s="27"/>
      <c r="LL654" s="173"/>
      <c r="LM654" s="27"/>
      <c r="LN654" s="27"/>
      <c r="LO654" s="27"/>
      <c r="LP654" s="50"/>
      <c r="LQ654" s="27"/>
      <c r="LR654" s="183"/>
      <c r="LS654" s="29"/>
      <c r="LU654" s="167"/>
      <c r="LV654" s="27"/>
      <c r="LW654" s="29"/>
      <c r="LX654" s="27"/>
      <c r="LY654" s="137"/>
      <c r="LZ654" s="137"/>
      <c r="MA654" s="137"/>
      <c r="MB654" s="137"/>
      <c r="MC654" s="137"/>
      <c r="MD654" s="50"/>
      <c r="ME654" s="27"/>
      <c r="MF654" s="183"/>
      <c r="MG654" s="29"/>
      <c r="MI654" s="167"/>
      <c r="MJ654" s="27"/>
      <c r="MK654" s="29"/>
      <c r="ML654" s="27"/>
      <c r="MM654" s="137"/>
      <c r="MN654" s="137"/>
      <c r="MO654" s="137"/>
      <c r="MP654" s="137"/>
      <c r="MQ654" s="137"/>
      <c r="MR654" s="50"/>
      <c r="MS654" s="27"/>
      <c r="MT654" s="183"/>
      <c r="MU654" s="29"/>
      <c r="MW654" s="167"/>
      <c r="MX654" s="27"/>
      <c r="MY654" s="29"/>
      <c r="MZ654" s="27"/>
      <c r="NA654" s="137"/>
      <c r="NB654" s="137"/>
      <c r="NC654" s="137"/>
      <c r="ND654" s="137"/>
      <c r="NE654" s="137"/>
      <c r="NF654" s="50"/>
      <c r="NG654" s="27"/>
      <c r="NH654" s="183"/>
      <c r="NI654" s="29"/>
      <c r="NK654" s="167"/>
      <c r="NL654" s="27"/>
      <c r="NM654" s="29"/>
      <c r="NN654" s="27"/>
      <c r="NO654" s="137"/>
      <c r="NP654" s="137"/>
      <c r="NQ654" s="137"/>
      <c r="NR654" s="137"/>
      <c r="NS654" s="137"/>
      <c r="NT654" s="50"/>
    </row>
    <row r="655" spans="1:384" x14ac:dyDescent="0.2">
      <c r="A655" s="17"/>
      <c r="B655" s="39"/>
      <c r="C655" s="40"/>
      <c r="D655" s="40"/>
      <c r="E655" s="40"/>
      <c r="F655" s="140"/>
      <c r="G655" s="140"/>
      <c r="H655" s="140"/>
      <c r="I655" s="326"/>
      <c r="J655" s="326"/>
      <c r="K655" s="113"/>
      <c r="L655" s="44"/>
      <c r="M655" s="332" t="s">
        <v>749</v>
      </c>
      <c r="N655" s="332"/>
      <c r="O655" s="66" t="e">
        <f>N650+#REF!+#REF!</f>
        <v>#REF!</v>
      </c>
      <c r="P655" s="66"/>
      <c r="Q655" s="113" t="e">
        <f>O655/I653</f>
        <v>#REF!</v>
      </c>
      <c r="R655" s="45"/>
      <c r="S655" s="45"/>
      <c r="T655" s="35"/>
      <c r="U655" s="27"/>
      <c r="V655" s="168"/>
      <c r="W655" s="327"/>
      <c r="X655" s="327"/>
      <c r="Y655" s="167"/>
      <c r="Z655" s="27"/>
      <c r="AA655" s="29"/>
      <c r="AB655" s="27"/>
      <c r="AC655" s="137"/>
      <c r="AD655" s="137"/>
      <c r="AE655" s="137"/>
      <c r="AF655" s="137"/>
      <c r="AG655" s="137"/>
      <c r="AH655" s="50"/>
      <c r="AI655" s="27"/>
      <c r="AJ655" s="168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50"/>
      <c r="AW655" s="27"/>
      <c r="AX655" s="168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50"/>
      <c r="BK655" s="50"/>
      <c r="BL655" s="50"/>
      <c r="BM655" s="50"/>
      <c r="BN655" s="50"/>
      <c r="BO655" s="50"/>
      <c r="BP655" s="50"/>
      <c r="BQ655" s="50"/>
      <c r="BR655" s="50"/>
      <c r="BS655" s="50"/>
      <c r="BT655" s="50"/>
      <c r="BU655" s="50"/>
      <c r="BV655" s="50"/>
      <c r="BW655" s="50"/>
      <c r="BX655" s="50"/>
      <c r="BY655" s="27"/>
      <c r="BZ655" s="168"/>
      <c r="CA655" s="29"/>
      <c r="CB655" s="27"/>
      <c r="CC655" s="27"/>
      <c r="CD655" s="27"/>
      <c r="CE655" s="27"/>
      <c r="CF655" s="27"/>
      <c r="CG655" s="27"/>
      <c r="CH655" s="187"/>
      <c r="CJ655" s="27"/>
      <c r="CK655" s="167"/>
      <c r="CL655" s="50"/>
      <c r="CM655" s="27"/>
      <c r="CN655" s="168"/>
      <c r="CO655" s="29"/>
      <c r="CP655" s="27"/>
      <c r="CQ655" s="27"/>
      <c r="CR655" s="27"/>
      <c r="CS655" s="27"/>
      <c r="CT655" s="27"/>
      <c r="CU655" s="27"/>
      <c r="CV655" s="170"/>
      <c r="CX655" s="27"/>
      <c r="CY655" s="167"/>
      <c r="CZ655" s="50"/>
      <c r="DA655" s="58"/>
      <c r="DB655" s="50"/>
      <c r="DC655" s="50"/>
      <c r="DD655" s="50"/>
      <c r="DE655" s="50"/>
      <c r="DF655" s="50"/>
      <c r="DG655" s="50"/>
      <c r="DH655" s="50"/>
      <c r="DI655" s="50"/>
      <c r="DJ655" s="171"/>
      <c r="DK655" s="50"/>
      <c r="DL655" s="50"/>
      <c r="DM655" s="50"/>
      <c r="DN655" s="50"/>
      <c r="DO655" s="27"/>
      <c r="DP655" s="168"/>
      <c r="DQ655" s="29"/>
      <c r="DR655" s="27"/>
      <c r="DS655" s="27"/>
      <c r="DT655" s="27"/>
      <c r="DU655" s="27"/>
      <c r="DV655" s="27"/>
      <c r="DW655" s="27"/>
      <c r="DX655" s="170"/>
      <c r="DZ655" s="27"/>
      <c r="EA655" s="167"/>
      <c r="EB655" s="50"/>
      <c r="EC655" s="27"/>
      <c r="ED655" s="168"/>
      <c r="EE655" s="327"/>
      <c r="EF655" s="327"/>
      <c r="EG655" s="167"/>
      <c r="EH655" s="27"/>
      <c r="EI655" s="29"/>
      <c r="EJ655" s="27"/>
      <c r="EK655" s="137"/>
      <c r="EL655" s="137"/>
      <c r="EM655" s="137"/>
      <c r="EN655" s="137"/>
      <c r="EO655" s="137"/>
      <c r="EP655" s="50"/>
      <c r="EQ655" s="27"/>
      <c r="ER655" s="168"/>
      <c r="ES655" s="27"/>
      <c r="ET655" s="27"/>
      <c r="EU655" s="27"/>
      <c r="EV655" s="27"/>
      <c r="EW655" s="27"/>
      <c r="EX655" s="27"/>
      <c r="EY655" s="27"/>
      <c r="EZ655" s="27"/>
      <c r="FA655" s="27"/>
      <c r="FB655" s="27"/>
      <c r="FC655" s="27"/>
      <c r="FD655" s="50"/>
      <c r="HW655" s="50"/>
      <c r="IY655" s="33"/>
      <c r="IZ655" s="168"/>
      <c r="JA655" s="29"/>
      <c r="JB655" s="27"/>
      <c r="JC655" s="27"/>
      <c r="JD655" s="27"/>
      <c r="JE655" s="27"/>
      <c r="JF655" s="27"/>
      <c r="JG655" s="27"/>
      <c r="JH655" s="172"/>
      <c r="JJ655" s="27"/>
      <c r="JK655" s="167"/>
      <c r="JL655" s="50"/>
      <c r="JM655" s="27"/>
      <c r="JN655" s="168"/>
      <c r="JO655" s="29"/>
      <c r="JP655" s="27"/>
      <c r="JQ655" s="27"/>
      <c r="JR655" s="27"/>
      <c r="JS655" s="27"/>
      <c r="JT655" s="27"/>
      <c r="JU655" s="27"/>
      <c r="JV655" s="188"/>
      <c r="JX655" s="27"/>
      <c r="JY655" s="167"/>
      <c r="JZ655" s="50"/>
      <c r="KA655" s="50"/>
      <c r="KB655" s="168"/>
      <c r="KC655" s="29"/>
      <c r="KD655" s="27"/>
      <c r="KE655" s="27"/>
      <c r="KF655" s="27"/>
      <c r="KG655" s="27"/>
      <c r="KH655" s="27"/>
      <c r="KI655" s="27"/>
      <c r="KJ655" s="172"/>
      <c r="KL655" s="27"/>
      <c r="KM655" s="167"/>
      <c r="KN655" s="50"/>
      <c r="KO655" s="27"/>
      <c r="KP655" s="168"/>
      <c r="KQ655" s="29"/>
      <c r="KR655" s="27"/>
      <c r="KS655" s="27"/>
      <c r="KT655" s="27"/>
      <c r="KU655" s="27"/>
      <c r="KV655" s="27"/>
      <c r="KW655" s="27"/>
      <c r="KX655" s="188"/>
      <c r="KZ655" s="27"/>
      <c r="LA655" s="167"/>
      <c r="LB655" s="50"/>
      <c r="LC655" s="27"/>
      <c r="LD655" s="168"/>
      <c r="LE655" s="27"/>
      <c r="LF655" s="27"/>
      <c r="LG655" s="27"/>
      <c r="LH655" s="27"/>
      <c r="LI655" s="27"/>
      <c r="LJ655" s="27"/>
      <c r="LK655" s="27"/>
      <c r="LL655" s="173"/>
      <c r="LM655" s="27"/>
      <c r="LN655" s="27"/>
      <c r="LO655" s="27"/>
      <c r="LP655" s="50"/>
      <c r="LQ655" s="27"/>
      <c r="LR655" s="168"/>
      <c r="LS655" s="327"/>
      <c r="LT655" s="327"/>
      <c r="LU655" s="167"/>
      <c r="LV655" s="27"/>
      <c r="LW655" s="29"/>
      <c r="LX655" s="27"/>
      <c r="LY655" s="137"/>
      <c r="LZ655" s="137"/>
      <c r="MA655" s="137"/>
      <c r="MB655" s="137"/>
      <c r="MC655" s="137"/>
      <c r="MD655" s="50"/>
      <c r="ME655" s="27"/>
      <c r="MF655" s="168"/>
      <c r="MG655" s="327"/>
      <c r="MH655" s="327"/>
      <c r="MI655" s="167"/>
      <c r="MJ655" s="27"/>
      <c r="MK655" s="29"/>
      <c r="ML655" s="27"/>
      <c r="MM655" s="137"/>
      <c r="MN655" s="137"/>
      <c r="MO655" s="137"/>
      <c r="MP655" s="137"/>
      <c r="MQ655" s="137"/>
      <c r="MR655" s="50"/>
      <c r="MS655" s="27"/>
      <c r="MT655" s="168"/>
      <c r="MU655" s="327"/>
      <c r="MV655" s="327"/>
      <c r="MW655" s="167"/>
      <c r="MX655" s="27"/>
      <c r="MY655" s="29"/>
      <c r="MZ655" s="27"/>
      <c r="NA655" s="137"/>
      <c r="NB655" s="137"/>
      <c r="NC655" s="137"/>
      <c r="ND655" s="137"/>
      <c r="NE655" s="137"/>
      <c r="NF655" s="50"/>
      <c r="NG655" s="27"/>
      <c r="NH655" s="168"/>
      <c r="NI655" s="327"/>
      <c r="NJ655" s="327"/>
      <c r="NK655" s="167"/>
      <c r="NL655" s="27"/>
      <c r="NM655" s="29"/>
      <c r="NN655" s="27"/>
      <c r="NO655" s="137"/>
      <c r="NP655" s="137"/>
      <c r="NQ655" s="137"/>
      <c r="NR655" s="137"/>
      <c r="NS655" s="137"/>
      <c r="NT655" s="50"/>
    </row>
    <row r="656" spans="1:384" x14ac:dyDescent="0.2">
      <c r="A656" s="184"/>
      <c r="B656" s="140"/>
      <c r="C656" s="140"/>
      <c r="D656" s="140"/>
      <c r="E656" s="140"/>
      <c r="F656" s="140"/>
      <c r="G656" s="140"/>
      <c r="H656" s="140"/>
      <c r="I656" s="219"/>
      <c r="J656" s="220"/>
      <c r="K656" s="221"/>
      <c r="L656" s="222"/>
      <c r="M656" s="29"/>
      <c r="N656" s="27"/>
      <c r="O656" s="137"/>
      <c r="P656" s="137"/>
      <c r="Q656" s="137"/>
      <c r="R656" s="137"/>
      <c r="S656" s="137"/>
      <c r="T656" s="50"/>
      <c r="U656" s="27"/>
      <c r="V656" s="168"/>
      <c r="W656" s="29"/>
      <c r="Y656" s="167"/>
      <c r="Z656" s="27"/>
      <c r="AA656" s="29"/>
      <c r="AB656" s="27"/>
      <c r="AC656" s="137"/>
      <c r="AD656" s="137"/>
      <c r="AE656" s="137"/>
      <c r="AF656" s="137"/>
      <c r="AG656" s="137"/>
      <c r="AH656" s="50"/>
      <c r="AI656" s="27"/>
      <c r="AJ656" s="168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50"/>
      <c r="AW656" s="27"/>
      <c r="AX656" s="168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50"/>
      <c r="BK656" s="50"/>
      <c r="BL656" s="50"/>
      <c r="BM656" s="50"/>
      <c r="BN656" s="50"/>
      <c r="BO656" s="50"/>
      <c r="BP656" s="50"/>
      <c r="BQ656" s="50"/>
      <c r="BR656" s="50"/>
      <c r="BS656" s="50"/>
      <c r="BT656" s="50"/>
      <c r="BU656" s="50"/>
      <c r="BV656" s="50"/>
      <c r="BW656" s="50"/>
      <c r="BX656" s="50"/>
      <c r="BY656" s="27"/>
      <c r="BZ656" s="168"/>
      <c r="CA656" s="29"/>
      <c r="CB656" s="27"/>
      <c r="CC656" s="27"/>
      <c r="CD656" s="27"/>
      <c r="CE656" s="27"/>
      <c r="CF656" s="27"/>
      <c r="CG656" s="27"/>
      <c r="CH656" s="187"/>
      <c r="CJ656" s="27"/>
      <c r="CK656" s="167"/>
      <c r="CL656" s="50"/>
      <c r="CM656" s="27"/>
      <c r="CN656" s="168"/>
      <c r="CO656" s="29"/>
      <c r="CP656" s="27"/>
      <c r="CQ656" s="27"/>
      <c r="CR656" s="27"/>
      <c r="CS656" s="27"/>
      <c r="CT656" s="27"/>
      <c r="CU656" s="27"/>
      <c r="CV656" s="170"/>
      <c r="CX656" s="27"/>
      <c r="CY656" s="167"/>
      <c r="CZ656" s="50"/>
      <c r="DA656" s="58"/>
      <c r="DB656" s="50"/>
      <c r="DC656" s="50"/>
      <c r="DD656" s="50"/>
      <c r="DE656" s="50"/>
      <c r="DF656" s="50"/>
      <c r="DG656" s="50"/>
      <c r="DH656" s="50"/>
      <c r="DI656" s="50"/>
      <c r="DJ656" s="171"/>
      <c r="DK656" s="50"/>
      <c r="DL656" s="50"/>
      <c r="DM656" s="50"/>
      <c r="DN656" s="50"/>
      <c r="DO656" s="27"/>
      <c r="DP656" s="168"/>
      <c r="DQ656" s="29"/>
      <c r="DR656" s="27"/>
      <c r="DS656" s="27"/>
      <c r="DT656" s="27"/>
      <c r="DU656" s="27"/>
      <c r="DV656" s="27"/>
      <c r="DW656" s="27"/>
      <c r="DX656" s="170"/>
      <c r="DZ656" s="27"/>
      <c r="EA656" s="167"/>
      <c r="EB656" s="50"/>
      <c r="EC656" s="27"/>
      <c r="ED656" s="168"/>
      <c r="EE656" s="29"/>
      <c r="EG656" s="167"/>
      <c r="EH656" s="27"/>
      <c r="EI656" s="29"/>
      <c r="EJ656" s="27"/>
      <c r="EK656" s="137"/>
      <c r="EL656" s="137"/>
      <c r="EM656" s="137"/>
      <c r="EN656" s="137"/>
      <c r="EO656" s="137"/>
      <c r="EP656" s="50"/>
      <c r="EQ656" s="27"/>
      <c r="ER656" s="168"/>
      <c r="ES656" s="27"/>
      <c r="ET656" s="27"/>
      <c r="EU656" s="27"/>
      <c r="EV656" s="27"/>
      <c r="EW656" s="27"/>
      <c r="EX656" s="27"/>
      <c r="EY656" s="27"/>
      <c r="EZ656" s="27"/>
      <c r="FA656" s="27"/>
      <c r="FB656" s="27"/>
      <c r="FC656" s="27"/>
      <c r="FD656" s="50"/>
      <c r="HW656" s="50"/>
      <c r="IY656" s="33"/>
      <c r="IZ656" s="168"/>
      <c r="JA656" s="29"/>
      <c r="JB656" s="27"/>
      <c r="JC656" s="27"/>
      <c r="JD656" s="27"/>
      <c r="JE656" s="27"/>
      <c r="JF656" s="27"/>
      <c r="JG656" s="27"/>
      <c r="JH656" s="172"/>
      <c r="JJ656" s="27"/>
      <c r="JK656" s="167"/>
      <c r="JL656" s="50"/>
      <c r="JM656" s="27"/>
      <c r="JN656" s="168"/>
      <c r="JO656" s="29"/>
      <c r="JP656" s="27"/>
      <c r="JQ656" s="27"/>
      <c r="JR656" s="27"/>
      <c r="JS656" s="27"/>
      <c r="JT656" s="27"/>
      <c r="JU656" s="27"/>
      <c r="JV656" s="188"/>
      <c r="JX656" s="27"/>
      <c r="JY656" s="167"/>
      <c r="JZ656" s="50"/>
      <c r="KA656" s="50"/>
      <c r="KB656" s="168"/>
      <c r="KC656" s="29"/>
      <c r="KD656" s="27"/>
      <c r="KE656" s="27"/>
      <c r="KF656" s="27"/>
      <c r="KG656" s="27"/>
      <c r="KH656" s="27"/>
      <c r="KI656" s="27"/>
      <c r="KJ656" s="172"/>
      <c r="KL656" s="27"/>
      <c r="KM656" s="167"/>
      <c r="KN656" s="50"/>
      <c r="KO656" s="27"/>
      <c r="KP656" s="168"/>
      <c r="KQ656" s="29"/>
      <c r="KR656" s="27"/>
      <c r="KS656" s="27"/>
      <c r="KT656" s="27"/>
      <c r="KU656" s="27"/>
      <c r="KV656" s="27"/>
      <c r="KW656" s="27"/>
      <c r="KX656" s="188"/>
      <c r="KZ656" s="27"/>
      <c r="LA656" s="167"/>
      <c r="LB656" s="50"/>
      <c r="LC656" s="27"/>
      <c r="LD656" s="168"/>
      <c r="LE656" s="27"/>
      <c r="LF656" s="27"/>
      <c r="LG656" s="27"/>
      <c r="LH656" s="27"/>
      <c r="LI656" s="27"/>
      <c r="LJ656" s="27"/>
      <c r="LK656" s="27"/>
      <c r="LL656" s="173"/>
      <c r="LM656" s="27"/>
      <c r="LN656" s="27"/>
      <c r="LO656" s="27"/>
      <c r="LP656" s="50"/>
      <c r="LQ656" s="27"/>
      <c r="LR656" s="168"/>
      <c r="LS656" s="29"/>
      <c r="LU656" s="167"/>
      <c r="LV656" s="27"/>
      <c r="LW656" s="29"/>
      <c r="LX656" s="27"/>
      <c r="LY656" s="137"/>
      <c r="LZ656" s="137"/>
      <c r="MA656" s="137"/>
      <c r="MB656" s="137"/>
      <c r="MC656" s="137"/>
      <c r="MD656" s="50"/>
      <c r="ME656" s="27"/>
      <c r="MF656" s="168"/>
      <c r="MG656" s="29"/>
      <c r="MI656" s="167"/>
      <c r="MJ656" s="27"/>
      <c r="MK656" s="29"/>
      <c r="ML656" s="27"/>
      <c r="MM656" s="137"/>
      <c r="MN656" s="137"/>
      <c r="MO656" s="137"/>
      <c r="MP656" s="137"/>
      <c r="MQ656" s="137"/>
      <c r="MR656" s="50"/>
      <c r="MS656" s="27"/>
      <c r="MT656" s="168"/>
      <c r="MU656" s="29"/>
      <c r="MW656" s="167"/>
      <c r="MX656" s="27"/>
      <c r="MY656" s="29"/>
      <c r="MZ656" s="27"/>
      <c r="NA656" s="137"/>
      <c r="NB656" s="137"/>
      <c r="NC656" s="137"/>
      <c r="ND656" s="137"/>
      <c r="NE656" s="137"/>
      <c r="NF656" s="50"/>
      <c r="NG656" s="27"/>
      <c r="NH656" s="168"/>
      <c r="NI656" s="29"/>
      <c r="NK656" s="167"/>
      <c r="NL656" s="27"/>
      <c r="NM656" s="29"/>
      <c r="NN656" s="27"/>
      <c r="NO656" s="137"/>
      <c r="NP656" s="137"/>
      <c r="NQ656" s="137"/>
      <c r="NR656" s="137"/>
      <c r="NS656" s="137"/>
      <c r="NT656" s="50"/>
    </row>
    <row r="657" spans="1:384" s="16" customFormat="1" ht="20.25" customHeight="1" x14ac:dyDescent="0.2">
      <c r="A657" s="1"/>
      <c r="B657" s="2"/>
      <c r="C657" s="2"/>
      <c r="D657" s="2"/>
      <c r="E657" s="2"/>
      <c r="F657" s="2"/>
      <c r="G657" s="2"/>
      <c r="H657" s="2"/>
      <c r="I657" s="340" t="s">
        <v>299</v>
      </c>
      <c r="J657" s="340"/>
      <c r="K657" s="340"/>
      <c r="L657" s="340"/>
      <c r="M657" s="3" t="s">
        <v>1</v>
      </c>
      <c r="N657" s="3"/>
      <c r="O657" s="3"/>
      <c r="P657" s="3"/>
      <c r="Q657" s="3"/>
      <c r="R657" s="3"/>
      <c r="S657" s="3"/>
      <c r="T657" s="3"/>
      <c r="U657" s="4"/>
      <c r="V657" s="5"/>
      <c r="W657" s="341" t="s">
        <v>760</v>
      </c>
      <c r="X657" s="341"/>
      <c r="Y657" s="341"/>
      <c r="Z657" s="341"/>
      <c r="AA657" s="4" t="s">
        <v>72</v>
      </c>
      <c r="AB657" s="4"/>
      <c r="AC657" s="4"/>
      <c r="AD657" s="4"/>
      <c r="AE657" s="4"/>
      <c r="AF657" s="4"/>
      <c r="AG657" s="4"/>
      <c r="AH657" s="4"/>
      <c r="AI657" s="3"/>
      <c r="AJ657" s="342" t="s">
        <v>761</v>
      </c>
      <c r="AK657" s="342"/>
      <c r="AL657" s="342"/>
      <c r="AM657" s="3" t="s">
        <v>1</v>
      </c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43" t="s">
        <v>762</v>
      </c>
      <c r="AY657" s="343"/>
      <c r="AZ657" s="343"/>
      <c r="BA657" s="3" t="s">
        <v>1</v>
      </c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43" t="s">
        <v>763</v>
      </c>
      <c r="BM657" s="343"/>
      <c r="BN657" s="343"/>
      <c r="BO657" s="3" t="s">
        <v>1</v>
      </c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43" t="s">
        <v>3</v>
      </c>
      <c r="CA657" s="343"/>
      <c r="CB657" s="343"/>
      <c r="CC657" s="3" t="s">
        <v>1</v>
      </c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43" t="s">
        <v>2</v>
      </c>
      <c r="CO657" s="343"/>
      <c r="CP657" s="343"/>
      <c r="CQ657" s="3" t="s">
        <v>1</v>
      </c>
      <c r="CR657" s="3"/>
      <c r="CS657" s="3"/>
      <c r="CT657" s="3"/>
      <c r="CU657" s="3"/>
      <c r="CV657" s="3"/>
      <c r="CW657" s="3"/>
      <c r="CX657" s="3"/>
      <c r="CY657" s="3"/>
      <c r="CZ657" s="3"/>
      <c r="DA657" s="6"/>
      <c r="DB657" s="344" t="s">
        <v>764</v>
      </c>
      <c r="DC657" s="344"/>
      <c r="DD657" s="344"/>
      <c r="DE657" s="7" t="s">
        <v>73</v>
      </c>
      <c r="DF657" s="7"/>
      <c r="DG657" s="6"/>
      <c r="DH657" s="6"/>
      <c r="DI657" s="6"/>
      <c r="DJ657" s="6"/>
      <c r="DK657" s="6"/>
      <c r="DL657" s="6"/>
      <c r="DM657" s="6"/>
      <c r="DN657" s="6"/>
      <c r="DO657" s="6"/>
      <c r="DP657" s="344" t="s">
        <v>765</v>
      </c>
      <c r="DQ657" s="344"/>
      <c r="DR657" s="344"/>
      <c r="DS657" s="6" t="s">
        <v>4</v>
      </c>
      <c r="DT657" s="6"/>
      <c r="DU657" s="6"/>
      <c r="DV657" s="6"/>
      <c r="DW657" s="6"/>
      <c r="DX657" s="6"/>
      <c r="DY657" s="6"/>
      <c r="DZ657" s="6"/>
      <c r="EA657" s="6"/>
      <c r="EB657" s="6"/>
      <c r="EC657" s="6"/>
      <c r="ED657" s="8"/>
      <c r="EE657" s="345" t="s">
        <v>766</v>
      </c>
      <c r="EF657" s="345"/>
      <c r="EG657" s="345"/>
      <c r="EH657" s="345"/>
      <c r="EI657" s="6" t="s">
        <v>4</v>
      </c>
      <c r="EJ657" s="6"/>
      <c r="EK657" s="6"/>
      <c r="EL657" s="6"/>
      <c r="EM657" s="6"/>
      <c r="EN657" s="6"/>
      <c r="EO657" s="6"/>
      <c r="EP657" s="6"/>
      <c r="EQ657" s="6"/>
      <c r="ER657" s="344" t="s">
        <v>721</v>
      </c>
      <c r="ES657" s="344"/>
      <c r="ET657" s="344"/>
      <c r="EU657" s="6" t="s">
        <v>73</v>
      </c>
      <c r="EV657" s="6"/>
      <c r="EW657" s="6"/>
      <c r="EX657" s="6"/>
      <c r="EY657" s="6"/>
      <c r="EZ657" s="6"/>
      <c r="FA657" s="6"/>
      <c r="FB657" s="6"/>
      <c r="FC657" s="6"/>
      <c r="FD657" s="6"/>
      <c r="GG657" s="209"/>
      <c r="HW657" s="9"/>
      <c r="HX657" s="211"/>
      <c r="HY657" s="211"/>
      <c r="HZ657" s="211"/>
      <c r="IA657" s="211"/>
      <c r="IC657" s="355"/>
      <c r="ID657" s="355"/>
      <c r="IE657" s="355"/>
      <c r="IF657" s="356"/>
      <c r="IG657" s="356"/>
      <c r="IH657" s="356"/>
      <c r="IL657" s="211"/>
      <c r="IM657" s="211"/>
      <c r="IN657" s="211"/>
      <c r="IO657" s="211"/>
      <c r="IQ657" s="355"/>
      <c r="IR657" s="355"/>
      <c r="IS657" s="355"/>
      <c r="IT657" s="356"/>
      <c r="IU657" s="356"/>
      <c r="IV657" s="356"/>
      <c r="IY657" s="9"/>
      <c r="IZ657" s="338" t="s">
        <v>722</v>
      </c>
      <c r="JA657" s="338"/>
      <c r="JB657" s="338"/>
      <c r="JC657" s="9" t="s">
        <v>4</v>
      </c>
      <c r="JD657" s="9"/>
      <c r="JE657" s="9"/>
      <c r="JF657" s="9"/>
      <c r="JG657" s="9"/>
      <c r="JH657" s="9"/>
      <c r="JI657" s="9"/>
      <c r="JJ657" s="9"/>
      <c r="JK657" s="9"/>
      <c r="JL657" s="9"/>
      <c r="JM657" s="9"/>
      <c r="JN657" s="338" t="s">
        <v>767</v>
      </c>
      <c r="JO657" s="338"/>
      <c r="JP657" s="338"/>
      <c r="JQ657" s="9" t="s">
        <v>4</v>
      </c>
      <c r="JR657" s="9"/>
      <c r="JS657" s="9"/>
      <c r="JT657" s="9"/>
      <c r="JU657" s="9"/>
      <c r="JV657" s="9"/>
      <c r="JW657" s="9"/>
      <c r="JX657" s="9"/>
      <c r="JY657" s="9"/>
      <c r="JZ657" s="9"/>
      <c r="KA657" s="9"/>
      <c r="KB657" s="338" t="s">
        <v>724</v>
      </c>
      <c r="KC657" s="338"/>
      <c r="KD657" s="338"/>
      <c r="KE657" s="9" t="s">
        <v>4</v>
      </c>
      <c r="KF657" s="9"/>
      <c r="KG657" s="9"/>
      <c r="KH657" s="9"/>
      <c r="KI657" s="9"/>
      <c r="KJ657" s="9"/>
      <c r="KK657" s="9"/>
      <c r="KL657" s="9"/>
      <c r="KM657" s="9"/>
      <c r="KN657" s="9"/>
      <c r="KO657" s="9"/>
      <c r="KP657" s="338" t="s">
        <v>725</v>
      </c>
      <c r="KQ657" s="338"/>
      <c r="KR657" s="338"/>
      <c r="KS657" s="9" t="s">
        <v>4</v>
      </c>
      <c r="KT657" s="9"/>
      <c r="KU657" s="9"/>
      <c r="KV657" s="9"/>
      <c r="KW657" s="9"/>
      <c r="KX657" s="9"/>
      <c r="KY657" s="9"/>
      <c r="KZ657" s="9"/>
      <c r="LA657" s="9"/>
      <c r="LB657" s="9"/>
      <c r="LC657" s="9"/>
      <c r="LD657" s="338" t="s">
        <v>6</v>
      </c>
      <c r="LE657" s="338"/>
      <c r="LF657" s="338"/>
      <c r="LG657" s="9" t="s">
        <v>4</v>
      </c>
      <c r="LH657" s="9"/>
      <c r="LI657" s="9"/>
      <c r="LJ657" s="9"/>
      <c r="LK657" s="9"/>
      <c r="LL657" s="11"/>
      <c r="LM657" s="9"/>
      <c r="LN657" s="9"/>
      <c r="LO657" s="9"/>
      <c r="LP657" s="9"/>
      <c r="LQ657" s="9"/>
      <c r="LR657" s="10"/>
      <c r="LS657" s="339" t="s">
        <v>771</v>
      </c>
      <c r="LT657" s="339"/>
      <c r="LU657" s="339"/>
      <c r="LV657" s="339"/>
      <c r="LW657" s="9" t="s">
        <v>4</v>
      </c>
      <c r="LX657" s="9"/>
      <c r="LY657" s="9"/>
      <c r="LZ657" s="9"/>
      <c r="MA657" s="9"/>
      <c r="MB657" s="9"/>
      <c r="MC657" s="9"/>
      <c r="MD657" s="9"/>
      <c r="ME657" s="9"/>
      <c r="MF657" s="10"/>
      <c r="MG657" s="339" t="s">
        <v>770</v>
      </c>
      <c r="MH657" s="339"/>
      <c r="MI657" s="339"/>
      <c r="MJ657" s="339"/>
      <c r="MK657" s="9" t="s">
        <v>4</v>
      </c>
      <c r="ML657" s="9"/>
      <c r="MM657" s="9"/>
      <c r="MN657" s="9"/>
      <c r="MO657" s="9"/>
      <c r="MP657" s="9"/>
      <c r="MQ657" s="9"/>
      <c r="MR657" s="9"/>
      <c r="MS657" s="9"/>
      <c r="MT657" s="10"/>
      <c r="MU657" s="339" t="s">
        <v>769</v>
      </c>
      <c r="MV657" s="339"/>
      <c r="MW657" s="339"/>
      <c r="MX657" s="339"/>
      <c r="MY657" s="9" t="s">
        <v>4</v>
      </c>
      <c r="MZ657" s="9"/>
      <c r="NA657" s="9"/>
      <c r="NB657" s="9"/>
      <c r="NC657" s="9"/>
      <c r="ND657" s="9"/>
      <c r="NE657" s="9"/>
      <c r="NF657" s="9"/>
      <c r="NG657" s="9"/>
      <c r="NH657" s="10"/>
      <c r="NI657" s="339" t="s">
        <v>768</v>
      </c>
      <c r="NJ657" s="339"/>
      <c r="NK657" s="339"/>
      <c r="NL657" s="339"/>
      <c r="NM657" s="9" t="s">
        <v>4</v>
      </c>
      <c r="NN657" s="9"/>
      <c r="NO657" s="9"/>
      <c r="NP657" s="9"/>
      <c r="NQ657" s="9"/>
      <c r="NR657" s="9"/>
      <c r="NS657" s="9"/>
      <c r="NT657" s="9"/>
    </row>
    <row r="658" spans="1:384" x14ac:dyDescent="0.2">
      <c r="A658" s="17" t="s">
        <v>7</v>
      </c>
      <c r="B658" s="18" t="s">
        <v>733</v>
      </c>
      <c r="C658" s="19" t="s">
        <v>734</v>
      </c>
      <c r="D658" s="19" t="s">
        <v>735</v>
      </c>
      <c r="E658" s="19" t="s">
        <v>736</v>
      </c>
      <c r="F658" s="223"/>
      <c r="G658" s="223"/>
      <c r="H658" s="224"/>
      <c r="I658" s="23" t="s">
        <v>8</v>
      </c>
      <c r="J658" s="23" t="s">
        <v>9</v>
      </c>
      <c r="K658" s="24" t="s">
        <v>10</v>
      </c>
      <c r="L658" s="23" t="s">
        <v>9</v>
      </c>
      <c r="M658" s="23" t="s">
        <v>11</v>
      </c>
      <c r="N658" s="23" t="s">
        <v>12</v>
      </c>
      <c r="O658" s="23" t="s">
        <v>13</v>
      </c>
      <c r="P658" s="23"/>
      <c r="Q658" s="23" t="s">
        <v>14</v>
      </c>
      <c r="R658" s="23" t="s">
        <v>15</v>
      </c>
      <c r="S658" s="23" t="s">
        <v>16</v>
      </c>
      <c r="T658" s="23" t="s">
        <v>17</v>
      </c>
      <c r="U658" s="25"/>
      <c r="V658" s="26" t="s">
        <v>7</v>
      </c>
      <c r="W658" s="23" t="s">
        <v>8</v>
      </c>
      <c r="X658" s="23" t="s">
        <v>9</v>
      </c>
      <c r="Y658" s="24" t="s">
        <v>10</v>
      </c>
      <c r="Z658" s="23" t="s">
        <v>9</v>
      </c>
      <c r="AA658" s="23" t="s">
        <v>11</v>
      </c>
      <c r="AB658" s="23" t="s">
        <v>12</v>
      </c>
      <c r="AC658" s="23" t="s">
        <v>13</v>
      </c>
      <c r="AD658" s="23"/>
      <c r="AE658" s="23" t="s">
        <v>14</v>
      </c>
      <c r="AF658" s="23" t="s">
        <v>15</v>
      </c>
      <c r="AG658" s="23" t="s">
        <v>16</v>
      </c>
      <c r="AH658" s="23" t="s">
        <v>17</v>
      </c>
      <c r="AI658" s="27"/>
      <c r="AJ658" s="28" t="s">
        <v>7</v>
      </c>
      <c r="AK658" s="23" t="s">
        <v>8</v>
      </c>
      <c r="AL658" s="23" t="s">
        <v>9</v>
      </c>
      <c r="AM658" s="24" t="s">
        <v>10</v>
      </c>
      <c r="AN658" s="23" t="s">
        <v>9</v>
      </c>
      <c r="AO658" s="23" t="s">
        <v>11</v>
      </c>
      <c r="AP658" s="23" t="s">
        <v>12</v>
      </c>
      <c r="AQ658" s="23" t="s">
        <v>13</v>
      </c>
      <c r="AR658" s="23"/>
      <c r="AS658" s="23" t="s">
        <v>14</v>
      </c>
      <c r="AT658" s="23" t="s">
        <v>15</v>
      </c>
      <c r="AU658" s="23" t="s">
        <v>16</v>
      </c>
      <c r="AV658" s="23" t="s">
        <v>17</v>
      </c>
      <c r="AW658" s="27"/>
      <c r="AX658" s="28" t="s">
        <v>7</v>
      </c>
      <c r="AY658" s="23" t="s">
        <v>8</v>
      </c>
      <c r="AZ658" s="23" t="s">
        <v>9</v>
      </c>
      <c r="BA658" s="24" t="s">
        <v>10</v>
      </c>
      <c r="BB658" s="23" t="s">
        <v>9</v>
      </c>
      <c r="BC658" s="23" t="s">
        <v>11</v>
      </c>
      <c r="BD658" s="23" t="s">
        <v>12</v>
      </c>
      <c r="BE658" s="23" t="s">
        <v>13</v>
      </c>
      <c r="BF658" s="23"/>
      <c r="BG658" s="23" t="s">
        <v>14</v>
      </c>
      <c r="BH658" s="23" t="s">
        <v>15</v>
      </c>
      <c r="BI658" s="23" t="s">
        <v>16</v>
      </c>
      <c r="BJ658" s="23" t="s">
        <v>17</v>
      </c>
      <c r="BK658" s="29"/>
      <c r="BL658" s="28" t="s">
        <v>7</v>
      </c>
      <c r="BM658" s="23" t="s">
        <v>8</v>
      </c>
      <c r="BN658" s="23" t="s">
        <v>9</v>
      </c>
      <c r="BO658" s="24" t="s">
        <v>10</v>
      </c>
      <c r="BP658" s="23" t="s">
        <v>9</v>
      </c>
      <c r="BQ658" s="23" t="s">
        <v>11</v>
      </c>
      <c r="BR658" s="23" t="s">
        <v>12</v>
      </c>
      <c r="BS658" s="23" t="s">
        <v>13</v>
      </c>
      <c r="BT658" s="23" t="s">
        <v>18</v>
      </c>
      <c r="BU658" s="23" t="s">
        <v>14</v>
      </c>
      <c r="BV658" s="23" t="s">
        <v>12</v>
      </c>
      <c r="BW658" s="23" t="s">
        <v>19</v>
      </c>
      <c r="BX658" s="23" t="s">
        <v>17</v>
      </c>
      <c r="BY658" s="27"/>
      <c r="BZ658" s="28" t="s">
        <v>7</v>
      </c>
      <c r="CA658" s="23" t="s">
        <v>8</v>
      </c>
      <c r="CB658" s="23" t="s">
        <v>9</v>
      </c>
      <c r="CC658" s="24" t="s">
        <v>10</v>
      </c>
      <c r="CD658" s="23" t="s">
        <v>9</v>
      </c>
      <c r="CE658" s="23" t="s">
        <v>11</v>
      </c>
      <c r="CF658" s="23" t="s">
        <v>12</v>
      </c>
      <c r="CG658" s="23" t="s">
        <v>13</v>
      </c>
      <c r="CH658" s="30" t="s">
        <v>18</v>
      </c>
      <c r="CI658" s="23" t="s">
        <v>14</v>
      </c>
      <c r="CJ658" s="23" t="s">
        <v>12</v>
      </c>
      <c r="CK658" s="23" t="s">
        <v>19</v>
      </c>
      <c r="CL658" s="23" t="s">
        <v>17</v>
      </c>
      <c r="CM658" s="27"/>
      <c r="CN658" s="28" t="s">
        <v>7</v>
      </c>
      <c r="CO658" s="23" t="s">
        <v>8</v>
      </c>
      <c r="CP658" s="23" t="s">
        <v>9</v>
      </c>
      <c r="CQ658" s="24" t="s">
        <v>10</v>
      </c>
      <c r="CR658" s="23" t="s">
        <v>9</v>
      </c>
      <c r="CS658" s="23" t="s">
        <v>11</v>
      </c>
      <c r="CT658" s="23" t="s">
        <v>12</v>
      </c>
      <c r="CU658" s="23" t="s">
        <v>13</v>
      </c>
      <c r="CV658" s="31" t="s">
        <v>18</v>
      </c>
      <c r="CW658" s="23" t="s">
        <v>14</v>
      </c>
      <c r="CX658" s="23" t="s">
        <v>12</v>
      </c>
      <c r="CY658" s="23" t="s">
        <v>19</v>
      </c>
      <c r="CZ658" s="23" t="s">
        <v>17</v>
      </c>
      <c r="DA658" s="32"/>
      <c r="DB658" s="28" t="s">
        <v>7</v>
      </c>
      <c r="DC658" s="23" t="s">
        <v>8</v>
      </c>
      <c r="DD658" s="23" t="s">
        <v>9</v>
      </c>
      <c r="DE658" s="24" t="s">
        <v>10</v>
      </c>
      <c r="DF658" s="23" t="s">
        <v>9</v>
      </c>
      <c r="DG658" s="23" t="s">
        <v>11</v>
      </c>
      <c r="DH658" s="23" t="s">
        <v>12</v>
      </c>
      <c r="DI658" s="23" t="s">
        <v>13</v>
      </c>
      <c r="DJ658" s="31" t="s">
        <v>18</v>
      </c>
      <c r="DK658" s="23" t="s">
        <v>14</v>
      </c>
      <c r="DL658" s="23" t="s">
        <v>12</v>
      </c>
      <c r="DM658" s="23" t="s">
        <v>19</v>
      </c>
      <c r="DN658" s="23" t="s">
        <v>17</v>
      </c>
      <c r="DO658" s="25"/>
      <c r="DP658" s="28" t="s">
        <v>7</v>
      </c>
      <c r="DQ658" s="23" t="s">
        <v>8</v>
      </c>
      <c r="DR658" s="23" t="s">
        <v>9</v>
      </c>
      <c r="DS658" s="24" t="s">
        <v>10</v>
      </c>
      <c r="DT658" s="23" t="s">
        <v>9</v>
      </c>
      <c r="DU658" s="23" t="s">
        <v>11</v>
      </c>
      <c r="DV658" s="23" t="s">
        <v>12</v>
      </c>
      <c r="DW658" s="23" t="s">
        <v>13</v>
      </c>
      <c r="DX658" s="31" t="s">
        <v>18</v>
      </c>
      <c r="DY658" s="23" t="s">
        <v>14</v>
      </c>
      <c r="DZ658" s="23" t="s">
        <v>12</v>
      </c>
      <c r="EA658" s="23" t="s">
        <v>19</v>
      </c>
      <c r="EB658" s="23" t="s">
        <v>17</v>
      </c>
      <c r="EC658" s="27"/>
      <c r="ED658" s="26" t="s">
        <v>7</v>
      </c>
      <c r="EE658" s="23" t="s">
        <v>8</v>
      </c>
      <c r="EF658" s="23" t="s">
        <v>9</v>
      </c>
      <c r="EG658" s="24" t="s">
        <v>10</v>
      </c>
      <c r="EH658" s="23" t="s">
        <v>9</v>
      </c>
      <c r="EI658" s="23" t="s">
        <v>11</v>
      </c>
      <c r="EJ658" s="23" t="s">
        <v>12</v>
      </c>
      <c r="EK658" s="23" t="s">
        <v>13</v>
      </c>
      <c r="EL658" s="23"/>
      <c r="EM658" s="23" t="s">
        <v>14</v>
      </c>
      <c r="EN658" s="23" t="s">
        <v>15</v>
      </c>
      <c r="EO658" s="23" t="s">
        <v>16</v>
      </c>
      <c r="EP658" s="23" t="s">
        <v>17</v>
      </c>
      <c r="EQ658" s="27"/>
      <c r="ER658" s="28" t="s">
        <v>7</v>
      </c>
      <c r="ES658" s="23" t="s">
        <v>8</v>
      </c>
      <c r="ET658" s="23" t="s">
        <v>9</v>
      </c>
      <c r="EU658" s="24" t="s">
        <v>10</v>
      </c>
      <c r="EV658" s="23" t="s">
        <v>9</v>
      </c>
      <c r="EW658" s="23" t="s">
        <v>11</v>
      </c>
      <c r="EX658" s="23" t="s">
        <v>12</v>
      </c>
      <c r="EY658" s="23" t="s">
        <v>13</v>
      </c>
      <c r="EZ658" s="23"/>
      <c r="FA658" s="23" t="s">
        <v>14</v>
      </c>
      <c r="FB658" s="23" t="s">
        <v>15</v>
      </c>
      <c r="FC658" s="23" t="s">
        <v>16</v>
      </c>
      <c r="FD658" s="23" t="s">
        <v>17</v>
      </c>
      <c r="HW658" s="185"/>
      <c r="HX658" s="29"/>
      <c r="HY658" s="29"/>
      <c r="HZ658" s="29"/>
      <c r="IA658" s="29"/>
      <c r="IC658" s="212"/>
      <c r="ID658" s="29"/>
      <c r="IE658" s="29"/>
      <c r="IF658" s="29"/>
      <c r="IG658" s="29"/>
      <c r="IH658" s="29"/>
      <c r="IL658" s="29"/>
      <c r="IM658" s="29"/>
      <c r="IN658" s="29"/>
      <c r="IO658" s="29"/>
      <c r="IQ658" s="212"/>
      <c r="IR658" s="29"/>
      <c r="IS658" s="29"/>
      <c r="IT658" s="29"/>
      <c r="IU658" s="29"/>
      <c r="IV658" s="29"/>
      <c r="IY658" s="33"/>
      <c r="IZ658" s="28" t="s">
        <v>7</v>
      </c>
      <c r="JA658" s="23" t="s">
        <v>8</v>
      </c>
      <c r="JB658" s="23" t="s">
        <v>9</v>
      </c>
      <c r="JC658" s="24" t="s">
        <v>10</v>
      </c>
      <c r="JD658" s="23" t="s">
        <v>9</v>
      </c>
      <c r="JE658" s="23" t="s">
        <v>11</v>
      </c>
      <c r="JF658" s="23" t="s">
        <v>12</v>
      </c>
      <c r="JG658" s="23" t="s">
        <v>13</v>
      </c>
      <c r="JH658" s="24" t="s">
        <v>18</v>
      </c>
      <c r="JI658" s="23" t="s">
        <v>14</v>
      </c>
      <c r="JJ658" s="23" t="s">
        <v>12</v>
      </c>
      <c r="JK658" s="23" t="s">
        <v>19</v>
      </c>
      <c r="JL658" s="23" t="s">
        <v>17</v>
      </c>
      <c r="JM658" s="27"/>
      <c r="JN658" s="28" t="s">
        <v>7</v>
      </c>
      <c r="JO658" s="23" t="s">
        <v>8</v>
      </c>
      <c r="JP658" s="23" t="s">
        <v>9</v>
      </c>
      <c r="JQ658" s="24" t="s">
        <v>10</v>
      </c>
      <c r="JR658" s="23" t="s">
        <v>9</v>
      </c>
      <c r="JS658" s="23" t="s">
        <v>11</v>
      </c>
      <c r="JT658" s="23" t="s">
        <v>12</v>
      </c>
      <c r="JU658" s="23" t="s">
        <v>13</v>
      </c>
      <c r="JV658" s="23" t="s">
        <v>18</v>
      </c>
      <c r="JW658" s="23" t="s">
        <v>14</v>
      </c>
      <c r="JX658" s="23" t="s">
        <v>12</v>
      </c>
      <c r="JY658" s="23" t="s">
        <v>19</v>
      </c>
      <c r="JZ658" s="23" t="s">
        <v>17</v>
      </c>
      <c r="KA658" s="34"/>
      <c r="KB658" s="28" t="s">
        <v>7</v>
      </c>
      <c r="KC658" s="23" t="s">
        <v>8</v>
      </c>
      <c r="KD658" s="23" t="s">
        <v>9</v>
      </c>
      <c r="KE658" s="24" t="s">
        <v>10</v>
      </c>
      <c r="KF658" s="23" t="s">
        <v>9</v>
      </c>
      <c r="KG658" s="23" t="s">
        <v>11</v>
      </c>
      <c r="KH658" s="23" t="s">
        <v>12</v>
      </c>
      <c r="KI658" s="23" t="s">
        <v>13</v>
      </c>
      <c r="KJ658" s="24" t="s">
        <v>18</v>
      </c>
      <c r="KK658" s="23" t="s">
        <v>14</v>
      </c>
      <c r="KL658" s="23" t="s">
        <v>12</v>
      </c>
      <c r="KM658" s="23" t="s">
        <v>19</v>
      </c>
      <c r="KN658" s="23" t="s">
        <v>17</v>
      </c>
      <c r="KO658" s="27"/>
      <c r="KP658" s="28" t="s">
        <v>7</v>
      </c>
      <c r="KQ658" s="23" t="s">
        <v>8</v>
      </c>
      <c r="KR658" s="23" t="s">
        <v>9</v>
      </c>
      <c r="KS658" s="24" t="s">
        <v>10</v>
      </c>
      <c r="KT658" s="23" t="s">
        <v>9</v>
      </c>
      <c r="KU658" s="23" t="s">
        <v>11</v>
      </c>
      <c r="KV658" s="23" t="s">
        <v>12</v>
      </c>
      <c r="KW658" s="23" t="s">
        <v>13</v>
      </c>
      <c r="KX658" s="23" t="s">
        <v>18</v>
      </c>
      <c r="KY658" s="23" t="s">
        <v>14</v>
      </c>
      <c r="KZ658" s="23" t="s">
        <v>12</v>
      </c>
      <c r="LA658" s="23" t="s">
        <v>19</v>
      </c>
      <c r="LB658" s="23" t="s">
        <v>17</v>
      </c>
      <c r="LC658" s="25"/>
      <c r="LD658" s="28" t="s">
        <v>7</v>
      </c>
      <c r="LE658" s="23" t="s">
        <v>8</v>
      </c>
      <c r="LF658" s="23" t="s">
        <v>9</v>
      </c>
      <c r="LG658" s="24" t="s">
        <v>10</v>
      </c>
      <c r="LH658" s="23" t="s">
        <v>9</v>
      </c>
      <c r="LI658" s="23" t="s">
        <v>11</v>
      </c>
      <c r="LJ658" s="23" t="s">
        <v>12</v>
      </c>
      <c r="LK658" s="23" t="s">
        <v>13</v>
      </c>
      <c r="LL658" s="24" t="s">
        <v>18</v>
      </c>
      <c r="LM658" s="23" t="s">
        <v>14</v>
      </c>
      <c r="LN658" s="23" t="s">
        <v>12</v>
      </c>
      <c r="LO658" s="23" t="s">
        <v>19</v>
      </c>
      <c r="LP658" s="23" t="s">
        <v>17</v>
      </c>
      <c r="LQ658" s="25"/>
      <c r="LR658" s="26" t="s">
        <v>7</v>
      </c>
      <c r="LS658" s="23" t="s">
        <v>8</v>
      </c>
      <c r="LT658" s="23" t="s">
        <v>9</v>
      </c>
      <c r="LU658" s="24" t="s">
        <v>10</v>
      </c>
      <c r="LV658" s="23" t="s">
        <v>9</v>
      </c>
      <c r="LW658" s="23" t="s">
        <v>11</v>
      </c>
      <c r="LX658" s="23" t="s">
        <v>12</v>
      </c>
      <c r="LY658" s="23" t="s">
        <v>13</v>
      </c>
      <c r="LZ658" s="23"/>
      <c r="MA658" s="23" t="s">
        <v>14</v>
      </c>
      <c r="MB658" s="23" t="s">
        <v>15</v>
      </c>
      <c r="MC658" s="23" t="s">
        <v>16</v>
      </c>
      <c r="MD658" s="23" t="s">
        <v>17</v>
      </c>
      <c r="ME658" s="27"/>
      <c r="MF658" s="26" t="s">
        <v>7</v>
      </c>
      <c r="MG658" s="23" t="s">
        <v>8</v>
      </c>
      <c r="MH658" s="23" t="s">
        <v>9</v>
      </c>
      <c r="MI658" s="24" t="s">
        <v>10</v>
      </c>
      <c r="MJ658" s="23" t="s">
        <v>9</v>
      </c>
      <c r="MK658" s="23" t="s">
        <v>11</v>
      </c>
      <c r="ML658" s="23" t="s">
        <v>12</v>
      </c>
      <c r="MM658" s="23" t="s">
        <v>13</v>
      </c>
      <c r="MN658" s="23"/>
      <c r="MO658" s="23" t="s">
        <v>14</v>
      </c>
      <c r="MP658" s="23" t="s">
        <v>15</v>
      </c>
      <c r="MQ658" s="23" t="s">
        <v>16</v>
      </c>
      <c r="MR658" s="23" t="s">
        <v>17</v>
      </c>
      <c r="MS658" s="25"/>
      <c r="MT658" s="26" t="s">
        <v>7</v>
      </c>
      <c r="MU658" s="23" t="s">
        <v>8</v>
      </c>
      <c r="MV658" s="23" t="s">
        <v>9</v>
      </c>
      <c r="MW658" s="24" t="s">
        <v>10</v>
      </c>
      <c r="MX658" s="23" t="s">
        <v>9</v>
      </c>
      <c r="MY658" s="23" t="s">
        <v>11</v>
      </c>
      <c r="MZ658" s="23" t="s">
        <v>12</v>
      </c>
      <c r="NA658" s="23" t="s">
        <v>13</v>
      </c>
      <c r="NB658" s="23"/>
      <c r="NC658" s="23" t="s">
        <v>14</v>
      </c>
      <c r="ND658" s="23" t="s">
        <v>15</v>
      </c>
      <c r="NE658" s="23" t="s">
        <v>16</v>
      </c>
      <c r="NF658" s="23" t="s">
        <v>17</v>
      </c>
      <c r="NG658" s="27"/>
      <c r="NH658" s="26" t="s">
        <v>7</v>
      </c>
      <c r="NI658" s="23" t="s">
        <v>8</v>
      </c>
      <c r="NJ658" s="23" t="s">
        <v>9</v>
      </c>
      <c r="NK658" s="24" t="s">
        <v>10</v>
      </c>
      <c r="NL658" s="23" t="s">
        <v>9</v>
      </c>
      <c r="NM658" s="23" t="s">
        <v>11</v>
      </c>
      <c r="NN658" s="23" t="s">
        <v>12</v>
      </c>
      <c r="NO658" s="23" t="s">
        <v>13</v>
      </c>
      <c r="NP658" s="23"/>
      <c r="NQ658" s="23" t="s">
        <v>14</v>
      </c>
      <c r="NR658" s="23" t="s">
        <v>15</v>
      </c>
      <c r="NS658" s="23" t="s">
        <v>16</v>
      </c>
      <c r="NT658" s="23" t="s">
        <v>17</v>
      </c>
    </row>
    <row r="659" spans="1:384" x14ac:dyDescent="0.2">
      <c r="A659" s="38">
        <v>45829</v>
      </c>
      <c r="B659" s="39">
        <v>1598</v>
      </c>
      <c r="C659" s="40">
        <v>564</v>
      </c>
      <c r="D659" s="40">
        <v>458</v>
      </c>
      <c r="E659" s="40">
        <v>576</v>
      </c>
      <c r="F659" s="140"/>
      <c r="G659" s="140"/>
      <c r="H659" s="42"/>
      <c r="I659" s="43">
        <v>40905</v>
      </c>
      <c r="J659" s="43">
        <v>116</v>
      </c>
      <c r="K659" s="43">
        <v>2027</v>
      </c>
      <c r="L659" s="43">
        <v>12</v>
      </c>
      <c r="M659" s="43">
        <v>36</v>
      </c>
      <c r="N659" s="43">
        <v>12</v>
      </c>
      <c r="O659" s="43">
        <v>0</v>
      </c>
      <c r="P659" s="43"/>
      <c r="Q659" s="44">
        <v>363</v>
      </c>
      <c r="R659" s="44">
        <v>4356</v>
      </c>
      <c r="S659" s="45">
        <v>0.37551724137931036</v>
      </c>
      <c r="T659" s="35" t="s">
        <v>772</v>
      </c>
      <c r="U659" s="27"/>
      <c r="V659" s="46">
        <v>45829</v>
      </c>
      <c r="W659" s="47">
        <v>7942</v>
      </c>
      <c r="X659" s="43">
        <v>11</v>
      </c>
      <c r="Y659" s="43">
        <v>383</v>
      </c>
      <c r="Z659" s="43">
        <v>0</v>
      </c>
      <c r="AA659" s="43">
        <v>37</v>
      </c>
      <c r="AB659" s="43">
        <v>0</v>
      </c>
      <c r="AC659" s="43">
        <v>0</v>
      </c>
      <c r="AD659" s="43"/>
      <c r="AE659" s="44">
        <v>385</v>
      </c>
      <c r="AF659" s="44">
        <v>0</v>
      </c>
      <c r="AG659" s="45">
        <v>0</v>
      </c>
      <c r="AH659" s="35" t="s">
        <v>773</v>
      </c>
      <c r="AI659" s="27"/>
      <c r="AJ659" s="46">
        <v>45829</v>
      </c>
      <c r="AK659" s="43">
        <v>10441</v>
      </c>
      <c r="AL659" s="43">
        <v>31</v>
      </c>
      <c r="AM659" s="43">
        <v>277</v>
      </c>
      <c r="AN659" s="43">
        <v>2</v>
      </c>
      <c r="AO659" s="43">
        <v>46</v>
      </c>
      <c r="AP659" s="43">
        <v>2</v>
      </c>
      <c r="AQ659" s="43">
        <v>0</v>
      </c>
      <c r="AR659" s="43"/>
      <c r="AS659" s="43">
        <v>1008</v>
      </c>
      <c r="AT659" s="44">
        <v>2016</v>
      </c>
      <c r="AU659" s="45">
        <v>0.65032258064516124</v>
      </c>
      <c r="AV659" s="35" t="s">
        <v>774</v>
      </c>
      <c r="AW659" s="27"/>
      <c r="AX659" s="46">
        <v>45829</v>
      </c>
      <c r="AY659" s="48">
        <v>11798</v>
      </c>
      <c r="AZ659" s="48">
        <v>42</v>
      </c>
      <c r="BA659" s="48">
        <v>434</v>
      </c>
      <c r="BB659" s="48">
        <v>1</v>
      </c>
      <c r="BC659" s="48">
        <v>22</v>
      </c>
      <c r="BD659" s="48">
        <v>1</v>
      </c>
      <c r="BE659" s="48">
        <v>1</v>
      </c>
      <c r="BF659" s="48"/>
      <c r="BG659" s="48">
        <v>1012</v>
      </c>
      <c r="BH659" s="48">
        <v>1012</v>
      </c>
      <c r="BI659" s="49">
        <v>0.24095238095238095</v>
      </c>
      <c r="BJ659" s="35" t="s">
        <v>757</v>
      </c>
      <c r="BK659" s="50"/>
      <c r="BL659" s="51">
        <v>45829</v>
      </c>
      <c r="BM659" s="44">
        <v>10230</v>
      </c>
      <c r="BN659" s="43">
        <v>76</v>
      </c>
      <c r="BO659" s="43">
        <v>388</v>
      </c>
      <c r="BP659" s="43">
        <v>0</v>
      </c>
      <c r="BQ659" s="43">
        <v>8</v>
      </c>
      <c r="BR659" s="43">
        <v>1</v>
      </c>
      <c r="BS659" s="52"/>
      <c r="BT659" s="53" t="s">
        <v>143</v>
      </c>
      <c r="BU659" s="47">
        <v>1100</v>
      </c>
      <c r="BV659" s="43">
        <v>1100</v>
      </c>
      <c r="BW659" s="54">
        <v>0.14473684210526316</v>
      </c>
      <c r="BX659" s="35"/>
      <c r="BY659" s="27"/>
      <c r="BZ659" s="51">
        <v>45829</v>
      </c>
      <c r="CA659" s="43">
        <v>16310</v>
      </c>
      <c r="CB659" s="43">
        <v>47</v>
      </c>
      <c r="CC659" s="43">
        <v>923</v>
      </c>
      <c r="CD659" s="43">
        <v>1</v>
      </c>
      <c r="CE659" s="43">
        <v>5</v>
      </c>
      <c r="CF659" s="43">
        <v>1</v>
      </c>
      <c r="CG659" s="43"/>
      <c r="CH659" s="55" t="s">
        <v>128</v>
      </c>
      <c r="CI659" s="43">
        <v>800</v>
      </c>
      <c r="CJ659" s="43">
        <v>800</v>
      </c>
      <c r="CK659" s="54">
        <v>0.1702127659574468</v>
      </c>
      <c r="CL659" s="56"/>
      <c r="CM659" s="27"/>
      <c r="CN659" s="51">
        <v>45829</v>
      </c>
      <c r="CO659" s="43">
        <v>16073</v>
      </c>
      <c r="CP659" s="43">
        <v>18</v>
      </c>
      <c r="CQ659" s="43">
        <v>690</v>
      </c>
      <c r="CR659" s="43">
        <v>0</v>
      </c>
      <c r="CS659" s="43">
        <v>13</v>
      </c>
      <c r="CT659" s="43">
        <v>0</v>
      </c>
      <c r="CU659" s="43"/>
      <c r="CV659" s="57" t="s">
        <v>125</v>
      </c>
      <c r="CW659" s="43">
        <v>726</v>
      </c>
      <c r="CX659" s="43">
        <v>0</v>
      </c>
      <c r="CY659" s="54">
        <v>0</v>
      </c>
      <c r="CZ659" s="56"/>
      <c r="DA659" s="58"/>
      <c r="DB659" s="51">
        <v>45829</v>
      </c>
      <c r="DC659" s="44">
        <v>6243</v>
      </c>
      <c r="DD659" s="43">
        <v>28</v>
      </c>
      <c r="DE659" s="43">
        <v>220</v>
      </c>
      <c r="DF659" s="43">
        <v>0</v>
      </c>
      <c r="DG659" s="43">
        <v>11</v>
      </c>
      <c r="DH659" s="43">
        <v>0</v>
      </c>
      <c r="DI659" s="52">
        <v>0</v>
      </c>
      <c r="DJ659" s="53" t="s">
        <v>76</v>
      </c>
      <c r="DK659" s="47">
        <v>748</v>
      </c>
      <c r="DL659" s="43">
        <v>0</v>
      </c>
      <c r="DM659" s="54">
        <v>0</v>
      </c>
      <c r="DN659" s="35"/>
      <c r="DO659" s="27"/>
      <c r="DP659" s="51">
        <v>45829</v>
      </c>
      <c r="DQ659" s="43">
        <v>16317</v>
      </c>
      <c r="DR659" s="43">
        <v>20</v>
      </c>
      <c r="DS659" s="43">
        <v>1169</v>
      </c>
      <c r="DT659" s="43">
        <v>1</v>
      </c>
      <c r="DU659" s="43">
        <v>12</v>
      </c>
      <c r="DV659" s="43">
        <v>1</v>
      </c>
      <c r="DW659" s="52">
        <v>0</v>
      </c>
      <c r="DX659" s="53" t="s">
        <v>91</v>
      </c>
      <c r="DY659" s="47">
        <v>770</v>
      </c>
      <c r="DZ659" s="43">
        <v>770</v>
      </c>
      <c r="EA659" s="54">
        <v>0.38500000000000001</v>
      </c>
      <c r="EB659" s="35"/>
      <c r="EC659" s="27"/>
      <c r="ED659" s="46">
        <v>45829</v>
      </c>
      <c r="EE659" s="47">
        <v>24025</v>
      </c>
      <c r="EF659" s="43">
        <v>20</v>
      </c>
      <c r="EG659" s="43">
        <v>1381</v>
      </c>
      <c r="EH659" s="43">
        <v>0</v>
      </c>
      <c r="EI659" s="43">
        <v>3</v>
      </c>
      <c r="EJ659" s="43">
        <v>0</v>
      </c>
      <c r="EK659" s="43">
        <v>0</v>
      </c>
      <c r="EL659" s="43"/>
      <c r="EM659" s="43">
        <v>1100</v>
      </c>
      <c r="EN659" s="44">
        <v>0</v>
      </c>
      <c r="EO659" s="45">
        <v>0</v>
      </c>
      <c r="EP659" s="35" t="s">
        <v>775</v>
      </c>
      <c r="EQ659" s="27"/>
      <c r="ER659" s="46">
        <v>45829</v>
      </c>
      <c r="ES659" s="43">
        <v>3404</v>
      </c>
      <c r="ET659" s="43">
        <v>109</v>
      </c>
      <c r="EU659" s="43">
        <v>99</v>
      </c>
      <c r="EV659" s="43">
        <v>2</v>
      </c>
      <c r="EW659" s="43">
        <v>35</v>
      </c>
      <c r="EX659" s="43">
        <v>2</v>
      </c>
      <c r="EY659" s="43">
        <v>10</v>
      </c>
      <c r="EZ659" s="43"/>
      <c r="FA659" s="44">
        <v>726</v>
      </c>
      <c r="FB659" s="44">
        <v>1452</v>
      </c>
      <c r="FC659" s="45">
        <v>0.13321100917431192</v>
      </c>
      <c r="FD659" s="35" t="s">
        <v>776</v>
      </c>
      <c r="HW659" s="181"/>
      <c r="HX659" s="27"/>
      <c r="HY659" s="27"/>
      <c r="HZ659" s="137"/>
      <c r="IA659" s="27"/>
      <c r="IC659" s="174"/>
      <c r="ID659" s="27"/>
      <c r="IE659" s="27"/>
      <c r="IF659" s="27"/>
      <c r="IG659" s="27"/>
      <c r="IH659" s="27"/>
      <c r="IL659" s="27"/>
      <c r="IM659" s="27"/>
      <c r="IN659" s="137"/>
      <c r="IO659" s="27"/>
      <c r="IQ659" s="174"/>
      <c r="IR659" s="27"/>
      <c r="IS659" s="27"/>
      <c r="IT659" s="27"/>
      <c r="IU659" s="27"/>
      <c r="IV659" s="27"/>
      <c r="IY659" s="33"/>
      <c r="IZ659" s="51">
        <v>45829</v>
      </c>
      <c r="JA659" s="43">
        <v>4635</v>
      </c>
      <c r="JB659" s="43">
        <v>8</v>
      </c>
      <c r="JC659" s="43">
        <v>254</v>
      </c>
      <c r="JD659" s="43">
        <v>0</v>
      </c>
      <c r="JE659" s="43">
        <v>11</v>
      </c>
      <c r="JF659" s="43">
        <v>0</v>
      </c>
      <c r="JG659" s="43">
        <v>0</v>
      </c>
      <c r="JH659" s="53" t="s">
        <v>89</v>
      </c>
      <c r="JI659" s="43">
        <v>800</v>
      </c>
      <c r="JJ659" s="43">
        <v>0</v>
      </c>
      <c r="JK659" s="54">
        <v>0</v>
      </c>
      <c r="JL659" s="56" t="s">
        <v>229</v>
      </c>
      <c r="JM659" s="27"/>
      <c r="JN659" s="51">
        <v>45829</v>
      </c>
      <c r="JO659" s="43">
        <v>3918</v>
      </c>
      <c r="JP659" s="43">
        <v>29</v>
      </c>
      <c r="JQ659" s="43">
        <v>117</v>
      </c>
      <c r="JR659" s="43">
        <v>1</v>
      </c>
      <c r="JS659" s="43">
        <v>11</v>
      </c>
      <c r="JT659" s="43">
        <v>1</v>
      </c>
      <c r="JU659" s="43">
        <v>0</v>
      </c>
      <c r="JV659" s="60" t="s">
        <v>50</v>
      </c>
      <c r="JW659" s="43">
        <v>1100</v>
      </c>
      <c r="JX659" s="43">
        <v>1100</v>
      </c>
      <c r="JY659" s="54">
        <v>0.37931034482758619</v>
      </c>
      <c r="JZ659" s="56"/>
      <c r="KA659" s="61"/>
      <c r="KB659" s="51">
        <v>45829</v>
      </c>
      <c r="KC659" s="43">
        <v>3121</v>
      </c>
      <c r="KD659" s="43">
        <v>67</v>
      </c>
      <c r="KE659" s="43">
        <v>145</v>
      </c>
      <c r="KF659" s="43">
        <v>1</v>
      </c>
      <c r="KG659" s="43">
        <v>10</v>
      </c>
      <c r="KH659" s="43">
        <v>1</v>
      </c>
      <c r="KI659" s="43"/>
      <c r="KJ659" s="53" t="s">
        <v>143</v>
      </c>
      <c r="KK659" s="43">
        <v>1100</v>
      </c>
      <c r="KL659" s="43">
        <v>1100</v>
      </c>
      <c r="KM659" s="54">
        <v>0.16417910447761194</v>
      </c>
      <c r="KN659" s="56"/>
      <c r="KO659" s="27"/>
      <c r="KP659" s="51">
        <v>45829</v>
      </c>
      <c r="KQ659" s="43">
        <v>2718</v>
      </c>
      <c r="KR659" s="43">
        <v>16</v>
      </c>
      <c r="KS659" s="43">
        <v>109</v>
      </c>
      <c r="KT659" s="43">
        <v>0</v>
      </c>
      <c r="KU659" s="43">
        <v>17</v>
      </c>
      <c r="KV659" s="43">
        <v>0</v>
      </c>
      <c r="KW659" s="43"/>
      <c r="KX659" s="62" t="s">
        <v>70</v>
      </c>
      <c r="KY659" s="43">
        <v>1034</v>
      </c>
      <c r="KZ659" s="43">
        <v>0</v>
      </c>
      <c r="LA659" s="54">
        <v>0</v>
      </c>
      <c r="LB659" s="56"/>
      <c r="LC659" s="27"/>
      <c r="LD659" s="51">
        <v>45829</v>
      </c>
      <c r="LE659" s="43">
        <v>65514</v>
      </c>
      <c r="LF659" s="43">
        <v>117</v>
      </c>
      <c r="LG659" s="43">
        <v>444</v>
      </c>
      <c r="LH659" s="43">
        <v>0</v>
      </c>
      <c r="LI659" s="43">
        <v>2</v>
      </c>
      <c r="LJ659" s="43">
        <v>0</v>
      </c>
      <c r="LK659" s="43">
        <v>0</v>
      </c>
      <c r="LL659" s="64" t="s">
        <v>220</v>
      </c>
      <c r="LM659" s="47">
        <v>1000</v>
      </c>
      <c r="LN659" s="43">
        <v>0</v>
      </c>
      <c r="LO659" s="54"/>
      <c r="LP659" s="56"/>
      <c r="LQ659" s="27"/>
      <c r="LR659" s="46">
        <v>45829</v>
      </c>
      <c r="LS659" s="47">
        <v>15881</v>
      </c>
      <c r="LT659" s="43">
        <v>17</v>
      </c>
      <c r="LU659" s="43">
        <v>862</v>
      </c>
      <c r="LV659" s="43">
        <v>1</v>
      </c>
      <c r="LW659" s="43">
        <v>37</v>
      </c>
      <c r="LX659" s="43">
        <v>1</v>
      </c>
      <c r="LY659" s="43">
        <v>8</v>
      </c>
      <c r="LZ659" s="43"/>
      <c r="MA659" s="44">
        <v>385</v>
      </c>
      <c r="MB659" s="44">
        <v>385</v>
      </c>
      <c r="MC659" s="45">
        <v>0.22647058823529412</v>
      </c>
      <c r="MD659" s="35" t="s">
        <v>226</v>
      </c>
      <c r="ME659" s="27"/>
      <c r="MF659" s="46">
        <v>45829</v>
      </c>
      <c r="MG659" s="47">
        <v>4566</v>
      </c>
      <c r="MH659" s="43">
        <v>18</v>
      </c>
      <c r="MI659" s="43">
        <v>301</v>
      </c>
      <c r="MJ659" s="43">
        <v>3</v>
      </c>
      <c r="MK659" s="43">
        <v>10</v>
      </c>
      <c r="ML659" s="43">
        <v>3</v>
      </c>
      <c r="MM659" s="43">
        <v>3</v>
      </c>
      <c r="MN659" s="43"/>
      <c r="MO659" s="43">
        <v>880</v>
      </c>
      <c r="MP659" s="44">
        <v>2640</v>
      </c>
      <c r="MQ659" s="45">
        <v>1.4666666666666666</v>
      </c>
      <c r="MR659" s="35" t="s">
        <v>227</v>
      </c>
      <c r="MS659" s="27"/>
      <c r="MT659" s="46">
        <v>45829</v>
      </c>
      <c r="MU659" s="47">
        <v>6784</v>
      </c>
      <c r="MV659" s="43">
        <v>17</v>
      </c>
      <c r="MW659" s="43">
        <v>322</v>
      </c>
      <c r="MX659" s="43">
        <v>2</v>
      </c>
      <c r="MY659" s="43">
        <v>29</v>
      </c>
      <c r="MZ659" s="43">
        <v>2</v>
      </c>
      <c r="NA659" s="43"/>
      <c r="NB659" s="43"/>
      <c r="NC659" s="44">
        <v>300</v>
      </c>
      <c r="ND659" s="44">
        <v>600</v>
      </c>
      <c r="NE659" s="45">
        <v>0.35294117647058826</v>
      </c>
      <c r="NF659" s="35" t="s">
        <v>758</v>
      </c>
      <c r="NG659" s="27"/>
      <c r="NH659" s="46">
        <v>45829</v>
      </c>
      <c r="NI659" s="47">
        <v>6142</v>
      </c>
      <c r="NJ659" s="43">
        <v>49</v>
      </c>
      <c r="NK659" s="43">
        <v>171</v>
      </c>
      <c r="NL659" s="43">
        <v>0</v>
      </c>
      <c r="NM659" s="43">
        <v>36</v>
      </c>
      <c r="NN659" s="43">
        <v>1</v>
      </c>
      <c r="NO659" s="43">
        <v>0</v>
      </c>
      <c r="NP659" s="43"/>
      <c r="NQ659" s="43">
        <v>1100</v>
      </c>
      <c r="NR659" s="44">
        <v>1100</v>
      </c>
      <c r="NS659" s="45">
        <v>0.22448979591836735</v>
      </c>
      <c r="NT659" s="35" t="s">
        <v>86</v>
      </c>
    </row>
    <row r="660" spans="1:384" x14ac:dyDescent="0.2">
      <c r="A660" s="38">
        <v>45831</v>
      </c>
      <c r="B660" s="39">
        <f>IF(A660="","",SUM(J660,LF662,AL660,ET660,AZ660,EF660,LT660,NJ660,MV660,MH660,X660)+SUM(DR663:DR666)+SUM(CP663:CP666)+SUM(CB663:CB666)+SUM(BN663:BN666)+SUM(DD663:DD666)+SUM(JB663:JB666)+SUM(JP663:JP666)+SUM(KD663:KD666)+SUM(KR663:KR666))</f>
        <v>2868</v>
      </c>
      <c r="C660" s="40">
        <f>IF(A660="","",SUM(J660,X660,ET660,AL660,AZ660)+SUM(BN663:BN666)+SUM(CB663:CB666)+SUM(CP663:CP666))</f>
        <v>995</v>
      </c>
      <c r="D660" s="40">
        <f>IF(A660="","",SUM(EF660,ET660)+SUM(DD663:DD666)+SUM(DR663:DR666))</f>
        <v>578</v>
      </c>
      <c r="E660" s="40">
        <f>IF(A660="","",SUM(NJ660,MV660,MH660,LT660,LF662)+SUM(JB663:JB666)+SUM(JP663:JP666)+SUM(KD663:KD666)+SUM(KR663:KR666))</f>
        <v>1401</v>
      </c>
      <c r="F660" s="140"/>
      <c r="G660" s="140"/>
      <c r="H660" s="42"/>
      <c r="I660" s="44">
        <v>40932</v>
      </c>
      <c r="J660" s="44">
        <f t="shared" ref="J660:J672" si="3061">IF(I660="","",I660-I659)</f>
        <v>27</v>
      </c>
      <c r="K660" s="44">
        <v>2028</v>
      </c>
      <c r="L660" s="44">
        <f t="shared" ref="L660:L672" si="3062">IF(K660="","",K660-K659)</f>
        <v>1</v>
      </c>
      <c r="M660" s="44">
        <v>35</v>
      </c>
      <c r="N660" s="44">
        <f t="shared" ref="N660:N672" si="3063">IF(M660="","",M659+O659-M660)</f>
        <v>1</v>
      </c>
      <c r="O660" s="44">
        <v>-18</v>
      </c>
      <c r="P660" s="43"/>
      <c r="Q660" s="43">
        <f t="shared" ref="Q660:Q672" si="3064">IF(I660="","",Q659)</f>
        <v>363</v>
      </c>
      <c r="R660" s="44">
        <f t="shared" ref="R660:R672" si="3065">IF(Q660="","",N660*Q660)</f>
        <v>363</v>
      </c>
      <c r="S660" s="45">
        <f t="shared" ref="S660:S672" si="3066">IF(R660="","",R660/(J660*100))</f>
        <v>0.13444444444444445</v>
      </c>
      <c r="T660" s="35" t="s">
        <v>777</v>
      </c>
      <c r="U660" s="27"/>
      <c r="V660" s="51">
        <f t="shared" ref="V660:V679" si="3067">IF($A660="","",$A660)</f>
        <v>45831</v>
      </c>
      <c r="W660" s="44">
        <v>8083</v>
      </c>
      <c r="X660" s="44">
        <f t="shared" ref="X660:X672" si="3068">IF(W660="","",W660-W659)</f>
        <v>141</v>
      </c>
      <c r="Y660" s="44">
        <v>389</v>
      </c>
      <c r="Z660" s="44">
        <f t="shared" ref="Z660:Z672" si="3069">IF(Y660="","",Y660-Y659)</f>
        <v>6</v>
      </c>
      <c r="AA660" s="44">
        <v>33</v>
      </c>
      <c r="AB660" s="44">
        <f t="shared" ref="AB660:AB672" si="3070">IF(AA660="","",AA659+AC659-AA660)</f>
        <v>4</v>
      </c>
      <c r="AC660" s="44">
        <v>8</v>
      </c>
      <c r="AD660" s="43"/>
      <c r="AE660" s="43">
        <f t="shared" ref="AE660:AE672" si="3071">IF(W660="","",AE659)</f>
        <v>385</v>
      </c>
      <c r="AF660" s="44">
        <f t="shared" ref="AF660:AF672" si="3072">IF(AE660="","",AB660*AE660)</f>
        <v>1540</v>
      </c>
      <c r="AG660" s="45">
        <f t="shared" ref="AG660:AG672" si="3073">IF(AF660="","",AF660/(X660*100))</f>
        <v>0.10921985815602837</v>
      </c>
      <c r="AH660" s="35"/>
      <c r="AI660" s="27"/>
      <c r="AJ660" s="51">
        <f t="shared" ref="AJ660:AJ679" si="3074">IF($A660="","",$A660)</f>
        <v>45831</v>
      </c>
      <c r="AK660" s="44">
        <v>10580</v>
      </c>
      <c r="AL660" s="44">
        <f t="shared" ref="AL660:AL672" si="3075">IF(AK660="","",AK660-AK659)</f>
        <v>139</v>
      </c>
      <c r="AM660" s="44">
        <v>278</v>
      </c>
      <c r="AN660" s="44">
        <f t="shared" ref="AN660:AN672" si="3076">IF(AM660="","",AM660-AM659)</f>
        <v>1</v>
      </c>
      <c r="AO660" s="44">
        <v>45</v>
      </c>
      <c r="AP660" s="44">
        <f t="shared" ref="AP660:AP672" si="3077">IF(AO660="","",AO659+AQ659-AO660)</f>
        <v>1</v>
      </c>
      <c r="AQ660" s="44">
        <v>0</v>
      </c>
      <c r="AR660" s="43"/>
      <c r="AS660" s="43">
        <f t="shared" ref="AS660:AS672" si="3078">IF(AK660="","",AS659)</f>
        <v>1008</v>
      </c>
      <c r="AT660" s="44">
        <f t="shared" ref="AT660:AT672" si="3079">IF(AS660="","",AP660*AS660)</f>
        <v>1008</v>
      </c>
      <c r="AU660" s="45">
        <f t="shared" ref="AU660:AU672" si="3080">IF(AT660="","",AT660/(AL660*100))</f>
        <v>7.2517985611510793E-2</v>
      </c>
      <c r="AV660" s="35" t="s">
        <v>756</v>
      </c>
      <c r="AW660" s="27"/>
      <c r="AX660" s="51">
        <f t="shared" ref="AX660:AX679" si="3081">IF($A660="","",$A660)</f>
        <v>45831</v>
      </c>
      <c r="AY660" s="44">
        <v>11907</v>
      </c>
      <c r="AZ660" s="44">
        <f t="shared" ref="AZ660:AZ672" si="3082">IF(AY660="","",AY660-AY659)</f>
        <v>109</v>
      </c>
      <c r="BA660" s="44">
        <v>435</v>
      </c>
      <c r="BB660" s="44">
        <f t="shared" ref="BB660:BB672" si="3083">IF(BA660="","",BA660-BA659)</f>
        <v>1</v>
      </c>
      <c r="BC660" s="44">
        <v>22</v>
      </c>
      <c r="BD660" s="44">
        <f t="shared" ref="BD660:BD672" si="3084">IF(BC660="","",BC659+BE659-BC660)</f>
        <v>1</v>
      </c>
      <c r="BE660" s="44">
        <v>2</v>
      </c>
      <c r="BF660" s="43"/>
      <c r="BG660" s="43">
        <f t="shared" ref="BG660:BG672" si="3085">IF(AY660="","",BG659)</f>
        <v>1012</v>
      </c>
      <c r="BH660" s="44">
        <f t="shared" ref="BH660:BH672" si="3086">IF(BG660="","",BD660*BG660)</f>
        <v>1012</v>
      </c>
      <c r="BI660" s="45">
        <f t="shared" ref="BI660:BI672" si="3087">IF(BH660="","",BH660/(AZ660*100))</f>
        <v>9.2844036697247709E-2</v>
      </c>
      <c r="BJ660" s="35"/>
      <c r="BK660" s="50"/>
      <c r="BL660" s="46"/>
      <c r="BM660" s="44">
        <v>8688</v>
      </c>
      <c r="BN660" s="44">
        <v>14</v>
      </c>
      <c r="BO660" s="43">
        <v>253</v>
      </c>
      <c r="BP660" s="44">
        <v>1</v>
      </c>
      <c r="BQ660" s="44">
        <v>37</v>
      </c>
      <c r="BR660" s="43">
        <v>1</v>
      </c>
      <c r="BS660" s="66"/>
      <c r="BT660" s="60" t="s">
        <v>23</v>
      </c>
      <c r="BU660" s="67">
        <v>1000</v>
      </c>
      <c r="BV660" s="44">
        <v>1000</v>
      </c>
      <c r="BW660" s="45">
        <v>0.7142857142857143</v>
      </c>
      <c r="BX660" s="35"/>
      <c r="BY660" s="27"/>
      <c r="BZ660" s="46"/>
      <c r="CA660" s="44">
        <v>18245</v>
      </c>
      <c r="CB660" s="44">
        <v>8</v>
      </c>
      <c r="CC660" s="44">
        <v>1019</v>
      </c>
      <c r="CD660" s="44">
        <v>1</v>
      </c>
      <c r="CE660" s="44">
        <v>12</v>
      </c>
      <c r="CF660" s="43">
        <v>1</v>
      </c>
      <c r="CG660" s="44"/>
      <c r="CH660" s="68" t="s">
        <v>50</v>
      </c>
      <c r="CI660" s="43">
        <v>1100</v>
      </c>
      <c r="CJ660" s="44">
        <v>1100</v>
      </c>
      <c r="CK660" s="45">
        <v>1.375</v>
      </c>
      <c r="CL660" s="35" t="s">
        <v>222</v>
      </c>
      <c r="CM660" s="27"/>
      <c r="CN660" s="46"/>
      <c r="CO660" s="44">
        <v>14150</v>
      </c>
      <c r="CP660" s="44">
        <v>26</v>
      </c>
      <c r="CQ660" s="44">
        <v>548</v>
      </c>
      <c r="CR660" s="44">
        <v>0</v>
      </c>
      <c r="CS660" s="44">
        <v>16</v>
      </c>
      <c r="CT660" s="43">
        <v>0</v>
      </c>
      <c r="CU660" s="44"/>
      <c r="CV660" s="70" t="s">
        <v>183</v>
      </c>
      <c r="CW660" s="44">
        <v>440</v>
      </c>
      <c r="CX660" s="44">
        <v>0</v>
      </c>
      <c r="CY660" s="45">
        <v>0</v>
      </c>
      <c r="CZ660" s="35"/>
      <c r="DA660" s="58"/>
      <c r="DB660" s="46"/>
      <c r="DC660" s="44">
        <v>5915</v>
      </c>
      <c r="DD660" s="44">
        <v>6</v>
      </c>
      <c r="DE660" s="43">
        <v>194</v>
      </c>
      <c r="DF660" s="44">
        <v>0</v>
      </c>
      <c r="DG660" s="44">
        <v>11</v>
      </c>
      <c r="DH660" s="43">
        <v>0</v>
      </c>
      <c r="DI660" s="66">
        <v>1</v>
      </c>
      <c r="DJ660" s="60" t="s">
        <v>194</v>
      </c>
      <c r="DK660" s="67">
        <v>748</v>
      </c>
      <c r="DL660" s="44">
        <v>0</v>
      </c>
      <c r="DM660" s="45">
        <v>0</v>
      </c>
      <c r="DN660" s="35" t="s">
        <v>223</v>
      </c>
      <c r="DO660" s="27"/>
      <c r="DP660" s="46"/>
      <c r="DQ660" s="44">
        <v>15412</v>
      </c>
      <c r="DR660" s="44">
        <v>113</v>
      </c>
      <c r="DS660" s="44">
        <v>1095</v>
      </c>
      <c r="DT660" s="44">
        <v>5</v>
      </c>
      <c r="DU660" s="44">
        <v>2</v>
      </c>
      <c r="DV660" s="43">
        <v>5</v>
      </c>
      <c r="DW660" s="66">
        <v>7</v>
      </c>
      <c r="DX660" s="60" t="s">
        <v>143</v>
      </c>
      <c r="DY660" s="67">
        <v>1100</v>
      </c>
      <c r="DZ660" s="44">
        <v>5500</v>
      </c>
      <c r="EA660" s="45">
        <v>0.48672566371681414</v>
      </c>
      <c r="EB660" s="35"/>
      <c r="EC660" s="27"/>
      <c r="ED660" s="51">
        <f t="shared" ref="ED660:ED679" si="3088">IF($A660="","",$A660)</f>
        <v>45831</v>
      </c>
      <c r="EE660" s="44">
        <v>24147</v>
      </c>
      <c r="EF660" s="44">
        <f t="shared" ref="EF660:EF672" si="3089">IF(EE660="","",EE660-EE659)</f>
        <v>122</v>
      </c>
      <c r="EG660" s="44">
        <v>1382</v>
      </c>
      <c r="EH660" s="44">
        <f t="shared" ref="EH660:EH672" si="3090">IF(EG660="","",EG660-EG659)</f>
        <v>1</v>
      </c>
      <c r="EI660" s="44">
        <v>1</v>
      </c>
      <c r="EJ660" s="44">
        <f t="shared" ref="EJ660:EJ672" si="3091">IF(EI660="","",EI659+EK659-EI660)</f>
        <v>2</v>
      </c>
      <c r="EK660" s="44">
        <v>0</v>
      </c>
      <c r="EL660" s="43"/>
      <c r="EM660" s="43">
        <f t="shared" ref="EM660:EM672" si="3092">IF(EE660="","",EM659)</f>
        <v>1100</v>
      </c>
      <c r="EN660" s="44">
        <f t="shared" ref="EN660:EN672" si="3093">IF(EM660="","",EJ660*EM660)</f>
        <v>2200</v>
      </c>
      <c r="EO660" s="45">
        <f t="shared" ref="EO660:EO672" si="3094">IF(EN660="","",EN660/(EF660*100))</f>
        <v>0.18032786885245902</v>
      </c>
      <c r="EP660" s="35"/>
      <c r="EQ660" s="27"/>
      <c r="ER660" s="51">
        <f t="shared" ref="ER660:ER679" si="3095">IF($A660="","",$A660)</f>
        <v>45831</v>
      </c>
      <c r="ES660" s="44">
        <v>3510</v>
      </c>
      <c r="ET660" s="44">
        <f t="shared" ref="ET660:ET672" si="3096">IF(ES660="","",ES660-ES659)</f>
        <v>106</v>
      </c>
      <c r="EU660" s="44">
        <v>103</v>
      </c>
      <c r="EV660" s="44">
        <f t="shared" ref="EV660:EV672" si="3097">IF(EU660="","",EU660-EU659)</f>
        <v>4</v>
      </c>
      <c r="EW660" s="44">
        <v>41</v>
      </c>
      <c r="EX660" s="44">
        <f t="shared" ref="EX660:EX667" si="3098">IF(EW660="","",EW659+EY659-EW660)</f>
        <v>4</v>
      </c>
      <c r="EY660" s="44">
        <v>4</v>
      </c>
      <c r="EZ660" s="43"/>
      <c r="FA660" s="43">
        <f t="shared" ref="FA660:FA672" si="3099">IF(ES660="","",FA659)</f>
        <v>726</v>
      </c>
      <c r="FB660" s="44">
        <f t="shared" ref="FB660:FB672" si="3100">IF(FA660="","",EX660*FA660)</f>
        <v>2904</v>
      </c>
      <c r="FC660" s="45">
        <f t="shared" ref="FC660:FC672" si="3101">IF(FB660="","",FB660/(ET660*100))</f>
        <v>0.27396226415094338</v>
      </c>
      <c r="FD660" s="35"/>
      <c r="HW660" s="181"/>
      <c r="HX660" s="27"/>
      <c r="HY660" s="27"/>
      <c r="HZ660" s="137"/>
      <c r="IA660" s="27"/>
      <c r="IC660" s="174"/>
      <c r="ID660" s="27"/>
      <c r="IE660" s="27"/>
      <c r="IF660" s="27"/>
      <c r="IG660" s="27"/>
      <c r="IH660" s="27"/>
      <c r="IL660" s="27"/>
      <c r="IM660" s="27"/>
      <c r="IN660" s="137"/>
      <c r="IO660" s="27"/>
      <c r="IQ660" s="174"/>
      <c r="IR660" s="27"/>
      <c r="IS660" s="27"/>
      <c r="IT660" s="27"/>
      <c r="IU660" s="27"/>
      <c r="IV660" s="27"/>
      <c r="IY660" s="33"/>
      <c r="IZ660" s="46"/>
      <c r="JA660" s="44">
        <v>2833</v>
      </c>
      <c r="JB660" s="44">
        <v>20</v>
      </c>
      <c r="JC660" s="44">
        <v>82</v>
      </c>
      <c r="JD660" s="44">
        <v>1</v>
      </c>
      <c r="JE660" s="44">
        <v>37</v>
      </c>
      <c r="JF660" s="43">
        <v>1</v>
      </c>
      <c r="JG660" s="44">
        <v>0</v>
      </c>
      <c r="JH660" s="60" t="s">
        <v>23</v>
      </c>
      <c r="JI660" s="44">
        <v>1100</v>
      </c>
      <c r="JJ660" s="44">
        <v>1100</v>
      </c>
      <c r="JK660" s="45">
        <v>0.55000000000000004</v>
      </c>
      <c r="JL660" s="35"/>
      <c r="JM660" s="27"/>
      <c r="JN660" s="46"/>
      <c r="JO660" s="44">
        <v>3576</v>
      </c>
      <c r="JP660" s="44">
        <v>55</v>
      </c>
      <c r="JQ660" s="44">
        <v>79</v>
      </c>
      <c r="JR660" s="44">
        <v>0</v>
      </c>
      <c r="JS660" s="44">
        <v>10</v>
      </c>
      <c r="JT660" s="43">
        <v>0</v>
      </c>
      <c r="JU660" s="44">
        <v>0</v>
      </c>
      <c r="JV660" s="53" t="s">
        <v>76</v>
      </c>
      <c r="JW660" s="43">
        <v>900</v>
      </c>
      <c r="JX660" s="44">
        <v>0</v>
      </c>
      <c r="JY660" s="45">
        <v>0</v>
      </c>
      <c r="JZ660" s="35"/>
      <c r="KA660" s="61"/>
      <c r="KB660" s="46"/>
      <c r="KC660" s="44">
        <v>2613</v>
      </c>
      <c r="KD660" s="44">
        <v>17</v>
      </c>
      <c r="KE660" s="44">
        <v>83</v>
      </c>
      <c r="KF660" s="44">
        <v>0</v>
      </c>
      <c r="KG660" s="44">
        <v>18</v>
      </c>
      <c r="KH660" s="43">
        <v>0</v>
      </c>
      <c r="KI660" s="44"/>
      <c r="KJ660" s="60" t="s">
        <v>21</v>
      </c>
      <c r="KK660" s="44">
        <v>726</v>
      </c>
      <c r="KL660" s="44">
        <v>0</v>
      </c>
      <c r="KM660" s="45">
        <v>0</v>
      </c>
      <c r="KN660" s="35"/>
      <c r="KO660" s="27"/>
      <c r="KP660" s="46"/>
      <c r="KQ660" s="44">
        <v>2786</v>
      </c>
      <c r="KR660" s="44">
        <v>10</v>
      </c>
      <c r="KS660" s="44">
        <v>65</v>
      </c>
      <c r="KT660" s="44">
        <v>1</v>
      </c>
      <c r="KU660" s="44">
        <v>35</v>
      </c>
      <c r="KV660" s="43">
        <v>1</v>
      </c>
      <c r="KW660" s="44"/>
      <c r="KX660" s="71" t="s">
        <v>216</v>
      </c>
      <c r="KY660" s="43">
        <v>800</v>
      </c>
      <c r="KZ660" s="44">
        <v>800</v>
      </c>
      <c r="LA660" s="45">
        <v>0.8</v>
      </c>
      <c r="LB660" s="35"/>
      <c r="LC660" s="27"/>
      <c r="LD660" s="46"/>
      <c r="LE660" s="44"/>
      <c r="LF660" s="44"/>
      <c r="LG660" s="44">
        <v>529</v>
      </c>
      <c r="LH660" s="44">
        <v>0</v>
      </c>
      <c r="LI660" s="43">
        <v>2</v>
      </c>
      <c r="LJ660" s="44">
        <v>0</v>
      </c>
      <c r="LK660" s="44">
        <v>0</v>
      </c>
      <c r="LL660" s="72" t="s">
        <v>124</v>
      </c>
      <c r="LM660" s="67">
        <v>1000</v>
      </c>
      <c r="LN660" s="44">
        <v>0</v>
      </c>
      <c r="LO660" s="45"/>
      <c r="LP660" s="35"/>
      <c r="LQ660" s="27"/>
      <c r="LR660" s="51">
        <f t="shared" ref="LR660:LR679" si="3102">IF($A660="","",$A660)</f>
        <v>45831</v>
      </c>
      <c r="LS660" s="44">
        <v>16080</v>
      </c>
      <c r="LT660" s="44">
        <f t="shared" ref="LT660:LT672" si="3103">IF(LS660="","",LS660-LS659)</f>
        <v>199</v>
      </c>
      <c r="LU660" s="44">
        <v>869</v>
      </c>
      <c r="LV660" s="44">
        <f t="shared" ref="LV660:LV672" si="3104">IF(LU660="","",LU660-LU659)</f>
        <v>7</v>
      </c>
      <c r="LW660" s="44">
        <v>33</v>
      </c>
      <c r="LX660" s="44">
        <f t="shared" ref="LX660:LX672" si="3105">IF(LW660="","",LW659+LY659-LW660)</f>
        <v>12</v>
      </c>
      <c r="LY660" s="44">
        <v>0</v>
      </c>
      <c r="LZ660" s="43"/>
      <c r="MA660" s="43">
        <f t="shared" ref="MA660:MA672" si="3106">IF(LS660="","",MA659)</f>
        <v>385</v>
      </c>
      <c r="MB660" s="44">
        <f t="shared" ref="MB660:MB672" si="3107">IF(MA660="","",LX660*MA660)</f>
        <v>4620</v>
      </c>
      <c r="MC660" s="45">
        <f t="shared" ref="MC660:MC672" si="3108">IF(MB660="","",MB660/(LT660*100))</f>
        <v>0.2321608040201005</v>
      </c>
      <c r="MD660" s="35" t="s">
        <v>759</v>
      </c>
      <c r="ME660" s="27"/>
      <c r="MF660" s="51">
        <f t="shared" ref="MF660:MF679" si="3109">IF($A660="","",$A660)</f>
        <v>45831</v>
      </c>
      <c r="MG660" s="44">
        <v>4612</v>
      </c>
      <c r="MH660" s="44">
        <f t="shared" ref="MH660:MH672" si="3110">IF(MG660="","",MG660-MG659)</f>
        <v>46</v>
      </c>
      <c r="MI660" s="44">
        <v>304</v>
      </c>
      <c r="MJ660" s="44">
        <f t="shared" ref="MJ660:MJ672" si="3111">IF(MI660="","",MI660-MI659)</f>
        <v>3</v>
      </c>
      <c r="MK660" s="44">
        <v>10</v>
      </c>
      <c r="ML660" s="44">
        <f t="shared" ref="ML660:ML672" si="3112">IF(MK660="","",MK659+MM659-MK660)</f>
        <v>3</v>
      </c>
      <c r="MM660" s="44">
        <v>3</v>
      </c>
      <c r="MN660" s="43"/>
      <c r="MO660" s="43">
        <f t="shared" ref="MO660:MO672" si="3113">IF(MG660="","",MO659)</f>
        <v>880</v>
      </c>
      <c r="MP660" s="44">
        <f t="shared" ref="MP660:MP672" si="3114">IF(MO660="","",ML660*MO660)</f>
        <v>2640</v>
      </c>
      <c r="MQ660" s="45">
        <f t="shared" ref="MQ660:MQ672" si="3115">IF(MP660="","",MP660/(MH660*100))</f>
        <v>0.57391304347826089</v>
      </c>
      <c r="MR660" s="35" t="s">
        <v>778</v>
      </c>
      <c r="MS660" s="27"/>
      <c r="MT660" s="51">
        <f t="shared" ref="MT660:MT679" si="3116">IF($A660="","",$A660)</f>
        <v>45831</v>
      </c>
      <c r="MU660" s="44">
        <v>6869</v>
      </c>
      <c r="MV660" s="44">
        <f t="shared" ref="MV660:MV672" si="3117">IF(MU660="","",MU660-MU659)</f>
        <v>85</v>
      </c>
      <c r="MW660" s="44">
        <v>330</v>
      </c>
      <c r="MX660" s="44">
        <f t="shared" ref="MX660:MX672" si="3118">IF(MW660="","",MW660-MW659)</f>
        <v>8</v>
      </c>
      <c r="MY660" s="44">
        <v>20</v>
      </c>
      <c r="MZ660" s="44">
        <f t="shared" ref="MZ660:MZ672" si="3119">IF(MY660="","",MY659+NA659-MY660)</f>
        <v>9</v>
      </c>
      <c r="NA660" s="44">
        <v>5</v>
      </c>
      <c r="NB660" s="43"/>
      <c r="NC660" s="43">
        <f t="shared" ref="NC660:NC672" si="3120">IF(MU660="","",NC659)</f>
        <v>300</v>
      </c>
      <c r="ND660" s="44">
        <f t="shared" ref="ND660:ND672" si="3121">IF(NC660="","",MZ660*NC660)</f>
        <v>2700</v>
      </c>
      <c r="NE660" s="45">
        <f t="shared" ref="NE660:NE672" si="3122">IF(ND660="","",ND660/(MV660*100))</f>
        <v>0.31764705882352939</v>
      </c>
      <c r="NF660" s="35"/>
      <c r="NG660" s="27"/>
      <c r="NH660" s="51">
        <f t="shared" ref="NH660:NH679" si="3123">IF($A660="","",$A660)</f>
        <v>45831</v>
      </c>
      <c r="NI660" s="44">
        <v>6237</v>
      </c>
      <c r="NJ660" s="44">
        <f t="shared" ref="NJ660:NJ672" si="3124">IF(NI660="","",NI660-NI659)</f>
        <v>95</v>
      </c>
      <c r="NK660" s="44">
        <v>174</v>
      </c>
      <c r="NL660" s="44">
        <f t="shared" ref="NL660:NL672" si="3125">IF(NK660="","",NK660-NK659)</f>
        <v>3</v>
      </c>
      <c r="NM660" s="44">
        <v>33</v>
      </c>
      <c r="NN660" s="44">
        <f t="shared" ref="NN660:NN663" si="3126">IF(NM660="","",NM659+NO659-NM660)</f>
        <v>3</v>
      </c>
      <c r="NO660" s="44">
        <v>3</v>
      </c>
      <c r="NP660" s="43"/>
      <c r="NQ660" s="43">
        <f t="shared" ref="NQ660:NQ672" si="3127">IF(NI660="","",NQ659)</f>
        <v>1100</v>
      </c>
      <c r="NR660" s="44">
        <f t="shared" ref="NR660:NR672" si="3128">IF(NQ660="","",NN660*NQ660)</f>
        <v>3300</v>
      </c>
      <c r="NS660" s="45">
        <f t="shared" ref="NS660:NS672" si="3129">IF(NR660="","",NR660/(NJ660*100))</f>
        <v>0.3473684210526316</v>
      </c>
      <c r="NT660" s="35"/>
    </row>
    <row r="661" spans="1:384" ht="15" customHeight="1" thickBot="1" x14ac:dyDescent="0.25">
      <c r="A661" s="38">
        <v>45835</v>
      </c>
      <c r="B661" s="39">
        <f>IF(A661="","",SUM(J661,LF665,AL661,ET661,AZ661,EF661,LT661,NJ661,MV661,MH661,X661)+SUM(DR667:DR670)+SUM(CP667:CP670)+SUM(CB667:CB670)+SUM(BN667:BN670)+SUM(DD667:DD670)+SUM(JB667:JB670)+SUM(JP667:JP670)+SUM(KD667:KD670)+SUM(KR667:KR670))</f>
        <v>2122</v>
      </c>
      <c r="C661" s="40">
        <f>IF(A661="","",SUM(J661,X661,AL661,AZ661)+SUM(BN667:BN670)+SUM(CB667:CB670)+SUM(CP667:CP670))</f>
        <v>772</v>
      </c>
      <c r="D661" s="40">
        <f>IF(A661="","",SUM(EF661,ET661)+SUM(DD667:DD670)+SUM(DR667:DR670))</f>
        <v>425</v>
      </c>
      <c r="E661" s="40">
        <f>IF(A661="","",SUM(NJ661,MV661,ET661,MH661,LF665,LT661)+SUM(JB667:JB670)+SUM(JP667:JP670)+SUM(KD667:KD670)+SUM(KR667:KR670))</f>
        <v>1009</v>
      </c>
      <c r="F661" s="140"/>
      <c r="G661" s="140"/>
      <c r="H661" s="42"/>
      <c r="I661" s="44">
        <v>684</v>
      </c>
      <c r="J661" s="44">
        <v>63</v>
      </c>
      <c r="K661" s="44">
        <v>33</v>
      </c>
      <c r="L661" s="44">
        <v>1</v>
      </c>
      <c r="M661" s="44">
        <v>17</v>
      </c>
      <c r="N661" s="44">
        <f t="shared" si="3063"/>
        <v>0</v>
      </c>
      <c r="O661" s="44">
        <v>0</v>
      </c>
      <c r="P661" s="43"/>
      <c r="Q661" s="43">
        <f t="shared" si="3064"/>
        <v>363</v>
      </c>
      <c r="R661" s="44">
        <f t="shared" si="3065"/>
        <v>0</v>
      </c>
      <c r="S661" s="45">
        <f t="shared" si="3066"/>
        <v>0</v>
      </c>
      <c r="T661" s="92" t="s">
        <v>779</v>
      </c>
      <c r="U661" s="27"/>
      <c r="V661" s="51">
        <f t="shared" si="3067"/>
        <v>45835</v>
      </c>
      <c r="W661" s="44">
        <v>8160</v>
      </c>
      <c r="X661" s="44">
        <f t="shared" si="3068"/>
        <v>77</v>
      </c>
      <c r="Y661" s="44">
        <v>392</v>
      </c>
      <c r="Z661" s="44">
        <f t="shared" si="3069"/>
        <v>3</v>
      </c>
      <c r="AA661" s="44">
        <v>34</v>
      </c>
      <c r="AB661" s="44">
        <f t="shared" si="3070"/>
        <v>7</v>
      </c>
      <c r="AC661" s="44">
        <v>0</v>
      </c>
      <c r="AD661" s="43"/>
      <c r="AE661" s="43">
        <f t="shared" si="3071"/>
        <v>385</v>
      </c>
      <c r="AF661" s="44">
        <f t="shared" si="3072"/>
        <v>2695</v>
      </c>
      <c r="AG661" s="45">
        <f t="shared" si="3073"/>
        <v>0.35</v>
      </c>
      <c r="AH661" s="35"/>
      <c r="AI661" s="27"/>
      <c r="AJ661" s="51">
        <f t="shared" si="3074"/>
        <v>45835</v>
      </c>
      <c r="AK661" s="44">
        <v>10690</v>
      </c>
      <c r="AL661" s="44">
        <f t="shared" si="3075"/>
        <v>110</v>
      </c>
      <c r="AM661" s="44">
        <v>280</v>
      </c>
      <c r="AN661" s="44">
        <f t="shared" si="3076"/>
        <v>2</v>
      </c>
      <c r="AO661" s="44">
        <v>42</v>
      </c>
      <c r="AP661" s="44">
        <f t="shared" si="3077"/>
        <v>3</v>
      </c>
      <c r="AQ661" s="44">
        <v>0</v>
      </c>
      <c r="AR661" s="43"/>
      <c r="AS661" s="43">
        <f t="shared" si="3078"/>
        <v>1008</v>
      </c>
      <c r="AT661" s="44">
        <f t="shared" si="3079"/>
        <v>3024</v>
      </c>
      <c r="AU661" s="45">
        <f t="shared" si="3080"/>
        <v>0.27490909090909094</v>
      </c>
      <c r="AV661" s="35"/>
      <c r="AW661" s="27"/>
      <c r="AX661" s="51">
        <f t="shared" si="3081"/>
        <v>45835</v>
      </c>
      <c r="AY661" s="44">
        <v>11958</v>
      </c>
      <c r="AZ661" s="44">
        <f t="shared" si="3082"/>
        <v>51</v>
      </c>
      <c r="BA661" s="44">
        <v>436</v>
      </c>
      <c r="BB661" s="44">
        <f t="shared" si="3083"/>
        <v>1</v>
      </c>
      <c r="BC661" s="44">
        <v>23</v>
      </c>
      <c r="BD661" s="44">
        <f t="shared" si="3084"/>
        <v>1</v>
      </c>
      <c r="BE661" s="44">
        <v>1</v>
      </c>
      <c r="BF661" s="43"/>
      <c r="BG661" s="43">
        <f t="shared" si="3085"/>
        <v>1012</v>
      </c>
      <c r="BH661" s="44">
        <f t="shared" si="3086"/>
        <v>1012</v>
      </c>
      <c r="BI661" s="45">
        <f t="shared" si="3087"/>
        <v>0.1984313725490196</v>
      </c>
      <c r="BJ661" s="35"/>
      <c r="BK661" s="50"/>
      <c r="BL661" s="46"/>
      <c r="BM661" s="44">
        <v>9400</v>
      </c>
      <c r="BN661" s="44">
        <v>33</v>
      </c>
      <c r="BO661" s="44">
        <v>550</v>
      </c>
      <c r="BP661" s="44">
        <v>1</v>
      </c>
      <c r="BQ661" s="44">
        <v>40</v>
      </c>
      <c r="BR661" s="73">
        <v>2</v>
      </c>
      <c r="BS661" s="66"/>
      <c r="BT661" s="60" t="s">
        <v>49</v>
      </c>
      <c r="BU661" s="44">
        <v>800</v>
      </c>
      <c r="BV661" s="37">
        <v>1600</v>
      </c>
      <c r="BW661" s="45">
        <v>0.48484848484848486</v>
      </c>
      <c r="BX661" s="35"/>
      <c r="BY661" s="27"/>
      <c r="BZ661" s="46"/>
      <c r="CA661" s="44">
        <v>15232</v>
      </c>
      <c r="CB661" s="44">
        <v>7</v>
      </c>
      <c r="CC661" s="44">
        <v>1811</v>
      </c>
      <c r="CD661" s="44">
        <v>1</v>
      </c>
      <c r="CE661" s="44">
        <v>50</v>
      </c>
      <c r="CF661" s="43">
        <v>2</v>
      </c>
      <c r="CG661" s="44"/>
      <c r="CH661" s="55" t="s">
        <v>98</v>
      </c>
      <c r="CI661" s="44">
        <v>165</v>
      </c>
      <c r="CJ661" s="44">
        <v>330</v>
      </c>
      <c r="CK661" s="45">
        <v>0.47142857142857142</v>
      </c>
      <c r="CL661" s="35"/>
      <c r="CM661" s="27"/>
      <c r="CN661" s="46"/>
      <c r="CO661" s="44">
        <v>18549</v>
      </c>
      <c r="CP661" s="44">
        <v>8</v>
      </c>
      <c r="CQ661" s="44">
        <v>877</v>
      </c>
      <c r="CR661" s="44">
        <v>3</v>
      </c>
      <c r="CS661" s="44">
        <v>40</v>
      </c>
      <c r="CT661" s="43">
        <v>3</v>
      </c>
      <c r="CU661" s="44"/>
      <c r="CV661" s="70" t="s">
        <v>79</v>
      </c>
      <c r="CW661" s="44">
        <v>396</v>
      </c>
      <c r="CX661" s="44">
        <v>1188</v>
      </c>
      <c r="CY661" s="45">
        <v>1.4850000000000001</v>
      </c>
      <c r="CZ661" s="35"/>
      <c r="DA661" s="58"/>
      <c r="DB661" s="46"/>
      <c r="DC661" s="44">
        <v>6091</v>
      </c>
      <c r="DD661" s="44">
        <v>66</v>
      </c>
      <c r="DE661" s="44">
        <v>356</v>
      </c>
      <c r="DF661" s="44">
        <v>8</v>
      </c>
      <c r="DG661" s="44">
        <v>100</v>
      </c>
      <c r="DH661" s="43">
        <v>7</v>
      </c>
      <c r="DI661" s="66"/>
      <c r="DJ661" s="60" t="s">
        <v>99</v>
      </c>
      <c r="DK661" s="44">
        <v>187</v>
      </c>
      <c r="DL661" s="37">
        <v>1309</v>
      </c>
      <c r="DM661" s="45">
        <v>0.19833333333333333</v>
      </c>
      <c r="DN661" s="35"/>
      <c r="DO661" s="27"/>
      <c r="DP661" s="46"/>
      <c r="DQ661" s="44">
        <v>11907</v>
      </c>
      <c r="DR661" s="44">
        <v>65</v>
      </c>
      <c r="DS661" s="44">
        <v>1335</v>
      </c>
      <c r="DT661" s="44">
        <v>3</v>
      </c>
      <c r="DU661" s="44">
        <v>12</v>
      </c>
      <c r="DV661" s="43">
        <v>2</v>
      </c>
      <c r="DW661" s="66">
        <v>3</v>
      </c>
      <c r="DX661" s="60" t="s">
        <v>125</v>
      </c>
      <c r="DY661" s="44">
        <v>726</v>
      </c>
      <c r="DZ661" s="44">
        <v>1452</v>
      </c>
      <c r="EA661" s="45">
        <v>0.22338461538461538</v>
      </c>
      <c r="EB661" s="35"/>
      <c r="EC661" s="27"/>
      <c r="ED661" s="51">
        <f t="shared" si="3088"/>
        <v>45835</v>
      </c>
      <c r="EE661" s="44">
        <v>24201</v>
      </c>
      <c r="EF661" s="44">
        <f t="shared" si="3089"/>
        <v>54</v>
      </c>
      <c r="EG661" s="44">
        <v>1382</v>
      </c>
      <c r="EH661" s="44">
        <f t="shared" si="3090"/>
        <v>0</v>
      </c>
      <c r="EI661" s="44">
        <v>1</v>
      </c>
      <c r="EJ661" s="44">
        <f t="shared" si="3091"/>
        <v>0</v>
      </c>
      <c r="EK661" s="44">
        <v>3</v>
      </c>
      <c r="EL661" s="43"/>
      <c r="EM661" s="43">
        <f t="shared" si="3092"/>
        <v>1100</v>
      </c>
      <c r="EN661" s="44">
        <f t="shared" si="3093"/>
        <v>0</v>
      </c>
      <c r="EO661" s="45">
        <f t="shared" si="3094"/>
        <v>0</v>
      </c>
      <c r="EP661" s="35"/>
      <c r="EQ661" s="27"/>
      <c r="ER661" s="51">
        <f t="shared" si="3095"/>
        <v>45835</v>
      </c>
      <c r="ES661" s="44">
        <v>3594</v>
      </c>
      <c r="ET661" s="44">
        <f t="shared" si="3096"/>
        <v>84</v>
      </c>
      <c r="EU661" s="44">
        <v>109</v>
      </c>
      <c r="EV661" s="44">
        <f t="shared" si="3097"/>
        <v>6</v>
      </c>
      <c r="EW661" s="44">
        <v>38</v>
      </c>
      <c r="EX661" s="44">
        <f t="shared" si="3098"/>
        <v>7</v>
      </c>
      <c r="EY661" s="44">
        <v>5</v>
      </c>
      <c r="EZ661" s="43"/>
      <c r="FA661" s="43">
        <f t="shared" si="3099"/>
        <v>726</v>
      </c>
      <c r="FB661" s="44">
        <f t="shared" si="3100"/>
        <v>5082</v>
      </c>
      <c r="FC661" s="45">
        <f t="shared" si="3101"/>
        <v>0.60499999999999998</v>
      </c>
      <c r="FD661" s="35"/>
      <c r="HW661" s="181"/>
      <c r="HX661" s="27"/>
      <c r="HY661" s="27"/>
      <c r="HZ661" s="137"/>
      <c r="IA661" s="27"/>
      <c r="IC661" s="174"/>
      <c r="ID661" s="27"/>
      <c r="IE661" s="27"/>
      <c r="IF661" s="27"/>
      <c r="IG661" s="27"/>
      <c r="IH661" s="27"/>
      <c r="IL661" s="27"/>
      <c r="IM661" s="27"/>
      <c r="IN661" s="137"/>
      <c r="IO661" s="27"/>
      <c r="IQ661" s="174"/>
      <c r="IR661" s="27"/>
      <c r="IS661" s="27"/>
      <c r="IT661" s="27"/>
      <c r="IU661" s="27"/>
      <c r="IV661" s="27"/>
      <c r="IY661" s="33"/>
      <c r="IZ661" s="46"/>
      <c r="JA661" s="44">
        <v>2696</v>
      </c>
      <c r="JB661" s="44">
        <v>20</v>
      </c>
      <c r="JC661" s="44">
        <v>86</v>
      </c>
      <c r="JD661" s="44">
        <v>2</v>
      </c>
      <c r="JE661" s="44">
        <v>22</v>
      </c>
      <c r="JF661" s="43">
        <v>2</v>
      </c>
      <c r="JG661" s="44">
        <v>0</v>
      </c>
      <c r="JH661" s="60" t="s">
        <v>64</v>
      </c>
      <c r="JI661" s="44">
        <v>673</v>
      </c>
      <c r="JJ661" s="44">
        <v>1346</v>
      </c>
      <c r="JK661" s="45">
        <v>0.67300000000000004</v>
      </c>
      <c r="JL661" s="35"/>
      <c r="JM661" s="27"/>
      <c r="JN661" s="46"/>
      <c r="JO661" s="44">
        <v>2179</v>
      </c>
      <c r="JP661" s="44">
        <v>13</v>
      </c>
      <c r="JQ661" s="44">
        <v>114</v>
      </c>
      <c r="JR661" s="44">
        <v>3</v>
      </c>
      <c r="JS661" s="44">
        <v>50</v>
      </c>
      <c r="JT661" s="43">
        <v>2</v>
      </c>
      <c r="JU661" s="44">
        <v>0</v>
      </c>
      <c r="JV661" s="60" t="s">
        <v>145</v>
      </c>
      <c r="JW661" s="44">
        <v>165</v>
      </c>
      <c r="JX661" s="44">
        <v>330</v>
      </c>
      <c r="JY661" s="45">
        <v>0.25384615384615383</v>
      </c>
      <c r="JZ661" s="35" t="s">
        <v>230</v>
      </c>
      <c r="KA661" s="61"/>
      <c r="KB661" s="46"/>
      <c r="KC661" s="44">
        <v>2860</v>
      </c>
      <c r="KD661" s="44">
        <v>2</v>
      </c>
      <c r="KE661" s="44">
        <v>219</v>
      </c>
      <c r="KF661" s="44">
        <v>0</v>
      </c>
      <c r="KG661" s="44">
        <v>9</v>
      </c>
      <c r="KH661" s="43">
        <v>0</v>
      </c>
      <c r="KI661" s="44"/>
      <c r="KJ661" s="60" t="s">
        <v>174</v>
      </c>
      <c r="KK661" s="44">
        <v>1100</v>
      </c>
      <c r="KL661" s="44">
        <v>0</v>
      </c>
      <c r="KM661" s="45">
        <v>0</v>
      </c>
      <c r="KN661" s="35"/>
      <c r="KO661" s="27"/>
      <c r="KP661" s="46"/>
      <c r="KQ661" s="44">
        <v>3713</v>
      </c>
      <c r="KR661" s="44">
        <v>3</v>
      </c>
      <c r="KS661" s="44">
        <v>189</v>
      </c>
      <c r="KT661" s="44">
        <v>0</v>
      </c>
      <c r="KU661" s="44">
        <v>2</v>
      </c>
      <c r="KV661" s="43">
        <v>0</v>
      </c>
      <c r="KW661" s="44">
        <v>46</v>
      </c>
      <c r="KX661" s="60" t="s">
        <v>26</v>
      </c>
      <c r="KY661" s="44">
        <v>189</v>
      </c>
      <c r="KZ661" s="44">
        <v>0</v>
      </c>
      <c r="LA661" s="45">
        <v>0</v>
      </c>
      <c r="LB661" s="35" t="s">
        <v>228</v>
      </c>
      <c r="LC661" s="27"/>
      <c r="LD661" s="74"/>
      <c r="LE661" s="75"/>
      <c r="LF661" s="75"/>
      <c r="LG661" s="75">
        <v>1165</v>
      </c>
      <c r="LH661" s="75">
        <v>0</v>
      </c>
      <c r="LI661" s="76">
        <v>2</v>
      </c>
      <c r="LJ661" s="75">
        <v>0</v>
      </c>
      <c r="LK661" s="75">
        <v>0</v>
      </c>
      <c r="LL661" s="77" t="s">
        <v>219</v>
      </c>
      <c r="LM661" s="78">
        <v>1000</v>
      </c>
      <c r="LN661" s="75">
        <v>0</v>
      </c>
      <c r="LO661" s="79"/>
      <c r="LP661" s="35"/>
      <c r="LQ661" s="27"/>
      <c r="LR661" s="51">
        <f t="shared" si="3102"/>
        <v>45835</v>
      </c>
      <c r="LS661" s="44">
        <v>16162</v>
      </c>
      <c r="LT661" s="44">
        <f t="shared" si="3103"/>
        <v>82</v>
      </c>
      <c r="LU661" s="44">
        <v>874</v>
      </c>
      <c r="LV661" s="44">
        <f t="shared" si="3104"/>
        <v>5</v>
      </c>
      <c r="LW661" s="44">
        <v>30</v>
      </c>
      <c r="LX661" s="44">
        <f t="shared" si="3105"/>
        <v>3</v>
      </c>
      <c r="LY661" s="44">
        <v>9</v>
      </c>
      <c r="LZ661" s="43"/>
      <c r="MA661" s="43">
        <f t="shared" si="3106"/>
        <v>385</v>
      </c>
      <c r="MB661" s="44">
        <f t="shared" si="3107"/>
        <v>1155</v>
      </c>
      <c r="MC661" s="45">
        <f t="shared" si="3108"/>
        <v>0.14085365853658535</v>
      </c>
      <c r="MD661" s="35"/>
      <c r="ME661" s="27"/>
      <c r="MF661" s="51">
        <f t="shared" si="3109"/>
        <v>45835</v>
      </c>
      <c r="MG661" s="44">
        <v>4643</v>
      </c>
      <c r="MH661" s="69">
        <f t="shared" si="3110"/>
        <v>31</v>
      </c>
      <c r="MI661" s="44">
        <v>309</v>
      </c>
      <c r="MJ661" s="44">
        <f t="shared" si="3111"/>
        <v>5</v>
      </c>
      <c r="MK661" s="44">
        <v>8</v>
      </c>
      <c r="ML661" s="44">
        <f t="shared" si="3112"/>
        <v>5</v>
      </c>
      <c r="MM661" s="44">
        <v>0</v>
      </c>
      <c r="MN661" s="43"/>
      <c r="MO661" s="43">
        <f t="shared" si="3113"/>
        <v>880</v>
      </c>
      <c r="MP661" s="44">
        <f t="shared" si="3114"/>
        <v>4400</v>
      </c>
      <c r="MQ661" s="45">
        <f t="shared" si="3115"/>
        <v>1.4193548387096775</v>
      </c>
      <c r="MR661" s="35"/>
      <c r="MS661" s="27"/>
      <c r="MT661" s="51">
        <f t="shared" si="3116"/>
        <v>45835</v>
      </c>
      <c r="MU661" s="44">
        <v>6891</v>
      </c>
      <c r="MV661" s="69">
        <f t="shared" si="3117"/>
        <v>22</v>
      </c>
      <c r="MW661" s="44">
        <v>332</v>
      </c>
      <c r="MX661" s="44">
        <f t="shared" si="3118"/>
        <v>2</v>
      </c>
      <c r="MY661" s="44">
        <v>23</v>
      </c>
      <c r="MZ661" s="44">
        <f t="shared" si="3119"/>
        <v>2</v>
      </c>
      <c r="NA661" s="44">
        <v>0</v>
      </c>
      <c r="NB661" s="43"/>
      <c r="NC661" s="43">
        <f t="shared" si="3120"/>
        <v>300</v>
      </c>
      <c r="ND661" s="44">
        <f t="shared" si="3121"/>
        <v>600</v>
      </c>
      <c r="NE661" s="45">
        <f t="shared" si="3122"/>
        <v>0.27272727272727271</v>
      </c>
      <c r="NF661" s="35"/>
      <c r="NG661" s="27"/>
      <c r="NH661" s="51">
        <f t="shared" si="3123"/>
        <v>45835</v>
      </c>
      <c r="NI661" s="44">
        <v>6328</v>
      </c>
      <c r="NJ661" s="44">
        <f t="shared" si="3124"/>
        <v>91</v>
      </c>
      <c r="NK661" s="44">
        <v>175</v>
      </c>
      <c r="NL661" s="44">
        <f t="shared" si="3125"/>
        <v>1</v>
      </c>
      <c r="NM661" s="44">
        <v>35</v>
      </c>
      <c r="NN661" s="44">
        <f t="shared" si="3126"/>
        <v>1</v>
      </c>
      <c r="NO661" s="44">
        <v>0</v>
      </c>
      <c r="NP661" s="43"/>
      <c r="NQ661" s="43">
        <f t="shared" si="3127"/>
        <v>1100</v>
      </c>
      <c r="NR661" s="44">
        <f t="shared" si="3128"/>
        <v>1100</v>
      </c>
      <c r="NS661" s="45">
        <f t="shared" si="3129"/>
        <v>0.12087912087912088</v>
      </c>
      <c r="NT661" s="35"/>
    </row>
    <row r="662" spans="1:384" ht="15" customHeight="1" thickTop="1" thickBot="1" x14ac:dyDescent="0.25">
      <c r="A662" s="38">
        <v>45838</v>
      </c>
      <c r="B662" s="39">
        <f>IF(A662="","",SUM(J662,LF668,AL662,ET662,AZ662,EF662,LT662,NJ662,MV662,MH662,X662)+SUM(DR671:DR674)+SUM(CP671:CP674)+SUM(CB671:CB674)+SUM(BN671:BN674)+SUM(DD671:DD674)+SUM(JB671:JB674)+SUM(JP671:JP674)+SUM(KD671:KD674)+SUM(KR671:KR674))</f>
        <v>3120</v>
      </c>
      <c r="C662" s="40">
        <f>IF(A662="","",SUM(J662,X662,AL662,AZ662)+SUM(BN671:BN674)+SUM(CB671:CB674)+SUM(CP671:CP674))</f>
        <v>1120</v>
      </c>
      <c r="D662" s="40">
        <f>IF(A662="","",SUM(EF662,ET662)+SUM(DD671:DD674)+SUM(DR671:DR674))</f>
        <v>782</v>
      </c>
      <c r="E662" s="40">
        <f>IF(A662="","",SUM(NJ662,MV662,MH662,ET662,LF668,LT662)+SUM(JB671:JB674)+SUM(JP671:JP674)+SUM(KD671:KD674)+SUM(KR671:KR674))</f>
        <v>1365</v>
      </c>
      <c r="F662" s="140"/>
      <c r="G662" s="140"/>
      <c r="H662" s="42"/>
      <c r="I662" s="44">
        <v>744</v>
      </c>
      <c r="J662" s="44">
        <f t="shared" si="3061"/>
        <v>60</v>
      </c>
      <c r="K662" s="44">
        <v>36</v>
      </c>
      <c r="L662" s="44">
        <f t="shared" si="3062"/>
        <v>3</v>
      </c>
      <c r="M662" s="44">
        <v>14</v>
      </c>
      <c r="N662" s="44">
        <f t="shared" si="3063"/>
        <v>3</v>
      </c>
      <c r="O662" s="44">
        <v>0</v>
      </c>
      <c r="P662" s="43"/>
      <c r="Q662" s="43">
        <v>1009</v>
      </c>
      <c r="R662" s="44">
        <f t="shared" si="3065"/>
        <v>3027</v>
      </c>
      <c r="S662" s="45">
        <f t="shared" si="3066"/>
        <v>0.50449999999999995</v>
      </c>
      <c r="T662" s="35" t="s">
        <v>780</v>
      </c>
      <c r="U662" s="27"/>
      <c r="V662" s="51">
        <f t="shared" si="3067"/>
        <v>45838</v>
      </c>
      <c r="W662" s="44">
        <v>8285</v>
      </c>
      <c r="X662" s="44">
        <f t="shared" si="3068"/>
        <v>125</v>
      </c>
      <c r="Y662" s="44">
        <v>395</v>
      </c>
      <c r="Z662" s="44">
        <f t="shared" si="3069"/>
        <v>3</v>
      </c>
      <c r="AA662" s="44">
        <v>30</v>
      </c>
      <c r="AB662" s="44">
        <f t="shared" si="3070"/>
        <v>4</v>
      </c>
      <c r="AC662" s="44">
        <v>2</v>
      </c>
      <c r="AD662" s="43"/>
      <c r="AE662" s="43">
        <f t="shared" si="3071"/>
        <v>385</v>
      </c>
      <c r="AF662" s="44">
        <f t="shared" si="3072"/>
        <v>1540</v>
      </c>
      <c r="AG662" s="45">
        <f t="shared" si="3073"/>
        <v>0.1232</v>
      </c>
      <c r="AH662" s="35"/>
      <c r="AI662" s="27"/>
      <c r="AJ662" s="51">
        <f t="shared" si="3074"/>
        <v>45838</v>
      </c>
      <c r="AK662" s="44">
        <v>10817</v>
      </c>
      <c r="AL662" s="44">
        <f t="shared" si="3075"/>
        <v>127</v>
      </c>
      <c r="AM662" s="44">
        <v>282</v>
      </c>
      <c r="AN662" s="44">
        <f t="shared" si="3076"/>
        <v>2</v>
      </c>
      <c r="AO662" s="44">
        <v>40</v>
      </c>
      <c r="AP662" s="44">
        <f t="shared" si="3077"/>
        <v>2</v>
      </c>
      <c r="AQ662" s="44">
        <v>0</v>
      </c>
      <c r="AR662" s="43"/>
      <c r="AS662" s="43">
        <f t="shared" si="3078"/>
        <v>1008</v>
      </c>
      <c r="AT662" s="44">
        <f t="shared" si="3079"/>
        <v>2016</v>
      </c>
      <c r="AU662" s="45">
        <f t="shared" si="3080"/>
        <v>0.15874015748031495</v>
      </c>
      <c r="AV662" s="35"/>
      <c r="AW662" s="27"/>
      <c r="AX662" s="51">
        <f t="shared" si="3081"/>
        <v>45838</v>
      </c>
      <c r="AY662" s="44">
        <v>12088</v>
      </c>
      <c r="AZ662" s="44">
        <f t="shared" si="3082"/>
        <v>130</v>
      </c>
      <c r="BA662" s="44">
        <v>438</v>
      </c>
      <c r="BB662" s="44">
        <f t="shared" si="3083"/>
        <v>2</v>
      </c>
      <c r="BC662" s="44">
        <v>22</v>
      </c>
      <c r="BD662" s="44">
        <f t="shared" si="3084"/>
        <v>2</v>
      </c>
      <c r="BE662" s="44">
        <v>3</v>
      </c>
      <c r="BF662" s="43"/>
      <c r="BG662" s="43">
        <f t="shared" si="3085"/>
        <v>1012</v>
      </c>
      <c r="BH662" s="44">
        <f t="shared" si="3086"/>
        <v>2024</v>
      </c>
      <c r="BI662" s="45">
        <f t="shared" si="3087"/>
        <v>0.15569230769230769</v>
      </c>
      <c r="BJ662" s="35"/>
      <c r="BK662" s="50"/>
      <c r="BL662" s="74"/>
      <c r="BM662" s="75">
        <v>8471</v>
      </c>
      <c r="BN662" s="75">
        <v>23</v>
      </c>
      <c r="BO662" s="75">
        <v>446</v>
      </c>
      <c r="BP662" s="75">
        <v>5</v>
      </c>
      <c r="BQ662" s="75">
        <v>85</v>
      </c>
      <c r="BR662" s="75">
        <v>5</v>
      </c>
      <c r="BS662" s="81"/>
      <c r="BT662" s="77" t="s">
        <v>193</v>
      </c>
      <c r="BU662" s="78">
        <v>180</v>
      </c>
      <c r="BV662" s="75">
        <v>900</v>
      </c>
      <c r="BW662" s="79">
        <v>0.39130434782608697</v>
      </c>
      <c r="BX662" s="35"/>
      <c r="BY662" s="27"/>
      <c r="BZ662" s="74"/>
      <c r="CA662" s="75">
        <v>16211</v>
      </c>
      <c r="CB662" s="75">
        <v>92</v>
      </c>
      <c r="CC662" s="75">
        <v>1911</v>
      </c>
      <c r="CD662" s="75">
        <v>7</v>
      </c>
      <c r="CE662" s="75">
        <v>136</v>
      </c>
      <c r="CF662" s="75">
        <v>8</v>
      </c>
      <c r="CG662" s="75"/>
      <c r="CH662" s="83" t="s">
        <v>781</v>
      </c>
      <c r="CI662" s="75">
        <v>187</v>
      </c>
      <c r="CJ662" s="75">
        <v>1496</v>
      </c>
      <c r="CK662" s="79">
        <v>0.16260869565217392</v>
      </c>
      <c r="CL662" s="35"/>
      <c r="CM662" s="27"/>
      <c r="CN662" s="74"/>
      <c r="CO662" s="75">
        <v>13283</v>
      </c>
      <c r="CP662" s="75">
        <v>12</v>
      </c>
      <c r="CQ662" s="75">
        <v>1624</v>
      </c>
      <c r="CR662" s="75">
        <v>2</v>
      </c>
      <c r="CS662" s="75">
        <v>266</v>
      </c>
      <c r="CT662" s="75">
        <v>2</v>
      </c>
      <c r="CU662" s="75"/>
      <c r="CV662" s="84" t="s">
        <v>87</v>
      </c>
      <c r="CW662" s="75">
        <v>200</v>
      </c>
      <c r="CX662" s="75">
        <v>400</v>
      </c>
      <c r="CY662" s="79">
        <v>0.33333333333333331</v>
      </c>
      <c r="CZ662" s="35"/>
      <c r="DA662" s="58"/>
      <c r="DB662" s="74"/>
      <c r="DC662" s="75">
        <v>4033</v>
      </c>
      <c r="DD662" s="75">
        <v>8</v>
      </c>
      <c r="DE662" s="75">
        <v>234</v>
      </c>
      <c r="DF662" s="75">
        <v>0</v>
      </c>
      <c r="DG662" s="75">
        <v>5</v>
      </c>
      <c r="DH662" s="75">
        <v>0</v>
      </c>
      <c r="DI662" s="81"/>
      <c r="DJ662" s="77" t="s">
        <v>39</v>
      </c>
      <c r="DK662" s="78">
        <v>682</v>
      </c>
      <c r="DL662" s="75">
        <v>0</v>
      </c>
      <c r="DM662" s="79">
        <v>0</v>
      </c>
      <c r="DN662" s="35" t="s">
        <v>782</v>
      </c>
      <c r="DO662" s="27"/>
      <c r="DP662" s="74"/>
      <c r="DQ662" s="75">
        <v>16269</v>
      </c>
      <c r="DR662" s="75">
        <v>23</v>
      </c>
      <c r="DS662" s="75">
        <v>1143</v>
      </c>
      <c r="DT662" s="75">
        <v>1</v>
      </c>
      <c r="DU662" s="75">
        <v>29</v>
      </c>
      <c r="DV662" s="75">
        <v>1</v>
      </c>
      <c r="DW662" s="81">
        <v>0</v>
      </c>
      <c r="DX662" s="77" t="s">
        <v>224</v>
      </c>
      <c r="DY662" s="78">
        <v>900</v>
      </c>
      <c r="DZ662" s="75">
        <v>0</v>
      </c>
      <c r="EA662" s="79">
        <v>0</v>
      </c>
      <c r="EB662" s="35" t="s">
        <v>225</v>
      </c>
      <c r="EC662" s="27"/>
      <c r="ED662" s="51">
        <f t="shared" si="3088"/>
        <v>45838</v>
      </c>
      <c r="EE662" s="44">
        <v>24260</v>
      </c>
      <c r="EF662" s="44">
        <f t="shared" si="3089"/>
        <v>59</v>
      </c>
      <c r="EG662" s="44">
        <v>1382</v>
      </c>
      <c r="EH662" s="44">
        <f t="shared" si="3090"/>
        <v>0</v>
      </c>
      <c r="EI662" s="44">
        <v>4</v>
      </c>
      <c r="EJ662" s="44">
        <f t="shared" si="3091"/>
        <v>0</v>
      </c>
      <c r="EK662" s="44">
        <v>1</v>
      </c>
      <c r="EL662" s="43"/>
      <c r="EM662" s="43">
        <f t="shared" si="3092"/>
        <v>1100</v>
      </c>
      <c r="EN662" s="44">
        <f t="shared" si="3093"/>
        <v>0</v>
      </c>
      <c r="EO662" s="45">
        <f t="shared" si="3094"/>
        <v>0</v>
      </c>
      <c r="EP662" s="35"/>
      <c r="EQ662" s="27"/>
      <c r="ER662" s="51">
        <f t="shared" si="3095"/>
        <v>45838</v>
      </c>
      <c r="ES662" s="44">
        <v>3741</v>
      </c>
      <c r="ET662" s="44">
        <f t="shared" si="3096"/>
        <v>147</v>
      </c>
      <c r="EU662" s="44">
        <v>116</v>
      </c>
      <c r="EV662" s="44">
        <f t="shared" si="3097"/>
        <v>7</v>
      </c>
      <c r="EW662" s="44">
        <v>36</v>
      </c>
      <c r="EX662" s="44">
        <f t="shared" si="3098"/>
        <v>7</v>
      </c>
      <c r="EY662" s="44">
        <v>1</v>
      </c>
      <c r="EZ662" s="43"/>
      <c r="FA662" s="43">
        <f t="shared" si="3099"/>
        <v>726</v>
      </c>
      <c r="FB662" s="44">
        <f t="shared" si="3100"/>
        <v>5082</v>
      </c>
      <c r="FC662" s="45">
        <f t="shared" si="3101"/>
        <v>0.3457142857142857</v>
      </c>
      <c r="FD662" s="35"/>
      <c r="HW662" s="181"/>
      <c r="HX662" s="27"/>
      <c r="HY662" s="27"/>
      <c r="HZ662" s="137"/>
      <c r="IA662" s="27"/>
      <c r="IC662" s="174"/>
      <c r="ID662" s="27"/>
      <c r="IE662" s="27"/>
      <c r="IF662" s="27"/>
      <c r="IG662" s="27"/>
      <c r="IH662" s="27"/>
      <c r="IL662" s="27"/>
      <c r="IM662" s="27"/>
      <c r="IN662" s="137"/>
      <c r="IO662" s="27"/>
      <c r="IQ662" s="174"/>
      <c r="IR662" s="27"/>
      <c r="IS662" s="27"/>
      <c r="IT662" s="27"/>
      <c r="IU662" s="27"/>
      <c r="IV662" s="27"/>
      <c r="IY662" s="33"/>
      <c r="IZ662" s="74"/>
      <c r="JA662" s="75">
        <v>3117</v>
      </c>
      <c r="JB662" s="75">
        <v>8</v>
      </c>
      <c r="JC662" s="75">
        <v>144</v>
      </c>
      <c r="JD662" s="75">
        <v>1</v>
      </c>
      <c r="JE662" s="75">
        <v>117</v>
      </c>
      <c r="JF662" s="75">
        <v>1</v>
      </c>
      <c r="JG662" s="75">
        <v>0</v>
      </c>
      <c r="JH662" s="77" t="s">
        <v>99</v>
      </c>
      <c r="JI662" s="75">
        <v>200</v>
      </c>
      <c r="JJ662" s="75">
        <v>200</v>
      </c>
      <c r="JK662" s="79">
        <v>0.25</v>
      </c>
      <c r="JL662" s="35"/>
      <c r="JM662" s="27"/>
      <c r="JN662" s="74"/>
      <c r="JO662" s="75">
        <v>3787</v>
      </c>
      <c r="JP662" s="75">
        <v>72</v>
      </c>
      <c r="JQ662" s="75">
        <v>168</v>
      </c>
      <c r="JR662" s="75">
        <v>3</v>
      </c>
      <c r="JS662" s="75">
        <v>37</v>
      </c>
      <c r="JT662" s="75">
        <v>3</v>
      </c>
      <c r="JU662" s="75">
        <v>0</v>
      </c>
      <c r="JV662" s="77" t="s">
        <v>28</v>
      </c>
      <c r="JW662" s="75">
        <v>682</v>
      </c>
      <c r="JX662" s="75">
        <v>2046</v>
      </c>
      <c r="JY662" s="79">
        <v>0.28416666666666668</v>
      </c>
      <c r="JZ662" s="35"/>
      <c r="KA662" s="61"/>
      <c r="KB662" s="74"/>
      <c r="KC662" s="75">
        <v>1980</v>
      </c>
      <c r="KD662" s="75">
        <v>4</v>
      </c>
      <c r="KE662" s="75">
        <v>113</v>
      </c>
      <c r="KF662" s="75">
        <v>0</v>
      </c>
      <c r="KG662" s="75">
        <v>54</v>
      </c>
      <c r="KH662" s="75">
        <v>0</v>
      </c>
      <c r="KI662" s="75"/>
      <c r="KJ662" s="85" t="s">
        <v>783</v>
      </c>
      <c r="KK662" s="75">
        <v>387</v>
      </c>
      <c r="KL662" s="75">
        <v>0</v>
      </c>
      <c r="KM662" s="79">
        <v>0</v>
      </c>
      <c r="KN662" s="35" t="s">
        <v>231</v>
      </c>
      <c r="KO662" s="27"/>
      <c r="KP662" s="74"/>
      <c r="KQ662" s="75">
        <v>2847</v>
      </c>
      <c r="KR662" s="75">
        <v>14</v>
      </c>
      <c r="KS662" s="75">
        <v>157</v>
      </c>
      <c r="KT662" s="75">
        <v>1</v>
      </c>
      <c r="KU662" s="75">
        <v>13</v>
      </c>
      <c r="KV662" s="75">
        <v>1</v>
      </c>
      <c r="KW662" s="75"/>
      <c r="KX662" s="77" t="s">
        <v>784</v>
      </c>
      <c r="KY662" s="75">
        <v>170</v>
      </c>
      <c r="KZ662" s="75">
        <v>170</v>
      </c>
      <c r="LA662" s="79">
        <v>0.12142857142857143</v>
      </c>
      <c r="LB662" s="35"/>
      <c r="LC662" s="27"/>
      <c r="LD662" s="51">
        <f>IF(A660="","",A660)</f>
        <v>45831</v>
      </c>
      <c r="LE662" s="43">
        <v>65665</v>
      </c>
      <c r="LF662" s="93">
        <f>IF(LE662="","",LE662-LE659)</f>
        <v>151</v>
      </c>
      <c r="LG662" s="43">
        <v>444</v>
      </c>
      <c r="LH662" s="43">
        <v>0</v>
      </c>
      <c r="LI662" s="43">
        <v>2</v>
      </c>
      <c r="LJ662" s="43">
        <v>0</v>
      </c>
      <c r="LK662" s="43">
        <v>0</v>
      </c>
      <c r="LL662" s="64" t="str">
        <f>IF(LE662="","",LL659)</f>
        <v>コキンちゃん、ギャルクロミ</v>
      </c>
      <c r="LM662" s="47">
        <f>IF(LF662="","",LM659)</f>
        <v>1000</v>
      </c>
      <c r="LN662" s="87">
        <f t="shared" ref="LN662:LN706" si="3130">IF(LI662="","",LJ662*LM662)</f>
        <v>0</v>
      </c>
      <c r="LO662" s="54"/>
      <c r="LP662" s="35"/>
      <c r="LQ662" s="27"/>
      <c r="LR662" s="51">
        <f t="shared" si="3102"/>
        <v>45838</v>
      </c>
      <c r="LS662" s="44">
        <v>16292</v>
      </c>
      <c r="LT662" s="44">
        <f t="shared" si="3103"/>
        <v>130</v>
      </c>
      <c r="LU662" s="44">
        <v>883</v>
      </c>
      <c r="LV662" s="44">
        <f t="shared" si="3104"/>
        <v>9</v>
      </c>
      <c r="LW662" s="44">
        <v>30</v>
      </c>
      <c r="LX662" s="44">
        <f t="shared" si="3105"/>
        <v>9</v>
      </c>
      <c r="LY662" s="44">
        <v>6</v>
      </c>
      <c r="LZ662" s="43"/>
      <c r="MA662" s="43">
        <f t="shared" si="3106"/>
        <v>385</v>
      </c>
      <c r="MB662" s="44">
        <f t="shared" si="3107"/>
        <v>3465</v>
      </c>
      <c r="MC662" s="45">
        <f t="shared" si="3108"/>
        <v>0.26653846153846156</v>
      </c>
      <c r="MD662" s="35"/>
      <c r="ME662" s="27"/>
      <c r="MF662" s="51">
        <f t="shared" si="3109"/>
        <v>45838</v>
      </c>
      <c r="MG662" s="44">
        <v>4676</v>
      </c>
      <c r="MH662" s="44">
        <f t="shared" si="3110"/>
        <v>33</v>
      </c>
      <c r="MI662" s="44">
        <v>312</v>
      </c>
      <c r="MJ662" s="44">
        <f t="shared" si="3111"/>
        <v>3</v>
      </c>
      <c r="MK662" s="44">
        <v>5</v>
      </c>
      <c r="ML662" s="44">
        <f t="shared" si="3112"/>
        <v>3</v>
      </c>
      <c r="MM662" s="44">
        <v>21</v>
      </c>
      <c r="MN662" s="43"/>
      <c r="MO662" s="43">
        <f t="shared" si="3113"/>
        <v>880</v>
      </c>
      <c r="MP662" s="44">
        <f t="shared" si="3114"/>
        <v>2640</v>
      </c>
      <c r="MQ662" s="45">
        <f t="shared" si="3115"/>
        <v>0.8</v>
      </c>
      <c r="MR662" s="35" t="s">
        <v>785</v>
      </c>
      <c r="MS662" s="27"/>
      <c r="MT662" s="51">
        <f t="shared" si="3116"/>
        <v>45838</v>
      </c>
      <c r="MU662" s="44">
        <v>7029</v>
      </c>
      <c r="MV662" s="44">
        <f t="shared" si="3117"/>
        <v>138</v>
      </c>
      <c r="MW662" s="44">
        <v>334</v>
      </c>
      <c r="MX662" s="44">
        <f t="shared" si="3118"/>
        <v>2</v>
      </c>
      <c r="MY662" s="44">
        <v>21</v>
      </c>
      <c r="MZ662" s="44">
        <f t="shared" si="3119"/>
        <v>2</v>
      </c>
      <c r="NA662" s="44">
        <v>0</v>
      </c>
      <c r="NB662" s="43"/>
      <c r="NC662" s="43">
        <f t="shared" si="3120"/>
        <v>300</v>
      </c>
      <c r="ND662" s="44">
        <f t="shared" si="3121"/>
        <v>600</v>
      </c>
      <c r="NE662" s="45">
        <f t="shared" si="3122"/>
        <v>4.3478260869565216E-2</v>
      </c>
      <c r="NF662" s="35"/>
      <c r="NG662" s="27"/>
      <c r="NH662" s="51">
        <f t="shared" si="3123"/>
        <v>45838</v>
      </c>
      <c r="NI662" s="44">
        <v>6442</v>
      </c>
      <c r="NJ662" s="44">
        <f t="shared" si="3124"/>
        <v>114</v>
      </c>
      <c r="NK662" s="44">
        <v>175</v>
      </c>
      <c r="NL662" s="44">
        <f t="shared" si="3125"/>
        <v>0</v>
      </c>
      <c r="NM662" s="44">
        <v>34</v>
      </c>
      <c r="NN662" s="44">
        <f t="shared" si="3126"/>
        <v>1</v>
      </c>
      <c r="NO662" s="44">
        <v>0</v>
      </c>
      <c r="NP662" s="43"/>
      <c r="NQ662" s="43">
        <f t="shared" si="3127"/>
        <v>1100</v>
      </c>
      <c r="NR662" s="44">
        <f t="shared" si="3128"/>
        <v>1100</v>
      </c>
      <c r="NS662" s="45">
        <f t="shared" si="3129"/>
        <v>9.6491228070175433E-2</v>
      </c>
      <c r="NT662" s="35"/>
    </row>
    <row r="663" spans="1:384" ht="15" customHeight="1" thickTop="1" x14ac:dyDescent="0.2">
      <c r="A663" s="38">
        <v>45842</v>
      </c>
      <c r="B663" s="39">
        <f>IF(A663="","",SUM(J663,LF671,AL663,ET663,AZ663,EF663,LT663,NJ663,MV663,MH663,X663)+SUM(DR675:DR678)+SUM(CP675:CP678)+SUM(CB675:CB678)+SUM(BN675:BN678)+SUM(DD675:DD678)+SUM(JB675:JB678)+SUM(JP675:JP678)+SUM(KD675:KD678)+SUM(KR675:KR678))</f>
        <v>2438</v>
      </c>
      <c r="C663" s="40">
        <f>IF(A663="","",SUM(J663,X663,AL663,AZ663)+SUM(BN675:BN678)+SUM(CB675:CB678)+SUM(CP675:CP678))</f>
        <v>1027</v>
      </c>
      <c r="D663" s="40">
        <f>IF(A663="","",SUM(EF663,ET663)+SUM(DD675:DD678)+SUM(DR675:DR678))</f>
        <v>478</v>
      </c>
      <c r="E663" s="40">
        <f>IF(A663="","",SUM(NJ663,MV663,MH663,ET663,LF671,LT663,EF663)+SUM(JB675:JB678)+SUM(JP675:JP678)+SUM(KD675:KD678)+SUM(KR675:KR678))</f>
        <v>1107</v>
      </c>
      <c r="F663" s="140"/>
      <c r="G663" s="140"/>
      <c r="H663" s="42"/>
      <c r="I663" s="44">
        <v>819</v>
      </c>
      <c r="J663" s="44">
        <f t="shared" si="3061"/>
        <v>75</v>
      </c>
      <c r="K663" s="44">
        <v>39</v>
      </c>
      <c r="L663" s="44">
        <f t="shared" si="3062"/>
        <v>3</v>
      </c>
      <c r="M663" s="44">
        <v>11</v>
      </c>
      <c r="N663" s="44">
        <f t="shared" si="3063"/>
        <v>3</v>
      </c>
      <c r="O663" s="44">
        <v>4</v>
      </c>
      <c r="P663" s="43"/>
      <c r="Q663" s="43">
        <f t="shared" si="3064"/>
        <v>1009</v>
      </c>
      <c r="R663" s="44">
        <f t="shared" si="3065"/>
        <v>3027</v>
      </c>
      <c r="S663" s="45">
        <f t="shared" si="3066"/>
        <v>0.40360000000000001</v>
      </c>
      <c r="T663" s="35" t="s">
        <v>786</v>
      </c>
      <c r="U663" s="27"/>
      <c r="V663" s="51">
        <f t="shared" si="3067"/>
        <v>45842</v>
      </c>
      <c r="W663" s="44">
        <v>8351</v>
      </c>
      <c r="X663" s="44">
        <f t="shared" si="3068"/>
        <v>66</v>
      </c>
      <c r="Y663" s="44">
        <v>398</v>
      </c>
      <c r="Z663" s="44">
        <f t="shared" si="3069"/>
        <v>3</v>
      </c>
      <c r="AA663" s="44">
        <v>28</v>
      </c>
      <c r="AB663" s="44">
        <f t="shared" si="3070"/>
        <v>4</v>
      </c>
      <c r="AC663" s="44">
        <v>-6</v>
      </c>
      <c r="AD663" s="43"/>
      <c r="AE663" s="43">
        <f t="shared" si="3071"/>
        <v>385</v>
      </c>
      <c r="AF663" s="44">
        <f t="shared" si="3072"/>
        <v>1540</v>
      </c>
      <c r="AG663" s="45">
        <f t="shared" si="3073"/>
        <v>0.23333333333333334</v>
      </c>
      <c r="AH663" s="35" t="s">
        <v>787</v>
      </c>
      <c r="AI663" s="27"/>
      <c r="AJ663" s="51">
        <f t="shared" si="3074"/>
        <v>45842</v>
      </c>
      <c r="AK663" s="44">
        <v>10900</v>
      </c>
      <c r="AL663" s="44">
        <f t="shared" si="3075"/>
        <v>83</v>
      </c>
      <c r="AM663" s="44">
        <v>283</v>
      </c>
      <c r="AN663" s="44">
        <f t="shared" si="3076"/>
        <v>1</v>
      </c>
      <c r="AO663" s="44">
        <v>38</v>
      </c>
      <c r="AP663" s="44">
        <f t="shared" si="3077"/>
        <v>2</v>
      </c>
      <c r="AQ663" s="44">
        <v>2</v>
      </c>
      <c r="AR663" s="43"/>
      <c r="AS663" s="43">
        <f t="shared" si="3078"/>
        <v>1008</v>
      </c>
      <c r="AT663" s="44">
        <f t="shared" si="3079"/>
        <v>2016</v>
      </c>
      <c r="AU663" s="45">
        <f t="shared" si="3080"/>
        <v>0.24289156626506025</v>
      </c>
      <c r="AV663" s="35"/>
      <c r="AW663" s="27"/>
      <c r="AX663" s="51">
        <f t="shared" si="3081"/>
        <v>45842</v>
      </c>
      <c r="AY663" s="44">
        <v>12205</v>
      </c>
      <c r="AZ663" s="44">
        <f t="shared" si="3082"/>
        <v>117</v>
      </c>
      <c r="BA663" s="44">
        <v>441</v>
      </c>
      <c r="BB663" s="44">
        <f t="shared" si="3083"/>
        <v>3</v>
      </c>
      <c r="BC663" s="44">
        <v>22</v>
      </c>
      <c r="BD663" s="44">
        <f t="shared" si="3084"/>
        <v>3</v>
      </c>
      <c r="BE663" s="44">
        <v>0</v>
      </c>
      <c r="BF663" s="43"/>
      <c r="BG663" s="43">
        <f t="shared" si="3085"/>
        <v>1012</v>
      </c>
      <c r="BH663" s="44">
        <f t="shared" si="3086"/>
        <v>3036</v>
      </c>
      <c r="BI663" s="45">
        <f t="shared" si="3087"/>
        <v>0.25948717948717948</v>
      </c>
      <c r="BJ663" s="35"/>
      <c r="BK663" s="50"/>
      <c r="BL663" s="51">
        <f>IF($A660="","",$A660)</f>
        <v>45831</v>
      </c>
      <c r="BM663" s="44">
        <v>10339</v>
      </c>
      <c r="BN663" s="43">
        <f t="shared" ref="BN663:BN694" si="3131">IF(BM663="","",BM663-BM659)</f>
        <v>109</v>
      </c>
      <c r="BO663" s="44">
        <v>390</v>
      </c>
      <c r="BP663" s="87">
        <f t="shared" ref="BP663:BP694" si="3132">IF(BO663="","",BO663-BO659)</f>
        <v>2</v>
      </c>
      <c r="BQ663" s="43">
        <v>4</v>
      </c>
      <c r="BR663" s="43">
        <f t="shared" ref="BR663:BR694" si="3133">IF(BQ663="","",BQ659+BS659-BQ663)</f>
        <v>4</v>
      </c>
      <c r="BS663" s="43">
        <v>6</v>
      </c>
      <c r="BT663" s="53" t="str">
        <f t="shared" ref="BT663:BT694" si="3134">IF(BM663="","",BT659)</f>
        <v>サンリオFAN</v>
      </c>
      <c r="BU663" s="47">
        <f t="shared" ref="BU663:BU694" si="3135">IF(BN663="","",BU659)</f>
        <v>1100</v>
      </c>
      <c r="BV663" s="44">
        <f t="shared" ref="BV663:BV694" si="3136">IF(BQ663="","",BR663*BU663)</f>
        <v>4400</v>
      </c>
      <c r="BW663" s="89">
        <f t="shared" ref="BW663:BW694" si="3137">IF(BR663="","",BV663/(BN663*100))</f>
        <v>0.40366972477064222</v>
      </c>
      <c r="BX663" s="35"/>
      <c r="BY663" s="27"/>
      <c r="BZ663" s="51">
        <f>IF($A660="","",$A660)</f>
        <v>45831</v>
      </c>
      <c r="CA663" s="44">
        <v>16338</v>
      </c>
      <c r="CB663" s="43">
        <f t="shared" ref="CB663:CB694" si="3138">IF(CA663="","",CA663-CA659)</f>
        <v>28</v>
      </c>
      <c r="CC663" s="44">
        <v>923</v>
      </c>
      <c r="CD663" s="87">
        <f t="shared" ref="CD663:CD694" si="3139">IF(CC663="","",CC663-CC659)</f>
        <v>0</v>
      </c>
      <c r="CE663" s="43">
        <v>5</v>
      </c>
      <c r="CF663" s="43">
        <f t="shared" ref="CF663:CF694" si="3140">IF(CE663="","",CE659+CG659-CE663)</f>
        <v>0</v>
      </c>
      <c r="CG663" s="43">
        <v>5</v>
      </c>
      <c r="CH663" s="53" t="str">
        <f t="shared" ref="CH663:CH694" si="3141">IF(CA663="","",CH659)</f>
        <v>ジャグラーサウンドフラッシュ</v>
      </c>
      <c r="CI663" s="47">
        <f t="shared" ref="CI663:CI694" si="3142">IF(CB663="","",CI659)</f>
        <v>800</v>
      </c>
      <c r="CJ663" s="44">
        <f t="shared" ref="CJ663:CJ694" si="3143">IF(CE663="","",CF663*CI663)</f>
        <v>0</v>
      </c>
      <c r="CK663" s="89">
        <f t="shared" ref="CK663:CK694" si="3144">IF(CF663="","",CJ663/(CB663*100))</f>
        <v>0</v>
      </c>
      <c r="CL663" s="35"/>
      <c r="CM663" s="27"/>
      <c r="CN663" s="51">
        <f>IF($A660="","",$A660)</f>
        <v>45831</v>
      </c>
      <c r="CO663" s="44">
        <v>16084</v>
      </c>
      <c r="CP663" s="43">
        <f t="shared" ref="CP663:CP694" si="3145">IF(CO663="","",CO663-CO659)</f>
        <v>11</v>
      </c>
      <c r="CQ663" s="44">
        <v>691</v>
      </c>
      <c r="CR663" s="87">
        <f t="shared" ref="CR663:CR694" si="3146">IF(CQ663="","",CQ663-CQ659)</f>
        <v>1</v>
      </c>
      <c r="CS663" s="43">
        <v>13</v>
      </c>
      <c r="CT663" s="43">
        <f t="shared" ref="CT663:CT694" si="3147">IF(CS663="","",CS659+CU659-CS663)</f>
        <v>0</v>
      </c>
      <c r="CU663" s="43">
        <v>2</v>
      </c>
      <c r="CV663" s="53" t="str">
        <f t="shared" ref="CV663:CV694" si="3148">IF(CO663="","",CV659)</f>
        <v>ギャルキティキーケース</v>
      </c>
      <c r="CW663" s="47">
        <f t="shared" ref="CW663:CW694" si="3149">IF(CP663="","",CW659)</f>
        <v>726</v>
      </c>
      <c r="CX663" s="44">
        <f t="shared" ref="CX663:CX694" si="3150">IF(CS663="","",CT663*CW663)</f>
        <v>0</v>
      </c>
      <c r="CY663" s="89">
        <f t="shared" ref="CY663:CY694" si="3151">IF(CT663="","",CX663/(CP663*100))</f>
        <v>0</v>
      </c>
      <c r="CZ663" s="35"/>
      <c r="DA663" s="58"/>
      <c r="DB663" s="51">
        <f>IF($A660="","",$A660)</f>
        <v>45831</v>
      </c>
      <c r="DC663" s="44">
        <v>6260</v>
      </c>
      <c r="DD663" s="43">
        <f t="shared" ref="DD663:DD694" si="3152">IF(DC663="","",DC663-DC659)</f>
        <v>17</v>
      </c>
      <c r="DE663" s="44">
        <v>220</v>
      </c>
      <c r="DF663" s="87">
        <f t="shared" ref="DF663:DF694" si="3153">IF(DE663="","",DE663-DE659)</f>
        <v>0</v>
      </c>
      <c r="DG663" s="43">
        <v>11</v>
      </c>
      <c r="DH663" s="43">
        <f t="shared" ref="DH663:DH694" si="3154">IF(DG663="","",DG659+DI659-DG663)</f>
        <v>0</v>
      </c>
      <c r="DI663" s="43">
        <v>6</v>
      </c>
      <c r="DJ663" s="53" t="str">
        <f t="shared" ref="DJ663:DJ694" si="3155">IF(DC663="","",DJ659)</f>
        <v>ジャグラーサウンドボタン</v>
      </c>
      <c r="DK663" s="47">
        <f t="shared" ref="DK663:DK694" si="3156">IF(DD663="","",DK659)</f>
        <v>748</v>
      </c>
      <c r="DL663" s="44">
        <f t="shared" ref="DL663:DL694" si="3157">IF(DG663="","",DH663*DK663)</f>
        <v>0</v>
      </c>
      <c r="DM663" s="89">
        <f t="shared" ref="DM663:DM694" si="3158">IF(DH663="","",DL663/(DD663*100))</f>
        <v>0</v>
      </c>
      <c r="DN663" s="35" t="s">
        <v>242</v>
      </c>
      <c r="DO663" s="27"/>
      <c r="DP663" s="51">
        <f>IF($A660="","",$A660)</f>
        <v>45831</v>
      </c>
      <c r="DQ663" s="44">
        <v>16371</v>
      </c>
      <c r="DR663" s="43">
        <f t="shared" ref="DR663:DR694" si="3159">IF(DQ663="","",DQ663-DQ659)</f>
        <v>54</v>
      </c>
      <c r="DS663" s="44">
        <v>1171</v>
      </c>
      <c r="DT663" s="87">
        <f t="shared" ref="DT663:DT694" si="3160">IF(DS663="","",DS663-DS659)</f>
        <v>2</v>
      </c>
      <c r="DU663" s="43">
        <v>10</v>
      </c>
      <c r="DV663" s="43">
        <f t="shared" ref="DV663:DV694" si="3161">IF(DU663="","",DU659+DW659-DU663)</f>
        <v>2</v>
      </c>
      <c r="DW663" s="43">
        <v>7</v>
      </c>
      <c r="DX663" s="53" t="str">
        <f t="shared" ref="DX663:DX694" si="3162">IF(DQ663="","",DX659)</f>
        <v>ゴールドイヤホン</v>
      </c>
      <c r="DY663" s="47">
        <f t="shared" ref="DY663:DY694" si="3163">IF(DR663="","",DY659)</f>
        <v>770</v>
      </c>
      <c r="DZ663" s="44">
        <f t="shared" ref="DZ663:DZ694" si="3164">IF(DU663="","",DV663*DY663)</f>
        <v>1540</v>
      </c>
      <c r="EA663" s="89">
        <f t="shared" ref="EA663:EA694" si="3165">IF(DV663="","",DZ663/(DR663*100))</f>
        <v>0.28518518518518521</v>
      </c>
      <c r="EB663" s="35" t="s">
        <v>232</v>
      </c>
      <c r="EC663" s="27"/>
      <c r="ED663" s="51">
        <f t="shared" si="3088"/>
        <v>45842</v>
      </c>
      <c r="EE663" s="44">
        <v>24330</v>
      </c>
      <c r="EF663" s="44">
        <f t="shared" si="3089"/>
        <v>70</v>
      </c>
      <c r="EG663" s="44">
        <v>1382</v>
      </c>
      <c r="EH663" s="44">
        <f t="shared" si="3090"/>
        <v>0</v>
      </c>
      <c r="EI663" s="44">
        <v>5</v>
      </c>
      <c r="EJ663" s="44">
        <f t="shared" si="3091"/>
        <v>0</v>
      </c>
      <c r="EK663" s="44">
        <v>0</v>
      </c>
      <c r="EL663" s="43"/>
      <c r="EM663" s="43">
        <f t="shared" si="3092"/>
        <v>1100</v>
      </c>
      <c r="EN663" s="44">
        <f t="shared" si="3093"/>
        <v>0</v>
      </c>
      <c r="EO663" s="45">
        <f t="shared" si="3094"/>
        <v>0</v>
      </c>
      <c r="EP663" s="35" t="s">
        <v>269</v>
      </c>
      <c r="EQ663" s="27"/>
      <c r="ER663" s="51">
        <f t="shared" si="3095"/>
        <v>45842</v>
      </c>
      <c r="ES663" s="44">
        <v>3845</v>
      </c>
      <c r="ET663" s="44">
        <f t="shared" si="3096"/>
        <v>104</v>
      </c>
      <c r="EU663" s="44">
        <v>118</v>
      </c>
      <c r="EV663" s="44">
        <f t="shared" si="3097"/>
        <v>2</v>
      </c>
      <c r="EW663" s="44">
        <v>33</v>
      </c>
      <c r="EX663" s="44">
        <f t="shared" si="3098"/>
        <v>4</v>
      </c>
      <c r="EY663" s="44">
        <v>14</v>
      </c>
      <c r="EZ663" s="43"/>
      <c r="FA663" s="43">
        <f t="shared" si="3099"/>
        <v>726</v>
      </c>
      <c r="FB663" s="44">
        <f t="shared" si="3100"/>
        <v>2904</v>
      </c>
      <c r="FC663" s="45">
        <f t="shared" si="3101"/>
        <v>0.27923076923076923</v>
      </c>
      <c r="FD663" s="35"/>
      <c r="HW663" s="181"/>
      <c r="HX663" s="27"/>
      <c r="HY663" s="27"/>
      <c r="HZ663" s="137"/>
      <c r="IA663" s="27"/>
      <c r="IC663" s="174"/>
      <c r="ID663" s="27"/>
      <c r="IE663" s="27"/>
      <c r="IF663" s="27"/>
      <c r="IG663" s="27"/>
      <c r="IH663" s="27"/>
      <c r="IL663" s="27"/>
      <c r="IM663" s="27"/>
      <c r="IN663" s="137"/>
      <c r="IO663" s="27"/>
      <c r="IQ663" s="174"/>
      <c r="IR663" s="27"/>
      <c r="IS663" s="27"/>
      <c r="IT663" s="27"/>
      <c r="IU663" s="27"/>
      <c r="IV663" s="27"/>
      <c r="IY663" s="33"/>
      <c r="IZ663" s="51">
        <f>IF($A660="","",$A660)</f>
        <v>45831</v>
      </c>
      <c r="JA663" s="44">
        <v>4693</v>
      </c>
      <c r="JB663" s="43">
        <f t="shared" ref="JB663:JB694" si="3166">IF(JA663="","",JA663-JA659)</f>
        <v>58</v>
      </c>
      <c r="JC663" s="44">
        <v>255</v>
      </c>
      <c r="JD663" s="87">
        <f t="shared" ref="JD663:JD694" si="3167">IF(JC663="","",JC663-JC659)</f>
        <v>1</v>
      </c>
      <c r="JE663" s="43">
        <v>10</v>
      </c>
      <c r="JF663" s="43">
        <f t="shared" ref="JF663:JF694" si="3168">IF(JE663="","",JE659+JG659-JE663)</f>
        <v>1</v>
      </c>
      <c r="JG663" s="43">
        <v>0</v>
      </c>
      <c r="JH663" s="53" t="str">
        <f t="shared" ref="JH663:JH694" si="3169">IF(JA663="","",JH659)</f>
        <v>お菓子ウォレット</v>
      </c>
      <c r="JI663" s="47">
        <f t="shared" ref="JI663:JI694" si="3170">IF(JB663="","",JI659)</f>
        <v>800</v>
      </c>
      <c r="JJ663" s="44">
        <f t="shared" ref="JJ663:JJ694" si="3171">IF(JE663="","",JF663*JI663)</f>
        <v>800</v>
      </c>
      <c r="JK663" s="89">
        <f t="shared" ref="JK663:JK694" si="3172">IF(JF663="","",JJ663/(JB663*100))</f>
        <v>0.13793103448275862</v>
      </c>
      <c r="JL663" s="35"/>
      <c r="JM663" s="27"/>
      <c r="JN663" s="51">
        <f>IF($A660="","",$A660)</f>
        <v>45831</v>
      </c>
      <c r="JO663" s="44">
        <v>3953</v>
      </c>
      <c r="JP663" s="43">
        <f t="shared" ref="JP663:JP694" si="3173">IF(JO663="","",JO663-JO659)</f>
        <v>35</v>
      </c>
      <c r="JQ663" s="44">
        <v>117</v>
      </c>
      <c r="JR663" s="87">
        <f t="shared" ref="JR663:JR694" si="3174">IF(JQ663="","",JQ663-JQ659)</f>
        <v>0</v>
      </c>
      <c r="JS663" s="43">
        <v>11</v>
      </c>
      <c r="JT663" s="43">
        <f t="shared" ref="JT663:JT694" si="3175">IF(JS663="","",JS659+JU659-JS663)</f>
        <v>0</v>
      </c>
      <c r="JU663" s="43">
        <v>4</v>
      </c>
      <c r="JV663" s="53" t="str">
        <f t="shared" ref="JV663:JV694" si="3176">IF(JO663="","",JV659)</f>
        <v>ジャグラーイヤホン</v>
      </c>
      <c r="JW663" s="47">
        <f t="shared" ref="JW663:JW694" si="3177">IF(JP663="","",JW659)</f>
        <v>1100</v>
      </c>
      <c r="JX663" s="44">
        <f t="shared" ref="JX663:JX694" si="3178">IF(JS663="","",JT663*JW663)</f>
        <v>0</v>
      </c>
      <c r="JY663" s="89">
        <f t="shared" ref="JY663:JY694" si="3179">IF(JT663="","",JX663/(JP663*100))</f>
        <v>0</v>
      </c>
      <c r="JZ663" s="35" t="s">
        <v>238</v>
      </c>
      <c r="KA663" s="61"/>
      <c r="KB663" s="51">
        <f>IF($A660="","",$A660)</f>
        <v>45831</v>
      </c>
      <c r="KC663" s="44">
        <v>3234</v>
      </c>
      <c r="KD663" s="43">
        <f t="shared" ref="KD663:KD694" si="3180">IF(KC663="","",KC663-KC659)</f>
        <v>113</v>
      </c>
      <c r="KE663" s="44">
        <v>148</v>
      </c>
      <c r="KF663" s="87">
        <f t="shared" ref="KF663:KF694" si="3181">IF(KE663="","",KE663-KE659)</f>
        <v>3</v>
      </c>
      <c r="KG663" s="43">
        <v>7</v>
      </c>
      <c r="KH663" s="43">
        <f t="shared" ref="KH663:KH694" si="3182">IF(KG663="","",KG659+KI659-KG663)</f>
        <v>3</v>
      </c>
      <c r="KI663" s="43">
        <v>2</v>
      </c>
      <c r="KJ663" s="53" t="str">
        <f t="shared" ref="KJ663:KJ694" si="3183">IF(KC663="","",KJ659)</f>
        <v>サンリオFAN</v>
      </c>
      <c r="KK663" s="47">
        <f t="shared" ref="KK663:KK694" si="3184">IF(KD663="","",KK659)</f>
        <v>1100</v>
      </c>
      <c r="KL663" s="44">
        <f t="shared" ref="KL663:KL694" si="3185">IF(KG663="","",KH663*KK663)</f>
        <v>3300</v>
      </c>
      <c r="KM663" s="89">
        <f t="shared" ref="KM663:KM694" si="3186">IF(KH663="","",KL663/(KD663*100))</f>
        <v>0.29203539823008851</v>
      </c>
      <c r="KN663" s="35"/>
      <c r="KO663" s="27"/>
      <c r="KP663" s="51">
        <f>IF($A660="","",$A660)</f>
        <v>45831</v>
      </c>
      <c r="KQ663" s="44">
        <v>2761</v>
      </c>
      <c r="KR663" s="43">
        <f t="shared" ref="KR663:KR694" si="3187">IF(KQ663="","",KQ663-KQ659)</f>
        <v>43</v>
      </c>
      <c r="KS663" s="44">
        <v>110</v>
      </c>
      <c r="KT663" s="87">
        <f t="shared" ref="KT663:KT694" si="3188">IF(KS663="","",KS663-KS659)</f>
        <v>1</v>
      </c>
      <c r="KU663" s="43">
        <v>16</v>
      </c>
      <c r="KV663" s="43">
        <f t="shared" ref="KV663:KV694" si="3189">IF(KU663="","",KU659+KW659-KU663)</f>
        <v>1</v>
      </c>
      <c r="KW663" s="43">
        <v>0</v>
      </c>
      <c r="KX663" s="53" t="str">
        <f>IF(KQ663="","",KX659)</f>
        <v>猫アイシャドウ</v>
      </c>
      <c r="KY663" s="47">
        <f>IF(KR663="","",KY659)</f>
        <v>1034</v>
      </c>
      <c r="KZ663" s="44">
        <f t="shared" ref="KZ663:KZ694" si="3190">IF(KU663="","",KV663*KY663)</f>
        <v>1034</v>
      </c>
      <c r="LA663" s="89">
        <f t="shared" ref="LA663:LA694" si="3191">IF(KV663="","",KZ663/(KR663*100))</f>
        <v>0.24046511627906977</v>
      </c>
      <c r="LB663" s="35"/>
      <c r="LC663" s="27"/>
      <c r="LD663" s="46"/>
      <c r="LE663" s="44"/>
      <c r="LF663" s="44"/>
      <c r="LG663" s="44">
        <v>529</v>
      </c>
      <c r="LH663" s="44">
        <v>0</v>
      </c>
      <c r="LI663" s="43">
        <v>2</v>
      </c>
      <c r="LJ663" s="44">
        <v>0</v>
      </c>
      <c r="LK663" s="44">
        <v>0</v>
      </c>
      <c r="LL663" s="72" t="str">
        <f>IF(LE662="","",LL660)</f>
        <v>バイキンティッシュカバー、アンパンブランケット黄色</v>
      </c>
      <c r="LM663" s="67">
        <f>IF(LF662="","",LM660)</f>
        <v>1000</v>
      </c>
      <c r="LN663" s="44">
        <f t="shared" si="3130"/>
        <v>0</v>
      </c>
      <c r="LO663" s="45"/>
      <c r="LP663" s="35"/>
      <c r="LQ663" s="27"/>
      <c r="LR663" s="51">
        <f t="shared" si="3102"/>
        <v>45842</v>
      </c>
      <c r="LS663" s="44">
        <v>16361</v>
      </c>
      <c r="LT663" s="44">
        <f t="shared" si="3103"/>
        <v>69</v>
      </c>
      <c r="LU663" s="44">
        <v>888</v>
      </c>
      <c r="LV663" s="44">
        <f t="shared" si="3104"/>
        <v>5</v>
      </c>
      <c r="LW663" s="44">
        <v>30</v>
      </c>
      <c r="LX663" s="44">
        <f t="shared" si="3105"/>
        <v>6</v>
      </c>
      <c r="LY663" s="44">
        <v>14</v>
      </c>
      <c r="LZ663" s="43"/>
      <c r="MA663" s="43">
        <f t="shared" si="3106"/>
        <v>385</v>
      </c>
      <c r="MB663" s="44">
        <f t="shared" si="3107"/>
        <v>2310</v>
      </c>
      <c r="MC663" s="45">
        <f t="shared" si="3108"/>
        <v>0.33478260869565218</v>
      </c>
      <c r="MD663" s="35"/>
      <c r="ME663" s="27"/>
      <c r="MF663" s="51">
        <f t="shared" si="3109"/>
        <v>45842</v>
      </c>
      <c r="MG663" s="44">
        <v>4697</v>
      </c>
      <c r="MH663" s="44">
        <f t="shared" si="3110"/>
        <v>21</v>
      </c>
      <c r="MI663" s="44">
        <v>314</v>
      </c>
      <c r="MJ663" s="44">
        <f t="shared" si="3111"/>
        <v>2</v>
      </c>
      <c r="MK663" s="44">
        <v>24</v>
      </c>
      <c r="ML663" s="44">
        <f t="shared" si="3112"/>
        <v>2</v>
      </c>
      <c r="MM663" s="44">
        <v>0</v>
      </c>
      <c r="MN663" s="43"/>
      <c r="MO663" s="43">
        <f t="shared" si="3113"/>
        <v>880</v>
      </c>
      <c r="MP663" s="44">
        <f t="shared" si="3114"/>
        <v>1760</v>
      </c>
      <c r="MQ663" s="45">
        <f t="shared" si="3115"/>
        <v>0.83809523809523812</v>
      </c>
      <c r="MR663" s="35" t="s">
        <v>270</v>
      </c>
      <c r="MS663" s="27"/>
      <c r="MT663" s="51">
        <f t="shared" si="3116"/>
        <v>45842</v>
      </c>
      <c r="MU663" s="44">
        <v>7070</v>
      </c>
      <c r="MV663" s="44">
        <f t="shared" si="3117"/>
        <v>41</v>
      </c>
      <c r="MW663" s="44">
        <v>336</v>
      </c>
      <c r="MX663" s="44">
        <f t="shared" si="3118"/>
        <v>2</v>
      </c>
      <c r="MY663" s="44">
        <v>19</v>
      </c>
      <c r="MZ663" s="44">
        <f t="shared" si="3119"/>
        <v>2</v>
      </c>
      <c r="NA663" s="44">
        <v>26</v>
      </c>
      <c r="NB663" s="43"/>
      <c r="NC663" s="43">
        <f t="shared" si="3120"/>
        <v>300</v>
      </c>
      <c r="ND663" s="44">
        <f t="shared" si="3121"/>
        <v>600</v>
      </c>
      <c r="NE663" s="45">
        <f t="shared" si="3122"/>
        <v>0.14634146341463414</v>
      </c>
      <c r="NF663" s="35"/>
      <c r="NG663" s="27"/>
      <c r="NH663" s="51">
        <f t="shared" si="3123"/>
        <v>45842</v>
      </c>
      <c r="NI663" s="44">
        <v>6511</v>
      </c>
      <c r="NJ663" s="44">
        <f t="shared" si="3124"/>
        <v>69</v>
      </c>
      <c r="NK663" s="44">
        <v>175</v>
      </c>
      <c r="NL663" s="44">
        <f t="shared" si="3125"/>
        <v>0</v>
      </c>
      <c r="NM663" s="44">
        <v>34</v>
      </c>
      <c r="NN663" s="44">
        <f t="shared" si="3126"/>
        <v>0</v>
      </c>
      <c r="NO663" s="44">
        <v>0</v>
      </c>
      <c r="NP663" s="43"/>
      <c r="NQ663" s="43">
        <f t="shared" si="3127"/>
        <v>1100</v>
      </c>
      <c r="NR663" s="44">
        <f t="shared" si="3128"/>
        <v>0</v>
      </c>
      <c r="NS663" s="45">
        <f t="shared" si="3129"/>
        <v>0</v>
      </c>
      <c r="NT663" s="35"/>
    </row>
    <row r="664" spans="1:384" ht="15" customHeight="1" thickBot="1" x14ac:dyDescent="0.25">
      <c r="A664" s="38">
        <v>45845</v>
      </c>
      <c r="B664" s="39">
        <f>IF(A664="","",SUM(J664,LF674,AL664,ET664,AZ664,EF664,LT664,NJ664,MV664,MH664,X664)+SUM(DR679:DR682)+SUM(CP679:CP682)+SUM(CB679:CB682)+SUM(BN679:BN682)+SUM(DD679:DD682)+SUM(JB679:JB682)+SUM(JP679:JP682)+SUM(KD679:KD682)+SUM(KR679:KR682))</f>
        <v>3758</v>
      </c>
      <c r="C664" s="40">
        <f>IF(A664="","",SUM(J664,X664,AL664,AZ664)+SUM(BN679:BN682)+SUM(CB679:CB682)+SUM(CP679:CP682))</f>
        <v>1552</v>
      </c>
      <c r="D664" s="40">
        <f>IF(A664="","",SUM(EF664,ET664)+SUM(DD679:DD682)+SUM(DR679:DR682))</f>
        <v>724</v>
      </c>
      <c r="E664" s="40">
        <f>IF(A664="","",SUM(NJ664,MV664,MH664,ET664,LF674,LT664)+SUM(JB679:JB682)+SUM(JP679:JP682)+SUM(KD679:KD682)+SUM(KR679:KR682))</f>
        <v>1714</v>
      </c>
      <c r="F664" s="140"/>
      <c r="G664" s="140"/>
      <c r="H664" s="42"/>
      <c r="I664" s="44">
        <v>895</v>
      </c>
      <c r="J664" s="44">
        <f t="shared" si="3061"/>
        <v>76</v>
      </c>
      <c r="K664" s="44">
        <v>39</v>
      </c>
      <c r="L664" s="44">
        <f t="shared" si="3062"/>
        <v>0</v>
      </c>
      <c r="M664" s="44">
        <v>15</v>
      </c>
      <c r="N664" s="44">
        <f t="shared" si="3063"/>
        <v>0</v>
      </c>
      <c r="O664" s="44">
        <v>0</v>
      </c>
      <c r="P664" s="43"/>
      <c r="Q664" s="43">
        <f t="shared" si="3064"/>
        <v>1009</v>
      </c>
      <c r="R664" s="44">
        <f t="shared" si="3065"/>
        <v>0</v>
      </c>
      <c r="S664" s="45">
        <f t="shared" si="3066"/>
        <v>0</v>
      </c>
      <c r="T664" s="35"/>
      <c r="U664" s="27"/>
      <c r="V664" s="51">
        <f t="shared" si="3067"/>
        <v>45845</v>
      </c>
      <c r="W664" s="44">
        <v>8557</v>
      </c>
      <c r="X664" s="44">
        <f t="shared" si="3068"/>
        <v>206</v>
      </c>
      <c r="Y664" s="44">
        <v>406</v>
      </c>
      <c r="Z664" s="44">
        <f t="shared" si="3069"/>
        <v>8</v>
      </c>
      <c r="AA664" s="44">
        <v>14</v>
      </c>
      <c r="AB664" s="44">
        <f t="shared" si="3070"/>
        <v>8</v>
      </c>
      <c r="AC664" s="44">
        <v>4</v>
      </c>
      <c r="AD664" s="43"/>
      <c r="AE664" s="43">
        <v>1026</v>
      </c>
      <c r="AF664" s="44">
        <f t="shared" si="3072"/>
        <v>8208</v>
      </c>
      <c r="AG664" s="45">
        <f t="shared" si="3073"/>
        <v>0.39844660194174758</v>
      </c>
      <c r="AH664" s="35"/>
      <c r="AI664" s="27"/>
      <c r="AJ664" s="51">
        <f t="shared" si="3074"/>
        <v>45845</v>
      </c>
      <c r="AK664" s="44">
        <v>10990</v>
      </c>
      <c r="AL664" s="44">
        <f t="shared" si="3075"/>
        <v>90</v>
      </c>
      <c r="AM664" s="44">
        <v>283</v>
      </c>
      <c r="AN664" s="44">
        <f t="shared" si="3076"/>
        <v>0</v>
      </c>
      <c r="AO664" s="44">
        <v>40</v>
      </c>
      <c r="AP664" s="44">
        <f t="shared" si="3077"/>
        <v>0</v>
      </c>
      <c r="AQ664" s="44">
        <v>0</v>
      </c>
      <c r="AR664" s="43"/>
      <c r="AS664" s="43">
        <f t="shared" si="3078"/>
        <v>1008</v>
      </c>
      <c r="AT664" s="44">
        <f t="shared" si="3079"/>
        <v>0</v>
      </c>
      <c r="AU664" s="45">
        <f t="shared" si="3080"/>
        <v>0</v>
      </c>
      <c r="AV664" s="35"/>
      <c r="AW664" s="27"/>
      <c r="AX664" s="51">
        <f t="shared" si="3081"/>
        <v>45845</v>
      </c>
      <c r="AY664" s="44">
        <v>12443</v>
      </c>
      <c r="AZ664" s="44">
        <f t="shared" si="3082"/>
        <v>238</v>
      </c>
      <c r="BA664" s="44">
        <v>441</v>
      </c>
      <c r="BB664" s="44">
        <f t="shared" si="3083"/>
        <v>0</v>
      </c>
      <c r="BC664" s="44">
        <v>21</v>
      </c>
      <c r="BD664" s="44">
        <f t="shared" si="3084"/>
        <v>1</v>
      </c>
      <c r="BE664" s="44">
        <v>0</v>
      </c>
      <c r="BF664" s="43"/>
      <c r="BG664" s="43">
        <f t="shared" si="3085"/>
        <v>1012</v>
      </c>
      <c r="BH664" s="44">
        <f t="shared" si="3086"/>
        <v>1012</v>
      </c>
      <c r="BI664" s="45">
        <f t="shared" si="3087"/>
        <v>4.2521008403361343E-2</v>
      </c>
      <c r="BJ664" s="35" t="s">
        <v>788</v>
      </c>
      <c r="BK664" s="50"/>
      <c r="BL664" s="46"/>
      <c r="BM664" s="43">
        <v>8751</v>
      </c>
      <c r="BN664" s="44">
        <f t="shared" si="3131"/>
        <v>63</v>
      </c>
      <c r="BO664" s="43">
        <v>255</v>
      </c>
      <c r="BP664" s="44">
        <f t="shared" si="3132"/>
        <v>2</v>
      </c>
      <c r="BQ664" s="44">
        <v>35</v>
      </c>
      <c r="BR664" s="44">
        <f t="shared" si="3133"/>
        <v>2</v>
      </c>
      <c r="BS664" s="43">
        <v>4</v>
      </c>
      <c r="BT664" s="60" t="str">
        <f t="shared" si="3134"/>
        <v>ミニ香水</v>
      </c>
      <c r="BU664" s="67">
        <f t="shared" si="3135"/>
        <v>1000</v>
      </c>
      <c r="BV664" s="43">
        <f t="shared" si="3136"/>
        <v>2000</v>
      </c>
      <c r="BW664" s="45">
        <f t="shared" si="3137"/>
        <v>0.31746031746031744</v>
      </c>
      <c r="BX664" s="35"/>
      <c r="BY664" s="27"/>
      <c r="BZ664" s="46"/>
      <c r="CA664" s="43">
        <v>18270</v>
      </c>
      <c r="CB664" s="44">
        <f t="shared" si="3138"/>
        <v>25</v>
      </c>
      <c r="CC664" s="43">
        <v>1021</v>
      </c>
      <c r="CD664" s="44">
        <f t="shared" si="3139"/>
        <v>2</v>
      </c>
      <c r="CE664" s="44">
        <v>11</v>
      </c>
      <c r="CF664" s="44">
        <f t="shared" si="3140"/>
        <v>1</v>
      </c>
      <c r="CG664" s="43">
        <v>5</v>
      </c>
      <c r="CH664" s="60" t="str">
        <f t="shared" si="3141"/>
        <v>ジャグラーイヤホン</v>
      </c>
      <c r="CI664" s="67">
        <f t="shared" si="3142"/>
        <v>1100</v>
      </c>
      <c r="CJ664" s="43">
        <f t="shared" si="3143"/>
        <v>1100</v>
      </c>
      <c r="CK664" s="45">
        <f t="shared" si="3144"/>
        <v>0.44</v>
      </c>
      <c r="CL664" s="35" t="s">
        <v>239</v>
      </c>
      <c r="CM664" s="27"/>
      <c r="CN664" s="46"/>
      <c r="CO664" s="43">
        <v>14170</v>
      </c>
      <c r="CP664" s="44">
        <f t="shared" si="3145"/>
        <v>20</v>
      </c>
      <c r="CQ664" s="43">
        <v>549</v>
      </c>
      <c r="CR664" s="44">
        <f t="shared" si="3146"/>
        <v>1</v>
      </c>
      <c r="CS664" s="44">
        <v>15</v>
      </c>
      <c r="CT664" s="44">
        <f t="shared" si="3147"/>
        <v>1</v>
      </c>
      <c r="CU664" s="43">
        <v>0</v>
      </c>
      <c r="CV664" s="60" t="str">
        <f t="shared" si="3148"/>
        <v>モンチッチヘアゴム</v>
      </c>
      <c r="CW664" s="67">
        <f t="shared" si="3149"/>
        <v>440</v>
      </c>
      <c r="CX664" s="43">
        <f t="shared" si="3150"/>
        <v>440</v>
      </c>
      <c r="CY664" s="45">
        <f t="shared" si="3151"/>
        <v>0.22</v>
      </c>
      <c r="CZ664" s="35"/>
      <c r="DA664" s="58"/>
      <c r="DB664" s="46"/>
      <c r="DC664" s="43">
        <v>5958</v>
      </c>
      <c r="DD664" s="44">
        <f t="shared" si="3152"/>
        <v>43</v>
      </c>
      <c r="DE664" s="43">
        <v>195</v>
      </c>
      <c r="DF664" s="44">
        <f t="shared" si="3153"/>
        <v>1</v>
      </c>
      <c r="DG664" s="44">
        <v>11</v>
      </c>
      <c r="DH664" s="44">
        <f t="shared" si="3154"/>
        <v>1</v>
      </c>
      <c r="DI664" s="43">
        <v>0</v>
      </c>
      <c r="DJ664" s="60" t="s">
        <v>97</v>
      </c>
      <c r="DK664" s="67"/>
      <c r="DL664" s="43">
        <f t="shared" si="3157"/>
        <v>0</v>
      </c>
      <c r="DM664" s="45">
        <f t="shared" si="3158"/>
        <v>0</v>
      </c>
      <c r="DN664" s="35"/>
      <c r="DO664" s="27"/>
      <c r="DP664" s="46"/>
      <c r="DQ664" s="43">
        <v>15491</v>
      </c>
      <c r="DR664" s="44">
        <f t="shared" si="3159"/>
        <v>79</v>
      </c>
      <c r="DS664" s="43">
        <v>1099</v>
      </c>
      <c r="DT664" s="44">
        <f t="shared" si="3160"/>
        <v>4</v>
      </c>
      <c r="DU664" s="44">
        <v>4</v>
      </c>
      <c r="DV664" s="44">
        <f t="shared" si="3161"/>
        <v>5</v>
      </c>
      <c r="DW664" s="43">
        <v>6</v>
      </c>
      <c r="DX664" s="60" t="str">
        <f t="shared" si="3162"/>
        <v>サンリオFAN</v>
      </c>
      <c r="DY664" s="67">
        <f t="shared" si="3163"/>
        <v>1100</v>
      </c>
      <c r="DZ664" s="43">
        <f t="shared" si="3164"/>
        <v>5500</v>
      </c>
      <c r="EA664" s="202">
        <f t="shared" si="3165"/>
        <v>0.69620253164556967</v>
      </c>
      <c r="EB664" s="35" t="s">
        <v>205</v>
      </c>
      <c r="EC664" s="27"/>
      <c r="ED664" s="51">
        <f t="shared" si="3088"/>
        <v>45845</v>
      </c>
      <c r="EE664" s="44">
        <v>24432</v>
      </c>
      <c r="EF664" s="44">
        <f t="shared" si="3089"/>
        <v>102</v>
      </c>
      <c r="EG664" s="44">
        <v>1382</v>
      </c>
      <c r="EH664" s="44">
        <f t="shared" si="3090"/>
        <v>0</v>
      </c>
      <c r="EI664" s="44">
        <v>5</v>
      </c>
      <c r="EJ664" s="44">
        <f t="shared" si="3091"/>
        <v>0</v>
      </c>
      <c r="EK664" s="44">
        <v>0</v>
      </c>
      <c r="EL664" s="43"/>
      <c r="EM664" s="43">
        <f t="shared" si="3092"/>
        <v>1100</v>
      </c>
      <c r="EN664" s="44">
        <f t="shared" si="3093"/>
        <v>0</v>
      </c>
      <c r="EO664" s="45">
        <f t="shared" si="3094"/>
        <v>0</v>
      </c>
      <c r="EP664" s="35" t="s">
        <v>789</v>
      </c>
      <c r="EQ664" s="27"/>
      <c r="ER664" s="51">
        <f t="shared" si="3095"/>
        <v>45845</v>
      </c>
      <c r="ES664" s="44">
        <v>4077</v>
      </c>
      <c r="ET664" s="44">
        <f t="shared" si="3096"/>
        <v>232</v>
      </c>
      <c r="EU664" s="44">
        <v>123</v>
      </c>
      <c r="EV664" s="44">
        <f t="shared" si="3097"/>
        <v>5</v>
      </c>
      <c r="EW664" s="44">
        <v>40</v>
      </c>
      <c r="EX664" s="44">
        <f t="shared" si="3098"/>
        <v>7</v>
      </c>
      <c r="EY664" s="44">
        <v>0</v>
      </c>
      <c r="EZ664" s="43"/>
      <c r="FA664" s="43">
        <f t="shared" si="3099"/>
        <v>726</v>
      </c>
      <c r="FB664" s="44">
        <f t="shared" si="3100"/>
        <v>5082</v>
      </c>
      <c r="FC664" s="45">
        <f t="shared" si="3101"/>
        <v>0.21905172413793103</v>
      </c>
      <c r="FD664" s="35"/>
      <c r="HW664" s="181"/>
      <c r="HX664" s="27"/>
      <c r="HY664" s="27"/>
      <c r="HZ664" s="137"/>
      <c r="IA664" s="27"/>
      <c r="IC664" s="174"/>
      <c r="ID664" s="27"/>
      <c r="IE664" s="27"/>
      <c r="IF664" s="27"/>
      <c r="IG664" s="27"/>
      <c r="IH664" s="27"/>
      <c r="IL664" s="27"/>
      <c r="IM664" s="27"/>
      <c r="IN664" s="137"/>
      <c r="IO664" s="27"/>
      <c r="IQ664" s="174"/>
      <c r="IR664" s="27"/>
      <c r="IS664" s="27"/>
      <c r="IT664" s="27"/>
      <c r="IU664" s="27"/>
      <c r="IV664" s="27"/>
      <c r="IY664" s="33"/>
      <c r="IZ664" s="46"/>
      <c r="JA664" s="43">
        <v>2871</v>
      </c>
      <c r="JB664" s="44">
        <f t="shared" si="3166"/>
        <v>38</v>
      </c>
      <c r="JC664" s="43">
        <v>83</v>
      </c>
      <c r="JD664" s="44">
        <f t="shared" si="3167"/>
        <v>1</v>
      </c>
      <c r="JE664" s="44">
        <v>36</v>
      </c>
      <c r="JF664" s="44">
        <f t="shared" si="3168"/>
        <v>1</v>
      </c>
      <c r="JG664" s="43">
        <v>4</v>
      </c>
      <c r="JH664" s="60" t="str">
        <f t="shared" si="3169"/>
        <v>ミニ香水</v>
      </c>
      <c r="JI664" s="67">
        <f t="shared" si="3170"/>
        <v>1100</v>
      </c>
      <c r="JJ664" s="43">
        <f t="shared" si="3171"/>
        <v>1100</v>
      </c>
      <c r="JK664" s="45">
        <f t="shared" si="3172"/>
        <v>0.28947368421052633</v>
      </c>
      <c r="JL664" s="35"/>
      <c r="JM664" s="27"/>
      <c r="JN664" s="46"/>
      <c r="JO664" s="43">
        <v>3646</v>
      </c>
      <c r="JP664" s="44">
        <f t="shared" si="3173"/>
        <v>70</v>
      </c>
      <c r="JQ664" s="43">
        <v>81</v>
      </c>
      <c r="JR664" s="44">
        <f t="shared" si="3174"/>
        <v>2</v>
      </c>
      <c r="JS664" s="44">
        <v>7</v>
      </c>
      <c r="JT664" s="44">
        <f t="shared" si="3175"/>
        <v>3</v>
      </c>
      <c r="JU664" s="43">
        <v>4</v>
      </c>
      <c r="JV664" s="60" t="str">
        <f t="shared" si="3176"/>
        <v>ジャグラーサウンドボタン</v>
      </c>
      <c r="JW664" s="67">
        <f t="shared" si="3177"/>
        <v>900</v>
      </c>
      <c r="JX664" s="43">
        <f t="shared" si="3178"/>
        <v>2700</v>
      </c>
      <c r="JY664" s="45">
        <f t="shared" si="3179"/>
        <v>0.38571428571428573</v>
      </c>
      <c r="JZ664" s="35"/>
      <c r="KA664" s="61"/>
      <c r="KB664" s="46"/>
      <c r="KC664" s="43">
        <v>2655</v>
      </c>
      <c r="KD664" s="44">
        <f t="shared" si="3180"/>
        <v>42</v>
      </c>
      <c r="KE664" s="43">
        <v>84</v>
      </c>
      <c r="KF664" s="44">
        <f t="shared" si="3181"/>
        <v>1</v>
      </c>
      <c r="KG664" s="44">
        <v>17</v>
      </c>
      <c r="KH664" s="44">
        <f t="shared" si="3182"/>
        <v>1</v>
      </c>
      <c r="KI664" s="43">
        <v>0</v>
      </c>
      <c r="KJ664" s="60" t="str">
        <f t="shared" si="3183"/>
        <v>サンリオキーケース</v>
      </c>
      <c r="KK664" s="67">
        <f t="shared" si="3184"/>
        <v>726</v>
      </c>
      <c r="KL664" s="43">
        <f t="shared" si="3185"/>
        <v>726</v>
      </c>
      <c r="KM664" s="45">
        <f t="shared" si="3186"/>
        <v>0.17285714285714285</v>
      </c>
      <c r="KN664" s="35"/>
      <c r="KO664" s="27"/>
      <c r="KP664" s="46"/>
      <c r="KQ664" s="43">
        <v>2808</v>
      </c>
      <c r="KR664" s="44">
        <f t="shared" si="3187"/>
        <v>22</v>
      </c>
      <c r="KS664" s="43">
        <v>65</v>
      </c>
      <c r="KT664" s="44">
        <f t="shared" si="3188"/>
        <v>0</v>
      </c>
      <c r="KU664" s="44">
        <v>35</v>
      </c>
      <c r="KV664" s="44">
        <f t="shared" si="3189"/>
        <v>0</v>
      </c>
      <c r="KW664" s="43">
        <v>0</v>
      </c>
      <c r="KX664" s="60" t="str">
        <f>IF(KQ664="","",KX660)</f>
        <v>メタリックカラーイヤホン</v>
      </c>
      <c r="KY664" s="67">
        <f>IF(KR664="","",KY660)</f>
        <v>800</v>
      </c>
      <c r="KZ664" s="43">
        <f t="shared" si="3190"/>
        <v>0</v>
      </c>
      <c r="LA664" s="45">
        <f t="shared" si="3191"/>
        <v>0</v>
      </c>
      <c r="LB664" s="35" t="s">
        <v>232</v>
      </c>
      <c r="LC664" s="27"/>
      <c r="LD664" s="74"/>
      <c r="LE664" s="75"/>
      <c r="LF664" s="75"/>
      <c r="LG664" s="75">
        <v>1165</v>
      </c>
      <c r="LH664" s="75">
        <v>0</v>
      </c>
      <c r="LI664" s="76">
        <v>2</v>
      </c>
      <c r="LJ664" s="75">
        <v>0</v>
      </c>
      <c r="LK664" s="75">
        <v>0</v>
      </c>
      <c r="LL664" s="77" t="str">
        <f>IF(LE662="","",LL661)</f>
        <v>ギャルキティ、アンパンぬいぐるみ</v>
      </c>
      <c r="LM664" s="78">
        <f>IF(LF662="","",LM661)</f>
        <v>1000</v>
      </c>
      <c r="LN664" s="75">
        <f t="shared" si="3130"/>
        <v>0</v>
      </c>
      <c r="LO664" s="79"/>
      <c r="LP664" s="35"/>
      <c r="LQ664" s="27"/>
      <c r="LR664" s="51">
        <f t="shared" si="3102"/>
        <v>45845</v>
      </c>
      <c r="LS664" s="44">
        <v>16443</v>
      </c>
      <c r="LT664" s="44">
        <f t="shared" si="3103"/>
        <v>82</v>
      </c>
      <c r="LU664" s="44">
        <v>897</v>
      </c>
      <c r="LV664" s="44">
        <f t="shared" si="3104"/>
        <v>9</v>
      </c>
      <c r="LW664" s="44">
        <v>35</v>
      </c>
      <c r="LX664" s="44">
        <f t="shared" si="3105"/>
        <v>9</v>
      </c>
      <c r="LY664" s="44">
        <v>6</v>
      </c>
      <c r="LZ664" s="43"/>
      <c r="MA664" s="43">
        <f t="shared" si="3106"/>
        <v>385</v>
      </c>
      <c r="MB664" s="44">
        <f t="shared" si="3107"/>
        <v>3465</v>
      </c>
      <c r="MC664" s="45">
        <f t="shared" si="3108"/>
        <v>0.42256097560975608</v>
      </c>
      <c r="MD664" s="35"/>
      <c r="ME664" s="27"/>
      <c r="MF664" s="51">
        <f t="shared" si="3109"/>
        <v>45845</v>
      </c>
      <c r="MG664" s="44">
        <v>4723</v>
      </c>
      <c r="MH664" s="44">
        <f t="shared" si="3110"/>
        <v>26</v>
      </c>
      <c r="MI664" s="44">
        <v>316</v>
      </c>
      <c r="MJ664" s="44">
        <f t="shared" si="3111"/>
        <v>2</v>
      </c>
      <c r="MK664" s="44">
        <v>22</v>
      </c>
      <c r="ML664" s="44">
        <f t="shared" si="3112"/>
        <v>2</v>
      </c>
      <c r="MM664" s="44">
        <v>0</v>
      </c>
      <c r="MN664" s="43"/>
      <c r="MO664" s="43">
        <f t="shared" si="3113"/>
        <v>880</v>
      </c>
      <c r="MP664" s="44">
        <f t="shared" si="3114"/>
        <v>1760</v>
      </c>
      <c r="MQ664" s="45">
        <f t="shared" si="3115"/>
        <v>0.67692307692307696</v>
      </c>
      <c r="MR664" s="92" t="s">
        <v>790</v>
      </c>
      <c r="MS664" s="27"/>
      <c r="MT664" s="51">
        <f t="shared" si="3116"/>
        <v>45845</v>
      </c>
      <c r="MU664" s="44">
        <v>7176</v>
      </c>
      <c r="MV664" s="44">
        <f t="shared" si="3117"/>
        <v>106</v>
      </c>
      <c r="MW664" s="44">
        <v>341</v>
      </c>
      <c r="MX664" s="44">
        <f t="shared" si="3118"/>
        <v>5</v>
      </c>
      <c r="MY664" s="44">
        <v>40</v>
      </c>
      <c r="MZ664" s="44">
        <f t="shared" si="3119"/>
        <v>5</v>
      </c>
      <c r="NA664" s="44">
        <v>0</v>
      </c>
      <c r="NB664" s="43"/>
      <c r="NC664" s="43">
        <f t="shared" si="3120"/>
        <v>300</v>
      </c>
      <c r="ND664" s="44">
        <f t="shared" si="3121"/>
        <v>1500</v>
      </c>
      <c r="NE664" s="45">
        <f t="shared" si="3122"/>
        <v>0.14150943396226415</v>
      </c>
      <c r="NF664" s="35"/>
      <c r="NG664" s="27"/>
      <c r="NH664" s="51">
        <f t="shared" si="3123"/>
        <v>45845</v>
      </c>
      <c r="NI664" s="44">
        <v>6635</v>
      </c>
      <c r="NJ664" s="44">
        <f t="shared" si="3124"/>
        <v>124</v>
      </c>
      <c r="NK664" s="44">
        <v>176</v>
      </c>
      <c r="NL664" s="44">
        <f t="shared" si="3125"/>
        <v>1</v>
      </c>
      <c r="NM664" s="44">
        <v>32</v>
      </c>
      <c r="NN664" s="44">
        <f>IF(NM664="","",NM663+NO663-NM664)</f>
        <v>2</v>
      </c>
      <c r="NO664" s="44">
        <v>5</v>
      </c>
      <c r="NP664" s="43"/>
      <c r="NQ664" s="43">
        <f t="shared" si="3127"/>
        <v>1100</v>
      </c>
      <c r="NR664" s="44">
        <f t="shared" si="3128"/>
        <v>2200</v>
      </c>
      <c r="NS664" s="45">
        <f t="shared" si="3129"/>
        <v>0.17741935483870969</v>
      </c>
      <c r="NT664" s="35"/>
    </row>
    <row r="665" spans="1:384" ht="15" customHeight="1" thickTop="1" x14ac:dyDescent="0.2">
      <c r="A665" s="38">
        <v>45849</v>
      </c>
      <c r="B665" s="39">
        <f>IF(A665="","",SUM(J665,LF677,AL665,ET665,AZ665,EF665,LT665,NJ665,MV665,MH665,X665)+SUM(DR683:DR686)+SUM(CP683:CP686)+SUM(CB683:CB686)+SUM(BN683:BN686)+SUM(DD683:DD686)+SUM(JB683:JB686)+SUM(JP683:JP686)+SUM(KD683:KD686)+SUM(KR683:KR686))</f>
        <v>2448</v>
      </c>
      <c r="C665" s="40">
        <f>IF(A665="","",SUM(J665,X665,AL665,AZ665)+SUM(BN683:BN686)+SUM(CB683:CB686)+SUM(CP683:CP686))</f>
        <v>902</v>
      </c>
      <c r="D665" s="40">
        <f>IF(A665="","",SUM(EF665,LT665)+SUM(DD683:DD686)+SUM(DR683:DR686))</f>
        <v>417</v>
      </c>
      <c r="E665" s="40">
        <f>IF(A665="","",SUM(NJ665,MV665,MH665,ET665,LF677)+SUM(JB683:JB686)+SUM(JP683:JP686)+SUM(KD683:KD686)+SUM(KR683:KR686))</f>
        <v>1129</v>
      </c>
      <c r="F665" s="140"/>
      <c r="G665" s="140"/>
      <c r="H665" s="42"/>
      <c r="I665" s="44">
        <v>930</v>
      </c>
      <c r="J665" s="69">
        <f t="shared" si="3061"/>
        <v>35</v>
      </c>
      <c r="K665" s="44">
        <v>41</v>
      </c>
      <c r="L665" s="44">
        <f t="shared" si="3062"/>
        <v>2</v>
      </c>
      <c r="M665" s="44">
        <v>13</v>
      </c>
      <c r="N665" s="44">
        <f t="shared" si="3063"/>
        <v>2</v>
      </c>
      <c r="O665" s="44">
        <v>0</v>
      </c>
      <c r="P665" s="43"/>
      <c r="Q665" s="43">
        <f t="shared" si="3064"/>
        <v>1009</v>
      </c>
      <c r="R665" s="44">
        <f t="shared" si="3065"/>
        <v>2018</v>
      </c>
      <c r="S665" s="45">
        <f t="shared" si="3066"/>
        <v>0.57657142857142862</v>
      </c>
      <c r="T665" s="35"/>
      <c r="U665" s="27"/>
      <c r="V665" s="51">
        <f t="shared" si="3067"/>
        <v>45849</v>
      </c>
      <c r="W665" s="44">
        <v>8684</v>
      </c>
      <c r="X665" s="44">
        <f t="shared" si="3068"/>
        <v>127</v>
      </c>
      <c r="Y665" s="44">
        <v>415</v>
      </c>
      <c r="Z665" s="44">
        <f t="shared" si="3069"/>
        <v>9</v>
      </c>
      <c r="AA665" s="44">
        <v>9</v>
      </c>
      <c r="AB665" s="44">
        <f t="shared" si="3070"/>
        <v>9</v>
      </c>
      <c r="AC665" s="44">
        <v>8</v>
      </c>
      <c r="AD665" s="43"/>
      <c r="AE665" s="43">
        <f t="shared" si="3071"/>
        <v>1026</v>
      </c>
      <c r="AF665" s="44">
        <f t="shared" si="3072"/>
        <v>9234</v>
      </c>
      <c r="AG665" s="202">
        <f t="shared" si="3073"/>
        <v>0.7270866141732284</v>
      </c>
      <c r="AH665" s="35" t="s">
        <v>280</v>
      </c>
      <c r="AI665" s="27"/>
      <c r="AJ665" s="51">
        <f t="shared" si="3074"/>
        <v>45849</v>
      </c>
      <c r="AK665" s="44">
        <v>11057</v>
      </c>
      <c r="AL665" s="44">
        <f t="shared" si="3075"/>
        <v>67</v>
      </c>
      <c r="AM665" s="44">
        <v>284</v>
      </c>
      <c r="AN665" s="44">
        <f t="shared" si="3076"/>
        <v>1</v>
      </c>
      <c r="AO665" s="44">
        <v>39</v>
      </c>
      <c r="AP665" s="44">
        <f t="shared" si="3077"/>
        <v>1</v>
      </c>
      <c r="AQ665" s="44">
        <v>1</v>
      </c>
      <c r="AR665" s="43"/>
      <c r="AS665" s="43">
        <f t="shared" si="3078"/>
        <v>1008</v>
      </c>
      <c r="AT665" s="44">
        <f t="shared" si="3079"/>
        <v>1008</v>
      </c>
      <c r="AU665" s="45">
        <f t="shared" si="3080"/>
        <v>0.15044776119402986</v>
      </c>
      <c r="AV665" s="35"/>
      <c r="AW665" s="27"/>
      <c r="AX665" s="51">
        <f t="shared" si="3081"/>
        <v>45849</v>
      </c>
      <c r="AY665" s="44">
        <v>12554</v>
      </c>
      <c r="AZ665" s="44">
        <f t="shared" si="3082"/>
        <v>111</v>
      </c>
      <c r="BA665" s="44">
        <v>442</v>
      </c>
      <c r="BB665" s="44">
        <f t="shared" si="3083"/>
        <v>1</v>
      </c>
      <c r="BC665" s="44">
        <v>20</v>
      </c>
      <c r="BD665" s="44">
        <f t="shared" si="3084"/>
        <v>1</v>
      </c>
      <c r="BE665" s="44">
        <v>0</v>
      </c>
      <c r="BF665" s="43"/>
      <c r="BG665" s="43">
        <f t="shared" si="3085"/>
        <v>1012</v>
      </c>
      <c r="BH665" s="44">
        <f t="shared" si="3086"/>
        <v>1012</v>
      </c>
      <c r="BI665" s="45">
        <f t="shared" si="3087"/>
        <v>9.117117117117117E-2</v>
      </c>
      <c r="BJ665" s="35"/>
      <c r="BK665" s="50"/>
      <c r="BL665" s="46"/>
      <c r="BM665" s="44">
        <v>9431</v>
      </c>
      <c r="BN665" s="44">
        <f t="shared" si="3131"/>
        <v>31</v>
      </c>
      <c r="BO665" s="44">
        <v>550</v>
      </c>
      <c r="BP665" s="44">
        <f t="shared" si="3132"/>
        <v>0</v>
      </c>
      <c r="BQ665" s="44">
        <v>40</v>
      </c>
      <c r="BR665" s="44">
        <f t="shared" si="3133"/>
        <v>0</v>
      </c>
      <c r="BS665" s="25">
        <v>0</v>
      </c>
      <c r="BT665" s="60" t="str">
        <f t="shared" si="3134"/>
        <v>ニキ</v>
      </c>
      <c r="BU665" s="67">
        <f t="shared" si="3135"/>
        <v>800</v>
      </c>
      <c r="BV665" s="44">
        <f t="shared" si="3136"/>
        <v>0</v>
      </c>
      <c r="BW665" s="45">
        <f t="shared" si="3137"/>
        <v>0</v>
      </c>
      <c r="BX665" s="35"/>
      <c r="BY665" s="27"/>
      <c r="BZ665" s="46"/>
      <c r="CA665" s="44">
        <v>15248</v>
      </c>
      <c r="CB665" s="44">
        <f t="shared" si="3138"/>
        <v>16</v>
      </c>
      <c r="CC665" s="44">
        <v>1812</v>
      </c>
      <c r="CD665" s="44">
        <f t="shared" si="3139"/>
        <v>1</v>
      </c>
      <c r="CE665" s="44">
        <v>49</v>
      </c>
      <c r="CF665" s="44">
        <f t="shared" si="3140"/>
        <v>1</v>
      </c>
      <c r="CG665" s="25">
        <v>-32</v>
      </c>
      <c r="CH665" s="60" t="str">
        <f t="shared" si="3141"/>
        <v>スプランキーマスコット</v>
      </c>
      <c r="CI665" s="67">
        <f t="shared" si="3142"/>
        <v>165</v>
      </c>
      <c r="CJ665" s="44">
        <f t="shared" si="3143"/>
        <v>165</v>
      </c>
      <c r="CK665" s="45">
        <f t="shared" si="3144"/>
        <v>0.10312499999999999</v>
      </c>
      <c r="CL665" s="35" t="s">
        <v>233</v>
      </c>
      <c r="CM665" s="27"/>
      <c r="CN665" s="46"/>
      <c r="CO665" s="44">
        <v>18587</v>
      </c>
      <c r="CP665" s="44">
        <f t="shared" si="3145"/>
        <v>38</v>
      </c>
      <c r="CQ665" s="44">
        <v>880</v>
      </c>
      <c r="CR665" s="44">
        <f t="shared" si="3146"/>
        <v>3</v>
      </c>
      <c r="CS665" s="44">
        <v>37</v>
      </c>
      <c r="CT665" s="44">
        <f t="shared" si="3147"/>
        <v>3</v>
      </c>
      <c r="CU665" s="25">
        <v>31</v>
      </c>
      <c r="CV665" s="60" t="str">
        <f t="shared" si="3148"/>
        <v>サンリオシューズキーホルダー</v>
      </c>
      <c r="CW665" s="67">
        <f t="shared" si="3149"/>
        <v>396</v>
      </c>
      <c r="CX665" s="44">
        <f t="shared" si="3150"/>
        <v>1188</v>
      </c>
      <c r="CY665" s="45">
        <f t="shared" si="3151"/>
        <v>0.31263157894736843</v>
      </c>
      <c r="CZ665" s="35" t="s">
        <v>236</v>
      </c>
      <c r="DA665" s="58"/>
      <c r="DB665" s="46"/>
      <c r="DC665" s="44">
        <v>6148</v>
      </c>
      <c r="DD665" s="44">
        <f t="shared" si="3152"/>
        <v>57</v>
      </c>
      <c r="DE665" s="44">
        <v>359</v>
      </c>
      <c r="DF665" s="44">
        <f t="shared" si="3153"/>
        <v>3</v>
      </c>
      <c r="DG665" s="44">
        <v>95</v>
      </c>
      <c r="DH665" s="44">
        <f t="shared" si="3154"/>
        <v>5</v>
      </c>
      <c r="DI665" s="25">
        <v>10</v>
      </c>
      <c r="DJ665" s="60" t="str">
        <f t="shared" si="3155"/>
        <v>スプランキーラバー</v>
      </c>
      <c r="DK665" s="67">
        <f t="shared" si="3156"/>
        <v>187</v>
      </c>
      <c r="DL665" s="44">
        <f t="shared" si="3157"/>
        <v>935</v>
      </c>
      <c r="DM665" s="45">
        <f t="shared" si="3158"/>
        <v>0.16403508771929826</v>
      </c>
      <c r="DN665" s="35"/>
      <c r="DO665" s="27"/>
      <c r="DP665" s="46"/>
      <c r="DQ665" s="44">
        <v>11935</v>
      </c>
      <c r="DR665" s="44">
        <f t="shared" si="3159"/>
        <v>28</v>
      </c>
      <c r="DS665" s="44">
        <v>1335</v>
      </c>
      <c r="DT665" s="44">
        <f t="shared" si="3160"/>
        <v>0</v>
      </c>
      <c r="DU665" s="44">
        <v>15</v>
      </c>
      <c r="DV665" s="44">
        <f t="shared" si="3161"/>
        <v>0</v>
      </c>
      <c r="DW665" s="25">
        <v>0</v>
      </c>
      <c r="DX665" s="60" t="str">
        <f t="shared" si="3162"/>
        <v>ギャルキティキーケース</v>
      </c>
      <c r="DY665" s="67">
        <f t="shared" si="3163"/>
        <v>726</v>
      </c>
      <c r="DZ665" s="44">
        <f t="shared" si="3164"/>
        <v>0</v>
      </c>
      <c r="EA665" s="45">
        <f t="shared" si="3165"/>
        <v>0</v>
      </c>
      <c r="EB665" s="35" t="s">
        <v>235</v>
      </c>
      <c r="EC665" s="27"/>
      <c r="ED665" s="51">
        <f t="shared" si="3088"/>
        <v>45849</v>
      </c>
      <c r="EE665" s="44">
        <v>24490</v>
      </c>
      <c r="EF665" s="44">
        <f t="shared" si="3089"/>
        <v>58</v>
      </c>
      <c r="EG665" s="44">
        <v>1382</v>
      </c>
      <c r="EH665" s="44">
        <f t="shared" si="3090"/>
        <v>0</v>
      </c>
      <c r="EI665" s="44">
        <v>5</v>
      </c>
      <c r="EJ665" s="44">
        <f t="shared" si="3091"/>
        <v>0</v>
      </c>
      <c r="EK665" s="44">
        <v>0</v>
      </c>
      <c r="EL665" s="43"/>
      <c r="EM665" s="43">
        <f t="shared" si="3092"/>
        <v>1100</v>
      </c>
      <c r="EN665" s="44">
        <f t="shared" si="3093"/>
        <v>0</v>
      </c>
      <c r="EO665" s="45">
        <f t="shared" si="3094"/>
        <v>0</v>
      </c>
      <c r="EP665" s="35"/>
      <c r="EQ665" s="27"/>
      <c r="ER665" s="51">
        <f t="shared" si="3095"/>
        <v>45849</v>
      </c>
      <c r="ES665" s="44">
        <v>4219</v>
      </c>
      <c r="ET665" s="44">
        <f t="shared" si="3096"/>
        <v>142</v>
      </c>
      <c r="EU665" s="44">
        <v>126</v>
      </c>
      <c r="EV665" s="44">
        <f t="shared" si="3097"/>
        <v>3</v>
      </c>
      <c r="EW665" s="44">
        <v>37</v>
      </c>
      <c r="EX665" s="44">
        <f t="shared" si="3098"/>
        <v>3</v>
      </c>
      <c r="EY665" s="44">
        <v>3</v>
      </c>
      <c r="EZ665" s="43"/>
      <c r="FA665" s="43">
        <f t="shared" si="3099"/>
        <v>726</v>
      </c>
      <c r="FB665" s="44">
        <f t="shared" si="3100"/>
        <v>2178</v>
      </c>
      <c r="FC665" s="45">
        <f t="shared" si="3101"/>
        <v>0.15338028169014084</v>
      </c>
      <c r="FD665" s="35"/>
      <c r="HW665" s="181"/>
      <c r="HX665" s="27"/>
      <c r="HY665" s="27"/>
      <c r="HZ665" s="137"/>
      <c r="IA665" s="27"/>
      <c r="IC665" s="174"/>
      <c r="ID665" s="27"/>
      <c r="IE665" s="27"/>
      <c r="IF665" s="27"/>
      <c r="IG665" s="27"/>
      <c r="IH665" s="27"/>
      <c r="IL665" s="27"/>
      <c r="IM665" s="27"/>
      <c r="IN665" s="137"/>
      <c r="IO665" s="27"/>
      <c r="IQ665" s="174"/>
      <c r="IR665" s="27"/>
      <c r="IS665" s="27"/>
      <c r="IT665" s="27"/>
      <c r="IU665" s="27"/>
      <c r="IV665" s="27"/>
      <c r="IY665" s="33"/>
      <c r="IZ665" s="46"/>
      <c r="JA665" s="44">
        <v>2741</v>
      </c>
      <c r="JB665" s="44">
        <f t="shared" si="3166"/>
        <v>45</v>
      </c>
      <c r="JC665" s="44">
        <v>88</v>
      </c>
      <c r="JD665" s="44">
        <f t="shared" si="3167"/>
        <v>2</v>
      </c>
      <c r="JE665" s="44">
        <v>20</v>
      </c>
      <c r="JF665" s="44">
        <f t="shared" si="3168"/>
        <v>2</v>
      </c>
      <c r="JG665" s="25">
        <v>2</v>
      </c>
      <c r="JH665" s="60" t="str">
        <f t="shared" si="3169"/>
        <v>アンパンマンもちふわ</v>
      </c>
      <c r="JI665" s="67">
        <f t="shared" si="3170"/>
        <v>673</v>
      </c>
      <c r="JJ665" s="44">
        <f t="shared" si="3171"/>
        <v>1346</v>
      </c>
      <c r="JK665" s="45">
        <f t="shared" si="3172"/>
        <v>0.29911111111111111</v>
      </c>
      <c r="JL665" s="35"/>
      <c r="JM665" s="27"/>
      <c r="JN665" s="46"/>
      <c r="JO665" s="44">
        <v>2247</v>
      </c>
      <c r="JP665" s="44">
        <f t="shared" si="3173"/>
        <v>68</v>
      </c>
      <c r="JQ665" s="44">
        <v>119</v>
      </c>
      <c r="JR665" s="44">
        <f t="shared" si="3174"/>
        <v>5</v>
      </c>
      <c r="JS665" s="44">
        <v>39</v>
      </c>
      <c r="JT665" s="44">
        <f t="shared" si="3175"/>
        <v>11</v>
      </c>
      <c r="JU665" s="25">
        <v>16</v>
      </c>
      <c r="JV665" s="60" t="str">
        <f t="shared" si="3176"/>
        <v>SPGマスコット</v>
      </c>
      <c r="JW665" s="67">
        <f t="shared" si="3177"/>
        <v>165</v>
      </c>
      <c r="JX665" s="44">
        <f t="shared" si="3178"/>
        <v>1815</v>
      </c>
      <c r="JY665" s="45">
        <f t="shared" si="3179"/>
        <v>0.26691176470588235</v>
      </c>
      <c r="JZ665" s="35" t="s">
        <v>243</v>
      </c>
      <c r="KA665" s="61"/>
      <c r="KB665" s="46"/>
      <c r="KC665" s="44">
        <v>2883</v>
      </c>
      <c r="KD665" s="44">
        <f t="shared" si="3180"/>
        <v>23</v>
      </c>
      <c r="KE665" s="44">
        <v>219</v>
      </c>
      <c r="KF665" s="44">
        <f t="shared" si="3181"/>
        <v>0</v>
      </c>
      <c r="KG665" s="44">
        <v>9</v>
      </c>
      <c r="KH665" s="44">
        <f t="shared" si="3182"/>
        <v>0</v>
      </c>
      <c r="KI665" s="25">
        <v>0</v>
      </c>
      <c r="KJ665" s="60" t="str">
        <f t="shared" si="3183"/>
        <v>パイの実イヤホン</v>
      </c>
      <c r="KK665" s="67">
        <f t="shared" si="3184"/>
        <v>1100</v>
      </c>
      <c r="KL665" s="44">
        <f t="shared" si="3185"/>
        <v>0</v>
      </c>
      <c r="KM665" s="45">
        <f t="shared" si="3186"/>
        <v>0</v>
      </c>
      <c r="KN665" s="35" t="s">
        <v>237</v>
      </c>
      <c r="KO665" s="27"/>
      <c r="KP665" s="46"/>
      <c r="KQ665" s="44">
        <v>3775</v>
      </c>
      <c r="KR665" s="44">
        <f t="shared" si="3187"/>
        <v>62</v>
      </c>
      <c r="KS665" s="44">
        <v>192</v>
      </c>
      <c r="KT665" s="44">
        <f t="shared" si="3188"/>
        <v>3</v>
      </c>
      <c r="KU665" s="44">
        <v>43</v>
      </c>
      <c r="KV665" s="44">
        <f t="shared" si="3189"/>
        <v>5</v>
      </c>
      <c r="KW665" s="25">
        <v>25</v>
      </c>
      <c r="KX665" s="60" t="s">
        <v>240</v>
      </c>
      <c r="KY665" s="67">
        <v>605</v>
      </c>
      <c r="KZ665" s="44">
        <f t="shared" si="3190"/>
        <v>3025</v>
      </c>
      <c r="LA665" s="45">
        <f t="shared" si="3191"/>
        <v>0.48790322580645162</v>
      </c>
      <c r="LB665" s="35"/>
      <c r="LC665" s="27"/>
      <c r="LD665" s="51">
        <f>IF(A661="","",A661)</f>
        <v>45835</v>
      </c>
      <c r="LE665" s="43">
        <v>65766</v>
      </c>
      <c r="LF665" s="93">
        <f>IF(LE665="","",LE665-LE662)</f>
        <v>101</v>
      </c>
      <c r="LG665" s="43">
        <v>444</v>
      </c>
      <c r="LH665" s="43">
        <v>0</v>
      </c>
      <c r="LI665" s="43">
        <v>1</v>
      </c>
      <c r="LJ665" s="43">
        <v>0</v>
      </c>
      <c r="LK665" s="43">
        <v>0</v>
      </c>
      <c r="LL665" s="64" t="str">
        <f>IF(LE665="","",LL662)</f>
        <v>コキンちゃん、ギャルクロミ</v>
      </c>
      <c r="LM665" s="47">
        <f>IF(LF665="","",LM662)</f>
        <v>1000</v>
      </c>
      <c r="LN665" s="87">
        <f t="shared" si="3130"/>
        <v>0</v>
      </c>
      <c r="LO665" s="54"/>
      <c r="LP665" s="35"/>
      <c r="LQ665" s="27"/>
      <c r="LR665" s="51">
        <f t="shared" si="3102"/>
        <v>45849</v>
      </c>
      <c r="LS665" s="44">
        <v>16581</v>
      </c>
      <c r="LT665" s="44">
        <f t="shared" si="3103"/>
        <v>138</v>
      </c>
      <c r="LU665" s="44">
        <v>902</v>
      </c>
      <c r="LV665" s="44">
        <f t="shared" si="3104"/>
        <v>5</v>
      </c>
      <c r="LW665" s="44">
        <v>34</v>
      </c>
      <c r="LX665" s="44">
        <f t="shared" si="3105"/>
        <v>7</v>
      </c>
      <c r="LY665" s="44">
        <v>0</v>
      </c>
      <c r="LZ665" s="43"/>
      <c r="MA665" s="43">
        <f t="shared" si="3106"/>
        <v>385</v>
      </c>
      <c r="MB665" s="44">
        <f t="shared" si="3107"/>
        <v>2695</v>
      </c>
      <c r="MC665" s="45">
        <f t="shared" si="3108"/>
        <v>0.19528985507246377</v>
      </c>
      <c r="MD665" s="35"/>
      <c r="ME665" s="27"/>
      <c r="MF665" s="51">
        <f t="shared" si="3109"/>
        <v>45849</v>
      </c>
      <c r="MG665" s="44">
        <v>4751</v>
      </c>
      <c r="MH665" s="44">
        <f t="shared" si="3110"/>
        <v>28</v>
      </c>
      <c r="MI665" s="44">
        <v>319</v>
      </c>
      <c r="MJ665" s="44">
        <f t="shared" si="3111"/>
        <v>3</v>
      </c>
      <c r="MK665" s="44">
        <v>19</v>
      </c>
      <c r="ML665" s="44">
        <f t="shared" si="3112"/>
        <v>3</v>
      </c>
      <c r="MM665" s="44">
        <v>0</v>
      </c>
      <c r="MN665" s="43"/>
      <c r="MO665" s="43">
        <f t="shared" si="3113"/>
        <v>880</v>
      </c>
      <c r="MP665" s="44">
        <f t="shared" si="3114"/>
        <v>2640</v>
      </c>
      <c r="MQ665" s="45">
        <f t="shared" si="3115"/>
        <v>0.94285714285714284</v>
      </c>
      <c r="MR665" s="35" t="s">
        <v>791</v>
      </c>
      <c r="MS665" s="27"/>
      <c r="MT665" s="51">
        <f t="shared" si="3116"/>
        <v>45849</v>
      </c>
      <c r="MU665" s="44">
        <v>7202</v>
      </c>
      <c r="MV665" s="44">
        <f t="shared" si="3117"/>
        <v>26</v>
      </c>
      <c r="MW665" s="44">
        <v>343</v>
      </c>
      <c r="MX665" s="44">
        <f t="shared" si="3118"/>
        <v>2</v>
      </c>
      <c r="MY665" s="44">
        <v>38</v>
      </c>
      <c r="MZ665" s="44">
        <f t="shared" si="3119"/>
        <v>2</v>
      </c>
      <c r="NA665" s="44">
        <v>0</v>
      </c>
      <c r="NB665" s="43"/>
      <c r="NC665" s="43">
        <f t="shared" si="3120"/>
        <v>300</v>
      </c>
      <c r="ND665" s="44">
        <f t="shared" si="3121"/>
        <v>600</v>
      </c>
      <c r="NE665" s="45">
        <f t="shared" si="3122"/>
        <v>0.23076923076923078</v>
      </c>
      <c r="NF665" s="35"/>
      <c r="NG665" s="27"/>
      <c r="NH665" s="51">
        <f t="shared" si="3123"/>
        <v>45849</v>
      </c>
      <c r="NI665" s="44">
        <v>6691</v>
      </c>
      <c r="NJ665" s="44">
        <f t="shared" si="3124"/>
        <v>56</v>
      </c>
      <c r="NK665" s="44">
        <v>176</v>
      </c>
      <c r="NL665" s="44">
        <f t="shared" si="3125"/>
        <v>0</v>
      </c>
      <c r="NM665" s="44">
        <v>37</v>
      </c>
      <c r="NN665" s="44">
        <f>IF(NM665="","",NM664+NO664-NM665)</f>
        <v>0</v>
      </c>
      <c r="NO665" s="44">
        <v>0</v>
      </c>
      <c r="NP665" s="43"/>
      <c r="NQ665" s="43">
        <f t="shared" si="3127"/>
        <v>1100</v>
      </c>
      <c r="NR665" s="44">
        <f t="shared" si="3128"/>
        <v>0</v>
      </c>
      <c r="NS665" s="45">
        <f t="shared" si="3129"/>
        <v>0</v>
      </c>
      <c r="NT665" s="35"/>
    </row>
    <row r="666" spans="1:384" ht="15" customHeight="1" thickBot="1" x14ac:dyDescent="0.25">
      <c r="A666" s="38">
        <v>45852</v>
      </c>
      <c r="B666" s="39">
        <f>IF(A666="","",SUM(J666,LF680,AL666,ET666,AZ666,EF666,LT666,NJ666,MV666,MH666,X666)+SUM(DR687:DR690)+SUM(CP687:CP690)+SUM(CB687:CB690)+SUM(BN687:BN690)+SUM(DD687:DD690)+SUM(JB687:JB690)+SUM(JP687:JP690)+SUM(KD687:KD690)+SUM(KR687:KR690))</f>
        <v>2925</v>
      </c>
      <c r="C666" s="40">
        <f>IF(A666="","",SUM(J666,X666,AL666,AZ666)+SUM(BN687:BN690)+SUM(CB687:CB690)+SUM(CP687:CP690))</f>
        <v>1111</v>
      </c>
      <c r="D666" s="40">
        <f>IF(A666="","",SUM(EF666,ET666)+SUM(DD687:DD690)+SUM(DR687:DR690))</f>
        <v>648</v>
      </c>
      <c r="E666" s="40">
        <f>IF(A666="","",SUM(NJ666,MV666,MH666,ET666,LF680,LT666)+SUM(JB687:JB690)+SUM(JP687:JP690)+SUM(KD687:KD690)+SUM(KR687:KR690))</f>
        <v>1298</v>
      </c>
      <c r="F666" s="140"/>
      <c r="G666" s="140"/>
      <c r="H666" s="42"/>
      <c r="I666" s="44">
        <v>969</v>
      </c>
      <c r="J666" s="44">
        <f t="shared" si="3061"/>
        <v>39</v>
      </c>
      <c r="K666" s="44">
        <v>42</v>
      </c>
      <c r="L666" s="44">
        <f t="shared" si="3062"/>
        <v>1</v>
      </c>
      <c r="M666" s="44">
        <v>12</v>
      </c>
      <c r="N666" s="44">
        <f t="shared" si="3063"/>
        <v>1</v>
      </c>
      <c r="O666" s="44">
        <v>3</v>
      </c>
      <c r="P666" s="43"/>
      <c r="Q666" s="43">
        <f t="shared" si="3064"/>
        <v>1009</v>
      </c>
      <c r="R666" s="44">
        <f t="shared" si="3065"/>
        <v>1009</v>
      </c>
      <c r="S666" s="45">
        <f t="shared" si="3066"/>
        <v>0.25871794871794873</v>
      </c>
      <c r="T666" s="35"/>
      <c r="U666" s="27"/>
      <c r="V666" s="51">
        <f t="shared" si="3067"/>
        <v>45852</v>
      </c>
      <c r="W666" s="44">
        <v>8798</v>
      </c>
      <c r="X666" s="44">
        <f t="shared" si="3068"/>
        <v>114</v>
      </c>
      <c r="Y666" s="44">
        <v>415</v>
      </c>
      <c r="Z666" s="44">
        <f t="shared" si="3069"/>
        <v>0</v>
      </c>
      <c r="AA666" s="44">
        <v>17</v>
      </c>
      <c r="AB666" s="44">
        <f t="shared" si="3070"/>
        <v>0</v>
      </c>
      <c r="AC666" s="44">
        <v>0</v>
      </c>
      <c r="AD666" s="43"/>
      <c r="AE666" s="43">
        <f t="shared" si="3071"/>
        <v>1026</v>
      </c>
      <c r="AF666" s="44">
        <f t="shared" si="3072"/>
        <v>0</v>
      </c>
      <c r="AG666" s="45">
        <f t="shared" si="3073"/>
        <v>0</v>
      </c>
      <c r="AH666" s="35"/>
      <c r="AI666" s="27"/>
      <c r="AJ666" s="51">
        <f t="shared" si="3074"/>
        <v>45852</v>
      </c>
      <c r="AK666" s="44">
        <v>11187</v>
      </c>
      <c r="AL666" s="44">
        <f t="shared" si="3075"/>
        <v>130</v>
      </c>
      <c r="AM666" s="44">
        <v>285</v>
      </c>
      <c r="AN666" s="44">
        <f t="shared" si="3076"/>
        <v>1</v>
      </c>
      <c r="AO666" s="44">
        <v>38</v>
      </c>
      <c r="AP666" s="44">
        <f t="shared" si="3077"/>
        <v>2</v>
      </c>
      <c r="AQ666" s="44">
        <v>2</v>
      </c>
      <c r="AR666" s="43"/>
      <c r="AS666" s="43">
        <f t="shared" si="3078"/>
        <v>1008</v>
      </c>
      <c r="AT666" s="44">
        <f t="shared" si="3079"/>
        <v>2016</v>
      </c>
      <c r="AU666" s="45">
        <f t="shared" si="3080"/>
        <v>0.15507692307692308</v>
      </c>
      <c r="AV666" s="35"/>
      <c r="AW666" s="27"/>
      <c r="AX666" s="51">
        <f t="shared" si="3081"/>
        <v>45852</v>
      </c>
      <c r="AY666" s="44">
        <v>12669</v>
      </c>
      <c r="AZ666" s="44">
        <f t="shared" si="3082"/>
        <v>115</v>
      </c>
      <c r="BA666" s="44">
        <v>444</v>
      </c>
      <c r="BB666" s="44">
        <f t="shared" si="3083"/>
        <v>2</v>
      </c>
      <c r="BC666" s="44">
        <v>18</v>
      </c>
      <c r="BD666" s="44">
        <f t="shared" si="3084"/>
        <v>2</v>
      </c>
      <c r="BE666" s="44">
        <v>6</v>
      </c>
      <c r="BF666" s="43"/>
      <c r="BG666" s="43">
        <f t="shared" si="3085"/>
        <v>1012</v>
      </c>
      <c r="BH666" s="44">
        <f t="shared" si="3086"/>
        <v>2024</v>
      </c>
      <c r="BI666" s="45">
        <f t="shared" si="3087"/>
        <v>0.17599999999999999</v>
      </c>
      <c r="BJ666" s="35"/>
      <c r="BK666" s="50"/>
      <c r="BL666" s="74"/>
      <c r="BM666" s="75">
        <v>8512</v>
      </c>
      <c r="BN666" s="75">
        <f t="shared" si="3131"/>
        <v>41</v>
      </c>
      <c r="BO666" s="75">
        <v>454</v>
      </c>
      <c r="BP666" s="75">
        <f t="shared" si="3132"/>
        <v>8</v>
      </c>
      <c r="BQ666" s="75">
        <v>76</v>
      </c>
      <c r="BR666" s="75">
        <f t="shared" si="3133"/>
        <v>9</v>
      </c>
      <c r="BS666" s="75">
        <v>0</v>
      </c>
      <c r="BT666" s="77" t="str">
        <f t="shared" si="3134"/>
        <v>モンチッチボールペン</v>
      </c>
      <c r="BU666" s="78">
        <f t="shared" si="3135"/>
        <v>180</v>
      </c>
      <c r="BV666" s="75">
        <f t="shared" si="3136"/>
        <v>1620</v>
      </c>
      <c r="BW666" s="79">
        <f t="shared" si="3137"/>
        <v>0.39512195121951221</v>
      </c>
      <c r="BX666" s="35"/>
      <c r="BY666" s="27"/>
      <c r="BZ666" s="74"/>
      <c r="CA666" s="75">
        <v>16272</v>
      </c>
      <c r="CB666" s="75">
        <f t="shared" si="3138"/>
        <v>61</v>
      </c>
      <c r="CC666" s="75">
        <v>1920</v>
      </c>
      <c r="CD666" s="75">
        <f t="shared" si="3139"/>
        <v>9</v>
      </c>
      <c r="CE666" s="75">
        <v>126</v>
      </c>
      <c r="CF666" s="75">
        <f t="shared" si="3140"/>
        <v>10</v>
      </c>
      <c r="CG666" s="75">
        <v>50</v>
      </c>
      <c r="CH666" s="77" t="str">
        <f t="shared" si="3141"/>
        <v>スプランキーラバー</v>
      </c>
      <c r="CI666" s="78">
        <f t="shared" si="3142"/>
        <v>187</v>
      </c>
      <c r="CJ666" s="75">
        <f t="shared" si="3143"/>
        <v>1870</v>
      </c>
      <c r="CK666" s="79">
        <f t="shared" si="3144"/>
        <v>0.30655737704918035</v>
      </c>
      <c r="CL666" s="35"/>
      <c r="CM666" s="27"/>
      <c r="CN666" s="74"/>
      <c r="CO666" s="75">
        <v>13313</v>
      </c>
      <c r="CP666" s="75">
        <f t="shared" si="3145"/>
        <v>30</v>
      </c>
      <c r="CQ666" s="75">
        <v>1628</v>
      </c>
      <c r="CR666" s="75">
        <f t="shared" si="3146"/>
        <v>4</v>
      </c>
      <c r="CS666" s="75">
        <v>256</v>
      </c>
      <c r="CT666" s="75">
        <f t="shared" si="3147"/>
        <v>10</v>
      </c>
      <c r="CU666" s="75">
        <v>0</v>
      </c>
      <c r="CV666" s="77" t="str">
        <f t="shared" si="3148"/>
        <v>サンリオブレスレット</v>
      </c>
      <c r="CW666" s="78">
        <f t="shared" si="3149"/>
        <v>200</v>
      </c>
      <c r="CX666" s="75">
        <f t="shared" si="3150"/>
        <v>2000</v>
      </c>
      <c r="CY666" s="79">
        <f t="shared" si="3151"/>
        <v>0.66666666666666663</v>
      </c>
      <c r="CZ666" s="35"/>
      <c r="DA666" s="58"/>
      <c r="DB666" s="74"/>
      <c r="DC666" s="75">
        <v>4058</v>
      </c>
      <c r="DD666" s="75">
        <f t="shared" si="3152"/>
        <v>25</v>
      </c>
      <c r="DE666" s="75">
        <v>234</v>
      </c>
      <c r="DF666" s="75">
        <f t="shared" si="3153"/>
        <v>0</v>
      </c>
      <c r="DG666" s="75">
        <v>5</v>
      </c>
      <c r="DH666" s="75">
        <f t="shared" si="3154"/>
        <v>0</v>
      </c>
      <c r="DI666" s="75">
        <v>3</v>
      </c>
      <c r="DJ666" s="77" t="str">
        <f t="shared" si="3155"/>
        <v>ピクミンマスコット</v>
      </c>
      <c r="DK666" s="78">
        <f t="shared" si="3156"/>
        <v>682</v>
      </c>
      <c r="DL666" s="75">
        <f t="shared" si="3157"/>
        <v>0</v>
      </c>
      <c r="DM666" s="79">
        <f t="shared" si="3158"/>
        <v>0</v>
      </c>
      <c r="DN666" s="35"/>
      <c r="DO666" s="27"/>
      <c r="DP666" s="74"/>
      <c r="DQ666" s="75">
        <v>16316</v>
      </c>
      <c r="DR666" s="75">
        <f t="shared" si="3159"/>
        <v>47</v>
      </c>
      <c r="DS666" s="75">
        <v>1145</v>
      </c>
      <c r="DT666" s="75">
        <f t="shared" si="3160"/>
        <v>2</v>
      </c>
      <c r="DU666" s="75">
        <v>27</v>
      </c>
      <c r="DV666" s="75">
        <f t="shared" si="3161"/>
        <v>2</v>
      </c>
      <c r="DW666" s="75">
        <v>0</v>
      </c>
      <c r="DX666" s="77" t="str">
        <f t="shared" si="3162"/>
        <v>ターボババアMC</v>
      </c>
      <c r="DY666" s="78">
        <f t="shared" si="3163"/>
        <v>900</v>
      </c>
      <c r="DZ666" s="75">
        <f t="shared" si="3164"/>
        <v>1800</v>
      </c>
      <c r="EA666" s="79">
        <f t="shared" si="3165"/>
        <v>0.38297872340425532</v>
      </c>
      <c r="EB666" s="35" t="s">
        <v>234</v>
      </c>
      <c r="EC666" s="27"/>
      <c r="ED666" s="51">
        <f t="shared" si="3088"/>
        <v>45852</v>
      </c>
      <c r="EE666" s="44">
        <v>24674</v>
      </c>
      <c r="EF666" s="44">
        <f t="shared" si="3089"/>
        <v>184</v>
      </c>
      <c r="EG666" s="44">
        <v>1383</v>
      </c>
      <c r="EH666" s="44">
        <f t="shared" si="3090"/>
        <v>1</v>
      </c>
      <c r="EI666" s="44">
        <v>4</v>
      </c>
      <c r="EJ666" s="44">
        <f t="shared" si="3091"/>
        <v>1</v>
      </c>
      <c r="EK666" s="44">
        <v>0</v>
      </c>
      <c r="EL666" s="43"/>
      <c r="EM666" s="43">
        <f t="shared" si="3092"/>
        <v>1100</v>
      </c>
      <c r="EN666" s="44">
        <f t="shared" si="3093"/>
        <v>1100</v>
      </c>
      <c r="EO666" s="45">
        <f t="shared" si="3094"/>
        <v>5.9782608695652176E-2</v>
      </c>
      <c r="EP666" s="35"/>
      <c r="EQ666" s="27"/>
      <c r="ER666" s="51">
        <f t="shared" si="3095"/>
        <v>45852</v>
      </c>
      <c r="ES666" s="44">
        <v>4351</v>
      </c>
      <c r="ET666" s="44">
        <f t="shared" si="3096"/>
        <v>132</v>
      </c>
      <c r="EU666" s="44">
        <v>128</v>
      </c>
      <c r="EV666" s="44">
        <f t="shared" si="3097"/>
        <v>2</v>
      </c>
      <c r="EW666" s="44">
        <v>40</v>
      </c>
      <c r="EX666" s="44">
        <f t="shared" si="3098"/>
        <v>0</v>
      </c>
      <c r="EY666" s="44">
        <v>14</v>
      </c>
      <c r="EZ666" s="43"/>
      <c r="FA666" s="43">
        <f t="shared" si="3099"/>
        <v>726</v>
      </c>
      <c r="FB666" s="44">
        <f t="shared" si="3100"/>
        <v>0</v>
      </c>
      <c r="FC666" s="45">
        <f t="shared" si="3101"/>
        <v>0</v>
      </c>
      <c r="FD666" s="35"/>
      <c r="HW666" s="181"/>
      <c r="HX666" s="27"/>
      <c r="HY666" s="27"/>
      <c r="HZ666" s="137"/>
      <c r="IA666" s="27"/>
      <c r="IC666" s="174"/>
      <c r="ID666" s="27"/>
      <c r="IE666" s="27"/>
      <c r="IF666" s="27"/>
      <c r="IG666" s="27"/>
      <c r="IH666" s="27"/>
      <c r="IL666" s="27"/>
      <c r="IM666" s="27"/>
      <c r="IN666" s="137"/>
      <c r="IO666" s="27"/>
      <c r="IQ666" s="174"/>
      <c r="IR666" s="27"/>
      <c r="IS666" s="27"/>
      <c r="IT666" s="27"/>
      <c r="IU666" s="27"/>
      <c r="IV666" s="27"/>
      <c r="IY666" s="33"/>
      <c r="IZ666" s="74"/>
      <c r="JA666" s="75">
        <v>3245</v>
      </c>
      <c r="JB666" s="75">
        <f t="shared" si="3166"/>
        <v>128</v>
      </c>
      <c r="JC666" s="75">
        <v>152</v>
      </c>
      <c r="JD666" s="75">
        <f t="shared" si="3167"/>
        <v>8</v>
      </c>
      <c r="JE666" s="75">
        <v>109</v>
      </c>
      <c r="JF666" s="75">
        <f t="shared" si="3168"/>
        <v>8</v>
      </c>
      <c r="JG666" s="75">
        <v>45</v>
      </c>
      <c r="JH666" s="77" t="str">
        <f t="shared" si="3169"/>
        <v>スプランキーラバー</v>
      </c>
      <c r="JI666" s="78">
        <f t="shared" si="3170"/>
        <v>200</v>
      </c>
      <c r="JJ666" s="75">
        <f t="shared" si="3171"/>
        <v>1600</v>
      </c>
      <c r="JK666" s="79">
        <f t="shared" si="3172"/>
        <v>0.125</v>
      </c>
      <c r="JL666" s="35"/>
      <c r="JM666" s="27"/>
      <c r="JN666" s="74"/>
      <c r="JO666" s="75">
        <v>3818</v>
      </c>
      <c r="JP666" s="75">
        <f t="shared" si="3173"/>
        <v>31</v>
      </c>
      <c r="JQ666" s="75">
        <v>169</v>
      </c>
      <c r="JR666" s="75">
        <f t="shared" si="3174"/>
        <v>1</v>
      </c>
      <c r="JS666" s="75">
        <v>36</v>
      </c>
      <c r="JT666" s="75">
        <f t="shared" si="3175"/>
        <v>1</v>
      </c>
      <c r="JU666" s="75">
        <v>10</v>
      </c>
      <c r="JV666" s="77" t="str">
        <f t="shared" si="3176"/>
        <v>NICI</v>
      </c>
      <c r="JW666" s="78">
        <f t="shared" si="3177"/>
        <v>682</v>
      </c>
      <c r="JX666" s="75">
        <f t="shared" si="3178"/>
        <v>682</v>
      </c>
      <c r="JY666" s="79">
        <f t="shared" si="3179"/>
        <v>0.22</v>
      </c>
      <c r="JZ666" s="35"/>
      <c r="KA666" s="61"/>
      <c r="KB666" s="74"/>
      <c r="KC666" s="75">
        <v>2013</v>
      </c>
      <c r="KD666" s="75">
        <f t="shared" si="3180"/>
        <v>33</v>
      </c>
      <c r="KE666" s="75">
        <v>118</v>
      </c>
      <c r="KF666" s="75">
        <f t="shared" si="3181"/>
        <v>5</v>
      </c>
      <c r="KG666" s="75">
        <v>49</v>
      </c>
      <c r="KH666" s="75">
        <f t="shared" si="3182"/>
        <v>5</v>
      </c>
      <c r="KI666" s="75">
        <v>15</v>
      </c>
      <c r="KJ666" s="77" t="str">
        <f t="shared" si="3183"/>
        <v>サンリオシューズKH</v>
      </c>
      <c r="KK666" s="78">
        <f t="shared" si="3184"/>
        <v>387</v>
      </c>
      <c r="KL666" s="75">
        <f t="shared" si="3185"/>
        <v>1935</v>
      </c>
      <c r="KM666" s="79">
        <f t="shared" si="3186"/>
        <v>0.58636363636363631</v>
      </c>
      <c r="KN666" s="35" t="s">
        <v>241</v>
      </c>
      <c r="KO666" s="27"/>
      <c r="KP666" s="74"/>
      <c r="KQ666" s="75">
        <v>2861</v>
      </c>
      <c r="KR666" s="75">
        <f t="shared" si="3187"/>
        <v>14</v>
      </c>
      <c r="KS666" s="75">
        <v>157</v>
      </c>
      <c r="KT666" s="75">
        <f t="shared" si="3188"/>
        <v>0</v>
      </c>
      <c r="KU666" s="75">
        <v>13</v>
      </c>
      <c r="KV666" s="75">
        <f t="shared" si="3189"/>
        <v>0</v>
      </c>
      <c r="KW666" s="75">
        <v>6</v>
      </c>
      <c r="KX666" s="77" t="str">
        <f t="shared" ref="KX666:KX694" si="3192">IF(KQ666="","",KX662)</f>
        <v>グミッツェル</v>
      </c>
      <c r="KY666" s="78">
        <f t="shared" ref="KY666:KY694" si="3193">IF(KR666="","",KY662)</f>
        <v>170</v>
      </c>
      <c r="KZ666" s="75">
        <f t="shared" si="3190"/>
        <v>0</v>
      </c>
      <c r="LA666" s="79">
        <f t="shared" si="3191"/>
        <v>0</v>
      </c>
      <c r="LB666" s="35"/>
      <c r="LC666" s="27"/>
      <c r="LD666" s="46"/>
      <c r="LE666" s="44"/>
      <c r="LF666" s="44"/>
      <c r="LG666" s="44">
        <v>529</v>
      </c>
      <c r="LH666" s="44">
        <v>0</v>
      </c>
      <c r="LI666" s="43">
        <v>2</v>
      </c>
      <c r="LJ666" s="44">
        <v>0</v>
      </c>
      <c r="LK666" s="44">
        <v>0</v>
      </c>
      <c r="LL666" s="72" t="str">
        <f>IF(LE665="","",LL663)</f>
        <v>バイキンティッシュカバー、アンパンブランケット黄色</v>
      </c>
      <c r="LM666" s="67">
        <f>IF(LF665="","",LM663)</f>
        <v>1000</v>
      </c>
      <c r="LN666" s="44">
        <f t="shared" si="3130"/>
        <v>0</v>
      </c>
      <c r="LO666" s="45"/>
      <c r="LP666" s="35"/>
      <c r="LQ666" s="27"/>
      <c r="LR666" s="51">
        <f t="shared" si="3102"/>
        <v>45852</v>
      </c>
      <c r="LS666" s="44">
        <v>16636</v>
      </c>
      <c r="LT666" s="44">
        <f t="shared" si="3103"/>
        <v>55</v>
      </c>
      <c r="LU666" s="44">
        <v>905</v>
      </c>
      <c r="LV666" s="44">
        <f t="shared" si="3104"/>
        <v>3</v>
      </c>
      <c r="LW666" s="44">
        <v>30</v>
      </c>
      <c r="LX666" s="44">
        <f t="shared" si="3105"/>
        <v>4</v>
      </c>
      <c r="LY666" s="44">
        <v>0</v>
      </c>
      <c r="LZ666" s="43"/>
      <c r="MA666" s="43">
        <f t="shared" si="3106"/>
        <v>385</v>
      </c>
      <c r="MB666" s="44">
        <f t="shared" si="3107"/>
        <v>1540</v>
      </c>
      <c r="MC666" s="45">
        <f t="shared" si="3108"/>
        <v>0.28000000000000003</v>
      </c>
      <c r="MD666" s="92" t="s">
        <v>792</v>
      </c>
      <c r="ME666" s="27"/>
      <c r="MF666" s="51">
        <f t="shared" si="3109"/>
        <v>45852</v>
      </c>
      <c r="MG666" s="44">
        <v>4778</v>
      </c>
      <c r="MH666" s="44">
        <f t="shared" si="3110"/>
        <v>27</v>
      </c>
      <c r="MI666" s="44">
        <v>322</v>
      </c>
      <c r="MJ666" s="44">
        <f t="shared" si="3111"/>
        <v>3</v>
      </c>
      <c r="MK666" s="44">
        <v>16</v>
      </c>
      <c r="ML666" s="44">
        <f t="shared" si="3112"/>
        <v>3</v>
      </c>
      <c r="MM666" s="44">
        <v>0</v>
      </c>
      <c r="MN666" s="43"/>
      <c r="MO666" s="43">
        <f t="shared" si="3113"/>
        <v>880</v>
      </c>
      <c r="MP666" s="44">
        <f t="shared" si="3114"/>
        <v>2640</v>
      </c>
      <c r="MQ666" s="45">
        <f t="shared" si="3115"/>
        <v>0.97777777777777775</v>
      </c>
      <c r="MR666" s="35" t="s">
        <v>290</v>
      </c>
      <c r="MS666" s="27"/>
      <c r="MT666" s="51">
        <f t="shared" si="3116"/>
        <v>45852</v>
      </c>
      <c r="MU666" s="44">
        <v>7293</v>
      </c>
      <c r="MV666" s="44">
        <f t="shared" si="3117"/>
        <v>91</v>
      </c>
      <c r="MW666" s="44">
        <v>345</v>
      </c>
      <c r="MX666" s="44">
        <f t="shared" si="3118"/>
        <v>2</v>
      </c>
      <c r="MY666" s="44">
        <v>36</v>
      </c>
      <c r="MZ666" s="44">
        <f t="shared" si="3119"/>
        <v>2</v>
      </c>
      <c r="NA666" s="44">
        <v>0</v>
      </c>
      <c r="NB666" s="43"/>
      <c r="NC666" s="43">
        <f t="shared" si="3120"/>
        <v>300</v>
      </c>
      <c r="ND666" s="44">
        <f t="shared" si="3121"/>
        <v>600</v>
      </c>
      <c r="NE666" s="45">
        <f t="shared" si="3122"/>
        <v>6.5934065934065936E-2</v>
      </c>
      <c r="NF666" s="35"/>
      <c r="NG666" s="27"/>
      <c r="NH666" s="51">
        <f t="shared" si="3123"/>
        <v>45852</v>
      </c>
      <c r="NI666" s="44">
        <v>6818</v>
      </c>
      <c r="NJ666" s="44">
        <f t="shared" si="3124"/>
        <v>127</v>
      </c>
      <c r="NK666" s="44">
        <v>177</v>
      </c>
      <c r="NL666" s="44">
        <f t="shared" si="3125"/>
        <v>1</v>
      </c>
      <c r="NM666" s="44">
        <v>36</v>
      </c>
      <c r="NN666" s="44">
        <f>IF(NM666="","",NM665+NO665-NM666)</f>
        <v>1</v>
      </c>
      <c r="NO666" s="44">
        <v>0</v>
      </c>
      <c r="NP666" s="43"/>
      <c r="NQ666" s="43">
        <f t="shared" si="3127"/>
        <v>1100</v>
      </c>
      <c r="NR666" s="44">
        <f t="shared" si="3128"/>
        <v>1100</v>
      </c>
      <c r="NS666" s="45">
        <f t="shared" si="3129"/>
        <v>8.6614173228346455E-2</v>
      </c>
      <c r="NT666" s="35"/>
    </row>
    <row r="667" spans="1:384" ht="15" customHeight="1" thickTop="1" thickBot="1" x14ac:dyDescent="0.25">
      <c r="A667" s="38">
        <v>45854</v>
      </c>
      <c r="B667" s="39">
        <f>IF(A667="","",SUM(J667,LF683,AL667,ET667,AZ667,EF667,LT667,NJ667,MV667,MH667,X667)+SUM(DR691:DR694)+SUM(CP691:CP694)+SUM(CB691:CB694)+SUM(BN691:BN694)+SUM(DD691:DD694)+SUM(JB691:JB694)+SUM(JP691:JP694)+SUM(KD691:KD694)+SUM(KR691:KR694))</f>
        <v>1563</v>
      </c>
      <c r="C667" s="40">
        <f>IF(A667="","",SUM(J667,X667,AL667,AZ667)+SUM(BN691:BN694)+SUM(CB691:CB694)+SUM(CP691:CP694))</f>
        <v>585</v>
      </c>
      <c r="D667" s="40">
        <f>IF(A667="","",SUM(EF667,ET667)+SUM(DD691:DD694)+SUM(DR691:DR694))</f>
        <v>479</v>
      </c>
      <c r="E667" s="40">
        <f>IF(A667="","",SUM(NJ667,MV667,MH667,LT667,LF683)+SUM(JB691:JB694)+SUM(JP691:JP694)+SUM(KD691:KD694)+SUM(KR691:KR694))</f>
        <v>499</v>
      </c>
      <c r="F667" s="140"/>
      <c r="G667" s="140"/>
      <c r="H667" s="42"/>
      <c r="I667" s="44">
        <v>985</v>
      </c>
      <c r="J667" s="44">
        <f t="shared" si="3061"/>
        <v>16</v>
      </c>
      <c r="K667" s="44">
        <v>42</v>
      </c>
      <c r="L667" s="44">
        <f t="shared" si="3062"/>
        <v>0</v>
      </c>
      <c r="M667" s="44">
        <v>15</v>
      </c>
      <c r="N667" s="44">
        <f t="shared" si="3063"/>
        <v>0</v>
      </c>
      <c r="O667" s="44">
        <v>0</v>
      </c>
      <c r="P667" s="43"/>
      <c r="Q667" s="43">
        <f t="shared" si="3064"/>
        <v>1009</v>
      </c>
      <c r="R667" s="44">
        <f t="shared" si="3065"/>
        <v>0</v>
      </c>
      <c r="S667" s="45">
        <f t="shared" si="3066"/>
        <v>0</v>
      </c>
      <c r="T667" s="92" t="s">
        <v>793</v>
      </c>
      <c r="U667" s="27"/>
      <c r="V667" s="51">
        <f t="shared" si="3067"/>
        <v>45854</v>
      </c>
      <c r="W667" s="44">
        <v>8833</v>
      </c>
      <c r="X667" s="44">
        <f t="shared" si="3068"/>
        <v>35</v>
      </c>
      <c r="Y667" s="44">
        <v>417</v>
      </c>
      <c r="Z667" s="44">
        <f t="shared" si="3069"/>
        <v>2</v>
      </c>
      <c r="AA667" s="44">
        <v>15</v>
      </c>
      <c r="AB667" s="44">
        <f t="shared" si="3070"/>
        <v>2</v>
      </c>
      <c r="AC667" s="44">
        <v>0</v>
      </c>
      <c r="AD667" s="43"/>
      <c r="AE667" s="43">
        <f t="shared" si="3071"/>
        <v>1026</v>
      </c>
      <c r="AF667" s="44">
        <f t="shared" si="3072"/>
        <v>2052</v>
      </c>
      <c r="AG667" s="45">
        <f t="shared" si="3073"/>
        <v>0.5862857142857143</v>
      </c>
      <c r="AH667" s="35"/>
      <c r="AI667" s="27"/>
      <c r="AJ667" s="51">
        <f t="shared" si="3074"/>
        <v>45854</v>
      </c>
      <c r="AK667" s="44">
        <v>11229</v>
      </c>
      <c r="AL667" s="44">
        <f t="shared" si="3075"/>
        <v>42</v>
      </c>
      <c r="AM667" s="44">
        <v>285</v>
      </c>
      <c r="AN667" s="44">
        <f t="shared" si="3076"/>
        <v>0</v>
      </c>
      <c r="AO667" s="44">
        <v>40</v>
      </c>
      <c r="AP667" s="44">
        <f t="shared" si="3077"/>
        <v>0</v>
      </c>
      <c r="AQ667" s="44">
        <v>0</v>
      </c>
      <c r="AR667" s="43"/>
      <c r="AS667" s="43">
        <f t="shared" si="3078"/>
        <v>1008</v>
      </c>
      <c r="AT667" s="44">
        <f t="shared" si="3079"/>
        <v>0</v>
      </c>
      <c r="AU667" s="45">
        <f t="shared" si="3080"/>
        <v>0</v>
      </c>
      <c r="AV667" s="92" t="s">
        <v>794</v>
      </c>
      <c r="AW667" s="27"/>
      <c r="AX667" s="51">
        <f t="shared" si="3081"/>
        <v>45854</v>
      </c>
      <c r="AY667" s="44">
        <v>12693</v>
      </c>
      <c r="AZ667" s="44">
        <f t="shared" si="3082"/>
        <v>24</v>
      </c>
      <c r="BA667" s="44">
        <v>444</v>
      </c>
      <c r="BB667" s="44">
        <f t="shared" si="3083"/>
        <v>0</v>
      </c>
      <c r="BC667" s="44">
        <v>24</v>
      </c>
      <c r="BD667" s="44">
        <f t="shared" si="3084"/>
        <v>0</v>
      </c>
      <c r="BE667" s="44">
        <v>0</v>
      </c>
      <c r="BF667" s="43"/>
      <c r="BG667" s="43">
        <f t="shared" si="3085"/>
        <v>1012</v>
      </c>
      <c r="BH667" s="44">
        <f t="shared" si="3086"/>
        <v>0</v>
      </c>
      <c r="BI667" s="45">
        <f t="shared" si="3087"/>
        <v>0</v>
      </c>
      <c r="BJ667" s="35"/>
      <c r="BK667" s="50"/>
      <c r="BL667" s="51">
        <f>IF($A661="","",$A661)</f>
        <v>45835</v>
      </c>
      <c r="BM667" s="43">
        <v>10436</v>
      </c>
      <c r="BN667" s="43">
        <f t="shared" si="3131"/>
        <v>97</v>
      </c>
      <c r="BO667" s="43">
        <v>392</v>
      </c>
      <c r="BP667" s="87">
        <f t="shared" si="3132"/>
        <v>2</v>
      </c>
      <c r="BQ667" s="43">
        <v>8</v>
      </c>
      <c r="BR667" s="43">
        <f t="shared" si="3133"/>
        <v>2</v>
      </c>
      <c r="BS667" s="43">
        <v>0</v>
      </c>
      <c r="BT667" s="53" t="str">
        <f t="shared" si="3134"/>
        <v>サンリオFAN</v>
      </c>
      <c r="BU667" s="47">
        <f t="shared" si="3135"/>
        <v>1100</v>
      </c>
      <c r="BV667" s="44">
        <f t="shared" si="3136"/>
        <v>2200</v>
      </c>
      <c r="BW667" s="89">
        <f t="shared" si="3137"/>
        <v>0.22680412371134021</v>
      </c>
      <c r="BX667" s="35"/>
      <c r="BY667" s="27"/>
      <c r="BZ667" s="51">
        <f>IF($A661="","",$A661)</f>
        <v>45835</v>
      </c>
      <c r="CA667" s="43">
        <v>16361</v>
      </c>
      <c r="CB667" s="59">
        <f t="shared" si="3138"/>
        <v>23</v>
      </c>
      <c r="CC667" s="43">
        <v>924</v>
      </c>
      <c r="CD667" s="87">
        <f t="shared" si="3139"/>
        <v>1</v>
      </c>
      <c r="CE667" s="43">
        <v>10</v>
      </c>
      <c r="CF667" s="43">
        <f t="shared" si="3140"/>
        <v>0</v>
      </c>
      <c r="CG667" s="43">
        <v>0</v>
      </c>
      <c r="CH667" s="71" t="str">
        <f t="shared" si="3141"/>
        <v>ジャグラーサウンドフラッシュ</v>
      </c>
      <c r="CI667" s="47">
        <f t="shared" si="3142"/>
        <v>800</v>
      </c>
      <c r="CJ667" s="44">
        <f t="shared" si="3143"/>
        <v>0</v>
      </c>
      <c r="CK667" s="89">
        <f t="shared" si="3144"/>
        <v>0</v>
      </c>
      <c r="CL667" s="92" t="s">
        <v>256</v>
      </c>
      <c r="CM667" s="27"/>
      <c r="CN667" s="51">
        <f>IF($A661="","",$A661)</f>
        <v>45835</v>
      </c>
      <c r="CO667" s="43">
        <v>16126</v>
      </c>
      <c r="CP667" s="43">
        <f t="shared" si="3145"/>
        <v>42</v>
      </c>
      <c r="CQ667" s="43">
        <v>691</v>
      </c>
      <c r="CR667" s="87">
        <f t="shared" si="3146"/>
        <v>0</v>
      </c>
      <c r="CS667" s="43">
        <v>15</v>
      </c>
      <c r="CT667" s="43">
        <f t="shared" si="3147"/>
        <v>0</v>
      </c>
      <c r="CU667" s="43">
        <v>0</v>
      </c>
      <c r="CV667" s="53" t="str">
        <f t="shared" si="3148"/>
        <v>ギャルキティキーケース</v>
      </c>
      <c r="CW667" s="47">
        <f t="shared" si="3149"/>
        <v>726</v>
      </c>
      <c r="CX667" s="44">
        <f t="shared" si="3150"/>
        <v>0</v>
      </c>
      <c r="CY667" s="89">
        <f t="shared" si="3151"/>
        <v>0</v>
      </c>
      <c r="CZ667" s="35"/>
      <c r="DA667" s="58"/>
      <c r="DB667" s="51">
        <f>IF($A661="","",$A661)</f>
        <v>45835</v>
      </c>
      <c r="DC667" s="43">
        <v>6271</v>
      </c>
      <c r="DD667" s="59">
        <f t="shared" si="3152"/>
        <v>11</v>
      </c>
      <c r="DE667" s="43">
        <v>221</v>
      </c>
      <c r="DF667" s="87">
        <f t="shared" si="3153"/>
        <v>1</v>
      </c>
      <c r="DG667" s="43">
        <v>17</v>
      </c>
      <c r="DH667" s="43">
        <f t="shared" si="3154"/>
        <v>0</v>
      </c>
      <c r="DI667" s="43">
        <v>0</v>
      </c>
      <c r="DJ667" s="53" t="s">
        <v>248</v>
      </c>
      <c r="DK667" s="47">
        <v>1100</v>
      </c>
      <c r="DL667" s="44">
        <f t="shared" si="3157"/>
        <v>0</v>
      </c>
      <c r="DM667" s="89">
        <f t="shared" si="3158"/>
        <v>0</v>
      </c>
      <c r="DN667" s="35"/>
      <c r="DO667" s="27"/>
      <c r="DP667" s="51">
        <f>IF($A661="","",$A661)</f>
        <v>45835</v>
      </c>
      <c r="DQ667" s="43">
        <v>23</v>
      </c>
      <c r="DR667" s="59">
        <v>23</v>
      </c>
      <c r="DS667" s="43">
        <v>3</v>
      </c>
      <c r="DT667" s="87">
        <v>3</v>
      </c>
      <c r="DU667" s="43">
        <v>15</v>
      </c>
      <c r="DV667" s="43">
        <f t="shared" si="3161"/>
        <v>2</v>
      </c>
      <c r="DW667" s="43">
        <v>0</v>
      </c>
      <c r="DX667" s="53" t="str">
        <f t="shared" si="3162"/>
        <v>ゴールドイヤホン</v>
      </c>
      <c r="DY667" s="47">
        <f t="shared" si="3163"/>
        <v>770</v>
      </c>
      <c r="DZ667" s="44">
        <f t="shared" si="3164"/>
        <v>1540</v>
      </c>
      <c r="EA667" s="203">
        <f t="shared" si="3165"/>
        <v>0.66956521739130437</v>
      </c>
      <c r="EB667" s="35"/>
      <c r="EC667" s="27"/>
      <c r="ED667" s="51">
        <f t="shared" si="3088"/>
        <v>45854</v>
      </c>
      <c r="EE667" s="44">
        <v>24819</v>
      </c>
      <c r="EF667" s="44">
        <f t="shared" si="3089"/>
        <v>145</v>
      </c>
      <c r="EG667" s="44">
        <v>1383</v>
      </c>
      <c r="EH667" s="44">
        <f t="shared" si="3090"/>
        <v>0</v>
      </c>
      <c r="EI667" s="44">
        <v>4</v>
      </c>
      <c r="EJ667" s="44">
        <f t="shared" si="3091"/>
        <v>0</v>
      </c>
      <c r="EK667" s="44">
        <v>0</v>
      </c>
      <c r="EL667" s="43"/>
      <c r="EM667" s="43">
        <f t="shared" si="3092"/>
        <v>1100</v>
      </c>
      <c r="EN667" s="44">
        <f t="shared" si="3093"/>
        <v>0</v>
      </c>
      <c r="EO667" s="45">
        <f t="shared" si="3094"/>
        <v>0</v>
      </c>
      <c r="EP667" s="35"/>
      <c r="EQ667" s="27"/>
      <c r="ER667" s="51">
        <f t="shared" si="3095"/>
        <v>45854</v>
      </c>
      <c r="ES667" s="44">
        <v>4451</v>
      </c>
      <c r="ET667" s="44">
        <f t="shared" si="3096"/>
        <v>100</v>
      </c>
      <c r="EU667" s="44">
        <v>131</v>
      </c>
      <c r="EV667" s="44">
        <f t="shared" si="3097"/>
        <v>3</v>
      </c>
      <c r="EW667" s="44">
        <v>50</v>
      </c>
      <c r="EX667" s="44">
        <f t="shared" si="3098"/>
        <v>4</v>
      </c>
      <c r="EY667" s="44">
        <v>0</v>
      </c>
      <c r="EZ667" s="43"/>
      <c r="FA667" s="43">
        <f t="shared" si="3099"/>
        <v>726</v>
      </c>
      <c r="FB667" s="44">
        <f t="shared" si="3100"/>
        <v>2904</v>
      </c>
      <c r="FC667" s="45">
        <f t="shared" si="3101"/>
        <v>0.29039999999999999</v>
      </c>
      <c r="FD667" s="35"/>
      <c r="HW667" s="181"/>
      <c r="HX667" s="27"/>
      <c r="HY667" s="27"/>
      <c r="HZ667" s="137"/>
      <c r="IA667" s="27"/>
      <c r="IC667" s="174"/>
      <c r="ID667" s="27"/>
      <c r="IE667" s="27"/>
      <c r="IF667" s="27"/>
      <c r="IG667" s="27"/>
      <c r="IH667" s="27"/>
      <c r="IL667" s="27"/>
      <c r="IM667" s="27"/>
      <c r="IN667" s="137"/>
      <c r="IO667" s="27"/>
      <c r="IQ667" s="174"/>
      <c r="IR667" s="27"/>
      <c r="IS667" s="27"/>
      <c r="IT667" s="27"/>
      <c r="IU667" s="27"/>
      <c r="IV667" s="27"/>
      <c r="IY667" s="33"/>
      <c r="IZ667" s="51">
        <f>IF($A661="","",$A661)</f>
        <v>45835</v>
      </c>
      <c r="JA667" s="43">
        <v>4720</v>
      </c>
      <c r="JB667" s="59">
        <f t="shared" si="3166"/>
        <v>27</v>
      </c>
      <c r="JC667" s="43">
        <v>256</v>
      </c>
      <c r="JD667" s="87">
        <f t="shared" si="3167"/>
        <v>1</v>
      </c>
      <c r="JE667" s="43">
        <v>9</v>
      </c>
      <c r="JF667" s="43">
        <f t="shared" si="3168"/>
        <v>1</v>
      </c>
      <c r="JG667" s="43">
        <v>0</v>
      </c>
      <c r="JH667" s="53" t="str">
        <f t="shared" si="3169"/>
        <v>お菓子ウォレット</v>
      </c>
      <c r="JI667" s="47">
        <f t="shared" si="3170"/>
        <v>800</v>
      </c>
      <c r="JJ667" s="44">
        <f t="shared" si="3171"/>
        <v>800</v>
      </c>
      <c r="JK667" s="89">
        <f t="shared" si="3172"/>
        <v>0.29629629629629628</v>
      </c>
      <c r="JL667" s="35"/>
      <c r="JM667" s="27"/>
      <c r="JN667" s="51">
        <f>IF($A661="","",$A661)</f>
        <v>45835</v>
      </c>
      <c r="JO667" s="43">
        <v>3992</v>
      </c>
      <c r="JP667" s="43">
        <f t="shared" si="3173"/>
        <v>39</v>
      </c>
      <c r="JQ667" s="43">
        <v>119</v>
      </c>
      <c r="JR667" s="87">
        <f t="shared" si="3174"/>
        <v>2</v>
      </c>
      <c r="JS667" s="43">
        <v>13</v>
      </c>
      <c r="JT667" s="43">
        <f t="shared" si="3175"/>
        <v>2</v>
      </c>
      <c r="JU667" s="43">
        <v>0</v>
      </c>
      <c r="JV667" s="53" t="str">
        <f t="shared" si="3176"/>
        <v>ジャグラーイヤホン</v>
      </c>
      <c r="JW667" s="47">
        <f t="shared" si="3177"/>
        <v>1100</v>
      </c>
      <c r="JX667" s="44">
        <f t="shared" si="3178"/>
        <v>2200</v>
      </c>
      <c r="JY667" s="89">
        <f t="shared" si="3179"/>
        <v>0.5641025641025641</v>
      </c>
      <c r="JZ667" s="35"/>
      <c r="KA667" s="61"/>
      <c r="KB667" s="51">
        <f>IF($A661="","",$A661)</f>
        <v>45835</v>
      </c>
      <c r="KC667" s="43">
        <v>3339</v>
      </c>
      <c r="KD667" s="43">
        <f t="shared" si="3180"/>
        <v>105</v>
      </c>
      <c r="KE667" s="43">
        <v>150</v>
      </c>
      <c r="KF667" s="87">
        <f t="shared" si="3181"/>
        <v>2</v>
      </c>
      <c r="KG667" s="43">
        <v>6</v>
      </c>
      <c r="KH667" s="43">
        <f t="shared" si="3182"/>
        <v>3</v>
      </c>
      <c r="KI667" s="43">
        <v>2</v>
      </c>
      <c r="KJ667" s="53" t="str">
        <f t="shared" si="3183"/>
        <v>サンリオFAN</v>
      </c>
      <c r="KK667" s="47">
        <f t="shared" si="3184"/>
        <v>1100</v>
      </c>
      <c r="KL667" s="44">
        <f t="shared" si="3185"/>
        <v>3300</v>
      </c>
      <c r="KM667" s="89">
        <f t="shared" si="3186"/>
        <v>0.31428571428571428</v>
      </c>
      <c r="KN667" s="35"/>
      <c r="KO667" s="27"/>
      <c r="KP667" s="51">
        <f>IF($A661="","",$A661)</f>
        <v>45835</v>
      </c>
      <c r="KQ667" s="43">
        <v>2768</v>
      </c>
      <c r="KR667" s="59">
        <f t="shared" si="3187"/>
        <v>7</v>
      </c>
      <c r="KS667" s="43">
        <v>111</v>
      </c>
      <c r="KT667" s="87">
        <f t="shared" si="3188"/>
        <v>1</v>
      </c>
      <c r="KU667" s="43">
        <v>15</v>
      </c>
      <c r="KV667" s="43">
        <f t="shared" si="3189"/>
        <v>1</v>
      </c>
      <c r="KW667" s="43">
        <v>0</v>
      </c>
      <c r="KX667" s="53" t="str">
        <f t="shared" si="3192"/>
        <v>猫アイシャドウ</v>
      </c>
      <c r="KY667" s="47">
        <f t="shared" si="3193"/>
        <v>1034</v>
      </c>
      <c r="KZ667" s="44">
        <f t="shared" si="3190"/>
        <v>1034</v>
      </c>
      <c r="LA667" s="89">
        <f t="shared" si="3191"/>
        <v>1.4771428571428571</v>
      </c>
      <c r="LB667" s="35"/>
      <c r="LC667" s="27"/>
      <c r="LD667" s="74"/>
      <c r="LE667" s="75"/>
      <c r="LF667" s="75"/>
      <c r="LG667" s="75">
        <v>1165</v>
      </c>
      <c r="LH667" s="75">
        <v>0</v>
      </c>
      <c r="LI667" s="76">
        <v>2</v>
      </c>
      <c r="LJ667" s="75">
        <v>0</v>
      </c>
      <c r="LK667" s="75">
        <v>0</v>
      </c>
      <c r="LL667" s="77" t="str">
        <f>IF(LE665="","",LL664)</f>
        <v>ギャルキティ、アンパンぬいぐるみ</v>
      </c>
      <c r="LM667" s="78">
        <f>IF(LF665="","",LM664)</f>
        <v>1000</v>
      </c>
      <c r="LN667" s="75">
        <f t="shared" si="3130"/>
        <v>0</v>
      </c>
      <c r="LO667" s="79"/>
      <c r="LP667" s="35"/>
      <c r="LQ667" s="27"/>
      <c r="LR667" s="51">
        <f t="shared" si="3102"/>
        <v>45854</v>
      </c>
      <c r="LS667" s="44">
        <v>16662</v>
      </c>
      <c r="LT667" s="44">
        <f t="shared" si="3103"/>
        <v>26</v>
      </c>
      <c r="LU667" s="44">
        <v>907</v>
      </c>
      <c r="LV667" s="44">
        <f t="shared" si="3104"/>
        <v>2</v>
      </c>
      <c r="LW667" s="44">
        <v>28</v>
      </c>
      <c r="LX667" s="44">
        <f t="shared" si="3105"/>
        <v>2</v>
      </c>
      <c r="LY667" s="44">
        <v>0</v>
      </c>
      <c r="LZ667" s="43"/>
      <c r="MA667" s="43">
        <f t="shared" si="3106"/>
        <v>385</v>
      </c>
      <c r="MB667" s="44">
        <f t="shared" si="3107"/>
        <v>770</v>
      </c>
      <c r="MC667" s="45">
        <f t="shared" si="3108"/>
        <v>0.29615384615384616</v>
      </c>
      <c r="MD667" s="35"/>
      <c r="ME667" s="27"/>
      <c r="MF667" s="51">
        <f t="shared" si="3109"/>
        <v>45854</v>
      </c>
      <c r="MG667" s="44">
        <v>4801</v>
      </c>
      <c r="MH667" s="44">
        <f t="shared" si="3110"/>
        <v>23</v>
      </c>
      <c r="MI667" s="44">
        <v>326</v>
      </c>
      <c r="MJ667" s="44">
        <f t="shared" si="3111"/>
        <v>4</v>
      </c>
      <c r="MK667" s="44">
        <v>12</v>
      </c>
      <c r="ML667" s="44">
        <f t="shared" si="3112"/>
        <v>4</v>
      </c>
      <c r="MM667" s="44">
        <v>0</v>
      </c>
      <c r="MN667" s="43"/>
      <c r="MO667" s="43">
        <f t="shared" si="3113"/>
        <v>880</v>
      </c>
      <c r="MP667" s="44">
        <f t="shared" si="3114"/>
        <v>3520</v>
      </c>
      <c r="MQ667" s="45">
        <f t="shared" si="3115"/>
        <v>1.5304347826086957</v>
      </c>
      <c r="MR667" s="35" t="s">
        <v>795</v>
      </c>
      <c r="MS667" s="27"/>
      <c r="MT667" s="51">
        <f t="shared" si="3116"/>
        <v>45854</v>
      </c>
      <c r="MU667" s="44">
        <v>7309</v>
      </c>
      <c r="MV667" s="44">
        <f t="shared" si="3117"/>
        <v>16</v>
      </c>
      <c r="MW667" s="44">
        <v>347</v>
      </c>
      <c r="MX667" s="44">
        <f t="shared" si="3118"/>
        <v>2</v>
      </c>
      <c r="MY667" s="44">
        <v>34</v>
      </c>
      <c r="MZ667" s="44">
        <f t="shared" si="3119"/>
        <v>2</v>
      </c>
      <c r="NA667" s="44">
        <v>0</v>
      </c>
      <c r="NB667" s="43"/>
      <c r="NC667" s="43">
        <f t="shared" si="3120"/>
        <v>300</v>
      </c>
      <c r="ND667" s="44">
        <f t="shared" si="3121"/>
        <v>600</v>
      </c>
      <c r="NE667" s="45">
        <f t="shared" si="3122"/>
        <v>0.375</v>
      </c>
      <c r="NF667" s="35"/>
      <c r="NG667" s="27"/>
      <c r="NH667" s="51">
        <f t="shared" si="3123"/>
        <v>45854</v>
      </c>
      <c r="NI667" s="44">
        <v>6887</v>
      </c>
      <c r="NJ667" s="44">
        <f t="shared" si="3124"/>
        <v>69</v>
      </c>
      <c r="NK667" s="44">
        <v>177</v>
      </c>
      <c r="NL667" s="44">
        <f t="shared" si="3125"/>
        <v>0</v>
      </c>
      <c r="NM667" s="44">
        <v>36</v>
      </c>
      <c r="NN667" s="44">
        <f>IF(NM667="","",NM666+NO666-NM667)</f>
        <v>0</v>
      </c>
      <c r="NO667" s="44">
        <v>0</v>
      </c>
      <c r="NP667" s="43"/>
      <c r="NQ667" s="43">
        <f t="shared" si="3127"/>
        <v>1100</v>
      </c>
      <c r="NR667" s="44">
        <f t="shared" si="3128"/>
        <v>0</v>
      </c>
      <c r="NS667" s="45">
        <f t="shared" si="3129"/>
        <v>0</v>
      </c>
      <c r="NT667" s="35"/>
    </row>
    <row r="668" spans="1:384" ht="15" customHeight="1" thickTop="1" x14ac:dyDescent="0.2">
      <c r="A668" s="38"/>
      <c r="B668" s="39"/>
      <c r="C668" s="40"/>
      <c r="D668" s="40"/>
      <c r="E668" s="40"/>
      <c r="F668" s="140"/>
      <c r="G668" s="140"/>
      <c r="H668" s="42"/>
      <c r="I668" s="44"/>
      <c r="J668" s="44"/>
      <c r="K668" s="44"/>
      <c r="L668" s="44"/>
      <c r="M668" s="44"/>
      <c r="N668" s="44"/>
      <c r="O668" s="44"/>
      <c r="P668" s="43"/>
      <c r="Q668" s="43"/>
      <c r="R668" s="44"/>
      <c r="S668" s="45"/>
      <c r="T668" s="35"/>
      <c r="U668" s="27"/>
      <c r="V668" s="51"/>
      <c r="W668" s="44"/>
      <c r="X668" s="44"/>
      <c r="Y668" s="44"/>
      <c r="Z668" s="44"/>
      <c r="AA668" s="44"/>
      <c r="AB668" s="44"/>
      <c r="AC668" s="44"/>
      <c r="AD668" s="43"/>
      <c r="AE668" s="43"/>
      <c r="AF668" s="44"/>
      <c r="AG668" s="45"/>
      <c r="AH668" s="35"/>
      <c r="AI668" s="27"/>
      <c r="AJ668" s="51"/>
      <c r="AK668" s="44"/>
      <c r="AL668" s="44"/>
      <c r="AM668" s="44"/>
      <c r="AN668" s="44"/>
      <c r="AO668" s="44"/>
      <c r="AP668" s="44"/>
      <c r="AQ668" s="44"/>
      <c r="AR668" s="43"/>
      <c r="AS668" s="43"/>
      <c r="AT668" s="44"/>
      <c r="AU668" s="45"/>
      <c r="AV668" s="35"/>
      <c r="AW668" s="27"/>
      <c r="AX668" s="51"/>
      <c r="AY668" s="44"/>
      <c r="AZ668" s="44"/>
      <c r="BA668" s="44"/>
      <c r="BB668" s="44"/>
      <c r="BC668" s="44"/>
      <c r="BD668" s="44"/>
      <c r="BE668" s="44"/>
      <c r="BF668" s="43"/>
      <c r="BG668" s="43"/>
      <c r="BH668" s="44"/>
      <c r="BI668" s="45"/>
      <c r="BJ668" s="35"/>
      <c r="BK668" s="50"/>
      <c r="BL668" s="46"/>
      <c r="BM668" s="44">
        <v>8778</v>
      </c>
      <c r="BN668" s="69">
        <f t="shared" si="3131"/>
        <v>27</v>
      </c>
      <c r="BO668" s="44">
        <v>256</v>
      </c>
      <c r="BP668" s="44">
        <f t="shared" si="3132"/>
        <v>1</v>
      </c>
      <c r="BQ668" s="44">
        <v>38</v>
      </c>
      <c r="BR668" s="44">
        <f t="shared" si="3133"/>
        <v>1</v>
      </c>
      <c r="BS668" s="44">
        <v>0</v>
      </c>
      <c r="BT668" s="62" t="str">
        <f t="shared" si="3134"/>
        <v>ミニ香水</v>
      </c>
      <c r="BU668" s="67">
        <f t="shared" si="3135"/>
        <v>1000</v>
      </c>
      <c r="BV668" s="43">
        <f t="shared" si="3136"/>
        <v>1000</v>
      </c>
      <c r="BW668" s="45">
        <f t="shared" si="3137"/>
        <v>0.37037037037037035</v>
      </c>
      <c r="BX668" s="92" t="s">
        <v>254</v>
      </c>
      <c r="BY668" s="27"/>
      <c r="BZ668" s="46"/>
      <c r="CA668" s="44">
        <v>18308</v>
      </c>
      <c r="CB668" s="44">
        <f t="shared" si="3138"/>
        <v>38</v>
      </c>
      <c r="CC668" s="44">
        <v>1021</v>
      </c>
      <c r="CD668" s="44">
        <f t="shared" si="3139"/>
        <v>0</v>
      </c>
      <c r="CE668" s="44">
        <v>16</v>
      </c>
      <c r="CF668" s="44">
        <f t="shared" si="3140"/>
        <v>0</v>
      </c>
      <c r="CG668" s="44">
        <v>0</v>
      </c>
      <c r="CH668" s="60" t="str">
        <f t="shared" si="3141"/>
        <v>ジャグラーイヤホン</v>
      </c>
      <c r="CI668" s="67">
        <f t="shared" si="3142"/>
        <v>1100</v>
      </c>
      <c r="CJ668" s="43">
        <f t="shared" si="3143"/>
        <v>0</v>
      </c>
      <c r="CK668" s="45">
        <f t="shared" si="3144"/>
        <v>0</v>
      </c>
      <c r="CL668" s="35"/>
      <c r="CM668" s="27"/>
      <c r="CN668" s="46"/>
      <c r="CO668" s="44">
        <v>14185</v>
      </c>
      <c r="CP668" s="69">
        <f t="shared" si="3145"/>
        <v>15</v>
      </c>
      <c r="CQ668" s="44">
        <v>551</v>
      </c>
      <c r="CR668" s="44">
        <f t="shared" si="3146"/>
        <v>2</v>
      </c>
      <c r="CS668" s="44">
        <v>13</v>
      </c>
      <c r="CT668" s="44">
        <f t="shared" si="3147"/>
        <v>2</v>
      </c>
      <c r="CU668" s="44">
        <v>0</v>
      </c>
      <c r="CV668" s="60" t="str">
        <f t="shared" si="3148"/>
        <v>モンチッチヘアゴム</v>
      </c>
      <c r="CW668" s="67">
        <f t="shared" si="3149"/>
        <v>440</v>
      </c>
      <c r="CX668" s="43">
        <f t="shared" si="3150"/>
        <v>880</v>
      </c>
      <c r="CY668" s="45">
        <f t="shared" si="3151"/>
        <v>0.58666666666666667</v>
      </c>
      <c r="CZ668" s="35" t="s">
        <v>246</v>
      </c>
      <c r="DA668" s="58"/>
      <c r="DB668" s="46"/>
      <c r="DC668" s="44">
        <v>6008</v>
      </c>
      <c r="DD668" s="44">
        <f t="shared" si="3152"/>
        <v>50</v>
      </c>
      <c r="DE668" s="44">
        <v>196</v>
      </c>
      <c r="DF668" s="44">
        <f t="shared" si="3153"/>
        <v>1</v>
      </c>
      <c r="DG668" s="44">
        <v>10</v>
      </c>
      <c r="DH668" s="44">
        <f t="shared" si="3154"/>
        <v>1</v>
      </c>
      <c r="DI668" s="44">
        <v>0</v>
      </c>
      <c r="DJ668" s="60" t="str">
        <f t="shared" si="3155"/>
        <v>デジタルミニカメラ</v>
      </c>
      <c r="DK668" s="67">
        <f t="shared" si="3156"/>
        <v>0</v>
      </c>
      <c r="DL668" s="43">
        <f t="shared" si="3157"/>
        <v>0</v>
      </c>
      <c r="DM668" s="45">
        <f t="shared" si="3158"/>
        <v>0</v>
      </c>
      <c r="DN668" s="35"/>
      <c r="DO668" s="27"/>
      <c r="DP668" s="46"/>
      <c r="DQ668" s="44">
        <v>119</v>
      </c>
      <c r="DR668" s="44">
        <v>119</v>
      </c>
      <c r="DS668" s="44">
        <v>4</v>
      </c>
      <c r="DT668" s="44">
        <v>4</v>
      </c>
      <c r="DU668" s="44">
        <v>4</v>
      </c>
      <c r="DV668" s="44">
        <f t="shared" si="3161"/>
        <v>6</v>
      </c>
      <c r="DW668" s="44">
        <v>5</v>
      </c>
      <c r="DX668" s="60" t="str">
        <f t="shared" si="3162"/>
        <v>サンリオFAN</v>
      </c>
      <c r="DY668" s="67">
        <f t="shared" si="3163"/>
        <v>1100</v>
      </c>
      <c r="DZ668" s="43">
        <f t="shared" si="3164"/>
        <v>6600</v>
      </c>
      <c r="EA668" s="202">
        <f t="shared" si="3165"/>
        <v>0.55462184873949583</v>
      </c>
      <c r="EB668" s="35"/>
      <c r="EC668" s="27"/>
      <c r="ED668" s="51" t="str">
        <f t="shared" si="3088"/>
        <v/>
      </c>
      <c r="EE668" s="44"/>
      <c r="EF668" s="44"/>
      <c r="EG668" s="44"/>
      <c r="EH668" s="44"/>
      <c r="EI668" s="44"/>
      <c r="EJ668" s="44"/>
      <c r="EK668" s="44"/>
      <c r="EL668" s="43"/>
      <c r="EM668" s="43"/>
      <c r="EN668" s="44"/>
      <c r="EO668" s="45"/>
      <c r="EP668" s="35"/>
      <c r="EQ668" s="27"/>
      <c r="ER668" s="51"/>
      <c r="ES668" s="44"/>
      <c r="ET668" s="44"/>
      <c r="EU668" s="44"/>
      <c r="EV668" s="44"/>
      <c r="EW668" s="44"/>
      <c r="EX668" s="44"/>
      <c r="EY668" s="44"/>
      <c r="EZ668" s="43"/>
      <c r="FA668" s="43"/>
      <c r="FB668" s="44"/>
      <c r="FC668" s="45"/>
      <c r="FD668" s="35"/>
      <c r="HW668" s="181"/>
      <c r="HX668" s="27"/>
      <c r="HY668" s="27"/>
      <c r="HZ668" s="137"/>
      <c r="IA668" s="27"/>
      <c r="IC668" s="174"/>
      <c r="ID668" s="27"/>
      <c r="IE668" s="27"/>
      <c r="IF668" s="27"/>
      <c r="IG668" s="27"/>
      <c r="IH668" s="27"/>
      <c r="IL668" s="27"/>
      <c r="IM668" s="27"/>
      <c r="IN668" s="137"/>
      <c r="IO668" s="27"/>
      <c r="IQ668" s="174"/>
      <c r="IR668" s="27"/>
      <c r="IS668" s="27"/>
      <c r="IT668" s="27"/>
      <c r="IU668" s="27"/>
      <c r="IV668" s="27"/>
      <c r="IY668" s="33"/>
      <c r="IZ668" s="46"/>
      <c r="JA668" s="44">
        <v>2899</v>
      </c>
      <c r="JB668" s="69">
        <f t="shared" si="3166"/>
        <v>28</v>
      </c>
      <c r="JC668" s="44">
        <v>85</v>
      </c>
      <c r="JD668" s="44">
        <f t="shared" si="3167"/>
        <v>2</v>
      </c>
      <c r="JE668" s="44">
        <v>36</v>
      </c>
      <c r="JF668" s="44">
        <f t="shared" si="3168"/>
        <v>4</v>
      </c>
      <c r="JG668" s="44">
        <v>0</v>
      </c>
      <c r="JH668" s="60" t="str">
        <f t="shared" si="3169"/>
        <v>ミニ香水</v>
      </c>
      <c r="JI668" s="67">
        <f t="shared" si="3170"/>
        <v>1100</v>
      </c>
      <c r="JJ668" s="43">
        <f t="shared" si="3171"/>
        <v>4400</v>
      </c>
      <c r="JK668" s="45">
        <f t="shared" si="3172"/>
        <v>1.5714285714285714</v>
      </c>
      <c r="JL668" s="35"/>
      <c r="JM668" s="27"/>
      <c r="JN668" s="46"/>
      <c r="JO668" s="44">
        <v>3660</v>
      </c>
      <c r="JP668" s="69">
        <f t="shared" si="3173"/>
        <v>14</v>
      </c>
      <c r="JQ668" s="44">
        <v>83</v>
      </c>
      <c r="JR668" s="44">
        <f t="shared" si="3174"/>
        <v>2</v>
      </c>
      <c r="JS668" s="44">
        <v>8</v>
      </c>
      <c r="JT668" s="44">
        <f t="shared" si="3175"/>
        <v>3</v>
      </c>
      <c r="JU668" s="44">
        <v>0</v>
      </c>
      <c r="JV668" s="60" t="str">
        <f t="shared" si="3176"/>
        <v>ジャグラーサウンドボタン</v>
      </c>
      <c r="JW668" s="67">
        <f t="shared" si="3177"/>
        <v>900</v>
      </c>
      <c r="JX668" s="43">
        <f t="shared" si="3178"/>
        <v>2700</v>
      </c>
      <c r="JY668" s="45">
        <f t="shared" si="3179"/>
        <v>1.9285714285714286</v>
      </c>
      <c r="JZ668" s="35"/>
      <c r="KA668" s="61"/>
      <c r="KB668" s="46"/>
      <c r="KC668" s="44">
        <v>2713</v>
      </c>
      <c r="KD668" s="44">
        <f t="shared" si="3180"/>
        <v>58</v>
      </c>
      <c r="KE668" s="44">
        <v>86</v>
      </c>
      <c r="KF668" s="44">
        <f t="shared" si="3181"/>
        <v>2</v>
      </c>
      <c r="KG668" s="44">
        <v>15</v>
      </c>
      <c r="KH668" s="44">
        <f t="shared" si="3182"/>
        <v>2</v>
      </c>
      <c r="KI668" s="44">
        <v>0</v>
      </c>
      <c r="KJ668" s="60" t="str">
        <f t="shared" si="3183"/>
        <v>サンリオキーケース</v>
      </c>
      <c r="KK668" s="67">
        <f t="shared" si="3184"/>
        <v>726</v>
      </c>
      <c r="KL668" s="43">
        <f t="shared" si="3185"/>
        <v>1452</v>
      </c>
      <c r="KM668" s="45">
        <f t="shared" si="3186"/>
        <v>0.25034482758620691</v>
      </c>
      <c r="KN668" s="35"/>
      <c r="KO668" s="27"/>
      <c r="KP668" s="46"/>
      <c r="KQ668" s="44">
        <v>2815</v>
      </c>
      <c r="KR668" s="44">
        <f t="shared" si="3187"/>
        <v>7</v>
      </c>
      <c r="KS668" s="44">
        <v>65</v>
      </c>
      <c r="KT668" s="44">
        <f t="shared" si="3188"/>
        <v>0</v>
      </c>
      <c r="KU668" s="44">
        <v>35</v>
      </c>
      <c r="KV668" s="44">
        <f t="shared" si="3189"/>
        <v>0</v>
      </c>
      <c r="KW668" s="44">
        <v>-26</v>
      </c>
      <c r="KX668" s="60" t="str">
        <f t="shared" si="3192"/>
        <v>メタリックカラーイヤホン</v>
      </c>
      <c r="KY668" s="67">
        <f t="shared" si="3193"/>
        <v>800</v>
      </c>
      <c r="KZ668" s="43">
        <f t="shared" si="3190"/>
        <v>0</v>
      </c>
      <c r="LA668" s="45">
        <f t="shared" si="3191"/>
        <v>0</v>
      </c>
      <c r="LB668" s="35" t="s">
        <v>253</v>
      </c>
      <c r="LC668" s="27"/>
      <c r="LD668" s="51">
        <f>IF(A662="","",A662)</f>
        <v>45838</v>
      </c>
      <c r="LE668" s="43">
        <v>65798</v>
      </c>
      <c r="LF668" s="93">
        <f>IF(LE668="","",LE668-LE665)</f>
        <v>32</v>
      </c>
      <c r="LG668" s="43">
        <v>444</v>
      </c>
      <c r="LH668" s="43">
        <f t="shared" ref="LH668:LH700" si="3194">IF(LG668="","",LG668-LG665)</f>
        <v>0</v>
      </c>
      <c r="LI668" s="43">
        <v>1</v>
      </c>
      <c r="LJ668" s="87">
        <f t="shared" ref="LJ668:LJ700" si="3195">IF(LI668="","",LI665+LK665-LI668)</f>
        <v>0</v>
      </c>
      <c r="LK668" s="43">
        <v>0</v>
      </c>
      <c r="LL668" s="64" t="str">
        <f>IF(LE668="","",LL665)</f>
        <v>コキンちゃん、ギャルクロミ</v>
      </c>
      <c r="LM668" s="47">
        <f>IF(LF668="","",LM665)</f>
        <v>1000</v>
      </c>
      <c r="LN668" s="87">
        <f t="shared" si="3130"/>
        <v>0</v>
      </c>
      <c r="LO668" s="54"/>
      <c r="LP668" s="35"/>
      <c r="LQ668" s="27"/>
      <c r="LR668" s="51"/>
      <c r="LS668" s="44"/>
      <c r="LT668" s="44"/>
      <c r="LU668" s="44"/>
      <c r="LV668" s="44"/>
      <c r="LW668" s="44"/>
      <c r="LX668" s="44"/>
      <c r="LY668" s="44"/>
      <c r="LZ668" s="43"/>
      <c r="MA668" s="43"/>
      <c r="MB668" s="44"/>
      <c r="MC668" s="45"/>
      <c r="MD668" s="35"/>
      <c r="ME668" s="27"/>
      <c r="MF668" s="51"/>
      <c r="MG668" s="44"/>
      <c r="MH668" s="44"/>
      <c r="MI668" s="44"/>
      <c r="MJ668" s="44"/>
      <c r="MK668" s="44"/>
      <c r="ML668" s="44"/>
      <c r="MM668" s="44"/>
      <c r="MN668" s="43"/>
      <c r="MO668" s="43"/>
      <c r="MP668" s="44"/>
      <c r="MQ668" s="45"/>
      <c r="MR668" s="35"/>
      <c r="MS668" s="27"/>
      <c r="MT668" s="51"/>
      <c r="MU668" s="44"/>
      <c r="MV668" s="44"/>
      <c r="MW668" s="44"/>
      <c r="MX668" s="44"/>
      <c r="MY668" s="44"/>
      <c r="MZ668" s="44"/>
      <c r="NA668" s="44"/>
      <c r="NB668" s="43"/>
      <c r="NC668" s="43"/>
      <c r="ND668" s="44"/>
      <c r="NE668" s="45"/>
      <c r="NF668" s="35"/>
      <c r="NG668" s="27"/>
      <c r="NH668" s="51" t="str">
        <f t="shared" si="3123"/>
        <v/>
      </c>
      <c r="NI668" s="44"/>
      <c r="NJ668" s="44"/>
      <c r="NK668" s="44"/>
      <c r="NL668" s="44"/>
      <c r="NM668" s="44"/>
      <c r="NN668" s="44"/>
      <c r="NO668" s="44"/>
      <c r="NP668" s="43"/>
      <c r="NQ668" s="43"/>
      <c r="NR668" s="44"/>
      <c r="NS668" s="45"/>
      <c r="NT668" s="35"/>
    </row>
    <row r="669" spans="1:384" x14ac:dyDescent="0.2">
      <c r="A669" s="38"/>
      <c r="B669" s="39"/>
      <c r="C669" s="40"/>
      <c r="D669" s="40"/>
      <c r="E669" s="40"/>
      <c r="F669" s="140"/>
      <c r="G669" s="140"/>
      <c r="H669" s="42"/>
      <c r="I669" s="44"/>
      <c r="J669" s="44"/>
      <c r="K669" s="44"/>
      <c r="L669" s="44"/>
      <c r="M669" s="44"/>
      <c r="N669" s="44"/>
      <c r="O669" s="44"/>
      <c r="P669" s="43"/>
      <c r="Q669" s="43"/>
      <c r="R669" s="44"/>
      <c r="S669" s="45"/>
      <c r="T669" s="35"/>
      <c r="U669" s="27"/>
      <c r="V669" s="51"/>
      <c r="W669" s="44"/>
      <c r="X669" s="44"/>
      <c r="Y669" s="44"/>
      <c r="Z669" s="44"/>
      <c r="AA669" s="44"/>
      <c r="AB669" s="44"/>
      <c r="AC669" s="44"/>
      <c r="AD669" s="43"/>
      <c r="AE669" s="43"/>
      <c r="AF669" s="44"/>
      <c r="AG669" s="45"/>
      <c r="AH669" s="35"/>
      <c r="AI669" s="27"/>
      <c r="AJ669" s="51"/>
      <c r="AK669" s="44"/>
      <c r="AL669" s="44"/>
      <c r="AM669" s="44"/>
      <c r="AN669" s="44"/>
      <c r="AO669" s="44"/>
      <c r="AP669" s="44"/>
      <c r="AQ669" s="44"/>
      <c r="AR669" s="43"/>
      <c r="AS669" s="43"/>
      <c r="AT669" s="44"/>
      <c r="AU669" s="45"/>
      <c r="AV669" s="35"/>
      <c r="AW669" s="27"/>
      <c r="AX669" s="51"/>
      <c r="AY669" s="44"/>
      <c r="AZ669" s="44"/>
      <c r="BA669" s="44"/>
      <c r="BB669" s="44"/>
      <c r="BC669" s="44"/>
      <c r="BD669" s="44"/>
      <c r="BE669" s="44"/>
      <c r="BF669" s="43"/>
      <c r="BG669" s="43"/>
      <c r="BH669" s="44"/>
      <c r="BI669" s="45"/>
      <c r="BJ669" s="213"/>
      <c r="BK669" s="50"/>
      <c r="BL669" s="46"/>
      <c r="BM669" s="44">
        <v>9496</v>
      </c>
      <c r="BN669" s="44">
        <f t="shared" si="3131"/>
        <v>65</v>
      </c>
      <c r="BO669" s="44">
        <v>552</v>
      </c>
      <c r="BP669" s="44">
        <f t="shared" si="3132"/>
        <v>2</v>
      </c>
      <c r="BQ669" s="44">
        <v>37</v>
      </c>
      <c r="BR669" s="44">
        <f t="shared" si="3133"/>
        <v>3</v>
      </c>
      <c r="BS669" s="44">
        <v>5</v>
      </c>
      <c r="BT669" s="60" t="str">
        <f t="shared" si="3134"/>
        <v>ニキ</v>
      </c>
      <c r="BU669" s="67">
        <f t="shared" si="3135"/>
        <v>800</v>
      </c>
      <c r="BV669" s="44">
        <f t="shared" si="3136"/>
        <v>2400</v>
      </c>
      <c r="BW669" s="45">
        <f t="shared" si="3137"/>
        <v>0.36923076923076925</v>
      </c>
      <c r="BX669" s="35"/>
      <c r="BY669" s="27"/>
      <c r="BZ669" s="46"/>
      <c r="CA669" s="44">
        <v>15253</v>
      </c>
      <c r="CB669" s="69">
        <f t="shared" si="3138"/>
        <v>5</v>
      </c>
      <c r="CC669" s="44">
        <v>1812</v>
      </c>
      <c r="CD669" s="44">
        <f t="shared" si="3139"/>
        <v>0</v>
      </c>
      <c r="CE669" s="44">
        <v>17</v>
      </c>
      <c r="CF669" s="44">
        <f t="shared" si="3140"/>
        <v>0</v>
      </c>
      <c r="CG669" s="44">
        <v>0</v>
      </c>
      <c r="CH669" s="62" t="s">
        <v>248</v>
      </c>
      <c r="CI669" s="67">
        <v>1100</v>
      </c>
      <c r="CJ669" s="44">
        <f t="shared" si="3143"/>
        <v>0</v>
      </c>
      <c r="CK669" s="45">
        <f t="shared" si="3144"/>
        <v>0</v>
      </c>
      <c r="CL669" s="92" t="s">
        <v>255</v>
      </c>
      <c r="CM669" s="27"/>
      <c r="CN669" s="46"/>
      <c r="CO669" s="44">
        <v>18633</v>
      </c>
      <c r="CP669" s="44">
        <f t="shared" si="3145"/>
        <v>46</v>
      </c>
      <c r="CQ669" s="44">
        <v>880</v>
      </c>
      <c r="CR669" s="44">
        <f t="shared" si="3146"/>
        <v>0</v>
      </c>
      <c r="CS669" s="44">
        <v>68</v>
      </c>
      <c r="CT669" s="44">
        <f t="shared" si="3147"/>
        <v>0</v>
      </c>
      <c r="CU669" s="44">
        <v>0</v>
      </c>
      <c r="CV669" s="60" t="s">
        <v>244</v>
      </c>
      <c r="CW669" s="67">
        <v>605</v>
      </c>
      <c r="CX669" s="44">
        <f t="shared" si="3150"/>
        <v>0</v>
      </c>
      <c r="CY669" s="45">
        <f t="shared" si="3151"/>
        <v>0</v>
      </c>
      <c r="CZ669" s="35" t="s">
        <v>247</v>
      </c>
      <c r="DA669" s="58"/>
      <c r="DB669" s="46"/>
      <c r="DC669" s="44">
        <v>6175</v>
      </c>
      <c r="DD669" s="69">
        <f t="shared" si="3152"/>
        <v>27</v>
      </c>
      <c r="DE669" s="44">
        <v>361</v>
      </c>
      <c r="DF669" s="44">
        <f t="shared" si="3153"/>
        <v>2</v>
      </c>
      <c r="DG669" s="44">
        <v>102</v>
      </c>
      <c r="DH669" s="44">
        <f t="shared" si="3154"/>
        <v>3</v>
      </c>
      <c r="DI669" s="44">
        <v>0</v>
      </c>
      <c r="DJ669" s="60" t="str">
        <f t="shared" si="3155"/>
        <v>スプランキーラバー</v>
      </c>
      <c r="DK669" s="67">
        <f t="shared" si="3156"/>
        <v>187</v>
      </c>
      <c r="DL669" s="44">
        <f t="shared" si="3157"/>
        <v>561</v>
      </c>
      <c r="DM669" s="45">
        <f t="shared" si="3158"/>
        <v>0.20777777777777778</v>
      </c>
      <c r="DN669" s="35"/>
      <c r="DO669" s="27"/>
      <c r="DP669" s="46"/>
      <c r="DQ669" s="44">
        <v>21</v>
      </c>
      <c r="DR669" s="69">
        <v>21</v>
      </c>
      <c r="DS669" s="44">
        <v>6</v>
      </c>
      <c r="DT669" s="44">
        <v>6</v>
      </c>
      <c r="DU669" s="44">
        <v>12</v>
      </c>
      <c r="DV669" s="44">
        <f t="shared" si="3161"/>
        <v>3</v>
      </c>
      <c r="DW669" s="44">
        <v>0</v>
      </c>
      <c r="DX669" s="60" t="str">
        <f t="shared" si="3162"/>
        <v>ギャルキティキーケース</v>
      </c>
      <c r="DY669" s="67">
        <f t="shared" si="3163"/>
        <v>726</v>
      </c>
      <c r="DZ669" s="44">
        <f t="shared" si="3164"/>
        <v>2178</v>
      </c>
      <c r="EA669" s="202">
        <f t="shared" si="3165"/>
        <v>1.0371428571428571</v>
      </c>
      <c r="EB669" s="35" t="s">
        <v>250</v>
      </c>
      <c r="EC669" s="27"/>
      <c r="ED669" s="51" t="str">
        <f>IF($A669="","",$A669)</f>
        <v/>
      </c>
      <c r="EE669" s="44"/>
      <c r="EF669" s="44"/>
      <c r="EG669" s="44"/>
      <c r="EH669" s="44"/>
      <c r="EI669" s="44"/>
      <c r="EJ669" s="44"/>
      <c r="EK669" s="44"/>
      <c r="EL669" s="43"/>
      <c r="EM669" s="43"/>
      <c r="EN669" s="44"/>
      <c r="EO669" s="45"/>
      <c r="EP669" s="35"/>
      <c r="EQ669" s="27"/>
      <c r="ER669" s="51"/>
      <c r="ES669" s="44"/>
      <c r="ET669" s="44"/>
      <c r="EU669" s="44"/>
      <c r="EV669" s="44"/>
      <c r="EW669" s="44"/>
      <c r="EX669" s="44"/>
      <c r="EY669" s="44"/>
      <c r="EZ669" s="43"/>
      <c r="FA669" s="43"/>
      <c r="FB669" s="44"/>
      <c r="FC669" s="45"/>
      <c r="FD669" s="35"/>
      <c r="HW669" s="181"/>
      <c r="HX669" s="27"/>
      <c r="HY669" s="27"/>
      <c r="HZ669" s="137"/>
      <c r="IA669" s="27"/>
      <c r="IC669" s="174"/>
      <c r="ID669" s="27"/>
      <c r="IE669" s="27"/>
      <c r="IF669" s="27"/>
      <c r="IG669" s="27"/>
      <c r="IH669" s="27"/>
      <c r="IL669" s="27"/>
      <c r="IM669" s="27"/>
      <c r="IN669" s="137"/>
      <c r="IO669" s="27"/>
      <c r="IQ669" s="174"/>
      <c r="IR669" s="27"/>
      <c r="IS669" s="27"/>
      <c r="IT669" s="27"/>
      <c r="IU669" s="27"/>
      <c r="IV669" s="27"/>
      <c r="IY669" s="33"/>
      <c r="IZ669" s="46"/>
      <c r="JA669" s="44">
        <v>2775</v>
      </c>
      <c r="JB669" s="44">
        <f t="shared" si="3166"/>
        <v>34</v>
      </c>
      <c r="JC669" s="44">
        <v>89</v>
      </c>
      <c r="JD669" s="44">
        <f t="shared" si="3167"/>
        <v>1</v>
      </c>
      <c r="JE669" s="44">
        <v>21</v>
      </c>
      <c r="JF669" s="44">
        <f t="shared" si="3168"/>
        <v>1</v>
      </c>
      <c r="JG669" s="44">
        <v>0</v>
      </c>
      <c r="JH669" s="60" t="str">
        <f t="shared" si="3169"/>
        <v>アンパンマンもちふわ</v>
      </c>
      <c r="JI669" s="67">
        <f t="shared" si="3170"/>
        <v>673</v>
      </c>
      <c r="JJ669" s="44">
        <f t="shared" si="3171"/>
        <v>673</v>
      </c>
      <c r="JK669" s="45">
        <f t="shared" si="3172"/>
        <v>0.19794117647058823</v>
      </c>
      <c r="JL669" s="35"/>
      <c r="JM669" s="27"/>
      <c r="JN669" s="46"/>
      <c r="JO669" s="44">
        <v>2259</v>
      </c>
      <c r="JP669" s="69">
        <f t="shared" si="3173"/>
        <v>12</v>
      </c>
      <c r="JQ669" s="44">
        <v>120</v>
      </c>
      <c r="JR669" s="44">
        <f t="shared" si="3174"/>
        <v>1</v>
      </c>
      <c r="JS669" s="44">
        <v>54</v>
      </c>
      <c r="JT669" s="44">
        <f t="shared" si="3175"/>
        <v>1</v>
      </c>
      <c r="JU669" s="44">
        <v>0</v>
      </c>
      <c r="JV669" s="60" t="str">
        <f t="shared" si="3176"/>
        <v>SPGマスコット</v>
      </c>
      <c r="JW669" s="67">
        <f t="shared" si="3177"/>
        <v>165</v>
      </c>
      <c r="JX669" s="44">
        <f t="shared" si="3178"/>
        <v>165</v>
      </c>
      <c r="JY669" s="45">
        <f t="shared" si="3179"/>
        <v>0.13750000000000001</v>
      </c>
      <c r="JZ669" s="35"/>
      <c r="KA669" s="61"/>
      <c r="KB669" s="46"/>
      <c r="KC669" s="44">
        <v>2927</v>
      </c>
      <c r="KD669" s="44">
        <f t="shared" si="3180"/>
        <v>44</v>
      </c>
      <c r="KE669" s="44">
        <v>220</v>
      </c>
      <c r="KF669" s="44">
        <f t="shared" si="3181"/>
        <v>1</v>
      </c>
      <c r="KG669" s="44">
        <v>8</v>
      </c>
      <c r="KH669" s="44">
        <f t="shared" si="3182"/>
        <v>1</v>
      </c>
      <c r="KI669" s="44">
        <v>0</v>
      </c>
      <c r="KJ669" s="60" t="str">
        <f t="shared" si="3183"/>
        <v>パイの実イヤホン</v>
      </c>
      <c r="KK669" s="67">
        <f t="shared" si="3184"/>
        <v>1100</v>
      </c>
      <c r="KL669" s="44">
        <f t="shared" si="3185"/>
        <v>1100</v>
      </c>
      <c r="KM669" s="45">
        <f t="shared" si="3186"/>
        <v>0.25</v>
      </c>
      <c r="KN669" s="35"/>
      <c r="KO669" s="27"/>
      <c r="KP669" s="46"/>
      <c r="KQ669" s="44">
        <v>3881</v>
      </c>
      <c r="KR669" s="44">
        <f t="shared" si="3187"/>
        <v>106</v>
      </c>
      <c r="KS669" s="44">
        <v>192</v>
      </c>
      <c r="KT669" s="44">
        <f t="shared" si="3188"/>
        <v>0</v>
      </c>
      <c r="KU669" s="44">
        <v>68</v>
      </c>
      <c r="KV669" s="44">
        <f t="shared" si="3189"/>
        <v>0</v>
      </c>
      <c r="KW669" s="44">
        <v>30</v>
      </c>
      <c r="KX669" s="60" t="str">
        <f t="shared" si="3192"/>
        <v>キティサンダルKH</v>
      </c>
      <c r="KY669" s="67">
        <f t="shared" si="3193"/>
        <v>605</v>
      </c>
      <c r="KZ669" s="44">
        <f t="shared" si="3190"/>
        <v>0</v>
      </c>
      <c r="LA669" s="45">
        <f t="shared" si="3191"/>
        <v>0</v>
      </c>
      <c r="LB669" s="35"/>
      <c r="LC669" s="27"/>
      <c r="LD669" s="46"/>
      <c r="LE669" s="44"/>
      <c r="LF669" s="44"/>
      <c r="LG669" s="44">
        <v>529</v>
      </c>
      <c r="LH669" s="44">
        <f t="shared" si="3194"/>
        <v>0</v>
      </c>
      <c r="LI669" s="43">
        <v>2</v>
      </c>
      <c r="LJ669" s="44">
        <f t="shared" si="3195"/>
        <v>0</v>
      </c>
      <c r="LK669" s="44">
        <v>0</v>
      </c>
      <c r="LL669" s="72" t="s">
        <v>263</v>
      </c>
      <c r="LM669" s="67">
        <f>IF(LF668="","",LM666)</f>
        <v>1000</v>
      </c>
      <c r="LN669" s="44">
        <f t="shared" si="3130"/>
        <v>0</v>
      </c>
      <c r="LO669" s="45"/>
      <c r="LP669" s="35"/>
      <c r="LQ669" s="27"/>
      <c r="LR669" s="51"/>
      <c r="LS669" s="44"/>
      <c r="LT669" s="44"/>
      <c r="LU669" s="44"/>
      <c r="LV669" s="44"/>
      <c r="LW669" s="44"/>
      <c r="LX669" s="44"/>
      <c r="LY669" s="44"/>
      <c r="LZ669" s="43"/>
      <c r="MA669" s="43"/>
      <c r="MB669" s="44"/>
      <c r="MC669" s="45"/>
      <c r="MD669" s="35"/>
      <c r="ME669" s="27"/>
      <c r="MF669" s="51"/>
      <c r="MG669" s="44"/>
      <c r="MH669" s="44"/>
      <c r="MI669" s="44"/>
      <c r="MJ669" s="44"/>
      <c r="MK669" s="44"/>
      <c r="ML669" s="44"/>
      <c r="MM669" s="44"/>
      <c r="MN669" s="43"/>
      <c r="MO669" s="43"/>
      <c r="MP669" s="44"/>
      <c r="MQ669" s="45"/>
      <c r="MR669" s="35"/>
      <c r="MS669" s="27"/>
      <c r="MT669" s="51"/>
      <c r="MU669" s="44"/>
      <c r="MV669" s="44"/>
      <c r="MW669" s="44"/>
      <c r="MX669" s="44"/>
      <c r="MY669" s="44"/>
      <c r="MZ669" s="44"/>
      <c r="NA669" s="44"/>
      <c r="NB669" s="43"/>
      <c r="NC669" s="43"/>
      <c r="ND669" s="44"/>
      <c r="NE669" s="45"/>
      <c r="NF669" s="35"/>
      <c r="NG669" s="27"/>
      <c r="NH669" s="51" t="str">
        <f t="shared" si="3123"/>
        <v/>
      </c>
      <c r="NI669" s="44"/>
      <c r="NJ669" s="44"/>
      <c r="NK669" s="44"/>
      <c r="NL669" s="44"/>
      <c r="NM669" s="44"/>
      <c r="NN669" s="44"/>
      <c r="NO669" s="44"/>
      <c r="NP669" s="43"/>
      <c r="NQ669" s="43"/>
      <c r="NR669" s="44"/>
      <c r="NS669" s="45"/>
      <c r="NT669" s="35"/>
    </row>
    <row r="670" spans="1:384" ht="15" customHeight="1" thickBot="1" x14ac:dyDescent="0.25">
      <c r="A670" s="38"/>
      <c r="B670" s="39" t="str">
        <f>IF(A670="","",SUM(J670,LF692,AL670,ET670,AZ670,EF670,LT670,NJ670,MV670,MH670,X670)+SUM(DR703:DR706)+SUM(CP703:CP706)+SUM(CB703:CB706)+SUM(BN703:BN706)+SUM(DD703:DD706)+SUM(JB703:JB706)+SUM(JP703:JP706)+SUM(KD703:KD706)+SUM(KR703:KR706))</f>
        <v/>
      </c>
      <c r="C670" s="40" t="str">
        <f>IF(A670="","",SUM(J670,X670,AL670,AZ670)+SUM(BN703:BN706)+SUM(CB703:CB706)+SUM(CP703:CP706))</f>
        <v/>
      </c>
      <c r="D670" s="40" t="str">
        <f>IF(A670="","",SUM(EF670,LT670)+SUM(DD703:DD706)+SUM(DR703:DR706))</f>
        <v/>
      </c>
      <c r="E670" s="40" t="str">
        <f>IF(A670="","",SUM(NJ670,MV670,MH670,ET670,LF692)+SUM(JB703:JB706)+SUM(JP703:JP706)+SUM(KD703:KD706)+SUM(KR703:KR706))</f>
        <v/>
      </c>
      <c r="F670" s="140"/>
      <c r="G670" s="140"/>
      <c r="H670" s="42"/>
      <c r="I670" s="44"/>
      <c r="J670" s="44" t="str">
        <f t="shared" si="3061"/>
        <v/>
      </c>
      <c r="K670" s="44"/>
      <c r="L670" s="44" t="str">
        <f t="shared" si="3062"/>
        <v/>
      </c>
      <c r="M670" s="44"/>
      <c r="N670" s="44" t="str">
        <f t="shared" si="3063"/>
        <v/>
      </c>
      <c r="O670" s="44"/>
      <c r="P670" s="43"/>
      <c r="Q670" s="43" t="str">
        <f t="shared" si="3064"/>
        <v/>
      </c>
      <c r="R670" s="44" t="str">
        <f t="shared" si="3065"/>
        <v/>
      </c>
      <c r="S670" s="45" t="str">
        <f t="shared" si="3066"/>
        <v/>
      </c>
      <c r="T670" s="35"/>
      <c r="U670" s="27"/>
      <c r="V670" s="51" t="str">
        <f t="shared" si="3067"/>
        <v/>
      </c>
      <c r="W670" s="44"/>
      <c r="X670" s="44" t="str">
        <f t="shared" si="3068"/>
        <v/>
      </c>
      <c r="Y670" s="44"/>
      <c r="Z670" s="44" t="str">
        <f t="shared" si="3069"/>
        <v/>
      </c>
      <c r="AA670" s="44"/>
      <c r="AB670" s="44" t="str">
        <f t="shared" si="3070"/>
        <v/>
      </c>
      <c r="AC670" s="44"/>
      <c r="AD670" s="43"/>
      <c r="AE670" s="43" t="str">
        <f t="shared" si="3071"/>
        <v/>
      </c>
      <c r="AF670" s="44" t="str">
        <f t="shared" si="3072"/>
        <v/>
      </c>
      <c r="AG670" s="45" t="str">
        <f t="shared" si="3073"/>
        <v/>
      </c>
      <c r="AH670" s="35"/>
      <c r="AI670" s="27"/>
      <c r="AJ670" s="51" t="str">
        <f t="shared" si="3074"/>
        <v/>
      </c>
      <c r="AK670" s="44"/>
      <c r="AL670" s="44" t="str">
        <f t="shared" si="3075"/>
        <v/>
      </c>
      <c r="AM670" s="44"/>
      <c r="AN670" s="44" t="str">
        <f t="shared" si="3076"/>
        <v/>
      </c>
      <c r="AO670" s="44"/>
      <c r="AP670" s="44" t="str">
        <f t="shared" si="3077"/>
        <v/>
      </c>
      <c r="AQ670" s="44"/>
      <c r="AR670" s="43"/>
      <c r="AS670" s="43" t="str">
        <f t="shared" si="3078"/>
        <v/>
      </c>
      <c r="AT670" s="44" t="str">
        <f t="shared" si="3079"/>
        <v/>
      </c>
      <c r="AU670" s="45" t="str">
        <f t="shared" si="3080"/>
        <v/>
      </c>
      <c r="AV670" s="35"/>
      <c r="AW670" s="27"/>
      <c r="AX670" s="51" t="str">
        <f t="shared" si="3081"/>
        <v/>
      </c>
      <c r="AY670" s="44"/>
      <c r="AZ670" s="44" t="str">
        <f t="shared" si="3082"/>
        <v/>
      </c>
      <c r="BA670" s="44"/>
      <c r="BB670" s="44" t="str">
        <f t="shared" si="3083"/>
        <v/>
      </c>
      <c r="BC670" s="44"/>
      <c r="BD670" s="44" t="str">
        <f t="shared" si="3084"/>
        <v/>
      </c>
      <c r="BE670" s="44"/>
      <c r="BF670" s="43"/>
      <c r="BG670" s="43" t="str">
        <f t="shared" si="3085"/>
        <v/>
      </c>
      <c r="BH670" s="44" t="str">
        <f t="shared" si="3086"/>
        <v/>
      </c>
      <c r="BI670" s="45" t="str">
        <f t="shared" si="3087"/>
        <v/>
      </c>
      <c r="BJ670" s="35"/>
      <c r="BK670" s="50"/>
      <c r="BL670" s="74"/>
      <c r="BM670" s="75">
        <v>8556</v>
      </c>
      <c r="BN670" s="75">
        <f t="shared" si="3131"/>
        <v>44</v>
      </c>
      <c r="BO670" s="75">
        <v>461</v>
      </c>
      <c r="BP670" s="75">
        <f t="shared" si="3132"/>
        <v>7</v>
      </c>
      <c r="BQ670" s="75">
        <v>56</v>
      </c>
      <c r="BR670" s="75">
        <f t="shared" si="3133"/>
        <v>20</v>
      </c>
      <c r="BS670" s="75">
        <v>13</v>
      </c>
      <c r="BT670" s="77" t="str">
        <f t="shared" si="3134"/>
        <v>モンチッチボールペン</v>
      </c>
      <c r="BU670" s="78">
        <f t="shared" si="3135"/>
        <v>180</v>
      </c>
      <c r="BV670" s="75">
        <f t="shared" si="3136"/>
        <v>3600</v>
      </c>
      <c r="BW670" s="79">
        <f t="shared" si="3137"/>
        <v>0.81818181818181823</v>
      </c>
      <c r="BX670" s="35" t="s">
        <v>249</v>
      </c>
      <c r="BY670" s="27"/>
      <c r="BZ670" s="74"/>
      <c r="CA670" s="75">
        <v>16317</v>
      </c>
      <c r="CB670" s="75">
        <f t="shared" si="3138"/>
        <v>45</v>
      </c>
      <c r="CC670" s="75">
        <v>1921</v>
      </c>
      <c r="CD670" s="75">
        <f t="shared" si="3139"/>
        <v>1</v>
      </c>
      <c r="CE670" s="75">
        <v>173</v>
      </c>
      <c r="CF670" s="75">
        <f t="shared" si="3140"/>
        <v>3</v>
      </c>
      <c r="CG670" s="75">
        <v>-55</v>
      </c>
      <c r="CH670" s="77" t="str">
        <f t="shared" si="3141"/>
        <v>スプランキーラバー</v>
      </c>
      <c r="CI670" s="78">
        <f t="shared" si="3142"/>
        <v>187</v>
      </c>
      <c r="CJ670" s="75">
        <f t="shared" si="3143"/>
        <v>561</v>
      </c>
      <c r="CK670" s="79">
        <f t="shared" si="3144"/>
        <v>0.12466666666666666</v>
      </c>
      <c r="CL670" s="35"/>
      <c r="CM670" s="27"/>
      <c r="CN670" s="74"/>
      <c r="CO670" s="75">
        <v>13337</v>
      </c>
      <c r="CP670" s="82">
        <f t="shared" si="3145"/>
        <v>24</v>
      </c>
      <c r="CQ670" s="75">
        <v>1630</v>
      </c>
      <c r="CR670" s="75">
        <f t="shared" si="3146"/>
        <v>2</v>
      </c>
      <c r="CS670" s="75">
        <v>250</v>
      </c>
      <c r="CT670" s="75">
        <f t="shared" si="3147"/>
        <v>6</v>
      </c>
      <c r="CU670" s="75">
        <v>0</v>
      </c>
      <c r="CV670" s="77" t="str">
        <f t="shared" si="3148"/>
        <v>サンリオブレスレット</v>
      </c>
      <c r="CW670" s="78">
        <f t="shared" si="3149"/>
        <v>200</v>
      </c>
      <c r="CX670" s="75">
        <f t="shared" si="3150"/>
        <v>1200</v>
      </c>
      <c r="CY670" s="79">
        <f t="shared" si="3151"/>
        <v>0.5</v>
      </c>
      <c r="CZ670" s="35"/>
      <c r="DA670" s="58"/>
      <c r="DB670" s="74"/>
      <c r="DC670" s="75">
        <v>4075</v>
      </c>
      <c r="DD670" s="82">
        <f t="shared" si="3152"/>
        <v>17</v>
      </c>
      <c r="DE670" s="75">
        <v>235</v>
      </c>
      <c r="DF670" s="75">
        <f t="shared" si="3153"/>
        <v>1</v>
      </c>
      <c r="DG670" s="75">
        <v>8</v>
      </c>
      <c r="DH670" s="75">
        <f t="shared" si="3154"/>
        <v>0</v>
      </c>
      <c r="DI670" s="75">
        <v>0</v>
      </c>
      <c r="DJ670" s="77" t="str">
        <f t="shared" si="3155"/>
        <v>ピクミンマスコット</v>
      </c>
      <c r="DK670" s="78">
        <f t="shared" si="3156"/>
        <v>682</v>
      </c>
      <c r="DL670" s="75">
        <f t="shared" si="3157"/>
        <v>0</v>
      </c>
      <c r="DM670" s="79">
        <f t="shared" si="3158"/>
        <v>0</v>
      </c>
      <c r="DN670" s="35"/>
      <c r="DO670" s="27"/>
      <c r="DP670" s="74"/>
      <c r="DQ670" s="75">
        <v>19</v>
      </c>
      <c r="DR670" s="75">
        <v>19</v>
      </c>
      <c r="DS670" s="75">
        <v>1</v>
      </c>
      <c r="DT670" s="75">
        <v>1</v>
      </c>
      <c r="DU670" s="75">
        <v>26</v>
      </c>
      <c r="DV670" s="75">
        <f t="shared" si="3161"/>
        <v>1</v>
      </c>
      <c r="DW670" s="75">
        <v>-18</v>
      </c>
      <c r="DX670" s="77" t="str">
        <f t="shared" si="3162"/>
        <v>ターボババアMC</v>
      </c>
      <c r="DY670" s="78">
        <f t="shared" si="3163"/>
        <v>900</v>
      </c>
      <c r="DZ670" s="75">
        <f t="shared" si="3164"/>
        <v>900</v>
      </c>
      <c r="EA670" s="79">
        <f t="shared" si="3165"/>
        <v>0.47368421052631576</v>
      </c>
      <c r="EB670" s="35" t="s">
        <v>251</v>
      </c>
      <c r="EC670" s="27"/>
      <c r="ED670" s="51" t="str">
        <f t="shared" si="3088"/>
        <v/>
      </c>
      <c r="EE670" s="44"/>
      <c r="EF670" s="44" t="str">
        <f t="shared" si="3089"/>
        <v/>
      </c>
      <c r="EG670" s="44"/>
      <c r="EH670" s="44" t="str">
        <f t="shared" si="3090"/>
        <v/>
      </c>
      <c r="EI670" s="44"/>
      <c r="EJ670" s="44" t="str">
        <f t="shared" si="3091"/>
        <v/>
      </c>
      <c r="EK670" s="44"/>
      <c r="EL670" s="43"/>
      <c r="EM670" s="43" t="str">
        <f t="shared" si="3092"/>
        <v/>
      </c>
      <c r="EN670" s="44" t="str">
        <f t="shared" si="3093"/>
        <v/>
      </c>
      <c r="EO670" s="45" t="str">
        <f t="shared" si="3094"/>
        <v/>
      </c>
      <c r="EP670" s="35"/>
      <c r="EQ670" s="27"/>
      <c r="ER670" s="51" t="str">
        <f t="shared" si="3095"/>
        <v/>
      </c>
      <c r="ES670" s="44"/>
      <c r="ET670" s="44" t="str">
        <f t="shared" si="3096"/>
        <v/>
      </c>
      <c r="EU670" s="44"/>
      <c r="EV670" s="44" t="str">
        <f t="shared" si="3097"/>
        <v/>
      </c>
      <c r="EW670" s="44"/>
      <c r="EX670" s="44" t="str">
        <f>IF(EW670="","",EW669+EY669-EW670)</f>
        <v/>
      </c>
      <c r="EY670" s="44"/>
      <c r="EZ670" s="43"/>
      <c r="FA670" s="43" t="str">
        <f t="shared" si="3099"/>
        <v/>
      </c>
      <c r="FB670" s="44" t="str">
        <f t="shared" si="3100"/>
        <v/>
      </c>
      <c r="FC670" s="45" t="str">
        <f t="shared" si="3101"/>
        <v/>
      </c>
      <c r="FD670" s="35"/>
      <c r="HW670" s="181"/>
      <c r="HX670" s="27"/>
      <c r="HY670" s="27"/>
      <c r="HZ670" s="137"/>
      <c r="IA670" s="27"/>
      <c r="IC670" s="174"/>
      <c r="ID670" s="27"/>
      <c r="IE670" s="27"/>
      <c r="IF670" s="27"/>
      <c r="IG670" s="27"/>
      <c r="IH670" s="27"/>
      <c r="IL670" s="27"/>
      <c r="IM670" s="27"/>
      <c r="IN670" s="137"/>
      <c r="IO670" s="27"/>
      <c r="IQ670" s="174"/>
      <c r="IR670" s="27"/>
      <c r="IS670" s="27"/>
      <c r="IT670" s="27"/>
      <c r="IU670" s="27"/>
      <c r="IV670" s="27"/>
      <c r="IY670" s="33"/>
      <c r="IZ670" s="74"/>
      <c r="JA670" s="75">
        <v>3316</v>
      </c>
      <c r="JB670" s="75">
        <f t="shared" si="3166"/>
        <v>71</v>
      </c>
      <c r="JC670" s="75">
        <v>156</v>
      </c>
      <c r="JD670" s="75">
        <f t="shared" si="3167"/>
        <v>4</v>
      </c>
      <c r="JE670" s="75">
        <v>148</v>
      </c>
      <c r="JF670" s="75">
        <f t="shared" si="3168"/>
        <v>6</v>
      </c>
      <c r="JG670" s="75">
        <v>0</v>
      </c>
      <c r="JH670" s="77" t="str">
        <f t="shared" si="3169"/>
        <v>スプランキーラバー</v>
      </c>
      <c r="JI670" s="78">
        <f t="shared" si="3170"/>
        <v>200</v>
      </c>
      <c r="JJ670" s="75">
        <f t="shared" si="3171"/>
        <v>1200</v>
      </c>
      <c r="JK670" s="79">
        <f t="shared" si="3172"/>
        <v>0.16901408450704225</v>
      </c>
      <c r="JL670" s="35"/>
      <c r="JM670" s="27"/>
      <c r="JN670" s="74"/>
      <c r="JO670" s="75">
        <v>3845</v>
      </c>
      <c r="JP670" s="75">
        <f t="shared" si="3173"/>
        <v>27</v>
      </c>
      <c r="JQ670" s="75">
        <v>170</v>
      </c>
      <c r="JR670" s="75">
        <f t="shared" si="3174"/>
        <v>1</v>
      </c>
      <c r="JS670" s="75">
        <v>45</v>
      </c>
      <c r="JT670" s="75">
        <f t="shared" si="3175"/>
        <v>1</v>
      </c>
      <c r="JU670" s="75">
        <v>5</v>
      </c>
      <c r="JV670" s="77" t="str">
        <f t="shared" si="3176"/>
        <v>NICI</v>
      </c>
      <c r="JW670" s="78">
        <f t="shared" si="3177"/>
        <v>682</v>
      </c>
      <c r="JX670" s="75">
        <f t="shared" si="3178"/>
        <v>682</v>
      </c>
      <c r="JY670" s="79">
        <f t="shared" si="3179"/>
        <v>0.25259259259259259</v>
      </c>
      <c r="JZ670" s="35"/>
      <c r="KA670" s="61"/>
      <c r="KB670" s="74"/>
      <c r="KC670" s="75">
        <v>2032</v>
      </c>
      <c r="KD670" s="82">
        <f t="shared" si="3180"/>
        <v>19</v>
      </c>
      <c r="KE670" s="75">
        <v>120</v>
      </c>
      <c r="KF670" s="75">
        <f t="shared" si="3181"/>
        <v>2</v>
      </c>
      <c r="KG670" s="75">
        <v>61</v>
      </c>
      <c r="KH670" s="75">
        <f t="shared" si="3182"/>
        <v>3</v>
      </c>
      <c r="KI670" s="75">
        <v>0</v>
      </c>
      <c r="KJ670" s="77" t="str">
        <f t="shared" si="3183"/>
        <v>サンリオシューズKH</v>
      </c>
      <c r="KK670" s="78">
        <f t="shared" si="3184"/>
        <v>387</v>
      </c>
      <c r="KL670" s="75">
        <f t="shared" si="3185"/>
        <v>1161</v>
      </c>
      <c r="KM670" s="79">
        <f t="shared" si="3186"/>
        <v>0.6110526315789474</v>
      </c>
      <c r="KN670" s="35"/>
      <c r="KO670" s="27"/>
      <c r="KP670" s="74"/>
      <c r="KQ670" s="75">
        <v>2861</v>
      </c>
      <c r="KR670" s="75">
        <f t="shared" si="3187"/>
        <v>0</v>
      </c>
      <c r="KS670" s="75">
        <v>157</v>
      </c>
      <c r="KT670" s="75">
        <f t="shared" si="3188"/>
        <v>0</v>
      </c>
      <c r="KU670" s="75">
        <v>19</v>
      </c>
      <c r="KV670" s="75">
        <f t="shared" si="3189"/>
        <v>0</v>
      </c>
      <c r="KW670" s="75">
        <v>-13</v>
      </c>
      <c r="KX670" s="77" t="str">
        <f t="shared" si="3192"/>
        <v>グミッツェル</v>
      </c>
      <c r="KY670" s="78">
        <f t="shared" si="3193"/>
        <v>170</v>
      </c>
      <c r="KZ670" s="75">
        <f t="shared" si="3190"/>
        <v>0</v>
      </c>
      <c r="LA670" s="79" t="e">
        <f t="shared" si="3191"/>
        <v>#DIV/0!</v>
      </c>
      <c r="LB670" s="35" t="s">
        <v>252</v>
      </c>
      <c r="LC670" s="27"/>
      <c r="LD670" s="97"/>
      <c r="LE670" s="75"/>
      <c r="LF670" s="75"/>
      <c r="LG670" s="75">
        <v>1166</v>
      </c>
      <c r="LH670" s="75">
        <f t="shared" si="3194"/>
        <v>1</v>
      </c>
      <c r="LI670" s="76">
        <v>2</v>
      </c>
      <c r="LJ670" s="75">
        <f t="shared" si="3195"/>
        <v>0</v>
      </c>
      <c r="LK670" s="75">
        <v>0</v>
      </c>
      <c r="LL670" s="77" t="str">
        <f>IF(LE668="","",LL667)</f>
        <v>ギャルキティ、アンパンぬいぐるみ</v>
      </c>
      <c r="LM670" s="78">
        <f>IF(LF668="","",LM667)</f>
        <v>1000</v>
      </c>
      <c r="LN670" s="75">
        <f t="shared" si="3130"/>
        <v>0</v>
      </c>
      <c r="LO670" s="79"/>
      <c r="LP670" s="35"/>
      <c r="LQ670" s="27"/>
      <c r="LR670" s="51" t="str">
        <f t="shared" si="3102"/>
        <v/>
      </c>
      <c r="LS670" s="44"/>
      <c r="LT670" s="44" t="str">
        <f t="shared" si="3103"/>
        <v/>
      </c>
      <c r="LU670" s="44"/>
      <c r="LV670" s="44" t="str">
        <f t="shared" si="3104"/>
        <v/>
      </c>
      <c r="LW670" s="44"/>
      <c r="LX670" s="44" t="str">
        <f t="shared" si="3105"/>
        <v/>
      </c>
      <c r="LY670" s="44"/>
      <c r="LZ670" s="43"/>
      <c r="MA670" s="43" t="str">
        <f t="shared" si="3106"/>
        <v/>
      </c>
      <c r="MB670" s="44" t="str">
        <f t="shared" si="3107"/>
        <v/>
      </c>
      <c r="MC670" s="45" t="str">
        <f t="shared" si="3108"/>
        <v/>
      </c>
      <c r="MD670" s="35"/>
      <c r="ME670" s="27"/>
      <c r="MF670" s="51" t="str">
        <f t="shared" si="3109"/>
        <v/>
      </c>
      <c r="MG670" s="44"/>
      <c r="MH670" s="44" t="str">
        <f t="shared" si="3110"/>
        <v/>
      </c>
      <c r="MI670" s="44"/>
      <c r="MJ670" s="44" t="str">
        <f t="shared" si="3111"/>
        <v/>
      </c>
      <c r="MK670" s="44"/>
      <c r="ML670" s="44" t="str">
        <f t="shared" si="3112"/>
        <v/>
      </c>
      <c r="MM670" s="44"/>
      <c r="MN670" s="43"/>
      <c r="MO670" s="43" t="str">
        <f t="shared" si="3113"/>
        <v/>
      </c>
      <c r="MP670" s="44" t="str">
        <f t="shared" si="3114"/>
        <v/>
      </c>
      <c r="MQ670" s="45" t="str">
        <f t="shared" si="3115"/>
        <v/>
      </c>
      <c r="MR670" s="35"/>
      <c r="MS670" s="27"/>
      <c r="MT670" s="51" t="str">
        <f t="shared" si="3116"/>
        <v/>
      </c>
      <c r="MU670" s="44"/>
      <c r="MV670" s="44" t="str">
        <f t="shared" si="3117"/>
        <v/>
      </c>
      <c r="MW670" s="44"/>
      <c r="MX670" s="44" t="str">
        <f t="shared" si="3118"/>
        <v/>
      </c>
      <c r="MY670" s="44"/>
      <c r="MZ670" s="44" t="str">
        <f t="shared" si="3119"/>
        <v/>
      </c>
      <c r="NA670" s="44"/>
      <c r="NB670" s="43"/>
      <c r="NC670" s="43" t="str">
        <f t="shared" si="3120"/>
        <v/>
      </c>
      <c r="ND670" s="44" t="str">
        <f t="shared" si="3121"/>
        <v/>
      </c>
      <c r="NE670" s="45" t="str">
        <f t="shared" si="3122"/>
        <v/>
      </c>
      <c r="NF670" s="35"/>
      <c r="NG670" s="27"/>
      <c r="NH670" s="51" t="str">
        <f t="shared" si="3123"/>
        <v/>
      </c>
      <c r="NI670" s="44"/>
      <c r="NJ670" s="44" t="str">
        <f t="shared" si="3124"/>
        <v/>
      </c>
      <c r="NK670" s="44"/>
      <c r="NL670" s="44" t="str">
        <f t="shared" si="3125"/>
        <v/>
      </c>
      <c r="NM670" s="44"/>
      <c r="NN670" s="44" t="str">
        <f>IF(NM670="","",NM669+NO669-NM670)</f>
        <v/>
      </c>
      <c r="NO670" s="44"/>
      <c r="NP670" s="43"/>
      <c r="NQ670" s="43" t="str">
        <f t="shared" si="3127"/>
        <v/>
      </c>
      <c r="NR670" s="44" t="str">
        <f t="shared" si="3128"/>
        <v/>
      </c>
      <c r="NS670" s="45" t="str">
        <f t="shared" si="3129"/>
        <v/>
      </c>
      <c r="NT670" s="35"/>
    </row>
    <row r="671" spans="1:384" ht="15" customHeight="1" thickTop="1" x14ac:dyDescent="0.2">
      <c r="A671" s="38"/>
      <c r="B671" s="39" t="str">
        <f>IF(A671="","",SUM(J671,LF695,AL671,ET671,AZ671,EF671,LT671,NJ671,MV671,MH671,X671)+SUM(DR707:DR710)+SUM(CP707:CP710)+SUM(CB707:CB710)+SUM(BN707:BN710)+SUM(DD707:DD710)+SUM(JB707:JB710)+SUM(JP707:JP710)+SUM(KD707:KD710)+SUM(KR707:KR710))</f>
        <v/>
      </c>
      <c r="C671" s="40" t="str">
        <f>IF(A671="","",SUM(J671,X671,AL671,AZ671)+SUM(BN707:BN710)+SUM(CB707:CB710)+SUM(CP707:CP710))</f>
        <v/>
      </c>
      <c r="D671" s="40" t="str">
        <f>IF(A671="","",SUM(EF671,LT671)+SUM(DD707:DD710)+SUM(DR707:DR710))</f>
        <v/>
      </c>
      <c r="E671" s="40" t="str">
        <f>IF(A671="","",SUM(NJ671,MV671,MH671,ET671,LF695)+SUM(JB707:JB710)+SUM(JP707:JP710)+SUM(KD707:KD710)+SUM(KR707:KR710))</f>
        <v/>
      </c>
      <c r="F671" s="140"/>
      <c r="G671" s="140"/>
      <c r="H671" s="42"/>
      <c r="I671" s="44"/>
      <c r="J671" s="44" t="str">
        <f t="shared" si="3061"/>
        <v/>
      </c>
      <c r="K671" s="44"/>
      <c r="L671" s="44" t="str">
        <f t="shared" si="3062"/>
        <v/>
      </c>
      <c r="M671" s="44"/>
      <c r="N671" s="44" t="str">
        <f t="shared" si="3063"/>
        <v/>
      </c>
      <c r="O671" s="44"/>
      <c r="P671" s="43"/>
      <c r="Q671" s="43" t="str">
        <f t="shared" si="3064"/>
        <v/>
      </c>
      <c r="R671" s="44" t="str">
        <f t="shared" si="3065"/>
        <v/>
      </c>
      <c r="S671" s="45" t="str">
        <f t="shared" si="3066"/>
        <v/>
      </c>
      <c r="T671" s="35"/>
      <c r="U671" s="27"/>
      <c r="V671" s="51" t="str">
        <f t="shared" si="3067"/>
        <v/>
      </c>
      <c r="W671" s="44"/>
      <c r="X671" s="44" t="str">
        <f t="shared" si="3068"/>
        <v/>
      </c>
      <c r="Y671" s="44"/>
      <c r="Z671" s="44" t="str">
        <f t="shared" si="3069"/>
        <v/>
      </c>
      <c r="AA671" s="44"/>
      <c r="AB671" s="44" t="str">
        <f t="shared" si="3070"/>
        <v/>
      </c>
      <c r="AC671" s="44"/>
      <c r="AD671" s="43"/>
      <c r="AE671" s="43" t="str">
        <f t="shared" si="3071"/>
        <v/>
      </c>
      <c r="AF671" s="44" t="str">
        <f t="shared" si="3072"/>
        <v/>
      </c>
      <c r="AG671" s="45" t="str">
        <f t="shared" si="3073"/>
        <v/>
      </c>
      <c r="AH671" s="35"/>
      <c r="AI671" s="27"/>
      <c r="AJ671" s="51" t="str">
        <f t="shared" si="3074"/>
        <v/>
      </c>
      <c r="AK671" s="44"/>
      <c r="AL671" s="44" t="str">
        <f t="shared" si="3075"/>
        <v/>
      </c>
      <c r="AM671" s="44"/>
      <c r="AN671" s="44" t="str">
        <f t="shared" si="3076"/>
        <v/>
      </c>
      <c r="AO671" s="44"/>
      <c r="AP671" s="44" t="str">
        <f t="shared" si="3077"/>
        <v/>
      </c>
      <c r="AQ671" s="44"/>
      <c r="AR671" s="43"/>
      <c r="AS671" s="43" t="str">
        <f t="shared" si="3078"/>
        <v/>
      </c>
      <c r="AT671" s="44" t="str">
        <f t="shared" si="3079"/>
        <v/>
      </c>
      <c r="AU671" s="45" t="str">
        <f t="shared" si="3080"/>
        <v/>
      </c>
      <c r="AV671" s="35"/>
      <c r="AW671" s="27"/>
      <c r="AX671" s="51" t="str">
        <f t="shared" si="3081"/>
        <v/>
      </c>
      <c r="AY671" s="44"/>
      <c r="AZ671" s="44" t="str">
        <f t="shared" si="3082"/>
        <v/>
      </c>
      <c r="BA671" s="44"/>
      <c r="BB671" s="44" t="str">
        <f t="shared" si="3083"/>
        <v/>
      </c>
      <c r="BC671" s="44"/>
      <c r="BD671" s="44" t="str">
        <f t="shared" si="3084"/>
        <v/>
      </c>
      <c r="BE671" s="44"/>
      <c r="BF671" s="43"/>
      <c r="BG671" s="43" t="str">
        <f t="shared" si="3085"/>
        <v/>
      </c>
      <c r="BH671" s="44" t="str">
        <f t="shared" si="3086"/>
        <v/>
      </c>
      <c r="BI671" s="45" t="str">
        <f t="shared" si="3087"/>
        <v/>
      </c>
      <c r="BJ671" s="35"/>
      <c r="BK671" s="50"/>
      <c r="BL671" s="51">
        <f>IF($A662="","",$A662)</f>
        <v>45838</v>
      </c>
      <c r="BM671" s="43">
        <v>10565</v>
      </c>
      <c r="BN671" s="43">
        <f t="shared" si="3131"/>
        <v>129</v>
      </c>
      <c r="BO671" s="43">
        <v>395</v>
      </c>
      <c r="BP671" s="87">
        <f t="shared" si="3132"/>
        <v>3</v>
      </c>
      <c r="BQ671" s="43">
        <v>3</v>
      </c>
      <c r="BR671" s="43">
        <f t="shared" si="3133"/>
        <v>5</v>
      </c>
      <c r="BS671" s="43">
        <v>4</v>
      </c>
      <c r="BT671" s="53" t="str">
        <f t="shared" si="3134"/>
        <v>サンリオFAN</v>
      </c>
      <c r="BU671" s="47">
        <f t="shared" si="3135"/>
        <v>1100</v>
      </c>
      <c r="BV671" s="44">
        <f t="shared" si="3136"/>
        <v>5500</v>
      </c>
      <c r="BW671" s="89">
        <f t="shared" si="3137"/>
        <v>0.4263565891472868</v>
      </c>
      <c r="BX671" s="35"/>
      <c r="BY671" s="27"/>
      <c r="BZ671" s="51">
        <f>IF($A662="","",$A662)</f>
        <v>45838</v>
      </c>
      <c r="CA671" s="43">
        <v>16394</v>
      </c>
      <c r="CB671" s="43">
        <f t="shared" si="3138"/>
        <v>33</v>
      </c>
      <c r="CC671" s="43">
        <v>925</v>
      </c>
      <c r="CD671" s="87">
        <f t="shared" si="3139"/>
        <v>1</v>
      </c>
      <c r="CE671" s="43">
        <v>9</v>
      </c>
      <c r="CF671" s="43">
        <f t="shared" si="3140"/>
        <v>1</v>
      </c>
      <c r="CG671" s="43">
        <v>0</v>
      </c>
      <c r="CH671" s="53" t="str">
        <f t="shared" si="3141"/>
        <v>ジャグラーサウンドフラッシュ</v>
      </c>
      <c r="CI671" s="47">
        <f t="shared" si="3142"/>
        <v>800</v>
      </c>
      <c r="CJ671" s="44">
        <f t="shared" si="3143"/>
        <v>800</v>
      </c>
      <c r="CK671" s="89">
        <f t="shared" si="3144"/>
        <v>0.24242424242424243</v>
      </c>
      <c r="CL671" s="35"/>
      <c r="CM671" s="27"/>
      <c r="CN671" s="51">
        <f>IF($A662="","",$A662)</f>
        <v>45838</v>
      </c>
      <c r="CO671" s="43">
        <v>16164</v>
      </c>
      <c r="CP671" s="43">
        <f t="shared" si="3145"/>
        <v>38</v>
      </c>
      <c r="CQ671" s="43">
        <v>692</v>
      </c>
      <c r="CR671" s="87">
        <f t="shared" si="3146"/>
        <v>1</v>
      </c>
      <c r="CS671" s="43">
        <v>14</v>
      </c>
      <c r="CT671" s="43">
        <f t="shared" si="3147"/>
        <v>1</v>
      </c>
      <c r="CU671" s="43">
        <v>0</v>
      </c>
      <c r="CV671" s="53" t="str">
        <f t="shared" si="3148"/>
        <v>ギャルキティキーケース</v>
      </c>
      <c r="CW671" s="47">
        <f t="shared" si="3149"/>
        <v>726</v>
      </c>
      <c r="CX671" s="44">
        <f t="shared" si="3150"/>
        <v>726</v>
      </c>
      <c r="CY671" s="89">
        <f t="shared" si="3151"/>
        <v>0.19105263157894736</v>
      </c>
      <c r="CZ671" s="35"/>
      <c r="DA671" s="58"/>
      <c r="DB671" s="51">
        <f>IF($A662="","",$A662)</f>
        <v>45838</v>
      </c>
      <c r="DC671" s="43">
        <v>6334</v>
      </c>
      <c r="DD671" s="43">
        <f t="shared" si="3152"/>
        <v>63</v>
      </c>
      <c r="DE671" s="43">
        <v>222</v>
      </c>
      <c r="DF671" s="87">
        <f t="shared" si="3153"/>
        <v>1</v>
      </c>
      <c r="DG671" s="43">
        <v>16</v>
      </c>
      <c r="DH671" s="43">
        <f t="shared" si="3154"/>
        <v>1</v>
      </c>
      <c r="DI671" s="43">
        <v>0</v>
      </c>
      <c r="DJ671" s="53" t="str">
        <f t="shared" si="3155"/>
        <v>チロルイヤホン</v>
      </c>
      <c r="DK671" s="47">
        <f t="shared" si="3156"/>
        <v>1100</v>
      </c>
      <c r="DL671" s="44">
        <f t="shared" si="3157"/>
        <v>1100</v>
      </c>
      <c r="DM671" s="89">
        <f t="shared" si="3158"/>
        <v>0.17460317460317459</v>
      </c>
      <c r="DN671" s="35"/>
      <c r="DO671" s="27"/>
      <c r="DP671" s="51">
        <f>IF($A662="","",$A662)</f>
        <v>45838</v>
      </c>
      <c r="DQ671" s="43">
        <v>72</v>
      </c>
      <c r="DR671" s="43">
        <f t="shared" si="3159"/>
        <v>49</v>
      </c>
      <c r="DS671" s="43">
        <v>6</v>
      </c>
      <c r="DT671" s="87">
        <f t="shared" si="3160"/>
        <v>3</v>
      </c>
      <c r="DU671" s="43">
        <v>12</v>
      </c>
      <c r="DV671" s="43">
        <f t="shared" si="3161"/>
        <v>3</v>
      </c>
      <c r="DW671" s="43">
        <v>0</v>
      </c>
      <c r="DX671" s="53" t="str">
        <f t="shared" si="3162"/>
        <v>ゴールドイヤホン</v>
      </c>
      <c r="DY671" s="47">
        <f t="shared" si="3163"/>
        <v>770</v>
      </c>
      <c r="DZ671" s="44">
        <f t="shared" si="3164"/>
        <v>2310</v>
      </c>
      <c r="EA671" s="89">
        <f t="shared" si="3165"/>
        <v>0.47142857142857142</v>
      </c>
      <c r="EB671" s="35"/>
      <c r="EC671" s="27"/>
      <c r="ED671" s="51" t="str">
        <f t="shared" si="3088"/>
        <v/>
      </c>
      <c r="EE671" s="44"/>
      <c r="EF671" s="44" t="str">
        <f t="shared" si="3089"/>
        <v/>
      </c>
      <c r="EG671" s="44"/>
      <c r="EH671" s="44" t="str">
        <f t="shared" si="3090"/>
        <v/>
      </c>
      <c r="EI671" s="44"/>
      <c r="EJ671" s="44" t="str">
        <f t="shared" si="3091"/>
        <v/>
      </c>
      <c r="EK671" s="44"/>
      <c r="EL671" s="43"/>
      <c r="EM671" s="43" t="str">
        <f t="shared" si="3092"/>
        <v/>
      </c>
      <c r="EN671" s="44" t="str">
        <f t="shared" si="3093"/>
        <v/>
      </c>
      <c r="EO671" s="45" t="str">
        <f t="shared" si="3094"/>
        <v/>
      </c>
      <c r="EP671" s="35"/>
      <c r="EQ671" s="27"/>
      <c r="ER671" s="51" t="str">
        <f t="shared" si="3095"/>
        <v/>
      </c>
      <c r="ES671" s="44"/>
      <c r="ET671" s="44" t="str">
        <f t="shared" si="3096"/>
        <v/>
      </c>
      <c r="EU671" s="44"/>
      <c r="EV671" s="44" t="str">
        <f t="shared" si="3097"/>
        <v/>
      </c>
      <c r="EW671" s="44"/>
      <c r="EX671" s="44" t="str">
        <f>IF(EW671="","",EW670+EY670-EW671)</f>
        <v/>
      </c>
      <c r="EY671" s="44"/>
      <c r="EZ671" s="43"/>
      <c r="FA671" s="43" t="str">
        <f t="shared" si="3099"/>
        <v/>
      </c>
      <c r="FB671" s="44" t="str">
        <f t="shared" si="3100"/>
        <v/>
      </c>
      <c r="FC671" s="45" t="str">
        <f t="shared" si="3101"/>
        <v/>
      </c>
      <c r="FD671" s="35"/>
      <c r="HW671" s="181"/>
      <c r="HX671" s="27"/>
      <c r="HY671" s="27"/>
      <c r="HZ671" s="137"/>
      <c r="IA671" s="27"/>
      <c r="IC671" s="174"/>
      <c r="ID671" s="27"/>
      <c r="IE671" s="27"/>
      <c r="IF671" s="27"/>
      <c r="IG671" s="27"/>
      <c r="IH671" s="27"/>
      <c r="IL671" s="27"/>
      <c r="IM671" s="27"/>
      <c r="IN671" s="137"/>
      <c r="IO671" s="27"/>
      <c r="IQ671" s="174"/>
      <c r="IR671" s="27"/>
      <c r="IS671" s="27"/>
      <c r="IT671" s="27"/>
      <c r="IU671" s="27"/>
      <c r="IV671" s="27"/>
      <c r="IY671" s="33"/>
      <c r="IZ671" s="51">
        <f>IF($A662="","",$A662)</f>
        <v>45838</v>
      </c>
      <c r="JA671" s="43">
        <v>4746</v>
      </c>
      <c r="JB671" s="43">
        <f t="shared" si="3166"/>
        <v>26</v>
      </c>
      <c r="JC671" s="43">
        <v>256</v>
      </c>
      <c r="JD671" s="87">
        <f t="shared" si="3167"/>
        <v>0</v>
      </c>
      <c r="JE671" s="43">
        <v>9</v>
      </c>
      <c r="JF671" s="43">
        <f t="shared" si="3168"/>
        <v>0</v>
      </c>
      <c r="JG671" s="43">
        <v>6</v>
      </c>
      <c r="JH671" s="53" t="str">
        <f t="shared" si="3169"/>
        <v>お菓子ウォレット</v>
      </c>
      <c r="JI671" s="47">
        <f t="shared" si="3170"/>
        <v>800</v>
      </c>
      <c r="JJ671" s="44">
        <f t="shared" si="3171"/>
        <v>0</v>
      </c>
      <c r="JK671" s="89">
        <f t="shared" si="3172"/>
        <v>0</v>
      </c>
      <c r="JL671" s="35" t="s">
        <v>264</v>
      </c>
      <c r="JM671" s="27"/>
      <c r="JN671" s="51">
        <f>IF($A662="","",$A662)</f>
        <v>45838</v>
      </c>
      <c r="JO671" s="43">
        <v>4028</v>
      </c>
      <c r="JP671" s="43">
        <f t="shared" si="3173"/>
        <v>36</v>
      </c>
      <c r="JQ671" s="43">
        <v>123</v>
      </c>
      <c r="JR671" s="87">
        <f t="shared" si="3174"/>
        <v>4</v>
      </c>
      <c r="JS671" s="43">
        <v>10</v>
      </c>
      <c r="JT671" s="43">
        <f t="shared" si="3175"/>
        <v>3</v>
      </c>
      <c r="JU671" s="43">
        <v>4</v>
      </c>
      <c r="JV671" s="53" t="str">
        <f t="shared" si="3176"/>
        <v>ジャグラーイヤホン</v>
      </c>
      <c r="JW671" s="47">
        <f t="shared" si="3177"/>
        <v>1100</v>
      </c>
      <c r="JX671" s="44">
        <f t="shared" si="3178"/>
        <v>3300</v>
      </c>
      <c r="JY671" s="89">
        <f t="shared" si="3179"/>
        <v>0.91666666666666663</v>
      </c>
      <c r="JZ671" s="35" t="s">
        <v>261</v>
      </c>
      <c r="KA671" s="61"/>
      <c r="KB671" s="51">
        <f>IF($A662="","",$A662)</f>
        <v>45838</v>
      </c>
      <c r="KC671" s="43">
        <v>3484</v>
      </c>
      <c r="KD671" s="43">
        <f t="shared" si="3180"/>
        <v>145</v>
      </c>
      <c r="KE671" s="43">
        <v>153</v>
      </c>
      <c r="KF671" s="87">
        <f t="shared" si="3181"/>
        <v>3</v>
      </c>
      <c r="KG671" s="43">
        <v>5</v>
      </c>
      <c r="KH671" s="43">
        <f t="shared" si="3182"/>
        <v>3</v>
      </c>
      <c r="KI671" s="43">
        <v>3</v>
      </c>
      <c r="KJ671" s="53" t="str">
        <f t="shared" si="3183"/>
        <v>サンリオFAN</v>
      </c>
      <c r="KK671" s="47">
        <f t="shared" si="3184"/>
        <v>1100</v>
      </c>
      <c r="KL671" s="44">
        <f t="shared" si="3185"/>
        <v>3300</v>
      </c>
      <c r="KM671" s="89">
        <f t="shared" si="3186"/>
        <v>0.22758620689655173</v>
      </c>
      <c r="KN671" s="35"/>
      <c r="KO671" s="27"/>
      <c r="KP671" s="51">
        <f>IF($A662="","",$A662)</f>
        <v>45838</v>
      </c>
      <c r="KQ671" s="43">
        <v>2782</v>
      </c>
      <c r="KR671" s="43">
        <f t="shared" si="3187"/>
        <v>14</v>
      </c>
      <c r="KS671" s="43">
        <v>111</v>
      </c>
      <c r="KT671" s="87">
        <f t="shared" si="3188"/>
        <v>0</v>
      </c>
      <c r="KU671" s="43">
        <v>15</v>
      </c>
      <c r="KV671" s="43">
        <f t="shared" si="3189"/>
        <v>0</v>
      </c>
      <c r="KW671" s="43">
        <v>75</v>
      </c>
      <c r="KX671" s="53" t="str">
        <f t="shared" si="3192"/>
        <v>猫アイシャドウ</v>
      </c>
      <c r="KY671" s="47">
        <f t="shared" si="3193"/>
        <v>1034</v>
      </c>
      <c r="KZ671" s="44">
        <f t="shared" si="3190"/>
        <v>0</v>
      </c>
      <c r="LA671" s="89">
        <f t="shared" si="3191"/>
        <v>0</v>
      </c>
      <c r="LB671" s="35" t="s">
        <v>266</v>
      </c>
      <c r="LC671" s="27"/>
      <c r="LD671" s="51">
        <f>IF(A663="","",A663)</f>
        <v>45842</v>
      </c>
      <c r="LE671" s="43">
        <v>65840</v>
      </c>
      <c r="LF671" s="93">
        <f>IF(LE671="","",LE671-LE668)</f>
        <v>42</v>
      </c>
      <c r="LG671" s="43">
        <v>444</v>
      </c>
      <c r="LH671" s="43">
        <f t="shared" si="3194"/>
        <v>0</v>
      </c>
      <c r="LI671" s="43">
        <v>1</v>
      </c>
      <c r="LJ671" s="87">
        <f t="shared" si="3195"/>
        <v>0</v>
      </c>
      <c r="LK671" s="43">
        <v>0</v>
      </c>
      <c r="LL671" s="64" t="str">
        <f>IF(LE671="","",LL668)</f>
        <v>コキンちゃん、ギャルクロミ</v>
      </c>
      <c r="LM671" s="47">
        <f>IF(LF671="","",LM668)</f>
        <v>1000</v>
      </c>
      <c r="LN671" s="87">
        <f t="shared" si="3130"/>
        <v>0</v>
      </c>
      <c r="LO671" s="54"/>
      <c r="LP671" s="35"/>
      <c r="LQ671" s="27"/>
      <c r="LR671" s="51" t="str">
        <f t="shared" si="3102"/>
        <v/>
      </c>
      <c r="LS671" s="44"/>
      <c r="LT671" s="44" t="str">
        <f t="shared" si="3103"/>
        <v/>
      </c>
      <c r="LU671" s="44"/>
      <c r="LV671" s="44" t="str">
        <f t="shared" si="3104"/>
        <v/>
      </c>
      <c r="LW671" s="44"/>
      <c r="LX671" s="44" t="str">
        <f t="shared" si="3105"/>
        <v/>
      </c>
      <c r="LY671" s="44"/>
      <c r="LZ671" s="43"/>
      <c r="MA671" s="43" t="str">
        <f t="shared" si="3106"/>
        <v/>
      </c>
      <c r="MB671" s="44" t="str">
        <f t="shared" si="3107"/>
        <v/>
      </c>
      <c r="MC671" s="45" t="str">
        <f t="shared" si="3108"/>
        <v/>
      </c>
      <c r="MD671" s="35"/>
      <c r="ME671" s="27"/>
      <c r="MF671" s="51" t="str">
        <f t="shared" si="3109"/>
        <v/>
      </c>
      <c r="MG671" s="44"/>
      <c r="MH671" s="44" t="str">
        <f t="shared" si="3110"/>
        <v/>
      </c>
      <c r="MI671" s="44"/>
      <c r="MJ671" s="44" t="str">
        <f t="shared" si="3111"/>
        <v/>
      </c>
      <c r="MK671" s="44"/>
      <c r="ML671" s="44" t="str">
        <f t="shared" si="3112"/>
        <v/>
      </c>
      <c r="MM671" s="44"/>
      <c r="MN671" s="43"/>
      <c r="MO671" s="43" t="str">
        <f t="shared" si="3113"/>
        <v/>
      </c>
      <c r="MP671" s="44" t="str">
        <f t="shared" si="3114"/>
        <v/>
      </c>
      <c r="MQ671" s="45" t="str">
        <f t="shared" si="3115"/>
        <v/>
      </c>
      <c r="MR671" s="35"/>
      <c r="MS671" s="27"/>
      <c r="MT671" s="51" t="str">
        <f t="shared" si="3116"/>
        <v/>
      </c>
      <c r="MU671" s="44"/>
      <c r="MV671" s="44" t="str">
        <f t="shared" si="3117"/>
        <v/>
      </c>
      <c r="MW671" s="44"/>
      <c r="MX671" s="44" t="str">
        <f t="shared" si="3118"/>
        <v/>
      </c>
      <c r="MY671" s="44"/>
      <c r="MZ671" s="44" t="str">
        <f t="shared" si="3119"/>
        <v/>
      </c>
      <c r="NA671" s="44"/>
      <c r="NB671" s="43"/>
      <c r="NC671" s="43" t="str">
        <f t="shared" si="3120"/>
        <v/>
      </c>
      <c r="ND671" s="44" t="str">
        <f t="shared" si="3121"/>
        <v/>
      </c>
      <c r="NE671" s="45" t="str">
        <f t="shared" si="3122"/>
        <v/>
      </c>
      <c r="NF671" s="35"/>
      <c r="NG671" s="27"/>
      <c r="NH671" s="51" t="str">
        <f t="shared" si="3123"/>
        <v/>
      </c>
      <c r="NI671" s="44"/>
      <c r="NJ671" s="44" t="str">
        <f t="shared" si="3124"/>
        <v/>
      </c>
      <c r="NK671" s="44"/>
      <c r="NL671" s="44" t="str">
        <f t="shared" si="3125"/>
        <v/>
      </c>
      <c r="NM671" s="44"/>
      <c r="NN671" s="44" t="str">
        <f>IF(NM671="","",NM670+NO670-NM671)</f>
        <v/>
      </c>
      <c r="NO671" s="44"/>
      <c r="NP671" s="43"/>
      <c r="NQ671" s="43" t="str">
        <f t="shared" si="3127"/>
        <v/>
      </c>
      <c r="NR671" s="44" t="str">
        <f t="shared" si="3128"/>
        <v/>
      </c>
      <c r="NS671" s="45" t="str">
        <f t="shared" si="3129"/>
        <v/>
      </c>
      <c r="NT671" s="35"/>
    </row>
    <row r="672" spans="1:384" ht="15" customHeight="1" x14ac:dyDescent="0.2">
      <c r="A672" s="38"/>
      <c r="B672" s="39" t="str">
        <f>IF(A672="","",SUM(J672,LF698,AL672,ET672,AZ672,EF672,LT672,NJ672,MV672,MH672,X672)+SUM(DR711:DR714)+SUM(CP711:CP714)+SUM(CB711:CB714)+SUM(BN711:BN714)+SUM(DD711:DD714)+SUM(JB711:JB714)+SUM(JP711:JP714)+SUM(KD711:KD714)+SUM(KR711:KR714))</f>
        <v/>
      </c>
      <c r="C672" s="40" t="str">
        <f>IF(A672="","",SUM(J672,X672,AL672,AZ672)+SUM(BN711:BN714)+SUM(CB711:CB714)+SUM(CP711:CP714))</f>
        <v/>
      </c>
      <c r="D672" s="40" t="str">
        <f>IF(A672="","",SUM(EF672,LT672)+SUM(DD711:DD714)+SUM(DR711:DR714))</f>
        <v/>
      </c>
      <c r="E672" s="40" t="str">
        <f>IF(A672="","",SUM(NJ672,MV672,MH672,ET672,LF698)+SUM(JB711:JB714)+SUM(JP711:JP714)+SUM(KD711:KD714)+SUM(KR711:KR714))</f>
        <v/>
      </c>
      <c r="F672" s="140"/>
      <c r="G672" s="140"/>
      <c r="H672" s="42"/>
      <c r="I672" s="44"/>
      <c r="J672" s="44" t="str">
        <f t="shared" si="3061"/>
        <v/>
      </c>
      <c r="K672" s="44"/>
      <c r="L672" s="44" t="str">
        <f t="shared" si="3062"/>
        <v/>
      </c>
      <c r="M672" s="44"/>
      <c r="N672" s="44" t="str">
        <f t="shared" si="3063"/>
        <v/>
      </c>
      <c r="O672" s="44"/>
      <c r="P672" s="43"/>
      <c r="Q672" s="43" t="str">
        <f t="shared" si="3064"/>
        <v/>
      </c>
      <c r="R672" s="44" t="str">
        <f t="shared" si="3065"/>
        <v/>
      </c>
      <c r="S672" s="45" t="str">
        <f t="shared" si="3066"/>
        <v/>
      </c>
      <c r="T672" s="35"/>
      <c r="U672" s="27"/>
      <c r="V672" s="51" t="str">
        <f t="shared" si="3067"/>
        <v/>
      </c>
      <c r="W672" s="44"/>
      <c r="X672" s="44" t="str">
        <f t="shared" si="3068"/>
        <v/>
      </c>
      <c r="Y672" s="44"/>
      <c r="Z672" s="44" t="str">
        <f t="shared" si="3069"/>
        <v/>
      </c>
      <c r="AA672" s="44"/>
      <c r="AB672" s="44" t="str">
        <f t="shared" si="3070"/>
        <v/>
      </c>
      <c r="AC672" s="44"/>
      <c r="AD672" s="43"/>
      <c r="AE672" s="43" t="str">
        <f t="shared" si="3071"/>
        <v/>
      </c>
      <c r="AF672" s="44" t="str">
        <f t="shared" si="3072"/>
        <v/>
      </c>
      <c r="AG672" s="45" t="str">
        <f t="shared" si="3073"/>
        <v/>
      </c>
      <c r="AH672" s="35"/>
      <c r="AI672" s="27"/>
      <c r="AJ672" s="51" t="str">
        <f t="shared" si="3074"/>
        <v/>
      </c>
      <c r="AK672" s="44"/>
      <c r="AL672" s="44" t="str">
        <f t="shared" si="3075"/>
        <v/>
      </c>
      <c r="AM672" s="44"/>
      <c r="AN672" s="44" t="str">
        <f t="shared" si="3076"/>
        <v/>
      </c>
      <c r="AO672" s="44"/>
      <c r="AP672" s="44" t="str">
        <f t="shared" si="3077"/>
        <v/>
      </c>
      <c r="AQ672" s="44"/>
      <c r="AR672" s="43"/>
      <c r="AS672" s="43" t="str">
        <f t="shared" si="3078"/>
        <v/>
      </c>
      <c r="AT672" s="44" t="str">
        <f t="shared" si="3079"/>
        <v/>
      </c>
      <c r="AU672" s="45" t="str">
        <f t="shared" si="3080"/>
        <v/>
      </c>
      <c r="AV672" s="35"/>
      <c r="AW672" s="27"/>
      <c r="AX672" s="51" t="str">
        <f t="shared" si="3081"/>
        <v/>
      </c>
      <c r="AY672" s="44"/>
      <c r="AZ672" s="44" t="str">
        <f t="shared" si="3082"/>
        <v/>
      </c>
      <c r="BA672" s="44"/>
      <c r="BB672" s="44" t="str">
        <f t="shared" si="3083"/>
        <v/>
      </c>
      <c r="BC672" s="44"/>
      <c r="BD672" s="44" t="str">
        <f t="shared" si="3084"/>
        <v/>
      </c>
      <c r="BE672" s="44"/>
      <c r="BF672" s="43"/>
      <c r="BG672" s="43" t="str">
        <f t="shared" si="3085"/>
        <v/>
      </c>
      <c r="BH672" s="44" t="str">
        <f t="shared" si="3086"/>
        <v/>
      </c>
      <c r="BI672" s="45" t="str">
        <f t="shared" si="3087"/>
        <v/>
      </c>
      <c r="BJ672" s="35"/>
      <c r="BK672" s="50"/>
      <c r="BL672" s="51"/>
      <c r="BM672" s="43">
        <v>8830</v>
      </c>
      <c r="BN672" s="44">
        <f t="shared" si="3131"/>
        <v>52</v>
      </c>
      <c r="BO672" s="43">
        <v>257</v>
      </c>
      <c r="BP672" s="44">
        <f t="shared" si="3132"/>
        <v>1</v>
      </c>
      <c r="BQ672" s="43">
        <v>38</v>
      </c>
      <c r="BR672" s="44">
        <f t="shared" si="3133"/>
        <v>0</v>
      </c>
      <c r="BS672" s="44">
        <v>2</v>
      </c>
      <c r="BT672" s="60" t="str">
        <f t="shared" si="3134"/>
        <v>ミニ香水</v>
      </c>
      <c r="BU672" s="67">
        <f t="shared" si="3135"/>
        <v>1000</v>
      </c>
      <c r="BV672" s="43">
        <f t="shared" si="3136"/>
        <v>0</v>
      </c>
      <c r="BW672" s="45">
        <f t="shared" si="3137"/>
        <v>0</v>
      </c>
      <c r="BX672" s="35"/>
      <c r="BY672" s="27"/>
      <c r="BZ672" s="51"/>
      <c r="CA672" s="43">
        <v>18319</v>
      </c>
      <c r="CB672" s="44">
        <f t="shared" si="3138"/>
        <v>11</v>
      </c>
      <c r="CC672" s="43">
        <v>1023</v>
      </c>
      <c r="CD672" s="44">
        <f t="shared" si="3139"/>
        <v>2</v>
      </c>
      <c r="CE672" s="43">
        <v>13</v>
      </c>
      <c r="CF672" s="44">
        <f t="shared" si="3140"/>
        <v>3</v>
      </c>
      <c r="CG672" s="44">
        <v>0</v>
      </c>
      <c r="CH672" s="62" t="str">
        <f t="shared" si="3141"/>
        <v>ジャグラーイヤホン</v>
      </c>
      <c r="CI672" s="67">
        <f t="shared" si="3142"/>
        <v>1100</v>
      </c>
      <c r="CJ672" s="43">
        <f t="shared" si="3143"/>
        <v>3300</v>
      </c>
      <c r="CK672" s="45">
        <f t="shared" si="3144"/>
        <v>3</v>
      </c>
      <c r="CL672" s="92" t="s">
        <v>256</v>
      </c>
      <c r="CM672" s="27"/>
      <c r="CN672" s="51"/>
      <c r="CO672" s="43">
        <v>14227</v>
      </c>
      <c r="CP672" s="44">
        <f t="shared" si="3145"/>
        <v>42</v>
      </c>
      <c r="CQ672" s="43">
        <v>552</v>
      </c>
      <c r="CR672" s="44">
        <f t="shared" si="3146"/>
        <v>1</v>
      </c>
      <c r="CS672" s="43">
        <v>12</v>
      </c>
      <c r="CT672" s="44">
        <f t="shared" si="3147"/>
        <v>1</v>
      </c>
      <c r="CU672" s="44">
        <v>-4</v>
      </c>
      <c r="CV672" s="60" t="str">
        <f t="shared" si="3148"/>
        <v>モンチッチヘアゴム</v>
      </c>
      <c r="CW672" s="67">
        <f t="shared" si="3149"/>
        <v>440</v>
      </c>
      <c r="CX672" s="43">
        <f t="shared" si="3150"/>
        <v>440</v>
      </c>
      <c r="CY672" s="45">
        <f t="shared" si="3151"/>
        <v>0.10476190476190476</v>
      </c>
      <c r="CZ672" s="35" t="s">
        <v>258</v>
      </c>
      <c r="DA672" s="58"/>
      <c r="DB672" s="51"/>
      <c r="DC672" s="43">
        <v>6070</v>
      </c>
      <c r="DD672" s="44">
        <f t="shared" si="3152"/>
        <v>62</v>
      </c>
      <c r="DE672" s="43">
        <v>196</v>
      </c>
      <c r="DF672" s="44">
        <f t="shared" si="3153"/>
        <v>0</v>
      </c>
      <c r="DG672" s="43">
        <v>10</v>
      </c>
      <c r="DH672" s="44">
        <f t="shared" si="3154"/>
        <v>0</v>
      </c>
      <c r="DI672" s="44">
        <v>0</v>
      </c>
      <c r="DJ672" s="60" t="str">
        <f t="shared" si="3155"/>
        <v>デジタルミニカメラ</v>
      </c>
      <c r="DK672" s="67">
        <f t="shared" si="3156"/>
        <v>0</v>
      </c>
      <c r="DL672" s="43">
        <f t="shared" si="3157"/>
        <v>0</v>
      </c>
      <c r="DM672" s="45">
        <f t="shared" si="3158"/>
        <v>0</v>
      </c>
      <c r="DN672" s="35"/>
      <c r="DO672" s="27"/>
      <c r="DP672" s="51"/>
      <c r="DQ672" s="43">
        <v>262</v>
      </c>
      <c r="DR672" s="44">
        <f t="shared" si="3159"/>
        <v>143</v>
      </c>
      <c r="DS672" s="43">
        <v>8</v>
      </c>
      <c r="DT672" s="44">
        <f t="shared" si="3160"/>
        <v>4</v>
      </c>
      <c r="DU672" s="43">
        <v>5</v>
      </c>
      <c r="DV672" s="44">
        <f t="shared" si="3161"/>
        <v>4</v>
      </c>
      <c r="DW672" s="44">
        <v>2</v>
      </c>
      <c r="DX672" s="60" t="str">
        <f t="shared" si="3162"/>
        <v>サンリオFAN</v>
      </c>
      <c r="DY672" s="67">
        <f t="shared" si="3163"/>
        <v>1100</v>
      </c>
      <c r="DZ672" s="43">
        <f t="shared" si="3164"/>
        <v>4400</v>
      </c>
      <c r="EA672" s="45">
        <f t="shared" si="3165"/>
        <v>0.30769230769230771</v>
      </c>
      <c r="EB672" s="35"/>
      <c r="EC672" s="27"/>
      <c r="ED672" s="51" t="str">
        <f t="shared" si="3088"/>
        <v/>
      </c>
      <c r="EE672" s="44"/>
      <c r="EF672" s="44" t="str">
        <f t="shared" si="3089"/>
        <v/>
      </c>
      <c r="EG672" s="44"/>
      <c r="EH672" s="44" t="str">
        <f t="shared" si="3090"/>
        <v/>
      </c>
      <c r="EI672" s="44"/>
      <c r="EJ672" s="44" t="str">
        <f t="shared" si="3091"/>
        <v/>
      </c>
      <c r="EK672" s="44"/>
      <c r="EL672" s="43"/>
      <c r="EM672" s="43" t="str">
        <f t="shared" si="3092"/>
        <v/>
      </c>
      <c r="EN672" s="44" t="str">
        <f t="shared" si="3093"/>
        <v/>
      </c>
      <c r="EO672" s="45" t="str">
        <f t="shared" si="3094"/>
        <v/>
      </c>
      <c r="EP672" s="35"/>
      <c r="EQ672" s="27"/>
      <c r="ER672" s="51" t="str">
        <f t="shared" si="3095"/>
        <v/>
      </c>
      <c r="ES672" s="44"/>
      <c r="ET672" s="44" t="str">
        <f t="shared" si="3096"/>
        <v/>
      </c>
      <c r="EU672" s="44"/>
      <c r="EV672" s="44" t="str">
        <f t="shared" si="3097"/>
        <v/>
      </c>
      <c r="EW672" s="44"/>
      <c r="EX672" s="44" t="str">
        <f t="shared" ref="EX672" si="3196">IF(EW672="","",EW671+EY671-EW672)</f>
        <v/>
      </c>
      <c r="EY672" s="44"/>
      <c r="EZ672" s="43"/>
      <c r="FA672" s="43" t="str">
        <f t="shared" si="3099"/>
        <v/>
      </c>
      <c r="FB672" s="44" t="str">
        <f t="shared" si="3100"/>
        <v/>
      </c>
      <c r="FC672" s="45" t="str">
        <f t="shared" si="3101"/>
        <v/>
      </c>
      <c r="FD672" s="35"/>
      <c r="HW672" s="181"/>
      <c r="HX672" s="27"/>
      <c r="HY672" s="27"/>
      <c r="HZ672" s="137"/>
      <c r="IA672" s="27"/>
      <c r="IC672" s="174"/>
      <c r="ID672" s="27"/>
      <c r="IE672" s="27"/>
      <c r="IF672" s="27"/>
      <c r="IG672" s="27"/>
      <c r="IH672" s="27"/>
      <c r="IL672" s="27"/>
      <c r="IM672" s="27"/>
      <c r="IN672" s="137"/>
      <c r="IO672" s="27"/>
      <c r="IQ672" s="174"/>
      <c r="IR672" s="27"/>
      <c r="IS672" s="27"/>
      <c r="IT672" s="27"/>
      <c r="IU672" s="27"/>
      <c r="IV672" s="27"/>
      <c r="IY672" s="33"/>
      <c r="IZ672" s="51"/>
      <c r="JA672" s="43">
        <v>2944</v>
      </c>
      <c r="JB672" s="44">
        <f t="shared" si="3166"/>
        <v>45</v>
      </c>
      <c r="JC672" s="43">
        <v>87</v>
      </c>
      <c r="JD672" s="44">
        <f t="shared" si="3167"/>
        <v>2</v>
      </c>
      <c r="JE672" s="43">
        <v>34</v>
      </c>
      <c r="JF672" s="44">
        <f t="shared" si="3168"/>
        <v>2</v>
      </c>
      <c r="JG672" s="44">
        <v>2</v>
      </c>
      <c r="JH672" s="60" t="str">
        <f t="shared" si="3169"/>
        <v>ミニ香水</v>
      </c>
      <c r="JI672" s="67">
        <f t="shared" si="3170"/>
        <v>1100</v>
      </c>
      <c r="JJ672" s="43">
        <f t="shared" si="3171"/>
        <v>2200</v>
      </c>
      <c r="JK672" s="45">
        <f t="shared" si="3172"/>
        <v>0.48888888888888887</v>
      </c>
      <c r="JL672" s="35"/>
      <c r="JM672" s="27"/>
      <c r="JN672" s="51"/>
      <c r="JO672" s="43">
        <v>3728</v>
      </c>
      <c r="JP672" s="44">
        <f t="shared" si="3173"/>
        <v>68</v>
      </c>
      <c r="JQ672" s="43">
        <v>85</v>
      </c>
      <c r="JR672" s="44">
        <f t="shared" si="3174"/>
        <v>2</v>
      </c>
      <c r="JS672" s="43">
        <v>7</v>
      </c>
      <c r="JT672" s="44">
        <f t="shared" si="3175"/>
        <v>1</v>
      </c>
      <c r="JU672" s="44">
        <v>3</v>
      </c>
      <c r="JV672" s="60" t="str">
        <f t="shared" si="3176"/>
        <v>ジャグラーサウンドボタン</v>
      </c>
      <c r="JW672" s="67">
        <f t="shared" si="3177"/>
        <v>900</v>
      </c>
      <c r="JX672" s="43">
        <f t="shared" si="3178"/>
        <v>900</v>
      </c>
      <c r="JY672" s="45">
        <f t="shared" si="3179"/>
        <v>0.13235294117647059</v>
      </c>
      <c r="JZ672" s="35"/>
      <c r="KA672" s="61"/>
      <c r="KB672" s="51"/>
      <c r="KC672" s="43">
        <v>2803</v>
      </c>
      <c r="KD672" s="44">
        <f t="shared" si="3180"/>
        <v>90</v>
      </c>
      <c r="KE672" s="43">
        <v>88</v>
      </c>
      <c r="KF672" s="44">
        <f t="shared" si="3181"/>
        <v>2</v>
      </c>
      <c r="KG672" s="43">
        <v>13</v>
      </c>
      <c r="KH672" s="44">
        <f t="shared" si="3182"/>
        <v>2</v>
      </c>
      <c r="KI672" s="44">
        <v>3</v>
      </c>
      <c r="KJ672" s="60" t="str">
        <f t="shared" si="3183"/>
        <v>サンリオキーケース</v>
      </c>
      <c r="KK672" s="67">
        <f t="shared" si="3184"/>
        <v>726</v>
      </c>
      <c r="KL672" s="43">
        <f t="shared" si="3185"/>
        <v>1452</v>
      </c>
      <c r="KM672" s="45">
        <f t="shared" si="3186"/>
        <v>0.16133333333333333</v>
      </c>
      <c r="KN672" s="35"/>
      <c r="KO672" s="27"/>
      <c r="KP672" s="51"/>
      <c r="KQ672" s="43">
        <v>2912</v>
      </c>
      <c r="KR672" s="44">
        <f t="shared" si="3187"/>
        <v>97</v>
      </c>
      <c r="KS672" s="43">
        <v>66</v>
      </c>
      <c r="KT672" s="44">
        <f t="shared" si="3188"/>
        <v>1</v>
      </c>
      <c r="KU672" s="43">
        <v>8</v>
      </c>
      <c r="KV672" s="44">
        <f t="shared" si="3189"/>
        <v>1</v>
      </c>
      <c r="KW672" s="44">
        <v>6</v>
      </c>
      <c r="KX672" s="60" t="s">
        <v>97</v>
      </c>
      <c r="KY672" s="67">
        <v>722</v>
      </c>
      <c r="KZ672" s="43">
        <f t="shared" si="3190"/>
        <v>722</v>
      </c>
      <c r="LA672" s="45">
        <f t="shared" si="3191"/>
        <v>7.4432989690721651E-2</v>
      </c>
      <c r="LB672" s="35"/>
      <c r="LC672" s="27"/>
      <c r="LD672" s="98"/>
      <c r="LE672" s="44"/>
      <c r="LF672" s="44"/>
      <c r="LG672" s="44">
        <v>529</v>
      </c>
      <c r="LH672" s="44">
        <f t="shared" si="3194"/>
        <v>0</v>
      </c>
      <c r="LI672" s="43">
        <v>2</v>
      </c>
      <c r="LJ672" s="44">
        <f t="shared" si="3195"/>
        <v>0</v>
      </c>
      <c r="LK672" s="44">
        <v>0</v>
      </c>
      <c r="LL672" s="72" t="str">
        <f>IF(LE671="","",LL669)</f>
        <v>バイキンティッシュカバー</v>
      </c>
      <c r="LM672" s="67">
        <f>IF(LF671="","",LM669)</f>
        <v>1000</v>
      </c>
      <c r="LN672" s="44">
        <f t="shared" si="3130"/>
        <v>0</v>
      </c>
      <c r="LO672" s="45"/>
      <c r="LP672" s="35"/>
      <c r="LQ672" s="27"/>
      <c r="LR672" s="51" t="str">
        <f t="shared" si="3102"/>
        <v/>
      </c>
      <c r="LS672" s="44"/>
      <c r="LT672" s="44" t="str">
        <f t="shared" si="3103"/>
        <v/>
      </c>
      <c r="LU672" s="44"/>
      <c r="LV672" s="44" t="str">
        <f t="shared" si="3104"/>
        <v/>
      </c>
      <c r="LW672" s="44"/>
      <c r="LX672" s="44" t="str">
        <f t="shared" si="3105"/>
        <v/>
      </c>
      <c r="LY672" s="44"/>
      <c r="LZ672" s="43"/>
      <c r="MA672" s="43" t="str">
        <f t="shared" si="3106"/>
        <v/>
      </c>
      <c r="MB672" s="44" t="str">
        <f t="shared" si="3107"/>
        <v/>
      </c>
      <c r="MC672" s="45" t="str">
        <f t="shared" si="3108"/>
        <v/>
      </c>
      <c r="MD672" s="35"/>
      <c r="ME672" s="27"/>
      <c r="MF672" s="51" t="str">
        <f t="shared" si="3109"/>
        <v/>
      </c>
      <c r="MG672" s="44"/>
      <c r="MH672" s="44" t="str">
        <f t="shared" si="3110"/>
        <v/>
      </c>
      <c r="MI672" s="44"/>
      <c r="MJ672" s="44" t="str">
        <f t="shared" si="3111"/>
        <v/>
      </c>
      <c r="MK672" s="44"/>
      <c r="ML672" s="44" t="str">
        <f t="shared" si="3112"/>
        <v/>
      </c>
      <c r="MM672" s="44"/>
      <c r="MN672" s="43"/>
      <c r="MO672" s="43" t="str">
        <f t="shared" si="3113"/>
        <v/>
      </c>
      <c r="MP672" s="44" t="str">
        <f t="shared" si="3114"/>
        <v/>
      </c>
      <c r="MQ672" s="45" t="str">
        <f t="shared" si="3115"/>
        <v/>
      </c>
      <c r="MR672" s="35"/>
      <c r="MS672" s="27"/>
      <c r="MT672" s="51" t="str">
        <f t="shared" si="3116"/>
        <v/>
      </c>
      <c r="MU672" s="44"/>
      <c r="MV672" s="44" t="str">
        <f t="shared" si="3117"/>
        <v/>
      </c>
      <c r="MW672" s="44"/>
      <c r="MX672" s="44" t="str">
        <f t="shared" si="3118"/>
        <v/>
      </c>
      <c r="MY672" s="44"/>
      <c r="MZ672" s="44" t="str">
        <f t="shared" si="3119"/>
        <v/>
      </c>
      <c r="NA672" s="44"/>
      <c r="NB672" s="43"/>
      <c r="NC672" s="43" t="str">
        <f t="shared" si="3120"/>
        <v/>
      </c>
      <c r="ND672" s="44" t="str">
        <f t="shared" si="3121"/>
        <v/>
      </c>
      <c r="NE672" s="45" t="str">
        <f t="shared" si="3122"/>
        <v/>
      </c>
      <c r="NF672" s="35"/>
      <c r="NG672" s="27"/>
      <c r="NH672" s="51" t="str">
        <f t="shared" si="3123"/>
        <v/>
      </c>
      <c r="NI672" s="44"/>
      <c r="NJ672" s="44" t="str">
        <f t="shared" si="3124"/>
        <v/>
      </c>
      <c r="NK672" s="44"/>
      <c r="NL672" s="44" t="str">
        <f t="shared" si="3125"/>
        <v/>
      </c>
      <c r="NM672" s="44"/>
      <c r="NN672" s="44" t="str">
        <f>IF(NM672="","",NM671+NO671-NM672)</f>
        <v/>
      </c>
      <c r="NO672" s="44"/>
      <c r="NP672" s="43"/>
      <c r="NQ672" s="43" t="str">
        <f t="shared" si="3127"/>
        <v/>
      </c>
      <c r="NR672" s="44" t="str">
        <f t="shared" si="3128"/>
        <v/>
      </c>
      <c r="NS672" s="45" t="str">
        <f t="shared" si="3129"/>
        <v/>
      </c>
      <c r="NT672" s="35"/>
    </row>
    <row r="673" spans="1:384" ht="15" customHeight="1" thickBot="1" x14ac:dyDescent="0.25">
      <c r="A673" s="38"/>
      <c r="B673" s="39"/>
      <c r="C673" s="40"/>
      <c r="D673" s="40"/>
      <c r="E673" s="40"/>
      <c r="F673" s="140"/>
      <c r="G673" s="140"/>
      <c r="H673" s="42"/>
      <c r="I673" s="44"/>
      <c r="J673" s="44"/>
      <c r="K673" s="44"/>
      <c r="L673" s="44"/>
      <c r="M673" s="44"/>
      <c r="N673" s="44"/>
      <c r="O673" s="44"/>
      <c r="P673" s="43"/>
      <c r="Q673" s="43"/>
      <c r="R673" s="44"/>
      <c r="S673" s="45"/>
      <c r="T673" s="35"/>
      <c r="U673" s="27"/>
      <c r="V673" s="51" t="str">
        <f t="shared" si="3067"/>
        <v/>
      </c>
      <c r="W673" s="44"/>
      <c r="X673" s="44"/>
      <c r="Y673" s="44"/>
      <c r="Z673" s="44"/>
      <c r="AA673" s="44"/>
      <c r="AB673" s="44"/>
      <c r="AC673" s="44"/>
      <c r="AD673" s="43"/>
      <c r="AE673" s="43"/>
      <c r="AF673" s="44"/>
      <c r="AG673" s="45"/>
      <c r="AH673" s="35"/>
      <c r="AI673" s="27"/>
      <c r="AJ673" s="51" t="str">
        <f t="shared" si="3074"/>
        <v/>
      </c>
      <c r="AK673" s="44"/>
      <c r="AL673" s="44"/>
      <c r="AM673" s="44"/>
      <c r="AN673" s="44"/>
      <c r="AO673" s="44"/>
      <c r="AP673" s="44"/>
      <c r="AQ673" s="44"/>
      <c r="AR673" s="43"/>
      <c r="AS673" s="43"/>
      <c r="AT673" s="44"/>
      <c r="AU673" s="45"/>
      <c r="AV673" s="35"/>
      <c r="AW673" s="27"/>
      <c r="AX673" s="51" t="str">
        <f t="shared" si="3081"/>
        <v/>
      </c>
      <c r="AY673" s="44"/>
      <c r="AZ673" s="44"/>
      <c r="BA673" s="44"/>
      <c r="BB673" s="44"/>
      <c r="BC673" s="44"/>
      <c r="BD673" s="44"/>
      <c r="BE673" s="44"/>
      <c r="BF673" s="43"/>
      <c r="BG673" s="43"/>
      <c r="BH673" s="44"/>
      <c r="BI673" s="45"/>
      <c r="BJ673" s="35"/>
      <c r="BK673" s="50"/>
      <c r="BL673" s="99"/>
      <c r="BM673" s="25">
        <v>9545</v>
      </c>
      <c r="BN673" s="44">
        <f t="shared" si="3131"/>
        <v>49</v>
      </c>
      <c r="BO673" s="25">
        <v>553</v>
      </c>
      <c r="BP673" s="44">
        <f t="shared" si="3132"/>
        <v>1</v>
      </c>
      <c r="BQ673" s="25">
        <v>40</v>
      </c>
      <c r="BR673" s="44">
        <f t="shared" si="3133"/>
        <v>2</v>
      </c>
      <c r="BS673" s="44">
        <v>0</v>
      </c>
      <c r="BT673" s="60" t="str">
        <f t="shared" si="3134"/>
        <v>ニキ</v>
      </c>
      <c r="BU673" s="67">
        <f t="shared" si="3135"/>
        <v>800</v>
      </c>
      <c r="BV673" s="44">
        <f t="shared" si="3136"/>
        <v>1600</v>
      </c>
      <c r="BW673" s="45">
        <f t="shared" si="3137"/>
        <v>0.32653061224489793</v>
      </c>
      <c r="BX673" s="99" t="s">
        <v>267</v>
      </c>
      <c r="BY673" s="27"/>
      <c r="BZ673" s="100"/>
      <c r="CA673" s="25">
        <v>15314</v>
      </c>
      <c r="CB673" s="44">
        <f t="shared" si="3138"/>
        <v>61</v>
      </c>
      <c r="CC673" s="25">
        <v>1813</v>
      </c>
      <c r="CD673" s="44">
        <f t="shared" si="3139"/>
        <v>1</v>
      </c>
      <c r="CE673" s="25">
        <v>16</v>
      </c>
      <c r="CF673" s="44">
        <f t="shared" si="3140"/>
        <v>1</v>
      </c>
      <c r="CG673" s="44">
        <v>0</v>
      </c>
      <c r="CH673" s="60" t="str">
        <f t="shared" si="3141"/>
        <v>チロルイヤホン</v>
      </c>
      <c r="CI673" s="67">
        <f t="shared" si="3142"/>
        <v>1100</v>
      </c>
      <c r="CJ673" s="44">
        <f t="shared" si="3143"/>
        <v>1100</v>
      </c>
      <c r="CK673" s="45">
        <f t="shared" si="3144"/>
        <v>0.18032786885245902</v>
      </c>
      <c r="CL673" s="35"/>
      <c r="CM673" s="27"/>
      <c r="CN673" s="100"/>
      <c r="CO673" s="25">
        <v>18709</v>
      </c>
      <c r="CP673" s="44">
        <f t="shared" si="3145"/>
        <v>76</v>
      </c>
      <c r="CQ673" s="25">
        <v>883</v>
      </c>
      <c r="CR673" s="44">
        <f t="shared" si="3146"/>
        <v>3</v>
      </c>
      <c r="CS673" s="25">
        <v>65</v>
      </c>
      <c r="CT673" s="44">
        <f t="shared" si="3147"/>
        <v>3</v>
      </c>
      <c r="CU673" s="44">
        <v>0</v>
      </c>
      <c r="CV673" s="60" t="str">
        <f t="shared" si="3148"/>
        <v>キティサンダルキーホルダー</v>
      </c>
      <c r="CW673" s="67">
        <f t="shared" si="3149"/>
        <v>605</v>
      </c>
      <c r="CX673" s="44">
        <f t="shared" si="3150"/>
        <v>1815</v>
      </c>
      <c r="CY673" s="45">
        <f t="shared" si="3151"/>
        <v>0.2388157894736842</v>
      </c>
      <c r="CZ673" s="35"/>
      <c r="DA673" s="58"/>
      <c r="DB673" s="100"/>
      <c r="DC673" s="25">
        <v>6273</v>
      </c>
      <c r="DD673" s="44">
        <f t="shared" si="3152"/>
        <v>98</v>
      </c>
      <c r="DE673" s="25">
        <v>369</v>
      </c>
      <c r="DF673" s="44">
        <f t="shared" si="3153"/>
        <v>8</v>
      </c>
      <c r="DG673" s="25">
        <v>94</v>
      </c>
      <c r="DH673" s="44">
        <f t="shared" si="3154"/>
        <v>8</v>
      </c>
      <c r="DI673" s="44">
        <v>0</v>
      </c>
      <c r="DJ673" s="60" t="str">
        <f t="shared" si="3155"/>
        <v>スプランキーラバー</v>
      </c>
      <c r="DK673" s="67">
        <f t="shared" si="3156"/>
        <v>187</v>
      </c>
      <c r="DL673" s="44">
        <f t="shared" si="3157"/>
        <v>1496</v>
      </c>
      <c r="DM673" s="45">
        <f t="shared" si="3158"/>
        <v>0.15265306122448979</v>
      </c>
      <c r="DN673" s="35"/>
      <c r="DO673" s="27"/>
      <c r="DP673" s="100"/>
      <c r="DQ673" s="25">
        <v>67</v>
      </c>
      <c r="DR673" s="44">
        <f t="shared" si="3159"/>
        <v>46</v>
      </c>
      <c r="DS673" s="25">
        <v>8</v>
      </c>
      <c r="DT673" s="44">
        <f t="shared" si="3160"/>
        <v>2</v>
      </c>
      <c r="DU673" s="25">
        <v>10</v>
      </c>
      <c r="DV673" s="44">
        <f t="shared" si="3161"/>
        <v>2</v>
      </c>
      <c r="DW673" s="44">
        <v>0</v>
      </c>
      <c r="DX673" s="60" t="str">
        <f t="shared" si="3162"/>
        <v>ギャルキティキーケース</v>
      </c>
      <c r="DY673" s="67">
        <f t="shared" si="3163"/>
        <v>726</v>
      </c>
      <c r="DZ673" s="44">
        <f t="shared" si="3164"/>
        <v>1452</v>
      </c>
      <c r="EA673" s="45">
        <f t="shared" si="3165"/>
        <v>0.31565217391304345</v>
      </c>
      <c r="EB673" s="35"/>
      <c r="EC673" s="27"/>
      <c r="ED673" s="51" t="str">
        <f t="shared" si="3088"/>
        <v/>
      </c>
      <c r="EE673" s="44"/>
      <c r="EF673" s="44"/>
      <c r="EG673" s="44"/>
      <c r="EH673" s="44"/>
      <c r="EI673" s="44"/>
      <c r="EJ673" s="44"/>
      <c r="EK673" s="44"/>
      <c r="EL673" s="43"/>
      <c r="EM673" s="43"/>
      <c r="EN673" s="44"/>
      <c r="EO673" s="45"/>
      <c r="EP673" s="35"/>
      <c r="EQ673" s="27"/>
      <c r="ER673" s="51" t="str">
        <f t="shared" si="3095"/>
        <v/>
      </c>
      <c r="ES673" s="44"/>
      <c r="ET673" s="44"/>
      <c r="EU673" s="44"/>
      <c r="EV673" s="44"/>
      <c r="EW673" s="44"/>
      <c r="EX673" s="44"/>
      <c r="EY673" s="44"/>
      <c r="EZ673" s="43"/>
      <c r="FA673" s="43"/>
      <c r="FB673" s="44"/>
      <c r="FC673" s="45"/>
      <c r="FD673" s="35"/>
      <c r="HW673" s="181"/>
      <c r="IY673" s="33"/>
      <c r="IZ673" s="100"/>
      <c r="JA673" s="25">
        <v>2805</v>
      </c>
      <c r="JB673" s="44">
        <f t="shared" si="3166"/>
        <v>30</v>
      </c>
      <c r="JC673" s="25">
        <v>90</v>
      </c>
      <c r="JD673" s="44">
        <f t="shared" si="3167"/>
        <v>1</v>
      </c>
      <c r="JE673" s="25">
        <v>20</v>
      </c>
      <c r="JF673" s="44">
        <f t="shared" si="3168"/>
        <v>1</v>
      </c>
      <c r="JG673" s="44">
        <v>4</v>
      </c>
      <c r="JH673" s="60" t="str">
        <f t="shared" si="3169"/>
        <v>アンパンマンもちふわ</v>
      </c>
      <c r="JI673" s="67">
        <f t="shared" si="3170"/>
        <v>673</v>
      </c>
      <c r="JJ673" s="44">
        <f t="shared" si="3171"/>
        <v>673</v>
      </c>
      <c r="JK673" s="45">
        <f t="shared" si="3172"/>
        <v>0.22433333333333333</v>
      </c>
      <c r="JL673" s="35"/>
      <c r="JM673" s="27"/>
      <c r="JN673" s="100"/>
      <c r="JO673" s="25">
        <v>2282</v>
      </c>
      <c r="JP673" s="44">
        <f t="shared" si="3173"/>
        <v>23</v>
      </c>
      <c r="JQ673" s="25">
        <v>122</v>
      </c>
      <c r="JR673" s="44">
        <f t="shared" si="3174"/>
        <v>2</v>
      </c>
      <c r="JS673" s="25">
        <v>52</v>
      </c>
      <c r="JT673" s="44">
        <f t="shared" si="3175"/>
        <v>2</v>
      </c>
      <c r="JU673" s="44">
        <v>0</v>
      </c>
      <c r="JV673" s="60" t="str">
        <f t="shared" si="3176"/>
        <v>SPGマスコット</v>
      </c>
      <c r="JW673" s="67">
        <f t="shared" si="3177"/>
        <v>165</v>
      </c>
      <c r="JX673" s="44">
        <f t="shared" si="3178"/>
        <v>330</v>
      </c>
      <c r="JY673" s="45">
        <f t="shared" si="3179"/>
        <v>0.14347826086956522</v>
      </c>
      <c r="JZ673" s="35"/>
      <c r="KA673" s="61"/>
      <c r="KB673" s="100"/>
      <c r="KC673" s="25">
        <v>2931</v>
      </c>
      <c r="KD673" s="44">
        <f t="shared" si="3180"/>
        <v>4</v>
      </c>
      <c r="KE673" s="25">
        <v>220</v>
      </c>
      <c r="KF673" s="44">
        <f t="shared" si="3181"/>
        <v>0</v>
      </c>
      <c r="KG673" s="25">
        <v>8</v>
      </c>
      <c r="KH673" s="44">
        <f t="shared" si="3182"/>
        <v>0</v>
      </c>
      <c r="KI673" s="44">
        <v>0</v>
      </c>
      <c r="KJ673" s="60" t="str">
        <f t="shared" si="3183"/>
        <v>パイの実イヤホン</v>
      </c>
      <c r="KK673" s="67">
        <f t="shared" si="3184"/>
        <v>1100</v>
      </c>
      <c r="KL673" s="44">
        <f t="shared" si="3185"/>
        <v>0</v>
      </c>
      <c r="KM673" s="45">
        <f t="shared" si="3186"/>
        <v>0</v>
      </c>
      <c r="KN673" s="35"/>
      <c r="KO673" s="27"/>
      <c r="KP673" s="100"/>
      <c r="KQ673" s="25">
        <v>3915</v>
      </c>
      <c r="KR673" s="44">
        <f t="shared" si="3187"/>
        <v>34</v>
      </c>
      <c r="KS673" s="25">
        <v>194</v>
      </c>
      <c r="KT673" s="44">
        <f t="shared" si="3188"/>
        <v>2</v>
      </c>
      <c r="KU673" s="25">
        <v>96</v>
      </c>
      <c r="KV673" s="44">
        <f t="shared" si="3189"/>
        <v>2</v>
      </c>
      <c r="KW673" s="44">
        <v>-20</v>
      </c>
      <c r="KX673" s="60" t="str">
        <f t="shared" si="3192"/>
        <v>キティサンダルKH</v>
      </c>
      <c r="KY673" s="67">
        <f t="shared" si="3193"/>
        <v>605</v>
      </c>
      <c r="KZ673" s="44">
        <f t="shared" si="3190"/>
        <v>1210</v>
      </c>
      <c r="LA673" s="45">
        <f t="shared" si="3191"/>
        <v>0.35588235294117648</v>
      </c>
      <c r="LB673" s="35"/>
      <c r="LC673" s="27"/>
      <c r="LD673" s="74"/>
      <c r="LE673" s="75"/>
      <c r="LF673" s="75"/>
      <c r="LG673" s="75">
        <v>1166</v>
      </c>
      <c r="LH673" s="75">
        <f t="shared" si="3194"/>
        <v>0</v>
      </c>
      <c r="LI673" s="76">
        <v>2</v>
      </c>
      <c r="LJ673" s="75">
        <f t="shared" si="3195"/>
        <v>0</v>
      </c>
      <c r="LK673" s="75">
        <v>0</v>
      </c>
      <c r="LL673" s="77" t="str">
        <f>IF(LE671="","",LL670)</f>
        <v>ギャルキティ、アンパンぬいぐるみ</v>
      </c>
      <c r="LM673" s="78">
        <f>IF(LF671="","",LM670)</f>
        <v>1000</v>
      </c>
      <c r="LN673" s="75">
        <f t="shared" si="3130"/>
        <v>0</v>
      </c>
      <c r="LO673" s="79"/>
      <c r="LP673" s="35"/>
      <c r="LQ673" s="27"/>
      <c r="LR673" s="51" t="str">
        <f t="shared" si="3102"/>
        <v/>
      </c>
      <c r="LS673" s="44"/>
      <c r="LT673" s="44"/>
      <c r="LU673" s="44"/>
      <c r="LV673" s="44"/>
      <c r="LW673" s="44"/>
      <c r="LX673" s="44"/>
      <c r="LY673" s="44"/>
      <c r="LZ673" s="43"/>
      <c r="MA673" s="43"/>
      <c r="MB673" s="44"/>
      <c r="MC673" s="45"/>
      <c r="MD673" s="35"/>
      <c r="ME673" s="27"/>
      <c r="MF673" s="51" t="str">
        <f t="shared" si="3109"/>
        <v/>
      </c>
      <c r="MG673" s="44"/>
      <c r="MH673" s="44"/>
      <c r="MI673" s="44"/>
      <c r="MJ673" s="44"/>
      <c r="MK673" s="44"/>
      <c r="ML673" s="44"/>
      <c r="MM673" s="44"/>
      <c r="MN673" s="43"/>
      <c r="MO673" s="43"/>
      <c r="MP673" s="44"/>
      <c r="MQ673" s="45"/>
      <c r="MR673" s="35"/>
      <c r="MS673" s="27"/>
      <c r="MT673" s="51" t="str">
        <f t="shared" si="3116"/>
        <v/>
      </c>
      <c r="MU673" s="44"/>
      <c r="MV673" s="44"/>
      <c r="MW673" s="44"/>
      <c r="MX673" s="44"/>
      <c r="MY673" s="44"/>
      <c r="MZ673" s="44"/>
      <c r="NA673" s="44"/>
      <c r="NB673" s="43"/>
      <c r="NC673" s="43"/>
      <c r="ND673" s="44"/>
      <c r="NE673" s="45"/>
      <c r="NF673" s="35"/>
      <c r="NG673" s="27"/>
      <c r="NH673" s="51" t="str">
        <f t="shared" si="3123"/>
        <v/>
      </c>
      <c r="NI673" s="44"/>
      <c r="NJ673" s="44"/>
      <c r="NK673" s="44"/>
      <c r="NL673" s="44"/>
      <c r="NM673" s="44"/>
      <c r="NN673" s="44"/>
      <c r="NO673" s="44"/>
      <c r="NP673" s="43"/>
      <c r="NQ673" s="43"/>
      <c r="NR673" s="44"/>
      <c r="NS673" s="45"/>
      <c r="NT673" s="35"/>
    </row>
    <row r="674" spans="1:384" ht="15" customHeight="1" thickTop="1" thickBot="1" x14ac:dyDescent="0.25">
      <c r="A674" s="38"/>
      <c r="B674" s="39"/>
      <c r="C674" s="40"/>
      <c r="D674" s="40"/>
      <c r="E674" s="40"/>
      <c r="F674" s="140"/>
      <c r="G674" s="140"/>
      <c r="H674" s="42"/>
      <c r="I674" s="44"/>
      <c r="J674" s="44" t="str">
        <f>IF(I674="","",I674-I675)</f>
        <v/>
      </c>
      <c r="K674" s="44"/>
      <c r="L674" s="44" t="str">
        <f>IF(K674="","",K674-K675)</f>
        <v/>
      </c>
      <c r="M674" s="44"/>
      <c r="N674" s="44" t="str">
        <f>IF(M674="","",M675+O675-M674)</f>
        <v/>
      </c>
      <c r="O674" s="44"/>
      <c r="P674" s="43"/>
      <c r="Q674" s="43" t="str">
        <f>IF(I674="","",Q675)</f>
        <v/>
      </c>
      <c r="R674" s="44" t="str">
        <f t="shared" ref="R674:R711" si="3197">IF(Q674="","",N674*Q674)</f>
        <v/>
      </c>
      <c r="S674" s="45" t="str">
        <f t="shared" ref="S674:S711" si="3198">IF(R674="","",R674/(J674*100))</f>
        <v/>
      </c>
      <c r="T674" s="35"/>
      <c r="U674" s="27"/>
      <c r="V674" s="51" t="str">
        <f t="shared" si="3067"/>
        <v/>
      </c>
      <c r="W674" s="67"/>
      <c r="X674" s="44" t="str">
        <f>IF(W674="","",W674-W675)</f>
        <v/>
      </c>
      <c r="Y674" s="44"/>
      <c r="Z674" s="44" t="str">
        <f>IF(Y674="","",Y674-Y675)</f>
        <v/>
      </c>
      <c r="AA674" s="44"/>
      <c r="AB674" s="44" t="str">
        <f>IF(AA674="","",AA675+AC675-AA674)</f>
        <v/>
      </c>
      <c r="AC674" s="44"/>
      <c r="AD674" s="43"/>
      <c r="AE674" s="43" t="str">
        <f>IF(W674="","",AE675)</f>
        <v/>
      </c>
      <c r="AF674" s="44" t="str">
        <f t="shared" ref="AF674:AF706" si="3199">IF(AE674="","",AB674*AE674)</f>
        <v/>
      </c>
      <c r="AG674" s="45" t="str">
        <f t="shared" ref="AG674:AG706" si="3200">IF(AF674="","",AF674/(X674*100))</f>
        <v/>
      </c>
      <c r="AH674" s="35"/>
      <c r="AI674" s="27"/>
      <c r="AJ674" s="51" t="str">
        <f t="shared" si="3074"/>
        <v/>
      </c>
      <c r="AK674" s="44"/>
      <c r="AL674" s="44" t="str">
        <f>IF(AK674="","",AK674-AK675)</f>
        <v/>
      </c>
      <c r="AM674" s="44"/>
      <c r="AN674" s="44" t="str">
        <f>IF(AM674="","",AM674-AM675)</f>
        <v/>
      </c>
      <c r="AO674" s="44"/>
      <c r="AP674" s="44" t="str">
        <f>IF(AO674="","",AO675+AQ675-AO674)</f>
        <v/>
      </c>
      <c r="AQ674" s="44"/>
      <c r="AR674" s="43"/>
      <c r="AS674" s="43" t="str">
        <f>IF(AK674="","",AS675)</f>
        <v/>
      </c>
      <c r="AT674" s="44" t="str">
        <f t="shared" ref="AT674:AT711" si="3201">IF(AS674="","",AP674*AS674)</f>
        <v/>
      </c>
      <c r="AU674" s="45" t="str">
        <f t="shared" ref="AU674:AU711" si="3202">IF(AT674="","",AT674/(AL674*100))</f>
        <v/>
      </c>
      <c r="AV674" s="35"/>
      <c r="AW674" s="27"/>
      <c r="AX674" s="51" t="str">
        <f t="shared" si="3081"/>
        <v/>
      </c>
      <c r="AY674" s="44"/>
      <c r="AZ674" s="44" t="str">
        <f>IF(AY674="","",AY674-AY675)</f>
        <v/>
      </c>
      <c r="BA674" s="44"/>
      <c r="BB674" s="44" t="str">
        <f>IF(BA674="","",BA674-BA675)</f>
        <v/>
      </c>
      <c r="BC674" s="44"/>
      <c r="BD674" s="44" t="str">
        <f>IF(BC674="","",BC675+BE675-BC674)</f>
        <v/>
      </c>
      <c r="BE674" s="44"/>
      <c r="BF674" s="43"/>
      <c r="BG674" s="43" t="str">
        <f>IF(AY674="","",BG675)</f>
        <v/>
      </c>
      <c r="BH674" s="44" t="str">
        <f t="shared" ref="BH674:BH711" si="3203">IF(BG674="","",BD674*BG674)</f>
        <v/>
      </c>
      <c r="BI674" s="45" t="str">
        <f t="shared" ref="BI674:BI711" si="3204">IF(BH674="","",BH674/(AZ674*100))</f>
        <v/>
      </c>
      <c r="BJ674" s="35"/>
      <c r="BK674" s="50"/>
      <c r="BL674" s="74"/>
      <c r="BM674" s="75">
        <v>8585</v>
      </c>
      <c r="BN674" s="75">
        <f t="shared" si="3131"/>
        <v>29</v>
      </c>
      <c r="BO674" s="75">
        <v>468</v>
      </c>
      <c r="BP674" s="75">
        <f t="shared" si="3132"/>
        <v>7</v>
      </c>
      <c r="BQ674" s="75">
        <v>62</v>
      </c>
      <c r="BR674" s="75">
        <f t="shared" si="3133"/>
        <v>7</v>
      </c>
      <c r="BS674" s="75">
        <v>-2</v>
      </c>
      <c r="BT674" s="77" t="str">
        <f t="shared" si="3134"/>
        <v>モンチッチボールペン</v>
      </c>
      <c r="BU674" s="78">
        <f t="shared" si="3135"/>
        <v>180</v>
      </c>
      <c r="BV674" s="75">
        <f t="shared" si="3136"/>
        <v>1260</v>
      </c>
      <c r="BW674" s="79">
        <f t="shared" si="3137"/>
        <v>0.43448275862068964</v>
      </c>
      <c r="BX674" s="35" t="s">
        <v>259</v>
      </c>
      <c r="BY674" s="27"/>
      <c r="BZ674" s="74"/>
      <c r="CA674" s="75">
        <v>16426</v>
      </c>
      <c r="CB674" s="75">
        <f t="shared" si="3138"/>
        <v>109</v>
      </c>
      <c r="CC674" s="75">
        <v>1928</v>
      </c>
      <c r="CD674" s="75">
        <f t="shared" si="3139"/>
        <v>7</v>
      </c>
      <c r="CE674" s="75">
        <v>110</v>
      </c>
      <c r="CF674" s="75">
        <f t="shared" si="3140"/>
        <v>8</v>
      </c>
      <c r="CG674" s="75">
        <v>0</v>
      </c>
      <c r="CH674" s="77" t="str">
        <f t="shared" si="3141"/>
        <v>スプランキーラバー</v>
      </c>
      <c r="CI674" s="78">
        <f t="shared" si="3142"/>
        <v>187</v>
      </c>
      <c r="CJ674" s="75">
        <f t="shared" si="3143"/>
        <v>1496</v>
      </c>
      <c r="CK674" s="79">
        <f t="shared" si="3144"/>
        <v>0.13724770642201836</v>
      </c>
      <c r="CL674" s="35"/>
      <c r="CM674" s="27"/>
      <c r="CN674" s="74"/>
      <c r="CO674" s="75">
        <v>13386</v>
      </c>
      <c r="CP674" s="75">
        <f t="shared" si="3145"/>
        <v>49</v>
      </c>
      <c r="CQ674" s="75">
        <v>1633</v>
      </c>
      <c r="CR674" s="75">
        <f t="shared" si="3146"/>
        <v>3</v>
      </c>
      <c r="CS674" s="75">
        <v>248</v>
      </c>
      <c r="CT674" s="75">
        <f t="shared" si="3147"/>
        <v>2</v>
      </c>
      <c r="CU674" s="75">
        <v>0</v>
      </c>
      <c r="CV674" s="77" t="str">
        <f t="shared" si="3148"/>
        <v>サンリオブレスレット</v>
      </c>
      <c r="CW674" s="78">
        <f t="shared" si="3149"/>
        <v>200</v>
      </c>
      <c r="CX674" s="75">
        <f t="shared" si="3150"/>
        <v>400</v>
      </c>
      <c r="CY674" s="79">
        <f t="shared" si="3151"/>
        <v>8.1632653061224483E-2</v>
      </c>
      <c r="CZ674" s="35"/>
      <c r="DA674" s="58"/>
      <c r="DB674" s="74"/>
      <c r="DC674" s="75">
        <v>4099</v>
      </c>
      <c r="DD674" s="75">
        <f t="shared" si="3152"/>
        <v>24</v>
      </c>
      <c r="DE674" s="75">
        <v>235</v>
      </c>
      <c r="DF674" s="75">
        <f t="shared" si="3153"/>
        <v>0</v>
      </c>
      <c r="DG674" s="75">
        <v>8</v>
      </c>
      <c r="DH674" s="75">
        <f t="shared" si="3154"/>
        <v>0</v>
      </c>
      <c r="DI674" s="75">
        <v>0</v>
      </c>
      <c r="DJ674" s="77" t="str">
        <f t="shared" si="3155"/>
        <v>ピクミンマスコット</v>
      </c>
      <c r="DK674" s="78">
        <f t="shared" si="3156"/>
        <v>682</v>
      </c>
      <c r="DL674" s="75">
        <f t="shared" si="3157"/>
        <v>0</v>
      </c>
      <c r="DM674" s="79">
        <f t="shared" si="3158"/>
        <v>0</v>
      </c>
      <c r="DN674" s="35" t="s">
        <v>260</v>
      </c>
      <c r="DO674" s="27"/>
      <c r="DP674" s="74"/>
      <c r="DQ674" s="75">
        <v>110</v>
      </c>
      <c r="DR674" s="75">
        <f t="shared" si="3159"/>
        <v>91</v>
      </c>
      <c r="DS674" s="75">
        <v>3</v>
      </c>
      <c r="DT674" s="75">
        <f t="shared" si="3160"/>
        <v>2</v>
      </c>
      <c r="DU674" s="75">
        <v>5</v>
      </c>
      <c r="DV674" s="75">
        <f t="shared" si="3161"/>
        <v>3</v>
      </c>
      <c r="DW674" s="75">
        <v>0</v>
      </c>
      <c r="DX674" s="77" t="s">
        <v>245</v>
      </c>
      <c r="DY674" s="78">
        <v>957</v>
      </c>
      <c r="DZ674" s="75">
        <f t="shared" si="3164"/>
        <v>2871</v>
      </c>
      <c r="EA674" s="79">
        <f t="shared" si="3165"/>
        <v>0.31549450549450547</v>
      </c>
      <c r="EB674" s="35"/>
      <c r="EC674" s="27"/>
      <c r="ED674" s="51" t="str">
        <f t="shared" si="3088"/>
        <v/>
      </c>
      <c r="EE674" s="44"/>
      <c r="EF674" s="44" t="str">
        <f>IF(EE674="","",EE674-EE675)</f>
        <v/>
      </c>
      <c r="EG674" s="44"/>
      <c r="EH674" s="44" t="str">
        <f>IF(EG674="","",EG674-EG675)</f>
        <v/>
      </c>
      <c r="EI674" s="44"/>
      <c r="EJ674" s="44" t="str">
        <f>IF(EI674="","",EI675+EK675-EI674)</f>
        <v/>
      </c>
      <c r="EK674" s="44"/>
      <c r="EL674" s="43"/>
      <c r="EM674" s="43" t="str">
        <f>IF(EE674="","",EM675)</f>
        <v/>
      </c>
      <c r="EN674" s="44" t="str">
        <f t="shared" ref="EN674:EN706" si="3205">IF(EM674="","",EJ674*EM674)</f>
        <v/>
      </c>
      <c r="EO674" s="45" t="str">
        <f t="shared" ref="EO674:EO706" si="3206">IF(EN674="","",EN674/(EF674*100))</f>
        <v/>
      </c>
      <c r="EP674" s="35"/>
      <c r="EQ674" s="27"/>
      <c r="ER674" s="51" t="str">
        <f t="shared" si="3095"/>
        <v/>
      </c>
      <c r="ES674" s="44"/>
      <c r="ET674" s="44" t="str">
        <f>IF(ES674="","",ES674-ES675)</f>
        <v/>
      </c>
      <c r="EU674" s="44"/>
      <c r="EV674" s="44" t="str">
        <f>IF(EU674="","",EU674-EU675)</f>
        <v/>
      </c>
      <c r="EW674" s="44"/>
      <c r="EX674" s="44" t="str">
        <f>IF(EW674="","",EW675+EY675-EW674)</f>
        <v/>
      </c>
      <c r="EY674" s="44"/>
      <c r="EZ674" s="43"/>
      <c r="FA674" s="43" t="str">
        <f>IF(ES674="","",FA675)</f>
        <v/>
      </c>
      <c r="FB674" s="44" t="str">
        <f t="shared" ref="FB674:FB711" si="3207">IF(FA674="","",EX674*FA674)</f>
        <v/>
      </c>
      <c r="FC674" s="45" t="str">
        <f t="shared" ref="FC674:FC711" si="3208">IF(FB674="","",FB674/(ET674*100))</f>
        <v/>
      </c>
      <c r="FD674" s="35"/>
      <c r="HW674" s="181"/>
      <c r="IY674" s="33"/>
      <c r="IZ674" s="74"/>
      <c r="JA674" s="75">
        <v>3410</v>
      </c>
      <c r="JB674" s="75">
        <f t="shared" si="3166"/>
        <v>94</v>
      </c>
      <c r="JC674" s="75">
        <v>159</v>
      </c>
      <c r="JD674" s="75">
        <f t="shared" si="3167"/>
        <v>3</v>
      </c>
      <c r="JE674" s="75">
        <v>145</v>
      </c>
      <c r="JF674" s="75">
        <f t="shared" si="3168"/>
        <v>3</v>
      </c>
      <c r="JG674" s="75">
        <v>0</v>
      </c>
      <c r="JH674" s="77" t="str">
        <f t="shared" si="3169"/>
        <v>スプランキーラバー</v>
      </c>
      <c r="JI674" s="78">
        <f t="shared" si="3170"/>
        <v>200</v>
      </c>
      <c r="JJ674" s="75">
        <f t="shared" si="3171"/>
        <v>600</v>
      </c>
      <c r="JK674" s="79">
        <f t="shared" si="3172"/>
        <v>6.3829787234042548E-2</v>
      </c>
      <c r="JL674" s="35"/>
      <c r="JM674" s="27"/>
      <c r="JN674" s="74"/>
      <c r="JO674" s="75">
        <v>3893</v>
      </c>
      <c r="JP674" s="75">
        <f t="shared" si="3173"/>
        <v>48</v>
      </c>
      <c r="JQ674" s="75">
        <v>173</v>
      </c>
      <c r="JR674" s="75">
        <f t="shared" si="3174"/>
        <v>3</v>
      </c>
      <c r="JS674" s="75">
        <v>46</v>
      </c>
      <c r="JT674" s="75">
        <f t="shared" si="3175"/>
        <v>4</v>
      </c>
      <c r="JU674" s="75">
        <v>0</v>
      </c>
      <c r="JV674" s="77" t="str">
        <f t="shared" si="3176"/>
        <v>NICI</v>
      </c>
      <c r="JW674" s="78">
        <f t="shared" si="3177"/>
        <v>682</v>
      </c>
      <c r="JX674" s="75">
        <f t="shared" si="3178"/>
        <v>2728</v>
      </c>
      <c r="JY674" s="79">
        <f t="shared" si="3179"/>
        <v>0.56833333333333336</v>
      </c>
      <c r="JZ674" s="35"/>
      <c r="KA674" s="61"/>
      <c r="KB674" s="74"/>
      <c r="KC674" s="75">
        <v>2049</v>
      </c>
      <c r="KD674" s="75">
        <f t="shared" si="3180"/>
        <v>17</v>
      </c>
      <c r="KE674" s="75">
        <v>123</v>
      </c>
      <c r="KF674" s="75">
        <f t="shared" si="3181"/>
        <v>3</v>
      </c>
      <c r="KG674" s="75">
        <v>58</v>
      </c>
      <c r="KH674" s="75">
        <f t="shared" si="3182"/>
        <v>3</v>
      </c>
      <c r="KI674" s="75">
        <v>-40</v>
      </c>
      <c r="KJ674" s="77" t="str">
        <f t="shared" si="3183"/>
        <v>サンリオシューズKH</v>
      </c>
      <c r="KK674" s="78">
        <f t="shared" si="3184"/>
        <v>387</v>
      </c>
      <c r="KL674" s="75">
        <f t="shared" si="3185"/>
        <v>1161</v>
      </c>
      <c r="KM674" s="79">
        <f t="shared" si="3186"/>
        <v>0.68294117647058827</v>
      </c>
      <c r="KN674" s="35" t="s">
        <v>265</v>
      </c>
      <c r="KO674" s="27"/>
      <c r="KP674" s="74"/>
      <c r="KQ674" s="75">
        <v>2861</v>
      </c>
      <c r="KR674" s="75">
        <f t="shared" si="3187"/>
        <v>0</v>
      </c>
      <c r="KS674" s="75">
        <v>157</v>
      </c>
      <c r="KT674" s="75">
        <f t="shared" si="3188"/>
        <v>0</v>
      </c>
      <c r="KU674" s="75">
        <v>6</v>
      </c>
      <c r="KV674" s="75">
        <f t="shared" si="3189"/>
        <v>0</v>
      </c>
      <c r="KW674" s="75">
        <v>2</v>
      </c>
      <c r="KX674" s="77" t="s">
        <v>245</v>
      </c>
      <c r="KY674" s="78">
        <v>957</v>
      </c>
      <c r="KZ674" s="75">
        <f t="shared" si="3190"/>
        <v>0</v>
      </c>
      <c r="LA674" s="79" t="e">
        <f t="shared" si="3191"/>
        <v>#DIV/0!</v>
      </c>
      <c r="LB674" s="35" t="s">
        <v>262</v>
      </c>
      <c r="LC674" s="27"/>
      <c r="LD674" s="51">
        <f>IF(A664="","",A664)</f>
        <v>45845</v>
      </c>
      <c r="LE674" s="43">
        <v>66000</v>
      </c>
      <c r="LF674" s="93">
        <f>IF(LE674="","",LE674-LE671)</f>
        <v>160</v>
      </c>
      <c r="LG674" s="43">
        <v>444</v>
      </c>
      <c r="LH674" s="43">
        <f t="shared" si="3194"/>
        <v>0</v>
      </c>
      <c r="LI674" s="43">
        <v>1</v>
      </c>
      <c r="LJ674" s="87">
        <f t="shared" si="3195"/>
        <v>0</v>
      </c>
      <c r="LK674" s="43">
        <v>0</v>
      </c>
      <c r="LL674" s="64" t="str">
        <f>IF(LE674="","",LL671)</f>
        <v>コキンちゃん、ギャルクロミ</v>
      </c>
      <c r="LM674" s="47">
        <f>IF(LF674="","",LM671)</f>
        <v>1000</v>
      </c>
      <c r="LN674" s="87">
        <f t="shared" si="3130"/>
        <v>0</v>
      </c>
      <c r="LO674" s="54"/>
      <c r="LP674" s="35"/>
      <c r="LQ674" s="27"/>
      <c r="LR674" s="51" t="str">
        <f t="shared" si="3102"/>
        <v/>
      </c>
      <c r="LS674" s="44"/>
      <c r="LT674" s="44" t="str">
        <f>IF(LS674="","",LS674-LS675)</f>
        <v/>
      </c>
      <c r="LU674" s="44"/>
      <c r="LV674" s="44" t="str">
        <f>IF(LU674="","",LU674-LU675)</f>
        <v/>
      </c>
      <c r="LW674" s="44"/>
      <c r="LX674" s="44" t="str">
        <f>IF(LW674="","",LW675+LY675-LW674)</f>
        <v/>
      </c>
      <c r="LY674" s="44"/>
      <c r="LZ674" s="43"/>
      <c r="MA674" s="43" t="str">
        <f>IF(LS674="","",MA675)</f>
        <v/>
      </c>
      <c r="MB674" s="44" t="str">
        <f t="shared" ref="MB674:MB706" si="3209">IF(MA674="","",LX674*MA674)</f>
        <v/>
      </c>
      <c r="MC674" s="45" t="str">
        <f t="shared" ref="MC674:MC706" si="3210">IF(MB674="","",MB674/(LT674*100))</f>
        <v/>
      </c>
      <c r="MD674" s="35"/>
      <c r="ME674" s="27"/>
      <c r="MF674" s="51" t="str">
        <f t="shared" si="3109"/>
        <v/>
      </c>
      <c r="MG674" s="44"/>
      <c r="MH674" s="44" t="str">
        <f>IF(MG674="","",MG674-MG675)</f>
        <v/>
      </c>
      <c r="MI674" s="44"/>
      <c r="MJ674" s="44" t="str">
        <f>IF(MI674="","",MI674-MI675)</f>
        <v/>
      </c>
      <c r="MK674" s="44"/>
      <c r="ML674" s="44" t="str">
        <f>IF(MK674="","",MK675+MM675-MK674)</f>
        <v/>
      </c>
      <c r="MM674" s="44"/>
      <c r="MN674" s="43"/>
      <c r="MO674" s="43" t="str">
        <f>IF(MG674="","",MO675)</f>
        <v/>
      </c>
      <c r="MP674" s="44" t="str">
        <f t="shared" ref="MP674:MP706" si="3211">IF(MO674="","",ML674*MO674)</f>
        <v/>
      </c>
      <c r="MQ674" s="45" t="str">
        <f t="shared" ref="MQ674:MQ706" si="3212">IF(MP674="","",MP674/(MH674*100))</f>
        <v/>
      </c>
      <c r="MR674" s="35"/>
      <c r="MS674" s="27"/>
      <c r="MT674" s="51" t="str">
        <f t="shared" si="3116"/>
        <v/>
      </c>
      <c r="MU674" s="44"/>
      <c r="MV674" s="44" t="str">
        <f>IF(MU674="","",MU674-MU675)</f>
        <v/>
      </c>
      <c r="MW674" s="44"/>
      <c r="MX674" s="44" t="str">
        <f>IF(MW674="","",MW674-MW675)</f>
        <v/>
      </c>
      <c r="MY674" s="44"/>
      <c r="MZ674" s="44" t="str">
        <f>IF(MY674="","",MY675+NA675-MY674)</f>
        <v/>
      </c>
      <c r="NA674" s="44"/>
      <c r="NB674" s="43"/>
      <c r="NC674" s="43" t="str">
        <f>IF(MU674="","",NC675)</f>
        <v/>
      </c>
      <c r="ND674" s="44" t="str">
        <f t="shared" ref="ND674:ND706" si="3213">IF(NC674="","",MZ674*NC674)</f>
        <v/>
      </c>
      <c r="NE674" s="45" t="str">
        <f t="shared" ref="NE674:NE706" si="3214">IF(ND674="","",ND674/(MV674*100))</f>
        <v/>
      </c>
      <c r="NF674" s="35"/>
      <c r="NG674" s="27"/>
      <c r="NH674" s="51" t="str">
        <f t="shared" si="3123"/>
        <v/>
      </c>
      <c r="NI674" s="44"/>
      <c r="NJ674" s="44" t="str">
        <f>IF(NI674="","",NI674-NI675)</f>
        <v/>
      </c>
      <c r="NK674" s="44"/>
      <c r="NL674" s="44" t="str">
        <f>IF(NK674="","",NK674-NK675)</f>
        <v/>
      </c>
      <c r="NM674" s="44"/>
      <c r="NN674" s="44" t="str">
        <f>IF(NM674="","",NM675+NO675-NM674)</f>
        <v/>
      </c>
      <c r="NO674" s="44"/>
      <c r="NP674" s="43"/>
      <c r="NQ674" s="43" t="str">
        <f>IF(NI674="","",NQ675)</f>
        <v/>
      </c>
      <c r="NR674" s="44" t="str">
        <f t="shared" ref="NR674:NR706" si="3215">IF(NQ674="","",NN674*NQ674)</f>
        <v/>
      </c>
      <c r="NS674" s="45" t="str">
        <f t="shared" ref="NS674:NS706" si="3216">IF(NR674="","",NR674/(NJ674*100))</f>
        <v/>
      </c>
      <c r="NT674" s="35"/>
    </row>
    <row r="675" spans="1:384" ht="15" customHeight="1" thickTop="1" x14ac:dyDescent="0.2">
      <c r="A675" s="38"/>
      <c r="B675" s="39"/>
      <c r="C675" s="40"/>
      <c r="D675" s="40"/>
      <c r="E675" s="40"/>
      <c r="F675" s="140"/>
      <c r="G675" s="140"/>
      <c r="H675" s="42"/>
      <c r="I675" s="44"/>
      <c r="J675" s="44" t="str">
        <f>IF(I675="","",I675-I672)</f>
        <v/>
      </c>
      <c r="K675" s="44"/>
      <c r="L675" s="44" t="str">
        <f>IF(K675="","",K675-K672)</f>
        <v/>
      </c>
      <c r="M675" s="44"/>
      <c r="N675" s="44" t="str">
        <f>IF(M675="","",M672+O672-M675)</f>
        <v/>
      </c>
      <c r="O675" s="44"/>
      <c r="P675" s="43"/>
      <c r="Q675" s="43" t="str">
        <f>IF(I675="","",Q672)</f>
        <v/>
      </c>
      <c r="R675" s="44" t="str">
        <f t="shared" si="3197"/>
        <v/>
      </c>
      <c r="S675" s="45" t="str">
        <f t="shared" si="3198"/>
        <v/>
      </c>
      <c r="T675" s="35"/>
      <c r="U675" s="27"/>
      <c r="V675" s="51" t="str">
        <f t="shared" si="3067"/>
        <v/>
      </c>
      <c r="W675" s="67"/>
      <c r="X675" s="44" t="str">
        <f>IF(W675="","",W675-W672)</f>
        <v/>
      </c>
      <c r="Y675" s="44"/>
      <c r="Z675" s="44" t="str">
        <f>IF(Y675="","",Y675-Y672)</f>
        <v/>
      </c>
      <c r="AA675" s="44"/>
      <c r="AB675" s="44" t="str">
        <f>IF(AA675="","",AA672+AC672-AA675)</f>
        <v/>
      </c>
      <c r="AC675" s="44"/>
      <c r="AD675" s="43"/>
      <c r="AE675" s="43" t="str">
        <f>IF(W675="","",AE672)</f>
        <v/>
      </c>
      <c r="AF675" s="44" t="str">
        <f t="shared" si="3199"/>
        <v/>
      </c>
      <c r="AG675" s="45" t="str">
        <f t="shared" si="3200"/>
        <v/>
      </c>
      <c r="AH675" s="35"/>
      <c r="AI675" s="27"/>
      <c r="AJ675" s="51" t="str">
        <f t="shared" si="3074"/>
        <v/>
      </c>
      <c r="AK675" s="44"/>
      <c r="AL675" s="44" t="str">
        <f>IF(AK675="","",AK675-AK672)</f>
        <v/>
      </c>
      <c r="AM675" s="44"/>
      <c r="AN675" s="44" t="str">
        <f>IF(AM675="","",AM675-AM672)</f>
        <v/>
      </c>
      <c r="AO675" s="44"/>
      <c r="AP675" s="44" t="str">
        <f>IF(AO675="","",AO672+AQ672-AO675)</f>
        <v/>
      </c>
      <c r="AQ675" s="44"/>
      <c r="AR675" s="43"/>
      <c r="AS675" s="43" t="str">
        <f>IF(AK675="","",AS672)</f>
        <v/>
      </c>
      <c r="AT675" s="44" t="str">
        <f t="shared" si="3201"/>
        <v/>
      </c>
      <c r="AU675" s="45" t="str">
        <f t="shared" si="3202"/>
        <v/>
      </c>
      <c r="AV675" s="35"/>
      <c r="AW675" s="27"/>
      <c r="AX675" s="51" t="str">
        <f t="shared" si="3081"/>
        <v/>
      </c>
      <c r="AY675" s="44"/>
      <c r="AZ675" s="44" t="str">
        <f>IF(AY675="","",AY675-AY672)</f>
        <v/>
      </c>
      <c r="BA675" s="44"/>
      <c r="BB675" s="44" t="str">
        <f>IF(BA675="","",BA675-BA672)</f>
        <v/>
      </c>
      <c r="BC675" s="44"/>
      <c r="BD675" s="44" t="str">
        <f>IF(BC675="","",BC672+BE672-BC675)</f>
        <v/>
      </c>
      <c r="BE675" s="44"/>
      <c r="BF675" s="43"/>
      <c r="BG675" s="43" t="str">
        <f>IF(AY675="","",BG672)</f>
        <v/>
      </c>
      <c r="BH675" s="44" t="str">
        <f t="shared" si="3203"/>
        <v/>
      </c>
      <c r="BI675" s="45" t="str">
        <f t="shared" si="3204"/>
        <v/>
      </c>
      <c r="BJ675" s="35"/>
      <c r="BK675" s="50"/>
      <c r="BL675" s="51">
        <f>IF($A663="","",$A663)</f>
        <v>45842</v>
      </c>
      <c r="BM675" s="43">
        <v>10664</v>
      </c>
      <c r="BN675" s="43">
        <f t="shared" si="3131"/>
        <v>99</v>
      </c>
      <c r="BO675" s="43">
        <v>397</v>
      </c>
      <c r="BP675" s="87">
        <f t="shared" si="3132"/>
        <v>2</v>
      </c>
      <c r="BQ675" s="43">
        <v>6</v>
      </c>
      <c r="BR675" s="43">
        <f t="shared" si="3133"/>
        <v>1</v>
      </c>
      <c r="BS675" s="43">
        <v>4</v>
      </c>
      <c r="BT675" s="53" t="str">
        <f t="shared" si="3134"/>
        <v>サンリオFAN</v>
      </c>
      <c r="BU675" s="47">
        <f t="shared" si="3135"/>
        <v>1100</v>
      </c>
      <c r="BV675" s="44">
        <f t="shared" si="3136"/>
        <v>1100</v>
      </c>
      <c r="BW675" s="89">
        <f t="shared" si="3137"/>
        <v>0.1111111111111111</v>
      </c>
      <c r="BX675" s="35"/>
      <c r="BY675" s="27"/>
      <c r="BZ675" s="51">
        <f>IF($A663="","",$A663)</f>
        <v>45842</v>
      </c>
      <c r="CA675" s="43">
        <v>16451</v>
      </c>
      <c r="CB675" s="43">
        <f t="shared" si="3138"/>
        <v>57</v>
      </c>
      <c r="CC675" s="43">
        <v>927</v>
      </c>
      <c r="CD675" s="87">
        <f t="shared" si="3139"/>
        <v>2</v>
      </c>
      <c r="CE675" s="43">
        <v>7</v>
      </c>
      <c r="CF675" s="43">
        <f t="shared" si="3140"/>
        <v>2</v>
      </c>
      <c r="CG675" s="43">
        <v>0</v>
      </c>
      <c r="CH675" s="53" t="str">
        <f t="shared" si="3141"/>
        <v>ジャグラーサウンドフラッシュ</v>
      </c>
      <c r="CI675" s="47">
        <f t="shared" si="3142"/>
        <v>800</v>
      </c>
      <c r="CJ675" s="44">
        <f t="shared" si="3143"/>
        <v>1600</v>
      </c>
      <c r="CK675" s="89">
        <f t="shared" si="3144"/>
        <v>0.2807017543859649</v>
      </c>
      <c r="CL675" s="35"/>
      <c r="CM675" s="27"/>
      <c r="CN675" s="51">
        <f>IF($A663="","",$A663)</f>
        <v>45842</v>
      </c>
      <c r="CO675" s="43">
        <v>16198</v>
      </c>
      <c r="CP675" s="43">
        <f t="shared" si="3145"/>
        <v>34</v>
      </c>
      <c r="CQ675" s="43">
        <v>693</v>
      </c>
      <c r="CR675" s="87">
        <f t="shared" si="3146"/>
        <v>1</v>
      </c>
      <c r="CS675" s="43">
        <v>12</v>
      </c>
      <c r="CT675" s="43">
        <f t="shared" si="3147"/>
        <v>2</v>
      </c>
      <c r="CU675" s="43">
        <v>0</v>
      </c>
      <c r="CV675" s="53" t="str">
        <f t="shared" si="3148"/>
        <v>ギャルキティキーケース</v>
      </c>
      <c r="CW675" s="47">
        <f t="shared" si="3149"/>
        <v>726</v>
      </c>
      <c r="CX675" s="44">
        <f t="shared" si="3150"/>
        <v>1452</v>
      </c>
      <c r="CY675" s="89">
        <f t="shared" si="3151"/>
        <v>0.42705882352941177</v>
      </c>
      <c r="CZ675" s="35"/>
      <c r="DA675" s="58"/>
      <c r="DB675" s="51">
        <f>IF($A663="","",$A663)</f>
        <v>45842</v>
      </c>
      <c r="DC675" s="43">
        <v>6348</v>
      </c>
      <c r="DD675" s="43">
        <f t="shared" si="3152"/>
        <v>14</v>
      </c>
      <c r="DE675" s="43">
        <v>222</v>
      </c>
      <c r="DF675" s="87">
        <f t="shared" si="3153"/>
        <v>0</v>
      </c>
      <c r="DG675" s="43">
        <v>16</v>
      </c>
      <c r="DH675" s="43">
        <f t="shared" si="3154"/>
        <v>0</v>
      </c>
      <c r="DI675" s="43">
        <v>0</v>
      </c>
      <c r="DJ675" s="71" t="str">
        <f t="shared" si="3155"/>
        <v>チロルイヤホン</v>
      </c>
      <c r="DK675" s="47">
        <f t="shared" si="3156"/>
        <v>1100</v>
      </c>
      <c r="DL675" s="44">
        <f t="shared" si="3157"/>
        <v>0</v>
      </c>
      <c r="DM675" s="89">
        <f t="shared" si="3158"/>
        <v>0</v>
      </c>
      <c r="DN675" s="35"/>
      <c r="DO675" s="27"/>
      <c r="DP675" s="51">
        <f>IF($A663="","",$A663)</f>
        <v>45842</v>
      </c>
      <c r="DQ675" s="43">
        <v>83</v>
      </c>
      <c r="DR675" s="43">
        <f t="shared" si="3159"/>
        <v>11</v>
      </c>
      <c r="DS675" s="43">
        <v>7</v>
      </c>
      <c r="DT675" s="87">
        <f t="shared" si="3160"/>
        <v>1</v>
      </c>
      <c r="DU675" s="43">
        <v>11</v>
      </c>
      <c r="DV675" s="43">
        <f t="shared" si="3161"/>
        <v>1</v>
      </c>
      <c r="DW675" s="43">
        <v>0</v>
      </c>
      <c r="DX675" s="71" t="str">
        <f t="shared" si="3162"/>
        <v>ゴールドイヤホン</v>
      </c>
      <c r="DY675" s="47">
        <f t="shared" si="3163"/>
        <v>770</v>
      </c>
      <c r="DZ675" s="44">
        <f t="shared" si="3164"/>
        <v>770</v>
      </c>
      <c r="EA675" s="89">
        <f t="shared" si="3165"/>
        <v>0.7</v>
      </c>
      <c r="EB675" s="35"/>
      <c r="EC675" s="27"/>
      <c r="ED675" s="51" t="str">
        <f t="shared" si="3088"/>
        <v/>
      </c>
      <c r="EE675" s="44"/>
      <c r="EF675" s="44" t="str">
        <f>IF(EE675="","",EE675-EE672)</f>
        <v/>
      </c>
      <c r="EG675" s="44"/>
      <c r="EH675" s="44" t="str">
        <f>IF(EG675="","",EG675-EG672)</f>
        <v/>
      </c>
      <c r="EI675" s="44"/>
      <c r="EJ675" s="44" t="str">
        <f>IF(EI675="","",EI672+EK672-EI675)</f>
        <v/>
      </c>
      <c r="EK675" s="44"/>
      <c r="EL675" s="43"/>
      <c r="EM675" s="43" t="str">
        <f>IF(EE675="","",EM672)</f>
        <v/>
      </c>
      <c r="EN675" s="44" t="str">
        <f t="shared" si="3205"/>
        <v/>
      </c>
      <c r="EO675" s="45" t="str">
        <f t="shared" si="3206"/>
        <v/>
      </c>
      <c r="EP675" s="35"/>
      <c r="EQ675" s="27"/>
      <c r="ER675" s="51" t="str">
        <f t="shared" si="3095"/>
        <v/>
      </c>
      <c r="ES675" s="44"/>
      <c r="ET675" s="44" t="str">
        <f>IF(ES675="","",ES675-ES672)</f>
        <v/>
      </c>
      <c r="EU675" s="44"/>
      <c r="EV675" s="44" t="str">
        <f>IF(EU675="","",EU675-EU672)</f>
        <v/>
      </c>
      <c r="EW675" s="44"/>
      <c r="EX675" s="44" t="str">
        <f>IF(EW675="","",EW672+EY672-EW675)</f>
        <v/>
      </c>
      <c r="EY675" s="44"/>
      <c r="EZ675" s="43"/>
      <c r="FA675" s="43" t="str">
        <f>IF(ES675="","",FA672)</f>
        <v/>
      </c>
      <c r="FB675" s="44" t="str">
        <f t="shared" si="3207"/>
        <v/>
      </c>
      <c r="FC675" s="45" t="str">
        <f t="shared" si="3208"/>
        <v/>
      </c>
      <c r="FD675" s="35"/>
      <c r="HW675" s="181"/>
      <c r="IY675" s="33"/>
      <c r="IZ675" s="51">
        <f>IF($A663="","",$A663)</f>
        <v>45842</v>
      </c>
      <c r="JA675" s="43">
        <v>4776</v>
      </c>
      <c r="JB675" s="43">
        <f t="shared" si="3166"/>
        <v>30</v>
      </c>
      <c r="JC675" s="43">
        <v>257</v>
      </c>
      <c r="JD675" s="87">
        <f t="shared" si="3167"/>
        <v>1</v>
      </c>
      <c r="JE675" s="43">
        <v>15</v>
      </c>
      <c r="JF675" s="43">
        <f t="shared" si="3168"/>
        <v>0</v>
      </c>
      <c r="JG675" s="43">
        <v>0</v>
      </c>
      <c r="JH675" s="53" t="s">
        <v>70</v>
      </c>
      <c r="JI675" s="47">
        <v>1034</v>
      </c>
      <c r="JJ675" s="44">
        <f t="shared" si="3171"/>
        <v>0</v>
      </c>
      <c r="JK675" s="89">
        <f t="shared" si="3172"/>
        <v>0</v>
      </c>
      <c r="JL675" s="35"/>
      <c r="JM675" s="27"/>
      <c r="JN675" s="51">
        <f>IF($A663="","",$A663)</f>
        <v>45842</v>
      </c>
      <c r="JO675" s="43">
        <v>4043</v>
      </c>
      <c r="JP675" s="43">
        <f t="shared" si="3173"/>
        <v>15</v>
      </c>
      <c r="JQ675" s="43">
        <v>124</v>
      </c>
      <c r="JR675" s="87">
        <f t="shared" si="3174"/>
        <v>1</v>
      </c>
      <c r="JS675" s="43">
        <v>13</v>
      </c>
      <c r="JT675" s="43">
        <f t="shared" si="3175"/>
        <v>1</v>
      </c>
      <c r="JU675" s="43">
        <v>0</v>
      </c>
      <c r="JV675" s="71" t="str">
        <f t="shared" si="3176"/>
        <v>ジャグラーイヤホン</v>
      </c>
      <c r="JW675" s="47">
        <f t="shared" si="3177"/>
        <v>1100</v>
      </c>
      <c r="JX675" s="44">
        <f t="shared" si="3178"/>
        <v>1100</v>
      </c>
      <c r="JY675" s="89">
        <f t="shared" si="3179"/>
        <v>0.73333333333333328</v>
      </c>
      <c r="JZ675" s="35"/>
      <c r="KA675" s="61"/>
      <c r="KB675" s="51">
        <f>IF($A663="","",$A663)</f>
        <v>45842</v>
      </c>
      <c r="KC675" s="43">
        <v>3620</v>
      </c>
      <c r="KD675" s="43">
        <f t="shared" si="3180"/>
        <v>136</v>
      </c>
      <c r="KE675" s="43">
        <v>154</v>
      </c>
      <c r="KF675" s="87">
        <f t="shared" si="3181"/>
        <v>1</v>
      </c>
      <c r="KG675" s="43">
        <v>7</v>
      </c>
      <c r="KH675" s="43">
        <f t="shared" si="3182"/>
        <v>1</v>
      </c>
      <c r="KI675" s="43">
        <v>4</v>
      </c>
      <c r="KJ675" s="53" t="str">
        <f t="shared" si="3183"/>
        <v>サンリオFAN</v>
      </c>
      <c r="KK675" s="47">
        <f t="shared" si="3184"/>
        <v>1100</v>
      </c>
      <c r="KL675" s="44">
        <f t="shared" si="3185"/>
        <v>1100</v>
      </c>
      <c r="KM675" s="89">
        <f t="shared" si="3186"/>
        <v>8.0882352941176475E-2</v>
      </c>
      <c r="KN675" s="35"/>
      <c r="KO675" s="27"/>
      <c r="KP675" s="51">
        <f>IF($A663="","",$A663)</f>
        <v>45842</v>
      </c>
      <c r="KQ675" s="43">
        <v>2831</v>
      </c>
      <c r="KR675" s="43">
        <f t="shared" si="3187"/>
        <v>49</v>
      </c>
      <c r="KS675" s="43">
        <v>119</v>
      </c>
      <c r="KT675" s="87">
        <f t="shared" si="3188"/>
        <v>8</v>
      </c>
      <c r="KU675" s="43">
        <v>80</v>
      </c>
      <c r="KV675" s="43">
        <f t="shared" si="3189"/>
        <v>10</v>
      </c>
      <c r="KW675" s="43">
        <v>0</v>
      </c>
      <c r="KX675" s="53" t="s">
        <v>79</v>
      </c>
      <c r="KY675" s="47">
        <v>387</v>
      </c>
      <c r="KZ675" s="44">
        <f t="shared" si="3190"/>
        <v>3870</v>
      </c>
      <c r="LA675" s="89">
        <f t="shared" si="3191"/>
        <v>0.78979591836734697</v>
      </c>
      <c r="LB675" s="35"/>
      <c r="LC675" s="27"/>
      <c r="LD675" s="98"/>
      <c r="LE675" s="90"/>
      <c r="LF675" s="90"/>
      <c r="LG675" s="44">
        <v>529</v>
      </c>
      <c r="LH675" s="44">
        <f t="shared" si="3194"/>
        <v>0</v>
      </c>
      <c r="LI675" s="43">
        <v>2</v>
      </c>
      <c r="LJ675" s="44">
        <f t="shared" si="3195"/>
        <v>0</v>
      </c>
      <c r="LK675" s="44">
        <v>0</v>
      </c>
      <c r="LL675" s="72" t="str">
        <f>IF(LE674="","",LL672)</f>
        <v>バイキンティッシュカバー</v>
      </c>
      <c r="LM675" s="67">
        <f>IF(LF674="","",LM672)</f>
        <v>1000</v>
      </c>
      <c r="LN675" s="44">
        <f t="shared" si="3130"/>
        <v>0</v>
      </c>
      <c r="LO675" s="152"/>
      <c r="LP675" s="35"/>
      <c r="LQ675" s="27"/>
      <c r="LR675" s="51" t="str">
        <f t="shared" si="3102"/>
        <v/>
      </c>
      <c r="LS675" s="44"/>
      <c r="LT675" s="44" t="str">
        <f>IF(LS675="","",LS675-LS672)</f>
        <v/>
      </c>
      <c r="LU675" s="44"/>
      <c r="LV675" s="44" t="str">
        <f>IF(LU675="","",LU675-LU672)</f>
        <v/>
      </c>
      <c r="LW675" s="44"/>
      <c r="LX675" s="44" t="str">
        <f>IF(LW675="","",LW672+LY672-LW675)</f>
        <v/>
      </c>
      <c r="LY675" s="44"/>
      <c r="LZ675" s="43"/>
      <c r="MA675" s="43" t="str">
        <f>IF(LS675="","",MA672)</f>
        <v/>
      </c>
      <c r="MB675" s="44" t="str">
        <f t="shared" si="3209"/>
        <v/>
      </c>
      <c r="MC675" s="45" t="str">
        <f t="shared" si="3210"/>
        <v/>
      </c>
      <c r="MD675" s="35"/>
      <c r="ME675" s="27"/>
      <c r="MF675" s="51" t="str">
        <f t="shared" si="3109"/>
        <v/>
      </c>
      <c r="MG675" s="44"/>
      <c r="MH675" s="44" t="str">
        <f>IF(MG675="","",MG675-MG672)</f>
        <v/>
      </c>
      <c r="MI675" s="44"/>
      <c r="MJ675" s="44" t="str">
        <f>IF(MI675="","",MI675-MI672)</f>
        <v/>
      </c>
      <c r="MK675" s="44"/>
      <c r="ML675" s="44" t="str">
        <f>IF(MK675="","",MK672+MM672-MK675)</f>
        <v/>
      </c>
      <c r="MM675" s="44"/>
      <c r="MN675" s="43"/>
      <c r="MO675" s="43" t="str">
        <f>IF(MG675="","",MO672)</f>
        <v/>
      </c>
      <c r="MP675" s="44" t="str">
        <f t="shared" si="3211"/>
        <v/>
      </c>
      <c r="MQ675" s="45" t="str">
        <f t="shared" si="3212"/>
        <v/>
      </c>
      <c r="MR675" s="35"/>
      <c r="MS675" s="27"/>
      <c r="MT675" s="51" t="str">
        <f t="shared" si="3116"/>
        <v/>
      </c>
      <c r="MU675" s="44"/>
      <c r="MV675" s="44" t="str">
        <f>IF(MU675="","",MU675-MU672)</f>
        <v/>
      </c>
      <c r="MW675" s="44"/>
      <c r="MX675" s="44" t="str">
        <f>IF(MW675="","",MW675-MW672)</f>
        <v/>
      </c>
      <c r="MY675" s="44"/>
      <c r="MZ675" s="44" t="str">
        <f>IF(MY675="","",MY672+NA672-MY675)</f>
        <v/>
      </c>
      <c r="NA675" s="44"/>
      <c r="NB675" s="43"/>
      <c r="NC675" s="43" t="str">
        <f>IF(MU675="","",NC672)</f>
        <v/>
      </c>
      <c r="ND675" s="44" t="str">
        <f t="shared" si="3213"/>
        <v/>
      </c>
      <c r="NE675" s="45" t="str">
        <f t="shared" si="3214"/>
        <v/>
      </c>
      <c r="NF675" s="35"/>
      <c r="NG675" s="27"/>
      <c r="NH675" s="51" t="str">
        <f t="shared" si="3123"/>
        <v/>
      </c>
      <c r="NI675" s="44"/>
      <c r="NJ675" s="44" t="str">
        <f>IF(NI675="","",NI675-NI672)</f>
        <v/>
      </c>
      <c r="NK675" s="44"/>
      <c r="NL675" s="44" t="str">
        <f>IF(NK675="","",NK675-NK672)</f>
        <v/>
      </c>
      <c r="NM675" s="44"/>
      <c r="NN675" s="44" t="str">
        <f>IF(NM675="","",NM672+NO672-NM675)</f>
        <v/>
      </c>
      <c r="NO675" s="44"/>
      <c r="NP675" s="43"/>
      <c r="NQ675" s="43" t="str">
        <f>IF(NI675="","",NQ672)</f>
        <v/>
      </c>
      <c r="NR675" s="44" t="str">
        <f t="shared" si="3215"/>
        <v/>
      </c>
      <c r="NS675" s="45" t="str">
        <f t="shared" si="3216"/>
        <v/>
      </c>
      <c r="NT675" s="35"/>
    </row>
    <row r="676" spans="1:384" ht="15" customHeight="1" thickBot="1" x14ac:dyDescent="0.25">
      <c r="A676" s="38"/>
      <c r="B676" s="39"/>
      <c r="C676" s="40"/>
      <c r="D676" s="40"/>
      <c r="E676" s="40"/>
      <c r="F676" s="140"/>
      <c r="G676" s="140"/>
      <c r="H676" s="42"/>
      <c r="I676" s="44"/>
      <c r="J676" s="44" t="str">
        <f>IF(I676="","",I676-I674)</f>
        <v/>
      </c>
      <c r="K676" s="44"/>
      <c r="L676" s="44" t="str">
        <f>IF(K676="","",K676-K674)</f>
        <v/>
      </c>
      <c r="M676" s="44"/>
      <c r="N676" s="44" t="str">
        <f>IF(M676="","",M674+O674-M676)</f>
        <v/>
      </c>
      <c r="O676" s="44"/>
      <c r="P676" s="43"/>
      <c r="Q676" s="43" t="str">
        <f>IF(I676="","",Q674)</f>
        <v/>
      </c>
      <c r="R676" s="44" t="str">
        <f t="shared" si="3197"/>
        <v/>
      </c>
      <c r="S676" s="45" t="str">
        <f t="shared" si="3198"/>
        <v/>
      </c>
      <c r="T676" s="35"/>
      <c r="U676" s="27"/>
      <c r="V676" s="51" t="str">
        <f t="shared" si="3067"/>
        <v/>
      </c>
      <c r="W676" s="67"/>
      <c r="X676" s="44" t="str">
        <f>IF(W676="","",W676-W674)</f>
        <v/>
      </c>
      <c r="Y676" s="44"/>
      <c r="Z676" s="44" t="str">
        <f>IF(Y676="","",Y676-Y674)</f>
        <v/>
      </c>
      <c r="AA676" s="44"/>
      <c r="AB676" s="44" t="str">
        <f>IF(AA676="","",AA674+AC674-AA676)</f>
        <v/>
      </c>
      <c r="AC676" s="44"/>
      <c r="AD676" s="43"/>
      <c r="AE676" s="43" t="str">
        <f>IF(W676="","",AE674)</f>
        <v/>
      </c>
      <c r="AF676" s="44" t="str">
        <f t="shared" si="3199"/>
        <v/>
      </c>
      <c r="AG676" s="45" t="str">
        <f t="shared" si="3200"/>
        <v/>
      </c>
      <c r="AH676" s="35"/>
      <c r="AI676" s="27"/>
      <c r="AJ676" s="51" t="str">
        <f t="shared" si="3074"/>
        <v/>
      </c>
      <c r="AK676" s="44"/>
      <c r="AL676" s="44" t="str">
        <f>IF(AK676="","",AK676-AK674)</f>
        <v/>
      </c>
      <c r="AM676" s="44"/>
      <c r="AN676" s="44" t="str">
        <f>IF(AM676="","",AM676-AM674)</f>
        <v/>
      </c>
      <c r="AO676" s="44"/>
      <c r="AP676" s="44" t="str">
        <f>IF(AO676="","",AO674+AQ674-AO676)</f>
        <v/>
      </c>
      <c r="AQ676" s="44"/>
      <c r="AR676" s="43"/>
      <c r="AS676" s="43" t="str">
        <f>IF(AK676="","",AS674)</f>
        <v/>
      </c>
      <c r="AT676" s="44" t="str">
        <f t="shared" si="3201"/>
        <v/>
      </c>
      <c r="AU676" s="45" t="str">
        <f t="shared" si="3202"/>
        <v/>
      </c>
      <c r="AV676" s="35"/>
      <c r="AW676" s="27"/>
      <c r="AX676" s="51" t="str">
        <f t="shared" si="3081"/>
        <v/>
      </c>
      <c r="AY676" s="44"/>
      <c r="AZ676" s="44" t="str">
        <f>IF(AY676="","",AY676-AY674)</f>
        <v/>
      </c>
      <c r="BA676" s="44"/>
      <c r="BB676" s="44" t="str">
        <f>IF(BA676="","",BA676-BA674)</f>
        <v/>
      </c>
      <c r="BC676" s="44"/>
      <c r="BD676" s="44" t="str">
        <f>IF(BC676="","",BC674+BE674-BC676)</f>
        <v/>
      </c>
      <c r="BE676" s="44"/>
      <c r="BF676" s="43"/>
      <c r="BG676" s="43" t="str">
        <f>IF(AY676="","",BG674)</f>
        <v/>
      </c>
      <c r="BH676" s="44" t="str">
        <f t="shared" si="3203"/>
        <v/>
      </c>
      <c r="BI676" s="45" t="str">
        <f t="shared" si="3204"/>
        <v/>
      </c>
      <c r="BJ676" s="35"/>
      <c r="BK676" s="102"/>
      <c r="BL676" s="46"/>
      <c r="BM676" s="43">
        <v>8870</v>
      </c>
      <c r="BN676" s="44">
        <f t="shared" si="3131"/>
        <v>40</v>
      </c>
      <c r="BO676" s="43">
        <v>258</v>
      </c>
      <c r="BP676" s="44">
        <f t="shared" si="3132"/>
        <v>1</v>
      </c>
      <c r="BQ676" s="43">
        <v>40</v>
      </c>
      <c r="BR676" s="44">
        <f t="shared" si="3133"/>
        <v>0</v>
      </c>
      <c r="BS676" s="44">
        <v>0</v>
      </c>
      <c r="BT676" s="60" t="str">
        <f t="shared" si="3134"/>
        <v>ミニ香水</v>
      </c>
      <c r="BU676" s="67">
        <f t="shared" si="3135"/>
        <v>1000</v>
      </c>
      <c r="BV676" s="43">
        <f t="shared" si="3136"/>
        <v>0</v>
      </c>
      <c r="BW676" s="45">
        <f t="shared" si="3137"/>
        <v>0</v>
      </c>
      <c r="BX676" s="35"/>
      <c r="BY676" s="27"/>
      <c r="BZ676" s="46"/>
      <c r="CA676" s="43">
        <v>18346</v>
      </c>
      <c r="CB676" s="44">
        <f t="shared" si="3138"/>
        <v>27</v>
      </c>
      <c r="CC676" s="43">
        <v>1025</v>
      </c>
      <c r="CD676" s="44">
        <f t="shared" si="3139"/>
        <v>2</v>
      </c>
      <c r="CE676" s="43">
        <v>11</v>
      </c>
      <c r="CF676" s="44">
        <f t="shared" si="3140"/>
        <v>2</v>
      </c>
      <c r="CG676" s="44">
        <v>0</v>
      </c>
      <c r="CH676" s="62" t="str">
        <f t="shared" si="3141"/>
        <v>ジャグラーイヤホン</v>
      </c>
      <c r="CI676" s="67">
        <f t="shared" si="3142"/>
        <v>1100</v>
      </c>
      <c r="CJ676" s="43">
        <f t="shared" si="3143"/>
        <v>2200</v>
      </c>
      <c r="CK676" s="45">
        <f t="shared" si="3144"/>
        <v>0.81481481481481477</v>
      </c>
      <c r="CL676" s="35"/>
      <c r="CM676" s="27"/>
      <c r="CN676" s="46"/>
      <c r="CO676" s="43">
        <v>14244</v>
      </c>
      <c r="CP676" s="44">
        <f t="shared" si="3145"/>
        <v>17</v>
      </c>
      <c r="CQ676" s="43">
        <v>554</v>
      </c>
      <c r="CR676" s="44">
        <f t="shared" si="3146"/>
        <v>2</v>
      </c>
      <c r="CS676" s="43">
        <v>6</v>
      </c>
      <c r="CT676" s="44">
        <f t="shared" si="3147"/>
        <v>2</v>
      </c>
      <c r="CU676" s="44">
        <v>0</v>
      </c>
      <c r="CV676" s="60" t="s">
        <v>245</v>
      </c>
      <c r="CW676" s="67">
        <v>900</v>
      </c>
      <c r="CX676" s="43">
        <f t="shared" si="3150"/>
        <v>1800</v>
      </c>
      <c r="CY676" s="45">
        <f t="shared" si="3151"/>
        <v>1.0588235294117647</v>
      </c>
      <c r="CZ676" s="35" t="s">
        <v>58</v>
      </c>
      <c r="DA676" s="103"/>
      <c r="DB676" s="46"/>
      <c r="DC676" s="43">
        <v>6121</v>
      </c>
      <c r="DD676" s="44">
        <f t="shared" si="3152"/>
        <v>51</v>
      </c>
      <c r="DE676" s="43">
        <v>196</v>
      </c>
      <c r="DF676" s="44">
        <f t="shared" si="3153"/>
        <v>0</v>
      </c>
      <c r="DG676" s="43">
        <v>10</v>
      </c>
      <c r="DH676" s="44">
        <f t="shared" si="3154"/>
        <v>0</v>
      </c>
      <c r="DI676" s="44">
        <v>0</v>
      </c>
      <c r="DJ676" s="60" t="str">
        <f t="shared" si="3155"/>
        <v>デジタルミニカメラ</v>
      </c>
      <c r="DK676" s="67">
        <f t="shared" si="3156"/>
        <v>0</v>
      </c>
      <c r="DL676" s="43">
        <f t="shared" si="3157"/>
        <v>0</v>
      </c>
      <c r="DM676" s="45">
        <f t="shared" si="3158"/>
        <v>0</v>
      </c>
      <c r="DN676" s="35"/>
      <c r="DO676" s="27"/>
      <c r="DP676" s="46"/>
      <c r="DQ676" s="43">
        <v>345</v>
      </c>
      <c r="DR676" s="44">
        <f t="shared" si="3159"/>
        <v>83</v>
      </c>
      <c r="DS676" s="43">
        <v>10</v>
      </c>
      <c r="DT676" s="44">
        <f t="shared" si="3160"/>
        <v>2</v>
      </c>
      <c r="DU676" s="43">
        <v>6</v>
      </c>
      <c r="DV676" s="44">
        <f t="shared" si="3161"/>
        <v>1</v>
      </c>
      <c r="DW676" s="44">
        <v>6</v>
      </c>
      <c r="DX676" s="60" t="str">
        <f t="shared" si="3162"/>
        <v>サンリオFAN</v>
      </c>
      <c r="DY676" s="67">
        <f t="shared" si="3163"/>
        <v>1100</v>
      </c>
      <c r="DZ676" s="43">
        <f t="shared" si="3164"/>
        <v>1100</v>
      </c>
      <c r="EA676" s="45">
        <f t="shared" si="3165"/>
        <v>0.13253012048192772</v>
      </c>
      <c r="EB676" s="35"/>
      <c r="EC676" s="27"/>
      <c r="ED676" s="51" t="str">
        <f t="shared" si="3088"/>
        <v/>
      </c>
      <c r="EE676" s="44"/>
      <c r="EF676" s="44" t="str">
        <f>IF(EE676="","",EE676-EE674)</f>
        <v/>
      </c>
      <c r="EG676" s="44"/>
      <c r="EH676" s="44" t="str">
        <f>IF(EG676="","",EG676-EG674)</f>
        <v/>
      </c>
      <c r="EI676" s="44"/>
      <c r="EJ676" s="44" t="str">
        <f>IF(EI676="","",EI674+EK674-EI676)</f>
        <v/>
      </c>
      <c r="EK676" s="44"/>
      <c r="EL676" s="43"/>
      <c r="EM676" s="43" t="str">
        <f>IF(EE676="","",EM674)</f>
        <v/>
      </c>
      <c r="EN676" s="44" t="str">
        <f t="shared" si="3205"/>
        <v/>
      </c>
      <c r="EO676" s="45" t="str">
        <f t="shared" si="3206"/>
        <v/>
      </c>
      <c r="EP676" s="35"/>
      <c r="EQ676" s="27"/>
      <c r="ER676" s="51" t="str">
        <f t="shared" si="3095"/>
        <v/>
      </c>
      <c r="ES676" s="44"/>
      <c r="ET676" s="44" t="str">
        <f>IF(ES676="","",ES676-ES674)</f>
        <v/>
      </c>
      <c r="EU676" s="44"/>
      <c r="EV676" s="44" t="str">
        <f>IF(EU676="","",EU676-EU674)</f>
        <v/>
      </c>
      <c r="EW676" s="44"/>
      <c r="EX676" s="44" t="str">
        <f>IF(EW676="","",EW674+EY674-EW676)</f>
        <v/>
      </c>
      <c r="EY676" s="44"/>
      <c r="EZ676" s="43"/>
      <c r="FA676" s="43" t="str">
        <f>IF(ES676="","",FA674)</f>
        <v/>
      </c>
      <c r="FB676" s="44" t="str">
        <f t="shared" si="3207"/>
        <v/>
      </c>
      <c r="FC676" s="45" t="str">
        <f t="shared" si="3208"/>
        <v/>
      </c>
      <c r="FD676" s="35"/>
      <c r="HW676" s="181"/>
      <c r="IY676" s="33"/>
      <c r="IZ676" s="46"/>
      <c r="JA676" s="43">
        <v>2975</v>
      </c>
      <c r="JB676" s="44">
        <f t="shared" si="3166"/>
        <v>31</v>
      </c>
      <c r="JC676" s="43">
        <v>90</v>
      </c>
      <c r="JD676" s="44">
        <f t="shared" si="3167"/>
        <v>3</v>
      </c>
      <c r="JE676" s="43">
        <v>33</v>
      </c>
      <c r="JF676" s="44">
        <f t="shared" si="3168"/>
        <v>3</v>
      </c>
      <c r="JG676" s="44">
        <v>0</v>
      </c>
      <c r="JH676" s="60" t="str">
        <f t="shared" si="3169"/>
        <v>ミニ香水</v>
      </c>
      <c r="JI676" s="67">
        <f t="shared" si="3170"/>
        <v>1100</v>
      </c>
      <c r="JJ676" s="43">
        <f t="shared" si="3171"/>
        <v>3300</v>
      </c>
      <c r="JK676" s="45">
        <f t="shared" si="3172"/>
        <v>1.064516129032258</v>
      </c>
      <c r="JL676" s="35"/>
      <c r="JM676" s="27"/>
      <c r="JN676" s="46"/>
      <c r="JO676" s="43">
        <v>3791</v>
      </c>
      <c r="JP676" s="44">
        <f t="shared" si="3173"/>
        <v>63</v>
      </c>
      <c r="JQ676" s="43">
        <v>85</v>
      </c>
      <c r="JR676" s="44">
        <f t="shared" si="3174"/>
        <v>0</v>
      </c>
      <c r="JS676" s="43">
        <v>10</v>
      </c>
      <c r="JT676" s="44">
        <f t="shared" si="3175"/>
        <v>0</v>
      </c>
      <c r="JU676" s="44">
        <v>0</v>
      </c>
      <c r="JV676" s="60" t="str">
        <f t="shared" si="3176"/>
        <v>ジャグラーサウンドボタン</v>
      </c>
      <c r="JW676" s="67">
        <f t="shared" si="3177"/>
        <v>900</v>
      </c>
      <c r="JX676" s="43">
        <f t="shared" si="3178"/>
        <v>0</v>
      </c>
      <c r="JY676" s="45">
        <f t="shared" si="3179"/>
        <v>0</v>
      </c>
      <c r="JZ676" s="35"/>
      <c r="KA676" s="61"/>
      <c r="KB676" s="46"/>
      <c r="KC676" s="43">
        <v>2820</v>
      </c>
      <c r="KD676" s="44">
        <f t="shared" si="3180"/>
        <v>17</v>
      </c>
      <c r="KE676" s="43">
        <v>88</v>
      </c>
      <c r="KF676" s="44">
        <f t="shared" si="3181"/>
        <v>0</v>
      </c>
      <c r="KG676" s="43">
        <v>16</v>
      </c>
      <c r="KH676" s="44">
        <f t="shared" si="3182"/>
        <v>0</v>
      </c>
      <c r="KI676" s="44">
        <v>0</v>
      </c>
      <c r="KJ676" s="60" t="str">
        <f t="shared" si="3183"/>
        <v>サンリオキーケース</v>
      </c>
      <c r="KK676" s="67">
        <f t="shared" si="3184"/>
        <v>726</v>
      </c>
      <c r="KL676" s="43">
        <f t="shared" si="3185"/>
        <v>0</v>
      </c>
      <c r="KM676" s="45">
        <f t="shared" si="3186"/>
        <v>0</v>
      </c>
      <c r="KN676" s="35"/>
      <c r="KO676" s="27"/>
      <c r="KP676" s="46"/>
      <c r="KQ676" s="43">
        <v>2986</v>
      </c>
      <c r="KR676" s="44">
        <f t="shared" si="3187"/>
        <v>74</v>
      </c>
      <c r="KS676" s="43">
        <v>66</v>
      </c>
      <c r="KT676" s="44">
        <f t="shared" si="3188"/>
        <v>0</v>
      </c>
      <c r="KU676" s="43">
        <v>14</v>
      </c>
      <c r="KV676" s="44">
        <f t="shared" si="3189"/>
        <v>0</v>
      </c>
      <c r="KW676" s="44">
        <v>0</v>
      </c>
      <c r="KX676" s="60" t="str">
        <f t="shared" si="3192"/>
        <v>デジタルミニカメラ</v>
      </c>
      <c r="KY676" s="67">
        <f t="shared" si="3193"/>
        <v>722</v>
      </c>
      <c r="KZ676" s="43">
        <f t="shared" si="3190"/>
        <v>0</v>
      </c>
      <c r="LA676" s="45">
        <f t="shared" si="3191"/>
        <v>0</v>
      </c>
      <c r="LB676" s="35"/>
      <c r="LC676" s="27"/>
      <c r="LD676" s="74"/>
      <c r="LE676" s="75"/>
      <c r="LF676" s="75"/>
      <c r="LG676" s="75">
        <v>1166</v>
      </c>
      <c r="LH676" s="75">
        <f t="shared" si="3194"/>
        <v>0</v>
      </c>
      <c r="LI676" s="76">
        <v>2</v>
      </c>
      <c r="LJ676" s="75">
        <f t="shared" si="3195"/>
        <v>0</v>
      </c>
      <c r="LK676" s="75">
        <v>0</v>
      </c>
      <c r="LL676" s="77" t="str">
        <f>IF(LE674="","",LL673)</f>
        <v>ギャルキティ、アンパンぬいぐるみ</v>
      </c>
      <c r="LM676" s="78">
        <f>IF(LF674="","",LM673)</f>
        <v>1000</v>
      </c>
      <c r="LN676" s="75">
        <f t="shared" si="3130"/>
        <v>0</v>
      </c>
      <c r="LO676" s="79"/>
      <c r="LP676" s="35"/>
      <c r="LQ676" s="27"/>
      <c r="LR676" s="51" t="str">
        <f t="shared" si="3102"/>
        <v/>
      </c>
      <c r="LS676" s="44"/>
      <c r="LT676" s="44" t="str">
        <f>IF(LS676="","",LS676-LS674)</f>
        <v/>
      </c>
      <c r="LU676" s="44"/>
      <c r="LV676" s="44" t="str">
        <f>IF(LU676="","",LU676-LU674)</f>
        <v/>
      </c>
      <c r="LW676" s="44"/>
      <c r="LX676" s="44" t="str">
        <f>IF(LW676="","",LW674+LY674-LW676)</f>
        <v/>
      </c>
      <c r="LY676" s="44"/>
      <c r="LZ676" s="43"/>
      <c r="MA676" s="43" t="str">
        <f>IF(LS676="","",MA674)</f>
        <v/>
      </c>
      <c r="MB676" s="44" t="str">
        <f t="shared" si="3209"/>
        <v/>
      </c>
      <c r="MC676" s="45" t="str">
        <f t="shared" si="3210"/>
        <v/>
      </c>
      <c r="MD676" s="35"/>
      <c r="ME676" s="27"/>
      <c r="MF676" s="51" t="str">
        <f t="shared" si="3109"/>
        <v/>
      </c>
      <c r="MG676" s="44"/>
      <c r="MH676" s="44" t="str">
        <f>IF(MG676="","",MG676-MG674)</f>
        <v/>
      </c>
      <c r="MI676" s="44"/>
      <c r="MJ676" s="44" t="str">
        <f>IF(MI676="","",MI676-MI674)</f>
        <v/>
      </c>
      <c r="MK676" s="44"/>
      <c r="ML676" s="44" t="str">
        <f>IF(MK676="","",MK674+MM674-MK676)</f>
        <v/>
      </c>
      <c r="MM676" s="44"/>
      <c r="MN676" s="43"/>
      <c r="MO676" s="43" t="str">
        <f>IF(MG676="","",MO674)</f>
        <v/>
      </c>
      <c r="MP676" s="44" t="str">
        <f t="shared" si="3211"/>
        <v/>
      </c>
      <c r="MQ676" s="45" t="str">
        <f t="shared" si="3212"/>
        <v/>
      </c>
      <c r="MR676" s="35"/>
      <c r="MS676" s="27"/>
      <c r="MT676" s="51" t="str">
        <f t="shared" si="3116"/>
        <v/>
      </c>
      <c r="MU676" s="44"/>
      <c r="MV676" s="44" t="str">
        <f>IF(MU676="","",MU676-MU674)</f>
        <v/>
      </c>
      <c r="MW676" s="44"/>
      <c r="MX676" s="44" t="str">
        <f>IF(MW676="","",MW676-MW674)</f>
        <v/>
      </c>
      <c r="MY676" s="44"/>
      <c r="MZ676" s="44" t="str">
        <f>IF(MY676="","",MY674+NA674-MY676)</f>
        <v/>
      </c>
      <c r="NA676" s="44"/>
      <c r="NB676" s="43"/>
      <c r="NC676" s="43" t="str">
        <f>IF(MU676="","",NC674)</f>
        <v/>
      </c>
      <c r="ND676" s="44" t="str">
        <f t="shared" si="3213"/>
        <v/>
      </c>
      <c r="NE676" s="45" t="str">
        <f t="shared" si="3214"/>
        <v/>
      </c>
      <c r="NF676" s="35"/>
      <c r="NG676" s="27"/>
      <c r="NH676" s="51" t="str">
        <f t="shared" si="3123"/>
        <v/>
      </c>
      <c r="NI676" s="44"/>
      <c r="NJ676" s="44" t="str">
        <f>IF(NI676="","",NI676-NI674)</f>
        <v/>
      </c>
      <c r="NK676" s="44"/>
      <c r="NL676" s="44" t="str">
        <f>IF(NK676="","",NK676-NK674)</f>
        <v/>
      </c>
      <c r="NM676" s="44"/>
      <c r="NN676" s="44" t="str">
        <f>IF(NM676="","",NM674+NO674-NM676)</f>
        <v/>
      </c>
      <c r="NO676" s="44"/>
      <c r="NP676" s="43"/>
      <c r="NQ676" s="43" t="str">
        <f>IF(NI676="","",NQ674)</f>
        <v/>
      </c>
      <c r="NR676" s="44" t="str">
        <f t="shared" si="3215"/>
        <v/>
      </c>
      <c r="NS676" s="45" t="str">
        <f t="shared" si="3216"/>
        <v/>
      </c>
      <c r="NT676" s="35"/>
    </row>
    <row r="677" spans="1:384" ht="15" customHeight="1" thickTop="1" x14ac:dyDescent="0.2">
      <c r="A677" s="38"/>
      <c r="B677" s="39"/>
      <c r="C677" s="40"/>
      <c r="D677" s="40"/>
      <c r="E677" s="40"/>
      <c r="F677" s="140"/>
      <c r="G677" s="140"/>
      <c r="H677" s="42"/>
      <c r="I677" s="44"/>
      <c r="J677" s="44" t="str">
        <f>IF(I677="","",I677-#REF!)</f>
        <v/>
      </c>
      <c r="K677" s="44"/>
      <c r="L677" s="44" t="str">
        <f>IF(K677="","",K677-#REF!)</f>
        <v/>
      </c>
      <c r="M677" s="44"/>
      <c r="N677" s="44" t="str">
        <f>IF(M677="","",#REF!+#REF!-M677)</f>
        <v/>
      </c>
      <c r="O677" s="44"/>
      <c r="P677" s="43"/>
      <c r="Q677" s="43" t="str">
        <f>IF(I677="","",#REF!)</f>
        <v/>
      </c>
      <c r="R677" s="44" t="str">
        <f t="shared" si="3197"/>
        <v/>
      </c>
      <c r="S677" s="45" t="str">
        <f t="shared" si="3198"/>
        <v/>
      </c>
      <c r="T677" s="35"/>
      <c r="U677" s="27"/>
      <c r="V677" s="51" t="str">
        <f t="shared" si="3067"/>
        <v/>
      </c>
      <c r="W677" s="67"/>
      <c r="X677" s="44" t="str">
        <f>IF(W677="","",W677-#REF!)</f>
        <v/>
      </c>
      <c r="Y677" s="44"/>
      <c r="Z677" s="44" t="str">
        <f>IF(Y677="","",Y677-#REF!)</f>
        <v/>
      </c>
      <c r="AA677" s="44"/>
      <c r="AB677" s="44" t="str">
        <f>IF(AA677="","",#REF!+#REF!-AA677)</f>
        <v/>
      </c>
      <c r="AC677" s="44"/>
      <c r="AD677" s="43"/>
      <c r="AE677" s="43" t="str">
        <f>IF(W677="","",#REF!)</f>
        <v/>
      </c>
      <c r="AF677" s="44" t="str">
        <f t="shared" si="3199"/>
        <v/>
      </c>
      <c r="AG677" s="45" t="str">
        <f t="shared" si="3200"/>
        <v/>
      </c>
      <c r="AH677" s="35"/>
      <c r="AI677" s="27"/>
      <c r="AJ677" s="51" t="str">
        <f t="shared" si="3074"/>
        <v/>
      </c>
      <c r="AK677" s="44"/>
      <c r="AL677" s="44" t="str">
        <f>IF(AK677="","",AK677-#REF!)</f>
        <v/>
      </c>
      <c r="AM677" s="44"/>
      <c r="AN677" s="44" t="str">
        <f>IF(AM677="","",AM677-#REF!)</f>
        <v/>
      </c>
      <c r="AO677" s="44"/>
      <c r="AP677" s="44" t="str">
        <f>IF(AO677="","",#REF!+#REF!-AO677)</f>
        <v/>
      </c>
      <c r="AQ677" s="44"/>
      <c r="AR677" s="43"/>
      <c r="AS677" s="43" t="str">
        <f>IF(AK677="","",#REF!)</f>
        <v/>
      </c>
      <c r="AT677" s="44" t="str">
        <f t="shared" si="3201"/>
        <v/>
      </c>
      <c r="AU677" s="45" t="str">
        <f t="shared" si="3202"/>
        <v/>
      </c>
      <c r="AV677" s="35"/>
      <c r="AW677" s="27"/>
      <c r="AX677" s="51" t="str">
        <f t="shared" si="3081"/>
        <v/>
      </c>
      <c r="AY677" s="44"/>
      <c r="AZ677" s="44" t="str">
        <f>IF(AY677="","",AY677-#REF!)</f>
        <v/>
      </c>
      <c r="BA677" s="44"/>
      <c r="BB677" s="44" t="str">
        <f>IF(BA677="","",BA677-#REF!)</f>
        <v/>
      </c>
      <c r="BC677" s="44"/>
      <c r="BD677" s="44" t="str">
        <f>IF(BC677="","",#REF!+#REF!-BC677)</f>
        <v/>
      </c>
      <c r="BE677" s="44"/>
      <c r="BF677" s="43"/>
      <c r="BG677" s="43" t="str">
        <f>IF(AY677="","",#REF!)</f>
        <v/>
      </c>
      <c r="BH677" s="44" t="str">
        <f t="shared" si="3203"/>
        <v/>
      </c>
      <c r="BI677" s="45" t="str">
        <f t="shared" si="3204"/>
        <v/>
      </c>
      <c r="BJ677" s="35"/>
      <c r="BK677" s="50"/>
      <c r="BL677" s="46"/>
      <c r="BM677" s="25">
        <v>9607</v>
      </c>
      <c r="BN677" s="44">
        <f t="shared" si="3131"/>
        <v>62</v>
      </c>
      <c r="BO677" s="25">
        <v>555</v>
      </c>
      <c r="BP677" s="44">
        <f t="shared" si="3132"/>
        <v>2</v>
      </c>
      <c r="BQ677" s="25">
        <v>36</v>
      </c>
      <c r="BR677" s="44">
        <f t="shared" si="3133"/>
        <v>4</v>
      </c>
      <c r="BS677" s="44">
        <v>0</v>
      </c>
      <c r="BT677" s="60" t="str">
        <f t="shared" si="3134"/>
        <v>ニキ</v>
      </c>
      <c r="BU677" s="67">
        <f t="shared" si="3135"/>
        <v>800</v>
      </c>
      <c r="BV677" s="44">
        <f t="shared" si="3136"/>
        <v>3200</v>
      </c>
      <c r="BW677" s="45">
        <f t="shared" si="3137"/>
        <v>0.5161290322580645</v>
      </c>
      <c r="BX677" s="35"/>
      <c r="BY677" s="27"/>
      <c r="BZ677" s="46"/>
      <c r="CA677" s="25">
        <v>15327</v>
      </c>
      <c r="CB677" s="44">
        <f t="shared" si="3138"/>
        <v>13</v>
      </c>
      <c r="CC677" s="25">
        <v>1813</v>
      </c>
      <c r="CD677" s="44">
        <f t="shared" si="3139"/>
        <v>0</v>
      </c>
      <c r="CE677" s="25">
        <v>16</v>
      </c>
      <c r="CF677" s="44">
        <f t="shared" si="3140"/>
        <v>0</v>
      </c>
      <c r="CG677" s="44">
        <v>0</v>
      </c>
      <c r="CH677" s="60" t="str">
        <f t="shared" si="3141"/>
        <v>チロルイヤホン</v>
      </c>
      <c r="CI677" s="67">
        <f t="shared" si="3142"/>
        <v>1100</v>
      </c>
      <c r="CJ677" s="44">
        <f t="shared" si="3143"/>
        <v>0</v>
      </c>
      <c r="CK677" s="45">
        <f t="shared" si="3144"/>
        <v>0</v>
      </c>
      <c r="CL677" s="35"/>
      <c r="CM677" s="27"/>
      <c r="CN677" s="46"/>
      <c r="CO677" s="25">
        <v>18747</v>
      </c>
      <c r="CP677" s="44">
        <f t="shared" si="3145"/>
        <v>38</v>
      </c>
      <c r="CQ677" s="25">
        <v>884</v>
      </c>
      <c r="CR677" s="44">
        <f t="shared" si="3146"/>
        <v>1</v>
      </c>
      <c r="CS677" s="25">
        <v>64</v>
      </c>
      <c r="CT677" s="44">
        <f t="shared" si="3147"/>
        <v>1</v>
      </c>
      <c r="CU677" s="44">
        <v>0</v>
      </c>
      <c r="CV677" s="60" t="str">
        <f t="shared" si="3148"/>
        <v>キティサンダルキーホルダー</v>
      </c>
      <c r="CW677" s="67">
        <f t="shared" si="3149"/>
        <v>605</v>
      </c>
      <c r="CX677" s="44">
        <f t="shared" si="3150"/>
        <v>605</v>
      </c>
      <c r="CY677" s="45">
        <f t="shared" si="3151"/>
        <v>0.15921052631578947</v>
      </c>
      <c r="CZ677" s="35"/>
      <c r="DA677" s="58"/>
      <c r="DB677" s="46"/>
      <c r="DC677" s="25">
        <v>6296</v>
      </c>
      <c r="DD677" s="44">
        <f t="shared" si="3152"/>
        <v>23</v>
      </c>
      <c r="DE677" s="25">
        <v>369</v>
      </c>
      <c r="DF677" s="44">
        <f t="shared" si="3153"/>
        <v>0</v>
      </c>
      <c r="DG677" s="25">
        <v>92</v>
      </c>
      <c r="DH677" s="44">
        <f t="shared" si="3154"/>
        <v>2</v>
      </c>
      <c r="DI677" s="44">
        <v>0</v>
      </c>
      <c r="DJ677" s="60" t="str">
        <f t="shared" si="3155"/>
        <v>スプランキーラバー</v>
      </c>
      <c r="DK677" s="67">
        <f t="shared" si="3156"/>
        <v>187</v>
      </c>
      <c r="DL677" s="44">
        <f t="shared" si="3157"/>
        <v>374</v>
      </c>
      <c r="DM677" s="45">
        <f t="shared" si="3158"/>
        <v>0.16260869565217392</v>
      </c>
      <c r="DN677" s="35"/>
      <c r="DO677" s="27"/>
      <c r="DP677" s="46"/>
      <c r="DQ677" s="25">
        <v>104</v>
      </c>
      <c r="DR677" s="44">
        <f t="shared" si="3159"/>
        <v>37</v>
      </c>
      <c r="DS677" s="25">
        <v>8</v>
      </c>
      <c r="DT677" s="44">
        <f t="shared" si="3160"/>
        <v>0</v>
      </c>
      <c r="DU677" s="25">
        <v>10</v>
      </c>
      <c r="DV677" s="44">
        <f t="shared" si="3161"/>
        <v>0</v>
      </c>
      <c r="DW677" s="44">
        <v>0</v>
      </c>
      <c r="DX677" s="60" t="str">
        <f t="shared" si="3162"/>
        <v>ギャルキティキーケース</v>
      </c>
      <c r="DY677" s="67">
        <f t="shared" si="3163"/>
        <v>726</v>
      </c>
      <c r="DZ677" s="44">
        <f t="shared" si="3164"/>
        <v>0</v>
      </c>
      <c r="EA677" s="45">
        <f t="shared" si="3165"/>
        <v>0</v>
      </c>
      <c r="EB677" s="35"/>
      <c r="EC677" s="27"/>
      <c r="ED677" s="51" t="str">
        <f t="shared" si="3088"/>
        <v/>
      </c>
      <c r="EE677" s="44"/>
      <c r="EF677" s="44" t="str">
        <f>IF(EE677="","",EE677-#REF!)</f>
        <v/>
      </c>
      <c r="EG677" s="44"/>
      <c r="EH677" s="44" t="str">
        <f>IF(EG677="","",EG677-#REF!)</f>
        <v/>
      </c>
      <c r="EI677" s="44"/>
      <c r="EJ677" s="44" t="str">
        <f>IF(EI677="","",#REF!+#REF!-EI677)</f>
        <v/>
      </c>
      <c r="EK677" s="44"/>
      <c r="EL677" s="43"/>
      <c r="EM677" s="43" t="str">
        <f>IF(EE677="","",#REF!)</f>
        <v/>
      </c>
      <c r="EN677" s="44" t="str">
        <f t="shared" si="3205"/>
        <v/>
      </c>
      <c r="EO677" s="45" t="str">
        <f t="shared" si="3206"/>
        <v/>
      </c>
      <c r="EP677" s="35"/>
      <c r="EQ677" s="27"/>
      <c r="ER677" s="51" t="str">
        <f t="shared" si="3095"/>
        <v/>
      </c>
      <c r="ES677" s="44"/>
      <c r="ET677" s="44" t="str">
        <f>IF(ES677="","",ES677-#REF!)</f>
        <v/>
      </c>
      <c r="EU677" s="44"/>
      <c r="EV677" s="44" t="str">
        <f>IF(EU677="","",EU677-#REF!)</f>
        <v/>
      </c>
      <c r="EW677" s="44"/>
      <c r="EX677" s="44" t="str">
        <f>IF(EW677="","",#REF!+#REF!-EW677)</f>
        <v/>
      </c>
      <c r="EY677" s="44"/>
      <c r="EZ677" s="43"/>
      <c r="FA677" s="43" t="str">
        <f>IF(ES677="","",#REF!)</f>
        <v/>
      </c>
      <c r="FB677" s="44" t="str">
        <f t="shared" si="3207"/>
        <v/>
      </c>
      <c r="FC677" s="45" t="str">
        <f t="shared" si="3208"/>
        <v/>
      </c>
      <c r="FD677" s="35"/>
      <c r="HW677" s="181"/>
      <c r="IY677" s="33"/>
      <c r="IZ677" s="46"/>
      <c r="JA677" s="25">
        <v>2882</v>
      </c>
      <c r="JB677" s="44">
        <f t="shared" si="3166"/>
        <v>77</v>
      </c>
      <c r="JC677" s="25">
        <v>93</v>
      </c>
      <c r="JD677" s="44">
        <f t="shared" si="3167"/>
        <v>3</v>
      </c>
      <c r="JE677" s="25">
        <v>21</v>
      </c>
      <c r="JF677" s="44">
        <f t="shared" si="3168"/>
        <v>3</v>
      </c>
      <c r="JG677" s="44">
        <v>2</v>
      </c>
      <c r="JH677" s="60" t="str">
        <f t="shared" si="3169"/>
        <v>アンパンマンもちふわ</v>
      </c>
      <c r="JI677" s="67">
        <f t="shared" si="3170"/>
        <v>673</v>
      </c>
      <c r="JJ677" s="44">
        <f t="shared" si="3171"/>
        <v>2019</v>
      </c>
      <c r="JK677" s="45">
        <f t="shared" si="3172"/>
        <v>0.26220779220779222</v>
      </c>
      <c r="JL677" s="35"/>
      <c r="JM677" s="27"/>
      <c r="JN677" s="46"/>
      <c r="JO677" s="25">
        <v>2284</v>
      </c>
      <c r="JP677" s="44">
        <f t="shared" si="3173"/>
        <v>2</v>
      </c>
      <c r="JQ677" s="25">
        <v>122</v>
      </c>
      <c r="JR677" s="44">
        <f t="shared" si="3174"/>
        <v>0</v>
      </c>
      <c r="JS677" s="25">
        <v>50</v>
      </c>
      <c r="JT677" s="44">
        <f t="shared" si="3175"/>
        <v>2</v>
      </c>
      <c r="JU677" s="44">
        <v>-26</v>
      </c>
      <c r="JV677" s="60" t="str">
        <f t="shared" si="3176"/>
        <v>SPGマスコット</v>
      </c>
      <c r="JW677" s="67">
        <f t="shared" si="3177"/>
        <v>165</v>
      </c>
      <c r="JX677" s="44">
        <f t="shared" si="3178"/>
        <v>330</v>
      </c>
      <c r="JY677" s="45">
        <f t="shared" si="3179"/>
        <v>1.65</v>
      </c>
      <c r="JZ677" s="35" t="s">
        <v>271</v>
      </c>
      <c r="KA677" s="61"/>
      <c r="KB677" s="46"/>
      <c r="KC677" s="25">
        <v>2985</v>
      </c>
      <c r="KD677" s="44">
        <f t="shared" si="3180"/>
        <v>54</v>
      </c>
      <c r="KE677" s="25">
        <v>222</v>
      </c>
      <c r="KF677" s="44">
        <f t="shared" si="3181"/>
        <v>2</v>
      </c>
      <c r="KG677" s="25">
        <v>6</v>
      </c>
      <c r="KH677" s="44">
        <f t="shared" si="3182"/>
        <v>2</v>
      </c>
      <c r="KI677" s="44">
        <v>0</v>
      </c>
      <c r="KJ677" s="60" t="str">
        <f t="shared" si="3183"/>
        <v>パイの実イヤホン</v>
      </c>
      <c r="KK677" s="67">
        <f t="shared" si="3184"/>
        <v>1100</v>
      </c>
      <c r="KL677" s="44">
        <f t="shared" si="3185"/>
        <v>2200</v>
      </c>
      <c r="KM677" s="45">
        <f t="shared" si="3186"/>
        <v>0.40740740740740738</v>
      </c>
      <c r="KN677" s="35"/>
      <c r="KO677" s="27"/>
      <c r="KP677" s="46"/>
      <c r="KQ677" s="25">
        <v>3946</v>
      </c>
      <c r="KR677" s="44">
        <f t="shared" si="3187"/>
        <v>31</v>
      </c>
      <c r="KS677" s="25">
        <v>194</v>
      </c>
      <c r="KT677" s="44">
        <f t="shared" si="3188"/>
        <v>0</v>
      </c>
      <c r="KU677" s="25">
        <v>76</v>
      </c>
      <c r="KV677" s="44">
        <f t="shared" si="3189"/>
        <v>0</v>
      </c>
      <c r="KW677" s="44">
        <v>0</v>
      </c>
      <c r="KX677" s="60" t="str">
        <f t="shared" si="3192"/>
        <v>キティサンダルKH</v>
      </c>
      <c r="KY677" s="67">
        <f t="shared" si="3193"/>
        <v>605</v>
      </c>
      <c r="KZ677" s="44">
        <f t="shared" si="3190"/>
        <v>0</v>
      </c>
      <c r="LA677" s="45">
        <f t="shared" si="3191"/>
        <v>0</v>
      </c>
      <c r="LB677" s="35"/>
      <c r="LC677" s="27"/>
      <c r="LD677" s="51">
        <f>IF(A665="","",A665)</f>
        <v>45849</v>
      </c>
      <c r="LE677" s="43">
        <v>66083</v>
      </c>
      <c r="LF677" s="93">
        <f>IF(LE677="","",LE677-LE674)</f>
        <v>83</v>
      </c>
      <c r="LG677" s="43">
        <v>444</v>
      </c>
      <c r="LH677" s="43">
        <f>IF(LG677="","",LG677-LG674)</f>
        <v>0</v>
      </c>
      <c r="LI677" s="43">
        <v>1</v>
      </c>
      <c r="LJ677" s="87">
        <f>IF(LI677="","",LI674+LK674-LI677)</f>
        <v>0</v>
      </c>
      <c r="LK677" s="43">
        <v>1</v>
      </c>
      <c r="LL677" s="64" t="str">
        <f>IF(LE677="","",LL674)</f>
        <v>コキンちゃん、ギャルクロミ</v>
      </c>
      <c r="LM677" s="47">
        <f>IF(LF677="","",LM674)</f>
        <v>1000</v>
      </c>
      <c r="LN677" s="43">
        <f t="shared" si="3130"/>
        <v>0</v>
      </c>
      <c r="LO677" s="54"/>
      <c r="LP677" s="35"/>
      <c r="LQ677" s="27"/>
      <c r="LR677" s="51" t="str">
        <f t="shared" si="3102"/>
        <v/>
      </c>
      <c r="LS677" s="44"/>
      <c r="LT677" s="44" t="str">
        <f>IF(LS677="","",LS677-#REF!)</f>
        <v/>
      </c>
      <c r="LU677" s="44"/>
      <c r="LV677" s="44" t="str">
        <f>IF(LU677="","",LU677-#REF!)</f>
        <v/>
      </c>
      <c r="LW677" s="44"/>
      <c r="LX677" s="44" t="str">
        <f>IF(LW677="","",#REF!+#REF!-LW677)</f>
        <v/>
      </c>
      <c r="LY677" s="44"/>
      <c r="LZ677" s="43"/>
      <c r="MA677" s="43" t="str">
        <f>IF(LS677="","",#REF!)</f>
        <v/>
      </c>
      <c r="MB677" s="44" t="str">
        <f t="shared" si="3209"/>
        <v/>
      </c>
      <c r="MC677" s="45" t="str">
        <f t="shared" si="3210"/>
        <v/>
      </c>
      <c r="MD677" s="35"/>
      <c r="ME677" s="27"/>
      <c r="MF677" s="51" t="str">
        <f t="shared" si="3109"/>
        <v/>
      </c>
      <c r="MG677" s="44"/>
      <c r="MH677" s="44" t="str">
        <f>IF(MG677="","",MG677-#REF!)</f>
        <v/>
      </c>
      <c r="MI677" s="44"/>
      <c r="MJ677" s="44" t="str">
        <f>IF(MI677="","",MI677-#REF!)</f>
        <v/>
      </c>
      <c r="MK677" s="44"/>
      <c r="ML677" s="44" t="str">
        <f>IF(MK677="","",#REF!+#REF!-MK677)</f>
        <v/>
      </c>
      <c r="MM677" s="44"/>
      <c r="MN677" s="43"/>
      <c r="MO677" s="43" t="str">
        <f>IF(MG677="","",#REF!)</f>
        <v/>
      </c>
      <c r="MP677" s="44" t="str">
        <f t="shared" si="3211"/>
        <v/>
      </c>
      <c r="MQ677" s="45" t="str">
        <f t="shared" si="3212"/>
        <v/>
      </c>
      <c r="MR677" s="35"/>
      <c r="MS677" s="27"/>
      <c r="MT677" s="51" t="str">
        <f t="shared" si="3116"/>
        <v/>
      </c>
      <c r="MU677" s="44"/>
      <c r="MV677" s="44" t="str">
        <f>IF(MU677="","",MU677-#REF!)</f>
        <v/>
      </c>
      <c r="MW677" s="44"/>
      <c r="MX677" s="44" t="str">
        <f>IF(MW677="","",MW677-#REF!)</f>
        <v/>
      </c>
      <c r="MY677" s="44"/>
      <c r="MZ677" s="44" t="str">
        <f>IF(MY677="","",#REF!+#REF!-MY677)</f>
        <v/>
      </c>
      <c r="NA677" s="44"/>
      <c r="NB677" s="43"/>
      <c r="NC677" s="43" t="str">
        <f>IF(MU677="","",#REF!)</f>
        <v/>
      </c>
      <c r="ND677" s="44" t="str">
        <f t="shared" si="3213"/>
        <v/>
      </c>
      <c r="NE677" s="45" t="str">
        <f t="shared" si="3214"/>
        <v/>
      </c>
      <c r="NF677" s="35"/>
      <c r="NG677" s="27"/>
      <c r="NH677" s="51" t="str">
        <f t="shared" si="3123"/>
        <v/>
      </c>
      <c r="NI677" s="44"/>
      <c r="NJ677" s="44" t="str">
        <f>IF(NI677="","",NI677-#REF!)</f>
        <v/>
      </c>
      <c r="NK677" s="44"/>
      <c r="NL677" s="44" t="str">
        <f>IF(NK677="","",NK677-#REF!)</f>
        <v/>
      </c>
      <c r="NM677" s="44"/>
      <c r="NN677" s="44" t="str">
        <f>IF(NM677="","",#REF!+#REF!-NM677)</f>
        <v/>
      </c>
      <c r="NO677" s="44"/>
      <c r="NP677" s="43"/>
      <c r="NQ677" s="43" t="str">
        <f>IF(NI677="","",#REF!)</f>
        <v/>
      </c>
      <c r="NR677" s="44" t="str">
        <f t="shared" si="3215"/>
        <v/>
      </c>
      <c r="NS677" s="45" t="str">
        <f t="shared" si="3216"/>
        <v/>
      </c>
      <c r="NT677" s="35"/>
    </row>
    <row r="678" spans="1:384" ht="15" customHeight="1" thickBot="1" x14ac:dyDescent="0.25">
      <c r="A678" s="38"/>
      <c r="B678" s="39"/>
      <c r="C678" s="40"/>
      <c r="D678" s="40"/>
      <c r="E678" s="40"/>
      <c r="F678" s="140"/>
      <c r="G678" s="140"/>
      <c r="H678" s="42"/>
      <c r="I678" s="44"/>
      <c r="J678" s="44" t="str">
        <f>IF(I678="","",I678-I677)</f>
        <v/>
      </c>
      <c r="K678" s="44"/>
      <c r="L678" s="44" t="str">
        <f>IF(K678="","",K678-K677)</f>
        <v/>
      </c>
      <c r="M678" s="44"/>
      <c r="N678" s="44" t="str">
        <f>IF(M678="","",M677+O677-M678)</f>
        <v/>
      </c>
      <c r="O678" s="44"/>
      <c r="P678" s="43"/>
      <c r="Q678" s="43" t="str">
        <f>IF(I678="","",Q677)</f>
        <v/>
      </c>
      <c r="R678" s="44" t="str">
        <f t="shared" si="3197"/>
        <v/>
      </c>
      <c r="S678" s="45" t="str">
        <f t="shared" si="3198"/>
        <v/>
      </c>
      <c r="T678" s="35"/>
      <c r="U678" s="27"/>
      <c r="V678" s="51" t="str">
        <f t="shared" si="3067"/>
        <v/>
      </c>
      <c r="W678" s="67"/>
      <c r="X678" s="44" t="str">
        <f>IF(W678="","",W678-W677)</f>
        <v/>
      </c>
      <c r="Y678" s="44"/>
      <c r="Z678" s="44" t="str">
        <f>IF(Y678="","",Y678-Y677)</f>
        <v/>
      </c>
      <c r="AA678" s="44"/>
      <c r="AB678" s="44" t="str">
        <f>IF(AA678="","",AA677+AC677-AA678)</f>
        <v/>
      </c>
      <c r="AC678" s="44"/>
      <c r="AD678" s="43"/>
      <c r="AE678" s="43" t="str">
        <f>IF(W678="","",AE677)</f>
        <v/>
      </c>
      <c r="AF678" s="44" t="str">
        <f t="shared" si="3199"/>
        <v/>
      </c>
      <c r="AG678" s="45" t="str">
        <f t="shared" si="3200"/>
        <v/>
      </c>
      <c r="AH678" s="35"/>
      <c r="AI678" s="27"/>
      <c r="AJ678" s="51" t="str">
        <f t="shared" si="3074"/>
        <v/>
      </c>
      <c r="AK678" s="44"/>
      <c r="AL678" s="44" t="str">
        <f>IF(AK678="","",AK678-AK677)</f>
        <v/>
      </c>
      <c r="AM678" s="44"/>
      <c r="AN678" s="44" t="str">
        <f>IF(AM678="","",AM678-AM677)</f>
        <v/>
      </c>
      <c r="AO678" s="44"/>
      <c r="AP678" s="44" t="str">
        <f>IF(AO678="","",AO677+AQ677-AO678)</f>
        <v/>
      </c>
      <c r="AQ678" s="44"/>
      <c r="AR678" s="43"/>
      <c r="AS678" s="43" t="str">
        <f>IF(AK678="","",AS677)</f>
        <v/>
      </c>
      <c r="AT678" s="44" t="str">
        <f t="shared" si="3201"/>
        <v/>
      </c>
      <c r="AU678" s="45" t="str">
        <f t="shared" si="3202"/>
        <v/>
      </c>
      <c r="AV678" s="35"/>
      <c r="AW678" s="27"/>
      <c r="AX678" s="51" t="str">
        <f t="shared" si="3081"/>
        <v/>
      </c>
      <c r="AY678" s="44"/>
      <c r="AZ678" s="44" t="str">
        <f>IF(AY678="","",AY678-AY677)</f>
        <v/>
      </c>
      <c r="BA678" s="44"/>
      <c r="BB678" s="44" t="str">
        <f>IF(BA678="","",BA678-BA677)</f>
        <v/>
      </c>
      <c r="BC678" s="44"/>
      <c r="BD678" s="44" t="str">
        <f>IF(BC678="","",BC677+BE677-BC678)</f>
        <v/>
      </c>
      <c r="BE678" s="44"/>
      <c r="BF678" s="43"/>
      <c r="BG678" s="43" t="str">
        <f>IF(AY678="","",BG677)</f>
        <v/>
      </c>
      <c r="BH678" s="44" t="str">
        <f t="shared" si="3203"/>
        <v/>
      </c>
      <c r="BI678" s="45" t="str">
        <f t="shared" si="3204"/>
        <v/>
      </c>
      <c r="BJ678" s="35"/>
      <c r="BK678" s="50"/>
      <c r="BL678" s="74"/>
      <c r="BM678" s="75">
        <v>8794</v>
      </c>
      <c r="BN678" s="75">
        <f t="shared" si="3131"/>
        <v>209</v>
      </c>
      <c r="BO678" s="75">
        <v>476</v>
      </c>
      <c r="BP678" s="75">
        <f t="shared" si="3132"/>
        <v>8</v>
      </c>
      <c r="BQ678" s="75">
        <v>50</v>
      </c>
      <c r="BR678" s="75">
        <f t="shared" si="3133"/>
        <v>10</v>
      </c>
      <c r="BS678" s="75">
        <v>0</v>
      </c>
      <c r="BT678" s="77" t="s">
        <v>277</v>
      </c>
      <c r="BU678" s="78">
        <v>198</v>
      </c>
      <c r="BV678" s="75">
        <f t="shared" si="3136"/>
        <v>1980</v>
      </c>
      <c r="BW678" s="79">
        <f t="shared" si="3137"/>
        <v>9.4736842105263161E-2</v>
      </c>
      <c r="BX678" s="35"/>
      <c r="BY678" s="27"/>
      <c r="BZ678" s="74"/>
      <c r="CA678" s="75">
        <v>16483</v>
      </c>
      <c r="CB678" s="75">
        <f t="shared" si="3138"/>
        <v>57</v>
      </c>
      <c r="CC678" s="75">
        <v>1930</v>
      </c>
      <c r="CD678" s="75">
        <f t="shared" si="3139"/>
        <v>2</v>
      </c>
      <c r="CE678" s="75">
        <v>106</v>
      </c>
      <c r="CF678" s="75">
        <f t="shared" si="3140"/>
        <v>4</v>
      </c>
      <c r="CG678" s="75">
        <v>0</v>
      </c>
      <c r="CH678" s="77" t="str">
        <f t="shared" si="3141"/>
        <v>スプランキーラバー</v>
      </c>
      <c r="CI678" s="78">
        <f t="shared" si="3142"/>
        <v>187</v>
      </c>
      <c r="CJ678" s="75">
        <f t="shared" si="3143"/>
        <v>748</v>
      </c>
      <c r="CK678" s="79">
        <f t="shared" si="3144"/>
        <v>0.13122807017543861</v>
      </c>
      <c r="CL678" s="35"/>
      <c r="CM678" s="27"/>
      <c r="CN678" s="74"/>
      <c r="CO678" s="75">
        <v>13419</v>
      </c>
      <c r="CP678" s="75">
        <f t="shared" si="3145"/>
        <v>33</v>
      </c>
      <c r="CQ678" s="75">
        <v>1633</v>
      </c>
      <c r="CR678" s="75">
        <f t="shared" si="3146"/>
        <v>0</v>
      </c>
      <c r="CS678" s="75">
        <v>246</v>
      </c>
      <c r="CT678" s="75">
        <f t="shared" si="3147"/>
        <v>2</v>
      </c>
      <c r="CU678" s="75">
        <v>0</v>
      </c>
      <c r="CV678" s="77" t="str">
        <f t="shared" si="3148"/>
        <v>サンリオブレスレット</v>
      </c>
      <c r="CW678" s="78">
        <f t="shared" si="3149"/>
        <v>200</v>
      </c>
      <c r="CX678" s="75">
        <f t="shared" si="3150"/>
        <v>400</v>
      </c>
      <c r="CY678" s="79">
        <f t="shared" si="3151"/>
        <v>0.12121212121212122</v>
      </c>
      <c r="CZ678" s="35"/>
      <c r="DA678" s="58"/>
      <c r="DB678" s="74"/>
      <c r="DC678" s="75">
        <v>4102</v>
      </c>
      <c r="DD678" s="75">
        <f t="shared" si="3152"/>
        <v>3</v>
      </c>
      <c r="DE678" s="75">
        <v>236</v>
      </c>
      <c r="DF678" s="75">
        <f t="shared" si="3153"/>
        <v>1</v>
      </c>
      <c r="DG678" s="75">
        <v>7</v>
      </c>
      <c r="DH678" s="75">
        <f t="shared" si="3154"/>
        <v>1</v>
      </c>
      <c r="DI678" s="75">
        <v>0</v>
      </c>
      <c r="DJ678" s="85" t="str">
        <f t="shared" si="3155"/>
        <v>ピクミンマスコット</v>
      </c>
      <c r="DK678" s="78">
        <f t="shared" si="3156"/>
        <v>682</v>
      </c>
      <c r="DL678" s="75">
        <f t="shared" si="3157"/>
        <v>682</v>
      </c>
      <c r="DM678" s="79">
        <f t="shared" si="3158"/>
        <v>2.2733333333333334</v>
      </c>
      <c r="DN678" s="35"/>
      <c r="DO678" s="27"/>
      <c r="DP678" s="74"/>
      <c r="DQ678" s="75">
        <v>192</v>
      </c>
      <c r="DR678" s="75">
        <f t="shared" si="3159"/>
        <v>82</v>
      </c>
      <c r="DS678" s="75">
        <v>4</v>
      </c>
      <c r="DT678" s="75">
        <f t="shared" si="3160"/>
        <v>1</v>
      </c>
      <c r="DU678" s="75">
        <v>4</v>
      </c>
      <c r="DV678" s="75">
        <f t="shared" si="3161"/>
        <v>1</v>
      </c>
      <c r="DW678" s="75">
        <v>2</v>
      </c>
      <c r="DX678" s="77" t="str">
        <f t="shared" si="3162"/>
        <v>キティフェイスポーチ</v>
      </c>
      <c r="DY678" s="78">
        <f t="shared" si="3163"/>
        <v>957</v>
      </c>
      <c r="DZ678" s="75">
        <f t="shared" si="3164"/>
        <v>957</v>
      </c>
      <c r="EA678" s="79">
        <f t="shared" si="3165"/>
        <v>0.11670731707317074</v>
      </c>
      <c r="EB678" s="35"/>
      <c r="EC678" s="27"/>
      <c r="ED678" s="51" t="str">
        <f t="shared" si="3088"/>
        <v/>
      </c>
      <c r="EE678" s="44"/>
      <c r="EF678" s="44" t="str">
        <f>IF(EE678="","",EE678-EE677)</f>
        <v/>
      </c>
      <c r="EG678" s="44"/>
      <c r="EH678" s="44" t="str">
        <f>IF(EG678="","",EG678-EG677)</f>
        <v/>
      </c>
      <c r="EI678" s="44"/>
      <c r="EJ678" s="44" t="str">
        <f>IF(EI678="","",EI677+EK677-EI678)</f>
        <v/>
      </c>
      <c r="EK678" s="44"/>
      <c r="EL678" s="43"/>
      <c r="EM678" s="43" t="str">
        <f>IF(EE678="","",EM677)</f>
        <v/>
      </c>
      <c r="EN678" s="44" t="str">
        <f t="shared" si="3205"/>
        <v/>
      </c>
      <c r="EO678" s="45" t="str">
        <f t="shared" si="3206"/>
        <v/>
      </c>
      <c r="EP678" s="35"/>
      <c r="EQ678" s="27"/>
      <c r="ER678" s="51" t="str">
        <f t="shared" si="3095"/>
        <v/>
      </c>
      <c r="ES678" s="44"/>
      <c r="ET678" s="44" t="str">
        <f>IF(ES678="","",ES678-ES677)</f>
        <v/>
      </c>
      <c r="EU678" s="44"/>
      <c r="EV678" s="44" t="str">
        <f>IF(EU678="","",EU678-EU677)</f>
        <v/>
      </c>
      <c r="EW678" s="44"/>
      <c r="EX678" s="44" t="str">
        <f>IF(EW678="","",EW677+EY677-EW678)</f>
        <v/>
      </c>
      <c r="EY678" s="44"/>
      <c r="EZ678" s="43"/>
      <c r="FA678" s="43" t="str">
        <f>IF(ES678="","",FA677)</f>
        <v/>
      </c>
      <c r="FB678" s="44" t="str">
        <f t="shared" si="3207"/>
        <v/>
      </c>
      <c r="FC678" s="45" t="str">
        <f t="shared" si="3208"/>
        <v/>
      </c>
      <c r="FD678" s="35"/>
      <c r="HW678" s="181"/>
      <c r="IY678" s="33"/>
      <c r="IZ678" s="74"/>
      <c r="JA678" s="75">
        <v>3441</v>
      </c>
      <c r="JB678" s="75">
        <f t="shared" si="3166"/>
        <v>31</v>
      </c>
      <c r="JC678" s="75">
        <v>159</v>
      </c>
      <c r="JD678" s="75">
        <f t="shared" si="3167"/>
        <v>0</v>
      </c>
      <c r="JE678" s="75">
        <v>144</v>
      </c>
      <c r="JF678" s="75">
        <f t="shared" si="3168"/>
        <v>1</v>
      </c>
      <c r="JG678" s="75">
        <v>0</v>
      </c>
      <c r="JH678" s="77" t="str">
        <f t="shared" si="3169"/>
        <v>スプランキーラバー</v>
      </c>
      <c r="JI678" s="78">
        <f t="shared" si="3170"/>
        <v>200</v>
      </c>
      <c r="JJ678" s="75">
        <f t="shared" si="3171"/>
        <v>200</v>
      </c>
      <c r="JK678" s="79">
        <f t="shared" si="3172"/>
        <v>6.4516129032258063E-2</v>
      </c>
      <c r="JL678" s="35"/>
      <c r="JM678" s="27"/>
      <c r="JN678" s="74"/>
      <c r="JO678" s="75">
        <v>3927</v>
      </c>
      <c r="JP678" s="75">
        <f t="shared" si="3173"/>
        <v>34</v>
      </c>
      <c r="JQ678" s="75">
        <v>175</v>
      </c>
      <c r="JR678" s="75">
        <f t="shared" si="3174"/>
        <v>2</v>
      </c>
      <c r="JS678" s="75">
        <v>44</v>
      </c>
      <c r="JT678" s="75">
        <f t="shared" si="3175"/>
        <v>2</v>
      </c>
      <c r="JU678" s="75">
        <v>0</v>
      </c>
      <c r="JV678" s="77" t="str">
        <f t="shared" si="3176"/>
        <v>NICI</v>
      </c>
      <c r="JW678" s="78">
        <f t="shared" si="3177"/>
        <v>682</v>
      </c>
      <c r="JX678" s="75">
        <f t="shared" si="3178"/>
        <v>1364</v>
      </c>
      <c r="JY678" s="79">
        <f t="shared" si="3179"/>
        <v>0.4011764705882353</v>
      </c>
      <c r="JZ678" s="35"/>
      <c r="KA678" s="61"/>
      <c r="KB678" s="74"/>
      <c r="KC678" s="75">
        <v>2057</v>
      </c>
      <c r="KD678" s="75">
        <f t="shared" si="3180"/>
        <v>8</v>
      </c>
      <c r="KE678" s="75">
        <v>124</v>
      </c>
      <c r="KF678" s="75">
        <f t="shared" si="3181"/>
        <v>1</v>
      </c>
      <c r="KG678" s="75">
        <v>18</v>
      </c>
      <c r="KH678" s="75">
        <f t="shared" si="3182"/>
        <v>0</v>
      </c>
      <c r="KI678" s="75">
        <v>0</v>
      </c>
      <c r="KJ678" s="77" t="s">
        <v>89</v>
      </c>
      <c r="KK678" s="78">
        <v>800</v>
      </c>
      <c r="KL678" s="75">
        <f t="shared" si="3185"/>
        <v>0</v>
      </c>
      <c r="KM678" s="79">
        <f t="shared" si="3186"/>
        <v>0</v>
      </c>
      <c r="KN678" s="35"/>
      <c r="KO678" s="27"/>
      <c r="KP678" s="74"/>
      <c r="KQ678" s="75">
        <v>2900</v>
      </c>
      <c r="KR678" s="75">
        <f t="shared" si="3187"/>
        <v>39</v>
      </c>
      <c r="KS678" s="75">
        <v>158</v>
      </c>
      <c r="KT678" s="75">
        <f t="shared" si="3188"/>
        <v>1</v>
      </c>
      <c r="KU678" s="75">
        <v>7</v>
      </c>
      <c r="KV678" s="75">
        <f t="shared" si="3189"/>
        <v>1</v>
      </c>
      <c r="KW678" s="75">
        <v>0</v>
      </c>
      <c r="KX678" s="77" t="str">
        <f t="shared" si="3192"/>
        <v>キティフェイスポーチ</v>
      </c>
      <c r="KY678" s="78">
        <f t="shared" si="3193"/>
        <v>957</v>
      </c>
      <c r="KZ678" s="75">
        <f t="shared" si="3190"/>
        <v>957</v>
      </c>
      <c r="LA678" s="79">
        <f t="shared" si="3191"/>
        <v>0.2453846153846154</v>
      </c>
      <c r="LB678" s="35"/>
      <c r="LC678" s="27"/>
      <c r="LD678" s="46"/>
      <c r="LE678" s="44"/>
      <c r="LF678" s="44"/>
      <c r="LG678" s="44">
        <v>529</v>
      </c>
      <c r="LH678" s="44">
        <f>IF(LG678="","",LG678-LG675)</f>
        <v>0</v>
      </c>
      <c r="LI678" s="43">
        <v>2</v>
      </c>
      <c r="LJ678" s="44">
        <f>IF(LI678="","",LI675+LK675-LI678)</f>
        <v>0</v>
      </c>
      <c r="LK678" s="44">
        <v>0</v>
      </c>
      <c r="LL678" s="72" t="str">
        <f>IF(LE677="","",LL675)</f>
        <v>バイキンティッシュカバー</v>
      </c>
      <c r="LM678" s="67">
        <f>IF(LF677="","",LM675)</f>
        <v>1000</v>
      </c>
      <c r="LN678" s="44">
        <f t="shared" si="3130"/>
        <v>0</v>
      </c>
      <c r="LO678" s="45"/>
      <c r="LP678" s="35"/>
      <c r="LQ678" s="27"/>
      <c r="LR678" s="51" t="str">
        <f t="shared" si="3102"/>
        <v/>
      </c>
      <c r="LS678" s="44"/>
      <c r="LT678" s="44" t="str">
        <f>IF(LS678="","",LS678-LS677)</f>
        <v/>
      </c>
      <c r="LU678" s="44"/>
      <c r="LV678" s="44" t="str">
        <f>IF(LU678="","",LU678-LU677)</f>
        <v/>
      </c>
      <c r="LW678" s="44"/>
      <c r="LX678" s="44" t="str">
        <f>IF(LW678="","",LW677+LY677-LW678)</f>
        <v/>
      </c>
      <c r="LY678" s="44"/>
      <c r="LZ678" s="43"/>
      <c r="MA678" s="43" t="str">
        <f>IF(LS678="","",MA677)</f>
        <v/>
      </c>
      <c r="MB678" s="44" t="str">
        <f t="shared" si="3209"/>
        <v/>
      </c>
      <c r="MC678" s="45" t="str">
        <f t="shared" si="3210"/>
        <v/>
      </c>
      <c r="MD678" s="35"/>
      <c r="ME678" s="27"/>
      <c r="MF678" s="51" t="str">
        <f t="shared" si="3109"/>
        <v/>
      </c>
      <c r="MG678" s="44"/>
      <c r="MH678" s="44" t="str">
        <f>IF(MG678="","",MG678-MG677)</f>
        <v/>
      </c>
      <c r="MI678" s="44"/>
      <c r="MJ678" s="44" t="str">
        <f>IF(MI678="","",MI678-MI677)</f>
        <v/>
      </c>
      <c r="MK678" s="44"/>
      <c r="ML678" s="44" t="str">
        <f>IF(MK678="","",MK677+MM677-MK678)</f>
        <v/>
      </c>
      <c r="MM678" s="44"/>
      <c r="MN678" s="43"/>
      <c r="MO678" s="43" t="str">
        <f>IF(MG678="","",MO677)</f>
        <v/>
      </c>
      <c r="MP678" s="44" t="str">
        <f t="shared" si="3211"/>
        <v/>
      </c>
      <c r="MQ678" s="45" t="str">
        <f t="shared" si="3212"/>
        <v/>
      </c>
      <c r="MR678" s="35"/>
      <c r="MS678" s="27"/>
      <c r="MT678" s="51" t="str">
        <f t="shared" si="3116"/>
        <v/>
      </c>
      <c r="MU678" s="44"/>
      <c r="MV678" s="44" t="str">
        <f>IF(MU678="","",MU678-MU677)</f>
        <v/>
      </c>
      <c r="MW678" s="44"/>
      <c r="MX678" s="44" t="str">
        <f>IF(MW678="","",MW678-MW677)</f>
        <v/>
      </c>
      <c r="MY678" s="44"/>
      <c r="MZ678" s="44" t="str">
        <f>IF(MY678="","",MY677+NA677-MY678)</f>
        <v/>
      </c>
      <c r="NA678" s="44"/>
      <c r="NB678" s="43"/>
      <c r="NC678" s="43" t="str">
        <f>IF(MU678="","",NC677)</f>
        <v/>
      </c>
      <c r="ND678" s="44" t="str">
        <f t="shared" si="3213"/>
        <v/>
      </c>
      <c r="NE678" s="45" t="str">
        <f t="shared" si="3214"/>
        <v/>
      </c>
      <c r="NF678" s="35"/>
      <c r="NG678" s="27"/>
      <c r="NH678" s="51" t="str">
        <f t="shared" si="3123"/>
        <v/>
      </c>
      <c r="NI678" s="44"/>
      <c r="NJ678" s="44" t="str">
        <f>IF(NI678="","",NI678-NI677)</f>
        <v/>
      </c>
      <c r="NK678" s="44"/>
      <c r="NL678" s="44" t="str">
        <f>IF(NK678="","",NK678-NK677)</f>
        <v/>
      </c>
      <c r="NM678" s="44"/>
      <c r="NN678" s="44" t="str">
        <f>IF(NM678="","",NM677+NO677-NM678)</f>
        <v/>
      </c>
      <c r="NO678" s="44"/>
      <c r="NP678" s="43"/>
      <c r="NQ678" s="43" t="str">
        <f>IF(NI678="","",NQ677)</f>
        <v/>
      </c>
      <c r="NR678" s="44" t="str">
        <f t="shared" si="3215"/>
        <v/>
      </c>
      <c r="NS678" s="45" t="str">
        <f t="shared" si="3216"/>
        <v/>
      </c>
      <c r="NT678" s="35"/>
    </row>
    <row r="679" spans="1:384" ht="15" customHeight="1" thickTop="1" thickBot="1" x14ac:dyDescent="0.25">
      <c r="A679" s="38"/>
      <c r="B679" s="39"/>
      <c r="C679" s="40"/>
      <c r="D679" s="40"/>
      <c r="E679" s="40"/>
      <c r="F679" s="140"/>
      <c r="G679" s="140"/>
      <c r="H679" s="42"/>
      <c r="I679" s="44"/>
      <c r="J679" s="44" t="str">
        <f>IF(I679="","",I679-I678)</f>
        <v/>
      </c>
      <c r="K679" s="44"/>
      <c r="L679" s="44" t="str">
        <f>IF(K679="","",K679-K678)</f>
        <v/>
      </c>
      <c r="M679" s="44"/>
      <c r="N679" s="44" t="str">
        <f>IF(M679="","",M678+O678-M679)</f>
        <v/>
      </c>
      <c r="O679" s="44"/>
      <c r="P679" s="43"/>
      <c r="Q679" s="43" t="str">
        <f>IF(I679="","",Q678)</f>
        <v/>
      </c>
      <c r="R679" s="44" t="str">
        <f t="shared" si="3197"/>
        <v/>
      </c>
      <c r="S679" s="45" t="str">
        <f t="shared" si="3198"/>
        <v/>
      </c>
      <c r="T679" s="35"/>
      <c r="U679" s="27"/>
      <c r="V679" s="51" t="str">
        <f t="shared" si="3067"/>
        <v/>
      </c>
      <c r="W679" s="67"/>
      <c r="X679" s="44" t="str">
        <f>IF(W679="","",W679-W678)</f>
        <v/>
      </c>
      <c r="Y679" s="44"/>
      <c r="Z679" s="44" t="str">
        <f>IF(Y679="","",Y679-Y678)</f>
        <v/>
      </c>
      <c r="AA679" s="44"/>
      <c r="AB679" s="44" t="str">
        <f>IF(AA679="","",AA678+AC678-AA679)</f>
        <v/>
      </c>
      <c r="AC679" s="44"/>
      <c r="AD679" s="43"/>
      <c r="AE679" s="43" t="str">
        <f>IF(W679="","",AE678)</f>
        <v/>
      </c>
      <c r="AF679" s="44" t="str">
        <f t="shared" si="3199"/>
        <v/>
      </c>
      <c r="AG679" s="45" t="str">
        <f t="shared" si="3200"/>
        <v/>
      </c>
      <c r="AH679" s="35"/>
      <c r="AI679" s="27"/>
      <c r="AJ679" s="51" t="str">
        <f t="shared" si="3074"/>
        <v/>
      </c>
      <c r="AK679" s="44"/>
      <c r="AL679" s="44" t="str">
        <f>IF(AK679="","",AK679-AK678)</f>
        <v/>
      </c>
      <c r="AM679" s="44"/>
      <c r="AN679" s="44" t="str">
        <f>IF(AM679="","",AM679-AM678)</f>
        <v/>
      </c>
      <c r="AO679" s="44"/>
      <c r="AP679" s="44" t="str">
        <f>IF(AO679="","",AO678+AQ678-AO679)</f>
        <v/>
      </c>
      <c r="AQ679" s="44"/>
      <c r="AR679" s="43"/>
      <c r="AS679" s="43" t="str">
        <f>IF(AK679="","",AS678)</f>
        <v/>
      </c>
      <c r="AT679" s="44" t="str">
        <f t="shared" si="3201"/>
        <v/>
      </c>
      <c r="AU679" s="45" t="str">
        <f t="shared" si="3202"/>
        <v/>
      </c>
      <c r="AV679" s="35"/>
      <c r="AW679" s="27"/>
      <c r="AX679" s="51" t="str">
        <f t="shared" si="3081"/>
        <v/>
      </c>
      <c r="AY679" s="44"/>
      <c r="AZ679" s="44" t="str">
        <f>IF(AY679="","",AY679-AY678)</f>
        <v/>
      </c>
      <c r="BA679" s="44"/>
      <c r="BB679" s="44" t="str">
        <f>IF(BA679="","",BA679-BA678)</f>
        <v/>
      </c>
      <c r="BC679" s="44"/>
      <c r="BD679" s="44" t="str">
        <f>IF(BC679="","",BC678+BE678-BC679)</f>
        <v/>
      </c>
      <c r="BE679" s="44"/>
      <c r="BF679" s="43"/>
      <c r="BG679" s="43" t="str">
        <f>IF(AY679="","",BG678)</f>
        <v/>
      </c>
      <c r="BH679" s="44" t="str">
        <f t="shared" si="3203"/>
        <v/>
      </c>
      <c r="BI679" s="45" t="str">
        <f t="shared" si="3204"/>
        <v/>
      </c>
      <c r="BJ679" s="35"/>
      <c r="BK679" s="50"/>
      <c r="BL679" s="51">
        <f>IF($A664="","",$A664)</f>
        <v>45845</v>
      </c>
      <c r="BM679" s="43">
        <v>10806</v>
      </c>
      <c r="BN679" s="43">
        <f t="shared" si="3131"/>
        <v>142</v>
      </c>
      <c r="BO679" s="43">
        <v>399</v>
      </c>
      <c r="BP679" s="87">
        <f t="shared" si="3132"/>
        <v>2</v>
      </c>
      <c r="BQ679" s="43">
        <v>8</v>
      </c>
      <c r="BR679" s="43">
        <f t="shared" si="3133"/>
        <v>2</v>
      </c>
      <c r="BS679" s="43">
        <v>0</v>
      </c>
      <c r="BT679" s="53" t="str">
        <f t="shared" si="3134"/>
        <v>サンリオFAN</v>
      </c>
      <c r="BU679" s="47">
        <f t="shared" si="3135"/>
        <v>1100</v>
      </c>
      <c r="BV679" s="44">
        <f t="shared" si="3136"/>
        <v>2200</v>
      </c>
      <c r="BW679" s="89">
        <f t="shared" si="3137"/>
        <v>0.15492957746478872</v>
      </c>
      <c r="BX679" s="35"/>
      <c r="BY679" s="27"/>
      <c r="BZ679" s="51">
        <f>IF($A664="","",$A664)</f>
        <v>45845</v>
      </c>
      <c r="CA679" s="43">
        <v>16493</v>
      </c>
      <c r="CB679" s="43">
        <f t="shared" si="3138"/>
        <v>42</v>
      </c>
      <c r="CC679" s="43">
        <v>928</v>
      </c>
      <c r="CD679" s="87">
        <f t="shared" si="3139"/>
        <v>1</v>
      </c>
      <c r="CE679" s="43">
        <v>6</v>
      </c>
      <c r="CF679" s="43">
        <f t="shared" si="3140"/>
        <v>1</v>
      </c>
      <c r="CG679" s="43">
        <v>0</v>
      </c>
      <c r="CH679" s="53" t="str">
        <f t="shared" si="3141"/>
        <v>ジャグラーサウンドフラッシュ</v>
      </c>
      <c r="CI679" s="47">
        <f t="shared" si="3142"/>
        <v>800</v>
      </c>
      <c r="CJ679" s="44">
        <f t="shared" si="3143"/>
        <v>800</v>
      </c>
      <c r="CK679" s="89">
        <f t="shared" si="3144"/>
        <v>0.19047619047619047</v>
      </c>
      <c r="CL679" s="35"/>
      <c r="CM679" s="27"/>
      <c r="CN679" s="51">
        <f>IF($A664="","",$A664)</f>
        <v>45845</v>
      </c>
      <c r="CO679" s="43">
        <v>16229</v>
      </c>
      <c r="CP679" s="43">
        <f t="shared" si="3145"/>
        <v>31</v>
      </c>
      <c r="CQ679" s="43">
        <v>695</v>
      </c>
      <c r="CR679" s="87">
        <f t="shared" si="3146"/>
        <v>2</v>
      </c>
      <c r="CS679" s="43">
        <v>11</v>
      </c>
      <c r="CT679" s="43">
        <f t="shared" si="3147"/>
        <v>1</v>
      </c>
      <c r="CU679" s="43">
        <v>0</v>
      </c>
      <c r="CV679" s="53" t="str">
        <f t="shared" si="3148"/>
        <v>ギャルキティキーケース</v>
      </c>
      <c r="CW679" s="47">
        <f t="shared" si="3149"/>
        <v>726</v>
      </c>
      <c r="CX679" s="44">
        <f t="shared" si="3150"/>
        <v>726</v>
      </c>
      <c r="CY679" s="89">
        <f t="shared" si="3151"/>
        <v>0.23419354838709677</v>
      </c>
      <c r="CZ679" s="35"/>
      <c r="DA679" s="58"/>
      <c r="DB679" s="51">
        <f>IF($A664="","",$A664)</f>
        <v>45845</v>
      </c>
      <c r="DC679" s="43">
        <v>6372</v>
      </c>
      <c r="DD679" s="43">
        <f t="shared" si="3152"/>
        <v>24</v>
      </c>
      <c r="DE679" s="43">
        <v>225</v>
      </c>
      <c r="DF679" s="87">
        <f t="shared" si="3153"/>
        <v>3</v>
      </c>
      <c r="DG679" s="43">
        <v>14</v>
      </c>
      <c r="DH679" s="43">
        <f t="shared" si="3154"/>
        <v>2</v>
      </c>
      <c r="DI679" s="43">
        <v>0</v>
      </c>
      <c r="DJ679" s="53" t="str">
        <f t="shared" si="3155"/>
        <v>チロルイヤホン</v>
      </c>
      <c r="DK679" s="47">
        <f t="shared" si="3156"/>
        <v>1100</v>
      </c>
      <c r="DL679" s="44">
        <f t="shared" si="3157"/>
        <v>2200</v>
      </c>
      <c r="DM679" s="89">
        <f t="shared" si="3158"/>
        <v>0.91666666666666663</v>
      </c>
      <c r="DN679" s="35"/>
      <c r="DO679" s="27"/>
      <c r="DP679" s="51">
        <f>IF($A664="","",$A664)</f>
        <v>45845</v>
      </c>
      <c r="DQ679" s="43">
        <v>124</v>
      </c>
      <c r="DR679" s="43">
        <f t="shared" si="3159"/>
        <v>41</v>
      </c>
      <c r="DS679" s="43">
        <v>8</v>
      </c>
      <c r="DT679" s="87">
        <f t="shared" si="3160"/>
        <v>1</v>
      </c>
      <c r="DU679" s="43">
        <v>10</v>
      </c>
      <c r="DV679" s="43">
        <f t="shared" si="3161"/>
        <v>1</v>
      </c>
      <c r="DW679" s="43">
        <v>14</v>
      </c>
      <c r="DX679" s="53" t="str">
        <f t="shared" si="3162"/>
        <v>ゴールドイヤホン</v>
      </c>
      <c r="DY679" s="47">
        <f t="shared" si="3163"/>
        <v>770</v>
      </c>
      <c r="DZ679" s="44">
        <f t="shared" si="3164"/>
        <v>770</v>
      </c>
      <c r="EA679" s="89">
        <f t="shared" si="3165"/>
        <v>0.18780487804878049</v>
      </c>
      <c r="EB679" s="35"/>
      <c r="EC679" s="27"/>
      <c r="ED679" s="51" t="str">
        <f t="shared" si="3088"/>
        <v/>
      </c>
      <c r="EE679" s="44"/>
      <c r="EF679" s="44" t="str">
        <f>IF(EE679="","",EE679-EE678)</f>
        <v/>
      </c>
      <c r="EG679" s="44"/>
      <c r="EH679" s="44" t="str">
        <f>IF(EG679="","",EG679-EG678)</f>
        <v/>
      </c>
      <c r="EI679" s="44"/>
      <c r="EJ679" s="44" t="str">
        <f>IF(EI679="","",EI678+EK678-EI679)</f>
        <v/>
      </c>
      <c r="EK679" s="44"/>
      <c r="EL679" s="43"/>
      <c r="EM679" s="43" t="str">
        <f>IF(EE679="","",EM678)</f>
        <v/>
      </c>
      <c r="EN679" s="44" t="str">
        <f t="shared" si="3205"/>
        <v/>
      </c>
      <c r="EO679" s="45" t="str">
        <f t="shared" si="3206"/>
        <v/>
      </c>
      <c r="EP679" s="35"/>
      <c r="EQ679" s="27"/>
      <c r="ER679" s="51" t="str">
        <f t="shared" si="3095"/>
        <v/>
      </c>
      <c r="ES679" s="44"/>
      <c r="ET679" s="44" t="str">
        <f>IF(ES679="","",ES679-ES678)</f>
        <v/>
      </c>
      <c r="EU679" s="44"/>
      <c r="EV679" s="44" t="str">
        <f>IF(EU679="","",EU679-EU678)</f>
        <v/>
      </c>
      <c r="EW679" s="44"/>
      <c r="EX679" s="44" t="str">
        <f>IF(EW679="","",EW678+EY678-EW679)</f>
        <v/>
      </c>
      <c r="EY679" s="44"/>
      <c r="EZ679" s="43"/>
      <c r="FA679" s="43" t="str">
        <f>IF(ES679="","",FA678)</f>
        <v/>
      </c>
      <c r="FB679" s="44" t="str">
        <f t="shared" si="3207"/>
        <v/>
      </c>
      <c r="FC679" s="45" t="str">
        <f t="shared" si="3208"/>
        <v/>
      </c>
      <c r="FD679" s="35"/>
      <c r="HW679" s="181"/>
      <c r="IY679" s="33"/>
      <c r="IZ679" s="51">
        <f>IF($A664="","",$A664)</f>
        <v>45845</v>
      </c>
      <c r="JA679" s="43">
        <v>4824</v>
      </c>
      <c r="JB679" s="43">
        <f t="shared" si="3166"/>
        <v>48</v>
      </c>
      <c r="JC679" s="43">
        <v>258</v>
      </c>
      <c r="JD679" s="87">
        <f t="shared" si="3167"/>
        <v>1</v>
      </c>
      <c r="JE679" s="43">
        <v>14</v>
      </c>
      <c r="JF679" s="43">
        <f t="shared" si="3168"/>
        <v>1</v>
      </c>
      <c r="JG679" s="43">
        <v>14</v>
      </c>
      <c r="JH679" s="53" t="str">
        <f t="shared" si="3169"/>
        <v>猫アイシャドウ</v>
      </c>
      <c r="JI679" s="47">
        <f t="shared" si="3170"/>
        <v>1034</v>
      </c>
      <c r="JJ679" s="44">
        <f t="shared" si="3171"/>
        <v>1034</v>
      </c>
      <c r="JK679" s="89">
        <f t="shared" si="3172"/>
        <v>0.21541666666666667</v>
      </c>
      <c r="JL679" s="35"/>
      <c r="JM679" s="27"/>
      <c r="JN679" s="51">
        <f>IF($A664="","",$A664)</f>
        <v>45845</v>
      </c>
      <c r="JO679" s="43">
        <v>4061</v>
      </c>
      <c r="JP679" s="43">
        <f t="shared" si="3173"/>
        <v>18</v>
      </c>
      <c r="JQ679" s="43">
        <v>125</v>
      </c>
      <c r="JR679" s="87">
        <f t="shared" si="3174"/>
        <v>1</v>
      </c>
      <c r="JS679" s="43">
        <v>12</v>
      </c>
      <c r="JT679" s="43">
        <f t="shared" si="3175"/>
        <v>1</v>
      </c>
      <c r="JU679" s="43">
        <v>0</v>
      </c>
      <c r="JV679" s="71" t="str">
        <f t="shared" si="3176"/>
        <v>ジャグラーイヤホン</v>
      </c>
      <c r="JW679" s="47">
        <f t="shared" si="3177"/>
        <v>1100</v>
      </c>
      <c r="JX679" s="44">
        <f t="shared" si="3178"/>
        <v>1100</v>
      </c>
      <c r="JY679" s="89">
        <f t="shared" si="3179"/>
        <v>0.61111111111111116</v>
      </c>
      <c r="JZ679" s="35"/>
      <c r="KA679" s="61"/>
      <c r="KB679" s="51">
        <f>IF($A664="","",$A664)</f>
        <v>45845</v>
      </c>
      <c r="KC679" s="43">
        <v>3722</v>
      </c>
      <c r="KD679" s="43">
        <f t="shared" si="3180"/>
        <v>102</v>
      </c>
      <c r="KE679" s="43">
        <v>156</v>
      </c>
      <c r="KF679" s="87">
        <f t="shared" si="3181"/>
        <v>2</v>
      </c>
      <c r="KG679" s="43">
        <v>8</v>
      </c>
      <c r="KH679" s="43">
        <f t="shared" si="3182"/>
        <v>3</v>
      </c>
      <c r="KI679" s="43">
        <v>4</v>
      </c>
      <c r="KJ679" s="53" t="str">
        <f t="shared" si="3183"/>
        <v>サンリオFAN</v>
      </c>
      <c r="KK679" s="47">
        <f t="shared" si="3184"/>
        <v>1100</v>
      </c>
      <c r="KL679" s="44">
        <f t="shared" si="3185"/>
        <v>3300</v>
      </c>
      <c r="KM679" s="89">
        <f t="shared" si="3186"/>
        <v>0.3235294117647059</v>
      </c>
      <c r="KN679" s="35"/>
      <c r="KO679" s="27"/>
      <c r="KP679" s="51">
        <f>IF($A664="","",$A664)</f>
        <v>45845</v>
      </c>
      <c r="KQ679" s="43">
        <v>2867</v>
      </c>
      <c r="KR679" s="43">
        <f t="shared" si="3187"/>
        <v>36</v>
      </c>
      <c r="KS679" s="43">
        <v>125</v>
      </c>
      <c r="KT679" s="87">
        <f t="shared" si="3188"/>
        <v>6</v>
      </c>
      <c r="KU679" s="43">
        <v>74</v>
      </c>
      <c r="KV679" s="43">
        <f t="shared" si="3189"/>
        <v>6</v>
      </c>
      <c r="KW679" s="43">
        <v>20</v>
      </c>
      <c r="KX679" s="53" t="str">
        <f t="shared" si="3192"/>
        <v>サンリオシューズキーホルダー</v>
      </c>
      <c r="KY679" s="47">
        <f t="shared" si="3193"/>
        <v>387</v>
      </c>
      <c r="KZ679" s="44">
        <f t="shared" si="3190"/>
        <v>2322</v>
      </c>
      <c r="LA679" s="89">
        <f t="shared" si="3191"/>
        <v>0.64500000000000002</v>
      </c>
      <c r="LB679" s="35"/>
      <c r="LC679" s="27"/>
      <c r="LD679" s="74"/>
      <c r="LE679" s="75"/>
      <c r="LF679" s="75"/>
      <c r="LG679" s="75">
        <v>1166</v>
      </c>
      <c r="LH679" s="75">
        <f>IF(LG679="","",LG679-LG676)</f>
        <v>0</v>
      </c>
      <c r="LI679" s="76">
        <v>2</v>
      </c>
      <c r="LJ679" s="75">
        <f>IF(LI679="","",LI676+LK676-LI679)</f>
        <v>0</v>
      </c>
      <c r="LK679" s="75">
        <v>0</v>
      </c>
      <c r="LL679" s="77" t="str">
        <f>IF(LE677="","",LL676)</f>
        <v>ギャルキティ、アンパンぬいぐるみ</v>
      </c>
      <c r="LM679" s="78">
        <f>IF(LF677="","",LM676)</f>
        <v>1000</v>
      </c>
      <c r="LN679" s="75">
        <f t="shared" si="3130"/>
        <v>0</v>
      </c>
      <c r="LO679" s="79"/>
      <c r="LP679" s="35"/>
      <c r="LQ679" s="27"/>
      <c r="LR679" s="51" t="str">
        <f t="shared" si="3102"/>
        <v/>
      </c>
      <c r="LS679" s="44"/>
      <c r="LT679" s="44" t="str">
        <f>IF(LS679="","",LS679-LS678)</f>
        <v/>
      </c>
      <c r="LU679" s="44"/>
      <c r="LV679" s="44" t="str">
        <f>IF(LU679="","",LU679-LU678)</f>
        <v/>
      </c>
      <c r="LW679" s="44"/>
      <c r="LX679" s="44" t="str">
        <f>IF(LW679="","",LW678+LY678-LW679)</f>
        <v/>
      </c>
      <c r="LY679" s="44"/>
      <c r="LZ679" s="43"/>
      <c r="MA679" s="43" t="str">
        <f>IF(LS679="","",MA678)</f>
        <v/>
      </c>
      <c r="MB679" s="44" t="str">
        <f t="shared" si="3209"/>
        <v/>
      </c>
      <c r="MC679" s="45" t="str">
        <f t="shared" si="3210"/>
        <v/>
      </c>
      <c r="MD679" s="35"/>
      <c r="ME679" s="27"/>
      <c r="MF679" s="51" t="str">
        <f t="shared" si="3109"/>
        <v/>
      </c>
      <c r="MG679" s="44"/>
      <c r="MH679" s="44" t="str">
        <f>IF(MG679="","",MG679-MG678)</f>
        <v/>
      </c>
      <c r="MI679" s="44"/>
      <c r="MJ679" s="44" t="str">
        <f>IF(MI679="","",MI679-MI678)</f>
        <v/>
      </c>
      <c r="MK679" s="44"/>
      <c r="ML679" s="44" t="str">
        <f>IF(MK679="","",MK678+MM678-MK679)</f>
        <v/>
      </c>
      <c r="MM679" s="44"/>
      <c r="MN679" s="43"/>
      <c r="MO679" s="43" t="str">
        <f>IF(MG679="","",MO678)</f>
        <v/>
      </c>
      <c r="MP679" s="44" t="str">
        <f t="shared" si="3211"/>
        <v/>
      </c>
      <c r="MQ679" s="45" t="str">
        <f t="shared" si="3212"/>
        <v/>
      </c>
      <c r="MR679" s="35"/>
      <c r="MS679" s="27"/>
      <c r="MT679" s="51" t="str">
        <f t="shared" si="3116"/>
        <v/>
      </c>
      <c r="MU679" s="44"/>
      <c r="MV679" s="44" t="str">
        <f>IF(MU679="","",MU679-MU678)</f>
        <v/>
      </c>
      <c r="MW679" s="44"/>
      <c r="MX679" s="44" t="str">
        <f>IF(MW679="","",MW679-MW678)</f>
        <v/>
      </c>
      <c r="MY679" s="44"/>
      <c r="MZ679" s="44" t="str">
        <f>IF(MY679="","",MY678+NA678-MY679)</f>
        <v/>
      </c>
      <c r="NA679" s="44"/>
      <c r="NB679" s="43"/>
      <c r="NC679" s="43" t="str">
        <f>IF(MU679="","",NC678)</f>
        <v/>
      </c>
      <c r="ND679" s="44" t="str">
        <f t="shared" si="3213"/>
        <v/>
      </c>
      <c r="NE679" s="45" t="str">
        <f t="shared" si="3214"/>
        <v/>
      </c>
      <c r="NF679" s="35"/>
      <c r="NG679" s="27"/>
      <c r="NH679" s="51" t="str">
        <f t="shared" si="3123"/>
        <v/>
      </c>
      <c r="NI679" s="44"/>
      <c r="NJ679" s="44" t="str">
        <f>IF(NI679="","",NI679-NI678)</f>
        <v/>
      </c>
      <c r="NK679" s="44"/>
      <c r="NL679" s="44" t="str">
        <f>IF(NK679="","",NK679-NK678)</f>
        <v/>
      </c>
      <c r="NM679" s="44"/>
      <c r="NN679" s="44" t="str">
        <f>IF(NM679="","",NM678+NO678-NM679)</f>
        <v/>
      </c>
      <c r="NO679" s="44"/>
      <c r="NP679" s="43"/>
      <c r="NQ679" s="43" t="str">
        <f>IF(NI679="","",NQ678)</f>
        <v/>
      </c>
      <c r="NR679" s="44" t="str">
        <f t="shared" si="3215"/>
        <v/>
      </c>
      <c r="NS679" s="45" t="str">
        <f t="shared" si="3216"/>
        <v/>
      </c>
      <c r="NT679" s="35"/>
    </row>
    <row r="680" spans="1:384" ht="15" customHeight="1" thickTop="1" x14ac:dyDescent="0.2">
      <c r="A680" s="38"/>
      <c r="B680" s="39"/>
      <c r="C680" s="40"/>
      <c r="D680" s="40"/>
      <c r="E680" s="40"/>
      <c r="F680" s="140"/>
      <c r="G680" s="140"/>
      <c r="H680" s="42"/>
      <c r="I680" s="44"/>
      <c r="J680" s="44" t="str">
        <f>IF(I680="","",I680-I679)</f>
        <v/>
      </c>
      <c r="K680" s="44"/>
      <c r="L680" s="44" t="str">
        <f>IF(K680="","",K680-K679)</f>
        <v/>
      </c>
      <c r="M680" s="44"/>
      <c r="N680" s="44" t="str">
        <f>IF(M680="","",M679+O679-M680)</f>
        <v/>
      </c>
      <c r="O680" s="44"/>
      <c r="P680" s="43"/>
      <c r="Q680" s="43" t="str">
        <f>IF(I680="","",Q679)</f>
        <v/>
      </c>
      <c r="R680" s="44" t="str">
        <f t="shared" si="3197"/>
        <v/>
      </c>
      <c r="S680" s="45" t="str">
        <f t="shared" si="3198"/>
        <v/>
      </c>
      <c r="T680" s="35"/>
      <c r="U680" s="27"/>
      <c r="V680" s="46"/>
      <c r="W680" s="67"/>
      <c r="X680" s="44" t="str">
        <f>IF(W680="","",W680-W679)</f>
        <v/>
      </c>
      <c r="Y680" s="44"/>
      <c r="Z680" s="44" t="str">
        <f>IF(Y680="","",Y680-Y679)</f>
        <v/>
      </c>
      <c r="AA680" s="44"/>
      <c r="AB680" s="44" t="str">
        <f>IF(AA680="","",AA679+AC679-AA680)</f>
        <v/>
      </c>
      <c r="AC680" s="44"/>
      <c r="AD680" s="44"/>
      <c r="AE680" s="44"/>
      <c r="AF680" s="44" t="str">
        <f t="shared" si="3199"/>
        <v/>
      </c>
      <c r="AG680" s="45" t="str">
        <f t="shared" si="3200"/>
        <v/>
      </c>
      <c r="AH680" s="35"/>
      <c r="AI680" s="27"/>
      <c r="AJ680" s="46"/>
      <c r="AK680" s="44"/>
      <c r="AL680" s="44" t="str">
        <f>IF(AK680="","",AK680-AK679)</f>
        <v/>
      </c>
      <c r="AM680" s="44"/>
      <c r="AN680" s="44" t="str">
        <f>IF(AM680="","",AM680-AM679)</f>
        <v/>
      </c>
      <c r="AO680" s="44"/>
      <c r="AP680" s="44" t="str">
        <f>IF(AO680="","",AO679+AQ679-AO680)</f>
        <v/>
      </c>
      <c r="AQ680" s="44"/>
      <c r="AR680" s="44"/>
      <c r="AS680" s="44"/>
      <c r="AT680" s="44" t="str">
        <f t="shared" si="3201"/>
        <v/>
      </c>
      <c r="AU680" s="45" t="str">
        <f t="shared" si="3202"/>
        <v/>
      </c>
      <c r="AV680" s="35"/>
      <c r="AW680" s="27"/>
      <c r="AX680" s="46"/>
      <c r="AY680" s="44"/>
      <c r="AZ680" s="44" t="str">
        <f>IF(AY680="","",AY680-AY679)</f>
        <v/>
      </c>
      <c r="BA680" s="44"/>
      <c r="BB680" s="44" t="str">
        <f>IF(BA680="","",BA680-BA679)</f>
        <v/>
      </c>
      <c r="BC680" s="44"/>
      <c r="BD680" s="44" t="str">
        <f>IF(BC680="","",BC679+BE679-BC680)</f>
        <v/>
      </c>
      <c r="BE680" s="44"/>
      <c r="BF680" s="44"/>
      <c r="BG680" s="44"/>
      <c r="BH680" s="44" t="str">
        <f t="shared" si="3203"/>
        <v/>
      </c>
      <c r="BI680" s="45" t="str">
        <f t="shared" si="3204"/>
        <v/>
      </c>
      <c r="BJ680" s="35"/>
      <c r="BK680" s="50"/>
      <c r="BL680" s="46"/>
      <c r="BM680" s="44">
        <v>8916</v>
      </c>
      <c r="BN680" s="44">
        <f t="shared" si="3131"/>
        <v>46</v>
      </c>
      <c r="BO680" s="44">
        <v>259</v>
      </c>
      <c r="BP680" s="44">
        <f t="shared" si="3132"/>
        <v>1</v>
      </c>
      <c r="BQ680" s="44">
        <v>38</v>
      </c>
      <c r="BR680" s="44">
        <f t="shared" si="3133"/>
        <v>2</v>
      </c>
      <c r="BS680" s="43">
        <v>0</v>
      </c>
      <c r="BT680" s="106" t="str">
        <f t="shared" si="3134"/>
        <v>ミニ香水</v>
      </c>
      <c r="BU680" s="67">
        <f t="shared" si="3135"/>
        <v>1000</v>
      </c>
      <c r="BV680" s="43">
        <f t="shared" si="3136"/>
        <v>2000</v>
      </c>
      <c r="BW680" s="45">
        <f t="shared" si="3137"/>
        <v>0.43478260869565216</v>
      </c>
      <c r="BX680" s="35"/>
      <c r="BY680" s="27"/>
      <c r="BZ680" s="46"/>
      <c r="CA680" s="44">
        <v>18355</v>
      </c>
      <c r="CB680" s="44">
        <f t="shared" si="3138"/>
        <v>9</v>
      </c>
      <c r="CC680" s="44">
        <v>1027</v>
      </c>
      <c r="CD680" s="44">
        <f t="shared" si="3139"/>
        <v>2</v>
      </c>
      <c r="CE680" s="44">
        <v>9</v>
      </c>
      <c r="CF680" s="44">
        <f t="shared" si="3140"/>
        <v>2</v>
      </c>
      <c r="CG680" s="44">
        <v>0</v>
      </c>
      <c r="CH680" s="62" t="str">
        <f t="shared" si="3141"/>
        <v>ジャグラーイヤホン</v>
      </c>
      <c r="CI680" s="67">
        <f t="shared" si="3142"/>
        <v>1100</v>
      </c>
      <c r="CJ680" s="43">
        <f t="shared" si="3143"/>
        <v>2200</v>
      </c>
      <c r="CK680" s="45">
        <f t="shared" si="3144"/>
        <v>2.4444444444444446</v>
      </c>
      <c r="CL680" s="35"/>
      <c r="CM680" s="27"/>
      <c r="CN680" s="46"/>
      <c r="CO680" s="44">
        <v>14335</v>
      </c>
      <c r="CP680" s="44">
        <f t="shared" si="3145"/>
        <v>91</v>
      </c>
      <c r="CQ680" s="44">
        <v>554</v>
      </c>
      <c r="CR680" s="44">
        <f t="shared" si="3146"/>
        <v>0</v>
      </c>
      <c r="CS680" s="44">
        <v>6</v>
      </c>
      <c r="CT680" s="44">
        <f t="shared" si="3147"/>
        <v>0</v>
      </c>
      <c r="CU680" s="43">
        <v>1</v>
      </c>
      <c r="CV680" s="106" t="str">
        <f t="shared" si="3148"/>
        <v>キティフェイスポーチ</v>
      </c>
      <c r="CW680" s="67">
        <f t="shared" si="3149"/>
        <v>900</v>
      </c>
      <c r="CX680" s="43">
        <f t="shared" si="3150"/>
        <v>0</v>
      </c>
      <c r="CY680" s="45">
        <f t="shared" si="3151"/>
        <v>0</v>
      </c>
      <c r="CZ680" s="35"/>
      <c r="DA680" s="58"/>
      <c r="DB680" s="46"/>
      <c r="DC680" s="44">
        <v>6161</v>
      </c>
      <c r="DD680" s="44">
        <f t="shared" si="3152"/>
        <v>40</v>
      </c>
      <c r="DE680" s="44">
        <v>197</v>
      </c>
      <c r="DF680" s="44">
        <f t="shared" si="3153"/>
        <v>1</v>
      </c>
      <c r="DG680" s="44">
        <v>9</v>
      </c>
      <c r="DH680" s="44">
        <f t="shared" si="3154"/>
        <v>1</v>
      </c>
      <c r="DI680" s="43">
        <v>0</v>
      </c>
      <c r="DJ680" s="106" t="str">
        <f t="shared" si="3155"/>
        <v>デジタルミニカメラ</v>
      </c>
      <c r="DK680" s="67">
        <f t="shared" si="3156"/>
        <v>0</v>
      </c>
      <c r="DL680" s="43">
        <f t="shared" si="3157"/>
        <v>0</v>
      </c>
      <c r="DM680" s="45">
        <f t="shared" si="3158"/>
        <v>0</v>
      </c>
      <c r="DN680" s="35"/>
      <c r="DO680" s="27"/>
      <c r="DP680" s="46"/>
      <c r="DQ680" s="44">
        <v>463</v>
      </c>
      <c r="DR680" s="44">
        <f t="shared" si="3159"/>
        <v>118</v>
      </c>
      <c r="DS680" s="44">
        <v>14</v>
      </c>
      <c r="DT680" s="44">
        <f t="shared" si="3160"/>
        <v>4</v>
      </c>
      <c r="DU680" s="44">
        <v>8</v>
      </c>
      <c r="DV680" s="44">
        <f t="shared" si="3161"/>
        <v>4</v>
      </c>
      <c r="DW680" s="43">
        <v>3</v>
      </c>
      <c r="DX680" s="106" t="str">
        <f t="shared" si="3162"/>
        <v>サンリオFAN</v>
      </c>
      <c r="DY680" s="67">
        <f t="shared" si="3163"/>
        <v>1100</v>
      </c>
      <c r="DZ680" s="43">
        <f t="shared" si="3164"/>
        <v>4400</v>
      </c>
      <c r="EA680" s="45">
        <f t="shared" si="3165"/>
        <v>0.3728813559322034</v>
      </c>
      <c r="EB680" s="35" t="s">
        <v>275</v>
      </c>
      <c r="EC680" s="27"/>
      <c r="ED680" s="46"/>
      <c r="EE680" s="44"/>
      <c r="EF680" s="44" t="str">
        <f>IF(EE680="","",EE680-EE679)</f>
        <v/>
      </c>
      <c r="EG680" s="44"/>
      <c r="EH680" s="44" t="str">
        <f>IF(EG680="","",EG680-EG679)</f>
        <v/>
      </c>
      <c r="EI680" s="44"/>
      <c r="EJ680" s="44" t="str">
        <f>IF(EI680="","",EI679+EK679-EI680)</f>
        <v/>
      </c>
      <c r="EK680" s="44"/>
      <c r="EL680" s="44"/>
      <c r="EM680" s="44"/>
      <c r="EN680" s="44" t="str">
        <f t="shared" si="3205"/>
        <v/>
      </c>
      <c r="EO680" s="45" t="str">
        <f t="shared" si="3206"/>
        <v/>
      </c>
      <c r="EP680" s="35"/>
      <c r="EQ680" s="27"/>
      <c r="ER680" s="46"/>
      <c r="ES680" s="44"/>
      <c r="ET680" s="44" t="str">
        <f>IF(ES680="","",ES680-ES679)</f>
        <v/>
      </c>
      <c r="EU680" s="44"/>
      <c r="EV680" s="44" t="str">
        <f>IF(EU680="","",EU680-EU679)</f>
        <v/>
      </c>
      <c r="EW680" s="44"/>
      <c r="EX680" s="44" t="str">
        <f>IF(EW680="","",EW679+EY679-EW680)</f>
        <v/>
      </c>
      <c r="EY680" s="44"/>
      <c r="EZ680" s="44"/>
      <c r="FA680" s="44"/>
      <c r="FB680" s="44" t="str">
        <f t="shared" si="3207"/>
        <v/>
      </c>
      <c r="FC680" s="45" t="str">
        <f t="shared" si="3208"/>
        <v/>
      </c>
      <c r="FD680" s="35"/>
      <c r="HW680" s="181"/>
      <c r="IY680" s="33"/>
      <c r="IZ680" s="46"/>
      <c r="JA680" s="44">
        <v>3011</v>
      </c>
      <c r="JB680" s="44">
        <f t="shared" si="3166"/>
        <v>36</v>
      </c>
      <c r="JC680" s="44">
        <v>91</v>
      </c>
      <c r="JD680" s="44">
        <f t="shared" si="3167"/>
        <v>1</v>
      </c>
      <c r="JE680" s="44">
        <v>32</v>
      </c>
      <c r="JF680" s="44">
        <f t="shared" si="3168"/>
        <v>1</v>
      </c>
      <c r="JG680" s="43">
        <v>0</v>
      </c>
      <c r="JH680" s="62" t="str">
        <f t="shared" si="3169"/>
        <v>ミニ香水</v>
      </c>
      <c r="JI680" s="67">
        <f t="shared" si="3170"/>
        <v>1100</v>
      </c>
      <c r="JJ680" s="43">
        <f t="shared" si="3171"/>
        <v>1100</v>
      </c>
      <c r="JK680" s="45">
        <f t="shared" si="3172"/>
        <v>0.30555555555555558</v>
      </c>
      <c r="JL680" s="35"/>
      <c r="JM680" s="27"/>
      <c r="JN680" s="46"/>
      <c r="JO680" s="44">
        <v>3850</v>
      </c>
      <c r="JP680" s="44">
        <f t="shared" si="3173"/>
        <v>59</v>
      </c>
      <c r="JQ680" s="44">
        <v>85</v>
      </c>
      <c r="JR680" s="44">
        <f t="shared" si="3174"/>
        <v>0</v>
      </c>
      <c r="JS680" s="44">
        <v>10</v>
      </c>
      <c r="JT680" s="44">
        <f t="shared" si="3175"/>
        <v>0</v>
      </c>
      <c r="JU680" s="43">
        <v>0</v>
      </c>
      <c r="JV680" s="106" t="str">
        <f t="shared" si="3176"/>
        <v>ジャグラーサウンドボタン</v>
      </c>
      <c r="JW680" s="67">
        <f t="shared" si="3177"/>
        <v>900</v>
      </c>
      <c r="JX680" s="43">
        <f t="shared" si="3178"/>
        <v>0</v>
      </c>
      <c r="JY680" s="45">
        <f t="shared" si="3179"/>
        <v>0</v>
      </c>
      <c r="JZ680" s="35"/>
      <c r="KA680" s="61"/>
      <c r="KB680" s="46"/>
      <c r="KC680" s="44">
        <v>2863</v>
      </c>
      <c r="KD680" s="44">
        <f t="shared" si="3180"/>
        <v>43</v>
      </c>
      <c r="KE680" s="44">
        <v>89</v>
      </c>
      <c r="KF680" s="44">
        <f t="shared" si="3181"/>
        <v>1</v>
      </c>
      <c r="KG680" s="44">
        <v>15</v>
      </c>
      <c r="KH680" s="44">
        <f t="shared" si="3182"/>
        <v>1</v>
      </c>
      <c r="KI680" s="43">
        <v>0</v>
      </c>
      <c r="KJ680" s="106" t="str">
        <f t="shared" si="3183"/>
        <v>サンリオキーケース</v>
      </c>
      <c r="KK680" s="67">
        <f t="shared" si="3184"/>
        <v>726</v>
      </c>
      <c r="KL680" s="43">
        <f t="shared" si="3185"/>
        <v>726</v>
      </c>
      <c r="KM680" s="45">
        <f t="shared" si="3186"/>
        <v>0.16883720930232557</v>
      </c>
      <c r="KN680" s="35"/>
      <c r="KO680" s="27"/>
      <c r="KP680" s="46"/>
      <c r="KQ680" s="44">
        <v>3103</v>
      </c>
      <c r="KR680" s="44">
        <f t="shared" si="3187"/>
        <v>117</v>
      </c>
      <c r="KS680" s="44">
        <v>67</v>
      </c>
      <c r="KT680" s="44">
        <f t="shared" si="3188"/>
        <v>1</v>
      </c>
      <c r="KU680" s="44">
        <v>13</v>
      </c>
      <c r="KV680" s="44">
        <f t="shared" si="3189"/>
        <v>1</v>
      </c>
      <c r="KW680" s="43">
        <v>0</v>
      </c>
      <c r="KX680" s="106" t="str">
        <f t="shared" si="3192"/>
        <v>デジタルミニカメラ</v>
      </c>
      <c r="KY680" s="67">
        <f t="shared" si="3193"/>
        <v>722</v>
      </c>
      <c r="KZ680" s="43">
        <f t="shared" si="3190"/>
        <v>722</v>
      </c>
      <c r="LA680" s="45">
        <f t="shared" si="3191"/>
        <v>6.1709401709401708E-2</v>
      </c>
      <c r="LB680" s="35"/>
      <c r="LC680" s="27"/>
      <c r="LD680" s="51">
        <f>IF(A666="","",A666)</f>
        <v>45852</v>
      </c>
      <c r="LE680" s="43">
        <v>66174</v>
      </c>
      <c r="LF680" s="225">
        <f>IF(LE680="","",LE680-LE677)</f>
        <v>91</v>
      </c>
      <c r="LG680" s="43">
        <v>444</v>
      </c>
      <c r="LH680" s="43">
        <f t="shared" si="3194"/>
        <v>0</v>
      </c>
      <c r="LI680" s="43">
        <v>2</v>
      </c>
      <c r="LJ680" s="87">
        <f t="shared" si="3195"/>
        <v>0</v>
      </c>
      <c r="LK680" s="43">
        <v>0</v>
      </c>
      <c r="LL680" s="64" t="str">
        <f>IF(LE680="","",LL677)</f>
        <v>コキンちゃん、ギャルクロミ</v>
      </c>
      <c r="LM680" s="47">
        <f>IF(LF680="","",LM677)</f>
        <v>1000</v>
      </c>
      <c r="LN680" s="87">
        <f t="shared" si="3130"/>
        <v>0</v>
      </c>
      <c r="LO680" s="54"/>
      <c r="LP680" s="35"/>
      <c r="LQ680" s="27"/>
      <c r="LR680" s="46"/>
      <c r="LS680" s="44"/>
      <c r="LT680" s="44" t="str">
        <f>IF(LS680="","",LS680-LS679)</f>
        <v/>
      </c>
      <c r="LU680" s="44"/>
      <c r="LV680" s="44" t="str">
        <f>IF(LU680="","",LU680-LU679)</f>
        <v/>
      </c>
      <c r="LW680" s="44"/>
      <c r="LX680" s="44" t="str">
        <f>IF(LW680="","",LW679+LY679-LW680)</f>
        <v/>
      </c>
      <c r="LY680" s="44"/>
      <c r="LZ680" s="44"/>
      <c r="MA680" s="44"/>
      <c r="MB680" s="44" t="str">
        <f t="shared" si="3209"/>
        <v/>
      </c>
      <c r="MC680" s="45" t="str">
        <f t="shared" si="3210"/>
        <v/>
      </c>
      <c r="MD680" s="35"/>
      <c r="ME680" s="27"/>
      <c r="MF680" s="46"/>
      <c r="MG680" s="44"/>
      <c r="MH680" s="44" t="str">
        <f>IF(MG680="","",MG680-MG679)</f>
        <v/>
      </c>
      <c r="MI680" s="44"/>
      <c r="MJ680" s="44" t="str">
        <f>IF(MI680="","",MI680-MI679)</f>
        <v/>
      </c>
      <c r="MK680" s="44"/>
      <c r="ML680" s="44" t="str">
        <f>IF(MK680="","",MK679+MM679-MK680)</f>
        <v/>
      </c>
      <c r="MM680" s="44"/>
      <c r="MN680" s="44"/>
      <c r="MO680" s="44"/>
      <c r="MP680" s="44" t="str">
        <f t="shared" si="3211"/>
        <v/>
      </c>
      <c r="MQ680" s="45" t="str">
        <f t="shared" si="3212"/>
        <v/>
      </c>
      <c r="MR680" s="35"/>
      <c r="MS680" s="27"/>
      <c r="MT680" s="46"/>
      <c r="MU680" s="44"/>
      <c r="MV680" s="44" t="str">
        <f>IF(MU680="","",MU680-MU679)</f>
        <v/>
      </c>
      <c r="MW680" s="44"/>
      <c r="MX680" s="44" t="str">
        <f>IF(MW680="","",MW680-MW679)</f>
        <v/>
      </c>
      <c r="MY680" s="44"/>
      <c r="MZ680" s="44" t="str">
        <f>IF(MY680="","",MY679+NA679-MY680)</f>
        <v/>
      </c>
      <c r="NA680" s="44"/>
      <c r="NB680" s="44"/>
      <c r="NC680" s="44"/>
      <c r="ND680" s="44" t="str">
        <f t="shared" si="3213"/>
        <v/>
      </c>
      <c r="NE680" s="45" t="str">
        <f t="shared" si="3214"/>
        <v/>
      </c>
      <c r="NF680" s="35"/>
      <c r="NG680" s="27"/>
      <c r="NH680" s="46"/>
      <c r="NI680" s="44"/>
      <c r="NJ680" s="44" t="str">
        <f>IF(NI680="","",NI680-NI679)</f>
        <v/>
      </c>
      <c r="NK680" s="44"/>
      <c r="NL680" s="44" t="str">
        <f>IF(NK680="","",NK680-NK679)</f>
        <v/>
      </c>
      <c r="NM680" s="44"/>
      <c r="NN680" s="44" t="str">
        <f>IF(NM680="","",NM679+NO679-NM680)</f>
        <v/>
      </c>
      <c r="NO680" s="44"/>
      <c r="NP680" s="44"/>
      <c r="NQ680" s="44"/>
      <c r="NR680" s="44" t="str">
        <f t="shared" si="3215"/>
        <v/>
      </c>
      <c r="NS680" s="45" t="str">
        <f t="shared" si="3216"/>
        <v/>
      </c>
      <c r="NT680" s="35"/>
    </row>
    <row r="681" spans="1:384" x14ac:dyDescent="0.2">
      <c r="A681" s="38"/>
      <c r="B681" s="39"/>
      <c r="C681" s="40"/>
      <c r="D681" s="40"/>
      <c r="E681" s="40"/>
      <c r="F681" s="140"/>
      <c r="G681" s="140"/>
      <c r="H681" s="42"/>
      <c r="I681" s="44"/>
      <c r="J681" s="44" t="str">
        <f>IF(I681="","",I681-I680)</f>
        <v/>
      </c>
      <c r="K681" s="44"/>
      <c r="L681" s="44" t="str">
        <f>IF(K681="","",K681-K680)</f>
        <v/>
      </c>
      <c r="M681" s="44"/>
      <c r="N681" s="44" t="str">
        <f>IF(M681="","",M680+O680-M681)</f>
        <v/>
      </c>
      <c r="O681" s="44"/>
      <c r="P681" s="43"/>
      <c r="Q681" s="43" t="str">
        <f>IF(I681="","",Q680)</f>
        <v/>
      </c>
      <c r="R681" s="44" t="str">
        <f t="shared" si="3197"/>
        <v/>
      </c>
      <c r="S681" s="45" t="str">
        <f t="shared" si="3198"/>
        <v/>
      </c>
      <c r="T681" s="35"/>
      <c r="U681" s="27"/>
      <c r="V681" s="46"/>
      <c r="W681" s="67"/>
      <c r="X681" s="44" t="str">
        <f>IF(W681="","",W681-W680)</f>
        <v/>
      </c>
      <c r="Y681" s="44"/>
      <c r="Z681" s="44" t="str">
        <f>IF(Y681="","",Y681-Y680)</f>
        <v/>
      </c>
      <c r="AA681" s="44"/>
      <c r="AB681" s="44" t="str">
        <f>IF(AA681="","",AA680+AC680-AA681)</f>
        <v/>
      </c>
      <c r="AC681" s="44"/>
      <c r="AD681" s="44"/>
      <c r="AE681" s="44"/>
      <c r="AF681" s="44" t="str">
        <f t="shared" si="3199"/>
        <v/>
      </c>
      <c r="AG681" s="45" t="str">
        <f t="shared" si="3200"/>
        <v/>
      </c>
      <c r="AH681" s="35"/>
      <c r="AI681" s="27"/>
      <c r="AJ681" s="46"/>
      <c r="AK681" s="44"/>
      <c r="AL681" s="44" t="str">
        <f>IF(AK681="","",AK681-AK680)</f>
        <v/>
      </c>
      <c r="AM681" s="44"/>
      <c r="AN681" s="44" t="str">
        <f>IF(AM681="","",AM681-AM680)</f>
        <v/>
      </c>
      <c r="AO681" s="44"/>
      <c r="AP681" s="44" t="str">
        <f>IF(AO681="","",AO680+AQ680-AO681)</f>
        <v/>
      </c>
      <c r="AQ681" s="44"/>
      <c r="AR681" s="44"/>
      <c r="AS681" s="44"/>
      <c r="AT681" s="44" t="str">
        <f t="shared" si="3201"/>
        <v/>
      </c>
      <c r="AU681" s="45" t="str">
        <f t="shared" si="3202"/>
        <v/>
      </c>
      <c r="AV681" s="35"/>
      <c r="AW681" s="27"/>
      <c r="AX681" s="46"/>
      <c r="AY681" s="44"/>
      <c r="AZ681" s="44" t="str">
        <f>IF(AY681="","",AY681-AY680)</f>
        <v/>
      </c>
      <c r="BA681" s="44"/>
      <c r="BB681" s="44" t="str">
        <f>IF(BA681="","",BA681-BA680)</f>
        <v/>
      </c>
      <c r="BC681" s="44"/>
      <c r="BD681" s="44" t="str">
        <f>IF(BC681="","",BC680+BE680-BC681)</f>
        <v/>
      </c>
      <c r="BE681" s="44"/>
      <c r="BF681" s="44"/>
      <c r="BG681" s="44"/>
      <c r="BH681" s="44" t="str">
        <f t="shared" si="3203"/>
        <v/>
      </c>
      <c r="BI681" s="45" t="str">
        <f t="shared" si="3204"/>
        <v/>
      </c>
      <c r="BJ681" s="35"/>
      <c r="BK681" s="50"/>
      <c r="BL681" s="46"/>
      <c r="BM681" s="44">
        <v>9645</v>
      </c>
      <c r="BN681" s="44">
        <f t="shared" si="3131"/>
        <v>38</v>
      </c>
      <c r="BO681" s="44">
        <v>555</v>
      </c>
      <c r="BP681" s="44">
        <f t="shared" si="3132"/>
        <v>0</v>
      </c>
      <c r="BQ681" s="44">
        <v>36</v>
      </c>
      <c r="BR681" s="44">
        <f t="shared" si="3133"/>
        <v>0</v>
      </c>
      <c r="BS681" s="25">
        <v>0</v>
      </c>
      <c r="BT681" s="60" t="str">
        <f t="shared" si="3134"/>
        <v>ニキ</v>
      </c>
      <c r="BU681" s="67">
        <f t="shared" si="3135"/>
        <v>800</v>
      </c>
      <c r="BV681" s="44">
        <f t="shared" si="3136"/>
        <v>0</v>
      </c>
      <c r="BW681" s="45">
        <f t="shared" si="3137"/>
        <v>0</v>
      </c>
      <c r="BX681" s="35" t="s">
        <v>278</v>
      </c>
      <c r="BY681" s="27"/>
      <c r="BZ681" s="46"/>
      <c r="CA681" s="44">
        <v>15348</v>
      </c>
      <c r="CB681" s="44">
        <f t="shared" si="3138"/>
        <v>21</v>
      </c>
      <c r="CC681" s="44">
        <v>1814</v>
      </c>
      <c r="CD681" s="44">
        <f t="shared" si="3139"/>
        <v>1</v>
      </c>
      <c r="CE681" s="44">
        <v>15</v>
      </c>
      <c r="CF681" s="44">
        <f t="shared" si="3140"/>
        <v>1</v>
      </c>
      <c r="CG681" s="44">
        <v>0</v>
      </c>
      <c r="CH681" s="60" t="str">
        <f t="shared" si="3141"/>
        <v>チロルイヤホン</v>
      </c>
      <c r="CI681" s="67">
        <f t="shared" si="3142"/>
        <v>1100</v>
      </c>
      <c r="CJ681" s="44">
        <f t="shared" si="3143"/>
        <v>1100</v>
      </c>
      <c r="CK681" s="45">
        <f t="shared" si="3144"/>
        <v>0.52380952380952384</v>
      </c>
      <c r="CL681" s="35"/>
      <c r="CM681" s="27"/>
      <c r="CN681" s="46"/>
      <c r="CO681" s="44">
        <v>18859</v>
      </c>
      <c r="CP681" s="44">
        <f t="shared" si="3145"/>
        <v>112</v>
      </c>
      <c r="CQ681" s="44">
        <v>884</v>
      </c>
      <c r="CR681" s="44">
        <f t="shared" si="3146"/>
        <v>0</v>
      </c>
      <c r="CS681" s="44">
        <v>62</v>
      </c>
      <c r="CT681" s="44">
        <f t="shared" si="3147"/>
        <v>2</v>
      </c>
      <c r="CU681" s="25">
        <v>0</v>
      </c>
      <c r="CV681" s="60" t="str">
        <f t="shared" si="3148"/>
        <v>キティサンダルキーホルダー</v>
      </c>
      <c r="CW681" s="67">
        <f t="shared" si="3149"/>
        <v>605</v>
      </c>
      <c r="CX681" s="44">
        <f t="shared" si="3150"/>
        <v>1210</v>
      </c>
      <c r="CY681" s="45">
        <f t="shared" si="3151"/>
        <v>0.10803571428571429</v>
      </c>
      <c r="CZ681" s="35"/>
      <c r="DA681" s="58"/>
      <c r="DB681" s="46"/>
      <c r="DC681" s="44">
        <v>6361</v>
      </c>
      <c r="DD681" s="44">
        <f t="shared" si="3152"/>
        <v>65</v>
      </c>
      <c r="DE681" s="44">
        <v>373</v>
      </c>
      <c r="DF681" s="44">
        <f t="shared" si="3153"/>
        <v>4</v>
      </c>
      <c r="DG681" s="44">
        <v>87</v>
      </c>
      <c r="DH681" s="44">
        <f t="shared" si="3154"/>
        <v>5</v>
      </c>
      <c r="DI681" s="25">
        <v>28</v>
      </c>
      <c r="DJ681" s="60" t="str">
        <f t="shared" si="3155"/>
        <v>スプランキーラバー</v>
      </c>
      <c r="DK681" s="67">
        <f t="shared" si="3156"/>
        <v>187</v>
      </c>
      <c r="DL681" s="44">
        <f t="shared" si="3157"/>
        <v>935</v>
      </c>
      <c r="DM681" s="45">
        <f t="shared" si="3158"/>
        <v>0.14384615384615385</v>
      </c>
      <c r="DN681" s="35"/>
      <c r="DO681" s="27"/>
      <c r="DP681" s="46"/>
      <c r="DQ681" s="44">
        <v>136</v>
      </c>
      <c r="DR681" s="44">
        <f t="shared" si="3159"/>
        <v>32</v>
      </c>
      <c r="DS681" s="44">
        <v>11</v>
      </c>
      <c r="DT681" s="44">
        <f t="shared" si="3160"/>
        <v>3</v>
      </c>
      <c r="DU681" s="44">
        <v>7</v>
      </c>
      <c r="DV681" s="44">
        <f t="shared" si="3161"/>
        <v>3</v>
      </c>
      <c r="DW681" s="25">
        <v>11</v>
      </c>
      <c r="DX681" s="60" t="str">
        <f t="shared" si="3162"/>
        <v>ギャルキティキーケース</v>
      </c>
      <c r="DY681" s="67">
        <f t="shared" si="3163"/>
        <v>726</v>
      </c>
      <c r="DZ681" s="44">
        <f t="shared" si="3164"/>
        <v>2178</v>
      </c>
      <c r="EA681" s="45">
        <f t="shared" si="3165"/>
        <v>0.68062500000000004</v>
      </c>
      <c r="EB681" s="35" t="s">
        <v>276</v>
      </c>
      <c r="EC681" s="27"/>
      <c r="ED681" s="46"/>
      <c r="EE681" s="44"/>
      <c r="EF681" s="44" t="str">
        <f>IF(EE681="","",EE681-EE680)</f>
        <v/>
      </c>
      <c r="EG681" s="44"/>
      <c r="EH681" s="44" t="str">
        <f>IF(EG681="","",EG681-EG680)</f>
        <v/>
      </c>
      <c r="EI681" s="44"/>
      <c r="EJ681" s="44" t="str">
        <f>IF(EI681="","",EI680+EK680-EI681)</f>
        <v/>
      </c>
      <c r="EK681" s="44"/>
      <c r="EL681" s="44"/>
      <c r="EM681" s="44"/>
      <c r="EN681" s="44" t="str">
        <f t="shared" si="3205"/>
        <v/>
      </c>
      <c r="EO681" s="45" t="str">
        <f t="shared" si="3206"/>
        <v/>
      </c>
      <c r="EP681" s="35"/>
      <c r="EQ681" s="27"/>
      <c r="ER681" s="46"/>
      <c r="ES681" s="44"/>
      <c r="ET681" s="44" t="str">
        <f>IF(ES681="","",ES681-ES680)</f>
        <v/>
      </c>
      <c r="EU681" s="44"/>
      <c r="EV681" s="44" t="str">
        <f>IF(EU681="","",EU681-EU680)</f>
        <v/>
      </c>
      <c r="EW681" s="44"/>
      <c r="EX681" s="44" t="str">
        <f>IF(EW681="","",EW680+EY680-EW681)</f>
        <v/>
      </c>
      <c r="EY681" s="44"/>
      <c r="EZ681" s="44"/>
      <c r="FA681" s="44"/>
      <c r="FB681" s="44" t="str">
        <f t="shared" si="3207"/>
        <v/>
      </c>
      <c r="FC681" s="45" t="str">
        <f t="shared" si="3208"/>
        <v/>
      </c>
      <c r="FD681" s="35"/>
      <c r="HW681" s="181"/>
      <c r="IY681" s="33"/>
      <c r="IZ681" s="46"/>
      <c r="JA681" s="44">
        <v>2901</v>
      </c>
      <c r="JB681" s="44">
        <f t="shared" si="3166"/>
        <v>19</v>
      </c>
      <c r="JC681" s="44">
        <v>94</v>
      </c>
      <c r="JD681" s="44">
        <f t="shared" si="3167"/>
        <v>1</v>
      </c>
      <c r="JE681" s="44">
        <v>22</v>
      </c>
      <c r="JF681" s="44">
        <f t="shared" si="3168"/>
        <v>1</v>
      </c>
      <c r="JG681" s="25">
        <v>1</v>
      </c>
      <c r="JH681" s="60" t="str">
        <f t="shared" si="3169"/>
        <v>アンパンマンもちふわ</v>
      </c>
      <c r="JI681" s="67">
        <f t="shared" si="3170"/>
        <v>673</v>
      </c>
      <c r="JJ681" s="44">
        <f t="shared" si="3171"/>
        <v>673</v>
      </c>
      <c r="JK681" s="45">
        <f t="shared" si="3172"/>
        <v>0.35421052631578948</v>
      </c>
      <c r="JL681" s="35"/>
      <c r="JM681" s="27"/>
      <c r="JN681" s="46"/>
      <c r="JO681" s="44">
        <v>2335</v>
      </c>
      <c r="JP681" s="44">
        <f t="shared" si="3173"/>
        <v>51</v>
      </c>
      <c r="JQ681" s="44">
        <v>124</v>
      </c>
      <c r="JR681" s="44">
        <f t="shared" si="3174"/>
        <v>2</v>
      </c>
      <c r="JS681" s="44">
        <v>22</v>
      </c>
      <c r="JT681" s="44">
        <f t="shared" si="3175"/>
        <v>2</v>
      </c>
      <c r="JU681" s="25">
        <v>0</v>
      </c>
      <c r="JV681" s="60" t="s">
        <v>183</v>
      </c>
      <c r="JW681" s="67">
        <v>450</v>
      </c>
      <c r="JX681" s="44">
        <f t="shared" si="3178"/>
        <v>900</v>
      </c>
      <c r="JY681" s="45">
        <f t="shared" si="3179"/>
        <v>0.17647058823529413</v>
      </c>
      <c r="JZ681" s="35"/>
      <c r="KA681" s="61"/>
      <c r="KB681" s="46"/>
      <c r="KC681" s="44">
        <v>3003</v>
      </c>
      <c r="KD681" s="44">
        <f t="shared" si="3180"/>
        <v>18</v>
      </c>
      <c r="KE681" s="44">
        <v>222</v>
      </c>
      <c r="KF681" s="44">
        <f t="shared" si="3181"/>
        <v>0</v>
      </c>
      <c r="KG681" s="44">
        <v>6</v>
      </c>
      <c r="KH681" s="44">
        <f t="shared" si="3182"/>
        <v>0</v>
      </c>
      <c r="KI681" s="25">
        <v>0</v>
      </c>
      <c r="KJ681" s="60" t="str">
        <f t="shared" si="3183"/>
        <v>パイの実イヤホン</v>
      </c>
      <c r="KK681" s="67">
        <f t="shared" si="3184"/>
        <v>1100</v>
      </c>
      <c r="KL681" s="44">
        <f t="shared" si="3185"/>
        <v>0</v>
      </c>
      <c r="KM681" s="45">
        <f t="shared" si="3186"/>
        <v>0</v>
      </c>
      <c r="KN681" s="35" t="s">
        <v>274</v>
      </c>
      <c r="KO681" s="27"/>
      <c r="KP681" s="46"/>
      <c r="KQ681" s="44">
        <v>4009</v>
      </c>
      <c r="KR681" s="44">
        <f t="shared" si="3187"/>
        <v>63</v>
      </c>
      <c r="KS681" s="44">
        <v>196</v>
      </c>
      <c r="KT681" s="44">
        <f t="shared" si="3188"/>
        <v>2</v>
      </c>
      <c r="KU681" s="44">
        <v>74</v>
      </c>
      <c r="KV681" s="44">
        <f t="shared" si="3189"/>
        <v>2</v>
      </c>
      <c r="KW681" s="25">
        <v>0</v>
      </c>
      <c r="KX681" s="60" t="str">
        <f t="shared" si="3192"/>
        <v>キティサンダルKH</v>
      </c>
      <c r="KY681" s="67">
        <f t="shared" si="3193"/>
        <v>605</v>
      </c>
      <c r="KZ681" s="44">
        <f t="shared" si="3190"/>
        <v>1210</v>
      </c>
      <c r="LA681" s="45">
        <f t="shared" si="3191"/>
        <v>0.19206349206349208</v>
      </c>
      <c r="LB681" s="35" t="s">
        <v>272</v>
      </c>
      <c r="LC681" s="27"/>
      <c r="LD681" s="46"/>
      <c r="LE681" s="44"/>
      <c r="LF681" s="44"/>
      <c r="LG681" s="44">
        <v>529</v>
      </c>
      <c r="LH681" s="44">
        <f t="shared" si="3194"/>
        <v>0</v>
      </c>
      <c r="LI681" s="43">
        <v>2</v>
      </c>
      <c r="LJ681" s="44">
        <f t="shared" si="3195"/>
        <v>0</v>
      </c>
      <c r="LK681" s="44">
        <v>0</v>
      </c>
      <c r="LL681" s="72" t="str">
        <f>IF(LE680="","",LL678)</f>
        <v>バイキンティッシュカバー</v>
      </c>
      <c r="LM681" s="67">
        <f>IF(LF680="","",LM678)</f>
        <v>1000</v>
      </c>
      <c r="LN681" s="44">
        <f t="shared" si="3130"/>
        <v>0</v>
      </c>
      <c r="LO681" s="45"/>
      <c r="LP681" s="35"/>
      <c r="LQ681" s="27"/>
      <c r="LR681" s="46"/>
      <c r="LS681" s="44"/>
      <c r="LT681" s="44" t="str">
        <f>IF(LS681="","",LS681-LS680)</f>
        <v/>
      </c>
      <c r="LU681" s="44"/>
      <c r="LV681" s="44" t="str">
        <f>IF(LU681="","",LU681-LU680)</f>
        <v/>
      </c>
      <c r="LW681" s="44"/>
      <c r="LX681" s="44" t="str">
        <f>IF(LW681="","",LW680+LY680-LW681)</f>
        <v/>
      </c>
      <c r="LY681" s="44"/>
      <c r="LZ681" s="44"/>
      <c r="MA681" s="44"/>
      <c r="MB681" s="44" t="str">
        <f t="shared" si="3209"/>
        <v/>
      </c>
      <c r="MC681" s="45" t="str">
        <f t="shared" si="3210"/>
        <v/>
      </c>
      <c r="MD681" s="35"/>
      <c r="ME681" s="27"/>
      <c r="MF681" s="46"/>
      <c r="MG681" s="44"/>
      <c r="MH681" s="44" t="str">
        <f>IF(MG681="","",MG681-MG680)</f>
        <v/>
      </c>
      <c r="MI681" s="44"/>
      <c r="MJ681" s="44" t="str">
        <f>IF(MI681="","",MI681-MI680)</f>
        <v/>
      </c>
      <c r="MK681" s="44"/>
      <c r="ML681" s="44" t="str">
        <f>IF(MK681="","",MK680+MM680-MK681)</f>
        <v/>
      </c>
      <c r="MM681" s="44"/>
      <c r="MN681" s="44"/>
      <c r="MO681" s="44"/>
      <c r="MP681" s="44" t="str">
        <f t="shared" si="3211"/>
        <v/>
      </c>
      <c r="MQ681" s="45" t="str">
        <f t="shared" si="3212"/>
        <v/>
      </c>
      <c r="MR681" s="35"/>
      <c r="MS681" s="27"/>
      <c r="MT681" s="46"/>
      <c r="MU681" s="44"/>
      <c r="MV681" s="44" t="str">
        <f>IF(MU681="","",MU681-MU680)</f>
        <v/>
      </c>
      <c r="MW681" s="44"/>
      <c r="MX681" s="44" t="str">
        <f>IF(MW681="","",MW681-MW680)</f>
        <v/>
      </c>
      <c r="MY681" s="44"/>
      <c r="MZ681" s="44" t="str">
        <f>IF(MY681="","",MY680+NA680-MY681)</f>
        <v/>
      </c>
      <c r="NA681" s="44"/>
      <c r="NB681" s="44"/>
      <c r="NC681" s="44"/>
      <c r="ND681" s="44" t="str">
        <f t="shared" si="3213"/>
        <v/>
      </c>
      <c r="NE681" s="45" t="str">
        <f t="shared" si="3214"/>
        <v/>
      </c>
      <c r="NF681" s="35"/>
      <c r="NG681" s="27"/>
      <c r="NH681" s="46"/>
      <c r="NI681" s="44"/>
      <c r="NJ681" s="44" t="str">
        <f>IF(NI681="","",NI681-NI680)</f>
        <v/>
      </c>
      <c r="NK681" s="44"/>
      <c r="NL681" s="44" t="str">
        <f>IF(NK681="","",NK681-NK680)</f>
        <v/>
      </c>
      <c r="NM681" s="44"/>
      <c r="NN681" s="44" t="str">
        <f>IF(NM681="","",NM680+NO680-NM681)</f>
        <v/>
      </c>
      <c r="NO681" s="44"/>
      <c r="NP681" s="44"/>
      <c r="NQ681" s="44"/>
      <c r="NR681" s="44" t="str">
        <f t="shared" si="3215"/>
        <v/>
      </c>
      <c r="NS681" s="45" t="str">
        <f t="shared" si="3216"/>
        <v/>
      </c>
      <c r="NT681" s="35"/>
    </row>
    <row r="682" spans="1:384" ht="15" customHeight="1" thickBot="1" x14ac:dyDescent="0.25">
      <c r="A682" s="38"/>
      <c r="B682" s="39"/>
      <c r="C682" s="40"/>
      <c r="D682" s="40"/>
      <c r="E682" s="40"/>
      <c r="F682" s="140"/>
      <c r="G682" s="140"/>
      <c r="H682" s="42"/>
      <c r="I682" s="44"/>
      <c r="J682" s="44" t="str">
        <f>IF(I682="","",I682-I681)</f>
        <v/>
      </c>
      <c r="K682" s="44"/>
      <c r="L682" s="44"/>
      <c r="M682" s="44"/>
      <c r="N682" s="44" t="str">
        <f>IF(M682="","",M681+O681-M682)</f>
        <v/>
      </c>
      <c r="O682" s="44"/>
      <c r="P682" s="43"/>
      <c r="Q682" s="43" t="str">
        <f>IF(I682="","",Q681)</f>
        <v/>
      </c>
      <c r="R682" s="44" t="str">
        <f t="shared" si="3197"/>
        <v/>
      </c>
      <c r="S682" s="45" t="str">
        <f t="shared" si="3198"/>
        <v/>
      </c>
      <c r="T682" s="35"/>
      <c r="U682" s="27"/>
      <c r="V682" s="46"/>
      <c r="W682" s="67"/>
      <c r="X682" s="44" t="str">
        <f>IF(W682="","",W682-W681)</f>
        <v/>
      </c>
      <c r="Y682" s="44"/>
      <c r="Z682" s="44"/>
      <c r="AA682" s="44"/>
      <c r="AB682" s="44" t="str">
        <f>IF(AA682="","",AA681+AC681-AA682)</f>
        <v/>
      </c>
      <c r="AC682" s="44"/>
      <c r="AD682" s="44"/>
      <c r="AE682" s="44"/>
      <c r="AF682" s="44" t="str">
        <f t="shared" si="3199"/>
        <v/>
      </c>
      <c r="AG682" s="45" t="str">
        <f t="shared" si="3200"/>
        <v/>
      </c>
      <c r="AH682" s="35"/>
      <c r="AI682" s="27"/>
      <c r="AJ682" s="46"/>
      <c r="AK682" s="44"/>
      <c r="AL682" s="44" t="str">
        <f>IF(AK682="","",AK682-AK681)</f>
        <v/>
      </c>
      <c r="AM682" s="44"/>
      <c r="AN682" s="44" t="str">
        <f>IF(AM682="","",AM682-AM681)</f>
        <v/>
      </c>
      <c r="AO682" s="44"/>
      <c r="AP682" s="44" t="str">
        <f>IF(AO682="","",AO681+AQ681-AO682)</f>
        <v/>
      </c>
      <c r="AQ682" s="44"/>
      <c r="AR682" s="44"/>
      <c r="AS682" s="44"/>
      <c r="AT682" s="44" t="str">
        <f t="shared" si="3201"/>
        <v/>
      </c>
      <c r="AU682" s="45" t="str">
        <f t="shared" si="3202"/>
        <v/>
      </c>
      <c r="AV682" s="35"/>
      <c r="AW682" s="27"/>
      <c r="AX682" s="46"/>
      <c r="AY682" s="44"/>
      <c r="AZ682" s="44" t="str">
        <f>IF(AY682="","",AY682-AY681)</f>
        <v/>
      </c>
      <c r="BA682" s="44"/>
      <c r="BB682" s="44" t="str">
        <f>IF(BA682="","",BA682-BA681)</f>
        <v/>
      </c>
      <c r="BC682" s="44"/>
      <c r="BD682" s="44" t="str">
        <f>IF(BC682="","",BC681+BE681-BC682)</f>
        <v/>
      </c>
      <c r="BE682" s="44"/>
      <c r="BF682" s="44"/>
      <c r="BG682" s="44"/>
      <c r="BH682" s="44" t="str">
        <f t="shared" si="3203"/>
        <v/>
      </c>
      <c r="BI682" s="45" t="str">
        <f t="shared" si="3204"/>
        <v/>
      </c>
      <c r="BJ682" s="35"/>
      <c r="BK682" s="50"/>
      <c r="BL682" s="74"/>
      <c r="BM682" s="75">
        <v>9062</v>
      </c>
      <c r="BN682" s="75">
        <f t="shared" si="3131"/>
        <v>268</v>
      </c>
      <c r="BO682" s="75">
        <v>482</v>
      </c>
      <c r="BP682" s="75">
        <f t="shared" si="3132"/>
        <v>6</v>
      </c>
      <c r="BQ682" s="75">
        <v>40</v>
      </c>
      <c r="BR682" s="75">
        <f t="shared" si="3133"/>
        <v>10</v>
      </c>
      <c r="BS682" s="75">
        <v>0</v>
      </c>
      <c r="BT682" s="77" t="str">
        <f t="shared" si="3134"/>
        <v>ＡＩモンスターラバー</v>
      </c>
      <c r="BU682" s="78">
        <f t="shared" si="3135"/>
        <v>198</v>
      </c>
      <c r="BV682" s="75">
        <f t="shared" si="3136"/>
        <v>1980</v>
      </c>
      <c r="BW682" s="79">
        <f t="shared" si="3137"/>
        <v>7.3880597014925373E-2</v>
      </c>
      <c r="BX682" s="35"/>
      <c r="BY682" s="27"/>
      <c r="BZ682" s="74"/>
      <c r="CA682" s="75">
        <v>16574</v>
      </c>
      <c r="CB682" s="75">
        <f t="shared" si="3138"/>
        <v>91</v>
      </c>
      <c r="CC682" s="75">
        <v>1934</v>
      </c>
      <c r="CD682" s="75">
        <f t="shared" si="3139"/>
        <v>4</v>
      </c>
      <c r="CE682" s="75">
        <v>100</v>
      </c>
      <c r="CF682" s="75">
        <f t="shared" si="3140"/>
        <v>6</v>
      </c>
      <c r="CG682" s="75">
        <v>0</v>
      </c>
      <c r="CH682" s="77" t="str">
        <f t="shared" si="3141"/>
        <v>スプランキーラバー</v>
      </c>
      <c r="CI682" s="78">
        <f t="shared" si="3142"/>
        <v>187</v>
      </c>
      <c r="CJ682" s="75">
        <f t="shared" si="3143"/>
        <v>1122</v>
      </c>
      <c r="CK682" s="79">
        <f t="shared" si="3144"/>
        <v>0.12329670329670329</v>
      </c>
      <c r="CL682" s="35"/>
      <c r="CM682" s="27"/>
      <c r="CN682" s="74"/>
      <c r="CO682" s="75">
        <v>13470</v>
      </c>
      <c r="CP682" s="75">
        <f t="shared" si="3145"/>
        <v>51</v>
      </c>
      <c r="CQ682" s="75">
        <v>1635</v>
      </c>
      <c r="CR682" s="75">
        <f t="shared" si="3146"/>
        <v>2</v>
      </c>
      <c r="CS682" s="75">
        <v>244</v>
      </c>
      <c r="CT682" s="75">
        <f t="shared" si="3147"/>
        <v>2</v>
      </c>
      <c r="CU682" s="75">
        <v>200</v>
      </c>
      <c r="CV682" s="77" t="str">
        <f t="shared" si="3148"/>
        <v>サンリオブレスレット</v>
      </c>
      <c r="CW682" s="78">
        <f t="shared" si="3149"/>
        <v>200</v>
      </c>
      <c r="CX682" s="75">
        <f t="shared" si="3150"/>
        <v>400</v>
      </c>
      <c r="CY682" s="79">
        <f t="shared" si="3151"/>
        <v>7.8431372549019607E-2</v>
      </c>
      <c r="CZ682" s="35"/>
      <c r="DA682" s="58"/>
      <c r="DB682" s="74"/>
      <c r="DC682" s="75">
        <v>4125</v>
      </c>
      <c r="DD682" s="75">
        <f t="shared" si="3152"/>
        <v>23</v>
      </c>
      <c r="DE682" s="75">
        <v>236</v>
      </c>
      <c r="DF682" s="75">
        <f t="shared" si="3153"/>
        <v>0</v>
      </c>
      <c r="DG682" s="75">
        <v>7</v>
      </c>
      <c r="DH682" s="75">
        <f t="shared" si="3154"/>
        <v>0</v>
      </c>
      <c r="DI682" s="75">
        <v>4</v>
      </c>
      <c r="DJ682" s="77" t="str">
        <f t="shared" si="3155"/>
        <v>ピクミンマスコット</v>
      </c>
      <c r="DK682" s="78">
        <f t="shared" si="3156"/>
        <v>682</v>
      </c>
      <c r="DL682" s="75">
        <f t="shared" si="3157"/>
        <v>0</v>
      </c>
      <c r="DM682" s="79">
        <f t="shared" si="3158"/>
        <v>0</v>
      </c>
      <c r="DN682" s="35"/>
      <c r="DO682" s="27"/>
      <c r="DP682" s="74"/>
      <c r="DQ682" s="75">
        <v>239</v>
      </c>
      <c r="DR682" s="75">
        <f t="shared" si="3159"/>
        <v>47</v>
      </c>
      <c r="DS682" s="75">
        <v>5</v>
      </c>
      <c r="DT682" s="75">
        <f t="shared" si="3160"/>
        <v>1</v>
      </c>
      <c r="DU682" s="75">
        <v>5</v>
      </c>
      <c r="DV682" s="75">
        <f t="shared" si="3161"/>
        <v>1</v>
      </c>
      <c r="DW682" s="75">
        <v>0</v>
      </c>
      <c r="DX682" s="77" t="str">
        <f t="shared" si="3162"/>
        <v>キティフェイスポーチ</v>
      </c>
      <c r="DY682" s="78">
        <f t="shared" si="3163"/>
        <v>957</v>
      </c>
      <c r="DZ682" s="75">
        <f t="shared" si="3164"/>
        <v>957</v>
      </c>
      <c r="EA682" s="79">
        <f t="shared" si="3165"/>
        <v>0.20361702127659576</v>
      </c>
      <c r="EB682" s="35"/>
      <c r="EC682" s="27"/>
      <c r="ED682" s="46"/>
      <c r="EE682" s="44"/>
      <c r="EF682" s="44" t="str">
        <f>IF(EE682="","",EE682-EE681)</f>
        <v/>
      </c>
      <c r="EG682" s="44"/>
      <c r="EH682" s="44" t="str">
        <f>IF(EG682="","",EG682-EG681)</f>
        <v/>
      </c>
      <c r="EI682" s="44"/>
      <c r="EJ682" s="44" t="str">
        <f>IF(EI682="","",EI681+EK681-EI682)</f>
        <v/>
      </c>
      <c r="EK682" s="44"/>
      <c r="EL682" s="44"/>
      <c r="EM682" s="44"/>
      <c r="EN682" s="44" t="str">
        <f t="shared" si="3205"/>
        <v/>
      </c>
      <c r="EO682" s="45" t="str">
        <f t="shared" si="3206"/>
        <v/>
      </c>
      <c r="EP682" s="35"/>
      <c r="EQ682" s="27"/>
      <c r="ER682" s="46"/>
      <c r="ES682" s="44"/>
      <c r="ET682" s="44" t="str">
        <f>IF(ES682="","",ES682-ES681)</f>
        <v/>
      </c>
      <c r="EU682" s="44"/>
      <c r="EV682" s="44" t="str">
        <f>IF(EU682="","",EU682-EU681)</f>
        <v/>
      </c>
      <c r="EW682" s="44"/>
      <c r="EX682" s="44" t="str">
        <f>IF(EW682="","",EW681+EY681-EW682)</f>
        <v/>
      </c>
      <c r="EY682" s="44"/>
      <c r="EZ682" s="44"/>
      <c r="FA682" s="44"/>
      <c r="FB682" s="44" t="str">
        <f t="shared" si="3207"/>
        <v/>
      </c>
      <c r="FC682" s="45" t="str">
        <f t="shared" si="3208"/>
        <v/>
      </c>
      <c r="FD682" s="35"/>
      <c r="HW682" s="181"/>
      <c r="IY682" s="33"/>
      <c r="IZ682" s="74"/>
      <c r="JA682" s="75">
        <v>3608</v>
      </c>
      <c r="JB682" s="75">
        <f t="shared" si="3166"/>
        <v>167</v>
      </c>
      <c r="JC682" s="75">
        <v>166</v>
      </c>
      <c r="JD682" s="75">
        <f t="shared" si="3167"/>
        <v>7</v>
      </c>
      <c r="JE682" s="75">
        <v>135</v>
      </c>
      <c r="JF682" s="75">
        <f t="shared" si="3168"/>
        <v>9</v>
      </c>
      <c r="JG682" s="75">
        <v>14</v>
      </c>
      <c r="JH682" s="77" t="str">
        <f t="shared" si="3169"/>
        <v>スプランキーラバー</v>
      </c>
      <c r="JI682" s="78">
        <f t="shared" si="3170"/>
        <v>200</v>
      </c>
      <c r="JJ682" s="75">
        <f t="shared" si="3171"/>
        <v>1800</v>
      </c>
      <c r="JK682" s="79">
        <f t="shared" si="3172"/>
        <v>0.10778443113772455</v>
      </c>
      <c r="JL682" s="35"/>
      <c r="JM682" s="27"/>
      <c r="JN682" s="74"/>
      <c r="JO682" s="75">
        <v>4030</v>
      </c>
      <c r="JP682" s="75">
        <f t="shared" si="3173"/>
        <v>103</v>
      </c>
      <c r="JQ682" s="75">
        <v>176</v>
      </c>
      <c r="JR682" s="75">
        <f t="shared" si="3174"/>
        <v>1</v>
      </c>
      <c r="JS682" s="75">
        <v>42</v>
      </c>
      <c r="JT682" s="75">
        <f t="shared" si="3175"/>
        <v>2</v>
      </c>
      <c r="JU682" s="75">
        <v>0</v>
      </c>
      <c r="JV682" s="77" t="str">
        <f t="shared" si="3176"/>
        <v>NICI</v>
      </c>
      <c r="JW682" s="78">
        <f t="shared" si="3177"/>
        <v>682</v>
      </c>
      <c r="JX682" s="75">
        <f t="shared" si="3178"/>
        <v>1364</v>
      </c>
      <c r="JY682" s="79">
        <f t="shared" si="3179"/>
        <v>0.13242718446601942</v>
      </c>
      <c r="JZ682" s="35"/>
      <c r="KA682" s="61"/>
      <c r="KB682" s="74"/>
      <c r="KC682" s="75">
        <v>2131</v>
      </c>
      <c r="KD682" s="75">
        <f t="shared" si="3180"/>
        <v>74</v>
      </c>
      <c r="KE682" s="75">
        <v>125</v>
      </c>
      <c r="KF682" s="75">
        <f t="shared" si="3181"/>
        <v>1</v>
      </c>
      <c r="KG682" s="75">
        <v>17</v>
      </c>
      <c r="KH682" s="75">
        <f t="shared" si="3182"/>
        <v>1</v>
      </c>
      <c r="KI682" s="75">
        <v>0</v>
      </c>
      <c r="KJ682" s="77" t="str">
        <f t="shared" si="3183"/>
        <v>お菓子ウォレット</v>
      </c>
      <c r="KK682" s="78">
        <f t="shared" si="3184"/>
        <v>800</v>
      </c>
      <c r="KL682" s="75">
        <f t="shared" si="3185"/>
        <v>800</v>
      </c>
      <c r="KM682" s="79">
        <f t="shared" si="3186"/>
        <v>0.10810810810810811</v>
      </c>
      <c r="KN682" s="35"/>
      <c r="KO682" s="27"/>
      <c r="KP682" s="74"/>
      <c r="KQ682" s="75">
        <v>2930</v>
      </c>
      <c r="KR682" s="75">
        <f t="shared" si="3187"/>
        <v>30</v>
      </c>
      <c r="KS682" s="75">
        <v>158</v>
      </c>
      <c r="KT682" s="75">
        <f t="shared" si="3188"/>
        <v>0</v>
      </c>
      <c r="KU682" s="75">
        <v>7</v>
      </c>
      <c r="KV682" s="75">
        <f t="shared" si="3189"/>
        <v>0</v>
      </c>
      <c r="KW682" s="75">
        <v>0</v>
      </c>
      <c r="KX682" s="77" t="str">
        <f t="shared" si="3192"/>
        <v>キティフェイスポーチ</v>
      </c>
      <c r="KY682" s="78">
        <f t="shared" si="3193"/>
        <v>957</v>
      </c>
      <c r="KZ682" s="75">
        <f t="shared" si="3190"/>
        <v>0</v>
      </c>
      <c r="LA682" s="79">
        <f t="shared" si="3191"/>
        <v>0</v>
      </c>
      <c r="LB682" s="35" t="s">
        <v>273</v>
      </c>
      <c r="LC682" s="27"/>
      <c r="LD682" s="74"/>
      <c r="LE682" s="75"/>
      <c r="LF682" s="75"/>
      <c r="LG682" s="75">
        <v>1166</v>
      </c>
      <c r="LH682" s="75">
        <f t="shared" si="3194"/>
        <v>0</v>
      </c>
      <c r="LI682" s="76">
        <v>2</v>
      </c>
      <c r="LJ682" s="75">
        <f t="shared" si="3195"/>
        <v>0</v>
      </c>
      <c r="LK682" s="75">
        <v>0</v>
      </c>
      <c r="LL682" s="77" t="str">
        <f>IF(LE680="","",LL679)</f>
        <v>ギャルキティ、アンパンぬいぐるみ</v>
      </c>
      <c r="LM682" s="78">
        <f>IF(LF680="","",LM679)</f>
        <v>1000</v>
      </c>
      <c r="LN682" s="75">
        <f t="shared" si="3130"/>
        <v>0</v>
      </c>
      <c r="LO682" s="79"/>
      <c r="LP682" s="35"/>
      <c r="LQ682" s="27"/>
      <c r="LR682" s="46"/>
      <c r="LS682" s="44"/>
      <c r="LT682" s="44" t="str">
        <f>IF(LS682="","",LS682-LS681)</f>
        <v/>
      </c>
      <c r="LU682" s="44"/>
      <c r="LV682" s="44" t="str">
        <f>IF(LU682="","",LU682-LU681)</f>
        <v/>
      </c>
      <c r="LW682" s="44"/>
      <c r="LX682" s="44" t="str">
        <f>IF(LW682="","",LW681+LY681-LW682)</f>
        <v/>
      </c>
      <c r="LY682" s="44"/>
      <c r="LZ682" s="44"/>
      <c r="MA682" s="44"/>
      <c r="MB682" s="44" t="str">
        <f t="shared" si="3209"/>
        <v/>
      </c>
      <c r="MC682" s="45" t="str">
        <f t="shared" si="3210"/>
        <v/>
      </c>
      <c r="MD682" s="35"/>
      <c r="ME682" s="27"/>
      <c r="MF682" s="46"/>
      <c r="MG682" s="44"/>
      <c r="MH682" s="44" t="str">
        <f>IF(MG682="","",MG682-MG681)</f>
        <v/>
      </c>
      <c r="MI682" s="44"/>
      <c r="MJ682" s="44" t="str">
        <f>IF(MI682="","",MI682-MI681)</f>
        <v/>
      </c>
      <c r="MK682" s="44"/>
      <c r="ML682" s="44" t="str">
        <f>IF(MK682="","",MK681+MM681-MK682)</f>
        <v/>
      </c>
      <c r="MM682" s="44"/>
      <c r="MN682" s="44"/>
      <c r="MO682" s="44"/>
      <c r="MP682" s="44" t="str">
        <f t="shared" si="3211"/>
        <v/>
      </c>
      <c r="MQ682" s="45" t="str">
        <f t="shared" si="3212"/>
        <v/>
      </c>
      <c r="MR682" s="35"/>
      <c r="MS682" s="27"/>
      <c r="MT682" s="46"/>
      <c r="MU682" s="44"/>
      <c r="MV682" s="44" t="str">
        <f>IF(MU682="","",MU682-MU681)</f>
        <v/>
      </c>
      <c r="MW682" s="44"/>
      <c r="MX682" s="44" t="str">
        <f>IF(MW682="","",MW682-MW681)</f>
        <v/>
      </c>
      <c r="MY682" s="44"/>
      <c r="MZ682" s="44" t="str">
        <f>IF(MY682="","",MY681+NA681-MY682)</f>
        <v/>
      </c>
      <c r="NA682" s="44"/>
      <c r="NB682" s="44"/>
      <c r="NC682" s="44"/>
      <c r="ND682" s="44" t="str">
        <f t="shared" si="3213"/>
        <v/>
      </c>
      <c r="NE682" s="45" t="str">
        <f t="shared" si="3214"/>
        <v/>
      </c>
      <c r="NF682" s="35"/>
      <c r="NG682" s="27"/>
      <c r="NH682" s="46"/>
      <c r="NI682" s="44"/>
      <c r="NJ682" s="44" t="str">
        <f>IF(NI682="","",NI682-NI681)</f>
        <v/>
      </c>
      <c r="NK682" s="44"/>
      <c r="NL682" s="44" t="str">
        <f>IF(NK682="","",NK682-NK681)</f>
        <v/>
      </c>
      <c r="NM682" s="44"/>
      <c r="NN682" s="44" t="str">
        <f>IF(NM682="","",NM681+NO681-NM682)</f>
        <v/>
      </c>
      <c r="NO682" s="44"/>
      <c r="NP682" s="44"/>
      <c r="NQ682" s="44"/>
      <c r="NR682" s="44" t="str">
        <f t="shared" si="3215"/>
        <v/>
      </c>
      <c r="NS682" s="45" t="str">
        <f t="shared" si="3216"/>
        <v/>
      </c>
      <c r="NT682" s="35"/>
    </row>
    <row r="683" spans="1:384" ht="15" customHeight="1" thickTop="1" x14ac:dyDescent="0.2">
      <c r="A683" s="38"/>
      <c r="B683" s="39"/>
      <c r="C683" s="40"/>
      <c r="D683" s="40"/>
      <c r="E683" s="40"/>
      <c r="F683" s="140"/>
      <c r="G683" s="140"/>
      <c r="H683" s="42"/>
      <c r="I683" s="44"/>
      <c r="J683" s="44" t="str">
        <f>IF(I683="","",I683-I684)</f>
        <v/>
      </c>
      <c r="K683" s="44"/>
      <c r="L683" s="44"/>
      <c r="M683" s="44"/>
      <c r="N683" s="44" t="str">
        <f>IF(M683="","",M684+O684-M683)</f>
        <v/>
      </c>
      <c r="O683" s="44"/>
      <c r="P683" s="43"/>
      <c r="Q683" s="43" t="str">
        <f>IF(I683="","",Q684)</f>
        <v/>
      </c>
      <c r="R683" s="44" t="str">
        <f t="shared" si="3197"/>
        <v/>
      </c>
      <c r="S683" s="45" t="str">
        <f t="shared" si="3198"/>
        <v/>
      </c>
      <c r="T683" s="35"/>
      <c r="U683" s="27"/>
      <c r="V683" s="46"/>
      <c r="W683" s="67"/>
      <c r="X683" s="44" t="str">
        <f>IF(W683="","",W683-W684)</f>
        <v/>
      </c>
      <c r="Y683" s="44"/>
      <c r="Z683" s="44"/>
      <c r="AA683" s="44"/>
      <c r="AB683" s="44" t="str">
        <f>IF(AA683="","",AA684+AC684-AA683)</f>
        <v/>
      </c>
      <c r="AC683" s="44"/>
      <c r="AD683" s="44"/>
      <c r="AE683" s="44"/>
      <c r="AF683" s="44" t="str">
        <f t="shared" si="3199"/>
        <v/>
      </c>
      <c r="AG683" s="45" t="str">
        <f t="shared" si="3200"/>
        <v/>
      </c>
      <c r="AH683" s="35"/>
      <c r="AI683" s="27"/>
      <c r="AJ683" s="46"/>
      <c r="AK683" s="44"/>
      <c r="AL683" s="44" t="str">
        <f>IF(AK683="","",AK683-AK684)</f>
        <v/>
      </c>
      <c r="AM683" s="44"/>
      <c r="AN683" s="44" t="str">
        <f>IF(AM683="","",AM683-AM684)</f>
        <v/>
      </c>
      <c r="AO683" s="44"/>
      <c r="AP683" s="44" t="str">
        <f>IF(AO683="","",AO684+AQ684-AO683)</f>
        <v/>
      </c>
      <c r="AQ683" s="44"/>
      <c r="AR683" s="44"/>
      <c r="AS683" s="44"/>
      <c r="AT683" s="44" t="str">
        <f t="shared" si="3201"/>
        <v/>
      </c>
      <c r="AU683" s="45" t="str">
        <f t="shared" si="3202"/>
        <v/>
      </c>
      <c r="AV683" s="35"/>
      <c r="AW683" s="27"/>
      <c r="AX683" s="46"/>
      <c r="AY683" s="44"/>
      <c r="AZ683" s="44" t="str">
        <f>IF(AY683="","",AY683-AY684)</f>
        <v/>
      </c>
      <c r="BA683" s="44"/>
      <c r="BB683" s="44" t="str">
        <f>IF(BA683="","",BA683-BA684)</f>
        <v/>
      </c>
      <c r="BC683" s="44"/>
      <c r="BD683" s="44" t="str">
        <f>IF(BC683="","",BC684+BE684-BC683)</f>
        <v/>
      </c>
      <c r="BE683" s="44"/>
      <c r="BF683" s="44"/>
      <c r="BG683" s="44"/>
      <c r="BH683" s="44" t="str">
        <f t="shared" si="3203"/>
        <v/>
      </c>
      <c r="BI683" s="45" t="str">
        <f t="shared" si="3204"/>
        <v/>
      </c>
      <c r="BJ683" s="35"/>
      <c r="BK683" s="50"/>
      <c r="BL683" s="51">
        <f>IF($A665="","",$A665)</f>
        <v>45849</v>
      </c>
      <c r="BM683" s="44">
        <v>10953</v>
      </c>
      <c r="BN683" s="43">
        <f t="shared" si="3131"/>
        <v>147</v>
      </c>
      <c r="BO683" s="44">
        <v>401</v>
      </c>
      <c r="BP683" s="87">
        <f t="shared" si="3132"/>
        <v>2</v>
      </c>
      <c r="BQ683" s="44">
        <v>6</v>
      </c>
      <c r="BR683" s="43">
        <f t="shared" si="3133"/>
        <v>2</v>
      </c>
      <c r="BS683" s="43">
        <v>2</v>
      </c>
      <c r="BT683" s="53" t="str">
        <f t="shared" si="3134"/>
        <v>サンリオFAN</v>
      </c>
      <c r="BU683" s="47">
        <f t="shared" si="3135"/>
        <v>1100</v>
      </c>
      <c r="BV683" s="44">
        <f t="shared" si="3136"/>
        <v>2200</v>
      </c>
      <c r="BW683" s="89">
        <f t="shared" si="3137"/>
        <v>0.14965986394557823</v>
      </c>
      <c r="BX683" s="35"/>
      <c r="BY683" s="27"/>
      <c r="BZ683" s="51">
        <f>IF($A665="","",$A665)</f>
        <v>45849</v>
      </c>
      <c r="CA683" s="44">
        <v>16531</v>
      </c>
      <c r="CB683" s="43">
        <f t="shared" si="3138"/>
        <v>38</v>
      </c>
      <c r="CC683" s="44">
        <v>928</v>
      </c>
      <c r="CD683" s="87">
        <f t="shared" si="3139"/>
        <v>0</v>
      </c>
      <c r="CE683" s="44">
        <v>6</v>
      </c>
      <c r="CF683" s="43">
        <f t="shared" si="3140"/>
        <v>0</v>
      </c>
      <c r="CG683" s="43">
        <v>0</v>
      </c>
      <c r="CH683" s="53" t="str">
        <f t="shared" si="3141"/>
        <v>ジャグラーサウンドフラッシュ</v>
      </c>
      <c r="CI683" s="47">
        <f t="shared" si="3142"/>
        <v>800</v>
      </c>
      <c r="CJ683" s="44">
        <f t="shared" si="3143"/>
        <v>0</v>
      </c>
      <c r="CK683" s="89">
        <f t="shared" si="3144"/>
        <v>0</v>
      </c>
      <c r="CL683" s="35"/>
      <c r="CM683" s="27"/>
      <c r="CN683" s="51">
        <f>IF($A665="","",$A665)</f>
        <v>45849</v>
      </c>
      <c r="CO683" s="44">
        <v>16263</v>
      </c>
      <c r="CP683" s="43">
        <f t="shared" si="3145"/>
        <v>34</v>
      </c>
      <c r="CQ683" s="44">
        <v>695</v>
      </c>
      <c r="CR683" s="87">
        <f t="shared" si="3146"/>
        <v>0</v>
      </c>
      <c r="CS683" s="44">
        <v>11</v>
      </c>
      <c r="CT683" s="43">
        <f t="shared" si="3147"/>
        <v>0</v>
      </c>
      <c r="CU683" s="43">
        <v>0</v>
      </c>
      <c r="CV683" s="53" t="str">
        <f t="shared" si="3148"/>
        <v>ギャルキティキーケース</v>
      </c>
      <c r="CW683" s="47">
        <f t="shared" si="3149"/>
        <v>726</v>
      </c>
      <c r="CX683" s="44">
        <f t="shared" si="3150"/>
        <v>0</v>
      </c>
      <c r="CY683" s="89">
        <f t="shared" si="3151"/>
        <v>0</v>
      </c>
      <c r="CZ683" s="35"/>
      <c r="DA683" s="58"/>
      <c r="DB683" s="51">
        <f>IF($A665="","",$A665)</f>
        <v>45849</v>
      </c>
      <c r="DC683" s="44">
        <v>6386</v>
      </c>
      <c r="DD683" s="59">
        <f t="shared" si="3152"/>
        <v>14</v>
      </c>
      <c r="DE683" s="44">
        <v>226</v>
      </c>
      <c r="DF683" s="87">
        <f t="shared" si="3153"/>
        <v>1</v>
      </c>
      <c r="DG683" s="44">
        <v>12</v>
      </c>
      <c r="DH683" s="43">
        <f t="shared" si="3154"/>
        <v>2</v>
      </c>
      <c r="DI683" s="43">
        <v>0</v>
      </c>
      <c r="DJ683" s="53" t="str">
        <f t="shared" si="3155"/>
        <v>チロルイヤホン</v>
      </c>
      <c r="DK683" s="47">
        <f t="shared" si="3156"/>
        <v>1100</v>
      </c>
      <c r="DL683" s="44">
        <f t="shared" si="3157"/>
        <v>2200</v>
      </c>
      <c r="DM683" s="89">
        <f t="shared" si="3158"/>
        <v>1.5714285714285714</v>
      </c>
      <c r="DN683" s="35"/>
      <c r="DO683" s="27"/>
      <c r="DP683" s="51">
        <f>IF($A665="","",$A665)</f>
        <v>45849</v>
      </c>
      <c r="DQ683" s="44">
        <v>147</v>
      </c>
      <c r="DR683" s="59">
        <f t="shared" si="3159"/>
        <v>23</v>
      </c>
      <c r="DS683" s="44">
        <v>8</v>
      </c>
      <c r="DT683" s="87">
        <f t="shared" si="3160"/>
        <v>0</v>
      </c>
      <c r="DU683" s="44">
        <v>24</v>
      </c>
      <c r="DV683" s="43">
        <f t="shared" si="3161"/>
        <v>0</v>
      </c>
      <c r="DW683" s="43">
        <v>0</v>
      </c>
      <c r="DX683" s="53" t="str">
        <f t="shared" si="3162"/>
        <v>ゴールドイヤホン</v>
      </c>
      <c r="DY683" s="47">
        <f t="shared" si="3163"/>
        <v>770</v>
      </c>
      <c r="DZ683" s="44">
        <f t="shared" si="3164"/>
        <v>0</v>
      </c>
      <c r="EA683" s="89">
        <f t="shared" si="3165"/>
        <v>0</v>
      </c>
      <c r="EB683" s="35"/>
      <c r="EC683" s="27"/>
      <c r="ED683" s="46"/>
      <c r="EE683" s="44"/>
      <c r="EF683" s="44" t="str">
        <f>IF(EE683="","",EE683-EE684)</f>
        <v/>
      </c>
      <c r="EG683" s="44"/>
      <c r="EH683" s="44" t="str">
        <f>IF(EG683="","",EG683-EG684)</f>
        <v/>
      </c>
      <c r="EI683" s="44"/>
      <c r="EJ683" s="44" t="str">
        <f>IF(EI683="","",EI684+EK684-EI683)</f>
        <v/>
      </c>
      <c r="EK683" s="44"/>
      <c r="EL683" s="44"/>
      <c r="EM683" s="44"/>
      <c r="EN683" s="44" t="str">
        <f t="shared" si="3205"/>
        <v/>
      </c>
      <c r="EO683" s="45" t="str">
        <f t="shared" si="3206"/>
        <v/>
      </c>
      <c r="EP683" s="35"/>
      <c r="EQ683" s="27"/>
      <c r="ER683" s="46"/>
      <c r="ES683" s="44"/>
      <c r="ET683" s="44" t="str">
        <f>IF(ES683="","",ES683-ES684)</f>
        <v/>
      </c>
      <c r="EU683" s="44"/>
      <c r="EV683" s="44" t="str">
        <f>IF(EU683="","",EU683-EU684)</f>
        <v/>
      </c>
      <c r="EW683" s="44"/>
      <c r="EX683" s="44" t="str">
        <f>IF(EW683="","",EW684+EY684-EW683)</f>
        <v/>
      </c>
      <c r="EY683" s="44"/>
      <c r="EZ683" s="44"/>
      <c r="FA683" s="44"/>
      <c r="FB683" s="44" t="str">
        <f t="shared" si="3207"/>
        <v/>
      </c>
      <c r="FC683" s="45" t="str">
        <f t="shared" si="3208"/>
        <v/>
      </c>
      <c r="FD683" s="35"/>
      <c r="HW683" s="181"/>
      <c r="IY683" s="33"/>
      <c r="IZ683" s="51">
        <f>IF($A665="","",$A665)</f>
        <v>45849</v>
      </c>
      <c r="JA683" s="44">
        <v>4893</v>
      </c>
      <c r="JB683" s="43">
        <f t="shared" si="3166"/>
        <v>69</v>
      </c>
      <c r="JC683" s="44">
        <v>258</v>
      </c>
      <c r="JD683" s="87">
        <f t="shared" si="3167"/>
        <v>0</v>
      </c>
      <c r="JE683" s="44">
        <v>28</v>
      </c>
      <c r="JF683" s="43">
        <f t="shared" si="3168"/>
        <v>0</v>
      </c>
      <c r="JG683" s="43">
        <v>0</v>
      </c>
      <c r="JH683" s="53" t="str">
        <f t="shared" si="3169"/>
        <v>猫アイシャドウ</v>
      </c>
      <c r="JI683" s="47">
        <f t="shared" si="3170"/>
        <v>1034</v>
      </c>
      <c r="JJ683" s="44">
        <f t="shared" si="3171"/>
        <v>0</v>
      </c>
      <c r="JK683" s="89">
        <f t="shared" si="3172"/>
        <v>0</v>
      </c>
      <c r="JL683" s="35"/>
      <c r="JM683" s="27"/>
      <c r="JN683" s="51">
        <f>IF($A665="","",$A665)</f>
        <v>45849</v>
      </c>
      <c r="JO683" s="44">
        <v>4128</v>
      </c>
      <c r="JP683" s="43">
        <f t="shared" si="3173"/>
        <v>67</v>
      </c>
      <c r="JQ683" s="44">
        <v>127</v>
      </c>
      <c r="JR683" s="87">
        <f t="shared" si="3174"/>
        <v>2</v>
      </c>
      <c r="JS683" s="44">
        <v>10</v>
      </c>
      <c r="JT683" s="43">
        <f t="shared" si="3175"/>
        <v>2</v>
      </c>
      <c r="JU683" s="43">
        <v>0</v>
      </c>
      <c r="JV683" s="53" t="str">
        <f t="shared" si="3176"/>
        <v>ジャグラーイヤホン</v>
      </c>
      <c r="JW683" s="47">
        <f t="shared" si="3177"/>
        <v>1100</v>
      </c>
      <c r="JX683" s="44">
        <f t="shared" si="3178"/>
        <v>2200</v>
      </c>
      <c r="JY683" s="89">
        <f t="shared" si="3179"/>
        <v>0.32835820895522388</v>
      </c>
      <c r="JZ683" s="35"/>
      <c r="KA683" s="61"/>
      <c r="KB683" s="51">
        <f>IF($A665="","",$A665)</f>
        <v>45849</v>
      </c>
      <c r="KC683" s="44">
        <v>3794</v>
      </c>
      <c r="KD683" s="43">
        <f t="shared" si="3180"/>
        <v>72</v>
      </c>
      <c r="KE683" s="44">
        <v>159</v>
      </c>
      <c r="KF683" s="87">
        <f t="shared" si="3181"/>
        <v>3</v>
      </c>
      <c r="KG683" s="44">
        <v>8</v>
      </c>
      <c r="KH683" s="43">
        <f t="shared" si="3182"/>
        <v>4</v>
      </c>
      <c r="KI683" s="43">
        <v>2</v>
      </c>
      <c r="KJ683" s="53" t="str">
        <f t="shared" si="3183"/>
        <v>サンリオFAN</v>
      </c>
      <c r="KK683" s="47">
        <f t="shared" si="3184"/>
        <v>1100</v>
      </c>
      <c r="KL683" s="44">
        <f t="shared" si="3185"/>
        <v>4400</v>
      </c>
      <c r="KM683" s="89">
        <f t="shared" si="3186"/>
        <v>0.61111111111111116</v>
      </c>
      <c r="KN683" s="35"/>
      <c r="KO683" s="27"/>
      <c r="KP683" s="51">
        <f>IF($A665="","",$A665)</f>
        <v>45849</v>
      </c>
      <c r="KQ683" s="44">
        <v>2935</v>
      </c>
      <c r="KR683" s="43">
        <f t="shared" si="3187"/>
        <v>68</v>
      </c>
      <c r="KS683" s="44">
        <v>139</v>
      </c>
      <c r="KT683" s="87">
        <f t="shared" si="3188"/>
        <v>14</v>
      </c>
      <c r="KU683" s="44">
        <v>66</v>
      </c>
      <c r="KV683" s="43">
        <f t="shared" si="3189"/>
        <v>28</v>
      </c>
      <c r="KW683" s="43">
        <v>0</v>
      </c>
      <c r="KX683" s="53" t="str">
        <f t="shared" si="3192"/>
        <v>サンリオシューズキーホルダー</v>
      </c>
      <c r="KY683" s="47">
        <f t="shared" si="3193"/>
        <v>387</v>
      </c>
      <c r="KZ683" s="44">
        <f t="shared" si="3190"/>
        <v>10836</v>
      </c>
      <c r="LA683" s="89">
        <f t="shared" si="3191"/>
        <v>1.5935294117647059</v>
      </c>
      <c r="LB683" s="35"/>
      <c r="LC683" s="27"/>
      <c r="LD683" s="51">
        <f>IF(A667="","",A667)</f>
        <v>45854</v>
      </c>
      <c r="LE683" s="43">
        <v>66199</v>
      </c>
      <c r="LF683" s="93">
        <f>IF(LE683="","",LE683-LE680)</f>
        <v>25</v>
      </c>
      <c r="LG683" s="43">
        <v>444</v>
      </c>
      <c r="LH683" s="43">
        <f>IF(LG683="","",LG683-LG680)</f>
        <v>0</v>
      </c>
      <c r="LI683" s="43">
        <v>1</v>
      </c>
      <c r="LJ683" s="87">
        <f>IF(LI683="","",LI680+LK680-LI683)</f>
        <v>1</v>
      </c>
      <c r="LK683" s="43">
        <v>0</v>
      </c>
      <c r="LL683" s="64" t="str">
        <f>IF(LE683="","",LL680)</f>
        <v>コキンちゃん、ギャルクロミ</v>
      </c>
      <c r="LM683" s="109">
        <f>IF(LF683="","",LM681)</f>
        <v>1000</v>
      </c>
      <c r="LN683" s="87">
        <f t="shared" si="3130"/>
        <v>1000</v>
      </c>
      <c r="LO683" s="54"/>
      <c r="LP683" s="35"/>
      <c r="LQ683" s="27"/>
      <c r="LR683" s="46"/>
      <c r="LS683" s="44"/>
      <c r="LT683" s="44" t="str">
        <f>IF(LS683="","",LS683-LS684)</f>
        <v/>
      </c>
      <c r="LU683" s="44"/>
      <c r="LV683" s="44" t="str">
        <f>IF(LU683="","",LU683-LU684)</f>
        <v/>
      </c>
      <c r="LW683" s="44"/>
      <c r="LX683" s="44" t="str">
        <f>IF(LW683="","",LW684+LY684-LW683)</f>
        <v/>
      </c>
      <c r="LY683" s="44"/>
      <c r="LZ683" s="44"/>
      <c r="MA683" s="44"/>
      <c r="MB683" s="44" t="str">
        <f t="shared" si="3209"/>
        <v/>
      </c>
      <c r="MC683" s="45" t="str">
        <f t="shared" si="3210"/>
        <v/>
      </c>
      <c r="MD683" s="35"/>
      <c r="ME683" s="27"/>
      <c r="MF683" s="46"/>
      <c r="MG683" s="44"/>
      <c r="MH683" s="44" t="str">
        <f>IF(MG683="","",MG683-MG684)</f>
        <v/>
      </c>
      <c r="MI683" s="44"/>
      <c r="MJ683" s="44" t="str">
        <f>IF(MI683="","",MI683-MI684)</f>
        <v/>
      </c>
      <c r="MK683" s="44"/>
      <c r="ML683" s="44" t="str">
        <f>IF(MK683="","",MK684+MM684-MK683)</f>
        <v/>
      </c>
      <c r="MM683" s="44"/>
      <c r="MN683" s="44"/>
      <c r="MO683" s="44"/>
      <c r="MP683" s="44" t="str">
        <f t="shared" si="3211"/>
        <v/>
      </c>
      <c r="MQ683" s="45" t="str">
        <f t="shared" si="3212"/>
        <v/>
      </c>
      <c r="MR683" s="35"/>
      <c r="MS683" s="27"/>
      <c r="MT683" s="46"/>
      <c r="MU683" s="44"/>
      <c r="MV683" s="44" t="str">
        <f>IF(MU683="","",MU683-MU684)</f>
        <v/>
      </c>
      <c r="MW683" s="44"/>
      <c r="MX683" s="44" t="str">
        <f>IF(MW683="","",MW683-MW684)</f>
        <v/>
      </c>
      <c r="MY683" s="44"/>
      <c r="MZ683" s="44" t="str">
        <f>IF(MY683="","",MY684+NA684-MY683)</f>
        <v/>
      </c>
      <c r="NA683" s="44"/>
      <c r="NB683" s="44"/>
      <c r="NC683" s="44"/>
      <c r="ND683" s="44" t="str">
        <f t="shared" si="3213"/>
        <v/>
      </c>
      <c r="NE683" s="45" t="str">
        <f t="shared" si="3214"/>
        <v/>
      </c>
      <c r="NF683" s="35"/>
      <c r="NG683" s="27"/>
      <c r="NH683" s="46"/>
      <c r="NI683" s="44"/>
      <c r="NJ683" s="44" t="str">
        <f>IF(NI683="","",NI683-NI684)</f>
        <v/>
      </c>
      <c r="NK683" s="44"/>
      <c r="NL683" s="44" t="str">
        <f>IF(NK683="","",NK683-NK684)</f>
        <v/>
      </c>
      <c r="NM683" s="44"/>
      <c r="NN683" s="44" t="str">
        <f>IF(NM683="","",NM684+NO684-NM683)</f>
        <v/>
      </c>
      <c r="NO683" s="44"/>
      <c r="NP683" s="44"/>
      <c r="NQ683" s="44"/>
      <c r="NR683" s="44" t="str">
        <f t="shared" si="3215"/>
        <v/>
      </c>
      <c r="NS683" s="45" t="str">
        <f t="shared" si="3216"/>
        <v/>
      </c>
      <c r="NT683" s="35"/>
    </row>
    <row r="684" spans="1:384" x14ac:dyDescent="0.2">
      <c r="A684" s="38"/>
      <c r="B684" s="39"/>
      <c r="C684" s="40"/>
      <c r="D684" s="40"/>
      <c r="E684" s="40"/>
      <c r="F684" s="140"/>
      <c r="G684" s="140"/>
      <c r="H684" s="42"/>
      <c r="I684" s="44"/>
      <c r="J684" s="44" t="str">
        <f>IF(I684="","",I684-I682)</f>
        <v/>
      </c>
      <c r="K684" s="44"/>
      <c r="L684" s="44"/>
      <c r="M684" s="44"/>
      <c r="N684" s="44" t="str">
        <f>IF(M684="","",M682+O682-M684)</f>
        <v/>
      </c>
      <c r="O684" s="44"/>
      <c r="P684" s="43"/>
      <c r="Q684" s="43" t="str">
        <f>IF(I684="","",Q682)</f>
        <v/>
      </c>
      <c r="R684" s="44" t="str">
        <f t="shared" si="3197"/>
        <v/>
      </c>
      <c r="S684" s="45" t="str">
        <f t="shared" si="3198"/>
        <v/>
      </c>
      <c r="T684" s="35"/>
      <c r="U684" s="27"/>
      <c r="V684" s="46"/>
      <c r="W684" s="67"/>
      <c r="X684" s="44" t="str">
        <f>IF(W684="","",W684-W682)</f>
        <v/>
      </c>
      <c r="Y684" s="44"/>
      <c r="Z684" s="44"/>
      <c r="AA684" s="44"/>
      <c r="AB684" s="44" t="str">
        <f>IF(AA684="","",AA682+AC682-AA684)</f>
        <v/>
      </c>
      <c r="AC684" s="44"/>
      <c r="AD684" s="44"/>
      <c r="AE684" s="44"/>
      <c r="AF684" s="44" t="str">
        <f t="shared" si="3199"/>
        <v/>
      </c>
      <c r="AG684" s="45" t="str">
        <f t="shared" si="3200"/>
        <v/>
      </c>
      <c r="AH684" s="35"/>
      <c r="AI684" s="27"/>
      <c r="AJ684" s="46"/>
      <c r="AK684" s="44"/>
      <c r="AL684" s="44" t="str">
        <f>IF(AK684="","",AK684-AK682)</f>
        <v/>
      </c>
      <c r="AM684" s="44"/>
      <c r="AN684" s="44" t="str">
        <f>IF(AM684="","",AM684-AM682)</f>
        <v/>
      </c>
      <c r="AO684" s="44"/>
      <c r="AP684" s="44" t="str">
        <f>IF(AO684="","",AO682+AQ682-AO684)</f>
        <v/>
      </c>
      <c r="AQ684" s="44"/>
      <c r="AR684" s="44"/>
      <c r="AS684" s="44"/>
      <c r="AT684" s="44" t="str">
        <f t="shared" si="3201"/>
        <v/>
      </c>
      <c r="AU684" s="45" t="str">
        <f t="shared" si="3202"/>
        <v/>
      </c>
      <c r="AV684" s="35"/>
      <c r="AW684" s="27"/>
      <c r="AX684" s="46"/>
      <c r="AY684" s="44"/>
      <c r="AZ684" s="44" t="str">
        <f>IF(AY684="","",AY684-AY682)</f>
        <v/>
      </c>
      <c r="BA684" s="44"/>
      <c r="BB684" s="44" t="str">
        <f>IF(BA684="","",BA684-BA682)</f>
        <v/>
      </c>
      <c r="BC684" s="44"/>
      <c r="BD684" s="44" t="str">
        <f>IF(BC684="","",BC682+BE682-BC684)</f>
        <v/>
      </c>
      <c r="BE684" s="44"/>
      <c r="BF684" s="44"/>
      <c r="BG684" s="44"/>
      <c r="BH684" s="44" t="str">
        <f t="shared" si="3203"/>
        <v/>
      </c>
      <c r="BI684" s="45" t="str">
        <f t="shared" si="3204"/>
        <v/>
      </c>
      <c r="BJ684" s="35"/>
      <c r="BK684" s="50"/>
      <c r="BL684" s="51"/>
      <c r="BM684" s="43">
        <v>8931</v>
      </c>
      <c r="BN684" s="59">
        <f t="shared" si="3131"/>
        <v>15</v>
      </c>
      <c r="BO684" s="43">
        <v>259</v>
      </c>
      <c r="BP684" s="44">
        <f t="shared" si="3132"/>
        <v>0</v>
      </c>
      <c r="BQ684" s="43">
        <v>38</v>
      </c>
      <c r="BR684" s="44">
        <f t="shared" si="3133"/>
        <v>0</v>
      </c>
      <c r="BS684" s="43">
        <v>0</v>
      </c>
      <c r="BT684" s="60" t="str">
        <f t="shared" si="3134"/>
        <v>ミニ香水</v>
      </c>
      <c r="BU684" s="67">
        <f t="shared" si="3135"/>
        <v>1000</v>
      </c>
      <c r="BV684" s="43">
        <f t="shared" si="3136"/>
        <v>0</v>
      </c>
      <c r="BW684" s="45">
        <f t="shared" si="3137"/>
        <v>0</v>
      </c>
      <c r="BX684" s="35"/>
      <c r="BY684" s="27"/>
      <c r="BZ684" s="51"/>
      <c r="CA684" s="43">
        <v>18361</v>
      </c>
      <c r="CB684" s="59">
        <f t="shared" si="3138"/>
        <v>6</v>
      </c>
      <c r="CC684" s="43">
        <v>1027</v>
      </c>
      <c r="CD684" s="44">
        <f t="shared" si="3139"/>
        <v>0</v>
      </c>
      <c r="CE684" s="43">
        <v>9</v>
      </c>
      <c r="CF684" s="44">
        <f t="shared" si="3140"/>
        <v>0</v>
      </c>
      <c r="CG684" s="44">
        <v>0</v>
      </c>
      <c r="CH684" s="60" t="str">
        <f t="shared" si="3141"/>
        <v>ジャグラーイヤホン</v>
      </c>
      <c r="CI684" s="67">
        <f t="shared" si="3142"/>
        <v>1100</v>
      </c>
      <c r="CJ684" s="43">
        <f t="shared" si="3143"/>
        <v>0</v>
      </c>
      <c r="CK684" s="45">
        <f t="shared" si="3144"/>
        <v>0</v>
      </c>
      <c r="CL684" s="35"/>
      <c r="CM684" s="27"/>
      <c r="CN684" s="51"/>
      <c r="CO684" s="43">
        <v>14419</v>
      </c>
      <c r="CP684" s="43">
        <f t="shared" si="3145"/>
        <v>84</v>
      </c>
      <c r="CQ684" s="43">
        <v>555</v>
      </c>
      <c r="CR684" s="44">
        <f t="shared" si="3146"/>
        <v>1</v>
      </c>
      <c r="CS684" s="43">
        <v>6</v>
      </c>
      <c r="CT684" s="44">
        <f t="shared" si="3147"/>
        <v>1</v>
      </c>
      <c r="CU684" s="43">
        <v>3</v>
      </c>
      <c r="CV684" s="60" t="str">
        <f t="shared" si="3148"/>
        <v>キティフェイスポーチ</v>
      </c>
      <c r="CW684" s="67">
        <f t="shared" si="3149"/>
        <v>900</v>
      </c>
      <c r="CX684" s="43">
        <f t="shared" si="3150"/>
        <v>900</v>
      </c>
      <c r="CY684" s="45">
        <f t="shared" si="3151"/>
        <v>0.10714285714285714</v>
      </c>
      <c r="CZ684" s="35"/>
      <c r="DA684" s="58"/>
      <c r="DB684" s="51"/>
      <c r="DC684" s="43">
        <v>6173</v>
      </c>
      <c r="DD684" s="43">
        <f t="shared" si="3152"/>
        <v>12</v>
      </c>
      <c r="DE684" s="43">
        <v>198</v>
      </c>
      <c r="DF684" s="44">
        <f t="shared" si="3153"/>
        <v>1</v>
      </c>
      <c r="DG684" s="43">
        <v>8</v>
      </c>
      <c r="DH684" s="44">
        <f t="shared" si="3154"/>
        <v>1</v>
      </c>
      <c r="DI684" s="43">
        <v>0</v>
      </c>
      <c r="DJ684" s="60" t="str">
        <f t="shared" si="3155"/>
        <v>デジタルミニカメラ</v>
      </c>
      <c r="DK684" s="67">
        <f t="shared" si="3156"/>
        <v>0</v>
      </c>
      <c r="DL684" s="43">
        <f t="shared" si="3157"/>
        <v>0</v>
      </c>
      <c r="DM684" s="45">
        <f t="shared" si="3158"/>
        <v>0</v>
      </c>
      <c r="DN684" s="35"/>
      <c r="DO684" s="27"/>
      <c r="DP684" s="51"/>
      <c r="DQ684" s="43">
        <v>544</v>
      </c>
      <c r="DR684" s="43">
        <f t="shared" si="3159"/>
        <v>81</v>
      </c>
      <c r="DS684" s="43">
        <v>19</v>
      </c>
      <c r="DT684" s="44">
        <f t="shared" si="3160"/>
        <v>5</v>
      </c>
      <c r="DU684" s="43">
        <v>4</v>
      </c>
      <c r="DV684" s="44">
        <f t="shared" si="3161"/>
        <v>7</v>
      </c>
      <c r="DW684" s="43">
        <v>4</v>
      </c>
      <c r="DX684" s="60" t="str">
        <f t="shared" si="3162"/>
        <v>サンリオFAN</v>
      </c>
      <c r="DY684" s="67">
        <f t="shared" si="3163"/>
        <v>1100</v>
      </c>
      <c r="DZ684" s="43">
        <f t="shared" si="3164"/>
        <v>7700</v>
      </c>
      <c r="EA684" s="45">
        <f t="shared" si="3165"/>
        <v>0.95061728395061729</v>
      </c>
      <c r="EB684" s="35"/>
      <c r="EC684" s="27"/>
      <c r="ED684" s="46"/>
      <c r="EE684" s="44"/>
      <c r="EF684" s="44" t="str">
        <f>IF(EE684="","",EE684-EE682)</f>
        <v/>
      </c>
      <c r="EG684" s="44"/>
      <c r="EH684" s="44" t="str">
        <f>IF(EG684="","",EG684-EG682)</f>
        <v/>
      </c>
      <c r="EI684" s="44"/>
      <c r="EJ684" s="44" t="str">
        <f>IF(EI684="","",EI682+EK682-EI684)</f>
        <v/>
      </c>
      <c r="EK684" s="44"/>
      <c r="EL684" s="44"/>
      <c r="EM684" s="44"/>
      <c r="EN684" s="44" t="str">
        <f t="shared" si="3205"/>
        <v/>
      </c>
      <c r="EO684" s="45" t="str">
        <f t="shared" si="3206"/>
        <v/>
      </c>
      <c r="EP684" s="35"/>
      <c r="EQ684" s="27"/>
      <c r="ER684" s="46"/>
      <c r="ES684" s="44"/>
      <c r="ET684" s="44" t="str">
        <f>IF(ES684="","",ES684-ES682)</f>
        <v/>
      </c>
      <c r="EU684" s="44"/>
      <c r="EV684" s="44" t="str">
        <f>IF(EU684="","",EU684-EU682)</f>
        <v/>
      </c>
      <c r="EW684" s="44"/>
      <c r="EX684" s="44" t="str">
        <f>IF(EW684="","",EW682+EY682-EW684)</f>
        <v/>
      </c>
      <c r="EY684" s="44"/>
      <c r="EZ684" s="44"/>
      <c r="FA684" s="44"/>
      <c r="FB684" s="44" t="str">
        <f t="shared" si="3207"/>
        <v/>
      </c>
      <c r="FC684" s="45" t="str">
        <f t="shared" si="3208"/>
        <v/>
      </c>
      <c r="FD684" s="35"/>
      <c r="HW684" s="181"/>
      <c r="IY684" s="33"/>
      <c r="IZ684" s="51"/>
      <c r="JA684" s="43">
        <v>3047</v>
      </c>
      <c r="JB684" s="43">
        <f t="shared" si="3166"/>
        <v>36</v>
      </c>
      <c r="JC684" s="43">
        <v>94</v>
      </c>
      <c r="JD684" s="44">
        <f t="shared" si="3167"/>
        <v>3</v>
      </c>
      <c r="JE684" s="43">
        <v>29</v>
      </c>
      <c r="JF684" s="44">
        <f t="shared" si="3168"/>
        <v>3</v>
      </c>
      <c r="JG684" s="43">
        <v>0</v>
      </c>
      <c r="JH684" s="60" t="str">
        <f t="shared" si="3169"/>
        <v>ミニ香水</v>
      </c>
      <c r="JI684" s="67">
        <f t="shared" si="3170"/>
        <v>1100</v>
      </c>
      <c r="JJ684" s="43">
        <f t="shared" si="3171"/>
        <v>3300</v>
      </c>
      <c r="JK684" s="45">
        <f t="shared" si="3172"/>
        <v>0.91666666666666663</v>
      </c>
      <c r="JL684" s="35"/>
      <c r="JM684" s="27"/>
      <c r="JN684" s="51"/>
      <c r="JO684" s="43">
        <v>3876</v>
      </c>
      <c r="JP684" s="43">
        <f t="shared" si="3173"/>
        <v>26</v>
      </c>
      <c r="JQ684" s="43">
        <v>86</v>
      </c>
      <c r="JR684" s="44">
        <f t="shared" si="3174"/>
        <v>1</v>
      </c>
      <c r="JS684" s="43">
        <v>9</v>
      </c>
      <c r="JT684" s="44">
        <f t="shared" si="3175"/>
        <v>1</v>
      </c>
      <c r="JU684" s="43">
        <v>0</v>
      </c>
      <c r="JV684" s="60" t="str">
        <f t="shared" si="3176"/>
        <v>ジャグラーサウンドボタン</v>
      </c>
      <c r="JW684" s="67">
        <f t="shared" si="3177"/>
        <v>900</v>
      </c>
      <c r="JX684" s="43">
        <f t="shared" si="3178"/>
        <v>900</v>
      </c>
      <c r="JY684" s="45">
        <f t="shared" si="3179"/>
        <v>0.34615384615384615</v>
      </c>
      <c r="JZ684" s="35"/>
      <c r="KA684" s="61"/>
      <c r="KB684" s="51"/>
      <c r="KC684" s="43">
        <v>2897</v>
      </c>
      <c r="KD684" s="43">
        <f t="shared" si="3180"/>
        <v>34</v>
      </c>
      <c r="KE684" s="43">
        <v>89</v>
      </c>
      <c r="KF684" s="44">
        <f t="shared" si="3181"/>
        <v>0</v>
      </c>
      <c r="KG684" s="43">
        <v>15</v>
      </c>
      <c r="KH684" s="44">
        <f t="shared" si="3182"/>
        <v>0</v>
      </c>
      <c r="KI684" s="43">
        <v>0</v>
      </c>
      <c r="KJ684" s="60" t="str">
        <f t="shared" si="3183"/>
        <v>サンリオキーケース</v>
      </c>
      <c r="KK684" s="67">
        <f t="shared" si="3184"/>
        <v>726</v>
      </c>
      <c r="KL684" s="43">
        <f t="shared" si="3185"/>
        <v>0</v>
      </c>
      <c r="KM684" s="45">
        <f t="shared" si="3186"/>
        <v>0</v>
      </c>
      <c r="KN684" s="35"/>
      <c r="KO684" s="27"/>
      <c r="KP684" s="51"/>
      <c r="KQ684" s="43">
        <v>3154</v>
      </c>
      <c r="KR684" s="43">
        <f t="shared" si="3187"/>
        <v>51</v>
      </c>
      <c r="KS684" s="43">
        <v>67</v>
      </c>
      <c r="KT684" s="44">
        <f t="shared" si="3188"/>
        <v>0</v>
      </c>
      <c r="KU684" s="43">
        <v>14</v>
      </c>
      <c r="KV684" s="44">
        <f t="shared" si="3189"/>
        <v>-1</v>
      </c>
      <c r="KW684" s="43">
        <v>0</v>
      </c>
      <c r="KX684" s="60" t="str">
        <f t="shared" si="3192"/>
        <v>デジタルミニカメラ</v>
      </c>
      <c r="KY684" s="67">
        <f t="shared" si="3193"/>
        <v>722</v>
      </c>
      <c r="KZ684" s="43">
        <f t="shared" si="3190"/>
        <v>-722</v>
      </c>
      <c r="LA684" s="45">
        <f t="shared" si="3191"/>
        <v>-0.14156862745098039</v>
      </c>
      <c r="LB684" s="35"/>
      <c r="LC684" s="27"/>
      <c r="LD684" s="46"/>
      <c r="LE684" s="44"/>
      <c r="LF684" s="44"/>
      <c r="LG684" s="44">
        <v>529</v>
      </c>
      <c r="LH684" s="44">
        <f>IF(LG684="","",LG684-LG681)</f>
        <v>0</v>
      </c>
      <c r="LI684" s="43">
        <v>2</v>
      </c>
      <c r="LJ684" s="44">
        <f>IF(LI684="","",LI681+LK681-LI684)</f>
        <v>0</v>
      </c>
      <c r="LK684" s="44">
        <v>0</v>
      </c>
      <c r="LL684" s="72" t="str">
        <f>IF(LE683="","",LL681)</f>
        <v>バイキンティッシュカバー</v>
      </c>
      <c r="LM684" s="47">
        <f>IF(LF683="","",LM680)</f>
        <v>1000</v>
      </c>
      <c r="LN684" s="43">
        <f t="shared" si="3130"/>
        <v>0</v>
      </c>
      <c r="LO684" s="54"/>
      <c r="LP684" s="35"/>
      <c r="LQ684" s="27"/>
      <c r="LR684" s="46"/>
      <c r="LS684" s="44"/>
      <c r="LT684" s="44" t="str">
        <f>IF(LS684="","",LS684-LS682)</f>
        <v/>
      </c>
      <c r="LU684" s="44"/>
      <c r="LV684" s="44" t="str">
        <f>IF(LU684="","",LU684-LU682)</f>
        <v/>
      </c>
      <c r="LW684" s="44"/>
      <c r="LX684" s="44" t="str">
        <f>IF(LW684="","",LW682+LY682-LW684)</f>
        <v/>
      </c>
      <c r="LY684" s="44"/>
      <c r="LZ684" s="44"/>
      <c r="MA684" s="44"/>
      <c r="MB684" s="44" t="str">
        <f t="shared" si="3209"/>
        <v/>
      </c>
      <c r="MC684" s="45" t="str">
        <f t="shared" si="3210"/>
        <v/>
      </c>
      <c r="MD684" s="35"/>
      <c r="ME684" s="27"/>
      <c r="MF684" s="46"/>
      <c r="MG684" s="44"/>
      <c r="MH684" s="44" t="str">
        <f>IF(MG684="","",MG684-MG682)</f>
        <v/>
      </c>
      <c r="MI684" s="44"/>
      <c r="MJ684" s="44" t="str">
        <f>IF(MI684="","",MI684-MI682)</f>
        <v/>
      </c>
      <c r="MK684" s="44"/>
      <c r="ML684" s="44" t="str">
        <f>IF(MK684="","",MK682+MM682-MK684)</f>
        <v/>
      </c>
      <c r="MM684" s="44"/>
      <c r="MN684" s="44"/>
      <c r="MO684" s="44"/>
      <c r="MP684" s="44" t="str">
        <f t="shared" si="3211"/>
        <v/>
      </c>
      <c r="MQ684" s="45" t="str">
        <f t="shared" si="3212"/>
        <v/>
      </c>
      <c r="MR684" s="35"/>
      <c r="MS684" s="27"/>
      <c r="MT684" s="46"/>
      <c r="MU684" s="44"/>
      <c r="MV684" s="44" t="str">
        <f>IF(MU684="","",MU684-MU682)</f>
        <v/>
      </c>
      <c r="MW684" s="44"/>
      <c r="MX684" s="44" t="str">
        <f>IF(MW684="","",MW684-MW682)</f>
        <v/>
      </c>
      <c r="MY684" s="44"/>
      <c r="MZ684" s="44" t="str">
        <f>IF(MY684="","",MY682+NA682-MY684)</f>
        <v/>
      </c>
      <c r="NA684" s="44"/>
      <c r="NB684" s="44"/>
      <c r="NC684" s="44"/>
      <c r="ND684" s="44" t="str">
        <f t="shared" si="3213"/>
        <v/>
      </c>
      <c r="NE684" s="45" t="str">
        <f t="shared" si="3214"/>
        <v/>
      </c>
      <c r="NF684" s="35"/>
      <c r="NG684" s="27"/>
      <c r="NH684" s="46"/>
      <c r="NI684" s="44"/>
      <c r="NJ684" s="44" t="str">
        <f>IF(NI684="","",NI684-NI682)</f>
        <v/>
      </c>
      <c r="NK684" s="44"/>
      <c r="NL684" s="44" t="str">
        <f>IF(NK684="","",NK684-NK682)</f>
        <v/>
      </c>
      <c r="NM684" s="44"/>
      <c r="NN684" s="44" t="str">
        <f>IF(NM684="","",NM682+NO682-NM684)</f>
        <v/>
      </c>
      <c r="NO684" s="44"/>
      <c r="NP684" s="44"/>
      <c r="NQ684" s="44"/>
      <c r="NR684" s="44" t="str">
        <f t="shared" si="3215"/>
        <v/>
      </c>
      <c r="NS684" s="45" t="str">
        <f t="shared" si="3216"/>
        <v/>
      </c>
      <c r="NT684" s="35"/>
    </row>
    <row r="685" spans="1:384" ht="15" customHeight="1" thickBot="1" x14ac:dyDescent="0.25">
      <c r="A685" s="38"/>
      <c r="B685" s="39"/>
      <c r="C685" s="40"/>
      <c r="D685" s="40"/>
      <c r="E685" s="40"/>
      <c r="F685" s="140"/>
      <c r="G685" s="140"/>
      <c r="H685" s="42"/>
      <c r="I685" s="44"/>
      <c r="J685" s="44" t="str">
        <f>IF(I685="","",I685-I683)</f>
        <v/>
      </c>
      <c r="K685" s="44"/>
      <c r="L685" s="44"/>
      <c r="M685" s="44"/>
      <c r="N685" s="44" t="str">
        <f>IF(M685="","",M683+O683-M685)</f>
        <v/>
      </c>
      <c r="O685" s="44"/>
      <c r="P685" s="44"/>
      <c r="Q685" s="44"/>
      <c r="R685" s="44" t="str">
        <f t="shared" si="3197"/>
        <v/>
      </c>
      <c r="S685" s="45" t="str">
        <f t="shared" si="3198"/>
        <v/>
      </c>
      <c r="T685" s="35"/>
      <c r="U685" s="27"/>
      <c r="V685" s="46"/>
      <c r="W685" s="67"/>
      <c r="X685" s="44" t="str">
        <f>IF(W685="","",W685-W683)</f>
        <v/>
      </c>
      <c r="Y685" s="44"/>
      <c r="Z685" s="44"/>
      <c r="AA685" s="44"/>
      <c r="AB685" s="44" t="str">
        <f>IF(AA685="","",AA683+AC683-AA685)</f>
        <v/>
      </c>
      <c r="AC685" s="44"/>
      <c r="AD685" s="44"/>
      <c r="AE685" s="44"/>
      <c r="AF685" s="44" t="str">
        <f t="shared" si="3199"/>
        <v/>
      </c>
      <c r="AG685" s="45" t="str">
        <f t="shared" si="3200"/>
        <v/>
      </c>
      <c r="AH685" s="35"/>
      <c r="AI685" s="27"/>
      <c r="AJ685" s="46"/>
      <c r="AK685" s="44"/>
      <c r="AL685" s="44" t="str">
        <f>IF(AK685="","",AK685-AK683)</f>
        <v/>
      </c>
      <c r="AM685" s="44"/>
      <c r="AN685" s="44" t="str">
        <f>IF(AM685="","",AM685-AM683)</f>
        <v/>
      </c>
      <c r="AO685" s="44"/>
      <c r="AP685" s="44" t="str">
        <f>IF(AO685="","",AO683+AQ683-AO685)</f>
        <v/>
      </c>
      <c r="AQ685" s="44"/>
      <c r="AR685" s="44"/>
      <c r="AS685" s="44"/>
      <c r="AT685" s="44" t="str">
        <f t="shared" si="3201"/>
        <v/>
      </c>
      <c r="AU685" s="45" t="str">
        <f t="shared" si="3202"/>
        <v/>
      </c>
      <c r="AV685" s="35"/>
      <c r="AW685" s="27"/>
      <c r="AX685" s="46"/>
      <c r="AY685" s="44"/>
      <c r="AZ685" s="44" t="str">
        <f>IF(AY685="","",AY685-AY683)</f>
        <v/>
      </c>
      <c r="BA685" s="44"/>
      <c r="BB685" s="44" t="str">
        <f>IF(BA685="","",BA685-BA683)</f>
        <v/>
      </c>
      <c r="BC685" s="44"/>
      <c r="BD685" s="44" t="str">
        <f>IF(BC685="","",BC683+BE683-BC685)</f>
        <v/>
      </c>
      <c r="BE685" s="44"/>
      <c r="BF685" s="44"/>
      <c r="BG685" s="44"/>
      <c r="BH685" s="44" t="str">
        <f t="shared" si="3203"/>
        <v/>
      </c>
      <c r="BI685" s="45" t="str">
        <f t="shared" si="3204"/>
        <v/>
      </c>
      <c r="BJ685" s="35"/>
      <c r="BK685" s="50"/>
      <c r="BL685" s="46"/>
      <c r="BM685" s="44">
        <v>9661</v>
      </c>
      <c r="BN685" s="204">
        <f t="shared" si="3131"/>
        <v>16</v>
      </c>
      <c r="BO685" s="44">
        <v>556</v>
      </c>
      <c r="BP685" s="44">
        <f t="shared" si="3132"/>
        <v>1</v>
      </c>
      <c r="BQ685" s="44">
        <v>35</v>
      </c>
      <c r="BR685" s="44">
        <f t="shared" si="3133"/>
        <v>1</v>
      </c>
      <c r="BS685" s="25">
        <v>0</v>
      </c>
      <c r="BT685" s="60" t="str">
        <f t="shared" si="3134"/>
        <v>ニキ</v>
      </c>
      <c r="BU685" s="67">
        <f t="shared" si="3135"/>
        <v>800</v>
      </c>
      <c r="BV685" s="44">
        <f t="shared" si="3136"/>
        <v>800</v>
      </c>
      <c r="BW685" s="45">
        <f t="shared" si="3137"/>
        <v>0.5</v>
      </c>
      <c r="BX685" s="35"/>
      <c r="BY685" s="27"/>
      <c r="BZ685" s="46"/>
      <c r="CA685" s="44">
        <v>15355</v>
      </c>
      <c r="CB685" s="204">
        <f t="shared" si="3138"/>
        <v>7</v>
      </c>
      <c r="CC685" s="44">
        <v>1814</v>
      </c>
      <c r="CD685" s="44">
        <f t="shared" si="3139"/>
        <v>0</v>
      </c>
      <c r="CE685" s="44">
        <v>14</v>
      </c>
      <c r="CF685" s="44">
        <f t="shared" si="3140"/>
        <v>1</v>
      </c>
      <c r="CG685" s="44">
        <v>0</v>
      </c>
      <c r="CH685" s="60" t="str">
        <f t="shared" si="3141"/>
        <v>チロルイヤホン</v>
      </c>
      <c r="CI685" s="67">
        <f t="shared" si="3142"/>
        <v>1100</v>
      </c>
      <c r="CJ685" s="44">
        <f t="shared" si="3143"/>
        <v>1100</v>
      </c>
      <c r="CK685" s="45">
        <f t="shared" si="3144"/>
        <v>1.5714285714285714</v>
      </c>
      <c r="CL685" s="35"/>
      <c r="CM685" s="27"/>
      <c r="CN685" s="46"/>
      <c r="CO685" s="44">
        <v>18870</v>
      </c>
      <c r="CP685" s="25">
        <f t="shared" si="3145"/>
        <v>11</v>
      </c>
      <c r="CQ685" s="44">
        <v>885</v>
      </c>
      <c r="CR685" s="44">
        <f t="shared" si="3146"/>
        <v>1</v>
      </c>
      <c r="CS685" s="44">
        <v>60</v>
      </c>
      <c r="CT685" s="44">
        <f t="shared" si="3147"/>
        <v>2</v>
      </c>
      <c r="CU685" s="25">
        <v>0</v>
      </c>
      <c r="CV685" s="60" t="str">
        <f t="shared" si="3148"/>
        <v>キティサンダルキーホルダー</v>
      </c>
      <c r="CW685" s="67">
        <f t="shared" si="3149"/>
        <v>605</v>
      </c>
      <c r="CX685" s="44">
        <f t="shared" si="3150"/>
        <v>1210</v>
      </c>
      <c r="CY685" s="202">
        <f t="shared" si="3151"/>
        <v>1.1000000000000001</v>
      </c>
      <c r="CZ685" s="35"/>
      <c r="DA685" s="58"/>
      <c r="DB685" s="46"/>
      <c r="DC685" s="44">
        <v>6401</v>
      </c>
      <c r="DD685" s="25">
        <f t="shared" si="3152"/>
        <v>40</v>
      </c>
      <c r="DE685" s="44">
        <v>375</v>
      </c>
      <c r="DF685" s="44">
        <f t="shared" si="3153"/>
        <v>2</v>
      </c>
      <c r="DG685" s="44">
        <v>111</v>
      </c>
      <c r="DH685" s="44">
        <f t="shared" si="3154"/>
        <v>4</v>
      </c>
      <c r="DI685" s="25">
        <v>0</v>
      </c>
      <c r="DJ685" s="60" t="str">
        <f t="shared" si="3155"/>
        <v>スプランキーラバー</v>
      </c>
      <c r="DK685" s="67">
        <f t="shared" si="3156"/>
        <v>187</v>
      </c>
      <c r="DL685" s="44">
        <f t="shared" si="3157"/>
        <v>748</v>
      </c>
      <c r="DM685" s="45">
        <f t="shared" si="3158"/>
        <v>0.187</v>
      </c>
      <c r="DN685" s="35"/>
      <c r="DO685" s="27"/>
      <c r="DP685" s="46"/>
      <c r="DQ685" s="44">
        <v>166</v>
      </c>
      <c r="DR685" s="204">
        <f t="shared" si="3159"/>
        <v>30</v>
      </c>
      <c r="DS685" s="44">
        <v>11</v>
      </c>
      <c r="DT685" s="44">
        <f t="shared" si="3160"/>
        <v>0</v>
      </c>
      <c r="DU685" s="44">
        <v>18</v>
      </c>
      <c r="DV685" s="44">
        <f t="shared" si="3161"/>
        <v>0</v>
      </c>
      <c r="DW685" s="25">
        <v>0</v>
      </c>
      <c r="DX685" s="60" t="str">
        <f t="shared" si="3162"/>
        <v>ギャルキティキーケース</v>
      </c>
      <c r="DY685" s="67">
        <f t="shared" si="3163"/>
        <v>726</v>
      </c>
      <c r="DZ685" s="44">
        <f t="shared" si="3164"/>
        <v>0</v>
      </c>
      <c r="EA685" s="45">
        <f t="shared" si="3165"/>
        <v>0</v>
      </c>
      <c r="EB685" s="35"/>
      <c r="EC685" s="27"/>
      <c r="ED685" s="46"/>
      <c r="EE685" s="67"/>
      <c r="EF685" s="44" t="str">
        <f>IF(EE685="","",EE685-EE683)</f>
        <v/>
      </c>
      <c r="EG685" s="44"/>
      <c r="EH685" s="44"/>
      <c r="EI685" s="44"/>
      <c r="EJ685" s="44" t="str">
        <f>IF(EI685="","",EI683+EK683-EI685)</f>
        <v/>
      </c>
      <c r="EK685" s="44"/>
      <c r="EL685" s="44"/>
      <c r="EM685" s="44"/>
      <c r="EN685" s="44" t="str">
        <f t="shared" si="3205"/>
        <v/>
      </c>
      <c r="EO685" s="45" t="str">
        <f t="shared" si="3206"/>
        <v/>
      </c>
      <c r="EP685" s="35"/>
      <c r="EQ685" s="27"/>
      <c r="ER685" s="46"/>
      <c r="ES685" s="44"/>
      <c r="ET685" s="44" t="str">
        <f>IF(ES685="","",ES685-ES683)</f>
        <v/>
      </c>
      <c r="EU685" s="44"/>
      <c r="EV685" s="44" t="str">
        <f>IF(EU685="","",EU685-EU683)</f>
        <v/>
      </c>
      <c r="EW685" s="44"/>
      <c r="EX685" s="44" t="str">
        <f>IF(EW685="","",EW683+EY683-EW685)</f>
        <v/>
      </c>
      <c r="EY685" s="44"/>
      <c r="EZ685" s="44"/>
      <c r="FA685" s="44"/>
      <c r="FB685" s="44" t="str">
        <f t="shared" si="3207"/>
        <v/>
      </c>
      <c r="FC685" s="45" t="str">
        <f t="shared" si="3208"/>
        <v/>
      </c>
      <c r="FD685" s="35"/>
      <c r="HW685" s="181"/>
      <c r="IY685" s="33"/>
      <c r="IZ685" s="46"/>
      <c r="JA685" s="44">
        <v>2912</v>
      </c>
      <c r="JB685" s="25">
        <f t="shared" si="3166"/>
        <v>11</v>
      </c>
      <c r="JC685" s="44">
        <v>95</v>
      </c>
      <c r="JD685" s="44">
        <f t="shared" si="3167"/>
        <v>1</v>
      </c>
      <c r="JE685" s="44">
        <v>22</v>
      </c>
      <c r="JF685" s="44">
        <f t="shared" si="3168"/>
        <v>1</v>
      </c>
      <c r="JG685" s="25">
        <v>0</v>
      </c>
      <c r="JH685" s="60" t="str">
        <f t="shared" si="3169"/>
        <v>アンパンマンもちふわ</v>
      </c>
      <c r="JI685" s="67">
        <f t="shared" si="3170"/>
        <v>673</v>
      </c>
      <c r="JJ685" s="44">
        <f t="shared" si="3171"/>
        <v>673</v>
      </c>
      <c r="JK685" s="45">
        <f t="shared" si="3172"/>
        <v>0.61181818181818182</v>
      </c>
      <c r="JL685" s="35"/>
      <c r="JM685" s="27"/>
      <c r="JN685" s="46"/>
      <c r="JO685" s="44">
        <v>2353</v>
      </c>
      <c r="JP685" s="25">
        <f t="shared" si="3173"/>
        <v>18</v>
      </c>
      <c r="JQ685" s="44">
        <v>124</v>
      </c>
      <c r="JR685" s="44">
        <f t="shared" si="3174"/>
        <v>0</v>
      </c>
      <c r="JS685" s="44">
        <v>22</v>
      </c>
      <c r="JT685" s="44">
        <f t="shared" si="3175"/>
        <v>0</v>
      </c>
      <c r="JU685" s="25">
        <v>0</v>
      </c>
      <c r="JV685" s="60" t="str">
        <f t="shared" si="3176"/>
        <v>モンチッチヘアゴム</v>
      </c>
      <c r="JW685" s="67">
        <f t="shared" si="3177"/>
        <v>450</v>
      </c>
      <c r="JX685" s="44">
        <f t="shared" si="3178"/>
        <v>0</v>
      </c>
      <c r="JY685" s="45">
        <f t="shared" si="3179"/>
        <v>0</v>
      </c>
      <c r="JZ685" s="35"/>
      <c r="KA685" s="61"/>
      <c r="KB685" s="46"/>
      <c r="KC685" s="44">
        <v>3007</v>
      </c>
      <c r="KD685" s="25">
        <f t="shared" si="3180"/>
        <v>4</v>
      </c>
      <c r="KE685" s="44">
        <v>222</v>
      </c>
      <c r="KF685" s="44">
        <f t="shared" si="3181"/>
        <v>0</v>
      </c>
      <c r="KG685" s="44">
        <v>6</v>
      </c>
      <c r="KH685" s="44">
        <f t="shared" si="3182"/>
        <v>0</v>
      </c>
      <c r="KI685" s="25">
        <v>0</v>
      </c>
      <c r="KJ685" s="60" t="str">
        <f t="shared" si="3183"/>
        <v>パイの実イヤホン</v>
      </c>
      <c r="KK685" s="67">
        <f t="shared" si="3184"/>
        <v>1100</v>
      </c>
      <c r="KL685" s="44">
        <f t="shared" si="3185"/>
        <v>0</v>
      </c>
      <c r="KM685" s="45">
        <f t="shared" si="3186"/>
        <v>0</v>
      </c>
      <c r="KN685" s="35"/>
      <c r="KO685" s="27"/>
      <c r="KP685" s="46"/>
      <c r="KQ685" s="44">
        <v>4084</v>
      </c>
      <c r="KR685" s="25">
        <f t="shared" si="3187"/>
        <v>75</v>
      </c>
      <c r="KS685" s="44">
        <v>200</v>
      </c>
      <c r="KT685" s="44">
        <f t="shared" si="3188"/>
        <v>4</v>
      </c>
      <c r="KU685" s="44">
        <v>66</v>
      </c>
      <c r="KV685" s="44">
        <f t="shared" si="3189"/>
        <v>8</v>
      </c>
      <c r="KW685" s="25">
        <v>0</v>
      </c>
      <c r="KX685" s="60" t="str">
        <f t="shared" si="3192"/>
        <v>キティサンダルKH</v>
      </c>
      <c r="KY685" s="67">
        <f t="shared" si="3193"/>
        <v>605</v>
      </c>
      <c r="KZ685" s="44">
        <f t="shared" si="3190"/>
        <v>4840</v>
      </c>
      <c r="LA685" s="45">
        <f t="shared" si="3191"/>
        <v>0.64533333333333331</v>
      </c>
      <c r="LB685" s="35"/>
      <c r="LC685" s="27"/>
      <c r="LD685" s="74"/>
      <c r="LE685" s="75"/>
      <c r="LF685" s="75"/>
      <c r="LG685" s="75">
        <v>1166</v>
      </c>
      <c r="LH685" s="75">
        <f>IF(LG685="","",LG685-LG682)</f>
        <v>0</v>
      </c>
      <c r="LI685" s="76">
        <v>2</v>
      </c>
      <c r="LJ685" s="75">
        <f>IF(LI685="","",LI682+LK682-LI685)</f>
        <v>0</v>
      </c>
      <c r="LK685" s="75">
        <v>0</v>
      </c>
      <c r="LL685" s="77" t="str">
        <f>IF(LE683="","",LL682)</f>
        <v>ギャルキティ、アンパンぬいぐるみ</v>
      </c>
      <c r="LM685" s="78">
        <f>IF(LF683="","",LM682)</f>
        <v>1000</v>
      </c>
      <c r="LN685" s="75">
        <f t="shared" si="3130"/>
        <v>0</v>
      </c>
      <c r="LO685" s="79"/>
      <c r="LP685" s="35"/>
      <c r="LQ685" s="27"/>
      <c r="LR685" s="46"/>
      <c r="LS685" s="67"/>
      <c r="LT685" s="44" t="str">
        <f>IF(LS685="","",LS685-LS683)</f>
        <v/>
      </c>
      <c r="LU685" s="44"/>
      <c r="LV685" s="44"/>
      <c r="LW685" s="44"/>
      <c r="LX685" s="44" t="str">
        <f>IF(LW685="","",LW683+LY683-LW685)</f>
        <v/>
      </c>
      <c r="LY685" s="44"/>
      <c r="LZ685" s="44"/>
      <c r="MA685" s="44"/>
      <c r="MB685" s="44" t="str">
        <f t="shared" si="3209"/>
        <v/>
      </c>
      <c r="MC685" s="45" t="str">
        <f t="shared" si="3210"/>
        <v/>
      </c>
      <c r="MD685" s="35"/>
      <c r="ME685" s="27"/>
      <c r="MF685" s="46"/>
      <c r="MG685" s="67"/>
      <c r="MH685" s="44" t="str">
        <f>IF(MG685="","",MG685-MG683)</f>
        <v/>
      </c>
      <c r="MI685" s="44"/>
      <c r="MJ685" s="44"/>
      <c r="MK685" s="44"/>
      <c r="ML685" s="44" t="str">
        <f>IF(MK685="","",MK683+MM683-MK685)</f>
        <v/>
      </c>
      <c r="MM685" s="44"/>
      <c r="MN685" s="44"/>
      <c r="MO685" s="44"/>
      <c r="MP685" s="44" t="str">
        <f t="shared" si="3211"/>
        <v/>
      </c>
      <c r="MQ685" s="45" t="str">
        <f t="shared" si="3212"/>
        <v/>
      </c>
      <c r="MR685" s="35"/>
      <c r="MS685" s="27"/>
      <c r="MT685" s="46"/>
      <c r="MU685" s="67"/>
      <c r="MV685" s="44" t="str">
        <f>IF(MU685="","",MU685-MU683)</f>
        <v/>
      </c>
      <c r="MW685" s="44"/>
      <c r="MX685" s="44"/>
      <c r="MY685" s="44"/>
      <c r="MZ685" s="44" t="str">
        <f>IF(MY685="","",MY683+NA683-MY685)</f>
        <v/>
      </c>
      <c r="NA685" s="44"/>
      <c r="NB685" s="44"/>
      <c r="NC685" s="44"/>
      <c r="ND685" s="44" t="str">
        <f t="shared" si="3213"/>
        <v/>
      </c>
      <c r="NE685" s="45" t="str">
        <f t="shared" si="3214"/>
        <v/>
      </c>
      <c r="NF685" s="35"/>
      <c r="NG685" s="27"/>
      <c r="NH685" s="46"/>
      <c r="NI685" s="67"/>
      <c r="NJ685" s="44" t="str">
        <f>IF(NI685="","",NI685-NI683)</f>
        <v/>
      </c>
      <c r="NK685" s="44"/>
      <c r="NL685" s="44"/>
      <c r="NM685" s="44"/>
      <c r="NN685" s="44" t="str">
        <f>IF(NM685="","",NM683+NO683-NM685)</f>
        <v/>
      </c>
      <c r="NO685" s="44"/>
      <c r="NP685" s="44"/>
      <c r="NQ685" s="44"/>
      <c r="NR685" s="44" t="str">
        <f t="shared" si="3215"/>
        <v/>
      </c>
      <c r="NS685" s="45" t="str">
        <f t="shared" si="3216"/>
        <v/>
      </c>
      <c r="NT685" s="35"/>
    </row>
    <row r="686" spans="1:384" ht="15" customHeight="1" thickTop="1" thickBot="1" x14ac:dyDescent="0.25">
      <c r="A686" s="38"/>
      <c r="B686" s="39"/>
      <c r="C686" s="40"/>
      <c r="D686" s="40"/>
      <c r="E686" s="40"/>
      <c r="F686" s="140"/>
      <c r="G686" s="140"/>
      <c r="H686" s="42"/>
      <c r="I686" s="44"/>
      <c r="J686" s="44" t="str">
        <f t="shared" ref="J686:J710" si="3217">IF(I686="","",I686-I685)</f>
        <v/>
      </c>
      <c r="K686" s="44"/>
      <c r="L686" s="44"/>
      <c r="M686" s="44"/>
      <c r="N686" s="44" t="str">
        <f t="shared" ref="N686:N711" si="3218">IF(M686="","",M685+O685-M686)</f>
        <v/>
      </c>
      <c r="O686" s="44"/>
      <c r="P686" s="44"/>
      <c r="Q686" s="44"/>
      <c r="R686" s="44" t="str">
        <f t="shared" si="3197"/>
        <v/>
      </c>
      <c r="S686" s="45" t="str">
        <f t="shared" si="3198"/>
        <v/>
      </c>
      <c r="T686" s="35"/>
      <c r="U686" s="27"/>
      <c r="V686" s="46"/>
      <c r="W686" s="67"/>
      <c r="X686" s="44" t="str">
        <f t="shared" ref="X686:X706" si="3219">IF(W686="","",W686-W685)</f>
        <v/>
      </c>
      <c r="Y686" s="44"/>
      <c r="Z686" s="44"/>
      <c r="AA686" s="44"/>
      <c r="AB686" s="44" t="str">
        <f t="shared" ref="AB686:AB706" si="3220">IF(AA686="","",AA685+AC685-AA686)</f>
        <v/>
      </c>
      <c r="AC686" s="44"/>
      <c r="AD686" s="44"/>
      <c r="AE686" s="44"/>
      <c r="AF686" s="44" t="str">
        <f t="shared" si="3199"/>
        <v/>
      </c>
      <c r="AG686" s="45" t="str">
        <f t="shared" si="3200"/>
        <v/>
      </c>
      <c r="AH686" s="35"/>
      <c r="AI686" s="27"/>
      <c r="AJ686" s="46"/>
      <c r="AK686" s="44"/>
      <c r="AL686" s="44" t="str">
        <f t="shared" ref="AL686:AL710" si="3221">IF(AK686="","",AK686-AK685)</f>
        <v/>
      </c>
      <c r="AM686" s="44"/>
      <c r="AN686" s="44" t="str">
        <f t="shared" ref="AN686:AN711" si="3222">IF(AM686="","",AM686-AM685)</f>
        <v/>
      </c>
      <c r="AO686" s="44"/>
      <c r="AP686" s="44" t="str">
        <f t="shared" ref="AP686:AP711" si="3223">IF(AO686="","",AO685+AQ685-AO686)</f>
        <v/>
      </c>
      <c r="AQ686" s="44"/>
      <c r="AR686" s="44"/>
      <c r="AS686" s="44"/>
      <c r="AT686" s="44" t="str">
        <f t="shared" si="3201"/>
        <v/>
      </c>
      <c r="AU686" s="45" t="str">
        <f t="shared" si="3202"/>
        <v/>
      </c>
      <c r="AV686" s="35"/>
      <c r="AW686" s="27"/>
      <c r="AX686" s="46"/>
      <c r="AY686" s="44"/>
      <c r="AZ686" s="44" t="str">
        <f t="shared" ref="AZ686:AZ710" si="3224">IF(AY686="","",AY686-AY685)</f>
        <v/>
      </c>
      <c r="BA686" s="44"/>
      <c r="BB686" s="44" t="str">
        <f t="shared" ref="BB686:BB711" si="3225">IF(BA686="","",BA686-BA685)</f>
        <v/>
      </c>
      <c r="BC686" s="44"/>
      <c r="BD686" s="44" t="str">
        <f t="shared" ref="BD686:BD711" si="3226">IF(BC686="","",BC685+BE685-BC686)</f>
        <v/>
      </c>
      <c r="BE686" s="44"/>
      <c r="BF686" s="44"/>
      <c r="BG686" s="44"/>
      <c r="BH686" s="44" t="str">
        <f t="shared" si="3203"/>
        <v/>
      </c>
      <c r="BI686" s="45" t="str">
        <f t="shared" si="3204"/>
        <v/>
      </c>
      <c r="BJ686" s="35"/>
      <c r="BK686" s="50"/>
      <c r="BL686" s="74"/>
      <c r="BM686" s="81">
        <v>9168</v>
      </c>
      <c r="BN686" s="76">
        <f t="shared" si="3131"/>
        <v>106</v>
      </c>
      <c r="BO686" s="78">
        <v>484</v>
      </c>
      <c r="BP686" s="75">
        <f t="shared" si="3132"/>
        <v>2</v>
      </c>
      <c r="BQ686" s="75">
        <v>38</v>
      </c>
      <c r="BR686" s="75">
        <f t="shared" si="3133"/>
        <v>2</v>
      </c>
      <c r="BS686" s="75">
        <v>0</v>
      </c>
      <c r="BT686" s="77" t="str">
        <f t="shared" si="3134"/>
        <v>ＡＩモンスターラバー</v>
      </c>
      <c r="BU686" s="78">
        <f t="shared" si="3135"/>
        <v>198</v>
      </c>
      <c r="BV686" s="75">
        <f t="shared" si="3136"/>
        <v>396</v>
      </c>
      <c r="BW686" s="79">
        <f t="shared" si="3137"/>
        <v>3.7358490566037739E-2</v>
      </c>
      <c r="BX686" s="35"/>
      <c r="BY686" s="27"/>
      <c r="BZ686" s="74"/>
      <c r="CA686" s="81">
        <v>16621</v>
      </c>
      <c r="CB686" s="76">
        <f t="shared" si="3138"/>
        <v>47</v>
      </c>
      <c r="CC686" s="78">
        <v>1937</v>
      </c>
      <c r="CD686" s="75">
        <f t="shared" si="3139"/>
        <v>3</v>
      </c>
      <c r="CE686" s="75">
        <v>96</v>
      </c>
      <c r="CF686" s="75">
        <f t="shared" si="3140"/>
        <v>4</v>
      </c>
      <c r="CG686" s="75">
        <v>0</v>
      </c>
      <c r="CH686" s="77" t="str">
        <f t="shared" si="3141"/>
        <v>スプランキーラバー</v>
      </c>
      <c r="CI686" s="78">
        <f t="shared" si="3142"/>
        <v>187</v>
      </c>
      <c r="CJ686" s="75">
        <f t="shared" si="3143"/>
        <v>748</v>
      </c>
      <c r="CK686" s="79">
        <f t="shared" si="3144"/>
        <v>0.15914893617021278</v>
      </c>
      <c r="CL686" s="35"/>
      <c r="CM686" s="27"/>
      <c r="CN686" s="74"/>
      <c r="CO686" s="81">
        <v>13521</v>
      </c>
      <c r="CP686" s="76">
        <f t="shared" si="3145"/>
        <v>51</v>
      </c>
      <c r="CQ686" s="78">
        <v>1641</v>
      </c>
      <c r="CR686" s="75">
        <f t="shared" si="3146"/>
        <v>6</v>
      </c>
      <c r="CS686" s="75">
        <v>430</v>
      </c>
      <c r="CT686" s="75">
        <f t="shared" si="3147"/>
        <v>14</v>
      </c>
      <c r="CU686" s="75">
        <v>0</v>
      </c>
      <c r="CV686" s="77" t="str">
        <f t="shared" si="3148"/>
        <v>サンリオブレスレット</v>
      </c>
      <c r="CW686" s="78">
        <f t="shared" si="3149"/>
        <v>200</v>
      </c>
      <c r="CX686" s="75">
        <f t="shared" si="3150"/>
        <v>2800</v>
      </c>
      <c r="CY686" s="79">
        <f t="shared" si="3151"/>
        <v>0.5490196078431373</v>
      </c>
      <c r="CZ686" s="35"/>
      <c r="DA686" s="58"/>
      <c r="DB686" s="74"/>
      <c r="DC686" s="81">
        <v>4135</v>
      </c>
      <c r="DD686" s="105">
        <f t="shared" si="3152"/>
        <v>10</v>
      </c>
      <c r="DE686" s="78">
        <v>238</v>
      </c>
      <c r="DF686" s="75">
        <f t="shared" si="3153"/>
        <v>2</v>
      </c>
      <c r="DG686" s="75">
        <v>9</v>
      </c>
      <c r="DH686" s="75">
        <f t="shared" si="3154"/>
        <v>2</v>
      </c>
      <c r="DI686" s="75">
        <v>0</v>
      </c>
      <c r="DJ686" s="77" t="str">
        <f t="shared" si="3155"/>
        <v>ピクミンマスコット</v>
      </c>
      <c r="DK686" s="78">
        <f t="shared" si="3156"/>
        <v>682</v>
      </c>
      <c r="DL686" s="75">
        <f t="shared" si="3157"/>
        <v>1364</v>
      </c>
      <c r="DM686" s="79">
        <f t="shared" si="3158"/>
        <v>1.3640000000000001</v>
      </c>
      <c r="DN686" s="35" t="s">
        <v>282</v>
      </c>
      <c r="DO686" s="27"/>
      <c r="DP686" s="74"/>
      <c r="DQ686" s="81">
        <v>250</v>
      </c>
      <c r="DR686" s="76">
        <f t="shared" si="3159"/>
        <v>11</v>
      </c>
      <c r="DS686" s="78">
        <v>5</v>
      </c>
      <c r="DT686" s="75">
        <f t="shared" si="3160"/>
        <v>0</v>
      </c>
      <c r="DU686" s="75">
        <v>5</v>
      </c>
      <c r="DV686" s="75">
        <f t="shared" si="3161"/>
        <v>0</v>
      </c>
      <c r="DW686" s="75">
        <v>0</v>
      </c>
      <c r="DX686" s="77" t="str">
        <f t="shared" si="3162"/>
        <v>キティフェイスポーチ</v>
      </c>
      <c r="DY686" s="78">
        <f t="shared" si="3163"/>
        <v>957</v>
      </c>
      <c r="DZ686" s="75">
        <f t="shared" si="3164"/>
        <v>0</v>
      </c>
      <c r="EA686" s="79">
        <f t="shared" si="3165"/>
        <v>0</v>
      </c>
      <c r="EB686" s="35" t="s">
        <v>281</v>
      </c>
      <c r="EC686" s="27"/>
      <c r="ED686" s="46"/>
      <c r="EE686" s="67"/>
      <c r="EF686" s="44" t="str">
        <f t="shared" ref="EF686:EF706" si="3227">IF(EE686="","",EE686-EE685)</f>
        <v/>
      </c>
      <c r="EG686" s="44"/>
      <c r="EH686" s="44"/>
      <c r="EI686" s="44"/>
      <c r="EJ686" s="44" t="str">
        <f t="shared" ref="EJ686:EJ706" si="3228">IF(EI686="","",EI685+EK685-EI686)</f>
        <v/>
      </c>
      <c r="EK686" s="44"/>
      <c r="EL686" s="44"/>
      <c r="EM686" s="44"/>
      <c r="EN686" s="44" t="str">
        <f t="shared" si="3205"/>
        <v/>
      </c>
      <c r="EO686" s="45" t="str">
        <f t="shared" si="3206"/>
        <v/>
      </c>
      <c r="EP686" s="35"/>
      <c r="EQ686" s="27"/>
      <c r="ER686" s="46"/>
      <c r="ES686" s="44"/>
      <c r="ET686" s="44" t="str">
        <f t="shared" ref="ET686:ET710" si="3229">IF(ES686="","",ES686-ES685)</f>
        <v/>
      </c>
      <c r="EU686" s="44"/>
      <c r="EV686" s="44" t="str">
        <f t="shared" ref="EV686:EV711" si="3230">IF(EU686="","",EU686-EU685)</f>
        <v/>
      </c>
      <c r="EW686" s="44"/>
      <c r="EX686" s="44" t="str">
        <f t="shared" ref="EX686:EX711" si="3231">IF(EW686="","",EW685+EY685-EW686)</f>
        <v/>
      </c>
      <c r="EY686" s="44"/>
      <c r="EZ686" s="44"/>
      <c r="FA686" s="44"/>
      <c r="FB686" s="44" t="str">
        <f t="shared" si="3207"/>
        <v/>
      </c>
      <c r="FC686" s="45" t="str">
        <f t="shared" si="3208"/>
        <v/>
      </c>
      <c r="FD686" s="35"/>
      <c r="HW686" s="181"/>
      <c r="IY686" s="33"/>
      <c r="IZ686" s="74"/>
      <c r="JA686" s="81">
        <v>3756</v>
      </c>
      <c r="JB686" s="76">
        <f t="shared" si="3166"/>
        <v>148</v>
      </c>
      <c r="JC686" s="78">
        <v>176</v>
      </c>
      <c r="JD686" s="75">
        <f t="shared" si="3167"/>
        <v>10</v>
      </c>
      <c r="JE686" s="75">
        <v>105</v>
      </c>
      <c r="JF686" s="75">
        <f t="shared" si="3168"/>
        <v>44</v>
      </c>
      <c r="JG686" s="75">
        <v>0</v>
      </c>
      <c r="JH686" s="77" t="str">
        <f t="shared" si="3169"/>
        <v>スプランキーラバー</v>
      </c>
      <c r="JI686" s="78">
        <f t="shared" si="3170"/>
        <v>200</v>
      </c>
      <c r="JJ686" s="75">
        <f t="shared" si="3171"/>
        <v>8800</v>
      </c>
      <c r="JK686" s="79">
        <f t="shared" si="3172"/>
        <v>0.59459459459459463</v>
      </c>
      <c r="JL686" s="35"/>
      <c r="JM686" s="27"/>
      <c r="JN686" s="74"/>
      <c r="JO686" s="81">
        <v>4062</v>
      </c>
      <c r="JP686" s="76">
        <f t="shared" si="3173"/>
        <v>32</v>
      </c>
      <c r="JQ686" s="78">
        <v>180</v>
      </c>
      <c r="JR686" s="75">
        <f t="shared" si="3174"/>
        <v>4</v>
      </c>
      <c r="JS686" s="75">
        <v>42</v>
      </c>
      <c r="JT686" s="75">
        <f t="shared" si="3175"/>
        <v>0</v>
      </c>
      <c r="JU686" s="75">
        <v>0</v>
      </c>
      <c r="JV686" s="77" t="str">
        <f t="shared" si="3176"/>
        <v>NICI</v>
      </c>
      <c r="JW686" s="78">
        <f t="shared" si="3177"/>
        <v>682</v>
      </c>
      <c r="JX686" s="75">
        <f t="shared" si="3178"/>
        <v>0</v>
      </c>
      <c r="JY686" s="79">
        <f t="shared" si="3179"/>
        <v>0</v>
      </c>
      <c r="JZ686" s="35"/>
      <c r="KA686" s="61"/>
      <c r="KB686" s="74"/>
      <c r="KC686" s="81">
        <v>2159</v>
      </c>
      <c r="KD686" s="76">
        <f t="shared" si="3180"/>
        <v>28</v>
      </c>
      <c r="KE686" s="78">
        <v>126</v>
      </c>
      <c r="KF686" s="75">
        <f t="shared" si="3181"/>
        <v>1</v>
      </c>
      <c r="KG686" s="75">
        <v>16</v>
      </c>
      <c r="KH686" s="75">
        <f t="shared" si="3182"/>
        <v>1</v>
      </c>
      <c r="KI686" s="75">
        <v>0</v>
      </c>
      <c r="KJ686" s="77" t="str">
        <f t="shared" si="3183"/>
        <v>お菓子ウォレット</v>
      </c>
      <c r="KK686" s="78">
        <f t="shared" si="3184"/>
        <v>800</v>
      </c>
      <c r="KL686" s="75">
        <f t="shared" si="3185"/>
        <v>800</v>
      </c>
      <c r="KM686" s="79">
        <f t="shared" si="3186"/>
        <v>0.2857142857142857</v>
      </c>
      <c r="KN686" s="35"/>
      <c r="KO686" s="27"/>
      <c r="KP686" s="74"/>
      <c r="KQ686" s="81">
        <v>2985</v>
      </c>
      <c r="KR686" s="76">
        <f t="shared" si="3187"/>
        <v>55</v>
      </c>
      <c r="KS686" s="78">
        <v>159</v>
      </c>
      <c r="KT686" s="75">
        <f t="shared" si="3188"/>
        <v>1</v>
      </c>
      <c r="KU686" s="75">
        <v>5</v>
      </c>
      <c r="KV686" s="75">
        <f t="shared" si="3189"/>
        <v>2</v>
      </c>
      <c r="KW686" s="75">
        <v>0</v>
      </c>
      <c r="KX686" s="77" t="str">
        <f t="shared" si="3192"/>
        <v>キティフェイスポーチ</v>
      </c>
      <c r="KY686" s="78">
        <f t="shared" si="3193"/>
        <v>957</v>
      </c>
      <c r="KZ686" s="75">
        <f t="shared" si="3190"/>
        <v>1914</v>
      </c>
      <c r="LA686" s="79">
        <f t="shared" si="3191"/>
        <v>0.34799999999999998</v>
      </c>
      <c r="LB686" s="35"/>
      <c r="LC686" s="27"/>
      <c r="LD686" s="51" t="str">
        <f>IF(A668="","",A668)</f>
        <v/>
      </c>
      <c r="LE686" s="43"/>
      <c r="LF686" s="93"/>
      <c r="LG686" s="43"/>
      <c r="LH686" s="43"/>
      <c r="LI686" s="43"/>
      <c r="LJ686" s="87"/>
      <c r="LK686" s="43"/>
      <c r="LL686" s="64"/>
      <c r="LM686" s="47"/>
      <c r="LN686" s="87"/>
      <c r="LO686" s="54"/>
      <c r="LP686" s="35"/>
      <c r="LQ686" s="27"/>
      <c r="LR686" s="46"/>
      <c r="LS686" s="67"/>
      <c r="LT686" s="44" t="str">
        <f t="shared" ref="LT686:LT706" si="3232">IF(LS686="","",LS686-LS685)</f>
        <v/>
      </c>
      <c r="LU686" s="44"/>
      <c r="LV686" s="44"/>
      <c r="LW686" s="44"/>
      <c r="LX686" s="44" t="str">
        <f t="shared" ref="LX686:LX706" si="3233">IF(LW686="","",LW685+LY685-LW686)</f>
        <v/>
      </c>
      <c r="LY686" s="44"/>
      <c r="LZ686" s="44"/>
      <c r="MA686" s="44"/>
      <c r="MB686" s="44" t="str">
        <f t="shared" si="3209"/>
        <v/>
      </c>
      <c r="MC686" s="45" t="str">
        <f t="shared" si="3210"/>
        <v/>
      </c>
      <c r="MD686" s="35"/>
      <c r="ME686" s="27"/>
      <c r="MF686" s="46"/>
      <c r="MG686" s="67"/>
      <c r="MH686" s="44" t="str">
        <f t="shared" ref="MH686:MH706" si="3234">IF(MG686="","",MG686-MG685)</f>
        <v/>
      </c>
      <c r="MI686" s="44"/>
      <c r="MJ686" s="44"/>
      <c r="MK686" s="44"/>
      <c r="ML686" s="44" t="str">
        <f t="shared" ref="ML686:ML706" si="3235">IF(MK686="","",MK685+MM685-MK686)</f>
        <v/>
      </c>
      <c r="MM686" s="44"/>
      <c r="MN686" s="44"/>
      <c r="MO686" s="44"/>
      <c r="MP686" s="44" t="str">
        <f t="shared" si="3211"/>
        <v/>
      </c>
      <c r="MQ686" s="45" t="str">
        <f t="shared" si="3212"/>
        <v/>
      </c>
      <c r="MR686" s="35"/>
      <c r="MS686" s="27"/>
      <c r="MT686" s="46"/>
      <c r="MU686" s="67"/>
      <c r="MV686" s="44" t="str">
        <f t="shared" ref="MV686:MV706" si="3236">IF(MU686="","",MU686-MU685)</f>
        <v/>
      </c>
      <c r="MW686" s="44"/>
      <c r="MX686" s="44"/>
      <c r="MY686" s="44"/>
      <c r="MZ686" s="44" t="str">
        <f t="shared" ref="MZ686:MZ706" si="3237">IF(MY686="","",MY685+NA685-MY686)</f>
        <v/>
      </c>
      <c r="NA686" s="44"/>
      <c r="NB686" s="44"/>
      <c r="NC686" s="44"/>
      <c r="ND686" s="44" t="str">
        <f t="shared" si="3213"/>
        <v/>
      </c>
      <c r="NE686" s="45" t="str">
        <f t="shared" si="3214"/>
        <v/>
      </c>
      <c r="NF686" s="35"/>
      <c r="NG686" s="27"/>
      <c r="NH686" s="46"/>
      <c r="NI686" s="67"/>
      <c r="NJ686" s="44" t="str">
        <f t="shared" ref="NJ686:NJ706" si="3238">IF(NI686="","",NI686-NI685)</f>
        <v/>
      </c>
      <c r="NK686" s="44"/>
      <c r="NL686" s="44"/>
      <c r="NM686" s="44"/>
      <c r="NN686" s="44" t="str">
        <f t="shared" ref="NN686:NN706" si="3239">IF(NM686="","",NM685+NO685-NM686)</f>
        <v/>
      </c>
      <c r="NO686" s="44"/>
      <c r="NP686" s="44"/>
      <c r="NQ686" s="44"/>
      <c r="NR686" s="44" t="str">
        <f t="shared" si="3215"/>
        <v/>
      </c>
      <c r="NS686" s="45" t="str">
        <f t="shared" si="3216"/>
        <v/>
      </c>
      <c r="NT686" s="35"/>
    </row>
    <row r="687" spans="1:384" ht="15" customHeight="1" thickTop="1" x14ac:dyDescent="0.2">
      <c r="A687" s="38"/>
      <c r="B687" s="39"/>
      <c r="C687" s="40"/>
      <c r="D687" s="40"/>
      <c r="E687" s="40"/>
      <c r="F687" s="140"/>
      <c r="G687" s="140"/>
      <c r="H687" s="42"/>
      <c r="I687" s="44"/>
      <c r="J687" s="44" t="str">
        <f t="shared" si="3217"/>
        <v/>
      </c>
      <c r="K687" s="44"/>
      <c r="L687" s="44"/>
      <c r="M687" s="44"/>
      <c r="N687" s="44" t="str">
        <f t="shared" si="3218"/>
        <v/>
      </c>
      <c r="O687" s="44"/>
      <c r="P687" s="44"/>
      <c r="Q687" s="44"/>
      <c r="R687" s="44" t="str">
        <f t="shared" si="3197"/>
        <v/>
      </c>
      <c r="S687" s="45" t="str">
        <f t="shared" si="3198"/>
        <v/>
      </c>
      <c r="T687" s="35"/>
      <c r="U687" s="27"/>
      <c r="V687" s="46"/>
      <c r="W687" s="67"/>
      <c r="X687" s="44" t="str">
        <f t="shared" si="3219"/>
        <v/>
      </c>
      <c r="Y687" s="44"/>
      <c r="Z687" s="44"/>
      <c r="AA687" s="44"/>
      <c r="AB687" s="44" t="str">
        <f t="shared" si="3220"/>
        <v/>
      </c>
      <c r="AC687" s="44"/>
      <c r="AD687" s="44"/>
      <c r="AE687" s="44"/>
      <c r="AF687" s="44" t="str">
        <f t="shared" si="3199"/>
        <v/>
      </c>
      <c r="AG687" s="45" t="str">
        <f t="shared" si="3200"/>
        <v/>
      </c>
      <c r="AH687" s="35"/>
      <c r="AI687" s="27"/>
      <c r="AJ687" s="46"/>
      <c r="AK687" s="44"/>
      <c r="AL687" s="44" t="str">
        <f t="shared" si="3221"/>
        <v/>
      </c>
      <c r="AM687" s="44"/>
      <c r="AN687" s="44" t="str">
        <f t="shared" si="3222"/>
        <v/>
      </c>
      <c r="AO687" s="44"/>
      <c r="AP687" s="44" t="str">
        <f t="shared" si="3223"/>
        <v/>
      </c>
      <c r="AQ687" s="44"/>
      <c r="AR687" s="44"/>
      <c r="AS687" s="44"/>
      <c r="AT687" s="44" t="str">
        <f t="shared" si="3201"/>
        <v/>
      </c>
      <c r="AU687" s="45" t="str">
        <f t="shared" si="3202"/>
        <v/>
      </c>
      <c r="AV687" s="35"/>
      <c r="AW687" s="27"/>
      <c r="AX687" s="46"/>
      <c r="AY687" s="44"/>
      <c r="AZ687" s="44" t="str">
        <f t="shared" si="3224"/>
        <v/>
      </c>
      <c r="BA687" s="44"/>
      <c r="BB687" s="44" t="str">
        <f t="shared" si="3225"/>
        <v/>
      </c>
      <c r="BC687" s="44"/>
      <c r="BD687" s="44" t="str">
        <f t="shared" si="3226"/>
        <v/>
      </c>
      <c r="BE687" s="44"/>
      <c r="BF687" s="44"/>
      <c r="BG687" s="44"/>
      <c r="BH687" s="44" t="str">
        <f t="shared" si="3203"/>
        <v/>
      </c>
      <c r="BI687" s="45" t="str">
        <f t="shared" si="3204"/>
        <v/>
      </c>
      <c r="BJ687" s="35"/>
      <c r="BK687" s="50"/>
      <c r="BL687" s="51">
        <f>IF($A666="","",$A666)</f>
        <v>45852</v>
      </c>
      <c r="BM687" s="44">
        <v>11068</v>
      </c>
      <c r="BN687" s="43">
        <f t="shared" si="3131"/>
        <v>115</v>
      </c>
      <c r="BO687" s="44">
        <v>404</v>
      </c>
      <c r="BP687" s="87">
        <f t="shared" si="3132"/>
        <v>3</v>
      </c>
      <c r="BQ687" s="44">
        <v>6</v>
      </c>
      <c r="BR687" s="43">
        <f t="shared" si="3133"/>
        <v>2</v>
      </c>
      <c r="BS687" s="44">
        <v>3</v>
      </c>
      <c r="BT687" s="53" t="str">
        <f t="shared" si="3134"/>
        <v>サンリオFAN</v>
      </c>
      <c r="BU687" s="47">
        <f t="shared" si="3135"/>
        <v>1100</v>
      </c>
      <c r="BV687" s="44">
        <f t="shared" si="3136"/>
        <v>2200</v>
      </c>
      <c r="BW687" s="89">
        <f t="shared" si="3137"/>
        <v>0.19130434782608696</v>
      </c>
      <c r="BX687" s="35"/>
      <c r="BY687" s="27"/>
      <c r="BZ687" s="51">
        <f>IF($A666="","",$A666)</f>
        <v>45852</v>
      </c>
      <c r="CA687" s="44">
        <v>16547</v>
      </c>
      <c r="CB687" s="43">
        <f t="shared" si="3138"/>
        <v>16</v>
      </c>
      <c r="CC687" s="44">
        <v>928</v>
      </c>
      <c r="CD687" s="87">
        <f t="shared" si="3139"/>
        <v>0</v>
      </c>
      <c r="CE687" s="44">
        <v>6</v>
      </c>
      <c r="CF687" s="43">
        <f t="shared" si="3140"/>
        <v>0</v>
      </c>
      <c r="CG687" s="43">
        <v>0</v>
      </c>
      <c r="CH687" s="71" t="str">
        <f t="shared" si="3141"/>
        <v>ジャグラーサウンドフラッシュ</v>
      </c>
      <c r="CI687" s="47">
        <f t="shared" si="3142"/>
        <v>800</v>
      </c>
      <c r="CJ687" s="44">
        <f t="shared" si="3143"/>
        <v>0</v>
      </c>
      <c r="CK687" s="89">
        <f t="shared" si="3144"/>
        <v>0</v>
      </c>
      <c r="CL687" s="35"/>
      <c r="CM687" s="27"/>
      <c r="CN687" s="51">
        <f>IF($A666="","",$A666)</f>
        <v>45852</v>
      </c>
      <c r="CO687" s="44">
        <v>16294</v>
      </c>
      <c r="CP687" s="43">
        <f t="shared" si="3145"/>
        <v>31</v>
      </c>
      <c r="CQ687" s="44">
        <v>695</v>
      </c>
      <c r="CR687" s="87">
        <f t="shared" si="3146"/>
        <v>0</v>
      </c>
      <c r="CS687" s="44">
        <v>11</v>
      </c>
      <c r="CT687" s="43">
        <f t="shared" si="3147"/>
        <v>0</v>
      </c>
      <c r="CU687" s="44">
        <v>7</v>
      </c>
      <c r="CV687" s="53" t="str">
        <f t="shared" si="3148"/>
        <v>ギャルキティキーケース</v>
      </c>
      <c r="CW687" s="47">
        <f t="shared" si="3149"/>
        <v>726</v>
      </c>
      <c r="CX687" s="44">
        <f t="shared" si="3150"/>
        <v>0</v>
      </c>
      <c r="CY687" s="89">
        <f t="shared" si="3151"/>
        <v>0</v>
      </c>
      <c r="CZ687" s="35" t="s">
        <v>284</v>
      </c>
      <c r="DA687" s="58"/>
      <c r="DB687" s="51">
        <f>IF($A666="","",$A666)</f>
        <v>45852</v>
      </c>
      <c r="DC687" s="44">
        <v>6403</v>
      </c>
      <c r="DD687" s="43">
        <f t="shared" si="3152"/>
        <v>17</v>
      </c>
      <c r="DE687" s="44">
        <v>227</v>
      </c>
      <c r="DF687" s="87">
        <f t="shared" si="3153"/>
        <v>1</v>
      </c>
      <c r="DG687" s="44">
        <v>12</v>
      </c>
      <c r="DH687" s="43">
        <f t="shared" si="3154"/>
        <v>0</v>
      </c>
      <c r="DI687" s="44">
        <v>0</v>
      </c>
      <c r="DJ687" s="53" t="str">
        <f t="shared" si="3155"/>
        <v>チロルイヤホン</v>
      </c>
      <c r="DK687" s="47">
        <f t="shared" si="3156"/>
        <v>1100</v>
      </c>
      <c r="DL687" s="44">
        <f t="shared" si="3157"/>
        <v>0</v>
      </c>
      <c r="DM687" s="89">
        <f t="shared" si="3158"/>
        <v>0</v>
      </c>
      <c r="DN687" s="35" t="s">
        <v>288</v>
      </c>
      <c r="DO687" s="27"/>
      <c r="DP687" s="51">
        <f>IF($A666="","",$A666)</f>
        <v>45852</v>
      </c>
      <c r="DQ687" s="44">
        <v>202</v>
      </c>
      <c r="DR687" s="43">
        <f t="shared" si="3159"/>
        <v>55</v>
      </c>
      <c r="DS687" s="44">
        <v>11</v>
      </c>
      <c r="DT687" s="87">
        <f t="shared" si="3160"/>
        <v>3</v>
      </c>
      <c r="DU687" s="44">
        <v>21</v>
      </c>
      <c r="DV687" s="43">
        <f t="shared" si="3161"/>
        <v>3</v>
      </c>
      <c r="DW687" s="44">
        <v>2</v>
      </c>
      <c r="DX687" s="53" t="str">
        <f t="shared" si="3162"/>
        <v>ゴールドイヤホン</v>
      </c>
      <c r="DY687" s="47">
        <f t="shared" si="3163"/>
        <v>770</v>
      </c>
      <c r="DZ687" s="44">
        <f t="shared" si="3164"/>
        <v>2310</v>
      </c>
      <c r="EA687" s="89">
        <f t="shared" si="3165"/>
        <v>0.42</v>
      </c>
      <c r="EB687" s="35"/>
      <c r="EC687" s="27"/>
      <c r="ED687" s="46"/>
      <c r="EE687" s="67"/>
      <c r="EF687" s="44" t="str">
        <f t="shared" si="3227"/>
        <v/>
      </c>
      <c r="EG687" s="44"/>
      <c r="EH687" s="44"/>
      <c r="EI687" s="44"/>
      <c r="EJ687" s="44" t="str">
        <f t="shared" si="3228"/>
        <v/>
      </c>
      <c r="EK687" s="44"/>
      <c r="EL687" s="44"/>
      <c r="EM687" s="44"/>
      <c r="EN687" s="44" t="str">
        <f t="shared" si="3205"/>
        <v/>
      </c>
      <c r="EO687" s="45" t="str">
        <f t="shared" si="3206"/>
        <v/>
      </c>
      <c r="EP687" s="35"/>
      <c r="EQ687" s="27"/>
      <c r="ER687" s="46"/>
      <c r="ES687" s="44"/>
      <c r="ET687" s="44" t="str">
        <f t="shared" si="3229"/>
        <v/>
      </c>
      <c r="EU687" s="44"/>
      <c r="EV687" s="44" t="str">
        <f t="shared" si="3230"/>
        <v/>
      </c>
      <c r="EW687" s="44"/>
      <c r="EX687" s="44" t="str">
        <f t="shared" si="3231"/>
        <v/>
      </c>
      <c r="EY687" s="44"/>
      <c r="EZ687" s="44"/>
      <c r="FA687" s="44"/>
      <c r="FB687" s="44" t="str">
        <f t="shared" si="3207"/>
        <v/>
      </c>
      <c r="FC687" s="45" t="str">
        <f t="shared" si="3208"/>
        <v/>
      </c>
      <c r="FD687" s="35"/>
      <c r="HW687" s="181"/>
      <c r="IY687" s="33"/>
      <c r="IZ687" s="51">
        <f>IF($A666="","",$A666)</f>
        <v>45852</v>
      </c>
      <c r="JA687" s="44">
        <v>4970</v>
      </c>
      <c r="JB687" s="43">
        <f t="shared" si="3166"/>
        <v>77</v>
      </c>
      <c r="JC687" s="44">
        <v>261</v>
      </c>
      <c r="JD687" s="87">
        <f t="shared" si="3167"/>
        <v>3</v>
      </c>
      <c r="JE687" s="44">
        <v>26</v>
      </c>
      <c r="JF687" s="43">
        <f t="shared" si="3168"/>
        <v>2</v>
      </c>
      <c r="JG687" s="44">
        <v>0</v>
      </c>
      <c r="JH687" s="53" t="str">
        <f t="shared" si="3169"/>
        <v>猫アイシャドウ</v>
      </c>
      <c r="JI687" s="47">
        <f t="shared" si="3170"/>
        <v>1034</v>
      </c>
      <c r="JJ687" s="44">
        <f t="shared" si="3171"/>
        <v>2068</v>
      </c>
      <c r="JK687" s="89">
        <f t="shared" si="3172"/>
        <v>0.26857142857142857</v>
      </c>
      <c r="JL687" s="35"/>
      <c r="JM687" s="27"/>
      <c r="JN687" s="51">
        <f>IF($A666="","",$A666)</f>
        <v>45852</v>
      </c>
      <c r="JO687" s="44">
        <v>4161</v>
      </c>
      <c r="JP687" s="43">
        <f t="shared" si="3173"/>
        <v>33</v>
      </c>
      <c r="JQ687" s="44">
        <v>129</v>
      </c>
      <c r="JR687" s="87">
        <f t="shared" si="3174"/>
        <v>2</v>
      </c>
      <c r="JS687" s="44">
        <v>8</v>
      </c>
      <c r="JT687" s="43">
        <f t="shared" si="3175"/>
        <v>2</v>
      </c>
      <c r="JU687" s="44">
        <v>4</v>
      </c>
      <c r="JV687" s="53" t="str">
        <f t="shared" si="3176"/>
        <v>ジャグラーイヤホン</v>
      </c>
      <c r="JW687" s="47">
        <f t="shared" si="3177"/>
        <v>1100</v>
      </c>
      <c r="JX687" s="44">
        <f t="shared" si="3178"/>
        <v>2200</v>
      </c>
      <c r="JY687" s="89">
        <f t="shared" si="3179"/>
        <v>0.66666666666666663</v>
      </c>
      <c r="JZ687" s="35"/>
      <c r="KA687" s="61"/>
      <c r="KB687" s="51">
        <f>IF($A666="","",$A666)</f>
        <v>45852</v>
      </c>
      <c r="KC687" s="44">
        <v>3893</v>
      </c>
      <c r="KD687" s="43">
        <f t="shared" si="3180"/>
        <v>99</v>
      </c>
      <c r="KE687" s="44">
        <v>160</v>
      </c>
      <c r="KF687" s="87">
        <f t="shared" si="3181"/>
        <v>1</v>
      </c>
      <c r="KG687" s="44">
        <v>8</v>
      </c>
      <c r="KH687" s="43">
        <f t="shared" si="3182"/>
        <v>2</v>
      </c>
      <c r="KI687" s="44">
        <v>1</v>
      </c>
      <c r="KJ687" s="53" t="str">
        <f t="shared" si="3183"/>
        <v>サンリオFAN</v>
      </c>
      <c r="KK687" s="47">
        <f t="shared" si="3184"/>
        <v>1100</v>
      </c>
      <c r="KL687" s="44">
        <f t="shared" si="3185"/>
        <v>2200</v>
      </c>
      <c r="KM687" s="89">
        <f t="shared" si="3186"/>
        <v>0.22222222222222221</v>
      </c>
      <c r="KN687" s="35"/>
      <c r="KO687" s="27"/>
      <c r="KP687" s="51">
        <f>IF($A666="","",$A666)</f>
        <v>45852</v>
      </c>
      <c r="KQ687" s="44">
        <v>2966</v>
      </c>
      <c r="KR687" s="43">
        <f t="shared" si="3187"/>
        <v>31</v>
      </c>
      <c r="KS687" s="44">
        <v>148</v>
      </c>
      <c r="KT687" s="87">
        <f t="shared" si="3188"/>
        <v>9</v>
      </c>
      <c r="KU687" s="44">
        <v>56</v>
      </c>
      <c r="KV687" s="43">
        <f t="shared" si="3189"/>
        <v>10</v>
      </c>
      <c r="KW687" s="44">
        <v>0</v>
      </c>
      <c r="KX687" s="53" t="str">
        <f t="shared" si="3192"/>
        <v>サンリオシューズキーホルダー</v>
      </c>
      <c r="KY687" s="47">
        <f t="shared" si="3193"/>
        <v>387</v>
      </c>
      <c r="KZ687" s="44">
        <f t="shared" si="3190"/>
        <v>3870</v>
      </c>
      <c r="LA687" s="89">
        <f t="shared" si="3191"/>
        <v>1.2483870967741935</v>
      </c>
      <c r="LB687" s="35" t="s">
        <v>139</v>
      </c>
      <c r="LC687" s="27"/>
      <c r="LD687" s="46"/>
      <c r="LE687" s="44"/>
      <c r="LF687" s="44"/>
      <c r="LG687" s="44"/>
      <c r="LH687" s="44"/>
      <c r="LI687" s="43"/>
      <c r="LJ687" s="44"/>
      <c r="LK687" s="44"/>
      <c r="LL687" s="72"/>
      <c r="LM687" s="67"/>
      <c r="LN687" s="44"/>
      <c r="LO687" s="45"/>
      <c r="LP687" s="35"/>
      <c r="LQ687" s="27"/>
      <c r="LR687" s="46"/>
      <c r="LS687" s="67"/>
      <c r="LT687" s="44" t="str">
        <f t="shared" si="3232"/>
        <v/>
      </c>
      <c r="LU687" s="44"/>
      <c r="LV687" s="44"/>
      <c r="LW687" s="44"/>
      <c r="LX687" s="44" t="str">
        <f t="shared" si="3233"/>
        <v/>
      </c>
      <c r="LY687" s="44"/>
      <c r="LZ687" s="44"/>
      <c r="MA687" s="44"/>
      <c r="MB687" s="44" t="str">
        <f t="shared" si="3209"/>
        <v/>
      </c>
      <c r="MC687" s="45" t="str">
        <f t="shared" si="3210"/>
        <v/>
      </c>
      <c r="MD687" s="35"/>
      <c r="ME687" s="27"/>
      <c r="MF687" s="46"/>
      <c r="MG687" s="67"/>
      <c r="MH687" s="44" t="str">
        <f t="shared" si="3234"/>
        <v/>
      </c>
      <c r="MI687" s="44"/>
      <c r="MJ687" s="44"/>
      <c r="MK687" s="44"/>
      <c r="ML687" s="44" t="str">
        <f t="shared" si="3235"/>
        <v/>
      </c>
      <c r="MM687" s="44"/>
      <c r="MN687" s="44"/>
      <c r="MO687" s="44"/>
      <c r="MP687" s="44" t="str">
        <f t="shared" si="3211"/>
        <v/>
      </c>
      <c r="MQ687" s="45" t="str">
        <f t="shared" si="3212"/>
        <v/>
      </c>
      <c r="MR687" s="35"/>
      <c r="MS687" s="27"/>
      <c r="MT687" s="46"/>
      <c r="MU687" s="67"/>
      <c r="MV687" s="44" t="str">
        <f t="shared" si="3236"/>
        <v/>
      </c>
      <c r="MW687" s="44"/>
      <c r="MX687" s="44"/>
      <c r="MY687" s="44"/>
      <c r="MZ687" s="44" t="str">
        <f t="shared" si="3237"/>
        <v/>
      </c>
      <c r="NA687" s="44"/>
      <c r="NB687" s="44"/>
      <c r="NC687" s="44"/>
      <c r="ND687" s="44" t="str">
        <f t="shared" si="3213"/>
        <v/>
      </c>
      <c r="NE687" s="45" t="str">
        <f t="shared" si="3214"/>
        <v/>
      </c>
      <c r="NF687" s="35"/>
      <c r="NG687" s="27"/>
      <c r="NH687" s="46"/>
      <c r="NI687" s="67"/>
      <c r="NJ687" s="44" t="str">
        <f t="shared" si="3238"/>
        <v/>
      </c>
      <c r="NK687" s="44"/>
      <c r="NL687" s="44"/>
      <c r="NM687" s="44"/>
      <c r="NN687" s="44" t="str">
        <f t="shared" si="3239"/>
        <v/>
      </c>
      <c r="NO687" s="44"/>
      <c r="NP687" s="44"/>
      <c r="NQ687" s="44"/>
      <c r="NR687" s="44" t="str">
        <f t="shared" si="3215"/>
        <v/>
      </c>
      <c r="NS687" s="45" t="str">
        <f t="shared" si="3216"/>
        <v/>
      </c>
      <c r="NT687" s="35"/>
    </row>
    <row r="688" spans="1:384" ht="15" customHeight="1" thickBot="1" x14ac:dyDescent="0.25">
      <c r="A688" s="38"/>
      <c r="B688" s="39"/>
      <c r="C688" s="40"/>
      <c r="D688" s="40"/>
      <c r="E688" s="40"/>
      <c r="F688" s="140"/>
      <c r="G688" s="140"/>
      <c r="H688" s="42"/>
      <c r="I688" s="44"/>
      <c r="J688" s="44" t="str">
        <f t="shared" si="3217"/>
        <v/>
      </c>
      <c r="K688" s="44"/>
      <c r="L688" s="44"/>
      <c r="M688" s="44"/>
      <c r="N688" s="44" t="str">
        <f t="shared" si="3218"/>
        <v/>
      </c>
      <c r="O688" s="44"/>
      <c r="P688" s="44"/>
      <c r="Q688" s="44"/>
      <c r="R688" s="44" t="str">
        <f t="shared" si="3197"/>
        <v/>
      </c>
      <c r="S688" s="45" t="str">
        <f t="shared" si="3198"/>
        <v/>
      </c>
      <c r="T688" s="35"/>
      <c r="U688" s="27"/>
      <c r="V688" s="46"/>
      <c r="W688" s="67"/>
      <c r="X688" s="44" t="str">
        <f t="shared" si="3219"/>
        <v/>
      </c>
      <c r="Y688" s="44"/>
      <c r="Z688" s="44"/>
      <c r="AA688" s="44"/>
      <c r="AB688" s="44" t="str">
        <f t="shared" si="3220"/>
        <v/>
      </c>
      <c r="AC688" s="44"/>
      <c r="AD688" s="44"/>
      <c r="AE688" s="44"/>
      <c r="AF688" s="44" t="str">
        <f t="shared" si="3199"/>
        <v/>
      </c>
      <c r="AG688" s="45" t="str">
        <f t="shared" si="3200"/>
        <v/>
      </c>
      <c r="AH688" s="35"/>
      <c r="AI688" s="27"/>
      <c r="AJ688" s="46"/>
      <c r="AK688" s="44"/>
      <c r="AL688" s="44" t="str">
        <f t="shared" si="3221"/>
        <v/>
      </c>
      <c r="AM688" s="44"/>
      <c r="AN688" s="44" t="str">
        <f t="shared" si="3222"/>
        <v/>
      </c>
      <c r="AO688" s="44"/>
      <c r="AP688" s="44" t="str">
        <f t="shared" si="3223"/>
        <v/>
      </c>
      <c r="AQ688" s="44"/>
      <c r="AR688" s="44"/>
      <c r="AS688" s="44"/>
      <c r="AT688" s="44" t="str">
        <f t="shared" si="3201"/>
        <v/>
      </c>
      <c r="AU688" s="45" t="str">
        <f t="shared" si="3202"/>
        <v/>
      </c>
      <c r="AV688" s="35"/>
      <c r="AW688" s="27"/>
      <c r="AX688" s="46"/>
      <c r="AY688" s="44"/>
      <c r="AZ688" s="44" t="str">
        <f t="shared" si="3224"/>
        <v/>
      </c>
      <c r="BA688" s="44"/>
      <c r="BB688" s="44" t="str">
        <f t="shared" si="3225"/>
        <v/>
      </c>
      <c r="BC688" s="44"/>
      <c r="BD688" s="44" t="str">
        <f t="shared" si="3226"/>
        <v/>
      </c>
      <c r="BE688" s="44"/>
      <c r="BF688" s="44"/>
      <c r="BG688" s="44"/>
      <c r="BH688" s="44" t="str">
        <f t="shared" si="3203"/>
        <v/>
      </c>
      <c r="BI688" s="45" t="str">
        <f t="shared" si="3204"/>
        <v/>
      </c>
      <c r="BJ688" s="35"/>
      <c r="BK688" s="50"/>
      <c r="BL688" s="46"/>
      <c r="BM688" s="43">
        <v>8949</v>
      </c>
      <c r="BN688" s="44">
        <f t="shared" si="3131"/>
        <v>18</v>
      </c>
      <c r="BO688" s="43">
        <v>260</v>
      </c>
      <c r="BP688" s="44">
        <f t="shared" si="3132"/>
        <v>1</v>
      </c>
      <c r="BQ688" s="43">
        <v>37</v>
      </c>
      <c r="BR688" s="44">
        <f t="shared" si="3133"/>
        <v>1</v>
      </c>
      <c r="BS688" s="43">
        <v>0</v>
      </c>
      <c r="BT688" s="62" t="str">
        <f t="shared" si="3134"/>
        <v>ミニ香水</v>
      </c>
      <c r="BU688" s="67">
        <f t="shared" si="3135"/>
        <v>1000</v>
      </c>
      <c r="BV688" s="43">
        <f t="shared" si="3136"/>
        <v>1000</v>
      </c>
      <c r="BW688" s="45">
        <f t="shared" si="3137"/>
        <v>0.55555555555555558</v>
      </c>
      <c r="BX688" s="35" t="s">
        <v>291</v>
      </c>
      <c r="BY688" s="27"/>
      <c r="BZ688" s="46"/>
      <c r="CA688" s="43">
        <v>18365</v>
      </c>
      <c r="CB688" s="44">
        <f t="shared" si="3138"/>
        <v>4</v>
      </c>
      <c r="CC688" s="43">
        <v>1030</v>
      </c>
      <c r="CD688" s="44">
        <f t="shared" si="3139"/>
        <v>3</v>
      </c>
      <c r="CE688" s="43">
        <v>5</v>
      </c>
      <c r="CF688" s="44">
        <f t="shared" si="3140"/>
        <v>4</v>
      </c>
      <c r="CG688" s="43">
        <v>1</v>
      </c>
      <c r="CH688" s="62" t="str">
        <f t="shared" si="3141"/>
        <v>ジャグラーイヤホン</v>
      </c>
      <c r="CI688" s="67">
        <f t="shared" si="3142"/>
        <v>1100</v>
      </c>
      <c r="CJ688" s="43">
        <f t="shared" si="3143"/>
        <v>4400</v>
      </c>
      <c r="CK688" s="45">
        <f t="shared" si="3144"/>
        <v>11</v>
      </c>
      <c r="CL688" s="35" t="s">
        <v>285</v>
      </c>
      <c r="CM688" s="27"/>
      <c r="CN688" s="46"/>
      <c r="CO688" s="43">
        <v>14461</v>
      </c>
      <c r="CP688" s="44">
        <f t="shared" si="3145"/>
        <v>42</v>
      </c>
      <c r="CQ688" s="43">
        <v>555</v>
      </c>
      <c r="CR688" s="44">
        <f t="shared" si="3146"/>
        <v>0</v>
      </c>
      <c r="CS688" s="43">
        <v>9</v>
      </c>
      <c r="CT688" s="44">
        <f t="shared" si="3147"/>
        <v>0</v>
      </c>
      <c r="CU688" s="43">
        <v>0</v>
      </c>
      <c r="CV688" s="106" t="str">
        <f t="shared" si="3148"/>
        <v>キティフェイスポーチ</v>
      </c>
      <c r="CW688" s="67">
        <f t="shared" si="3149"/>
        <v>900</v>
      </c>
      <c r="CX688" s="43">
        <f t="shared" si="3150"/>
        <v>0</v>
      </c>
      <c r="CY688" s="45">
        <f t="shared" si="3151"/>
        <v>0</v>
      </c>
      <c r="CZ688" s="35"/>
      <c r="DA688" s="58"/>
      <c r="DB688" s="46"/>
      <c r="DC688" s="43">
        <v>6201</v>
      </c>
      <c r="DD688" s="44">
        <f t="shared" si="3152"/>
        <v>28</v>
      </c>
      <c r="DE688" s="43">
        <v>198</v>
      </c>
      <c r="DF688" s="44">
        <f t="shared" si="3153"/>
        <v>0</v>
      </c>
      <c r="DG688" s="43">
        <v>8</v>
      </c>
      <c r="DH688" s="44">
        <f t="shared" si="3154"/>
        <v>0</v>
      </c>
      <c r="DI688" s="43">
        <v>4</v>
      </c>
      <c r="DJ688" s="106" t="str">
        <f t="shared" si="3155"/>
        <v>デジタルミニカメラ</v>
      </c>
      <c r="DK688" s="67">
        <f t="shared" si="3156"/>
        <v>0</v>
      </c>
      <c r="DL688" s="43">
        <f t="shared" si="3157"/>
        <v>0</v>
      </c>
      <c r="DM688" s="45">
        <f t="shared" si="3158"/>
        <v>0</v>
      </c>
      <c r="DN688" s="35" t="s">
        <v>289</v>
      </c>
      <c r="DO688" s="27"/>
      <c r="DP688" s="46"/>
      <c r="DQ688" s="43">
        <v>636</v>
      </c>
      <c r="DR688" s="44">
        <f t="shared" si="3159"/>
        <v>92</v>
      </c>
      <c r="DS688" s="43">
        <v>24</v>
      </c>
      <c r="DT688" s="44">
        <f t="shared" si="3160"/>
        <v>5</v>
      </c>
      <c r="DU688" s="43">
        <v>4</v>
      </c>
      <c r="DV688" s="44">
        <f t="shared" si="3161"/>
        <v>4</v>
      </c>
      <c r="DW688" s="43">
        <v>4</v>
      </c>
      <c r="DX688" s="106" t="str">
        <f t="shared" si="3162"/>
        <v>サンリオFAN</v>
      </c>
      <c r="DY688" s="67">
        <f t="shared" si="3163"/>
        <v>1100</v>
      </c>
      <c r="DZ688" s="43">
        <f t="shared" si="3164"/>
        <v>4400</v>
      </c>
      <c r="EA688" s="45">
        <f t="shared" si="3165"/>
        <v>0.47826086956521741</v>
      </c>
      <c r="EB688" s="35"/>
      <c r="EC688" s="27"/>
      <c r="ED688" s="46"/>
      <c r="EE688" s="67"/>
      <c r="EF688" s="44" t="str">
        <f t="shared" si="3227"/>
        <v/>
      </c>
      <c r="EG688" s="44"/>
      <c r="EH688" s="44"/>
      <c r="EI688" s="44"/>
      <c r="EJ688" s="44" t="str">
        <f t="shared" si="3228"/>
        <v/>
      </c>
      <c r="EK688" s="44"/>
      <c r="EL688" s="44"/>
      <c r="EM688" s="44"/>
      <c r="EN688" s="44" t="str">
        <f t="shared" si="3205"/>
        <v/>
      </c>
      <c r="EO688" s="45" t="str">
        <f t="shared" si="3206"/>
        <v/>
      </c>
      <c r="EP688" s="35"/>
      <c r="EQ688" s="27"/>
      <c r="ER688" s="46"/>
      <c r="ES688" s="44"/>
      <c r="ET688" s="44" t="str">
        <f t="shared" si="3229"/>
        <v/>
      </c>
      <c r="EU688" s="44"/>
      <c r="EV688" s="44" t="str">
        <f t="shared" si="3230"/>
        <v/>
      </c>
      <c r="EW688" s="44"/>
      <c r="EX688" s="44" t="str">
        <f t="shared" si="3231"/>
        <v/>
      </c>
      <c r="EY688" s="44"/>
      <c r="EZ688" s="44"/>
      <c r="FA688" s="44"/>
      <c r="FB688" s="44" t="str">
        <f t="shared" si="3207"/>
        <v/>
      </c>
      <c r="FC688" s="45" t="str">
        <f t="shared" si="3208"/>
        <v/>
      </c>
      <c r="FD688" s="35"/>
      <c r="HW688" s="181"/>
      <c r="IY688" s="33"/>
      <c r="IZ688" s="46"/>
      <c r="JA688" s="43">
        <v>3100</v>
      </c>
      <c r="JB688" s="44">
        <f t="shared" si="3166"/>
        <v>53</v>
      </c>
      <c r="JC688" s="43">
        <v>95</v>
      </c>
      <c r="JD688" s="44">
        <f t="shared" si="3167"/>
        <v>1</v>
      </c>
      <c r="JE688" s="43">
        <v>29</v>
      </c>
      <c r="JF688" s="44">
        <f t="shared" si="3168"/>
        <v>0</v>
      </c>
      <c r="JG688" s="43">
        <v>7</v>
      </c>
      <c r="JH688" s="106" t="str">
        <f t="shared" si="3169"/>
        <v>ミニ香水</v>
      </c>
      <c r="JI688" s="67">
        <f t="shared" si="3170"/>
        <v>1100</v>
      </c>
      <c r="JJ688" s="43">
        <f t="shared" si="3171"/>
        <v>0</v>
      </c>
      <c r="JK688" s="45">
        <f t="shared" si="3172"/>
        <v>0</v>
      </c>
      <c r="JL688" s="35"/>
      <c r="JM688" s="27"/>
      <c r="JN688" s="46"/>
      <c r="JO688" s="43">
        <v>3892</v>
      </c>
      <c r="JP688" s="44">
        <f t="shared" si="3173"/>
        <v>16</v>
      </c>
      <c r="JQ688" s="43">
        <v>86</v>
      </c>
      <c r="JR688" s="44">
        <f t="shared" si="3174"/>
        <v>0</v>
      </c>
      <c r="JS688" s="43">
        <v>9</v>
      </c>
      <c r="JT688" s="44">
        <f t="shared" si="3175"/>
        <v>0</v>
      </c>
      <c r="JU688" s="43">
        <v>0</v>
      </c>
      <c r="JV688" s="106" t="str">
        <f t="shared" si="3176"/>
        <v>ジャグラーサウンドボタン</v>
      </c>
      <c r="JW688" s="67">
        <f t="shared" si="3177"/>
        <v>900</v>
      </c>
      <c r="JX688" s="43">
        <f t="shared" si="3178"/>
        <v>0</v>
      </c>
      <c r="JY688" s="45">
        <f t="shared" si="3179"/>
        <v>0</v>
      </c>
      <c r="JZ688" s="35"/>
      <c r="KA688" s="61"/>
      <c r="KB688" s="46"/>
      <c r="KC688" s="43">
        <v>2916</v>
      </c>
      <c r="KD688" s="44">
        <f t="shared" si="3180"/>
        <v>19</v>
      </c>
      <c r="KE688" s="43">
        <v>90</v>
      </c>
      <c r="KF688" s="44">
        <f t="shared" si="3181"/>
        <v>1</v>
      </c>
      <c r="KG688" s="43">
        <v>14</v>
      </c>
      <c r="KH688" s="44">
        <f t="shared" si="3182"/>
        <v>1</v>
      </c>
      <c r="KI688" s="43">
        <v>5</v>
      </c>
      <c r="KJ688" s="106" t="str">
        <f t="shared" si="3183"/>
        <v>サンリオキーケース</v>
      </c>
      <c r="KK688" s="67">
        <f t="shared" si="3184"/>
        <v>726</v>
      </c>
      <c r="KL688" s="43">
        <f t="shared" si="3185"/>
        <v>726</v>
      </c>
      <c r="KM688" s="45">
        <f t="shared" si="3186"/>
        <v>0.38210526315789473</v>
      </c>
      <c r="KN688" s="35"/>
      <c r="KO688" s="27"/>
      <c r="KP688" s="46"/>
      <c r="KQ688" s="43">
        <v>3193</v>
      </c>
      <c r="KR688" s="44">
        <f t="shared" si="3187"/>
        <v>39</v>
      </c>
      <c r="KS688" s="43">
        <v>69</v>
      </c>
      <c r="KT688" s="44">
        <f t="shared" si="3188"/>
        <v>2</v>
      </c>
      <c r="KU688" s="43">
        <v>12</v>
      </c>
      <c r="KV688" s="44">
        <f t="shared" si="3189"/>
        <v>2</v>
      </c>
      <c r="KW688" s="43">
        <v>3</v>
      </c>
      <c r="KX688" s="106" t="str">
        <f t="shared" si="3192"/>
        <v>デジタルミニカメラ</v>
      </c>
      <c r="KY688" s="67">
        <f t="shared" si="3193"/>
        <v>722</v>
      </c>
      <c r="KZ688" s="43">
        <f t="shared" si="3190"/>
        <v>1444</v>
      </c>
      <c r="LA688" s="45">
        <f t="shared" si="3191"/>
        <v>0.37025641025641026</v>
      </c>
      <c r="LB688" s="35" t="s">
        <v>273</v>
      </c>
      <c r="LC688" s="27"/>
      <c r="LD688" s="74"/>
      <c r="LE688" s="75"/>
      <c r="LF688" s="75"/>
      <c r="LG688" s="75"/>
      <c r="LH688" s="75"/>
      <c r="LI688" s="76"/>
      <c r="LJ688" s="75"/>
      <c r="LK688" s="75"/>
      <c r="LL688" s="77"/>
      <c r="LM688" s="78"/>
      <c r="LN688" s="75"/>
      <c r="LO688" s="79"/>
      <c r="LP688" s="35"/>
      <c r="LQ688" s="27"/>
      <c r="LR688" s="46"/>
      <c r="LS688" s="67"/>
      <c r="LT688" s="44" t="str">
        <f t="shared" si="3232"/>
        <v/>
      </c>
      <c r="LU688" s="44"/>
      <c r="LV688" s="44"/>
      <c r="LW688" s="44"/>
      <c r="LX688" s="44" t="str">
        <f t="shared" si="3233"/>
        <v/>
      </c>
      <c r="LY688" s="44"/>
      <c r="LZ688" s="44"/>
      <c r="MA688" s="44"/>
      <c r="MB688" s="44" t="str">
        <f t="shared" si="3209"/>
        <v/>
      </c>
      <c r="MC688" s="45" t="str">
        <f t="shared" si="3210"/>
        <v/>
      </c>
      <c r="MD688" s="35"/>
      <c r="ME688" s="27"/>
      <c r="MF688" s="46"/>
      <c r="MG688" s="67"/>
      <c r="MH688" s="44" t="str">
        <f t="shared" si="3234"/>
        <v/>
      </c>
      <c r="MI688" s="44"/>
      <c r="MJ688" s="44"/>
      <c r="MK688" s="44"/>
      <c r="ML688" s="44" t="str">
        <f t="shared" si="3235"/>
        <v/>
      </c>
      <c r="MM688" s="44"/>
      <c r="MN688" s="44"/>
      <c r="MO688" s="44"/>
      <c r="MP688" s="44" t="str">
        <f t="shared" si="3211"/>
        <v/>
      </c>
      <c r="MQ688" s="45" t="str">
        <f t="shared" si="3212"/>
        <v/>
      </c>
      <c r="MR688" s="35"/>
      <c r="MS688" s="27"/>
      <c r="MT688" s="46"/>
      <c r="MU688" s="67"/>
      <c r="MV688" s="44" t="str">
        <f t="shared" si="3236"/>
        <v/>
      </c>
      <c r="MW688" s="44"/>
      <c r="MX688" s="44"/>
      <c r="MY688" s="44"/>
      <c r="MZ688" s="44" t="str">
        <f t="shared" si="3237"/>
        <v/>
      </c>
      <c r="NA688" s="44"/>
      <c r="NB688" s="44"/>
      <c r="NC688" s="44"/>
      <c r="ND688" s="44" t="str">
        <f t="shared" si="3213"/>
        <v/>
      </c>
      <c r="NE688" s="45" t="str">
        <f t="shared" si="3214"/>
        <v/>
      </c>
      <c r="NF688" s="35"/>
      <c r="NG688" s="27"/>
      <c r="NH688" s="46"/>
      <c r="NI688" s="67"/>
      <c r="NJ688" s="44" t="str">
        <f t="shared" si="3238"/>
        <v/>
      </c>
      <c r="NK688" s="44"/>
      <c r="NL688" s="44"/>
      <c r="NM688" s="44"/>
      <c r="NN688" s="44" t="str">
        <f t="shared" si="3239"/>
        <v/>
      </c>
      <c r="NO688" s="44"/>
      <c r="NP688" s="44"/>
      <c r="NQ688" s="44"/>
      <c r="NR688" s="44" t="str">
        <f t="shared" si="3215"/>
        <v/>
      </c>
      <c r="NS688" s="45" t="str">
        <f t="shared" si="3216"/>
        <v/>
      </c>
      <c r="NT688" s="35"/>
    </row>
    <row r="689" spans="1:384" ht="15" customHeight="1" thickTop="1" x14ac:dyDescent="0.2">
      <c r="A689" s="38"/>
      <c r="B689" s="39"/>
      <c r="C689" s="40"/>
      <c r="D689" s="40"/>
      <c r="E689" s="40"/>
      <c r="F689" s="140"/>
      <c r="G689" s="140"/>
      <c r="H689" s="42"/>
      <c r="I689" s="44"/>
      <c r="J689" s="44" t="str">
        <f t="shared" si="3217"/>
        <v/>
      </c>
      <c r="K689" s="44"/>
      <c r="L689" s="44"/>
      <c r="M689" s="44"/>
      <c r="N689" s="44" t="str">
        <f t="shared" si="3218"/>
        <v/>
      </c>
      <c r="O689" s="44"/>
      <c r="P689" s="44"/>
      <c r="Q689" s="44"/>
      <c r="R689" s="44" t="str">
        <f t="shared" si="3197"/>
        <v/>
      </c>
      <c r="S689" s="45" t="str">
        <f t="shared" si="3198"/>
        <v/>
      </c>
      <c r="T689" s="35"/>
      <c r="U689" s="27"/>
      <c r="V689" s="46"/>
      <c r="W689" s="67"/>
      <c r="X689" s="44" t="str">
        <f t="shared" si="3219"/>
        <v/>
      </c>
      <c r="Y689" s="44"/>
      <c r="Z689" s="44"/>
      <c r="AA689" s="44"/>
      <c r="AB689" s="44" t="str">
        <f t="shared" si="3220"/>
        <v/>
      </c>
      <c r="AC689" s="44"/>
      <c r="AD689" s="44"/>
      <c r="AE689" s="44"/>
      <c r="AF689" s="44" t="str">
        <f t="shared" si="3199"/>
        <v/>
      </c>
      <c r="AG689" s="45" t="str">
        <f t="shared" si="3200"/>
        <v/>
      </c>
      <c r="AH689" s="35"/>
      <c r="AI689" s="27"/>
      <c r="AJ689" s="46"/>
      <c r="AK689" s="44"/>
      <c r="AL689" s="44" t="str">
        <f t="shared" si="3221"/>
        <v/>
      </c>
      <c r="AM689" s="44"/>
      <c r="AN689" s="44" t="str">
        <f t="shared" si="3222"/>
        <v/>
      </c>
      <c r="AO689" s="44"/>
      <c r="AP689" s="44" t="str">
        <f t="shared" si="3223"/>
        <v/>
      </c>
      <c r="AQ689" s="44"/>
      <c r="AR689" s="44"/>
      <c r="AS689" s="44"/>
      <c r="AT689" s="44" t="str">
        <f t="shared" si="3201"/>
        <v/>
      </c>
      <c r="AU689" s="45" t="str">
        <f t="shared" si="3202"/>
        <v/>
      </c>
      <c r="AV689" s="35"/>
      <c r="AW689" s="27"/>
      <c r="AX689" s="46"/>
      <c r="AY689" s="44"/>
      <c r="AZ689" s="44" t="str">
        <f t="shared" si="3224"/>
        <v/>
      </c>
      <c r="BA689" s="44"/>
      <c r="BB689" s="44" t="str">
        <f t="shared" si="3225"/>
        <v/>
      </c>
      <c r="BC689" s="44"/>
      <c r="BD689" s="44" t="str">
        <f t="shared" si="3226"/>
        <v/>
      </c>
      <c r="BE689" s="44"/>
      <c r="BF689" s="44"/>
      <c r="BG689" s="44"/>
      <c r="BH689" s="44" t="str">
        <f t="shared" si="3203"/>
        <v/>
      </c>
      <c r="BI689" s="45" t="str">
        <f t="shared" si="3204"/>
        <v/>
      </c>
      <c r="BJ689" s="35"/>
      <c r="BK689" s="50"/>
      <c r="BL689" s="46"/>
      <c r="BM689" s="44">
        <v>9703</v>
      </c>
      <c r="BN689" s="44">
        <f t="shared" si="3131"/>
        <v>42</v>
      </c>
      <c r="BO689" s="44">
        <v>558</v>
      </c>
      <c r="BP689" s="44">
        <f t="shared" si="3132"/>
        <v>2</v>
      </c>
      <c r="BQ689" s="44">
        <v>33</v>
      </c>
      <c r="BR689" s="44">
        <f t="shared" si="3133"/>
        <v>2</v>
      </c>
      <c r="BS689" s="44">
        <v>0</v>
      </c>
      <c r="BT689" s="62" t="str">
        <f t="shared" si="3134"/>
        <v>ニキ</v>
      </c>
      <c r="BU689" s="67">
        <f t="shared" si="3135"/>
        <v>800</v>
      </c>
      <c r="BV689" s="44">
        <f t="shared" si="3136"/>
        <v>1600</v>
      </c>
      <c r="BW689" s="45">
        <f t="shared" si="3137"/>
        <v>0.38095238095238093</v>
      </c>
      <c r="BX689" s="35" t="s">
        <v>286</v>
      </c>
      <c r="BY689" s="27"/>
      <c r="BZ689" s="46"/>
      <c r="CA689" s="44">
        <v>15364</v>
      </c>
      <c r="CB689" s="44">
        <f t="shared" si="3138"/>
        <v>9</v>
      </c>
      <c r="CC689" s="44">
        <v>1814</v>
      </c>
      <c r="CD689" s="44">
        <f t="shared" si="3139"/>
        <v>0</v>
      </c>
      <c r="CE689" s="44">
        <v>14</v>
      </c>
      <c r="CF689" s="44">
        <f t="shared" si="3140"/>
        <v>0</v>
      </c>
      <c r="CG689" s="44">
        <v>6</v>
      </c>
      <c r="CH689" s="62" t="str">
        <f t="shared" si="3141"/>
        <v>チロルイヤホン</v>
      </c>
      <c r="CI689" s="67">
        <f t="shared" si="3142"/>
        <v>1100</v>
      </c>
      <c r="CJ689" s="44">
        <f t="shared" si="3143"/>
        <v>0</v>
      </c>
      <c r="CK689" s="45">
        <f t="shared" si="3144"/>
        <v>0</v>
      </c>
      <c r="CL689" s="35" t="s">
        <v>292</v>
      </c>
      <c r="CM689" s="27"/>
      <c r="CN689" s="46"/>
      <c r="CO689" s="44">
        <v>18925</v>
      </c>
      <c r="CP689" s="44">
        <f t="shared" si="3145"/>
        <v>55</v>
      </c>
      <c r="CQ689" s="44">
        <v>886</v>
      </c>
      <c r="CR689" s="44">
        <f t="shared" si="3146"/>
        <v>1</v>
      </c>
      <c r="CS689" s="44">
        <v>58</v>
      </c>
      <c r="CT689" s="44">
        <f t="shared" si="3147"/>
        <v>2</v>
      </c>
      <c r="CU689" s="44">
        <v>0</v>
      </c>
      <c r="CV689" s="60" t="str">
        <f t="shared" si="3148"/>
        <v>キティサンダルキーホルダー</v>
      </c>
      <c r="CW689" s="67">
        <f t="shared" si="3149"/>
        <v>605</v>
      </c>
      <c r="CX689" s="44">
        <f t="shared" si="3150"/>
        <v>1210</v>
      </c>
      <c r="CY689" s="45">
        <f t="shared" si="3151"/>
        <v>0.22</v>
      </c>
      <c r="CZ689" s="35"/>
      <c r="DA689" s="58"/>
      <c r="DB689" s="46"/>
      <c r="DC689" s="44">
        <v>6435</v>
      </c>
      <c r="DD689" s="44">
        <f t="shared" si="3152"/>
        <v>34</v>
      </c>
      <c r="DE689" s="44">
        <v>379</v>
      </c>
      <c r="DF689" s="44">
        <f t="shared" si="3153"/>
        <v>4</v>
      </c>
      <c r="DG689" s="44">
        <v>88</v>
      </c>
      <c r="DH689" s="44">
        <f t="shared" si="3154"/>
        <v>23</v>
      </c>
      <c r="DI689" s="44">
        <v>0</v>
      </c>
      <c r="DJ689" s="60" t="str">
        <f t="shared" si="3155"/>
        <v>スプランキーラバー</v>
      </c>
      <c r="DK689" s="67">
        <f t="shared" si="3156"/>
        <v>187</v>
      </c>
      <c r="DL689" s="44">
        <f t="shared" si="3157"/>
        <v>4301</v>
      </c>
      <c r="DM689" s="45">
        <f t="shared" si="3158"/>
        <v>1.2649999999999999</v>
      </c>
      <c r="DN689" s="35"/>
      <c r="DO689" s="27"/>
      <c r="DP689" s="46"/>
      <c r="DQ689" s="44">
        <v>222</v>
      </c>
      <c r="DR689" s="44">
        <f t="shared" si="3159"/>
        <v>56</v>
      </c>
      <c r="DS689" s="44">
        <v>11</v>
      </c>
      <c r="DT689" s="44">
        <f t="shared" si="3160"/>
        <v>0</v>
      </c>
      <c r="DU689" s="44">
        <v>18</v>
      </c>
      <c r="DV689" s="44">
        <f t="shared" si="3161"/>
        <v>0</v>
      </c>
      <c r="DW689" s="44">
        <v>0</v>
      </c>
      <c r="DX689" s="60" t="str">
        <f t="shared" si="3162"/>
        <v>ギャルキティキーケース</v>
      </c>
      <c r="DY689" s="67">
        <f t="shared" si="3163"/>
        <v>726</v>
      </c>
      <c r="DZ689" s="44">
        <f t="shared" si="3164"/>
        <v>0</v>
      </c>
      <c r="EA689" s="45">
        <f t="shared" si="3165"/>
        <v>0</v>
      </c>
      <c r="EB689" s="35"/>
      <c r="EC689" s="27"/>
      <c r="ED689" s="46"/>
      <c r="EE689" s="67"/>
      <c r="EF689" s="44" t="str">
        <f t="shared" si="3227"/>
        <v/>
      </c>
      <c r="EG689" s="44"/>
      <c r="EH689" s="44"/>
      <c r="EI689" s="44"/>
      <c r="EJ689" s="44" t="str">
        <f t="shared" si="3228"/>
        <v/>
      </c>
      <c r="EK689" s="44"/>
      <c r="EL689" s="44"/>
      <c r="EM689" s="44"/>
      <c r="EN689" s="44" t="str">
        <f t="shared" si="3205"/>
        <v/>
      </c>
      <c r="EO689" s="45" t="str">
        <f t="shared" si="3206"/>
        <v/>
      </c>
      <c r="EP689" s="35"/>
      <c r="EQ689" s="27"/>
      <c r="ER689" s="46"/>
      <c r="ES689" s="44"/>
      <c r="ET689" s="44" t="str">
        <f t="shared" si="3229"/>
        <v/>
      </c>
      <c r="EU689" s="44"/>
      <c r="EV689" s="44" t="str">
        <f t="shared" si="3230"/>
        <v/>
      </c>
      <c r="EW689" s="44"/>
      <c r="EX689" s="44" t="str">
        <f t="shared" si="3231"/>
        <v/>
      </c>
      <c r="EY689" s="44"/>
      <c r="EZ689" s="44"/>
      <c r="FA689" s="44"/>
      <c r="FB689" s="44" t="str">
        <f t="shared" si="3207"/>
        <v/>
      </c>
      <c r="FC689" s="45" t="str">
        <f t="shared" si="3208"/>
        <v/>
      </c>
      <c r="FD689" s="35"/>
      <c r="HW689" s="181"/>
      <c r="IY689" s="33"/>
      <c r="IZ689" s="46"/>
      <c r="JA689" s="44">
        <v>2991</v>
      </c>
      <c r="JB689" s="44">
        <f t="shared" si="3166"/>
        <v>79</v>
      </c>
      <c r="JC689" s="44">
        <v>98</v>
      </c>
      <c r="JD689" s="44">
        <f t="shared" si="3167"/>
        <v>3</v>
      </c>
      <c r="JE689" s="44">
        <v>19</v>
      </c>
      <c r="JF689" s="44">
        <f t="shared" si="3168"/>
        <v>3</v>
      </c>
      <c r="JG689" s="44">
        <v>3</v>
      </c>
      <c r="JH689" s="60" t="str">
        <f t="shared" si="3169"/>
        <v>アンパンマンもちふわ</v>
      </c>
      <c r="JI689" s="67">
        <f t="shared" si="3170"/>
        <v>673</v>
      </c>
      <c r="JJ689" s="44">
        <f t="shared" si="3171"/>
        <v>2019</v>
      </c>
      <c r="JK689" s="45">
        <f t="shared" si="3172"/>
        <v>0.25556962025316454</v>
      </c>
      <c r="JL689" s="35"/>
      <c r="JM689" s="27"/>
      <c r="JN689" s="46"/>
      <c r="JO689" s="44">
        <v>2397</v>
      </c>
      <c r="JP689" s="44">
        <f t="shared" si="3173"/>
        <v>44</v>
      </c>
      <c r="JQ689" s="44">
        <v>126</v>
      </c>
      <c r="JR689" s="44">
        <f t="shared" si="3174"/>
        <v>2</v>
      </c>
      <c r="JS689" s="44">
        <v>20</v>
      </c>
      <c r="JT689" s="44">
        <f t="shared" si="3175"/>
        <v>2</v>
      </c>
      <c r="JU689" s="44">
        <v>2</v>
      </c>
      <c r="JV689" s="60" t="str">
        <f t="shared" si="3176"/>
        <v>モンチッチヘアゴム</v>
      </c>
      <c r="JW689" s="67">
        <f t="shared" si="3177"/>
        <v>450</v>
      </c>
      <c r="JX689" s="44">
        <f t="shared" si="3178"/>
        <v>900</v>
      </c>
      <c r="JY689" s="45">
        <f t="shared" si="3179"/>
        <v>0.20454545454545456</v>
      </c>
      <c r="JZ689" s="35"/>
      <c r="KA689" s="61"/>
      <c r="KB689" s="46"/>
      <c r="KC689" s="44">
        <v>3032</v>
      </c>
      <c r="KD689" s="44">
        <f t="shared" si="3180"/>
        <v>25</v>
      </c>
      <c r="KE689" s="44">
        <v>224</v>
      </c>
      <c r="KF689" s="44">
        <f t="shared" si="3181"/>
        <v>2</v>
      </c>
      <c r="KG689" s="44">
        <v>4</v>
      </c>
      <c r="KH689" s="44">
        <f t="shared" si="3182"/>
        <v>2</v>
      </c>
      <c r="KI689" s="44">
        <v>8</v>
      </c>
      <c r="KJ689" s="62" t="str">
        <f t="shared" si="3183"/>
        <v>パイの実イヤホン</v>
      </c>
      <c r="KK689" s="67">
        <f t="shared" si="3184"/>
        <v>1100</v>
      </c>
      <c r="KL689" s="44">
        <f t="shared" si="3185"/>
        <v>2200</v>
      </c>
      <c r="KM689" s="45">
        <f t="shared" si="3186"/>
        <v>0.88</v>
      </c>
      <c r="KN689" s="35"/>
      <c r="KO689" s="27"/>
      <c r="KP689" s="46"/>
      <c r="KQ689" s="44">
        <v>4142</v>
      </c>
      <c r="KR689" s="44">
        <f t="shared" si="3187"/>
        <v>58</v>
      </c>
      <c r="KS689" s="44">
        <v>201</v>
      </c>
      <c r="KT689" s="44">
        <f t="shared" si="3188"/>
        <v>1</v>
      </c>
      <c r="KU689" s="44">
        <v>65</v>
      </c>
      <c r="KV689" s="44">
        <f t="shared" si="3189"/>
        <v>1</v>
      </c>
      <c r="KW689" s="44">
        <v>0</v>
      </c>
      <c r="KX689" s="60" t="str">
        <f t="shared" si="3192"/>
        <v>キティサンダルKH</v>
      </c>
      <c r="KY689" s="67">
        <f t="shared" si="3193"/>
        <v>605</v>
      </c>
      <c r="KZ689" s="44">
        <f t="shared" si="3190"/>
        <v>605</v>
      </c>
      <c r="LA689" s="45">
        <f t="shared" si="3191"/>
        <v>0.10431034482758621</v>
      </c>
      <c r="LB689" s="35"/>
      <c r="LC689" s="27"/>
      <c r="LD689" s="51" t="str">
        <f>IF(A669="","",A669)</f>
        <v/>
      </c>
      <c r="LE689" s="43"/>
      <c r="LF689" s="93"/>
      <c r="LG689" s="43"/>
      <c r="LH689" s="43"/>
      <c r="LI689" s="43"/>
      <c r="LJ689" s="87"/>
      <c r="LK689" s="43"/>
      <c r="LL689" s="64"/>
      <c r="LM689" s="47"/>
      <c r="LN689" s="87"/>
      <c r="LO689" s="54"/>
      <c r="LP689" s="35"/>
      <c r="LQ689" s="27"/>
      <c r="LR689" s="46"/>
      <c r="LS689" s="67"/>
      <c r="LT689" s="44" t="str">
        <f t="shared" si="3232"/>
        <v/>
      </c>
      <c r="LU689" s="44"/>
      <c r="LV689" s="44"/>
      <c r="LW689" s="44"/>
      <c r="LX689" s="44" t="str">
        <f t="shared" si="3233"/>
        <v/>
      </c>
      <c r="LY689" s="44"/>
      <c r="LZ689" s="44"/>
      <c r="MA689" s="44"/>
      <c r="MB689" s="44" t="str">
        <f t="shared" si="3209"/>
        <v/>
      </c>
      <c r="MC689" s="45" t="str">
        <f t="shared" si="3210"/>
        <v/>
      </c>
      <c r="MD689" s="35"/>
      <c r="ME689" s="27"/>
      <c r="MF689" s="46"/>
      <c r="MG689" s="67"/>
      <c r="MH689" s="44" t="str">
        <f t="shared" si="3234"/>
        <v/>
      </c>
      <c r="MI689" s="44"/>
      <c r="MJ689" s="44"/>
      <c r="MK689" s="44"/>
      <c r="ML689" s="44" t="str">
        <f t="shared" si="3235"/>
        <v/>
      </c>
      <c r="MM689" s="44"/>
      <c r="MN689" s="44"/>
      <c r="MO689" s="44"/>
      <c r="MP689" s="44" t="str">
        <f t="shared" si="3211"/>
        <v/>
      </c>
      <c r="MQ689" s="45" t="str">
        <f t="shared" si="3212"/>
        <v/>
      </c>
      <c r="MR689" s="35"/>
      <c r="MS689" s="27"/>
      <c r="MT689" s="46"/>
      <c r="MU689" s="67"/>
      <c r="MV689" s="44" t="str">
        <f t="shared" si="3236"/>
        <v/>
      </c>
      <c r="MW689" s="44"/>
      <c r="MX689" s="44"/>
      <c r="MY689" s="44"/>
      <c r="MZ689" s="44" t="str">
        <f t="shared" si="3237"/>
        <v/>
      </c>
      <c r="NA689" s="44"/>
      <c r="NB689" s="44"/>
      <c r="NC689" s="44"/>
      <c r="ND689" s="44" t="str">
        <f t="shared" si="3213"/>
        <v/>
      </c>
      <c r="NE689" s="45" t="str">
        <f t="shared" si="3214"/>
        <v/>
      </c>
      <c r="NF689" s="35"/>
      <c r="NG689" s="27"/>
      <c r="NH689" s="46"/>
      <c r="NI689" s="67"/>
      <c r="NJ689" s="44" t="str">
        <f t="shared" si="3238"/>
        <v/>
      </c>
      <c r="NK689" s="44"/>
      <c r="NL689" s="44"/>
      <c r="NM689" s="44"/>
      <c r="NN689" s="44" t="str">
        <f t="shared" si="3239"/>
        <v/>
      </c>
      <c r="NO689" s="44"/>
      <c r="NP689" s="44"/>
      <c r="NQ689" s="44"/>
      <c r="NR689" s="44" t="str">
        <f t="shared" si="3215"/>
        <v/>
      </c>
      <c r="NS689" s="45" t="str">
        <f t="shared" si="3216"/>
        <v/>
      </c>
      <c r="NT689" s="35"/>
    </row>
    <row r="690" spans="1:384" ht="15" customHeight="1" thickBot="1" x14ac:dyDescent="0.25">
      <c r="A690" s="38"/>
      <c r="B690" s="39"/>
      <c r="C690" s="40"/>
      <c r="D690" s="40"/>
      <c r="E690" s="40"/>
      <c r="F690" s="140"/>
      <c r="G690" s="140"/>
      <c r="H690" s="42"/>
      <c r="I690" s="44"/>
      <c r="J690" s="44" t="str">
        <f t="shared" si="3217"/>
        <v/>
      </c>
      <c r="K690" s="44"/>
      <c r="L690" s="44"/>
      <c r="M690" s="44"/>
      <c r="N690" s="44" t="str">
        <f t="shared" si="3218"/>
        <v/>
      </c>
      <c r="O690" s="44"/>
      <c r="P690" s="44"/>
      <c r="Q690" s="44"/>
      <c r="R690" s="44" t="str">
        <f t="shared" si="3197"/>
        <v/>
      </c>
      <c r="S690" s="45" t="str">
        <f t="shared" si="3198"/>
        <v/>
      </c>
      <c r="T690" s="35"/>
      <c r="U690" s="27"/>
      <c r="V690" s="46"/>
      <c r="W690" s="67"/>
      <c r="X690" s="44" t="str">
        <f t="shared" si="3219"/>
        <v/>
      </c>
      <c r="Y690" s="44"/>
      <c r="Z690" s="44"/>
      <c r="AA690" s="44"/>
      <c r="AB690" s="44" t="str">
        <f t="shared" si="3220"/>
        <v/>
      </c>
      <c r="AC690" s="44"/>
      <c r="AD690" s="44"/>
      <c r="AE690" s="44"/>
      <c r="AF690" s="44" t="str">
        <f t="shared" si="3199"/>
        <v/>
      </c>
      <c r="AG690" s="45" t="str">
        <f t="shared" si="3200"/>
        <v/>
      </c>
      <c r="AH690" s="35"/>
      <c r="AI690" s="27"/>
      <c r="AJ690" s="46"/>
      <c r="AK690" s="44"/>
      <c r="AL690" s="44" t="str">
        <f t="shared" si="3221"/>
        <v/>
      </c>
      <c r="AM690" s="44"/>
      <c r="AN690" s="44" t="str">
        <f t="shared" si="3222"/>
        <v/>
      </c>
      <c r="AO690" s="44"/>
      <c r="AP690" s="44" t="str">
        <f t="shared" si="3223"/>
        <v/>
      </c>
      <c r="AQ690" s="44"/>
      <c r="AR690" s="44"/>
      <c r="AS690" s="44"/>
      <c r="AT690" s="44" t="str">
        <f t="shared" si="3201"/>
        <v/>
      </c>
      <c r="AU690" s="45" t="str">
        <f t="shared" si="3202"/>
        <v/>
      </c>
      <c r="AV690" s="35"/>
      <c r="AW690" s="27"/>
      <c r="AX690" s="46"/>
      <c r="AY690" s="44"/>
      <c r="AZ690" s="44" t="str">
        <f t="shared" si="3224"/>
        <v/>
      </c>
      <c r="BA690" s="44"/>
      <c r="BB690" s="44" t="str">
        <f t="shared" si="3225"/>
        <v/>
      </c>
      <c r="BC690" s="44"/>
      <c r="BD690" s="44" t="str">
        <f t="shared" si="3226"/>
        <v/>
      </c>
      <c r="BE690" s="44"/>
      <c r="BF690" s="44"/>
      <c r="BG690" s="44"/>
      <c r="BH690" s="44" t="str">
        <f t="shared" si="3203"/>
        <v/>
      </c>
      <c r="BI690" s="45" t="str">
        <f t="shared" si="3204"/>
        <v/>
      </c>
      <c r="BJ690" s="35"/>
      <c r="BK690" s="50"/>
      <c r="BL690" s="74"/>
      <c r="BM690" s="75">
        <v>9390</v>
      </c>
      <c r="BN690" s="75">
        <f t="shared" si="3131"/>
        <v>222</v>
      </c>
      <c r="BO690" s="75">
        <v>488</v>
      </c>
      <c r="BP690" s="75">
        <f t="shared" si="3132"/>
        <v>4</v>
      </c>
      <c r="BQ690" s="75">
        <v>35</v>
      </c>
      <c r="BR690" s="75">
        <f t="shared" si="3133"/>
        <v>3</v>
      </c>
      <c r="BS690" s="75">
        <v>0</v>
      </c>
      <c r="BT690" s="77" t="str">
        <f t="shared" si="3134"/>
        <v>ＡＩモンスターラバー</v>
      </c>
      <c r="BU690" s="78">
        <f t="shared" si="3135"/>
        <v>198</v>
      </c>
      <c r="BV690" s="75">
        <f t="shared" si="3136"/>
        <v>594</v>
      </c>
      <c r="BW690" s="79">
        <f t="shared" si="3137"/>
        <v>2.6756756756756758E-2</v>
      </c>
      <c r="BX690" s="35"/>
      <c r="BY690" s="27"/>
      <c r="BZ690" s="74"/>
      <c r="CA690" s="75">
        <v>16702</v>
      </c>
      <c r="CB690" s="75">
        <f t="shared" si="3138"/>
        <v>81</v>
      </c>
      <c r="CC690" s="75">
        <v>1942</v>
      </c>
      <c r="CD690" s="75">
        <f t="shared" si="3139"/>
        <v>5</v>
      </c>
      <c r="CE690" s="75">
        <v>90</v>
      </c>
      <c r="CF690" s="75">
        <f t="shared" si="3140"/>
        <v>6</v>
      </c>
      <c r="CG690" s="75">
        <v>0</v>
      </c>
      <c r="CH690" s="77" t="str">
        <f t="shared" si="3141"/>
        <v>スプランキーラバー</v>
      </c>
      <c r="CI690" s="78">
        <f t="shared" si="3142"/>
        <v>187</v>
      </c>
      <c r="CJ690" s="75">
        <f t="shared" si="3143"/>
        <v>1122</v>
      </c>
      <c r="CK690" s="79">
        <f t="shared" si="3144"/>
        <v>0.13851851851851851</v>
      </c>
      <c r="CL690" s="35"/>
      <c r="CM690" s="27"/>
      <c r="CN690" s="74"/>
      <c r="CO690" s="75">
        <v>13599</v>
      </c>
      <c r="CP690" s="75">
        <f t="shared" si="3145"/>
        <v>78</v>
      </c>
      <c r="CQ690" s="75">
        <v>1652</v>
      </c>
      <c r="CR690" s="75">
        <f t="shared" si="3146"/>
        <v>11</v>
      </c>
      <c r="CS690" s="75">
        <v>425</v>
      </c>
      <c r="CT690" s="75">
        <f t="shared" si="3147"/>
        <v>5</v>
      </c>
      <c r="CU690" s="75">
        <v>0</v>
      </c>
      <c r="CV690" s="77" t="str">
        <f t="shared" si="3148"/>
        <v>サンリオブレスレット</v>
      </c>
      <c r="CW690" s="78">
        <f t="shared" si="3149"/>
        <v>200</v>
      </c>
      <c r="CX690" s="75">
        <f t="shared" si="3150"/>
        <v>1000</v>
      </c>
      <c r="CY690" s="79">
        <f t="shared" si="3151"/>
        <v>0.12820512820512819</v>
      </c>
      <c r="CZ690" s="35"/>
      <c r="DA690" s="58"/>
      <c r="DB690" s="74"/>
      <c r="DC690" s="75">
        <v>4139</v>
      </c>
      <c r="DD690" s="75">
        <f t="shared" si="3152"/>
        <v>4</v>
      </c>
      <c r="DE690" s="75">
        <v>238</v>
      </c>
      <c r="DF690" s="75">
        <f t="shared" si="3153"/>
        <v>0</v>
      </c>
      <c r="DG690" s="75">
        <v>9</v>
      </c>
      <c r="DH690" s="75">
        <f t="shared" si="3154"/>
        <v>0</v>
      </c>
      <c r="DI690" s="75">
        <v>9</v>
      </c>
      <c r="DJ690" s="77" t="str">
        <f t="shared" si="3155"/>
        <v>ピクミンマスコット</v>
      </c>
      <c r="DK690" s="78">
        <f t="shared" si="3156"/>
        <v>682</v>
      </c>
      <c r="DL690" s="75">
        <f t="shared" si="3157"/>
        <v>0</v>
      </c>
      <c r="DM690" s="79">
        <f t="shared" si="3158"/>
        <v>0</v>
      </c>
      <c r="DN690" s="35" t="s">
        <v>287</v>
      </c>
      <c r="DO690" s="27"/>
      <c r="DP690" s="74"/>
      <c r="DQ690" s="75">
        <v>296</v>
      </c>
      <c r="DR690" s="75">
        <f t="shared" si="3159"/>
        <v>46</v>
      </c>
      <c r="DS690" s="75">
        <v>6</v>
      </c>
      <c r="DT690" s="75">
        <f t="shared" si="3160"/>
        <v>1</v>
      </c>
      <c r="DU690" s="75">
        <v>4</v>
      </c>
      <c r="DV690" s="75">
        <f t="shared" si="3161"/>
        <v>1</v>
      </c>
      <c r="DW690" s="75">
        <v>5</v>
      </c>
      <c r="DX690" s="77" t="str">
        <f t="shared" si="3162"/>
        <v>キティフェイスポーチ</v>
      </c>
      <c r="DY690" s="78">
        <f t="shared" si="3163"/>
        <v>957</v>
      </c>
      <c r="DZ690" s="75">
        <f t="shared" si="3164"/>
        <v>957</v>
      </c>
      <c r="EA690" s="79">
        <f t="shared" si="3165"/>
        <v>0.20804347826086955</v>
      </c>
      <c r="EB690" s="35"/>
      <c r="EC690" s="27"/>
      <c r="ED690" s="46"/>
      <c r="EE690" s="67"/>
      <c r="EF690" s="44" t="str">
        <f t="shared" si="3227"/>
        <v/>
      </c>
      <c r="EG690" s="44"/>
      <c r="EH690" s="44"/>
      <c r="EI690" s="44"/>
      <c r="EJ690" s="44" t="str">
        <f t="shared" si="3228"/>
        <v/>
      </c>
      <c r="EK690" s="44"/>
      <c r="EL690" s="44"/>
      <c r="EM690" s="44"/>
      <c r="EN690" s="44" t="str">
        <f t="shared" si="3205"/>
        <v/>
      </c>
      <c r="EO690" s="45" t="str">
        <f t="shared" si="3206"/>
        <v/>
      </c>
      <c r="EP690" s="35"/>
      <c r="EQ690" s="27"/>
      <c r="ER690" s="46"/>
      <c r="ES690" s="44"/>
      <c r="ET690" s="44" t="str">
        <f t="shared" si="3229"/>
        <v/>
      </c>
      <c r="EU690" s="44"/>
      <c r="EV690" s="44" t="str">
        <f t="shared" si="3230"/>
        <v/>
      </c>
      <c r="EW690" s="44"/>
      <c r="EX690" s="44" t="str">
        <f t="shared" si="3231"/>
        <v/>
      </c>
      <c r="EY690" s="44"/>
      <c r="EZ690" s="44"/>
      <c r="FA690" s="44"/>
      <c r="FB690" s="44" t="str">
        <f t="shared" si="3207"/>
        <v/>
      </c>
      <c r="FC690" s="45" t="str">
        <f t="shared" si="3208"/>
        <v/>
      </c>
      <c r="FD690" s="35"/>
      <c r="HW690" s="181"/>
      <c r="IY690" s="33"/>
      <c r="IZ690" s="74"/>
      <c r="JA690" s="75">
        <v>3817</v>
      </c>
      <c r="JB690" s="75">
        <f t="shared" si="3166"/>
        <v>61</v>
      </c>
      <c r="JC690" s="75">
        <v>181</v>
      </c>
      <c r="JD690" s="75">
        <f t="shared" si="3167"/>
        <v>5</v>
      </c>
      <c r="JE690" s="75">
        <v>101</v>
      </c>
      <c r="JF690" s="75">
        <f t="shared" si="3168"/>
        <v>4</v>
      </c>
      <c r="JG690" s="75">
        <v>0</v>
      </c>
      <c r="JH690" s="77" t="str">
        <f t="shared" si="3169"/>
        <v>スプランキーラバー</v>
      </c>
      <c r="JI690" s="78">
        <f t="shared" si="3170"/>
        <v>200</v>
      </c>
      <c r="JJ690" s="75">
        <f t="shared" si="3171"/>
        <v>800</v>
      </c>
      <c r="JK690" s="79">
        <f t="shared" si="3172"/>
        <v>0.13114754098360656</v>
      </c>
      <c r="JL690" s="35"/>
      <c r="JM690" s="27"/>
      <c r="JN690" s="74"/>
      <c r="JO690" s="75">
        <v>4165</v>
      </c>
      <c r="JP690" s="75">
        <f t="shared" si="3173"/>
        <v>103</v>
      </c>
      <c r="JQ690" s="75">
        <v>184</v>
      </c>
      <c r="JR690" s="75">
        <f t="shared" si="3174"/>
        <v>4</v>
      </c>
      <c r="JS690" s="75">
        <v>40</v>
      </c>
      <c r="JT690" s="75">
        <f t="shared" si="3175"/>
        <v>2</v>
      </c>
      <c r="JU690" s="75">
        <v>0</v>
      </c>
      <c r="JV690" s="77" t="str">
        <f t="shared" si="3176"/>
        <v>NICI</v>
      </c>
      <c r="JW690" s="78">
        <f t="shared" si="3177"/>
        <v>682</v>
      </c>
      <c r="JX690" s="75">
        <f t="shared" si="3178"/>
        <v>1364</v>
      </c>
      <c r="JY690" s="79">
        <f t="shared" si="3179"/>
        <v>0.13242718446601942</v>
      </c>
      <c r="JZ690" s="35"/>
      <c r="KA690" s="61"/>
      <c r="KB690" s="74"/>
      <c r="KC690" s="75">
        <v>2176</v>
      </c>
      <c r="KD690" s="75">
        <f t="shared" si="3180"/>
        <v>17</v>
      </c>
      <c r="KE690" s="75">
        <v>127</v>
      </c>
      <c r="KF690" s="75">
        <f t="shared" si="3181"/>
        <v>1</v>
      </c>
      <c r="KG690" s="75">
        <v>15</v>
      </c>
      <c r="KH690" s="75">
        <f t="shared" si="3182"/>
        <v>1</v>
      </c>
      <c r="KI690" s="75">
        <v>0</v>
      </c>
      <c r="KJ690" s="85" t="str">
        <f t="shared" si="3183"/>
        <v>お菓子ウォレット</v>
      </c>
      <c r="KK690" s="78">
        <f t="shared" si="3184"/>
        <v>800</v>
      </c>
      <c r="KL690" s="75">
        <f t="shared" si="3185"/>
        <v>800</v>
      </c>
      <c r="KM690" s="79">
        <f t="shared" si="3186"/>
        <v>0.47058823529411764</v>
      </c>
      <c r="KN690" s="35"/>
      <c r="KO690" s="27"/>
      <c r="KP690" s="74"/>
      <c r="KQ690" s="75">
        <v>3006</v>
      </c>
      <c r="KR690" s="75">
        <f t="shared" si="3187"/>
        <v>21</v>
      </c>
      <c r="KS690" s="75">
        <v>161</v>
      </c>
      <c r="KT690" s="75">
        <f t="shared" si="3188"/>
        <v>2</v>
      </c>
      <c r="KU690" s="75">
        <v>3</v>
      </c>
      <c r="KV690" s="75">
        <f t="shared" si="3189"/>
        <v>2</v>
      </c>
      <c r="KW690" s="75">
        <v>6</v>
      </c>
      <c r="KX690" s="77" t="str">
        <f t="shared" si="3192"/>
        <v>キティフェイスポーチ</v>
      </c>
      <c r="KY690" s="78">
        <f t="shared" si="3193"/>
        <v>957</v>
      </c>
      <c r="KZ690" s="75">
        <f t="shared" si="3190"/>
        <v>1914</v>
      </c>
      <c r="LA690" s="79">
        <f t="shared" si="3191"/>
        <v>0.91142857142857148</v>
      </c>
      <c r="LB690" s="35" t="s">
        <v>268</v>
      </c>
      <c r="LC690" s="27"/>
      <c r="LD690" s="46"/>
      <c r="LE690" s="44"/>
      <c r="LF690" s="44"/>
      <c r="LG690" s="44"/>
      <c r="LH690" s="44"/>
      <c r="LI690" s="43"/>
      <c r="LJ690" s="44"/>
      <c r="LK690" s="44"/>
      <c r="LL690" s="72"/>
      <c r="LM690" s="67"/>
      <c r="LN690" s="44"/>
      <c r="LO690" s="45"/>
      <c r="LP690" s="35"/>
      <c r="LQ690" s="27"/>
      <c r="LR690" s="46"/>
      <c r="LS690" s="67"/>
      <c r="LT690" s="44" t="str">
        <f t="shared" si="3232"/>
        <v/>
      </c>
      <c r="LU690" s="44"/>
      <c r="LV690" s="44"/>
      <c r="LW690" s="44"/>
      <c r="LX690" s="44" t="str">
        <f t="shared" si="3233"/>
        <v/>
      </c>
      <c r="LY690" s="44"/>
      <c r="LZ690" s="44"/>
      <c r="MA690" s="44"/>
      <c r="MB690" s="44" t="str">
        <f t="shared" si="3209"/>
        <v/>
      </c>
      <c r="MC690" s="45" t="str">
        <f t="shared" si="3210"/>
        <v/>
      </c>
      <c r="MD690" s="35"/>
      <c r="ME690" s="27"/>
      <c r="MF690" s="46"/>
      <c r="MG690" s="67"/>
      <c r="MH690" s="44" t="str">
        <f t="shared" si="3234"/>
        <v/>
      </c>
      <c r="MI690" s="44"/>
      <c r="MJ690" s="44"/>
      <c r="MK690" s="44"/>
      <c r="ML690" s="44" t="str">
        <f t="shared" si="3235"/>
        <v/>
      </c>
      <c r="MM690" s="44"/>
      <c r="MN690" s="44"/>
      <c r="MO690" s="44"/>
      <c r="MP690" s="44" t="str">
        <f t="shared" si="3211"/>
        <v/>
      </c>
      <c r="MQ690" s="45" t="str">
        <f t="shared" si="3212"/>
        <v/>
      </c>
      <c r="MR690" s="35"/>
      <c r="MS690" s="27"/>
      <c r="MT690" s="46"/>
      <c r="MU690" s="67"/>
      <c r="MV690" s="44" t="str">
        <f t="shared" si="3236"/>
        <v/>
      </c>
      <c r="MW690" s="44"/>
      <c r="MX690" s="44"/>
      <c r="MY690" s="44"/>
      <c r="MZ690" s="44" t="str">
        <f t="shared" si="3237"/>
        <v/>
      </c>
      <c r="NA690" s="44"/>
      <c r="NB690" s="44"/>
      <c r="NC690" s="44"/>
      <c r="ND690" s="44" t="str">
        <f t="shared" si="3213"/>
        <v/>
      </c>
      <c r="NE690" s="45" t="str">
        <f t="shared" si="3214"/>
        <v/>
      </c>
      <c r="NF690" s="35"/>
      <c r="NG690" s="27"/>
      <c r="NH690" s="46"/>
      <c r="NI690" s="67"/>
      <c r="NJ690" s="44" t="str">
        <f t="shared" si="3238"/>
        <v/>
      </c>
      <c r="NK690" s="44"/>
      <c r="NL690" s="44"/>
      <c r="NM690" s="44"/>
      <c r="NN690" s="44" t="str">
        <f t="shared" si="3239"/>
        <v/>
      </c>
      <c r="NO690" s="44"/>
      <c r="NP690" s="44"/>
      <c r="NQ690" s="44"/>
      <c r="NR690" s="44" t="str">
        <f t="shared" si="3215"/>
        <v/>
      </c>
      <c r="NS690" s="45" t="str">
        <f t="shared" si="3216"/>
        <v/>
      </c>
      <c r="NT690" s="35"/>
    </row>
    <row r="691" spans="1:384" ht="15" customHeight="1" thickTop="1" thickBot="1" x14ac:dyDescent="0.25">
      <c r="A691" s="38"/>
      <c r="B691" s="39"/>
      <c r="C691" s="40"/>
      <c r="D691" s="40"/>
      <c r="E691" s="40"/>
      <c r="F691" s="140"/>
      <c r="G691" s="140"/>
      <c r="H691" s="42"/>
      <c r="I691" s="44"/>
      <c r="J691" s="44" t="str">
        <f t="shared" si="3217"/>
        <v/>
      </c>
      <c r="K691" s="44"/>
      <c r="L691" s="44"/>
      <c r="M691" s="44"/>
      <c r="N691" s="44" t="str">
        <f t="shared" si="3218"/>
        <v/>
      </c>
      <c r="O691" s="44"/>
      <c r="P691" s="44"/>
      <c r="Q691" s="44"/>
      <c r="R691" s="44" t="str">
        <f t="shared" si="3197"/>
        <v/>
      </c>
      <c r="S691" s="45" t="str">
        <f t="shared" si="3198"/>
        <v/>
      </c>
      <c r="T691" s="35"/>
      <c r="U691" s="27"/>
      <c r="V691" s="46"/>
      <c r="W691" s="67"/>
      <c r="X691" s="44" t="str">
        <f t="shared" si="3219"/>
        <v/>
      </c>
      <c r="Y691" s="44"/>
      <c r="Z691" s="44"/>
      <c r="AA691" s="44"/>
      <c r="AB691" s="44" t="str">
        <f t="shared" si="3220"/>
        <v/>
      </c>
      <c r="AC691" s="44"/>
      <c r="AD691" s="44"/>
      <c r="AE691" s="44"/>
      <c r="AF691" s="44" t="str">
        <f t="shared" si="3199"/>
        <v/>
      </c>
      <c r="AG691" s="45" t="str">
        <f t="shared" si="3200"/>
        <v/>
      </c>
      <c r="AH691" s="35"/>
      <c r="AI691" s="27"/>
      <c r="AJ691" s="46"/>
      <c r="AK691" s="44"/>
      <c r="AL691" s="44" t="str">
        <f t="shared" si="3221"/>
        <v/>
      </c>
      <c r="AM691" s="44"/>
      <c r="AN691" s="44" t="str">
        <f t="shared" si="3222"/>
        <v/>
      </c>
      <c r="AO691" s="44"/>
      <c r="AP691" s="44" t="str">
        <f t="shared" si="3223"/>
        <v/>
      </c>
      <c r="AQ691" s="44"/>
      <c r="AR691" s="44"/>
      <c r="AS691" s="44"/>
      <c r="AT691" s="44" t="str">
        <f t="shared" si="3201"/>
        <v/>
      </c>
      <c r="AU691" s="45" t="str">
        <f t="shared" si="3202"/>
        <v/>
      </c>
      <c r="AV691" s="35"/>
      <c r="AW691" s="27"/>
      <c r="AX691" s="46"/>
      <c r="AY691" s="44"/>
      <c r="AZ691" s="44" t="str">
        <f t="shared" si="3224"/>
        <v/>
      </c>
      <c r="BA691" s="44"/>
      <c r="BB691" s="44" t="str">
        <f t="shared" si="3225"/>
        <v/>
      </c>
      <c r="BC691" s="44"/>
      <c r="BD691" s="44" t="str">
        <f t="shared" si="3226"/>
        <v/>
      </c>
      <c r="BE691" s="44"/>
      <c r="BF691" s="44"/>
      <c r="BG691" s="44"/>
      <c r="BH691" s="44" t="str">
        <f t="shared" si="3203"/>
        <v/>
      </c>
      <c r="BI691" s="45" t="str">
        <f t="shared" si="3204"/>
        <v/>
      </c>
      <c r="BJ691" s="35"/>
      <c r="BK691" s="50"/>
      <c r="BL691" s="51">
        <f>IF($A667="","",$A667)</f>
        <v>45854</v>
      </c>
      <c r="BM691" s="44">
        <v>11143</v>
      </c>
      <c r="BN691" s="43">
        <f t="shared" si="3131"/>
        <v>75</v>
      </c>
      <c r="BO691" s="44">
        <v>405</v>
      </c>
      <c r="BP691" s="87">
        <f t="shared" si="3132"/>
        <v>1</v>
      </c>
      <c r="BQ691" s="90">
        <v>7</v>
      </c>
      <c r="BR691" s="43">
        <f t="shared" si="3133"/>
        <v>2</v>
      </c>
      <c r="BS691" s="43">
        <v>26</v>
      </c>
      <c r="BT691" s="53" t="str">
        <f t="shared" si="3134"/>
        <v>サンリオFAN</v>
      </c>
      <c r="BU691" s="47">
        <f t="shared" si="3135"/>
        <v>1100</v>
      </c>
      <c r="BV691" s="44">
        <f t="shared" si="3136"/>
        <v>2200</v>
      </c>
      <c r="BW691" s="89">
        <f t="shared" si="3137"/>
        <v>0.29333333333333333</v>
      </c>
      <c r="BX691" s="35" t="s">
        <v>296</v>
      </c>
      <c r="BY691" s="27"/>
      <c r="BZ691" s="51">
        <f>IF($A667="","",$A667)</f>
        <v>45854</v>
      </c>
      <c r="CA691" s="44">
        <v>16581</v>
      </c>
      <c r="CB691" s="43">
        <f t="shared" si="3138"/>
        <v>34</v>
      </c>
      <c r="CC691" s="44">
        <v>928</v>
      </c>
      <c r="CD691" s="87">
        <f t="shared" si="3139"/>
        <v>0</v>
      </c>
      <c r="CE691" s="43">
        <v>6</v>
      </c>
      <c r="CF691" s="43">
        <f t="shared" si="3140"/>
        <v>0</v>
      </c>
      <c r="CG691" s="43">
        <v>0</v>
      </c>
      <c r="CH691" s="53" t="str">
        <f t="shared" si="3141"/>
        <v>ジャグラーサウンドフラッシュ</v>
      </c>
      <c r="CI691" s="47">
        <f t="shared" si="3142"/>
        <v>800</v>
      </c>
      <c r="CJ691" s="44">
        <f t="shared" si="3143"/>
        <v>0</v>
      </c>
      <c r="CK691" s="89">
        <f t="shared" si="3144"/>
        <v>0</v>
      </c>
      <c r="CL691" s="35"/>
      <c r="CM691" s="27"/>
      <c r="CN691" s="51">
        <f>IF($A667="","",$A667)</f>
        <v>45854</v>
      </c>
      <c r="CO691" s="44">
        <v>16321</v>
      </c>
      <c r="CP691" s="43">
        <f t="shared" si="3145"/>
        <v>27</v>
      </c>
      <c r="CQ691" s="44">
        <v>695</v>
      </c>
      <c r="CR691" s="87">
        <f t="shared" si="3146"/>
        <v>0</v>
      </c>
      <c r="CS691" s="43">
        <v>18</v>
      </c>
      <c r="CT691" s="43">
        <f t="shared" si="3147"/>
        <v>0</v>
      </c>
      <c r="CU691" s="43">
        <v>0</v>
      </c>
      <c r="CV691" s="53" t="str">
        <f t="shared" si="3148"/>
        <v>ギャルキティキーケース</v>
      </c>
      <c r="CW691" s="47">
        <f t="shared" si="3149"/>
        <v>726</v>
      </c>
      <c r="CX691" s="44">
        <f t="shared" si="3150"/>
        <v>0</v>
      </c>
      <c r="CY691" s="89">
        <f t="shared" si="3151"/>
        <v>0</v>
      </c>
      <c r="CZ691" s="35"/>
      <c r="DA691" s="58"/>
      <c r="DB691" s="51">
        <f>IF($A667="","",$A667)</f>
        <v>45854</v>
      </c>
      <c r="DC691" s="44">
        <v>6410</v>
      </c>
      <c r="DD691" s="43">
        <f t="shared" si="3152"/>
        <v>7</v>
      </c>
      <c r="DE691" s="44">
        <v>227</v>
      </c>
      <c r="DF691" s="87">
        <f t="shared" si="3153"/>
        <v>0</v>
      </c>
      <c r="DG691" s="43">
        <v>12</v>
      </c>
      <c r="DH691" s="43">
        <f t="shared" si="3154"/>
        <v>0</v>
      </c>
      <c r="DI691" s="43">
        <v>0</v>
      </c>
      <c r="DJ691" s="71" t="str">
        <f t="shared" si="3155"/>
        <v>チロルイヤホン</v>
      </c>
      <c r="DK691" s="47">
        <f t="shared" si="3156"/>
        <v>1100</v>
      </c>
      <c r="DL691" s="44">
        <f t="shared" si="3157"/>
        <v>0</v>
      </c>
      <c r="DM691" s="89">
        <f t="shared" si="3158"/>
        <v>0</v>
      </c>
      <c r="DN691" s="92" t="s">
        <v>303</v>
      </c>
      <c r="DO691" s="27"/>
      <c r="DP691" s="51">
        <f>IF($A667="","",$A667)</f>
        <v>45854</v>
      </c>
      <c r="DQ691" s="44">
        <v>239</v>
      </c>
      <c r="DR691" s="43">
        <f t="shared" si="3159"/>
        <v>37</v>
      </c>
      <c r="DS691" s="44">
        <v>12</v>
      </c>
      <c r="DT691" s="87">
        <f t="shared" si="3160"/>
        <v>1</v>
      </c>
      <c r="DU691" s="43">
        <v>23</v>
      </c>
      <c r="DV691" s="43">
        <f t="shared" si="3161"/>
        <v>0</v>
      </c>
      <c r="DW691" s="43">
        <v>0</v>
      </c>
      <c r="DX691" s="53" t="str">
        <f t="shared" si="3162"/>
        <v>ゴールドイヤホン</v>
      </c>
      <c r="DY691" s="47">
        <f t="shared" si="3163"/>
        <v>770</v>
      </c>
      <c r="DZ691" s="44">
        <f t="shared" si="3164"/>
        <v>0</v>
      </c>
      <c r="EA691" s="89">
        <f t="shared" si="3165"/>
        <v>0</v>
      </c>
      <c r="EB691" s="35"/>
      <c r="EC691" s="27"/>
      <c r="ED691" s="46"/>
      <c r="EE691" s="67"/>
      <c r="EF691" s="44" t="str">
        <f t="shared" si="3227"/>
        <v/>
      </c>
      <c r="EG691" s="44"/>
      <c r="EH691" s="44"/>
      <c r="EI691" s="44"/>
      <c r="EJ691" s="44" t="str">
        <f t="shared" si="3228"/>
        <v/>
      </c>
      <c r="EK691" s="44"/>
      <c r="EL691" s="44"/>
      <c r="EM691" s="44"/>
      <c r="EN691" s="44" t="str">
        <f t="shared" si="3205"/>
        <v/>
      </c>
      <c r="EO691" s="45" t="str">
        <f t="shared" si="3206"/>
        <v/>
      </c>
      <c r="EP691" s="35"/>
      <c r="EQ691" s="27"/>
      <c r="ER691" s="46"/>
      <c r="ES691" s="44"/>
      <c r="ET691" s="44" t="str">
        <f t="shared" si="3229"/>
        <v/>
      </c>
      <c r="EU691" s="44"/>
      <c r="EV691" s="44" t="str">
        <f t="shared" si="3230"/>
        <v/>
      </c>
      <c r="EW691" s="44"/>
      <c r="EX691" s="44" t="str">
        <f t="shared" si="3231"/>
        <v/>
      </c>
      <c r="EY691" s="44"/>
      <c r="EZ691" s="44"/>
      <c r="FA691" s="44"/>
      <c r="FB691" s="44" t="str">
        <f t="shared" si="3207"/>
        <v/>
      </c>
      <c r="FC691" s="45" t="str">
        <f t="shared" si="3208"/>
        <v/>
      </c>
      <c r="FD691" s="35"/>
      <c r="HW691" s="181"/>
      <c r="IY691" s="33"/>
      <c r="IZ691" s="51">
        <f>IF($A667="","",$A667)</f>
        <v>45854</v>
      </c>
      <c r="JA691" s="44">
        <v>5000</v>
      </c>
      <c r="JB691" s="43">
        <f t="shared" si="3166"/>
        <v>30</v>
      </c>
      <c r="JC691" s="44">
        <v>261</v>
      </c>
      <c r="JD691" s="87">
        <f t="shared" si="3167"/>
        <v>0</v>
      </c>
      <c r="JE691" s="43">
        <v>26</v>
      </c>
      <c r="JF691" s="43">
        <f t="shared" si="3168"/>
        <v>0</v>
      </c>
      <c r="JG691" s="43">
        <v>6</v>
      </c>
      <c r="JH691" s="53" t="str">
        <f t="shared" si="3169"/>
        <v>猫アイシャドウ</v>
      </c>
      <c r="JI691" s="47">
        <f t="shared" si="3170"/>
        <v>1034</v>
      </c>
      <c r="JJ691" s="44">
        <f t="shared" si="3171"/>
        <v>0</v>
      </c>
      <c r="JK691" s="89">
        <f t="shared" si="3172"/>
        <v>0</v>
      </c>
      <c r="JL691" s="35"/>
      <c r="JM691" s="27"/>
      <c r="JN691" s="51">
        <f>IF($A667="","",$A667)</f>
        <v>45854</v>
      </c>
      <c r="JO691" s="44">
        <v>4179</v>
      </c>
      <c r="JP691" s="43">
        <f t="shared" si="3173"/>
        <v>18</v>
      </c>
      <c r="JQ691" s="44">
        <v>129</v>
      </c>
      <c r="JR691" s="87">
        <f t="shared" si="3174"/>
        <v>0</v>
      </c>
      <c r="JS691" s="43">
        <v>12</v>
      </c>
      <c r="JT691" s="43">
        <f t="shared" si="3175"/>
        <v>0</v>
      </c>
      <c r="JU691" s="43">
        <v>0</v>
      </c>
      <c r="JV691" s="71" t="str">
        <f t="shared" si="3176"/>
        <v>ジャグラーイヤホン</v>
      </c>
      <c r="JW691" s="47">
        <f t="shared" si="3177"/>
        <v>1100</v>
      </c>
      <c r="JX691" s="44">
        <f t="shared" si="3178"/>
        <v>0</v>
      </c>
      <c r="JY691" s="89">
        <f t="shared" si="3179"/>
        <v>0</v>
      </c>
      <c r="JZ691" s="92" t="s">
        <v>230</v>
      </c>
      <c r="KA691" s="61"/>
      <c r="KB691" s="51">
        <f>IF($A667="","",$A667)</f>
        <v>45854</v>
      </c>
      <c r="KC691" s="44">
        <v>3925</v>
      </c>
      <c r="KD691" s="43">
        <f t="shared" si="3180"/>
        <v>32</v>
      </c>
      <c r="KE691" s="44">
        <v>160</v>
      </c>
      <c r="KF691" s="87">
        <f t="shared" si="3181"/>
        <v>0</v>
      </c>
      <c r="KG691" s="43">
        <v>9</v>
      </c>
      <c r="KH691" s="43">
        <f t="shared" si="3182"/>
        <v>0</v>
      </c>
      <c r="KI691" s="43">
        <v>0</v>
      </c>
      <c r="KJ691" s="53" t="str">
        <f t="shared" si="3183"/>
        <v>サンリオFAN</v>
      </c>
      <c r="KK691" s="47">
        <f t="shared" si="3184"/>
        <v>1100</v>
      </c>
      <c r="KL691" s="44">
        <f t="shared" si="3185"/>
        <v>0</v>
      </c>
      <c r="KM691" s="89">
        <f t="shared" si="3186"/>
        <v>0</v>
      </c>
      <c r="KN691" s="35"/>
      <c r="KO691" s="27"/>
      <c r="KP691" s="51">
        <f>IF($A667="","",$A667)</f>
        <v>45854</v>
      </c>
      <c r="KQ691" s="44">
        <v>2972</v>
      </c>
      <c r="KR691" s="43">
        <f t="shared" si="3187"/>
        <v>6</v>
      </c>
      <c r="KS691" s="44">
        <v>149</v>
      </c>
      <c r="KT691" s="87">
        <f t="shared" si="3188"/>
        <v>1</v>
      </c>
      <c r="KU691" s="43">
        <v>55</v>
      </c>
      <c r="KV691" s="43">
        <f t="shared" si="3189"/>
        <v>1</v>
      </c>
      <c r="KW691" s="43">
        <v>22</v>
      </c>
      <c r="KX691" s="53" t="str">
        <f t="shared" si="3192"/>
        <v>サンリオシューズキーホルダー</v>
      </c>
      <c r="KY691" s="47">
        <f t="shared" si="3193"/>
        <v>387</v>
      </c>
      <c r="KZ691" s="44">
        <f t="shared" si="3190"/>
        <v>387</v>
      </c>
      <c r="LA691" s="89">
        <f t="shared" si="3191"/>
        <v>0.64500000000000002</v>
      </c>
      <c r="LB691" s="35"/>
      <c r="LC691" s="27"/>
      <c r="LD691" s="74"/>
      <c r="LE691" s="75"/>
      <c r="LF691" s="75"/>
      <c r="LG691" s="75"/>
      <c r="LH691" s="75"/>
      <c r="LI691" s="76"/>
      <c r="LJ691" s="75"/>
      <c r="LK691" s="75"/>
      <c r="LL691" s="77"/>
      <c r="LM691" s="78"/>
      <c r="LN691" s="75"/>
      <c r="LO691" s="79"/>
      <c r="LP691" s="35"/>
      <c r="LQ691" s="27"/>
      <c r="LR691" s="46"/>
      <c r="LS691" s="67"/>
      <c r="LT691" s="44" t="str">
        <f t="shared" si="3232"/>
        <v/>
      </c>
      <c r="LU691" s="44"/>
      <c r="LV691" s="44"/>
      <c r="LW691" s="44"/>
      <c r="LX691" s="44" t="str">
        <f t="shared" si="3233"/>
        <v/>
      </c>
      <c r="LY691" s="44"/>
      <c r="LZ691" s="44"/>
      <c r="MA691" s="44"/>
      <c r="MB691" s="44" t="str">
        <f t="shared" si="3209"/>
        <v/>
      </c>
      <c r="MC691" s="45" t="str">
        <f t="shared" si="3210"/>
        <v/>
      </c>
      <c r="MD691" s="35"/>
      <c r="ME691" s="27"/>
      <c r="MF691" s="46"/>
      <c r="MG691" s="67"/>
      <c r="MH691" s="44" t="str">
        <f t="shared" si="3234"/>
        <v/>
      </c>
      <c r="MI691" s="44"/>
      <c r="MJ691" s="44"/>
      <c r="MK691" s="44"/>
      <c r="ML691" s="44" t="str">
        <f t="shared" si="3235"/>
        <v/>
      </c>
      <c r="MM691" s="44"/>
      <c r="MN691" s="44"/>
      <c r="MO691" s="44"/>
      <c r="MP691" s="44" t="str">
        <f t="shared" si="3211"/>
        <v/>
      </c>
      <c r="MQ691" s="45" t="str">
        <f t="shared" si="3212"/>
        <v/>
      </c>
      <c r="MR691" s="35"/>
      <c r="MS691" s="27"/>
      <c r="MT691" s="46"/>
      <c r="MU691" s="67"/>
      <c r="MV691" s="44" t="str">
        <f t="shared" si="3236"/>
        <v/>
      </c>
      <c r="MW691" s="44"/>
      <c r="MX691" s="44"/>
      <c r="MY691" s="44"/>
      <c r="MZ691" s="44" t="str">
        <f t="shared" si="3237"/>
        <v/>
      </c>
      <c r="NA691" s="44"/>
      <c r="NB691" s="44"/>
      <c r="NC691" s="44"/>
      <c r="ND691" s="44" t="str">
        <f t="shared" si="3213"/>
        <v/>
      </c>
      <c r="NE691" s="45" t="str">
        <f t="shared" si="3214"/>
        <v/>
      </c>
      <c r="NF691" s="35"/>
      <c r="NG691" s="27"/>
      <c r="NH691" s="46"/>
      <c r="NI691" s="67"/>
      <c r="NJ691" s="44" t="str">
        <f t="shared" si="3238"/>
        <v/>
      </c>
      <c r="NK691" s="44"/>
      <c r="NL691" s="44"/>
      <c r="NM691" s="44"/>
      <c r="NN691" s="44" t="str">
        <f t="shared" si="3239"/>
        <v/>
      </c>
      <c r="NO691" s="44"/>
      <c r="NP691" s="44"/>
      <c r="NQ691" s="44"/>
      <c r="NR691" s="44" t="str">
        <f t="shared" si="3215"/>
        <v/>
      </c>
      <c r="NS691" s="45" t="str">
        <f t="shared" si="3216"/>
        <v/>
      </c>
      <c r="NT691" s="35"/>
    </row>
    <row r="692" spans="1:384" ht="15" customHeight="1" thickTop="1" x14ac:dyDescent="0.2">
      <c r="A692" s="38"/>
      <c r="B692" s="39"/>
      <c r="C692" s="40"/>
      <c r="D692" s="40"/>
      <c r="E692" s="40"/>
      <c r="F692" s="140"/>
      <c r="G692" s="140"/>
      <c r="H692" s="42"/>
      <c r="I692" s="44"/>
      <c r="J692" s="44" t="str">
        <f t="shared" si="3217"/>
        <v/>
      </c>
      <c r="K692" s="44"/>
      <c r="L692" s="44"/>
      <c r="M692" s="44"/>
      <c r="N692" s="44" t="str">
        <f t="shared" si="3218"/>
        <v/>
      </c>
      <c r="O692" s="44"/>
      <c r="P692" s="44"/>
      <c r="Q692" s="44"/>
      <c r="R692" s="44" t="str">
        <f t="shared" si="3197"/>
        <v/>
      </c>
      <c r="S692" s="45" t="str">
        <f t="shared" si="3198"/>
        <v/>
      </c>
      <c r="T692" s="35"/>
      <c r="U692" s="27"/>
      <c r="V692" s="46"/>
      <c r="W692" s="67"/>
      <c r="X692" s="44" t="str">
        <f t="shared" si="3219"/>
        <v/>
      </c>
      <c r="Y692" s="44"/>
      <c r="Z692" s="44"/>
      <c r="AA692" s="44"/>
      <c r="AB692" s="44" t="str">
        <f t="shared" si="3220"/>
        <v/>
      </c>
      <c r="AC692" s="44"/>
      <c r="AD692" s="44"/>
      <c r="AE692" s="44"/>
      <c r="AF692" s="44" t="str">
        <f t="shared" si="3199"/>
        <v/>
      </c>
      <c r="AG692" s="45" t="str">
        <f t="shared" si="3200"/>
        <v/>
      </c>
      <c r="AH692" s="35"/>
      <c r="AI692" s="27"/>
      <c r="AJ692" s="46"/>
      <c r="AK692" s="44"/>
      <c r="AL692" s="44" t="str">
        <f t="shared" si="3221"/>
        <v/>
      </c>
      <c r="AM692" s="44"/>
      <c r="AN692" s="44" t="str">
        <f t="shared" si="3222"/>
        <v/>
      </c>
      <c r="AO692" s="44"/>
      <c r="AP692" s="44" t="str">
        <f t="shared" si="3223"/>
        <v/>
      </c>
      <c r="AQ692" s="44"/>
      <c r="AR692" s="44"/>
      <c r="AS692" s="44"/>
      <c r="AT692" s="44" t="str">
        <f t="shared" si="3201"/>
        <v/>
      </c>
      <c r="AU692" s="45" t="str">
        <f t="shared" si="3202"/>
        <v/>
      </c>
      <c r="AV692" s="35"/>
      <c r="AW692" s="27"/>
      <c r="AX692" s="46"/>
      <c r="AY692" s="44"/>
      <c r="AZ692" s="44" t="str">
        <f t="shared" si="3224"/>
        <v/>
      </c>
      <c r="BA692" s="44"/>
      <c r="BB692" s="44" t="str">
        <f t="shared" si="3225"/>
        <v/>
      </c>
      <c r="BC692" s="44"/>
      <c r="BD692" s="44" t="str">
        <f t="shared" si="3226"/>
        <v/>
      </c>
      <c r="BE692" s="44"/>
      <c r="BF692" s="44"/>
      <c r="BG692" s="44"/>
      <c r="BH692" s="44" t="str">
        <f t="shared" si="3203"/>
        <v/>
      </c>
      <c r="BI692" s="45" t="str">
        <f t="shared" si="3204"/>
        <v/>
      </c>
      <c r="BJ692" s="35"/>
      <c r="BK692" s="50"/>
      <c r="BL692" s="46"/>
      <c r="BM692" s="43">
        <v>8968</v>
      </c>
      <c r="BN692" s="44">
        <f t="shared" si="3131"/>
        <v>19</v>
      </c>
      <c r="BO692" s="43">
        <v>261</v>
      </c>
      <c r="BP692" s="66">
        <f t="shared" si="3132"/>
        <v>1</v>
      </c>
      <c r="BQ692" s="91">
        <v>36</v>
      </c>
      <c r="BR692" s="67">
        <f t="shared" si="3133"/>
        <v>1</v>
      </c>
      <c r="BS692" s="43">
        <v>0</v>
      </c>
      <c r="BT692" s="62" t="str">
        <f t="shared" si="3134"/>
        <v>ミニ香水</v>
      </c>
      <c r="BU692" s="67">
        <f t="shared" si="3135"/>
        <v>1000</v>
      </c>
      <c r="BV692" s="43">
        <f t="shared" si="3136"/>
        <v>1000</v>
      </c>
      <c r="BW692" s="45">
        <f t="shared" si="3137"/>
        <v>0.52631578947368418</v>
      </c>
      <c r="BX692" s="92" t="s">
        <v>301</v>
      </c>
      <c r="BY692" s="27"/>
      <c r="BZ692" s="46"/>
      <c r="CA692" s="43">
        <v>18400</v>
      </c>
      <c r="CB692" s="44">
        <f t="shared" si="3138"/>
        <v>35</v>
      </c>
      <c r="CC692" s="43">
        <v>1030</v>
      </c>
      <c r="CD692" s="44">
        <f t="shared" si="3139"/>
        <v>0</v>
      </c>
      <c r="CE692" s="44">
        <v>6</v>
      </c>
      <c r="CF692" s="44">
        <f t="shared" si="3140"/>
        <v>0</v>
      </c>
      <c r="CG692" s="44">
        <v>0</v>
      </c>
      <c r="CH692" s="60" t="s">
        <v>279</v>
      </c>
      <c r="CI692" s="67">
        <v>1050</v>
      </c>
      <c r="CJ692" s="43">
        <f t="shared" si="3143"/>
        <v>0</v>
      </c>
      <c r="CK692" s="45">
        <f t="shared" si="3144"/>
        <v>0</v>
      </c>
      <c r="CL692" s="35"/>
      <c r="CM692" s="27"/>
      <c r="CN692" s="46"/>
      <c r="CO692" s="43">
        <v>14633</v>
      </c>
      <c r="CP692" s="44">
        <f t="shared" si="3145"/>
        <v>172</v>
      </c>
      <c r="CQ692" s="43">
        <v>555</v>
      </c>
      <c r="CR692" s="44">
        <f t="shared" si="3146"/>
        <v>0</v>
      </c>
      <c r="CS692" s="44">
        <v>9</v>
      </c>
      <c r="CT692" s="44">
        <f t="shared" si="3147"/>
        <v>0</v>
      </c>
      <c r="CU692" s="44">
        <v>0</v>
      </c>
      <c r="CV692" s="60" t="str">
        <f t="shared" si="3148"/>
        <v>キティフェイスポーチ</v>
      </c>
      <c r="CW692" s="67">
        <f t="shared" si="3149"/>
        <v>900</v>
      </c>
      <c r="CX692" s="43">
        <f t="shared" si="3150"/>
        <v>0</v>
      </c>
      <c r="CY692" s="45">
        <f t="shared" si="3151"/>
        <v>0</v>
      </c>
      <c r="CZ692" s="35"/>
      <c r="DA692" s="58"/>
      <c r="DB692" s="46"/>
      <c r="DC692" s="43">
        <v>6206</v>
      </c>
      <c r="DD692" s="44">
        <f t="shared" si="3152"/>
        <v>5</v>
      </c>
      <c r="DE692" s="43">
        <v>198</v>
      </c>
      <c r="DF692" s="44">
        <f t="shared" si="3153"/>
        <v>0</v>
      </c>
      <c r="DG692" s="44">
        <v>12</v>
      </c>
      <c r="DH692" s="44">
        <f t="shared" si="3154"/>
        <v>0</v>
      </c>
      <c r="DI692" s="43">
        <v>0</v>
      </c>
      <c r="DJ692" s="62" t="str">
        <f t="shared" si="3155"/>
        <v>デジタルミニカメラ</v>
      </c>
      <c r="DK692" s="67">
        <f t="shared" si="3156"/>
        <v>0</v>
      </c>
      <c r="DL692" s="43">
        <f t="shared" si="3157"/>
        <v>0</v>
      </c>
      <c r="DM692" s="45">
        <f t="shared" si="3158"/>
        <v>0</v>
      </c>
      <c r="DN692" s="92" t="s">
        <v>302</v>
      </c>
      <c r="DO692" s="27"/>
      <c r="DP692" s="46"/>
      <c r="DQ692" s="43">
        <v>688</v>
      </c>
      <c r="DR692" s="44">
        <f t="shared" si="3159"/>
        <v>52</v>
      </c>
      <c r="DS692" s="43">
        <v>26</v>
      </c>
      <c r="DT692" s="44">
        <f t="shared" si="3160"/>
        <v>2</v>
      </c>
      <c r="DU692" s="44">
        <v>6</v>
      </c>
      <c r="DV692" s="44">
        <f t="shared" si="3161"/>
        <v>2</v>
      </c>
      <c r="DW692" s="43">
        <v>4</v>
      </c>
      <c r="DX692" s="60" t="str">
        <f t="shared" si="3162"/>
        <v>サンリオFAN</v>
      </c>
      <c r="DY692" s="67">
        <f t="shared" si="3163"/>
        <v>1100</v>
      </c>
      <c r="DZ692" s="43">
        <f t="shared" si="3164"/>
        <v>2200</v>
      </c>
      <c r="EA692" s="45">
        <f t="shared" si="3165"/>
        <v>0.42307692307692307</v>
      </c>
      <c r="EB692" s="35"/>
      <c r="EC692" s="27"/>
      <c r="ED692" s="46"/>
      <c r="EE692" s="67"/>
      <c r="EF692" s="44" t="str">
        <f t="shared" si="3227"/>
        <v/>
      </c>
      <c r="EG692" s="44"/>
      <c r="EH692" s="44"/>
      <c r="EI692" s="44"/>
      <c r="EJ692" s="44" t="str">
        <f t="shared" si="3228"/>
        <v/>
      </c>
      <c r="EK692" s="44"/>
      <c r="EL692" s="44"/>
      <c r="EM692" s="44"/>
      <c r="EN692" s="44" t="str">
        <f t="shared" si="3205"/>
        <v/>
      </c>
      <c r="EO692" s="45" t="str">
        <f t="shared" si="3206"/>
        <v/>
      </c>
      <c r="EP692" s="35"/>
      <c r="EQ692" s="27"/>
      <c r="ER692" s="46"/>
      <c r="ES692" s="44"/>
      <c r="ET692" s="44" t="str">
        <f t="shared" si="3229"/>
        <v/>
      </c>
      <c r="EU692" s="44"/>
      <c r="EV692" s="44" t="str">
        <f t="shared" si="3230"/>
        <v/>
      </c>
      <c r="EW692" s="44"/>
      <c r="EX692" s="44" t="str">
        <f t="shared" si="3231"/>
        <v/>
      </c>
      <c r="EY692" s="44"/>
      <c r="EZ692" s="44"/>
      <c r="FA692" s="44"/>
      <c r="FB692" s="44" t="str">
        <f t="shared" si="3207"/>
        <v/>
      </c>
      <c r="FC692" s="45" t="str">
        <f t="shared" si="3208"/>
        <v/>
      </c>
      <c r="FD692" s="35"/>
      <c r="HW692" s="181"/>
      <c r="IY692" s="33"/>
      <c r="IZ692" s="46"/>
      <c r="JA692" s="43">
        <v>3141</v>
      </c>
      <c r="JB692" s="44">
        <f t="shared" si="3166"/>
        <v>41</v>
      </c>
      <c r="JC692" s="43">
        <v>97</v>
      </c>
      <c r="JD692" s="44">
        <f t="shared" si="3167"/>
        <v>2</v>
      </c>
      <c r="JE692" s="44">
        <v>34</v>
      </c>
      <c r="JF692" s="44">
        <f t="shared" si="3168"/>
        <v>2</v>
      </c>
      <c r="JG692" s="43">
        <v>0</v>
      </c>
      <c r="JH692" s="60" t="str">
        <f t="shared" si="3169"/>
        <v>ミニ香水</v>
      </c>
      <c r="JI692" s="67">
        <f t="shared" si="3170"/>
        <v>1100</v>
      </c>
      <c r="JJ692" s="43">
        <f t="shared" si="3171"/>
        <v>2200</v>
      </c>
      <c r="JK692" s="45">
        <f t="shared" si="3172"/>
        <v>0.53658536585365857</v>
      </c>
      <c r="JL692" s="35"/>
      <c r="JM692" s="27"/>
      <c r="JN692" s="46"/>
      <c r="JO692" s="43">
        <v>3916</v>
      </c>
      <c r="JP692" s="44">
        <f t="shared" si="3173"/>
        <v>24</v>
      </c>
      <c r="JQ692" s="43">
        <v>86</v>
      </c>
      <c r="JR692" s="44">
        <f t="shared" si="3174"/>
        <v>0</v>
      </c>
      <c r="JS692" s="44">
        <v>9</v>
      </c>
      <c r="JT692" s="44">
        <f t="shared" si="3175"/>
        <v>0</v>
      </c>
      <c r="JU692" s="43">
        <v>0</v>
      </c>
      <c r="JV692" s="60" t="str">
        <f t="shared" si="3176"/>
        <v>ジャグラーサウンドボタン</v>
      </c>
      <c r="JW692" s="67">
        <f t="shared" si="3177"/>
        <v>900</v>
      </c>
      <c r="JX692" s="43">
        <f t="shared" si="3178"/>
        <v>0</v>
      </c>
      <c r="JY692" s="45">
        <f t="shared" si="3179"/>
        <v>0</v>
      </c>
      <c r="JZ692" s="35"/>
      <c r="KA692" s="61"/>
      <c r="KB692" s="46"/>
      <c r="KC692" s="43">
        <v>2942</v>
      </c>
      <c r="KD692" s="44">
        <f t="shared" si="3180"/>
        <v>26</v>
      </c>
      <c r="KE692" s="43">
        <v>92</v>
      </c>
      <c r="KF692" s="44">
        <f t="shared" si="3181"/>
        <v>2</v>
      </c>
      <c r="KG692" s="44">
        <v>17</v>
      </c>
      <c r="KH692" s="44">
        <f t="shared" si="3182"/>
        <v>2</v>
      </c>
      <c r="KI692" s="43">
        <v>0</v>
      </c>
      <c r="KJ692" s="60" t="str">
        <f t="shared" si="3183"/>
        <v>サンリオキーケース</v>
      </c>
      <c r="KK692" s="67">
        <f t="shared" si="3184"/>
        <v>726</v>
      </c>
      <c r="KL692" s="43">
        <f t="shared" si="3185"/>
        <v>1452</v>
      </c>
      <c r="KM692" s="45">
        <f t="shared" si="3186"/>
        <v>0.55846153846153845</v>
      </c>
      <c r="KN692" s="35" t="s">
        <v>305</v>
      </c>
      <c r="KO692" s="27"/>
      <c r="KP692" s="46"/>
      <c r="KQ692" s="43">
        <v>3195</v>
      </c>
      <c r="KR692" s="44">
        <f t="shared" si="3187"/>
        <v>2</v>
      </c>
      <c r="KS692" s="43">
        <v>69</v>
      </c>
      <c r="KT692" s="44">
        <f t="shared" si="3188"/>
        <v>0</v>
      </c>
      <c r="KU692" s="44">
        <v>14</v>
      </c>
      <c r="KV692" s="44">
        <f t="shared" si="3189"/>
        <v>1</v>
      </c>
      <c r="KW692" s="43">
        <v>1</v>
      </c>
      <c r="KX692" s="60" t="str">
        <f t="shared" si="3192"/>
        <v>デジタルミニカメラ</v>
      </c>
      <c r="KY692" s="67">
        <f t="shared" si="3193"/>
        <v>722</v>
      </c>
      <c r="KZ692" s="43">
        <f t="shared" si="3190"/>
        <v>722</v>
      </c>
      <c r="LA692" s="45">
        <f t="shared" si="3191"/>
        <v>3.61</v>
      </c>
      <c r="LB692" s="35" t="s">
        <v>300</v>
      </c>
      <c r="LC692" s="27"/>
      <c r="LD692" s="51" t="str">
        <f>IF(A670="","",A670)</f>
        <v/>
      </c>
      <c r="LE692" s="43"/>
      <c r="LF692" s="93" t="str">
        <f>IF(LE692="","",LE692-LE689)</f>
        <v/>
      </c>
      <c r="LG692" s="43"/>
      <c r="LH692" s="43" t="str">
        <f t="shared" si="3194"/>
        <v/>
      </c>
      <c r="LI692" s="43"/>
      <c r="LJ692" s="87" t="str">
        <f t="shared" si="3195"/>
        <v/>
      </c>
      <c r="LK692" s="43"/>
      <c r="LL692" s="64" t="str">
        <f>IF(LE692="","",LL689)</f>
        <v/>
      </c>
      <c r="LM692" s="47" t="str">
        <f>IF(LF692="","",LM689)</f>
        <v/>
      </c>
      <c r="LN692" s="87" t="str">
        <f t="shared" si="3130"/>
        <v/>
      </c>
      <c r="LO692" s="54"/>
      <c r="LP692" s="35"/>
      <c r="LQ692" s="27"/>
      <c r="LR692" s="46"/>
      <c r="LS692" s="67"/>
      <c r="LT692" s="44" t="str">
        <f t="shared" si="3232"/>
        <v/>
      </c>
      <c r="LU692" s="44"/>
      <c r="LV692" s="44"/>
      <c r="LW692" s="44"/>
      <c r="LX692" s="44" t="str">
        <f t="shared" si="3233"/>
        <v/>
      </c>
      <c r="LY692" s="44"/>
      <c r="LZ692" s="44"/>
      <c r="MA692" s="44"/>
      <c r="MB692" s="44" t="str">
        <f t="shared" si="3209"/>
        <v/>
      </c>
      <c r="MC692" s="45" t="str">
        <f t="shared" si="3210"/>
        <v/>
      </c>
      <c r="MD692" s="35"/>
      <c r="ME692" s="27"/>
      <c r="MF692" s="46"/>
      <c r="MG692" s="67"/>
      <c r="MH692" s="44" t="str">
        <f t="shared" si="3234"/>
        <v/>
      </c>
      <c r="MI692" s="44"/>
      <c r="MJ692" s="44"/>
      <c r="MK692" s="44"/>
      <c r="ML692" s="44" t="str">
        <f t="shared" si="3235"/>
        <v/>
      </c>
      <c r="MM692" s="44"/>
      <c r="MN692" s="44"/>
      <c r="MO692" s="44"/>
      <c r="MP692" s="44" t="str">
        <f t="shared" si="3211"/>
        <v/>
      </c>
      <c r="MQ692" s="45" t="str">
        <f t="shared" si="3212"/>
        <v/>
      </c>
      <c r="MR692" s="35"/>
      <c r="MS692" s="27"/>
      <c r="MT692" s="46"/>
      <c r="MU692" s="67"/>
      <c r="MV692" s="44" t="str">
        <f t="shared" si="3236"/>
        <v/>
      </c>
      <c r="MW692" s="44"/>
      <c r="MX692" s="44"/>
      <c r="MY692" s="44"/>
      <c r="MZ692" s="44" t="str">
        <f t="shared" si="3237"/>
        <v/>
      </c>
      <c r="NA692" s="44"/>
      <c r="NB692" s="44"/>
      <c r="NC692" s="44"/>
      <c r="ND692" s="44" t="str">
        <f t="shared" si="3213"/>
        <v/>
      </c>
      <c r="NE692" s="45" t="str">
        <f t="shared" si="3214"/>
        <v/>
      </c>
      <c r="NF692" s="35"/>
      <c r="NG692" s="27"/>
      <c r="NH692" s="46"/>
      <c r="NI692" s="67"/>
      <c r="NJ692" s="44" t="str">
        <f t="shared" si="3238"/>
        <v/>
      </c>
      <c r="NK692" s="44"/>
      <c r="NL692" s="44"/>
      <c r="NM692" s="44"/>
      <c r="NN692" s="44" t="str">
        <f t="shared" si="3239"/>
        <v/>
      </c>
      <c r="NO692" s="44"/>
      <c r="NP692" s="44"/>
      <c r="NQ692" s="44"/>
      <c r="NR692" s="44" t="str">
        <f t="shared" si="3215"/>
        <v/>
      </c>
      <c r="NS692" s="45" t="str">
        <f t="shared" si="3216"/>
        <v/>
      </c>
      <c r="NT692" s="35"/>
    </row>
    <row r="693" spans="1:384" x14ac:dyDescent="0.2">
      <c r="A693" s="38"/>
      <c r="B693" s="39"/>
      <c r="C693" s="40"/>
      <c r="D693" s="40"/>
      <c r="E693" s="40"/>
      <c r="F693" s="140"/>
      <c r="G693" s="140"/>
      <c r="H693" s="42"/>
      <c r="I693" s="44"/>
      <c r="J693" s="44" t="str">
        <f t="shared" si="3217"/>
        <v/>
      </c>
      <c r="K693" s="44"/>
      <c r="L693" s="44"/>
      <c r="M693" s="44"/>
      <c r="N693" s="44" t="str">
        <f t="shared" si="3218"/>
        <v/>
      </c>
      <c r="O693" s="44"/>
      <c r="P693" s="44"/>
      <c r="Q693" s="44"/>
      <c r="R693" s="44" t="str">
        <f t="shared" si="3197"/>
        <v/>
      </c>
      <c r="S693" s="45" t="str">
        <f t="shared" si="3198"/>
        <v/>
      </c>
      <c r="T693" s="35"/>
      <c r="U693" s="27"/>
      <c r="V693" s="46"/>
      <c r="W693" s="67"/>
      <c r="X693" s="44" t="str">
        <f t="shared" si="3219"/>
        <v/>
      </c>
      <c r="Y693" s="44"/>
      <c r="Z693" s="44"/>
      <c r="AA693" s="44"/>
      <c r="AB693" s="44" t="str">
        <f t="shared" si="3220"/>
        <v/>
      </c>
      <c r="AC693" s="44"/>
      <c r="AD693" s="44"/>
      <c r="AE693" s="44"/>
      <c r="AF693" s="44" t="str">
        <f t="shared" si="3199"/>
        <v/>
      </c>
      <c r="AG693" s="45" t="str">
        <f t="shared" si="3200"/>
        <v/>
      </c>
      <c r="AH693" s="35"/>
      <c r="AI693" s="27"/>
      <c r="AJ693" s="46"/>
      <c r="AK693" s="44"/>
      <c r="AL693" s="44" t="str">
        <f t="shared" si="3221"/>
        <v/>
      </c>
      <c r="AM693" s="44"/>
      <c r="AN693" s="44" t="str">
        <f t="shared" si="3222"/>
        <v/>
      </c>
      <c r="AO693" s="44"/>
      <c r="AP693" s="44" t="str">
        <f t="shared" si="3223"/>
        <v/>
      </c>
      <c r="AQ693" s="44"/>
      <c r="AR693" s="44"/>
      <c r="AS693" s="44"/>
      <c r="AT693" s="44" t="str">
        <f t="shared" si="3201"/>
        <v/>
      </c>
      <c r="AU693" s="45" t="str">
        <f t="shared" si="3202"/>
        <v/>
      </c>
      <c r="AV693" s="35"/>
      <c r="AW693" s="27"/>
      <c r="AX693" s="46"/>
      <c r="AY693" s="44"/>
      <c r="AZ693" s="44" t="str">
        <f t="shared" si="3224"/>
        <v/>
      </c>
      <c r="BA693" s="44"/>
      <c r="BB693" s="44" t="str">
        <f t="shared" si="3225"/>
        <v/>
      </c>
      <c r="BC693" s="44"/>
      <c r="BD693" s="44" t="str">
        <f t="shared" si="3226"/>
        <v/>
      </c>
      <c r="BE693" s="44"/>
      <c r="BF693" s="44"/>
      <c r="BG693" s="44"/>
      <c r="BH693" s="44" t="str">
        <f t="shared" si="3203"/>
        <v/>
      </c>
      <c r="BI693" s="45" t="str">
        <f t="shared" si="3204"/>
        <v/>
      </c>
      <c r="BJ693" s="35"/>
      <c r="BK693" s="50"/>
      <c r="BL693" s="46"/>
      <c r="BM693" s="44">
        <v>9710</v>
      </c>
      <c r="BN693" s="44">
        <f t="shared" si="3131"/>
        <v>7</v>
      </c>
      <c r="BO693" s="44">
        <v>558</v>
      </c>
      <c r="BP693" s="44">
        <f t="shared" si="3132"/>
        <v>0</v>
      </c>
      <c r="BQ693" s="43">
        <v>33</v>
      </c>
      <c r="BR693" s="44">
        <f t="shared" si="3133"/>
        <v>0</v>
      </c>
      <c r="BS693" s="25">
        <v>-23</v>
      </c>
      <c r="BT693" s="60" t="str">
        <f t="shared" si="3134"/>
        <v>ニキ</v>
      </c>
      <c r="BU693" s="67">
        <f t="shared" si="3135"/>
        <v>800</v>
      </c>
      <c r="BV693" s="44">
        <f t="shared" si="3136"/>
        <v>0</v>
      </c>
      <c r="BW693" s="45">
        <f t="shared" si="3137"/>
        <v>0</v>
      </c>
      <c r="BX693" s="35" t="s">
        <v>295</v>
      </c>
      <c r="BY693" s="27"/>
      <c r="BZ693" s="46"/>
      <c r="CA693" s="44">
        <v>15366</v>
      </c>
      <c r="CB693" s="44">
        <f t="shared" si="3138"/>
        <v>2</v>
      </c>
      <c r="CC693" s="44">
        <v>1815</v>
      </c>
      <c r="CD693" s="44">
        <f t="shared" si="3139"/>
        <v>1</v>
      </c>
      <c r="CE693" s="44">
        <v>19</v>
      </c>
      <c r="CF693" s="44">
        <f t="shared" si="3140"/>
        <v>1</v>
      </c>
      <c r="CG693" s="44">
        <v>0</v>
      </c>
      <c r="CH693" s="60" t="s">
        <v>293</v>
      </c>
      <c r="CI693" s="67">
        <v>800</v>
      </c>
      <c r="CJ693" s="44">
        <f t="shared" si="3143"/>
        <v>800</v>
      </c>
      <c r="CK693" s="45">
        <f t="shared" si="3144"/>
        <v>4</v>
      </c>
      <c r="CL693" s="35" t="s">
        <v>294</v>
      </c>
      <c r="CM693" s="27"/>
      <c r="CN693" s="46"/>
      <c r="CO693" s="44">
        <v>18945</v>
      </c>
      <c r="CP693" s="44">
        <f t="shared" si="3145"/>
        <v>20</v>
      </c>
      <c r="CQ693" s="44">
        <v>886</v>
      </c>
      <c r="CR693" s="44">
        <f t="shared" si="3146"/>
        <v>0</v>
      </c>
      <c r="CS693" s="44">
        <v>58</v>
      </c>
      <c r="CT693" s="44">
        <f t="shared" si="3147"/>
        <v>0</v>
      </c>
      <c r="CU693" s="44">
        <v>0</v>
      </c>
      <c r="CV693" s="60" t="str">
        <f t="shared" si="3148"/>
        <v>キティサンダルキーホルダー</v>
      </c>
      <c r="CW693" s="67">
        <f t="shared" si="3149"/>
        <v>605</v>
      </c>
      <c r="CX693" s="44">
        <f t="shared" si="3150"/>
        <v>0</v>
      </c>
      <c r="CY693" s="45">
        <f t="shared" si="3151"/>
        <v>0</v>
      </c>
      <c r="CZ693" s="35"/>
      <c r="DA693" s="58"/>
      <c r="DB693" s="46"/>
      <c r="DC693" s="44">
        <v>6455</v>
      </c>
      <c r="DD693" s="44">
        <f t="shared" si="3152"/>
        <v>20</v>
      </c>
      <c r="DE693" s="44">
        <v>379</v>
      </c>
      <c r="DF693" s="44">
        <f t="shared" si="3153"/>
        <v>0</v>
      </c>
      <c r="DG693" s="44">
        <v>88</v>
      </c>
      <c r="DH693" s="44">
        <f t="shared" si="3154"/>
        <v>0</v>
      </c>
      <c r="DI693" s="25">
        <v>0</v>
      </c>
      <c r="DJ693" s="60" t="str">
        <f t="shared" si="3155"/>
        <v>スプランキーラバー</v>
      </c>
      <c r="DK693" s="67">
        <f t="shared" si="3156"/>
        <v>187</v>
      </c>
      <c r="DL693" s="44">
        <f t="shared" si="3157"/>
        <v>0</v>
      </c>
      <c r="DM693" s="45">
        <f t="shared" si="3158"/>
        <v>0</v>
      </c>
      <c r="DN693" s="35"/>
      <c r="DO693" s="27"/>
      <c r="DP693" s="46"/>
      <c r="DQ693" s="44">
        <v>256</v>
      </c>
      <c r="DR693" s="44">
        <f t="shared" si="3159"/>
        <v>34</v>
      </c>
      <c r="DS693" s="44">
        <v>13</v>
      </c>
      <c r="DT693" s="44">
        <f t="shared" si="3160"/>
        <v>2</v>
      </c>
      <c r="DU693" s="44">
        <v>16</v>
      </c>
      <c r="DV693" s="44">
        <f t="shared" si="3161"/>
        <v>2</v>
      </c>
      <c r="DW693" s="25">
        <v>0</v>
      </c>
      <c r="DX693" s="60" t="str">
        <f t="shared" si="3162"/>
        <v>ギャルキティキーケース</v>
      </c>
      <c r="DY693" s="67">
        <f t="shared" si="3163"/>
        <v>726</v>
      </c>
      <c r="DZ693" s="44">
        <f t="shared" si="3164"/>
        <v>1452</v>
      </c>
      <c r="EA693" s="45">
        <f t="shared" si="3165"/>
        <v>0.42705882352941177</v>
      </c>
      <c r="EB693" s="35"/>
      <c r="EC693" s="27"/>
      <c r="ED693" s="46"/>
      <c r="EE693" s="67"/>
      <c r="EF693" s="44" t="str">
        <f t="shared" si="3227"/>
        <v/>
      </c>
      <c r="EG693" s="44"/>
      <c r="EH693" s="44"/>
      <c r="EI693" s="44"/>
      <c r="EJ693" s="44" t="str">
        <f t="shared" si="3228"/>
        <v/>
      </c>
      <c r="EK693" s="44"/>
      <c r="EL693" s="44"/>
      <c r="EM693" s="44"/>
      <c r="EN693" s="44" t="str">
        <f t="shared" si="3205"/>
        <v/>
      </c>
      <c r="EO693" s="45" t="str">
        <f t="shared" si="3206"/>
        <v/>
      </c>
      <c r="EP693" s="35"/>
      <c r="EQ693" s="27"/>
      <c r="ER693" s="46"/>
      <c r="ES693" s="44"/>
      <c r="ET693" s="44" t="str">
        <f t="shared" si="3229"/>
        <v/>
      </c>
      <c r="EU693" s="44"/>
      <c r="EV693" s="44" t="str">
        <f t="shared" si="3230"/>
        <v/>
      </c>
      <c r="EW693" s="44"/>
      <c r="EX693" s="44" t="str">
        <f t="shared" si="3231"/>
        <v/>
      </c>
      <c r="EY693" s="44"/>
      <c r="EZ693" s="44"/>
      <c r="FA693" s="44"/>
      <c r="FB693" s="44" t="str">
        <f t="shared" si="3207"/>
        <v/>
      </c>
      <c r="FC693" s="45" t="str">
        <f t="shared" si="3208"/>
        <v/>
      </c>
      <c r="FD693" s="35"/>
      <c r="HW693" s="181"/>
      <c r="IY693" s="33"/>
      <c r="IZ693" s="46"/>
      <c r="JA693" s="44">
        <v>3003</v>
      </c>
      <c r="JB693" s="44">
        <f t="shared" si="3166"/>
        <v>12</v>
      </c>
      <c r="JC693" s="44">
        <v>98</v>
      </c>
      <c r="JD693" s="44">
        <f t="shared" si="3167"/>
        <v>0</v>
      </c>
      <c r="JE693" s="44">
        <v>22</v>
      </c>
      <c r="JF693" s="44">
        <f t="shared" si="3168"/>
        <v>0</v>
      </c>
      <c r="JG693" s="25">
        <v>0</v>
      </c>
      <c r="JH693" s="60" t="str">
        <f t="shared" si="3169"/>
        <v>アンパンマンもちふわ</v>
      </c>
      <c r="JI693" s="67">
        <f t="shared" si="3170"/>
        <v>673</v>
      </c>
      <c r="JJ693" s="44">
        <f t="shared" si="3171"/>
        <v>0</v>
      </c>
      <c r="JK693" s="45">
        <f t="shared" si="3172"/>
        <v>0</v>
      </c>
      <c r="JL693" s="35"/>
      <c r="JM693" s="27"/>
      <c r="JN693" s="46"/>
      <c r="JO693" s="44">
        <v>2438</v>
      </c>
      <c r="JP693" s="44">
        <f t="shared" si="3173"/>
        <v>41</v>
      </c>
      <c r="JQ693" s="44">
        <v>127</v>
      </c>
      <c r="JR693" s="44">
        <f t="shared" si="3174"/>
        <v>1</v>
      </c>
      <c r="JS693" s="44">
        <v>21</v>
      </c>
      <c r="JT693" s="44">
        <f t="shared" si="3175"/>
        <v>1</v>
      </c>
      <c r="JU693" s="25">
        <v>0</v>
      </c>
      <c r="JV693" s="60" t="str">
        <f t="shared" si="3176"/>
        <v>モンチッチヘアゴム</v>
      </c>
      <c r="JW693" s="67">
        <f t="shared" si="3177"/>
        <v>450</v>
      </c>
      <c r="JX693" s="44">
        <f t="shared" si="3178"/>
        <v>450</v>
      </c>
      <c r="JY693" s="45">
        <f t="shared" si="3179"/>
        <v>0.10975609756097561</v>
      </c>
      <c r="JZ693" s="35"/>
      <c r="KA693" s="61"/>
      <c r="KB693" s="46"/>
      <c r="KC693" s="44">
        <v>3047</v>
      </c>
      <c r="KD693" s="44">
        <f t="shared" si="3180"/>
        <v>15</v>
      </c>
      <c r="KE693" s="44">
        <v>224</v>
      </c>
      <c r="KF693" s="44">
        <f t="shared" si="3181"/>
        <v>0</v>
      </c>
      <c r="KG693" s="44">
        <v>12</v>
      </c>
      <c r="KH693" s="44">
        <f t="shared" si="3182"/>
        <v>0</v>
      </c>
      <c r="KI693" s="25">
        <v>0</v>
      </c>
      <c r="KJ693" s="62" t="str">
        <f t="shared" si="3183"/>
        <v>パイの実イヤホン</v>
      </c>
      <c r="KK693" s="67">
        <f t="shared" si="3184"/>
        <v>1100</v>
      </c>
      <c r="KL693" s="44">
        <f t="shared" si="3185"/>
        <v>0</v>
      </c>
      <c r="KM693" s="45">
        <f t="shared" si="3186"/>
        <v>0</v>
      </c>
      <c r="KN693" s="92" t="s">
        <v>302</v>
      </c>
      <c r="KO693" s="27"/>
      <c r="KP693" s="46"/>
      <c r="KQ693" s="44">
        <v>4156</v>
      </c>
      <c r="KR693" s="44">
        <f t="shared" si="3187"/>
        <v>14</v>
      </c>
      <c r="KS693" s="44">
        <v>203</v>
      </c>
      <c r="KT693" s="44">
        <f t="shared" si="3188"/>
        <v>2</v>
      </c>
      <c r="KU693" s="44">
        <v>64</v>
      </c>
      <c r="KV693" s="44">
        <f t="shared" si="3189"/>
        <v>1</v>
      </c>
      <c r="KW693" s="25">
        <v>0</v>
      </c>
      <c r="KX693" s="60" t="str">
        <f t="shared" si="3192"/>
        <v>キティサンダルKH</v>
      </c>
      <c r="KY693" s="67">
        <f t="shared" si="3193"/>
        <v>605</v>
      </c>
      <c r="KZ693" s="44">
        <f t="shared" si="3190"/>
        <v>605</v>
      </c>
      <c r="LA693" s="45">
        <f t="shared" si="3191"/>
        <v>0.43214285714285716</v>
      </c>
      <c r="LB693" s="35"/>
      <c r="LC693" s="27"/>
      <c r="LD693" s="46"/>
      <c r="LE693" s="44"/>
      <c r="LF693" s="44"/>
      <c r="LG693" s="44"/>
      <c r="LH693" s="44" t="str">
        <f t="shared" si="3194"/>
        <v/>
      </c>
      <c r="LI693" s="44"/>
      <c r="LJ693" s="44" t="str">
        <f t="shared" si="3195"/>
        <v/>
      </c>
      <c r="LK693" s="44"/>
      <c r="LL693" s="72" t="str">
        <f>IF(LE692="","",LL690)</f>
        <v/>
      </c>
      <c r="LM693" s="67" t="str">
        <f>IF(LF692="","",LM690)</f>
        <v/>
      </c>
      <c r="LN693" s="44" t="str">
        <f t="shared" si="3130"/>
        <v/>
      </c>
      <c r="LO693" s="45"/>
      <c r="LP693" s="35"/>
      <c r="LQ693" s="27"/>
      <c r="LR693" s="46"/>
      <c r="LS693" s="67"/>
      <c r="LT693" s="44" t="str">
        <f t="shared" si="3232"/>
        <v/>
      </c>
      <c r="LU693" s="44"/>
      <c r="LV693" s="44"/>
      <c r="LW693" s="44"/>
      <c r="LX693" s="44" t="str">
        <f t="shared" si="3233"/>
        <v/>
      </c>
      <c r="LY693" s="44"/>
      <c r="LZ693" s="44"/>
      <c r="MA693" s="44"/>
      <c r="MB693" s="44" t="str">
        <f t="shared" si="3209"/>
        <v/>
      </c>
      <c r="MC693" s="45" t="str">
        <f t="shared" si="3210"/>
        <v/>
      </c>
      <c r="MD693" s="35"/>
      <c r="ME693" s="27"/>
      <c r="MF693" s="46"/>
      <c r="MG693" s="67"/>
      <c r="MH693" s="44" t="str">
        <f t="shared" si="3234"/>
        <v/>
      </c>
      <c r="MI693" s="44"/>
      <c r="MJ693" s="44"/>
      <c r="MK693" s="44"/>
      <c r="ML693" s="44" t="str">
        <f t="shared" si="3235"/>
        <v/>
      </c>
      <c r="MM693" s="44"/>
      <c r="MN693" s="44"/>
      <c r="MO693" s="44"/>
      <c r="MP693" s="44" t="str">
        <f t="shared" si="3211"/>
        <v/>
      </c>
      <c r="MQ693" s="45" t="str">
        <f t="shared" si="3212"/>
        <v/>
      </c>
      <c r="MR693" s="35"/>
      <c r="MS693" s="27"/>
      <c r="MT693" s="46"/>
      <c r="MU693" s="67"/>
      <c r="MV693" s="44" t="str">
        <f t="shared" si="3236"/>
        <v/>
      </c>
      <c r="MW693" s="44"/>
      <c r="MX693" s="44"/>
      <c r="MY693" s="44"/>
      <c r="MZ693" s="44" t="str">
        <f t="shared" si="3237"/>
        <v/>
      </c>
      <c r="NA693" s="44"/>
      <c r="NB693" s="44"/>
      <c r="NC693" s="44"/>
      <c r="ND693" s="44" t="str">
        <f t="shared" si="3213"/>
        <v/>
      </c>
      <c r="NE693" s="45" t="str">
        <f t="shared" si="3214"/>
        <v/>
      </c>
      <c r="NF693" s="35"/>
      <c r="NG693" s="27"/>
      <c r="NH693" s="46"/>
      <c r="NI693" s="67"/>
      <c r="NJ693" s="44" t="str">
        <f t="shared" si="3238"/>
        <v/>
      </c>
      <c r="NK693" s="44"/>
      <c r="NL693" s="44"/>
      <c r="NM693" s="44"/>
      <c r="NN693" s="44" t="str">
        <f t="shared" si="3239"/>
        <v/>
      </c>
      <c r="NO693" s="44"/>
      <c r="NP693" s="44"/>
      <c r="NQ693" s="44"/>
      <c r="NR693" s="44" t="str">
        <f t="shared" si="3215"/>
        <v/>
      </c>
      <c r="NS693" s="45" t="str">
        <f t="shared" si="3216"/>
        <v/>
      </c>
      <c r="NT693" s="35"/>
    </row>
    <row r="694" spans="1:384" ht="15" customHeight="1" thickBot="1" x14ac:dyDescent="0.25">
      <c r="A694" s="38"/>
      <c r="B694" s="39"/>
      <c r="C694" s="40"/>
      <c r="D694" s="40"/>
      <c r="E694" s="40"/>
      <c r="F694" s="140"/>
      <c r="G694" s="140"/>
      <c r="H694" s="42"/>
      <c r="I694" s="44"/>
      <c r="J694" s="44" t="str">
        <f t="shared" si="3217"/>
        <v/>
      </c>
      <c r="K694" s="44"/>
      <c r="L694" s="44"/>
      <c r="M694" s="44"/>
      <c r="N694" s="44" t="str">
        <f t="shared" si="3218"/>
        <v/>
      </c>
      <c r="O694" s="44"/>
      <c r="P694" s="44"/>
      <c r="Q694" s="44"/>
      <c r="R694" s="44" t="str">
        <f t="shared" si="3197"/>
        <v/>
      </c>
      <c r="S694" s="45" t="str">
        <f t="shared" si="3198"/>
        <v/>
      </c>
      <c r="T694" s="35"/>
      <c r="U694" s="27"/>
      <c r="V694" s="46"/>
      <c r="W694" s="67"/>
      <c r="X694" s="44" t="str">
        <f t="shared" si="3219"/>
        <v/>
      </c>
      <c r="Y694" s="44"/>
      <c r="Z694" s="44"/>
      <c r="AA694" s="44"/>
      <c r="AB694" s="44" t="str">
        <f t="shared" si="3220"/>
        <v/>
      </c>
      <c r="AC694" s="44"/>
      <c r="AD694" s="44"/>
      <c r="AE694" s="44"/>
      <c r="AF694" s="44" t="str">
        <f t="shared" si="3199"/>
        <v/>
      </c>
      <c r="AG694" s="45" t="str">
        <f t="shared" si="3200"/>
        <v/>
      </c>
      <c r="AH694" s="35"/>
      <c r="AI694" s="27"/>
      <c r="AJ694" s="46"/>
      <c r="AK694" s="44"/>
      <c r="AL694" s="44" t="str">
        <f t="shared" si="3221"/>
        <v/>
      </c>
      <c r="AM694" s="44"/>
      <c r="AN694" s="44" t="str">
        <f t="shared" si="3222"/>
        <v/>
      </c>
      <c r="AO694" s="44"/>
      <c r="AP694" s="44" t="str">
        <f t="shared" si="3223"/>
        <v/>
      </c>
      <c r="AQ694" s="44"/>
      <c r="AR694" s="44"/>
      <c r="AS694" s="44"/>
      <c r="AT694" s="44" t="str">
        <f t="shared" si="3201"/>
        <v/>
      </c>
      <c r="AU694" s="45" t="str">
        <f t="shared" si="3202"/>
        <v/>
      </c>
      <c r="AV694" s="35"/>
      <c r="AW694" s="27"/>
      <c r="AX694" s="46"/>
      <c r="AY694" s="44"/>
      <c r="AZ694" s="44" t="str">
        <f t="shared" si="3224"/>
        <v/>
      </c>
      <c r="BA694" s="44"/>
      <c r="BB694" s="44" t="str">
        <f t="shared" si="3225"/>
        <v/>
      </c>
      <c r="BC694" s="44"/>
      <c r="BD694" s="44" t="str">
        <f t="shared" si="3226"/>
        <v/>
      </c>
      <c r="BE694" s="44"/>
      <c r="BF694" s="44"/>
      <c r="BG694" s="44"/>
      <c r="BH694" s="44" t="str">
        <f t="shared" si="3203"/>
        <v/>
      </c>
      <c r="BI694" s="45" t="str">
        <f t="shared" si="3204"/>
        <v/>
      </c>
      <c r="BJ694" s="35"/>
      <c r="BK694" s="50"/>
      <c r="BL694" s="74"/>
      <c r="BM694" s="75">
        <v>9444</v>
      </c>
      <c r="BN694" s="75">
        <f t="shared" si="3131"/>
        <v>54</v>
      </c>
      <c r="BO694" s="75">
        <v>488</v>
      </c>
      <c r="BP694" s="75">
        <f t="shared" si="3132"/>
        <v>0</v>
      </c>
      <c r="BQ694" s="75">
        <v>34</v>
      </c>
      <c r="BR694" s="75">
        <f t="shared" si="3133"/>
        <v>1</v>
      </c>
      <c r="BS694" s="75">
        <v>4</v>
      </c>
      <c r="BT694" s="77" t="str">
        <f t="shared" si="3134"/>
        <v>ＡＩモンスターラバー</v>
      </c>
      <c r="BU694" s="78">
        <f t="shared" si="3135"/>
        <v>198</v>
      </c>
      <c r="BV694" s="75">
        <f t="shared" si="3136"/>
        <v>198</v>
      </c>
      <c r="BW694" s="79">
        <f t="shared" si="3137"/>
        <v>3.6666666666666667E-2</v>
      </c>
      <c r="BX694" s="35"/>
      <c r="BY694" s="27"/>
      <c r="BZ694" s="74"/>
      <c r="CA694" s="75">
        <v>16704</v>
      </c>
      <c r="CB694" s="75">
        <f t="shared" si="3138"/>
        <v>2</v>
      </c>
      <c r="CC694" s="75">
        <v>1943</v>
      </c>
      <c r="CD694" s="75">
        <f t="shared" si="3139"/>
        <v>1</v>
      </c>
      <c r="CE694" s="75">
        <v>89</v>
      </c>
      <c r="CF694" s="75">
        <f t="shared" si="3140"/>
        <v>1</v>
      </c>
      <c r="CG694" s="75">
        <v>0</v>
      </c>
      <c r="CH694" s="77" t="str">
        <f t="shared" si="3141"/>
        <v>スプランキーラバー</v>
      </c>
      <c r="CI694" s="78">
        <f t="shared" si="3142"/>
        <v>187</v>
      </c>
      <c r="CJ694" s="75">
        <f t="shared" si="3143"/>
        <v>187</v>
      </c>
      <c r="CK694" s="79">
        <f t="shared" si="3144"/>
        <v>0.93500000000000005</v>
      </c>
      <c r="CL694" s="35"/>
      <c r="CM694" s="27"/>
      <c r="CN694" s="74"/>
      <c r="CO694" s="75">
        <v>13620</v>
      </c>
      <c r="CP694" s="75">
        <f t="shared" si="3145"/>
        <v>21</v>
      </c>
      <c r="CQ694" s="75">
        <v>1653</v>
      </c>
      <c r="CR694" s="75">
        <f t="shared" si="3146"/>
        <v>1</v>
      </c>
      <c r="CS694" s="75">
        <v>424</v>
      </c>
      <c r="CT694" s="75">
        <f t="shared" si="3147"/>
        <v>1</v>
      </c>
      <c r="CU694" s="75">
        <v>0</v>
      </c>
      <c r="CV694" s="77" t="str">
        <f t="shared" si="3148"/>
        <v>サンリオブレスレット</v>
      </c>
      <c r="CW694" s="78">
        <f t="shared" si="3149"/>
        <v>200</v>
      </c>
      <c r="CX694" s="75">
        <f t="shared" si="3150"/>
        <v>200</v>
      </c>
      <c r="CY694" s="79">
        <f t="shared" si="3151"/>
        <v>9.5238095238095233E-2</v>
      </c>
      <c r="CZ694" s="35"/>
      <c r="DA694" s="58"/>
      <c r="DB694" s="74"/>
      <c r="DC694" s="75">
        <v>4150</v>
      </c>
      <c r="DD694" s="75">
        <f t="shared" si="3152"/>
        <v>11</v>
      </c>
      <c r="DE694" s="75">
        <v>240</v>
      </c>
      <c r="DF694" s="75">
        <f t="shared" si="3153"/>
        <v>2</v>
      </c>
      <c r="DG694" s="75">
        <v>16</v>
      </c>
      <c r="DH694" s="75">
        <f t="shared" si="3154"/>
        <v>2</v>
      </c>
      <c r="DI694" s="75">
        <v>0</v>
      </c>
      <c r="DJ694" s="77" t="str">
        <f t="shared" si="3155"/>
        <v>ピクミンマスコット</v>
      </c>
      <c r="DK694" s="78">
        <f t="shared" si="3156"/>
        <v>682</v>
      </c>
      <c r="DL694" s="75">
        <f t="shared" si="3157"/>
        <v>1364</v>
      </c>
      <c r="DM694" s="79">
        <f t="shared" si="3158"/>
        <v>1.24</v>
      </c>
      <c r="DN694" s="35" t="s">
        <v>297</v>
      </c>
      <c r="DO694" s="27"/>
      <c r="DP694" s="74"/>
      <c r="DQ694" s="75">
        <v>364</v>
      </c>
      <c r="DR694" s="75">
        <f t="shared" si="3159"/>
        <v>68</v>
      </c>
      <c r="DS694" s="75">
        <v>6</v>
      </c>
      <c r="DT694" s="75">
        <f t="shared" si="3160"/>
        <v>0</v>
      </c>
      <c r="DU694" s="75">
        <v>9</v>
      </c>
      <c r="DV694" s="75">
        <f t="shared" si="3161"/>
        <v>0</v>
      </c>
      <c r="DW694" s="75">
        <v>0</v>
      </c>
      <c r="DX694" s="77" t="str">
        <f t="shared" si="3162"/>
        <v>キティフェイスポーチ</v>
      </c>
      <c r="DY694" s="78">
        <f t="shared" si="3163"/>
        <v>957</v>
      </c>
      <c r="DZ694" s="75">
        <f t="shared" si="3164"/>
        <v>0</v>
      </c>
      <c r="EA694" s="79">
        <f t="shared" si="3165"/>
        <v>0</v>
      </c>
      <c r="EB694" s="35"/>
      <c r="EC694" s="27"/>
      <c r="ED694" s="46"/>
      <c r="EE694" s="67"/>
      <c r="EF694" s="44" t="str">
        <f t="shared" si="3227"/>
        <v/>
      </c>
      <c r="EG694" s="44"/>
      <c r="EH694" s="44"/>
      <c r="EI694" s="44"/>
      <c r="EJ694" s="44" t="str">
        <f t="shared" si="3228"/>
        <v/>
      </c>
      <c r="EK694" s="44"/>
      <c r="EL694" s="44"/>
      <c r="EM694" s="44"/>
      <c r="EN694" s="44" t="str">
        <f t="shared" si="3205"/>
        <v/>
      </c>
      <c r="EO694" s="45" t="str">
        <f t="shared" si="3206"/>
        <v/>
      </c>
      <c r="EP694" s="35"/>
      <c r="EQ694" s="27"/>
      <c r="ER694" s="46"/>
      <c r="ES694" s="44"/>
      <c r="ET694" s="44" t="str">
        <f t="shared" si="3229"/>
        <v/>
      </c>
      <c r="EU694" s="44"/>
      <c r="EV694" s="44" t="str">
        <f t="shared" si="3230"/>
        <v/>
      </c>
      <c r="EW694" s="44"/>
      <c r="EX694" s="44" t="str">
        <f t="shared" si="3231"/>
        <v/>
      </c>
      <c r="EY694" s="44"/>
      <c r="EZ694" s="44"/>
      <c r="FA694" s="44"/>
      <c r="FB694" s="44" t="str">
        <f t="shared" si="3207"/>
        <v/>
      </c>
      <c r="FC694" s="45" t="str">
        <f t="shared" si="3208"/>
        <v/>
      </c>
      <c r="FD694" s="35"/>
      <c r="HW694" s="181"/>
      <c r="IY694" s="33"/>
      <c r="IZ694" s="74"/>
      <c r="JA694" s="75">
        <v>3832</v>
      </c>
      <c r="JB694" s="75">
        <f t="shared" si="3166"/>
        <v>15</v>
      </c>
      <c r="JC694" s="75">
        <v>182</v>
      </c>
      <c r="JD694" s="75">
        <f t="shared" si="3167"/>
        <v>1</v>
      </c>
      <c r="JE694" s="75">
        <v>100</v>
      </c>
      <c r="JF694" s="75">
        <f t="shared" si="3168"/>
        <v>1</v>
      </c>
      <c r="JG694" s="75">
        <v>0</v>
      </c>
      <c r="JH694" s="77" t="str">
        <f t="shared" si="3169"/>
        <v>スプランキーラバー</v>
      </c>
      <c r="JI694" s="78">
        <f t="shared" si="3170"/>
        <v>200</v>
      </c>
      <c r="JJ694" s="75">
        <f t="shared" si="3171"/>
        <v>200</v>
      </c>
      <c r="JK694" s="79">
        <f t="shared" si="3172"/>
        <v>0.13333333333333333</v>
      </c>
      <c r="JL694" s="35"/>
      <c r="JM694" s="27"/>
      <c r="JN694" s="74"/>
      <c r="JO694" s="75">
        <v>4188</v>
      </c>
      <c r="JP694" s="75">
        <f t="shared" si="3173"/>
        <v>23</v>
      </c>
      <c r="JQ694" s="75">
        <v>187</v>
      </c>
      <c r="JR694" s="75">
        <f t="shared" si="3174"/>
        <v>3</v>
      </c>
      <c r="JS694" s="75">
        <v>37</v>
      </c>
      <c r="JT694" s="75">
        <f t="shared" si="3175"/>
        <v>3</v>
      </c>
      <c r="JU694" s="75">
        <v>0</v>
      </c>
      <c r="JV694" s="77" t="str">
        <f t="shared" si="3176"/>
        <v>NICI</v>
      </c>
      <c r="JW694" s="78">
        <f t="shared" si="3177"/>
        <v>682</v>
      </c>
      <c r="JX694" s="75">
        <f t="shared" si="3178"/>
        <v>2046</v>
      </c>
      <c r="JY694" s="226">
        <f t="shared" si="3179"/>
        <v>0.88956521739130434</v>
      </c>
      <c r="JZ694" s="35" t="s">
        <v>298</v>
      </c>
      <c r="KA694" s="61"/>
      <c r="KB694" s="74"/>
      <c r="KC694" s="75">
        <v>2185</v>
      </c>
      <c r="KD694" s="75">
        <f t="shared" si="3180"/>
        <v>9</v>
      </c>
      <c r="KE694" s="75">
        <v>127</v>
      </c>
      <c r="KF694" s="75">
        <f t="shared" si="3181"/>
        <v>0</v>
      </c>
      <c r="KG694" s="75">
        <v>15</v>
      </c>
      <c r="KH694" s="75">
        <f t="shared" si="3182"/>
        <v>0</v>
      </c>
      <c r="KI694" s="75">
        <v>0</v>
      </c>
      <c r="KJ694" s="85" t="str">
        <f t="shared" si="3183"/>
        <v>お菓子ウォレット</v>
      </c>
      <c r="KK694" s="78">
        <f t="shared" si="3184"/>
        <v>800</v>
      </c>
      <c r="KL694" s="75">
        <f t="shared" si="3185"/>
        <v>0</v>
      </c>
      <c r="KM694" s="79">
        <f t="shared" si="3186"/>
        <v>0</v>
      </c>
      <c r="KN694" s="92" t="s">
        <v>304</v>
      </c>
      <c r="KO694" s="27"/>
      <c r="KP694" s="74"/>
      <c r="KQ694" s="75">
        <v>3038</v>
      </c>
      <c r="KR694" s="75">
        <f t="shared" si="3187"/>
        <v>32</v>
      </c>
      <c r="KS694" s="75">
        <v>161</v>
      </c>
      <c r="KT694" s="75">
        <f t="shared" si="3188"/>
        <v>0</v>
      </c>
      <c r="KU694" s="75">
        <v>9</v>
      </c>
      <c r="KV694" s="75">
        <f t="shared" si="3189"/>
        <v>0</v>
      </c>
      <c r="KW694" s="75">
        <v>0</v>
      </c>
      <c r="KX694" s="77" t="str">
        <f t="shared" si="3192"/>
        <v>キティフェイスポーチ</v>
      </c>
      <c r="KY694" s="78">
        <f t="shared" si="3193"/>
        <v>957</v>
      </c>
      <c r="KZ694" s="75">
        <f t="shared" si="3190"/>
        <v>0</v>
      </c>
      <c r="LA694" s="79">
        <f t="shared" si="3191"/>
        <v>0</v>
      </c>
      <c r="LB694" s="35"/>
      <c r="LC694" s="27"/>
      <c r="LD694" s="74"/>
      <c r="LE694" s="75"/>
      <c r="LF694" s="75"/>
      <c r="LG694" s="75"/>
      <c r="LH694" s="75" t="str">
        <f t="shared" si="3194"/>
        <v/>
      </c>
      <c r="LI694" s="75"/>
      <c r="LJ694" s="75" t="str">
        <f t="shared" si="3195"/>
        <v/>
      </c>
      <c r="LK694" s="75"/>
      <c r="LL694" s="77" t="str">
        <f>IF(LE692="","",LL691)</f>
        <v/>
      </c>
      <c r="LM694" s="78" t="str">
        <f>IF(LF692="","",LM691)</f>
        <v/>
      </c>
      <c r="LN694" s="75" t="str">
        <f t="shared" si="3130"/>
        <v/>
      </c>
      <c r="LO694" s="79"/>
      <c r="LP694" s="35"/>
      <c r="LQ694" s="27"/>
      <c r="LR694" s="46"/>
      <c r="LS694" s="67"/>
      <c r="LT694" s="44" t="str">
        <f t="shared" si="3232"/>
        <v/>
      </c>
      <c r="LU694" s="44"/>
      <c r="LV694" s="44"/>
      <c r="LW694" s="44"/>
      <c r="LX694" s="44" t="str">
        <f t="shared" si="3233"/>
        <v/>
      </c>
      <c r="LY694" s="44"/>
      <c r="LZ694" s="44"/>
      <c r="MA694" s="44"/>
      <c r="MB694" s="44" t="str">
        <f t="shared" si="3209"/>
        <v/>
      </c>
      <c r="MC694" s="45" t="str">
        <f t="shared" si="3210"/>
        <v/>
      </c>
      <c r="MD694" s="35"/>
      <c r="ME694" s="27"/>
      <c r="MF694" s="46"/>
      <c r="MG694" s="67"/>
      <c r="MH694" s="44" t="str">
        <f t="shared" si="3234"/>
        <v/>
      </c>
      <c r="MI694" s="44"/>
      <c r="MJ694" s="44"/>
      <c r="MK694" s="44"/>
      <c r="ML694" s="44" t="str">
        <f t="shared" si="3235"/>
        <v/>
      </c>
      <c r="MM694" s="44"/>
      <c r="MN694" s="44"/>
      <c r="MO694" s="44"/>
      <c r="MP694" s="44" t="str">
        <f t="shared" si="3211"/>
        <v/>
      </c>
      <c r="MQ694" s="45" t="str">
        <f t="shared" si="3212"/>
        <v/>
      </c>
      <c r="MR694" s="35"/>
      <c r="MS694" s="27"/>
      <c r="MT694" s="46"/>
      <c r="MU694" s="67"/>
      <c r="MV694" s="44" t="str">
        <f t="shared" si="3236"/>
        <v/>
      </c>
      <c r="MW694" s="44"/>
      <c r="MX694" s="44"/>
      <c r="MY694" s="44"/>
      <c r="MZ694" s="44" t="str">
        <f t="shared" si="3237"/>
        <v/>
      </c>
      <c r="NA694" s="44"/>
      <c r="NB694" s="44"/>
      <c r="NC694" s="44"/>
      <c r="ND694" s="44" t="str">
        <f t="shared" si="3213"/>
        <v/>
      </c>
      <c r="NE694" s="45" t="str">
        <f t="shared" si="3214"/>
        <v/>
      </c>
      <c r="NF694" s="35"/>
      <c r="NG694" s="27"/>
      <c r="NH694" s="46"/>
      <c r="NI694" s="67"/>
      <c r="NJ694" s="44" t="str">
        <f t="shared" si="3238"/>
        <v/>
      </c>
      <c r="NK694" s="44"/>
      <c r="NL694" s="44"/>
      <c r="NM694" s="44"/>
      <c r="NN694" s="44" t="str">
        <f t="shared" si="3239"/>
        <v/>
      </c>
      <c r="NO694" s="44"/>
      <c r="NP694" s="44"/>
      <c r="NQ694" s="44"/>
      <c r="NR694" s="44" t="str">
        <f t="shared" si="3215"/>
        <v/>
      </c>
      <c r="NS694" s="45" t="str">
        <f t="shared" si="3216"/>
        <v/>
      </c>
      <c r="NT694" s="35"/>
    </row>
    <row r="695" spans="1:384" ht="15" customHeight="1" thickTop="1" x14ac:dyDescent="0.2">
      <c r="A695" s="38"/>
      <c r="B695" s="39"/>
      <c r="C695" s="40"/>
      <c r="D695" s="40"/>
      <c r="E695" s="40"/>
      <c r="F695" s="140"/>
      <c r="G695" s="140"/>
      <c r="H695" s="42"/>
      <c r="I695" s="44"/>
      <c r="J695" s="44" t="str">
        <f t="shared" si="3217"/>
        <v/>
      </c>
      <c r="K695" s="44"/>
      <c r="L695" s="44"/>
      <c r="M695" s="44"/>
      <c r="N695" s="44" t="str">
        <f t="shared" si="3218"/>
        <v/>
      </c>
      <c r="O695" s="44"/>
      <c r="P695" s="44"/>
      <c r="Q695" s="44"/>
      <c r="R695" s="44" t="str">
        <f t="shared" si="3197"/>
        <v/>
      </c>
      <c r="S695" s="45" t="str">
        <f t="shared" si="3198"/>
        <v/>
      </c>
      <c r="T695" s="35"/>
      <c r="U695" s="27"/>
      <c r="V695" s="46"/>
      <c r="W695" s="67"/>
      <c r="X695" s="44" t="str">
        <f t="shared" si="3219"/>
        <v/>
      </c>
      <c r="Y695" s="44"/>
      <c r="Z695" s="44"/>
      <c r="AA695" s="44"/>
      <c r="AB695" s="44" t="str">
        <f t="shared" si="3220"/>
        <v/>
      </c>
      <c r="AC695" s="44"/>
      <c r="AD695" s="44"/>
      <c r="AE695" s="44"/>
      <c r="AF695" s="44" t="str">
        <f t="shared" si="3199"/>
        <v/>
      </c>
      <c r="AG695" s="45" t="str">
        <f t="shared" si="3200"/>
        <v/>
      </c>
      <c r="AH695" s="35"/>
      <c r="AI695" s="27"/>
      <c r="AJ695" s="46"/>
      <c r="AK695" s="44"/>
      <c r="AL695" s="44" t="str">
        <f t="shared" si="3221"/>
        <v/>
      </c>
      <c r="AM695" s="44"/>
      <c r="AN695" s="44" t="str">
        <f t="shared" si="3222"/>
        <v/>
      </c>
      <c r="AO695" s="44"/>
      <c r="AP695" s="44" t="str">
        <f t="shared" si="3223"/>
        <v/>
      </c>
      <c r="AQ695" s="44"/>
      <c r="AR695" s="44"/>
      <c r="AS695" s="44"/>
      <c r="AT695" s="44" t="str">
        <f t="shared" si="3201"/>
        <v/>
      </c>
      <c r="AU695" s="45" t="str">
        <f t="shared" si="3202"/>
        <v/>
      </c>
      <c r="AV695" s="35"/>
      <c r="AW695" s="27"/>
      <c r="AX695" s="46"/>
      <c r="AY695" s="44"/>
      <c r="AZ695" s="44" t="str">
        <f t="shared" si="3224"/>
        <v/>
      </c>
      <c r="BA695" s="44"/>
      <c r="BB695" s="44" t="str">
        <f t="shared" si="3225"/>
        <v/>
      </c>
      <c r="BC695" s="44"/>
      <c r="BD695" s="44" t="str">
        <f t="shared" si="3226"/>
        <v/>
      </c>
      <c r="BE695" s="44"/>
      <c r="BF695" s="44"/>
      <c r="BG695" s="44"/>
      <c r="BH695" s="44" t="str">
        <f t="shared" si="3203"/>
        <v/>
      </c>
      <c r="BI695" s="45" t="str">
        <f t="shared" si="3204"/>
        <v/>
      </c>
      <c r="BJ695" s="35"/>
      <c r="BK695" s="50"/>
      <c r="BL695" s="51" t="str">
        <f>IF($A668="","",$A668)</f>
        <v/>
      </c>
      <c r="BM695" s="44"/>
      <c r="BN695" s="43"/>
      <c r="BO695" s="44"/>
      <c r="BP695" s="87"/>
      <c r="BQ695" s="43"/>
      <c r="BR695" s="43"/>
      <c r="BS695" s="43"/>
      <c r="BT695" s="53"/>
      <c r="BU695" s="47"/>
      <c r="BV695" s="44"/>
      <c r="BW695" s="89"/>
      <c r="BX695" s="227"/>
      <c r="BY695" s="27"/>
      <c r="BZ695" s="51"/>
      <c r="CA695" s="44"/>
      <c r="CB695" s="43"/>
      <c r="CC695" s="44"/>
      <c r="CD695" s="87"/>
      <c r="CE695" s="43"/>
      <c r="CF695" s="43"/>
      <c r="CG695" s="43"/>
      <c r="CH695" s="53"/>
      <c r="CI695" s="47"/>
      <c r="CJ695" s="87"/>
      <c r="CK695" s="89"/>
      <c r="CL695" s="35"/>
      <c r="CM695" s="27"/>
      <c r="CN695" s="51"/>
      <c r="CO695" s="44"/>
      <c r="CP695" s="43"/>
      <c r="CQ695" s="44"/>
      <c r="CR695" s="87"/>
      <c r="CS695" s="43"/>
      <c r="CT695" s="43"/>
      <c r="CU695" s="43"/>
      <c r="CV695" s="53"/>
      <c r="CW695" s="47"/>
      <c r="CX695" s="87"/>
      <c r="CY695" s="89"/>
      <c r="CZ695" s="35"/>
      <c r="DA695" s="58"/>
      <c r="DB695" s="51"/>
      <c r="DC695" s="44"/>
      <c r="DD695" s="43"/>
      <c r="DE695" s="44"/>
      <c r="DF695" s="87"/>
      <c r="DG695" s="43"/>
      <c r="DH695" s="43"/>
      <c r="DI695" s="43"/>
      <c r="DJ695" s="53"/>
      <c r="DK695" s="47"/>
      <c r="DL695" s="87"/>
      <c r="DM695" s="89"/>
      <c r="DN695" s="35"/>
      <c r="DO695" s="27"/>
      <c r="DP695" s="51"/>
      <c r="DQ695" s="44"/>
      <c r="DR695" s="43"/>
      <c r="DS695" s="44"/>
      <c r="DT695" s="87"/>
      <c r="DU695" s="43"/>
      <c r="DV695" s="43"/>
      <c r="DW695" s="43"/>
      <c r="DX695" s="53"/>
      <c r="DY695" s="47"/>
      <c r="DZ695" s="87"/>
      <c r="EA695" s="89"/>
      <c r="EB695" s="35"/>
      <c r="EC695" s="27"/>
      <c r="ED695" s="46"/>
      <c r="EE695" s="67"/>
      <c r="EF695" s="44" t="str">
        <f t="shared" si="3227"/>
        <v/>
      </c>
      <c r="EG695" s="44"/>
      <c r="EH695" s="44"/>
      <c r="EI695" s="44"/>
      <c r="EJ695" s="44" t="str">
        <f t="shared" si="3228"/>
        <v/>
      </c>
      <c r="EK695" s="44"/>
      <c r="EL695" s="44"/>
      <c r="EM695" s="44"/>
      <c r="EN695" s="44" t="str">
        <f t="shared" si="3205"/>
        <v/>
      </c>
      <c r="EO695" s="45" t="str">
        <f t="shared" si="3206"/>
        <v/>
      </c>
      <c r="EP695" s="35"/>
      <c r="EQ695" s="27"/>
      <c r="ER695" s="46"/>
      <c r="ES695" s="44"/>
      <c r="ET695" s="44" t="str">
        <f t="shared" si="3229"/>
        <v/>
      </c>
      <c r="EU695" s="44"/>
      <c r="EV695" s="44" t="str">
        <f t="shared" si="3230"/>
        <v/>
      </c>
      <c r="EW695" s="44"/>
      <c r="EX695" s="44" t="str">
        <f t="shared" si="3231"/>
        <v/>
      </c>
      <c r="EY695" s="44"/>
      <c r="EZ695" s="44"/>
      <c r="FA695" s="44"/>
      <c r="FB695" s="44" t="str">
        <f t="shared" si="3207"/>
        <v/>
      </c>
      <c r="FC695" s="45" t="str">
        <f t="shared" si="3208"/>
        <v/>
      </c>
      <c r="FD695" s="35"/>
      <c r="HW695" s="181"/>
      <c r="IY695" s="33"/>
      <c r="IZ695" s="51" t="str">
        <f>IF($A668="","",$A668)</f>
        <v/>
      </c>
      <c r="JA695" s="44"/>
      <c r="JB695" s="43"/>
      <c r="JC695" s="44"/>
      <c r="JD695" s="87"/>
      <c r="JE695" s="43"/>
      <c r="JF695" s="43"/>
      <c r="JG695" s="43"/>
      <c r="JH695" s="53"/>
      <c r="JI695" s="47"/>
      <c r="JJ695" s="87"/>
      <c r="JK695" s="89"/>
      <c r="JL695" s="35"/>
      <c r="JM695" s="27"/>
      <c r="JN695" s="51"/>
      <c r="JO695" s="44"/>
      <c r="JP695" s="43"/>
      <c r="JQ695" s="44"/>
      <c r="JR695" s="87"/>
      <c r="JS695" s="43"/>
      <c r="JT695" s="43"/>
      <c r="JU695" s="43"/>
      <c r="JV695" s="71"/>
      <c r="JW695" s="47"/>
      <c r="JX695" s="87"/>
      <c r="JY695" s="89"/>
      <c r="JZ695" s="35"/>
      <c r="KA695" s="61"/>
      <c r="KB695" s="51"/>
      <c r="KC695" s="44"/>
      <c r="KD695" s="43"/>
      <c r="KE695" s="44"/>
      <c r="KF695" s="87"/>
      <c r="KG695" s="43"/>
      <c r="KH695" s="43"/>
      <c r="KI695" s="43"/>
      <c r="KJ695" s="53"/>
      <c r="KK695" s="47"/>
      <c r="KL695" s="87"/>
      <c r="KM695" s="89"/>
      <c r="KN695" s="35"/>
      <c r="KO695" s="27"/>
      <c r="KP695" s="51"/>
      <c r="KQ695" s="44"/>
      <c r="KR695" s="43"/>
      <c r="KS695" s="44"/>
      <c r="KT695" s="87"/>
      <c r="KU695" s="43"/>
      <c r="KV695" s="43"/>
      <c r="KW695" s="43"/>
      <c r="KX695" s="53"/>
      <c r="KY695" s="47"/>
      <c r="KZ695" s="87"/>
      <c r="LA695" s="89"/>
      <c r="LB695" s="35"/>
      <c r="LC695" s="27"/>
      <c r="LD695" s="51" t="str">
        <f>IF($A671="","",$A671)</f>
        <v/>
      </c>
      <c r="LE695" s="43"/>
      <c r="LF695" s="93" t="str">
        <f>IF(LE695="","",LE695-LE692)</f>
        <v/>
      </c>
      <c r="LG695" s="43"/>
      <c r="LH695" s="43" t="str">
        <f t="shared" si="3194"/>
        <v/>
      </c>
      <c r="LI695" s="43"/>
      <c r="LJ695" s="87" t="str">
        <f t="shared" si="3195"/>
        <v/>
      </c>
      <c r="LK695" s="43"/>
      <c r="LL695" s="64" t="str">
        <f>IF(LE695="","",LL692)</f>
        <v/>
      </c>
      <c r="LM695" s="47" t="str">
        <f>IF(LF695="","",LM692)</f>
        <v/>
      </c>
      <c r="LN695" s="87" t="str">
        <f t="shared" si="3130"/>
        <v/>
      </c>
      <c r="LO695" s="54"/>
      <c r="LP695" s="35"/>
      <c r="LQ695" s="27"/>
      <c r="LR695" s="46"/>
      <c r="LS695" s="67"/>
      <c r="LT695" s="44" t="str">
        <f t="shared" si="3232"/>
        <v/>
      </c>
      <c r="LU695" s="44"/>
      <c r="LV695" s="44"/>
      <c r="LW695" s="44"/>
      <c r="LX695" s="44" t="str">
        <f t="shared" si="3233"/>
        <v/>
      </c>
      <c r="LY695" s="44"/>
      <c r="LZ695" s="44"/>
      <c r="MA695" s="44"/>
      <c r="MB695" s="44" t="str">
        <f t="shared" si="3209"/>
        <v/>
      </c>
      <c r="MC695" s="45" t="str">
        <f t="shared" si="3210"/>
        <v/>
      </c>
      <c r="MD695" s="35"/>
      <c r="ME695" s="27"/>
      <c r="MF695" s="46"/>
      <c r="MG695" s="67"/>
      <c r="MH695" s="44" t="str">
        <f t="shared" si="3234"/>
        <v/>
      </c>
      <c r="MI695" s="44"/>
      <c r="MJ695" s="44"/>
      <c r="MK695" s="44"/>
      <c r="ML695" s="44" t="str">
        <f t="shared" si="3235"/>
        <v/>
      </c>
      <c r="MM695" s="44"/>
      <c r="MN695" s="44"/>
      <c r="MO695" s="44"/>
      <c r="MP695" s="44" t="str">
        <f t="shared" si="3211"/>
        <v/>
      </c>
      <c r="MQ695" s="45" t="str">
        <f t="shared" si="3212"/>
        <v/>
      </c>
      <c r="MR695" s="35"/>
      <c r="MS695" s="27"/>
      <c r="MT695" s="46"/>
      <c r="MU695" s="67"/>
      <c r="MV695" s="44" t="str">
        <f t="shared" si="3236"/>
        <v/>
      </c>
      <c r="MW695" s="44"/>
      <c r="MX695" s="44"/>
      <c r="MY695" s="44"/>
      <c r="MZ695" s="44" t="str">
        <f t="shared" si="3237"/>
        <v/>
      </c>
      <c r="NA695" s="44"/>
      <c r="NB695" s="44"/>
      <c r="NC695" s="44"/>
      <c r="ND695" s="44" t="str">
        <f t="shared" si="3213"/>
        <v/>
      </c>
      <c r="NE695" s="45" t="str">
        <f t="shared" si="3214"/>
        <v/>
      </c>
      <c r="NF695" s="35"/>
      <c r="NG695" s="27"/>
      <c r="NH695" s="46"/>
      <c r="NI695" s="67"/>
      <c r="NJ695" s="44" t="str">
        <f t="shared" si="3238"/>
        <v/>
      </c>
      <c r="NK695" s="44"/>
      <c r="NL695" s="44"/>
      <c r="NM695" s="44"/>
      <c r="NN695" s="44" t="str">
        <f t="shared" si="3239"/>
        <v/>
      </c>
      <c r="NO695" s="44"/>
      <c r="NP695" s="44"/>
      <c r="NQ695" s="44"/>
      <c r="NR695" s="44" t="str">
        <f t="shared" si="3215"/>
        <v/>
      </c>
      <c r="NS695" s="45" t="str">
        <f t="shared" si="3216"/>
        <v/>
      </c>
      <c r="NT695" s="35"/>
    </row>
    <row r="696" spans="1:384" x14ac:dyDescent="0.2">
      <c r="A696" s="38"/>
      <c r="B696" s="39"/>
      <c r="C696" s="40"/>
      <c r="D696" s="40"/>
      <c r="E696" s="40"/>
      <c r="F696" s="140"/>
      <c r="G696" s="140"/>
      <c r="H696" s="42"/>
      <c r="I696" s="44"/>
      <c r="J696" s="44" t="str">
        <f t="shared" si="3217"/>
        <v/>
      </c>
      <c r="K696" s="44"/>
      <c r="L696" s="44"/>
      <c r="M696" s="44"/>
      <c r="N696" s="44" t="str">
        <f t="shared" si="3218"/>
        <v/>
      </c>
      <c r="O696" s="44"/>
      <c r="P696" s="44"/>
      <c r="Q696" s="44"/>
      <c r="R696" s="44" t="str">
        <f t="shared" si="3197"/>
        <v/>
      </c>
      <c r="S696" s="45" t="str">
        <f t="shared" si="3198"/>
        <v/>
      </c>
      <c r="T696" s="35"/>
      <c r="U696" s="27"/>
      <c r="V696" s="46"/>
      <c r="W696" s="67"/>
      <c r="X696" s="44" t="str">
        <f t="shared" si="3219"/>
        <v/>
      </c>
      <c r="Y696" s="44"/>
      <c r="Z696" s="44"/>
      <c r="AA696" s="44"/>
      <c r="AB696" s="44" t="str">
        <f t="shared" si="3220"/>
        <v/>
      </c>
      <c r="AC696" s="44"/>
      <c r="AD696" s="44"/>
      <c r="AE696" s="44"/>
      <c r="AF696" s="44" t="str">
        <f t="shared" si="3199"/>
        <v/>
      </c>
      <c r="AG696" s="45" t="str">
        <f t="shared" si="3200"/>
        <v/>
      </c>
      <c r="AH696" s="35"/>
      <c r="AI696" s="27"/>
      <c r="AJ696" s="46"/>
      <c r="AK696" s="44"/>
      <c r="AL696" s="44" t="str">
        <f t="shared" si="3221"/>
        <v/>
      </c>
      <c r="AM696" s="44"/>
      <c r="AN696" s="44" t="str">
        <f t="shared" si="3222"/>
        <v/>
      </c>
      <c r="AO696" s="44"/>
      <c r="AP696" s="44" t="str">
        <f t="shared" si="3223"/>
        <v/>
      </c>
      <c r="AQ696" s="44"/>
      <c r="AR696" s="44"/>
      <c r="AS696" s="44"/>
      <c r="AT696" s="44" t="str">
        <f t="shared" si="3201"/>
        <v/>
      </c>
      <c r="AU696" s="45" t="str">
        <f t="shared" si="3202"/>
        <v/>
      </c>
      <c r="AV696" s="35"/>
      <c r="AW696" s="27"/>
      <c r="AX696" s="46"/>
      <c r="AY696" s="44"/>
      <c r="AZ696" s="44" t="str">
        <f t="shared" si="3224"/>
        <v/>
      </c>
      <c r="BA696" s="44"/>
      <c r="BB696" s="44" t="str">
        <f t="shared" si="3225"/>
        <v/>
      </c>
      <c r="BC696" s="44"/>
      <c r="BD696" s="44" t="str">
        <f t="shared" si="3226"/>
        <v/>
      </c>
      <c r="BE696" s="44"/>
      <c r="BF696" s="44"/>
      <c r="BG696" s="44"/>
      <c r="BH696" s="44" t="str">
        <f t="shared" si="3203"/>
        <v/>
      </c>
      <c r="BI696" s="45" t="str">
        <f t="shared" si="3204"/>
        <v/>
      </c>
      <c r="BJ696" s="35"/>
      <c r="BK696" s="50"/>
      <c r="BL696" s="46"/>
      <c r="BM696" s="43"/>
      <c r="BN696" s="44"/>
      <c r="BO696" s="43"/>
      <c r="BP696" s="44"/>
      <c r="BQ696" s="44"/>
      <c r="BR696" s="44"/>
      <c r="BS696" s="43"/>
      <c r="BT696" s="106"/>
      <c r="BU696" s="67"/>
      <c r="BV696" s="43"/>
      <c r="BW696" s="45"/>
      <c r="BX696" s="35"/>
      <c r="BY696" s="27"/>
      <c r="BZ696" s="46"/>
      <c r="CA696" s="43"/>
      <c r="CB696" s="44"/>
      <c r="CC696" s="43"/>
      <c r="CD696" s="44"/>
      <c r="CE696" s="44"/>
      <c r="CF696" s="44"/>
      <c r="CG696" s="43"/>
      <c r="CH696" s="60"/>
      <c r="CI696" s="67"/>
      <c r="CJ696" s="44"/>
      <c r="CK696" s="45"/>
      <c r="CL696" s="35"/>
      <c r="CM696" s="27"/>
      <c r="CN696" s="46"/>
      <c r="CO696" s="43"/>
      <c r="CP696" s="44"/>
      <c r="CQ696" s="43"/>
      <c r="CR696" s="44"/>
      <c r="CS696" s="44"/>
      <c r="CT696" s="44"/>
      <c r="CU696" s="43"/>
      <c r="CV696" s="60"/>
      <c r="CW696" s="67"/>
      <c r="CX696" s="44"/>
      <c r="CY696" s="45"/>
      <c r="CZ696" s="35"/>
      <c r="DA696" s="58"/>
      <c r="DB696" s="46"/>
      <c r="DC696" s="43"/>
      <c r="DD696" s="44"/>
      <c r="DE696" s="43"/>
      <c r="DF696" s="44"/>
      <c r="DG696" s="44"/>
      <c r="DH696" s="44"/>
      <c r="DI696" s="43"/>
      <c r="DJ696" s="60"/>
      <c r="DK696" s="67"/>
      <c r="DL696" s="44"/>
      <c r="DM696" s="45"/>
      <c r="DN696" s="35"/>
      <c r="DO696" s="27"/>
      <c r="DP696" s="46"/>
      <c r="DQ696" s="43"/>
      <c r="DR696" s="44"/>
      <c r="DS696" s="43"/>
      <c r="DT696" s="44"/>
      <c r="DU696" s="44"/>
      <c r="DV696" s="44"/>
      <c r="DW696" s="43"/>
      <c r="DX696" s="60"/>
      <c r="DY696" s="67"/>
      <c r="DZ696" s="44"/>
      <c r="EA696" s="45"/>
      <c r="EB696" s="35"/>
      <c r="EC696" s="27"/>
      <c r="ED696" s="46"/>
      <c r="EE696" s="67"/>
      <c r="EF696" s="44" t="str">
        <f t="shared" si="3227"/>
        <v/>
      </c>
      <c r="EG696" s="44"/>
      <c r="EH696" s="44"/>
      <c r="EI696" s="44"/>
      <c r="EJ696" s="44" t="str">
        <f t="shared" si="3228"/>
        <v/>
      </c>
      <c r="EK696" s="44"/>
      <c r="EL696" s="44"/>
      <c r="EM696" s="44"/>
      <c r="EN696" s="44" t="str">
        <f t="shared" si="3205"/>
        <v/>
      </c>
      <c r="EO696" s="45" t="str">
        <f t="shared" si="3206"/>
        <v/>
      </c>
      <c r="EP696" s="35"/>
      <c r="EQ696" s="27"/>
      <c r="ER696" s="46"/>
      <c r="ES696" s="44"/>
      <c r="ET696" s="44" t="str">
        <f t="shared" si="3229"/>
        <v/>
      </c>
      <c r="EU696" s="44"/>
      <c r="EV696" s="44" t="str">
        <f t="shared" si="3230"/>
        <v/>
      </c>
      <c r="EW696" s="44"/>
      <c r="EX696" s="44" t="str">
        <f t="shared" si="3231"/>
        <v/>
      </c>
      <c r="EY696" s="44"/>
      <c r="EZ696" s="44"/>
      <c r="FA696" s="44"/>
      <c r="FB696" s="44" t="str">
        <f t="shared" si="3207"/>
        <v/>
      </c>
      <c r="FC696" s="45" t="str">
        <f t="shared" si="3208"/>
        <v/>
      </c>
      <c r="FD696" s="35"/>
      <c r="HW696" s="181"/>
      <c r="IY696" s="33"/>
      <c r="IZ696" s="46"/>
      <c r="JA696" s="43"/>
      <c r="JB696" s="44"/>
      <c r="JC696" s="43"/>
      <c r="JD696" s="44"/>
      <c r="JE696" s="44"/>
      <c r="JF696" s="44"/>
      <c r="JG696" s="43"/>
      <c r="JH696" s="60"/>
      <c r="JI696" s="67"/>
      <c r="JJ696" s="44"/>
      <c r="JK696" s="45"/>
      <c r="JL696" s="35"/>
      <c r="JM696" s="27"/>
      <c r="JN696" s="46"/>
      <c r="JO696" s="43"/>
      <c r="JP696" s="44"/>
      <c r="JQ696" s="43"/>
      <c r="JR696" s="44"/>
      <c r="JS696" s="44"/>
      <c r="JT696" s="44"/>
      <c r="JU696" s="43"/>
      <c r="JV696" s="60"/>
      <c r="JW696" s="67"/>
      <c r="JX696" s="44"/>
      <c r="JY696" s="45"/>
      <c r="JZ696" s="35"/>
      <c r="KA696" s="61"/>
      <c r="KB696" s="46"/>
      <c r="KC696" s="43"/>
      <c r="KD696" s="44"/>
      <c r="KE696" s="43"/>
      <c r="KF696" s="44"/>
      <c r="KG696" s="44"/>
      <c r="KH696" s="44"/>
      <c r="KI696" s="43"/>
      <c r="KJ696" s="60"/>
      <c r="KK696" s="67"/>
      <c r="KL696" s="44"/>
      <c r="KM696" s="45"/>
      <c r="KN696" s="35"/>
      <c r="KO696" s="27"/>
      <c r="KP696" s="46"/>
      <c r="KQ696" s="43"/>
      <c r="KR696" s="44"/>
      <c r="KS696" s="43"/>
      <c r="KT696" s="44"/>
      <c r="KU696" s="44"/>
      <c r="KV696" s="44"/>
      <c r="KW696" s="43"/>
      <c r="KX696" s="60"/>
      <c r="KY696" s="67"/>
      <c r="KZ696" s="44"/>
      <c r="LA696" s="45"/>
      <c r="LB696" s="35"/>
      <c r="LC696" s="27"/>
      <c r="LD696" s="46"/>
      <c r="LE696" s="44"/>
      <c r="LF696" s="44"/>
      <c r="LG696" s="44"/>
      <c r="LH696" s="44" t="str">
        <f t="shared" si="3194"/>
        <v/>
      </c>
      <c r="LI696" s="44"/>
      <c r="LJ696" s="44" t="str">
        <f t="shared" si="3195"/>
        <v/>
      </c>
      <c r="LK696" s="44"/>
      <c r="LL696" s="72" t="str">
        <f>IF(LE695="","",LL693)</f>
        <v/>
      </c>
      <c r="LM696" s="67" t="str">
        <f>IF(LF695="","",LM693)</f>
        <v/>
      </c>
      <c r="LN696" s="44" t="str">
        <f t="shared" si="3130"/>
        <v/>
      </c>
      <c r="LO696" s="45"/>
      <c r="LP696" s="35"/>
      <c r="LQ696" s="27"/>
      <c r="LR696" s="46"/>
      <c r="LS696" s="67"/>
      <c r="LT696" s="44" t="str">
        <f t="shared" si="3232"/>
        <v/>
      </c>
      <c r="LU696" s="44"/>
      <c r="LV696" s="44"/>
      <c r="LW696" s="44"/>
      <c r="LX696" s="44" t="str">
        <f t="shared" si="3233"/>
        <v/>
      </c>
      <c r="LY696" s="44"/>
      <c r="LZ696" s="44"/>
      <c r="MA696" s="44"/>
      <c r="MB696" s="44" t="str">
        <f t="shared" si="3209"/>
        <v/>
      </c>
      <c r="MC696" s="45" t="str">
        <f t="shared" si="3210"/>
        <v/>
      </c>
      <c r="MD696" s="35"/>
      <c r="ME696" s="27"/>
      <c r="MF696" s="46"/>
      <c r="MG696" s="67"/>
      <c r="MH696" s="44" t="str">
        <f t="shared" si="3234"/>
        <v/>
      </c>
      <c r="MI696" s="44"/>
      <c r="MJ696" s="44"/>
      <c r="MK696" s="44"/>
      <c r="ML696" s="44" t="str">
        <f t="shared" si="3235"/>
        <v/>
      </c>
      <c r="MM696" s="44"/>
      <c r="MN696" s="44"/>
      <c r="MO696" s="44"/>
      <c r="MP696" s="44" t="str">
        <f t="shared" si="3211"/>
        <v/>
      </c>
      <c r="MQ696" s="45" t="str">
        <f t="shared" si="3212"/>
        <v/>
      </c>
      <c r="MR696" s="35"/>
      <c r="MS696" s="27"/>
      <c r="MT696" s="46"/>
      <c r="MU696" s="67"/>
      <c r="MV696" s="44" t="str">
        <f t="shared" si="3236"/>
        <v/>
      </c>
      <c r="MW696" s="44"/>
      <c r="MX696" s="44"/>
      <c r="MY696" s="44"/>
      <c r="MZ696" s="44" t="str">
        <f t="shared" si="3237"/>
        <v/>
      </c>
      <c r="NA696" s="44"/>
      <c r="NB696" s="44"/>
      <c r="NC696" s="44"/>
      <c r="ND696" s="44" t="str">
        <f t="shared" si="3213"/>
        <v/>
      </c>
      <c r="NE696" s="45" t="str">
        <f t="shared" si="3214"/>
        <v/>
      </c>
      <c r="NF696" s="35"/>
      <c r="NG696" s="27"/>
      <c r="NH696" s="46"/>
      <c r="NI696" s="67"/>
      <c r="NJ696" s="44" t="str">
        <f t="shared" si="3238"/>
        <v/>
      </c>
      <c r="NK696" s="44"/>
      <c r="NL696" s="44"/>
      <c r="NM696" s="44"/>
      <c r="NN696" s="44" t="str">
        <f t="shared" si="3239"/>
        <v/>
      </c>
      <c r="NO696" s="44"/>
      <c r="NP696" s="44"/>
      <c r="NQ696" s="44"/>
      <c r="NR696" s="44" t="str">
        <f t="shared" si="3215"/>
        <v/>
      </c>
      <c r="NS696" s="45" t="str">
        <f t="shared" si="3216"/>
        <v/>
      </c>
      <c r="NT696" s="35"/>
    </row>
    <row r="697" spans="1:384" ht="15" customHeight="1" thickBot="1" x14ac:dyDescent="0.25">
      <c r="A697" s="38"/>
      <c r="B697" s="39"/>
      <c r="C697" s="40"/>
      <c r="D697" s="40"/>
      <c r="E697" s="40"/>
      <c r="F697" s="140"/>
      <c r="G697" s="140"/>
      <c r="H697" s="42"/>
      <c r="I697" s="44"/>
      <c r="J697" s="44" t="str">
        <f t="shared" si="3217"/>
        <v/>
      </c>
      <c r="K697" s="44"/>
      <c r="L697" s="44"/>
      <c r="M697" s="44"/>
      <c r="N697" s="44" t="str">
        <f t="shared" si="3218"/>
        <v/>
      </c>
      <c r="O697" s="44"/>
      <c r="P697" s="44"/>
      <c r="Q697" s="44"/>
      <c r="R697" s="44" t="str">
        <f t="shared" si="3197"/>
        <v/>
      </c>
      <c r="S697" s="45" t="str">
        <f t="shared" si="3198"/>
        <v/>
      </c>
      <c r="T697" s="35"/>
      <c r="U697" s="27"/>
      <c r="V697" s="46"/>
      <c r="W697" s="67"/>
      <c r="X697" s="44" t="str">
        <f t="shared" si="3219"/>
        <v/>
      </c>
      <c r="Y697" s="44"/>
      <c r="Z697" s="44"/>
      <c r="AA697" s="44"/>
      <c r="AB697" s="44" t="str">
        <f t="shared" si="3220"/>
        <v/>
      </c>
      <c r="AC697" s="44"/>
      <c r="AD697" s="44"/>
      <c r="AE697" s="44"/>
      <c r="AF697" s="44" t="str">
        <f t="shared" si="3199"/>
        <v/>
      </c>
      <c r="AG697" s="45" t="str">
        <f t="shared" si="3200"/>
        <v/>
      </c>
      <c r="AH697" s="35"/>
      <c r="AI697" s="27"/>
      <c r="AJ697" s="46"/>
      <c r="AK697" s="44"/>
      <c r="AL697" s="44" t="str">
        <f t="shared" si="3221"/>
        <v/>
      </c>
      <c r="AM697" s="44"/>
      <c r="AN697" s="44" t="str">
        <f t="shared" si="3222"/>
        <v/>
      </c>
      <c r="AO697" s="44"/>
      <c r="AP697" s="44" t="str">
        <f t="shared" si="3223"/>
        <v/>
      </c>
      <c r="AQ697" s="44"/>
      <c r="AR697" s="44"/>
      <c r="AS697" s="44"/>
      <c r="AT697" s="44" t="str">
        <f t="shared" si="3201"/>
        <v/>
      </c>
      <c r="AU697" s="45" t="str">
        <f t="shared" si="3202"/>
        <v/>
      </c>
      <c r="AV697" s="35"/>
      <c r="AW697" s="27"/>
      <c r="AX697" s="46"/>
      <c r="AY697" s="44"/>
      <c r="AZ697" s="44" t="str">
        <f t="shared" si="3224"/>
        <v/>
      </c>
      <c r="BA697" s="44"/>
      <c r="BB697" s="44" t="str">
        <f t="shared" si="3225"/>
        <v/>
      </c>
      <c r="BC697" s="44"/>
      <c r="BD697" s="44" t="str">
        <f t="shared" si="3226"/>
        <v/>
      </c>
      <c r="BE697" s="44"/>
      <c r="BF697" s="44"/>
      <c r="BG697" s="44"/>
      <c r="BH697" s="44" t="str">
        <f t="shared" si="3203"/>
        <v/>
      </c>
      <c r="BI697" s="45" t="str">
        <f t="shared" si="3204"/>
        <v/>
      </c>
      <c r="BJ697" s="35"/>
      <c r="BK697" s="50"/>
      <c r="BL697" s="46"/>
      <c r="BM697" s="44"/>
      <c r="BN697" s="44"/>
      <c r="BO697" s="44"/>
      <c r="BP697" s="44"/>
      <c r="BQ697" s="44"/>
      <c r="BR697" s="44"/>
      <c r="BS697" s="25"/>
      <c r="BT697" s="60"/>
      <c r="BU697" s="67"/>
      <c r="BV697" s="44"/>
      <c r="BW697" s="45"/>
      <c r="BX697" s="35"/>
      <c r="BY697" s="27"/>
      <c r="BZ697" s="46"/>
      <c r="CA697" s="44"/>
      <c r="CB697" s="44"/>
      <c r="CC697" s="44"/>
      <c r="CD697" s="44"/>
      <c r="CE697" s="44"/>
      <c r="CF697" s="44"/>
      <c r="CG697" s="25"/>
      <c r="CH697" s="60"/>
      <c r="CI697" s="67"/>
      <c r="CJ697" s="44"/>
      <c r="CK697" s="45"/>
      <c r="CL697" s="35"/>
      <c r="CM697" s="27"/>
      <c r="CN697" s="46"/>
      <c r="CO697" s="44"/>
      <c r="CP697" s="44"/>
      <c r="CQ697" s="44"/>
      <c r="CR697" s="44"/>
      <c r="CS697" s="44"/>
      <c r="CT697" s="44"/>
      <c r="CU697" s="25"/>
      <c r="CV697" s="60"/>
      <c r="CW697" s="67"/>
      <c r="CX697" s="44"/>
      <c r="CY697" s="45"/>
      <c r="CZ697" s="92"/>
      <c r="DA697" s="58"/>
      <c r="DB697" s="46"/>
      <c r="DC697" s="44"/>
      <c r="DD697" s="44"/>
      <c r="DE697" s="44"/>
      <c r="DF697" s="44"/>
      <c r="DG697" s="44"/>
      <c r="DH697" s="44"/>
      <c r="DI697" s="25"/>
      <c r="DJ697" s="60"/>
      <c r="DK697" s="67"/>
      <c r="DL697" s="44"/>
      <c r="DM697" s="45"/>
      <c r="DN697" s="35"/>
      <c r="DO697" s="27"/>
      <c r="DP697" s="46"/>
      <c r="DQ697" s="44"/>
      <c r="DR697" s="44"/>
      <c r="DS697" s="44"/>
      <c r="DT697" s="44"/>
      <c r="DU697" s="44"/>
      <c r="DV697" s="44"/>
      <c r="DW697" s="25"/>
      <c r="DX697" s="60"/>
      <c r="DY697" s="67"/>
      <c r="DZ697" s="44"/>
      <c r="EA697" s="45"/>
      <c r="EB697" s="35"/>
      <c r="EC697" s="27"/>
      <c r="ED697" s="46"/>
      <c r="EE697" s="67"/>
      <c r="EF697" s="44" t="str">
        <f t="shared" si="3227"/>
        <v/>
      </c>
      <c r="EG697" s="44"/>
      <c r="EH697" s="44"/>
      <c r="EI697" s="44"/>
      <c r="EJ697" s="44" t="str">
        <f t="shared" si="3228"/>
        <v/>
      </c>
      <c r="EK697" s="44"/>
      <c r="EL697" s="44"/>
      <c r="EM697" s="44"/>
      <c r="EN697" s="44" t="str">
        <f t="shared" si="3205"/>
        <v/>
      </c>
      <c r="EO697" s="45" t="str">
        <f t="shared" si="3206"/>
        <v/>
      </c>
      <c r="EP697" s="35"/>
      <c r="EQ697" s="27"/>
      <c r="ER697" s="46"/>
      <c r="ES697" s="44"/>
      <c r="ET697" s="44" t="str">
        <f t="shared" si="3229"/>
        <v/>
      </c>
      <c r="EU697" s="44"/>
      <c r="EV697" s="44" t="str">
        <f t="shared" si="3230"/>
        <v/>
      </c>
      <c r="EW697" s="44"/>
      <c r="EX697" s="44" t="str">
        <f t="shared" si="3231"/>
        <v/>
      </c>
      <c r="EY697" s="44"/>
      <c r="EZ697" s="44"/>
      <c r="FA697" s="44"/>
      <c r="FB697" s="44" t="str">
        <f t="shared" si="3207"/>
        <v/>
      </c>
      <c r="FC697" s="45" t="str">
        <f t="shared" si="3208"/>
        <v/>
      </c>
      <c r="FD697" s="35"/>
      <c r="HW697" s="181"/>
      <c r="IY697" s="33"/>
      <c r="IZ697" s="46"/>
      <c r="JA697" s="44"/>
      <c r="JB697" s="44"/>
      <c r="JC697" s="44"/>
      <c r="JD697" s="44"/>
      <c r="JE697" s="44"/>
      <c r="JF697" s="44"/>
      <c r="JG697" s="25"/>
      <c r="JH697" s="60"/>
      <c r="JI697" s="67"/>
      <c r="JJ697" s="44"/>
      <c r="JK697" s="45"/>
      <c r="JL697" s="35"/>
      <c r="JM697" s="27"/>
      <c r="JN697" s="46"/>
      <c r="JO697" s="44"/>
      <c r="JP697" s="44"/>
      <c r="JQ697" s="44"/>
      <c r="JR697" s="44"/>
      <c r="JS697" s="44"/>
      <c r="JT697" s="44"/>
      <c r="JU697" s="25"/>
      <c r="JV697" s="60"/>
      <c r="JW697" s="67"/>
      <c r="JX697" s="44"/>
      <c r="JY697" s="45"/>
      <c r="JZ697" s="35"/>
      <c r="KA697" s="61"/>
      <c r="KB697" s="46"/>
      <c r="KC697" s="44"/>
      <c r="KD697" s="44"/>
      <c r="KE697" s="44"/>
      <c r="KF697" s="44"/>
      <c r="KG697" s="44"/>
      <c r="KH697" s="44"/>
      <c r="KI697" s="25"/>
      <c r="KJ697" s="60"/>
      <c r="KK697" s="67"/>
      <c r="KL697" s="44"/>
      <c r="KM697" s="45"/>
      <c r="KN697" s="35"/>
      <c r="KO697" s="27"/>
      <c r="KP697" s="46"/>
      <c r="KQ697" s="44"/>
      <c r="KR697" s="44"/>
      <c r="KS697" s="44"/>
      <c r="KT697" s="44"/>
      <c r="KU697" s="44"/>
      <c r="KV697" s="44"/>
      <c r="KW697" s="25"/>
      <c r="KX697" s="60"/>
      <c r="KY697" s="67"/>
      <c r="KZ697" s="44"/>
      <c r="LA697" s="45"/>
      <c r="LB697" s="35"/>
      <c r="LC697" s="27"/>
      <c r="LD697" s="74"/>
      <c r="LE697" s="75"/>
      <c r="LF697" s="75"/>
      <c r="LG697" s="75"/>
      <c r="LH697" s="75" t="str">
        <f t="shared" si="3194"/>
        <v/>
      </c>
      <c r="LI697" s="75"/>
      <c r="LJ697" s="75" t="str">
        <f t="shared" si="3195"/>
        <v/>
      </c>
      <c r="LK697" s="75"/>
      <c r="LL697" s="77" t="str">
        <f>IF(LE695="","",LL694)</f>
        <v/>
      </c>
      <c r="LM697" s="78" t="str">
        <f>IF(LF695="","",LM694)</f>
        <v/>
      </c>
      <c r="LN697" s="75" t="str">
        <f t="shared" si="3130"/>
        <v/>
      </c>
      <c r="LO697" s="79"/>
      <c r="LP697" s="35"/>
      <c r="LQ697" s="27"/>
      <c r="LR697" s="46"/>
      <c r="LS697" s="67"/>
      <c r="LT697" s="44" t="str">
        <f t="shared" si="3232"/>
        <v/>
      </c>
      <c r="LU697" s="44"/>
      <c r="LV697" s="44"/>
      <c r="LW697" s="44"/>
      <c r="LX697" s="44" t="str">
        <f t="shared" si="3233"/>
        <v/>
      </c>
      <c r="LY697" s="44"/>
      <c r="LZ697" s="44"/>
      <c r="MA697" s="44"/>
      <c r="MB697" s="44" t="str">
        <f t="shared" si="3209"/>
        <v/>
      </c>
      <c r="MC697" s="45" t="str">
        <f t="shared" si="3210"/>
        <v/>
      </c>
      <c r="MD697" s="35"/>
      <c r="ME697" s="27"/>
      <c r="MF697" s="46"/>
      <c r="MG697" s="67"/>
      <c r="MH697" s="44" t="str">
        <f t="shared" si="3234"/>
        <v/>
      </c>
      <c r="MI697" s="44"/>
      <c r="MJ697" s="44"/>
      <c r="MK697" s="44"/>
      <c r="ML697" s="44" t="str">
        <f t="shared" si="3235"/>
        <v/>
      </c>
      <c r="MM697" s="44"/>
      <c r="MN697" s="44"/>
      <c r="MO697" s="44"/>
      <c r="MP697" s="44" t="str">
        <f t="shared" si="3211"/>
        <v/>
      </c>
      <c r="MQ697" s="45" t="str">
        <f t="shared" si="3212"/>
        <v/>
      </c>
      <c r="MR697" s="35"/>
      <c r="MS697" s="27"/>
      <c r="MT697" s="46"/>
      <c r="MU697" s="67"/>
      <c r="MV697" s="44" t="str">
        <f t="shared" si="3236"/>
        <v/>
      </c>
      <c r="MW697" s="44"/>
      <c r="MX697" s="44"/>
      <c r="MY697" s="44"/>
      <c r="MZ697" s="44" t="str">
        <f t="shared" si="3237"/>
        <v/>
      </c>
      <c r="NA697" s="44"/>
      <c r="NB697" s="44"/>
      <c r="NC697" s="44"/>
      <c r="ND697" s="44" t="str">
        <f t="shared" si="3213"/>
        <v/>
      </c>
      <c r="NE697" s="45" t="str">
        <f t="shared" si="3214"/>
        <v/>
      </c>
      <c r="NF697" s="35"/>
      <c r="NG697" s="27"/>
      <c r="NH697" s="46"/>
      <c r="NI697" s="67"/>
      <c r="NJ697" s="44" t="str">
        <f t="shared" si="3238"/>
        <v/>
      </c>
      <c r="NK697" s="44"/>
      <c r="NL697" s="44"/>
      <c r="NM697" s="44"/>
      <c r="NN697" s="44" t="str">
        <f t="shared" si="3239"/>
        <v/>
      </c>
      <c r="NO697" s="44"/>
      <c r="NP697" s="44"/>
      <c r="NQ697" s="44"/>
      <c r="NR697" s="44" t="str">
        <f t="shared" si="3215"/>
        <v/>
      </c>
      <c r="NS697" s="45" t="str">
        <f t="shared" si="3216"/>
        <v/>
      </c>
      <c r="NT697" s="35"/>
    </row>
    <row r="698" spans="1:384" ht="15" customHeight="1" thickTop="1" thickBot="1" x14ac:dyDescent="0.25">
      <c r="A698" s="38"/>
      <c r="B698" s="39"/>
      <c r="C698" s="40"/>
      <c r="D698" s="40"/>
      <c r="E698" s="40"/>
      <c r="F698" s="140"/>
      <c r="G698" s="140"/>
      <c r="H698" s="42"/>
      <c r="I698" s="44"/>
      <c r="J698" s="44" t="str">
        <f t="shared" si="3217"/>
        <v/>
      </c>
      <c r="K698" s="44"/>
      <c r="L698" s="44"/>
      <c r="M698" s="44"/>
      <c r="N698" s="44" t="str">
        <f t="shared" si="3218"/>
        <v/>
      </c>
      <c r="O698" s="44"/>
      <c r="P698" s="44"/>
      <c r="Q698" s="44"/>
      <c r="R698" s="44" t="str">
        <f t="shared" si="3197"/>
        <v/>
      </c>
      <c r="S698" s="45" t="str">
        <f t="shared" si="3198"/>
        <v/>
      </c>
      <c r="T698" s="35"/>
      <c r="U698" s="27"/>
      <c r="V698" s="46"/>
      <c r="W698" s="67"/>
      <c r="X698" s="44" t="str">
        <f t="shared" si="3219"/>
        <v/>
      </c>
      <c r="Y698" s="44"/>
      <c r="Z698" s="44"/>
      <c r="AA698" s="44"/>
      <c r="AB698" s="44" t="str">
        <f t="shared" si="3220"/>
        <v/>
      </c>
      <c r="AC698" s="44"/>
      <c r="AD698" s="44"/>
      <c r="AE698" s="44"/>
      <c r="AF698" s="44" t="str">
        <f t="shared" si="3199"/>
        <v/>
      </c>
      <c r="AG698" s="45" t="str">
        <f t="shared" si="3200"/>
        <v/>
      </c>
      <c r="AH698" s="35"/>
      <c r="AI698" s="27"/>
      <c r="AJ698" s="46"/>
      <c r="AK698" s="44"/>
      <c r="AL698" s="44" t="str">
        <f t="shared" si="3221"/>
        <v/>
      </c>
      <c r="AM698" s="44"/>
      <c r="AN698" s="44" t="str">
        <f t="shared" si="3222"/>
        <v/>
      </c>
      <c r="AO698" s="44"/>
      <c r="AP698" s="44" t="str">
        <f t="shared" si="3223"/>
        <v/>
      </c>
      <c r="AQ698" s="44"/>
      <c r="AR698" s="44"/>
      <c r="AS698" s="44"/>
      <c r="AT698" s="44" t="str">
        <f t="shared" si="3201"/>
        <v/>
      </c>
      <c r="AU698" s="45" t="str">
        <f t="shared" si="3202"/>
        <v/>
      </c>
      <c r="AV698" s="35"/>
      <c r="AW698" s="27"/>
      <c r="AX698" s="46"/>
      <c r="AY698" s="44"/>
      <c r="AZ698" s="44" t="str">
        <f t="shared" si="3224"/>
        <v/>
      </c>
      <c r="BA698" s="44"/>
      <c r="BB698" s="44" t="str">
        <f t="shared" si="3225"/>
        <v/>
      </c>
      <c r="BC698" s="44"/>
      <c r="BD698" s="44" t="str">
        <f t="shared" si="3226"/>
        <v/>
      </c>
      <c r="BE698" s="44"/>
      <c r="BF698" s="44"/>
      <c r="BG698" s="44"/>
      <c r="BH698" s="44" t="str">
        <f t="shared" si="3203"/>
        <v/>
      </c>
      <c r="BI698" s="45" t="str">
        <f t="shared" si="3204"/>
        <v/>
      </c>
      <c r="BJ698" s="35"/>
      <c r="BK698" s="50"/>
      <c r="BL698" s="74"/>
      <c r="BM698" s="75"/>
      <c r="BN698" s="75"/>
      <c r="BO698" s="75"/>
      <c r="BP698" s="75"/>
      <c r="BQ698" s="75"/>
      <c r="BR698" s="75"/>
      <c r="BS698" s="75"/>
      <c r="BT698" s="77"/>
      <c r="BU698" s="78"/>
      <c r="BV698" s="75"/>
      <c r="BW698" s="79"/>
      <c r="BX698" s="35"/>
      <c r="BY698" s="27"/>
      <c r="BZ698" s="74"/>
      <c r="CA698" s="75"/>
      <c r="CB698" s="75"/>
      <c r="CC698" s="75"/>
      <c r="CD698" s="75"/>
      <c r="CE698" s="75"/>
      <c r="CF698" s="75"/>
      <c r="CG698" s="75"/>
      <c r="CH698" s="77"/>
      <c r="CI698" s="78"/>
      <c r="CJ698" s="75"/>
      <c r="CK698" s="79"/>
      <c r="CL698" s="35"/>
      <c r="CM698" s="27"/>
      <c r="CN698" s="74"/>
      <c r="CO698" s="75"/>
      <c r="CP698" s="75"/>
      <c r="CQ698" s="75"/>
      <c r="CR698" s="75"/>
      <c r="CS698" s="75"/>
      <c r="CT698" s="75"/>
      <c r="CU698" s="75"/>
      <c r="CV698" s="77"/>
      <c r="CW698" s="78"/>
      <c r="CX698" s="75"/>
      <c r="CY698" s="79"/>
      <c r="CZ698" s="35"/>
      <c r="DA698" s="58"/>
      <c r="DB698" s="74"/>
      <c r="DC698" s="75"/>
      <c r="DD698" s="75"/>
      <c r="DE698" s="75"/>
      <c r="DF698" s="75"/>
      <c r="DG698" s="75"/>
      <c r="DH698" s="75"/>
      <c r="DI698" s="75"/>
      <c r="DJ698" s="77"/>
      <c r="DK698" s="78"/>
      <c r="DL698" s="75"/>
      <c r="DM698" s="79"/>
      <c r="DN698" s="35"/>
      <c r="DO698" s="27"/>
      <c r="DP698" s="74"/>
      <c r="DQ698" s="75"/>
      <c r="DR698" s="75"/>
      <c r="DS698" s="75"/>
      <c r="DT698" s="75"/>
      <c r="DU698" s="75"/>
      <c r="DV698" s="75"/>
      <c r="DW698" s="75"/>
      <c r="DX698" s="77"/>
      <c r="DY698" s="78"/>
      <c r="DZ698" s="75"/>
      <c r="EA698" s="79"/>
      <c r="EB698" s="35"/>
      <c r="EC698" s="27"/>
      <c r="ED698" s="46"/>
      <c r="EE698" s="67"/>
      <c r="EF698" s="44" t="str">
        <f t="shared" si="3227"/>
        <v/>
      </c>
      <c r="EG698" s="44"/>
      <c r="EH698" s="44"/>
      <c r="EI698" s="44"/>
      <c r="EJ698" s="44" t="str">
        <f t="shared" si="3228"/>
        <v/>
      </c>
      <c r="EK698" s="44"/>
      <c r="EL698" s="44"/>
      <c r="EM698" s="44"/>
      <c r="EN698" s="44" t="str">
        <f t="shared" si="3205"/>
        <v/>
      </c>
      <c r="EO698" s="45" t="str">
        <f t="shared" si="3206"/>
        <v/>
      </c>
      <c r="EP698" s="35"/>
      <c r="EQ698" s="27"/>
      <c r="ER698" s="46"/>
      <c r="ES698" s="44"/>
      <c r="ET698" s="44" t="str">
        <f t="shared" si="3229"/>
        <v/>
      </c>
      <c r="EU698" s="44"/>
      <c r="EV698" s="44" t="str">
        <f t="shared" si="3230"/>
        <v/>
      </c>
      <c r="EW698" s="44"/>
      <c r="EX698" s="44" t="str">
        <f t="shared" si="3231"/>
        <v/>
      </c>
      <c r="EY698" s="44"/>
      <c r="EZ698" s="44"/>
      <c r="FA698" s="44"/>
      <c r="FB698" s="44" t="str">
        <f t="shared" si="3207"/>
        <v/>
      </c>
      <c r="FC698" s="45" t="str">
        <f t="shared" si="3208"/>
        <v/>
      </c>
      <c r="FD698" s="35"/>
      <c r="HW698" s="181"/>
      <c r="IY698" s="33"/>
      <c r="IZ698" s="74"/>
      <c r="JA698" s="75"/>
      <c r="JB698" s="75"/>
      <c r="JC698" s="75"/>
      <c r="JD698" s="75"/>
      <c r="JE698" s="75"/>
      <c r="JF698" s="75"/>
      <c r="JG698" s="75"/>
      <c r="JH698" s="77"/>
      <c r="JI698" s="78"/>
      <c r="JJ698" s="75"/>
      <c r="JK698" s="79"/>
      <c r="JL698" s="213"/>
      <c r="JM698" s="27"/>
      <c r="JN698" s="74"/>
      <c r="JO698" s="75"/>
      <c r="JP698" s="75"/>
      <c r="JQ698" s="75"/>
      <c r="JR698" s="75"/>
      <c r="JS698" s="75"/>
      <c r="JT698" s="75"/>
      <c r="JU698" s="75"/>
      <c r="JV698" s="77"/>
      <c r="JW698" s="78"/>
      <c r="JX698" s="75"/>
      <c r="JY698" s="79"/>
      <c r="JZ698" s="35"/>
      <c r="KA698" s="61"/>
      <c r="KB698" s="74"/>
      <c r="KC698" s="75"/>
      <c r="KD698" s="75"/>
      <c r="KE698" s="75"/>
      <c r="KF698" s="75"/>
      <c r="KG698" s="75"/>
      <c r="KH698" s="75"/>
      <c r="KI698" s="75"/>
      <c r="KJ698" s="77"/>
      <c r="KK698" s="78"/>
      <c r="KL698" s="75"/>
      <c r="KM698" s="79"/>
      <c r="KN698" s="35"/>
      <c r="KO698" s="27"/>
      <c r="KP698" s="74"/>
      <c r="KQ698" s="75"/>
      <c r="KR698" s="75"/>
      <c r="KS698" s="75"/>
      <c r="KT698" s="75"/>
      <c r="KU698" s="75"/>
      <c r="KV698" s="75"/>
      <c r="KW698" s="75"/>
      <c r="KX698" s="77"/>
      <c r="KY698" s="78"/>
      <c r="KZ698" s="75"/>
      <c r="LA698" s="79"/>
      <c r="LB698" s="35"/>
      <c r="LC698" s="27"/>
      <c r="LD698" s="51" t="str">
        <f>IF($A672="","",$A672)</f>
        <v/>
      </c>
      <c r="LE698" s="43"/>
      <c r="LF698" s="93" t="str">
        <f>IF(LE698="","",LE698-LE695)</f>
        <v/>
      </c>
      <c r="LG698" s="43"/>
      <c r="LH698" s="43" t="str">
        <f t="shared" si="3194"/>
        <v/>
      </c>
      <c r="LI698" s="43"/>
      <c r="LJ698" s="87" t="str">
        <f t="shared" si="3195"/>
        <v/>
      </c>
      <c r="LK698" s="43"/>
      <c r="LL698" s="64" t="str">
        <f>IF(LE698="","",LL695)</f>
        <v/>
      </c>
      <c r="LM698" s="47" t="str">
        <f>IF(LF698="","",LM695)</f>
        <v/>
      </c>
      <c r="LN698" s="87" t="str">
        <f t="shared" si="3130"/>
        <v/>
      </c>
      <c r="LO698" s="54"/>
      <c r="LP698" s="35"/>
      <c r="LQ698" s="27"/>
      <c r="LR698" s="46"/>
      <c r="LS698" s="67"/>
      <c r="LT698" s="44" t="str">
        <f t="shared" si="3232"/>
        <v/>
      </c>
      <c r="LU698" s="44"/>
      <c r="LV698" s="44"/>
      <c r="LW698" s="44"/>
      <c r="LX698" s="44" t="str">
        <f t="shared" si="3233"/>
        <v/>
      </c>
      <c r="LY698" s="44"/>
      <c r="LZ698" s="44"/>
      <c r="MA698" s="44"/>
      <c r="MB698" s="44" t="str">
        <f t="shared" si="3209"/>
        <v/>
      </c>
      <c r="MC698" s="45" t="str">
        <f t="shared" si="3210"/>
        <v/>
      </c>
      <c r="MD698" s="35"/>
      <c r="ME698" s="27"/>
      <c r="MF698" s="46"/>
      <c r="MG698" s="67"/>
      <c r="MH698" s="44" t="str">
        <f t="shared" si="3234"/>
        <v/>
      </c>
      <c r="MI698" s="44"/>
      <c r="MJ698" s="44"/>
      <c r="MK698" s="44"/>
      <c r="ML698" s="44" t="str">
        <f t="shared" si="3235"/>
        <v/>
      </c>
      <c r="MM698" s="44"/>
      <c r="MN698" s="44"/>
      <c r="MO698" s="44"/>
      <c r="MP698" s="44" t="str">
        <f t="shared" si="3211"/>
        <v/>
      </c>
      <c r="MQ698" s="45" t="str">
        <f t="shared" si="3212"/>
        <v/>
      </c>
      <c r="MR698" s="35"/>
      <c r="MS698" s="27"/>
      <c r="MT698" s="46"/>
      <c r="MU698" s="67"/>
      <c r="MV698" s="44" t="str">
        <f t="shared" si="3236"/>
        <v/>
      </c>
      <c r="MW698" s="44"/>
      <c r="MX698" s="44"/>
      <c r="MY698" s="44"/>
      <c r="MZ698" s="44" t="str">
        <f t="shared" si="3237"/>
        <v/>
      </c>
      <c r="NA698" s="44"/>
      <c r="NB698" s="44"/>
      <c r="NC698" s="44"/>
      <c r="ND698" s="44" t="str">
        <f t="shared" si="3213"/>
        <v/>
      </c>
      <c r="NE698" s="45" t="str">
        <f t="shared" si="3214"/>
        <v/>
      </c>
      <c r="NF698" s="35"/>
      <c r="NG698" s="27"/>
      <c r="NH698" s="46"/>
      <c r="NI698" s="67"/>
      <c r="NJ698" s="44" t="str">
        <f t="shared" si="3238"/>
        <v/>
      </c>
      <c r="NK698" s="44"/>
      <c r="NL698" s="44"/>
      <c r="NM698" s="44"/>
      <c r="NN698" s="44" t="str">
        <f t="shared" si="3239"/>
        <v/>
      </c>
      <c r="NO698" s="44"/>
      <c r="NP698" s="44"/>
      <c r="NQ698" s="44"/>
      <c r="NR698" s="44" t="str">
        <f t="shared" si="3215"/>
        <v/>
      </c>
      <c r="NS698" s="45" t="str">
        <f t="shared" si="3216"/>
        <v/>
      </c>
      <c r="NT698" s="35"/>
    </row>
    <row r="699" spans="1:384" ht="15" customHeight="1" thickTop="1" x14ac:dyDescent="0.2">
      <c r="A699" s="38"/>
      <c r="B699" s="39"/>
      <c r="C699" s="40"/>
      <c r="D699" s="40"/>
      <c r="E699" s="40"/>
      <c r="F699" s="140"/>
      <c r="G699" s="140"/>
      <c r="H699" s="42"/>
      <c r="I699" s="44"/>
      <c r="J699" s="44" t="str">
        <f t="shared" si="3217"/>
        <v/>
      </c>
      <c r="K699" s="44"/>
      <c r="L699" s="44"/>
      <c r="M699" s="44"/>
      <c r="N699" s="44" t="str">
        <f t="shared" si="3218"/>
        <v/>
      </c>
      <c r="O699" s="44"/>
      <c r="P699" s="44"/>
      <c r="Q699" s="44"/>
      <c r="R699" s="44" t="str">
        <f t="shared" si="3197"/>
        <v/>
      </c>
      <c r="S699" s="45" t="str">
        <f t="shared" si="3198"/>
        <v/>
      </c>
      <c r="T699" s="35"/>
      <c r="U699" s="27"/>
      <c r="V699" s="46"/>
      <c r="W699" s="67"/>
      <c r="X699" s="44" t="str">
        <f t="shared" si="3219"/>
        <v/>
      </c>
      <c r="Y699" s="44"/>
      <c r="Z699" s="44"/>
      <c r="AA699" s="44"/>
      <c r="AB699" s="44" t="str">
        <f t="shared" si="3220"/>
        <v/>
      </c>
      <c r="AC699" s="44"/>
      <c r="AD699" s="44"/>
      <c r="AE699" s="44"/>
      <c r="AF699" s="44" t="str">
        <f t="shared" si="3199"/>
        <v/>
      </c>
      <c r="AG699" s="45" t="str">
        <f t="shared" si="3200"/>
        <v/>
      </c>
      <c r="AH699" s="35"/>
      <c r="AI699" s="27"/>
      <c r="AJ699" s="46"/>
      <c r="AK699" s="44"/>
      <c r="AL699" s="44" t="str">
        <f t="shared" si="3221"/>
        <v/>
      </c>
      <c r="AM699" s="44"/>
      <c r="AN699" s="44" t="str">
        <f t="shared" si="3222"/>
        <v/>
      </c>
      <c r="AO699" s="44"/>
      <c r="AP699" s="44" t="str">
        <f t="shared" si="3223"/>
        <v/>
      </c>
      <c r="AQ699" s="44"/>
      <c r="AR699" s="44"/>
      <c r="AS699" s="44"/>
      <c r="AT699" s="44" t="str">
        <f t="shared" si="3201"/>
        <v/>
      </c>
      <c r="AU699" s="45" t="str">
        <f t="shared" si="3202"/>
        <v/>
      </c>
      <c r="AV699" s="35"/>
      <c r="AW699" s="27"/>
      <c r="AX699" s="46"/>
      <c r="AY699" s="44"/>
      <c r="AZ699" s="44" t="str">
        <f t="shared" si="3224"/>
        <v/>
      </c>
      <c r="BA699" s="44"/>
      <c r="BB699" s="44" t="str">
        <f t="shared" si="3225"/>
        <v/>
      </c>
      <c r="BC699" s="44"/>
      <c r="BD699" s="44" t="str">
        <f t="shared" si="3226"/>
        <v/>
      </c>
      <c r="BE699" s="44"/>
      <c r="BF699" s="44"/>
      <c r="BG699" s="44"/>
      <c r="BH699" s="44" t="str">
        <f t="shared" si="3203"/>
        <v/>
      </c>
      <c r="BI699" s="45" t="str">
        <f t="shared" si="3204"/>
        <v/>
      </c>
      <c r="BJ699" s="35"/>
      <c r="BK699" s="50"/>
      <c r="BL699" s="51" t="str">
        <f>IF($A672="","",$A672)</f>
        <v/>
      </c>
      <c r="BM699" s="43"/>
      <c r="BN699" s="43"/>
      <c r="BO699" s="43"/>
      <c r="BP699" s="87"/>
      <c r="BQ699" s="43"/>
      <c r="BR699" s="43"/>
      <c r="BS699" s="43"/>
      <c r="BT699" s="53"/>
      <c r="BU699" s="47"/>
      <c r="BV699" s="44"/>
      <c r="BW699" s="89"/>
      <c r="BX699" s="35"/>
      <c r="BY699" s="27"/>
      <c r="BZ699" s="51"/>
      <c r="CA699" s="43"/>
      <c r="CB699" s="43"/>
      <c r="CC699" s="43"/>
      <c r="CD699" s="87"/>
      <c r="CE699" s="43"/>
      <c r="CF699" s="43"/>
      <c r="CG699" s="43"/>
      <c r="CH699" s="53"/>
      <c r="CI699" s="47"/>
      <c r="CJ699" s="44"/>
      <c r="CK699" s="89"/>
      <c r="CL699" s="35"/>
      <c r="CM699" s="27"/>
      <c r="CN699" s="51"/>
      <c r="CO699" s="43"/>
      <c r="CP699" s="43"/>
      <c r="CQ699" s="43"/>
      <c r="CR699" s="87"/>
      <c r="CS699" s="43"/>
      <c r="CT699" s="43"/>
      <c r="CU699" s="43"/>
      <c r="CV699" s="53"/>
      <c r="CW699" s="47"/>
      <c r="CX699" s="44"/>
      <c r="CY699" s="89"/>
      <c r="CZ699" s="35"/>
      <c r="DA699" s="58"/>
      <c r="DB699" s="51"/>
      <c r="DC699" s="43"/>
      <c r="DD699" s="43"/>
      <c r="DE699" s="43"/>
      <c r="DF699" s="87"/>
      <c r="DG699" s="43"/>
      <c r="DH699" s="43"/>
      <c r="DI699" s="43"/>
      <c r="DJ699" s="53"/>
      <c r="DK699" s="47"/>
      <c r="DL699" s="44"/>
      <c r="DM699" s="89"/>
      <c r="DN699" s="35"/>
      <c r="DO699" s="27"/>
      <c r="DP699" s="51"/>
      <c r="DQ699" s="43"/>
      <c r="DR699" s="43"/>
      <c r="DS699" s="43"/>
      <c r="DT699" s="87"/>
      <c r="DU699" s="43"/>
      <c r="DV699" s="43"/>
      <c r="DW699" s="43"/>
      <c r="DX699" s="71"/>
      <c r="DY699" s="47"/>
      <c r="DZ699" s="44"/>
      <c r="EA699" s="89"/>
      <c r="EB699" s="35"/>
      <c r="EC699" s="27"/>
      <c r="ED699" s="46"/>
      <c r="EE699" s="67"/>
      <c r="EF699" s="44" t="str">
        <f t="shared" si="3227"/>
        <v/>
      </c>
      <c r="EG699" s="44"/>
      <c r="EH699" s="44"/>
      <c r="EI699" s="44"/>
      <c r="EJ699" s="44" t="str">
        <f t="shared" si="3228"/>
        <v/>
      </c>
      <c r="EK699" s="44"/>
      <c r="EL699" s="44"/>
      <c r="EM699" s="44"/>
      <c r="EN699" s="44" t="str">
        <f t="shared" si="3205"/>
        <v/>
      </c>
      <c r="EO699" s="45" t="str">
        <f t="shared" si="3206"/>
        <v/>
      </c>
      <c r="EP699" s="35"/>
      <c r="EQ699" s="27"/>
      <c r="ER699" s="46"/>
      <c r="ES699" s="44"/>
      <c r="ET699" s="44" t="str">
        <f t="shared" si="3229"/>
        <v/>
      </c>
      <c r="EU699" s="44"/>
      <c r="EV699" s="44" t="str">
        <f t="shared" si="3230"/>
        <v/>
      </c>
      <c r="EW699" s="44"/>
      <c r="EX699" s="44" t="str">
        <f t="shared" si="3231"/>
        <v/>
      </c>
      <c r="EY699" s="44"/>
      <c r="EZ699" s="44"/>
      <c r="FA699" s="44"/>
      <c r="FB699" s="44" t="str">
        <f t="shared" si="3207"/>
        <v/>
      </c>
      <c r="FC699" s="45" t="str">
        <f t="shared" si="3208"/>
        <v/>
      </c>
      <c r="FD699" s="35"/>
      <c r="HW699" s="181"/>
      <c r="IY699" s="33"/>
      <c r="IZ699" s="51" t="str">
        <f>IF($A672="","",$A672)</f>
        <v/>
      </c>
      <c r="JA699" s="43"/>
      <c r="JB699" s="43"/>
      <c r="JC699" s="43"/>
      <c r="JD699" s="87"/>
      <c r="JE699" s="43"/>
      <c r="JF699" s="43"/>
      <c r="JG699" s="43"/>
      <c r="JH699" s="53"/>
      <c r="JI699" s="47"/>
      <c r="JJ699" s="44"/>
      <c r="JK699" s="89"/>
      <c r="JL699" s="35"/>
      <c r="JM699" s="27"/>
      <c r="JN699" s="51"/>
      <c r="JO699" s="43"/>
      <c r="JP699" s="43"/>
      <c r="JQ699" s="43"/>
      <c r="JR699" s="87"/>
      <c r="JS699" s="43"/>
      <c r="JT699" s="43"/>
      <c r="JU699" s="43"/>
      <c r="JV699" s="71"/>
      <c r="JW699" s="47"/>
      <c r="JX699" s="44"/>
      <c r="JY699" s="89"/>
      <c r="JZ699" s="35"/>
      <c r="KA699" s="61"/>
      <c r="KB699" s="51"/>
      <c r="KC699" s="43"/>
      <c r="KD699" s="43"/>
      <c r="KE699" s="43"/>
      <c r="KF699" s="87"/>
      <c r="KG699" s="43"/>
      <c r="KH699" s="43"/>
      <c r="KI699" s="43"/>
      <c r="KJ699" s="53"/>
      <c r="KK699" s="47"/>
      <c r="KL699" s="44"/>
      <c r="KM699" s="89"/>
      <c r="KN699" s="35"/>
      <c r="KO699" s="27"/>
      <c r="KP699" s="51"/>
      <c r="KQ699" s="43"/>
      <c r="KR699" s="43"/>
      <c r="KS699" s="43"/>
      <c r="KT699" s="87"/>
      <c r="KU699" s="43"/>
      <c r="KV699" s="43"/>
      <c r="KW699" s="43"/>
      <c r="KX699" s="53"/>
      <c r="KY699" s="47"/>
      <c r="KZ699" s="44"/>
      <c r="LA699" s="89"/>
      <c r="LB699" s="35"/>
      <c r="LC699" s="27"/>
      <c r="LD699" s="46"/>
      <c r="LE699" s="44"/>
      <c r="LF699" s="44"/>
      <c r="LG699" s="44"/>
      <c r="LH699" s="44" t="str">
        <f t="shared" si="3194"/>
        <v/>
      </c>
      <c r="LI699" s="44"/>
      <c r="LJ699" s="44" t="str">
        <f t="shared" si="3195"/>
        <v/>
      </c>
      <c r="LK699" s="44"/>
      <c r="LL699" s="72" t="str">
        <f>IF(LE698="","",LL696)</f>
        <v/>
      </c>
      <c r="LM699" s="67" t="str">
        <f>IF(LF698="","",LM696)</f>
        <v/>
      </c>
      <c r="LN699" s="44" t="str">
        <f t="shared" si="3130"/>
        <v/>
      </c>
      <c r="LO699" s="45"/>
      <c r="LP699" s="35"/>
      <c r="LQ699" s="27"/>
      <c r="LR699" s="46"/>
      <c r="LS699" s="67"/>
      <c r="LT699" s="44" t="str">
        <f t="shared" si="3232"/>
        <v/>
      </c>
      <c r="LU699" s="44"/>
      <c r="LV699" s="44"/>
      <c r="LW699" s="44"/>
      <c r="LX699" s="44" t="str">
        <f t="shared" si="3233"/>
        <v/>
      </c>
      <c r="LY699" s="44"/>
      <c r="LZ699" s="44"/>
      <c r="MA699" s="44"/>
      <c r="MB699" s="44" t="str">
        <f t="shared" si="3209"/>
        <v/>
      </c>
      <c r="MC699" s="45" t="str">
        <f t="shared" si="3210"/>
        <v/>
      </c>
      <c r="MD699" s="35"/>
      <c r="ME699" s="27"/>
      <c r="MF699" s="46"/>
      <c r="MG699" s="67"/>
      <c r="MH699" s="44" t="str">
        <f t="shared" si="3234"/>
        <v/>
      </c>
      <c r="MI699" s="44"/>
      <c r="MJ699" s="44"/>
      <c r="MK699" s="44"/>
      <c r="ML699" s="44" t="str">
        <f t="shared" si="3235"/>
        <v/>
      </c>
      <c r="MM699" s="44"/>
      <c r="MN699" s="44"/>
      <c r="MO699" s="44"/>
      <c r="MP699" s="44" t="str">
        <f t="shared" si="3211"/>
        <v/>
      </c>
      <c r="MQ699" s="45" t="str">
        <f t="shared" si="3212"/>
        <v/>
      </c>
      <c r="MR699" s="35"/>
      <c r="MS699" s="27"/>
      <c r="MT699" s="46"/>
      <c r="MU699" s="67"/>
      <c r="MV699" s="44" t="str">
        <f t="shared" si="3236"/>
        <v/>
      </c>
      <c r="MW699" s="44"/>
      <c r="MX699" s="44"/>
      <c r="MY699" s="44"/>
      <c r="MZ699" s="44" t="str">
        <f t="shared" si="3237"/>
        <v/>
      </c>
      <c r="NA699" s="44"/>
      <c r="NB699" s="44"/>
      <c r="NC699" s="44"/>
      <c r="ND699" s="44" t="str">
        <f t="shared" si="3213"/>
        <v/>
      </c>
      <c r="NE699" s="45" t="str">
        <f t="shared" si="3214"/>
        <v/>
      </c>
      <c r="NF699" s="35"/>
      <c r="NG699" s="27"/>
      <c r="NH699" s="46"/>
      <c r="NI699" s="67"/>
      <c r="NJ699" s="44" t="str">
        <f t="shared" si="3238"/>
        <v/>
      </c>
      <c r="NK699" s="44"/>
      <c r="NL699" s="44"/>
      <c r="NM699" s="44"/>
      <c r="NN699" s="44" t="str">
        <f t="shared" si="3239"/>
        <v/>
      </c>
      <c r="NO699" s="44"/>
      <c r="NP699" s="44"/>
      <c r="NQ699" s="44"/>
      <c r="NR699" s="44" t="str">
        <f t="shared" si="3215"/>
        <v/>
      </c>
      <c r="NS699" s="45" t="str">
        <f t="shared" si="3216"/>
        <v/>
      </c>
      <c r="NT699" s="35"/>
    </row>
    <row r="700" spans="1:384" ht="15" customHeight="1" thickBot="1" x14ac:dyDescent="0.25">
      <c r="A700" s="38"/>
      <c r="B700" s="39"/>
      <c r="C700" s="40"/>
      <c r="D700" s="40"/>
      <c r="E700" s="40"/>
      <c r="F700" s="140"/>
      <c r="G700" s="140"/>
      <c r="H700" s="42"/>
      <c r="I700" s="44"/>
      <c r="J700" s="44" t="str">
        <f t="shared" si="3217"/>
        <v/>
      </c>
      <c r="K700" s="44"/>
      <c r="L700" s="44"/>
      <c r="M700" s="44"/>
      <c r="N700" s="44" t="str">
        <f t="shared" si="3218"/>
        <v/>
      </c>
      <c r="O700" s="44"/>
      <c r="P700" s="44"/>
      <c r="Q700" s="44"/>
      <c r="R700" s="44" t="str">
        <f t="shared" si="3197"/>
        <v/>
      </c>
      <c r="S700" s="45" t="str">
        <f t="shared" si="3198"/>
        <v/>
      </c>
      <c r="T700" s="35"/>
      <c r="U700" s="27"/>
      <c r="V700" s="46"/>
      <c r="W700" s="67"/>
      <c r="X700" s="44" t="str">
        <f t="shared" si="3219"/>
        <v/>
      </c>
      <c r="Y700" s="44"/>
      <c r="Z700" s="44"/>
      <c r="AA700" s="44"/>
      <c r="AB700" s="44" t="str">
        <f t="shared" si="3220"/>
        <v/>
      </c>
      <c r="AC700" s="44"/>
      <c r="AD700" s="44"/>
      <c r="AE700" s="44"/>
      <c r="AF700" s="44" t="str">
        <f t="shared" si="3199"/>
        <v/>
      </c>
      <c r="AG700" s="45" t="str">
        <f t="shared" si="3200"/>
        <v/>
      </c>
      <c r="AH700" s="35"/>
      <c r="AI700" s="27"/>
      <c r="AJ700" s="46"/>
      <c r="AK700" s="44"/>
      <c r="AL700" s="44" t="str">
        <f t="shared" si="3221"/>
        <v/>
      </c>
      <c r="AM700" s="44"/>
      <c r="AN700" s="44" t="str">
        <f t="shared" si="3222"/>
        <v/>
      </c>
      <c r="AO700" s="44"/>
      <c r="AP700" s="44" t="str">
        <f t="shared" si="3223"/>
        <v/>
      </c>
      <c r="AQ700" s="44"/>
      <c r="AR700" s="44"/>
      <c r="AS700" s="44"/>
      <c r="AT700" s="44" t="str">
        <f t="shared" si="3201"/>
        <v/>
      </c>
      <c r="AU700" s="45" t="str">
        <f t="shared" si="3202"/>
        <v/>
      </c>
      <c r="AV700" s="35"/>
      <c r="AW700" s="27"/>
      <c r="AX700" s="46"/>
      <c r="AY700" s="44"/>
      <c r="AZ700" s="44" t="str">
        <f t="shared" si="3224"/>
        <v/>
      </c>
      <c r="BA700" s="44"/>
      <c r="BB700" s="44" t="str">
        <f t="shared" si="3225"/>
        <v/>
      </c>
      <c r="BC700" s="44"/>
      <c r="BD700" s="44" t="str">
        <f t="shared" si="3226"/>
        <v/>
      </c>
      <c r="BE700" s="44"/>
      <c r="BF700" s="44"/>
      <c r="BG700" s="44"/>
      <c r="BH700" s="44" t="str">
        <f t="shared" si="3203"/>
        <v/>
      </c>
      <c r="BI700" s="45" t="str">
        <f t="shared" si="3204"/>
        <v/>
      </c>
      <c r="BJ700" s="35"/>
      <c r="BK700" s="50"/>
      <c r="BL700" s="46"/>
      <c r="BM700" s="44"/>
      <c r="BN700" s="44"/>
      <c r="BO700" s="44"/>
      <c r="BP700" s="44"/>
      <c r="BQ700" s="44"/>
      <c r="BR700" s="44"/>
      <c r="BS700" s="43"/>
      <c r="BT700" s="106"/>
      <c r="BU700" s="67"/>
      <c r="BV700" s="43"/>
      <c r="BW700" s="45"/>
      <c r="BX700" s="35"/>
      <c r="BY700" s="27"/>
      <c r="BZ700" s="46"/>
      <c r="CA700" s="44"/>
      <c r="CB700" s="44"/>
      <c r="CC700" s="44"/>
      <c r="CD700" s="44"/>
      <c r="CE700" s="44"/>
      <c r="CF700" s="44"/>
      <c r="CG700" s="44"/>
      <c r="CH700" s="60"/>
      <c r="CI700" s="67"/>
      <c r="CJ700" s="43"/>
      <c r="CK700" s="45"/>
      <c r="CL700" s="35"/>
      <c r="CM700" s="27"/>
      <c r="CN700" s="46"/>
      <c r="CO700" s="44"/>
      <c r="CP700" s="44"/>
      <c r="CQ700" s="44"/>
      <c r="CR700" s="44"/>
      <c r="CS700" s="44"/>
      <c r="CT700" s="44"/>
      <c r="CU700" s="43"/>
      <c r="CV700" s="60"/>
      <c r="CW700" s="67"/>
      <c r="CX700" s="43"/>
      <c r="CY700" s="45"/>
      <c r="CZ700" s="35"/>
      <c r="DA700" s="58"/>
      <c r="DB700" s="46"/>
      <c r="DC700" s="44"/>
      <c r="DD700" s="44"/>
      <c r="DE700" s="44"/>
      <c r="DF700" s="44"/>
      <c r="DG700" s="44"/>
      <c r="DH700" s="44"/>
      <c r="DI700" s="43"/>
      <c r="DJ700" s="60"/>
      <c r="DK700" s="67"/>
      <c r="DL700" s="43"/>
      <c r="DM700" s="45"/>
      <c r="DN700" s="35"/>
      <c r="DO700" s="27"/>
      <c r="DP700" s="46"/>
      <c r="DQ700" s="44"/>
      <c r="DR700" s="44"/>
      <c r="DS700" s="44"/>
      <c r="DT700" s="44"/>
      <c r="DU700" s="44"/>
      <c r="DV700" s="44"/>
      <c r="DW700" s="43"/>
      <c r="DX700" s="60"/>
      <c r="DY700" s="67"/>
      <c r="DZ700" s="43"/>
      <c r="EA700" s="45"/>
      <c r="EB700" s="35"/>
      <c r="EC700" s="27"/>
      <c r="ED700" s="46"/>
      <c r="EE700" s="67"/>
      <c r="EF700" s="44" t="str">
        <f t="shared" si="3227"/>
        <v/>
      </c>
      <c r="EG700" s="44"/>
      <c r="EH700" s="44"/>
      <c r="EI700" s="44"/>
      <c r="EJ700" s="44" t="str">
        <f t="shared" si="3228"/>
        <v/>
      </c>
      <c r="EK700" s="44"/>
      <c r="EL700" s="44"/>
      <c r="EM700" s="44"/>
      <c r="EN700" s="44" t="str">
        <f t="shared" si="3205"/>
        <v/>
      </c>
      <c r="EO700" s="45" t="str">
        <f t="shared" si="3206"/>
        <v/>
      </c>
      <c r="EP700" s="35"/>
      <c r="EQ700" s="27"/>
      <c r="ER700" s="46"/>
      <c r="ES700" s="44"/>
      <c r="ET700" s="44" t="str">
        <f t="shared" si="3229"/>
        <v/>
      </c>
      <c r="EU700" s="44"/>
      <c r="EV700" s="44" t="str">
        <f t="shared" si="3230"/>
        <v/>
      </c>
      <c r="EW700" s="44"/>
      <c r="EX700" s="44" t="str">
        <f t="shared" si="3231"/>
        <v/>
      </c>
      <c r="EY700" s="44"/>
      <c r="EZ700" s="44"/>
      <c r="FA700" s="44"/>
      <c r="FB700" s="44" t="str">
        <f t="shared" si="3207"/>
        <v/>
      </c>
      <c r="FC700" s="45" t="str">
        <f t="shared" si="3208"/>
        <v/>
      </c>
      <c r="FD700" s="35"/>
      <c r="HW700" s="181"/>
      <c r="IY700" s="33"/>
      <c r="IZ700" s="46"/>
      <c r="JA700" s="44"/>
      <c r="JB700" s="44"/>
      <c r="JC700" s="44"/>
      <c r="JD700" s="44"/>
      <c r="JE700" s="44"/>
      <c r="JF700" s="44"/>
      <c r="JG700" s="43"/>
      <c r="JH700" s="60"/>
      <c r="JI700" s="67"/>
      <c r="JJ700" s="43"/>
      <c r="JK700" s="45"/>
      <c r="JL700" s="35"/>
      <c r="JM700" s="27"/>
      <c r="JN700" s="46"/>
      <c r="JO700" s="44"/>
      <c r="JP700" s="44"/>
      <c r="JQ700" s="44"/>
      <c r="JR700" s="44"/>
      <c r="JS700" s="44"/>
      <c r="JT700" s="44"/>
      <c r="JU700" s="43"/>
      <c r="JV700" s="60"/>
      <c r="JW700" s="67"/>
      <c r="JX700" s="43"/>
      <c r="JY700" s="45"/>
      <c r="JZ700" s="35"/>
      <c r="KA700" s="61"/>
      <c r="KB700" s="46"/>
      <c r="KC700" s="44"/>
      <c r="KD700" s="44"/>
      <c r="KE700" s="44"/>
      <c r="KF700" s="44"/>
      <c r="KG700" s="44"/>
      <c r="KH700" s="44"/>
      <c r="KI700" s="43"/>
      <c r="KJ700" s="60"/>
      <c r="KK700" s="67"/>
      <c r="KL700" s="43"/>
      <c r="KM700" s="45"/>
      <c r="KN700" s="35"/>
      <c r="KO700" s="27"/>
      <c r="KP700" s="46"/>
      <c r="KQ700" s="44"/>
      <c r="KR700" s="44"/>
      <c r="KS700" s="44"/>
      <c r="KT700" s="44"/>
      <c r="KU700" s="44"/>
      <c r="KV700" s="44"/>
      <c r="KW700" s="43"/>
      <c r="KX700" s="60"/>
      <c r="KY700" s="67"/>
      <c r="KZ700" s="43"/>
      <c r="LA700" s="45"/>
      <c r="LB700" s="35"/>
      <c r="LC700" s="27"/>
      <c r="LD700" s="74"/>
      <c r="LE700" s="75"/>
      <c r="LF700" s="75"/>
      <c r="LG700" s="75"/>
      <c r="LH700" s="75" t="str">
        <f t="shared" si="3194"/>
        <v/>
      </c>
      <c r="LI700" s="75"/>
      <c r="LJ700" s="75" t="str">
        <f t="shared" si="3195"/>
        <v/>
      </c>
      <c r="LK700" s="75"/>
      <c r="LL700" s="77" t="str">
        <f>IF(LE698="","",LL697)</f>
        <v/>
      </c>
      <c r="LM700" s="78" t="str">
        <f>IF(LF698="","",LM697)</f>
        <v/>
      </c>
      <c r="LN700" s="75" t="str">
        <f t="shared" si="3130"/>
        <v/>
      </c>
      <c r="LO700" s="79"/>
      <c r="LP700" s="35"/>
      <c r="LQ700" s="27"/>
      <c r="LR700" s="46"/>
      <c r="LS700" s="67"/>
      <c r="LT700" s="44" t="str">
        <f t="shared" si="3232"/>
        <v/>
      </c>
      <c r="LU700" s="44"/>
      <c r="LV700" s="44"/>
      <c r="LW700" s="44"/>
      <c r="LX700" s="44" t="str">
        <f t="shared" si="3233"/>
        <v/>
      </c>
      <c r="LY700" s="44"/>
      <c r="LZ700" s="44"/>
      <c r="MA700" s="44"/>
      <c r="MB700" s="44" t="str">
        <f t="shared" si="3209"/>
        <v/>
      </c>
      <c r="MC700" s="45" t="str">
        <f t="shared" si="3210"/>
        <v/>
      </c>
      <c r="MD700" s="35"/>
      <c r="ME700" s="27"/>
      <c r="MF700" s="46"/>
      <c r="MG700" s="67"/>
      <c r="MH700" s="44" t="str">
        <f t="shared" si="3234"/>
        <v/>
      </c>
      <c r="MI700" s="44"/>
      <c r="MJ700" s="44"/>
      <c r="MK700" s="44"/>
      <c r="ML700" s="44" t="str">
        <f t="shared" si="3235"/>
        <v/>
      </c>
      <c r="MM700" s="44"/>
      <c r="MN700" s="44"/>
      <c r="MO700" s="44"/>
      <c r="MP700" s="44" t="str">
        <f t="shared" si="3211"/>
        <v/>
      </c>
      <c r="MQ700" s="45" t="str">
        <f t="shared" si="3212"/>
        <v/>
      </c>
      <c r="MR700" s="35"/>
      <c r="MS700" s="27"/>
      <c r="MT700" s="46"/>
      <c r="MU700" s="67"/>
      <c r="MV700" s="44" t="str">
        <f t="shared" si="3236"/>
        <v/>
      </c>
      <c r="MW700" s="44"/>
      <c r="MX700" s="44"/>
      <c r="MY700" s="44"/>
      <c r="MZ700" s="44" t="str">
        <f t="shared" si="3237"/>
        <v/>
      </c>
      <c r="NA700" s="44"/>
      <c r="NB700" s="44"/>
      <c r="NC700" s="44"/>
      <c r="ND700" s="44" t="str">
        <f t="shared" si="3213"/>
        <v/>
      </c>
      <c r="NE700" s="45" t="str">
        <f t="shared" si="3214"/>
        <v/>
      </c>
      <c r="NF700" s="35"/>
      <c r="NG700" s="27"/>
      <c r="NH700" s="46"/>
      <c r="NI700" s="67"/>
      <c r="NJ700" s="44" t="str">
        <f t="shared" si="3238"/>
        <v/>
      </c>
      <c r="NK700" s="44"/>
      <c r="NL700" s="44"/>
      <c r="NM700" s="44"/>
      <c r="NN700" s="44" t="str">
        <f t="shared" si="3239"/>
        <v/>
      </c>
      <c r="NO700" s="44"/>
      <c r="NP700" s="44"/>
      <c r="NQ700" s="44"/>
      <c r="NR700" s="44" t="str">
        <f t="shared" si="3215"/>
        <v/>
      </c>
      <c r="NS700" s="45" t="str">
        <f t="shared" si="3216"/>
        <v/>
      </c>
      <c r="NT700" s="35"/>
    </row>
    <row r="701" spans="1:384" ht="15" customHeight="1" thickTop="1" x14ac:dyDescent="0.2">
      <c r="A701" s="38"/>
      <c r="B701" s="39"/>
      <c r="C701" s="40"/>
      <c r="D701" s="40"/>
      <c r="E701" s="40"/>
      <c r="F701" s="140"/>
      <c r="G701" s="140"/>
      <c r="H701" s="42"/>
      <c r="I701" s="44"/>
      <c r="J701" s="44" t="str">
        <f t="shared" si="3217"/>
        <v/>
      </c>
      <c r="K701" s="44"/>
      <c r="L701" s="44"/>
      <c r="M701" s="44"/>
      <c r="N701" s="44" t="str">
        <f t="shared" si="3218"/>
        <v/>
      </c>
      <c r="O701" s="44"/>
      <c r="P701" s="44"/>
      <c r="Q701" s="44"/>
      <c r="R701" s="44" t="str">
        <f t="shared" si="3197"/>
        <v/>
      </c>
      <c r="S701" s="45" t="str">
        <f t="shared" si="3198"/>
        <v/>
      </c>
      <c r="T701" s="35"/>
      <c r="U701" s="27"/>
      <c r="V701" s="46"/>
      <c r="W701" s="67"/>
      <c r="X701" s="44" t="str">
        <f t="shared" si="3219"/>
        <v/>
      </c>
      <c r="Y701" s="44"/>
      <c r="Z701" s="44"/>
      <c r="AA701" s="44"/>
      <c r="AB701" s="44" t="str">
        <f t="shared" si="3220"/>
        <v/>
      </c>
      <c r="AC701" s="44"/>
      <c r="AD701" s="44"/>
      <c r="AE701" s="44"/>
      <c r="AF701" s="44" t="str">
        <f t="shared" si="3199"/>
        <v/>
      </c>
      <c r="AG701" s="45" t="str">
        <f t="shared" si="3200"/>
        <v/>
      </c>
      <c r="AH701" s="35"/>
      <c r="AI701" s="27"/>
      <c r="AJ701" s="46"/>
      <c r="AK701" s="44"/>
      <c r="AL701" s="44" t="str">
        <f t="shared" si="3221"/>
        <v/>
      </c>
      <c r="AM701" s="44"/>
      <c r="AN701" s="44" t="str">
        <f t="shared" si="3222"/>
        <v/>
      </c>
      <c r="AO701" s="44"/>
      <c r="AP701" s="44" t="str">
        <f t="shared" si="3223"/>
        <v/>
      </c>
      <c r="AQ701" s="44"/>
      <c r="AR701" s="44"/>
      <c r="AS701" s="44"/>
      <c r="AT701" s="44" t="str">
        <f t="shared" si="3201"/>
        <v/>
      </c>
      <c r="AU701" s="45" t="str">
        <f t="shared" si="3202"/>
        <v/>
      </c>
      <c r="AV701" s="35"/>
      <c r="AW701" s="27"/>
      <c r="AX701" s="46"/>
      <c r="AY701" s="44"/>
      <c r="AZ701" s="44" t="str">
        <f t="shared" si="3224"/>
        <v/>
      </c>
      <c r="BA701" s="44"/>
      <c r="BB701" s="44" t="str">
        <f t="shared" si="3225"/>
        <v/>
      </c>
      <c r="BC701" s="44"/>
      <c r="BD701" s="44" t="str">
        <f t="shared" si="3226"/>
        <v/>
      </c>
      <c r="BE701" s="44"/>
      <c r="BF701" s="44"/>
      <c r="BG701" s="44"/>
      <c r="BH701" s="44" t="str">
        <f t="shared" si="3203"/>
        <v/>
      </c>
      <c r="BI701" s="45" t="str">
        <f t="shared" si="3204"/>
        <v/>
      </c>
      <c r="BJ701" s="35"/>
      <c r="BK701" s="50"/>
      <c r="BL701" s="46"/>
      <c r="BM701" s="44"/>
      <c r="BN701" s="44"/>
      <c r="BO701" s="44"/>
      <c r="BP701" s="44"/>
      <c r="BQ701" s="44"/>
      <c r="BR701" s="44"/>
      <c r="BS701" s="25"/>
      <c r="BT701" s="60"/>
      <c r="BU701" s="67"/>
      <c r="BV701" s="44"/>
      <c r="BW701" s="45"/>
      <c r="BX701" s="35"/>
      <c r="BY701" s="27"/>
      <c r="BZ701" s="46"/>
      <c r="CA701" s="44"/>
      <c r="CB701" s="44"/>
      <c r="CC701" s="44"/>
      <c r="CD701" s="44"/>
      <c r="CE701" s="44"/>
      <c r="CF701" s="44"/>
      <c r="CG701" s="44"/>
      <c r="CH701" s="60"/>
      <c r="CI701" s="67"/>
      <c r="CJ701" s="44"/>
      <c r="CK701" s="45"/>
      <c r="CL701" s="35"/>
      <c r="CM701" s="27"/>
      <c r="CN701" s="46"/>
      <c r="CO701" s="44"/>
      <c r="CP701" s="44"/>
      <c r="CQ701" s="44"/>
      <c r="CR701" s="44"/>
      <c r="CS701" s="44"/>
      <c r="CT701" s="44"/>
      <c r="CU701" s="25"/>
      <c r="CV701" s="60"/>
      <c r="CW701" s="67"/>
      <c r="CX701" s="44"/>
      <c r="CY701" s="45"/>
      <c r="CZ701" s="35"/>
      <c r="DA701" s="58"/>
      <c r="DB701" s="46"/>
      <c r="DC701" s="44"/>
      <c r="DD701" s="44"/>
      <c r="DE701" s="44"/>
      <c r="DF701" s="44"/>
      <c r="DG701" s="44"/>
      <c r="DH701" s="44"/>
      <c r="DI701" s="25"/>
      <c r="DJ701" s="60"/>
      <c r="DK701" s="67"/>
      <c r="DL701" s="44"/>
      <c r="DM701" s="45"/>
      <c r="DN701" s="35"/>
      <c r="DO701" s="27"/>
      <c r="DP701" s="46"/>
      <c r="DQ701" s="44"/>
      <c r="DR701" s="44"/>
      <c r="DS701" s="44"/>
      <c r="DT701" s="44"/>
      <c r="DU701" s="44"/>
      <c r="DV701" s="44"/>
      <c r="DW701" s="25"/>
      <c r="DX701" s="60"/>
      <c r="DY701" s="67"/>
      <c r="DZ701" s="44"/>
      <c r="EA701" s="45"/>
      <c r="EB701" s="35"/>
      <c r="EC701" s="27"/>
      <c r="ED701" s="46"/>
      <c r="EE701" s="67"/>
      <c r="EF701" s="44" t="str">
        <f t="shared" si="3227"/>
        <v/>
      </c>
      <c r="EG701" s="44"/>
      <c r="EH701" s="44"/>
      <c r="EI701" s="44"/>
      <c r="EJ701" s="44" t="str">
        <f t="shared" si="3228"/>
        <v/>
      </c>
      <c r="EK701" s="44"/>
      <c r="EL701" s="44"/>
      <c r="EM701" s="44"/>
      <c r="EN701" s="44" t="str">
        <f t="shared" si="3205"/>
        <v/>
      </c>
      <c r="EO701" s="45" t="str">
        <f t="shared" si="3206"/>
        <v/>
      </c>
      <c r="EP701" s="35"/>
      <c r="EQ701" s="27"/>
      <c r="ER701" s="46"/>
      <c r="ES701" s="44"/>
      <c r="ET701" s="44" t="str">
        <f t="shared" si="3229"/>
        <v/>
      </c>
      <c r="EU701" s="44"/>
      <c r="EV701" s="44" t="str">
        <f t="shared" si="3230"/>
        <v/>
      </c>
      <c r="EW701" s="44"/>
      <c r="EX701" s="44" t="str">
        <f t="shared" si="3231"/>
        <v/>
      </c>
      <c r="EY701" s="44"/>
      <c r="EZ701" s="44"/>
      <c r="FA701" s="44"/>
      <c r="FB701" s="44" t="str">
        <f t="shared" si="3207"/>
        <v/>
      </c>
      <c r="FC701" s="45" t="str">
        <f t="shared" si="3208"/>
        <v/>
      </c>
      <c r="FD701" s="35"/>
      <c r="HW701" s="181"/>
      <c r="IY701" s="33"/>
      <c r="IZ701" s="46"/>
      <c r="JA701" s="44"/>
      <c r="JB701" s="44"/>
      <c r="JC701" s="44"/>
      <c r="JD701" s="44"/>
      <c r="JE701" s="44"/>
      <c r="JF701" s="44"/>
      <c r="JG701" s="25"/>
      <c r="JH701" s="60"/>
      <c r="JI701" s="67"/>
      <c r="JJ701" s="44"/>
      <c r="JK701" s="45"/>
      <c r="JL701" s="35"/>
      <c r="JM701" s="27"/>
      <c r="JN701" s="46"/>
      <c r="JO701" s="44"/>
      <c r="JP701" s="44"/>
      <c r="JQ701" s="44"/>
      <c r="JR701" s="44"/>
      <c r="JS701" s="44"/>
      <c r="JT701" s="44"/>
      <c r="JU701" s="25"/>
      <c r="JV701" s="60"/>
      <c r="JW701" s="67"/>
      <c r="JX701" s="44"/>
      <c r="JY701" s="45"/>
      <c r="JZ701" s="35"/>
      <c r="KA701" s="61"/>
      <c r="KB701" s="46"/>
      <c r="KC701" s="44"/>
      <c r="KD701" s="44"/>
      <c r="KE701" s="44"/>
      <c r="KF701" s="44"/>
      <c r="KG701" s="44"/>
      <c r="KH701" s="44"/>
      <c r="KI701" s="25"/>
      <c r="KJ701" s="60"/>
      <c r="KK701" s="67"/>
      <c r="KL701" s="44"/>
      <c r="KM701" s="45"/>
      <c r="KN701" s="35"/>
      <c r="KO701" s="27"/>
      <c r="KP701" s="46"/>
      <c r="KQ701" s="44"/>
      <c r="KR701" s="44"/>
      <c r="KS701" s="44"/>
      <c r="KT701" s="44"/>
      <c r="KU701" s="44"/>
      <c r="KV701" s="44"/>
      <c r="KW701" s="25"/>
      <c r="KX701" s="60"/>
      <c r="KY701" s="67"/>
      <c r="KZ701" s="44"/>
      <c r="LA701" s="45"/>
      <c r="LB701" s="35"/>
      <c r="LC701" s="27"/>
      <c r="LD701" s="51"/>
      <c r="LE701" s="43"/>
      <c r="LF701" s="93" t="str">
        <f>IF(LE701="","",LE701-LE698)</f>
        <v/>
      </c>
      <c r="LG701" s="43"/>
      <c r="LH701" s="43"/>
      <c r="LI701" s="43"/>
      <c r="LJ701" s="87"/>
      <c r="LK701" s="43"/>
      <c r="LL701" s="72"/>
      <c r="LM701" s="67"/>
      <c r="LN701" s="87" t="str">
        <f t="shared" si="3130"/>
        <v/>
      </c>
      <c r="LO701" s="54"/>
      <c r="LP701" s="35"/>
      <c r="LQ701" s="27"/>
      <c r="LR701" s="46"/>
      <c r="LS701" s="67"/>
      <c r="LT701" s="44" t="str">
        <f t="shared" si="3232"/>
        <v/>
      </c>
      <c r="LU701" s="44"/>
      <c r="LV701" s="44"/>
      <c r="LW701" s="44"/>
      <c r="LX701" s="44" t="str">
        <f t="shared" si="3233"/>
        <v/>
      </c>
      <c r="LY701" s="44"/>
      <c r="LZ701" s="44"/>
      <c r="MA701" s="44"/>
      <c r="MB701" s="44" t="str">
        <f t="shared" si="3209"/>
        <v/>
      </c>
      <c r="MC701" s="45" t="str">
        <f t="shared" si="3210"/>
        <v/>
      </c>
      <c r="MD701" s="35"/>
      <c r="ME701" s="27"/>
      <c r="MF701" s="46"/>
      <c r="MG701" s="67"/>
      <c r="MH701" s="44" t="str">
        <f t="shared" si="3234"/>
        <v/>
      </c>
      <c r="MI701" s="44"/>
      <c r="MJ701" s="44"/>
      <c r="MK701" s="44"/>
      <c r="ML701" s="44" t="str">
        <f t="shared" si="3235"/>
        <v/>
      </c>
      <c r="MM701" s="44"/>
      <c r="MN701" s="44"/>
      <c r="MO701" s="44"/>
      <c r="MP701" s="44" t="str">
        <f t="shared" si="3211"/>
        <v/>
      </c>
      <c r="MQ701" s="45" t="str">
        <f t="shared" si="3212"/>
        <v/>
      </c>
      <c r="MR701" s="35"/>
      <c r="MS701" s="27"/>
      <c r="MT701" s="46"/>
      <c r="MU701" s="67"/>
      <c r="MV701" s="44" t="str">
        <f t="shared" si="3236"/>
        <v/>
      </c>
      <c r="MW701" s="44"/>
      <c r="MX701" s="44"/>
      <c r="MY701" s="44"/>
      <c r="MZ701" s="44" t="str">
        <f t="shared" si="3237"/>
        <v/>
      </c>
      <c r="NA701" s="44"/>
      <c r="NB701" s="44"/>
      <c r="NC701" s="44"/>
      <c r="ND701" s="44" t="str">
        <f t="shared" si="3213"/>
        <v/>
      </c>
      <c r="NE701" s="45" t="str">
        <f t="shared" si="3214"/>
        <v/>
      </c>
      <c r="NF701" s="35"/>
      <c r="NG701" s="27"/>
      <c r="NH701" s="46"/>
      <c r="NI701" s="67"/>
      <c r="NJ701" s="44" t="str">
        <f t="shared" si="3238"/>
        <v/>
      </c>
      <c r="NK701" s="44"/>
      <c r="NL701" s="44"/>
      <c r="NM701" s="44"/>
      <c r="NN701" s="44" t="str">
        <f t="shared" si="3239"/>
        <v/>
      </c>
      <c r="NO701" s="44"/>
      <c r="NP701" s="44"/>
      <c r="NQ701" s="44"/>
      <c r="NR701" s="44" t="str">
        <f t="shared" si="3215"/>
        <v/>
      </c>
      <c r="NS701" s="45" t="str">
        <f t="shared" si="3216"/>
        <v/>
      </c>
      <c r="NT701" s="35"/>
    </row>
    <row r="702" spans="1:384" ht="15" customHeight="1" thickBot="1" x14ac:dyDescent="0.25">
      <c r="A702" s="38"/>
      <c r="B702" s="39"/>
      <c r="C702" s="40"/>
      <c r="D702" s="40"/>
      <c r="E702" s="40"/>
      <c r="F702" s="140"/>
      <c r="G702" s="140"/>
      <c r="H702" s="42"/>
      <c r="I702" s="44"/>
      <c r="J702" s="44" t="str">
        <f t="shared" si="3217"/>
        <v/>
      </c>
      <c r="K702" s="44"/>
      <c r="L702" s="44"/>
      <c r="M702" s="44"/>
      <c r="N702" s="44" t="str">
        <f t="shared" si="3218"/>
        <v/>
      </c>
      <c r="O702" s="44"/>
      <c r="P702" s="44"/>
      <c r="Q702" s="44"/>
      <c r="R702" s="44" t="str">
        <f t="shared" si="3197"/>
        <v/>
      </c>
      <c r="S702" s="45" t="str">
        <f t="shared" si="3198"/>
        <v/>
      </c>
      <c r="T702" s="35"/>
      <c r="U702" s="27"/>
      <c r="V702" s="46"/>
      <c r="W702" s="67"/>
      <c r="X702" s="44" t="str">
        <f t="shared" si="3219"/>
        <v/>
      </c>
      <c r="Y702" s="44"/>
      <c r="Z702" s="44"/>
      <c r="AA702" s="44"/>
      <c r="AB702" s="44" t="str">
        <f t="shared" si="3220"/>
        <v/>
      </c>
      <c r="AC702" s="44"/>
      <c r="AD702" s="44"/>
      <c r="AE702" s="44"/>
      <c r="AF702" s="44" t="str">
        <f t="shared" si="3199"/>
        <v/>
      </c>
      <c r="AG702" s="45" t="str">
        <f t="shared" si="3200"/>
        <v/>
      </c>
      <c r="AH702" s="35"/>
      <c r="AI702" s="27"/>
      <c r="AJ702" s="46"/>
      <c r="AK702" s="44"/>
      <c r="AL702" s="44" t="str">
        <f t="shared" si="3221"/>
        <v/>
      </c>
      <c r="AM702" s="44"/>
      <c r="AN702" s="44" t="str">
        <f t="shared" si="3222"/>
        <v/>
      </c>
      <c r="AO702" s="44"/>
      <c r="AP702" s="44" t="str">
        <f t="shared" si="3223"/>
        <v/>
      </c>
      <c r="AQ702" s="44"/>
      <c r="AR702" s="44"/>
      <c r="AS702" s="44"/>
      <c r="AT702" s="44" t="str">
        <f t="shared" si="3201"/>
        <v/>
      </c>
      <c r="AU702" s="45" t="str">
        <f t="shared" si="3202"/>
        <v/>
      </c>
      <c r="AV702" s="35"/>
      <c r="AW702" s="27"/>
      <c r="AX702" s="46"/>
      <c r="AY702" s="44"/>
      <c r="AZ702" s="44" t="str">
        <f t="shared" si="3224"/>
        <v/>
      </c>
      <c r="BA702" s="44"/>
      <c r="BB702" s="44" t="str">
        <f t="shared" si="3225"/>
        <v/>
      </c>
      <c r="BC702" s="44"/>
      <c r="BD702" s="44" t="str">
        <f t="shared" si="3226"/>
        <v/>
      </c>
      <c r="BE702" s="44"/>
      <c r="BF702" s="44"/>
      <c r="BG702" s="44"/>
      <c r="BH702" s="44" t="str">
        <f t="shared" si="3203"/>
        <v/>
      </c>
      <c r="BI702" s="45" t="str">
        <f t="shared" si="3204"/>
        <v/>
      </c>
      <c r="BJ702" s="35"/>
      <c r="BK702" s="50"/>
      <c r="BL702" s="74"/>
      <c r="BM702" s="75"/>
      <c r="BN702" s="75"/>
      <c r="BO702" s="75"/>
      <c r="BP702" s="75"/>
      <c r="BQ702" s="75"/>
      <c r="BR702" s="75"/>
      <c r="BS702" s="75"/>
      <c r="BT702" s="77"/>
      <c r="BU702" s="78"/>
      <c r="BV702" s="75"/>
      <c r="BW702" s="79"/>
      <c r="BX702" s="35"/>
      <c r="BY702" s="27"/>
      <c r="BZ702" s="74"/>
      <c r="CA702" s="75"/>
      <c r="CB702" s="75"/>
      <c r="CC702" s="75"/>
      <c r="CD702" s="75"/>
      <c r="CE702" s="75"/>
      <c r="CF702" s="75"/>
      <c r="CG702" s="75"/>
      <c r="CH702" s="77"/>
      <c r="CI702" s="78"/>
      <c r="CJ702" s="75"/>
      <c r="CK702" s="79"/>
      <c r="CL702" s="35"/>
      <c r="CM702" s="27"/>
      <c r="CN702" s="74"/>
      <c r="CO702" s="75"/>
      <c r="CP702" s="75"/>
      <c r="CQ702" s="75"/>
      <c r="CR702" s="75"/>
      <c r="CS702" s="75"/>
      <c r="CT702" s="75"/>
      <c r="CU702" s="75"/>
      <c r="CV702" s="77"/>
      <c r="CW702" s="78"/>
      <c r="CX702" s="75"/>
      <c r="CY702" s="79"/>
      <c r="CZ702" s="35"/>
      <c r="DA702" s="58"/>
      <c r="DB702" s="74"/>
      <c r="DC702" s="75"/>
      <c r="DD702" s="75"/>
      <c r="DE702" s="75"/>
      <c r="DF702" s="75"/>
      <c r="DG702" s="75"/>
      <c r="DH702" s="75"/>
      <c r="DI702" s="75"/>
      <c r="DJ702" s="77"/>
      <c r="DK702" s="78"/>
      <c r="DL702" s="75"/>
      <c r="DM702" s="79"/>
      <c r="DN702" s="35"/>
      <c r="DO702" s="27"/>
      <c r="DP702" s="74"/>
      <c r="DQ702" s="75"/>
      <c r="DR702" s="75"/>
      <c r="DS702" s="75"/>
      <c r="DT702" s="75"/>
      <c r="DU702" s="75"/>
      <c r="DV702" s="75"/>
      <c r="DW702" s="75"/>
      <c r="DX702" s="77"/>
      <c r="DY702" s="78"/>
      <c r="DZ702" s="75"/>
      <c r="EA702" s="79"/>
      <c r="EB702" s="35"/>
      <c r="EC702" s="27"/>
      <c r="ED702" s="46"/>
      <c r="EE702" s="67"/>
      <c r="EF702" s="44" t="str">
        <f t="shared" si="3227"/>
        <v/>
      </c>
      <c r="EG702" s="44"/>
      <c r="EH702" s="44"/>
      <c r="EI702" s="44"/>
      <c r="EJ702" s="44" t="str">
        <f t="shared" si="3228"/>
        <v/>
      </c>
      <c r="EK702" s="44"/>
      <c r="EL702" s="44"/>
      <c r="EM702" s="44"/>
      <c r="EN702" s="44" t="str">
        <f t="shared" si="3205"/>
        <v/>
      </c>
      <c r="EO702" s="45" t="str">
        <f t="shared" si="3206"/>
        <v/>
      </c>
      <c r="EP702" s="35"/>
      <c r="EQ702" s="27"/>
      <c r="ER702" s="46"/>
      <c r="ES702" s="44"/>
      <c r="ET702" s="44" t="str">
        <f t="shared" si="3229"/>
        <v/>
      </c>
      <c r="EU702" s="44"/>
      <c r="EV702" s="44" t="str">
        <f t="shared" si="3230"/>
        <v/>
      </c>
      <c r="EW702" s="44"/>
      <c r="EX702" s="44" t="str">
        <f t="shared" si="3231"/>
        <v/>
      </c>
      <c r="EY702" s="44"/>
      <c r="EZ702" s="44"/>
      <c r="FA702" s="44"/>
      <c r="FB702" s="44" t="str">
        <f t="shared" si="3207"/>
        <v/>
      </c>
      <c r="FC702" s="45" t="str">
        <f t="shared" si="3208"/>
        <v/>
      </c>
      <c r="FD702" s="35"/>
      <c r="HW702" s="181"/>
      <c r="IY702" s="33"/>
      <c r="IZ702" s="74"/>
      <c r="JA702" s="75"/>
      <c r="JB702" s="75"/>
      <c r="JC702" s="75"/>
      <c r="JD702" s="75"/>
      <c r="JE702" s="75"/>
      <c r="JF702" s="75"/>
      <c r="JG702" s="75"/>
      <c r="JH702" s="77"/>
      <c r="JI702" s="78"/>
      <c r="JJ702" s="75"/>
      <c r="JK702" s="79"/>
      <c r="JL702" s="35"/>
      <c r="JM702" s="27"/>
      <c r="JN702" s="74"/>
      <c r="JO702" s="75"/>
      <c r="JP702" s="75"/>
      <c r="JQ702" s="75"/>
      <c r="JR702" s="75"/>
      <c r="JS702" s="75"/>
      <c r="JT702" s="75"/>
      <c r="JU702" s="75"/>
      <c r="JV702" s="77"/>
      <c r="JW702" s="78"/>
      <c r="JX702" s="75"/>
      <c r="JY702" s="79"/>
      <c r="JZ702" s="35"/>
      <c r="KA702" s="61"/>
      <c r="KB702" s="74"/>
      <c r="KC702" s="75"/>
      <c r="KD702" s="75"/>
      <c r="KE702" s="75"/>
      <c r="KF702" s="75"/>
      <c r="KG702" s="75"/>
      <c r="KH702" s="75"/>
      <c r="KI702" s="75"/>
      <c r="KJ702" s="77"/>
      <c r="KK702" s="78"/>
      <c r="KL702" s="75"/>
      <c r="KM702" s="79"/>
      <c r="KN702" s="35"/>
      <c r="KO702" s="27"/>
      <c r="KP702" s="74"/>
      <c r="KQ702" s="75"/>
      <c r="KR702" s="75"/>
      <c r="KS702" s="75"/>
      <c r="KT702" s="75"/>
      <c r="KU702" s="75"/>
      <c r="KV702" s="75"/>
      <c r="KW702" s="75"/>
      <c r="KX702" s="85"/>
      <c r="KY702" s="78"/>
      <c r="KZ702" s="75"/>
      <c r="LA702" s="79"/>
      <c r="LB702" s="35"/>
      <c r="LC702" s="27"/>
      <c r="LD702" s="46"/>
      <c r="LE702" s="44"/>
      <c r="LF702" s="44"/>
      <c r="LG702" s="44"/>
      <c r="LH702" s="44"/>
      <c r="LI702" s="44"/>
      <c r="LJ702" s="44"/>
      <c r="LK702" s="44"/>
      <c r="LL702" s="60"/>
      <c r="LM702" s="67"/>
      <c r="LN702" s="44" t="str">
        <f t="shared" si="3130"/>
        <v/>
      </c>
      <c r="LO702" s="45"/>
      <c r="LP702" s="35"/>
      <c r="LQ702" s="27"/>
      <c r="LR702" s="46"/>
      <c r="LS702" s="67"/>
      <c r="LT702" s="44" t="str">
        <f t="shared" si="3232"/>
        <v/>
      </c>
      <c r="LU702" s="44"/>
      <c r="LV702" s="44"/>
      <c r="LW702" s="44"/>
      <c r="LX702" s="44" t="str">
        <f t="shared" si="3233"/>
        <v/>
      </c>
      <c r="LY702" s="44"/>
      <c r="LZ702" s="44"/>
      <c r="MA702" s="44"/>
      <c r="MB702" s="44" t="str">
        <f t="shared" si="3209"/>
        <v/>
      </c>
      <c r="MC702" s="45" t="str">
        <f t="shared" si="3210"/>
        <v/>
      </c>
      <c r="MD702" s="35"/>
      <c r="ME702" s="27"/>
      <c r="MF702" s="46"/>
      <c r="MG702" s="67"/>
      <c r="MH702" s="44" t="str">
        <f t="shared" si="3234"/>
        <v/>
      </c>
      <c r="MI702" s="44"/>
      <c r="MJ702" s="44"/>
      <c r="MK702" s="44"/>
      <c r="ML702" s="44" t="str">
        <f t="shared" si="3235"/>
        <v/>
      </c>
      <c r="MM702" s="44"/>
      <c r="MN702" s="44"/>
      <c r="MO702" s="44"/>
      <c r="MP702" s="44" t="str">
        <f t="shared" si="3211"/>
        <v/>
      </c>
      <c r="MQ702" s="45" t="str">
        <f t="shared" si="3212"/>
        <v/>
      </c>
      <c r="MR702" s="35"/>
      <c r="MS702" s="27"/>
      <c r="MT702" s="46"/>
      <c r="MU702" s="67"/>
      <c r="MV702" s="44" t="str">
        <f t="shared" si="3236"/>
        <v/>
      </c>
      <c r="MW702" s="44"/>
      <c r="MX702" s="44"/>
      <c r="MY702" s="44"/>
      <c r="MZ702" s="44" t="str">
        <f t="shared" si="3237"/>
        <v/>
      </c>
      <c r="NA702" s="44"/>
      <c r="NB702" s="44"/>
      <c r="NC702" s="44"/>
      <c r="ND702" s="44" t="str">
        <f t="shared" si="3213"/>
        <v/>
      </c>
      <c r="NE702" s="45" t="str">
        <f t="shared" si="3214"/>
        <v/>
      </c>
      <c r="NF702" s="35"/>
      <c r="NG702" s="27"/>
      <c r="NH702" s="46"/>
      <c r="NI702" s="67"/>
      <c r="NJ702" s="44" t="str">
        <f t="shared" si="3238"/>
        <v/>
      </c>
      <c r="NK702" s="44"/>
      <c r="NL702" s="44"/>
      <c r="NM702" s="44"/>
      <c r="NN702" s="44" t="str">
        <f t="shared" si="3239"/>
        <v/>
      </c>
      <c r="NO702" s="44"/>
      <c r="NP702" s="44"/>
      <c r="NQ702" s="44"/>
      <c r="NR702" s="44" t="str">
        <f t="shared" si="3215"/>
        <v/>
      </c>
      <c r="NS702" s="45" t="str">
        <f t="shared" si="3216"/>
        <v/>
      </c>
      <c r="NT702" s="35"/>
    </row>
    <row r="703" spans="1:384" ht="15" customHeight="1" thickTop="1" thickBot="1" x14ac:dyDescent="0.25">
      <c r="A703" s="38"/>
      <c r="B703" s="39"/>
      <c r="C703" s="40"/>
      <c r="D703" s="40"/>
      <c r="E703" s="40"/>
      <c r="F703" s="140"/>
      <c r="G703" s="140"/>
      <c r="H703" s="42"/>
      <c r="I703" s="44"/>
      <c r="J703" s="44" t="str">
        <f t="shared" si="3217"/>
        <v/>
      </c>
      <c r="K703" s="44"/>
      <c r="L703" s="44"/>
      <c r="M703" s="44"/>
      <c r="N703" s="44" t="str">
        <f t="shared" si="3218"/>
        <v/>
      </c>
      <c r="O703" s="44"/>
      <c r="P703" s="44"/>
      <c r="Q703" s="44"/>
      <c r="R703" s="44" t="str">
        <f t="shared" si="3197"/>
        <v/>
      </c>
      <c r="S703" s="45" t="str">
        <f t="shared" si="3198"/>
        <v/>
      </c>
      <c r="T703" s="35"/>
      <c r="U703" s="27"/>
      <c r="V703" s="46"/>
      <c r="W703" s="67"/>
      <c r="X703" s="44" t="str">
        <f t="shared" si="3219"/>
        <v/>
      </c>
      <c r="Y703" s="44"/>
      <c r="Z703" s="44"/>
      <c r="AA703" s="44"/>
      <c r="AB703" s="44" t="str">
        <f t="shared" si="3220"/>
        <v/>
      </c>
      <c r="AC703" s="44"/>
      <c r="AD703" s="44"/>
      <c r="AE703" s="44"/>
      <c r="AF703" s="44" t="str">
        <f t="shared" si="3199"/>
        <v/>
      </c>
      <c r="AG703" s="45" t="str">
        <f t="shared" si="3200"/>
        <v/>
      </c>
      <c r="AH703" s="35"/>
      <c r="AI703" s="27"/>
      <c r="AJ703" s="46"/>
      <c r="AK703" s="44"/>
      <c r="AL703" s="44" t="str">
        <f t="shared" si="3221"/>
        <v/>
      </c>
      <c r="AM703" s="44"/>
      <c r="AN703" s="44" t="str">
        <f t="shared" si="3222"/>
        <v/>
      </c>
      <c r="AO703" s="44"/>
      <c r="AP703" s="44" t="str">
        <f t="shared" si="3223"/>
        <v/>
      </c>
      <c r="AQ703" s="44"/>
      <c r="AR703" s="44"/>
      <c r="AS703" s="44"/>
      <c r="AT703" s="44" t="str">
        <f t="shared" si="3201"/>
        <v/>
      </c>
      <c r="AU703" s="45" t="str">
        <f t="shared" si="3202"/>
        <v/>
      </c>
      <c r="AV703" s="35"/>
      <c r="AW703" s="27"/>
      <c r="AX703" s="46"/>
      <c r="AY703" s="44"/>
      <c r="AZ703" s="44" t="str">
        <f t="shared" si="3224"/>
        <v/>
      </c>
      <c r="BA703" s="44"/>
      <c r="BB703" s="44" t="str">
        <f t="shared" si="3225"/>
        <v/>
      </c>
      <c r="BC703" s="44"/>
      <c r="BD703" s="44" t="str">
        <f t="shared" si="3226"/>
        <v/>
      </c>
      <c r="BE703" s="44"/>
      <c r="BF703" s="44"/>
      <c r="BG703" s="44"/>
      <c r="BH703" s="44" t="str">
        <f t="shared" si="3203"/>
        <v/>
      </c>
      <c r="BI703" s="45" t="str">
        <f t="shared" si="3204"/>
        <v/>
      </c>
      <c r="BJ703" s="35"/>
      <c r="BK703" s="50"/>
      <c r="BL703" s="51" t="str">
        <f>IF($A670="","",$A670)</f>
        <v/>
      </c>
      <c r="BM703" s="43"/>
      <c r="BN703" s="43" t="str">
        <f t="shared" ref="BN703:BN714" si="3240">IF(BM703="","",BM703-BM699)</f>
        <v/>
      </c>
      <c r="BO703" s="43"/>
      <c r="BP703" s="87" t="str">
        <f t="shared" ref="BP703:BP714" si="3241">IF(BO703="","",BO703-BO699)</f>
        <v/>
      </c>
      <c r="BQ703" s="43"/>
      <c r="BR703" s="43" t="str">
        <f t="shared" ref="BR703:BR714" si="3242">IF(BQ703="","",BQ699+BS699-BQ703)</f>
        <v/>
      </c>
      <c r="BS703" s="43"/>
      <c r="BT703" s="53" t="str">
        <f t="shared" ref="BT703:BT714" si="3243">IF(BM703="","",BT699)</f>
        <v/>
      </c>
      <c r="BU703" s="47" t="str">
        <f t="shared" ref="BU703:BU714" si="3244">IF(BN703="","",BU699)</f>
        <v/>
      </c>
      <c r="BV703" s="87" t="str">
        <f t="shared" ref="BV703:BV714" si="3245">IF(BQ703="","",BR703*BU703)</f>
        <v/>
      </c>
      <c r="BW703" s="89" t="str">
        <f t="shared" ref="BW703:BW714" si="3246">IF(BR703="","",BV703/(BN703*100))</f>
        <v/>
      </c>
      <c r="BX703" s="35"/>
      <c r="BY703" s="27"/>
      <c r="BZ703" s="51" t="str">
        <f>IF($A670="","",$A670)</f>
        <v/>
      </c>
      <c r="CA703" s="43"/>
      <c r="CB703" s="43" t="str">
        <f t="shared" ref="CB703:CB714" si="3247">IF(CA703="","",CA703-CA699)</f>
        <v/>
      </c>
      <c r="CC703" s="43"/>
      <c r="CD703" s="87" t="str">
        <f t="shared" ref="CD703:CD714" si="3248">IF(CC703="","",CC703-CC699)</f>
        <v/>
      </c>
      <c r="CE703" s="43"/>
      <c r="CF703" s="43" t="str">
        <f t="shared" ref="CF703:CF714" si="3249">IF(CE703="","",CE699+CG699-CE703)</f>
        <v/>
      </c>
      <c r="CG703" s="43"/>
      <c r="CH703" s="53" t="str">
        <f t="shared" ref="CH703:CH714" si="3250">IF(CA703="","",CH699)</f>
        <v/>
      </c>
      <c r="CI703" s="47" t="str">
        <f t="shared" ref="CI703:CI714" si="3251">IF(CB703="","",CI699)</f>
        <v/>
      </c>
      <c r="CJ703" s="87" t="str">
        <f t="shared" ref="CJ703:CJ714" si="3252">IF(CE703="","",CF703*CI703)</f>
        <v/>
      </c>
      <c r="CK703" s="89" t="str">
        <f t="shared" ref="CK703:CK714" si="3253">IF(CF703="","",CJ703/(CB703*100))</f>
        <v/>
      </c>
      <c r="CL703" s="35"/>
      <c r="CM703" s="27"/>
      <c r="CN703" s="51" t="str">
        <f>IF($A670="","",$A670)</f>
        <v/>
      </c>
      <c r="CO703" s="43"/>
      <c r="CP703" s="43" t="str">
        <f t="shared" ref="CP703:CP714" si="3254">IF(CO703="","",CO703-CO699)</f>
        <v/>
      </c>
      <c r="CQ703" s="43"/>
      <c r="CR703" s="87" t="str">
        <f t="shared" ref="CR703:CR714" si="3255">IF(CQ703="","",CQ703-CQ699)</f>
        <v/>
      </c>
      <c r="CS703" s="43"/>
      <c r="CT703" s="43" t="str">
        <f t="shared" ref="CT703:CT714" si="3256">IF(CS703="","",CS699+CU699-CS703)</f>
        <v/>
      </c>
      <c r="CU703" s="43"/>
      <c r="CV703" s="53" t="str">
        <f t="shared" ref="CV703:CV714" si="3257">IF(CO703="","",CV699)</f>
        <v/>
      </c>
      <c r="CW703" s="47" t="str">
        <f t="shared" ref="CW703:CW714" si="3258">IF(CP703="","",CW699)</f>
        <v/>
      </c>
      <c r="CX703" s="87" t="str">
        <f t="shared" ref="CX703:CX714" si="3259">IF(CS703="","",CT703*CW703)</f>
        <v/>
      </c>
      <c r="CY703" s="89" t="str">
        <f t="shared" ref="CY703:CY714" si="3260">IF(CT703="","",CX703/(CP703*100))</f>
        <v/>
      </c>
      <c r="CZ703" s="35"/>
      <c r="DA703" s="58"/>
      <c r="DB703" s="51" t="str">
        <f>IF($A670="","",$A670)</f>
        <v/>
      </c>
      <c r="DC703" s="43"/>
      <c r="DD703" s="43" t="str">
        <f t="shared" ref="DD703:DD714" si="3261">IF(DC703="","",DC703-DC699)</f>
        <v/>
      </c>
      <c r="DE703" s="43"/>
      <c r="DF703" s="87" t="str">
        <f t="shared" ref="DF703:DF714" si="3262">IF(DE703="","",DE703-DE699)</f>
        <v/>
      </c>
      <c r="DG703" s="43"/>
      <c r="DH703" s="43" t="str">
        <f t="shared" ref="DH703:DH714" si="3263">IF(DG703="","",DG699+DI699-DG703)</f>
        <v/>
      </c>
      <c r="DI703" s="43"/>
      <c r="DJ703" s="53" t="str">
        <f t="shared" ref="DJ703:DJ714" si="3264">IF(DC703="","",DJ699)</f>
        <v/>
      </c>
      <c r="DK703" s="47" t="str">
        <f t="shared" ref="DK703:DK714" si="3265">IF(DD703="","",DK699)</f>
        <v/>
      </c>
      <c r="DL703" s="87" t="str">
        <f t="shared" ref="DL703:DL714" si="3266">IF(DG703="","",DH703*DK703)</f>
        <v/>
      </c>
      <c r="DM703" s="89" t="str">
        <f t="shared" ref="DM703:DM714" si="3267">IF(DH703="","",DL703/(DD703*100))</f>
        <v/>
      </c>
      <c r="DN703" s="35"/>
      <c r="DO703" s="27"/>
      <c r="DP703" s="51" t="str">
        <f>IF($A670="","",$A670)</f>
        <v/>
      </c>
      <c r="DQ703" s="43"/>
      <c r="DR703" s="43" t="str">
        <f t="shared" ref="DR703:DR714" si="3268">IF(DQ703="","",DQ703-DQ699)</f>
        <v/>
      </c>
      <c r="DS703" s="43"/>
      <c r="DT703" s="87" t="str">
        <f t="shared" ref="DT703:DT714" si="3269">IF(DS703="","",DS703-DS699)</f>
        <v/>
      </c>
      <c r="DU703" s="43"/>
      <c r="DV703" s="43" t="str">
        <f t="shared" ref="DV703:DV714" si="3270">IF(DU703="","",DU699+DW699-DU703)</f>
        <v/>
      </c>
      <c r="DW703" s="43"/>
      <c r="DX703" s="53" t="str">
        <f t="shared" ref="DX703:DX714" si="3271">IF(DQ703="","",DX699)</f>
        <v/>
      </c>
      <c r="DY703" s="47" t="str">
        <f t="shared" ref="DY703:DY714" si="3272">IF(DR703="","",DY699)</f>
        <v/>
      </c>
      <c r="DZ703" s="87" t="str">
        <f t="shared" ref="DZ703:DZ714" si="3273">IF(DU703="","",DV703*DY703)</f>
        <v/>
      </c>
      <c r="EA703" s="89" t="str">
        <f t="shared" ref="EA703:EA714" si="3274">IF(DV703="","",DZ703/(DR703*100))</f>
        <v/>
      </c>
      <c r="EB703" s="35"/>
      <c r="EC703" s="27"/>
      <c r="ED703" s="46"/>
      <c r="EE703" s="67"/>
      <c r="EF703" s="44" t="str">
        <f t="shared" si="3227"/>
        <v/>
      </c>
      <c r="EG703" s="44"/>
      <c r="EH703" s="44"/>
      <c r="EI703" s="44"/>
      <c r="EJ703" s="44" t="str">
        <f t="shared" si="3228"/>
        <v/>
      </c>
      <c r="EK703" s="44"/>
      <c r="EL703" s="44"/>
      <c r="EM703" s="44"/>
      <c r="EN703" s="44" t="str">
        <f t="shared" si="3205"/>
        <v/>
      </c>
      <c r="EO703" s="45" t="str">
        <f t="shared" si="3206"/>
        <v/>
      </c>
      <c r="EP703" s="35"/>
      <c r="EQ703" s="27"/>
      <c r="ER703" s="46"/>
      <c r="ES703" s="44"/>
      <c r="ET703" s="44" t="str">
        <f t="shared" si="3229"/>
        <v/>
      </c>
      <c r="EU703" s="44"/>
      <c r="EV703" s="44" t="str">
        <f t="shared" si="3230"/>
        <v/>
      </c>
      <c r="EW703" s="44"/>
      <c r="EX703" s="44" t="str">
        <f t="shared" si="3231"/>
        <v/>
      </c>
      <c r="EY703" s="44"/>
      <c r="EZ703" s="44"/>
      <c r="FA703" s="44"/>
      <c r="FB703" s="44" t="str">
        <f t="shared" si="3207"/>
        <v/>
      </c>
      <c r="FC703" s="45" t="str">
        <f t="shared" si="3208"/>
        <v/>
      </c>
      <c r="FD703" s="35"/>
      <c r="HW703" s="181"/>
      <c r="IY703" s="33"/>
      <c r="IZ703" s="51" t="str">
        <f>IF($A670="","",$A670)</f>
        <v/>
      </c>
      <c r="JA703" s="43"/>
      <c r="JB703" s="43" t="str">
        <f t="shared" ref="JB703:JB714" si="3275">IF(JA703="","",JA703-JA699)</f>
        <v/>
      </c>
      <c r="JC703" s="43"/>
      <c r="JD703" s="87" t="str">
        <f t="shared" ref="JD703:JD714" si="3276">IF(JC703="","",JC703-JC699)</f>
        <v/>
      </c>
      <c r="JE703" s="43"/>
      <c r="JF703" s="43" t="str">
        <f t="shared" ref="JF703:JF714" si="3277">IF(JE703="","",JE699+JG699-JE703)</f>
        <v/>
      </c>
      <c r="JG703" s="43"/>
      <c r="JH703" s="53" t="str">
        <f t="shared" ref="JH703:JH714" si="3278">IF(JA703="","",JH699)</f>
        <v/>
      </c>
      <c r="JI703" s="47" t="str">
        <f t="shared" ref="JI703:JI714" si="3279">IF(JB703="","",JI699)</f>
        <v/>
      </c>
      <c r="JJ703" s="87" t="str">
        <f t="shared" ref="JJ703:JJ714" si="3280">IF(JE703="","",JF703*JI703)</f>
        <v/>
      </c>
      <c r="JK703" s="89" t="str">
        <f t="shared" ref="JK703:JK714" si="3281">IF(JF703="","",JJ703/(JB703*100))</f>
        <v/>
      </c>
      <c r="JL703" s="35"/>
      <c r="JM703" s="27"/>
      <c r="JN703" s="51" t="str">
        <f>IF($A670="","",$A670)</f>
        <v/>
      </c>
      <c r="JO703" s="43"/>
      <c r="JP703" s="43" t="str">
        <f t="shared" ref="JP703:JP714" si="3282">IF(JO703="","",JO703-JO699)</f>
        <v/>
      </c>
      <c r="JQ703" s="43"/>
      <c r="JR703" s="87" t="str">
        <f t="shared" ref="JR703:JR714" si="3283">IF(JQ703="","",JQ703-JQ699)</f>
        <v/>
      </c>
      <c r="JS703" s="43"/>
      <c r="JT703" s="43" t="str">
        <f t="shared" ref="JT703:JT714" si="3284">IF(JS703="","",JS699+JU699-JS703)</f>
        <v/>
      </c>
      <c r="JU703" s="43"/>
      <c r="JV703" s="53" t="str">
        <f t="shared" ref="JV703:JV714" si="3285">IF(JO703="","",JV699)</f>
        <v/>
      </c>
      <c r="JW703" s="47" t="str">
        <f t="shared" ref="JW703:JW714" si="3286">IF(JP703="","",JW699)</f>
        <v/>
      </c>
      <c r="JX703" s="87" t="str">
        <f t="shared" ref="JX703:JX714" si="3287">IF(JS703="","",JT703*JW703)</f>
        <v/>
      </c>
      <c r="JY703" s="89" t="str">
        <f t="shared" ref="JY703:JY714" si="3288">IF(JT703="","",JX703/(JP703*100))</f>
        <v/>
      </c>
      <c r="JZ703" s="35"/>
      <c r="KA703" s="61"/>
      <c r="KB703" s="51" t="str">
        <f>IF($A670="","",$A670)</f>
        <v/>
      </c>
      <c r="KC703" s="43"/>
      <c r="KD703" s="43" t="str">
        <f t="shared" ref="KD703:KD714" si="3289">IF(KC703="","",KC703-KC699)</f>
        <v/>
      </c>
      <c r="KE703" s="43"/>
      <c r="KF703" s="87" t="str">
        <f t="shared" ref="KF703:KF714" si="3290">IF(KE703="","",KE703-KE699)</f>
        <v/>
      </c>
      <c r="KG703" s="43"/>
      <c r="KH703" s="43" t="str">
        <f t="shared" ref="KH703:KH714" si="3291">IF(KG703="","",KG699+KI699-KG703)</f>
        <v/>
      </c>
      <c r="KI703" s="43"/>
      <c r="KJ703" s="53" t="str">
        <f t="shared" ref="KJ703:KJ714" si="3292">IF(KC703="","",KJ699)</f>
        <v/>
      </c>
      <c r="KK703" s="47" t="str">
        <f t="shared" ref="KK703:KK714" si="3293">IF(KD703="","",KK699)</f>
        <v/>
      </c>
      <c r="KL703" s="87" t="str">
        <f t="shared" ref="KL703:KL714" si="3294">IF(KG703="","",KH703*KK703)</f>
        <v/>
      </c>
      <c r="KM703" s="89" t="str">
        <f t="shared" ref="KM703:KM714" si="3295">IF(KH703="","",KL703/(KD703*100))</f>
        <v/>
      </c>
      <c r="KN703" s="35"/>
      <c r="KO703" s="27"/>
      <c r="KP703" s="51" t="str">
        <f>IF($A670="","",$A670)</f>
        <v/>
      </c>
      <c r="KQ703" s="43"/>
      <c r="KR703" s="43" t="str">
        <f t="shared" ref="KR703:KR714" si="3296">IF(KQ703="","",KQ703-KQ699)</f>
        <v/>
      </c>
      <c r="KS703" s="43"/>
      <c r="KT703" s="87" t="str">
        <f t="shared" ref="KT703:KT713" si="3297">IF(KS703="","",KS703-KS699)</f>
        <v/>
      </c>
      <c r="KU703" s="43"/>
      <c r="KV703" s="43" t="str">
        <f t="shared" ref="KV703:KV713" si="3298">IF(KU703="","",KU699+KW699-KU703)</f>
        <v/>
      </c>
      <c r="KW703" s="43"/>
      <c r="KX703" s="53" t="str">
        <f t="shared" ref="KX703:KX714" si="3299">IF(KQ703="","",KX699)</f>
        <v/>
      </c>
      <c r="KY703" s="47" t="str">
        <f t="shared" ref="KY703:KY714" si="3300">IF(KR703="","",KY699)</f>
        <v/>
      </c>
      <c r="KZ703" s="87" t="str">
        <f t="shared" ref="KZ703:KZ714" si="3301">IF(KU703="","",KV703*KY703)</f>
        <v/>
      </c>
      <c r="LA703" s="89" t="str">
        <f t="shared" ref="LA703:LA714" si="3302">IF(KV703="","",KZ703/(KR703*100))</f>
        <v/>
      </c>
      <c r="LB703" s="35"/>
      <c r="LC703" s="27"/>
      <c r="LD703" s="74"/>
      <c r="LE703" s="75"/>
      <c r="LF703" s="75"/>
      <c r="LG703" s="75"/>
      <c r="LH703" s="75"/>
      <c r="LI703" s="75"/>
      <c r="LJ703" s="75"/>
      <c r="LK703" s="75"/>
      <c r="LL703" s="77"/>
      <c r="LM703" s="78"/>
      <c r="LN703" s="75" t="str">
        <f t="shared" si="3130"/>
        <v/>
      </c>
      <c r="LO703" s="79"/>
      <c r="LP703" s="35"/>
      <c r="LQ703" s="27"/>
      <c r="LR703" s="46"/>
      <c r="LS703" s="67"/>
      <c r="LT703" s="44" t="str">
        <f t="shared" si="3232"/>
        <v/>
      </c>
      <c r="LU703" s="44"/>
      <c r="LV703" s="44"/>
      <c r="LW703" s="44"/>
      <c r="LX703" s="44" t="str">
        <f t="shared" si="3233"/>
        <v/>
      </c>
      <c r="LY703" s="44"/>
      <c r="LZ703" s="44"/>
      <c r="MA703" s="44"/>
      <c r="MB703" s="44" t="str">
        <f t="shared" si="3209"/>
        <v/>
      </c>
      <c r="MC703" s="45" t="str">
        <f t="shared" si="3210"/>
        <v/>
      </c>
      <c r="MD703" s="35"/>
      <c r="ME703" s="27"/>
      <c r="MF703" s="46"/>
      <c r="MG703" s="67"/>
      <c r="MH703" s="44" t="str">
        <f t="shared" si="3234"/>
        <v/>
      </c>
      <c r="MI703" s="44"/>
      <c r="MJ703" s="44"/>
      <c r="MK703" s="44"/>
      <c r="ML703" s="44" t="str">
        <f t="shared" si="3235"/>
        <v/>
      </c>
      <c r="MM703" s="44"/>
      <c r="MN703" s="44"/>
      <c r="MO703" s="44"/>
      <c r="MP703" s="44" t="str">
        <f t="shared" si="3211"/>
        <v/>
      </c>
      <c r="MQ703" s="45" t="str">
        <f t="shared" si="3212"/>
        <v/>
      </c>
      <c r="MR703" s="35"/>
      <c r="MS703" s="27"/>
      <c r="MT703" s="46"/>
      <c r="MU703" s="67"/>
      <c r="MV703" s="44" t="str">
        <f t="shared" si="3236"/>
        <v/>
      </c>
      <c r="MW703" s="44"/>
      <c r="MX703" s="44"/>
      <c r="MY703" s="44"/>
      <c r="MZ703" s="44" t="str">
        <f t="shared" si="3237"/>
        <v/>
      </c>
      <c r="NA703" s="44"/>
      <c r="NB703" s="44"/>
      <c r="NC703" s="44"/>
      <c r="ND703" s="44" t="str">
        <f t="shared" si="3213"/>
        <v/>
      </c>
      <c r="NE703" s="45" t="str">
        <f t="shared" si="3214"/>
        <v/>
      </c>
      <c r="NF703" s="35"/>
      <c r="NG703" s="27"/>
      <c r="NH703" s="46"/>
      <c r="NI703" s="67"/>
      <c r="NJ703" s="44" t="str">
        <f t="shared" si="3238"/>
        <v/>
      </c>
      <c r="NK703" s="44"/>
      <c r="NL703" s="44"/>
      <c r="NM703" s="44"/>
      <c r="NN703" s="44" t="str">
        <f t="shared" si="3239"/>
        <v/>
      </c>
      <c r="NO703" s="44"/>
      <c r="NP703" s="44"/>
      <c r="NQ703" s="44"/>
      <c r="NR703" s="44" t="str">
        <f t="shared" si="3215"/>
        <v/>
      </c>
      <c r="NS703" s="45" t="str">
        <f t="shared" si="3216"/>
        <v/>
      </c>
      <c r="NT703" s="35"/>
    </row>
    <row r="704" spans="1:384" ht="15" customHeight="1" thickTop="1" x14ac:dyDescent="0.2">
      <c r="A704" s="38"/>
      <c r="B704" s="39"/>
      <c r="C704" s="40"/>
      <c r="D704" s="40"/>
      <c r="E704" s="40"/>
      <c r="F704" s="140"/>
      <c r="G704" s="140"/>
      <c r="H704" s="42"/>
      <c r="I704" s="44"/>
      <c r="J704" s="44" t="str">
        <f t="shared" si="3217"/>
        <v/>
      </c>
      <c r="K704" s="44"/>
      <c r="L704" s="44"/>
      <c r="M704" s="44"/>
      <c r="N704" s="44" t="str">
        <f t="shared" si="3218"/>
        <v/>
      </c>
      <c r="O704" s="44"/>
      <c r="P704" s="44"/>
      <c r="Q704" s="44"/>
      <c r="R704" s="44" t="str">
        <f t="shared" si="3197"/>
        <v/>
      </c>
      <c r="S704" s="45" t="str">
        <f t="shared" si="3198"/>
        <v/>
      </c>
      <c r="T704" s="35"/>
      <c r="U704" s="27"/>
      <c r="V704" s="46"/>
      <c r="W704" s="67"/>
      <c r="X704" s="44" t="str">
        <f t="shared" si="3219"/>
        <v/>
      </c>
      <c r="Y704" s="44"/>
      <c r="Z704" s="44"/>
      <c r="AA704" s="44"/>
      <c r="AB704" s="44" t="str">
        <f t="shared" si="3220"/>
        <v/>
      </c>
      <c r="AC704" s="44"/>
      <c r="AD704" s="44"/>
      <c r="AE704" s="44"/>
      <c r="AF704" s="44" t="str">
        <f t="shared" si="3199"/>
        <v/>
      </c>
      <c r="AG704" s="45" t="str">
        <f t="shared" si="3200"/>
        <v/>
      </c>
      <c r="AH704" s="35"/>
      <c r="AI704" s="27"/>
      <c r="AJ704" s="46"/>
      <c r="AK704" s="44"/>
      <c r="AL704" s="44" t="str">
        <f t="shared" si="3221"/>
        <v/>
      </c>
      <c r="AM704" s="44"/>
      <c r="AN704" s="44" t="str">
        <f t="shared" si="3222"/>
        <v/>
      </c>
      <c r="AO704" s="44"/>
      <c r="AP704" s="44" t="str">
        <f t="shared" si="3223"/>
        <v/>
      </c>
      <c r="AQ704" s="44"/>
      <c r="AR704" s="44"/>
      <c r="AS704" s="44"/>
      <c r="AT704" s="44" t="str">
        <f t="shared" si="3201"/>
        <v/>
      </c>
      <c r="AU704" s="45" t="str">
        <f t="shared" si="3202"/>
        <v/>
      </c>
      <c r="AV704" s="35"/>
      <c r="AW704" s="27"/>
      <c r="AX704" s="46"/>
      <c r="AY704" s="44"/>
      <c r="AZ704" s="44" t="str">
        <f t="shared" si="3224"/>
        <v/>
      </c>
      <c r="BA704" s="44"/>
      <c r="BB704" s="44" t="str">
        <f t="shared" si="3225"/>
        <v/>
      </c>
      <c r="BC704" s="44"/>
      <c r="BD704" s="44" t="str">
        <f t="shared" si="3226"/>
        <v/>
      </c>
      <c r="BE704" s="44"/>
      <c r="BF704" s="44"/>
      <c r="BG704" s="44"/>
      <c r="BH704" s="44" t="str">
        <f t="shared" si="3203"/>
        <v/>
      </c>
      <c r="BI704" s="45" t="str">
        <f t="shared" si="3204"/>
        <v/>
      </c>
      <c r="BJ704" s="35"/>
      <c r="BK704" s="50"/>
      <c r="BL704" s="46"/>
      <c r="BM704" s="44"/>
      <c r="BN704" s="44" t="str">
        <f t="shared" si="3240"/>
        <v/>
      </c>
      <c r="BO704" s="44"/>
      <c r="BP704" s="44" t="str">
        <f t="shared" si="3241"/>
        <v/>
      </c>
      <c r="BQ704" s="44"/>
      <c r="BR704" s="44" t="str">
        <f t="shared" si="3242"/>
        <v/>
      </c>
      <c r="BS704" s="44"/>
      <c r="BT704" s="60" t="str">
        <f t="shared" si="3243"/>
        <v/>
      </c>
      <c r="BU704" s="67" t="str">
        <f t="shared" si="3244"/>
        <v/>
      </c>
      <c r="BV704" s="44" t="str">
        <f t="shared" si="3245"/>
        <v/>
      </c>
      <c r="BW704" s="45" t="str">
        <f t="shared" si="3246"/>
        <v/>
      </c>
      <c r="BX704" s="35"/>
      <c r="BY704" s="27"/>
      <c r="BZ704" s="46"/>
      <c r="CA704" s="44"/>
      <c r="CB704" s="44" t="str">
        <f t="shared" si="3247"/>
        <v/>
      </c>
      <c r="CC704" s="44"/>
      <c r="CD704" s="44" t="str">
        <f t="shared" si="3248"/>
        <v/>
      </c>
      <c r="CE704" s="44"/>
      <c r="CF704" s="44" t="str">
        <f t="shared" si="3249"/>
        <v/>
      </c>
      <c r="CG704" s="44"/>
      <c r="CH704" s="60" t="str">
        <f t="shared" si="3250"/>
        <v/>
      </c>
      <c r="CI704" s="67" t="str">
        <f t="shared" si="3251"/>
        <v/>
      </c>
      <c r="CJ704" s="44" t="str">
        <f t="shared" si="3252"/>
        <v/>
      </c>
      <c r="CK704" s="45" t="str">
        <f t="shared" si="3253"/>
        <v/>
      </c>
      <c r="CL704" s="35"/>
      <c r="CM704" s="27"/>
      <c r="CN704" s="46"/>
      <c r="CO704" s="44"/>
      <c r="CP704" s="44" t="str">
        <f t="shared" si="3254"/>
        <v/>
      </c>
      <c r="CQ704" s="44"/>
      <c r="CR704" s="44" t="str">
        <f t="shared" si="3255"/>
        <v/>
      </c>
      <c r="CS704" s="44"/>
      <c r="CT704" s="44" t="str">
        <f t="shared" si="3256"/>
        <v/>
      </c>
      <c r="CU704" s="44"/>
      <c r="CV704" s="60" t="str">
        <f t="shared" si="3257"/>
        <v/>
      </c>
      <c r="CW704" s="67" t="str">
        <f t="shared" si="3258"/>
        <v/>
      </c>
      <c r="CX704" s="44" t="str">
        <f t="shared" si="3259"/>
        <v/>
      </c>
      <c r="CY704" s="45" t="str">
        <f t="shared" si="3260"/>
        <v/>
      </c>
      <c r="CZ704" s="35"/>
      <c r="DA704" s="58"/>
      <c r="DB704" s="46"/>
      <c r="DC704" s="44"/>
      <c r="DD704" s="44" t="str">
        <f t="shared" si="3261"/>
        <v/>
      </c>
      <c r="DE704" s="44"/>
      <c r="DF704" s="44" t="str">
        <f t="shared" si="3262"/>
        <v/>
      </c>
      <c r="DG704" s="44"/>
      <c r="DH704" s="44" t="str">
        <f t="shared" si="3263"/>
        <v/>
      </c>
      <c r="DI704" s="44"/>
      <c r="DJ704" s="60" t="str">
        <f t="shared" si="3264"/>
        <v/>
      </c>
      <c r="DK704" s="67" t="str">
        <f t="shared" si="3265"/>
        <v/>
      </c>
      <c r="DL704" s="44" t="str">
        <f t="shared" si="3266"/>
        <v/>
      </c>
      <c r="DM704" s="45" t="str">
        <f t="shared" si="3267"/>
        <v/>
      </c>
      <c r="DN704" s="35"/>
      <c r="DO704" s="27"/>
      <c r="DP704" s="46"/>
      <c r="DQ704" s="44"/>
      <c r="DR704" s="44" t="str">
        <f t="shared" si="3268"/>
        <v/>
      </c>
      <c r="DS704" s="44"/>
      <c r="DT704" s="44" t="str">
        <f t="shared" si="3269"/>
        <v/>
      </c>
      <c r="DU704" s="44"/>
      <c r="DV704" s="44" t="str">
        <f t="shared" si="3270"/>
        <v/>
      </c>
      <c r="DW704" s="44"/>
      <c r="DX704" s="60" t="str">
        <f t="shared" si="3271"/>
        <v/>
      </c>
      <c r="DY704" s="67" t="str">
        <f t="shared" si="3272"/>
        <v/>
      </c>
      <c r="DZ704" s="44" t="str">
        <f t="shared" si="3273"/>
        <v/>
      </c>
      <c r="EA704" s="45" t="str">
        <f t="shared" si="3274"/>
        <v/>
      </c>
      <c r="EB704" s="35"/>
      <c r="EC704" s="27"/>
      <c r="ED704" s="46"/>
      <c r="EE704" s="67"/>
      <c r="EF704" s="44" t="str">
        <f t="shared" si="3227"/>
        <v/>
      </c>
      <c r="EG704" s="44"/>
      <c r="EH704" s="44"/>
      <c r="EI704" s="44"/>
      <c r="EJ704" s="44" t="str">
        <f t="shared" si="3228"/>
        <v/>
      </c>
      <c r="EK704" s="44"/>
      <c r="EL704" s="44"/>
      <c r="EM704" s="44"/>
      <c r="EN704" s="44" t="str">
        <f t="shared" si="3205"/>
        <v/>
      </c>
      <c r="EO704" s="45" t="str">
        <f t="shared" si="3206"/>
        <v/>
      </c>
      <c r="EP704" s="35"/>
      <c r="EQ704" s="27"/>
      <c r="ER704" s="46"/>
      <c r="ES704" s="44"/>
      <c r="ET704" s="44" t="str">
        <f t="shared" si="3229"/>
        <v/>
      </c>
      <c r="EU704" s="44"/>
      <c r="EV704" s="44" t="str">
        <f t="shared" si="3230"/>
        <v/>
      </c>
      <c r="EW704" s="44"/>
      <c r="EX704" s="44" t="str">
        <f t="shared" si="3231"/>
        <v/>
      </c>
      <c r="EY704" s="44"/>
      <c r="EZ704" s="44"/>
      <c r="FA704" s="44"/>
      <c r="FB704" s="44" t="str">
        <f t="shared" si="3207"/>
        <v/>
      </c>
      <c r="FC704" s="45" t="str">
        <f t="shared" si="3208"/>
        <v/>
      </c>
      <c r="FD704" s="35"/>
      <c r="HW704" s="181"/>
      <c r="IY704" s="33"/>
      <c r="IZ704" s="46"/>
      <c r="JA704" s="44"/>
      <c r="JB704" s="44" t="str">
        <f t="shared" si="3275"/>
        <v/>
      </c>
      <c r="JC704" s="44"/>
      <c r="JD704" s="44" t="str">
        <f t="shared" si="3276"/>
        <v/>
      </c>
      <c r="JE704" s="44"/>
      <c r="JF704" s="44" t="str">
        <f t="shared" si="3277"/>
        <v/>
      </c>
      <c r="JG704" s="44"/>
      <c r="JH704" s="60" t="str">
        <f t="shared" si="3278"/>
        <v/>
      </c>
      <c r="JI704" s="67" t="str">
        <f t="shared" si="3279"/>
        <v/>
      </c>
      <c r="JJ704" s="44" t="str">
        <f t="shared" si="3280"/>
        <v/>
      </c>
      <c r="JK704" s="45" t="str">
        <f t="shared" si="3281"/>
        <v/>
      </c>
      <c r="JL704" s="35"/>
      <c r="JM704" s="27"/>
      <c r="JN704" s="46"/>
      <c r="JO704" s="44"/>
      <c r="JP704" s="44" t="str">
        <f t="shared" si="3282"/>
        <v/>
      </c>
      <c r="JQ704" s="44"/>
      <c r="JR704" s="44" t="str">
        <f t="shared" si="3283"/>
        <v/>
      </c>
      <c r="JS704" s="44"/>
      <c r="JT704" s="44" t="str">
        <f t="shared" si="3284"/>
        <v/>
      </c>
      <c r="JU704" s="44"/>
      <c r="JV704" s="60" t="str">
        <f t="shared" si="3285"/>
        <v/>
      </c>
      <c r="JW704" s="67" t="str">
        <f t="shared" si="3286"/>
        <v/>
      </c>
      <c r="JX704" s="44" t="str">
        <f t="shared" si="3287"/>
        <v/>
      </c>
      <c r="JY704" s="45" t="str">
        <f t="shared" si="3288"/>
        <v/>
      </c>
      <c r="JZ704" s="35"/>
      <c r="KA704" s="61"/>
      <c r="KB704" s="46"/>
      <c r="KC704" s="44"/>
      <c r="KD704" s="44" t="str">
        <f t="shared" si="3289"/>
        <v/>
      </c>
      <c r="KE704" s="44"/>
      <c r="KF704" s="44" t="str">
        <f t="shared" si="3290"/>
        <v/>
      </c>
      <c r="KG704" s="44"/>
      <c r="KH704" s="44" t="str">
        <f t="shared" si="3291"/>
        <v/>
      </c>
      <c r="KI704" s="44"/>
      <c r="KJ704" s="60" t="str">
        <f t="shared" si="3292"/>
        <v/>
      </c>
      <c r="KK704" s="67" t="str">
        <f t="shared" si="3293"/>
        <v/>
      </c>
      <c r="KL704" s="44" t="str">
        <f t="shared" si="3294"/>
        <v/>
      </c>
      <c r="KM704" s="45" t="str">
        <f t="shared" si="3295"/>
        <v/>
      </c>
      <c r="KN704" s="35"/>
      <c r="KO704" s="27"/>
      <c r="KP704" s="46"/>
      <c r="KQ704" s="44"/>
      <c r="KR704" s="44" t="str">
        <f t="shared" si="3296"/>
        <v/>
      </c>
      <c r="KS704" s="44"/>
      <c r="KT704" s="44" t="str">
        <f t="shared" si="3297"/>
        <v/>
      </c>
      <c r="KU704" s="44"/>
      <c r="KV704" s="44" t="str">
        <f t="shared" si="3298"/>
        <v/>
      </c>
      <c r="KW704" s="44"/>
      <c r="KX704" s="60" t="str">
        <f t="shared" si="3299"/>
        <v/>
      </c>
      <c r="KY704" s="67" t="str">
        <f t="shared" si="3300"/>
        <v/>
      </c>
      <c r="KZ704" s="44" t="str">
        <f t="shared" si="3301"/>
        <v/>
      </c>
      <c r="LA704" s="45" t="str">
        <f t="shared" si="3302"/>
        <v/>
      </c>
      <c r="LB704" s="35"/>
      <c r="LC704" s="27"/>
      <c r="LD704" s="51"/>
      <c r="LE704" s="43"/>
      <c r="LF704" s="93" t="str">
        <f>IF(LE704="","",LE704-LE701)</f>
        <v/>
      </c>
      <c r="LG704" s="43"/>
      <c r="LH704" s="43"/>
      <c r="LI704" s="43"/>
      <c r="LJ704" s="87"/>
      <c r="LK704" s="43"/>
      <c r="LL704" s="72"/>
      <c r="LM704" s="67"/>
      <c r="LN704" s="87" t="str">
        <f t="shared" si="3130"/>
        <v/>
      </c>
      <c r="LO704" s="54"/>
      <c r="LP704" s="35"/>
      <c r="LQ704" s="27"/>
      <c r="LR704" s="46"/>
      <c r="LS704" s="67"/>
      <c r="LT704" s="44" t="str">
        <f t="shared" si="3232"/>
        <v/>
      </c>
      <c r="LU704" s="44"/>
      <c r="LV704" s="44"/>
      <c r="LW704" s="44"/>
      <c r="LX704" s="44" t="str">
        <f t="shared" si="3233"/>
        <v/>
      </c>
      <c r="LY704" s="44"/>
      <c r="LZ704" s="44"/>
      <c r="MA704" s="44"/>
      <c r="MB704" s="44" t="str">
        <f t="shared" si="3209"/>
        <v/>
      </c>
      <c r="MC704" s="45" t="str">
        <f t="shared" si="3210"/>
        <v/>
      </c>
      <c r="MD704" s="35"/>
      <c r="ME704" s="27"/>
      <c r="MF704" s="46"/>
      <c r="MG704" s="67"/>
      <c r="MH704" s="44" t="str">
        <f t="shared" si="3234"/>
        <v/>
      </c>
      <c r="MI704" s="44"/>
      <c r="MJ704" s="44"/>
      <c r="MK704" s="44"/>
      <c r="ML704" s="44" t="str">
        <f t="shared" si="3235"/>
        <v/>
      </c>
      <c r="MM704" s="44"/>
      <c r="MN704" s="44"/>
      <c r="MO704" s="44"/>
      <c r="MP704" s="44" t="str">
        <f t="shared" si="3211"/>
        <v/>
      </c>
      <c r="MQ704" s="45" t="str">
        <f t="shared" si="3212"/>
        <v/>
      </c>
      <c r="MR704" s="35"/>
      <c r="MS704" s="27"/>
      <c r="MT704" s="46"/>
      <c r="MU704" s="67"/>
      <c r="MV704" s="44" t="str">
        <f t="shared" si="3236"/>
        <v/>
      </c>
      <c r="MW704" s="44"/>
      <c r="MX704" s="44"/>
      <c r="MY704" s="44"/>
      <c r="MZ704" s="44" t="str">
        <f t="shared" si="3237"/>
        <v/>
      </c>
      <c r="NA704" s="44"/>
      <c r="NB704" s="44"/>
      <c r="NC704" s="44"/>
      <c r="ND704" s="44" t="str">
        <f t="shared" si="3213"/>
        <v/>
      </c>
      <c r="NE704" s="45" t="str">
        <f t="shared" si="3214"/>
        <v/>
      </c>
      <c r="NF704" s="35"/>
      <c r="NG704" s="27"/>
      <c r="NH704" s="46"/>
      <c r="NI704" s="67"/>
      <c r="NJ704" s="44" t="str">
        <f t="shared" si="3238"/>
        <v/>
      </c>
      <c r="NK704" s="44"/>
      <c r="NL704" s="44"/>
      <c r="NM704" s="44"/>
      <c r="NN704" s="44" t="str">
        <f t="shared" si="3239"/>
        <v/>
      </c>
      <c r="NO704" s="44"/>
      <c r="NP704" s="44"/>
      <c r="NQ704" s="44"/>
      <c r="NR704" s="44" t="str">
        <f t="shared" si="3215"/>
        <v/>
      </c>
      <c r="NS704" s="45" t="str">
        <f t="shared" si="3216"/>
        <v/>
      </c>
      <c r="NT704" s="35"/>
    </row>
    <row r="705" spans="1:384" x14ac:dyDescent="0.2">
      <c r="A705" s="38"/>
      <c r="B705" s="39"/>
      <c r="C705" s="40"/>
      <c r="D705" s="40"/>
      <c r="E705" s="40"/>
      <c r="F705" s="140"/>
      <c r="G705" s="140"/>
      <c r="H705" s="42"/>
      <c r="I705" s="44"/>
      <c r="J705" s="44" t="str">
        <f t="shared" si="3217"/>
        <v/>
      </c>
      <c r="K705" s="44"/>
      <c r="L705" s="44"/>
      <c r="M705" s="44"/>
      <c r="N705" s="44" t="str">
        <f t="shared" si="3218"/>
        <v/>
      </c>
      <c r="O705" s="44"/>
      <c r="P705" s="44"/>
      <c r="Q705" s="44"/>
      <c r="R705" s="44" t="str">
        <f t="shared" si="3197"/>
        <v/>
      </c>
      <c r="S705" s="45" t="str">
        <f t="shared" si="3198"/>
        <v/>
      </c>
      <c r="T705" s="35"/>
      <c r="U705" s="27"/>
      <c r="V705" s="46"/>
      <c r="W705" s="67"/>
      <c r="X705" s="44" t="str">
        <f t="shared" si="3219"/>
        <v/>
      </c>
      <c r="Y705" s="44"/>
      <c r="Z705" s="44"/>
      <c r="AA705" s="44"/>
      <c r="AB705" s="44" t="str">
        <f t="shared" si="3220"/>
        <v/>
      </c>
      <c r="AC705" s="44"/>
      <c r="AD705" s="44"/>
      <c r="AE705" s="44"/>
      <c r="AF705" s="44" t="str">
        <f t="shared" si="3199"/>
        <v/>
      </c>
      <c r="AG705" s="45" t="str">
        <f t="shared" si="3200"/>
        <v/>
      </c>
      <c r="AH705" s="35"/>
      <c r="AI705" s="27"/>
      <c r="AJ705" s="46"/>
      <c r="AK705" s="44"/>
      <c r="AL705" s="44" t="str">
        <f t="shared" si="3221"/>
        <v/>
      </c>
      <c r="AM705" s="44"/>
      <c r="AN705" s="44" t="str">
        <f t="shared" si="3222"/>
        <v/>
      </c>
      <c r="AO705" s="44"/>
      <c r="AP705" s="44" t="str">
        <f t="shared" si="3223"/>
        <v/>
      </c>
      <c r="AQ705" s="44"/>
      <c r="AR705" s="44"/>
      <c r="AS705" s="44"/>
      <c r="AT705" s="44" t="str">
        <f t="shared" si="3201"/>
        <v/>
      </c>
      <c r="AU705" s="45" t="str">
        <f t="shared" si="3202"/>
        <v/>
      </c>
      <c r="AV705" s="35"/>
      <c r="AW705" s="27"/>
      <c r="AX705" s="46"/>
      <c r="AY705" s="44"/>
      <c r="AZ705" s="44" t="str">
        <f t="shared" si="3224"/>
        <v/>
      </c>
      <c r="BA705" s="44"/>
      <c r="BB705" s="44" t="str">
        <f t="shared" si="3225"/>
        <v/>
      </c>
      <c r="BC705" s="44"/>
      <c r="BD705" s="44" t="str">
        <f t="shared" si="3226"/>
        <v/>
      </c>
      <c r="BE705" s="44"/>
      <c r="BF705" s="44"/>
      <c r="BG705" s="44"/>
      <c r="BH705" s="44" t="str">
        <f t="shared" si="3203"/>
        <v/>
      </c>
      <c r="BI705" s="45" t="str">
        <f t="shared" si="3204"/>
        <v/>
      </c>
      <c r="BJ705" s="35"/>
      <c r="BK705" s="50"/>
      <c r="BL705" s="46"/>
      <c r="BM705" s="44"/>
      <c r="BN705" s="44" t="str">
        <f t="shared" si="3240"/>
        <v/>
      </c>
      <c r="BO705" s="44"/>
      <c r="BP705" s="44" t="str">
        <f t="shared" si="3241"/>
        <v/>
      </c>
      <c r="BQ705" s="44"/>
      <c r="BR705" s="44" t="str">
        <f t="shared" si="3242"/>
        <v/>
      </c>
      <c r="BS705" s="44"/>
      <c r="BT705" s="60" t="str">
        <f>IF(BM705="","",BT701)</f>
        <v/>
      </c>
      <c r="BU705" s="67" t="str">
        <f t="shared" si="3244"/>
        <v/>
      </c>
      <c r="BV705" s="44" t="str">
        <f t="shared" si="3245"/>
        <v/>
      </c>
      <c r="BW705" s="45" t="str">
        <f t="shared" si="3246"/>
        <v/>
      </c>
      <c r="BX705" s="35"/>
      <c r="BY705" s="27"/>
      <c r="BZ705" s="46"/>
      <c r="CA705" s="44"/>
      <c r="CB705" s="44" t="str">
        <f t="shared" si="3247"/>
        <v/>
      </c>
      <c r="CC705" s="44"/>
      <c r="CD705" s="44" t="str">
        <f t="shared" si="3248"/>
        <v/>
      </c>
      <c r="CE705" s="44"/>
      <c r="CF705" s="44" t="str">
        <f t="shared" si="3249"/>
        <v/>
      </c>
      <c r="CG705" s="44"/>
      <c r="CH705" s="60" t="str">
        <f t="shared" si="3250"/>
        <v/>
      </c>
      <c r="CI705" s="67" t="str">
        <f t="shared" si="3251"/>
        <v/>
      </c>
      <c r="CJ705" s="44" t="str">
        <f t="shared" si="3252"/>
        <v/>
      </c>
      <c r="CK705" s="45" t="str">
        <f t="shared" si="3253"/>
        <v/>
      </c>
      <c r="CL705" s="35"/>
      <c r="CM705" s="27"/>
      <c r="CN705" s="46"/>
      <c r="CO705" s="44"/>
      <c r="CP705" s="44" t="str">
        <f t="shared" si="3254"/>
        <v/>
      </c>
      <c r="CQ705" s="44"/>
      <c r="CR705" s="44" t="str">
        <f t="shared" si="3255"/>
        <v/>
      </c>
      <c r="CS705" s="44"/>
      <c r="CT705" s="44" t="str">
        <f t="shared" si="3256"/>
        <v/>
      </c>
      <c r="CU705" s="44"/>
      <c r="CV705" s="60" t="str">
        <f t="shared" si="3257"/>
        <v/>
      </c>
      <c r="CW705" s="67" t="str">
        <f t="shared" si="3258"/>
        <v/>
      </c>
      <c r="CX705" s="44" t="str">
        <f t="shared" si="3259"/>
        <v/>
      </c>
      <c r="CY705" s="45" t="str">
        <f t="shared" si="3260"/>
        <v/>
      </c>
      <c r="CZ705" s="35"/>
      <c r="DA705" s="58"/>
      <c r="DB705" s="46"/>
      <c r="DC705" s="44"/>
      <c r="DD705" s="44" t="str">
        <f t="shared" si="3261"/>
        <v/>
      </c>
      <c r="DE705" s="44"/>
      <c r="DF705" s="44" t="str">
        <f t="shared" si="3262"/>
        <v/>
      </c>
      <c r="DG705" s="44"/>
      <c r="DH705" s="44" t="str">
        <f t="shared" si="3263"/>
        <v/>
      </c>
      <c r="DI705" s="44"/>
      <c r="DJ705" s="60" t="str">
        <f t="shared" si="3264"/>
        <v/>
      </c>
      <c r="DK705" s="67" t="str">
        <f t="shared" si="3265"/>
        <v/>
      </c>
      <c r="DL705" s="44" t="str">
        <f t="shared" si="3266"/>
        <v/>
      </c>
      <c r="DM705" s="45" t="str">
        <f t="shared" si="3267"/>
        <v/>
      </c>
      <c r="DN705" s="35"/>
      <c r="DO705" s="27"/>
      <c r="DP705" s="46"/>
      <c r="DQ705" s="44"/>
      <c r="DR705" s="44" t="str">
        <f t="shared" si="3268"/>
        <v/>
      </c>
      <c r="DS705" s="44"/>
      <c r="DT705" s="44" t="str">
        <f t="shared" si="3269"/>
        <v/>
      </c>
      <c r="DU705" s="44"/>
      <c r="DV705" s="44" t="str">
        <f t="shared" si="3270"/>
        <v/>
      </c>
      <c r="DW705" s="44"/>
      <c r="DX705" s="60" t="str">
        <f t="shared" si="3271"/>
        <v/>
      </c>
      <c r="DY705" s="67" t="str">
        <f t="shared" si="3272"/>
        <v/>
      </c>
      <c r="DZ705" s="44" t="str">
        <f t="shared" si="3273"/>
        <v/>
      </c>
      <c r="EA705" s="45" t="str">
        <f t="shared" si="3274"/>
        <v/>
      </c>
      <c r="EB705" s="35"/>
      <c r="EC705" s="27"/>
      <c r="ED705" s="46"/>
      <c r="EE705" s="67"/>
      <c r="EF705" s="44" t="str">
        <f t="shared" si="3227"/>
        <v/>
      </c>
      <c r="EG705" s="44"/>
      <c r="EH705" s="44"/>
      <c r="EI705" s="44"/>
      <c r="EJ705" s="44" t="str">
        <f t="shared" si="3228"/>
        <v/>
      </c>
      <c r="EK705" s="44"/>
      <c r="EL705" s="44"/>
      <c r="EM705" s="44"/>
      <c r="EN705" s="44" t="str">
        <f t="shared" si="3205"/>
        <v/>
      </c>
      <c r="EO705" s="45" t="str">
        <f t="shared" si="3206"/>
        <v/>
      </c>
      <c r="EP705" s="35"/>
      <c r="EQ705" s="27"/>
      <c r="ER705" s="46"/>
      <c r="ES705" s="44"/>
      <c r="ET705" s="44" t="str">
        <f t="shared" si="3229"/>
        <v/>
      </c>
      <c r="EU705" s="44"/>
      <c r="EV705" s="44" t="str">
        <f t="shared" si="3230"/>
        <v/>
      </c>
      <c r="EW705" s="44"/>
      <c r="EX705" s="44" t="str">
        <f t="shared" si="3231"/>
        <v/>
      </c>
      <c r="EY705" s="44"/>
      <c r="EZ705" s="44"/>
      <c r="FA705" s="44"/>
      <c r="FB705" s="44" t="str">
        <f t="shared" si="3207"/>
        <v/>
      </c>
      <c r="FC705" s="45" t="str">
        <f t="shared" si="3208"/>
        <v/>
      </c>
      <c r="FD705" s="35"/>
      <c r="HW705" s="181"/>
      <c r="IY705" s="33"/>
      <c r="IZ705" s="46"/>
      <c r="JA705" s="44"/>
      <c r="JB705" s="44" t="str">
        <f t="shared" si="3275"/>
        <v/>
      </c>
      <c r="JC705" s="44"/>
      <c r="JD705" s="44" t="str">
        <f t="shared" si="3276"/>
        <v/>
      </c>
      <c r="JE705" s="44"/>
      <c r="JF705" s="44" t="str">
        <f t="shared" si="3277"/>
        <v/>
      </c>
      <c r="JG705" s="44"/>
      <c r="JH705" s="60" t="str">
        <f t="shared" si="3278"/>
        <v/>
      </c>
      <c r="JI705" s="67" t="str">
        <f t="shared" si="3279"/>
        <v/>
      </c>
      <c r="JJ705" s="44" t="str">
        <f t="shared" si="3280"/>
        <v/>
      </c>
      <c r="JK705" s="45" t="str">
        <f t="shared" si="3281"/>
        <v/>
      </c>
      <c r="JL705" s="35"/>
      <c r="JM705" s="27"/>
      <c r="JN705" s="46"/>
      <c r="JO705" s="44"/>
      <c r="JP705" s="44" t="str">
        <f t="shared" si="3282"/>
        <v/>
      </c>
      <c r="JQ705" s="44"/>
      <c r="JR705" s="44" t="str">
        <f t="shared" si="3283"/>
        <v/>
      </c>
      <c r="JS705" s="44"/>
      <c r="JT705" s="44" t="str">
        <f t="shared" si="3284"/>
        <v/>
      </c>
      <c r="JU705" s="44"/>
      <c r="JV705" s="60" t="str">
        <f t="shared" si="3285"/>
        <v/>
      </c>
      <c r="JW705" s="67" t="str">
        <f t="shared" si="3286"/>
        <v/>
      </c>
      <c r="JX705" s="44" t="str">
        <f t="shared" si="3287"/>
        <v/>
      </c>
      <c r="JY705" s="45" t="str">
        <f t="shared" si="3288"/>
        <v/>
      </c>
      <c r="JZ705" s="35"/>
      <c r="KA705" s="61"/>
      <c r="KB705" s="46"/>
      <c r="KC705" s="44"/>
      <c r="KD705" s="44" t="str">
        <f t="shared" si="3289"/>
        <v/>
      </c>
      <c r="KE705" s="44"/>
      <c r="KF705" s="44" t="str">
        <f t="shared" si="3290"/>
        <v/>
      </c>
      <c r="KG705" s="44"/>
      <c r="KH705" s="44" t="str">
        <f t="shared" si="3291"/>
        <v/>
      </c>
      <c r="KI705" s="44"/>
      <c r="KJ705" s="60" t="str">
        <f t="shared" si="3292"/>
        <v/>
      </c>
      <c r="KK705" s="67" t="str">
        <f t="shared" si="3293"/>
        <v/>
      </c>
      <c r="KL705" s="44" t="str">
        <f t="shared" si="3294"/>
        <v/>
      </c>
      <c r="KM705" s="45" t="str">
        <f t="shared" si="3295"/>
        <v/>
      </c>
      <c r="KN705" s="35"/>
      <c r="KO705" s="27"/>
      <c r="KP705" s="46"/>
      <c r="KQ705" s="44"/>
      <c r="KR705" s="44" t="str">
        <f t="shared" si="3296"/>
        <v/>
      </c>
      <c r="KS705" s="44"/>
      <c r="KT705" s="44" t="str">
        <f t="shared" si="3297"/>
        <v/>
      </c>
      <c r="KU705" s="44"/>
      <c r="KV705" s="44" t="str">
        <f t="shared" si="3298"/>
        <v/>
      </c>
      <c r="KW705" s="44"/>
      <c r="KX705" s="60" t="str">
        <f t="shared" si="3299"/>
        <v/>
      </c>
      <c r="KY705" s="67" t="str">
        <f t="shared" si="3300"/>
        <v/>
      </c>
      <c r="KZ705" s="44" t="str">
        <f t="shared" si="3301"/>
        <v/>
      </c>
      <c r="LA705" s="45" t="str">
        <f t="shared" si="3302"/>
        <v/>
      </c>
      <c r="LB705" s="35"/>
      <c r="LC705" s="27"/>
      <c r="LD705" s="51"/>
      <c r="LE705" s="43"/>
      <c r="LF705" s="44"/>
      <c r="LG705" s="44"/>
      <c r="LH705" s="44"/>
      <c r="LI705" s="44"/>
      <c r="LJ705" s="44"/>
      <c r="LK705" s="44"/>
      <c r="LL705" s="60"/>
      <c r="LM705" s="67"/>
      <c r="LN705" s="44" t="str">
        <f t="shared" si="3130"/>
        <v/>
      </c>
      <c r="LO705" s="45"/>
      <c r="LP705" s="35"/>
      <c r="LQ705" s="27"/>
      <c r="LR705" s="46"/>
      <c r="LS705" s="67"/>
      <c r="LT705" s="44" t="str">
        <f t="shared" si="3232"/>
        <v/>
      </c>
      <c r="LU705" s="44"/>
      <c r="LV705" s="44"/>
      <c r="LW705" s="44"/>
      <c r="LX705" s="44" t="str">
        <f t="shared" si="3233"/>
        <v/>
      </c>
      <c r="LY705" s="44"/>
      <c r="LZ705" s="44"/>
      <c r="MA705" s="44"/>
      <c r="MB705" s="44" t="str">
        <f t="shared" si="3209"/>
        <v/>
      </c>
      <c r="MC705" s="45" t="str">
        <f t="shared" si="3210"/>
        <v/>
      </c>
      <c r="MD705" s="35"/>
      <c r="ME705" s="27"/>
      <c r="MF705" s="46"/>
      <c r="MG705" s="67"/>
      <c r="MH705" s="44" t="str">
        <f t="shared" si="3234"/>
        <v/>
      </c>
      <c r="MI705" s="44"/>
      <c r="MJ705" s="44"/>
      <c r="MK705" s="44"/>
      <c r="ML705" s="44" t="str">
        <f t="shared" si="3235"/>
        <v/>
      </c>
      <c r="MM705" s="44"/>
      <c r="MN705" s="44"/>
      <c r="MO705" s="44"/>
      <c r="MP705" s="44" t="str">
        <f t="shared" si="3211"/>
        <v/>
      </c>
      <c r="MQ705" s="45" t="str">
        <f t="shared" si="3212"/>
        <v/>
      </c>
      <c r="MR705" s="35"/>
      <c r="MS705" s="27"/>
      <c r="MT705" s="46"/>
      <c r="MU705" s="67"/>
      <c r="MV705" s="44" t="str">
        <f t="shared" si="3236"/>
        <v/>
      </c>
      <c r="MW705" s="44"/>
      <c r="MX705" s="44"/>
      <c r="MY705" s="44"/>
      <c r="MZ705" s="44" t="str">
        <f t="shared" si="3237"/>
        <v/>
      </c>
      <c r="NA705" s="44"/>
      <c r="NB705" s="44"/>
      <c r="NC705" s="44"/>
      <c r="ND705" s="44" t="str">
        <f t="shared" si="3213"/>
        <v/>
      </c>
      <c r="NE705" s="45" t="str">
        <f t="shared" si="3214"/>
        <v/>
      </c>
      <c r="NF705" s="35"/>
      <c r="NG705" s="27"/>
      <c r="NH705" s="46"/>
      <c r="NI705" s="67"/>
      <c r="NJ705" s="44" t="str">
        <f t="shared" si="3238"/>
        <v/>
      </c>
      <c r="NK705" s="44"/>
      <c r="NL705" s="44"/>
      <c r="NM705" s="44"/>
      <c r="NN705" s="44" t="str">
        <f t="shared" si="3239"/>
        <v/>
      </c>
      <c r="NO705" s="44"/>
      <c r="NP705" s="44"/>
      <c r="NQ705" s="44"/>
      <c r="NR705" s="44" t="str">
        <f t="shared" si="3215"/>
        <v/>
      </c>
      <c r="NS705" s="45" t="str">
        <f t="shared" si="3216"/>
        <v/>
      </c>
      <c r="NT705" s="35"/>
    </row>
    <row r="706" spans="1:384" ht="15" customHeight="1" thickBot="1" x14ac:dyDescent="0.25">
      <c r="A706" s="38"/>
      <c r="B706" s="39"/>
      <c r="C706" s="40"/>
      <c r="D706" s="40"/>
      <c r="E706" s="40"/>
      <c r="F706" s="140"/>
      <c r="G706" s="140"/>
      <c r="H706" s="42"/>
      <c r="I706" s="44"/>
      <c r="J706" s="44" t="str">
        <f t="shared" si="3217"/>
        <v/>
      </c>
      <c r="K706" s="44"/>
      <c r="L706" s="44"/>
      <c r="M706" s="44"/>
      <c r="N706" s="44" t="str">
        <f t="shared" si="3218"/>
        <v/>
      </c>
      <c r="O706" s="44"/>
      <c r="P706" s="44"/>
      <c r="Q706" s="44"/>
      <c r="R706" s="44" t="str">
        <f t="shared" si="3197"/>
        <v/>
      </c>
      <c r="S706" s="45" t="str">
        <f t="shared" si="3198"/>
        <v/>
      </c>
      <c r="T706" s="35"/>
      <c r="U706" s="27"/>
      <c r="V706" s="46"/>
      <c r="W706" s="67"/>
      <c r="X706" s="44" t="str">
        <f t="shared" si="3219"/>
        <v/>
      </c>
      <c r="Y706" s="44"/>
      <c r="Z706" s="44"/>
      <c r="AA706" s="44"/>
      <c r="AB706" s="44" t="str">
        <f t="shared" si="3220"/>
        <v/>
      </c>
      <c r="AC706" s="44"/>
      <c r="AD706" s="44"/>
      <c r="AE706" s="44"/>
      <c r="AF706" s="44" t="str">
        <f t="shared" si="3199"/>
        <v/>
      </c>
      <c r="AG706" s="45" t="str">
        <f t="shared" si="3200"/>
        <v/>
      </c>
      <c r="AH706" s="35"/>
      <c r="AI706" s="27"/>
      <c r="AJ706" s="46"/>
      <c r="AK706" s="44"/>
      <c r="AL706" s="44" t="str">
        <f t="shared" si="3221"/>
        <v/>
      </c>
      <c r="AM706" s="44"/>
      <c r="AN706" s="44" t="str">
        <f t="shared" si="3222"/>
        <v/>
      </c>
      <c r="AO706" s="44"/>
      <c r="AP706" s="44" t="str">
        <f t="shared" si="3223"/>
        <v/>
      </c>
      <c r="AQ706" s="44"/>
      <c r="AR706" s="44"/>
      <c r="AS706" s="44"/>
      <c r="AT706" s="44" t="str">
        <f t="shared" si="3201"/>
        <v/>
      </c>
      <c r="AU706" s="45" t="str">
        <f t="shared" si="3202"/>
        <v/>
      </c>
      <c r="AV706" s="35"/>
      <c r="AW706" s="27"/>
      <c r="AX706" s="46"/>
      <c r="AY706" s="44"/>
      <c r="AZ706" s="44" t="str">
        <f t="shared" si="3224"/>
        <v/>
      </c>
      <c r="BA706" s="44"/>
      <c r="BB706" s="44" t="str">
        <f t="shared" si="3225"/>
        <v/>
      </c>
      <c r="BC706" s="44"/>
      <c r="BD706" s="44" t="str">
        <f t="shared" si="3226"/>
        <v/>
      </c>
      <c r="BE706" s="44"/>
      <c r="BF706" s="44"/>
      <c r="BG706" s="44"/>
      <c r="BH706" s="44" t="str">
        <f t="shared" si="3203"/>
        <v/>
      </c>
      <c r="BI706" s="45" t="str">
        <f t="shared" si="3204"/>
        <v/>
      </c>
      <c r="BJ706" s="35"/>
      <c r="BK706" s="50"/>
      <c r="BL706" s="74"/>
      <c r="BM706" s="75"/>
      <c r="BN706" s="75" t="str">
        <f t="shared" si="3240"/>
        <v/>
      </c>
      <c r="BO706" s="75"/>
      <c r="BP706" s="75" t="str">
        <f t="shared" si="3241"/>
        <v/>
      </c>
      <c r="BQ706" s="75"/>
      <c r="BR706" s="75" t="str">
        <f t="shared" si="3242"/>
        <v/>
      </c>
      <c r="BS706" s="75"/>
      <c r="BT706" s="77" t="str">
        <f t="shared" si="3243"/>
        <v/>
      </c>
      <c r="BU706" s="78" t="str">
        <f t="shared" si="3244"/>
        <v/>
      </c>
      <c r="BV706" s="75" t="str">
        <f t="shared" si="3245"/>
        <v/>
      </c>
      <c r="BW706" s="79" t="str">
        <f t="shared" si="3246"/>
        <v/>
      </c>
      <c r="BX706" s="35"/>
      <c r="BY706" s="27"/>
      <c r="BZ706" s="74"/>
      <c r="CA706" s="75"/>
      <c r="CB706" s="75" t="str">
        <f t="shared" si="3247"/>
        <v/>
      </c>
      <c r="CC706" s="75"/>
      <c r="CD706" s="75" t="str">
        <f t="shared" si="3248"/>
        <v/>
      </c>
      <c r="CE706" s="75"/>
      <c r="CF706" s="75" t="str">
        <f t="shared" si="3249"/>
        <v/>
      </c>
      <c r="CG706" s="75"/>
      <c r="CH706" s="77" t="str">
        <f t="shared" si="3250"/>
        <v/>
      </c>
      <c r="CI706" s="78" t="str">
        <f t="shared" si="3251"/>
        <v/>
      </c>
      <c r="CJ706" s="75" t="str">
        <f t="shared" si="3252"/>
        <v/>
      </c>
      <c r="CK706" s="79" t="str">
        <f t="shared" si="3253"/>
        <v/>
      </c>
      <c r="CL706" s="35"/>
      <c r="CM706" s="27"/>
      <c r="CN706" s="74"/>
      <c r="CO706" s="75"/>
      <c r="CP706" s="75" t="str">
        <f t="shared" si="3254"/>
        <v/>
      </c>
      <c r="CQ706" s="75"/>
      <c r="CR706" s="75" t="str">
        <f t="shared" si="3255"/>
        <v/>
      </c>
      <c r="CS706" s="75"/>
      <c r="CT706" s="75" t="str">
        <f t="shared" si="3256"/>
        <v/>
      </c>
      <c r="CU706" s="75"/>
      <c r="CV706" s="77" t="str">
        <f t="shared" si="3257"/>
        <v/>
      </c>
      <c r="CW706" s="78" t="str">
        <f t="shared" si="3258"/>
        <v/>
      </c>
      <c r="CX706" s="75" t="str">
        <f t="shared" si="3259"/>
        <v/>
      </c>
      <c r="CY706" s="79" t="str">
        <f t="shared" si="3260"/>
        <v/>
      </c>
      <c r="CZ706" s="35"/>
      <c r="DA706" s="58"/>
      <c r="DB706" s="74"/>
      <c r="DC706" s="75"/>
      <c r="DD706" s="75" t="str">
        <f t="shared" si="3261"/>
        <v/>
      </c>
      <c r="DE706" s="75"/>
      <c r="DF706" s="75" t="str">
        <f t="shared" si="3262"/>
        <v/>
      </c>
      <c r="DG706" s="75"/>
      <c r="DH706" s="75" t="str">
        <f t="shared" si="3263"/>
        <v/>
      </c>
      <c r="DI706" s="75"/>
      <c r="DJ706" s="77" t="str">
        <f t="shared" si="3264"/>
        <v/>
      </c>
      <c r="DK706" s="78" t="str">
        <f t="shared" si="3265"/>
        <v/>
      </c>
      <c r="DL706" s="75" t="str">
        <f t="shared" si="3266"/>
        <v/>
      </c>
      <c r="DM706" s="79" t="str">
        <f t="shared" si="3267"/>
        <v/>
      </c>
      <c r="DN706" s="35"/>
      <c r="DO706" s="27"/>
      <c r="DP706" s="74"/>
      <c r="DQ706" s="75"/>
      <c r="DR706" s="75" t="str">
        <f t="shared" si="3268"/>
        <v/>
      </c>
      <c r="DS706" s="75"/>
      <c r="DT706" s="75" t="str">
        <f t="shared" si="3269"/>
        <v/>
      </c>
      <c r="DU706" s="75"/>
      <c r="DV706" s="75" t="str">
        <f t="shared" si="3270"/>
        <v/>
      </c>
      <c r="DW706" s="75"/>
      <c r="DX706" s="77" t="str">
        <f t="shared" si="3271"/>
        <v/>
      </c>
      <c r="DY706" s="78" t="str">
        <f t="shared" si="3272"/>
        <v/>
      </c>
      <c r="DZ706" s="75" t="str">
        <f t="shared" si="3273"/>
        <v/>
      </c>
      <c r="EA706" s="79" t="str">
        <f t="shared" si="3274"/>
        <v/>
      </c>
      <c r="EB706" s="35"/>
      <c r="EC706" s="27"/>
      <c r="ED706" s="46"/>
      <c r="EE706" s="67"/>
      <c r="EF706" s="44" t="str">
        <f t="shared" si="3227"/>
        <v/>
      </c>
      <c r="EG706" s="44"/>
      <c r="EH706" s="44"/>
      <c r="EI706" s="44"/>
      <c r="EJ706" s="44" t="str">
        <f t="shared" si="3228"/>
        <v/>
      </c>
      <c r="EK706" s="44"/>
      <c r="EL706" s="44"/>
      <c r="EM706" s="44"/>
      <c r="EN706" s="44" t="str">
        <f t="shared" si="3205"/>
        <v/>
      </c>
      <c r="EO706" s="45" t="str">
        <f t="shared" si="3206"/>
        <v/>
      </c>
      <c r="EP706" s="35"/>
      <c r="EQ706" s="27"/>
      <c r="ER706" s="46"/>
      <c r="ES706" s="44"/>
      <c r="ET706" s="44" t="str">
        <f t="shared" si="3229"/>
        <v/>
      </c>
      <c r="EU706" s="44"/>
      <c r="EV706" s="44" t="str">
        <f t="shared" si="3230"/>
        <v/>
      </c>
      <c r="EW706" s="44"/>
      <c r="EX706" s="44" t="str">
        <f t="shared" si="3231"/>
        <v/>
      </c>
      <c r="EY706" s="44"/>
      <c r="EZ706" s="44"/>
      <c r="FA706" s="44"/>
      <c r="FB706" s="44" t="str">
        <f t="shared" si="3207"/>
        <v/>
      </c>
      <c r="FC706" s="45" t="str">
        <f t="shared" si="3208"/>
        <v/>
      </c>
      <c r="FD706" s="35"/>
      <c r="HW706" s="181"/>
      <c r="IY706" s="33"/>
      <c r="IZ706" s="74"/>
      <c r="JA706" s="75"/>
      <c r="JB706" s="75" t="str">
        <f t="shared" si="3275"/>
        <v/>
      </c>
      <c r="JC706" s="75"/>
      <c r="JD706" s="75" t="str">
        <f t="shared" si="3276"/>
        <v/>
      </c>
      <c r="JE706" s="75"/>
      <c r="JF706" s="75" t="str">
        <f t="shared" si="3277"/>
        <v/>
      </c>
      <c r="JG706" s="75"/>
      <c r="JH706" s="77" t="str">
        <f t="shared" si="3278"/>
        <v/>
      </c>
      <c r="JI706" s="78" t="str">
        <f t="shared" si="3279"/>
        <v/>
      </c>
      <c r="JJ706" s="75" t="str">
        <f t="shared" si="3280"/>
        <v/>
      </c>
      <c r="JK706" s="79" t="str">
        <f t="shared" si="3281"/>
        <v/>
      </c>
      <c r="JL706" s="35"/>
      <c r="JM706" s="27"/>
      <c r="JN706" s="74"/>
      <c r="JO706" s="75"/>
      <c r="JP706" s="75" t="str">
        <f t="shared" si="3282"/>
        <v/>
      </c>
      <c r="JQ706" s="75"/>
      <c r="JR706" s="75" t="str">
        <f t="shared" si="3283"/>
        <v/>
      </c>
      <c r="JS706" s="75"/>
      <c r="JT706" s="75" t="str">
        <f t="shared" si="3284"/>
        <v/>
      </c>
      <c r="JU706" s="75"/>
      <c r="JV706" s="77" t="str">
        <f t="shared" si="3285"/>
        <v/>
      </c>
      <c r="JW706" s="78" t="str">
        <f t="shared" si="3286"/>
        <v/>
      </c>
      <c r="JX706" s="75" t="str">
        <f t="shared" si="3287"/>
        <v/>
      </c>
      <c r="JY706" s="79" t="str">
        <f t="shared" si="3288"/>
        <v/>
      </c>
      <c r="JZ706" s="35"/>
      <c r="KA706" s="61"/>
      <c r="KB706" s="74"/>
      <c r="KC706" s="75"/>
      <c r="KD706" s="75" t="str">
        <f t="shared" si="3289"/>
        <v/>
      </c>
      <c r="KE706" s="75"/>
      <c r="KF706" s="75" t="str">
        <f t="shared" si="3290"/>
        <v/>
      </c>
      <c r="KG706" s="75"/>
      <c r="KH706" s="75" t="str">
        <f t="shared" si="3291"/>
        <v/>
      </c>
      <c r="KI706" s="75"/>
      <c r="KJ706" s="77" t="str">
        <f t="shared" si="3292"/>
        <v/>
      </c>
      <c r="KK706" s="78" t="str">
        <f t="shared" si="3293"/>
        <v/>
      </c>
      <c r="KL706" s="75" t="str">
        <f t="shared" si="3294"/>
        <v/>
      </c>
      <c r="KM706" s="79" t="str">
        <f t="shared" si="3295"/>
        <v/>
      </c>
      <c r="KN706" s="35"/>
      <c r="KO706" s="27"/>
      <c r="KP706" s="74"/>
      <c r="KQ706" s="75"/>
      <c r="KR706" s="75" t="str">
        <f t="shared" si="3296"/>
        <v/>
      </c>
      <c r="KS706" s="75"/>
      <c r="KT706" s="75" t="str">
        <f t="shared" si="3297"/>
        <v/>
      </c>
      <c r="KU706" s="75"/>
      <c r="KV706" s="75" t="str">
        <f t="shared" si="3298"/>
        <v/>
      </c>
      <c r="KW706" s="75"/>
      <c r="KX706" s="77" t="str">
        <f t="shared" si="3299"/>
        <v/>
      </c>
      <c r="KY706" s="78" t="str">
        <f t="shared" si="3300"/>
        <v/>
      </c>
      <c r="KZ706" s="75" t="str">
        <f t="shared" si="3301"/>
        <v/>
      </c>
      <c r="LA706" s="79" t="str">
        <f t="shared" si="3302"/>
        <v/>
      </c>
      <c r="LB706" s="35"/>
      <c r="LC706" s="27"/>
      <c r="LD706" s="100"/>
      <c r="LE706" s="25"/>
      <c r="LF706" s="75"/>
      <c r="LG706" s="75"/>
      <c r="LH706" s="75"/>
      <c r="LI706" s="75"/>
      <c r="LJ706" s="75"/>
      <c r="LK706" s="75"/>
      <c r="LL706" s="77"/>
      <c r="LM706" s="78"/>
      <c r="LN706" s="75" t="str">
        <f t="shared" si="3130"/>
        <v/>
      </c>
      <c r="LO706" s="79"/>
      <c r="LP706" s="35"/>
      <c r="LQ706" s="27"/>
      <c r="LR706" s="46"/>
      <c r="LS706" s="67"/>
      <c r="LT706" s="44" t="str">
        <f t="shared" si="3232"/>
        <v/>
      </c>
      <c r="LU706" s="44"/>
      <c r="LV706" s="44"/>
      <c r="LW706" s="44"/>
      <c r="LX706" s="44" t="str">
        <f t="shared" si="3233"/>
        <v/>
      </c>
      <c r="LY706" s="44"/>
      <c r="LZ706" s="44"/>
      <c r="MA706" s="44"/>
      <c r="MB706" s="44" t="str">
        <f t="shared" si="3209"/>
        <v/>
      </c>
      <c r="MC706" s="45" t="str">
        <f t="shared" si="3210"/>
        <v/>
      </c>
      <c r="MD706" s="35"/>
      <c r="ME706" s="27"/>
      <c r="MF706" s="46"/>
      <c r="MG706" s="67"/>
      <c r="MH706" s="44" t="str">
        <f t="shared" si="3234"/>
        <v/>
      </c>
      <c r="MI706" s="44"/>
      <c r="MJ706" s="44"/>
      <c r="MK706" s="44"/>
      <c r="ML706" s="44" t="str">
        <f t="shared" si="3235"/>
        <v/>
      </c>
      <c r="MM706" s="44"/>
      <c r="MN706" s="44"/>
      <c r="MO706" s="44"/>
      <c r="MP706" s="44" t="str">
        <f t="shared" si="3211"/>
        <v/>
      </c>
      <c r="MQ706" s="45" t="str">
        <f t="shared" si="3212"/>
        <v/>
      </c>
      <c r="MR706" s="35"/>
      <c r="MS706" s="27"/>
      <c r="MT706" s="46"/>
      <c r="MU706" s="67"/>
      <c r="MV706" s="44" t="str">
        <f t="shared" si="3236"/>
        <v/>
      </c>
      <c r="MW706" s="44"/>
      <c r="MX706" s="44"/>
      <c r="MY706" s="44"/>
      <c r="MZ706" s="44" t="str">
        <f t="shared" si="3237"/>
        <v/>
      </c>
      <c r="NA706" s="44"/>
      <c r="NB706" s="44"/>
      <c r="NC706" s="44"/>
      <c r="ND706" s="44" t="str">
        <f t="shared" si="3213"/>
        <v/>
      </c>
      <c r="NE706" s="45" t="str">
        <f t="shared" si="3214"/>
        <v/>
      </c>
      <c r="NF706" s="35"/>
      <c r="NG706" s="27"/>
      <c r="NH706" s="46"/>
      <c r="NI706" s="67"/>
      <c r="NJ706" s="44" t="str">
        <f t="shared" si="3238"/>
        <v/>
      </c>
      <c r="NK706" s="44"/>
      <c r="NL706" s="44"/>
      <c r="NM706" s="44"/>
      <c r="NN706" s="44" t="str">
        <f t="shared" si="3239"/>
        <v/>
      </c>
      <c r="NO706" s="44"/>
      <c r="NP706" s="44"/>
      <c r="NQ706" s="44"/>
      <c r="NR706" s="44" t="str">
        <f t="shared" si="3215"/>
        <v/>
      </c>
      <c r="NS706" s="45" t="str">
        <f t="shared" si="3216"/>
        <v/>
      </c>
      <c r="NT706" s="35"/>
    </row>
    <row r="707" spans="1:384" ht="15" customHeight="1" thickTop="1" x14ac:dyDescent="0.2">
      <c r="A707" s="38"/>
      <c r="B707" s="39"/>
      <c r="C707" s="40"/>
      <c r="D707" s="40"/>
      <c r="E707" s="40"/>
      <c r="F707" s="140"/>
      <c r="G707" s="140"/>
      <c r="H707" s="42"/>
      <c r="I707" s="44"/>
      <c r="J707" s="44" t="str">
        <f t="shared" si="3217"/>
        <v/>
      </c>
      <c r="K707" s="44"/>
      <c r="L707" s="44"/>
      <c r="M707" s="44"/>
      <c r="N707" s="44" t="str">
        <f t="shared" si="3218"/>
        <v/>
      </c>
      <c r="O707" s="44"/>
      <c r="P707" s="44"/>
      <c r="Q707" s="44"/>
      <c r="R707" s="44" t="str">
        <f t="shared" si="3197"/>
        <v/>
      </c>
      <c r="S707" s="45" t="str">
        <f t="shared" si="3198"/>
        <v/>
      </c>
      <c r="T707" s="35"/>
      <c r="U707" s="27"/>
      <c r="V707" s="46"/>
      <c r="W707" s="67"/>
      <c r="X707" s="44"/>
      <c r="Y707" s="44"/>
      <c r="Z707" s="44"/>
      <c r="AA707" s="44"/>
      <c r="AB707" s="44"/>
      <c r="AC707" s="44"/>
      <c r="AD707" s="44"/>
      <c r="AE707" s="44"/>
      <c r="AF707" s="44"/>
      <c r="AG707" s="45"/>
      <c r="AH707" s="35"/>
      <c r="AI707" s="27"/>
      <c r="AJ707" s="46"/>
      <c r="AK707" s="44"/>
      <c r="AL707" s="44" t="str">
        <f t="shared" si="3221"/>
        <v/>
      </c>
      <c r="AM707" s="44"/>
      <c r="AN707" s="44" t="str">
        <f t="shared" si="3222"/>
        <v/>
      </c>
      <c r="AO707" s="44"/>
      <c r="AP707" s="44" t="str">
        <f t="shared" si="3223"/>
        <v/>
      </c>
      <c r="AQ707" s="44"/>
      <c r="AR707" s="44"/>
      <c r="AS707" s="44"/>
      <c r="AT707" s="44" t="str">
        <f t="shared" si="3201"/>
        <v/>
      </c>
      <c r="AU707" s="45" t="str">
        <f t="shared" si="3202"/>
        <v/>
      </c>
      <c r="AV707" s="35"/>
      <c r="AW707" s="27"/>
      <c r="AX707" s="46"/>
      <c r="AY707" s="44"/>
      <c r="AZ707" s="44" t="str">
        <f t="shared" si="3224"/>
        <v/>
      </c>
      <c r="BA707" s="44"/>
      <c r="BB707" s="44" t="str">
        <f t="shared" si="3225"/>
        <v/>
      </c>
      <c r="BC707" s="44"/>
      <c r="BD707" s="44" t="str">
        <f t="shared" si="3226"/>
        <v/>
      </c>
      <c r="BE707" s="44"/>
      <c r="BF707" s="44"/>
      <c r="BG707" s="44"/>
      <c r="BH707" s="44" t="str">
        <f t="shared" si="3203"/>
        <v/>
      </c>
      <c r="BI707" s="45" t="str">
        <f t="shared" si="3204"/>
        <v/>
      </c>
      <c r="BJ707" s="35"/>
      <c r="BK707" s="50"/>
      <c r="BL707" s="51" t="str">
        <f>IF($A671="","",$A671)</f>
        <v/>
      </c>
      <c r="BM707" s="43"/>
      <c r="BN707" s="43" t="str">
        <f t="shared" si="3240"/>
        <v/>
      </c>
      <c r="BO707" s="43"/>
      <c r="BP707" s="87" t="str">
        <f t="shared" si="3241"/>
        <v/>
      </c>
      <c r="BQ707" s="43"/>
      <c r="BR707" s="43" t="str">
        <f t="shared" si="3242"/>
        <v/>
      </c>
      <c r="BS707" s="43"/>
      <c r="BT707" s="53" t="str">
        <f t="shared" si="3243"/>
        <v/>
      </c>
      <c r="BU707" s="47" t="str">
        <f t="shared" si="3244"/>
        <v/>
      </c>
      <c r="BV707" s="44" t="str">
        <f t="shared" si="3245"/>
        <v/>
      </c>
      <c r="BW707" s="89" t="str">
        <f t="shared" si="3246"/>
        <v/>
      </c>
      <c r="BX707" s="35"/>
      <c r="BY707" s="27"/>
      <c r="BZ707" s="51" t="str">
        <f>IF($A671="","",$A671)</f>
        <v/>
      </c>
      <c r="CA707" s="43"/>
      <c r="CB707" s="43" t="str">
        <f t="shared" si="3247"/>
        <v/>
      </c>
      <c r="CC707" s="43"/>
      <c r="CD707" s="87" t="str">
        <f t="shared" si="3248"/>
        <v/>
      </c>
      <c r="CE707" s="43"/>
      <c r="CF707" s="43" t="str">
        <f t="shared" si="3249"/>
        <v/>
      </c>
      <c r="CG707" s="43"/>
      <c r="CH707" s="53" t="str">
        <f t="shared" si="3250"/>
        <v/>
      </c>
      <c r="CI707" s="47" t="str">
        <f t="shared" si="3251"/>
        <v/>
      </c>
      <c r="CJ707" s="44" t="str">
        <f t="shared" si="3252"/>
        <v/>
      </c>
      <c r="CK707" s="89" t="str">
        <f t="shared" si="3253"/>
        <v/>
      </c>
      <c r="CL707" s="35"/>
      <c r="CM707" s="27"/>
      <c r="CN707" s="51" t="str">
        <f>IF($A671="","",$A671)</f>
        <v/>
      </c>
      <c r="CO707" s="43"/>
      <c r="CP707" s="43" t="str">
        <f t="shared" si="3254"/>
        <v/>
      </c>
      <c r="CQ707" s="43"/>
      <c r="CR707" s="87" t="str">
        <f t="shared" si="3255"/>
        <v/>
      </c>
      <c r="CS707" s="43"/>
      <c r="CT707" s="43" t="str">
        <f t="shared" si="3256"/>
        <v/>
      </c>
      <c r="CU707" s="43"/>
      <c r="CV707" s="53" t="str">
        <f t="shared" si="3257"/>
        <v/>
      </c>
      <c r="CW707" s="47" t="str">
        <f t="shared" si="3258"/>
        <v/>
      </c>
      <c r="CX707" s="44" t="str">
        <f t="shared" si="3259"/>
        <v/>
      </c>
      <c r="CY707" s="89" t="str">
        <f t="shared" si="3260"/>
        <v/>
      </c>
      <c r="CZ707" s="35"/>
      <c r="DA707" s="58"/>
      <c r="DB707" s="51" t="str">
        <f>IF($A671="","",$A671)</f>
        <v/>
      </c>
      <c r="DC707" s="43"/>
      <c r="DD707" s="43" t="str">
        <f t="shared" si="3261"/>
        <v/>
      </c>
      <c r="DE707" s="43"/>
      <c r="DF707" s="87" t="str">
        <f t="shared" si="3262"/>
        <v/>
      </c>
      <c r="DG707" s="43"/>
      <c r="DH707" s="43" t="str">
        <f t="shared" si="3263"/>
        <v/>
      </c>
      <c r="DI707" s="43"/>
      <c r="DJ707" s="53" t="str">
        <f t="shared" si="3264"/>
        <v/>
      </c>
      <c r="DK707" s="47" t="str">
        <f t="shared" si="3265"/>
        <v/>
      </c>
      <c r="DL707" s="44" t="str">
        <f t="shared" si="3266"/>
        <v/>
      </c>
      <c r="DM707" s="89" t="str">
        <f t="shared" si="3267"/>
        <v/>
      </c>
      <c r="DN707" s="35"/>
      <c r="DO707" s="27"/>
      <c r="DP707" s="51" t="str">
        <f>IF($A671="","",$A671)</f>
        <v/>
      </c>
      <c r="DQ707" s="43"/>
      <c r="DR707" s="43" t="str">
        <f t="shared" si="3268"/>
        <v/>
      </c>
      <c r="DS707" s="43"/>
      <c r="DT707" s="87" t="str">
        <f t="shared" si="3269"/>
        <v/>
      </c>
      <c r="DU707" s="43"/>
      <c r="DV707" s="43" t="str">
        <f t="shared" si="3270"/>
        <v/>
      </c>
      <c r="DW707" s="43"/>
      <c r="DX707" s="53" t="str">
        <f t="shared" si="3271"/>
        <v/>
      </c>
      <c r="DY707" s="47" t="str">
        <f t="shared" si="3272"/>
        <v/>
      </c>
      <c r="DZ707" s="44" t="str">
        <f t="shared" si="3273"/>
        <v/>
      </c>
      <c r="EA707" s="89" t="str">
        <f t="shared" si="3274"/>
        <v/>
      </c>
      <c r="EB707" s="35"/>
      <c r="EC707" s="27"/>
      <c r="ED707" s="46"/>
      <c r="EE707" s="67"/>
      <c r="EF707" s="44"/>
      <c r="EG707" s="44"/>
      <c r="EH707" s="44"/>
      <c r="EI707" s="44"/>
      <c r="EJ707" s="44"/>
      <c r="EK707" s="44"/>
      <c r="EL707" s="44"/>
      <c r="EM707" s="44"/>
      <c r="EN707" s="44"/>
      <c r="EO707" s="45"/>
      <c r="EP707" s="35"/>
      <c r="EQ707" s="27"/>
      <c r="ER707" s="46"/>
      <c r="ES707" s="44"/>
      <c r="ET707" s="44" t="str">
        <f t="shared" si="3229"/>
        <v/>
      </c>
      <c r="EU707" s="44"/>
      <c r="EV707" s="44" t="str">
        <f t="shared" si="3230"/>
        <v/>
      </c>
      <c r="EW707" s="44"/>
      <c r="EX707" s="44" t="str">
        <f t="shared" si="3231"/>
        <v/>
      </c>
      <c r="EY707" s="44"/>
      <c r="EZ707" s="44"/>
      <c r="FA707" s="44"/>
      <c r="FB707" s="44" t="str">
        <f t="shared" si="3207"/>
        <v/>
      </c>
      <c r="FC707" s="45" t="str">
        <f t="shared" si="3208"/>
        <v/>
      </c>
      <c r="FD707" s="35"/>
      <c r="HW707" s="181"/>
      <c r="IY707" s="33"/>
      <c r="IZ707" s="51" t="str">
        <f>IF($A671="","",$A671)</f>
        <v/>
      </c>
      <c r="JA707" s="43"/>
      <c r="JB707" s="43" t="str">
        <f t="shared" si="3275"/>
        <v/>
      </c>
      <c r="JC707" s="43"/>
      <c r="JD707" s="87" t="str">
        <f t="shared" si="3276"/>
        <v/>
      </c>
      <c r="JE707" s="43"/>
      <c r="JF707" s="43" t="str">
        <f t="shared" si="3277"/>
        <v/>
      </c>
      <c r="JG707" s="43"/>
      <c r="JH707" s="53" t="str">
        <f t="shared" si="3278"/>
        <v/>
      </c>
      <c r="JI707" s="47" t="str">
        <f t="shared" si="3279"/>
        <v/>
      </c>
      <c r="JJ707" s="44" t="str">
        <f t="shared" si="3280"/>
        <v/>
      </c>
      <c r="JK707" s="89" t="str">
        <f t="shared" si="3281"/>
        <v/>
      </c>
      <c r="JL707" s="35"/>
      <c r="JM707" s="27"/>
      <c r="JN707" s="51" t="str">
        <f>IF($A671="","",$A671)</f>
        <v/>
      </c>
      <c r="JO707" s="43"/>
      <c r="JP707" s="43" t="str">
        <f t="shared" si="3282"/>
        <v/>
      </c>
      <c r="JQ707" s="43"/>
      <c r="JR707" s="87" t="str">
        <f t="shared" si="3283"/>
        <v/>
      </c>
      <c r="JS707" s="43"/>
      <c r="JT707" s="43" t="str">
        <f t="shared" si="3284"/>
        <v/>
      </c>
      <c r="JU707" s="43"/>
      <c r="JV707" s="53" t="str">
        <f t="shared" si="3285"/>
        <v/>
      </c>
      <c r="JW707" s="47" t="str">
        <f t="shared" si="3286"/>
        <v/>
      </c>
      <c r="JX707" s="44" t="str">
        <f t="shared" si="3287"/>
        <v/>
      </c>
      <c r="JY707" s="89" t="str">
        <f t="shared" si="3288"/>
        <v/>
      </c>
      <c r="JZ707" s="35"/>
      <c r="KA707" s="61"/>
      <c r="KB707" s="51" t="str">
        <f>IF($A671="","",$A671)</f>
        <v/>
      </c>
      <c r="KC707" s="43"/>
      <c r="KD707" s="43" t="str">
        <f t="shared" si="3289"/>
        <v/>
      </c>
      <c r="KE707" s="43"/>
      <c r="KF707" s="87" t="str">
        <f t="shared" si="3290"/>
        <v/>
      </c>
      <c r="KG707" s="43"/>
      <c r="KH707" s="43" t="str">
        <f t="shared" si="3291"/>
        <v/>
      </c>
      <c r="KI707" s="43"/>
      <c r="KJ707" s="53" t="str">
        <f t="shared" si="3292"/>
        <v/>
      </c>
      <c r="KK707" s="47" t="str">
        <f t="shared" si="3293"/>
        <v/>
      </c>
      <c r="KL707" s="44" t="str">
        <f t="shared" si="3294"/>
        <v/>
      </c>
      <c r="KM707" s="89" t="str">
        <f t="shared" si="3295"/>
        <v/>
      </c>
      <c r="KN707" s="35"/>
      <c r="KO707" s="27"/>
      <c r="KP707" s="51" t="str">
        <f>IF($A671="","",$A671)</f>
        <v/>
      </c>
      <c r="KQ707" s="43"/>
      <c r="KR707" s="43" t="str">
        <f t="shared" si="3296"/>
        <v/>
      </c>
      <c r="KS707" s="43"/>
      <c r="KT707" s="87" t="str">
        <f t="shared" si="3297"/>
        <v/>
      </c>
      <c r="KU707" s="43"/>
      <c r="KV707" s="43" t="str">
        <f t="shared" si="3298"/>
        <v/>
      </c>
      <c r="KW707" s="43"/>
      <c r="KX707" s="53" t="str">
        <f t="shared" si="3299"/>
        <v/>
      </c>
      <c r="KY707" s="47" t="str">
        <f t="shared" si="3300"/>
        <v/>
      </c>
      <c r="KZ707" s="44" t="str">
        <f t="shared" si="3301"/>
        <v/>
      </c>
      <c r="LA707" s="89" t="str">
        <f t="shared" si="3302"/>
        <v/>
      </c>
      <c r="LB707" s="35"/>
      <c r="LC707" s="27"/>
      <c r="LD707" s="107"/>
      <c r="LE707" s="87"/>
      <c r="LF707" s="87"/>
      <c r="LG707" s="87"/>
      <c r="LH707" s="87"/>
      <c r="LI707" s="87"/>
      <c r="LJ707" s="87" t="str">
        <f>IF(LI707="","",#REF!+#REF!-LI707)</f>
        <v/>
      </c>
      <c r="LK707" s="87"/>
      <c r="LL707" s="108"/>
      <c r="LM707" s="109"/>
      <c r="LN707" s="87"/>
      <c r="LO707" s="89"/>
      <c r="LP707" s="35"/>
      <c r="LQ707" s="27"/>
      <c r="LR707" s="46"/>
      <c r="LS707" s="67"/>
      <c r="LT707" s="44"/>
      <c r="LU707" s="44"/>
      <c r="LV707" s="44"/>
      <c r="LW707" s="44"/>
      <c r="LX707" s="44"/>
      <c r="LY707" s="44"/>
      <c r="LZ707" s="44"/>
      <c r="MA707" s="44"/>
      <c r="MB707" s="44"/>
      <c r="MC707" s="45"/>
      <c r="MD707" s="35"/>
      <c r="ME707" s="27"/>
      <c r="MF707" s="46"/>
      <c r="MG707" s="67"/>
      <c r="MH707" s="44"/>
      <c r="MI707" s="44"/>
      <c r="MJ707" s="44"/>
      <c r="MK707" s="44"/>
      <c r="ML707" s="44"/>
      <c r="MM707" s="44"/>
      <c r="MN707" s="44"/>
      <c r="MO707" s="44"/>
      <c r="MP707" s="44"/>
      <c r="MQ707" s="45"/>
      <c r="MR707" s="35"/>
      <c r="MS707" s="27"/>
      <c r="MT707" s="46"/>
      <c r="MU707" s="67"/>
      <c r="MV707" s="44"/>
      <c r="MW707" s="44"/>
      <c r="MX707" s="44"/>
      <c r="MY707" s="44"/>
      <c r="MZ707" s="44"/>
      <c r="NA707" s="44"/>
      <c r="NB707" s="44"/>
      <c r="NC707" s="44"/>
      <c r="ND707" s="44"/>
      <c r="NE707" s="45"/>
      <c r="NF707" s="35"/>
      <c r="NG707" s="27"/>
      <c r="NH707" s="46"/>
      <c r="NI707" s="67"/>
      <c r="NJ707" s="44"/>
      <c r="NK707" s="44"/>
      <c r="NL707" s="44"/>
      <c r="NM707" s="44"/>
      <c r="NN707" s="44"/>
      <c r="NO707" s="44"/>
      <c r="NP707" s="44"/>
      <c r="NQ707" s="44"/>
      <c r="NR707" s="44"/>
      <c r="NS707" s="45"/>
      <c r="NT707" s="35"/>
    </row>
    <row r="708" spans="1:384" x14ac:dyDescent="0.2">
      <c r="A708" s="38"/>
      <c r="B708" s="39"/>
      <c r="C708" s="40"/>
      <c r="D708" s="40"/>
      <c r="E708" s="40"/>
      <c r="F708" s="140"/>
      <c r="G708" s="140"/>
      <c r="H708" s="42"/>
      <c r="I708" s="44"/>
      <c r="J708" s="44" t="str">
        <f t="shared" si="3217"/>
        <v/>
      </c>
      <c r="K708" s="44"/>
      <c r="L708" s="44"/>
      <c r="M708" s="44"/>
      <c r="N708" s="44" t="str">
        <f t="shared" si="3218"/>
        <v/>
      </c>
      <c r="O708" s="44"/>
      <c r="P708" s="44"/>
      <c r="Q708" s="44"/>
      <c r="R708" s="44" t="str">
        <f t="shared" si="3197"/>
        <v/>
      </c>
      <c r="S708" s="45" t="str">
        <f t="shared" si="3198"/>
        <v/>
      </c>
      <c r="T708" s="35"/>
      <c r="U708" s="27"/>
      <c r="V708" s="46"/>
      <c r="W708" s="67"/>
      <c r="X708" s="44" t="str">
        <f>IF(W708="","",W708-#REF!)</f>
        <v/>
      </c>
      <c r="Y708" s="44"/>
      <c r="Z708" s="44"/>
      <c r="AA708" s="44"/>
      <c r="AB708" s="44" t="str">
        <f>IF(AA708="","",#REF!+#REF!-AA708)</f>
        <v/>
      </c>
      <c r="AC708" s="44"/>
      <c r="AD708" s="44"/>
      <c r="AE708" s="44"/>
      <c r="AF708" s="44" t="str">
        <f>IF(AE708="","",AB708*AE708)</f>
        <v/>
      </c>
      <c r="AG708" s="45" t="str">
        <f>IF(AF708="","",AF708/(X708*100))</f>
        <v/>
      </c>
      <c r="AH708" s="35"/>
      <c r="AI708" s="27"/>
      <c r="AJ708" s="46"/>
      <c r="AK708" s="44"/>
      <c r="AL708" s="44" t="str">
        <f t="shared" si="3221"/>
        <v/>
      </c>
      <c r="AM708" s="44"/>
      <c r="AN708" s="44" t="str">
        <f t="shared" si="3222"/>
        <v/>
      </c>
      <c r="AO708" s="44"/>
      <c r="AP708" s="44" t="str">
        <f t="shared" si="3223"/>
        <v/>
      </c>
      <c r="AQ708" s="44"/>
      <c r="AR708" s="44"/>
      <c r="AS708" s="44"/>
      <c r="AT708" s="44" t="str">
        <f t="shared" si="3201"/>
        <v/>
      </c>
      <c r="AU708" s="45" t="str">
        <f t="shared" si="3202"/>
        <v/>
      </c>
      <c r="AV708" s="35"/>
      <c r="AW708" s="27"/>
      <c r="AX708" s="46"/>
      <c r="AY708" s="44"/>
      <c r="AZ708" s="44" t="str">
        <f t="shared" si="3224"/>
        <v/>
      </c>
      <c r="BA708" s="44"/>
      <c r="BB708" s="44" t="str">
        <f t="shared" si="3225"/>
        <v/>
      </c>
      <c r="BC708" s="44"/>
      <c r="BD708" s="44" t="str">
        <f t="shared" si="3226"/>
        <v/>
      </c>
      <c r="BE708" s="44"/>
      <c r="BF708" s="44"/>
      <c r="BG708" s="44"/>
      <c r="BH708" s="44" t="str">
        <f t="shared" si="3203"/>
        <v/>
      </c>
      <c r="BI708" s="45" t="str">
        <f t="shared" si="3204"/>
        <v/>
      </c>
      <c r="BJ708" s="35"/>
      <c r="BK708" s="50"/>
      <c r="BL708" s="46"/>
      <c r="BM708" s="44"/>
      <c r="BN708" s="44" t="str">
        <f t="shared" si="3240"/>
        <v/>
      </c>
      <c r="BO708" s="44"/>
      <c r="BP708" s="44" t="str">
        <f t="shared" si="3241"/>
        <v/>
      </c>
      <c r="BQ708" s="44"/>
      <c r="BR708" s="44" t="str">
        <f t="shared" si="3242"/>
        <v/>
      </c>
      <c r="BS708" s="44"/>
      <c r="BT708" s="60" t="str">
        <f t="shared" si="3243"/>
        <v/>
      </c>
      <c r="BU708" s="67" t="str">
        <f t="shared" si="3244"/>
        <v/>
      </c>
      <c r="BV708" s="43" t="str">
        <f t="shared" si="3245"/>
        <v/>
      </c>
      <c r="BW708" s="45" t="str">
        <f t="shared" si="3246"/>
        <v/>
      </c>
      <c r="BX708" s="35"/>
      <c r="BY708" s="27"/>
      <c r="BZ708" s="46"/>
      <c r="CA708" s="44"/>
      <c r="CB708" s="44" t="str">
        <f t="shared" si="3247"/>
        <v/>
      </c>
      <c r="CC708" s="44"/>
      <c r="CD708" s="44" t="str">
        <f t="shared" si="3248"/>
        <v/>
      </c>
      <c r="CE708" s="44"/>
      <c r="CF708" s="44" t="str">
        <f t="shared" si="3249"/>
        <v/>
      </c>
      <c r="CG708" s="44"/>
      <c r="CH708" s="60" t="str">
        <f t="shared" si="3250"/>
        <v/>
      </c>
      <c r="CI708" s="67" t="str">
        <f t="shared" si="3251"/>
        <v/>
      </c>
      <c r="CJ708" s="43" t="str">
        <f t="shared" si="3252"/>
        <v/>
      </c>
      <c r="CK708" s="45" t="str">
        <f t="shared" si="3253"/>
        <v/>
      </c>
      <c r="CL708" s="35"/>
      <c r="CM708" s="27"/>
      <c r="CN708" s="46"/>
      <c r="CO708" s="44"/>
      <c r="CP708" s="44" t="str">
        <f t="shared" si="3254"/>
        <v/>
      </c>
      <c r="CQ708" s="44"/>
      <c r="CR708" s="44" t="str">
        <f t="shared" si="3255"/>
        <v/>
      </c>
      <c r="CS708" s="44"/>
      <c r="CT708" s="44" t="str">
        <f t="shared" si="3256"/>
        <v/>
      </c>
      <c r="CU708" s="44"/>
      <c r="CV708" s="60" t="str">
        <f t="shared" si="3257"/>
        <v/>
      </c>
      <c r="CW708" s="67" t="str">
        <f t="shared" si="3258"/>
        <v/>
      </c>
      <c r="CX708" s="43" t="str">
        <f t="shared" si="3259"/>
        <v/>
      </c>
      <c r="CY708" s="45" t="str">
        <f t="shared" si="3260"/>
        <v/>
      </c>
      <c r="CZ708" s="35"/>
      <c r="DA708" s="58"/>
      <c r="DB708" s="46"/>
      <c r="DC708" s="44"/>
      <c r="DD708" s="44" t="str">
        <f t="shared" si="3261"/>
        <v/>
      </c>
      <c r="DE708" s="44"/>
      <c r="DF708" s="44" t="str">
        <f t="shared" si="3262"/>
        <v/>
      </c>
      <c r="DG708" s="44"/>
      <c r="DH708" s="44" t="str">
        <f t="shared" si="3263"/>
        <v/>
      </c>
      <c r="DI708" s="44"/>
      <c r="DJ708" s="60" t="str">
        <f t="shared" si="3264"/>
        <v/>
      </c>
      <c r="DK708" s="67" t="str">
        <f t="shared" si="3265"/>
        <v/>
      </c>
      <c r="DL708" s="43" t="str">
        <f t="shared" si="3266"/>
        <v/>
      </c>
      <c r="DM708" s="45" t="str">
        <f t="shared" si="3267"/>
        <v/>
      </c>
      <c r="DN708" s="35"/>
      <c r="DO708" s="27"/>
      <c r="DP708" s="46"/>
      <c r="DQ708" s="44"/>
      <c r="DR708" s="44" t="str">
        <f t="shared" si="3268"/>
        <v/>
      </c>
      <c r="DS708" s="44"/>
      <c r="DT708" s="44" t="str">
        <f t="shared" si="3269"/>
        <v/>
      </c>
      <c r="DU708" s="44"/>
      <c r="DV708" s="44" t="str">
        <f t="shared" si="3270"/>
        <v/>
      </c>
      <c r="DW708" s="44"/>
      <c r="DX708" s="60" t="str">
        <f t="shared" si="3271"/>
        <v/>
      </c>
      <c r="DY708" s="67" t="str">
        <f t="shared" si="3272"/>
        <v/>
      </c>
      <c r="DZ708" s="43" t="str">
        <f t="shared" si="3273"/>
        <v/>
      </c>
      <c r="EA708" s="45" t="str">
        <f t="shared" si="3274"/>
        <v/>
      </c>
      <c r="EB708" s="35"/>
      <c r="EC708" s="27"/>
      <c r="ED708" s="46"/>
      <c r="EE708" s="67"/>
      <c r="EF708" s="44" t="str">
        <f>IF(EE708="","",EE708-#REF!)</f>
        <v/>
      </c>
      <c r="EG708" s="44"/>
      <c r="EH708" s="44"/>
      <c r="EI708" s="44"/>
      <c r="EJ708" s="44" t="str">
        <f>IF(EI708="","",#REF!+#REF!-EI708)</f>
        <v/>
      </c>
      <c r="EK708" s="44"/>
      <c r="EL708" s="44"/>
      <c r="EM708" s="44"/>
      <c r="EN708" s="44" t="str">
        <f>IF(EM708="","",EJ708*EM708)</f>
        <v/>
      </c>
      <c r="EO708" s="45" t="str">
        <f>IF(EN708="","",EN708/(EF708*100))</f>
        <v/>
      </c>
      <c r="EP708" s="35"/>
      <c r="EQ708" s="27"/>
      <c r="ER708" s="46"/>
      <c r="ES708" s="44"/>
      <c r="ET708" s="44" t="str">
        <f t="shared" si="3229"/>
        <v/>
      </c>
      <c r="EU708" s="44"/>
      <c r="EV708" s="44" t="str">
        <f t="shared" si="3230"/>
        <v/>
      </c>
      <c r="EW708" s="44"/>
      <c r="EX708" s="44" t="str">
        <f t="shared" si="3231"/>
        <v/>
      </c>
      <c r="EY708" s="44"/>
      <c r="EZ708" s="44"/>
      <c r="FA708" s="44"/>
      <c r="FB708" s="44" t="str">
        <f t="shared" si="3207"/>
        <v/>
      </c>
      <c r="FC708" s="45" t="str">
        <f t="shared" si="3208"/>
        <v/>
      </c>
      <c r="FD708" s="35"/>
      <c r="HW708" s="181"/>
      <c r="IY708" s="33"/>
      <c r="IZ708" s="46"/>
      <c r="JA708" s="44"/>
      <c r="JB708" s="44" t="str">
        <f t="shared" si="3275"/>
        <v/>
      </c>
      <c r="JC708" s="44"/>
      <c r="JD708" s="44" t="str">
        <f t="shared" si="3276"/>
        <v/>
      </c>
      <c r="JE708" s="44"/>
      <c r="JF708" s="44" t="str">
        <f t="shared" si="3277"/>
        <v/>
      </c>
      <c r="JG708" s="44"/>
      <c r="JH708" s="60" t="str">
        <f t="shared" si="3278"/>
        <v/>
      </c>
      <c r="JI708" s="67" t="str">
        <f t="shared" si="3279"/>
        <v/>
      </c>
      <c r="JJ708" s="43" t="str">
        <f t="shared" si="3280"/>
        <v/>
      </c>
      <c r="JK708" s="45" t="str">
        <f t="shared" si="3281"/>
        <v/>
      </c>
      <c r="JL708" s="35"/>
      <c r="JM708" s="27"/>
      <c r="JN708" s="46"/>
      <c r="JO708" s="44"/>
      <c r="JP708" s="44" t="str">
        <f t="shared" si="3282"/>
        <v/>
      </c>
      <c r="JQ708" s="44"/>
      <c r="JR708" s="44" t="str">
        <f t="shared" si="3283"/>
        <v/>
      </c>
      <c r="JS708" s="44"/>
      <c r="JT708" s="44" t="str">
        <f t="shared" si="3284"/>
        <v/>
      </c>
      <c r="JU708" s="44"/>
      <c r="JV708" s="60" t="str">
        <f t="shared" si="3285"/>
        <v/>
      </c>
      <c r="JW708" s="67" t="str">
        <f t="shared" si="3286"/>
        <v/>
      </c>
      <c r="JX708" s="43" t="str">
        <f t="shared" si="3287"/>
        <v/>
      </c>
      <c r="JY708" s="45" t="str">
        <f t="shared" si="3288"/>
        <v/>
      </c>
      <c r="JZ708" s="35"/>
      <c r="KA708" s="61"/>
      <c r="KB708" s="46"/>
      <c r="KC708" s="44"/>
      <c r="KD708" s="44" t="str">
        <f t="shared" si="3289"/>
        <v/>
      </c>
      <c r="KE708" s="44"/>
      <c r="KF708" s="44" t="str">
        <f t="shared" si="3290"/>
        <v/>
      </c>
      <c r="KG708" s="44"/>
      <c r="KH708" s="44" t="str">
        <f t="shared" si="3291"/>
        <v/>
      </c>
      <c r="KI708" s="44"/>
      <c r="KJ708" s="60" t="str">
        <f t="shared" si="3292"/>
        <v/>
      </c>
      <c r="KK708" s="67" t="str">
        <f t="shared" si="3293"/>
        <v/>
      </c>
      <c r="KL708" s="43" t="str">
        <f t="shared" si="3294"/>
        <v/>
      </c>
      <c r="KM708" s="45" t="str">
        <f t="shared" si="3295"/>
        <v/>
      </c>
      <c r="KN708" s="35"/>
      <c r="KO708" s="27"/>
      <c r="KP708" s="46"/>
      <c r="KQ708" s="44"/>
      <c r="KR708" s="44" t="str">
        <f t="shared" si="3296"/>
        <v/>
      </c>
      <c r="KS708" s="44"/>
      <c r="KT708" s="44" t="str">
        <f t="shared" si="3297"/>
        <v/>
      </c>
      <c r="KU708" s="44"/>
      <c r="KV708" s="44" t="str">
        <f t="shared" si="3298"/>
        <v/>
      </c>
      <c r="KW708" s="44"/>
      <c r="KX708" s="60" t="str">
        <f t="shared" si="3299"/>
        <v/>
      </c>
      <c r="KY708" s="67" t="str">
        <f t="shared" si="3300"/>
        <v/>
      </c>
      <c r="KZ708" s="43" t="str">
        <f t="shared" si="3301"/>
        <v/>
      </c>
      <c r="LA708" s="45" t="str">
        <f t="shared" si="3302"/>
        <v/>
      </c>
      <c r="LB708" s="35"/>
      <c r="LC708" s="27"/>
      <c r="LD708" s="46"/>
      <c r="LE708" s="44"/>
      <c r="LF708" s="44"/>
      <c r="LG708" s="44"/>
      <c r="LH708" s="44"/>
      <c r="LI708" s="44"/>
      <c r="LJ708" s="44" t="str">
        <f>IF(LI708="","",#REF!+#REF!-LI708)</f>
        <v/>
      </c>
      <c r="LK708" s="44"/>
      <c r="LL708" s="60"/>
      <c r="LM708" s="67"/>
      <c r="LN708" s="44"/>
      <c r="LO708" s="45"/>
      <c r="LP708" s="35"/>
      <c r="LQ708" s="27"/>
      <c r="LR708" s="46"/>
      <c r="LS708" s="67"/>
      <c r="LT708" s="44" t="str">
        <f>IF(LS708="","",LS708-#REF!)</f>
        <v/>
      </c>
      <c r="LU708" s="44"/>
      <c r="LV708" s="44"/>
      <c r="LW708" s="44"/>
      <c r="LX708" s="44" t="str">
        <f>IF(LW708="","",#REF!+#REF!-LW708)</f>
        <v/>
      </c>
      <c r="LY708" s="44"/>
      <c r="LZ708" s="44"/>
      <c r="MA708" s="44"/>
      <c r="MB708" s="44" t="str">
        <f>IF(MA708="","",LX708*MA708)</f>
        <v/>
      </c>
      <c r="MC708" s="45" t="str">
        <f>IF(MB708="","",MB708/(LT708*100))</f>
        <v/>
      </c>
      <c r="MD708" s="35"/>
      <c r="ME708" s="27"/>
      <c r="MF708" s="46"/>
      <c r="MG708" s="67"/>
      <c r="MH708" s="44" t="str">
        <f>IF(MG708="","",MG708-#REF!)</f>
        <v/>
      </c>
      <c r="MI708" s="44"/>
      <c r="MJ708" s="44"/>
      <c r="MK708" s="44"/>
      <c r="ML708" s="44" t="str">
        <f>IF(MK708="","",#REF!+#REF!-MK708)</f>
        <v/>
      </c>
      <c r="MM708" s="44"/>
      <c r="MN708" s="44"/>
      <c r="MO708" s="44"/>
      <c r="MP708" s="44" t="str">
        <f>IF(MO708="","",ML708*MO708)</f>
        <v/>
      </c>
      <c r="MQ708" s="45" t="str">
        <f>IF(MP708="","",MP708/(MH708*100))</f>
        <v/>
      </c>
      <c r="MR708" s="35"/>
      <c r="MS708" s="27"/>
      <c r="MT708" s="46"/>
      <c r="MU708" s="67"/>
      <c r="MV708" s="44" t="str">
        <f>IF(MU708="","",MU708-#REF!)</f>
        <v/>
      </c>
      <c r="MW708" s="44"/>
      <c r="MX708" s="44"/>
      <c r="MY708" s="44"/>
      <c r="MZ708" s="44" t="str">
        <f>IF(MY708="","",#REF!+#REF!-MY708)</f>
        <v/>
      </c>
      <c r="NA708" s="44"/>
      <c r="NB708" s="44"/>
      <c r="NC708" s="44"/>
      <c r="ND708" s="44" t="str">
        <f>IF(NC708="","",MZ708*NC708)</f>
        <v/>
      </c>
      <c r="NE708" s="45" t="str">
        <f>IF(ND708="","",ND708/(MV708*100))</f>
        <v/>
      </c>
      <c r="NF708" s="35"/>
      <c r="NG708" s="27"/>
      <c r="NH708" s="46"/>
      <c r="NI708" s="67"/>
      <c r="NJ708" s="44" t="str">
        <f>IF(NI708="","",NI708-#REF!)</f>
        <v/>
      </c>
      <c r="NK708" s="44"/>
      <c r="NL708" s="44"/>
      <c r="NM708" s="44"/>
      <c r="NN708" s="44" t="str">
        <f>IF(NM708="","",#REF!+#REF!-NM708)</f>
        <v/>
      </c>
      <c r="NO708" s="44"/>
      <c r="NP708" s="44"/>
      <c r="NQ708" s="44"/>
      <c r="NR708" s="44" t="str">
        <f>IF(NQ708="","",NN708*NQ708)</f>
        <v/>
      </c>
      <c r="NS708" s="45" t="str">
        <f>IF(NR708="","",NR708/(NJ708*100))</f>
        <v/>
      </c>
      <c r="NT708" s="35"/>
    </row>
    <row r="709" spans="1:384" ht="15" customHeight="1" thickBot="1" x14ac:dyDescent="0.25">
      <c r="A709" s="38"/>
      <c r="B709" s="39"/>
      <c r="C709" s="40"/>
      <c r="D709" s="40"/>
      <c r="E709" s="40"/>
      <c r="F709" s="140"/>
      <c r="G709" s="140"/>
      <c r="H709" s="42"/>
      <c r="I709" s="44"/>
      <c r="J709" s="44" t="str">
        <f t="shared" si="3217"/>
        <v/>
      </c>
      <c r="K709" s="44"/>
      <c r="L709" s="44"/>
      <c r="M709" s="44"/>
      <c r="N709" s="44" t="str">
        <f t="shared" si="3218"/>
        <v/>
      </c>
      <c r="O709" s="44"/>
      <c r="P709" s="44"/>
      <c r="Q709" s="44"/>
      <c r="R709" s="44" t="str">
        <f t="shared" si="3197"/>
        <v/>
      </c>
      <c r="S709" s="45" t="str">
        <f t="shared" si="3198"/>
        <v/>
      </c>
      <c r="T709" s="35"/>
      <c r="U709" s="27"/>
      <c r="V709" s="46"/>
      <c r="W709" s="67"/>
      <c r="X709" s="44" t="str">
        <f>IF(W709="","",W709-W708)</f>
        <v/>
      </c>
      <c r="Y709" s="44"/>
      <c r="Z709" s="44"/>
      <c r="AA709" s="44"/>
      <c r="AB709" s="44" t="str">
        <f>IF(AA709="","",AA708+AC708-AA709)</f>
        <v/>
      </c>
      <c r="AC709" s="44"/>
      <c r="AD709" s="44"/>
      <c r="AE709" s="44"/>
      <c r="AF709" s="44" t="str">
        <f>IF(AE709="","",AB709*AE709)</f>
        <v/>
      </c>
      <c r="AG709" s="45" t="str">
        <f>IF(AF709="","",AF709/(X709*100))</f>
        <v/>
      </c>
      <c r="AH709" s="35"/>
      <c r="AI709" s="27"/>
      <c r="AJ709" s="46"/>
      <c r="AK709" s="44"/>
      <c r="AL709" s="44" t="str">
        <f t="shared" si="3221"/>
        <v/>
      </c>
      <c r="AM709" s="44"/>
      <c r="AN709" s="44" t="str">
        <f t="shared" si="3222"/>
        <v/>
      </c>
      <c r="AO709" s="44"/>
      <c r="AP709" s="44" t="str">
        <f t="shared" si="3223"/>
        <v/>
      </c>
      <c r="AQ709" s="44"/>
      <c r="AR709" s="44"/>
      <c r="AS709" s="44"/>
      <c r="AT709" s="44" t="str">
        <f t="shared" si="3201"/>
        <v/>
      </c>
      <c r="AU709" s="45" t="str">
        <f t="shared" si="3202"/>
        <v/>
      </c>
      <c r="AV709" s="35"/>
      <c r="AW709" s="27"/>
      <c r="AX709" s="46"/>
      <c r="AY709" s="44"/>
      <c r="AZ709" s="44" t="str">
        <f t="shared" si="3224"/>
        <v/>
      </c>
      <c r="BA709" s="44"/>
      <c r="BB709" s="44" t="str">
        <f t="shared" si="3225"/>
        <v/>
      </c>
      <c r="BC709" s="44"/>
      <c r="BD709" s="44" t="str">
        <f t="shared" si="3226"/>
        <v/>
      </c>
      <c r="BE709" s="44"/>
      <c r="BF709" s="44"/>
      <c r="BG709" s="44"/>
      <c r="BH709" s="44" t="str">
        <f t="shared" si="3203"/>
        <v/>
      </c>
      <c r="BI709" s="45" t="str">
        <f t="shared" si="3204"/>
        <v/>
      </c>
      <c r="BJ709" s="35"/>
      <c r="BK709" s="50"/>
      <c r="BL709" s="46"/>
      <c r="BM709" s="44"/>
      <c r="BN709" s="44" t="str">
        <f t="shared" si="3240"/>
        <v/>
      </c>
      <c r="BO709" s="44"/>
      <c r="BP709" s="44" t="str">
        <f t="shared" si="3241"/>
        <v/>
      </c>
      <c r="BQ709" s="44"/>
      <c r="BR709" s="44" t="str">
        <f t="shared" si="3242"/>
        <v/>
      </c>
      <c r="BS709" s="44"/>
      <c r="BT709" s="60" t="str">
        <f t="shared" si="3243"/>
        <v/>
      </c>
      <c r="BU709" s="67" t="str">
        <f t="shared" si="3244"/>
        <v/>
      </c>
      <c r="BV709" s="44" t="str">
        <f t="shared" si="3245"/>
        <v/>
      </c>
      <c r="BW709" s="45" t="str">
        <f t="shared" si="3246"/>
        <v/>
      </c>
      <c r="BX709" s="35"/>
      <c r="BY709" s="27"/>
      <c r="BZ709" s="46"/>
      <c r="CA709" s="44"/>
      <c r="CB709" s="44" t="str">
        <f t="shared" si="3247"/>
        <v/>
      </c>
      <c r="CC709" s="44"/>
      <c r="CD709" s="44" t="str">
        <f t="shared" si="3248"/>
        <v/>
      </c>
      <c r="CE709" s="44"/>
      <c r="CF709" s="44" t="str">
        <f t="shared" si="3249"/>
        <v/>
      </c>
      <c r="CG709" s="44"/>
      <c r="CH709" s="60" t="str">
        <f t="shared" si="3250"/>
        <v/>
      </c>
      <c r="CI709" s="67" t="str">
        <f t="shared" si="3251"/>
        <v/>
      </c>
      <c r="CJ709" s="44" t="str">
        <f t="shared" si="3252"/>
        <v/>
      </c>
      <c r="CK709" s="45" t="str">
        <f t="shared" si="3253"/>
        <v/>
      </c>
      <c r="CL709" s="35"/>
      <c r="CM709" s="27"/>
      <c r="CN709" s="46"/>
      <c r="CO709" s="44"/>
      <c r="CP709" s="44" t="str">
        <f t="shared" si="3254"/>
        <v/>
      </c>
      <c r="CQ709" s="44"/>
      <c r="CR709" s="44" t="str">
        <f t="shared" si="3255"/>
        <v/>
      </c>
      <c r="CS709" s="44"/>
      <c r="CT709" s="44" t="str">
        <f t="shared" si="3256"/>
        <v/>
      </c>
      <c r="CU709" s="44"/>
      <c r="CV709" s="60" t="str">
        <f t="shared" si="3257"/>
        <v/>
      </c>
      <c r="CW709" s="67" t="str">
        <f t="shared" si="3258"/>
        <v/>
      </c>
      <c r="CX709" s="44" t="str">
        <f t="shared" si="3259"/>
        <v/>
      </c>
      <c r="CY709" s="45" t="str">
        <f t="shared" si="3260"/>
        <v/>
      </c>
      <c r="CZ709" s="35"/>
      <c r="DA709" s="58"/>
      <c r="DB709" s="46"/>
      <c r="DC709" s="44"/>
      <c r="DD709" s="44" t="str">
        <f t="shared" si="3261"/>
        <v/>
      </c>
      <c r="DE709" s="44"/>
      <c r="DF709" s="44" t="str">
        <f t="shared" si="3262"/>
        <v/>
      </c>
      <c r="DG709" s="44"/>
      <c r="DH709" s="44" t="str">
        <f t="shared" si="3263"/>
        <v/>
      </c>
      <c r="DI709" s="44"/>
      <c r="DJ709" s="60" t="str">
        <f t="shared" si="3264"/>
        <v/>
      </c>
      <c r="DK709" s="67" t="str">
        <f t="shared" si="3265"/>
        <v/>
      </c>
      <c r="DL709" s="44" t="str">
        <f t="shared" si="3266"/>
        <v/>
      </c>
      <c r="DM709" s="45" t="str">
        <f t="shared" si="3267"/>
        <v/>
      </c>
      <c r="DN709" s="35"/>
      <c r="DO709" s="27"/>
      <c r="DP709" s="46"/>
      <c r="DQ709" s="44"/>
      <c r="DR709" s="44" t="str">
        <f t="shared" si="3268"/>
        <v/>
      </c>
      <c r="DS709" s="44"/>
      <c r="DT709" s="44" t="str">
        <f t="shared" si="3269"/>
        <v/>
      </c>
      <c r="DU709" s="44"/>
      <c r="DV709" s="44" t="str">
        <f t="shared" si="3270"/>
        <v/>
      </c>
      <c r="DW709" s="44"/>
      <c r="DX709" s="60" t="str">
        <f>IF(DQ709="","",DX705)</f>
        <v/>
      </c>
      <c r="DY709" s="67" t="str">
        <f t="shared" si="3272"/>
        <v/>
      </c>
      <c r="DZ709" s="44" t="str">
        <f t="shared" si="3273"/>
        <v/>
      </c>
      <c r="EA709" s="45" t="str">
        <f t="shared" si="3274"/>
        <v/>
      </c>
      <c r="EB709" s="35"/>
      <c r="EC709" s="27"/>
      <c r="ED709" s="46"/>
      <c r="EE709" s="67"/>
      <c r="EF709" s="44" t="str">
        <f>IF(EE709="","",EE709-EE708)</f>
        <v/>
      </c>
      <c r="EG709" s="44"/>
      <c r="EH709" s="44"/>
      <c r="EI709" s="44"/>
      <c r="EJ709" s="44" t="str">
        <f>IF(EI709="","",EI708+EK708-EI709)</f>
        <v/>
      </c>
      <c r="EK709" s="44"/>
      <c r="EL709" s="44"/>
      <c r="EM709" s="44"/>
      <c r="EN709" s="44" t="str">
        <f>IF(EM709="","",EJ709*EM709)</f>
        <v/>
      </c>
      <c r="EO709" s="45" t="str">
        <f>IF(EN709="","",EN709/(EF709*100))</f>
        <v/>
      </c>
      <c r="EP709" s="35"/>
      <c r="EQ709" s="27"/>
      <c r="ER709" s="46"/>
      <c r="ES709" s="44"/>
      <c r="ET709" s="44" t="str">
        <f t="shared" si="3229"/>
        <v/>
      </c>
      <c r="EU709" s="44"/>
      <c r="EV709" s="44" t="str">
        <f t="shared" si="3230"/>
        <v/>
      </c>
      <c r="EW709" s="44"/>
      <c r="EX709" s="44" t="str">
        <f t="shared" si="3231"/>
        <v/>
      </c>
      <c r="EY709" s="44"/>
      <c r="EZ709" s="44"/>
      <c r="FA709" s="44"/>
      <c r="FB709" s="44" t="str">
        <f t="shared" si="3207"/>
        <v/>
      </c>
      <c r="FC709" s="45" t="str">
        <f t="shared" si="3208"/>
        <v/>
      </c>
      <c r="FD709" s="35"/>
      <c r="HW709" s="181"/>
      <c r="IY709" s="33"/>
      <c r="IZ709" s="46"/>
      <c r="JA709" s="44"/>
      <c r="JB709" s="44" t="str">
        <f t="shared" si="3275"/>
        <v/>
      </c>
      <c r="JC709" s="44"/>
      <c r="JD709" s="44" t="str">
        <f t="shared" si="3276"/>
        <v/>
      </c>
      <c r="JE709" s="44"/>
      <c r="JF709" s="44" t="str">
        <f t="shared" si="3277"/>
        <v/>
      </c>
      <c r="JG709" s="44"/>
      <c r="JH709" s="60" t="str">
        <f t="shared" si="3278"/>
        <v/>
      </c>
      <c r="JI709" s="67" t="str">
        <f t="shared" si="3279"/>
        <v/>
      </c>
      <c r="JJ709" s="44" t="str">
        <f t="shared" si="3280"/>
        <v/>
      </c>
      <c r="JK709" s="45" t="str">
        <f t="shared" si="3281"/>
        <v/>
      </c>
      <c r="JL709" s="35"/>
      <c r="JM709" s="27"/>
      <c r="JN709" s="46"/>
      <c r="JO709" s="44"/>
      <c r="JP709" s="44" t="str">
        <f t="shared" si="3282"/>
        <v/>
      </c>
      <c r="JQ709" s="44"/>
      <c r="JR709" s="44" t="str">
        <f t="shared" si="3283"/>
        <v/>
      </c>
      <c r="JS709" s="44"/>
      <c r="JT709" s="44" t="str">
        <f t="shared" si="3284"/>
        <v/>
      </c>
      <c r="JU709" s="44"/>
      <c r="JV709" s="60" t="str">
        <f t="shared" si="3285"/>
        <v/>
      </c>
      <c r="JW709" s="67" t="str">
        <f t="shared" si="3286"/>
        <v/>
      </c>
      <c r="JX709" s="44" t="str">
        <f t="shared" si="3287"/>
        <v/>
      </c>
      <c r="JY709" s="45" t="str">
        <f t="shared" si="3288"/>
        <v/>
      </c>
      <c r="JZ709" s="35"/>
      <c r="KA709" s="61"/>
      <c r="KB709" s="46"/>
      <c r="KC709" s="44"/>
      <c r="KD709" s="44" t="str">
        <f t="shared" si="3289"/>
        <v/>
      </c>
      <c r="KE709" s="44"/>
      <c r="KF709" s="44" t="str">
        <f t="shared" si="3290"/>
        <v/>
      </c>
      <c r="KG709" s="44"/>
      <c r="KH709" s="44" t="str">
        <f t="shared" si="3291"/>
        <v/>
      </c>
      <c r="KI709" s="44"/>
      <c r="KJ709" s="60" t="str">
        <f t="shared" si="3292"/>
        <v/>
      </c>
      <c r="KK709" s="67" t="str">
        <f t="shared" si="3293"/>
        <v/>
      </c>
      <c r="KL709" s="44" t="str">
        <f t="shared" si="3294"/>
        <v/>
      </c>
      <c r="KM709" s="45" t="str">
        <f t="shared" si="3295"/>
        <v/>
      </c>
      <c r="KN709" s="35"/>
      <c r="KO709" s="27"/>
      <c r="KP709" s="46"/>
      <c r="KQ709" s="44"/>
      <c r="KR709" s="44" t="str">
        <f t="shared" si="3296"/>
        <v/>
      </c>
      <c r="KS709" s="44"/>
      <c r="KT709" s="44" t="str">
        <f t="shared" si="3297"/>
        <v/>
      </c>
      <c r="KU709" s="44"/>
      <c r="KV709" s="44" t="str">
        <f t="shared" si="3298"/>
        <v/>
      </c>
      <c r="KW709" s="44"/>
      <c r="KX709" s="60" t="str">
        <f t="shared" si="3299"/>
        <v/>
      </c>
      <c r="KY709" s="67" t="str">
        <f t="shared" si="3300"/>
        <v/>
      </c>
      <c r="KZ709" s="44" t="str">
        <f t="shared" si="3301"/>
        <v/>
      </c>
      <c r="LA709" s="45" t="str">
        <f t="shared" si="3302"/>
        <v/>
      </c>
      <c r="LB709" s="35"/>
      <c r="LC709" s="27"/>
      <c r="LD709" s="74"/>
      <c r="LE709" s="75"/>
      <c r="LF709" s="75"/>
      <c r="LG709" s="75"/>
      <c r="LH709" s="75"/>
      <c r="LI709" s="75"/>
      <c r="LJ709" s="75" t="str">
        <f>IF(LI709="","",#REF!+#REF!-LI709)</f>
        <v/>
      </c>
      <c r="LK709" s="75"/>
      <c r="LL709" s="77"/>
      <c r="LM709" s="78"/>
      <c r="LN709" s="75"/>
      <c r="LO709" s="79"/>
      <c r="LP709" s="35"/>
      <c r="LQ709" s="27"/>
      <c r="LR709" s="46"/>
      <c r="LS709" s="67"/>
      <c r="LT709" s="44" t="str">
        <f>IF(LS709="","",LS709-LS708)</f>
        <v/>
      </c>
      <c r="LU709" s="44"/>
      <c r="LV709" s="44"/>
      <c r="LW709" s="44"/>
      <c r="LX709" s="44" t="str">
        <f>IF(LW709="","",LW708+LY708-LW709)</f>
        <v/>
      </c>
      <c r="LY709" s="44"/>
      <c r="LZ709" s="44"/>
      <c r="MA709" s="44"/>
      <c r="MB709" s="44" t="str">
        <f>IF(MA709="","",LX709*MA709)</f>
        <v/>
      </c>
      <c r="MC709" s="45" t="str">
        <f>IF(MB709="","",MB709/(LT709*100))</f>
        <v/>
      </c>
      <c r="MD709" s="35"/>
      <c r="ME709" s="27"/>
      <c r="MF709" s="46"/>
      <c r="MG709" s="67"/>
      <c r="MH709" s="44" t="str">
        <f>IF(MG709="","",MG709-MG708)</f>
        <v/>
      </c>
      <c r="MI709" s="44"/>
      <c r="MJ709" s="44"/>
      <c r="MK709" s="44"/>
      <c r="ML709" s="44" t="str">
        <f>IF(MK709="","",MK708+MM708-MK709)</f>
        <v/>
      </c>
      <c r="MM709" s="44"/>
      <c r="MN709" s="44"/>
      <c r="MO709" s="44"/>
      <c r="MP709" s="44" t="str">
        <f>IF(MO709="","",ML709*MO709)</f>
        <v/>
      </c>
      <c r="MQ709" s="45" t="str">
        <f>IF(MP709="","",MP709/(MH709*100))</f>
        <v/>
      </c>
      <c r="MR709" s="35"/>
      <c r="MS709" s="27"/>
      <c r="MT709" s="46"/>
      <c r="MU709" s="67"/>
      <c r="MV709" s="44" t="str">
        <f>IF(MU709="","",MU709-MU708)</f>
        <v/>
      </c>
      <c r="MW709" s="44"/>
      <c r="MX709" s="44"/>
      <c r="MY709" s="44"/>
      <c r="MZ709" s="44" t="str">
        <f>IF(MY709="","",MY708+NA708-MY709)</f>
        <v/>
      </c>
      <c r="NA709" s="44"/>
      <c r="NB709" s="44"/>
      <c r="NC709" s="44"/>
      <c r="ND709" s="44" t="str">
        <f>IF(NC709="","",MZ709*NC709)</f>
        <v/>
      </c>
      <c r="NE709" s="45" t="str">
        <f>IF(ND709="","",ND709/(MV709*100))</f>
        <v/>
      </c>
      <c r="NF709" s="35"/>
      <c r="NG709" s="27"/>
      <c r="NH709" s="46"/>
      <c r="NI709" s="67"/>
      <c r="NJ709" s="44" t="str">
        <f>IF(NI709="","",NI709-NI708)</f>
        <v/>
      </c>
      <c r="NK709" s="44"/>
      <c r="NL709" s="44"/>
      <c r="NM709" s="44"/>
      <c r="NN709" s="44" t="str">
        <f>IF(NM709="","",NM708+NO708-NM709)</f>
        <v/>
      </c>
      <c r="NO709" s="44"/>
      <c r="NP709" s="44"/>
      <c r="NQ709" s="44"/>
      <c r="NR709" s="44" t="str">
        <f>IF(NQ709="","",NN709*NQ709)</f>
        <v/>
      </c>
      <c r="NS709" s="45" t="str">
        <f>IF(NR709="","",NR709/(NJ709*100))</f>
        <v/>
      </c>
      <c r="NT709" s="35"/>
    </row>
    <row r="710" spans="1:384" ht="15" customHeight="1" thickTop="1" thickBot="1" x14ac:dyDescent="0.25">
      <c r="A710" s="38"/>
      <c r="B710" s="39"/>
      <c r="C710" s="40"/>
      <c r="D710" s="40"/>
      <c r="E710" s="40"/>
      <c r="F710" s="140"/>
      <c r="G710" s="140"/>
      <c r="H710" s="42"/>
      <c r="I710" s="44"/>
      <c r="J710" s="44" t="str">
        <f t="shared" si="3217"/>
        <v/>
      </c>
      <c r="K710" s="44"/>
      <c r="L710" s="44"/>
      <c r="M710" s="44"/>
      <c r="N710" s="44" t="str">
        <f t="shared" si="3218"/>
        <v/>
      </c>
      <c r="O710" s="44"/>
      <c r="P710" s="44"/>
      <c r="Q710" s="44"/>
      <c r="R710" s="44" t="str">
        <f t="shared" si="3197"/>
        <v/>
      </c>
      <c r="S710" s="45" t="str">
        <f t="shared" si="3198"/>
        <v/>
      </c>
      <c r="T710" s="35"/>
      <c r="U710" s="27"/>
      <c r="V710" s="46"/>
      <c r="W710" s="67"/>
      <c r="X710" s="44" t="str">
        <f>IF(W710="","",W710-W709)</f>
        <v/>
      </c>
      <c r="Y710" s="44"/>
      <c r="Z710" s="44"/>
      <c r="AA710" s="44"/>
      <c r="AB710" s="44" t="str">
        <f>IF(AA710="","",AA709+AC709-AA710)</f>
        <v/>
      </c>
      <c r="AC710" s="44"/>
      <c r="AD710" s="44"/>
      <c r="AE710" s="44"/>
      <c r="AF710" s="44" t="str">
        <f>IF(AE710="","",AB710*AE710)</f>
        <v/>
      </c>
      <c r="AG710" s="45" t="str">
        <f>IF(AF710="","",AF710/(X710*100))</f>
        <v/>
      </c>
      <c r="AH710" s="35"/>
      <c r="AI710" s="27"/>
      <c r="AJ710" s="46"/>
      <c r="AK710" s="44"/>
      <c r="AL710" s="44" t="str">
        <f t="shared" si="3221"/>
        <v/>
      </c>
      <c r="AM710" s="44"/>
      <c r="AN710" s="44" t="str">
        <f t="shared" si="3222"/>
        <v/>
      </c>
      <c r="AO710" s="44"/>
      <c r="AP710" s="44" t="str">
        <f t="shared" si="3223"/>
        <v/>
      </c>
      <c r="AQ710" s="44"/>
      <c r="AR710" s="44"/>
      <c r="AS710" s="44"/>
      <c r="AT710" s="44" t="str">
        <f t="shared" si="3201"/>
        <v/>
      </c>
      <c r="AU710" s="45" t="str">
        <f t="shared" si="3202"/>
        <v/>
      </c>
      <c r="AV710" s="35"/>
      <c r="AW710" s="27"/>
      <c r="AX710" s="46"/>
      <c r="AY710" s="44"/>
      <c r="AZ710" s="44" t="str">
        <f t="shared" si="3224"/>
        <v/>
      </c>
      <c r="BA710" s="44"/>
      <c r="BB710" s="44" t="str">
        <f t="shared" si="3225"/>
        <v/>
      </c>
      <c r="BC710" s="44"/>
      <c r="BD710" s="44" t="str">
        <f t="shared" si="3226"/>
        <v/>
      </c>
      <c r="BE710" s="44"/>
      <c r="BF710" s="44"/>
      <c r="BG710" s="44"/>
      <c r="BH710" s="44" t="str">
        <f t="shared" si="3203"/>
        <v/>
      </c>
      <c r="BI710" s="45" t="str">
        <f t="shared" si="3204"/>
        <v/>
      </c>
      <c r="BJ710" s="35"/>
      <c r="BK710" s="50"/>
      <c r="BL710" s="74"/>
      <c r="BM710" s="75"/>
      <c r="BN710" s="75" t="str">
        <f t="shared" si="3240"/>
        <v/>
      </c>
      <c r="BO710" s="75"/>
      <c r="BP710" s="75" t="str">
        <f t="shared" si="3241"/>
        <v/>
      </c>
      <c r="BQ710" s="75"/>
      <c r="BR710" s="75" t="str">
        <f t="shared" si="3242"/>
        <v/>
      </c>
      <c r="BS710" s="75"/>
      <c r="BT710" s="77" t="str">
        <f t="shared" si="3243"/>
        <v/>
      </c>
      <c r="BU710" s="78" t="str">
        <f t="shared" si="3244"/>
        <v/>
      </c>
      <c r="BV710" s="75" t="str">
        <f t="shared" si="3245"/>
        <v/>
      </c>
      <c r="BW710" s="79" t="str">
        <f t="shared" si="3246"/>
        <v/>
      </c>
      <c r="BX710" s="35"/>
      <c r="BY710" s="27"/>
      <c r="BZ710" s="74"/>
      <c r="CA710" s="75"/>
      <c r="CB710" s="75" t="str">
        <f t="shared" si="3247"/>
        <v/>
      </c>
      <c r="CC710" s="75"/>
      <c r="CD710" s="75" t="str">
        <f t="shared" si="3248"/>
        <v/>
      </c>
      <c r="CE710" s="75"/>
      <c r="CF710" s="75" t="str">
        <f t="shared" si="3249"/>
        <v/>
      </c>
      <c r="CG710" s="75"/>
      <c r="CH710" s="77" t="str">
        <f t="shared" si="3250"/>
        <v/>
      </c>
      <c r="CI710" s="78" t="str">
        <f t="shared" si="3251"/>
        <v/>
      </c>
      <c r="CJ710" s="75" t="str">
        <f t="shared" si="3252"/>
        <v/>
      </c>
      <c r="CK710" s="79" t="str">
        <f t="shared" si="3253"/>
        <v/>
      </c>
      <c r="CL710" s="35"/>
      <c r="CM710" s="27"/>
      <c r="CN710" s="74"/>
      <c r="CO710" s="75"/>
      <c r="CP710" s="75" t="str">
        <f t="shared" si="3254"/>
        <v/>
      </c>
      <c r="CQ710" s="75"/>
      <c r="CR710" s="75" t="str">
        <f t="shared" si="3255"/>
        <v/>
      </c>
      <c r="CS710" s="75"/>
      <c r="CT710" s="75" t="str">
        <f t="shared" si="3256"/>
        <v/>
      </c>
      <c r="CU710" s="75"/>
      <c r="CV710" s="77" t="str">
        <f t="shared" si="3257"/>
        <v/>
      </c>
      <c r="CW710" s="78" t="str">
        <f t="shared" si="3258"/>
        <v/>
      </c>
      <c r="CX710" s="75" t="str">
        <f t="shared" si="3259"/>
        <v/>
      </c>
      <c r="CY710" s="79" t="str">
        <f t="shared" si="3260"/>
        <v/>
      </c>
      <c r="CZ710" s="35"/>
      <c r="DA710" s="58"/>
      <c r="DB710" s="74"/>
      <c r="DC710" s="75"/>
      <c r="DD710" s="75" t="str">
        <f t="shared" si="3261"/>
        <v/>
      </c>
      <c r="DE710" s="75"/>
      <c r="DF710" s="75" t="str">
        <f t="shared" si="3262"/>
        <v/>
      </c>
      <c r="DG710" s="75"/>
      <c r="DH710" s="75" t="str">
        <f t="shared" si="3263"/>
        <v/>
      </c>
      <c r="DI710" s="75"/>
      <c r="DJ710" s="77" t="str">
        <f t="shared" si="3264"/>
        <v/>
      </c>
      <c r="DK710" s="78" t="str">
        <f t="shared" si="3265"/>
        <v/>
      </c>
      <c r="DL710" s="75" t="str">
        <f t="shared" si="3266"/>
        <v/>
      </c>
      <c r="DM710" s="79" t="str">
        <f t="shared" si="3267"/>
        <v/>
      </c>
      <c r="DN710" s="35"/>
      <c r="DO710" s="27"/>
      <c r="DP710" s="74"/>
      <c r="DQ710" s="75"/>
      <c r="DR710" s="75" t="str">
        <f t="shared" si="3268"/>
        <v/>
      </c>
      <c r="DS710" s="75"/>
      <c r="DT710" s="75" t="str">
        <f t="shared" si="3269"/>
        <v/>
      </c>
      <c r="DU710" s="75"/>
      <c r="DV710" s="75" t="str">
        <f t="shared" si="3270"/>
        <v/>
      </c>
      <c r="DW710" s="75"/>
      <c r="DX710" s="77" t="str">
        <f t="shared" si="3271"/>
        <v/>
      </c>
      <c r="DY710" s="78" t="str">
        <f t="shared" si="3272"/>
        <v/>
      </c>
      <c r="DZ710" s="75" t="str">
        <f t="shared" si="3273"/>
        <v/>
      </c>
      <c r="EA710" s="79" t="str">
        <f t="shared" si="3274"/>
        <v/>
      </c>
      <c r="EB710" s="35"/>
      <c r="EC710" s="27"/>
      <c r="ED710" s="46"/>
      <c r="EE710" s="67"/>
      <c r="EF710" s="44" t="str">
        <f>IF(EE710="","",EE710-EE709)</f>
        <v/>
      </c>
      <c r="EG710" s="44"/>
      <c r="EH710" s="44"/>
      <c r="EI710" s="44"/>
      <c r="EJ710" s="44" t="str">
        <f>IF(EI710="","",EI709+EK709-EI710)</f>
        <v/>
      </c>
      <c r="EK710" s="44"/>
      <c r="EL710" s="44"/>
      <c r="EM710" s="44"/>
      <c r="EN710" s="44" t="str">
        <f>IF(EM710="","",EJ710*EM710)</f>
        <v/>
      </c>
      <c r="EO710" s="45" t="str">
        <f>IF(EN710="","",EN710/(EF710*100))</f>
        <v/>
      </c>
      <c r="EP710" s="35"/>
      <c r="EQ710" s="27"/>
      <c r="ER710" s="46"/>
      <c r="ES710" s="44"/>
      <c r="ET710" s="44" t="str">
        <f t="shared" si="3229"/>
        <v/>
      </c>
      <c r="EU710" s="44"/>
      <c r="EV710" s="44" t="str">
        <f t="shared" si="3230"/>
        <v/>
      </c>
      <c r="EW710" s="44"/>
      <c r="EX710" s="44" t="str">
        <f t="shared" si="3231"/>
        <v/>
      </c>
      <c r="EY710" s="44"/>
      <c r="EZ710" s="44"/>
      <c r="FA710" s="44"/>
      <c r="FB710" s="44" t="str">
        <f t="shared" si="3207"/>
        <v/>
      </c>
      <c r="FC710" s="45" t="str">
        <f t="shared" si="3208"/>
        <v/>
      </c>
      <c r="FD710" s="35"/>
      <c r="HW710" s="181"/>
      <c r="IY710" s="33"/>
      <c r="IZ710" s="74"/>
      <c r="JA710" s="75"/>
      <c r="JB710" s="75" t="str">
        <f t="shared" si="3275"/>
        <v/>
      </c>
      <c r="JC710" s="75"/>
      <c r="JD710" s="75" t="str">
        <f t="shared" si="3276"/>
        <v/>
      </c>
      <c r="JE710" s="75"/>
      <c r="JF710" s="75" t="str">
        <f t="shared" si="3277"/>
        <v/>
      </c>
      <c r="JG710" s="75"/>
      <c r="JH710" s="77" t="str">
        <f t="shared" si="3278"/>
        <v/>
      </c>
      <c r="JI710" s="78" t="str">
        <f t="shared" si="3279"/>
        <v/>
      </c>
      <c r="JJ710" s="75" t="str">
        <f t="shared" si="3280"/>
        <v/>
      </c>
      <c r="JK710" s="79" t="str">
        <f t="shared" si="3281"/>
        <v/>
      </c>
      <c r="JL710" s="35"/>
      <c r="JM710" s="27"/>
      <c r="JN710" s="74"/>
      <c r="JO710" s="75"/>
      <c r="JP710" s="75" t="str">
        <f t="shared" si="3282"/>
        <v/>
      </c>
      <c r="JQ710" s="75"/>
      <c r="JR710" s="75" t="str">
        <f t="shared" si="3283"/>
        <v/>
      </c>
      <c r="JS710" s="75"/>
      <c r="JT710" s="75" t="str">
        <f t="shared" si="3284"/>
        <v/>
      </c>
      <c r="JU710" s="75"/>
      <c r="JV710" s="77" t="str">
        <f t="shared" si="3285"/>
        <v/>
      </c>
      <c r="JW710" s="78" t="str">
        <f t="shared" si="3286"/>
        <v/>
      </c>
      <c r="JX710" s="75" t="str">
        <f t="shared" si="3287"/>
        <v/>
      </c>
      <c r="JY710" s="79" t="str">
        <f t="shared" si="3288"/>
        <v/>
      </c>
      <c r="JZ710" s="35"/>
      <c r="KA710" s="61"/>
      <c r="KB710" s="74"/>
      <c r="KC710" s="75"/>
      <c r="KD710" s="75" t="str">
        <f t="shared" si="3289"/>
        <v/>
      </c>
      <c r="KE710" s="75"/>
      <c r="KF710" s="75" t="str">
        <f t="shared" si="3290"/>
        <v/>
      </c>
      <c r="KG710" s="75"/>
      <c r="KH710" s="75" t="str">
        <f t="shared" si="3291"/>
        <v/>
      </c>
      <c r="KI710" s="75"/>
      <c r="KJ710" s="77" t="str">
        <f t="shared" si="3292"/>
        <v/>
      </c>
      <c r="KK710" s="78" t="str">
        <f t="shared" si="3293"/>
        <v/>
      </c>
      <c r="KL710" s="75" t="str">
        <f t="shared" si="3294"/>
        <v/>
      </c>
      <c r="KM710" s="79" t="str">
        <f t="shared" si="3295"/>
        <v/>
      </c>
      <c r="KN710" s="35"/>
      <c r="KO710" s="27"/>
      <c r="KP710" s="74"/>
      <c r="KQ710" s="75"/>
      <c r="KR710" s="75" t="str">
        <f t="shared" si="3296"/>
        <v/>
      </c>
      <c r="KS710" s="75"/>
      <c r="KT710" s="75" t="str">
        <f t="shared" si="3297"/>
        <v/>
      </c>
      <c r="KU710" s="75"/>
      <c r="KV710" s="75" t="str">
        <f t="shared" si="3298"/>
        <v/>
      </c>
      <c r="KW710" s="75"/>
      <c r="KX710" s="77" t="str">
        <f t="shared" si="3299"/>
        <v/>
      </c>
      <c r="KY710" s="78" t="str">
        <f t="shared" si="3300"/>
        <v/>
      </c>
      <c r="KZ710" s="75" t="str">
        <f t="shared" si="3301"/>
        <v/>
      </c>
      <c r="LA710" s="79" t="str">
        <f t="shared" si="3302"/>
        <v/>
      </c>
      <c r="LB710" s="35"/>
      <c r="LC710" s="27"/>
      <c r="LD710" s="107"/>
      <c r="LE710" s="87"/>
      <c r="LF710" s="87"/>
      <c r="LG710" s="87"/>
      <c r="LH710" s="87"/>
      <c r="LI710" s="87"/>
      <c r="LJ710" s="87" t="str">
        <f>IF(LI710="","",LI707+LK707-LI710)</f>
        <v/>
      </c>
      <c r="LK710" s="87"/>
      <c r="LL710" s="108"/>
      <c r="LM710" s="109"/>
      <c r="LN710" s="87"/>
      <c r="LO710" s="89"/>
      <c r="LP710" s="35"/>
      <c r="LQ710" s="27"/>
      <c r="LR710" s="46"/>
      <c r="LS710" s="67"/>
      <c r="LT710" s="44" t="str">
        <f>IF(LS710="","",LS710-LS709)</f>
        <v/>
      </c>
      <c r="LU710" s="44"/>
      <c r="LV710" s="44"/>
      <c r="LW710" s="44"/>
      <c r="LX710" s="44" t="str">
        <f>IF(LW710="","",LW709+LY709-LW710)</f>
        <v/>
      </c>
      <c r="LY710" s="44"/>
      <c r="LZ710" s="44"/>
      <c r="MA710" s="44"/>
      <c r="MB710" s="44" t="str">
        <f>IF(MA710="","",LX710*MA710)</f>
        <v/>
      </c>
      <c r="MC710" s="45" t="str">
        <f>IF(MB710="","",MB710/(LT710*100))</f>
        <v/>
      </c>
      <c r="MD710" s="35"/>
      <c r="ME710" s="27"/>
      <c r="MF710" s="46"/>
      <c r="MG710" s="67"/>
      <c r="MH710" s="44" t="str">
        <f>IF(MG710="","",MG710-MG709)</f>
        <v/>
      </c>
      <c r="MI710" s="44"/>
      <c r="MJ710" s="44"/>
      <c r="MK710" s="44"/>
      <c r="ML710" s="44" t="str">
        <f>IF(MK710="","",MK709+MM709-MK710)</f>
        <v/>
      </c>
      <c r="MM710" s="44"/>
      <c r="MN710" s="44"/>
      <c r="MO710" s="44"/>
      <c r="MP710" s="44" t="str">
        <f>IF(MO710="","",ML710*MO710)</f>
        <v/>
      </c>
      <c r="MQ710" s="45" t="str">
        <f>IF(MP710="","",MP710/(MH710*100))</f>
        <v/>
      </c>
      <c r="MR710" s="35"/>
      <c r="MS710" s="27"/>
      <c r="MT710" s="46"/>
      <c r="MU710" s="67"/>
      <c r="MV710" s="44" t="str">
        <f>IF(MU710="","",MU710-MU709)</f>
        <v/>
      </c>
      <c r="MW710" s="44"/>
      <c r="MX710" s="44"/>
      <c r="MY710" s="44"/>
      <c r="MZ710" s="44" t="str">
        <f>IF(MY710="","",MY709+NA709-MY710)</f>
        <v/>
      </c>
      <c r="NA710" s="44"/>
      <c r="NB710" s="44"/>
      <c r="NC710" s="44"/>
      <c r="ND710" s="44" t="str">
        <f>IF(NC710="","",MZ710*NC710)</f>
        <v/>
      </c>
      <c r="NE710" s="45" t="str">
        <f>IF(ND710="","",ND710/(MV710*100))</f>
        <v/>
      </c>
      <c r="NF710" s="35"/>
      <c r="NG710" s="27"/>
      <c r="NH710" s="46"/>
      <c r="NI710" s="67"/>
      <c r="NJ710" s="44" t="str">
        <f>IF(NI710="","",NI710-NI709)</f>
        <v/>
      </c>
      <c r="NK710" s="44"/>
      <c r="NL710" s="44"/>
      <c r="NM710" s="44"/>
      <c r="NN710" s="44" t="str">
        <f>IF(NM710="","",NM709+NO709-NM710)</f>
        <v/>
      </c>
      <c r="NO710" s="44"/>
      <c r="NP710" s="44"/>
      <c r="NQ710" s="44"/>
      <c r="NR710" s="44" t="str">
        <f>IF(NQ710="","",NN710*NQ710)</f>
        <v/>
      </c>
      <c r="NS710" s="45" t="str">
        <f>IF(NR710="","",NR710/(NJ710*100))</f>
        <v/>
      </c>
      <c r="NT710" s="35"/>
    </row>
    <row r="711" spans="1:384" ht="15" customHeight="1" thickTop="1" x14ac:dyDescent="0.2">
      <c r="A711" s="38"/>
      <c r="B711" s="39"/>
      <c r="C711" s="40"/>
      <c r="D711" s="40"/>
      <c r="E711" s="40"/>
      <c r="F711" s="140"/>
      <c r="G711" s="140"/>
      <c r="H711" s="42"/>
      <c r="I711" s="44"/>
      <c r="J711" s="44"/>
      <c r="K711" s="44"/>
      <c r="L711" s="44"/>
      <c r="M711" s="44"/>
      <c r="N711" s="44" t="str">
        <f t="shared" si="3218"/>
        <v/>
      </c>
      <c r="O711" s="44"/>
      <c r="P711" s="44"/>
      <c r="Q711" s="44"/>
      <c r="R711" s="44" t="str">
        <f t="shared" si="3197"/>
        <v/>
      </c>
      <c r="S711" s="45" t="str">
        <f t="shared" si="3198"/>
        <v/>
      </c>
      <c r="T711" s="35"/>
      <c r="U711" s="27"/>
      <c r="V711" s="46"/>
      <c r="W711" s="67"/>
      <c r="X711" s="44"/>
      <c r="Y711" s="44"/>
      <c r="Z711" s="44"/>
      <c r="AA711" s="44"/>
      <c r="AB711" s="44" t="str">
        <f>IF(AA711="","",AA710+AC710-AA711)</f>
        <v/>
      </c>
      <c r="AC711" s="44"/>
      <c r="AD711" s="44"/>
      <c r="AE711" s="44"/>
      <c r="AF711" s="44" t="str">
        <f>IF(AE711="","",AB711*AE711)</f>
        <v/>
      </c>
      <c r="AG711" s="45" t="str">
        <f>IF(AF711="","",AF711/(X711*100))</f>
        <v/>
      </c>
      <c r="AH711" s="35"/>
      <c r="AI711" s="27"/>
      <c r="AJ711" s="46"/>
      <c r="AK711" s="44"/>
      <c r="AL711" s="44"/>
      <c r="AM711" s="44"/>
      <c r="AN711" s="44" t="str">
        <f t="shared" si="3222"/>
        <v/>
      </c>
      <c r="AO711" s="44"/>
      <c r="AP711" s="44" t="str">
        <f t="shared" si="3223"/>
        <v/>
      </c>
      <c r="AQ711" s="44"/>
      <c r="AR711" s="44"/>
      <c r="AS711" s="44"/>
      <c r="AT711" s="44" t="str">
        <f t="shared" si="3201"/>
        <v/>
      </c>
      <c r="AU711" s="45" t="str">
        <f t="shared" si="3202"/>
        <v/>
      </c>
      <c r="AV711" s="35"/>
      <c r="AW711" s="27"/>
      <c r="AX711" s="46"/>
      <c r="AY711" s="44"/>
      <c r="AZ711" s="44"/>
      <c r="BA711" s="44"/>
      <c r="BB711" s="44" t="str">
        <f t="shared" si="3225"/>
        <v/>
      </c>
      <c r="BC711" s="44"/>
      <c r="BD711" s="44" t="str">
        <f t="shared" si="3226"/>
        <v/>
      </c>
      <c r="BE711" s="44"/>
      <c r="BF711" s="44"/>
      <c r="BG711" s="44"/>
      <c r="BH711" s="44" t="str">
        <f t="shared" si="3203"/>
        <v/>
      </c>
      <c r="BI711" s="45" t="str">
        <f t="shared" si="3204"/>
        <v/>
      </c>
      <c r="BJ711" s="35"/>
      <c r="BK711" s="50"/>
      <c r="BL711" s="51" t="str">
        <f>IF($A672="","",$A672)</f>
        <v/>
      </c>
      <c r="BM711" s="43"/>
      <c r="BN711" s="43" t="str">
        <f t="shared" si="3240"/>
        <v/>
      </c>
      <c r="BO711" s="43"/>
      <c r="BP711" s="87" t="str">
        <f t="shared" si="3241"/>
        <v/>
      </c>
      <c r="BQ711" s="43"/>
      <c r="BR711" s="43" t="str">
        <f t="shared" si="3242"/>
        <v/>
      </c>
      <c r="BS711" s="43"/>
      <c r="BT711" s="53" t="str">
        <f t="shared" si="3243"/>
        <v/>
      </c>
      <c r="BU711" s="47" t="str">
        <f t="shared" si="3244"/>
        <v/>
      </c>
      <c r="BV711" s="87" t="str">
        <f t="shared" si="3245"/>
        <v/>
      </c>
      <c r="BW711" s="89" t="str">
        <f t="shared" si="3246"/>
        <v/>
      </c>
      <c r="BX711" s="35"/>
      <c r="BY711" s="27"/>
      <c r="BZ711" s="51" t="str">
        <f>IF($A672="","",$A672)</f>
        <v/>
      </c>
      <c r="CA711" s="43"/>
      <c r="CB711" s="43" t="str">
        <f t="shared" si="3247"/>
        <v/>
      </c>
      <c r="CC711" s="43"/>
      <c r="CD711" s="87" t="str">
        <f t="shared" si="3248"/>
        <v/>
      </c>
      <c r="CE711" s="43"/>
      <c r="CF711" s="43" t="str">
        <f t="shared" si="3249"/>
        <v/>
      </c>
      <c r="CG711" s="43"/>
      <c r="CH711" s="53" t="str">
        <f t="shared" si="3250"/>
        <v/>
      </c>
      <c r="CI711" s="47" t="str">
        <f t="shared" si="3251"/>
        <v/>
      </c>
      <c r="CJ711" s="87" t="str">
        <f t="shared" si="3252"/>
        <v/>
      </c>
      <c r="CK711" s="89" t="str">
        <f t="shared" si="3253"/>
        <v/>
      </c>
      <c r="CL711" s="35"/>
      <c r="CM711" s="27"/>
      <c r="CN711" s="51" t="str">
        <f>IF($A672="","",$A672)</f>
        <v/>
      </c>
      <c r="CO711" s="43"/>
      <c r="CP711" s="43" t="str">
        <f t="shared" si="3254"/>
        <v/>
      </c>
      <c r="CQ711" s="43"/>
      <c r="CR711" s="87" t="str">
        <f t="shared" si="3255"/>
        <v/>
      </c>
      <c r="CS711" s="43"/>
      <c r="CT711" s="43" t="str">
        <f t="shared" si="3256"/>
        <v/>
      </c>
      <c r="CU711" s="43"/>
      <c r="CV711" s="53" t="str">
        <f t="shared" si="3257"/>
        <v/>
      </c>
      <c r="CW711" s="47" t="str">
        <f t="shared" si="3258"/>
        <v/>
      </c>
      <c r="CX711" s="87" t="str">
        <f t="shared" si="3259"/>
        <v/>
      </c>
      <c r="CY711" s="89" t="str">
        <f t="shared" si="3260"/>
        <v/>
      </c>
      <c r="CZ711" s="35"/>
      <c r="DA711" s="58"/>
      <c r="DB711" s="51" t="str">
        <f>IF($A672="","",$A672)</f>
        <v/>
      </c>
      <c r="DC711" s="43"/>
      <c r="DD711" s="43" t="str">
        <f t="shared" si="3261"/>
        <v/>
      </c>
      <c r="DE711" s="43"/>
      <c r="DF711" s="87" t="str">
        <f t="shared" si="3262"/>
        <v/>
      </c>
      <c r="DG711" s="43"/>
      <c r="DH711" s="43" t="str">
        <f t="shared" si="3263"/>
        <v/>
      </c>
      <c r="DI711" s="43"/>
      <c r="DJ711" s="53" t="str">
        <f t="shared" si="3264"/>
        <v/>
      </c>
      <c r="DK711" s="47" t="str">
        <f t="shared" si="3265"/>
        <v/>
      </c>
      <c r="DL711" s="87" t="str">
        <f t="shared" si="3266"/>
        <v/>
      </c>
      <c r="DM711" s="89" t="str">
        <f t="shared" si="3267"/>
        <v/>
      </c>
      <c r="DN711" s="35"/>
      <c r="DO711" s="27"/>
      <c r="DP711" s="51" t="str">
        <f>IF($A672="","",$A672)</f>
        <v/>
      </c>
      <c r="DQ711" s="43"/>
      <c r="DR711" s="43" t="str">
        <f t="shared" si="3268"/>
        <v/>
      </c>
      <c r="DS711" s="43"/>
      <c r="DT711" s="87" t="str">
        <f t="shared" si="3269"/>
        <v/>
      </c>
      <c r="DU711" s="43"/>
      <c r="DV711" s="43" t="str">
        <f t="shared" si="3270"/>
        <v/>
      </c>
      <c r="DW711" s="43"/>
      <c r="DX711" s="53" t="str">
        <f t="shared" si="3271"/>
        <v/>
      </c>
      <c r="DY711" s="47" t="str">
        <f t="shared" si="3272"/>
        <v/>
      </c>
      <c r="DZ711" s="87" t="str">
        <f t="shared" si="3273"/>
        <v/>
      </c>
      <c r="EA711" s="89" t="str">
        <f t="shared" si="3274"/>
        <v/>
      </c>
      <c r="EB711" s="35"/>
      <c r="EC711" s="27"/>
      <c r="ED711" s="46"/>
      <c r="EE711" s="67"/>
      <c r="EF711" s="44"/>
      <c r="EG711" s="44"/>
      <c r="EH711" s="44"/>
      <c r="EI711" s="44"/>
      <c r="EJ711" s="44" t="str">
        <f>IF(EI711="","",EI710+EK710-EI711)</f>
        <v/>
      </c>
      <c r="EK711" s="44"/>
      <c r="EL711" s="44"/>
      <c r="EM711" s="44"/>
      <c r="EN711" s="44" t="str">
        <f>IF(EM711="","",EJ711*EM711)</f>
        <v/>
      </c>
      <c r="EO711" s="45" t="str">
        <f>IF(EN711="","",EN711/(EF711*100))</f>
        <v/>
      </c>
      <c r="EP711" s="35"/>
      <c r="EQ711" s="27"/>
      <c r="ER711" s="46"/>
      <c r="ES711" s="44"/>
      <c r="ET711" s="44"/>
      <c r="EU711" s="44"/>
      <c r="EV711" s="44" t="str">
        <f t="shared" si="3230"/>
        <v/>
      </c>
      <c r="EW711" s="44"/>
      <c r="EX711" s="44" t="str">
        <f t="shared" si="3231"/>
        <v/>
      </c>
      <c r="EY711" s="44"/>
      <c r="EZ711" s="44"/>
      <c r="FA711" s="44"/>
      <c r="FB711" s="44" t="str">
        <f t="shared" si="3207"/>
        <v/>
      </c>
      <c r="FC711" s="45" t="str">
        <f t="shared" si="3208"/>
        <v/>
      </c>
      <c r="FD711" s="35"/>
      <c r="HW711" s="181"/>
      <c r="IY711" s="33"/>
      <c r="IZ711" s="51" t="str">
        <f>IF($A672="","",$A672)</f>
        <v/>
      </c>
      <c r="JA711" s="43"/>
      <c r="JB711" s="43" t="str">
        <f t="shared" si="3275"/>
        <v/>
      </c>
      <c r="JC711" s="43"/>
      <c r="JD711" s="87" t="str">
        <f t="shared" si="3276"/>
        <v/>
      </c>
      <c r="JE711" s="43"/>
      <c r="JF711" s="43" t="str">
        <f t="shared" si="3277"/>
        <v/>
      </c>
      <c r="JG711" s="43"/>
      <c r="JH711" s="53" t="str">
        <f t="shared" si="3278"/>
        <v/>
      </c>
      <c r="JI711" s="47" t="str">
        <f t="shared" si="3279"/>
        <v/>
      </c>
      <c r="JJ711" s="87" t="str">
        <f t="shared" si="3280"/>
        <v/>
      </c>
      <c r="JK711" s="89" t="str">
        <f t="shared" si="3281"/>
        <v/>
      </c>
      <c r="JL711" s="35"/>
      <c r="JM711" s="27"/>
      <c r="JN711" s="51" t="str">
        <f>IF($A672="","",$A672)</f>
        <v/>
      </c>
      <c r="JO711" s="43"/>
      <c r="JP711" s="43" t="str">
        <f t="shared" si="3282"/>
        <v/>
      </c>
      <c r="JQ711" s="43"/>
      <c r="JR711" s="87" t="str">
        <f t="shared" si="3283"/>
        <v/>
      </c>
      <c r="JS711" s="43"/>
      <c r="JT711" s="43" t="str">
        <f t="shared" si="3284"/>
        <v/>
      </c>
      <c r="JU711" s="43"/>
      <c r="JV711" s="53" t="str">
        <f t="shared" si="3285"/>
        <v/>
      </c>
      <c r="JW711" s="47" t="str">
        <f t="shared" si="3286"/>
        <v/>
      </c>
      <c r="JX711" s="87" t="str">
        <f t="shared" si="3287"/>
        <v/>
      </c>
      <c r="JY711" s="89" t="str">
        <f t="shared" si="3288"/>
        <v/>
      </c>
      <c r="JZ711" s="35"/>
      <c r="KA711" s="61"/>
      <c r="KB711" s="51" t="str">
        <f>IF($A672="","",$A672)</f>
        <v/>
      </c>
      <c r="KC711" s="43"/>
      <c r="KD711" s="43" t="str">
        <f t="shared" si="3289"/>
        <v/>
      </c>
      <c r="KE711" s="43"/>
      <c r="KF711" s="87" t="str">
        <f t="shared" si="3290"/>
        <v/>
      </c>
      <c r="KG711" s="43"/>
      <c r="KH711" s="43" t="str">
        <f t="shared" si="3291"/>
        <v/>
      </c>
      <c r="KI711" s="43"/>
      <c r="KJ711" s="53" t="str">
        <f t="shared" si="3292"/>
        <v/>
      </c>
      <c r="KK711" s="47" t="str">
        <f t="shared" si="3293"/>
        <v/>
      </c>
      <c r="KL711" s="87" t="str">
        <f t="shared" si="3294"/>
        <v/>
      </c>
      <c r="KM711" s="89" t="str">
        <f t="shared" si="3295"/>
        <v/>
      </c>
      <c r="KN711" s="35"/>
      <c r="KO711" s="27"/>
      <c r="KP711" s="51" t="str">
        <f>IF($A672="","",$A672)</f>
        <v/>
      </c>
      <c r="KQ711" s="43"/>
      <c r="KR711" s="43" t="str">
        <f t="shared" si="3296"/>
        <v/>
      </c>
      <c r="KS711" s="43"/>
      <c r="KT711" s="87" t="str">
        <f t="shared" si="3297"/>
        <v/>
      </c>
      <c r="KU711" s="43"/>
      <c r="KV711" s="43" t="str">
        <f t="shared" si="3298"/>
        <v/>
      </c>
      <c r="KW711" s="43"/>
      <c r="KX711" s="53" t="str">
        <f t="shared" si="3299"/>
        <v/>
      </c>
      <c r="KY711" s="47" t="str">
        <f t="shared" si="3300"/>
        <v/>
      </c>
      <c r="KZ711" s="87" t="str">
        <f t="shared" si="3301"/>
        <v/>
      </c>
      <c r="LA711" s="89" t="str">
        <f t="shared" si="3302"/>
        <v/>
      </c>
      <c r="LB711" s="35"/>
      <c r="LC711" s="27"/>
      <c r="LD711" s="46"/>
      <c r="LE711" s="44"/>
      <c r="LF711" s="44"/>
      <c r="LG711" s="44"/>
      <c r="LH711" s="44"/>
      <c r="LI711" s="44"/>
      <c r="LJ711" s="44"/>
      <c r="LK711" s="44"/>
      <c r="LL711" s="60"/>
      <c r="LM711" s="44"/>
      <c r="LN711" s="44"/>
      <c r="LO711" s="44"/>
      <c r="LP711" s="35"/>
      <c r="LQ711" s="27"/>
      <c r="LR711" s="46"/>
      <c r="LS711" s="67"/>
      <c r="LT711" s="44"/>
      <c r="LU711" s="44"/>
      <c r="LV711" s="44"/>
      <c r="LW711" s="44"/>
      <c r="LX711" s="44" t="str">
        <f>IF(LW711="","",LW710+LY710-LW711)</f>
        <v/>
      </c>
      <c r="LY711" s="44"/>
      <c r="LZ711" s="44"/>
      <c r="MA711" s="44"/>
      <c r="MB711" s="44" t="str">
        <f>IF(MA711="","",LX711*MA711)</f>
        <v/>
      </c>
      <c r="MC711" s="45" t="str">
        <f>IF(MB711="","",MB711/(LT711*100))</f>
        <v/>
      </c>
      <c r="MD711" s="35"/>
      <c r="ME711" s="27"/>
      <c r="MF711" s="46"/>
      <c r="MG711" s="67"/>
      <c r="MH711" s="44"/>
      <c r="MI711" s="44"/>
      <c r="MJ711" s="44"/>
      <c r="MK711" s="44"/>
      <c r="ML711" s="44" t="str">
        <f>IF(MK711="","",MK710+MM710-MK711)</f>
        <v/>
      </c>
      <c r="MM711" s="44"/>
      <c r="MN711" s="44"/>
      <c r="MO711" s="44"/>
      <c r="MP711" s="44" t="str">
        <f>IF(MO711="","",ML711*MO711)</f>
        <v/>
      </c>
      <c r="MQ711" s="45" t="str">
        <f>IF(MP711="","",MP711/(MH711*100))</f>
        <v/>
      </c>
      <c r="MR711" s="35"/>
      <c r="MS711" s="27"/>
      <c r="MT711" s="46"/>
      <c r="MU711" s="67"/>
      <c r="MV711" s="44"/>
      <c r="MW711" s="44"/>
      <c r="MX711" s="44"/>
      <c r="MY711" s="44"/>
      <c r="MZ711" s="44" t="str">
        <f>IF(MY711="","",MY710+NA710-MY711)</f>
        <v/>
      </c>
      <c r="NA711" s="44"/>
      <c r="NB711" s="44"/>
      <c r="NC711" s="44"/>
      <c r="ND711" s="44" t="str">
        <f>IF(NC711="","",MZ711*NC711)</f>
        <v/>
      </c>
      <c r="NE711" s="45" t="str">
        <f>IF(ND711="","",ND711/(MV711*100))</f>
        <v/>
      </c>
      <c r="NF711" s="35"/>
      <c r="NG711" s="27"/>
      <c r="NH711" s="46"/>
      <c r="NI711" s="67"/>
      <c r="NJ711" s="44"/>
      <c r="NK711" s="44"/>
      <c r="NL711" s="44"/>
      <c r="NM711" s="44"/>
      <c r="NN711" s="44" t="str">
        <f>IF(NM711="","",NM710+NO710-NM711)</f>
        <v/>
      </c>
      <c r="NO711" s="44"/>
      <c r="NP711" s="44"/>
      <c r="NQ711" s="44"/>
      <c r="NR711" s="44" t="str">
        <f>IF(NQ711="","",NN711*NQ711)</f>
        <v/>
      </c>
      <c r="NS711" s="45" t="str">
        <f>IF(NR711="","",NR711/(NJ711*100))</f>
        <v/>
      </c>
      <c r="NT711" s="35"/>
    </row>
    <row r="712" spans="1:384" x14ac:dyDescent="0.2">
      <c r="A712" s="38"/>
      <c r="B712" s="39"/>
      <c r="C712" s="40"/>
      <c r="D712" s="40"/>
      <c r="E712" s="40"/>
      <c r="F712" s="140"/>
      <c r="G712" s="140"/>
      <c r="H712" s="42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5"/>
      <c r="T712" s="35"/>
      <c r="U712" s="27"/>
      <c r="V712" s="46"/>
      <c r="W712" s="67"/>
      <c r="X712" s="44"/>
      <c r="Y712" s="44"/>
      <c r="Z712" s="44"/>
      <c r="AA712" s="44"/>
      <c r="AB712" s="44"/>
      <c r="AC712" s="44"/>
      <c r="AD712" s="44"/>
      <c r="AE712" s="44"/>
      <c r="AF712" s="44"/>
      <c r="AG712" s="45"/>
      <c r="AH712" s="35"/>
      <c r="AI712" s="27"/>
      <c r="AJ712" s="46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5"/>
      <c r="AV712" s="35"/>
      <c r="AW712" s="27"/>
      <c r="AX712" s="46"/>
      <c r="AY712" s="44"/>
      <c r="AZ712" s="44"/>
      <c r="BA712" s="44"/>
      <c r="BB712" s="44"/>
      <c r="BC712" s="44"/>
      <c r="BD712" s="44"/>
      <c r="BE712" s="44"/>
      <c r="BF712" s="44"/>
      <c r="BG712" s="44"/>
      <c r="BH712" s="44"/>
      <c r="BI712" s="45"/>
      <c r="BJ712" s="35"/>
      <c r="BK712" s="50"/>
      <c r="BL712" s="51"/>
      <c r="BM712" s="43"/>
      <c r="BN712" s="44" t="str">
        <f t="shared" si="3240"/>
        <v/>
      </c>
      <c r="BO712" s="43"/>
      <c r="BP712" s="44" t="str">
        <f t="shared" si="3241"/>
        <v/>
      </c>
      <c r="BQ712" s="43"/>
      <c r="BR712" s="44" t="str">
        <f t="shared" si="3242"/>
        <v/>
      </c>
      <c r="BS712" s="43"/>
      <c r="BT712" s="60" t="str">
        <f t="shared" si="3243"/>
        <v/>
      </c>
      <c r="BU712" s="67" t="str">
        <f t="shared" si="3244"/>
        <v/>
      </c>
      <c r="BV712" s="44" t="str">
        <f t="shared" si="3245"/>
        <v/>
      </c>
      <c r="BW712" s="45" t="str">
        <f t="shared" si="3246"/>
        <v/>
      </c>
      <c r="BX712" s="35"/>
      <c r="BY712" s="27"/>
      <c r="BZ712" s="51"/>
      <c r="CA712" s="43"/>
      <c r="CB712" s="44" t="str">
        <f t="shared" si="3247"/>
        <v/>
      </c>
      <c r="CC712" s="43"/>
      <c r="CD712" s="44" t="str">
        <f t="shared" si="3248"/>
        <v/>
      </c>
      <c r="CE712" s="43"/>
      <c r="CF712" s="44" t="str">
        <f t="shared" si="3249"/>
        <v/>
      </c>
      <c r="CG712" s="43"/>
      <c r="CH712" s="60" t="str">
        <f t="shared" si="3250"/>
        <v/>
      </c>
      <c r="CI712" s="67" t="str">
        <f t="shared" si="3251"/>
        <v/>
      </c>
      <c r="CJ712" s="44" t="str">
        <f t="shared" si="3252"/>
        <v/>
      </c>
      <c r="CK712" s="45" t="str">
        <f t="shared" si="3253"/>
        <v/>
      </c>
      <c r="CL712" s="35"/>
      <c r="CM712" s="27"/>
      <c r="CN712" s="51"/>
      <c r="CO712" s="43"/>
      <c r="CP712" s="44" t="str">
        <f t="shared" si="3254"/>
        <v/>
      </c>
      <c r="CQ712" s="43"/>
      <c r="CR712" s="44" t="str">
        <f t="shared" si="3255"/>
        <v/>
      </c>
      <c r="CS712" s="43"/>
      <c r="CT712" s="44" t="str">
        <f t="shared" si="3256"/>
        <v/>
      </c>
      <c r="CU712" s="43"/>
      <c r="CV712" s="60" t="str">
        <f t="shared" si="3257"/>
        <v/>
      </c>
      <c r="CW712" s="67" t="str">
        <f t="shared" si="3258"/>
        <v/>
      </c>
      <c r="CX712" s="44" t="str">
        <f t="shared" si="3259"/>
        <v/>
      </c>
      <c r="CY712" s="45" t="str">
        <f t="shared" si="3260"/>
        <v/>
      </c>
      <c r="CZ712" s="35"/>
      <c r="DA712" s="58"/>
      <c r="DB712" s="51"/>
      <c r="DC712" s="43"/>
      <c r="DD712" s="44" t="str">
        <f t="shared" si="3261"/>
        <v/>
      </c>
      <c r="DE712" s="43"/>
      <c r="DF712" s="44" t="str">
        <f t="shared" si="3262"/>
        <v/>
      </c>
      <c r="DG712" s="43"/>
      <c r="DH712" s="44" t="str">
        <f t="shared" si="3263"/>
        <v/>
      </c>
      <c r="DI712" s="43"/>
      <c r="DJ712" s="60" t="str">
        <f t="shared" si="3264"/>
        <v/>
      </c>
      <c r="DK712" s="67" t="str">
        <f t="shared" si="3265"/>
        <v/>
      </c>
      <c r="DL712" s="44" t="str">
        <f t="shared" si="3266"/>
        <v/>
      </c>
      <c r="DM712" s="45" t="str">
        <f t="shared" si="3267"/>
        <v/>
      </c>
      <c r="DN712" s="35"/>
      <c r="DO712" s="27"/>
      <c r="DP712" s="51"/>
      <c r="DQ712" s="43"/>
      <c r="DR712" s="44" t="str">
        <f t="shared" si="3268"/>
        <v/>
      </c>
      <c r="DS712" s="43"/>
      <c r="DT712" s="44" t="str">
        <f t="shared" si="3269"/>
        <v/>
      </c>
      <c r="DU712" s="43"/>
      <c r="DV712" s="44" t="str">
        <f t="shared" si="3270"/>
        <v/>
      </c>
      <c r="DW712" s="43"/>
      <c r="DX712" s="60" t="str">
        <f t="shared" si="3271"/>
        <v/>
      </c>
      <c r="DY712" s="67" t="str">
        <f t="shared" si="3272"/>
        <v/>
      </c>
      <c r="DZ712" s="44" t="str">
        <f t="shared" si="3273"/>
        <v/>
      </c>
      <c r="EA712" s="45" t="str">
        <f t="shared" si="3274"/>
        <v/>
      </c>
      <c r="EB712" s="35"/>
      <c r="EC712" s="27"/>
      <c r="ED712" s="46"/>
      <c r="EE712" s="67"/>
      <c r="EF712" s="44"/>
      <c r="EG712" s="44"/>
      <c r="EH712" s="44"/>
      <c r="EI712" s="44"/>
      <c r="EJ712" s="44"/>
      <c r="EK712" s="44"/>
      <c r="EL712" s="44"/>
      <c r="EM712" s="44"/>
      <c r="EN712" s="44"/>
      <c r="EO712" s="45"/>
      <c r="EP712" s="35"/>
      <c r="EQ712" s="27"/>
      <c r="ER712" s="46"/>
      <c r="ES712" s="44"/>
      <c r="ET712" s="44"/>
      <c r="EU712" s="44"/>
      <c r="EV712" s="44"/>
      <c r="EW712" s="44"/>
      <c r="EX712" s="44"/>
      <c r="EY712" s="44"/>
      <c r="EZ712" s="44"/>
      <c r="FA712" s="44"/>
      <c r="FB712" s="44"/>
      <c r="FC712" s="45"/>
      <c r="FD712" s="35"/>
      <c r="HW712" s="181"/>
      <c r="IY712" s="33"/>
      <c r="IZ712" s="51"/>
      <c r="JA712" s="43"/>
      <c r="JB712" s="44" t="str">
        <f t="shared" si="3275"/>
        <v/>
      </c>
      <c r="JC712" s="43"/>
      <c r="JD712" s="44" t="str">
        <f t="shared" si="3276"/>
        <v/>
      </c>
      <c r="JE712" s="43"/>
      <c r="JF712" s="44" t="str">
        <f t="shared" si="3277"/>
        <v/>
      </c>
      <c r="JG712" s="43"/>
      <c r="JH712" s="60" t="str">
        <f t="shared" si="3278"/>
        <v/>
      </c>
      <c r="JI712" s="67" t="str">
        <f t="shared" si="3279"/>
        <v/>
      </c>
      <c r="JJ712" s="44" t="str">
        <f t="shared" si="3280"/>
        <v/>
      </c>
      <c r="JK712" s="45" t="str">
        <f t="shared" si="3281"/>
        <v/>
      </c>
      <c r="JL712" s="35"/>
      <c r="JM712" s="27"/>
      <c r="JN712" s="51"/>
      <c r="JO712" s="43"/>
      <c r="JP712" s="44" t="str">
        <f t="shared" si="3282"/>
        <v/>
      </c>
      <c r="JQ712" s="43"/>
      <c r="JR712" s="44" t="str">
        <f t="shared" si="3283"/>
        <v/>
      </c>
      <c r="JS712" s="43"/>
      <c r="JT712" s="44" t="str">
        <f t="shared" si="3284"/>
        <v/>
      </c>
      <c r="JU712" s="43"/>
      <c r="JV712" s="60" t="str">
        <f t="shared" si="3285"/>
        <v/>
      </c>
      <c r="JW712" s="67" t="str">
        <f t="shared" si="3286"/>
        <v/>
      </c>
      <c r="JX712" s="44" t="str">
        <f t="shared" si="3287"/>
        <v/>
      </c>
      <c r="JY712" s="45" t="str">
        <f t="shared" si="3288"/>
        <v/>
      </c>
      <c r="JZ712" s="35"/>
      <c r="KA712" s="61"/>
      <c r="KB712" s="51"/>
      <c r="KC712" s="43"/>
      <c r="KD712" s="44" t="str">
        <f t="shared" si="3289"/>
        <v/>
      </c>
      <c r="KE712" s="43"/>
      <c r="KF712" s="44" t="str">
        <f t="shared" si="3290"/>
        <v/>
      </c>
      <c r="KG712" s="43"/>
      <c r="KH712" s="44" t="str">
        <f t="shared" si="3291"/>
        <v/>
      </c>
      <c r="KI712" s="43"/>
      <c r="KJ712" s="60" t="str">
        <f t="shared" si="3292"/>
        <v/>
      </c>
      <c r="KK712" s="67" t="str">
        <f t="shared" si="3293"/>
        <v/>
      </c>
      <c r="KL712" s="44" t="str">
        <f t="shared" si="3294"/>
        <v/>
      </c>
      <c r="KM712" s="45" t="str">
        <f t="shared" si="3295"/>
        <v/>
      </c>
      <c r="KN712" s="35"/>
      <c r="KO712" s="27"/>
      <c r="KP712" s="51"/>
      <c r="KQ712" s="43"/>
      <c r="KR712" s="44" t="str">
        <f t="shared" si="3296"/>
        <v/>
      </c>
      <c r="KS712" s="43"/>
      <c r="KT712" s="44" t="str">
        <f t="shared" si="3297"/>
        <v/>
      </c>
      <c r="KU712" s="43"/>
      <c r="KV712" s="44" t="str">
        <f t="shared" si="3298"/>
        <v/>
      </c>
      <c r="KW712" s="43"/>
      <c r="KX712" s="60" t="str">
        <f t="shared" si="3299"/>
        <v/>
      </c>
      <c r="KY712" s="67" t="str">
        <f t="shared" si="3300"/>
        <v/>
      </c>
      <c r="KZ712" s="44" t="str">
        <f t="shared" si="3301"/>
        <v/>
      </c>
      <c r="LA712" s="45" t="str">
        <f t="shared" si="3302"/>
        <v/>
      </c>
      <c r="LB712" s="35"/>
      <c r="LC712" s="27"/>
      <c r="LD712" s="46"/>
      <c r="LE712" s="44"/>
      <c r="LF712" s="44"/>
      <c r="LG712" s="44"/>
      <c r="LH712" s="44"/>
      <c r="LI712" s="44"/>
      <c r="LJ712" s="44"/>
      <c r="LK712" s="44"/>
      <c r="LL712" s="60"/>
      <c r="LM712" s="44"/>
      <c r="LN712" s="44"/>
      <c r="LO712" s="44"/>
      <c r="LP712" s="35"/>
      <c r="LQ712" s="27"/>
      <c r="LR712" s="46"/>
      <c r="LS712" s="67"/>
      <c r="LT712" s="44"/>
      <c r="LU712" s="44"/>
      <c r="LV712" s="44"/>
      <c r="LW712" s="44"/>
      <c r="LX712" s="44"/>
      <c r="LY712" s="44"/>
      <c r="LZ712" s="44"/>
      <c r="MA712" s="44"/>
      <c r="MB712" s="44"/>
      <c r="MC712" s="45"/>
      <c r="MD712" s="35"/>
      <c r="ME712" s="27"/>
      <c r="MF712" s="46"/>
      <c r="MG712" s="67"/>
      <c r="MH712" s="44"/>
      <c r="MI712" s="44"/>
      <c r="MJ712" s="44"/>
      <c r="MK712" s="44"/>
      <c r="ML712" s="44"/>
      <c r="MM712" s="44"/>
      <c r="MN712" s="44"/>
      <c r="MO712" s="44"/>
      <c r="MP712" s="44"/>
      <c r="MQ712" s="45"/>
      <c r="MR712" s="35"/>
      <c r="MS712" s="27"/>
      <c r="MT712" s="46"/>
      <c r="MU712" s="67"/>
      <c r="MV712" s="44"/>
      <c r="MW712" s="44"/>
      <c r="MX712" s="44"/>
      <c r="MY712" s="44"/>
      <c r="MZ712" s="44"/>
      <c r="NA712" s="44"/>
      <c r="NB712" s="44"/>
      <c r="NC712" s="44"/>
      <c r="ND712" s="44"/>
      <c r="NE712" s="45"/>
      <c r="NF712" s="35"/>
      <c r="NG712" s="27"/>
      <c r="NH712" s="46"/>
      <c r="NI712" s="67"/>
      <c r="NJ712" s="44"/>
      <c r="NK712" s="44"/>
      <c r="NL712" s="44"/>
      <c r="NM712" s="44"/>
      <c r="NN712" s="44"/>
      <c r="NO712" s="44"/>
      <c r="NP712" s="44"/>
      <c r="NQ712" s="44"/>
      <c r="NR712" s="44"/>
      <c r="NS712" s="45"/>
      <c r="NT712" s="35"/>
    </row>
    <row r="713" spans="1:384" x14ac:dyDescent="0.2">
      <c r="A713" s="38"/>
      <c r="B713" s="39"/>
      <c r="C713" s="40"/>
      <c r="D713" s="40"/>
      <c r="E713" s="40"/>
      <c r="F713" s="140"/>
      <c r="G713" s="140"/>
      <c r="H713" s="42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5"/>
      <c r="T713" s="35"/>
      <c r="U713" s="27"/>
      <c r="V713" s="46"/>
      <c r="W713" s="67"/>
      <c r="X713" s="44"/>
      <c r="Y713" s="44"/>
      <c r="Z713" s="44"/>
      <c r="AA713" s="44"/>
      <c r="AB713" s="44"/>
      <c r="AC713" s="44"/>
      <c r="AD713" s="44"/>
      <c r="AE713" s="44"/>
      <c r="AF713" s="44"/>
      <c r="AG713" s="45"/>
      <c r="AH713" s="35"/>
      <c r="AI713" s="27"/>
      <c r="AJ713" s="46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5"/>
      <c r="AV713" s="35"/>
      <c r="AW713" s="27"/>
      <c r="AX713" s="46"/>
      <c r="AY713" s="44"/>
      <c r="AZ713" s="44"/>
      <c r="BA713" s="44"/>
      <c r="BB713" s="44"/>
      <c r="BC713" s="44"/>
      <c r="BD713" s="44"/>
      <c r="BE713" s="44"/>
      <c r="BF713" s="44"/>
      <c r="BG713" s="44"/>
      <c r="BH713" s="44"/>
      <c r="BI713" s="45"/>
      <c r="BJ713" s="35"/>
      <c r="BK713" s="50"/>
      <c r="BL713" s="51"/>
      <c r="BM713" s="43"/>
      <c r="BN713" s="44" t="str">
        <f t="shared" si="3240"/>
        <v/>
      </c>
      <c r="BO713" s="43"/>
      <c r="BP713" s="44" t="str">
        <f t="shared" si="3241"/>
        <v/>
      </c>
      <c r="BQ713" s="43"/>
      <c r="BR713" s="44" t="str">
        <f t="shared" si="3242"/>
        <v/>
      </c>
      <c r="BS713" s="43"/>
      <c r="BT713" s="60" t="str">
        <f t="shared" si="3243"/>
        <v/>
      </c>
      <c r="BU713" s="67" t="str">
        <f t="shared" si="3244"/>
        <v/>
      </c>
      <c r="BV713" s="44" t="str">
        <f t="shared" si="3245"/>
        <v/>
      </c>
      <c r="BW713" s="45" t="str">
        <f t="shared" si="3246"/>
        <v/>
      </c>
      <c r="BX713" s="35"/>
      <c r="BY713" s="27"/>
      <c r="BZ713" s="51"/>
      <c r="CA713" s="43"/>
      <c r="CB713" s="44" t="str">
        <f t="shared" si="3247"/>
        <v/>
      </c>
      <c r="CC713" s="43"/>
      <c r="CD713" s="44" t="str">
        <f t="shared" si="3248"/>
        <v/>
      </c>
      <c r="CE713" s="43"/>
      <c r="CF713" s="44" t="str">
        <f t="shared" si="3249"/>
        <v/>
      </c>
      <c r="CG713" s="43"/>
      <c r="CH713" s="60" t="str">
        <f t="shared" si="3250"/>
        <v/>
      </c>
      <c r="CI713" s="67" t="str">
        <f t="shared" si="3251"/>
        <v/>
      </c>
      <c r="CJ713" s="44" t="str">
        <f t="shared" si="3252"/>
        <v/>
      </c>
      <c r="CK713" s="45" t="str">
        <f t="shared" si="3253"/>
        <v/>
      </c>
      <c r="CL713" s="35"/>
      <c r="CM713" s="27"/>
      <c r="CN713" s="51"/>
      <c r="CO713" s="43"/>
      <c r="CP713" s="44" t="str">
        <f t="shared" si="3254"/>
        <v/>
      </c>
      <c r="CQ713" s="43"/>
      <c r="CR713" s="44" t="str">
        <f t="shared" si="3255"/>
        <v/>
      </c>
      <c r="CS713" s="43"/>
      <c r="CT713" s="44" t="str">
        <f t="shared" si="3256"/>
        <v/>
      </c>
      <c r="CU713" s="43"/>
      <c r="CV713" s="60" t="str">
        <f t="shared" si="3257"/>
        <v/>
      </c>
      <c r="CW713" s="67" t="str">
        <f t="shared" si="3258"/>
        <v/>
      </c>
      <c r="CX713" s="44" t="str">
        <f t="shared" si="3259"/>
        <v/>
      </c>
      <c r="CY713" s="45" t="str">
        <f t="shared" si="3260"/>
        <v/>
      </c>
      <c r="CZ713" s="35"/>
      <c r="DA713" s="58"/>
      <c r="DB713" s="51"/>
      <c r="DC713" s="43"/>
      <c r="DD713" s="44" t="str">
        <f t="shared" si="3261"/>
        <v/>
      </c>
      <c r="DE713" s="43"/>
      <c r="DF713" s="44" t="str">
        <f t="shared" si="3262"/>
        <v/>
      </c>
      <c r="DG713" s="43"/>
      <c r="DH713" s="44" t="str">
        <f t="shared" si="3263"/>
        <v/>
      </c>
      <c r="DI713" s="43"/>
      <c r="DJ713" s="60" t="str">
        <f t="shared" si="3264"/>
        <v/>
      </c>
      <c r="DK713" s="67" t="str">
        <f t="shared" si="3265"/>
        <v/>
      </c>
      <c r="DL713" s="44" t="str">
        <f t="shared" si="3266"/>
        <v/>
      </c>
      <c r="DM713" s="45" t="str">
        <f t="shared" si="3267"/>
        <v/>
      </c>
      <c r="DN713" s="35"/>
      <c r="DO713" s="27"/>
      <c r="DP713" s="51"/>
      <c r="DQ713" s="43"/>
      <c r="DR713" s="44" t="str">
        <f t="shared" si="3268"/>
        <v/>
      </c>
      <c r="DS713" s="43"/>
      <c r="DT713" s="44" t="str">
        <f t="shared" si="3269"/>
        <v/>
      </c>
      <c r="DU713" s="43"/>
      <c r="DV713" s="44" t="str">
        <f t="shared" si="3270"/>
        <v/>
      </c>
      <c r="DW713" s="43"/>
      <c r="DX713" s="60" t="str">
        <f t="shared" si="3271"/>
        <v/>
      </c>
      <c r="DY713" s="67" t="str">
        <f t="shared" si="3272"/>
        <v/>
      </c>
      <c r="DZ713" s="44" t="str">
        <f t="shared" si="3273"/>
        <v/>
      </c>
      <c r="EA713" s="45" t="str">
        <f t="shared" si="3274"/>
        <v/>
      </c>
      <c r="EB713" s="35"/>
      <c r="EC713" s="27"/>
      <c r="ED713" s="46"/>
      <c r="EE713" s="67"/>
      <c r="EF713" s="44"/>
      <c r="EG713" s="44"/>
      <c r="EH713" s="44"/>
      <c r="EI713" s="44"/>
      <c r="EJ713" s="44"/>
      <c r="EK713" s="44"/>
      <c r="EL713" s="44"/>
      <c r="EM713" s="44"/>
      <c r="EN713" s="44"/>
      <c r="EO713" s="45"/>
      <c r="EP713" s="35"/>
      <c r="EQ713" s="27"/>
      <c r="ER713" s="46"/>
      <c r="ES713" s="44"/>
      <c r="ET713" s="44"/>
      <c r="EU713" s="44"/>
      <c r="EV713" s="44"/>
      <c r="EW713" s="44"/>
      <c r="EX713" s="44"/>
      <c r="EY713" s="44"/>
      <c r="EZ713" s="44"/>
      <c r="FA713" s="44"/>
      <c r="FB713" s="44"/>
      <c r="FC713" s="45"/>
      <c r="FD713" s="35"/>
      <c r="HW713" s="181"/>
      <c r="IY713" s="33"/>
      <c r="IZ713" s="51"/>
      <c r="JA713" s="43"/>
      <c r="JB713" s="44" t="str">
        <f t="shared" si="3275"/>
        <v/>
      </c>
      <c r="JC713" s="43"/>
      <c r="JD713" s="44" t="str">
        <f t="shared" si="3276"/>
        <v/>
      </c>
      <c r="JE713" s="43"/>
      <c r="JF713" s="44" t="str">
        <f t="shared" si="3277"/>
        <v/>
      </c>
      <c r="JG713" s="43"/>
      <c r="JH713" s="60" t="str">
        <f t="shared" si="3278"/>
        <v/>
      </c>
      <c r="JI713" s="67" t="str">
        <f t="shared" si="3279"/>
        <v/>
      </c>
      <c r="JJ713" s="44" t="str">
        <f t="shared" si="3280"/>
        <v/>
      </c>
      <c r="JK713" s="45" t="str">
        <f t="shared" si="3281"/>
        <v/>
      </c>
      <c r="JL713" s="35"/>
      <c r="JM713" s="27"/>
      <c r="JN713" s="51"/>
      <c r="JO713" s="43"/>
      <c r="JP713" s="44" t="str">
        <f t="shared" si="3282"/>
        <v/>
      </c>
      <c r="JQ713" s="43"/>
      <c r="JR713" s="44" t="str">
        <f t="shared" si="3283"/>
        <v/>
      </c>
      <c r="JS713" s="43"/>
      <c r="JT713" s="44" t="str">
        <f t="shared" si="3284"/>
        <v/>
      </c>
      <c r="JU713" s="43"/>
      <c r="JV713" s="60" t="str">
        <f t="shared" si="3285"/>
        <v/>
      </c>
      <c r="JW713" s="67" t="str">
        <f t="shared" si="3286"/>
        <v/>
      </c>
      <c r="JX713" s="44" t="str">
        <f t="shared" si="3287"/>
        <v/>
      </c>
      <c r="JY713" s="45" t="str">
        <f t="shared" si="3288"/>
        <v/>
      </c>
      <c r="JZ713" s="35"/>
      <c r="KA713" s="61"/>
      <c r="KB713" s="51"/>
      <c r="KC713" s="43"/>
      <c r="KD713" s="44" t="str">
        <f t="shared" si="3289"/>
        <v/>
      </c>
      <c r="KE713" s="43"/>
      <c r="KF713" s="44" t="str">
        <f t="shared" si="3290"/>
        <v/>
      </c>
      <c r="KG713" s="43"/>
      <c r="KH713" s="44" t="str">
        <f t="shared" si="3291"/>
        <v/>
      </c>
      <c r="KI713" s="43"/>
      <c r="KJ713" s="60" t="str">
        <f t="shared" si="3292"/>
        <v/>
      </c>
      <c r="KK713" s="67" t="str">
        <f t="shared" si="3293"/>
        <v/>
      </c>
      <c r="KL713" s="44" t="str">
        <f t="shared" si="3294"/>
        <v/>
      </c>
      <c r="KM713" s="45" t="str">
        <f t="shared" si="3295"/>
        <v/>
      </c>
      <c r="KN713" s="35"/>
      <c r="KO713" s="27"/>
      <c r="KP713" s="51"/>
      <c r="KQ713" s="43"/>
      <c r="KR713" s="44" t="str">
        <f t="shared" si="3296"/>
        <v/>
      </c>
      <c r="KS713" s="43"/>
      <c r="KT713" s="44" t="str">
        <f t="shared" si="3297"/>
        <v/>
      </c>
      <c r="KU713" s="43"/>
      <c r="KV713" s="44" t="str">
        <f t="shared" si="3298"/>
        <v/>
      </c>
      <c r="KW713" s="43"/>
      <c r="KX713" s="60" t="str">
        <f t="shared" si="3299"/>
        <v/>
      </c>
      <c r="KY713" s="67" t="str">
        <f t="shared" si="3300"/>
        <v/>
      </c>
      <c r="KZ713" s="44" t="str">
        <f t="shared" si="3301"/>
        <v/>
      </c>
      <c r="LA713" s="45" t="str">
        <f t="shared" si="3302"/>
        <v/>
      </c>
      <c r="LB713" s="35"/>
      <c r="LC713" s="27"/>
      <c r="LD713" s="46"/>
      <c r="LE713" s="44"/>
      <c r="LF713" s="44"/>
      <c r="LG713" s="44"/>
      <c r="LH713" s="44"/>
      <c r="LI713" s="44"/>
      <c r="LJ713" s="44"/>
      <c r="LK713" s="44"/>
      <c r="LL713" s="60"/>
      <c r="LM713" s="44"/>
      <c r="LN713" s="44"/>
      <c r="LO713" s="44"/>
      <c r="LP713" s="35"/>
      <c r="LQ713" s="27"/>
      <c r="LR713" s="46"/>
      <c r="LS713" s="67"/>
      <c r="LT713" s="44"/>
      <c r="LU713" s="44"/>
      <c r="LV713" s="44"/>
      <c r="LW713" s="44"/>
      <c r="LX713" s="44"/>
      <c r="LY713" s="44"/>
      <c r="LZ713" s="44"/>
      <c r="MA713" s="44"/>
      <c r="MB713" s="44"/>
      <c r="MC713" s="45"/>
      <c r="MD713" s="35"/>
      <c r="ME713" s="27"/>
      <c r="MF713" s="46"/>
      <c r="MG713" s="67"/>
      <c r="MH713" s="44"/>
      <c r="MI713" s="44"/>
      <c r="MJ713" s="44"/>
      <c r="MK713" s="44"/>
      <c r="ML713" s="44"/>
      <c r="MM713" s="44"/>
      <c r="MN713" s="44"/>
      <c r="MO713" s="44"/>
      <c r="MP713" s="44"/>
      <c r="MQ713" s="45"/>
      <c r="MR713" s="35"/>
      <c r="MS713" s="27"/>
      <c r="MT713" s="46"/>
      <c r="MU713" s="67"/>
      <c r="MV713" s="44"/>
      <c r="MW713" s="44"/>
      <c r="MX713" s="44"/>
      <c r="MY713" s="44"/>
      <c r="MZ713" s="44"/>
      <c r="NA713" s="44"/>
      <c r="NB713" s="44"/>
      <c r="NC713" s="44"/>
      <c r="ND713" s="44"/>
      <c r="NE713" s="45"/>
      <c r="NF713" s="35"/>
      <c r="NG713" s="27"/>
      <c r="NH713" s="46"/>
      <c r="NI713" s="67"/>
      <c r="NJ713" s="44"/>
      <c r="NK713" s="44"/>
      <c r="NL713" s="44"/>
      <c r="NM713" s="44"/>
      <c r="NN713" s="44"/>
      <c r="NO713" s="44"/>
      <c r="NP713" s="44"/>
      <c r="NQ713" s="44"/>
      <c r="NR713" s="44"/>
      <c r="NS713" s="45"/>
      <c r="NT713" s="35"/>
    </row>
    <row r="714" spans="1:384" ht="15" customHeight="1" thickBot="1" x14ac:dyDescent="0.25">
      <c r="A714" s="38"/>
      <c r="B714" s="39"/>
      <c r="C714" s="40"/>
      <c r="D714" s="40"/>
      <c r="E714" s="40"/>
      <c r="F714" s="140"/>
      <c r="G714" s="140"/>
      <c r="H714" s="42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5"/>
      <c r="T714" s="35"/>
      <c r="U714" s="27"/>
      <c r="V714" s="46"/>
      <c r="W714" s="67"/>
      <c r="X714" s="44"/>
      <c r="Y714" s="44"/>
      <c r="Z714" s="44"/>
      <c r="AA714" s="44"/>
      <c r="AB714" s="44"/>
      <c r="AC714" s="44"/>
      <c r="AD714" s="44"/>
      <c r="AE714" s="44"/>
      <c r="AF714" s="44"/>
      <c r="AG714" s="45"/>
      <c r="AH714" s="35"/>
      <c r="AI714" s="27"/>
      <c r="AJ714" s="46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5"/>
      <c r="AV714" s="35"/>
      <c r="AW714" s="27"/>
      <c r="AX714" s="46"/>
      <c r="AY714" s="44"/>
      <c r="AZ714" s="44"/>
      <c r="BA714" s="44"/>
      <c r="BB714" s="44"/>
      <c r="BC714" s="44"/>
      <c r="BD714" s="44"/>
      <c r="BE714" s="44"/>
      <c r="BF714" s="44"/>
      <c r="BG714" s="44"/>
      <c r="BH714" s="44"/>
      <c r="BI714" s="45"/>
      <c r="BJ714" s="35"/>
      <c r="BK714" s="50"/>
      <c r="BL714" s="51"/>
      <c r="BM714" s="43"/>
      <c r="BN714" s="44" t="str">
        <f t="shared" si="3240"/>
        <v/>
      </c>
      <c r="BO714" s="44"/>
      <c r="BP714" s="44" t="str">
        <f t="shared" si="3241"/>
        <v/>
      </c>
      <c r="BQ714" s="44"/>
      <c r="BR714" s="44" t="str">
        <f t="shared" si="3242"/>
        <v/>
      </c>
      <c r="BS714" s="43"/>
      <c r="BT714" s="77" t="str">
        <f t="shared" si="3243"/>
        <v/>
      </c>
      <c r="BU714" s="78" t="str">
        <f t="shared" si="3244"/>
        <v/>
      </c>
      <c r="BV714" s="75" t="str">
        <f t="shared" si="3245"/>
        <v/>
      </c>
      <c r="BW714" s="79" t="str">
        <f t="shared" si="3246"/>
        <v/>
      </c>
      <c r="BX714" s="35"/>
      <c r="BY714" s="27"/>
      <c r="BZ714" s="51"/>
      <c r="CA714" s="43"/>
      <c r="CB714" s="44" t="str">
        <f t="shared" si="3247"/>
        <v/>
      </c>
      <c r="CC714" s="44"/>
      <c r="CD714" s="44" t="str">
        <f t="shared" si="3248"/>
        <v/>
      </c>
      <c r="CE714" s="44"/>
      <c r="CF714" s="44" t="str">
        <f t="shared" si="3249"/>
        <v/>
      </c>
      <c r="CG714" s="43"/>
      <c r="CH714" s="77" t="str">
        <f t="shared" si="3250"/>
        <v/>
      </c>
      <c r="CI714" s="78" t="str">
        <f t="shared" si="3251"/>
        <v/>
      </c>
      <c r="CJ714" s="75" t="str">
        <f t="shared" si="3252"/>
        <v/>
      </c>
      <c r="CK714" s="79" t="str">
        <f t="shared" si="3253"/>
        <v/>
      </c>
      <c r="CL714" s="35"/>
      <c r="CM714" s="27"/>
      <c r="CN714" s="51"/>
      <c r="CO714" s="43"/>
      <c r="CP714" s="44" t="str">
        <f t="shared" si="3254"/>
        <v/>
      </c>
      <c r="CQ714" s="44"/>
      <c r="CR714" s="44" t="str">
        <f t="shared" si="3255"/>
        <v/>
      </c>
      <c r="CS714" s="44"/>
      <c r="CT714" s="44" t="str">
        <f t="shared" si="3256"/>
        <v/>
      </c>
      <c r="CU714" s="43"/>
      <c r="CV714" s="77" t="str">
        <f t="shared" si="3257"/>
        <v/>
      </c>
      <c r="CW714" s="78" t="str">
        <f t="shared" si="3258"/>
        <v/>
      </c>
      <c r="CX714" s="75" t="str">
        <f t="shared" si="3259"/>
        <v/>
      </c>
      <c r="CY714" s="79" t="str">
        <f t="shared" si="3260"/>
        <v/>
      </c>
      <c r="CZ714" s="35"/>
      <c r="DA714" s="58"/>
      <c r="DB714" s="51"/>
      <c r="DC714" s="43"/>
      <c r="DD714" s="44" t="str">
        <f t="shared" si="3261"/>
        <v/>
      </c>
      <c r="DE714" s="44"/>
      <c r="DF714" s="44" t="str">
        <f t="shared" si="3262"/>
        <v/>
      </c>
      <c r="DG714" s="44"/>
      <c r="DH714" s="44" t="str">
        <f t="shared" si="3263"/>
        <v/>
      </c>
      <c r="DI714" s="43"/>
      <c r="DJ714" s="77" t="str">
        <f t="shared" si="3264"/>
        <v/>
      </c>
      <c r="DK714" s="78" t="str">
        <f t="shared" si="3265"/>
        <v/>
      </c>
      <c r="DL714" s="75" t="str">
        <f t="shared" si="3266"/>
        <v/>
      </c>
      <c r="DM714" s="79" t="str">
        <f t="shared" si="3267"/>
        <v/>
      </c>
      <c r="DN714" s="35"/>
      <c r="DO714" s="27"/>
      <c r="DP714" s="51"/>
      <c r="DQ714" s="43"/>
      <c r="DR714" s="44" t="str">
        <f t="shared" si="3268"/>
        <v/>
      </c>
      <c r="DS714" s="44"/>
      <c r="DT714" s="44" t="str">
        <f t="shared" si="3269"/>
        <v/>
      </c>
      <c r="DU714" s="44"/>
      <c r="DV714" s="44" t="str">
        <f t="shared" si="3270"/>
        <v/>
      </c>
      <c r="DW714" s="43"/>
      <c r="DX714" s="77" t="str">
        <f t="shared" si="3271"/>
        <v/>
      </c>
      <c r="DY714" s="78" t="str">
        <f t="shared" si="3272"/>
        <v/>
      </c>
      <c r="DZ714" s="75" t="str">
        <f t="shared" si="3273"/>
        <v/>
      </c>
      <c r="EA714" s="79" t="str">
        <f t="shared" si="3274"/>
        <v/>
      </c>
      <c r="EB714" s="35"/>
      <c r="EC714" s="27"/>
      <c r="ED714" s="46"/>
      <c r="EE714" s="67"/>
      <c r="EF714" s="44"/>
      <c r="EG714" s="44"/>
      <c r="EH714" s="44"/>
      <c r="EI714" s="44"/>
      <c r="EJ714" s="44"/>
      <c r="EK714" s="44"/>
      <c r="EL714" s="44"/>
      <c r="EM714" s="44"/>
      <c r="EN714" s="44"/>
      <c r="EO714" s="45"/>
      <c r="EP714" s="35"/>
      <c r="EQ714" s="27"/>
      <c r="ER714" s="46"/>
      <c r="ES714" s="44"/>
      <c r="ET714" s="44"/>
      <c r="EU714" s="44"/>
      <c r="EV714" s="44"/>
      <c r="EW714" s="44"/>
      <c r="EX714" s="44"/>
      <c r="EY714" s="44"/>
      <c r="EZ714" s="44"/>
      <c r="FA714" s="44"/>
      <c r="FB714" s="44"/>
      <c r="FC714" s="45"/>
      <c r="FD714" s="35"/>
      <c r="HW714" s="181"/>
      <c r="IY714" s="33"/>
      <c r="IZ714" s="51"/>
      <c r="JA714" s="43"/>
      <c r="JB714" s="44" t="str">
        <f t="shared" si="3275"/>
        <v/>
      </c>
      <c r="JC714" s="44"/>
      <c r="JD714" s="44" t="str">
        <f t="shared" si="3276"/>
        <v/>
      </c>
      <c r="JE714" s="44"/>
      <c r="JF714" s="44" t="str">
        <f t="shared" si="3277"/>
        <v/>
      </c>
      <c r="JG714" s="43"/>
      <c r="JH714" s="77" t="str">
        <f t="shared" si="3278"/>
        <v/>
      </c>
      <c r="JI714" s="78" t="str">
        <f t="shared" si="3279"/>
        <v/>
      </c>
      <c r="JJ714" s="75" t="str">
        <f t="shared" si="3280"/>
        <v/>
      </c>
      <c r="JK714" s="79" t="str">
        <f t="shared" si="3281"/>
        <v/>
      </c>
      <c r="JL714" s="35"/>
      <c r="JM714" s="27"/>
      <c r="JN714" s="51"/>
      <c r="JO714" s="43"/>
      <c r="JP714" s="44" t="str">
        <f t="shared" si="3282"/>
        <v/>
      </c>
      <c r="JQ714" s="44"/>
      <c r="JR714" s="44" t="str">
        <f t="shared" si="3283"/>
        <v/>
      </c>
      <c r="JS714" s="44"/>
      <c r="JT714" s="44" t="str">
        <f t="shared" si="3284"/>
        <v/>
      </c>
      <c r="JU714" s="43"/>
      <c r="JV714" s="77" t="str">
        <f t="shared" si="3285"/>
        <v/>
      </c>
      <c r="JW714" s="78" t="str">
        <f t="shared" si="3286"/>
        <v/>
      </c>
      <c r="JX714" s="75" t="str">
        <f t="shared" si="3287"/>
        <v/>
      </c>
      <c r="JY714" s="79" t="str">
        <f t="shared" si="3288"/>
        <v/>
      </c>
      <c r="JZ714" s="35"/>
      <c r="KA714" s="61"/>
      <c r="KB714" s="51"/>
      <c r="KC714" s="43"/>
      <c r="KD714" s="44" t="str">
        <f t="shared" si="3289"/>
        <v/>
      </c>
      <c r="KE714" s="44"/>
      <c r="KF714" s="44" t="str">
        <f t="shared" si="3290"/>
        <v/>
      </c>
      <c r="KG714" s="44"/>
      <c r="KH714" s="44" t="str">
        <f t="shared" si="3291"/>
        <v/>
      </c>
      <c r="KI714" s="43"/>
      <c r="KJ714" s="77" t="str">
        <f t="shared" si="3292"/>
        <v/>
      </c>
      <c r="KK714" s="78" t="str">
        <f t="shared" si="3293"/>
        <v/>
      </c>
      <c r="KL714" s="75" t="str">
        <f t="shared" si="3294"/>
        <v/>
      </c>
      <c r="KM714" s="79" t="str">
        <f t="shared" si="3295"/>
        <v/>
      </c>
      <c r="KN714" s="35"/>
      <c r="KO714" s="27"/>
      <c r="KP714" s="51"/>
      <c r="KQ714" s="43"/>
      <c r="KR714" s="44" t="str">
        <f t="shared" si="3296"/>
        <v/>
      </c>
      <c r="KS714" s="44"/>
      <c r="KT714" s="44"/>
      <c r="KU714" s="44"/>
      <c r="KV714" s="44"/>
      <c r="KW714" s="43"/>
      <c r="KX714" s="77" t="str">
        <f t="shared" si="3299"/>
        <v/>
      </c>
      <c r="KY714" s="78" t="str">
        <f t="shared" si="3300"/>
        <v/>
      </c>
      <c r="KZ714" s="75" t="str">
        <f t="shared" si="3301"/>
        <v/>
      </c>
      <c r="LA714" s="79" t="str">
        <f t="shared" si="3302"/>
        <v/>
      </c>
      <c r="LB714" s="35"/>
      <c r="LC714" s="27"/>
      <c r="LD714" s="46"/>
      <c r="LE714" s="44"/>
      <c r="LF714" s="44"/>
      <c r="LG714" s="44"/>
      <c r="LH714" s="44"/>
      <c r="LI714" s="44"/>
      <c r="LJ714" s="44"/>
      <c r="LK714" s="44"/>
      <c r="LL714" s="60"/>
      <c r="LM714" s="44"/>
      <c r="LN714" s="44"/>
      <c r="LO714" s="44"/>
      <c r="LP714" s="35"/>
      <c r="LQ714" s="27"/>
      <c r="LR714" s="46"/>
      <c r="LS714" s="67"/>
      <c r="LT714" s="44"/>
      <c r="LU714" s="44"/>
      <c r="LV714" s="44"/>
      <c r="LW714" s="44"/>
      <c r="LX714" s="44"/>
      <c r="LY714" s="44"/>
      <c r="LZ714" s="44"/>
      <c r="MA714" s="44"/>
      <c r="MB714" s="44"/>
      <c r="MC714" s="45"/>
      <c r="MD714" s="35"/>
      <c r="ME714" s="27"/>
      <c r="MF714" s="46"/>
      <c r="MG714" s="67"/>
      <c r="MH714" s="44"/>
      <c r="MI714" s="44"/>
      <c r="MJ714" s="44"/>
      <c r="MK714" s="44"/>
      <c r="ML714" s="44"/>
      <c r="MM714" s="44"/>
      <c r="MN714" s="44"/>
      <c r="MO714" s="44"/>
      <c r="MP714" s="44"/>
      <c r="MQ714" s="45"/>
      <c r="MR714" s="35"/>
      <c r="MS714" s="27"/>
      <c r="MT714" s="46"/>
      <c r="MU714" s="67"/>
      <c r="MV714" s="44"/>
      <c r="MW714" s="44"/>
      <c r="MX714" s="44"/>
      <c r="MY714" s="44"/>
      <c r="MZ714" s="44"/>
      <c r="NA714" s="44"/>
      <c r="NB714" s="44"/>
      <c r="NC714" s="44"/>
      <c r="ND714" s="44"/>
      <c r="NE714" s="45"/>
      <c r="NF714" s="35"/>
      <c r="NG714" s="27"/>
      <c r="NH714" s="46"/>
      <c r="NI714" s="67"/>
      <c r="NJ714" s="44"/>
      <c r="NK714" s="44"/>
      <c r="NL714" s="44"/>
      <c r="NM714" s="44"/>
      <c r="NN714" s="44"/>
      <c r="NO714" s="44"/>
      <c r="NP714" s="44"/>
      <c r="NQ714" s="44"/>
      <c r="NR714" s="44"/>
      <c r="NS714" s="45"/>
      <c r="NT714" s="35"/>
    </row>
    <row r="715" spans="1:384" ht="15" customHeight="1" thickTop="1" x14ac:dyDescent="0.2">
      <c r="A715" s="110" t="s">
        <v>741</v>
      </c>
      <c r="B715" s="39"/>
      <c r="C715" s="40"/>
      <c r="D715" s="40"/>
      <c r="E715" s="40"/>
      <c r="F715" s="140"/>
      <c r="G715" s="140"/>
      <c r="H715" s="42"/>
      <c r="I715" s="23" t="s">
        <v>29</v>
      </c>
      <c r="J715" s="44">
        <f>SUM(J659:J711)*100</f>
        <v>50700</v>
      </c>
      <c r="K715" s="44"/>
      <c r="L715" s="44"/>
      <c r="M715" s="23"/>
      <c r="N715" s="44"/>
      <c r="O715" s="44"/>
      <c r="P715" s="44"/>
      <c r="Q715" s="44"/>
      <c r="R715" s="44"/>
      <c r="S715" s="44"/>
      <c r="T715" s="35"/>
      <c r="U715" s="27"/>
      <c r="V715" s="46"/>
      <c r="W715" s="111" t="s">
        <v>29</v>
      </c>
      <c r="X715" s="44">
        <f>SUM(X659:X711)*100</f>
        <v>90200</v>
      </c>
      <c r="Y715" s="44"/>
      <c r="Z715" s="44"/>
      <c r="AA715" s="23"/>
      <c r="AB715" s="44"/>
      <c r="AC715" s="44"/>
      <c r="AD715" s="44"/>
      <c r="AE715" s="44"/>
      <c r="AF715" s="44"/>
      <c r="AG715" s="44"/>
      <c r="AH715" s="35"/>
      <c r="AI715" s="27"/>
      <c r="AJ715" s="46"/>
      <c r="AK715" s="23" t="s">
        <v>29</v>
      </c>
      <c r="AL715" s="44">
        <f>SUM(AL659:AL711)*100</f>
        <v>81900</v>
      </c>
      <c r="AM715" s="44"/>
      <c r="AN715" s="44"/>
      <c r="AO715" s="23"/>
      <c r="AP715" s="44"/>
      <c r="AQ715" s="44"/>
      <c r="AR715" s="44"/>
      <c r="AS715" s="44"/>
      <c r="AT715" s="44"/>
      <c r="AU715" s="44"/>
      <c r="AV715" s="35"/>
      <c r="AW715" s="27"/>
      <c r="AX715" s="46"/>
      <c r="AY715" s="23" t="s">
        <v>29</v>
      </c>
      <c r="AZ715" s="44">
        <f>SUM(AZ659:AZ711)*100</f>
        <v>93700</v>
      </c>
      <c r="BA715" s="44"/>
      <c r="BB715" s="44"/>
      <c r="BC715" s="23"/>
      <c r="BD715" s="44"/>
      <c r="BE715" s="44"/>
      <c r="BF715" s="44"/>
      <c r="BG715" s="44"/>
      <c r="BH715" s="44"/>
      <c r="BI715" s="44"/>
      <c r="BJ715" s="35"/>
      <c r="BK715" s="50"/>
      <c r="BL715" s="46"/>
      <c r="BM715" s="23" t="s">
        <v>29</v>
      </c>
      <c r="BN715" s="43">
        <f>SUM(BN659:BN711)*100</f>
        <v>262200</v>
      </c>
      <c r="BO715" s="43"/>
      <c r="BP715" s="43"/>
      <c r="BQ715" s="112"/>
      <c r="BR715" s="43"/>
      <c r="BS715" s="44"/>
      <c r="BT715" s="326" t="s">
        <v>31</v>
      </c>
      <c r="BU715" s="326"/>
      <c r="BV715" s="44">
        <f>SUM(BV659:BV711)</f>
        <v>54828</v>
      </c>
      <c r="BW715" s="113"/>
      <c r="BX715" s="35"/>
      <c r="BY715" s="27"/>
      <c r="BZ715" s="46"/>
      <c r="CA715" s="23" t="s">
        <v>29</v>
      </c>
      <c r="CB715" s="43">
        <f>SUM(CB659:CB711)*100</f>
        <v>120700</v>
      </c>
      <c r="CC715" s="43"/>
      <c r="CD715" s="43"/>
      <c r="CE715" s="23"/>
      <c r="CF715" s="44"/>
      <c r="CG715" s="44"/>
      <c r="CH715" s="326" t="s">
        <v>31</v>
      </c>
      <c r="CI715" s="326"/>
      <c r="CJ715" s="44">
        <f>SUM(CJ659:CJ711)</f>
        <v>32245</v>
      </c>
      <c r="CK715" s="44"/>
      <c r="CL715" s="35"/>
      <c r="CM715" s="27"/>
      <c r="CN715" s="46"/>
      <c r="CO715" s="23" t="s">
        <v>29</v>
      </c>
      <c r="CP715" s="43">
        <f>SUM(CP659:CP711)*100</f>
        <v>152800</v>
      </c>
      <c r="CQ715" s="43"/>
      <c r="CR715" s="43"/>
      <c r="CS715" s="23"/>
      <c r="CT715" s="44"/>
      <c r="CU715" s="44"/>
      <c r="CV715" s="326" t="s">
        <v>31</v>
      </c>
      <c r="CW715" s="326"/>
      <c r="CX715" s="44">
        <f>SUM(CX659:CX711)</f>
        <v>24590</v>
      </c>
      <c r="CY715" s="44"/>
      <c r="CZ715" s="35"/>
      <c r="DA715" s="58"/>
      <c r="DB715" s="46"/>
      <c r="DC715" s="23" t="s">
        <v>29</v>
      </c>
      <c r="DD715" s="43">
        <f>SUM(DD659:DD711)*100</f>
        <v>104700</v>
      </c>
      <c r="DE715" s="43"/>
      <c r="DF715" s="43"/>
      <c r="DG715" s="112"/>
      <c r="DH715" s="43"/>
      <c r="DI715" s="44"/>
      <c r="DJ715" s="336" t="s">
        <v>31</v>
      </c>
      <c r="DK715" s="336"/>
      <c r="DL715" s="44">
        <f>SUM(DL659:DL711)</f>
        <v>19569</v>
      </c>
      <c r="DM715" s="113"/>
      <c r="DN715" s="35"/>
      <c r="DO715" s="27"/>
      <c r="DP715" s="46"/>
      <c r="DQ715" s="23" t="s">
        <v>29</v>
      </c>
      <c r="DR715" s="43">
        <f>SUM(DR659:DR711)*100</f>
        <v>197600</v>
      </c>
      <c r="DS715" s="43"/>
      <c r="DT715" s="43"/>
      <c r="DU715" s="112"/>
      <c r="DV715" s="43"/>
      <c r="DW715" s="44"/>
      <c r="DX715" s="336" t="s">
        <v>31</v>
      </c>
      <c r="DY715" s="336"/>
      <c r="DZ715" s="44">
        <f>SUM(DZ659:DZ711)</f>
        <v>68964</v>
      </c>
      <c r="EA715" s="113"/>
      <c r="EB715" s="35"/>
      <c r="EC715" s="27"/>
      <c r="ED715" s="46"/>
      <c r="EE715" s="111" t="s">
        <v>29</v>
      </c>
      <c r="EF715" s="44">
        <f>SUM(EF659:EF711)*100</f>
        <v>81400</v>
      </c>
      <c r="EG715" s="44"/>
      <c r="EH715" s="44"/>
      <c r="EI715" s="23"/>
      <c r="EJ715" s="44"/>
      <c r="EK715" s="44"/>
      <c r="EL715" s="44"/>
      <c r="EM715" s="44"/>
      <c r="EN715" s="44"/>
      <c r="EO715" s="44"/>
      <c r="EP715" s="35"/>
      <c r="EQ715" s="27"/>
      <c r="ER715" s="46"/>
      <c r="ES715" s="23" t="s">
        <v>29</v>
      </c>
      <c r="ET715" s="44">
        <f>SUM(ET659:ET711)*100</f>
        <v>115600</v>
      </c>
      <c r="EU715" s="44"/>
      <c r="EV715" s="44"/>
      <c r="EW715" s="23"/>
      <c r="EX715" s="44"/>
      <c r="EY715" s="44"/>
      <c r="EZ715" s="44"/>
      <c r="FA715" s="44"/>
      <c r="FB715" s="44"/>
      <c r="FC715" s="44"/>
      <c r="FD715" s="35"/>
      <c r="HW715" s="181"/>
      <c r="IY715" s="33"/>
      <c r="IZ715" s="46"/>
      <c r="JA715" s="23" t="s">
        <v>29</v>
      </c>
      <c r="JB715" s="43">
        <f>SUM(JB659:JB711)*100</f>
        <v>175100</v>
      </c>
      <c r="JC715" s="43"/>
      <c r="JD715" s="43"/>
      <c r="JE715" s="23"/>
      <c r="JF715" s="44"/>
      <c r="JG715" s="44"/>
      <c r="JH715" s="326" t="s">
        <v>31</v>
      </c>
      <c r="JI715" s="326"/>
      <c r="JJ715" s="44">
        <f>SUM(JJ659:JJ711)</f>
        <v>48224</v>
      </c>
      <c r="JK715" s="44"/>
      <c r="JL715" s="35"/>
      <c r="JM715" s="27"/>
      <c r="JN715" s="46"/>
      <c r="JO715" s="23" t="s">
        <v>29</v>
      </c>
      <c r="JP715" s="43">
        <f>SUM(JP659:JP711)*100</f>
        <v>143000</v>
      </c>
      <c r="JQ715" s="43"/>
      <c r="JR715" s="43"/>
      <c r="JS715" s="23"/>
      <c r="JT715" s="44"/>
      <c r="JU715" s="44"/>
      <c r="JV715" s="326" t="s">
        <v>31</v>
      </c>
      <c r="JW715" s="326"/>
      <c r="JX715" s="44">
        <f>SUM(JX659:JX711)</f>
        <v>37896</v>
      </c>
      <c r="JY715" s="44"/>
      <c r="JZ715" s="35"/>
      <c r="KA715" s="61"/>
      <c r="KB715" s="46"/>
      <c r="KC715" s="23" t="s">
        <v>29</v>
      </c>
      <c r="KD715" s="43">
        <f>SUM(KD659:KD711)*100</f>
        <v>161500</v>
      </c>
      <c r="KE715" s="43"/>
      <c r="KF715" s="43"/>
      <c r="KG715" s="23"/>
      <c r="KH715" s="44"/>
      <c r="KI715" s="44"/>
      <c r="KJ715" s="326" t="s">
        <v>31</v>
      </c>
      <c r="KK715" s="326"/>
      <c r="KL715" s="44">
        <f>SUM(KL659:KL711)</f>
        <v>40691</v>
      </c>
      <c r="KM715" s="44"/>
      <c r="KN715" s="35"/>
      <c r="KO715" s="27"/>
      <c r="KP715" s="46"/>
      <c r="KQ715" s="23" t="s">
        <v>29</v>
      </c>
      <c r="KR715" s="43">
        <f>SUM(KR659:KR711)*100</f>
        <v>134000</v>
      </c>
      <c r="KS715" s="43"/>
      <c r="KT715" s="43"/>
      <c r="KU715" s="23"/>
      <c r="KV715" s="44"/>
      <c r="KW715" s="44"/>
      <c r="KX715" s="326" t="s">
        <v>31</v>
      </c>
      <c r="KY715" s="326"/>
      <c r="KZ715" s="44">
        <f>SUM(KZ659:KZ711)</f>
        <v>43491</v>
      </c>
      <c r="LA715" s="44"/>
      <c r="LB715" s="35"/>
      <c r="LC715" s="27"/>
      <c r="LD715" s="46"/>
      <c r="LE715" s="44"/>
      <c r="LF715" s="44"/>
      <c r="LG715" s="44"/>
      <c r="LH715" s="44"/>
      <c r="LI715" s="44"/>
      <c r="LJ715" s="44"/>
      <c r="LK715" s="44"/>
      <c r="LL715" s="60"/>
      <c r="LM715" s="44"/>
      <c r="LN715" s="44"/>
      <c r="LO715" s="44"/>
      <c r="LP715" s="35"/>
      <c r="LQ715" s="27"/>
      <c r="LR715" s="46"/>
      <c r="LS715" s="111" t="s">
        <v>29</v>
      </c>
      <c r="LT715" s="44">
        <f>SUM(LT659:LT711)*100</f>
        <v>79800</v>
      </c>
      <c r="LU715" s="44"/>
      <c r="LV715" s="44"/>
      <c r="LW715" s="23"/>
      <c r="LX715" s="44"/>
      <c r="LY715" s="44"/>
      <c r="LZ715" s="44"/>
      <c r="MA715" s="44"/>
      <c r="MB715" s="44"/>
      <c r="MC715" s="44"/>
      <c r="MD715" s="35"/>
      <c r="ME715" s="27"/>
      <c r="MF715" s="46"/>
      <c r="MG715" s="111" t="s">
        <v>29</v>
      </c>
      <c r="MH715" s="44">
        <f>SUM(MH659:MH711)*100</f>
        <v>25300</v>
      </c>
      <c r="MI715" s="44"/>
      <c r="MJ715" s="44">
        <f>SUM(MJ659:MJ706)</f>
        <v>28</v>
      </c>
      <c r="MK715" s="23" t="s">
        <v>30</v>
      </c>
      <c r="ML715" s="44"/>
      <c r="MM715" s="44"/>
      <c r="MN715" s="44"/>
      <c r="MO715" s="44"/>
      <c r="MP715" s="44"/>
      <c r="MQ715" s="44"/>
      <c r="MR715" s="35"/>
      <c r="MS715" s="27"/>
      <c r="MT715" s="46"/>
      <c r="MU715" s="111" t="s">
        <v>29</v>
      </c>
      <c r="MV715" s="44">
        <f>SUM(MV659:MV711)*100</f>
        <v>54200</v>
      </c>
      <c r="MW715" s="44"/>
      <c r="MX715" s="44"/>
      <c r="MY715" s="23"/>
      <c r="MZ715" s="44"/>
      <c r="NA715" s="44"/>
      <c r="NB715" s="44"/>
      <c r="NC715" s="44"/>
      <c r="ND715" s="44"/>
      <c r="NE715" s="44"/>
      <c r="NF715" s="35"/>
      <c r="NG715" s="27"/>
      <c r="NH715" s="46"/>
      <c r="NI715" s="111" t="s">
        <v>29</v>
      </c>
      <c r="NJ715" s="44">
        <f>SUM(NJ659:NJ711)*100</f>
        <v>79400</v>
      </c>
      <c r="NK715" s="44"/>
      <c r="NL715" s="44"/>
      <c r="NM715" s="23"/>
      <c r="NN715" s="44"/>
      <c r="NO715" s="44"/>
      <c r="NP715" s="44"/>
      <c r="NQ715" s="44"/>
      <c r="NR715" s="44"/>
      <c r="NS715" s="44"/>
      <c r="NT715" s="35"/>
    </row>
    <row r="716" spans="1:384" x14ac:dyDescent="0.2">
      <c r="A716" s="114">
        <f>DATEDIF(A$742,A$667,"d")</f>
        <v>28</v>
      </c>
      <c r="B716" s="39"/>
      <c r="C716" s="40"/>
      <c r="D716" s="40"/>
      <c r="E716" s="40"/>
      <c r="F716" s="140"/>
      <c r="G716" s="140"/>
      <c r="H716" s="42"/>
      <c r="I716" s="23" t="s">
        <v>32</v>
      </c>
      <c r="J716" s="44">
        <f>J715/A716</f>
        <v>1810.7142857142858</v>
      </c>
      <c r="K716" s="44">
        <f>J716*$A717</f>
        <v>50700</v>
      </c>
      <c r="L716" s="44"/>
      <c r="M716" s="23"/>
      <c r="N716" s="44"/>
      <c r="O716" s="44"/>
      <c r="P716" s="44"/>
      <c r="Q716" s="44"/>
      <c r="R716" s="44"/>
      <c r="S716" s="44"/>
      <c r="T716" s="35"/>
      <c r="U716" s="27"/>
      <c r="V716" s="46"/>
      <c r="W716" s="111" t="s">
        <v>32</v>
      </c>
      <c r="X716" s="44">
        <f>X715/A716</f>
        <v>3221.4285714285716</v>
      </c>
      <c r="Y716" s="44">
        <f>X716*$A717</f>
        <v>90200</v>
      </c>
      <c r="Z716" s="44"/>
      <c r="AA716" s="23"/>
      <c r="AB716" s="44"/>
      <c r="AC716" s="44"/>
      <c r="AD716" s="44"/>
      <c r="AE716" s="44"/>
      <c r="AF716" s="44"/>
      <c r="AG716" s="44"/>
      <c r="AH716" s="35"/>
      <c r="AI716" s="27"/>
      <c r="AJ716" s="46"/>
      <c r="AK716" s="23" t="s">
        <v>32</v>
      </c>
      <c r="AL716" s="44">
        <f>AL715/A716</f>
        <v>2925</v>
      </c>
      <c r="AM716" s="44">
        <f>AL716*$A717</f>
        <v>81900</v>
      </c>
      <c r="AN716" s="44"/>
      <c r="AO716" s="23"/>
      <c r="AP716" s="44"/>
      <c r="AQ716" s="44"/>
      <c r="AR716" s="44"/>
      <c r="AS716" s="44"/>
      <c r="AT716" s="44"/>
      <c r="AU716" s="44"/>
      <c r="AV716" s="35"/>
      <c r="AW716" s="27"/>
      <c r="AX716" s="46"/>
      <c r="AY716" s="23" t="s">
        <v>32</v>
      </c>
      <c r="AZ716" s="44">
        <f>AZ715/A716</f>
        <v>3346.4285714285716</v>
      </c>
      <c r="BA716" s="44">
        <f>AZ716*$A717</f>
        <v>93700</v>
      </c>
      <c r="BB716" s="44"/>
      <c r="BC716" s="23"/>
      <c r="BD716" s="44"/>
      <c r="BE716" s="44"/>
      <c r="BF716" s="44"/>
      <c r="BG716" s="44"/>
      <c r="BH716" s="44"/>
      <c r="BI716" s="44"/>
      <c r="BJ716" s="35"/>
      <c r="BK716" s="50"/>
      <c r="BL716" s="46"/>
      <c r="BM716" s="23" t="s">
        <v>32</v>
      </c>
      <c r="BN716" s="44">
        <f>BN715/A716</f>
        <v>9364.2857142857138</v>
      </c>
      <c r="BO716" s="44">
        <f>BN716*$A717</f>
        <v>262200</v>
      </c>
      <c r="BP716" s="44"/>
      <c r="BQ716" s="23"/>
      <c r="BR716" s="44"/>
      <c r="BS716" s="44"/>
      <c r="BT716" s="326" t="s">
        <v>33</v>
      </c>
      <c r="BU716" s="326"/>
      <c r="BV716" s="44"/>
      <c r="BW716" s="113">
        <f>BV715/BN715</f>
        <v>0.20910755148741419</v>
      </c>
      <c r="BX716" s="35"/>
      <c r="BY716" s="27"/>
      <c r="BZ716" s="46"/>
      <c r="CA716" s="23" t="s">
        <v>32</v>
      </c>
      <c r="CB716" s="44">
        <f>CB715/A716</f>
        <v>4310.7142857142853</v>
      </c>
      <c r="CC716" s="44">
        <f>CB716*$A717</f>
        <v>120699.99999999999</v>
      </c>
      <c r="CD716" s="44"/>
      <c r="CE716" s="23"/>
      <c r="CF716" s="44"/>
      <c r="CG716" s="44"/>
      <c r="CH716" s="326" t="s">
        <v>33</v>
      </c>
      <c r="CI716" s="326"/>
      <c r="CJ716" s="44"/>
      <c r="CK716" s="113">
        <f>CJ715/CB715</f>
        <v>0.26714995857497931</v>
      </c>
      <c r="CL716" s="35"/>
      <c r="CM716" s="27"/>
      <c r="CN716" s="46"/>
      <c r="CO716" s="23" t="s">
        <v>32</v>
      </c>
      <c r="CP716" s="44">
        <f>CP715/A716</f>
        <v>5457.1428571428569</v>
      </c>
      <c r="CQ716" s="44">
        <f>CP716*$A717</f>
        <v>152800</v>
      </c>
      <c r="CR716" s="44"/>
      <c r="CS716" s="23"/>
      <c r="CT716" s="44"/>
      <c r="CU716" s="44"/>
      <c r="CV716" s="326" t="s">
        <v>33</v>
      </c>
      <c r="CW716" s="326"/>
      <c r="CX716" s="44"/>
      <c r="CY716" s="113">
        <f>CX715/CP715</f>
        <v>0.16092931937172775</v>
      </c>
      <c r="CZ716" s="35"/>
      <c r="DA716" s="58"/>
      <c r="DB716" s="46"/>
      <c r="DC716" s="23" t="s">
        <v>32</v>
      </c>
      <c r="DD716" s="44">
        <f>DD715/A716</f>
        <v>3739.2857142857142</v>
      </c>
      <c r="DE716" s="44">
        <f>DD716*$A717</f>
        <v>104700</v>
      </c>
      <c r="DF716" s="44"/>
      <c r="DG716" s="23"/>
      <c r="DH716" s="44"/>
      <c r="DI716" s="44"/>
      <c r="DJ716" s="336" t="s">
        <v>33</v>
      </c>
      <c r="DK716" s="336"/>
      <c r="DL716" s="44"/>
      <c r="DM716" s="113">
        <f>DL715/DD715</f>
        <v>0.18690544412607449</v>
      </c>
      <c r="DN716" s="35"/>
      <c r="DO716" s="27"/>
      <c r="DP716" s="46"/>
      <c r="DQ716" s="23" t="s">
        <v>32</v>
      </c>
      <c r="DR716" s="44">
        <f>DR715/A716</f>
        <v>7057.1428571428569</v>
      </c>
      <c r="DS716" s="44">
        <f>DR716*$A717</f>
        <v>197600</v>
      </c>
      <c r="DT716" s="44"/>
      <c r="DU716" s="23"/>
      <c r="DV716" s="44"/>
      <c r="DW716" s="44"/>
      <c r="DX716" s="336" t="s">
        <v>33</v>
      </c>
      <c r="DY716" s="336"/>
      <c r="DZ716" s="44"/>
      <c r="EA716" s="113">
        <f>DZ715/DR715</f>
        <v>0.3490080971659919</v>
      </c>
      <c r="EB716" s="35"/>
      <c r="EC716" s="27"/>
      <c r="ED716" s="46"/>
      <c r="EE716" s="111" t="s">
        <v>32</v>
      </c>
      <c r="EF716" s="44">
        <f>EF715/A716</f>
        <v>2907.1428571428573</v>
      </c>
      <c r="EG716" s="44">
        <f>EF716*$A717</f>
        <v>81400</v>
      </c>
      <c r="EH716" s="44"/>
      <c r="EI716" s="23"/>
      <c r="EJ716" s="44"/>
      <c r="EK716" s="44"/>
      <c r="EL716" s="44"/>
      <c r="EM716" s="44"/>
      <c r="EN716" s="44"/>
      <c r="EO716" s="44"/>
      <c r="EP716" s="35"/>
      <c r="EQ716" s="27"/>
      <c r="ER716" s="46"/>
      <c r="ES716" s="23" t="s">
        <v>32</v>
      </c>
      <c r="ET716" s="44">
        <f>ET715/A716</f>
        <v>4128.5714285714284</v>
      </c>
      <c r="EU716" s="44">
        <f>ET716*$A717</f>
        <v>115600</v>
      </c>
      <c r="EV716" s="44"/>
      <c r="EW716" s="23"/>
      <c r="EX716" s="44"/>
      <c r="EY716" s="44"/>
      <c r="EZ716" s="44"/>
      <c r="FA716" s="44"/>
      <c r="FB716" s="44"/>
      <c r="FC716" s="44"/>
      <c r="FD716" s="35"/>
      <c r="HW716" s="181"/>
      <c r="IY716" s="33"/>
      <c r="IZ716" s="46"/>
      <c r="JA716" s="23" t="s">
        <v>32</v>
      </c>
      <c r="JB716" s="44">
        <f>JB715/A716</f>
        <v>6253.5714285714284</v>
      </c>
      <c r="JC716" s="44">
        <f>JB716*$A717</f>
        <v>175100</v>
      </c>
      <c r="JD716" s="44"/>
      <c r="JE716" s="23"/>
      <c r="JF716" s="44"/>
      <c r="JG716" s="44"/>
      <c r="JH716" s="326" t="s">
        <v>33</v>
      </c>
      <c r="JI716" s="326"/>
      <c r="JJ716" s="44"/>
      <c r="JK716" s="113">
        <f>JJ715/JB715</f>
        <v>0.27540833809251858</v>
      </c>
      <c r="JL716" s="35"/>
      <c r="JM716" s="27"/>
      <c r="JN716" s="46"/>
      <c r="JO716" s="23" t="s">
        <v>32</v>
      </c>
      <c r="JP716" s="44">
        <f>JP715/A716</f>
        <v>5107.1428571428569</v>
      </c>
      <c r="JQ716" s="44">
        <f>JP716*$A717</f>
        <v>143000</v>
      </c>
      <c r="JR716" s="44"/>
      <c r="JS716" s="23"/>
      <c r="JT716" s="44"/>
      <c r="JU716" s="44"/>
      <c r="JV716" s="326" t="s">
        <v>33</v>
      </c>
      <c r="JW716" s="326"/>
      <c r="JX716" s="44"/>
      <c r="JY716" s="113">
        <f>JX715/JP715</f>
        <v>0.26500699300699299</v>
      </c>
      <c r="JZ716" s="35"/>
      <c r="KA716" s="61"/>
      <c r="KB716" s="46"/>
      <c r="KC716" s="23" t="s">
        <v>32</v>
      </c>
      <c r="KD716" s="44">
        <f>KD715/A716</f>
        <v>5767.8571428571431</v>
      </c>
      <c r="KE716" s="44">
        <f>KD716*$A717</f>
        <v>161500</v>
      </c>
      <c r="KF716" s="44"/>
      <c r="KG716" s="23"/>
      <c r="KH716" s="44"/>
      <c r="KI716" s="44"/>
      <c r="KJ716" s="326" t="s">
        <v>33</v>
      </c>
      <c r="KK716" s="326"/>
      <c r="KL716" s="44"/>
      <c r="KM716" s="113">
        <f>KL715/KD715</f>
        <v>0.25195665634674924</v>
      </c>
      <c r="KN716" s="35"/>
      <c r="KO716" s="27"/>
      <c r="KP716" s="46"/>
      <c r="KQ716" s="23" t="s">
        <v>32</v>
      </c>
      <c r="KR716" s="44">
        <f>KR715/A716</f>
        <v>4785.7142857142853</v>
      </c>
      <c r="KS716" s="44">
        <f>KR716*$A717</f>
        <v>134000</v>
      </c>
      <c r="KT716" s="44"/>
      <c r="KU716" s="23"/>
      <c r="KV716" s="44"/>
      <c r="KW716" s="44"/>
      <c r="KX716" s="326" t="s">
        <v>33</v>
      </c>
      <c r="KY716" s="326"/>
      <c r="KZ716" s="44"/>
      <c r="LA716" s="113">
        <f>KZ715/KR715</f>
        <v>0.32455970149253732</v>
      </c>
      <c r="LB716" s="35"/>
      <c r="LC716" s="27"/>
      <c r="LD716" s="46"/>
      <c r="LE716" s="23" t="s">
        <v>29</v>
      </c>
      <c r="LF716" s="44">
        <f>SUM(LF659:LF715)*100</f>
        <v>80200</v>
      </c>
      <c r="LG716" s="44"/>
      <c r="LH716" s="44"/>
      <c r="LI716" s="23"/>
      <c r="LJ716" s="44"/>
      <c r="LK716" s="44"/>
      <c r="LL716" s="60"/>
      <c r="LM716" s="23" t="s">
        <v>34</v>
      </c>
      <c r="LN716" s="115">
        <f>SUM(LN659:LN715)</f>
        <v>1000</v>
      </c>
      <c r="LO716" s="113">
        <f>LN716/LF716</f>
        <v>1.2468827930174564E-2</v>
      </c>
      <c r="LP716" s="35"/>
      <c r="LQ716" s="27"/>
      <c r="LR716" s="46"/>
      <c r="LS716" s="111" t="s">
        <v>32</v>
      </c>
      <c r="LT716" s="44">
        <f>LT715/A716</f>
        <v>2850</v>
      </c>
      <c r="LU716" s="44">
        <f>LT716*$A717</f>
        <v>79800</v>
      </c>
      <c r="LV716" s="44"/>
      <c r="LW716" s="23"/>
      <c r="LX716" s="44"/>
      <c r="LY716" s="44"/>
      <c r="LZ716" s="44"/>
      <c r="MA716" s="44"/>
      <c r="MB716" s="44"/>
      <c r="MC716" s="44"/>
      <c r="MD716" s="35"/>
      <c r="ME716" s="27"/>
      <c r="MF716" s="46"/>
      <c r="MG716" s="111" t="s">
        <v>32</v>
      </c>
      <c r="MH716" s="44">
        <f>MH715/A716</f>
        <v>903.57142857142856</v>
      </c>
      <c r="MI716" s="44">
        <f>MH716*$A717</f>
        <v>25300</v>
      </c>
      <c r="MJ716" s="44"/>
      <c r="MK716" s="23"/>
      <c r="ML716" s="44"/>
      <c r="MM716" s="44"/>
      <c r="MN716" s="44"/>
      <c r="MO716" s="44"/>
      <c r="MP716" s="44"/>
      <c r="MQ716" s="44"/>
      <c r="MR716" s="35"/>
      <c r="MS716" s="27"/>
      <c r="MT716" s="46"/>
      <c r="MU716" s="111" t="s">
        <v>32</v>
      </c>
      <c r="MV716" s="44">
        <f>MV715/A716</f>
        <v>1935.7142857142858</v>
      </c>
      <c r="MW716" s="44">
        <f>MV716*$A717</f>
        <v>54200</v>
      </c>
      <c r="MX716" s="44"/>
      <c r="MY716" s="23"/>
      <c r="MZ716" s="44"/>
      <c r="NA716" s="44"/>
      <c r="NB716" s="44"/>
      <c r="NC716" s="44"/>
      <c r="ND716" s="44"/>
      <c r="NE716" s="44"/>
      <c r="NF716" s="35"/>
      <c r="NG716" s="27"/>
      <c r="NH716" s="46"/>
      <c r="NI716" s="111" t="s">
        <v>32</v>
      </c>
      <c r="NJ716" s="44">
        <f>NJ715/A716</f>
        <v>2835.7142857142858</v>
      </c>
      <c r="NK716" s="44">
        <f>NJ716*$A717</f>
        <v>79400</v>
      </c>
      <c r="NL716" s="44"/>
      <c r="NM716" s="23"/>
      <c r="NN716" s="44"/>
      <c r="NO716" s="44"/>
      <c r="NP716" s="44"/>
      <c r="NQ716" s="44"/>
      <c r="NR716" s="44"/>
      <c r="NS716" s="44"/>
      <c r="NT716" s="35"/>
    </row>
    <row r="717" spans="1:384" x14ac:dyDescent="0.2">
      <c r="A717" s="116">
        <v>28</v>
      </c>
      <c r="B717" s="39"/>
      <c r="C717" s="40"/>
      <c r="D717" s="40"/>
      <c r="E717" s="40"/>
      <c r="F717" s="140"/>
      <c r="G717" s="140"/>
      <c r="H717" s="42"/>
      <c r="I717" s="23" t="s">
        <v>35</v>
      </c>
      <c r="J717" s="44">
        <f>J715*K725</f>
        <v>30420</v>
      </c>
      <c r="K717" s="44"/>
      <c r="L717" s="44"/>
      <c r="M717" s="23" t="s">
        <v>34</v>
      </c>
      <c r="N717" s="44">
        <f>SUM(R659:R711)</f>
        <v>13800</v>
      </c>
      <c r="O717" s="113">
        <f>N717/J715</f>
        <v>0.27218934911242604</v>
      </c>
      <c r="P717" s="113"/>
      <c r="Q717" s="44"/>
      <c r="R717" s="44"/>
      <c r="S717" s="44"/>
      <c r="T717" s="35"/>
      <c r="U717" s="27"/>
      <c r="V717" s="46"/>
      <c r="W717" s="111" t="s">
        <v>35</v>
      </c>
      <c r="X717" s="44">
        <f>X715*K725</f>
        <v>54120</v>
      </c>
      <c r="Y717" s="44"/>
      <c r="Z717" s="44"/>
      <c r="AA717" s="23" t="s">
        <v>34</v>
      </c>
      <c r="AB717" s="44">
        <f>SUM(AF659:AF711)</f>
        <v>26809</v>
      </c>
      <c r="AC717" s="113">
        <f>AB717/X715</f>
        <v>0.29721729490022175</v>
      </c>
      <c r="AD717" s="113"/>
      <c r="AE717" s="44"/>
      <c r="AF717" s="44"/>
      <c r="AG717" s="44"/>
      <c r="AH717" s="35"/>
      <c r="AI717" s="27"/>
      <c r="AJ717" s="46"/>
      <c r="AK717" s="23" t="s">
        <v>35</v>
      </c>
      <c r="AL717" s="44">
        <f>AL715*K725</f>
        <v>49140</v>
      </c>
      <c r="AM717" s="44"/>
      <c r="AN717" s="44"/>
      <c r="AO717" s="23" t="s">
        <v>34</v>
      </c>
      <c r="AP717" s="44">
        <f>SUM(AT658:AT710)</f>
        <v>13104</v>
      </c>
      <c r="AQ717" s="113">
        <f>AP717/AL715</f>
        <v>0.16</v>
      </c>
      <c r="AR717" s="113"/>
      <c r="AS717" s="44"/>
      <c r="AT717" s="44"/>
      <c r="AU717" s="44"/>
      <c r="AV717" s="35"/>
      <c r="AW717" s="27"/>
      <c r="AX717" s="46"/>
      <c r="AY717" s="23"/>
      <c r="AZ717" s="44"/>
      <c r="BA717" s="44"/>
      <c r="BB717" s="44"/>
      <c r="BC717" s="23" t="s">
        <v>34</v>
      </c>
      <c r="BD717" s="44">
        <f>SUM(BH659:BH711)</f>
        <v>12144</v>
      </c>
      <c r="BE717" s="113">
        <f>BD717/AZ715</f>
        <v>0.1296051227321238</v>
      </c>
      <c r="BF717" s="113"/>
      <c r="BG717" s="44"/>
      <c r="BH717" s="44"/>
      <c r="BI717" s="44"/>
      <c r="BJ717" s="35"/>
      <c r="BK717" s="50"/>
      <c r="BL717" s="46"/>
      <c r="BM717" s="23" t="s">
        <v>35</v>
      </c>
      <c r="BN717" s="44">
        <f>BN715*K725</f>
        <v>157320</v>
      </c>
      <c r="BO717" s="44"/>
      <c r="BP717" s="44"/>
      <c r="BQ717" s="23"/>
      <c r="BR717" s="44"/>
      <c r="BS717" s="44"/>
      <c r="BT717" s="326" t="s">
        <v>36</v>
      </c>
      <c r="BU717" s="326"/>
      <c r="BV717" s="44">
        <f>BN717-BV715</f>
        <v>102492</v>
      </c>
      <c r="BW717" s="113">
        <f>BV717/BN715</f>
        <v>0.39089244851258581</v>
      </c>
      <c r="BX717" s="35"/>
      <c r="BY717" s="27"/>
      <c r="BZ717" s="46"/>
      <c r="CA717" s="23" t="s">
        <v>35</v>
      </c>
      <c r="CB717" s="44">
        <f>CB715*K725</f>
        <v>72420</v>
      </c>
      <c r="CC717" s="44"/>
      <c r="CD717" s="44"/>
      <c r="CE717" s="23"/>
      <c r="CF717" s="44"/>
      <c r="CG717" s="44"/>
      <c r="CH717" s="326" t="s">
        <v>36</v>
      </c>
      <c r="CI717" s="326"/>
      <c r="CJ717" s="44">
        <f>CB717-CJ715</f>
        <v>40175</v>
      </c>
      <c r="CK717" s="113">
        <f>CJ717/CB715</f>
        <v>0.33285004142502073</v>
      </c>
      <c r="CL717" s="35"/>
      <c r="CM717" s="27"/>
      <c r="CN717" s="46"/>
      <c r="CO717" s="23" t="s">
        <v>35</v>
      </c>
      <c r="CP717" s="44">
        <f>CP715*K725</f>
        <v>91680</v>
      </c>
      <c r="CQ717" s="44"/>
      <c r="CR717" s="44"/>
      <c r="CS717" s="23"/>
      <c r="CT717" s="44"/>
      <c r="CU717" s="44"/>
      <c r="CV717" s="326" t="s">
        <v>36</v>
      </c>
      <c r="CW717" s="326"/>
      <c r="CX717" s="44">
        <f>CP717-CX715</f>
        <v>67090</v>
      </c>
      <c r="CY717" s="113">
        <f>CX717/CP715</f>
        <v>0.43907068062827226</v>
      </c>
      <c r="CZ717" s="35"/>
      <c r="DA717" s="58"/>
      <c r="DB717" s="46"/>
      <c r="DC717" s="23" t="s">
        <v>35</v>
      </c>
      <c r="DD717" s="44">
        <f>DD715*K725</f>
        <v>62820</v>
      </c>
      <c r="DE717" s="44"/>
      <c r="DF717" s="44"/>
      <c r="DG717" s="23"/>
      <c r="DH717" s="44"/>
      <c r="DI717" s="44"/>
      <c r="DJ717" s="336" t="s">
        <v>36</v>
      </c>
      <c r="DK717" s="336"/>
      <c r="DL717" s="44">
        <f>DD717-DL715</f>
        <v>43251</v>
      </c>
      <c r="DM717" s="113">
        <f>DL717/DD715</f>
        <v>0.41309455587392552</v>
      </c>
      <c r="DN717" s="35"/>
      <c r="DO717" s="27"/>
      <c r="DP717" s="46"/>
      <c r="DQ717" s="23" t="s">
        <v>35</v>
      </c>
      <c r="DR717" s="44">
        <f>DR715*K725</f>
        <v>118560</v>
      </c>
      <c r="DS717" s="44"/>
      <c r="DT717" s="44"/>
      <c r="DU717" s="23"/>
      <c r="DV717" s="44"/>
      <c r="DW717" s="44"/>
      <c r="DX717" s="336" t="s">
        <v>36</v>
      </c>
      <c r="DY717" s="336"/>
      <c r="DZ717" s="44">
        <f>DR717-DZ715</f>
        <v>49596</v>
      </c>
      <c r="EA717" s="113">
        <f>DZ717/DR715</f>
        <v>0.25099190283400807</v>
      </c>
      <c r="EB717" s="35"/>
      <c r="EC717" s="27"/>
      <c r="ED717" s="46"/>
      <c r="EE717" s="111" t="s">
        <v>35</v>
      </c>
      <c r="EF717" s="44">
        <f>EF715*K725</f>
        <v>48840</v>
      </c>
      <c r="EG717" s="44"/>
      <c r="EH717" s="44"/>
      <c r="EI717" s="23" t="s">
        <v>34</v>
      </c>
      <c r="EJ717" s="44">
        <f>SUM(EN659:EN711)</f>
        <v>3300</v>
      </c>
      <c r="EK717" s="113">
        <f>EJ717/EF715</f>
        <v>4.0540540540540543E-2</v>
      </c>
      <c r="EL717" s="113"/>
      <c r="EM717" s="44"/>
      <c r="EN717" s="44"/>
      <c r="EO717" s="44"/>
      <c r="EP717" s="35"/>
      <c r="EQ717" s="27"/>
      <c r="ER717" s="46"/>
      <c r="ES717" s="23" t="s">
        <v>35</v>
      </c>
      <c r="ET717" s="44">
        <f>ET715*$K725</f>
        <v>69360</v>
      </c>
      <c r="EU717" s="44"/>
      <c r="EV717" s="44"/>
      <c r="EW717" s="23" t="s">
        <v>34</v>
      </c>
      <c r="EX717" s="44">
        <f>SUM(FB659:FB710)</f>
        <v>27588</v>
      </c>
      <c r="EY717" s="113">
        <f>EX717/ET715</f>
        <v>0.23865051903114187</v>
      </c>
      <c r="EZ717" s="113"/>
      <c r="FA717" s="44"/>
      <c r="FB717" s="44"/>
      <c r="FC717" s="44"/>
      <c r="FD717" s="35"/>
      <c r="HW717" s="181"/>
      <c r="IY717" s="33"/>
      <c r="IZ717" s="46"/>
      <c r="JA717" s="23" t="s">
        <v>35</v>
      </c>
      <c r="JB717" s="44">
        <f>JB715*$K725</f>
        <v>105060</v>
      </c>
      <c r="JC717" s="44"/>
      <c r="JD717" s="44"/>
      <c r="JE717" s="23"/>
      <c r="JF717" s="44"/>
      <c r="JG717" s="44"/>
      <c r="JH717" s="326" t="s">
        <v>36</v>
      </c>
      <c r="JI717" s="326"/>
      <c r="JJ717" s="44">
        <f>JB717-JJ715</f>
        <v>56836</v>
      </c>
      <c r="JK717" s="113">
        <f>JJ717/JB715</f>
        <v>0.32459166190748145</v>
      </c>
      <c r="JL717" s="35"/>
      <c r="JM717" s="27"/>
      <c r="JN717" s="46"/>
      <c r="JO717" s="23" t="s">
        <v>35</v>
      </c>
      <c r="JP717" s="44">
        <f>JP715*$K725</f>
        <v>85800</v>
      </c>
      <c r="JQ717" s="44"/>
      <c r="JR717" s="44"/>
      <c r="JS717" s="23"/>
      <c r="JT717" s="44"/>
      <c r="JU717" s="44"/>
      <c r="JV717" s="326" t="s">
        <v>36</v>
      </c>
      <c r="JW717" s="326"/>
      <c r="JX717" s="44">
        <f>JP717-JX715</f>
        <v>47904</v>
      </c>
      <c r="JY717" s="113">
        <f>JX717/JP715</f>
        <v>0.33499300699300699</v>
      </c>
      <c r="JZ717" s="35"/>
      <c r="KA717" s="61"/>
      <c r="KB717" s="46"/>
      <c r="KC717" s="23" t="s">
        <v>35</v>
      </c>
      <c r="KD717" s="44">
        <f>KD715*$K725</f>
        <v>96900</v>
      </c>
      <c r="KE717" s="44"/>
      <c r="KF717" s="44"/>
      <c r="KG717" s="23"/>
      <c r="KH717" s="44"/>
      <c r="KI717" s="44"/>
      <c r="KJ717" s="326" t="s">
        <v>36</v>
      </c>
      <c r="KK717" s="326"/>
      <c r="KL717" s="44">
        <f>KD717-KL715</f>
        <v>56209</v>
      </c>
      <c r="KM717" s="113">
        <f>KL717/KD715</f>
        <v>0.34804334365325079</v>
      </c>
      <c r="KN717" s="35"/>
      <c r="KO717" s="27"/>
      <c r="KP717" s="46"/>
      <c r="KQ717" s="23" t="s">
        <v>35</v>
      </c>
      <c r="KR717" s="44">
        <f>KR715*$K725</f>
        <v>80400</v>
      </c>
      <c r="KS717" s="44"/>
      <c r="KT717" s="44"/>
      <c r="KU717" s="23"/>
      <c r="KV717" s="44"/>
      <c r="KW717" s="44"/>
      <c r="KX717" s="326" t="s">
        <v>36</v>
      </c>
      <c r="KY717" s="326"/>
      <c r="KZ717" s="44">
        <f>KR717-KZ715</f>
        <v>36909</v>
      </c>
      <c r="LA717" s="113">
        <f>KZ717/KR715</f>
        <v>0.27544029850746271</v>
      </c>
      <c r="LB717" s="35"/>
      <c r="LC717" s="27"/>
      <c r="LD717" s="46"/>
      <c r="LE717" s="23" t="s">
        <v>32</v>
      </c>
      <c r="LF717" s="44">
        <f>LF716/A716</f>
        <v>2864.2857142857142</v>
      </c>
      <c r="LG717" s="44">
        <f>LF717*$A717</f>
        <v>80200</v>
      </c>
      <c r="LH717" s="44"/>
      <c r="LI717" s="23"/>
      <c r="LJ717" s="44"/>
      <c r="LK717" s="44"/>
      <c r="LL717" s="60"/>
      <c r="LM717" s="23" t="s">
        <v>36</v>
      </c>
      <c r="LN717" s="44">
        <f>LF718-LN716</f>
        <v>47120</v>
      </c>
      <c r="LO717" s="113">
        <f>LN717/LF716</f>
        <v>0.58753117206982541</v>
      </c>
      <c r="LP717" s="35"/>
      <c r="LQ717" s="27"/>
      <c r="LR717" s="46"/>
      <c r="LS717" s="111" t="s">
        <v>35</v>
      </c>
      <c r="LT717" s="44">
        <f>LT715*K725</f>
        <v>47880</v>
      </c>
      <c r="LU717" s="44"/>
      <c r="LV717" s="44"/>
      <c r="LW717" s="23" t="s">
        <v>34</v>
      </c>
      <c r="LX717" s="44">
        <f>SUM(MB659:MB711)</f>
        <v>20405</v>
      </c>
      <c r="LY717" s="113">
        <f>LX717/LT715</f>
        <v>0.25570175438596493</v>
      </c>
      <c r="LZ717" s="113"/>
      <c r="MA717" s="44"/>
      <c r="MB717" s="44"/>
      <c r="MC717" s="44"/>
      <c r="MD717" s="35"/>
      <c r="ME717" s="27"/>
      <c r="MF717" s="46"/>
      <c r="MG717" s="111" t="s">
        <v>35</v>
      </c>
      <c r="MH717" s="44">
        <f>MH715*$K725</f>
        <v>15180</v>
      </c>
      <c r="MI717" s="44"/>
      <c r="MJ717" s="44"/>
      <c r="MK717" s="23" t="s">
        <v>34</v>
      </c>
      <c r="ML717" s="44">
        <f>SUM(MP659:MP711)</f>
        <v>24640</v>
      </c>
      <c r="MM717" s="113">
        <f>ML717/MH715</f>
        <v>0.97391304347826091</v>
      </c>
      <c r="MN717" s="113"/>
      <c r="MO717" s="44"/>
      <c r="MP717" s="44"/>
      <c r="MQ717" s="44"/>
      <c r="MR717" s="35"/>
      <c r="MS717" s="27"/>
      <c r="MT717" s="46"/>
      <c r="MU717" s="111" t="s">
        <v>35</v>
      </c>
      <c r="MV717" s="44">
        <f>MV715*$K725</f>
        <v>32520</v>
      </c>
      <c r="MW717" s="44"/>
      <c r="MX717" s="44"/>
      <c r="MY717" s="23" t="s">
        <v>34</v>
      </c>
      <c r="MZ717" s="44">
        <f>SUM(ND659:ND711)</f>
        <v>8400</v>
      </c>
      <c r="NA717" s="113">
        <f>MZ717/MV715</f>
        <v>0.15498154981549817</v>
      </c>
      <c r="NB717" s="113"/>
      <c r="NC717" s="44"/>
      <c r="ND717" s="44"/>
      <c r="NE717" s="44"/>
      <c r="NF717" s="35"/>
      <c r="NG717" s="27"/>
      <c r="NH717" s="46"/>
      <c r="NI717" s="111" t="s">
        <v>35</v>
      </c>
      <c r="NJ717" s="44">
        <f>NJ715*$K725</f>
        <v>47640</v>
      </c>
      <c r="NK717" s="44"/>
      <c r="NL717" s="44"/>
      <c r="NM717" s="23" t="s">
        <v>34</v>
      </c>
      <c r="NN717" s="44">
        <f>SUM(NR659:NR711)</f>
        <v>9900</v>
      </c>
      <c r="NO717" s="113">
        <f>NN717/NJ715</f>
        <v>0.12468513853904283</v>
      </c>
      <c r="NP717" s="113"/>
      <c r="NQ717" s="44"/>
      <c r="NR717" s="44"/>
      <c r="NS717" s="44"/>
      <c r="NT717" s="35"/>
    </row>
    <row r="718" spans="1:384" x14ac:dyDescent="0.2">
      <c r="A718" s="38"/>
      <c r="B718" s="39"/>
      <c r="C718" s="40"/>
      <c r="D718" s="40"/>
      <c r="E718" s="40"/>
      <c r="F718" s="140"/>
      <c r="G718" s="140"/>
      <c r="H718" s="42"/>
      <c r="I718" s="23" t="s">
        <v>37</v>
      </c>
      <c r="J718" s="44">
        <f>J789</f>
        <v>74200</v>
      </c>
      <c r="K718" s="44"/>
      <c r="L718" s="44"/>
      <c r="M718" s="23" t="s">
        <v>36</v>
      </c>
      <c r="N718" s="44">
        <f>J717-N717</f>
        <v>16620</v>
      </c>
      <c r="O718" s="113">
        <f>N718/J715</f>
        <v>0.32781065088757394</v>
      </c>
      <c r="P718" s="113"/>
      <c r="Q718" s="45"/>
      <c r="R718" s="45"/>
      <c r="S718" s="45"/>
      <c r="T718" s="35"/>
      <c r="U718" s="27"/>
      <c r="V718" s="46"/>
      <c r="W718" s="111" t="s">
        <v>37</v>
      </c>
      <c r="X718" s="44">
        <f>X789</f>
        <v>128100</v>
      </c>
      <c r="Y718" s="44"/>
      <c r="Z718" s="44"/>
      <c r="AA718" s="23" t="s">
        <v>36</v>
      </c>
      <c r="AB718" s="44">
        <f>X717-AB717</f>
        <v>27311</v>
      </c>
      <c r="AC718" s="113">
        <f>AB718/X715</f>
        <v>0.30278270509977828</v>
      </c>
      <c r="AD718" s="113"/>
      <c r="AE718" s="45"/>
      <c r="AF718" s="45"/>
      <c r="AG718" s="45"/>
      <c r="AH718" s="35"/>
      <c r="AI718" s="27"/>
      <c r="AJ718" s="46"/>
      <c r="AK718" s="23" t="s">
        <v>37</v>
      </c>
      <c r="AL718" s="44">
        <f>AL789</f>
        <v>137000</v>
      </c>
      <c r="AM718" s="44"/>
      <c r="AN718" s="44"/>
      <c r="AO718" s="23" t="s">
        <v>36</v>
      </c>
      <c r="AP718" s="44">
        <f>AL717-AP717</f>
        <v>36036</v>
      </c>
      <c r="AQ718" s="113">
        <f>AP718/AL715</f>
        <v>0.44</v>
      </c>
      <c r="AR718" s="113"/>
      <c r="AS718" s="45"/>
      <c r="AT718" s="45"/>
      <c r="AU718" s="45"/>
      <c r="AV718" s="35"/>
      <c r="AW718" s="27"/>
      <c r="AX718" s="46"/>
      <c r="AY718" s="23" t="s">
        <v>35</v>
      </c>
      <c r="AZ718" s="44">
        <f>AZ715*K725</f>
        <v>56220</v>
      </c>
      <c r="BA718" s="44"/>
      <c r="BB718" s="44"/>
      <c r="BC718" s="23" t="s">
        <v>36</v>
      </c>
      <c r="BD718" s="44">
        <f>AZ718-BD717</f>
        <v>44076</v>
      </c>
      <c r="BE718" s="113">
        <f>BD718/AZ715</f>
        <v>0.47039487726787621</v>
      </c>
      <c r="BF718" s="113"/>
      <c r="BG718" s="45"/>
      <c r="BH718" s="45"/>
      <c r="BI718" s="45"/>
      <c r="BJ718" s="35"/>
      <c r="BK718" s="50"/>
      <c r="BL718" s="46"/>
      <c r="BM718" s="23" t="s">
        <v>37</v>
      </c>
      <c r="BN718" s="44">
        <f>BN789</f>
        <v>283600</v>
      </c>
      <c r="BO718" s="44"/>
      <c r="BP718" s="44"/>
      <c r="BQ718" s="23"/>
      <c r="BR718" s="44"/>
      <c r="BS718" s="66"/>
      <c r="BT718" s="332" t="s">
        <v>742</v>
      </c>
      <c r="BU718" s="334"/>
      <c r="BV718" s="43">
        <f>(BQ691+BS691)*BU691+(BQ692+BS692)*BU692+(BQ693+BS693)*BU693+(BQ694+BS694)*BU694</f>
        <v>87824</v>
      </c>
      <c r="BW718" s="45"/>
      <c r="BX718" s="35"/>
      <c r="BY718" s="27"/>
      <c r="BZ718" s="46"/>
      <c r="CA718" s="23" t="s">
        <v>37</v>
      </c>
      <c r="CB718" s="44">
        <f>CB789</f>
        <v>184900</v>
      </c>
      <c r="CC718" s="44"/>
      <c r="CD718" s="44"/>
      <c r="CE718" s="23"/>
      <c r="CF718" s="44"/>
      <c r="CG718" s="44"/>
      <c r="CH718" s="332" t="s">
        <v>742</v>
      </c>
      <c r="CI718" s="334"/>
      <c r="CJ718" s="43">
        <f>(CE691+CG691)*CI691+(CE692+CG692)*CI692+(CE693+CG693)*CI693+(CE694+CG694)*CI694</f>
        <v>42943</v>
      </c>
      <c r="CK718" s="45"/>
      <c r="CL718" s="35"/>
      <c r="CM718" s="27"/>
      <c r="CN718" s="46"/>
      <c r="CO718" s="23" t="s">
        <v>37</v>
      </c>
      <c r="CP718" s="44">
        <f>CP789</f>
        <v>199400</v>
      </c>
      <c r="CQ718" s="44"/>
      <c r="CR718" s="44"/>
      <c r="CS718" s="23"/>
      <c r="CT718" s="44"/>
      <c r="CU718" s="44"/>
      <c r="CV718" s="332" t="s">
        <v>742</v>
      </c>
      <c r="CW718" s="334"/>
      <c r="CX718" s="43">
        <f>(CS691+CU691)*CW691+(CS692+CU692)*CW692+(CS693+CU693)*CW693+(CS694+CU694)*CW694</f>
        <v>141058</v>
      </c>
      <c r="CY718" s="45"/>
      <c r="CZ718" s="35"/>
      <c r="DA718" s="58"/>
      <c r="DB718" s="46"/>
      <c r="DC718" s="23" t="s">
        <v>37</v>
      </c>
      <c r="DD718" s="44">
        <f>DD789</f>
        <v>152300</v>
      </c>
      <c r="DE718" s="44"/>
      <c r="DF718" s="44"/>
      <c r="DG718" s="23"/>
      <c r="DH718" s="44"/>
      <c r="DI718" s="66"/>
      <c r="DJ718" s="332" t="s">
        <v>742</v>
      </c>
      <c r="DK718" s="334"/>
      <c r="DL718" s="43">
        <f>(DG691+DI691)*DK691+(DG692+DI692)*DK692+(DG693+DI693)*DK693+(DG694+DI694)*DK694</f>
        <v>40568</v>
      </c>
      <c r="DM718" s="45"/>
      <c r="DN718" s="35"/>
      <c r="DO718" s="27"/>
      <c r="DP718" s="46"/>
      <c r="DQ718" s="23" t="s">
        <v>37</v>
      </c>
      <c r="DR718" s="44">
        <f>DR789</f>
        <v>170800</v>
      </c>
      <c r="DS718" s="44"/>
      <c r="DT718" s="44"/>
      <c r="DU718" s="23"/>
      <c r="DV718" s="44"/>
      <c r="DW718" s="66"/>
      <c r="DX718" s="332" t="s">
        <v>742</v>
      </c>
      <c r="DY718" s="334"/>
      <c r="DZ718" s="43">
        <f>(DU691+DW691)*DY691+(DU692+DW692)*DY692+(DU693+DW693)*DY693+(DU694+DW694)*DY694</f>
        <v>48939</v>
      </c>
      <c r="EA718" s="45"/>
      <c r="EB718" s="35"/>
      <c r="EC718" s="27"/>
      <c r="ED718" s="46"/>
      <c r="EE718" s="111" t="s">
        <v>37</v>
      </c>
      <c r="EF718" s="44">
        <f>EF789</f>
        <v>57700</v>
      </c>
      <c r="EG718" s="44"/>
      <c r="EH718" s="44"/>
      <c r="EI718" s="23" t="s">
        <v>36</v>
      </c>
      <c r="EJ718" s="44">
        <f>EF717-EJ717</f>
        <v>45540</v>
      </c>
      <c r="EK718" s="113">
        <f>EJ718/EF715</f>
        <v>0.55945945945945941</v>
      </c>
      <c r="EL718" s="113"/>
      <c r="EM718" s="45"/>
      <c r="EN718" s="45"/>
      <c r="EO718" s="45"/>
      <c r="EP718" s="35"/>
      <c r="EQ718" s="27"/>
      <c r="ER718" s="46"/>
      <c r="ES718" s="23" t="s">
        <v>37</v>
      </c>
      <c r="ET718" s="44">
        <f>ET789</f>
        <v>108700</v>
      </c>
      <c r="EU718" s="44"/>
      <c r="EV718" s="44"/>
      <c r="EW718" s="23" t="s">
        <v>36</v>
      </c>
      <c r="EX718" s="44">
        <f>ET717-EX717</f>
        <v>41772</v>
      </c>
      <c r="EY718" s="113">
        <f>EX718/ET715</f>
        <v>0.36134948096885811</v>
      </c>
      <c r="EZ718" s="113"/>
      <c r="FA718" s="45"/>
      <c r="FB718" s="45"/>
      <c r="FC718" s="45"/>
      <c r="FD718" s="35"/>
      <c r="HW718" s="181"/>
      <c r="IY718" s="33"/>
      <c r="IZ718" s="46"/>
      <c r="JA718" s="23" t="s">
        <v>37</v>
      </c>
      <c r="JB718" s="44">
        <f>JB789</f>
        <v>209300</v>
      </c>
      <c r="JC718" s="44"/>
      <c r="JD718" s="44"/>
      <c r="JE718" s="23"/>
      <c r="JF718" s="44"/>
      <c r="JG718" s="44"/>
      <c r="JH718" s="332" t="s">
        <v>742</v>
      </c>
      <c r="JI718" s="334"/>
      <c r="JJ718" s="43">
        <f>(JE691+JG691)*JI691+(JE692+JG692)*JI692+(JE693+JG693)*JI693+(JE694+JG694)*JI694</f>
        <v>105294</v>
      </c>
      <c r="JK718" s="45"/>
      <c r="JL718" s="35"/>
      <c r="JM718" s="27"/>
      <c r="JN718" s="46"/>
      <c r="JO718" s="23" t="s">
        <v>37</v>
      </c>
      <c r="JP718" s="44">
        <f>JP789</f>
        <v>204800</v>
      </c>
      <c r="JQ718" s="44"/>
      <c r="JR718" s="44"/>
      <c r="JS718" s="23"/>
      <c r="JT718" s="44"/>
      <c r="JU718" s="44"/>
      <c r="JV718" s="332" t="s">
        <v>742</v>
      </c>
      <c r="JW718" s="334"/>
      <c r="JX718" s="43">
        <f>(JS691+JU691)*JW691+(JS692+JU692)*JW692+(JS693+JU693)*JW693+(JS694+JU694)*JW694</f>
        <v>55984</v>
      </c>
      <c r="JY718" s="45"/>
      <c r="JZ718" s="35"/>
      <c r="KA718" s="61"/>
      <c r="KB718" s="46"/>
      <c r="KC718" s="23" t="s">
        <v>37</v>
      </c>
      <c r="KD718" s="44">
        <f>KD789</f>
        <v>198200</v>
      </c>
      <c r="KE718" s="44"/>
      <c r="KF718" s="44"/>
      <c r="KG718" s="23"/>
      <c r="KH718" s="44"/>
      <c r="KI718" s="44"/>
      <c r="KJ718" s="332" t="s">
        <v>742</v>
      </c>
      <c r="KK718" s="334"/>
      <c r="KL718" s="43">
        <f>(KG691+KI691)*KK691+(KG692+KI692)*KK692+(KG693+KI693)*KK693+(KG694+KI694)*KK694</f>
        <v>47442</v>
      </c>
      <c r="KM718" s="45"/>
      <c r="KN718" s="35"/>
      <c r="KO718" s="27"/>
      <c r="KP718" s="46"/>
      <c r="KQ718" s="23" t="s">
        <v>37</v>
      </c>
      <c r="KR718" s="44">
        <f>KR789</f>
        <v>128000</v>
      </c>
      <c r="KS718" s="44"/>
      <c r="KT718" s="44"/>
      <c r="KU718" s="23"/>
      <c r="KV718" s="44"/>
      <c r="KW718" s="44"/>
      <c r="KX718" s="332" t="s">
        <v>742</v>
      </c>
      <c r="KY718" s="334"/>
      <c r="KZ718" s="43">
        <f>(KU691+KW691)*KY691+(KU692+KW692)*KY692+(KU693+KW693)*KY693+(KU694+KW694)*KY694</f>
        <v>87962</v>
      </c>
      <c r="LA718" s="45"/>
      <c r="LB718" s="35"/>
      <c r="LC718" s="27"/>
      <c r="LD718" s="46"/>
      <c r="LE718" s="23" t="s">
        <v>35</v>
      </c>
      <c r="LF718" s="44">
        <f>LF716*K725</f>
        <v>48120</v>
      </c>
      <c r="LG718" s="44"/>
      <c r="LH718" s="44"/>
      <c r="LI718" s="23"/>
      <c r="LJ718" s="44"/>
      <c r="LK718" s="44"/>
      <c r="LL718" s="66"/>
      <c r="LM718" s="326" t="s">
        <v>33</v>
      </c>
      <c r="LN718" s="335"/>
      <c r="LO718" s="113">
        <f>LN716/LF716</f>
        <v>1.2468827930174564E-2</v>
      </c>
      <c r="LP718" s="35"/>
      <c r="LQ718" s="27"/>
      <c r="LR718" s="46"/>
      <c r="LS718" s="111" t="s">
        <v>37</v>
      </c>
      <c r="LT718" s="44">
        <f>LT789</f>
        <v>71300</v>
      </c>
      <c r="LU718" s="44"/>
      <c r="LV718" s="44"/>
      <c r="LW718" s="23" t="s">
        <v>36</v>
      </c>
      <c r="LX718" s="44">
        <f>LT717-LX717</f>
        <v>27475</v>
      </c>
      <c r="LY718" s="113">
        <f>LX718/LT715</f>
        <v>0.3442982456140351</v>
      </c>
      <c r="LZ718" s="113"/>
      <c r="MA718" s="45"/>
      <c r="MB718" s="45"/>
      <c r="MC718" s="45"/>
      <c r="MD718" s="35"/>
      <c r="ME718" s="27"/>
      <c r="MF718" s="46"/>
      <c r="MG718" s="111" t="s">
        <v>37</v>
      </c>
      <c r="MH718" s="44">
        <f>MH789</f>
        <v>51300</v>
      </c>
      <c r="MI718" s="44"/>
      <c r="MJ718" s="44"/>
      <c r="MK718" s="23" t="s">
        <v>36</v>
      </c>
      <c r="ML718" s="44">
        <f>MH717-ML717</f>
        <v>-9460</v>
      </c>
      <c r="MM718" s="113">
        <f>ML718/MH715</f>
        <v>-0.37391304347826088</v>
      </c>
      <c r="MN718" s="113"/>
      <c r="MO718" s="45"/>
      <c r="MP718" s="45"/>
      <c r="MQ718" s="45"/>
      <c r="MR718" s="35"/>
      <c r="MS718" s="27"/>
      <c r="MT718" s="46"/>
      <c r="MU718" s="111" t="s">
        <v>37</v>
      </c>
      <c r="MV718" s="44">
        <f>MV789</f>
        <v>84200</v>
      </c>
      <c r="MW718" s="44"/>
      <c r="MX718" s="44"/>
      <c r="MY718" s="23" t="s">
        <v>36</v>
      </c>
      <c r="MZ718" s="44">
        <f>MV717-MZ717</f>
        <v>24120</v>
      </c>
      <c r="NA718" s="113">
        <f>MZ718/MV715</f>
        <v>0.44501845018450187</v>
      </c>
      <c r="NB718" s="113"/>
      <c r="NC718" s="45"/>
      <c r="ND718" s="45"/>
      <c r="NE718" s="45"/>
      <c r="NF718" s="35"/>
      <c r="NG718" s="27"/>
      <c r="NH718" s="46"/>
      <c r="NI718" s="111" t="s">
        <v>37</v>
      </c>
      <c r="NJ718" s="44">
        <f>NJ789</f>
        <v>115500</v>
      </c>
      <c r="NK718" s="44"/>
      <c r="NL718" s="44"/>
      <c r="NM718" s="23" t="s">
        <v>36</v>
      </c>
      <c r="NN718" s="44">
        <f>NJ717-NN717</f>
        <v>37740</v>
      </c>
      <c r="NO718" s="113">
        <f>NN718/NJ715</f>
        <v>0.47531486146095719</v>
      </c>
      <c r="NP718" s="113"/>
      <c r="NQ718" s="45"/>
      <c r="NR718" s="45"/>
      <c r="NS718" s="45"/>
      <c r="NT718" s="35"/>
    </row>
    <row r="719" spans="1:384" x14ac:dyDescent="0.2">
      <c r="A719" s="38"/>
      <c r="B719" s="39"/>
      <c r="C719" s="40"/>
      <c r="D719" s="40"/>
      <c r="E719" s="40"/>
      <c r="F719" s="140"/>
      <c r="G719" s="140"/>
      <c r="H719" s="42"/>
      <c r="I719" s="44"/>
      <c r="J719" s="44"/>
      <c r="K719" s="44"/>
      <c r="L719" s="44"/>
      <c r="M719" s="326" t="s">
        <v>743</v>
      </c>
      <c r="N719" s="333"/>
      <c r="O719" s="44">
        <f>(M667+O667)*Q667</f>
        <v>15135</v>
      </c>
      <c r="P719" s="44"/>
      <c r="Q719" s="45"/>
      <c r="R719" s="45"/>
      <c r="S719" s="45"/>
      <c r="T719" s="35"/>
      <c r="U719" s="27"/>
      <c r="V719" s="46"/>
      <c r="W719" s="67"/>
      <c r="X719" s="44"/>
      <c r="Y719" s="44"/>
      <c r="Z719" s="44"/>
      <c r="AA719" s="326" t="s">
        <v>743</v>
      </c>
      <c r="AB719" s="333"/>
      <c r="AC719" s="44">
        <f>(AA667+AC667)*AE667</f>
        <v>15390</v>
      </c>
      <c r="AD719" s="44"/>
      <c r="AE719" s="45"/>
      <c r="AF719" s="45"/>
      <c r="AG719" s="45"/>
      <c r="AH719" s="35"/>
      <c r="AI719" s="27"/>
      <c r="AJ719" s="46"/>
      <c r="AK719" s="44"/>
      <c r="AL719" s="44"/>
      <c r="AM719" s="44"/>
      <c r="AN719" s="44"/>
      <c r="AO719" s="326" t="s">
        <v>743</v>
      </c>
      <c r="AP719" s="333"/>
      <c r="AQ719" s="44">
        <f>(AO667+AQ667)*AS667</f>
        <v>40320</v>
      </c>
      <c r="AR719" s="44"/>
      <c r="AS719" s="45"/>
      <c r="AT719" s="45"/>
      <c r="AU719" s="45"/>
      <c r="AV719" s="35"/>
      <c r="AW719" s="27"/>
      <c r="AX719" s="46"/>
      <c r="AY719" s="117" t="s">
        <v>37</v>
      </c>
      <c r="AZ719" s="90">
        <f>AZ789</f>
        <v>122700</v>
      </c>
      <c r="BA719" s="44"/>
      <c r="BB719" s="44"/>
      <c r="BC719" s="326" t="s">
        <v>743</v>
      </c>
      <c r="BD719" s="333"/>
      <c r="BE719" s="44">
        <f>(BC667+BE667)*BG667</f>
        <v>24288</v>
      </c>
      <c r="BF719" s="44"/>
      <c r="BG719" s="45"/>
      <c r="BH719" s="45"/>
      <c r="BI719" s="45"/>
      <c r="BJ719" s="35"/>
      <c r="BK719" s="50"/>
      <c r="BL719" s="46"/>
      <c r="BM719" s="44"/>
      <c r="BN719" s="44"/>
      <c r="BO719" s="44"/>
      <c r="BP719" s="44"/>
      <c r="BQ719" s="23"/>
      <c r="BR719" s="44"/>
      <c r="BS719" s="66"/>
      <c r="BT719" s="52"/>
      <c r="BU719" s="118"/>
      <c r="BV719" s="67"/>
      <c r="BW719" s="45"/>
      <c r="BX719" s="35"/>
      <c r="BY719" s="27"/>
      <c r="BZ719" s="46"/>
      <c r="CA719" s="44"/>
      <c r="CB719" s="44"/>
      <c r="CC719" s="44"/>
      <c r="CD719" s="44"/>
      <c r="CE719" s="23"/>
      <c r="CF719" s="44"/>
      <c r="CG719" s="44"/>
      <c r="CH719" s="119"/>
      <c r="CI719" s="118"/>
      <c r="CJ719" s="67"/>
      <c r="CK719" s="45"/>
      <c r="CL719" s="35"/>
      <c r="CM719" s="27"/>
      <c r="CN719" s="46"/>
      <c r="CO719" s="44"/>
      <c r="CP719" s="90"/>
      <c r="CQ719" s="44"/>
      <c r="CR719" s="44"/>
      <c r="CS719" s="23"/>
      <c r="CT719" s="44"/>
      <c r="CU719" s="44"/>
      <c r="CV719" s="120"/>
      <c r="CW719" s="111"/>
      <c r="CX719" s="45"/>
      <c r="CY719" s="45"/>
      <c r="CZ719" s="35"/>
      <c r="DA719" s="58"/>
      <c r="DB719" s="46"/>
      <c r="DC719" s="44"/>
      <c r="DD719" s="44"/>
      <c r="DE719" s="44"/>
      <c r="DF719" s="44"/>
      <c r="DG719" s="23"/>
      <c r="DH719" s="44"/>
      <c r="DI719" s="66"/>
      <c r="DJ719" s="121"/>
      <c r="DK719" s="118"/>
      <c r="DL719" s="67"/>
      <c r="DM719" s="45"/>
      <c r="DN719" s="35"/>
      <c r="DO719" s="27"/>
      <c r="DP719" s="46"/>
      <c r="DQ719" s="44"/>
      <c r="DR719" s="44"/>
      <c r="DS719" s="44"/>
      <c r="DT719" s="44"/>
      <c r="DU719" s="23"/>
      <c r="DV719" s="44"/>
      <c r="DW719" s="66"/>
      <c r="DX719" s="121"/>
      <c r="DY719" s="118"/>
      <c r="DZ719" s="67"/>
      <c r="EA719" s="45"/>
      <c r="EB719" s="35"/>
      <c r="EC719" s="27"/>
      <c r="ED719" s="46"/>
      <c r="EE719" s="67"/>
      <c r="EF719" s="44"/>
      <c r="EG719" s="44"/>
      <c r="EH719" s="44"/>
      <c r="EI719" s="326" t="s">
        <v>743</v>
      </c>
      <c r="EJ719" s="333"/>
      <c r="EK719" s="44">
        <f>(EI667+EK667)*EM667</f>
        <v>4400</v>
      </c>
      <c r="EL719" s="44"/>
      <c r="EM719" s="45"/>
      <c r="EN719" s="45"/>
      <c r="EO719" s="45"/>
      <c r="EP719" s="35"/>
      <c r="EQ719" s="27"/>
      <c r="ER719" s="46"/>
      <c r="EW719" s="326" t="s">
        <v>743</v>
      </c>
      <c r="EX719" s="333"/>
      <c r="EY719" s="44">
        <f>(EW667+EY667)*FA667</f>
        <v>36300</v>
      </c>
      <c r="EZ719" s="44"/>
      <c r="FA719" s="45"/>
      <c r="FB719" s="45"/>
      <c r="FC719" s="45"/>
      <c r="FD719" s="35"/>
      <c r="HW719" s="181"/>
      <c r="IY719" s="33"/>
      <c r="IZ719" s="46"/>
      <c r="JA719" s="44"/>
      <c r="JB719" s="90"/>
      <c r="JC719" s="44"/>
      <c r="JD719" s="44"/>
      <c r="JE719" s="23"/>
      <c r="JF719" s="44"/>
      <c r="JG719" s="44"/>
      <c r="JH719" s="122"/>
      <c r="JI719" s="111"/>
      <c r="JJ719" s="45"/>
      <c r="JK719" s="45"/>
      <c r="JL719" s="35"/>
      <c r="JM719" s="27"/>
      <c r="JN719" s="46"/>
      <c r="JO719" s="44"/>
      <c r="JP719" s="44"/>
      <c r="JQ719" s="44"/>
      <c r="JR719" s="44"/>
      <c r="JS719" s="23"/>
      <c r="JT719" s="44"/>
      <c r="JU719" s="44"/>
      <c r="JV719" s="66"/>
      <c r="JW719" s="118"/>
      <c r="JX719" s="67"/>
      <c r="JY719" s="45"/>
      <c r="JZ719" s="35"/>
      <c r="KA719" s="61"/>
      <c r="KB719" s="46"/>
      <c r="KC719" s="44"/>
      <c r="KD719" s="90"/>
      <c r="KE719" s="44"/>
      <c r="KF719" s="44"/>
      <c r="KG719" s="23"/>
      <c r="KH719" s="44"/>
      <c r="KI719" s="44"/>
      <c r="KJ719" s="122"/>
      <c r="KK719" s="111"/>
      <c r="KL719" s="45"/>
      <c r="KM719" s="45"/>
      <c r="KN719" s="35"/>
      <c r="KO719" s="27"/>
      <c r="KP719" s="46"/>
      <c r="KQ719" s="44"/>
      <c r="KR719" s="44"/>
      <c r="KS719" s="44"/>
      <c r="KT719" s="44"/>
      <c r="KU719" s="23"/>
      <c r="KV719" s="44"/>
      <c r="KW719" s="44"/>
      <c r="KX719" s="66"/>
      <c r="KY719" s="118"/>
      <c r="KZ719" s="67"/>
      <c r="LA719" s="45"/>
      <c r="LB719" s="35"/>
      <c r="LC719" s="27"/>
      <c r="LD719" s="46"/>
      <c r="LE719" s="23" t="s">
        <v>37</v>
      </c>
      <c r="LF719" s="44">
        <f>LF790</f>
        <v>44200</v>
      </c>
      <c r="LG719" s="44"/>
      <c r="LH719" s="44"/>
      <c r="LI719" s="23"/>
      <c r="LJ719" s="44"/>
      <c r="LK719" s="66"/>
      <c r="LL719" s="24"/>
      <c r="LM719" s="332" t="s">
        <v>742</v>
      </c>
      <c r="LN719" s="334"/>
      <c r="LO719" s="43">
        <f>(LI683+LK683)*LM683+(LI684+LK684)*LM684+(LI685+LK685)*LM685</f>
        <v>5000</v>
      </c>
      <c r="LP719" s="35"/>
      <c r="LQ719" s="27"/>
      <c r="LR719" s="46"/>
      <c r="LS719" s="67"/>
      <c r="LT719" s="44"/>
      <c r="LU719" s="44"/>
      <c r="LV719" s="44"/>
      <c r="LW719" s="326" t="s">
        <v>743</v>
      </c>
      <c r="LX719" s="333"/>
      <c r="LY719" s="44">
        <f>(LW667+LY667)*MA667</f>
        <v>10780</v>
      </c>
      <c r="LZ719" s="44"/>
      <c r="MA719" s="45"/>
      <c r="MB719" s="45"/>
      <c r="MC719" s="45"/>
      <c r="MD719" s="35"/>
      <c r="ME719" s="27"/>
      <c r="MF719" s="46"/>
      <c r="MG719" s="67"/>
      <c r="MH719" s="44"/>
      <c r="MI719" s="44"/>
      <c r="MJ719" s="44"/>
      <c r="MK719" s="326" t="s">
        <v>743</v>
      </c>
      <c r="ML719" s="333"/>
      <c r="MM719" s="44">
        <f>(MK667+MM667)*MO667</f>
        <v>10560</v>
      </c>
      <c r="MN719" s="44"/>
      <c r="MO719" s="45"/>
      <c r="MP719" s="45"/>
      <c r="MQ719" s="45"/>
      <c r="MR719" s="35"/>
      <c r="MS719" s="27"/>
      <c r="MT719" s="46"/>
      <c r="MU719" s="67"/>
      <c r="MV719" s="44"/>
      <c r="MW719" s="44"/>
      <c r="MX719" s="44"/>
      <c r="MY719" s="326" t="s">
        <v>743</v>
      </c>
      <c r="MZ719" s="333"/>
      <c r="NA719" s="44">
        <f>(MY667+NA667)*NC667</f>
        <v>10200</v>
      </c>
      <c r="NB719" s="44"/>
      <c r="NC719" s="45"/>
      <c r="ND719" s="45"/>
      <c r="NE719" s="45"/>
      <c r="NF719" s="35"/>
      <c r="NG719" s="27"/>
      <c r="NH719" s="46"/>
      <c r="NI719" s="67"/>
      <c r="NJ719" s="44"/>
      <c r="NK719" s="44"/>
      <c r="NL719" s="44"/>
      <c r="NM719" s="326" t="s">
        <v>743</v>
      </c>
      <c r="NN719" s="333"/>
      <c r="NO719" s="44">
        <f>(NM667+NO667)*NQ667</f>
        <v>39600</v>
      </c>
      <c r="NP719" s="44"/>
      <c r="NQ719" s="45"/>
      <c r="NR719" s="45"/>
      <c r="NS719" s="45"/>
      <c r="NT719" s="35"/>
    </row>
    <row r="720" spans="1:384" x14ac:dyDescent="0.2">
      <c r="A720" s="38"/>
      <c r="B720" s="39"/>
      <c r="C720" s="40"/>
      <c r="D720" s="40"/>
      <c r="E720" s="40"/>
      <c r="F720" s="140"/>
      <c r="G720" s="140"/>
      <c r="H720" s="42"/>
      <c r="I720" s="44"/>
      <c r="J720" s="44"/>
      <c r="K720" s="44"/>
      <c r="L720" s="44"/>
      <c r="M720" s="23"/>
      <c r="N720" s="44"/>
      <c r="O720" s="44"/>
      <c r="P720" s="44"/>
      <c r="Q720" s="45"/>
      <c r="R720" s="45"/>
      <c r="S720" s="45"/>
      <c r="T720" s="35"/>
      <c r="U720" s="27"/>
      <c r="V720" s="46"/>
      <c r="W720" s="67"/>
      <c r="X720" s="44"/>
      <c r="Y720" s="44"/>
      <c r="Z720" s="44"/>
      <c r="AA720" s="23"/>
      <c r="AB720" s="44"/>
      <c r="AC720" s="44"/>
      <c r="AD720" s="44"/>
      <c r="AE720" s="45"/>
      <c r="AF720" s="45"/>
      <c r="AG720" s="45"/>
      <c r="AH720" s="35"/>
      <c r="AI720" s="27"/>
      <c r="AJ720" s="46"/>
      <c r="AK720" s="44"/>
      <c r="AL720" s="44"/>
      <c r="AM720" s="44"/>
      <c r="AN720" s="44"/>
      <c r="AO720" s="23"/>
      <c r="AP720" s="44"/>
      <c r="AQ720" s="44"/>
      <c r="AR720" s="44"/>
      <c r="AS720" s="45"/>
      <c r="AT720" s="45"/>
      <c r="AU720" s="45"/>
      <c r="AV720" s="35"/>
      <c r="AW720" s="27"/>
      <c r="AX720" s="123"/>
      <c r="AY720" s="124"/>
      <c r="AZ720" s="124"/>
      <c r="BA720" s="67"/>
      <c r="BB720" s="44"/>
      <c r="BC720" s="23"/>
      <c r="BD720" s="44"/>
      <c r="BE720" s="113"/>
      <c r="BF720" s="113"/>
      <c r="BG720" s="45"/>
      <c r="BH720" s="45"/>
      <c r="BI720" s="45"/>
      <c r="BJ720" s="35"/>
      <c r="BK720" s="50"/>
      <c r="BL720" s="46"/>
      <c r="BM720" s="44"/>
      <c r="BN720" s="44"/>
      <c r="BO720" s="44"/>
      <c r="BP720" s="44"/>
      <c r="BQ720" s="23"/>
      <c r="BR720" s="44"/>
      <c r="BS720" s="44"/>
      <c r="BT720" s="125"/>
      <c r="BU720" s="126"/>
      <c r="BV720" s="127" t="s">
        <v>744</v>
      </c>
      <c r="BW720" s="45"/>
      <c r="BX720" s="35"/>
      <c r="BY720" s="27"/>
      <c r="BZ720" s="46"/>
      <c r="CA720" s="44"/>
      <c r="CB720" s="44"/>
      <c r="CC720" s="44"/>
      <c r="CD720" s="44"/>
      <c r="CE720" s="23"/>
      <c r="CF720" s="44"/>
      <c r="CG720" s="44"/>
      <c r="CH720" s="128"/>
      <c r="CI720" s="126"/>
      <c r="CJ720" s="129"/>
      <c r="CK720" s="45"/>
      <c r="CL720" s="35"/>
      <c r="CM720" s="27"/>
      <c r="CN720" s="46"/>
      <c r="CO720" s="44"/>
      <c r="CP720" s="90"/>
      <c r="CQ720" s="44"/>
      <c r="CR720" s="44"/>
      <c r="CS720" s="23"/>
      <c r="CT720" s="44"/>
      <c r="CU720" s="44"/>
      <c r="CV720" s="120"/>
      <c r="CW720" s="130"/>
      <c r="CX720" s="45"/>
      <c r="CY720" s="45"/>
      <c r="CZ720" s="35"/>
      <c r="DA720" s="58"/>
      <c r="DB720" s="46"/>
      <c r="DC720" s="44"/>
      <c r="DD720" s="44"/>
      <c r="DE720" s="44"/>
      <c r="DF720" s="44"/>
      <c r="DG720" s="23"/>
      <c r="DH720" s="44"/>
      <c r="DI720" s="44"/>
      <c r="DJ720" s="131"/>
      <c r="DK720" s="126"/>
      <c r="DL720" s="127" t="s">
        <v>744</v>
      </c>
      <c r="DM720" s="45"/>
      <c r="DN720" s="35"/>
      <c r="DO720" s="27"/>
      <c r="DP720" s="46"/>
      <c r="DQ720" s="44"/>
      <c r="DR720" s="44"/>
      <c r="DS720" s="44"/>
      <c r="DT720" s="44"/>
      <c r="DU720" s="23"/>
      <c r="DV720" s="44"/>
      <c r="DW720" s="44"/>
      <c r="DX720" s="131"/>
      <c r="DY720" s="126"/>
      <c r="DZ720" s="127" t="s">
        <v>744</v>
      </c>
      <c r="EA720" s="45"/>
      <c r="EB720" s="35"/>
      <c r="EC720" s="27"/>
      <c r="ED720" s="46"/>
      <c r="EE720" s="67"/>
      <c r="EF720" s="44"/>
      <c r="EG720" s="44"/>
      <c r="EH720" s="44"/>
      <c r="EI720" s="23"/>
      <c r="EJ720" s="44"/>
      <c r="EK720" s="44"/>
      <c r="EL720" s="44"/>
      <c r="EM720" s="45"/>
      <c r="EN720" s="45"/>
      <c r="EO720" s="45"/>
      <c r="EP720" s="35"/>
      <c r="EQ720" s="27"/>
      <c r="ER720" s="46"/>
      <c r="ES720" s="23"/>
      <c r="ET720" s="44"/>
      <c r="EU720" s="44"/>
      <c r="EV720" s="44"/>
      <c r="EW720" s="23"/>
      <c r="EX720" s="44"/>
      <c r="EY720" s="113"/>
      <c r="EZ720" s="113"/>
      <c r="FA720" s="45"/>
      <c r="FB720" s="45"/>
      <c r="FC720" s="45"/>
      <c r="FD720" s="35"/>
      <c r="HW720" s="181"/>
      <c r="IY720" s="33"/>
      <c r="IZ720" s="46"/>
      <c r="JA720" s="44"/>
      <c r="JB720" s="90"/>
      <c r="JC720" s="44"/>
      <c r="JD720" s="44"/>
      <c r="JE720" s="23"/>
      <c r="JF720" s="44"/>
      <c r="JG720" s="44"/>
      <c r="JH720" s="122"/>
      <c r="JI720" s="130"/>
      <c r="JJ720" s="45"/>
      <c r="JK720" s="45"/>
      <c r="JL720" s="35"/>
      <c r="JM720" s="27"/>
      <c r="JN720" s="46"/>
      <c r="JO720" s="44"/>
      <c r="JP720" s="44"/>
      <c r="JQ720" s="44"/>
      <c r="JR720" s="44"/>
      <c r="JS720" s="23"/>
      <c r="JT720" s="44"/>
      <c r="JU720" s="44"/>
      <c r="JV720" s="132"/>
      <c r="JW720" s="126"/>
      <c r="JX720" s="129"/>
      <c r="JY720" s="45"/>
      <c r="JZ720" s="35"/>
      <c r="KA720" s="61"/>
      <c r="KB720" s="46"/>
      <c r="KC720" s="44"/>
      <c r="KD720" s="90"/>
      <c r="KE720" s="44"/>
      <c r="KF720" s="44"/>
      <c r="KG720" s="23"/>
      <c r="KH720" s="44"/>
      <c r="KI720" s="44"/>
      <c r="KJ720" s="122"/>
      <c r="KK720" s="130"/>
      <c r="KL720" s="45"/>
      <c r="KM720" s="45"/>
      <c r="KN720" s="35"/>
      <c r="KO720" s="27"/>
      <c r="KP720" s="46"/>
      <c r="KQ720" s="44"/>
      <c r="KR720" s="44"/>
      <c r="KS720" s="44"/>
      <c r="KT720" s="44"/>
      <c r="KU720" s="23"/>
      <c r="KV720" s="44"/>
      <c r="KW720" s="44"/>
      <c r="KX720" s="132"/>
      <c r="KY720" s="126"/>
      <c r="KZ720" s="129"/>
      <c r="LA720" s="45"/>
      <c r="LB720" s="35"/>
      <c r="LC720" s="27"/>
      <c r="LD720" s="46"/>
      <c r="LE720" s="23"/>
      <c r="LF720" s="44"/>
      <c r="LG720" s="44"/>
      <c r="LH720" s="44"/>
      <c r="LI720" s="23"/>
      <c r="LJ720" s="44"/>
      <c r="LK720" s="66"/>
      <c r="LL720" s="24"/>
      <c r="LM720" s="126"/>
      <c r="LN720" s="129"/>
      <c r="LO720" s="45"/>
      <c r="LP720" s="35"/>
      <c r="LQ720" s="27"/>
      <c r="LR720" s="46"/>
      <c r="LS720" s="67"/>
      <c r="LT720" s="44"/>
      <c r="LU720" s="44"/>
      <c r="LV720" s="44"/>
      <c r="LW720" s="23"/>
      <c r="LX720" s="44"/>
      <c r="LY720" s="44"/>
      <c r="LZ720" s="44"/>
      <c r="MA720" s="45"/>
      <c r="MB720" s="45"/>
      <c r="MC720" s="45"/>
      <c r="MD720" s="35"/>
      <c r="ME720" s="27"/>
      <c r="MF720" s="46"/>
      <c r="MG720" s="67"/>
      <c r="MH720" s="44"/>
      <c r="MI720" s="44"/>
      <c r="MJ720" s="44"/>
      <c r="MK720" s="23"/>
      <c r="ML720" s="44"/>
      <c r="MM720" s="44"/>
      <c r="MN720" s="44"/>
      <c r="MO720" s="45"/>
      <c r="MP720" s="45"/>
      <c r="MQ720" s="45"/>
      <c r="MR720" s="35"/>
      <c r="MS720" s="27"/>
      <c r="MT720" s="46"/>
      <c r="MU720" s="67"/>
      <c r="MV720" s="44"/>
      <c r="MW720" s="44"/>
      <c r="MX720" s="44"/>
      <c r="MY720" s="23"/>
      <c r="MZ720" s="44"/>
      <c r="NA720" s="44"/>
      <c r="NB720" s="44"/>
      <c r="NC720" s="45"/>
      <c r="ND720" s="45"/>
      <c r="NE720" s="45"/>
      <c r="NF720" s="35"/>
      <c r="NG720" s="27"/>
      <c r="NH720" s="46"/>
      <c r="NI720" s="67"/>
      <c r="NJ720" s="44"/>
      <c r="NK720" s="44"/>
      <c r="NL720" s="44"/>
      <c r="NM720" s="23"/>
      <c r="NN720" s="44"/>
      <c r="NO720" s="44"/>
      <c r="NP720" s="44"/>
      <c r="NQ720" s="45"/>
      <c r="NR720" s="45"/>
      <c r="NS720" s="45"/>
      <c r="NT720" s="35"/>
    </row>
    <row r="721" spans="1:384" x14ac:dyDescent="0.2">
      <c r="A721" s="38"/>
      <c r="B721" s="39"/>
      <c r="C721" s="40"/>
      <c r="D721" s="40"/>
      <c r="E721" s="40"/>
      <c r="F721" s="140"/>
      <c r="G721" s="140"/>
      <c r="H721" s="42"/>
      <c r="I721" s="44"/>
      <c r="J721" s="44"/>
      <c r="K721" s="44"/>
      <c r="L721" s="44"/>
      <c r="M721" s="23"/>
      <c r="N721" s="44"/>
      <c r="O721" s="113"/>
      <c r="P721" s="113"/>
      <c r="Q721" s="44"/>
      <c r="R721" s="44"/>
      <c r="S721" s="44"/>
      <c r="T721" s="35"/>
      <c r="U721" s="27"/>
      <c r="V721" s="46"/>
      <c r="W721" s="67"/>
      <c r="X721" s="44"/>
      <c r="Y721" s="44"/>
      <c r="Z721" s="44"/>
      <c r="AA721" s="23"/>
      <c r="AB721" s="44"/>
      <c r="AC721" s="113"/>
      <c r="AD721" s="113"/>
      <c r="AE721" s="44"/>
      <c r="AF721" s="44"/>
      <c r="AG721" s="44"/>
      <c r="AH721" s="35"/>
      <c r="AI721" s="27"/>
      <c r="AJ721" s="46"/>
      <c r="AK721" s="44"/>
      <c r="AL721" s="44"/>
      <c r="AM721" s="44"/>
      <c r="AN721" s="44"/>
      <c r="AO721" s="23"/>
      <c r="AP721" s="44"/>
      <c r="AQ721" s="44"/>
      <c r="AR721" s="44"/>
      <c r="AS721" s="44"/>
      <c r="AT721" s="44"/>
      <c r="AU721" s="44"/>
      <c r="AV721" s="35"/>
      <c r="AW721" s="27"/>
      <c r="AX721" s="46"/>
      <c r="AY721" s="43"/>
      <c r="AZ721" s="43"/>
      <c r="BA721" s="44"/>
      <c r="BB721" s="44"/>
      <c r="BC721" s="23"/>
      <c r="BD721" s="44"/>
      <c r="BE721" s="44"/>
      <c r="BF721" s="44"/>
      <c r="BG721" s="44"/>
      <c r="BH721" s="44"/>
      <c r="BI721" s="44"/>
      <c r="BJ721" s="35"/>
      <c r="BK721" s="50"/>
      <c r="BL721" s="329" t="s">
        <v>38</v>
      </c>
      <c r="BM721" s="329"/>
      <c r="BN721" s="133">
        <f>SUM(BN659,BN663,BN667,BN671,BN675,BN679,BN683,BN687,BN691,BN695,BN699,BN703,BN707)*100</f>
        <v>98900</v>
      </c>
      <c r="BO721" s="67"/>
      <c r="BP721" s="44"/>
      <c r="BQ721" s="23">
        <f>BN721/BR721</f>
        <v>5494.4444444444443</v>
      </c>
      <c r="BR721" s="133">
        <f>SUM(BR659,BR663,BR667,BR671,BR676,BR679,BR684,BR687,BR691,BR695,BR699,BR703,BR707)</f>
        <v>18</v>
      </c>
      <c r="BS721" s="44"/>
      <c r="BT721" s="53" t="str">
        <f t="shared" ref="BT721:BU724" si="3303">BT659</f>
        <v>サンリオFAN</v>
      </c>
      <c r="BU721" s="43">
        <f t="shared" si="3303"/>
        <v>1100</v>
      </c>
      <c r="BV721" s="133">
        <f>SUM(BV659,BV663,BV667,BV671,BV675,BV679,BV683,BV687,BV691,BV695,BV699,BV703,BV707)</f>
        <v>23100</v>
      </c>
      <c r="BW721" s="113">
        <f>BV721/BN721</f>
        <v>0.23356926188068755</v>
      </c>
      <c r="BX721" s="35"/>
      <c r="BY721" s="27"/>
      <c r="BZ721" s="329" t="s">
        <v>38</v>
      </c>
      <c r="CA721" s="329"/>
      <c r="CB721" s="133">
        <f>SUM(CB659,CB663,CB667,CB671,CB675,CB679,CB683,CB687,CB691,CB695,CB699,CB703,CB707)*100</f>
        <v>31800</v>
      </c>
      <c r="CC721" s="67"/>
      <c r="CD721" s="44"/>
      <c r="CE721" s="23">
        <f>CB721/CF721</f>
        <v>6360</v>
      </c>
      <c r="CF721" s="133">
        <f>SUM(CF659,CF663,CF667,CF671,CF676,CF679,CF684,CF687,CF691,CF695,CF699,CF703,CF707)</f>
        <v>5</v>
      </c>
      <c r="CG721" s="44"/>
      <c r="CH721" s="68" t="str">
        <f t="shared" ref="CH721:CI724" si="3304">CH659</f>
        <v>ジャグラーサウンドフラッシュ</v>
      </c>
      <c r="CI721" s="43">
        <f t="shared" si="3304"/>
        <v>800</v>
      </c>
      <c r="CJ721" s="133">
        <f>SUM(CJ659,CJ663,CJ667,CJ671,CJ675,CJ679,CJ683,CJ687,CJ691,CJ695,CJ699,CJ703,CJ707)</f>
        <v>4000</v>
      </c>
      <c r="CK721" s="113">
        <f>CJ721/CB721</f>
        <v>0.12578616352201258</v>
      </c>
      <c r="CL721" s="35"/>
      <c r="CM721" s="27"/>
      <c r="CN721" s="329" t="s">
        <v>38</v>
      </c>
      <c r="CO721" s="329"/>
      <c r="CP721" s="133">
        <f>SUM(CP659,CP663,CP667,CP671,CP675,CP679,CP683,CP687,CP691,CP695,CP699,CP703,CP707)*100</f>
        <v>26600</v>
      </c>
      <c r="CQ721" s="67"/>
      <c r="CR721" s="44"/>
      <c r="CS721" s="23">
        <f>CP721/CT721</f>
        <v>5320</v>
      </c>
      <c r="CT721" s="133">
        <f>SUM(CT659,CT663,CT667,CT671,CT676,CT679,CT684,CT687,CT691,CT695,CT699,CT703,CT707)</f>
        <v>5</v>
      </c>
      <c r="CU721" s="44"/>
      <c r="CV721" s="53" t="str">
        <f t="shared" ref="CV721:CW724" si="3305">CV659</f>
        <v>ギャルキティキーケース</v>
      </c>
      <c r="CW721" s="43">
        <f t="shared" si="3305"/>
        <v>726</v>
      </c>
      <c r="CX721" s="133">
        <f>SUM(CX659,CX663,CX667,CX671,CX675,CX679,CX683,CX687,CX691,CX695,CX699,CX703,CX707)</f>
        <v>2904</v>
      </c>
      <c r="CY721" s="113">
        <f>CX721/CP721</f>
        <v>0.10917293233082707</v>
      </c>
      <c r="CZ721" s="35"/>
      <c r="DA721" s="58"/>
      <c r="DB721" s="329" t="s">
        <v>38</v>
      </c>
      <c r="DC721" s="329"/>
      <c r="DD721" s="133">
        <f>SUM(DD659,DD663,DD667,DD671,DD675,DD679,DD683,DD687,DD691,DD695,DD699,DD703,DD707)*100</f>
        <v>19500</v>
      </c>
      <c r="DE721" s="67"/>
      <c r="DF721" s="44"/>
      <c r="DG721" s="23">
        <f>DD721/DH721</f>
        <v>4875</v>
      </c>
      <c r="DH721" s="133">
        <f>SUM(DH659,DH663,DH667,DH671,DH676,DH679,DH684,DH687,DH691,DH695,DH699,DH703,DH707)</f>
        <v>4</v>
      </c>
      <c r="DI721" s="44"/>
      <c r="DJ721" s="53" t="str">
        <f t="shared" ref="DJ721:DK724" si="3306">DJ659</f>
        <v>ジャグラーサウンドボタン</v>
      </c>
      <c r="DK721" s="43">
        <f t="shared" si="3306"/>
        <v>748</v>
      </c>
      <c r="DL721" s="133">
        <f>SUM(DL659,DL663,DL667,DL671,DL675,DL679,DL683,DL687,DL691,DL695,DL699,DL703,DL707)</f>
        <v>5500</v>
      </c>
      <c r="DM721" s="113">
        <f>DL721/DD721</f>
        <v>0.28205128205128205</v>
      </c>
      <c r="DN721" s="35"/>
      <c r="DO721" s="27"/>
      <c r="DP721" s="329" t="s">
        <v>38</v>
      </c>
      <c r="DQ721" s="329"/>
      <c r="DR721" s="133">
        <f>SUM(DR659,DR663,DR667,DR671,DR675,DR679,DR683,DR687,DR691,DR695,DR699,DR703,DR707)*100</f>
        <v>31300</v>
      </c>
      <c r="DS721" s="67"/>
      <c r="DT721" s="44"/>
      <c r="DU721" s="23">
        <f>DR721/DV721</f>
        <v>1565</v>
      </c>
      <c r="DV721" s="133">
        <f>SUM(DV659,DV663,DV667,DV671,DV676,DV679,DV684,DV687,DV691,DV695,DV699,DV703,DV707)</f>
        <v>20</v>
      </c>
      <c r="DW721" s="44"/>
      <c r="DX721" s="53" t="str">
        <f t="shared" ref="DX721:DY724" si="3307">DX659</f>
        <v>ゴールドイヤホン</v>
      </c>
      <c r="DY721" s="43">
        <f t="shared" si="3307"/>
        <v>770</v>
      </c>
      <c r="DZ721" s="133">
        <f>SUM(DZ659,DZ663,DZ667,DZ671,DZ675,DZ679,DZ683,DZ687,DZ691,DZ695,DZ699,DZ703,DZ707)</f>
        <v>10010</v>
      </c>
      <c r="EA721" s="113">
        <f>DZ721/DR721</f>
        <v>0.31980830670926519</v>
      </c>
      <c r="EB721" s="35"/>
      <c r="EC721" s="27"/>
      <c r="ED721" s="46"/>
      <c r="EE721" s="67"/>
      <c r="EF721" s="44"/>
      <c r="EG721" s="44"/>
      <c r="EH721" s="44"/>
      <c r="EI721" s="23"/>
      <c r="EJ721" s="44"/>
      <c r="EK721" s="113"/>
      <c r="EL721" s="113"/>
      <c r="EM721" s="44"/>
      <c r="EN721" s="44"/>
      <c r="EO721" s="44"/>
      <c r="EP721" s="35"/>
      <c r="EQ721" s="27"/>
      <c r="ER721" s="46"/>
      <c r="FA721" s="44"/>
      <c r="FB721" s="44"/>
      <c r="FC721" s="44"/>
      <c r="FD721" s="35"/>
      <c r="HW721" s="181"/>
      <c r="HX721" s="137"/>
      <c r="HY721" s="137"/>
      <c r="HZ721" s="137"/>
      <c r="IA721" s="27"/>
      <c r="IC721" s="174"/>
      <c r="ID721" s="27"/>
      <c r="IE721" s="27"/>
      <c r="IF721" s="27"/>
      <c r="IG721" s="27"/>
      <c r="IH721" s="29"/>
      <c r="IL721" s="137"/>
      <c r="IM721" s="137"/>
      <c r="IN721" s="137"/>
      <c r="IO721" s="27"/>
      <c r="IQ721" s="174"/>
      <c r="IR721" s="27"/>
      <c r="IS721" s="27"/>
      <c r="IT721" s="27"/>
      <c r="IU721" s="27"/>
      <c r="IV721" s="29"/>
      <c r="IY721" s="33"/>
      <c r="IZ721" s="329" t="s">
        <v>38</v>
      </c>
      <c r="JA721" s="329"/>
      <c r="JB721" s="133">
        <f>SUM(JB659,JB663,JB667,JB671,JB675,JB679,JB683,JB687,JB691,JB695,JB699,JB703,JB707)*100</f>
        <v>37300</v>
      </c>
      <c r="JC721" s="67"/>
      <c r="JD721" s="44"/>
      <c r="JE721" s="23">
        <f>JB721/JF721</f>
        <v>3390.909090909091</v>
      </c>
      <c r="JF721" s="133">
        <f>SUM(JF659,JF663,JF667,JF671,JF676,JF679,JF684,JF687,JF691,JF695,JF699,JF703,JF707)</f>
        <v>11</v>
      </c>
      <c r="JG721" s="44"/>
      <c r="JH721" s="53" t="str">
        <f t="shared" ref="JH721:JI724" si="3308">JH659</f>
        <v>お菓子ウォレット</v>
      </c>
      <c r="JI721" s="43">
        <f t="shared" si="3308"/>
        <v>800</v>
      </c>
      <c r="JJ721" s="133">
        <f>SUM(JJ659,JJ663,JJ667,JJ671,JJ675,JJ679,JJ683,JJ687,JJ691,JJ695,JJ699,JJ703,JJ707)</f>
        <v>4702</v>
      </c>
      <c r="JK721" s="113">
        <f>JJ721/JB721</f>
        <v>0.12605898123324397</v>
      </c>
      <c r="JL721" s="35"/>
      <c r="JM721" s="27"/>
      <c r="JN721" s="329" t="s">
        <v>38</v>
      </c>
      <c r="JO721" s="329"/>
      <c r="JP721" s="133">
        <f>SUM(JP659,JP663,JP667,JP671,JP675,JP679,JP683,JP687,JP691,JP695,JP699,JP703,JP707)*100</f>
        <v>29000</v>
      </c>
      <c r="JQ721" s="67"/>
      <c r="JR721" s="44"/>
      <c r="JS721" s="23">
        <f>JP721/JT721</f>
        <v>2900</v>
      </c>
      <c r="JT721" s="133">
        <f>SUM(JT659,JT663,JT667,JT671,JT676,JT679,JT684,JT687,JT691,JT695,JT699,JT703,JT707)</f>
        <v>10</v>
      </c>
      <c r="JU721" s="44"/>
      <c r="JV721" s="53" t="str">
        <f t="shared" ref="JV721:JW724" si="3309">JV659</f>
        <v>ジャグラーイヤホン</v>
      </c>
      <c r="JW721" s="43">
        <f t="shared" si="3309"/>
        <v>1100</v>
      </c>
      <c r="JX721" s="133">
        <f>SUM(JX659,JX663,JX667,JX671,JX675,JX679,JX683,JX687,JX691,JX695,JX699,JX703,JX707)</f>
        <v>13200</v>
      </c>
      <c r="JY721" s="113">
        <f>JX721/JP721</f>
        <v>0.45517241379310347</v>
      </c>
      <c r="JZ721" s="35"/>
      <c r="KA721" s="134"/>
      <c r="KB721" s="329" t="s">
        <v>38</v>
      </c>
      <c r="KC721" s="329"/>
      <c r="KD721" s="133">
        <f>SUM(KD659,KD663,KD667,KD671,KD675,KD679,KD683,KD687,KD691,KD695,KD699,KD703,KD707)*100</f>
        <v>87100</v>
      </c>
      <c r="KE721" s="67"/>
      <c r="KF721" s="44"/>
      <c r="KG721" s="23">
        <f>KD721/KH721</f>
        <v>5806.666666666667</v>
      </c>
      <c r="KH721" s="133">
        <f>SUM(KH659,KH663,KH667,KH671,KH676,KH679,KH684,KH687,KH691,KH695,KH699,KH703,KH707)</f>
        <v>15</v>
      </c>
      <c r="KI721" s="44"/>
      <c r="KJ721" s="53" t="str">
        <f t="shared" ref="KJ721:KK724" si="3310">KJ659</f>
        <v>サンリオFAN</v>
      </c>
      <c r="KK721" s="43">
        <f t="shared" si="3310"/>
        <v>1100</v>
      </c>
      <c r="KL721" s="133">
        <f>SUM(KL659,KL663,KL667,KL671,KL675,KL679,KL683,KL687,KL691,KL695,KL699,KL703,KL707)</f>
        <v>22000</v>
      </c>
      <c r="KM721" s="113">
        <f>KL721/KD721</f>
        <v>0.2525832376578645</v>
      </c>
      <c r="KN721" s="35"/>
      <c r="KO721" s="27"/>
      <c r="KP721" s="329" t="s">
        <v>38</v>
      </c>
      <c r="KQ721" s="329"/>
      <c r="KR721" s="133">
        <f>SUM(KR659,KR663,KR667,KR671,KR675,KR679,KR683,KR687,KR691,KR695,KR699,KR703,KR707)*100</f>
        <v>27000</v>
      </c>
      <c r="KS721" s="67"/>
      <c r="KT721" s="44"/>
      <c r="KU721" s="23">
        <f>KR721/KV721</f>
        <v>1500</v>
      </c>
      <c r="KV721" s="133">
        <f>SUM(KV659,KV663,KV667,KV671,KV676,KV679,KV684,KV687,KV691,KV695,KV699,KV703,KV707)</f>
        <v>18</v>
      </c>
      <c r="KW721" s="44"/>
      <c r="KX721" s="53" t="str">
        <f t="shared" ref="KX721:KY724" si="3311">KX659</f>
        <v>猫アイシャドウ</v>
      </c>
      <c r="KY721" s="43">
        <f t="shared" si="3311"/>
        <v>1034</v>
      </c>
      <c r="KZ721" s="133">
        <f>SUM(KZ659,KZ663,KZ667,KZ671,KZ675,KZ679,KZ683,KZ687,KZ691,KZ695,KZ699,KZ703,KZ707)</f>
        <v>23353</v>
      </c>
      <c r="LA721" s="113">
        <f>KZ721/KR721</f>
        <v>0.86492592592592588</v>
      </c>
      <c r="LB721" s="35"/>
      <c r="LC721" s="27"/>
      <c r="LD721" s="46"/>
      <c r="LG721" s="44"/>
      <c r="LH721" s="44"/>
      <c r="LI721" s="23"/>
      <c r="LJ721" s="44"/>
      <c r="LK721" s="44"/>
      <c r="LL721" s="53"/>
      <c r="LM721" s="43"/>
      <c r="LN721" s="135"/>
      <c r="LO721" s="113"/>
      <c r="LP721" s="35"/>
      <c r="LQ721" s="27"/>
      <c r="LR721" s="46"/>
      <c r="LS721" s="67"/>
      <c r="LT721" s="44"/>
      <c r="LU721" s="44"/>
      <c r="LV721" s="44"/>
      <c r="LW721" s="23"/>
      <c r="LX721" s="44"/>
      <c r="LY721" s="113"/>
      <c r="LZ721" s="113"/>
      <c r="MA721" s="44"/>
      <c r="MB721" s="44"/>
      <c r="MC721" s="44"/>
      <c r="MD721" s="35"/>
      <c r="ME721" s="27"/>
      <c r="MF721" s="46"/>
      <c r="MG721" s="67"/>
      <c r="MH721" s="44"/>
      <c r="MI721" s="44"/>
      <c r="MJ721" s="44"/>
      <c r="MK721" s="23"/>
      <c r="ML721" s="44"/>
      <c r="MM721" s="113"/>
      <c r="MN721" s="113"/>
      <c r="MO721" s="44"/>
      <c r="MP721" s="44"/>
      <c r="MQ721" s="44"/>
      <c r="MR721" s="35"/>
      <c r="MS721" s="27"/>
      <c r="MT721" s="46"/>
      <c r="MU721" s="67"/>
      <c r="MV721" s="44"/>
      <c r="MW721" s="44"/>
      <c r="MX721" s="44"/>
      <c r="MY721" s="23"/>
      <c r="MZ721" s="44"/>
      <c r="NA721" s="113"/>
      <c r="NB721" s="113"/>
      <c r="NC721" s="44"/>
      <c r="ND721" s="44"/>
      <c r="NE721" s="44"/>
      <c r="NF721" s="35"/>
      <c r="NG721" s="27"/>
      <c r="NH721" s="46"/>
      <c r="NI721" s="67"/>
      <c r="NJ721" s="44"/>
      <c r="NK721" s="44"/>
      <c r="NL721" s="44"/>
      <c r="NM721" s="23"/>
      <c r="NN721" s="44"/>
      <c r="NO721" s="113"/>
      <c r="NP721" s="113"/>
      <c r="NQ721" s="44"/>
      <c r="NR721" s="44"/>
      <c r="NS721" s="44"/>
      <c r="NT721" s="35"/>
    </row>
    <row r="722" spans="1:384" x14ac:dyDescent="0.2">
      <c r="A722" s="38"/>
      <c r="B722" s="138"/>
      <c r="C722" s="40"/>
      <c r="D722" s="40"/>
      <c r="E722" s="40"/>
      <c r="F722" s="140"/>
      <c r="G722" s="140"/>
      <c r="H722" s="140"/>
      <c r="I722" s="66"/>
      <c r="J722" s="67"/>
      <c r="K722" s="44"/>
      <c r="L722" s="44"/>
      <c r="M722" s="23"/>
      <c r="N722" s="44"/>
      <c r="O722" s="113"/>
      <c r="P722" s="113"/>
      <c r="Q722" s="44"/>
      <c r="R722" s="44"/>
      <c r="S722" s="44"/>
      <c r="T722" s="35"/>
      <c r="U722" s="27"/>
      <c r="V722" s="46"/>
      <c r="W722" s="44"/>
      <c r="X722" s="44"/>
      <c r="Y722" s="44"/>
      <c r="Z722" s="44"/>
      <c r="AA722" s="23"/>
      <c r="AB722" s="44"/>
      <c r="AC722" s="113"/>
      <c r="AD722" s="113"/>
      <c r="AE722" s="44"/>
      <c r="AF722" s="44"/>
      <c r="AG722" s="44"/>
      <c r="AH722" s="35"/>
      <c r="AI722" s="27"/>
      <c r="AJ722" s="46"/>
      <c r="AK722" s="44"/>
      <c r="AL722" s="44"/>
      <c r="AM722" s="44"/>
      <c r="AN722" s="44"/>
      <c r="AO722" s="23"/>
      <c r="AP722" s="44"/>
      <c r="AQ722" s="44"/>
      <c r="AR722" s="44"/>
      <c r="AS722" s="44"/>
      <c r="AT722" s="44"/>
      <c r="AU722" s="44"/>
      <c r="AV722" s="35"/>
      <c r="AW722" s="27"/>
      <c r="AX722" s="46"/>
      <c r="AY722" s="44"/>
      <c r="AZ722" s="44"/>
      <c r="BA722" s="44"/>
      <c r="BB722" s="44"/>
      <c r="BC722" s="23"/>
      <c r="BD722" s="44"/>
      <c r="BE722" s="44"/>
      <c r="BF722" s="44"/>
      <c r="BG722" s="44"/>
      <c r="BH722" s="44"/>
      <c r="BI722" s="44"/>
      <c r="BJ722" s="35"/>
      <c r="BK722" s="50"/>
      <c r="BL722" s="329" t="s">
        <v>38</v>
      </c>
      <c r="BM722" s="329"/>
      <c r="BN722" s="133">
        <f>SUM(BN660,BN664,BN668,BN672,BN676,BN680,BN684,BN688,BN692,BN696,BN700,BN704,BN708)*100</f>
        <v>29400</v>
      </c>
      <c r="BO722" s="67"/>
      <c r="BP722" s="44"/>
      <c r="BQ722" s="23">
        <f>BN722/BR722</f>
        <v>2940</v>
      </c>
      <c r="BR722" s="133">
        <f>SUM(BR660,BR664,BR668,BR672,BR676,BR680,BR683,BR688,BR692,BR696,BR700,BR704,BR708)</f>
        <v>10</v>
      </c>
      <c r="BS722" s="44"/>
      <c r="BT722" s="53" t="str">
        <f t="shared" si="3303"/>
        <v>ミニ香水</v>
      </c>
      <c r="BU722" s="43">
        <f t="shared" si="3303"/>
        <v>1000</v>
      </c>
      <c r="BV722" s="133">
        <f>SUM(BV660,BV664,BV668,BV672,BV676,BV680,BV683,BV688,BV692,BV696,BV700,BV704,BV708)</f>
        <v>10200</v>
      </c>
      <c r="BW722" s="113">
        <f>BV722/BN722</f>
        <v>0.34693877551020408</v>
      </c>
      <c r="BX722" s="35"/>
      <c r="BY722" s="27"/>
      <c r="BZ722" s="329" t="s">
        <v>38</v>
      </c>
      <c r="CA722" s="329"/>
      <c r="CB722" s="133">
        <f>SUM(CB660,CB664,CB668,CB672,CB676,CB680,CB684,CB688,CB692,CB696,CB700,CB704,CB708)*100</f>
        <v>16300</v>
      </c>
      <c r="CC722" s="67"/>
      <c r="CD722" s="44"/>
      <c r="CE722" s="23">
        <f>CB722/CF722</f>
        <v>1253.8461538461538</v>
      </c>
      <c r="CF722" s="133">
        <f>SUM(CF660,CF664,CF668,CF672,CF676,CF680,CF683,CF688,CF692,CF696,CF700,CF704,CF708)</f>
        <v>13</v>
      </c>
      <c r="CG722" s="44"/>
      <c r="CH722" s="68" t="str">
        <f t="shared" si="3304"/>
        <v>ジャグラーイヤホン</v>
      </c>
      <c r="CI722" s="43">
        <f t="shared" si="3304"/>
        <v>1100</v>
      </c>
      <c r="CJ722" s="133">
        <f>SUM(CJ660,CJ664,CJ668,CJ672,CJ676,CJ680,CJ683,CJ688,CJ692,CJ696,CJ700,CJ704,CJ708)</f>
        <v>14300</v>
      </c>
      <c r="CK722" s="113">
        <f>CJ722/CB722</f>
        <v>0.87730061349693256</v>
      </c>
      <c r="CL722" s="35"/>
      <c r="CM722" s="27"/>
      <c r="CN722" s="329" t="s">
        <v>38</v>
      </c>
      <c r="CO722" s="329"/>
      <c r="CP722" s="133">
        <f>SUM(CP660,CP664,CP668,CP672,CP676,CP680,CP684,CP688,CP692,CP696,CP700,CP704,CP708)*100</f>
        <v>50900</v>
      </c>
      <c r="CQ722" s="67"/>
      <c r="CR722" s="44"/>
      <c r="CS722" s="23">
        <f>CP722/CT722</f>
        <v>8483.3333333333339</v>
      </c>
      <c r="CT722" s="133">
        <f>SUM(CT660,CT664,CT668,CT672,CT676,CT680,CT683,CT688,CT692,CT696,CT700,CT704,CT708)</f>
        <v>6</v>
      </c>
      <c r="CU722" s="44"/>
      <c r="CV722" s="53" t="str">
        <f t="shared" si="3305"/>
        <v>モンチッチヘアゴム</v>
      </c>
      <c r="CW722" s="43">
        <f t="shared" si="3305"/>
        <v>440</v>
      </c>
      <c r="CX722" s="133">
        <f>SUM(CX660,CX664,CX668,CX672,CX676,CX680,CX683,CX688,CX692,CX696,CX700,CX704,CX708)</f>
        <v>3560</v>
      </c>
      <c r="CY722" s="113">
        <f>CX722/CP722</f>
        <v>6.994106090373281E-2</v>
      </c>
      <c r="CZ722" s="35"/>
      <c r="DA722" s="58"/>
      <c r="DB722" s="329" t="s">
        <v>38</v>
      </c>
      <c r="DC722" s="329"/>
      <c r="DD722" s="133">
        <f>SUM(DD660,DD664,DD668,DD672,DD676,DD680,DD684,DD688,DD692,DD696,DD700,DD704,DD708)*100</f>
        <v>29700</v>
      </c>
      <c r="DE722" s="67"/>
      <c r="DF722" s="44"/>
      <c r="DG722" s="23">
        <f>DD722/DH722</f>
        <v>5940</v>
      </c>
      <c r="DH722" s="133">
        <f>SUM(DH660,DH664,DH668,DH672,DH676,DH680,DH683,DH688,DH692,DH696,DH700,DH704,DH708)</f>
        <v>5</v>
      </c>
      <c r="DI722" s="44"/>
      <c r="DJ722" s="53" t="str">
        <f t="shared" si="3306"/>
        <v>ジャグラータイマークロック</v>
      </c>
      <c r="DK722" s="43">
        <f t="shared" si="3306"/>
        <v>748</v>
      </c>
      <c r="DL722" s="133">
        <f>SUM(DL660,DL664,DL668,DL672,DL676,DL680,DL683,DL688,DL692,DL696,DL700,DL704,DL708)</f>
        <v>2200</v>
      </c>
      <c r="DM722" s="113">
        <f>DL722/DD722</f>
        <v>7.407407407407407E-2</v>
      </c>
      <c r="DN722" s="35"/>
      <c r="DO722" s="27"/>
      <c r="DP722" s="329" t="s">
        <v>38</v>
      </c>
      <c r="DQ722" s="329"/>
      <c r="DR722" s="133">
        <f>SUM(DR660,DR664,DR668,DR672,DR676,DR680,DR684,DR688,DR692,DR696,DR700,DR704,DR708)*100</f>
        <v>88000</v>
      </c>
      <c r="DS722" s="67"/>
      <c r="DT722" s="44"/>
      <c r="DU722" s="23">
        <f>DR722/DV722</f>
        <v>2838.7096774193546</v>
      </c>
      <c r="DV722" s="133">
        <f>SUM(DV660,DV664,DV668,DV672,DV676,DV680,DV683,DV688,DV692,DV696,DV700,DV704,DV708)</f>
        <v>31</v>
      </c>
      <c r="DW722" s="44"/>
      <c r="DX722" s="53" t="str">
        <f t="shared" si="3307"/>
        <v>サンリオFAN</v>
      </c>
      <c r="DY722" s="43">
        <f t="shared" si="3307"/>
        <v>1100</v>
      </c>
      <c r="DZ722" s="133">
        <f>SUM(DZ660,DZ664,DZ668,DZ672,DZ676,DZ680,DZ683,DZ688,DZ692,DZ696,DZ700,DZ704,DZ708)</f>
        <v>34100</v>
      </c>
      <c r="EA722" s="113">
        <f>DZ722/DR722</f>
        <v>0.38750000000000001</v>
      </c>
      <c r="EB722" s="35"/>
      <c r="EC722" s="27"/>
      <c r="ED722" s="46"/>
      <c r="EE722" s="44"/>
      <c r="EF722" s="44"/>
      <c r="EG722" s="44"/>
      <c r="EH722" s="44"/>
      <c r="EI722" s="23"/>
      <c r="EJ722" s="44"/>
      <c r="EK722" s="113"/>
      <c r="EL722" s="113"/>
      <c r="EM722" s="44"/>
      <c r="EN722" s="44"/>
      <c r="EO722" s="44"/>
      <c r="EP722" s="35"/>
      <c r="EQ722" s="27"/>
      <c r="ER722" s="46"/>
      <c r="ES722" s="44"/>
      <c r="ET722" s="44"/>
      <c r="EU722" s="44"/>
      <c r="EV722" s="44"/>
      <c r="EW722" s="23"/>
      <c r="EX722" s="44"/>
      <c r="EY722" s="44"/>
      <c r="EZ722" s="44"/>
      <c r="FA722" s="44"/>
      <c r="FB722" s="44"/>
      <c r="FC722" s="44"/>
      <c r="FD722" s="35"/>
      <c r="HW722" s="181"/>
      <c r="HX722" s="27"/>
      <c r="HY722" s="27"/>
      <c r="HZ722" s="27"/>
      <c r="IA722" s="27"/>
      <c r="IC722" s="174"/>
      <c r="ID722" s="27"/>
      <c r="IE722" s="27"/>
      <c r="IF722" s="27"/>
      <c r="IG722" s="27"/>
      <c r="IH722" s="29"/>
      <c r="IL722" s="27"/>
      <c r="IM722" s="27"/>
      <c r="IN722" s="27"/>
      <c r="IO722" s="27"/>
      <c r="IQ722" s="174"/>
      <c r="IR722" s="27"/>
      <c r="IS722" s="27"/>
      <c r="IT722" s="27"/>
      <c r="IU722" s="27"/>
      <c r="IV722" s="29"/>
      <c r="IY722" s="33"/>
      <c r="IZ722" s="329" t="s">
        <v>38</v>
      </c>
      <c r="JA722" s="329"/>
      <c r="JB722" s="133">
        <f>SUM(JB660,JB664,JB668,JB672,JB676,JB680,JB684,JB688,JB692,JB696,JB700,JB704,JB708)*100</f>
        <v>32800</v>
      </c>
      <c r="JC722" s="67"/>
      <c r="JD722" s="44"/>
      <c r="JE722" s="23">
        <f>JB722/JF722</f>
        <v>2342.8571428571427</v>
      </c>
      <c r="JF722" s="133">
        <f>SUM(JF660,JF664,JF668,JF672,JF676,JF680,JF683,JF688,JF692,JF696,JF700,JF704,JF708)</f>
        <v>14</v>
      </c>
      <c r="JG722" s="44"/>
      <c r="JH722" s="53" t="str">
        <f t="shared" si="3308"/>
        <v>ミニ香水</v>
      </c>
      <c r="JI722" s="43">
        <f t="shared" si="3308"/>
        <v>1100</v>
      </c>
      <c r="JJ722" s="133">
        <f>SUM(JJ660,JJ664,JJ668,JJ672,JJ676,JJ680,JJ683,JJ688,JJ692,JJ696,JJ700,JJ704,JJ708)</f>
        <v>15400</v>
      </c>
      <c r="JK722" s="113">
        <f>JJ722/JB722</f>
        <v>0.46951219512195119</v>
      </c>
      <c r="JL722" s="35"/>
      <c r="JM722" s="27"/>
      <c r="JN722" s="329" t="s">
        <v>38</v>
      </c>
      <c r="JO722" s="329"/>
      <c r="JP722" s="133">
        <f>SUM(JP660,JP664,JP668,JP672,JP676,JP680,JP684,JP688,JP692,JP696,JP700,JP704,JP708)*100</f>
        <v>39500</v>
      </c>
      <c r="JQ722" s="67"/>
      <c r="JR722" s="44"/>
      <c r="JS722" s="23">
        <f>JP722/JT722</f>
        <v>4388.8888888888887</v>
      </c>
      <c r="JT722" s="133">
        <f>SUM(JT660,JT664,JT668,JT672,JT676,JT680,JT683,JT688,JT692,JT696,JT700,JT704,JT708)</f>
        <v>9</v>
      </c>
      <c r="JU722" s="44"/>
      <c r="JV722" s="53" t="str">
        <f t="shared" si="3309"/>
        <v>ジャグラーサウンドボタン</v>
      </c>
      <c r="JW722" s="43">
        <f t="shared" si="3309"/>
        <v>900</v>
      </c>
      <c r="JX722" s="133">
        <f>SUM(JX660,JX664,JX668,JX672,JX676,JX680,JX683,JX688,JX692,JX696,JX700,JX704,JX708)</f>
        <v>8500</v>
      </c>
      <c r="JY722" s="113">
        <f>JX722/JP722</f>
        <v>0.21518987341772153</v>
      </c>
      <c r="JZ722" s="35"/>
      <c r="KA722" s="134"/>
      <c r="KB722" s="329" t="s">
        <v>38</v>
      </c>
      <c r="KC722" s="329"/>
      <c r="KD722" s="133">
        <f>SUM(KD660,KD664,KD668,KD672,KD676,KD680,KD684,KD688,KD692,KD696,KD700,KD704,KD708)*100</f>
        <v>34600</v>
      </c>
      <c r="KE722" s="67"/>
      <c r="KF722" s="44"/>
      <c r="KG722" s="23">
        <f>KD722/KH722</f>
        <v>2661.5384615384614</v>
      </c>
      <c r="KH722" s="133">
        <f>SUM(KH660,KH664,KH668,KH672,KH676,KH680,KH683,KH688,KH692,KH696,KH700,KH704,KH708)</f>
        <v>13</v>
      </c>
      <c r="KI722" s="44"/>
      <c r="KJ722" s="53" t="str">
        <f t="shared" si="3310"/>
        <v>サンリオキーケース</v>
      </c>
      <c r="KK722" s="43">
        <f t="shared" si="3310"/>
        <v>726</v>
      </c>
      <c r="KL722" s="133">
        <f>SUM(KL660,KL664,KL668,KL672,KL676,KL680,KL683,KL688,KL692,KL696,KL700,KL704,KL708)</f>
        <v>10934</v>
      </c>
      <c r="KM722" s="113">
        <f>KL722/KD722</f>
        <v>0.31601156069364161</v>
      </c>
      <c r="KN722" s="35"/>
      <c r="KO722" s="27"/>
      <c r="KP722" s="329" t="s">
        <v>38</v>
      </c>
      <c r="KQ722" s="329"/>
      <c r="KR722" s="133">
        <f>SUM(KR660,KR664,KR668,KR672,KR676,KR680,KR684,KR688,KR692,KR696,KR700,KR704,KR708)*100</f>
        <v>41900</v>
      </c>
      <c r="KS722" s="67"/>
      <c r="KT722" s="44"/>
      <c r="KU722" s="23">
        <f>KR722/KV722</f>
        <v>1232.3529411764705</v>
      </c>
      <c r="KV722" s="133">
        <f>SUM(KV660,KV664,KV668,KV672,KV676,KV680,KV683,KV688,KV692,KV696,KV700,KV704,KV708)</f>
        <v>34</v>
      </c>
      <c r="KW722" s="44"/>
      <c r="KX722" s="53" t="str">
        <f t="shared" si="3311"/>
        <v>メタリックカラーイヤホン</v>
      </c>
      <c r="KY722" s="43">
        <f t="shared" si="3311"/>
        <v>800</v>
      </c>
      <c r="KZ722" s="133">
        <f>SUM(KZ660,KZ664,KZ668,KZ672,KZ676,KZ680,KZ683,KZ688,KZ692,KZ696,KZ700,KZ704,KZ708)</f>
        <v>15246</v>
      </c>
      <c r="LA722" s="113">
        <f>KZ722/KR722</f>
        <v>0.36386634844868737</v>
      </c>
      <c r="LB722" s="35"/>
      <c r="LC722" s="27"/>
      <c r="LD722" s="46"/>
      <c r="LE722" s="44"/>
      <c r="LF722" s="44"/>
      <c r="LG722" s="44"/>
      <c r="LH722" s="44"/>
      <c r="LI722" s="23"/>
      <c r="LJ722" s="44"/>
      <c r="LK722" s="44"/>
      <c r="LL722" s="60"/>
      <c r="LM722" s="67"/>
      <c r="LN722" s="44"/>
      <c r="LO722" s="45"/>
      <c r="LP722" s="35"/>
      <c r="LQ722" s="27"/>
      <c r="LR722" s="46"/>
      <c r="LS722" s="44"/>
      <c r="LT722" s="44"/>
      <c r="LU722" s="44"/>
      <c r="LV722" s="44"/>
      <c r="LW722" s="23"/>
      <c r="LX722" s="44"/>
      <c r="LY722" s="113"/>
      <c r="LZ722" s="113"/>
      <c r="MA722" s="44"/>
      <c r="MB722" s="44"/>
      <c r="MC722" s="44"/>
      <c r="MD722" s="35"/>
      <c r="ME722" s="27"/>
      <c r="MF722" s="46"/>
      <c r="MG722" s="44"/>
      <c r="MH722" s="44"/>
      <c r="MI722" s="44"/>
      <c r="MJ722" s="44"/>
      <c r="MK722" s="23"/>
      <c r="ML722" s="44"/>
      <c r="MM722" s="113"/>
      <c r="MN722" s="113"/>
      <c r="MO722" s="44"/>
      <c r="MP722" s="44"/>
      <c r="MQ722" s="44"/>
      <c r="MR722" s="35"/>
      <c r="MS722" s="27"/>
      <c r="MT722" s="46"/>
      <c r="MU722" s="44"/>
      <c r="MV722" s="44"/>
      <c r="MW722" s="44"/>
      <c r="MX722" s="44"/>
      <c r="MY722" s="23"/>
      <c r="MZ722" s="44"/>
      <c r="NA722" s="113"/>
      <c r="NB722" s="113"/>
      <c r="NC722" s="44"/>
      <c r="ND722" s="44"/>
      <c r="NE722" s="44"/>
      <c r="NF722" s="35"/>
      <c r="NG722" s="27"/>
      <c r="NH722" s="46"/>
      <c r="NI722" s="44"/>
      <c r="NJ722" s="44"/>
      <c r="NK722" s="44"/>
      <c r="NL722" s="44"/>
      <c r="NM722" s="23"/>
      <c r="NN722" s="44"/>
      <c r="NO722" s="113"/>
      <c r="NP722" s="113"/>
      <c r="NQ722" s="44"/>
      <c r="NR722" s="44"/>
      <c r="NS722" s="44"/>
      <c r="NT722" s="35"/>
    </row>
    <row r="723" spans="1:384" x14ac:dyDescent="0.2">
      <c r="A723" s="141" t="s">
        <v>745</v>
      </c>
      <c r="B723" s="142">
        <f>SUMIF(B659:B722,"&gt;=0")</f>
        <v>22840</v>
      </c>
      <c r="C723" s="142">
        <f>SUMIF(C659:C722,"&gt;=0")</f>
        <v>8628</v>
      </c>
      <c r="D723" s="142">
        <f>SUMIF(D659:D722,"&gt;=0")</f>
        <v>4989</v>
      </c>
      <c r="E723" s="143">
        <f>SUMIF(E659:E722,"&gt;=0")</f>
        <v>10098</v>
      </c>
      <c r="F723" s="215"/>
      <c r="G723" s="215"/>
      <c r="H723" s="140"/>
      <c r="I723" s="326">
        <f>J715+AL715+ET715+AZ715+CP715+CB715+DR715+LF716+EF715+LT715+BN715+DD715+JB715+JP715+KD715+KR715+NJ715+MV715+MH715+X715</f>
        <v>2284000</v>
      </c>
      <c r="J723" s="326"/>
      <c r="K723" s="31" t="s">
        <v>746</v>
      </c>
      <c r="L723" s="44"/>
      <c r="M723" s="332" t="s">
        <v>742</v>
      </c>
      <c r="N723" s="332"/>
      <c r="O723" s="144">
        <f>O719+LO719+EK719+LY719+DZ718+DL718+BV718+CX718+AQ719+BE719+EY719+CJ718+AC719+JJ718+JX718+KL718+KZ718+NO719+NA719+MM719</f>
        <v>869987</v>
      </c>
      <c r="P723" s="144"/>
      <c r="Q723" s="44"/>
      <c r="R723" s="44"/>
      <c r="S723" s="44"/>
      <c r="T723" s="35"/>
      <c r="U723" s="27"/>
      <c r="V723" s="46"/>
      <c r="W723" s="326"/>
      <c r="X723" s="326"/>
      <c r="Y723" s="31"/>
      <c r="Z723" s="44"/>
      <c r="AA723" s="23"/>
      <c r="AB723" s="44"/>
      <c r="AC723" s="113"/>
      <c r="AD723" s="113"/>
      <c r="AE723" s="44"/>
      <c r="AF723" s="44"/>
      <c r="AG723" s="44"/>
      <c r="AH723" s="35"/>
      <c r="AI723" s="27"/>
      <c r="AJ723" s="46"/>
      <c r="AK723" s="44"/>
      <c r="AL723" s="44"/>
      <c r="AM723" s="44"/>
      <c r="AN723" s="44"/>
      <c r="AO723" s="23"/>
      <c r="AP723" s="44"/>
      <c r="AQ723" s="44"/>
      <c r="AR723" s="44"/>
      <c r="AS723" s="44"/>
      <c r="AT723" s="44"/>
      <c r="AU723" s="44"/>
      <c r="AV723" s="35"/>
      <c r="AW723" s="27"/>
      <c r="AX723" s="46"/>
      <c r="AY723" s="44"/>
      <c r="AZ723" s="44"/>
      <c r="BA723" s="44"/>
      <c r="BB723" s="44"/>
      <c r="BC723" s="23"/>
      <c r="BD723" s="44"/>
      <c r="BE723" s="44"/>
      <c r="BF723" s="44"/>
      <c r="BG723" s="44"/>
      <c r="BH723" s="44"/>
      <c r="BI723" s="44"/>
      <c r="BJ723" s="35"/>
      <c r="BK723" s="50"/>
      <c r="BL723" s="329" t="s">
        <v>38</v>
      </c>
      <c r="BM723" s="329"/>
      <c r="BN723" s="133">
        <f>SUM(BN661,BN665,BN669,BN673,BN677,BN681,BN685,BN689,BN693,BN697,BN701,BN705,BN709)*100</f>
        <v>34300</v>
      </c>
      <c r="BO723" s="67"/>
      <c r="BP723" s="44"/>
      <c r="BQ723" s="23">
        <f>BN723/BR723</f>
        <v>2450</v>
      </c>
      <c r="BR723" s="133">
        <f>SUM(BR661,BR665,BR669,BR673,BR677,BR681,BR685,BR689,BR693,BR697,BR701,BR705,BR709)</f>
        <v>14</v>
      </c>
      <c r="BS723" s="44"/>
      <c r="BT723" s="53" t="str">
        <f t="shared" si="3303"/>
        <v>ニキ</v>
      </c>
      <c r="BU723" s="43">
        <f t="shared" si="3303"/>
        <v>800</v>
      </c>
      <c r="BV723" s="133">
        <f>SUM(BV661,BV665,BV669,BV673,BV677,BV681,BV685,BV689,BV693,BV697,BV701,BV705,BV709)</f>
        <v>11200</v>
      </c>
      <c r="BW723" s="113">
        <f>BV723/BN723</f>
        <v>0.32653061224489793</v>
      </c>
      <c r="BX723" s="35"/>
      <c r="BY723" s="27"/>
      <c r="BZ723" s="329" t="s">
        <v>38</v>
      </c>
      <c r="CA723" s="329"/>
      <c r="CB723" s="133">
        <f>SUM(CB661,CB665,CB669,CB673,CB677,CB681,CB685,CB689,CB693,CB697,CB701,CB705,CB709)*100</f>
        <v>14100</v>
      </c>
      <c r="CC723" s="67"/>
      <c r="CD723" s="44"/>
      <c r="CE723" s="23">
        <f>CB723/CF723</f>
        <v>2014.2857142857142</v>
      </c>
      <c r="CF723" s="133">
        <f>SUM(CF661,CF665,CF669,CF673,CF677,CF681,CF685,CF689,CF693,CF697,CF701,CF705,CF709)</f>
        <v>7</v>
      </c>
      <c r="CG723" s="44"/>
      <c r="CH723" s="68" t="str">
        <f t="shared" si="3304"/>
        <v>スプランキーマスコット</v>
      </c>
      <c r="CI723" s="43">
        <f t="shared" si="3304"/>
        <v>165</v>
      </c>
      <c r="CJ723" s="133">
        <f>SUM(CJ661,CJ665,CJ669,CJ673,CJ677,CJ681,CJ685,CJ689,CJ693,CJ697,CJ701,CJ705,CJ709)</f>
        <v>4595</v>
      </c>
      <c r="CK723" s="113">
        <f>CJ723/CB723</f>
        <v>0.32588652482269503</v>
      </c>
      <c r="CL723" s="35"/>
      <c r="CM723" s="27"/>
      <c r="CN723" s="329" t="s">
        <v>38</v>
      </c>
      <c r="CO723" s="329"/>
      <c r="CP723" s="133">
        <f>SUM(CP661,CP665,CP669,CP673,CP677,CP681,CP685,CP689,CP693,CP697,CP701,CP705,CP709)*100</f>
        <v>40400</v>
      </c>
      <c r="CQ723" s="67"/>
      <c r="CR723" s="44"/>
      <c r="CS723" s="23">
        <f>CP723/CT723</f>
        <v>2525</v>
      </c>
      <c r="CT723" s="133">
        <f>SUM(CT661,CT665,CT669,CT673,CT677,CT681,CT685,CT689,CT693,CT697,CT701,CT705,CT709)</f>
        <v>16</v>
      </c>
      <c r="CU723" s="44"/>
      <c r="CV723" s="53" t="str">
        <f t="shared" si="3305"/>
        <v>サンリオシューズキーホルダー</v>
      </c>
      <c r="CW723" s="43">
        <f t="shared" si="3305"/>
        <v>396</v>
      </c>
      <c r="CX723" s="133">
        <f>SUM(CX661,CX665,CX669,CX673,CX677,CX681,CX685,CX689,CX693,CX697,CX701,CX705,CX709)</f>
        <v>8426</v>
      </c>
      <c r="CY723" s="113">
        <f>CX723/CP723</f>
        <v>0.20856435643564356</v>
      </c>
      <c r="CZ723" s="35"/>
      <c r="DA723" s="58"/>
      <c r="DB723" s="329" t="s">
        <v>38</v>
      </c>
      <c r="DC723" s="329"/>
      <c r="DD723" s="133">
        <f>SUM(DD661,DD665,DD669,DD673,DD677,DD681,DD685,DD689,DD693,DD697,DD701,DD705,DD709)*100</f>
        <v>43000</v>
      </c>
      <c r="DE723" s="67"/>
      <c r="DF723" s="44"/>
      <c r="DG723" s="23">
        <f>DD723/DH723</f>
        <v>754.38596491228066</v>
      </c>
      <c r="DH723" s="133">
        <f>SUM(DH661,DH665,DH669,DH673,DH677,DH681,DH685,DH689,DH693,DH697,DH701,DH705,DH709)</f>
        <v>57</v>
      </c>
      <c r="DI723" s="44"/>
      <c r="DJ723" s="53" t="str">
        <f t="shared" si="3306"/>
        <v>スプランキーラバー</v>
      </c>
      <c r="DK723" s="43">
        <f t="shared" si="3306"/>
        <v>187</v>
      </c>
      <c r="DL723" s="133">
        <f>SUM(DL661,DL665,DL669,DL673,DL677,DL681,DL685,DL689,DL693,DL697,DL701,DL705,DL709)</f>
        <v>10659</v>
      </c>
      <c r="DM723" s="113">
        <f>DL723/DD723</f>
        <v>0.24788372093023256</v>
      </c>
      <c r="DN723" s="35"/>
      <c r="DO723" s="27"/>
      <c r="DP723" s="329" t="s">
        <v>38</v>
      </c>
      <c r="DQ723" s="329"/>
      <c r="DR723" s="133">
        <f>SUM(DR661,DR665,DR669,DR673,DR677,DR681,DR685,DR689,DR693,DR697,DR701,DR705,DR709)*100</f>
        <v>34900</v>
      </c>
      <c r="DS723" s="67"/>
      <c r="DT723" s="44"/>
      <c r="DU723" s="23">
        <f>DR723/DV723</f>
        <v>2908.3333333333335</v>
      </c>
      <c r="DV723" s="133">
        <f>SUM(DV661,DV665,DV669,DV673,DV677,DV681,DV685,DV689,DV693,DV697,DV701,DV705,DV709)</f>
        <v>12</v>
      </c>
      <c r="DW723" s="44"/>
      <c r="DX723" s="53" t="str">
        <f t="shared" si="3307"/>
        <v>ギャルキティキーケース</v>
      </c>
      <c r="DY723" s="43">
        <f t="shared" si="3307"/>
        <v>726</v>
      </c>
      <c r="DZ723" s="133">
        <f>SUM(DZ661,DZ665,DZ669,DZ673,DZ677,DZ681,DZ685,DZ689,DZ693,DZ697,DZ701,DZ705,DZ709)</f>
        <v>8712</v>
      </c>
      <c r="EA723" s="113">
        <f>DZ723/DR723</f>
        <v>0.24962750716332377</v>
      </c>
      <c r="EB723" s="35"/>
      <c r="EC723" s="27"/>
      <c r="ED723" s="46"/>
      <c r="EE723" s="326"/>
      <c r="EF723" s="326"/>
      <c r="EG723" s="31"/>
      <c r="EH723" s="44"/>
      <c r="EI723" s="23"/>
      <c r="EJ723" s="44"/>
      <c r="EK723" s="113"/>
      <c r="EL723" s="113"/>
      <c r="EM723" s="44"/>
      <c r="EN723" s="44"/>
      <c r="EO723" s="44"/>
      <c r="EP723" s="35"/>
      <c r="EQ723" s="27"/>
      <c r="ER723" s="46"/>
      <c r="ES723" s="44"/>
      <c r="ET723" s="44"/>
      <c r="EU723" s="44"/>
      <c r="EV723" s="44"/>
      <c r="EW723" s="23"/>
      <c r="EX723" s="44"/>
      <c r="EY723" s="44"/>
      <c r="EZ723" s="44"/>
      <c r="FA723" s="44"/>
      <c r="FB723" s="44"/>
      <c r="FC723" s="44"/>
      <c r="FD723" s="35"/>
      <c r="HW723" s="181"/>
      <c r="HX723" s="27"/>
      <c r="HY723" s="27"/>
      <c r="HZ723" s="27"/>
      <c r="IA723" s="27"/>
      <c r="IC723" s="174"/>
      <c r="ID723" s="27"/>
      <c r="IE723" s="27"/>
      <c r="IF723" s="27"/>
      <c r="IG723" s="27"/>
      <c r="IH723" s="29"/>
      <c r="IL723" s="27"/>
      <c r="IM723" s="27"/>
      <c r="IN723" s="27"/>
      <c r="IO723" s="27"/>
      <c r="IQ723" s="174"/>
      <c r="IR723" s="27"/>
      <c r="IS723" s="27"/>
      <c r="IT723" s="27"/>
      <c r="IU723" s="27"/>
      <c r="IV723" s="29"/>
      <c r="IY723" s="33"/>
      <c r="IZ723" s="329" t="s">
        <v>38</v>
      </c>
      <c r="JA723" s="329"/>
      <c r="JB723" s="133">
        <f>SUM(JB661,JB665,JB669,JB673,JB677,JB681,JB685,JB689,JB693,JB697,JB701,JB705,JB709)*100</f>
        <v>32700</v>
      </c>
      <c r="JC723" s="67"/>
      <c r="JD723" s="44"/>
      <c r="JE723" s="23">
        <f>JB723/JF723</f>
        <v>2335.7142857142858</v>
      </c>
      <c r="JF723" s="133">
        <f>SUM(JF661,JF665,JF669,JF673,JF677,JF681,JF685,JF689,JF693,JF697,JF701,JF705,JF709)</f>
        <v>14</v>
      </c>
      <c r="JG723" s="44"/>
      <c r="JH723" s="53" t="str">
        <f t="shared" si="3308"/>
        <v>アンパンマンもちふわ</v>
      </c>
      <c r="JI723" s="43">
        <f t="shared" si="3308"/>
        <v>673</v>
      </c>
      <c r="JJ723" s="133">
        <f>SUM(JJ661,JJ665,JJ669,JJ673,JJ677,JJ681,JJ685,JJ689,JJ693,JJ697,JJ701,JJ705,JJ709)</f>
        <v>9422</v>
      </c>
      <c r="JK723" s="113">
        <f>JJ723/JB723</f>
        <v>0.28813455657492354</v>
      </c>
      <c r="JL723" s="35"/>
      <c r="JM723" s="27"/>
      <c r="JN723" s="329" t="s">
        <v>38</v>
      </c>
      <c r="JO723" s="329"/>
      <c r="JP723" s="133">
        <f>SUM(JP661,JP665,JP669,JP673,JP677,JP681,JP685,JP689,JP693,JP697,JP701,JP705,JP709)*100</f>
        <v>27200</v>
      </c>
      <c r="JQ723" s="67"/>
      <c r="JR723" s="44"/>
      <c r="JS723" s="23">
        <f>JP723/JT723</f>
        <v>1182.608695652174</v>
      </c>
      <c r="JT723" s="133">
        <f>SUM(JT661,JT665,JT669,JT673,JT677,JT681,JT685,JT689,JT693,JT697,JT701,JT705,JT709)</f>
        <v>23</v>
      </c>
      <c r="JU723" s="44"/>
      <c r="JV723" s="53" t="str">
        <f t="shared" si="3309"/>
        <v>SPGマスコット</v>
      </c>
      <c r="JW723" s="43">
        <f t="shared" si="3309"/>
        <v>165</v>
      </c>
      <c r="JX723" s="133">
        <f>SUM(JX661,JX665,JX669,JX673,JX677,JX681,JX685,JX689,JX693,JX697,JX701,JX705,JX709)</f>
        <v>5220</v>
      </c>
      <c r="JY723" s="113">
        <f>JX723/JP723</f>
        <v>0.19191176470588237</v>
      </c>
      <c r="JZ723" s="35"/>
      <c r="KA723" s="134"/>
      <c r="KB723" s="329" t="s">
        <v>38</v>
      </c>
      <c r="KC723" s="329"/>
      <c r="KD723" s="133">
        <f>SUM(KD661,KD665,KD669,KD673,KD677,KD681,KD685,KD689,KD693,KD697,KD701,KD705,KD709)*100</f>
        <v>18900</v>
      </c>
      <c r="KE723" s="67"/>
      <c r="KF723" s="44"/>
      <c r="KG723" s="23">
        <f>KD723/KH723</f>
        <v>3780</v>
      </c>
      <c r="KH723" s="133">
        <f>SUM(KH661,KH665,KH669,KH673,KH677,KH681,KH685,KH689,KH693,KH697,KH701,KH705,KH709)</f>
        <v>5</v>
      </c>
      <c r="KI723" s="44"/>
      <c r="KJ723" s="53" t="str">
        <f t="shared" si="3310"/>
        <v>パイの実イヤホン</v>
      </c>
      <c r="KK723" s="43">
        <f t="shared" si="3310"/>
        <v>1100</v>
      </c>
      <c r="KL723" s="133">
        <f>SUM(KL661,KL665,KL669,KL673,KL677,KL681,KL685,KL689,KL693,KL697,KL701,KL705,KL709)</f>
        <v>5500</v>
      </c>
      <c r="KM723" s="113">
        <f>KL723/KD723</f>
        <v>0.29100529100529099</v>
      </c>
      <c r="KN723" s="35"/>
      <c r="KO723" s="27"/>
      <c r="KP723" s="329" t="s">
        <v>38</v>
      </c>
      <c r="KQ723" s="329"/>
      <c r="KR723" s="133">
        <f>SUM(KR661,KR665,KR669,KR673,KR677,KR681,KR685,KR689,KR693,KR697,KR701,KR705,KR709)*100</f>
        <v>44600</v>
      </c>
      <c r="KS723" s="67"/>
      <c r="KT723" s="44"/>
      <c r="KU723" s="23">
        <f>KR723/KV723</f>
        <v>2347.3684210526317</v>
      </c>
      <c r="KV723" s="133">
        <f>SUM(KV661,KV665,KV669,KV673,KV677,KV681,KV685,KV689,KV693,KV697,KV701,KV705,KV709)</f>
        <v>19</v>
      </c>
      <c r="KW723" s="44"/>
      <c r="KX723" s="53" t="str">
        <f t="shared" si="3311"/>
        <v>グミッツェルプチ</v>
      </c>
      <c r="KY723" s="43">
        <f t="shared" si="3311"/>
        <v>189</v>
      </c>
      <c r="KZ723" s="133">
        <f>SUM(KZ661,KZ665,KZ669,KZ673,KZ677,KZ681,KZ685,KZ689,KZ693,KZ697,KZ701,KZ705,KZ709)</f>
        <v>11495</v>
      </c>
      <c r="LA723" s="113">
        <f>KZ723/KR723</f>
        <v>0.25773542600896859</v>
      </c>
      <c r="LB723" s="35"/>
      <c r="LC723" s="27"/>
      <c r="LD723" s="46"/>
      <c r="LE723" s="44"/>
      <c r="LF723" s="44"/>
      <c r="LG723" s="44"/>
      <c r="LH723" s="44"/>
      <c r="LI723" s="23"/>
      <c r="LJ723" s="44"/>
      <c r="LK723" s="44"/>
      <c r="LL723" s="60"/>
      <c r="LM723" s="67"/>
      <c r="LN723" s="44"/>
      <c r="LO723" s="45"/>
      <c r="LP723" s="35"/>
      <c r="LQ723" s="27"/>
      <c r="LR723" s="46"/>
      <c r="LS723" s="326"/>
      <c r="LT723" s="326"/>
      <c r="LU723" s="31"/>
      <c r="LV723" s="44"/>
      <c r="LW723" s="23"/>
      <c r="LX723" s="44"/>
      <c r="LY723" s="113"/>
      <c r="LZ723" s="113"/>
      <c r="MA723" s="44"/>
      <c r="MB723" s="44"/>
      <c r="MC723" s="44"/>
      <c r="MD723" s="35"/>
      <c r="ME723" s="27"/>
      <c r="MF723" s="46"/>
      <c r="MG723" s="326"/>
      <c r="MH723" s="326"/>
      <c r="MI723" s="31"/>
      <c r="MJ723" s="44"/>
      <c r="MK723" s="23"/>
      <c r="ML723" s="44"/>
      <c r="MM723" s="113"/>
      <c r="MN723" s="113"/>
      <c r="MO723" s="44"/>
      <c r="MP723" s="44"/>
      <c r="MQ723" s="44"/>
      <c r="MR723" s="35"/>
      <c r="MS723" s="27"/>
      <c r="MT723" s="46"/>
      <c r="MU723" s="326"/>
      <c r="MV723" s="326"/>
      <c r="MW723" s="31"/>
      <c r="MX723" s="44"/>
      <c r="MY723" s="23"/>
      <c r="MZ723" s="44"/>
      <c r="NA723" s="113"/>
      <c r="NB723" s="113"/>
      <c r="NC723" s="44"/>
      <c r="ND723" s="44"/>
      <c r="NE723" s="44"/>
      <c r="NF723" s="35"/>
      <c r="NG723" s="27"/>
      <c r="NH723" s="46"/>
      <c r="NI723" s="326"/>
      <c r="NJ723" s="326"/>
      <c r="NK723" s="31"/>
      <c r="NL723" s="44"/>
      <c r="NM723" s="23"/>
      <c r="NN723" s="44"/>
      <c r="NO723" s="113"/>
      <c r="NP723" s="113"/>
      <c r="NQ723" s="44"/>
      <c r="NR723" s="44"/>
      <c r="NS723" s="44"/>
      <c r="NT723" s="35"/>
    </row>
    <row r="724" spans="1:384" ht="15" customHeight="1" thickBot="1" x14ac:dyDescent="0.25">
      <c r="A724" s="145" t="s">
        <v>40</v>
      </c>
      <c r="B724" s="146">
        <f>B723/A716</f>
        <v>815.71428571428567</v>
      </c>
      <c r="C724" s="143">
        <f>C723/A716</f>
        <v>308.14285714285717</v>
      </c>
      <c r="D724" s="143">
        <f>D723/A716</f>
        <v>178.17857142857142</v>
      </c>
      <c r="E724" s="216">
        <f>E723/A716</f>
        <v>360.64285714285717</v>
      </c>
      <c r="F724" s="215"/>
      <c r="G724" s="215"/>
      <c r="H724" s="140"/>
      <c r="I724" s="326">
        <f>I723/A716</f>
        <v>81571.428571428565</v>
      </c>
      <c r="J724" s="326"/>
      <c r="K724" s="44">
        <f>I724*A717</f>
        <v>2284000</v>
      </c>
      <c r="L724" s="44"/>
      <c r="M724" s="23" t="s">
        <v>41</v>
      </c>
      <c r="N724" s="44">
        <f>N717+AP717+EX718+BD718+CX715+CJ715+DZ715+LN716+EJ717+LX717+BV715+DL715+JJ715+JX715+KL715+KZ715+MZ717+ML717+AB717+NN717</f>
        <v>577704</v>
      </c>
      <c r="O724" s="113">
        <f>N724/I723</f>
        <v>0.2529352014010508</v>
      </c>
      <c r="P724" s="113"/>
      <c r="Q724" s="45"/>
      <c r="R724" s="45"/>
      <c r="S724" s="45"/>
      <c r="T724" s="35"/>
      <c r="U724" s="27"/>
      <c r="V724" s="46"/>
      <c r="W724" s="326"/>
      <c r="X724" s="326"/>
      <c r="Y724" s="44"/>
      <c r="Z724" s="44"/>
      <c r="AA724" s="23"/>
      <c r="AB724" s="44"/>
      <c r="AC724" s="113"/>
      <c r="AD724" s="113"/>
      <c r="AE724" s="45"/>
      <c r="AF724" s="45"/>
      <c r="AG724" s="45"/>
      <c r="AH724" s="35"/>
      <c r="AI724" s="27"/>
      <c r="AJ724" s="46"/>
      <c r="AK724" s="44"/>
      <c r="AL724" s="44"/>
      <c r="AM724" s="44"/>
      <c r="AN724" s="44"/>
      <c r="AO724" s="23"/>
      <c r="AP724" s="44"/>
      <c r="AQ724" s="44"/>
      <c r="AR724" s="44"/>
      <c r="AS724" s="44"/>
      <c r="AT724" s="44"/>
      <c r="AU724" s="44"/>
      <c r="AV724" s="35"/>
      <c r="AW724" s="27"/>
      <c r="AX724" s="46"/>
      <c r="AY724" s="44"/>
      <c r="AZ724" s="44"/>
      <c r="BA724" s="44"/>
      <c r="BB724" s="44"/>
      <c r="BC724" s="23"/>
      <c r="BD724" s="44"/>
      <c r="BE724" s="44"/>
      <c r="BF724" s="44"/>
      <c r="BG724" s="44"/>
      <c r="BH724" s="44"/>
      <c r="BI724" s="44"/>
      <c r="BJ724" s="35"/>
      <c r="BK724" s="50"/>
      <c r="BL724" s="329" t="s">
        <v>38</v>
      </c>
      <c r="BM724" s="329"/>
      <c r="BN724" s="133">
        <f>SUM(BN662,BN666,BN670,BN674,BN678,BN682,BN686,BN690,BN694,BN698,BN702,BN706,BN710)*100</f>
        <v>99600</v>
      </c>
      <c r="BO724" s="67"/>
      <c r="BP724" s="44"/>
      <c r="BQ724" s="23">
        <f>BN724/BR724</f>
        <v>1486.5671641791046</v>
      </c>
      <c r="BR724" s="133">
        <f>SUM(BR662,BR666,BR670,BR674,BR678,BR682,BR686,BR690,BR694,BR698,BR702,BR706,BR710)</f>
        <v>67</v>
      </c>
      <c r="BS724" s="44"/>
      <c r="BT724" s="53" t="str">
        <f t="shared" si="3303"/>
        <v>モンチッチボールペン</v>
      </c>
      <c r="BU724" s="43">
        <f t="shared" si="3303"/>
        <v>180</v>
      </c>
      <c r="BV724" s="133">
        <f>SUM(BV662,BV666,BV670,BV674,BV678,BV682,BV686,BV690,BV694,BV698,BV702,BV706,BV710)</f>
        <v>12528</v>
      </c>
      <c r="BW724" s="113">
        <f>BV724/BN724</f>
        <v>0.12578313253012049</v>
      </c>
      <c r="BX724" s="35"/>
      <c r="BY724" s="27"/>
      <c r="BZ724" s="329" t="s">
        <v>38</v>
      </c>
      <c r="CA724" s="329"/>
      <c r="CB724" s="133">
        <f>SUM(CB662,CB666,CB670,CB674,CB678,CB682,CB686,CB690,CB694,CB698,CB702,CB706,CB710)*100</f>
        <v>58500</v>
      </c>
      <c r="CC724" s="67"/>
      <c r="CD724" s="44"/>
      <c r="CE724" s="23">
        <f>CB724/CF724</f>
        <v>1170</v>
      </c>
      <c r="CF724" s="133">
        <f>SUM(CF662,CF666,CF670,CF674,CF678,CF682,CF686,CF690,CF694,CF698,CF702,CF706,CF710)</f>
        <v>50</v>
      </c>
      <c r="CG724" s="44"/>
      <c r="CH724" s="68" t="str">
        <f t="shared" si="3304"/>
        <v>スプランキーラバー</v>
      </c>
      <c r="CI724" s="43">
        <f t="shared" si="3304"/>
        <v>187</v>
      </c>
      <c r="CJ724" s="133">
        <f>SUM(CJ662,CJ666,CJ670,CJ674,CJ678,CJ682,CJ686,CJ690,CJ694,CJ698,CJ702,CJ706,CJ710)</f>
        <v>9350</v>
      </c>
      <c r="CK724" s="113">
        <f>CJ724/CB724</f>
        <v>0.15982905982905982</v>
      </c>
      <c r="CL724" s="35"/>
      <c r="CM724" s="27"/>
      <c r="CN724" s="329" t="s">
        <v>38</v>
      </c>
      <c r="CO724" s="329"/>
      <c r="CP724" s="133">
        <f>SUM(CP662,CP666,CP670,CP674,CP678,CP682,CP686,CP690,CP694,CP698,CP702,CP706,CP710)*100</f>
        <v>34900</v>
      </c>
      <c r="CQ724" s="67"/>
      <c r="CR724" s="44"/>
      <c r="CS724" s="23">
        <f>CP724/CT724</f>
        <v>793.18181818181813</v>
      </c>
      <c r="CT724" s="133">
        <f>SUM(CT662,CT666,CT670,CT674,CT678,CT682,CT686,CT690,CT694,CT698,CT702,CT706,CT710)</f>
        <v>44</v>
      </c>
      <c r="CU724" s="44"/>
      <c r="CV724" s="53" t="str">
        <f t="shared" si="3305"/>
        <v>サンリオブレスレット</v>
      </c>
      <c r="CW724" s="43">
        <f t="shared" si="3305"/>
        <v>200</v>
      </c>
      <c r="CX724" s="133">
        <f>SUM(CX662,CX666,CX670,CX674,CX678,CX682,CX686,CX690,CX694,CX698,CX702,CX706,CX710)</f>
        <v>8800</v>
      </c>
      <c r="CY724" s="113">
        <f>CX724/CP724</f>
        <v>0.25214899713467048</v>
      </c>
      <c r="CZ724" s="35"/>
      <c r="DA724" s="58"/>
      <c r="DB724" s="329" t="s">
        <v>38</v>
      </c>
      <c r="DC724" s="329"/>
      <c r="DD724" s="133">
        <f>SUM(DD662,DD666,DD670,DD674,DD678,DD682,DD686,DD690,DD694,DD698,DD702,DD706,DD710)*100</f>
        <v>12500</v>
      </c>
      <c r="DE724" s="67"/>
      <c r="DF724" s="44"/>
      <c r="DG724" s="23">
        <f>DD724/DH724</f>
        <v>2500</v>
      </c>
      <c r="DH724" s="133">
        <f>SUM(DH662,DH666,DH670,DH674,DH678,DH682,DH686,DH690,DH694,DH698,DH702,DH706,DH710)</f>
        <v>5</v>
      </c>
      <c r="DI724" s="44"/>
      <c r="DJ724" s="53" t="str">
        <f t="shared" si="3306"/>
        <v>ピクミンマスコット</v>
      </c>
      <c r="DK724" s="43">
        <f t="shared" si="3306"/>
        <v>682</v>
      </c>
      <c r="DL724" s="133">
        <f>SUM(DL662,DL666,DL670,DL674,DL678,DL682,DL686,DL690,DL694,DL698,DL702,DL706,DL710)</f>
        <v>3410</v>
      </c>
      <c r="DM724" s="113">
        <f>DL724/DD724</f>
        <v>0.27279999999999999</v>
      </c>
      <c r="DN724" s="35"/>
      <c r="DO724" s="27"/>
      <c r="DP724" s="329" t="s">
        <v>38</v>
      </c>
      <c r="DQ724" s="329"/>
      <c r="DR724" s="133">
        <f>SUM(DR662,DR666,DR670,DR674,DR678,DR682,DR686,DR690,DR694,DR698,DR702,DR706,DR710)*100</f>
        <v>43400</v>
      </c>
      <c r="DS724" s="67"/>
      <c r="DT724" s="44"/>
      <c r="DU724" s="23">
        <f>DR724/DV724</f>
        <v>4340</v>
      </c>
      <c r="DV724" s="133">
        <f>SUM(DV662,DV666,DV670,DV674,DV678,DV682,DV686,DV690,DV694,DV698,DV702,DV706,DV710)</f>
        <v>10</v>
      </c>
      <c r="DW724" s="44"/>
      <c r="DX724" s="53" t="str">
        <f t="shared" si="3307"/>
        <v>ターボババアMC</v>
      </c>
      <c r="DY724" s="43">
        <f t="shared" si="3307"/>
        <v>900</v>
      </c>
      <c r="DZ724" s="133">
        <f>SUM(DZ662,DZ666,DZ670,DZ674,DZ678,DZ682,DZ686,DZ690,DZ694,DZ698,DZ702,DZ706,DZ710)</f>
        <v>8442</v>
      </c>
      <c r="EA724" s="113">
        <f>DZ724/DR724</f>
        <v>0.19451612903225807</v>
      </c>
      <c r="EB724" s="35"/>
      <c r="EC724" s="27"/>
      <c r="ED724" s="46"/>
      <c r="EE724" s="326"/>
      <c r="EF724" s="326"/>
      <c r="EG724" s="44"/>
      <c r="EH724" s="44"/>
      <c r="EI724" s="23"/>
      <c r="EJ724" s="44"/>
      <c r="EK724" s="113"/>
      <c r="EL724" s="113"/>
      <c r="EM724" s="45"/>
      <c r="EN724" s="45"/>
      <c r="EO724" s="45"/>
      <c r="EP724" s="35"/>
      <c r="EQ724" s="27"/>
      <c r="ER724" s="46"/>
      <c r="ES724" s="44"/>
      <c r="ET724" s="44"/>
      <c r="EU724" s="44"/>
      <c r="EV724" s="44"/>
      <c r="EW724" s="23"/>
      <c r="EX724" s="44"/>
      <c r="EY724" s="44"/>
      <c r="EZ724" s="44"/>
      <c r="FA724" s="44"/>
      <c r="FB724" s="44"/>
      <c r="FC724" s="44"/>
      <c r="FD724" s="35"/>
      <c r="HW724" s="181"/>
      <c r="HX724" s="27"/>
      <c r="HY724" s="27"/>
      <c r="HZ724" s="27"/>
      <c r="IA724" s="27"/>
      <c r="IC724" s="174"/>
      <c r="ID724" s="27"/>
      <c r="IE724" s="27"/>
      <c r="IF724" s="27"/>
      <c r="IG724" s="27"/>
      <c r="IH724" s="29"/>
      <c r="IL724" s="27"/>
      <c r="IM724" s="27"/>
      <c r="IN724" s="27"/>
      <c r="IO724" s="27"/>
      <c r="IQ724" s="174"/>
      <c r="IR724" s="27"/>
      <c r="IS724" s="27"/>
      <c r="IT724" s="27"/>
      <c r="IU724" s="27"/>
      <c r="IV724" s="29"/>
      <c r="IY724" s="33"/>
      <c r="IZ724" s="329" t="s">
        <v>38</v>
      </c>
      <c r="JA724" s="329"/>
      <c r="JB724" s="133">
        <f>SUM(JB662,JB666,JB670,JB674,JB678,JB682,JB686,JB690,JB694,JB698,JB702,JB706,JB710)*100</f>
        <v>72300</v>
      </c>
      <c r="JC724" s="67"/>
      <c r="JD724" s="44"/>
      <c r="JE724" s="23">
        <f>JB724/JF724</f>
        <v>938.96103896103898</v>
      </c>
      <c r="JF724" s="133">
        <f>SUM(JF662,JF666,JF670,JF674,JF678,JF682,JF686,JF690,JF694,JF698,JF702,JF706,JF710)</f>
        <v>77</v>
      </c>
      <c r="JG724" s="44"/>
      <c r="JH724" s="53" t="str">
        <f t="shared" si="3308"/>
        <v>スプランキーラバー</v>
      </c>
      <c r="JI724" s="43">
        <f t="shared" si="3308"/>
        <v>200</v>
      </c>
      <c r="JJ724" s="133">
        <f>SUM(JJ662,JJ666,JJ670,JJ674,JJ678,JJ682,JJ686,JJ690,JJ694,JJ698,JJ702,JJ706,JJ710)</f>
        <v>15400</v>
      </c>
      <c r="JK724" s="113">
        <f>JJ724/JB724</f>
        <v>0.21300138312586445</v>
      </c>
      <c r="JL724" s="35"/>
      <c r="JM724" s="27"/>
      <c r="JN724" s="329" t="s">
        <v>38</v>
      </c>
      <c r="JO724" s="329"/>
      <c r="JP724" s="133">
        <f>SUM(JP662,JP666,JP670,JP674,JP678,JP682,JP686,JP690,JP694,JP698,JP702,JP706,JP710)*100</f>
        <v>47300</v>
      </c>
      <c r="JQ724" s="67"/>
      <c r="JR724" s="44"/>
      <c r="JS724" s="23">
        <f>JP724/JT724</f>
        <v>2627.7777777777778</v>
      </c>
      <c r="JT724" s="133">
        <f>SUM(JT662,JT666,JT670,JT674,JT678,JT682,JT686,JT690,JT694,JT698,JT702,JT706,JT710)</f>
        <v>18</v>
      </c>
      <c r="JU724" s="44"/>
      <c r="JV724" s="53" t="str">
        <f t="shared" si="3309"/>
        <v>NICI</v>
      </c>
      <c r="JW724" s="43">
        <f t="shared" si="3309"/>
        <v>682</v>
      </c>
      <c r="JX724" s="133">
        <f>SUM(JX662,JX666,JX670,JX674,JX678,JX682,JX686,JX690,JX694,JX698,JX702,JX706,JX710)</f>
        <v>12276</v>
      </c>
      <c r="JY724" s="113">
        <f>JX724/JP724</f>
        <v>0.25953488372093025</v>
      </c>
      <c r="JZ724" s="35"/>
      <c r="KA724" s="134"/>
      <c r="KB724" s="329" t="s">
        <v>38</v>
      </c>
      <c r="KC724" s="329"/>
      <c r="KD724" s="133">
        <f>SUM(KD662,KD666,KD670,KD674,KD678,KD682,KD686,KD690,KD694,KD698,KD702,KD706,KD710)*100</f>
        <v>20900</v>
      </c>
      <c r="KE724" s="67"/>
      <c r="KF724" s="44"/>
      <c r="KG724" s="23">
        <f>KD724/KH724</f>
        <v>1492.8571428571429</v>
      </c>
      <c r="KH724" s="133">
        <f>SUM(KH662,KH666,KH670,KH674,KH678,KH682,KH686,KH690,KH694,KH698,KH702,KH706,KH710)</f>
        <v>14</v>
      </c>
      <c r="KI724" s="44"/>
      <c r="KJ724" s="53" t="str">
        <f t="shared" si="3310"/>
        <v>サンリオシューズKH</v>
      </c>
      <c r="KK724" s="43">
        <f t="shared" si="3310"/>
        <v>387</v>
      </c>
      <c r="KL724" s="133">
        <f>SUM(KL662,KL666,KL670,KL674,KL678,KL682,KL686,KL690,KL694,KL698,KL702,KL706,KL710)</f>
        <v>6657</v>
      </c>
      <c r="KM724" s="113">
        <f>KL724/KD724</f>
        <v>0.31851674641148325</v>
      </c>
      <c r="KN724" s="35"/>
      <c r="KO724" s="27"/>
      <c r="KP724" s="329" t="s">
        <v>38</v>
      </c>
      <c r="KQ724" s="329"/>
      <c r="KR724" s="133">
        <f>SUM(KR662,KR666,KR670,KR674,KR678,KR682,KR686,KR690,KR694,KR698,KR702,KR706,KR710)*100</f>
        <v>20500</v>
      </c>
      <c r="KS724" s="67"/>
      <c r="KT724" s="44"/>
      <c r="KU724" s="23">
        <f>KR724/KV724</f>
        <v>3416.6666666666665</v>
      </c>
      <c r="KV724" s="133">
        <f>SUM(KV662,KV666,KV670,KV674,KV678,KV682,KV686,KV690,KV694,KV698,KV702,KV706,KV710)</f>
        <v>6</v>
      </c>
      <c r="KW724" s="44"/>
      <c r="KX724" s="53" t="str">
        <f t="shared" si="3311"/>
        <v>グミッツェル</v>
      </c>
      <c r="KY724" s="43">
        <f t="shared" si="3311"/>
        <v>170</v>
      </c>
      <c r="KZ724" s="133">
        <f>SUM(KZ662,KZ666,KZ670,KZ674,KZ678,KZ682,KZ686,KZ690,KZ694,KZ698,KZ702,KZ706,KZ710)</f>
        <v>4955</v>
      </c>
      <c r="LA724" s="113">
        <f>KZ724/KR724</f>
        <v>0.24170731707317072</v>
      </c>
      <c r="LB724" s="35"/>
      <c r="LC724" s="27"/>
      <c r="LD724" s="46"/>
      <c r="LE724" s="44"/>
      <c r="LF724" s="44"/>
      <c r="LG724" s="44"/>
      <c r="LH724" s="44"/>
      <c r="LI724" s="23"/>
      <c r="LJ724" s="44"/>
      <c r="LK724" s="44"/>
      <c r="LL724" s="60"/>
      <c r="LM724" s="67"/>
      <c r="LN724" s="44"/>
      <c r="LO724" s="45"/>
      <c r="LP724" s="35"/>
      <c r="LQ724" s="27"/>
      <c r="LR724" s="46"/>
      <c r="LS724" s="326"/>
      <c r="LT724" s="326"/>
      <c r="LU724" s="44"/>
      <c r="LV724" s="44"/>
      <c r="LW724" s="23"/>
      <c r="LX724" s="44"/>
      <c r="LY724" s="113"/>
      <c r="LZ724" s="113"/>
      <c r="MA724" s="45"/>
      <c r="MB724" s="45"/>
      <c r="MC724" s="45"/>
      <c r="MD724" s="35"/>
      <c r="ME724" s="27"/>
      <c r="MF724" s="46"/>
      <c r="MG724" s="326"/>
      <c r="MH724" s="326"/>
      <c r="MI724" s="44"/>
      <c r="MJ724" s="44"/>
      <c r="MK724" s="23"/>
      <c r="ML724" s="44"/>
      <c r="MM724" s="113"/>
      <c r="MN724" s="113"/>
      <c r="MO724" s="45"/>
      <c r="MP724" s="45"/>
      <c r="MQ724" s="45"/>
      <c r="MR724" s="35"/>
      <c r="MS724" s="27"/>
      <c r="MT724" s="46"/>
      <c r="MU724" s="326"/>
      <c r="MV724" s="326"/>
      <c r="MW724" s="44"/>
      <c r="MX724" s="44"/>
      <c r="MY724" s="23"/>
      <c r="MZ724" s="44"/>
      <c r="NA724" s="113"/>
      <c r="NB724" s="113"/>
      <c r="NC724" s="45"/>
      <c r="ND724" s="45"/>
      <c r="NE724" s="45"/>
      <c r="NF724" s="35"/>
      <c r="NG724" s="27"/>
      <c r="NH724" s="46"/>
      <c r="NI724" s="326"/>
      <c r="NJ724" s="326"/>
      <c r="NK724" s="44"/>
      <c r="NL724" s="44"/>
      <c r="NM724" s="23"/>
      <c r="NN724" s="44"/>
      <c r="NO724" s="113"/>
      <c r="NP724" s="113"/>
      <c r="NQ724" s="45"/>
      <c r="NR724" s="45"/>
      <c r="NS724" s="45"/>
      <c r="NT724" s="35"/>
    </row>
    <row r="725" spans="1:384" ht="15" customHeight="1" thickTop="1" x14ac:dyDescent="0.2">
      <c r="A725" s="148" t="s">
        <v>747</v>
      </c>
      <c r="B725" s="149">
        <f>B724*$A717</f>
        <v>22840</v>
      </c>
      <c r="C725" s="150">
        <f>C724*$A717</f>
        <v>8628</v>
      </c>
      <c r="D725" s="150">
        <f>D724*$A717</f>
        <v>4989</v>
      </c>
      <c r="E725" s="143">
        <f>E724*$A717</f>
        <v>10098</v>
      </c>
      <c r="F725" s="215"/>
      <c r="G725" s="215"/>
      <c r="H725" s="42"/>
      <c r="I725" s="326">
        <f>I723*K725</f>
        <v>1370400</v>
      </c>
      <c r="J725" s="326"/>
      <c r="K725" s="151">
        <v>0.6</v>
      </c>
      <c r="L725" s="90"/>
      <c r="M725" s="117" t="s">
        <v>36</v>
      </c>
      <c r="N725" s="90">
        <f>I725-N724</f>
        <v>792696</v>
      </c>
      <c r="O725" s="151">
        <f>N725/I723</f>
        <v>0.34706479859894923</v>
      </c>
      <c r="P725" s="151"/>
      <c r="Q725" s="152"/>
      <c r="R725" s="152"/>
      <c r="S725" s="152"/>
      <c r="T725" s="153"/>
      <c r="U725" s="27"/>
      <c r="V725" s="46"/>
      <c r="W725" s="326"/>
      <c r="X725" s="326"/>
      <c r="Y725" s="113"/>
      <c r="Z725" s="44"/>
      <c r="AA725" s="23"/>
      <c r="AB725" s="44"/>
      <c r="AC725" s="113"/>
      <c r="AD725" s="113"/>
      <c r="AE725" s="45"/>
      <c r="AF725" s="45"/>
      <c r="AG725" s="45"/>
      <c r="AH725" s="35"/>
      <c r="AI725" s="27"/>
      <c r="AJ725" s="46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35"/>
      <c r="AW725" s="27"/>
      <c r="AX725" s="46"/>
      <c r="AY725" s="44"/>
      <c r="AZ725" s="44"/>
      <c r="BA725" s="44"/>
      <c r="BB725" s="44"/>
      <c r="BC725" s="44"/>
      <c r="BD725" s="44"/>
      <c r="BE725" s="44"/>
      <c r="BF725" s="44"/>
      <c r="BG725" s="44"/>
      <c r="BH725" s="44"/>
      <c r="BI725" s="44"/>
      <c r="BJ725" s="35"/>
      <c r="BK725" s="50"/>
      <c r="BL725" s="46"/>
      <c r="BM725" s="23" t="s">
        <v>29</v>
      </c>
      <c r="BN725" s="44">
        <f>SUM(BN721:BN724)</f>
        <v>262200</v>
      </c>
      <c r="BO725" s="44"/>
      <c r="BP725" s="44"/>
      <c r="BQ725" s="44"/>
      <c r="BR725" s="44">
        <f>SUM(BR721:BR724)</f>
        <v>109</v>
      </c>
      <c r="BS725" s="44"/>
      <c r="BT725" s="329" t="s">
        <v>43</v>
      </c>
      <c r="BU725" s="329"/>
      <c r="BV725" s="43">
        <f>SUM(BV721:BV724)</f>
        <v>57028</v>
      </c>
      <c r="BW725" s="154">
        <f>BV725/BN725</f>
        <v>0.2174980930587338</v>
      </c>
      <c r="BX725" s="56"/>
      <c r="BY725" s="27"/>
      <c r="BZ725" s="46"/>
      <c r="CA725" s="23" t="s">
        <v>29</v>
      </c>
      <c r="CB725" s="44">
        <f>SUM(CB721:CB724)</f>
        <v>120700</v>
      </c>
      <c r="CC725" s="44"/>
      <c r="CD725" s="44"/>
      <c r="CE725" s="44"/>
      <c r="CF725" s="44">
        <f>SUM(CF721:CF724)</f>
        <v>75</v>
      </c>
      <c r="CG725" s="44"/>
      <c r="CH725" s="325" t="s">
        <v>43</v>
      </c>
      <c r="CI725" s="325"/>
      <c r="CJ725" s="43">
        <f>SUM(CJ721:CJ724)</f>
        <v>32245</v>
      </c>
      <c r="CK725" s="154">
        <f>CJ725/CB725</f>
        <v>0.26714995857497931</v>
      </c>
      <c r="CL725" s="35"/>
      <c r="CM725" s="27"/>
      <c r="CN725" s="46"/>
      <c r="CO725" s="23" t="s">
        <v>29</v>
      </c>
      <c r="CP725" s="44">
        <f>SUM(CP721:CP724)</f>
        <v>152800</v>
      </c>
      <c r="CQ725" s="44"/>
      <c r="CR725" s="44"/>
      <c r="CS725" s="44"/>
      <c r="CT725" s="44">
        <f>SUM(CT721:CT724)</f>
        <v>71</v>
      </c>
      <c r="CU725" s="44"/>
      <c r="CV725" s="325" t="s">
        <v>43</v>
      </c>
      <c r="CW725" s="325"/>
      <c r="CX725" s="43">
        <f>SUM(CX721:CX724)</f>
        <v>23690</v>
      </c>
      <c r="CY725" s="154">
        <f>CX725/CP725</f>
        <v>0.15503926701570681</v>
      </c>
      <c r="CZ725" s="35"/>
      <c r="DA725" s="58"/>
      <c r="DB725" s="46"/>
      <c r="DC725" s="23" t="s">
        <v>29</v>
      </c>
      <c r="DD725" s="44">
        <f>SUM(DD721:DD724)</f>
        <v>104700</v>
      </c>
      <c r="DE725" s="44"/>
      <c r="DF725" s="44"/>
      <c r="DG725" s="44"/>
      <c r="DH725" s="44">
        <f>SUM(DH721:DH724)</f>
        <v>71</v>
      </c>
      <c r="DI725" s="44"/>
      <c r="DJ725" s="330" t="s">
        <v>43</v>
      </c>
      <c r="DK725" s="330"/>
      <c r="DL725" s="43">
        <f>SUM(DL721:DL724)</f>
        <v>21769</v>
      </c>
      <c r="DM725" s="154">
        <f>DL725/DD725</f>
        <v>0.20791786055396372</v>
      </c>
      <c r="DN725" s="56"/>
      <c r="DO725" s="27"/>
      <c r="DP725" s="46"/>
      <c r="DQ725" s="23" t="s">
        <v>29</v>
      </c>
      <c r="DR725" s="44">
        <f>SUM(DR721:DR724)</f>
        <v>197600</v>
      </c>
      <c r="DS725" s="44"/>
      <c r="DT725" s="44"/>
      <c r="DU725" s="44"/>
      <c r="DV725" s="44">
        <f>SUM(DV721:DV724)</f>
        <v>73</v>
      </c>
      <c r="DW725" s="44"/>
      <c r="DX725" s="331" t="s">
        <v>43</v>
      </c>
      <c r="DY725" s="331"/>
      <c r="DZ725" s="43">
        <f>SUM(DZ721:DZ724)</f>
        <v>61264</v>
      </c>
      <c r="EA725" s="154">
        <f>DZ725/DR725</f>
        <v>0.31004048582995952</v>
      </c>
      <c r="EB725" s="56"/>
      <c r="EC725" s="27"/>
      <c r="ED725" s="46"/>
      <c r="EE725" s="326"/>
      <c r="EF725" s="326"/>
      <c r="EG725" s="113"/>
      <c r="EH725" s="44"/>
      <c r="EI725" s="23"/>
      <c r="EJ725" s="44"/>
      <c r="EK725" s="113"/>
      <c r="EL725" s="113"/>
      <c r="EM725" s="45"/>
      <c r="EN725" s="45"/>
      <c r="EO725" s="45"/>
      <c r="EP725" s="35"/>
      <c r="EQ725" s="27"/>
      <c r="ER725" s="46"/>
      <c r="ES725" s="44"/>
      <c r="ET725" s="44"/>
      <c r="EU725" s="44"/>
      <c r="EV725" s="44"/>
      <c r="EW725" s="44"/>
      <c r="EX725" s="44"/>
      <c r="EY725" s="44"/>
      <c r="EZ725" s="44"/>
      <c r="FA725" s="44"/>
      <c r="FB725" s="44"/>
      <c r="FC725" s="44"/>
      <c r="FD725" s="35"/>
      <c r="HW725" s="181"/>
      <c r="HX725" s="27"/>
      <c r="HY725" s="27"/>
      <c r="HZ725" s="27"/>
      <c r="IA725" s="27"/>
      <c r="IC725" s="174"/>
      <c r="ID725" s="27"/>
      <c r="IE725" s="27"/>
      <c r="IF725" s="27"/>
      <c r="IG725" s="27"/>
      <c r="IH725" s="29"/>
      <c r="IL725" s="27"/>
      <c r="IM725" s="27"/>
      <c r="IN725" s="27"/>
      <c r="IO725" s="27"/>
      <c r="IQ725" s="174"/>
      <c r="IR725" s="27"/>
      <c r="IS725" s="27"/>
      <c r="IT725" s="27"/>
      <c r="IU725" s="27"/>
      <c r="IV725" s="29"/>
      <c r="IY725" s="33"/>
      <c r="IZ725" s="46"/>
      <c r="JA725" s="23" t="s">
        <v>29</v>
      </c>
      <c r="JB725" s="44">
        <f>SUM(JB721:JB724)</f>
        <v>175100</v>
      </c>
      <c r="JC725" s="44"/>
      <c r="JD725" s="44"/>
      <c r="JE725" s="44"/>
      <c r="JF725" s="44">
        <f>SUM(JF721:JF724)</f>
        <v>116</v>
      </c>
      <c r="JG725" s="44"/>
      <c r="JH725" s="325" t="s">
        <v>43</v>
      </c>
      <c r="JI725" s="325"/>
      <c r="JJ725" s="43">
        <f>SUM(JJ721:JJ724)</f>
        <v>44924</v>
      </c>
      <c r="JK725" s="154">
        <f>JJ725/JB725</f>
        <v>0.25656196459166192</v>
      </c>
      <c r="JL725" s="35"/>
      <c r="JM725" s="27"/>
      <c r="JN725" s="46"/>
      <c r="JO725" s="23" t="s">
        <v>29</v>
      </c>
      <c r="JP725" s="44">
        <f>SUM(JP721:JP724)</f>
        <v>143000</v>
      </c>
      <c r="JQ725" s="44"/>
      <c r="JR725" s="44"/>
      <c r="JS725" s="44"/>
      <c r="JT725" s="44">
        <f>SUM(JT721:JT724)</f>
        <v>60</v>
      </c>
      <c r="JU725" s="44"/>
      <c r="JV725" s="325" t="s">
        <v>43</v>
      </c>
      <c r="JW725" s="325"/>
      <c r="JX725" s="43">
        <f>SUM(JX721:JX724)</f>
        <v>39196</v>
      </c>
      <c r="JY725" s="154">
        <f>JX725/JP725</f>
        <v>0.27409790209790208</v>
      </c>
      <c r="JZ725" s="35"/>
      <c r="KA725" s="61"/>
      <c r="KB725" s="46"/>
      <c r="KC725" s="23" t="s">
        <v>29</v>
      </c>
      <c r="KD725" s="44">
        <f>SUM(KD721:KD724)</f>
        <v>161500</v>
      </c>
      <c r="KE725" s="44"/>
      <c r="KF725" s="44"/>
      <c r="KG725" s="44"/>
      <c r="KH725" s="44">
        <f>SUM(KH721:KH724)</f>
        <v>47</v>
      </c>
      <c r="KI725" s="44"/>
      <c r="KJ725" s="325" t="s">
        <v>43</v>
      </c>
      <c r="KK725" s="325"/>
      <c r="KL725" s="43">
        <f>SUM(KL721:KL724)</f>
        <v>45091</v>
      </c>
      <c r="KM725" s="154">
        <f>KL725/KD725</f>
        <v>0.27920123839009287</v>
      </c>
      <c r="KN725" s="35"/>
      <c r="KO725" s="27"/>
      <c r="KP725" s="46"/>
      <c r="KQ725" s="23" t="s">
        <v>29</v>
      </c>
      <c r="KR725" s="44">
        <f>SUM(KR721:KR724)</f>
        <v>134000</v>
      </c>
      <c r="KS725" s="44"/>
      <c r="KT725" s="44"/>
      <c r="KU725" s="44"/>
      <c r="KV725" s="44">
        <f>SUM(KV721:KV724)</f>
        <v>77</v>
      </c>
      <c r="KW725" s="44"/>
      <c r="KX725" s="325" t="s">
        <v>43</v>
      </c>
      <c r="KY725" s="325"/>
      <c r="KZ725" s="43">
        <f>SUM(KZ721:KZ724)</f>
        <v>55049</v>
      </c>
      <c r="LA725" s="154">
        <f>KZ725/KR725</f>
        <v>0.41081343283582089</v>
      </c>
      <c r="LB725" s="35"/>
      <c r="LC725" s="27"/>
      <c r="LD725" s="46"/>
      <c r="LE725" s="44"/>
      <c r="LF725" s="44"/>
      <c r="LG725" s="44"/>
      <c r="LH725" s="44"/>
      <c r="LI725" s="44"/>
      <c r="LJ725" s="44"/>
      <c r="LK725" s="44"/>
      <c r="LL725" s="53"/>
      <c r="LM725" s="43"/>
      <c r="LN725" s="43"/>
      <c r="LO725" s="43"/>
      <c r="LP725" s="35"/>
      <c r="LQ725" s="27"/>
      <c r="LR725" s="46"/>
      <c r="LS725" s="326"/>
      <c r="LT725" s="326"/>
      <c r="LU725" s="113"/>
      <c r="LV725" s="44"/>
      <c r="LW725" s="23"/>
      <c r="LX725" s="44"/>
      <c r="LY725" s="113"/>
      <c r="LZ725" s="113"/>
      <c r="MA725" s="45"/>
      <c r="MB725" s="45"/>
      <c r="MC725" s="45"/>
      <c r="MD725" s="35"/>
      <c r="ME725" s="27"/>
      <c r="MF725" s="46"/>
      <c r="MG725" s="326"/>
      <c r="MH725" s="326"/>
      <c r="MI725" s="113"/>
      <c r="MJ725" s="44"/>
      <c r="MK725" s="23"/>
      <c r="ML725" s="44"/>
      <c r="MM725" s="113"/>
      <c r="MN725" s="113"/>
      <c r="MO725" s="45"/>
      <c r="MP725" s="45"/>
      <c r="MQ725" s="45"/>
      <c r="MR725" s="35"/>
      <c r="MS725" s="27"/>
      <c r="MT725" s="46"/>
      <c r="MU725" s="326"/>
      <c r="MV725" s="326"/>
      <c r="MW725" s="113"/>
      <c r="MX725" s="44"/>
      <c r="MY725" s="23"/>
      <c r="MZ725" s="44"/>
      <c r="NA725" s="113"/>
      <c r="NB725" s="113"/>
      <c r="NC725" s="45"/>
      <c r="ND725" s="45"/>
      <c r="NE725" s="45"/>
      <c r="NF725" s="35"/>
      <c r="NG725" s="27"/>
      <c r="NH725" s="46"/>
      <c r="NI725" s="326"/>
      <c r="NJ725" s="326"/>
      <c r="NK725" s="113"/>
      <c r="NL725" s="44"/>
      <c r="NM725" s="23"/>
      <c r="NN725" s="44"/>
      <c r="NO725" s="113"/>
      <c r="NP725" s="113"/>
      <c r="NQ725" s="45"/>
      <c r="NR725" s="45"/>
      <c r="NS725" s="45"/>
      <c r="NT725" s="35"/>
    </row>
    <row r="726" spans="1:384" x14ac:dyDescent="0.2">
      <c r="A726" s="155"/>
      <c r="B726" s="40"/>
      <c r="C726" s="217"/>
      <c r="D726" s="40"/>
      <c r="E726" s="88"/>
      <c r="F726" s="140"/>
      <c r="G726" s="140"/>
      <c r="H726" s="140"/>
      <c r="I726" s="194"/>
      <c r="J726" s="195"/>
      <c r="K726" s="196"/>
      <c r="L726" s="197"/>
      <c r="M726" s="194"/>
      <c r="N726" s="197"/>
      <c r="O726" s="198"/>
      <c r="P726" s="198"/>
      <c r="Q726" s="198"/>
      <c r="R726" s="198"/>
      <c r="S726" s="198"/>
      <c r="T726" s="199"/>
      <c r="U726" s="27"/>
      <c r="V726" s="168"/>
      <c r="W726" s="29"/>
      <c r="Y726" s="167"/>
      <c r="Z726" s="27"/>
      <c r="AA726" s="29"/>
      <c r="AB726" s="27"/>
      <c r="AC726" s="137"/>
      <c r="AD726" s="137"/>
      <c r="AE726" s="137"/>
      <c r="AF726" s="137"/>
      <c r="AG726" s="137"/>
      <c r="AH726" s="50"/>
      <c r="AI726" s="27"/>
      <c r="AJ726" s="168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50"/>
      <c r="AW726" s="27"/>
      <c r="AX726" s="168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50"/>
      <c r="BK726" s="50"/>
      <c r="BL726" s="50"/>
      <c r="BM726" s="50"/>
      <c r="BN726" s="50"/>
      <c r="BO726" s="50"/>
      <c r="BP726" s="50"/>
      <c r="BQ726" s="50"/>
      <c r="BR726" s="50"/>
      <c r="BS726" s="50"/>
      <c r="BT726" s="50"/>
      <c r="BU726" s="50"/>
      <c r="BV726" s="50"/>
      <c r="BW726" s="50"/>
      <c r="BX726" s="50"/>
      <c r="BY726" s="27"/>
      <c r="BZ726" s="168"/>
      <c r="CA726" s="29"/>
      <c r="CE726" s="27"/>
      <c r="CF726" s="27"/>
      <c r="CG726" s="27"/>
      <c r="CH726" s="169"/>
      <c r="CJ726" s="27"/>
      <c r="CK726" s="167"/>
      <c r="CL726" s="50"/>
      <c r="CM726" s="27"/>
      <c r="CN726" s="168"/>
      <c r="CO726" s="29"/>
      <c r="CP726" s="27"/>
      <c r="CQ726" s="27"/>
      <c r="CR726" s="27"/>
      <c r="CS726" s="27"/>
      <c r="CT726" s="27"/>
      <c r="CU726" s="27"/>
      <c r="CV726" s="170"/>
      <c r="CX726" s="27"/>
      <c r="CY726" s="167"/>
      <c r="CZ726" s="50"/>
      <c r="DA726" s="58"/>
      <c r="DB726" s="50"/>
      <c r="DC726" s="50"/>
      <c r="DD726" s="50"/>
      <c r="DE726" s="50"/>
      <c r="DF726" s="50"/>
      <c r="DG726" s="50"/>
      <c r="DH726" s="50"/>
      <c r="DI726" s="50"/>
      <c r="DJ726" s="171"/>
      <c r="DK726" s="50"/>
      <c r="DL726" s="50"/>
      <c r="DM726" s="50"/>
      <c r="DN726" s="50"/>
      <c r="DO726" s="27"/>
      <c r="DP726" s="168"/>
      <c r="DQ726" s="29"/>
      <c r="DR726" s="27"/>
      <c r="DS726" s="27"/>
      <c r="DT726" s="27"/>
      <c r="DU726" s="27"/>
      <c r="DV726" s="27"/>
      <c r="DW726" s="27"/>
      <c r="DX726" s="170"/>
      <c r="DZ726" s="27"/>
      <c r="EA726" s="167"/>
      <c r="EB726" s="50"/>
      <c r="EC726" s="27"/>
      <c r="ED726" s="168"/>
      <c r="EE726" s="29"/>
      <c r="EG726" s="167"/>
      <c r="EH726" s="27"/>
      <c r="EI726" s="29"/>
      <c r="EJ726" s="27"/>
      <c r="EK726" s="137"/>
      <c r="EL726" s="137"/>
      <c r="EM726" s="137"/>
      <c r="EN726" s="137"/>
      <c r="EO726" s="137"/>
      <c r="EP726" s="50"/>
      <c r="EQ726" s="27"/>
      <c r="ER726" s="168"/>
      <c r="ES726" s="27"/>
      <c r="ET726" s="27"/>
      <c r="EU726" s="27"/>
      <c r="EV726" s="27"/>
      <c r="EW726" s="27"/>
      <c r="EX726" s="27"/>
      <c r="EY726" s="27"/>
      <c r="EZ726" s="27"/>
      <c r="FA726" s="27"/>
      <c r="FB726" s="27"/>
      <c r="FC726" s="27"/>
      <c r="FD726" s="50"/>
      <c r="HW726" s="50"/>
      <c r="HX726" s="27"/>
      <c r="HY726" s="27"/>
      <c r="HZ726" s="27"/>
      <c r="IA726" s="27"/>
      <c r="IC726" s="174"/>
      <c r="ID726" s="27"/>
      <c r="IE726" s="27"/>
      <c r="IF726" s="27"/>
      <c r="IG726" s="27"/>
      <c r="IH726" s="27"/>
      <c r="IL726" s="27"/>
      <c r="IM726" s="27"/>
      <c r="IN726" s="27"/>
      <c r="IO726" s="27"/>
      <c r="IQ726" s="174"/>
      <c r="IR726" s="27"/>
      <c r="IS726" s="27"/>
      <c r="IT726" s="27"/>
      <c r="IU726" s="27"/>
      <c r="IV726" s="27"/>
      <c r="IY726" s="33"/>
      <c r="IZ726" s="168"/>
      <c r="JA726" s="29"/>
      <c r="JB726" s="27"/>
      <c r="JC726" s="27"/>
      <c r="JD726" s="27"/>
      <c r="JE726" s="27"/>
      <c r="JF726" s="27"/>
      <c r="JG726" s="27"/>
      <c r="JH726" s="172"/>
      <c r="JJ726" s="27"/>
      <c r="JK726" s="167"/>
      <c r="JL726" s="50"/>
      <c r="JM726" s="27"/>
      <c r="JN726" s="168"/>
      <c r="JO726" s="29"/>
      <c r="JS726" s="27"/>
      <c r="JT726" s="27"/>
      <c r="JU726" s="27"/>
      <c r="JV726" s="27"/>
      <c r="JX726" s="27"/>
      <c r="JY726" s="167"/>
      <c r="JZ726" s="50"/>
      <c r="KA726" s="50"/>
      <c r="KB726" s="168"/>
      <c r="KC726" s="29"/>
      <c r="KD726" s="27"/>
      <c r="KE726" s="27"/>
      <c r="KF726" s="27"/>
      <c r="KG726" s="27"/>
      <c r="KH726" s="27"/>
      <c r="KI726" s="27"/>
      <c r="KJ726" s="172"/>
      <c r="KL726" s="27"/>
      <c r="KM726" s="167"/>
      <c r="KN726" s="50"/>
      <c r="KO726" s="27"/>
      <c r="KP726" s="168"/>
      <c r="KQ726" s="29"/>
      <c r="KU726" s="27"/>
      <c r="KV726" s="27"/>
      <c r="KW726" s="27"/>
      <c r="KX726" s="27"/>
      <c r="KZ726" s="27"/>
      <c r="LA726" s="167"/>
      <c r="LB726" s="50"/>
      <c r="LC726" s="27"/>
      <c r="LD726" s="168"/>
      <c r="LE726" s="27"/>
      <c r="LF726" s="27"/>
      <c r="LG726" s="27"/>
      <c r="LH726" s="27"/>
      <c r="LI726" s="27"/>
      <c r="LJ726" s="27"/>
      <c r="LK726" s="27"/>
      <c r="LL726" s="173"/>
      <c r="LM726" s="27"/>
      <c r="LN726" s="27"/>
      <c r="LO726" s="27"/>
      <c r="LP726" s="50"/>
      <c r="LQ726" s="27"/>
      <c r="LR726" s="168"/>
      <c r="LS726" s="29"/>
      <c r="LU726" s="167"/>
      <c r="LV726" s="27"/>
      <c r="LW726" s="29"/>
      <c r="LX726" s="27"/>
      <c r="LY726" s="137"/>
      <c r="LZ726" s="137"/>
      <c r="MA726" s="137"/>
      <c r="MB726" s="137"/>
      <c r="MC726" s="137"/>
      <c r="MD726" s="50"/>
      <c r="ME726" s="27"/>
      <c r="MF726" s="168"/>
      <c r="MG726" s="29"/>
      <c r="MI726" s="167"/>
      <c r="MJ726" s="27"/>
      <c r="MK726" s="29"/>
      <c r="ML726" s="27"/>
      <c r="MM726" s="137"/>
      <c r="MN726" s="137"/>
      <c r="MO726" s="137"/>
      <c r="MP726" s="137"/>
      <c r="MQ726" s="137"/>
      <c r="MR726" s="50"/>
      <c r="MS726" s="27"/>
      <c r="MT726" s="168"/>
      <c r="MU726" s="29"/>
      <c r="MW726" s="167"/>
      <c r="MX726" s="27"/>
      <c r="MY726" s="29"/>
      <c r="MZ726" s="27"/>
      <c r="NA726" s="137"/>
      <c r="NB726" s="137"/>
      <c r="NC726" s="137"/>
      <c r="ND726" s="137"/>
      <c r="NE726" s="137"/>
      <c r="NF726" s="50"/>
      <c r="NG726" s="27"/>
      <c r="NH726" s="168"/>
      <c r="NI726" s="29"/>
      <c r="NK726" s="167"/>
      <c r="NL726" s="27"/>
      <c r="NM726" s="29"/>
      <c r="NN726" s="27"/>
      <c r="NO726" s="137"/>
      <c r="NP726" s="137"/>
      <c r="NQ726" s="137"/>
      <c r="NR726" s="137"/>
      <c r="NS726" s="137"/>
      <c r="NT726" s="50"/>
    </row>
    <row r="727" spans="1:384" x14ac:dyDescent="0.2">
      <c r="A727" s="175" t="s">
        <v>44</v>
      </c>
      <c r="B727" s="218"/>
      <c r="C727" s="40"/>
      <c r="D727" s="40"/>
      <c r="E727" s="40"/>
      <c r="F727" s="140"/>
      <c r="G727" s="140"/>
      <c r="H727" s="140"/>
      <c r="I727" s="326" t="e">
        <f>I723+#REF!*100+#REF!*100</f>
        <v>#REF!</v>
      </c>
      <c r="J727" s="326"/>
      <c r="K727" s="113"/>
      <c r="L727" s="44"/>
      <c r="M727" s="332" t="s">
        <v>742</v>
      </c>
      <c r="N727" s="332"/>
      <c r="O727" s="44" t="e">
        <f>O723+#REF!+#REF!</f>
        <v>#REF!</v>
      </c>
      <c r="P727" s="44"/>
      <c r="Q727" s="45"/>
      <c r="R727" s="45"/>
      <c r="S727" s="45"/>
      <c r="T727" s="35"/>
      <c r="U727" s="27"/>
      <c r="V727" s="183"/>
      <c r="W727" s="327"/>
      <c r="X727" s="327"/>
      <c r="Y727" s="167"/>
      <c r="Z727" s="27"/>
      <c r="AA727" s="29"/>
      <c r="AB727" s="27"/>
      <c r="AC727" s="137"/>
      <c r="AD727" s="137"/>
      <c r="AE727" s="137"/>
      <c r="AF727" s="137"/>
      <c r="AG727" s="137"/>
      <c r="AH727" s="50"/>
      <c r="AI727" s="27"/>
      <c r="AJ727" s="168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50"/>
      <c r="AW727" s="27"/>
      <c r="AX727" s="168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50"/>
      <c r="BK727" s="50"/>
      <c r="BL727" s="50"/>
      <c r="BM727" s="50"/>
      <c r="BN727" s="50"/>
      <c r="BO727" s="50"/>
      <c r="BP727" s="50"/>
      <c r="BQ727" s="50"/>
      <c r="BR727" s="50"/>
      <c r="BS727" s="50"/>
      <c r="BT727" s="50"/>
      <c r="BU727" s="50"/>
      <c r="BV727" s="50"/>
      <c r="BW727" s="50"/>
      <c r="BX727" s="50"/>
      <c r="BY727" s="27"/>
      <c r="BZ727" s="168"/>
      <c r="CA727" s="29"/>
      <c r="CE727" s="27"/>
      <c r="CF727" s="27"/>
      <c r="CG727" s="27"/>
      <c r="CH727" s="169"/>
      <c r="CJ727" s="27"/>
      <c r="CK727" s="167"/>
      <c r="CL727" s="50"/>
      <c r="CM727" s="27"/>
      <c r="CN727" s="168"/>
      <c r="CO727" s="29"/>
      <c r="CP727" s="27"/>
      <c r="CQ727" s="27"/>
      <c r="CR727" s="27"/>
      <c r="CS727" s="27"/>
      <c r="CT727" s="27"/>
      <c r="CU727" s="27"/>
      <c r="CV727" s="170"/>
      <c r="CX727" s="27"/>
      <c r="CY727" s="167"/>
      <c r="CZ727" s="50"/>
      <c r="DA727" s="58"/>
      <c r="DB727" s="50"/>
      <c r="DC727" s="50"/>
      <c r="DD727" s="50"/>
      <c r="DE727" s="50"/>
      <c r="DF727" s="50"/>
      <c r="DG727" s="50"/>
      <c r="DH727" s="50"/>
      <c r="DI727" s="50"/>
      <c r="DJ727" s="171"/>
      <c r="DK727" s="50"/>
      <c r="DL727" s="50"/>
      <c r="DM727" s="50"/>
      <c r="DN727" s="50"/>
      <c r="DO727" s="27"/>
      <c r="DP727" s="168"/>
      <c r="DQ727" s="29"/>
      <c r="DR727" s="27"/>
      <c r="DS727" s="27"/>
      <c r="DT727" s="27"/>
      <c r="DU727" s="27"/>
      <c r="DV727" s="27"/>
      <c r="DW727" s="27"/>
      <c r="DX727" s="170"/>
      <c r="DZ727" s="27"/>
      <c r="EA727" s="167"/>
      <c r="EB727" s="50"/>
      <c r="EC727" s="27"/>
      <c r="ED727" s="183"/>
      <c r="EE727" s="327"/>
      <c r="EF727" s="327"/>
      <c r="EG727" s="167"/>
      <c r="EH727" s="27"/>
      <c r="EI727" s="29"/>
      <c r="EJ727" s="27"/>
      <c r="EK727" s="137"/>
      <c r="EL727" s="137"/>
      <c r="EM727" s="137"/>
      <c r="EN727" s="137"/>
      <c r="EO727" s="137"/>
      <c r="EP727" s="50"/>
      <c r="EQ727" s="27"/>
      <c r="ER727" s="168"/>
      <c r="ES727" s="27"/>
      <c r="ET727" s="27"/>
      <c r="EU727" s="27"/>
      <c r="EV727" s="27"/>
      <c r="EW727" s="27"/>
      <c r="EX727" s="27"/>
      <c r="EY727" s="27"/>
      <c r="EZ727" s="27"/>
      <c r="FA727" s="27"/>
      <c r="FB727" s="27"/>
      <c r="FC727" s="27"/>
      <c r="FD727" s="50"/>
      <c r="HW727" s="50"/>
      <c r="IY727" s="33"/>
      <c r="IZ727" s="168"/>
      <c r="JA727" s="29"/>
      <c r="JB727" s="27"/>
      <c r="JC727" s="27"/>
      <c r="JD727" s="27"/>
      <c r="JE727" s="27"/>
      <c r="JF727" s="27"/>
      <c r="JG727" s="27"/>
      <c r="JH727" s="172"/>
      <c r="JJ727" s="27"/>
      <c r="JK727" s="167"/>
      <c r="JL727" s="50"/>
      <c r="JM727" s="27"/>
      <c r="JN727" s="168"/>
      <c r="JO727" s="29"/>
      <c r="JS727" s="27"/>
      <c r="JT727" s="27"/>
      <c r="JU727" s="27"/>
      <c r="JV727" s="27"/>
      <c r="JX727" s="27"/>
      <c r="JY727" s="167"/>
      <c r="JZ727" s="50"/>
      <c r="KA727" s="50"/>
      <c r="KB727" s="168"/>
      <c r="KC727" s="29"/>
      <c r="KD727" s="27"/>
      <c r="KE727" s="27"/>
      <c r="KF727" s="27"/>
      <c r="KG727" s="27"/>
      <c r="KH727" s="27"/>
      <c r="KI727" s="27"/>
      <c r="KJ727" s="172"/>
      <c r="KL727" s="27"/>
      <c r="KM727" s="167"/>
      <c r="KN727" s="50"/>
      <c r="KO727" s="27"/>
      <c r="KP727" s="168"/>
      <c r="KQ727" s="29"/>
      <c r="KU727" s="27"/>
      <c r="KV727" s="27"/>
      <c r="KW727" s="27"/>
      <c r="KX727" s="27"/>
      <c r="KZ727" s="27"/>
      <c r="LA727" s="167"/>
      <c r="LB727" s="50"/>
      <c r="LC727" s="27"/>
      <c r="LD727" s="168"/>
      <c r="LE727" s="27"/>
      <c r="LF727" s="27"/>
      <c r="LG727" s="27"/>
      <c r="LH727" s="27"/>
      <c r="LI727" s="27"/>
      <c r="LJ727" s="27"/>
      <c r="LK727" s="27"/>
      <c r="LL727" s="173"/>
      <c r="LM727" s="27"/>
      <c r="LN727" s="27"/>
      <c r="LO727" s="27"/>
      <c r="LP727" s="50"/>
      <c r="LQ727" s="27"/>
      <c r="LR727" s="183"/>
      <c r="LS727" s="327"/>
      <c r="LT727" s="327"/>
      <c r="LU727" s="167"/>
      <c r="LV727" s="27"/>
      <c r="LW727" s="29"/>
      <c r="LX727" s="27"/>
      <c r="LY727" s="137"/>
      <c r="LZ727" s="137"/>
      <c r="MA727" s="137"/>
      <c r="MB727" s="137"/>
      <c r="MC727" s="137"/>
      <c r="MD727" s="50"/>
      <c r="ME727" s="27"/>
      <c r="MF727" s="183"/>
      <c r="MG727" s="327"/>
      <c r="MH727" s="327"/>
      <c r="MI727" s="167"/>
      <c r="MJ727" s="27"/>
      <c r="MK727" s="29"/>
      <c r="ML727" s="27"/>
      <c r="MM727" s="137"/>
      <c r="MN727" s="137"/>
      <c r="MO727" s="137"/>
      <c r="MP727" s="137"/>
      <c r="MQ727" s="137"/>
      <c r="MR727" s="50"/>
      <c r="MS727" s="27"/>
      <c r="MT727" s="183"/>
      <c r="MU727" s="327"/>
      <c r="MV727" s="327"/>
      <c r="MW727" s="167"/>
      <c r="MX727" s="27"/>
      <c r="MY727" s="29"/>
      <c r="MZ727" s="27"/>
      <c r="NA727" s="137"/>
      <c r="NB727" s="137"/>
      <c r="NC727" s="137"/>
      <c r="ND727" s="137"/>
      <c r="NE727" s="137"/>
      <c r="NF727" s="50"/>
      <c r="NG727" s="27"/>
      <c r="NH727" s="183"/>
      <c r="NI727" s="327"/>
      <c r="NJ727" s="327"/>
      <c r="NK727" s="167"/>
      <c r="NL727" s="27"/>
      <c r="NM727" s="29"/>
      <c r="NN727" s="27"/>
      <c r="NO727" s="137"/>
      <c r="NP727" s="137"/>
      <c r="NQ727" s="137"/>
      <c r="NR727" s="137"/>
      <c r="NS727" s="137"/>
      <c r="NT727" s="50"/>
    </row>
    <row r="728" spans="1:384" x14ac:dyDescent="0.2">
      <c r="A728" s="17"/>
      <c r="B728" s="39"/>
      <c r="C728" s="40"/>
      <c r="D728" s="40"/>
      <c r="E728" s="40"/>
      <c r="F728" s="140"/>
      <c r="G728" s="140"/>
      <c r="H728" s="140"/>
      <c r="I728" s="326"/>
      <c r="J728" s="326"/>
      <c r="K728" s="113"/>
      <c r="L728" s="44"/>
      <c r="M728" s="326" t="s">
        <v>45</v>
      </c>
      <c r="N728" s="326"/>
      <c r="O728" s="44" t="e">
        <f>K724+#REF!+#REF!</f>
        <v>#REF!</v>
      </c>
      <c r="P728" s="44"/>
      <c r="Q728" s="45"/>
      <c r="R728" s="45"/>
      <c r="S728" s="45"/>
      <c r="T728" s="35"/>
      <c r="U728" s="27"/>
      <c r="V728" s="183"/>
      <c r="W728" s="29"/>
      <c r="Y728" s="167"/>
      <c r="Z728" s="27"/>
      <c r="AA728" s="29"/>
      <c r="AB728" s="27"/>
      <c r="AC728" s="137"/>
      <c r="AD728" s="137"/>
      <c r="AE728" s="137"/>
      <c r="AF728" s="137"/>
      <c r="AG728" s="137"/>
      <c r="AH728" s="50"/>
      <c r="AI728" s="27"/>
      <c r="AJ728" s="168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50"/>
      <c r="AW728" s="27"/>
      <c r="AX728" s="168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50"/>
      <c r="BK728" s="50"/>
      <c r="BL728" s="50"/>
      <c r="BM728" s="50"/>
      <c r="BN728" s="50"/>
      <c r="BO728" s="50"/>
      <c r="BP728" s="50"/>
      <c r="BQ728" s="50"/>
      <c r="BR728" s="50"/>
      <c r="BS728" s="50"/>
      <c r="BT728" s="50"/>
      <c r="BU728" s="50"/>
      <c r="BV728" s="50"/>
      <c r="BW728" s="50"/>
      <c r="BX728" s="50"/>
      <c r="BY728" s="27"/>
      <c r="BZ728" s="168"/>
      <c r="CA728" s="29"/>
      <c r="CE728" s="27"/>
      <c r="CF728" s="27"/>
      <c r="CG728" s="27"/>
      <c r="CH728" s="169"/>
      <c r="CJ728" s="27"/>
      <c r="CK728" s="167"/>
      <c r="CL728" s="50"/>
      <c r="CM728" s="27"/>
      <c r="CN728" s="168"/>
      <c r="CO728" s="29"/>
      <c r="CP728" s="27"/>
      <c r="CQ728" s="27"/>
      <c r="CR728" s="27"/>
      <c r="CS728" s="27"/>
      <c r="CT728" s="27"/>
      <c r="CU728" s="27"/>
      <c r="CV728" s="170"/>
      <c r="CX728" s="27"/>
      <c r="CY728" s="167"/>
      <c r="CZ728" s="50"/>
      <c r="DA728" s="58"/>
      <c r="DB728" s="50"/>
      <c r="DC728" s="50"/>
      <c r="DD728" s="50"/>
      <c r="DE728" s="50"/>
      <c r="DF728" s="50"/>
      <c r="DG728" s="50"/>
      <c r="DH728" s="50"/>
      <c r="DI728" s="50"/>
      <c r="DJ728" s="171"/>
      <c r="DK728" s="50"/>
      <c r="DL728" s="50"/>
      <c r="DM728" s="50"/>
      <c r="DN728" s="50"/>
      <c r="DO728" s="27"/>
      <c r="DP728" s="168"/>
      <c r="DQ728" s="29"/>
      <c r="DR728" s="27"/>
      <c r="DS728" s="27"/>
      <c r="DT728" s="27"/>
      <c r="DU728" s="27"/>
      <c r="DV728" s="27"/>
      <c r="DW728" s="27"/>
      <c r="DX728" s="170"/>
      <c r="DZ728" s="27"/>
      <c r="EA728" s="167"/>
      <c r="EB728" s="50"/>
      <c r="EC728" s="27"/>
      <c r="ED728" s="183"/>
      <c r="EE728" s="29"/>
      <c r="EG728" s="167"/>
      <c r="EH728" s="27"/>
      <c r="EI728" s="29"/>
      <c r="EJ728" s="27"/>
      <c r="EK728" s="137"/>
      <c r="EL728" s="137"/>
      <c r="EM728" s="137"/>
      <c r="EN728" s="137"/>
      <c r="EO728" s="137"/>
      <c r="EP728" s="50"/>
      <c r="EQ728" s="27"/>
      <c r="ER728" s="168"/>
      <c r="ES728" s="27"/>
      <c r="ET728" s="27"/>
      <c r="EU728" s="27"/>
      <c r="EV728" s="27"/>
      <c r="EW728" s="27"/>
      <c r="EX728" s="27"/>
      <c r="EY728" s="27"/>
      <c r="EZ728" s="27"/>
      <c r="FA728" s="27"/>
      <c r="FB728" s="27"/>
      <c r="FC728" s="27"/>
      <c r="FD728" s="50"/>
      <c r="HW728" s="50"/>
      <c r="IY728" s="33"/>
      <c r="IZ728" s="168"/>
      <c r="JA728" s="29"/>
      <c r="JB728" s="27"/>
      <c r="JC728" s="27"/>
      <c r="JD728" s="27"/>
      <c r="JE728" s="27"/>
      <c r="JF728" s="27"/>
      <c r="JG728" s="27"/>
      <c r="JH728" s="172"/>
      <c r="JJ728" s="27"/>
      <c r="JK728" s="167"/>
      <c r="JL728" s="50"/>
      <c r="JM728" s="27"/>
      <c r="JN728" s="168"/>
      <c r="JO728" s="29"/>
      <c r="JS728" s="27"/>
      <c r="JT728" s="27"/>
      <c r="JU728" s="27"/>
      <c r="JV728" s="27"/>
      <c r="JX728" s="27"/>
      <c r="JY728" s="167"/>
      <c r="JZ728" s="50"/>
      <c r="KA728" s="50"/>
      <c r="KB728" s="168"/>
      <c r="KC728" s="29"/>
      <c r="KD728" s="27"/>
      <c r="KE728" s="27"/>
      <c r="KF728" s="27"/>
      <c r="KG728" s="27"/>
      <c r="KH728" s="27"/>
      <c r="KI728" s="27"/>
      <c r="KJ728" s="172"/>
      <c r="KL728" s="27"/>
      <c r="KM728" s="167"/>
      <c r="KN728" s="50"/>
      <c r="KO728" s="27"/>
      <c r="KP728" s="168"/>
      <c r="KQ728" s="29"/>
      <c r="KU728" s="27"/>
      <c r="KV728" s="27"/>
      <c r="KW728" s="27"/>
      <c r="KX728" s="27"/>
      <c r="KZ728" s="27"/>
      <c r="LA728" s="167"/>
      <c r="LB728" s="50"/>
      <c r="LC728" s="27"/>
      <c r="LD728" s="168"/>
      <c r="LE728" s="27"/>
      <c r="LF728" s="27"/>
      <c r="LG728" s="27"/>
      <c r="LH728" s="27"/>
      <c r="LI728" s="27"/>
      <c r="LJ728" s="27"/>
      <c r="LK728" s="27"/>
      <c r="LL728" s="173"/>
      <c r="LM728" s="27"/>
      <c r="LN728" s="27"/>
      <c r="LO728" s="27"/>
      <c r="LP728" s="50"/>
      <c r="LQ728" s="27"/>
      <c r="LR728" s="183"/>
      <c r="LS728" s="29"/>
      <c r="LU728" s="167"/>
      <c r="LV728" s="27"/>
      <c r="LW728" s="29"/>
      <c r="LX728" s="27"/>
      <c r="LY728" s="137"/>
      <c r="LZ728" s="137"/>
      <c r="MA728" s="137"/>
      <c r="MB728" s="137"/>
      <c r="MC728" s="137"/>
      <c r="MD728" s="50"/>
      <c r="ME728" s="27"/>
      <c r="MF728" s="183"/>
      <c r="MG728" s="29"/>
      <c r="MI728" s="167"/>
      <c r="MJ728" s="27"/>
      <c r="MK728" s="29"/>
      <c r="ML728" s="27"/>
      <c r="MM728" s="137"/>
      <c r="MN728" s="137"/>
      <c r="MO728" s="137"/>
      <c r="MP728" s="137"/>
      <c r="MQ728" s="137"/>
      <c r="MR728" s="50"/>
      <c r="MS728" s="27"/>
      <c r="MT728" s="183"/>
      <c r="MU728" s="29"/>
      <c r="MW728" s="167"/>
      <c r="MX728" s="27"/>
      <c r="MY728" s="29"/>
      <c r="MZ728" s="27"/>
      <c r="NA728" s="137"/>
      <c r="NB728" s="137"/>
      <c r="NC728" s="137"/>
      <c r="ND728" s="137"/>
      <c r="NE728" s="137"/>
      <c r="NF728" s="50"/>
      <c r="NG728" s="27"/>
      <c r="NH728" s="183"/>
      <c r="NI728" s="29"/>
      <c r="NK728" s="167"/>
      <c r="NL728" s="27"/>
      <c r="NM728" s="29"/>
      <c r="NN728" s="27"/>
      <c r="NO728" s="137"/>
      <c r="NP728" s="137"/>
      <c r="NQ728" s="137"/>
      <c r="NR728" s="137"/>
      <c r="NS728" s="137"/>
      <c r="NT728" s="50"/>
    </row>
    <row r="729" spans="1:384" x14ac:dyDescent="0.2">
      <c r="A729" s="17"/>
      <c r="B729" s="39"/>
      <c r="C729" s="40"/>
      <c r="D729" s="40"/>
      <c r="E729" s="40"/>
      <c r="F729" s="140"/>
      <c r="G729" s="140"/>
      <c r="H729" s="140"/>
      <c r="I729" s="326"/>
      <c r="J729" s="326"/>
      <c r="K729" s="113"/>
      <c r="L729" s="44"/>
      <c r="M729" s="332" t="s">
        <v>749</v>
      </c>
      <c r="N729" s="332"/>
      <c r="O729" s="66" t="e">
        <f>N724+#REF!+#REF!</f>
        <v>#REF!</v>
      </c>
      <c r="P729" s="66"/>
      <c r="Q729" s="113" t="e">
        <f>O729/I727</f>
        <v>#REF!</v>
      </c>
      <c r="R729" s="45"/>
      <c r="S729" s="45"/>
      <c r="T729" s="35"/>
      <c r="U729" s="27"/>
      <c r="V729" s="168"/>
      <c r="W729" s="327"/>
      <c r="X729" s="327"/>
      <c r="Y729" s="167"/>
      <c r="Z729" s="27"/>
      <c r="AA729" s="29"/>
      <c r="AB729" s="27"/>
      <c r="AC729" s="137"/>
      <c r="AD729" s="137"/>
      <c r="AE729" s="137"/>
      <c r="AF729" s="137"/>
      <c r="AG729" s="137"/>
      <c r="AH729" s="50"/>
      <c r="AI729" s="27"/>
      <c r="AJ729" s="168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50"/>
      <c r="AW729" s="27"/>
      <c r="AX729" s="168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50"/>
      <c r="BK729" s="50"/>
      <c r="BL729" s="50"/>
      <c r="BM729" s="50"/>
      <c r="BN729" s="50"/>
      <c r="BO729" s="50"/>
      <c r="BP729" s="50"/>
      <c r="BQ729" s="50"/>
      <c r="BR729" s="50"/>
      <c r="BS729" s="50"/>
      <c r="BT729" s="50"/>
      <c r="BU729" s="50"/>
      <c r="BV729" s="50"/>
      <c r="BW729" s="50"/>
      <c r="BX729" s="50"/>
      <c r="BY729" s="27"/>
      <c r="BZ729" s="168"/>
      <c r="CA729" s="29"/>
      <c r="CB729" s="27"/>
      <c r="CC729" s="27"/>
      <c r="CD729" s="27"/>
      <c r="CE729" s="27"/>
      <c r="CF729" s="27"/>
      <c r="CG729" s="27"/>
      <c r="CH729" s="187"/>
      <c r="CJ729" s="27"/>
      <c r="CK729" s="167"/>
      <c r="CL729" s="50"/>
      <c r="CM729" s="27"/>
      <c r="CN729" s="168"/>
      <c r="CO729" s="29"/>
      <c r="CP729" s="27"/>
      <c r="CQ729" s="27"/>
      <c r="CR729" s="27"/>
      <c r="CS729" s="27"/>
      <c r="CT729" s="27"/>
      <c r="CU729" s="27"/>
      <c r="CV729" s="170"/>
      <c r="CX729" s="27"/>
      <c r="CY729" s="167"/>
      <c r="CZ729" s="50"/>
      <c r="DA729" s="58"/>
      <c r="DB729" s="50"/>
      <c r="DC729" s="50"/>
      <c r="DD729" s="50"/>
      <c r="DE729" s="50"/>
      <c r="DF729" s="50"/>
      <c r="DG729" s="50"/>
      <c r="DH729" s="50"/>
      <c r="DI729" s="50"/>
      <c r="DJ729" s="171"/>
      <c r="DK729" s="50"/>
      <c r="DL729" s="50"/>
      <c r="DM729" s="50"/>
      <c r="DN729" s="50"/>
      <c r="DO729" s="27"/>
      <c r="DP729" s="168"/>
      <c r="DQ729" s="29"/>
      <c r="DR729" s="27"/>
      <c r="DS729" s="27"/>
      <c r="DT729" s="27"/>
      <c r="DU729" s="27"/>
      <c r="DV729" s="27"/>
      <c r="DW729" s="27"/>
      <c r="DX729" s="170"/>
      <c r="DZ729" s="27"/>
      <c r="EA729" s="167"/>
      <c r="EB729" s="50"/>
      <c r="EC729" s="27"/>
      <c r="ED729" s="168"/>
      <c r="EE729" s="327"/>
      <c r="EF729" s="327"/>
      <c r="EG729" s="167"/>
      <c r="EH729" s="27"/>
      <c r="EI729" s="29"/>
      <c r="EJ729" s="27"/>
      <c r="EK729" s="137"/>
      <c r="EL729" s="137"/>
      <c r="EM729" s="137"/>
      <c r="EN729" s="137"/>
      <c r="EO729" s="137"/>
      <c r="EP729" s="50"/>
      <c r="EQ729" s="27"/>
      <c r="ER729" s="168"/>
      <c r="ES729" s="27"/>
      <c r="ET729" s="27"/>
      <c r="EU729" s="27"/>
      <c r="EV729" s="27"/>
      <c r="EW729" s="27"/>
      <c r="EX729" s="27"/>
      <c r="EY729" s="27"/>
      <c r="EZ729" s="27"/>
      <c r="FA729" s="27"/>
      <c r="FB729" s="27"/>
      <c r="FC729" s="27"/>
      <c r="FD729" s="50"/>
      <c r="HW729" s="50"/>
      <c r="IY729" s="33"/>
      <c r="IZ729" s="168"/>
      <c r="JA729" s="29"/>
      <c r="JB729" s="27"/>
      <c r="JC729" s="27"/>
      <c r="JD729" s="27"/>
      <c r="JE729" s="27"/>
      <c r="JF729" s="27"/>
      <c r="JG729" s="27"/>
      <c r="JH729" s="172"/>
      <c r="JJ729" s="27"/>
      <c r="JK729" s="167"/>
      <c r="JL729" s="50"/>
      <c r="JM729" s="27"/>
      <c r="JN729" s="168"/>
      <c r="JO729" s="29"/>
      <c r="JP729" s="27"/>
      <c r="JQ729" s="27"/>
      <c r="JR729" s="27"/>
      <c r="JS729" s="27"/>
      <c r="JT729" s="27"/>
      <c r="JU729" s="27"/>
      <c r="JV729" s="188"/>
      <c r="JX729" s="27"/>
      <c r="JY729" s="167"/>
      <c r="JZ729" s="50"/>
      <c r="KA729" s="50"/>
      <c r="KB729" s="168"/>
      <c r="KC729" s="29"/>
      <c r="KD729" s="27"/>
      <c r="KE729" s="27"/>
      <c r="KF729" s="27"/>
      <c r="KG729" s="27"/>
      <c r="KH729" s="27"/>
      <c r="KI729" s="27"/>
      <c r="KJ729" s="172"/>
      <c r="KL729" s="27"/>
      <c r="KM729" s="167"/>
      <c r="KN729" s="50"/>
      <c r="KO729" s="27"/>
      <c r="KP729" s="168"/>
      <c r="KQ729" s="29"/>
      <c r="KR729" s="27"/>
      <c r="KS729" s="27"/>
      <c r="KT729" s="27"/>
      <c r="KU729" s="27"/>
      <c r="KV729" s="27"/>
      <c r="KW729" s="27"/>
      <c r="KX729" s="188"/>
      <c r="KZ729" s="27"/>
      <c r="LA729" s="167"/>
      <c r="LB729" s="50"/>
      <c r="LC729" s="27"/>
      <c r="LD729" s="168"/>
      <c r="LE729" s="27"/>
      <c r="LF729" s="27"/>
      <c r="LG729" s="27"/>
      <c r="LH729" s="27"/>
      <c r="LI729" s="27"/>
      <c r="LJ729" s="27"/>
      <c r="LK729" s="27"/>
      <c r="LL729" s="173"/>
      <c r="LM729" s="27"/>
      <c r="LN729" s="27"/>
      <c r="LO729" s="27"/>
      <c r="LP729" s="50"/>
      <c r="LQ729" s="27"/>
      <c r="LR729" s="168"/>
      <c r="LS729" s="327"/>
      <c r="LT729" s="327"/>
      <c r="LU729" s="167"/>
      <c r="LV729" s="27"/>
      <c r="LW729" s="29"/>
      <c r="LX729" s="27"/>
      <c r="LY729" s="137"/>
      <c r="LZ729" s="137"/>
      <c r="MA729" s="137"/>
      <c r="MB729" s="137"/>
      <c r="MC729" s="137"/>
      <c r="MD729" s="50"/>
      <c r="ME729" s="27"/>
      <c r="MF729" s="168"/>
      <c r="MG729" s="327"/>
      <c r="MH729" s="327"/>
      <c r="MI729" s="167"/>
      <c r="MJ729" s="27"/>
      <c r="MK729" s="29"/>
      <c r="ML729" s="27"/>
      <c r="MM729" s="137"/>
      <c r="MN729" s="137"/>
      <c r="MO729" s="137"/>
      <c r="MP729" s="137"/>
      <c r="MQ729" s="137"/>
      <c r="MR729" s="50"/>
      <c r="MS729" s="27"/>
      <c r="MT729" s="168"/>
      <c r="MU729" s="327"/>
      <c r="MV729" s="327"/>
      <c r="MW729" s="167"/>
      <c r="MX729" s="27"/>
      <c r="MY729" s="29"/>
      <c r="MZ729" s="27"/>
      <c r="NA729" s="137"/>
      <c r="NB729" s="137"/>
      <c r="NC729" s="137"/>
      <c r="ND729" s="137"/>
      <c r="NE729" s="137"/>
      <c r="NF729" s="50"/>
      <c r="NG729" s="27"/>
      <c r="NH729" s="168"/>
      <c r="NI729" s="327"/>
      <c r="NJ729" s="327"/>
      <c r="NK729" s="167"/>
      <c r="NL729" s="27"/>
      <c r="NM729" s="29"/>
      <c r="NN729" s="27"/>
      <c r="NO729" s="137"/>
      <c r="NP729" s="137"/>
      <c r="NQ729" s="137"/>
      <c r="NR729" s="137"/>
      <c r="NS729" s="137"/>
      <c r="NT729" s="50"/>
    </row>
    <row r="730" spans="1:384" x14ac:dyDescent="0.2">
      <c r="A730" s="184"/>
      <c r="B730" s="140"/>
      <c r="C730" s="140"/>
      <c r="D730" s="140"/>
      <c r="E730" s="140"/>
      <c r="F730" s="140"/>
      <c r="G730" s="140"/>
      <c r="H730" s="140"/>
      <c r="I730" s="219"/>
      <c r="J730" s="220"/>
      <c r="K730" s="221"/>
      <c r="L730" s="222"/>
      <c r="M730" s="29"/>
      <c r="N730" s="27"/>
      <c r="O730" s="137"/>
      <c r="P730" s="137"/>
      <c r="Q730" s="137"/>
      <c r="R730" s="137"/>
      <c r="S730" s="137"/>
      <c r="T730" s="50"/>
      <c r="U730" s="27"/>
      <c r="V730" s="168"/>
      <c r="W730" s="29"/>
      <c r="Y730" s="167"/>
      <c r="Z730" s="27"/>
      <c r="AA730" s="29"/>
      <c r="AB730" s="27"/>
      <c r="AC730" s="137"/>
      <c r="AD730" s="137"/>
      <c r="AE730" s="137"/>
      <c r="AF730" s="137"/>
      <c r="AG730" s="137"/>
      <c r="AH730" s="50"/>
      <c r="AI730" s="27"/>
      <c r="AJ730" s="168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50"/>
      <c r="AW730" s="27"/>
      <c r="AX730" s="168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50"/>
      <c r="BK730" s="50"/>
      <c r="BL730" s="50"/>
      <c r="BM730" s="50"/>
      <c r="BN730" s="50"/>
      <c r="BO730" s="50"/>
      <c r="BP730" s="50"/>
      <c r="BQ730" s="50"/>
      <c r="BR730" s="50"/>
      <c r="BS730" s="50"/>
      <c r="BT730" s="50"/>
      <c r="BU730" s="50"/>
      <c r="BV730" s="50"/>
      <c r="BW730" s="50"/>
      <c r="BX730" s="50"/>
      <c r="BY730" s="27"/>
      <c r="BZ730" s="168"/>
      <c r="CA730" s="29"/>
      <c r="CB730" s="27"/>
      <c r="CC730" s="27"/>
      <c r="CD730" s="27"/>
      <c r="CE730" s="27"/>
      <c r="CF730" s="27"/>
      <c r="CG730" s="27"/>
      <c r="CH730" s="187"/>
      <c r="CJ730" s="27"/>
      <c r="CK730" s="167"/>
      <c r="CL730" s="50"/>
      <c r="CM730" s="27"/>
      <c r="CN730" s="168"/>
      <c r="CO730" s="29"/>
      <c r="CP730" s="27"/>
      <c r="CQ730" s="27"/>
      <c r="CR730" s="27"/>
      <c r="CS730" s="27"/>
      <c r="CT730" s="27"/>
      <c r="CU730" s="27"/>
      <c r="CV730" s="170"/>
      <c r="CX730" s="27"/>
      <c r="CY730" s="167"/>
      <c r="CZ730" s="50"/>
      <c r="DA730" s="58"/>
      <c r="DB730" s="50"/>
      <c r="DC730" s="50"/>
      <c r="DD730" s="50"/>
      <c r="DE730" s="50"/>
      <c r="DF730" s="50"/>
      <c r="DG730" s="50"/>
      <c r="DH730" s="50"/>
      <c r="DI730" s="50"/>
      <c r="DJ730" s="171"/>
      <c r="DK730" s="50"/>
      <c r="DL730" s="50"/>
      <c r="DM730" s="50"/>
      <c r="DN730" s="50"/>
      <c r="DO730" s="27"/>
      <c r="DP730" s="168"/>
      <c r="DQ730" s="29"/>
      <c r="DR730" s="27"/>
      <c r="DS730" s="27"/>
      <c r="DT730" s="27"/>
      <c r="DU730" s="27"/>
      <c r="DV730" s="27"/>
      <c r="DW730" s="27"/>
      <c r="DX730" s="170"/>
      <c r="DZ730" s="27"/>
      <c r="EA730" s="167"/>
      <c r="EB730" s="50"/>
      <c r="EC730" s="27"/>
      <c r="ED730" s="168"/>
      <c r="EE730" s="29"/>
      <c r="EG730" s="167"/>
      <c r="EH730" s="27"/>
      <c r="EI730" s="29"/>
      <c r="EJ730" s="27"/>
      <c r="EK730" s="137"/>
      <c r="EL730" s="137"/>
      <c r="EM730" s="137"/>
      <c r="EN730" s="137"/>
      <c r="EO730" s="137"/>
      <c r="EP730" s="50"/>
      <c r="EQ730" s="27"/>
      <c r="ER730" s="168"/>
      <c r="ES730" s="27"/>
      <c r="ET730" s="27"/>
      <c r="EU730" s="27"/>
      <c r="EV730" s="27"/>
      <c r="EW730" s="27"/>
      <c r="EX730" s="27"/>
      <c r="EY730" s="27"/>
      <c r="EZ730" s="27"/>
      <c r="FA730" s="27"/>
      <c r="FB730" s="27"/>
      <c r="FC730" s="27"/>
      <c r="FD730" s="50"/>
      <c r="HW730" s="50"/>
      <c r="IY730" s="33"/>
      <c r="IZ730" s="168"/>
      <c r="JA730" s="29"/>
      <c r="JB730" s="27"/>
      <c r="JC730" s="27"/>
      <c r="JD730" s="27"/>
      <c r="JE730" s="27"/>
      <c r="JF730" s="27"/>
      <c r="JG730" s="27"/>
      <c r="JH730" s="172"/>
      <c r="JJ730" s="27"/>
      <c r="JK730" s="167"/>
      <c r="JL730" s="50"/>
      <c r="JM730" s="27"/>
      <c r="JN730" s="168"/>
      <c r="JO730" s="29"/>
      <c r="JP730" s="27"/>
      <c r="JQ730" s="27"/>
      <c r="JR730" s="27"/>
      <c r="JS730" s="27"/>
      <c r="JT730" s="27"/>
      <c r="JU730" s="27"/>
      <c r="JV730" s="188"/>
      <c r="JX730" s="27"/>
      <c r="JY730" s="167"/>
      <c r="JZ730" s="50"/>
      <c r="KA730" s="50"/>
      <c r="KB730" s="168"/>
      <c r="KC730" s="29"/>
      <c r="KD730" s="27"/>
      <c r="KE730" s="27"/>
      <c r="KF730" s="27"/>
      <c r="KG730" s="27"/>
      <c r="KH730" s="27"/>
      <c r="KI730" s="27"/>
      <c r="KJ730" s="172"/>
      <c r="KL730" s="27"/>
      <c r="KM730" s="167"/>
      <c r="KN730" s="50"/>
      <c r="KO730" s="27"/>
      <c r="KP730" s="168"/>
      <c r="KQ730" s="29"/>
      <c r="KR730" s="27"/>
      <c r="KS730" s="27"/>
      <c r="KT730" s="27"/>
      <c r="KU730" s="27"/>
      <c r="KV730" s="27"/>
      <c r="KW730" s="27"/>
      <c r="KX730" s="188"/>
      <c r="KZ730" s="27"/>
      <c r="LA730" s="167"/>
      <c r="LB730" s="50"/>
      <c r="LC730" s="27"/>
      <c r="LD730" s="168"/>
      <c r="LE730" s="27"/>
      <c r="LF730" s="27"/>
      <c r="LG730" s="27"/>
      <c r="LH730" s="27"/>
      <c r="LI730" s="27"/>
      <c r="LJ730" s="27"/>
      <c r="LK730" s="27"/>
      <c r="LL730" s="173"/>
      <c r="LM730" s="27"/>
      <c r="LN730" s="27"/>
      <c r="LO730" s="27"/>
      <c r="LP730" s="50"/>
      <c r="LQ730" s="27"/>
      <c r="LR730" s="168"/>
      <c r="LS730" s="29"/>
      <c r="LU730" s="167"/>
      <c r="LV730" s="27"/>
      <c r="LW730" s="29"/>
      <c r="LX730" s="27"/>
      <c r="LY730" s="137"/>
      <c r="LZ730" s="137"/>
      <c r="MA730" s="137"/>
      <c r="MB730" s="137"/>
      <c r="MC730" s="137"/>
      <c r="MD730" s="50"/>
      <c r="ME730" s="27"/>
      <c r="MF730" s="168"/>
      <c r="MG730" s="29"/>
      <c r="MI730" s="167"/>
      <c r="MJ730" s="27"/>
      <c r="MK730" s="29"/>
      <c r="ML730" s="27"/>
      <c r="MM730" s="137"/>
      <c r="MN730" s="137"/>
      <c r="MO730" s="137"/>
      <c r="MP730" s="137"/>
      <c r="MQ730" s="137"/>
      <c r="MR730" s="50"/>
      <c r="MS730" s="27"/>
      <c r="MT730" s="168"/>
      <c r="MU730" s="29"/>
      <c r="MW730" s="167"/>
      <c r="MX730" s="27"/>
      <c r="MY730" s="29"/>
      <c r="MZ730" s="27"/>
      <c r="NA730" s="137"/>
      <c r="NB730" s="137"/>
      <c r="NC730" s="137"/>
      <c r="ND730" s="137"/>
      <c r="NE730" s="137"/>
      <c r="NF730" s="50"/>
      <c r="NG730" s="27"/>
      <c r="NH730" s="168"/>
      <c r="NI730" s="29"/>
      <c r="NK730" s="167"/>
      <c r="NL730" s="27"/>
      <c r="NM730" s="29"/>
      <c r="NN730" s="27"/>
      <c r="NO730" s="137"/>
      <c r="NP730" s="137"/>
      <c r="NQ730" s="137"/>
      <c r="NR730" s="137"/>
      <c r="NS730" s="137"/>
      <c r="NT730" s="50"/>
    </row>
    <row r="731" spans="1:384" s="16" customFormat="1" x14ac:dyDescent="0.2">
      <c r="A731" s="1"/>
      <c r="B731" s="2"/>
      <c r="C731" s="200"/>
      <c r="D731" s="200"/>
      <c r="E731" s="200"/>
      <c r="F731" s="2"/>
      <c r="G731" s="2"/>
      <c r="H731" s="2"/>
      <c r="I731" s="361" t="s">
        <v>0</v>
      </c>
      <c r="J731" s="361"/>
      <c r="K731" s="361"/>
      <c r="L731" s="361"/>
      <c r="M731" s="208" t="s">
        <v>1</v>
      </c>
      <c r="N731" s="208"/>
      <c r="O731" s="208"/>
      <c r="P731" s="208"/>
      <c r="Q731" s="208"/>
      <c r="R731" s="208"/>
      <c r="S731" s="208"/>
      <c r="T731" s="208"/>
      <c r="U731" s="228"/>
      <c r="V731" s="229"/>
      <c r="W731" s="362" t="s">
        <v>796</v>
      </c>
      <c r="X731" s="362"/>
      <c r="Y731" s="362"/>
      <c r="Z731" s="362"/>
      <c r="AA731" s="228" t="s">
        <v>72</v>
      </c>
      <c r="AB731" s="228"/>
      <c r="AC731" s="228"/>
      <c r="AD731" s="228"/>
      <c r="AE731" s="228"/>
      <c r="AF731" s="228"/>
      <c r="AG731" s="228"/>
      <c r="AH731" s="228"/>
      <c r="AI731" s="208"/>
      <c r="AJ731" s="363" t="s">
        <v>797</v>
      </c>
      <c r="AK731" s="363"/>
      <c r="AL731" s="363"/>
      <c r="AM731" s="208" t="s">
        <v>1</v>
      </c>
      <c r="AN731" s="208"/>
      <c r="AO731" s="208"/>
      <c r="AP731" s="208"/>
      <c r="AQ731" s="208"/>
      <c r="AR731" s="208"/>
      <c r="AS731" s="208"/>
      <c r="AT731" s="208"/>
      <c r="AU731" s="208"/>
      <c r="AV731" s="208"/>
      <c r="AW731" s="208"/>
      <c r="AX731" s="364" t="s">
        <v>798</v>
      </c>
      <c r="AY731" s="364"/>
      <c r="AZ731" s="364"/>
      <c r="BA731" s="208" t="s">
        <v>1</v>
      </c>
      <c r="BB731" s="208"/>
      <c r="BC731" s="208"/>
      <c r="BD731" s="208"/>
      <c r="BE731" s="208"/>
      <c r="BF731" s="208"/>
      <c r="BG731" s="208"/>
      <c r="BH731" s="208"/>
      <c r="BI731" s="208"/>
      <c r="BJ731" s="208"/>
      <c r="BK731" s="208"/>
      <c r="BL731" s="364" t="s">
        <v>799</v>
      </c>
      <c r="BM731" s="364"/>
      <c r="BN731" s="364"/>
      <c r="BO731" s="208" t="s">
        <v>1</v>
      </c>
      <c r="BP731" s="208"/>
      <c r="BQ731" s="208"/>
      <c r="BR731" s="208"/>
      <c r="BS731" s="208"/>
      <c r="BT731" s="208"/>
      <c r="BU731" s="208"/>
      <c r="BV731" s="208"/>
      <c r="BW731" s="208"/>
      <c r="BX731" s="208"/>
      <c r="BY731" s="208"/>
      <c r="BZ731" s="364" t="s">
        <v>3</v>
      </c>
      <c r="CA731" s="364"/>
      <c r="CB731" s="364"/>
      <c r="CC731" s="208" t="s">
        <v>1</v>
      </c>
      <c r="CD731" s="208"/>
      <c r="CE731" s="208"/>
      <c r="CF731" s="208"/>
      <c r="CG731" s="208"/>
      <c r="CH731" s="208"/>
      <c r="CI731" s="208"/>
      <c r="CJ731" s="208"/>
      <c r="CK731" s="208"/>
      <c r="CL731" s="208"/>
      <c r="CM731" s="208"/>
      <c r="CN731" s="364" t="s">
        <v>2</v>
      </c>
      <c r="CO731" s="364"/>
      <c r="CP731" s="364"/>
      <c r="CQ731" s="208" t="s">
        <v>1</v>
      </c>
      <c r="CR731" s="208"/>
      <c r="CS731" s="208"/>
      <c r="CT731" s="208"/>
      <c r="CU731" s="208"/>
      <c r="CV731" s="208"/>
      <c r="CW731" s="208"/>
      <c r="CX731" s="208"/>
      <c r="CY731" s="208"/>
      <c r="CZ731" s="208"/>
      <c r="DA731" s="230"/>
      <c r="DB731" s="358" t="s">
        <v>800</v>
      </c>
      <c r="DC731" s="358"/>
      <c r="DD731" s="358"/>
      <c r="DE731" s="7" t="s">
        <v>73</v>
      </c>
      <c r="DF731" s="7"/>
      <c r="DG731" s="230"/>
      <c r="DH731" s="230"/>
      <c r="DI731" s="230"/>
      <c r="DJ731" s="230"/>
      <c r="DK731" s="230"/>
      <c r="DL731" s="230"/>
      <c r="DM731" s="230"/>
      <c r="DN731" s="230"/>
      <c r="DO731" s="230"/>
      <c r="DP731" s="358" t="s">
        <v>5</v>
      </c>
      <c r="DQ731" s="358"/>
      <c r="DR731" s="358"/>
      <c r="DS731" s="230" t="s">
        <v>4</v>
      </c>
      <c r="DT731" s="230"/>
      <c r="DU731" s="230"/>
      <c r="DV731" s="230"/>
      <c r="DW731" s="230"/>
      <c r="DX731" s="230"/>
      <c r="DY731" s="230"/>
      <c r="DZ731" s="230"/>
      <c r="EA731" s="230"/>
      <c r="EB731" s="230"/>
      <c r="EC731" s="230"/>
      <c r="ED731" s="231"/>
      <c r="EE731" s="359" t="s">
        <v>801</v>
      </c>
      <c r="EF731" s="359"/>
      <c r="EG731" s="359"/>
      <c r="EH731" s="359"/>
      <c r="EI731" s="230" t="s">
        <v>4</v>
      </c>
      <c r="EJ731" s="230"/>
      <c r="EK731" s="230"/>
      <c r="EL731" s="230"/>
      <c r="EM731" s="230"/>
      <c r="EN731" s="230"/>
      <c r="EO731" s="230"/>
      <c r="EP731" s="230"/>
      <c r="EQ731" s="230"/>
      <c r="ER731" s="358" t="s">
        <v>802</v>
      </c>
      <c r="ES731" s="358"/>
      <c r="ET731" s="358"/>
      <c r="EU731" s="230" t="s">
        <v>73</v>
      </c>
      <c r="EV731" s="230"/>
      <c r="EW731" s="230"/>
      <c r="EX731" s="230"/>
      <c r="EY731" s="230"/>
      <c r="EZ731" s="230"/>
      <c r="FA731" s="230"/>
      <c r="FB731" s="230"/>
      <c r="FC731" s="230"/>
      <c r="FD731" s="230"/>
      <c r="GG731" s="209"/>
      <c r="HW731" s="232"/>
      <c r="HX731" s="211"/>
      <c r="HY731" s="211"/>
      <c r="HZ731" s="211"/>
      <c r="IA731" s="211"/>
      <c r="IC731" s="355"/>
      <c r="ID731" s="355"/>
      <c r="IE731" s="355"/>
      <c r="IF731" s="356"/>
      <c r="IG731" s="356"/>
      <c r="IH731" s="356"/>
      <c r="IL731" s="211"/>
      <c r="IM731" s="211"/>
      <c r="IN731" s="211"/>
      <c r="IO731" s="211"/>
      <c r="IQ731" s="355"/>
      <c r="IR731" s="355"/>
      <c r="IS731" s="355"/>
      <c r="IT731" s="356"/>
      <c r="IU731" s="356"/>
      <c r="IV731" s="356"/>
      <c r="IY731" s="232"/>
      <c r="IZ731" s="360" t="s">
        <v>803</v>
      </c>
      <c r="JA731" s="360"/>
      <c r="JB731" s="360"/>
      <c r="JC731" s="232" t="s">
        <v>4</v>
      </c>
      <c r="JD731" s="232"/>
      <c r="JE731" s="232"/>
      <c r="JF731" s="232"/>
      <c r="JG731" s="232"/>
      <c r="JH731" s="232"/>
      <c r="JI731" s="232"/>
      <c r="JJ731" s="232"/>
      <c r="JK731" s="232"/>
      <c r="JL731" s="232"/>
      <c r="JM731" s="232"/>
      <c r="JN731" s="360" t="s">
        <v>804</v>
      </c>
      <c r="JO731" s="360"/>
      <c r="JP731" s="360"/>
      <c r="JQ731" s="232" t="s">
        <v>4</v>
      </c>
      <c r="JR731" s="232"/>
      <c r="JS731" s="232"/>
      <c r="JT731" s="232"/>
      <c r="JU731" s="232"/>
      <c r="JV731" s="232"/>
      <c r="JW731" s="232"/>
      <c r="JX731" s="232"/>
      <c r="JY731" s="232"/>
      <c r="JZ731" s="232"/>
      <c r="KA731" s="232"/>
      <c r="KB731" s="360" t="s">
        <v>805</v>
      </c>
      <c r="KC731" s="360"/>
      <c r="KD731" s="360"/>
      <c r="KE731" s="232" t="s">
        <v>4</v>
      </c>
      <c r="KF731" s="232"/>
      <c r="KG731" s="232"/>
      <c r="KH731" s="232"/>
      <c r="KI731" s="232"/>
      <c r="KJ731" s="232"/>
      <c r="KK731" s="232"/>
      <c r="KL731" s="232"/>
      <c r="KM731" s="232"/>
      <c r="KN731" s="232"/>
      <c r="KO731" s="232"/>
      <c r="KP731" s="360" t="s">
        <v>806</v>
      </c>
      <c r="KQ731" s="360"/>
      <c r="KR731" s="360"/>
      <c r="KS731" s="232" t="s">
        <v>4</v>
      </c>
      <c r="KT731" s="232"/>
      <c r="KU731" s="232"/>
      <c r="KV731" s="232"/>
      <c r="KW731" s="232"/>
      <c r="KX731" s="232"/>
      <c r="KY731" s="232"/>
      <c r="KZ731" s="232"/>
      <c r="LA731" s="232"/>
      <c r="LB731" s="232"/>
      <c r="LC731" s="232"/>
      <c r="LD731" s="360" t="s">
        <v>6</v>
      </c>
      <c r="LE731" s="360"/>
      <c r="LF731" s="360"/>
      <c r="LG731" s="232" t="s">
        <v>4</v>
      </c>
      <c r="LH731" s="232"/>
      <c r="LI731" s="9"/>
      <c r="LJ731" s="232"/>
      <c r="LK731" s="232"/>
      <c r="LL731" s="234"/>
      <c r="LM731" s="232"/>
      <c r="LN731" s="232"/>
      <c r="LO731" s="232"/>
      <c r="LP731" s="9"/>
      <c r="LQ731" s="232"/>
      <c r="LR731" s="233"/>
      <c r="LS731" s="357" t="s">
        <v>810</v>
      </c>
      <c r="LT731" s="357"/>
      <c r="LU731" s="357"/>
      <c r="LV731" s="357"/>
      <c r="LW731" s="232" t="s">
        <v>4</v>
      </c>
      <c r="LX731" s="232"/>
      <c r="LY731" s="232"/>
      <c r="LZ731" s="232"/>
      <c r="MA731" s="232"/>
      <c r="MB731" s="232"/>
      <c r="MC731" s="232"/>
      <c r="MD731" s="232"/>
      <c r="ME731" s="232"/>
      <c r="MF731" s="233"/>
      <c r="MG731" s="357" t="s">
        <v>809</v>
      </c>
      <c r="MH731" s="357"/>
      <c r="MI731" s="357"/>
      <c r="MJ731" s="357"/>
      <c r="MK731" s="232" t="s">
        <v>4</v>
      </c>
      <c r="ML731" s="232"/>
      <c r="MM731" s="232"/>
      <c r="MN731" s="232"/>
      <c r="MO731" s="232"/>
      <c r="MP731" s="232"/>
      <c r="MQ731" s="232"/>
      <c r="MR731" s="232"/>
      <c r="MS731" s="232"/>
      <c r="MT731" s="233"/>
      <c r="MU731" s="357" t="s">
        <v>808</v>
      </c>
      <c r="MV731" s="357"/>
      <c r="MW731" s="357"/>
      <c r="MX731" s="357"/>
      <c r="MY731" s="232" t="s">
        <v>4</v>
      </c>
      <c r="MZ731" s="232"/>
      <c r="NA731" s="232"/>
      <c r="NB731" s="232"/>
      <c r="NC731" s="232"/>
      <c r="ND731" s="232"/>
      <c r="NE731" s="232"/>
      <c r="NF731" s="232"/>
      <c r="NG731" s="232"/>
      <c r="NH731" s="233"/>
      <c r="NI731" s="357" t="s">
        <v>807</v>
      </c>
      <c r="NJ731" s="357"/>
      <c r="NK731" s="357"/>
      <c r="NL731" s="357"/>
      <c r="NM731" s="232" t="s">
        <v>4</v>
      </c>
      <c r="NN731" s="232"/>
      <c r="NO731" s="232"/>
      <c r="NP731" s="232"/>
      <c r="NQ731" s="232"/>
      <c r="NR731" s="232"/>
      <c r="NS731" s="232"/>
      <c r="NT731" s="232"/>
    </row>
    <row r="732" spans="1:384" x14ac:dyDescent="0.2">
      <c r="A732" s="17" t="s">
        <v>7</v>
      </c>
      <c r="B732" s="18" t="s">
        <v>733</v>
      </c>
      <c r="C732" s="19" t="s">
        <v>734</v>
      </c>
      <c r="D732" s="19" t="s">
        <v>735</v>
      </c>
      <c r="E732" s="19" t="s">
        <v>736</v>
      </c>
      <c r="F732" s="223"/>
      <c r="G732" s="223"/>
      <c r="H732" s="235"/>
      <c r="I732" s="23" t="s">
        <v>8</v>
      </c>
      <c r="J732" s="23" t="s">
        <v>9</v>
      </c>
      <c r="K732" s="24" t="s">
        <v>10</v>
      </c>
      <c r="L732" s="23" t="s">
        <v>9</v>
      </c>
      <c r="M732" s="23" t="s">
        <v>11</v>
      </c>
      <c r="N732" s="23" t="s">
        <v>12</v>
      </c>
      <c r="O732" s="23" t="s">
        <v>13</v>
      </c>
      <c r="P732" s="23"/>
      <c r="Q732" s="23" t="s">
        <v>14</v>
      </c>
      <c r="R732" s="23" t="s">
        <v>15</v>
      </c>
      <c r="S732" s="23" t="s">
        <v>16</v>
      </c>
      <c r="T732" s="23" t="s">
        <v>17</v>
      </c>
      <c r="U732" s="236"/>
      <c r="V732" s="26" t="s">
        <v>7</v>
      </c>
      <c r="W732" s="23" t="s">
        <v>8</v>
      </c>
      <c r="X732" s="23" t="s">
        <v>9</v>
      </c>
      <c r="Y732" s="24" t="s">
        <v>10</v>
      </c>
      <c r="Z732" s="23" t="s">
        <v>9</v>
      </c>
      <c r="AA732" s="23" t="s">
        <v>11</v>
      </c>
      <c r="AB732" s="23" t="s">
        <v>12</v>
      </c>
      <c r="AC732" s="23" t="s">
        <v>13</v>
      </c>
      <c r="AD732" s="23"/>
      <c r="AE732" s="23" t="s">
        <v>14</v>
      </c>
      <c r="AF732" s="23" t="s">
        <v>15</v>
      </c>
      <c r="AG732" s="23" t="s">
        <v>16</v>
      </c>
      <c r="AH732" s="23" t="s">
        <v>17</v>
      </c>
      <c r="AI732" s="27"/>
      <c r="AJ732" s="28" t="s">
        <v>7</v>
      </c>
      <c r="AK732" s="23" t="s">
        <v>8</v>
      </c>
      <c r="AL732" s="23" t="s">
        <v>9</v>
      </c>
      <c r="AM732" s="24" t="s">
        <v>10</v>
      </c>
      <c r="AN732" s="23" t="s">
        <v>9</v>
      </c>
      <c r="AO732" s="23" t="s">
        <v>11</v>
      </c>
      <c r="AP732" s="23" t="s">
        <v>12</v>
      </c>
      <c r="AQ732" s="23" t="s">
        <v>13</v>
      </c>
      <c r="AR732" s="23"/>
      <c r="AS732" s="23" t="s">
        <v>14</v>
      </c>
      <c r="AT732" s="23" t="s">
        <v>15</v>
      </c>
      <c r="AU732" s="23" t="s">
        <v>16</v>
      </c>
      <c r="AV732" s="23" t="s">
        <v>17</v>
      </c>
      <c r="AW732" s="27"/>
      <c r="AX732" s="28" t="s">
        <v>7</v>
      </c>
      <c r="AY732" s="23" t="s">
        <v>8</v>
      </c>
      <c r="AZ732" s="23" t="s">
        <v>9</v>
      </c>
      <c r="BA732" s="24" t="s">
        <v>10</v>
      </c>
      <c r="BB732" s="23" t="s">
        <v>9</v>
      </c>
      <c r="BC732" s="23" t="s">
        <v>11</v>
      </c>
      <c r="BD732" s="23" t="s">
        <v>12</v>
      </c>
      <c r="BE732" s="23" t="s">
        <v>13</v>
      </c>
      <c r="BF732" s="23"/>
      <c r="BG732" s="23" t="s">
        <v>14</v>
      </c>
      <c r="BH732" s="23" t="s">
        <v>15</v>
      </c>
      <c r="BI732" s="23" t="s">
        <v>16</v>
      </c>
      <c r="BJ732" s="23" t="s">
        <v>17</v>
      </c>
      <c r="BK732" s="29"/>
      <c r="BL732" s="28" t="s">
        <v>7</v>
      </c>
      <c r="BM732" s="23" t="s">
        <v>8</v>
      </c>
      <c r="BN732" s="23" t="s">
        <v>9</v>
      </c>
      <c r="BO732" s="24" t="s">
        <v>10</v>
      </c>
      <c r="BP732" s="23" t="s">
        <v>9</v>
      </c>
      <c r="BQ732" s="23" t="s">
        <v>11</v>
      </c>
      <c r="BR732" s="23" t="s">
        <v>12</v>
      </c>
      <c r="BS732" s="23" t="s">
        <v>13</v>
      </c>
      <c r="BT732" s="23" t="s">
        <v>18</v>
      </c>
      <c r="BU732" s="23" t="s">
        <v>14</v>
      </c>
      <c r="BV732" s="23" t="s">
        <v>12</v>
      </c>
      <c r="BW732" s="23" t="s">
        <v>19</v>
      </c>
      <c r="BX732" s="23" t="s">
        <v>17</v>
      </c>
      <c r="BY732" s="27"/>
      <c r="BZ732" s="28" t="s">
        <v>7</v>
      </c>
      <c r="CA732" s="23" t="s">
        <v>8</v>
      </c>
      <c r="CB732" s="23" t="s">
        <v>9</v>
      </c>
      <c r="CC732" s="24" t="s">
        <v>10</v>
      </c>
      <c r="CD732" s="23" t="s">
        <v>9</v>
      </c>
      <c r="CE732" s="23" t="s">
        <v>11</v>
      </c>
      <c r="CF732" s="23" t="s">
        <v>12</v>
      </c>
      <c r="CG732" s="23" t="s">
        <v>13</v>
      </c>
      <c r="CH732" s="30" t="s">
        <v>18</v>
      </c>
      <c r="CI732" s="23" t="s">
        <v>14</v>
      </c>
      <c r="CJ732" s="23" t="s">
        <v>12</v>
      </c>
      <c r="CK732" s="23" t="s">
        <v>19</v>
      </c>
      <c r="CL732" s="23" t="s">
        <v>17</v>
      </c>
      <c r="CM732" s="27"/>
      <c r="CN732" s="28" t="s">
        <v>7</v>
      </c>
      <c r="CO732" s="23" t="s">
        <v>8</v>
      </c>
      <c r="CP732" s="23" t="s">
        <v>9</v>
      </c>
      <c r="CQ732" s="24" t="s">
        <v>10</v>
      </c>
      <c r="CR732" s="23" t="s">
        <v>9</v>
      </c>
      <c r="CS732" s="23" t="s">
        <v>11</v>
      </c>
      <c r="CT732" s="23" t="s">
        <v>12</v>
      </c>
      <c r="CU732" s="23" t="s">
        <v>13</v>
      </c>
      <c r="CV732" s="31" t="s">
        <v>18</v>
      </c>
      <c r="CW732" s="23" t="s">
        <v>14</v>
      </c>
      <c r="CX732" s="23" t="s">
        <v>12</v>
      </c>
      <c r="CY732" s="23" t="s">
        <v>19</v>
      </c>
      <c r="CZ732" s="23" t="s">
        <v>17</v>
      </c>
      <c r="DA732" s="32"/>
      <c r="DB732" s="28" t="s">
        <v>7</v>
      </c>
      <c r="DC732" s="23" t="s">
        <v>8</v>
      </c>
      <c r="DD732" s="23" t="s">
        <v>9</v>
      </c>
      <c r="DE732" s="24" t="s">
        <v>10</v>
      </c>
      <c r="DF732" s="23" t="s">
        <v>9</v>
      </c>
      <c r="DG732" s="23" t="s">
        <v>11</v>
      </c>
      <c r="DH732" s="23" t="s">
        <v>12</v>
      </c>
      <c r="DI732" s="23" t="s">
        <v>13</v>
      </c>
      <c r="DJ732" s="31" t="s">
        <v>18</v>
      </c>
      <c r="DK732" s="23" t="s">
        <v>14</v>
      </c>
      <c r="DL732" s="23" t="s">
        <v>12</v>
      </c>
      <c r="DM732" s="23" t="s">
        <v>19</v>
      </c>
      <c r="DN732" s="23" t="s">
        <v>17</v>
      </c>
      <c r="DO732" s="236"/>
      <c r="DP732" s="28" t="s">
        <v>7</v>
      </c>
      <c r="DQ732" s="23" t="s">
        <v>8</v>
      </c>
      <c r="DR732" s="23" t="s">
        <v>9</v>
      </c>
      <c r="DS732" s="24" t="s">
        <v>10</v>
      </c>
      <c r="DT732" s="23" t="s">
        <v>9</v>
      </c>
      <c r="DU732" s="23" t="s">
        <v>11</v>
      </c>
      <c r="DV732" s="23" t="s">
        <v>12</v>
      </c>
      <c r="DW732" s="23" t="s">
        <v>13</v>
      </c>
      <c r="DX732" s="31" t="s">
        <v>18</v>
      </c>
      <c r="DY732" s="23" t="s">
        <v>14</v>
      </c>
      <c r="DZ732" s="23" t="s">
        <v>12</v>
      </c>
      <c r="EA732" s="23" t="s">
        <v>19</v>
      </c>
      <c r="EB732" s="23" t="s">
        <v>17</v>
      </c>
      <c r="EC732" s="27"/>
      <c r="ED732" s="26" t="s">
        <v>7</v>
      </c>
      <c r="EE732" s="23" t="s">
        <v>8</v>
      </c>
      <c r="EF732" s="23" t="s">
        <v>9</v>
      </c>
      <c r="EG732" s="24" t="s">
        <v>10</v>
      </c>
      <c r="EH732" s="23" t="s">
        <v>9</v>
      </c>
      <c r="EI732" s="23" t="s">
        <v>11</v>
      </c>
      <c r="EJ732" s="23" t="s">
        <v>12</v>
      </c>
      <c r="EK732" s="23" t="s">
        <v>13</v>
      </c>
      <c r="EL732" s="23"/>
      <c r="EM732" s="23" t="s">
        <v>14</v>
      </c>
      <c r="EN732" s="23" t="s">
        <v>15</v>
      </c>
      <c r="EO732" s="23" t="s">
        <v>16</v>
      </c>
      <c r="EP732" s="23" t="s">
        <v>17</v>
      </c>
      <c r="EQ732" s="27"/>
      <c r="ER732" s="28" t="s">
        <v>7</v>
      </c>
      <c r="ES732" s="23" t="s">
        <v>8</v>
      </c>
      <c r="ET732" s="23" t="s">
        <v>9</v>
      </c>
      <c r="EU732" s="24" t="s">
        <v>10</v>
      </c>
      <c r="EV732" s="23" t="s">
        <v>9</v>
      </c>
      <c r="EW732" s="23" t="s">
        <v>11</v>
      </c>
      <c r="EX732" s="23" t="s">
        <v>12</v>
      </c>
      <c r="EY732" s="23" t="s">
        <v>13</v>
      </c>
      <c r="EZ732" s="23"/>
      <c r="FA732" s="23" t="s">
        <v>14</v>
      </c>
      <c r="FB732" s="23" t="s">
        <v>15</v>
      </c>
      <c r="FC732" s="23" t="s">
        <v>16</v>
      </c>
      <c r="FD732" s="23" t="s">
        <v>17</v>
      </c>
      <c r="HW732" s="185"/>
      <c r="HX732" s="29"/>
      <c r="HY732" s="29"/>
      <c r="HZ732" s="29"/>
      <c r="IA732" s="29"/>
      <c r="IC732" s="212"/>
      <c r="ID732" s="29"/>
      <c r="IE732" s="29"/>
      <c r="IF732" s="29"/>
      <c r="IG732" s="29"/>
      <c r="IH732" s="29"/>
      <c r="IL732" s="29"/>
      <c r="IM732" s="29"/>
      <c r="IN732" s="29"/>
      <c r="IO732" s="29"/>
      <c r="IQ732" s="212"/>
      <c r="IR732" s="29"/>
      <c r="IS732" s="29"/>
      <c r="IT732" s="29"/>
      <c r="IU732" s="29"/>
      <c r="IV732" s="29"/>
      <c r="IY732" s="33"/>
      <c r="IZ732" s="28" t="s">
        <v>7</v>
      </c>
      <c r="JA732" s="23" t="s">
        <v>8</v>
      </c>
      <c r="JB732" s="23" t="s">
        <v>9</v>
      </c>
      <c r="JC732" s="24" t="s">
        <v>10</v>
      </c>
      <c r="JD732" s="23" t="s">
        <v>9</v>
      </c>
      <c r="JE732" s="23" t="s">
        <v>11</v>
      </c>
      <c r="JF732" s="23" t="s">
        <v>12</v>
      </c>
      <c r="JG732" s="23" t="s">
        <v>13</v>
      </c>
      <c r="JH732" s="24" t="s">
        <v>18</v>
      </c>
      <c r="JI732" s="23" t="s">
        <v>14</v>
      </c>
      <c r="JJ732" s="23" t="s">
        <v>12</v>
      </c>
      <c r="JK732" s="23" t="s">
        <v>19</v>
      </c>
      <c r="JL732" s="23" t="s">
        <v>17</v>
      </c>
      <c r="JM732" s="27"/>
      <c r="JN732" s="28" t="s">
        <v>7</v>
      </c>
      <c r="JO732" s="23" t="s">
        <v>8</v>
      </c>
      <c r="JP732" s="23" t="s">
        <v>9</v>
      </c>
      <c r="JQ732" s="24" t="s">
        <v>10</v>
      </c>
      <c r="JR732" s="23" t="s">
        <v>9</v>
      </c>
      <c r="JS732" s="23" t="s">
        <v>11</v>
      </c>
      <c r="JT732" s="23" t="s">
        <v>12</v>
      </c>
      <c r="JU732" s="23" t="s">
        <v>13</v>
      </c>
      <c r="JV732" s="23" t="s">
        <v>18</v>
      </c>
      <c r="JW732" s="23" t="s">
        <v>14</v>
      </c>
      <c r="JX732" s="23" t="s">
        <v>12</v>
      </c>
      <c r="JY732" s="23" t="s">
        <v>19</v>
      </c>
      <c r="JZ732" s="23" t="s">
        <v>17</v>
      </c>
      <c r="KA732" s="237"/>
      <c r="KB732" s="28" t="s">
        <v>7</v>
      </c>
      <c r="KC732" s="23" t="s">
        <v>8</v>
      </c>
      <c r="KD732" s="23" t="s">
        <v>9</v>
      </c>
      <c r="KE732" s="24" t="s">
        <v>10</v>
      </c>
      <c r="KF732" s="23" t="s">
        <v>9</v>
      </c>
      <c r="KG732" s="23" t="s">
        <v>11</v>
      </c>
      <c r="KH732" s="23" t="s">
        <v>12</v>
      </c>
      <c r="KI732" s="23" t="s">
        <v>13</v>
      </c>
      <c r="KJ732" s="24" t="s">
        <v>18</v>
      </c>
      <c r="KK732" s="23" t="s">
        <v>14</v>
      </c>
      <c r="KL732" s="23" t="s">
        <v>12</v>
      </c>
      <c r="KM732" s="23" t="s">
        <v>19</v>
      </c>
      <c r="KN732" s="23" t="s">
        <v>17</v>
      </c>
      <c r="KO732" s="27"/>
      <c r="KP732" s="28" t="s">
        <v>7</v>
      </c>
      <c r="KQ732" s="23" t="s">
        <v>8</v>
      </c>
      <c r="KR732" s="23" t="s">
        <v>9</v>
      </c>
      <c r="KS732" s="24" t="s">
        <v>10</v>
      </c>
      <c r="KT732" s="23" t="s">
        <v>9</v>
      </c>
      <c r="KU732" s="23" t="s">
        <v>11</v>
      </c>
      <c r="KV732" s="23" t="s">
        <v>12</v>
      </c>
      <c r="KW732" s="23" t="s">
        <v>13</v>
      </c>
      <c r="KX732" s="23" t="s">
        <v>18</v>
      </c>
      <c r="KY732" s="23" t="s">
        <v>14</v>
      </c>
      <c r="KZ732" s="23" t="s">
        <v>12</v>
      </c>
      <c r="LA732" s="23" t="s">
        <v>19</v>
      </c>
      <c r="LB732" s="23" t="s">
        <v>17</v>
      </c>
      <c r="LC732" s="236"/>
      <c r="LD732" s="28" t="s">
        <v>7</v>
      </c>
      <c r="LE732" s="23" t="s">
        <v>8</v>
      </c>
      <c r="LF732" s="23" t="s">
        <v>9</v>
      </c>
      <c r="LG732" s="24" t="s">
        <v>10</v>
      </c>
      <c r="LH732" s="23" t="s">
        <v>9</v>
      </c>
      <c r="LI732" s="23" t="s">
        <v>11</v>
      </c>
      <c r="LJ732" s="23" t="s">
        <v>12</v>
      </c>
      <c r="LK732" s="23" t="s">
        <v>13</v>
      </c>
      <c r="LL732" s="24" t="s">
        <v>18</v>
      </c>
      <c r="LM732" s="23" t="s">
        <v>14</v>
      </c>
      <c r="LN732" s="23" t="s">
        <v>12</v>
      </c>
      <c r="LO732" s="23" t="s">
        <v>19</v>
      </c>
      <c r="LP732" s="23" t="s">
        <v>17</v>
      </c>
      <c r="LQ732" s="236"/>
      <c r="LR732" s="26" t="s">
        <v>7</v>
      </c>
      <c r="LS732" s="23" t="s">
        <v>8</v>
      </c>
      <c r="LT732" s="23" t="s">
        <v>9</v>
      </c>
      <c r="LU732" s="24" t="s">
        <v>10</v>
      </c>
      <c r="LV732" s="23" t="s">
        <v>9</v>
      </c>
      <c r="LW732" s="23" t="s">
        <v>11</v>
      </c>
      <c r="LX732" s="23" t="s">
        <v>12</v>
      </c>
      <c r="LY732" s="23" t="s">
        <v>13</v>
      </c>
      <c r="LZ732" s="23"/>
      <c r="MA732" s="23" t="s">
        <v>14</v>
      </c>
      <c r="MB732" s="23" t="s">
        <v>15</v>
      </c>
      <c r="MC732" s="23" t="s">
        <v>16</v>
      </c>
      <c r="MD732" s="23" t="s">
        <v>17</v>
      </c>
      <c r="ME732" s="27"/>
      <c r="MF732" s="26" t="s">
        <v>7</v>
      </c>
      <c r="MG732" s="23" t="s">
        <v>8</v>
      </c>
      <c r="MH732" s="23" t="s">
        <v>9</v>
      </c>
      <c r="MI732" s="24" t="s">
        <v>10</v>
      </c>
      <c r="MJ732" s="23" t="s">
        <v>9</v>
      </c>
      <c r="MK732" s="23" t="s">
        <v>11</v>
      </c>
      <c r="ML732" s="23" t="s">
        <v>12</v>
      </c>
      <c r="MM732" s="23" t="s">
        <v>13</v>
      </c>
      <c r="MN732" s="23"/>
      <c r="MO732" s="23" t="s">
        <v>14</v>
      </c>
      <c r="MP732" s="23" t="s">
        <v>15</v>
      </c>
      <c r="MQ732" s="23" t="s">
        <v>16</v>
      </c>
      <c r="MR732" s="23" t="s">
        <v>17</v>
      </c>
      <c r="MS732" s="236"/>
      <c r="MT732" s="26" t="s">
        <v>7</v>
      </c>
      <c r="MU732" s="23" t="s">
        <v>8</v>
      </c>
      <c r="MV732" s="23" t="s">
        <v>9</v>
      </c>
      <c r="MW732" s="24" t="s">
        <v>10</v>
      </c>
      <c r="MX732" s="23" t="s">
        <v>9</v>
      </c>
      <c r="MY732" s="23" t="s">
        <v>11</v>
      </c>
      <c r="MZ732" s="23" t="s">
        <v>12</v>
      </c>
      <c r="NA732" s="23" t="s">
        <v>13</v>
      </c>
      <c r="NB732" s="23"/>
      <c r="NC732" s="23" t="s">
        <v>14</v>
      </c>
      <c r="ND732" s="23" t="s">
        <v>15</v>
      </c>
      <c r="NE732" s="23" t="s">
        <v>16</v>
      </c>
      <c r="NF732" s="23" t="s">
        <v>17</v>
      </c>
      <c r="NG732" s="27"/>
      <c r="NH732" s="26" t="s">
        <v>7</v>
      </c>
      <c r="NI732" s="23" t="s">
        <v>8</v>
      </c>
      <c r="NJ732" s="23" t="s">
        <v>9</v>
      </c>
      <c r="NK732" s="24" t="s">
        <v>10</v>
      </c>
      <c r="NL732" s="23" t="s">
        <v>9</v>
      </c>
      <c r="NM732" s="23" t="s">
        <v>11</v>
      </c>
      <c r="NN732" s="23" t="s">
        <v>12</v>
      </c>
      <c r="NO732" s="23" t="s">
        <v>13</v>
      </c>
      <c r="NP732" s="23"/>
      <c r="NQ732" s="23" t="s">
        <v>14</v>
      </c>
      <c r="NR732" s="23" t="s">
        <v>15</v>
      </c>
      <c r="NS732" s="23" t="s">
        <v>16</v>
      </c>
      <c r="NT732" s="23" t="s">
        <v>17</v>
      </c>
    </row>
    <row r="733" spans="1:384" x14ac:dyDescent="0.2">
      <c r="A733" s="38">
        <v>45796</v>
      </c>
      <c r="B733" s="39">
        <v>3544</v>
      </c>
      <c r="C733" s="40">
        <v>1432</v>
      </c>
      <c r="D733" s="40">
        <v>582</v>
      </c>
      <c r="E733" s="40">
        <v>1530</v>
      </c>
      <c r="F733" s="140"/>
      <c r="G733" s="140"/>
      <c r="H733" s="42"/>
      <c r="I733" s="238">
        <v>40185</v>
      </c>
      <c r="J733" s="238">
        <v>138</v>
      </c>
      <c r="K733" s="238">
        <v>1963</v>
      </c>
      <c r="L733" s="238">
        <v>15</v>
      </c>
      <c r="M733" s="238">
        <v>88</v>
      </c>
      <c r="N733" s="238">
        <v>15</v>
      </c>
      <c r="O733" s="238">
        <v>19</v>
      </c>
      <c r="P733" s="43"/>
      <c r="Q733" s="44">
        <v>363</v>
      </c>
      <c r="R733" s="44">
        <v>5445</v>
      </c>
      <c r="S733" s="45">
        <v>0.39456521739130435</v>
      </c>
      <c r="T733" s="35" t="s">
        <v>772</v>
      </c>
      <c r="U733" s="27"/>
      <c r="V733" s="46">
        <v>45796</v>
      </c>
      <c r="W733" s="239">
        <v>6753</v>
      </c>
      <c r="X733" s="238">
        <v>103</v>
      </c>
      <c r="Y733" s="238">
        <v>333</v>
      </c>
      <c r="Z733" s="238">
        <v>7</v>
      </c>
      <c r="AA733" s="238">
        <v>35</v>
      </c>
      <c r="AB733" s="238">
        <v>9</v>
      </c>
      <c r="AC733" s="238">
        <v>0</v>
      </c>
      <c r="AD733" s="43"/>
      <c r="AE733" s="44">
        <v>385</v>
      </c>
      <c r="AF733" s="44">
        <v>3465</v>
      </c>
      <c r="AG733" s="45">
        <v>0.33640776699029123</v>
      </c>
      <c r="AH733" s="35" t="s">
        <v>773</v>
      </c>
      <c r="AI733" s="27"/>
      <c r="AJ733" s="46">
        <v>45796</v>
      </c>
      <c r="AK733" s="238">
        <v>9201</v>
      </c>
      <c r="AL733" s="238">
        <v>161</v>
      </c>
      <c r="AM733" s="238">
        <v>250</v>
      </c>
      <c r="AN733" s="238">
        <v>2</v>
      </c>
      <c r="AO733" s="238">
        <v>42</v>
      </c>
      <c r="AP733" s="238">
        <v>2</v>
      </c>
      <c r="AQ733" s="238">
        <v>0</v>
      </c>
      <c r="AR733" s="43"/>
      <c r="AS733" s="238">
        <v>1008</v>
      </c>
      <c r="AT733" s="44">
        <v>2016</v>
      </c>
      <c r="AU733" s="45">
        <v>0.12521739130434784</v>
      </c>
      <c r="AV733" s="35" t="s">
        <v>811</v>
      </c>
      <c r="AW733" s="27"/>
      <c r="AX733" s="46">
        <v>45796</v>
      </c>
      <c r="AY733" s="48">
        <v>10625</v>
      </c>
      <c r="AZ733" s="48">
        <v>96</v>
      </c>
      <c r="BA733" s="48">
        <v>412</v>
      </c>
      <c r="BB733" s="48">
        <v>7</v>
      </c>
      <c r="BC733" s="48">
        <v>15</v>
      </c>
      <c r="BD733" s="48">
        <v>7</v>
      </c>
      <c r="BE733" s="48">
        <v>0</v>
      </c>
      <c r="BF733" s="48"/>
      <c r="BG733" s="48">
        <v>300</v>
      </c>
      <c r="BH733" s="48">
        <v>2100</v>
      </c>
      <c r="BI733" s="49">
        <v>0.21875</v>
      </c>
      <c r="BJ733" s="35" t="s">
        <v>812</v>
      </c>
      <c r="BK733" s="50"/>
      <c r="BL733" s="240">
        <v>45796</v>
      </c>
      <c r="BM733" s="44">
        <v>9369</v>
      </c>
      <c r="BN733" s="238">
        <v>166</v>
      </c>
      <c r="BO733" s="238">
        <v>376</v>
      </c>
      <c r="BP733" s="238">
        <v>0</v>
      </c>
      <c r="BQ733" s="238">
        <v>6</v>
      </c>
      <c r="BR733" s="238">
        <v>1</v>
      </c>
      <c r="BS733" s="52">
        <v>0</v>
      </c>
      <c r="BT733" s="241" t="s">
        <v>143</v>
      </c>
      <c r="BU733" s="239">
        <v>1100</v>
      </c>
      <c r="BV733" s="238">
        <v>1100</v>
      </c>
      <c r="BW733" s="242">
        <v>6.6265060240963861E-2</v>
      </c>
      <c r="BX733" s="35"/>
      <c r="BY733" s="27"/>
      <c r="BZ733" s="240">
        <v>45796</v>
      </c>
      <c r="CA733" s="238">
        <v>15810</v>
      </c>
      <c r="CB733" s="238">
        <v>25</v>
      </c>
      <c r="CC733" s="238">
        <v>911</v>
      </c>
      <c r="CD733" s="238">
        <v>1</v>
      </c>
      <c r="CE733" s="238">
        <v>9</v>
      </c>
      <c r="CF733" s="238">
        <v>1</v>
      </c>
      <c r="CG733" s="238">
        <v>0</v>
      </c>
      <c r="CH733" s="55" t="s">
        <v>128</v>
      </c>
      <c r="CI733" s="238">
        <v>800</v>
      </c>
      <c r="CJ733" s="238">
        <v>800</v>
      </c>
      <c r="CK733" s="242">
        <v>0.32</v>
      </c>
      <c r="CL733" s="243"/>
      <c r="CM733" s="27"/>
      <c r="CN733" s="240">
        <v>45796</v>
      </c>
      <c r="CO733" s="238">
        <v>15591</v>
      </c>
      <c r="CP733" s="238">
        <v>129</v>
      </c>
      <c r="CQ733" s="238">
        <v>674</v>
      </c>
      <c r="CR733" s="238">
        <v>2</v>
      </c>
      <c r="CS733" s="238">
        <v>16</v>
      </c>
      <c r="CT733" s="238">
        <v>2</v>
      </c>
      <c r="CU733" s="238">
        <v>2</v>
      </c>
      <c r="CV733" s="244" t="s">
        <v>125</v>
      </c>
      <c r="CW733" s="238">
        <v>726</v>
      </c>
      <c r="CX733" s="238">
        <v>1452</v>
      </c>
      <c r="CY733" s="242">
        <v>0.11255813953488372</v>
      </c>
      <c r="CZ733" s="243"/>
      <c r="DA733" s="58"/>
      <c r="DB733" s="240">
        <v>45796</v>
      </c>
      <c r="DC733" s="44">
        <v>5841</v>
      </c>
      <c r="DD733" s="238">
        <v>75</v>
      </c>
      <c r="DE733" s="238">
        <v>213</v>
      </c>
      <c r="DF733" s="238">
        <v>0</v>
      </c>
      <c r="DG733" s="238">
        <v>8</v>
      </c>
      <c r="DH733" s="238">
        <v>0</v>
      </c>
      <c r="DI733" s="52">
        <v>0</v>
      </c>
      <c r="DJ733" s="241" t="s">
        <v>76</v>
      </c>
      <c r="DK733" s="239">
        <v>748</v>
      </c>
      <c r="DL733" s="238">
        <v>0</v>
      </c>
      <c r="DM733" s="242">
        <v>0</v>
      </c>
      <c r="DN733" s="35"/>
      <c r="DO733" s="27"/>
      <c r="DP733" s="240">
        <v>45796</v>
      </c>
      <c r="DQ733" s="238">
        <v>15952</v>
      </c>
      <c r="DR733" s="238">
        <v>70</v>
      </c>
      <c r="DS733" s="238">
        <v>1153</v>
      </c>
      <c r="DT733" s="238">
        <v>4</v>
      </c>
      <c r="DU733" s="238">
        <v>18</v>
      </c>
      <c r="DV733" s="238">
        <v>3</v>
      </c>
      <c r="DW733" s="52">
        <v>4</v>
      </c>
      <c r="DX733" s="241" t="s">
        <v>91</v>
      </c>
      <c r="DY733" s="239">
        <v>770</v>
      </c>
      <c r="DZ733" s="238">
        <v>2310</v>
      </c>
      <c r="EA733" s="242">
        <v>0.33</v>
      </c>
      <c r="EB733" s="35"/>
      <c r="EC733" s="27"/>
      <c r="ED733" s="46">
        <v>45796</v>
      </c>
      <c r="EE733" s="239">
        <v>23500</v>
      </c>
      <c r="EF733" s="238">
        <v>72</v>
      </c>
      <c r="EG733" s="238">
        <v>1359</v>
      </c>
      <c r="EH733" s="238">
        <v>6</v>
      </c>
      <c r="EI733" s="238">
        <v>10</v>
      </c>
      <c r="EJ733" s="238">
        <v>6</v>
      </c>
      <c r="EK733" s="238">
        <v>7</v>
      </c>
      <c r="EL733" s="43"/>
      <c r="EM733" s="238">
        <v>880</v>
      </c>
      <c r="EN733" s="44">
        <v>5280</v>
      </c>
      <c r="EO733" s="45">
        <v>0.73333333333333328</v>
      </c>
      <c r="EP733" s="35" t="s">
        <v>813</v>
      </c>
      <c r="EQ733" s="27"/>
      <c r="ER733" s="46">
        <v>45796</v>
      </c>
      <c r="ES733" s="238">
        <v>2317</v>
      </c>
      <c r="ET733" s="238">
        <v>109</v>
      </c>
      <c r="EU733" s="238">
        <v>66</v>
      </c>
      <c r="EV733" s="238">
        <v>5</v>
      </c>
      <c r="EW733" s="238">
        <v>42</v>
      </c>
      <c r="EX733" s="238">
        <v>6</v>
      </c>
      <c r="EY733" s="238">
        <v>0</v>
      </c>
      <c r="EZ733" s="43"/>
      <c r="FA733" s="44">
        <v>726</v>
      </c>
      <c r="FB733" s="44">
        <v>4356</v>
      </c>
      <c r="FC733" s="45">
        <v>0.39963302752293578</v>
      </c>
      <c r="FD733" s="35" t="s">
        <v>776</v>
      </c>
      <c r="HW733" s="181"/>
      <c r="HX733" s="27"/>
      <c r="HY733" s="27"/>
      <c r="HZ733" s="137"/>
      <c r="IA733" s="27"/>
      <c r="IC733" s="174"/>
      <c r="ID733" s="27"/>
      <c r="IE733" s="27"/>
      <c r="IF733" s="27"/>
      <c r="IG733" s="27"/>
      <c r="IH733" s="27"/>
      <c r="IL733" s="27"/>
      <c r="IM733" s="27"/>
      <c r="IN733" s="137"/>
      <c r="IO733" s="27"/>
      <c r="IQ733" s="174"/>
      <c r="IR733" s="27"/>
      <c r="IS733" s="27"/>
      <c r="IT733" s="27"/>
      <c r="IU733" s="27"/>
      <c r="IV733" s="27"/>
      <c r="IY733" s="33"/>
      <c r="IZ733" s="240">
        <v>45796</v>
      </c>
      <c r="JA733" s="238">
        <v>4333</v>
      </c>
      <c r="JB733" s="238">
        <v>15</v>
      </c>
      <c r="JC733" s="238">
        <v>243</v>
      </c>
      <c r="JD733" s="238">
        <v>0</v>
      </c>
      <c r="JE733" s="238">
        <v>8</v>
      </c>
      <c r="JF733" s="238">
        <v>0</v>
      </c>
      <c r="JG733" s="238">
        <v>8</v>
      </c>
      <c r="JH733" s="241" t="s">
        <v>89</v>
      </c>
      <c r="JI733" s="238">
        <v>800</v>
      </c>
      <c r="JJ733" s="238">
        <v>0</v>
      </c>
      <c r="JK733" s="242">
        <v>0</v>
      </c>
      <c r="JL733" s="243" t="s">
        <v>83</v>
      </c>
      <c r="JM733" s="27"/>
      <c r="JN733" s="240">
        <v>45796</v>
      </c>
      <c r="JO733" s="238">
        <v>3501</v>
      </c>
      <c r="JP733" s="238">
        <v>261</v>
      </c>
      <c r="JQ733" s="238">
        <v>106</v>
      </c>
      <c r="JR733" s="238">
        <v>4</v>
      </c>
      <c r="JS733" s="238">
        <v>21</v>
      </c>
      <c r="JT733" s="238">
        <v>2</v>
      </c>
      <c r="JU733" s="238">
        <v>0</v>
      </c>
      <c r="JV733" s="60" t="s">
        <v>23</v>
      </c>
      <c r="JW733" s="238">
        <v>1100</v>
      </c>
      <c r="JX733" s="238">
        <v>2200</v>
      </c>
      <c r="JY733" s="242">
        <v>8.4291187739463605E-2</v>
      </c>
      <c r="JZ733" s="243"/>
      <c r="KA733" s="245"/>
      <c r="KB733" s="240">
        <v>45796</v>
      </c>
      <c r="KC733" s="238">
        <v>2323</v>
      </c>
      <c r="KD733" s="238">
        <v>63</v>
      </c>
      <c r="KE733" s="238">
        <v>133</v>
      </c>
      <c r="KF733" s="238">
        <v>2</v>
      </c>
      <c r="KG733" s="238">
        <v>4</v>
      </c>
      <c r="KH733" s="238">
        <v>4</v>
      </c>
      <c r="KI733" s="238">
        <v>4</v>
      </c>
      <c r="KJ733" s="241" t="s">
        <v>143</v>
      </c>
      <c r="KK733" s="238">
        <v>1100</v>
      </c>
      <c r="KL733" s="238">
        <v>4400</v>
      </c>
      <c r="KM733" s="242">
        <v>0.69841269841269837</v>
      </c>
      <c r="KN733" s="243" t="s">
        <v>66</v>
      </c>
      <c r="KO733" s="27"/>
      <c r="KP733" s="240">
        <v>45796</v>
      </c>
      <c r="KQ733" s="238">
        <v>2508</v>
      </c>
      <c r="KR733" s="238">
        <v>27</v>
      </c>
      <c r="KS733" s="238">
        <v>91</v>
      </c>
      <c r="KT733" s="238">
        <v>3</v>
      </c>
      <c r="KU733" s="238">
        <v>15</v>
      </c>
      <c r="KV733" s="238">
        <v>3</v>
      </c>
      <c r="KW733" s="238">
        <v>0</v>
      </c>
      <c r="KX733" s="62" t="s">
        <v>70</v>
      </c>
      <c r="KY733" s="238">
        <v>1034</v>
      </c>
      <c r="KZ733" s="238">
        <v>3102</v>
      </c>
      <c r="LA733" s="242">
        <v>1.1488888888888888</v>
      </c>
      <c r="LB733" s="243"/>
      <c r="LC733" s="27"/>
      <c r="LD733" s="240">
        <v>45796</v>
      </c>
      <c r="LE733" s="238">
        <v>65004</v>
      </c>
      <c r="LF733" s="238">
        <v>49</v>
      </c>
      <c r="LG733" s="238">
        <v>444</v>
      </c>
      <c r="LH733" s="238">
        <v>0</v>
      </c>
      <c r="LI733" s="43">
        <v>2</v>
      </c>
      <c r="LJ733" s="238">
        <v>0</v>
      </c>
      <c r="LK733" s="238">
        <v>0</v>
      </c>
      <c r="LL733" s="246" t="s">
        <v>68</v>
      </c>
      <c r="LM733" s="239">
        <v>1000</v>
      </c>
      <c r="LN733" s="238">
        <v>0</v>
      </c>
      <c r="LO733" s="242"/>
      <c r="LP733" s="56"/>
      <c r="LQ733" s="27"/>
      <c r="LR733" s="46">
        <v>45796</v>
      </c>
      <c r="LS733" s="239">
        <v>15260</v>
      </c>
      <c r="LT733" s="238">
        <v>109</v>
      </c>
      <c r="LU733" s="238">
        <v>842</v>
      </c>
      <c r="LV733" s="238">
        <v>13</v>
      </c>
      <c r="LW733" s="238">
        <v>21</v>
      </c>
      <c r="LX733" s="238">
        <v>14</v>
      </c>
      <c r="LY733" s="238">
        <v>7</v>
      </c>
      <c r="LZ733" s="43"/>
      <c r="MA733" s="44">
        <v>385</v>
      </c>
      <c r="MB733" s="44">
        <v>5390</v>
      </c>
      <c r="MC733" s="45">
        <v>0.4944954128440367</v>
      </c>
      <c r="MD733" s="35" t="s">
        <v>165</v>
      </c>
      <c r="ME733" s="27"/>
      <c r="MF733" s="46">
        <v>45796</v>
      </c>
      <c r="MG733" s="239">
        <v>4181</v>
      </c>
      <c r="MH733" s="238">
        <v>146</v>
      </c>
      <c r="MI733" s="238">
        <v>278</v>
      </c>
      <c r="MJ733" s="238">
        <v>7</v>
      </c>
      <c r="MK733" s="238">
        <v>38</v>
      </c>
      <c r="ML733" s="238">
        <v>8</v>
      </c>
      <c r="MM733" s="238">
        <v>0</v>
      </c>
      <c r="MN733" s="43"/>
      <c r="MO733" s="238">
        <v>405</v>
      </c>
      <c r="MP733" s="44">
        <v>3240</v>
      </c>
      <c r="MQ733" s="45">
        <v>0.22191780821917809</v>
      </c>
      <c r="MR733" s="35" t="s">
        <v>20</v>
      </c>
      <c r="MS733" s="27"/>
      <c r="MT733" s="46">
        <v>45796</v>
      </c>
      <c r="MU733" s="239">
        <v>6049</v>
      </c>
      <c r="MV733" s="238">
        <v>124</v>
      </c>
      <c r="MW733" s="238">
        <v>266</v>
      </c>
      <c r="MX733" s="238">
        <v>8</v>
      </c>
      <c r="MY733" s="238">
        <v>30</v>
      </c>
      <c r="MZ733" s="238">
        <v>11</v>
      </c>
      <c r="NA733" s="238">
        <v>7</v>
      </c>
      <c r="NB733" s="43"/>
      <c r="NC733" s="44">
        <v>300</v>
      </c>
      <c r="ND733" s="44">
        <v>3300</v>
      </c>
      <c r="NE733" s="45">
        <v>0.2661290322580645</v>
      </c>
      <c r="NF733" s="35" t="s">
        <v>758</v>
      </c>
      <c r="NG733" s="27"/>
      <c r="NH733" s="46">
        <v>45796</v>
      </c>
      <c r="NI733" s="239">
        <v>5050</v>
      </c>
      <c r="NJ733" s="238">
        <v>112</v>
      </c>
      <c r="NK733" s="238">
        <v>163</v>
      </c>
      <c r="NL733" s="238">
        <v>1</v>
      </c>
      <c r="NM733" s="238">
        <v>33</v>
      </c>
      <c r="NN733" s="238">
        <v>1</v>
      </c>
      <c r="NO733" s="238">
        <v>0</v>
      </c>
      <c r="NP733" s="43"/>
      <c r="NQ733" s="238">
        <v>1100</v>
      </c>
      <c r="NR733" s="44">
        <v>1100</v>
      </c>
      <c r="NS733" s="45">
        <v>0.1</v>
      </c>
      <c r="NT733" s="35" t="s">
        <v>86</v>
      </c>
    </row>
    <row r="734" spans="1:384" x14ac:dyDescent="0.2">
      <c r="A734" s="38">
        <v>45801</v>
      </c>
      <c r="B734" s="39">
        <f>IF(A734="","",SUM(J734,LF736,AL734,ET734,AZ734,EF734,LT734,NJ734,MV734,MH734,X734)+SUM(DR737:DR740)+SUM(CP737:CP740)+SUM(CB737:CB740)+SUM(BN737:BN740)+SUM(DD737:DD740)+SUM(JB737:JB740)+SUM(JP737:JP740)+SUM(KD737:KD740)+SUM(KR737:KR740))</f>
        <v>2748</v>
      </c>
      <c r="C734" s="40">
        <f>IF(A734="","",SUM(J734,X734,ET734,AL734,AZ734)+SUM(BN737:BN740)+SUM(CB737:CB740)+SUM(CP737:CP740))</f>
        <v>1240</v>
      </c>
      <c r="D734" s="40">
        <f>IF(A734="","",SUM(EF734,ET734)+SUM(DD737:DD740)+SUM(DR737:DR740))</f>
        <v>447</v>
      </c>
      <c r="E734" s="40">
        <f>IF(A734="","",SUM(NJ734,MV734,MH734,LT734,LF736)+SUM(JB737:JB740)+SUM(JP737:JP740)+SUM(KD737:KD740)+SUM(KR737:KR740))</f>
        <v>1152</v>
      </c>
      <c r="F734" s="140"/>
      <c r="G734" s="140"/>
      <c r="H734" s="42"/>
      <c r="I734" s="44">
        <v>40236</v>
      </c>
      <c r="J734" s="44">
        <f>IF(I734="","",I734-I733)</f>
        <v>51</v>
      </c>
      <c r="K734" s="44">
        <v>1965</v>
      </c>
      <c r="L734" s="44">
        <f>IF(K734="","",K734-K733)</f>
        <v>2</v>
      </c>
      <c r="M734" s="44">
        <v>104</v>
      </c>
      <c r="N734" s="44">
        <f t="shared" ref="N734:N746" si="3312">IF(M734="","",M733+O733-M734)</f>
        <v>3</v>
      </c>
      <c r="O734" s="44">
        <v>0</v>
      </c>
      <c r="P734" s="43"/>
      <c r="Q734" s="238">
        <f t="shared" ref="Q734:Q746" si="3313">IF(I734="","",Q733)</f>
        <v>363</v>
      </c>
      <c r="R734" s="44">
        <f t="shared" ref="R734:R746" si="3314">IF(Q734="","",N734*Q734)</f>
        <v>1089</v>
      </c>
      <c r="S734" s="45">
        <f t="shared" ref="S734:S746" si="3315">IF(R734="","",R734/(J734*100))</f>
        <v>0.21352941176470588</v>
      </c>
      <c r="T734" s="35"/>
      <c r="U734" s="27"/>
      <c r="V734" s="240">
        <f t="shared" ref="V734:V753" si="3316">IF($A734="","",$A734)</f>
        <v>45801</v>
      </c>
      <c r="W734" s="44">
        <v>6856</v>
      </c>
      <c r="X734" s="44">
        <f>IF(W734="","",W734-W733)</f>
        <v>103</v>
      </c>
      <c r="Y734" s="44">
        <v>339</v>
      </c>
      <c r="Z734" s="44">
        <f>IF(Y734="","",Y734-Y733)</f>
        <v>6</v>
      </c>
      <c r="AA734" s="44">
        <v>28</v>
      </c>
      <c r="AB734" s="44">
        <f t="shared" ref="AB734:AB742" si="3317">IF(AA734="","",AA733+AC733-AA734)</f>
        <v>7</v>
      </c>
      <c r="AC734" s="44">
        <v>10</v>
      </c>
      <c r="AD734" s="43"/>
      <c r="AE734" s="238">
        <f t="shared" ref="AE734:AE742" si="3318">IF(W734="","",AE733)</f>
        <v>385</v>
      </c>
      <c r="AF734" s="44">
        <f t="shared" ref="AF734:AF742" si="3319">IF(AE734="","",AB734*AE734)</f>
        <v>2695</v>
      </c>
      <c r="AG734" s="45">
        <f t="shared" ref="AG734:AG742" si="3320">IF(AF734="","",AF734/(X734*100))</f>
        <v>0.26165048543689318</v>
      </c>
      <c r="AH734" s="35"/>
      <c r="AI734" s="27"/>
      <c r="AJ734" s="240">
        <f t="shared" ref="AJ734:AJ753" si="3321">IF($A734="","",$A734)</f>
        <v>45801</v>
      </c>
      <c r="AK734" s="44">
        <v>9343</v>
      </c>
      <c r="AL734" s="44">
        <f>IF(AK734="","",AK734-AK733)</f>
        <v>142</v>
      </c>
      <c r="AM734" s="44">
        <v>253</v>
      </c>
      <c r="AN734" s="44">
        <f>IF(AM734="","",AM734-AM733)</f>
        <v>3</v>
      </c>
      <c r="AO734" s="44">
        <v>39</v>
      </c>
      <c r="AP734" s="44">
        <f t="shared" ref="AP734:AP742" si="3322">IF(AO734="","",AO733+AQ733-AO734)</f>
        <v>3</v>
      </c>
      <c r="AQ734" s="44">
        <v>0</v>
      </c>
      <c r="AR734" s="43"/>
      <c r="AS734" s="238">
        <f t="shared" ref="AS734:AS742" si="3323">IF(AK734="","",AS733)</f>
        <v>1008</v>
      </c>
      <c r="AT734" s="44">
        <f t="shared" ref="AT734:AT742" si="3324">IF(AS734="","",AP734*AS734)</f>
        <v>3024</v>
      </c>
      <c r="AU734" s="45">
        <f t="shared" ref="AU734:AU742" si="3325">IF(AT734="","",AT734/(AL734*100))</f>
        <v>0.21295774647887325</v>
      </c>
      <c r="AV734" s="35"/>
      <c r="AW734" s="27"/>
      <c r="AX734" s="240">
        <f t="shared" ref="AX734:AX753" si="3326">IF($A734="","",$A734)</f>
        <v>45801</v>
      </c>
      <c r="AY734" s="44">
        <v>10706</v>
      </c>
      <c r="AZ734" s="44">
        <f>IF(AY734="","",AY734-AY733)</f>
        <v>81</v>
      </c>
      <c r="BA734" s="44">
        <v>416</v>
      </c>
      <c r="BB734" s="44">
        <f>IF(BA734="","",BA734-BA733)</f>
        <v>4</v>
      </c>
      <c r="BC734" s="44">
        <v>8</v>
      </c>
      <c r="BD734" s="44">
        <f t="shared" ref="BD734:BD742" si="3327">IF(BC734="","",BC733+BE733-BC734)</f>
        <v>7</v>
      </c>
      <c r="BE734" s="44">
        <v>6</v>
      </c>
      <c r="BF734" s="43"/>
      <c r="BG734" s="238">
        <f t="shared" ref="BG734:BG742" si="3328">IF(AY734="","",BG733)</f>
        <v>300</v>
      </c>
      <c r="BH734" s="44">
        <f t="shared" ref="BH734:BH742" si="3329">IF(BG734="","",BD734*BG734)</f>
        <v>2100</v>
      </c>
      <c r="BI734" s="45">
        <f t="shared" ref="BI734:BI742" si="3330">IF(BH734="","",BH734/(AZ734*100))</f>
        <v>0.25925925925925924</v>
      </c>
      <c r="BJ734" s="35" t="s">
        <v>814</v>
      </c>
      <c r="BK734" s="50"/>
      <c r="BL734" s="46"/>
      <c r="BM734" s="44">
        <v>8246</v>
      </c>
      <c r="BN734" s="44">
        <v>82</v>
      </c>
      <c r="BO734" s="238">
        <v>244</v>
      </c>
      <c r="BP734" s="44">
        <v>5</v>
      </c>
      <c r="BQ734" s="44">
        <v>35</v>
      </c>
      <c r="BR734" s="238">
        <v>3</v>
      </c>
      <c r="BS734" s="66">
        <v>0</v>
      </c>
      <c r="BT734" s="60" t="s">
        <v>23</v>
      </c>
      <c r="BU734" s="247">
        <v>1000</v>
      </c>
      <c r="BV734" s="44">
        <v>3000</v>
      </c>
      <c r="BW734" s="45">
        <v>0.36585365853658536</v>
      </c>
      <c r="BX734" s="35"/>
      <c r="BY734" s="27"/>
      <c r="BZ734" s="46"/>
      <c r="CA734" s="44">
        <v>18014</v>
      </c>
      <c r="CB734" s="44">
        <v>62</v>
      </c>
      <c r="CC734" s="44">
        <v>1010</v>
      </c>
      <c r="CD734" s="44">
        <v>1</v>
      </c>
      <c r="CE734" s="44">
        <v>3</v>
      </c>
      <c r="CF734" s="238">
        <v>2</v>
      </c>
      <c r="CG734" s="44">
        <v>0</v>
      </c>
      <c r="CH734" s="248" t="s">
        <v>97</v>
      </c>
      <c r="CI734" s="238">
        <v>800</v>
      </c>
      <c r="CJ734" s="44">
        <v>1600</v>
      </c>
      <c r="CK734" s="45">
        <v>0.25806451612903225</v>
      </c>
      <c r="CL734" s="35"/>
      <c r="CM734" s="27"/>
      <c r="CN734" s="46"/>
      <c r="CO734" s="44">
        <v>13812</v>
      </c>
      <c r="CP734" s="44">
        <v>23</v>
      </c>
      <c r="CQ734" s="44">
        <v>535</v>
      </c>
      <c r="CR734" s="44">
        <v>1</v>
      </c>
      <c r="CS734" s="44">
        <v>26</v>
      </c>
      <c r="CT734" s="238">
        <v>1</v>
      </c>
      <c r="CU734" s="44">
        <v>0</v>
      </c>
      <c r="CV734" s="70" t="s">
        <v>91</v>
      </c>
      <c r="CW734" s="44">
        <v>770</v>
      </c>
      <c r="CX734" s="44">
        <v>770</v>
      </c>
      <c r="CY734" s="45">
        <v>0.33478260869565218</v>
      </c>
      <c r="CZ734" s="35"/>
      <c r="DA734" s="58"/>
      <c r="DB734" s="46"/>
      <c r="DC734" s="44">
        <v>5722</v>
      </c>
      <c r="DD734" s="44">
        <v>26</v>
      </c>
      <c r="DE734" s="238">
        <v>191</v>
      </c>
      <c r="DF734" s="44">
        <v>3</v>
      </c>
      <c r="DG734" s="44">
        <v>5</v>
      </c>
      <c r="DH734" s="238">
        <v>3</v>
      </c>
      <c r="DI734" s="66">
        <v>0</v>
      </c>
      <c r="DJ734" s="60" t="s">
        <v>88</v>
      </c>
      <c r="DK734" s="247">
        <v>1100</v>
      </c>
      <c r="DL734" s="44">
        <v>3300</v>
      </c>
      <c r="DM734" s="45">
        <v>1.2692307692307692</v>
      </c>
      <c r="DN734" s="35" t="s">
        <v>67</v>
      </c>
      <c r="DO734" s="27"/>
      <c r="DP734" s="46"/>
      <c r="DQ734" s="44">
        <v>14724</v>
      </c>
      <c r="DR734" s="44">
        <v>66</v>
      </c>
      <c r="DS734" s="44">
        <v>1067</v>
      </c>
      <c r="DT734" s="44">
        <v>3</v>
      </c>
      <c r="DU734" s="44">
        <v>5</v>
      </c>
      <c r="DV734" s="238">
        <v>5</v>
      </c>
      <c r="DW734" s="66">
        <v>0</v>
      </c>
      <c r="DX734" s="60" t="s">
        <v>143</v>
      </c>
      <c r="DY734" s="247">
        <v>1100</v>
      </c>
      <c r="DZ734" s="44">
        <v>5500</v>
      </c>
      <c r="EA734" s="45">
        <v>0.83333333333333337</v>
      </c>
      <c r="EB734" s="35" t="s">
        <v>162</v>
      </c>
      <c r="EC734" s="27"/>
      <c r="ED734" s="240">
        <f t="shared" ref="ED734:ED753" si="3331">IF($A734="","",$A734)</f>
        <v>45801</v>
      </c>
      <c r="EE734" s="44">
        <v>23587</v>
      </c>
      <c r="EF734" s="44">
        <f>IF(EE734="","",EE734-EE733)</f>
        <v>87</v>
      </c>
      <c r="EG734" s="44">
        <v>1360</v>
      </c>
      <c r="EH734" s="44">
        <f>IF(EG734="","",EG734-EG733)</f>
        <v>1</v>
      </c>
      <c r="EI734" s="44">
        <v>14</v>
      </c>
      <c r="EJ734" s="44">
        <f t="shared" ref="EJ734:EJ746" si="3332">IF(EI734="","",EI733+EK733-EI734)</f>
        <v>3</v>
      </c>
      <c r="EK734" s="44">
        <v>4</v>
      </c>
      <c r="EL734" s="43"/>
      <c r="EM734" s="238">
        <f t="shared" ref="EM734:EM746" si="3333">IF(EE734="","",EM733)</f>
        <v>880</v>
      </c>
      <c r="EN734" s="44">
        <f t="shared" ref="EN734:EN746" si="3334">IF(EM734="","",EJ734*EM734)</f>
        <v>2640</v>
      </c>
      <c r="EO734" s="45">
        <f t="shared" ref="EO734:EO746" si="3335">IF(EN734="","",EN734/(EF734*100))</f>
        <v>0.30344827586206896</v>
      </c>
      <c r="EP734" s="35"/>
      <c r="EQ734" s="27"/>
      <c r="ER734" s="240">
        <f t="shared" ref="ER734:ER753" si="3336">IF($A734="","",$A734)</f>
        <v>45801</v>
      </c>
      <c r="ES734" s="44">
        <v>2408</v>
      </c>
      <c r="ET734" s="44">
        <f>IF(ES734="","",ES734-ES733)</f>
        <v>91</v>
      </c>
      <c r="EU734" s="44">
        <v>67</v>
      </c>
      <c r="EV734" s="44">
        <f>IF(EU734="","",EU734-EU733)</f>
        <v>1</v>
      </c>
      <c r="EW734" s="44">
        <v>41</v>
      </c>
      <c r="EX734" s="44">
        <f t="shared" ref="EX734:EX746" si="3337">IF(EW734="","",EW733+EY733-EW734)</f>
        <v>1</v>
      </c>
      <c r="EY734" s="44">
        <v>5</v>
      </c>
      <c r="EZ734" s="43"/>
      <c r="FA734" s="238">
        <f t="shared" ref="FA734:FA746" si="3338">IF(ES734="","",FA733)</f>
        <v>726</v>
      </c>
      <c r="FB734" s="44">
        <f t="shared" ref="FB734:FB746" si="3339">IF(FA734="","",EX734*FA734)</f>
        <v>726</v>
      </c>
      <c r="FC734" s="45">
        <f t="shared" ref="FC734:FC746" si="3340">IF(FB734="","",FB734/(ET734*100))</f>
        <v>7.9780219780219777E-2</v>
      </c>
      <c r="FD734" s="35"/>
      <c r="HW734" s="181"/>
      <c r="HX734" s="27"/>
      <c r="HY734" s="27"/>
      <c r="HZ734" s="137"/>
      <c r="IA734" s="27"/>
      <c r="IC734" s="174"/>
      <c r="ID734" s="27"/>
      <c r="IE734" s="27"/>
      <c r="IF734" s="27"/>
      <c r="IG734" s="27"/>
      <c r="IH734" s="27"/>
      <c r="IL734" s="27"/>
      <c r="IM734" s="27"/>
      <c r="IN734" s="137"/>
      <c r="IO734" s="27"/>
      <c r="IQ734" s="174"/>
      <c r="IR734" s="27"/>
      <c r="IS734" s="27"/>
      <c r="IT734" s="27"/>
      <c r="IU734" s="27"/>
      <c r="IV734" s="27"/>
      <c r="IY734" s="33"/>
      <c r="IZ734" s="46"/>
      <c r="JA734" s="44">
        <v>2473</v>
      </c>
      <c r="JB734" s="44">
        <v>26</v>
      </c>
      <c r="JC734" s="44">
        <v>71</v>
      </c>
      <c r="JD734" s="44">
        <v>0</v>
      </c>
      <c r="JE734" s="44">
        <v>24</v>
      </c>
      <c r="JF734" s="238">
        <v>0</v>
      </c>
      <c r="JG734" s="44">
        <v>0</v>
      </c>
      <c r="JH734" s="60" t="s">
        <v>91</v>
      </c>
      <c r="JI734" s="44">
        <v>770</v>
      </c>
      <c r="JJ734" s="44">
        <v>0</v>
      </c>
      <c r="JK734" s="45">
        <v>0</v>
      </c>
      <c r="JL734" s="35"/>
      <c r="JM734" s="27"/>
      <c r="JN734" s="46"/>
      <c r="JO734" s="44">
        <v>3088</v>
      </c>
      <c r="JP734" s="44">
        <v>120</v>
      </c>
      <c r="JQ734" s="44">
        <v>72</v>
      </c>
      <c r="JR734" s="44">
        <v>1</v>
      </c>
      <c r="JS734" s="44">
        <v>8</v>
      </c>
      <c r="JT734" s="238">
        <v>0</v>
      </c>
      <c r="JU734" s="44">
        <v>0</v>
      </c>
      <c r="JV734" s="241" t="s">
        <v>76</v>
      </c>
      <c r="JW734" s="238">
        <v>900</v>
      </c>
      <c r="JX734" s="44">
        <v>0</v>
      </c>
      <c r="JY734" s="45">
        <v>0</v>
      </c>
      <c r="JZ734" s="35"/>
      <c r="KA734" s="245"/>
      <c r="KB734" s="46"/>
      <c r="KC734" s="44">
        <v>1971</v>
      </c>
      <c r="KD734" s="44">
        <v>51</v>
      </c>
      <c r="KE734" s="44">
        <v>71</v>
      </c>
      <c r="KF734" s="44">
        <v>2</v>
      </c>
      <c r="KG734" s="44">
        <v>23</v>
      </c>
      <c r="KH734" s="238">
        <v>2</v>
      </c>
      <c r="KI734" s="44">
        <v>1</v>
      </c>
      <c r="KJ734" s="60" t="s">
        <v>21</v>
      </c>
      <c r="KK734" s="44">
        <v>726</v>
      </c>
      <c r="KL734" s="44">
        <v>1452</v>
      </c>
      <c r="KM734" s="45">
        <v>0.2847058823529412</v>
      </c>
      <c r="KN734" s="35"/>
      <c r="KO734" s="27"/>
      <c r="KP734" s="46"/>
      <c r="KQ734" s="44">
        <v>2491</v>
      </c>
      <c r="KR734" s="44">
        <v>5</v>
      </c>
      <c r="KS734" s="44">
        <v>58</v>
      </c>
      <c r="KT734" s="44">
        <v>0</v>
      </c>
      <c r="KU734" s="44">
        <v>12</v>
      </c>
      <c r="KV734" s="238">
        <v>0</v>
      </c>
      <c r="KW734" s="44">
        <v>0</v>
      </c>
      <c r="KX734" s="249" t="s">
        <v>81</v>
      </c>
      <c r="KY734" s="238">
        <v>1200</v>
      </c>
      <c r="KZ734" s="44">
        <v>0</v>
      </c>
      <c r="LA734" s="45">
        <v>0</v>
      </c>
      <c r="LB734" s="35"/>
      <c r="LC734" s="27"/>
      <c r="LD734" s="46"/>
      <c r="LE734" s="44"/>
      <c r="LF734" s="44"/>
      <c r="LG734" s="44">
        <v>529</v>
      </c>
      <c r="LH734" s="44">
        <v>0</v>
      </c>
      <c r="LI734" s="43">
        <v>2</v>
      </c>
      <c r="LJ734" s="44">
        <v>0</v>
      </c>
      <c r="LK734" s="44">
        <v>0</v>
      </c>
      <c r="LL734" s="72" t="s">
        <v>124</v>
      </c>
      <c r="LM734" s="247">
        <v>1000</v>
      </c>
      <c r="LN734" s="44">
        <v>0</v>
      </c>
      <c r="LO734" s="45"/>
      <c r="LP734" s="35"/>
      <c r="LQ734" s="27"/>
      <c r="LR734" s="240">
        <f t="shared" ref="LR734:LR753" si="3341">IF($A734="","",$A734)</f>
        <v>45801</v>
      </c>
      <c r="LS734" s="44">
        <v>15347</v>
      </c>
      <c r="LT734" s="44">
        <f>IF(LS734="","",LS734-LS733)</f>
        <v>87</v>
      </c>
      <c r="LU734" s="44">
        <v>848</v>
      </c>
      <c r="LV734" s="44">
        <f>IF(LU734="","",LU734-LU733)</f>
        <v>6</v>
      </c>
      <c r="LW734" s="44">
        <v>20</v>
      </c>
      <c r="LX734" s="44">
        <f t="shared" ref="LX734:LX746" si="3342">IF(LW734="","",LW733+LY733-LW734)</f>
        <v>8</v>
      </c>
      <c r="LY734" s="44">
        <v>15</v>
      </c>
      <c r="LZ734" s="43"/>
      <c r="MA734" s="238">
        <f t="shared" ref="MA734:MA746" si="3343">IF(LS734="","",MA733)</f>
        <v>385</v>
      </c>
      <c r="MB734" s="44">
        <f t="shared" ref="MB734:MB746" si="3344">IF(MA734="","",LX734*MA734)</f>
        <v>3080</v>
      </c>
      <c r="MC734" s="45">
        <f t="shared" ref="MC734:MC746" si="3345">IF(MB734="","",MB734/(LT734*100))</f>
        <v>0.35402298850574715</v>
      </c>
      <c r="MD734" s="35" t="s">
        <v>815</v>
      </c>
      <c r="ME734" s="27"/>
      <c r="MF734" s="240">
        <f t="shared" ref="MF734:MF753" si="3346">IF($A734="","",$A734)</f>
        <v>45801</v>
      </c>
      <c r="MG734" s="44">
        <v>4245</v>
      </c>
      <c r="MH734" s="44">
        <f>IF(MG734="","",MG734-MG733)</f>
        <v>64</v>
      </c>
      <c r="MI734" s="44">
        <v>281</v>
      </c>
      <c r="MJ734" s="44">
        <f>IF(MI734="","",MI734-MI733)</f>
        <v>3</v>
      </c>
      <c r="MK734" s="44">
        <v>35</v>
      </c>
      <c r="ML734" s="44">
        <f t="shared" ref="ML734:ML746" si="3347">IF(MK734="","",MK733+MM733-MK734)</f>
        <v>3</v>
      </c>
      <c r="MM734" s="44">
        <v>0</v>
      </c>
      <c r="MN734" s="43"/>
      <c r="MO734" s="238">
        <f t="shared" ref="MO734:MO746" si="3348">IF(MG734="","",MO733)</f>
        <v>405</v>
      </c>
      <c r="MP734" s="44">
        <f t="shared" ref="MP734:MP746" si="3349">IF(MO734="","",ML734*MO734)</f>
        <v>1215</v>
      </c>
      <c r="MQ734" s="45">
        <f t="shared" ref="MQ734:MQ746" si="3350">IF(MP734="","",MP734/(MH734*100))</f>
        <v>0.18984375000000001</v>
      </c>
      <c r="MR734" s="35"/>
      <c r="MS734" s="27"/>
      <c r="MT734" s="240">
        <f t="shared" ref="MT734:MT753" si="3351">IF($A734="","",$A734)</f>
        <v>45801</v>
      </c>
      <c r="MU734" s="44">
        <v>6169</v>
      </c>
      <c r="MV734" s="44">
        <f>IF(MU734="","",MU734-MU733)</f>
        <v>120</v>
      </c>
      <c r="MW734" s="44">
        <v>278</v>
      </c>
      <c r="MX734" s="44">
        <f>IF(MW734="","",MW734-MW733)</f>
        <v>12</v>
      </c>
      <c r="MY734" s="44">
        <v>25</v>
      </c>
      <c r="MZ734" s="44">
        <f t="shared" ref="MZ734:MZ746" si="3352">IF(MY734="","",MY733+NA733-MY734)</f>
        <v>12</v>
      </c>
      <c r="NA734" s="44">
        <v>5</v>
      </c>
      <c r="NB734" s="43"/>
      <c r="NC734" s="238">
        <f t="shared" ref="NC734:NC746" si="3353">IF(MU734="","",NC733)</f>
        <v>300</v>
      </c>
      <c r="ND734" s="44">
        <f t="shared" ref="ND734:ND746" si="3354">IF(NC734="","",MZ734*NC734)</f>
        <v>3600</v>
      </c>
      <c r="NE734" s="45">
        <f t="shared" ref="NE734:NE746" si="3355">IF(ND734="","",ND734/(MV734*100))</f>
        <v>0.3</v>
      </c>
      <c r="NF734" s="35"/>
      <c r="NG734" s="27"/>
      <c r="NH734" s="240">
        <f t="shared" ref="NH734:NH753" si="3356">IF($A734="","",$A734)</f>
        <v>45801</v>
      </c>
      <c r="NI734" s="44">
        <v>5150</v>
      </c>
      <c r="NJ734" s="44">
        <f>IF(NI734="","",NI734-NI733)</f>
        <v>100</v>
      </c>
      <c r="NK734" s="44">
        <v>164</v>
      </c>
      <c r="NL734" s="44">
        <f>IF(NK734="","",NK734-NK733)</f>
        <v>1</v>
      </c>
      <c r="NM734" s="44">
        <v>32</v>
      </c>
      <c r="NN734" s="44">
        <f t="shared" ref="NN734:NN746" si="3357">IF(NM734="","",NM733+NO733-NM734)</f>
        <v>1</v>
      </c>
      <c r="NO734" s="44">
        <v>0</v>
      </c>
      <c r="NP734" s="43"/>
      <c r="NQ734" s="238">
        <f t="shared" ref="NQ734:NQ746" si="3358">IF(NI734="","",NQ733)</f>
        <v>1100</v>
      </c>
      <c r="NR734" s="44">
        <f t="shared" ref="NR734:NR746" si="3359">IF(NQ734="","",NN734*NQ734)</f>
        <v>1100</v>
      </c>
      <c r="NS734" s="45">
        <f t="shared" ref="NS734:NS746" si="3360">IF(NR734="","",NR734/(NJ734*100))</f>
        <v>0.11</v>
      </c>
      <c r="NT734" s="35"/>
    </row>
    <row r="735" spans="1:384" ht="15.75" thickBot="1" x14ac:dyDescent="0.25">
      <c r="A735" s="38">
        <v>45803</v>
      </c>
      <c r="B735" s="39">
        <f>IF(A735="","",SUM(J735,LF739,AL735,ET735,AZ735,EF735,LT735,NJ735,MV735,MH735,X735)+SUM(DR741:DR744)+SUM(CP741:CP744)+SUM(CB741:CB744)+SUM(BN741:BN744)+SUM(DD741:DD744)+SUM(JB741:JB744)+SUM(JP741:JP744)+SUM(KD741:KD744)+SUM(KR741:KR744))</f>
        <v>2730</v>
      </c>
      <c r="C735" s="40">
        <f>IF(A735="","",SUM(J735,X735,AL735,AZ735)+SUM(BN741:BN744)+SUM(CB741:CB744)+SUM(CP741:CP744))</f>
        <v>1135</v>
      </c>
      <c r="D735" s="40">
        <f>IF(A735="","",SUM(EF735,ET735)+SUM(DD741:DD744)+SUM(DR741:DR744))</f>
        <v>354</v>
      </c>
      <c r="E735" s="40">
        <f>IF(A735="","",SUM(NJ735,MV735,ET735,MH735,LF739,LT735)+SUM(JB741:JB744)+SUM(JP741:JP744)+SUM(KD741:KD744)+SUM(KR741:KR744))</f>
        <v>1334</v>
      </c>
      <c r="F735" s="140"/>
      <c r="G735" s="140"/>
      <c r="H735" s="42"/>
      <c r="I735" s="44">
        <v>40290</v>
      </c>
      <c r="J735" s="44">
        <f>IF(I735="","",I735-I734)</f>
        <v>54</v>
      </c>
      <c r="K735" s="44">
        <v>1971</v>
      </c>
      <c r="L735" s="44">
        <f t="shared" ref="L735:L741" si="3361">IF(K735="","",K735-K734)</f>
        <v>6</v>
      </c>
      <c r="M735" s="44">
        <v>100</v>
      </c>
      <c r="N735" s="44">
        <f t="shared" si="3312"/>
        <v>4</v>
      </c>
      <c r="O735" s="44">
        <v>0</v>
      </c>
      <c r="P735" s="43"/>
      <c r="Q735" s="238">
        <f t="shared" si="3313"/>
        <v>363</v>
      </c>
      <c r="R735" s="44">
        <f t="shared" si="3314"/>
        <v>1452</v>
      </c>
      <c r="S735" s="45">
        <f t="shared" si="3315"/>
        <v>0.2688888888888889</v>
      </c>
      <c r="T735" s="35"/>
      <c r="U735" s="27"/>
      <c r="V735" s="240">
        <f t="shared" si="3316"/>
        <v>45803</v>
      </c>
      <c r="W735" s="44">
        <v>7015</v>
      </c>
      <c r="X735" s="44">
        <f>IF(W735="","",W735-W734)</f>
        <v>159</v>
      </c>
      <c r="Y735" s="44">
        <v>345</v>
      </c>
      <c r="Z735" s="44">
        <f t="shared" ref="Z735:Z741" si="3362">IF(Y735="","",Y735-Y734)</f>
        <v>6</v>
      </c>
      <c r="AA735" s="44">
        <v>32</v>
      </c>
      <c r="AB735" s="44">
        <f t="shared" si="3317"/>
        <v>6</v>
      </c>
      <c r="AC735" s="44">
        <v>8</v>
      </c>
      <c r="AD735" s="43"/>
      <c r="AE735" s="238">
        <f t="shared" si="3318"/>
        <v>385</v>
      </c>
      <c r="AF735" s="44">
        <f t="shared" si="3319"/>
        <v>2310</v>
      </c>
      <c r="AG735" s="45">
        <f t="shared" si="3320"/>
        <v>0.14528301886792452</v>
      </c>
      <c r="AH735" s="35"/>
      <c r="AI735" s="27"/>
      <c r="AJ735" s="240">
        <f t="shared" si="3321"/>
        <v>45803</v>
      </c>
      <c r="AK735" s="44">
        <v>9445</v>
      </c>
      <c r="AL735" s="44">
        <f>IF(AK735="","",AK735-AK734)</f>
        <v>102</v>
      </c>
      <c r="AM735" s="44">
        <v>255</v>
      </c>
      <c r="AN735" s="44">
        <f t="shared" ref="AN735:AN741" si="3363">IF(AM735="","",AM735-AM734)</f>
        <v>2</v>
      </c>
      <c r="AO735" s="44">
        <v>36</v>
      </c>
      <c r="AP735" s="44">
        <f t="shared" si="3322"/>
        <v>3</v>
      </c>
      <c r="AQ735" s="44">
        <v>4</v>
      </c>
      <c r="AR735" s="43"/>
      <c r="AS735" s="238">
        <f t="shared" si="3323"/>
        <v>1008</v>
      </c>
      <c r="AT735" s="44">
        <f t="shared" si="3324"/>
        <v>3024</v>
      </c>
      <c r="AU735" s="45">
        <f t="shared" si="3325"/>
        <v>0.2964705882352941</v>
      </c>
      <c r="AV735" s="35"/>
      <c r="AW735" s="27"/>
      <c r="AX735" s="240">
        <f t="shared" si="3326"/>
        <v>45803</v>
      </c>
      <c r="AY735" s="44">
        <v>10788</v>
      </c>
      <c r="AZ735" s="44">
        <f>IF(AY735="","",AY735-AY734)</f>
        <v>82</v>
      </c>
      <c r="BA735" s="44">
        <v>419</v>
      </c>
      <c r="BB735" s="44">
        <f t="shared" ref="BB735:BB741" si="3364">IF(BA735="","",BA735-BA734)</f>
        <v>3</v>
      </c>
      <c r="BC735" s="44">
        <v>11</v>
      </c>
      <c r="BD735" s="44">
        <f t="shared" si="3327"/>
        <v>3</v>
      </c>
      <c r="BE735" s="44">
        <v>6</v>
      </c>
      <c r="BF735" s="43"/>
      <c r="BG735" s="238">
        <v>1012</v>
      </c>
      <c r="BH735" s="44">
        <f t="shared" si="3329"/>
        <v>3036</v>
      </c>
      <c r="BI735" s="45">
        <f t="shared" si="3330"/>
        <v>0.37024390243902439</v>
      </c>
      <c r="BJ735" s="35" t="s">
        <v>172</v>
      </c>
      <c r="BK735" s="50"/>
      <c r="BL735" s="46"/>
      <c r="BM735" s="44">
        <v>8602</v>
      </c>
      <c r="BN735" s="44">
        <v>74</v>
      </c>
      <c r="BO735" s="44">
        <v>503</v>
      </c>
      <c r="BP735" s="44">
        <v>2</v>
      </c>
      <c r="BQ735" s="44">
        <v>30</v>
      </c>
      <c r="BR735" s="250">
        <v>2</v>
      </c>
      <c r="BS735" s="66">
        <v>8</v>
      </c>
      <c r="BT735" s="60" t="s">
        <v>49</v>
      </c>
      <c r="BU735" s="44">
        <v>800</v>
      </c>
      <c r="BV735" s="37">
        <v>1600</v>
      </c>
      <c r="BW735" s="45">
        <v>0.21621621621621623</v>
      </c>
      <c r="BX735" s="35"/>
      <c r="BY735" s="27"/>
      <c r="BZ735" s="46"/>
      <c r="CA735" s="44">
        <v>14897</v>
      </c>
      <c r="CB735" s="44">
        <v>38</v>
      </c>
      <c r="CC735" s="44">
        <v>1769</v>
      </c>
      <c r="CD735" s="44">
        <v>5</v>
      </c>
      <c r="CE735" s="44">
        <v>32</v>
      </c>
      <c r="CF735" s="238">
        <v>4</v>
      </c>
      <c r="CG735" s="44">
        <v>10</v>
      </c>
      <c r="CH735" s="55" t="s">
        <v>98</v>
      </c>
      <c r="CI735" s="44">
        <v>165</v>
      </c>
      <c r="CJ735" s="44">
        <v>660</v>
      </c>
      <c r="CK735" s="45">
        <v>0.1736842105263158</v>
      </c>
      <c r="CL735" s="35"/>
      <c r="CM735" s="27"/>
      <c r="CN735" s="46"/>
      <c r="CO735" s="44">
        <v>18086</v>
      </c>
      <c r="CP735" s="44">
        <v>69</v>
      </c>
      <c r="CQ735" s="44">
        <v>836</v>
      </c>
      <c r="CR735" s="44">
        <v>6</v>
      </c>
      <c r="CS735" s="44">
        <v>60</v>
      </c>
      <c r="CT735" s="238">
        <v>10</v>
      </c>
      <c r="CU735" s="44">
        <v>0</v>
      </c>
      <c r="CV735" s="70" t="s">
        <v>79</v>
      </c>
      <c r="CW735" s="44">
        <v>396</v>
      </c>
      <c r="CX735" s="44">
        <v>0</v>
      </c>
      <c r="CY735" s="45">
        <v>0</v>
      </c>
      <c r="CZ735" s="35"/>
      <c r="DA735" s="58"/>
      <c r="DB735" s="46"/>
      <c r="DC735" s="44">
        <v>5508</v>
      </c>
      <c r="DD735" s="44">
        <v>58</v>
      </c>
      <c r="DE735" s="44">
        <v>305</v>
      </c>
      <c r="DF735" s="44">
        <v>3</v>
      </c>
      <c r="DG735" s="44">
        <v>30</v>
      </c>
      <c r="DH735" s="238">
        <v>6</v>
      </c>
      <c r="DI735" s="66">
        <v>40</v>
      </c>
      <c r="DJ735" s="60" t="s">
        <v>99</v>
      </c>
      <c r="DK735" s="44">
        <v>187</v>
      </c>
      <c r="DL735" s="37">
        <v>1122</v>
      </c>
      <c r="DM735" s="45">
        <v>0.19344827586206897</v>
      </c>
      <c r="DN735" s="35"/>
      <c r="DO735" s="27"/>
      <c r="DP735" s="46"/>
      <c r="DQ735" s="44">
        <v>11461</v>
      </c>
      <c r="DR735" s="44">
        <v>55</v>
      </c>
      <c r="DS735" s="44">
        <v>1317</v>
      </c>
      <c r="DT735" s="44">
        <v>2</v>
      </c>
      <c r="DU735" s="44">
        <v>21</v>
      </c>
      <c r="DV735" s="238">
        <v>0</v>
      </c>
      <c r="DW735" s="66">
        <v>-1</v>
      </c>
      <c r="DX735" s="60" t="s">
        <v>125</v>
      </c>
      <c r="DY735" s="44">
        <v>726</v>
      </c>
      <c r="DZ735" s="44">
        <v>0</v>
      </c>
      <c r="EA735" s="45">
        <v>0</v>
      </c>
      <c r="EB735" s="35"/>
      <c r="EC735" s="27"/>
      <c r="ED735" s="240">
        <f t="shared" si="3331"/>
        <v>45803</v>
      </c>
      <c r="EE735" s="44">
        <v>23629</v>
      </c>
      <c r="EF735" s="44">
        <f>IF(EE735="","",EE735-EE734)</f>
        <v>42</v>
      </c>
      <c r="EG735" s="44">
        <v>1364</v>
      </c>
      <c r="EH735" s="44">
        <f t="shared" ref="EH735:EH741" si="3365">IF(EG735="","",EG735-EG734)</f>
        <v>4</v>
      </c>
      <c r="EI735" s="44">
        <v>14</v>
      </c>
      <c r="EJ735" s="44">
        <f t="shared" si="3332"/>
        <v>4</v>
      </c>
      <c r="EK735" s="44">
        <v>6</v>
      </c>
      <c r="EL735" s="43"/>
      <c r="EM735" s="238">
        <f t="shared" si="3333"/>
        <v>880</v>
      </c>
      <c r="EN735" s="44">
        <f t="shared" si="3334"/>
        <v>3520</v>
      </c>
      <c r="EO735" s="45">
        <f t="shared" si="3335"/>
        <v>0.83809523809523812</v>
      </c>
      <c r="EP735" s="35" t="s">
        <v>173</v>
      </c>
      <c r="EQ735" s="27"/>
      <c r="ER735" s="240">
        <f t="shared" si="3336"/>
        <v>45803</v>
      </c>
      <c r="ES735" s="44">
        <v>2501</v>
      </c>
      <c r="ET735" s="44">
        <f>IF(ES735="","",ES735-ES734)</f>
        <v>93</v>
      </c>
      <c r="EU735" s="44">
        <v>72</v>
      </c>
      <c r="EV735" s="44">
        <f t="shared" ref="EV735:EV741" si="3366">IF(EU735="","",EU735-EU734)</f>
        <v>5</v>
      </c>
      <c r="EW735" s="44">
        <v>42</v>
      </c>
      <c r="EX735" s="44">
        <f t="shared" si="3337"/>
        <v>4</v>
      </c>
      <c r="EY735" s="44">
        <v>0</v>
      </c>
      <c r="EZ735" s="43"/>
      <c r="FA735" s="238">
        <f t="shared" si="3338"/>
        <v>726</v>
      </c>
      <c r="FB735" s="44">
        <f t="shared" si="3339"/>
        <v>2904</v>
      </c>
      <c r="FC735" s="45">
        <f t="shared" si="3340"/>
        <v>0.31225806451612903</v>
      </c>
      <c r="FD735" s="35"/>
      <c r="HW735" s="181"/>
      <c r="HX735" s="27"/>
      <c r="HY735" s="27"/>
      <c r="HZ735" s="137"/>
      <c r="IA735" s="27"/>
      <c r="IC735" s="174"/>
      <c r="ID735" s="27"/>
      <c r="IE735" s="27"/>
      <c r="IF735" s="27"/>
      <c r="IG735" s="27"/>
      <c r="IH735" s="27"/>
      <c r="IL735" s="27"/>
      <c r="IM735" s="27"/>
      <c r="IN735" s="137"/>
      <c r="IO735" s="27"/>
      <c r="IQ735" s="174"/>
      <c r="IR735" s="27"/>
      <c r="IS735" s="27"/>
      <c r="IT735" s="27"/>
      <c r="IU735" s="27"/>
      <c r="IV735" s="27"/>
      <c r="IY735" s="33"/>
      <c r="IZ735" s="46"/>
      <c r="JA735" s="44">
        <v>2203</v>
      </c>
      <c r="JB735" s="44">
        <v>49</v>
      </c>
      <c r="JC735" s="44">
        <v>76</v>
      </c>
      <c r="JD735" s="44">
        <v>2</v>
      </c>
      <c r="JE735" s="44">
        <v>22</v>
      </c>
      <c r="JF735" s="238">
        <v>2</v>
      </c>
      <c r="JG735" s="44">
        <v>0</v>
      </c>
      <c r="JH735" s="60" t="s">
        <v>64</v>
      </c>
      <c r="JI735" s="44">
        <v>673</v>
      </c>
      <c r="JJ735" s="44">
        <v>1346</v>
      </c>
      <c r="JK735" s="45">
        <v>0.27469387755102043</v>
      </c>
      <c r="JL735" s="35"/>
      <c r="JM735" s="27"/>
      <c r="JN735" s="46"/>
      <c r="JO735" s="44">
        <v>1929</v>
      </c>
      <c r="JP735" s="44">
        <v>29</v>
      </c>
      <c r="JQ735" s="44">
        <v>90</v>
      </c>
      <c r="JR735" s="44">
        <v>3</v>
      </c>
      <c r="JS735" s="44">
        <v>32</v>
      </c>
      <c r="JT735" s="238">
        <v>4</v>
      </c>
      <c r="JU735" s="44">
        <v>10</v>
      </c>
      <c r="JV735" s="60" t="s">
        <v>145</v>
      </c>
      <c r="JW735" s="44">
        <v>165</v>
      </c>
      <c r="JX735" s="44">
        <v>660</v>
      </c>
      <c r="JY735" s="45">
        <v>0.22758620689655173</v>
      </c>
      <c r="JZ735" s="35" t="s">
        <v>164</v>
      </c>
      <c r="KA735" s="245"/>
      <c r="KB735" s="46"/>
      <c r="KC735" s="44">
        <v>2684</v>
      </c>
      <c r="KD735" s="44">
        <v>55</v>
      </c>
      <c r="KE735" s="44">
        <v>202</v>
      </c>
      <c r="KF735" s="44">
        <v>8</v>
      </c>
      <c r="KG735" s="44">
        <v>70</v>
      </c>
      <c r="KH735" s="238">
        <v>0</v>
      </c>
      <c r="KI735" s="44">
        <v>0</v>
      </c>
      <c r="KJ735" s="60" t="s">
        <v>77</v>
      </c>
      <c r="KK735" s="44">
        <v>335</v>
      </c>
      <c r="KL735" s="44">
        <v>0</v>
      </c>
      <c r="KM735" s="45">
        <v>0</v>
      </c>
      <c r="KN735" s="35"/>
      <c r="KO735" s="27"/>
      <c r="KP735" s="46"/>
      <c r="KQ735" s="44">
        <v>3323</v>
      </c>
      <c r="KR735" s="44">
        <v>46</v>
      </c>
      <c r="KS735" s="44">
        <v>161</v>
      </c>
      <c r="KT735" s="44">
        <v>4</v>
      </c>
      <c r="KU735" s="44">
        <v>9</v>
      </c>
      <c r="KV735" s="238">
        <v>3</v>
      </c>
      <c r="KW735" s="44">
        <v>8</v>
      </c>
      <c r="KX735" s="60" t="s">
        <v>26</v>
      </c>
      <c r="KY735" s="44">
        <v>189</v>
      </c>
      <c r="KZ735" s="44">
        <v>567</v>
      </c>
      <c r="LA735" s="45">
        <v>0.1232608695652174</v>
      </c>
      <c r="LB735" s="35"/>
      <c r="LC735" s="27"/>
      <c r="LD735" s="74"/>
      <c r="LE735" s="75"/>
      <c r="LF735" s="75"/>
      <c r="LG735" s="75">
        <v>1165</v>
      </c>
      <c r="LH735" s="75">
        <v>0</v>
      </c>
      <c r="LI735" s="76">
        <v>2</v>
      </c>
      <c r="LJ735" s="75">
        <v>0</v>
      </c>
      <c r="LK735" s="75">
        <v>0</v>
      </c>
      <c r="LL735" s="77" t="s">
        <v>123</v>
      </c>
      <c r="LM735" s="251">
        <v>1000</v>
      </c>
      <c r="LN735" s="75">
        <v>0</v>
      </c>
      <c r="LO735" s="79"/>
      <c r="LP735" s="35"/>
      <c r="LQ735" s="27"/>
      <c r="LR735" s="240">
        <f t="shared" si="3341"/>
        <v>45803</v>
      </c>
      <c r="LS735" s="44">
        <v>15466</v>
      </c>
      <c r="LT735" s="44">
        <f>IF(LS735="","",LS735-LS734)</f>
        <v>119</v>
      </c>
      <c r="LU735" s="44">
        <v>850</v>
      </c>
      <c r="LV735" s="44">
        <f t="shared" ref="LV735:LV741" si="3367">IF(LU735="","",LU735-LU734)</f>
        <v>2</v>
      </c>
      <c r="LW735" s="44">
        <v>32</v>
      </c>
      <c r="LX735" s="44">
        <f t="shared" si="3342"/>
        <v>3</v>
      </c>
      <c r="LY735" s="44">
        <v>4</v>
      </c>
      <c r="LZ735" s="43"/>
      <c r="MA735" s="238">
        <f t="shared" si="3343"/>
        <v>385</v>
      </c>
      <c r="MB735" s="44">
        <f t="shared" si="3344"/>
        <v>1155</v>
      </c>
      <c r="MC735" s="45">
        <f t="shared" si="3345"/>
        <v>9.7058823529411767E-2</v>
      </c>
      <c r="MD735" s="35"/>
      <c r="ME735" s="27"/>
      <c r="MF735" s="240">
        <f t="shared" si="3346"/>
        <v>45803</v>
      </c>
      <c r="MG735" s="44">
        <v>4276</v>
      </c>
      <c r="MH735" s="44">
        <f>IF(MG735="","",MG735-MG734)</f>
        <v>31</v>
      </c>
      <c r="MI735" s="44">
        <v>282</v>
      </c>
      <c r="MJ735" s="44">
        <f t="shared" ref="MJ735:MJ741" si="3368">IF(MI735="","",MI735-MI734)</f>
        <v>1</v>
      </c>
      <c r="MK735" s="44">
        <v>33</v>
      </c>
      <c r="ML735" s="44">
        <f t="shared" si="3347"/>
        <v>2</v>
      </c>
      <c r="MM735" s="44">
        <v>0</v>
      </c>
      <c r="MN735" s="43"/>
      <c r="MO735" s="238">
        <f t="shared" si="3348"/>
        <v>405</v>
      </c>
      <c r="MP735" s="44">
        <f t="shared" si="3349"/>
        <v>810</v>
      </c>
      <c r="MQ735" s="45">
        <f t="shared" si="3350"/>
        <v>0.26129032258064516</v>
      </c>
      <c r="MR735" s="35"/>
      <c r="MS735" s="27"/>
      <c r="MT735" s="240">
        <f t="shared" si="3351"/>
        <v>45803</v>
      </c>
      <c r="MU735" s="44">
        <v>6309</v>
      </c>
      <c r="MV735" s="44">
        <f>IF(MU735="","",MU735-MU734)</f>
        <v>140</v>
      </c>
      <c r="MW735" s="44">
        <v>283</v>
      </c>
      <c r="MX735" s="44">
        <f t="shared" ref="MX735:MX741" si="3369">IF(MW735="","",MW735-MW734)</f>
        <v>5</v>
      </c>
      <c r="MY735" s="44">
        <v>26</v>
      </c>
      <c r="MZ735" s="44">
        <f t="shared" si="3352"/>
        <v>4</v>
      </c>
      <c r="NA735" s="44">
        <v>8</v>
      </c>
      <c r="NB735" s="43"/>
      <c r="NC735" s="238">
        <f t="shared" si="3353"/>
        <v>300</v>
      </c>
      <c r="ND735" s="44">
        <f t="shared" si="3354"/>
        <v>1200</v>
      </c>
      <c r="NE735" s="45">
        <f t="shared" si="3355"/>
        <v>8.5714285714285715E-2</v>
      </c>
      <c r="NF735" s="35"/>
      <c r="NG735" s="27"/>
      <c r="NH735" s="240">
        <f t="shared" si="3356"/>
        <v>45803</v>
      </c>
      <c r="NI735" s="44">
        <v>5227</v>
      </c>
      <c r="NJ735" s="44">
        <f>IF(NI735="","",NI735-NI734)</f>
        <v>77</v>
      </c>
      <c r="NK735" s="44">
        <v>165</v>
      </c>
      <c r="NL735" s="44">
        <f t="shared" ref="NL735:NL741" si="3370">IF(NK735="","",NK735-NK734)</f>
        <v>1</v>
      </c>
      <c r="NM735" s="44">
        <v>31</v>
      </c>
      <c r="NN735" s="44">
        <f t="shared" si="3357"/>
        <v>1</v>
      </c>
      <c r="NO735" s="44">
        <v>0</v>
      </c>
      <c r="NP735" s="43"/>
      <c r="NQ735" s="238">
        <f t="shared" si="3358"/>
        <v>1100</v>
      </c>
      <c r="NR735" s="44">
        <f t="shared" si="3359"/>
        <v>1100</v>
      </c>
      <c r="NS735" s="45">
        <f t="shared" si="3360"/>
        <v>0.14285714285714285</v>
      </c>
      <c r="NT735" s="35"/>
    </row>
    <row r="736" spans="1:384" ht="16.5" thickTop="1" thickBot="1" x14ac:dyDescent="0.25">
      <c r="A736" s="38">
        <v>45807</v>
      </c>
      <c r="B736" s="39">
        <f>IF(A736="","",SUM(J736,LF742,AL736,ET736,AZ736,EF736,LT736,NJ736,MV736,MH736,X736)+SUM(DR745:DR748)+SUM(CP745:CP748)+SUM(CB745:CB748)+SUM(BN745:BN748)+SUM(DD745:DD748)+SUM(JB745:JB748)+SUM(JP745:JP748)+SUM(KD745:KD748)+SUM(KR745:KR748))</f>
        <v>1773</v>
      </c>
      <c r="C736" s="40">
        <f>IF(A736="","",SUM(J736,X736,AL736,AZ736)+SUM(BN745:BN748)+SUM(CB745:CB748)+SUM(CP745:CP748))</f>
        <v>642</v>
      </c>
      <c r="D736" s="40">
        <f>IF(A736="","",SUM(EF736,ET736)+SUM(DD745:DD748)+SUM(DR745:DR748))</f>
        <v>408</v>
      </c>
      <c r="E736" s="40">
        <f>IF(A736="","",SUM(NJ736,MV736,MH736,ET736,LF742,LT736)+SUM(JB745:JB748)+SUM(JP745:JP748)+SUM(KD745:KD748)+SUM(KR745:KR748))</f>
        <v>853</v>
      </c>
      <c r="F736" s="140"/>
      <c r="G736" s="140"/>
      <c r="H736" s="42"/>
      <c r="I736" s="44">
        <v>40330</v>
      </c>
      <c r="J736" s="44">
        <f t="shared" ref="J736:J741" si="3371">IF(I736="","",I736-I735)</f>
        <v>40</v>
      </c>
      <c r="K736" s="44">
        <v>1974</v>
      </c>
      <c r="L736" s="44">
        <f t="shared" si="3361"/>
        <v>3</v>
      </c>
      <c r="M736" s="44">
        <v>95</v>
      </c>
      <c r="N736" s="44">
        <f t="shared" si="3312"/>
        <v>5</v>
      </c>
      <c r="O736" s="44">
        <v>0</v>
      </c>
      <c r="P736" s="43"/>
      <c r="Q736" s="238">
        <f t="shared" si="3313"/>
        <v>363</v>
      </c>
      <c r="R736" s="44">
        <f t="shared" si="3314"/>
        <v>1815</v>
      </c>
      <c r="S736" s="45">
        <f t="shared" si="3315"/>
        <v>0.45374999999999999</v>
      </c>
      <c r="T736" s="35"/>
      <c r="U736" s="27"/>
      <c r="V736" s="240">
        <f t="shared" si="3316"/>
        <v>45807</v>
      </c>
      <c r="W736" s="44">
        <v>7118</v>
      </c>
      <c r="X736" s="44">
        <f t="shared" ref="X736:X741" si="3372">IF(W736="","",W736-W735)</f>
        <v>103</v>
      </c>
      <c r="Y736" s="44">
        <v>353</v>
      </c>
      <c r="Z736" s="44">
        <f t="shared" si="3362"/>
        <v>8</v>
      </c>
      <c r="AA736" s="44">
        <v>31</v>
      </c>
      <c r="AB736" s="44">
        <f t="shared" si="3317"/>
        <v>9</v>
      </c>
      <c r="AC736" s="44">
        <v>-1</v>
      </c>
      <c r="AD736" s="43"/>
      <c r="AE736" s="238">
        <f t="shared" si="3318"/>
        <v>385</v>
      </c>
      <c r="AF736" s="44">
        <f t="shared" si="3319"/>
        <v>3465</v>
      </c>
      <c r="AG736" s="45">
        <f t="shared" si="3320"/>
        <v>0.33640776699029123</v>
      </c>
      <c r="AH736" s="35"/>
      <c r="AI736" s="27"/>
      <c r="AJ736" s="240">
        <f t="shared" si="3321"/>
        <v>45807</v>
      </c>
      <c r="AK736" s="44">
        <v>9523</v>
      </c>
      <c r="AL736" s="44">
        <f t="shared" ref="AL736:AL741" si="3373">IF(AK736="","",AK736-AK735)</f>
        <v>78</v>
      </c>
      <c r="AM736" s="44">
        <v>256</v>
      </c>
      <c r="AN736" s="44">
        <f t="shared" si="3363"/>
        <v>1</v>
      </c>
      <c r="AO736" s="44">
        <v>39</v>
      </c>
      <c r="AP736" s="44">
        <f t="shared" si="3322"/>
        <v>1</v>
      </c>
      <c r="AQ736" s="44">
        <v>4</v>
      </c>
      <c r="AR736" s="43"/>
      <c r="AS736" s="238">
        <f t="shared" si="3323"/>
        <v>1008</v>
      </c>
      <c r="AT736" s="44">
        <f t="shared" si="3324"/>
        <v>1008</v>
      </c>
      <c r="AU736" s="45">
        <f t="shared" si="3325"/>
        <v>0.12923076923076923</v>
      </c>
      <c r="AV736" s="35"/>
      <c r="AW736" s="27"/>
      <c r="AX736" s="240">
        <f t="shared" si="3326"/>
        <v>45807</v>
      </c>
      <c r="AY736" s="44">
        <v>10909</v>
      </c>
      <c r="AZ736" s="44">
        <f t="shared" ref="AZ736:AZ741" si="3374">IF(AY736="","",AY736-AY735)</f>
        <v>121</v>
      </c>
      <c r="BA736" s="44">
        <v>421</v>
      </c>
      <c r="BB736" s="44">
        <f t="shared" si="3364"/>
        <v>2</v>
      </c>
      <c r="BC736" s="44">
        <v>15</v>
      </c>
      <c r="BD736" s="44">
        <f t="shared" si="3327"/>
        <v>2</v>
      </c>
      <c r="BE736" s="44">
        <v>8</v>
      </c>
      <c r="BF736" s="43"/>
      <c r="BG736" s="238">
        <f t="shared" si="3328"/>
        <v>1012</v>
      </c>
      <c r="BH736" s="44">
        <f t="shared" si="3329"/>
        <v>2024</v>
      </c>
      <c r="BI736" s="45">
        <f t="shared" si="3330"/>
        <v>0.16727272727272727</v>
      </c>
      <c r="BJ736" s="35"/>
      <c r="BK736" s="50"/>
      <c r="BL736" s="74"/>
      <c r="BM736" s="75">
        <v>8007</v>
      </c>
      <c r="BN736" s="75">
        <v>95</v>
      </c>
      <c r="BO736" s="75">
        <v>361</v>
      </c>
      <c r="BP736" s="75">
        <v>15</v>
      </c>
      <c r="BQ736" s="75">
        <v>8</v>
      </c>
      <c r="BR736" s="75">
        <v>16</v>
      </c>
      <c r="BS736" s="81">
        <v>8</v>
      </c>
      <c r="BT736" s="77" t="s">
        <v>26</v>
      </c>
      <c r="BU736" s="251">
        <v>180</v>
      </c>
      <c r="BV736" s="75">
        <v>2880</v>
      </c>
      <c r="BW736" s="79">
        <v>0.30315789473684213</v>
      </c>
      <c r="BX736" s="35"/>
      <c r="BY736" s="27"/>
      <c r="BZ736" s="74"/>
      <c r="CA736" s="75">
        <v>15471</v>
      </c>
      <c r="CB736" s="75">
        <v>72</v>
      </c>
      <c r="CC736" s="75">
        <v>1859</v>
      </c>
      <c r="CD736" s="75">
        <v>1</v>
      </c>
      <c r="CE736" s="75">
        <v>110</v>
      </c>
      <c r="CF736" s="75">
        <v>8</v>
      </c>
      <c r="CG736" s="75">
        <v>0</v>
      </c>
      <c r="CH736" s="83" t="s">
        <v>781</v>
      </c>
      <c r="CI736" s="75">
        <v>187</v>
      </c>
      <c r="CJ736" s="75">
        <v>1496</v>
      </c>
      <c r="CK736" s="79">
        <v>0.20777777777777778</v>
      </c>
      <c r="CL736" s="35"/>
      <c r="CM736" s="27"/>
      <c r="CN736" s="74"/>
      <c r="CO736" s="75">
        <v>12828</v>
      </c>
      <c r="CP736" s="75">
        <v>99</v>
      </c>
      <c r="CQ736" s="75">
        <v>1584</v>
      </c>
      <c r="CR736" s="75">
        <v>7</v>
      </c>
      <c r="CS736" s="75">
        <v>330</v>
      </c>
      <c r="CT736" s="75">
        <v>20</v>
      </c>
      <c r="CU736" s="75">
        <v>0</v>
      </c>
      <c r="CV736" s="84" t="s">
        <v>87</v>
      </c>
      <c r="CW736" s="75">
        <v>200</v>
      </c>
      <c r="CX736" s="75">
        <v>4000</v>
      </c>
      <c r="CY736" s="79">
        <v>0.40404040404040403</v>
      </c>
      <c r="CZ736" s="35"/>
      <c r="DA736" s="58"/>
      <c r="DB736" s="74"/>
      <c r="DC736" s="75">
        <v>3752</v>
      </c>
      <c r="DD736" s="75">
        <v>13</v>
      </c>
      <c r="DE736" s="75">
        <v>189</v>
      </c>
      <c r="DF736" s="75">
        <v>1</v>
      </c>
      <c r="DG736" s="75">
        <v>250</v>
      </c>
      <c r="DH736" s="75">
        <v>10</v>
      </c>
      <c r="DI736" s="81">
        <v>0</v>
      </c>
      <c r="DJ736" s="77" t="s">
        <v>126</v>
      </c>
      <c r="DK736" s="251">
        <v>37</v>
      </c>
      <c r="DL736" s="75">
        <v>370</v>
      </c>
      <c r="DM736" s="79">
        <v>0.2846153846153846</v>
      </c>
      <c r="DN736" s="35" t="s">
        <v>816</v>
      </c>
      <c r="DO736" s="27"/>
      <c r="DP736" s="74"/>
      <c r="DQ736" s="75">
        <v>16068</v>
      </c>
      <c r="DR736" s="75">
        <v>38</v>
      </c>
      <c r="DS736" s="75">
        <v>1120</v>
      </c>
      <c r="DT736" s="75">
        <v>3</v>
      </c>
      <c r="DU736" s="75">
        <v>35</v>
      </c>
      <c r="DV736" s="75">
        <v>3</v>
      </c>
      <c r="DW736" s="81">
        <v>0</v>
      </c>
      <c r="DX736" s="77" t="s">
        <v>79</v>
      </c>
      <c r="DY736" s="251">
        <v>396</v>
      </c>
      <c r="DZ736" s="75">
        <v>1188</v>
      </c>
      <c r="EA736" s="79">
        <v>0.31263157894736843</v>
      </c>
      <c r="EB736" s="35" t="s">
        <v>163</v>
      </c>
      <c r="EC736" s="27"/>
      <c r="ED736" s="240">
        <f t="shared" si="3331"/>
        <v>45807</v>
      </c>
      <c r="EE736" s="44">
        <v>23641</v>
      </c>
      <c r="EF736" s="44">
        <f t="shared" ref="EF736:EF741" si="3375">IF(EE736="","",EE736-EE735)</f>
        <v>12</v>
      </c>
      <c r="EG736" s="44">
        <v>1365</v>
      </c>
      <c r="EH736" s="44">
        <f t="shared" si="3365"/>
        <v>1</v>
      </c>
      <c r="EI736" s="44">
        <v>18</v>
      </c>
      <c r="EJ736" s="44">
        <f t="shared" si="3332"/>
        <v>2</v>
      </c>
      <c r="EK736" s="44">
        <v>0</v>
      </c>
      <c r="EL736" s="43"/>
      <c r="EM736" s="238">
        <f t="shared" si="3333"/>
        <v>880</v>
      </c>
      <c r="EN736" s="44">
        <f t="shared" si="3334"/>
        <v>1760</v>
      </c>
      <c r="EO736" s="45">
        <f t="shared" si="3335"/>
        <v>1.4666666666666666</v>
      </c>
      <c r="EP736" s="35" t="s">
        <v>181</v>
      </c>
      <c r="EQ736" s="27"/>
      <c r="ER736" s="240">
        <f t="shared" si="3336"/>
        <v>45807</v>
      </c>
      <c r="ES736" s="44">
        <v>2631</v>
      </c>
      <c r="ET736" s="44">
        <f t="shared" ref="ET736:ET741" si="3376">IF(ES736="","",ES736-ES735)</f>
        <v>130</v>
      </c>
      <c r="EU736" s="44">
        <v>78</v>
      </c>
      <c r="EV736" s="44">
        <f t="shared" si="3366"/>
        <v>6</v>
      </c>
      <c r="EW736" s="44">
        <v>38</v>
      </c>
      <c r="EX736" s="44">
        <f t="shared" si="3337"/>
        <v>4</v>
      </c>
      <c r="EY736" s="44">
        <v>3</v>
      </c>
      <c r="EZ736" s="43"/>
      <c r="FA736" s="238">
        <f t="shared" si="3338"/>
        <v>726</v>
      </c>
      <c r="FB736" s="44">
        <f t="shared" si="3339"/>
        <v>2904</v>
      </c>
      <c r="FC736" s="45">
        <f t="shared" si="3340"/>
        <v>0.22338461538461538</v>
      </c>
      <c r="FD736" s="35"/>
      <c r="HW736" s="181"/>
      <c r="HX736" s="27"/>
      <c r="HY736" s="27"/>
      <c r="HZ736" s="137"/>
      <c r="IA736" s="27"/>
      <c r="IC736" s="174"/>
      <c r="ID736" s="27"/>
      <c r="IE736" s="27"/>
      <c r="IF736" s="27"/>
      <c r="IG736" s="27"/>
      <c r="IH736" s="27"/>
      <c r="IL736" s="27"/>
      <c r="IM736" s="27"/>
      <c r="IN736" s="137"/>
      <c r="IO736" s="27"/>
      <c r="IQ736" s="174"/>
      <c r="IR736" s="27"/>
      <c r="IS736" s="27"/>
      <c r="IT736" s="27"/>
      <c r="IU736" s="27"/>
      <c r="IV736" s="27"/>
      <c r="IY736" s="33"/>
      <c r="IZ736" s="74"/>
      <c r="JA736" s="75">
        <v>2320</v>
      </c>
      <c r="JB736" s="75">
        <v>107</v>
      </c>
      <c r="JC736" s="75">
        <v>91</v>
      </c>
      <c r="JD736" s="75">
        <v>5</v>
      </c>
      <c r="JE736" s="75">
        <v>100</v>
      </c>
      <c r="JF736" s="75">
        <v>10</v>
      </c>
      <c r="JG736" s="75">
        <v>50</v>
      </c>
      <c r="JH736" s="77" t="s">
        <v>99</v>
      </c>
      <c r="JI736" s="75">
        <v>200</v>
      </c>
      <c r="JJ736" s="75">
        <v>8000</v>
      </c>
      <c r="JK736" s="79">
        <v>0.74766355140186913</v>
      </c>
      <c r="JL736" s="35"/>
      <c r="JM736" s="27"/>
      <c r="JN736" s="74"/>
      <c r="JO736" s="75">
        <v>3205</v>
      </c>
      <c r="JP736" s="75">
        <v>70</v>
      </c>
      <c r="JQ736" s="75">
        <v>130</v>
      </c>
      <c r="JR736" s="75">
        <v>3</v>
      </c>
      <c r="JS736" s="75">
        <v>40</v>
      </c>
      <c r="JT736" s="75">
        <v>3</v>
      </c>
      <c r="JU736" s="75">
        <v>8</v>
      </c>
      <c r="JV736" s="77" t="s">
        <v>28</v>
      </c>
      <c r="JW736" s="75">
        <v>682</v>
      </c>
      <c r="JX736" s="75">
        <v>2046</v>
      </c>
      <c r="JY736" s="79">
        <v>0.29228571428571426</v>
      </c>
      <c r="JZ736" s="35"/>
      <c r="KA736" s="245"/>
      <c r="KB736" s="74"/>
      <c r="KC736" s="75">
        <v>1704</v>
      </c>
      <c r="KD736" s="75">
        <v>11</v>
      </c>
      <c r="KE736" s="75">
        <v>85</v>
      </c>
      <c r="KF736" s="75">
        <v>2</v>
      </c>
      <c r="KG736" s="75">
        <v>70</v>
      </c>
      <c r="KH736" s="75">
        <v>6</v>
      </c>
      <c r="KI736" s="75">
        <v>-17</v>
      </c>
      <c r="KJ736" s="85" t="s">
        <v>817</v>
      </c>
      <c r="KK736" s="75">
        <v>387</v>
      </c>
      <c r="KL736" s="75">
        <v>0</v>
      </c>
      <c r="KM736" s="79">
        <v>0</v>
      </c>
      <c r="KN736" s="35"/>
      <c r="KO736" s="27"/>
      <c r="KP736" s="74"/>
      <c r="KQ736" s="75">
        <v>2552</v>
      </c>
      <c r="KR736" s="75">
        <v>55</v>
      </c>
      <c r="KS736" s="75">
        <v>140</v>
      </c>
      <c r="KT736" s="75">
        <v>4</v>
      </c>
      <c r="KU736" s="75">
        <v>20</v>
      </c>
      <c r="KV736" s="75">
        <v>4</v>
      </c>
      <c r="KW736" s="75">
        <v>0</v>
      </c>
      <c r="KX736" s="77" t="s">
        <v>784</v>
      </c>
      <c r="KY736" s="75">
        <v>170</v>
      </c>
      <c r="KZ736" s="75">
        <v>680</v>
      </c>
      <c r="LA736" s="79">
        <v>0.12363636363636364</v>
      </c>
      <c r="LB736" s="35"/>
      <c r="LC736" s="27"/>
      <c r="LD736" s="240">
        <f>IF(A734="","",A734)</f>
        <v>45801</v>
      </c>
      <c r="LE736" s="238">
        <v>65047</v>
      </c>
      <c r="LF736" s="252">
        <f>IF(LE736="","",LE736-LE733)</f>
        <v>43</v>
      </c>
      <c r="LG736" s="238">
        <v>444</v>
      </c>
      <c r="LH736" s="238">
        <v>0</v>
      </c>
      <c r="LI736" s="43">
        <v>2</v>
      </c>
      <c r="LJ736" s="43">
        <v>0</v>
      </c>
      <c r="LK736" s="238">
        <v>0</v>
      </c>
      <c r="LL736" s="246" t="str">
        <f t="shared" ref="LL736" si="3377">IF(LE736="","",LL733)</f>
        <v>コキンちゃん、赤ちゃんマン</v>
      </c>
      <c r="LM736" s="239">
        <f t="shared" ref="LM736" si="3378">IF(LF736="","",LM733)</f>
        <v>1000</v>
      </c>
      <c r="LN736" s="87">
        <f t="shared" ref="LN736:LN780" si="3379">IF(LI736="","",LJ736*LM736)</f>
        <v>0</v>
      </c>
      <c r="LO736" s="242"/>
      <c r="LP736" s="35"/>
      <c r="LQ736" s="27"/>
      <c r="LR736" s="240">
        <f t="shared" si="3341"/>
        <v>45807</v>
      </c>
      <c r="LS736" s="44">
        <v>15544</v>
      </c>
      <c r="LT736" s="44">
        <f t="shared" ref="LT736:LT741" si="3380">IF(LS736="","",LS736-LS735)</f>
        <v>78</v>
      </c>
      <c r="LU736" s="44">
        <v>854</v>
      </c>
      <c r="LV736" s="44">
        <f t="shared" si="3367"/>
        <v>4</v>
      </c>
      <c r="LW736" s="44">
        <v>30</v>
      </c>
      <c r="LX736" s="44">
        <f t="shared" si="3342"/>
        <v>6</v>
      </c>
      <c r="LY736" s="44">
        <v>0</v>
      </c>
      <c r="LZ736" s="43"/>
      <c r="MA736" s="238">
        <f t="shared" si="3343"/>
        <v>385</v>
      </c>
      <c r="MB736" s="44">
        <f t="shared" si="3344"/>
        <v>2310</v>
      </c>
      <c r="MC736" s="45">
        <f t="shared" si="3345"/>
        <v>0.29615384615384616</v>
      </c>
      <c r="MD736" s="35"/>
      <c r="ME736" s="27"/>
      <c r="MF736" s="240">
        <f t="shared" si="3346"/>
        <v>45807</v>
      </c>
      <c r="MG736" s="44">
        <v>4315</v>
      </c>
      <c r="MH736" s="44">
        <f t="shared" ref="MH736:MH741" si="3381">IF(MG736="","",MG736-MG735)</f>
        <v>39</v>
      </c>
      <c r="MI736" s="44">
        <v>286</v>
      </c>
      <c r="MJ736" s="44">
        <f t="shared" si="3368"/>
        <v>4</v>
      </c>
      <c r="MK736" s="44">
        <v>32</v>
      </c>
      <c r="ML736" s="44">
        <f t="shared" si="3347"/>
        <v>1</v>
      </c>
      <c r="MM736" s="44">
        <v>-8</v>
      </c>
      <c r="MN736" s="43"/>
      <c r="MO736" s="238">
        <f t="shared" si="3348"/>
        <v>405</v>
      </c>
      <c r="MP736" s="44">
        <f t="shared" si="3349"/>
        <v>405</v>
      </c>
      <c r="MQ736" s="45">
        <f t="shared" si="3350"/>
        <v>0.10384615384615385</v>
      </c>
      <c r="MR736" s="35" t="s">
        <v>818</v>
      </c>
      <c r="MS736" s="27"/>
      <c r="MT736" s="240">
        <f t="shared" si="3351"/>
        <v>45807</v>
      </c>
      <c r="MU736" s="44">
        <v>6364</v>
      </c>
      <c r="MV736" s="44">
        <f t="shared" ref="MV736:MV741" si="3382">IF(MU736="","",MU736-MU735)</f>
        <v>55</v>
      </c>
      <c r="MW736" s="44">
        <v>288</v>
      </c>
      <c r="MX736" s="44">
        <f t="shared" si="3369"/>
        <v>5</v>
      </c>
      <c r="MY736" s="44">
        <v>29</v>
      </c>
      <c r="MZ736" s="44">
        <f t="shared" si="3352"/>
        <v>5</v>
      </c>
      <c r="NA736" s="44">
        <v>12</v>
      </c>
      <c r="NB736" s="43"/>
      <c r="NC736" s="238">
        <f t="shared" si="3353"/>
        <v>300</v>
      </c>
      <c r="ND736" s="44">
        <f t="shared" si="3354"/>
        <v>1500</v>
      </c>
      <c r="NE736" s="45">
        <f t="shared" si="3355"/>
        <v>0.27272727272727271</v>
      </c>
      <c r="NF736" s="35"/>
      <c r="NG736" s="27"/>
      <c r="NH736" s="240">
        <f t="shared" si="3356"/>
        <v>45807</v>
      </c>
      <c r="NI736" s="44">
        <v>5311</v>
      </c>
      <c r="NJ736" s="44">
        <f t="shared" ref="NJ736:NJ741" si="3383">IF(NI736="","",NI736-NI735)</f>
        <v>84</v>
      </c>
      <c r="NK736" s="44">
        <v>165</v>
      </c>
      <c r="NL736" s="44">
        <f t="shared" si="3370"/>
        <v>0</v>
      </c>
      <c r="NM736" s="44">
        <v>31</v>
      </c>
      <c r="NN736" s="44">
        <f t="shared" si="3357"/>
        <v>0</v>
      </c>
      <c r="NO736" s="44">
        <v>0</v>
      </c>
      <c r="NP736" s="43"/>
      <c r="NQ736" s="238">
        <f t="shared" si="3358"/>
        <v>1100</v>
      </c>
      <c r="NR736" s="44">
        <f t="shared" si="3359"/>
        <v>0</v>
      </c>
      <c r="NS736" s="45">
        <f t="shared" si="3360"/>
        <v>0</v>
      </c>
      <c r="NT736" s="35"/>
    </row>
    <row r="737" spans="1:384" ht="15.75" thickTop="1" x14ac:dyDescent="0.2">
      <c r="A737" s="38">
        <v>45810</v>
      </c>
      <c r="B737" s="39">
        <f>IF(A737="","",SUM(J737,LF745,AL737,ET737,AZ737,EF737,LT737,NJ737,MV737,MH737,X737)+SUM(DR749:DR752)+SUM(CP749:CP752)+SUM(CB749:CB752)+SUM(BN749:BN752)+SUM(DD749:DD752)+SUM(JB749:JB752)+SUM(JP749:JP752)+SUM(KD749:KD752)+SUM(KR749:KR752))</f>
        <v>3885</v>
      </c>
      <c r="C737" s="40">
        <f>IF(A737="","",SUM(J737,X737,AL737,AZ737)+SUM(BN749:BN752)+SUM(CB749:CB752)+SUM(CP749:CP752))</f>
        <v>1603</v>
      </c>
      <c r="D737" s="40">
        <f>IF(A737="","",SUM(EF737,ET737)+SUM(DD749:DD752)+SUM(DR749:DR752))</f>
        <v>684</v>
      </c>
      <c r="E737" s="40">
        <f>IF(A737="","",SUM(NJ737,MV737,MH737,ET737,LF745,LT737,EF737)+SUM(JB749:JB752)+SUM(JP749:JP752)+SUM(KD749:KD752)+SUM(KR749:KR752))</f>
        <v>1751</v>
      </c>
      <c r="F737" s="140"/>
      <c r="G737" s="140"/>
      <c r="H737" s="42"/>
      <c r="I737" s="44">
        <v>40444</v>
      </c>
      <c r="J737" s="44">
        <f t="shared" si="3371"/>
        <v>114</v>
      </c>
      <c r="K737" s="44">
        <v>1987</v>
      </c>
      <c r="L737" s="44">
        <f t="shared" si="3361"/>
        <v>13</v>
      </c>
      <c r="M737" s="44">
        <v>80</v>
      </c>
      <c r="N737" s="44">
        <f t="shared" si="3312"/>
        <v>15</v>
      </c>
      <c r="O737" s="44">
        <v>0</v>
      </c>
      <c r="P737" s="43"/>
      <c r="Q737" s="238">
        <f t="shared" si="3313"/>
        <v>363</v>
      </c>
      <c r="R737" s="44">
        <f t="shared" si="3314"/>
        <v>5445</v>
      </c>
      <c r="S737" s="45">
        <f t="shared" si="3315"/>
        <v>0.47763157894736841</v>
      </c>
      <c r="T737" s="35"/>
      <c r="U737" s="27"/>
      <c r="V737" s="240">
        <f t="shared" si="3316"/>
        <v>45810</v>
      </c>
      <c r="W737" s="44">
        <v>7390</v>
      </c>
      <c r="X737" s="44">
        <f t="shared" si="3372"/>
        <v>272</v>
      </c>
      <c r="Y737" s="44">
        <v>361</v>
      </c>
      <c r="Z737" s="44">
        <f t="shared" si="3362"/>
        <v>8</v>
      </c>
      <c r="AA737" s="44">
        <v>18</v>
      </c>
      <c r="AB737" s="44">
        <f t="shared" si="3317"/>
        <v>12</v>
      </c>
      <c r="AC737" s="44">
        <v>7</v>
      </c>
      <c r="AD737" s="43"/>
      <c r="AE737" s="238">
        <f t="shared" si="3318"/>
        <v>385</v>
      </c>
      <c r="AF737" s="44">
        <f t="shared" si="3319"/>
        <v>4620</v>
      </c>
      <c r="AG737" s="45">
        <f t="shared" si="3320"/>
        <v>0.1698529411764706</v>
      </c>
      <c r="AH737" s="35"/>
      <c r="AI737" s="27"/>
      <c r="AJ737" s="240">
        <f t="shared" si="3321"/>
        <v>45810</v>
      </c>
      <c r="AK737" s="44">
        <v>9643</v>
      </c>
      <c r="AL737" s="44">
        <f t="shared" si="3373"/>
        <v>120</v>
      </c>
      <c r="AM737" s="44">
        <v>260</v>
      </c>
      <c r="AN737" s="44">
        <f t="shared" si="3363"/>
        <v>4</v>
      </c>
      <c r="AO737" s="44">
        <v>43</v>
      </c>
      <c r="AP737" s="44">
        <f t="shared" si="3322"/>
        <v>0</v>
      </c>
      <c r="AQ737" s="44">
        <v>8</v>
      </c>
      <c r="AR737" s="43"/>
      <c r="AS737" s="238">
        <f t="shared" si="3323"/>
        <v>1008</v>
      </c>
      <c r="AT737" s="44">
        <f t="shared" si="3324"/>
        <v>0</v>
      </c>
      <c r="AU737" s="45">
        <f t="shared" si="3325"/>
        <v>0</v>
      </c>
      <c r="AV737" s="35"/>
      <c r="AW737" s="27"/>
      <c r="AX737" s="240">
        <f t="shared" si="3326"/>
        <v>45810</v>
      </c>
      <c r="AY737" s="44">
        <v>11127</v>
      </c>
      <c r="AZ737" s="44">
        <f t="shared" si="3374"/>
        <v>218</v>
      </c>
      <c r="BA737" s="44">
        <v>423</v>
      </c>
      <c r="BB737" s="44">
        <f t="shared" si="3364"/>
        <v>2</v>
      </c>
      <c r="BC737" s="44">
        <v>22</v>
      </c>
      <c r="BD737" s="44">
        <f t="shared" si="3327"/>
        <v>1</v>
      </c>
      <c r="BE737" s="44">
        <v>1</v>
      </c>
      <c r="BF737" s="43"/>
      <c r="BG737" s="238">
        <f t="shared" si="3328"/>
        <v>1012</v>
      </c>
      <c r="BH737" s="44">
        <f t="shared" si="3329"/>
        <v>1012</v>
      </c>
      <c r="BI737" s="45">
        <f t="shared" si="3330"/>
        <v>4.6422018348623854E-2</v>
      </c>
      <c r="BJ737" s="35"/>
      <c r="BK737" s="50"/>
      <c r="BL737" s="240">
        <f>IF($A734="","",$A734)</f>
        <v>45801</v>
      </c>
      <c r="BM737" s="44">
        <v>9446</v>
      </c>
      <c r="BN737" s="238">
        <f t="shared" ref="BN737:BN739" si="3384">IF(BM737="","",BM737-BM733)</f>
        <v>77</v>
      </c>
      <c r="BO737" s="44">
        <v>378</v>
      </c>
      <c r="BP737" s="87">
        <f>IF(BO737="","",BO737-BO733)</f>
        <v>2</v>
      </c>
      <c r="BQ737" s="238">
        <v>3</v>
      </c>
      <c r="BR737" s="238">
        <f t="shared" ref="BR737:BR788" si="3385">IF(BQ737="","",BQ733+BS733-BQ737)</f>
        <v>3</v>
      </c>
      <c r="BS737" s="238">
        <v>2</v>
      </c>
      <c r="BT737" s="241" t="str">
        <f t="shared" ref="BT737:BT744" si="3386">IF(BM737="","",BT733)</f>
        <v>サンリオFAN</v>
      </c>
      <c r="BU737" s="239">
        <f t="shared" ref="BU737:BU744" si="3387">IF(BN737="","",BU733)</f>
        <v>1100</v>
      </c>
      <c r="BV737" s="44">
        <f t="shared" ref="BV737:BV744" si="3388">IF(BQ737="","",BR737*BU737)</f>
        <v>3300</v>
      </c>
      <c r="BW737" s="89">
        <f t="shared" ref="BW737:BW744" si="3389">IF(BR737="","",BV737/(BN737*100))</f>
        <v>0.42857142857142855</v>
      </c>
      <c r="BX737" s="35" t="s">
        <v>93</v>
      </c>
      <c r="BY737" s="27"/>
      <c r="BZ737" s="240">
        <f>IF($A734="","",$A734)</f>
        <v>45801</v>
      </c>
      <c r="CA737" s="44">
        <v>15900</v>
      </c>
      <c r="CB737" s="238">
        <f t="shared" ref="CB737:CB739" si="3390">IF(CA737="","",CA737-CA733)</f>
        <v>90</v>
      </c>
      <c r="CC737" s="44">
        <v>914</v>
      </c>
      <c r="CD737" s="87">
        <f>IF(CC737="","",CC737-CC733)</f>
        <v>3</v>
      </c>
      <c r="CE737" s="238">
        <v>9</v>
      </c>
      <c r="CF737" s="238">
        <f t="shared" ref="CF737:CF768" si="3391">IF(CE737="","",CE733+CG733-CE737)</f>
        <v>0</v>
      </c>
      <c r="CG737" s="238">
        <v>0</v>
      </c>
      <c r="CH737" s="241" t="str">
        <f t="shared" ref="CH737:CH768" si="3392">IF(CA737="","",CH733)</f>
        <v>ジャグラーサウンドフラッシュ</v>
      </c>
      <c r="CI737" s="239">
        <f t="shared" ref="CI737:CI768" si="3393">IF(CB737="","",CI733)</f>
        <v>800</v>
      </c>
      <c r="CJ737" s="44">
        <f t="shared" ref="CJ737:CJ768" si="3394">IF(CE737="","",CF737*CI737)</f>
        <v>0</v>
      </c>
      <c r="CK737" s="89">
        <f t="shared" ref="CK737:CK768" si="3395">IF(CF737="","",CJ737/(CB737*100))</f>
        <v>0</v>
      </c>
      <c r="CL737" s="35"/>
      <c r="CM737" s="27"/>
      <c r="CN737" s="240">
        <f>IF($A734="","",$A734)</f>
        <v>45801</v>
      </c>
      <c r="CO737" s="44">
        <v>15663</v>
      </c>
      <c r="CP737" s="238">
        <f t="shared" ref="CP737:CP739" si="3396">IF(CO737="","",CO737-CO733)</f>
        <v>72</v>
      </c>
      <c r="CQ737" s="44">
        <v>676</v>
      </c>
      <c r="CR737" s="87">
        <f>IF(CQ737="","",CQ737-CQ733)</f>
        <v>2</v>
      </c>
      <c r="CS737" s="238">
        <v>16</v>
      </c>
      <c r="CT737" s="238">
        <f t="shared" ref="CT737:CT768" si="3397">IF(CS737="","",CS733+CU733-CS737)</f>
        <v>2</v>
      </c>
      <c r="CU737" s="238">
        <v>0</v>
      </c>
      <c r="CV737" s="241" t="str">
        <f t="shared" ref="CV737:CV768" si="3398">IF(CO737="","",CV733)</f>
        <v>ギャルキティキーケース</v>
      </c>
      <c r="CW737" s="239">
        <f t="shared" ref="CW737:CW768" si="3399">IF(CP737="","",CW733)</f>
        <v>726</v>
      </c>
      <c r="CX737" s="44">
        <f t="shared" ref="CX737:CX768" si="3400">IF(CS737="","",CT737*CW737)</f>
        <v>1452</v>
      </c>
      <c r="CY737" s="89">
        <f t="shared" ref="CY737:CY768" si="3401">IF(CT737="","",CX737/(CP737*100))</f>
        <v>0.20166666666666666</v>
      </c>
      <c r="CZ737" s="35"/>
      <c r="DA737" s="58"/>
      <c r="DB737" s="240">
        <f>IF($A734="","",$A734)</f>
        <v>45801</v>
      </c>
      <c r="DC737" s="44">
        <v>5878</v>
      </c>
      <c r="DD737" s="238">
        <f t="shared" ref="DD737:DD739" si="3402">IF(DC737="","",DC737-DC733)</f>
        <v>37</v>
      </c>
      <c r="DE737" s="44">
        <v>214</v>
      </c>
      <c r="DF737" s="87">
        <f>IF(DE737="","",DE737-DE733)</f>
        <v>1</v>
      </c>
      <c r="DG737" s="238">
        <v>8</v>
      </c>
      <c r="DH737" s="238">
        <f t="shared" ref="DH737:DH768" si="3403">IF(DG737="","",DG733+DI733-DG737)</f>
        <v>0</v>
      </c>
      <c r="DI737" s="238">
        <v>0</v>
      </c>
      <c r="DJ737" s="241" t="str">
        <f t="shared" ref="DJ737:DJ768" si="3404">IF(DC737="","",DJ733)</f>
        <v>ジャグラーサウンドボタン</v>
      </c>
      <c r="DK737" s="239">
        <f t="shared" ref="DK737:DK768" si="3405">IF(DD737="","",DK733)</f>
        <v>748</v>
      </c>
      <c r="DL737" s="44">
        <f t="shared" ref="DL737:DL768" si="3406">IF(DG737="","",DH737*DK737)</f>
        <v>0</v>
      </c>
      <c r="DM737" s="89">
        <f t="shared" ref="DM737:DM768" si="3407">IF(DH737="","",DL737/(DD737*100))</f>
        <v>0</v>
      </c>
      <c r="DN737" s="35"/>
      <c r="DO737" s="27"/>
      <c r="DP737" s="240">
        <f>IF($A734="","",$A734)</f>
        <v>45801</v>
      </c>
      <c r="DQ737" s="44">
        <v>15975</v>
      </c>
      <c r="DR737" s="238">
        <f t="shared" ref="DR737:DR739" si="3408">IF(DQ737="","",DQ737-DQ733)</f>
        <v>23</v>
      </c>
      <c r="DS737" s="44">
        <v>1154</v>
      </c>
      <c r="DT737" s="87">
        <f>IF(DS737="","",DS737-DS733)</f>
        <v>1</v>
      </c>
      <c r="DU737" s="238">
        <v>21</v>
      </c>
      <c r="DV737" s="238">
        <f t="shared" ref="DV737:DV768" si="3409">IF(DU737="","",DU733+DW733-DU737)</f>
        <v>1</v>
      </c>
      <c r="DW737" s="238">
        <v>0</v>
      </c>
      <c r="DX737" s="241" t="str">
        <f t="shared" ref="DX737:DX768" si="3410">IF(DQ737="","",DX733)</f>
        <v>ゴールドイヤホン</v>
      </c>
      <c r="DY737" s="239">
        <f t="shared" ref="DY737:DY768" si="3411">IF(DR737="","",DY733)</f>
        <v>770</v>
      </c>
      <c r="DZ737" s="44">
        <f t="shared" ref="DZ737:DZ768" si="3412">IF(DU737="","",DV737*DY737)</f>
        <v>770</v>
      </c>
      <c r="EA737" s="89">
        <f t="shared" ref="EA737:EA768" si="3413">IF(DV737="","",DZ737/(DR737*100))</f>
        <v>0.33478260869565218</v>
      </c>
      <c r="EB737" s="35"/>
      <c r="EC737" s="27"/>
      <c r="ED737" s="240">
        <f t="shared" si="3331"/>
        <v>45810</v>
      </c>
      <c r="EE737" s="44">
        <v>23684</v>
      </c>
      <c r="EF737" s="44">
        <f t="shared" si="3375"/>
        <v>43</v>
      </c>
      <c r="EG737" s="44">
        <v>1367</v>
      </c>
      <c r="EH737" s="44">
        <f t="shared" si="3365"/>
        <v>2</v>
      </c>
      <c r="EI737" s="44">
        <v>16</v>
      </c>
      <c r="EJ737" s="44">
        <f t="shared" si="3332"/>
        <v>2</v>
      </c>
      <c r="EK737" s="44">
        <v>0</v>
      </c>
      <c r="EL737" s="43"/>
      <c r="EM737" s="238">
        <f t="shared" si="3333"/>
        <v>880</v>
      </c>
      <c r="EN737" s="44">
        <f t="shared" si="3334"/>
        <v>1760</v>
      </c>
      <c r="EO737" s="45">
        <f t="shared" si="3335"/>
        <v>0.40930232558139534</v>
      </c>
      <c r="EP737" s="92" t="s">
        <v>819</v>
      </c>
      <c r="EQ737" s="27"/>
      <c r="ER737" s="240">
        <f t="shared" si="3336"/>
        <v>45810</v>
      </c>
      <c r="ES737" s="44">
        <v>2741</v>
      </c>
      <c r="ET737" s="44">
        <f t="shared" si="3376"/>
        <v>110</v>
      </c>
      <c r="EU737" s="44">
        <v>82</v>
      </c>
      <c r="EV737" s="44">
        <f t="shared" si="3366"/>
        <v>4</v>
      </c>
      <c r="EW737" s="44">
        <v>37</v>
      </c>
      <c r="EX737" s="44">
        <f t="shared" si="3337"/>
        <v>4</v>
      </c>
      <c r="EY737" s="44">
        <v>0</v>
      </c>
      <c r="EZ737" s="43"/>
      <c r="FA737" s="238">
        <f t="shared" si="3338"/>
        <v>726</v>
      </c>
      <c r="FB737" s="44">
        <f t="shared" si="3339"/>
        <v>2904</v>
      </c>
      <c r="FC737" s="45">
        <f t="shared" si="3340"/>
        <v>0.26400000000000001</v>
      </c>
      <c r="FD737" s="35"/>
      <c r="HW737" s="181"/>
      <c r="HX737" s="27"/>
      <c r="HY737" s="27"/>
      <c r="HZ737" s="137"/>
      <c r="IA737" s="27"/>
      <c r="IC737" s="174"/>
      <c r="ID737" s="27"/>
      <c r="IE737" s="27"/>
      <c r="IF737" s="27"/>
      <c r="IG737" s="27"/>
      <c r="IH737" s="27"/>
      <c r="IL737" s="27"/>
      <c r="IM737" s="27"/>
      <c r="IN737" s="137"/>
      <c r="IO737" s="27"/>
      <c r="IQ737" s="174"/>
      <c r="IR737" s="27"/>
      <c r="IS737" s="27"/>
      <c r="IT737" s="27"/>
      <c r="IU737" s="27"/>
      <c r="IV737" s="27"/>
      <c r="IY737" s="33"/>
      <c r="IZ737" s="240">
        <f>IF($A734="","",$A734)</f>
        <v>45801</v>
      </c>
      <c r="JA737" s="44">
        <v>4399</v>
      </c>
      <c r="JB737" s="238">
        <f t="shared" ref="JB737:JB739" si="3414">IF(JA737="","",JA737-JA733)</f>
        <v>66</v>
      </c>
      <c r="JC737" s="44">
        <v>248</v>
      </c>
      <c r="JD737" s="87">
        <f>IF(JC737="","",JC737-JC733)</f>
        <v>5</v>
      </c>
      <c r="JE737" s="238">
        <v>10</v>
      </c>
      <c r="JF737" s="238">
        <f t="shared" ref="JF737:JF772" si="3415">IF(JE737="","",JE733+JG733-JE737)</f>
        <v>6</v>
      </c>
      <c r="JG737" s="238">
        <v>0</v>
      </c>
      <c r="JH737" s="241" t="str">
        <f t="shared" ref="JH737:JH772" si="3416">IF(JA737="","",JH733)</f>
        <v>お菓子ウォレット</v>
      </c>
      <c r="JI737" s="239">
        <f t="shared" ref="JI737:JI772" si="3417">IF(JB737="","",JI733)</f>
        <v>800</v>
      </c>
      <c r="JJ737" s="44">
        <f t="shared" ref="JJ737:JJ772" si="3418">IF(JE737="","",JF737*JI737)</f>
        <v>4800</v>
      </c>
      <c r="JK737" s="89">
        <f t="shared" ref="JK737:JK772" si="3419">IF(JF737="","",JJ737/(JB737*100))</f>
        <v>0.72727272727272729</v>
      </c>
      <c r="JL737" s="35" t="s">
        <v>67</v>
      </c>
      <c r="JM737" s="27"/>
      <c r="JN737" s="240">
        <f>IF($A734="","",$A734)</f>
        <v>45801</v>
      </c>
      <c r="JO737" s="44">
        <v>3565</v>
      </c>
      <c r="JP737" s="238">
        <f t="shared" ref="JP737:JP739" si="3420">IF(JO737="","",JO737-JO733)</f>
        <v>64</v>
      </c>
      <c r="JQ737" s="44">
        <v>107</v>
      </c>
      <c r="JR737" s="87">
        <f>IF(JQ737="","",JQ737-JQ733)</f>
        <v>1</v>
      </c>
      <c r="JS737" s="238">
        <v>20</v>
      </c>
      <c r="JT737" s="238">
        <f t="shared" ref="JT737:JT772" si="3421">IF(JS737="","",JS733+JU733-JS737)</f>
        <v>1</v>
      </c>
      <c r="JU737" s="238">
        <v>-6</v>
      </c>
      <c r="JV737" s="241" t="str">
        <f t="shared" ref="JV737:JV772" si="3422">IF(JO737="","",JV733)</f>
        <v>ミニ香水</v>
      </c>
      <c r="JW737" s="239">
        <f t="shared" ref="JW737:JW772" si="3423">IF(JP737="","",JW733)</f>
        <v>1100</v>
      </c>
      <c r="JX737" s="44">
        <f t="shared" ref="JX737:JX772" si="3424">IF(JS737="","",JT737*JW737)</f>
        <v>1100</v>
      </c>
      <c r="JY737" s="89">
        <f t="shared" ref="JY737:JY772" si="3425">IF(JT737="","",JX737/(JP737*100))</f>
        <v>0.171875</v>
      </c>
      <c r="JZ737" s="35" t="s">
        <v>168</v>
      </c>
      <c r="KA737" s="245"/>
      <c r="KB737" s="240">
        <f>IF($A734="","",$A734)</f>
        <v>45801</v>
      </c>
      <c r="KC737" s="44">
        <v>2391</v>
      </c>
      <c r="KD737" s="238">
        <f t="shared" ref="KD737:KD739" si="3426">IF(KC737="","",KC737-KC733)</f>
        <v>68</v>
      </c>
      <c r="KE737" s="44">
        <v>133</v>
      </c>
      <c r="KF737" s="87">
        <f>IF(KE737="","",KE737-KE733)</f>
        <v>0</v>
      </c>
      <c r="KG737" s="238">
        <v>4</v>
      </c>
      <c r="KH737" s="238">
        <f t="shared" ref="KH737:KH772" si="3427">IF(KG737="","",KG733+KI733-KG737)</f>
        <v>4</v>
      </c>
      <c r="KI737" s="238">
        <v>0</v>
      </c>
      <c r="KJ737" s="241" t="str">
        <f t="shared" ref="KJ737:KJ772" si="3428">IF(KC737="","",KJ733)</f>
        <v>サンリオFAN</v>
      </c>
      <c r="KK737" s="239">
        <f t="shared" ref="KK737:KK772" si="3429">IF(KD737="","",KK733)</f>
        <v>1100</v>
      </c>
      <c r="KL737" s="44">
        <f t="shared" ref="KL737:KL772" si="3430">IF(KG737="","",KH737*KK737)</f>
        <v>4400</v>
      </c>
      <c r="KM737" s="89">
        <f t="shared" ref="KM737:KM772" si="3431">IF(KH737="","",KL737/(KD737*100))</f>
        <v>0.6470588235294118</v>
      </c>
      <c r="KN737" s="35" t="s">
        <v>171</v>
      </c>
      <c r="KO737" s="27"/>
      <c r="KP737" s="240">
        <f>IF($A734="","",$A734)</f>
        <v>45801</v>
      </c>
      <c r="KQ737" s="44">
        <v>2544</v>
      </c>
      <c r="KR737" s="238">
        <f t="shared" ref="KR737:KR739" si="3432">IF(KQ737="","",KQ737-KQ733)</f>
        <v>36</v>
      </c>
      <c r="KS737" s="44">
        <v>92</v>
      </c>
      <c r="KT737" s="87">
        <f>IF(KS737="","",KS737-KS733)</f>
        <v>1</v>
      </c>
      <c r="KU737" s="238">
        <v>13</v>
      </c>
      <c r="KV737" s="238">
        <f t="shared" ref="KV737:KV772" si="3433">IF(KU737="","",KU733+KW733-KU737)</f>
        <v>2</v>
      </c>
      <c r="KW737" s="238">
        <v>0</v>
      </c>
      <c r="KX737" s="241" t="str">
        <f t="shared" ref="KX737:KX772" si="3434">IF(KQ737="","",KX733)</f>
        <v>猫アイシャドウ</v>
      </c>
      <c r="KY737" s="239">
        <f t="shared" ref="KY737:KY772" si="3435">IF(KR737="","",KY733)</f>
        <v>1034</v>
      </c>
      <c r="KZ737" s="44">
        <f t="shared" ref="KZ737:KZ772" si="3436">IF(KU737="","",KV737*KY737)</f>
        <v>2068</v>
      </c>
      <c r="LA737" s="89">
        <f t="shared" ref="LA737:LA772" si="3437">IF(KV737="","",KZ737/(KR737*100))</f>
        <v>0.57444444444444442</v>
      </c>
      <c r="LB737" s="35"/>
      <c r="LC737" s="27"/>
      <c r="LD737" s="46"/>
      <c r="LE737" s="44"/>
      <c r="LF737" s="44"/>
      <c r="LG737" s="44">
        <v>529</v>
      </c>
      <c r="LH737" s="44">
        <v>0</v>
      </c>
      <c r="LI737" s="43">
        <v>2</v>
      </c>
      <c r="LJ737" s="44">
        <v>0</v>
      </c>
      <c r="LK737" s="44">
        <v>0</v>
      </c>
      <c r="LL737" s="72" t="str">
        <f t="shared" ref="LL737" si="3438">IF(LE736="","",LL734)</f>
        <v>バイキンティッシュカバー、アンパンブランケット黄色</v>
      </c>
      <c r="LM737" s="247">
        <f t="shared" ref="LM737" si="3439">IF(LF736="","",LM734)</f>
        <v>1000</v>
      </c>
      <c r="LN737" s="44">
        <f t="shared" si="3379"/>
        <v>0</v>
      </c>
      <c r="LO737" s="45"/>
      <c r="LP737" s="35"/>
      <c r="LQ737" s="27"/>
      <c r="LR737" s="240">
        <f t="shared" si="3341"/>
        <v>45810</v>
      </c>
      <c r="LS737" s="44">
        <v>15623</v>
      </c>
      <c r="LT737" s="44">
        <f t="shared" si="3380"/>
        <v>79</v>
      </c>
      <c r="LU737" s="44">
        <v>857</v>
      </c>
      <c r="LV737" s="44">
        <f t="shared" si="3367"/>
        <v>3</v>
      </c>
      <c r="LW737" s="44">
        <v>28</v>
      </c>
      <c r="LX737" s="44">
        <f t="shared" si="3342"/>
        <v>2</v>
      </c>
      <c r="LY737" s="44">
        <v>6</v>
      </c>
      <c r="LZ737" s="43"/>
      <c r="MA737" s="238">
        <f t="shared" si="3343"/>
        <v>385</v>
      </c>
      <c r="MB737" s="44">
        <f t="shared" si="3344"/>
        <v>770</v>
      </c>
      <c r="MC737" s="45">
        <f t="shared" si="3345"/>
        <v>9.7468354430379753E-2</v>
      </c>
      <c r="MD737" s="35"/>
      <c r="ME737" s="27"/>
      <c r="MF737" s="240">
        <f t="shared" si="3346"/>
        <v>45810</v>
      </c>
      <c r="MG737" s="44">
        <v>4370</v>
      </c>
      <c r="MH737" s="69">
        <f t="shared" si="3381"/>
        <v>55</v>
      </c>
      <c r="MI737" s="44">
        <v>290</v>
      </c>
      <c r="MJ737" s="44">
        <f t="shared" si="3368"/>
        <v>4</v>
      </c>
      <c r="MK737" s="44">
        <v>20</v>
      </c>
      <c r="ML737" s="44">
        <f t="shared" si="3347"/>
        <v>4</v>
      </c>
      <c r="MM737" s="44">
        <v>0</v>
      </c>
      <c r="MN737" s="43"/>
      <c r="MO737" s="238">
        <v>1100</v>
      </c>
      <c r="MP737" s="44">
        <f t="shared" si="3349"/>
        <v>4400</v>
      </c>
      <c r="MQ737" s="45">
        <f t="shared" si="3350"/>
        <v>0.8</v>
      </c>
      <c r="MR737" s="35" t="s">
        <v>188</v>
      </c>
      <c r="MS737" s="27"/>
      <c r="MT737" s="240">
        <f t="shared" si="3351"/>
        <v>45810</v>
      </c>
      <c r="MU737" s="44">
        <v>6472</v>
      </c>
      <c r="MV737" s="44">
        <f t="shared" si="3382"/>
        <v>108</v>
      </c>
      <c r="MW737" s="44">
        <v>295</v>
      </c>
      <c r="MX737" s="44">
        <f t="shared" si="3369"/>
        <v>7</v>
      </c>
      <c r="MY737" s="44">
        <v>33</v>
      </c>
      <c r="MZ737" s="44">
        <f t="shared" si="3352"/>
        <v>8</v>
      </c>
      <c r="NA737" s="44">
        <v>8</v>
      </c>
      <c r="NB737" s="43"/>
      <c r="NC737" s="238">
        <f t="shared" si="3353"/>
        <v>300</v>
      </c>
      <c r="ND737" s="44">
        <f t="shared" si="3354"/>
        <v>2400</v>
      </c>
      <c r="NE737" s="45">
        <f t="shared" si="3355"/>
        <v>0.22222222222222221</v>
      </c>
      <c r="NF737" s="35"/>
      <c r="NG737" s="27"/>
      <c r="NH737" s="240">
        <f t="shared" si="3356"/>
        <v>45810</v>
      </c>
      <c r="NI737" s="44">
        <v>5536</v>
      </c>
      <c r="NJ737" s="44">
        <f t="shared" si="3383"/>
        <v>225</v>
      </c>
      <c r="NK737" s="44">
        <v>166</v>
      </c>
      <c r="NL737" s="44">
        <f t="shared" si="3370"/>
        <v>1</v>
      </c>
      <c r="NM737" s="44">
        <v>30</v>
      </c>
      <c r="NN737" s="44">
        <f t="shared" si="3357"/>
        <v>1</v>
      </c>
      <c r="NO737" s="44">
        <v>2</v>
      </c>
      <c r="NP737" s="43"/>
      <c r="NQ737" s="238">
        <f t="shared" si="3358"/>
        <v>1100</v>
      </c>
      <c r="NR737" s="44">
        <f t="shared" si="3359"/>
        <v>1100</v>
      </c>
      <c r="NS737" s="45">
        <f t="shared" si="3360"/>
        <v>4.8888888888888891E-2</v>
      </c>
      <c r="NT737" s="35"/>
    </row>
    <row r="738" spans="1:384" ht="15.75" thickBot="1" x14ac:dyDescent="0.25">
      <c r="A738" s="38">
        <v>45814</v>
      </c>
      <c r="B738" s="39">
        <f>IF(A738="","",SUM(J738,LF748,AL738,ET738,AZ738,EF738,LT738,NJ738,MV738,MH738,X738)+SUM(DR753:DR756)+SUM(CP753:CP756)+SUM(CB753:CB756)+SUM(BN753:BN756)+SUM(DD753:DD756)+SUM(JB753:JB756)+SUM(JP753:JP756)+SUM(KD753:KD756)+SUM(KR753:KR756))</f>
        <v>2376</v>
      </c>
      <c r="C738" s="40">
        <f>IF(A738="","",SUM(J738,X738,AL738,AZ738)+SUM(BN753:BN756)+SUM(CB753:CB756)+SUM(CP753:CP756))</f>
        <v>1295</v>
      </c>
      <c r="D738" s="40">
        <f>IF(A738="","",SUM(EF738,ET738)+SUM(DD753:DD756)+SUM(DR753:DR756))</f>
        <v>492</v>
      </c>
      <c r="E738" s="40">
        <f>IF(A738="","",SUM(NJ738,MV738,MH738,ET738,LF748,LT738)+SUM(JB753:JB756)+SUM(JP753:JP756)+SUM(KD753:KD756)+SUM(KR753:KR756))</f>
        <v>657</v>
      </c>
      <c r="F738" s="140"/>
      <c r="G738" s="140"/>
      <c r="H738" s="42"/>
      <c r="I738" s="44">
        <v>40544</v>
      </c>
      <c r="J738" s="44">
        <f t="shared" si="3371"/>
        <v>100</v>
      </c>
      <c r="K738" s="44">
        <v>1995</v>
      </c>
      <c r="L738" s="44">
        <f t="shared" si="3361"/>
        <v>8</v>
      </c>
      <c r="M738" s="44">
        <v>70</v>
      </c>
      <c r="N738" s="44">
        <f t="shared" si="3312"/>
        <v>10</v>
      </c>
      <c r="O738" s="44">
        <v>0</v>
      </c>
      <c r="P738" s="43"/>
      <c r="Q738" s="238">
        <f t="shared" si="3313"/>
        <v>363</v>
      </c>
      <c r="R738" s="44">
        <f t="shared" si="3314"/>
        <v>3630</v>
      </c>
      <c r="S738" s="45">
        <f t="shared" si="3315"/>
        <v>0.36299999999999999</v>
      </c>
      <c r="T738" s="35"/>
      <c r="U738" s="27"/>
      <c r="V738" s="240">
        <f t="shared" si="3316"/>
        <v>45814</v>
      </c>
      <c r="W738" s="44">
        <v>7471</v>
      </c>
      <c r="X738" s="44">
        <f t="shared" si="3372"/>
        <v>81</v>
      </c>
      <c r="Y738" s="44">
        <v>364</v>
      </c>
      <c r="Z738" s="44">
        <f t="shared" si="3362"/>
        <v>3</v>
      </c>
      <c r="AA738" s="44">
        <v>22</v>
      </c>
      <c r="AB738" s="44">
        <f t="shared" si="3317"/>
        <v>3</v>
      </c>
      <c r="AC738" s="44">
        <v>4</v>
      </c>
      <c r="AD738" s="43"/>
      <c r="AE738" s="238">
        <f t="shared" si="3318"/>
        <v>385</v>
      </c>
      <c r="AF738" s="44">
        <f t="shared" si="3319"/>
        <v>1155</v>
      </c>
      <c r="AG738" s="45">
        <f t="shared" si="3320"/>
        <v>0.1425925925925926</v>
      </c>
      <c r="AH738" s="35"/>
      <c r="AI738" s="27"/>
      <c r="AJ738" s="240">
        <f t="shared" si="3321"/>
        <v>45814</v>
      </c>
      <c r="AK738" s="44">
        <v>9933</v>
      </c>
      <c r="AL738" s="44">
        <f t="shared" si="3373"/>
        <v>290</v>
      </c>
      <c r="AM738" s="44">
        <v>266</v>
      </c>
      <c r="AN738" s="44">
        <f t="shared" si="3363"/>
        <v>6</v>
      </c>
      <c r="AO738" s="44">
        <v>45</v>
      </c>
      <c r="AP738" s="44">
        <f t="shared" si="3322"/>
        <v>6</v>
      </c>
      <c r="AQ738" s="44">
        <v>7</v>
      </c>
      <c r="AR738" s="43"/>
      <c r="AS738" s="238">
        <f t="shared" si="3323"/>
        <v>1008</v>
      </c>
      <c r="AT738" s="44">
        <f t="shared" si="3324"/>
        <v>6048</v>
      </c>
      <c r="AU738" s="45">
        <f t="shared" si="3325"/>
        <v>0.20855172413793102</v>
      </c>
      <c r="AV738" s="35"/>
      <c r="AW738" s="27"/>
      <c r="AX738" s="240">
        <f t="shared" si="3326"/>
        <v>45814</v>
      </c>
      <c r="AY738" s="44">
        <v>11213</v>
      </c>
      <c r="AZ738" s="44">
        <f t="shared" si="3374"/>
        <v>86</v>
      </c>
      <c r="BA738" s="44">
        <v>425</v>
      </c>
      <c r="BB738" s="44">
        <f t="shared" si="3364"/>
        <v>2</v>
      </c>
      <c r="BC738" s="44">
        <v>20</v>
      </c>
      <c r="BD738" s="44">
        <f t="shared" si="3327"/>
        <v>3</v>
      </c>
      <c r="BE738" s="44">
        <v>4</v>
      </c>
      <c r="BF738" s="43"/>
      <c r="BG738" s="238">
        <f t="shared" si="3328"/>
        <v>1012</v>
      </c>
      <c r="BH738" s="44">
        <f t="shared" si="3329"/>
        <v>3036</v>
      </c>
      <c r="BI738" s="45">
        <f t="shared" si="3330"/>
        <v>0.3530232558139535</v>
      </c>
      <c r="BJ738" s="35"/>
      <c r="BK738" s="50"/>
      <c r="BL738" s="46"/>
      <c r="BM738" s="43">
        <v>8312</v>
      </c>
      <c r="BN738" s="44">
        <f t="shared" si="3384"/>
        <v>66</v>
      </c>
      <c r="BO738" s="43">
        <v>247</v>
      </c>
      <c r="BP738" s="44">
        <f>IF(BO738="","",BO738-BO734)</f>
        <v>3</v>
      </c>
      <c r="BQ738" s="44">
        <v>32</v>
      </c>
      <c r="BR738" s="44">
        <f t="shared" si="3385"/>
        <v>3</v>
      </c>
      <c r="BS738" s="238">
        <v>0</v>
      </c>
      <c r="BT738" s="60" t="str">
        <f t="shared" si="3386"/>
        <v>ミニ香水</v>
      </c>
      <c r="BU738" s="247">
        <f t="shared" si="3387"/>
        <v>1000</v>
      </c>
      <c r="BV738" s="43">
        <f t="shared" si="3388"/>
        <v>3000</v>
      </c>
      <c r="BW738" s="45">
        <f t="shared" si="3389"/>
        <v>0.45454545454545453</v>
      </c>
      <c r="BX738" s="35"/>
      <c r="BY738" s="27"/>
      <c r="BZ738" s="46"/>
      <c r="CA738" s="43">
        <v>18052</v>
      </c>
      <c r="CB738" s="44">
        <f t="shared" si="3390"/>
        <v>38</v>
      </c>
      <c r="CC738" s="43">
        <v>1011</v>
      </c>
      <c r="CD738" s="44">
        <f>IF(CC738="","",CC738-CC734)</f>
        <v>1</v>
      </c>
      <c r="CE738" s="44">
        <v>2</v>
      </c>
      <c r="CF738" s="44">
        <f t="shared" si="3391"/>
        <v>1</v>
      </c>
      <c r="CG738" s="238">
        <v>12</v>
      </c>
      <c r="CH738" s="60" t="str">
        <f t="shared" si="3392"/>
        <v>デジタルミニカメラ</v>
      </c>
      <c r="CI738" s="247">
        <f t="shared" si="3393"/>
        <v>800</v>
      </c>
      <c r="CJ738" s="43">
        <f t="shared" si="3394"/>
        <v>800</v>
      </c>
      <c r="CK738" s="45">
        <f t="shared" si="3395"/>
        <v>0.21052631578947367</v>
      </c>
      <c r="CL738" s="35" t="s">
        <v>166</v>
      </c>
      <c r="CM738" s="27"/>
      <c r="CN738" s="46"/>
      <c r="CO738" s="43">
        <v>13828</v>
      </c>
      <c r="CP738" s="205">
        <f t="shared" si="3396"/>
        <v>16</v>
      </c>
      <c r="CQ738" s="43">
        <v>535</v>
      </c>
      <c r="CR738" s="44">
        <f>IF(CQ738="","",CQ738-CQ734)</f>
        <v>0</v>
      </c>
      <c r="CS738" s="44">
        <v>26</v>
      </c>
      <c r="CT738" s="44">
        <f t="shared" si="3397"/>
        <v>0</v>
      </c>
      <c r="CU738" s="238">
        <v>0</v>
      </c>
      <c r="CV738" s="62" t="str">
        <f t="shared" si="3398"/>
        <v>ゴールドイヤホン</v>
      </c>
      <c r="CW738" s="247">
        <f t="shared" si="3399"/>
        <v>770</v>
      </c>
      <c r="CX738" s="43">
        <f t="shared" si="3400"/>
        <v>0</v>
      </c>
      <c r="CY738" s="45">
        <f t="shared" si="3401"/>
        <v>0</v>
      </c>
      <c r="CZ738" s="35"/>
      <c r="DA738" s="58"/>
      <c r="DB738" s="46"/>
      <c r="DC738" s="43">
        <v>5737</v>
      </c>
      <c r="DD738" s="44">
        <f t="shared" si="3402"/>
        <v>15</v>
      </c>
      <c r="DE738" s="43">
        <v>191</v>
      </c>
      <c r="DF738" s="44">
        <f>IF(DE738="","",DE738-DE734)</f>
        <v>0</v>
      </c>
      <c r="DG738" s="44">
        <v>5</v>
      </c>
      <c r="DH738" s="44">
        <f t="shared" si="3403"/>
        <v>0</v>
      </c>
      <c r="DI738" s="238">
        <v>3</v>
      </c>
      <c r="DJ738" s="60" t="str">
        <f t="shared" si="3404"/>
        <v>じゃがりこイヤホン</v>
      </c>
      <c r="DK738" s="247">
        <f t="shared" si="3405"/>
        <v>1100</v>
      </c>
      <c r="DL738" s="43">
        <f t="shared" si="3406"/>
        <v>0</v>
      </c>
      <c r="DM738" s="45">
        <f t="shared" si="3407"/>
        <v>0</v>
      </c>
      <c r="DN738" s="80" t="s">
        <v>167</v>
      </c>
      <c r="DO738" s="27"/>
      <c r="DP738" s="46"/>
      <c r="DQ738" s="43">
        <v>14785</v>
      </c>
      <c r="DR738" s="44">
        <f t="shared" si="3408"/>
        <v>61</v>
      </c>
      <c r="DS738" s="43">
        <v>1069</v>
      </c>
      <c r="DT738" s="44">
        <f>IF(DS738="","",DS738-DS734)</f>
        <v>2</v>
      </c>
      <c r="DU738" s="44">
        <v>3</v>
      </c>
      <c r="DV738" s="44">
        <f t="shared" si="3409"/>
        <v>2</v>
      </c>
      <c r="DW738" s="238">
        <v>0</v>
      </c>
      <c r="DX738" s="60" t="str">
        <f t="shared" si="3410"/>
        <v>サンリオFAN</v>
      </c>
      <c r="DY738" s="247">
        <f t="shared" si="3411"/>
        <v>1100</v>
      </c>
      <c r="DZ738" s="43">
        <f t="shared" si="3412"/>
        <v>2200</v>
      </c>
      <c r="EA738" s="45">
        <f t="shared" si="3413"/>
        <v>0.36065573770491804</v>
      </c>
      <c r="EB738" s="35"/>
      <c r="EC738" s="27"/>
      <c r="ED738" s="240">
        <f t="shared" si="3331"/>
        <v>45814</v>
      </c>
      <c r="EE738" s="44">
        <v>23789</v>
      </c>
      <c r="EF738" s="44">
        <f t="shared" si="3375"/>
        <v>105</v>
      </c>
      <c r="EG738" s="44">
        <v>1369</v>
      </c>
      <c r="EH738" s="44">
        <f t="shared" si="3365"/>
        <v>2</v>
      </c>
      <c r="EI738" s="44">
        <v>13</v>
      </c>
      <c r="EJ738" s="44">
        <f t="shared" si="3332"/>
        <v>3</v>
      </c>
      <c r="EK738" s="44">
        <v>7</v>
      </c>
      <c r="EL738" s="43"/>
      <c r="EM738" s="238">
        <f t="shared" si="3333"/>
        <v>880</v>
      </c>
      <c r="EN738" s="44">
        <f t="shared" si="3334"/>
        <v>2640</v>
      </c>
      <c r="EO738" s="45">
        <f t="shared" si="3335"/>
        <v>0.25142857142857145</v>
      </c>
      <c r="EP738" s="35"/>
      <c r="EQ738" s="27"/>
      <c r="ER738" s="240">
        <f t="shared" si="3336"/>
        <v>45814</v>
      </c>
      <c r="ES738" s="44">
        <v>2809</v>
      </c>
      <c r="ET738" s="44">
        <f t="shared" si="3376"/>
        <v>68</v>
      </c>
      <c r="EU738" s="44">
        <v>87</v>
      </c>
      <c r="EV738" s="44">
        <f t="shared" si="3366"/>
        <v>5</v>
      </c>
      <c r="EW738" s="44">
        <v>32</v>
      </c>
      <c r="EX738" s="44">
        <f t="shared" si="3337"/>
        <v>5</v>
      </c>
      <c r="EY738" s="44">
        <v>3</v>
      </c>
      <c r="EZ738" s="43"/>
      <c r="FA738" s="238">
        <f t="shared" si="3338"/>
        <v>726</v>
      </c>
      <c r="FB738" s="44">
        <f t="shared" si="3339"/>
        <v>3630</v>
      </c>
      <c r="FC738" s="45">
        <f t="shared" si="3340"/>
        <v>0.5338235294117647</v>
      </c>
      <c r="FD738" s="35"/>
      <c r="HW738" s="181"/>
      <c r="HX738" s="27"/>
      <c r="HY738" s="27"/>
      <c r="HZ738" s="137"/>
      <c r="IA738" s="27"/>
      <c r="IC738" s="174"/>
      <c r="ID738" s="27"/>
      <c r="IE738" s="27"/>
      <c r="IF738" s="27"/>
      <c r="IG738" s="27"/>
      <c r="IH738" s="27"/>
      <c r="IL738" s="27"/>
      <c r="IM738" s="27"/>
      <c r="IN738" s="137"/>
      <c r="IO738" s="27"/>
      <c r="IQ738" s="174"/>
      <c r="IR738" s="27"/>
      <c r="IS738" s="27"/>
      <c r="IT738" s="27"/>
      <c r="IU738" s="27"/>
      <c r="IV738" s="27"/>
      <c r="IY738" s="33"/>
      <c r="IZ738" s="46"/>
      <c r="JA738" s="43">
        <v>2482</v>
      </c>
      <c r="JB738" s="205">
        <f t="shared" si="3414"/>
        <v>9</v>
      </c>
      <c r="JC738" s="43">
        <v>71</v>
      </c>
      <c r="JD738" s="44">
        <f>IF(JC738="","",JC738-JC734)</f>
        <v>0</v>
      </c>
      <c r="JE738" s="44">
        <v>24</v>
      </c>
      <c r="JF738" s="44">
        <f t="shared" si="3415"/>
        <v>0</v>
      </c>
      <c r="JG738" s="238">
        <v>-4</v>
      </c>
      <c r="JH738" s="62" t="str">
        <f t="shared" si="3416"/>
        <v>ゴールドイヤホン</v>
      </c>
      <c r="JI738" s="247">
        <f t="shared" si="3417"/>
        <v>770</v>
      </c>
      <c r="JJ738" s="43">
        <f t="shared" si="3418"/>
        <v>0</v>
      </c>
      <c r="JK738" s="45">
        <f t="shared" si="3419"/>
        <v>0</v>
      </c>
      <c r="JL738" s="35" t="s">
        <v>169</v>
      </c>
      <c r="JM738" s="27"/>
      <c r="JN738" s="46"/>
      <c r="JO738" s="43">
        <v>3115</v>
      </c>
      <c r="JP738" s="44">
        <f t="shared" si="3420"/>
        <v>27</v>
      </c>
      <c r="JQ738" s="43">
        <v>72</v>
      </c>
      <c r="JR738" s="44">
        <f>IF(JQ738="","",JQ738-JQ734)</f>
        <v>0</v>
      </c>
      <c r="JS738" s="44">
        <v>8</v>
      </c>
      <c r="JT738" s="44">
        <f t="shared" si="3421"/>
        <v>0</v>
      </c>
      <c r="JU738" s="238">
        <v>0</v>
      </c>
      <c r="JV738" s="60" t="str">
        <f t="shared" si="3422"/>
        <v>ジャグラーサウンドボタン</v>
      </c>
      <c r="JW738" s="247">
        <f t="shared" si="3423"/>
        <v>900</v>
      </c>
      <c r="JX738" s="43">
        <f t="shared" si="3424"/>
        <v>0</v>
      </c>
      <c r="JY738" s="45">
        <f t="shared" si="3425"/>
        <v>0</v>
      </c>
      <c r="JZ738" s="35"/>
      <c r="KA738" s="245"/>
      <c r="KB738" s="46"/>
      <c r="KC738" s="43">
        <v>2043</v>
      </c>
      <c r="KD738" s="44">
        <f t="shared" si="3426"/>
        <v>72</v>
      </c>
      <c r="KE738" s="43">
        <v>72</v>
      </c>
      <c r="KF738" s="44">
        <f>IF(KE738="","",KE738-KE734)</f>
        <v>1</v>
      </c>
      <c r="KG738" s="44">
        <v>23</v>
      </c>
      <c r="KH738" s="44">
        <f t="shared" si="3427"/>
        <v>1</v>
      </c>
      <c r="KI738" s="238">
        <v>0</v>
      </c>
      <c r="KJ738" s="60" t="str">
        <f t="shared" si="3428"/>
        <v>サンリオキーケース</v>
      </c>
      <c r="KK738" s="247">
        <f t="shared" si="3429"/>
        <v>726</v>
      </c>
      <c r="KL738" s="43">
        <f t="shared" si="3430"/>
        <v>726</v>
      </c>
      <c r="KM738" s="45">
        <f t="shared" si="3431"/>
        <v>0.10083333333333333</v>
      </c>
      <c r="KN738" s="35"/>
      <c r="KO738" s="27"/>
      <c r="KP738" s="46"/>
      <c r="KQ738" s="43">
        <v>2531</v>
      </c>
      <c r="KR738" s="44">
        <f t="shared" si="3432"/>
        <v>40</v>
      </c>
      <c r="KS738" s="43">
        <v>60</v>
      </c>
      <c r="KT738" s="44">
        <f>IF(KS738="","",KS738-KS734)</f>
        <v>2</v>
      </c>
      <c r="KU738" s="44">
        <v>10</v>
      </c>
      <c r="KV738" s="44">
        <f t="shared" si="3433"/>
        <v>2</v>
      </c>
      <c r="KW738" s="238">
        <v>0</v>
      </c>
      <c r="KX738" s="60" t="str">
        <f t="shared" si="3434"/>
        <v>たまごっちアイカラー</v>
      </c>
      <c r="KY738" s="247">
        <f t="shared" si="3435"/>
        <v>1200</v>
      </c>
      <c r="KZ738" s="43">
        <f t="shared" si="3436"/>
        <v>2400</v>
      </c>
      <c r="LA738" s="45">
        <f t="shared" si="3437"/>
        <v>0.6</v>
      </c>
      <c r="LB738" s="35"/>
      <c r="LC738" s="27"/>
      <c r="LD738" s="74"/>
      <c r="LE738" s="75"/>
      <c r="LF738" s="75"/>
      <c r="LG738" s="75">
        <v>1165</v>
      </c>
      <c r="LH738" s="75">
        <v>0</v>
      </c>
      <c r="LI738" s="76">
        <v>2</v>
      </c>
      <c r="LJ738" s="75">
        <v>0</v>
      </c>
      <c r="LK738" s="75">
        <v>0</v>
      </c>
      <c r="LL738" s="77" t="str">
        <f t="shared" ref="LL738" si="3440">IF(LE736="","",LL735)</f>
        <v>スヌーピー、アンパンマンぬいぐるみ</v>
      </c>
      <c r="LM738" s="251">
        <f t="shared" ref="LM738" si="3441">IF(LF736="","",LM735)</f>
        <v>1000</v>
      </c>
      <c r="LN738" s="75">
        <f t="shared" si="3379"/>
        <v>0</v>
      </c>
      <c r="LO738" s="79"/>
      <c r="LP738" s="35"/>
      <c r="LQ738" s="27"/>
      <c r="LR738" s="240">
        <f t="shared" si="3341"/>
        <v>45814</v>
      </c>
      <c r="LS738" s="44">
        <v>15645</v>
      </c>
      <c r="LT738" s="69">
        <f t="shared" si="3380"/>
        <v>22</v>
      </c>
      <c r="LU738" s="44">
        <v>857</v>
      </c>
      <c r="LV738" s="44">
        <f t="shared" si="3367"/>
        <v>0</v>
      </c>
      <c r="LW738" s="44">
        <v>34</v>
      </c>
      <c r="LX738" s="44">
        <f t="shared" si="3342"/>
        <v>0</v>
      </c>
      <c r="LY738" s="44">
        <v>-6</v>
      </c>
      <c r="LZ738" s="43"/>
      <c r="MA738" s="238">
        <f t="shared" si="3343"/>
        <v>385</v>
      </c>
      <c r="MB738" s="44">
        <f t="shared" si="3344"/>
        <v>0</v>
      </c>
      <c r="MC738" s="45">
        <f t="shared" si="3345"/>
        <v>0</v>
      </c>
      <c r="MD738" s="35"/>
      <c r="ME738" s="27"/>
      <c r="MF738" s="240">
        <f t="shared" si="3346"/>
        <v>45814</v>
      </c>
      <c r="MG738" s="44">
        <v>4406</v>
      </c>
      <c r="MH738" s="69">
        <f t="shared" si="3381"/>
        <v>36</v>
      </c>
      <c r="MI738" s="44">
        <v>290</v>
      </c>
      <c r="MJ738" s="44">
        <f t="shared" si="3368"/>
        <v>0</v>
      </c>
      <c r="MK738" s="44">
        <v>20</v>
      </c>
      <c r="ML738" s="44">
        <f t="shared" si="3347"/>
        <v>0</v>
      </c>
      <c r="MM738" s="44">
        <v>8</v>
      </c>
      <c r="MN738" s="43"/>
      <c r="MO738" s="238">
        <f t="shared" si="3348"/>
        <v>1100</v>
      </c>
      <c r="MP738" s="44">
        <f t="shared" si="3349"/>
        <v>0</v>
      </c>
      <c r="MQ738" s="45">
        <f t="shared" si="3350"/>
        <v>0</v>
      </c>
      <c r="MR738" s="35"/>
      <c r="MS738" s="27"/>
      <c r="MT738" s="240">
        <f t="shared" si="3351"/>
        <v>45814</v>
      </c>
      <c r="MU738" s="44">
        <v>6519</v>
      </c>
      <c r="MV738" s="69">
        <f t="shared" si="3382"/>
        <v>47</v>
      </c>
      <c r="MW738" s="44">
        <v>301</v>
      </c>
      <c r="MX738" s="44">
        <f t="shared" si="3369"/>
        <v>6</v>
      </c>
      <c r="MY738" s="44">
        <v>38</v>
      </c>
      <c r="MZ738" s="44">
        <f t="shared" si="3352"/>
        <v>3</v>
      </c>
      <c r="NA738" s="44">
        <v>0</v>
      </c>
      <c r="NB738" s="43"/>
      <c r="NC738" s="238">
        <f t="shared" si="3353"/>
        <v>300</v>
      </c>
      <c r="ND738" s="44">
        <f t="shared" si="3354"/>
        <v>900</v>
      </c>
      <c r="NE738" s="45">
        <f t="shared" si="3355"/>
        <v>0.19148936170212766</v>
      </c>
      <c r="NF738" s="35"/>
      <c r="NG738" s="27"/>
      <c r="NH738" s="240">
        <f t="shared" si="3356"/>
        <v>45814</v>
      </c>
      <c r="NI738" s="44">
        <v>5606</v>
      </c>
      <c r="NJ738" s="44">
        <f t="shared" si="3383"/>
        <v>70</v>
      </c>
      <c r="NK738" s="44">
        <v>167</v>
      </c>
      <c r="NL738" s="44">
        <f t="shared" si="3370"/>
        <v>1</v>
      </c>
      <c r="NM738" s="44">
        <v>31</v>
      </c>
      <c r="NN738" s="44">
        <f t="shared" si="3357"/>
        <v>1</v>
      </c>
      <c r="NO738" s="44">
        <v>0</v>
      </c>
      <c r="NP738" s="43"/>
      <c r="NQ738" s="238">
        <f t="shared" si="3358"/>
        <v>1100</v>
      </c>
      <c r="NR738" s="44">
        <f t="shared" si="3359"/>
        <v>1100</v>
      </c>
      <c r="NS738" s="45">
        <f t="shared" si="3360"/>
        <v>0.15714285714285714</v>
      </c>
      <c r="NT738" s="35"/>
    </row>
    <row r="739" spans="1:384" ht="15.75" thickTop="1" x14ac:dyDescent="0.2">
      <c r="A739" s="38">
        <v>45817</v>
      </c>
      <c r="B739" s="39">
        <f>IF(A739="","",SUM(J739,LF751,AL739,ET739,AZ739,EF739,LT739,NJ739,MV739,MH739,X739)+SUM(DR757:DR760)+SUM(CP757:CP760)+SUM(CB757:CB760)+SUM(BN757:BN760)+SUM(DD757:DD760)+SUM(JB757:JB760)+SUM(JP757:JP760)+SUM(KD757:KD760)+SUM(KR757:KR760))</f>
        <v>3315</v>
      </c>
      <c r="C739" s="40">
        <f>IF(A739="","",SUM(J739,X739,AL739,AZ739)+SUM(BN757:BN760)+SUM(CB757:CB760)+SUM(CP757:CP760))</f>
        <v>1266</v>
      </c>
      <c r="D739" s="40">
        <f>IF(A739="","",SUM(EF739,LT739)+SUM(DD757:DD760)+SUM(DR757:DR760))</f>
        <v>534</v>
      </c>
      <c r="E739" s="40">
        <f>IF(A739="","",SUM(NJ739,MV739,MH739,ET739,LF751)+SUM(JB757:JB760)+SUM(JP757:JP760)+SUM(KD757:KD760)+SUM(KR757:KR760))</f>
        <v>1515</v>
      </c>
      <c r="F739" s="140"/>
      <c r="G739" s="140"/>
      <c r="H739" s="42"/>
      <c r="I739" s="44">
        <v>40638</v>
      </c>
      <c r="J739" s="44">
        <f t="shared" si="3371"/>
        <v>94</v>
      </c>
      <c r="K739" s="44">
        <v>2003</v>
      </c>
      <c r="L739" s="44">
        <f t="shared" si="3361"/>
        <v>8</v>
      </c>
      <c r="M739" s="44">
        <v>60</v>
      </c>
      <c r="N739" s="44">
        <f t="shared" si="3312"/>
        <v>10</v>
      </c>
      <c r="O739" s="44">
        <v>0</v>
      </c>
      <c r="P739" s="43"/>
      <c r="Q739" s="238">
        <f t="shared" si="3313"/>
        <v>363</v>
      </c>
      <c r="R739" s="44">
        <f t="shared" si="3314"/>
        <v>3630</v>
      </c>
      <c r="S739" s="45">
        <f t="shared" si="3315"/>
        <v>0.38617021276595742</v>
      </c>
      <c r="T739" s="35"/>
      <c r="U739" s="27"/>
      <c r="V739" s="240">
        <f t="shared" si="3316"/>
        <v>45817</v>
      </c>
      <c r="W739" s="44">
        <v>7592</v>
      </c>
      <c r="X739" s="44">
        <f t="shared" si="3372"/>
        <v>121</v>
      </c>
      <c r="Y739" s="44">
        <v>368</v>
      </c>
      <c r="Z739" s="44">
        <f t="shared" si="3362"/>
        <v>4</v>
      </c>
      <c r="AA739" s="44">
        <v>19</v>
      </c>
      <c r="AB739" s="44">
        <f t="shared" si="3317"/>
        <v>7</v>
      </c>
      <c r="AC739" s="44">
        <v>17</v>
      </c>
      <c r="AD739" s="43"/>
      <c r="AE739" s="238">
        <f t="shared" si="3318"/>
        <v>385</v>
      </c>
      <c r="AF739" s="44">
        <f t="shared" si="3319"/>
        <v>2695</v>
      </c>
      <c r="AG739" s="45">
        <f t="shared" si="3320"/>
        <v>0.22272727272727272</v>
      </c>
      <c r="AH739" s="35"/>
      <c r="AI739" s="27"/>
      <c r="AJ739" s="240">
        <f t="shared" si="3321"/>
        <v>45817</v>
      </c>
      <c r="AK739" s="44">
        <v>10101</v>
      </c>
      <c r="AL739" s="44">
        <f t="shared" si="3373"/>
        <v>168</v>
      </c>
      <c r="AM739" s="44">
        <v>270</v>
      </c>
      <c r="AN739" s="44">
        <f t="shared" si="3363"/>
        <v>4</v>
      </c>
      <c r="AO739" s="44">
        <v>45</v>
      </c>
      <c r="AP739" s="44">
        <f t="shared" si="3322"/>
        <v>7</v>
      </c>
      <c r="AQ739" s="44">
        <v>6</v>
      </c>
      <c r="AR739" s="43"/>
      <c r="AS739" s="238">
        <f t="shared" si="3323"/>
        <v>1008</v>
      </c>
      <c r="AT739" s="44">
        <f t="shared" si="3324"/>
        <v>7056</v>
      </c>
      <c r="AU739" s="45">
        <f t="shared" si="3325"/>
        <v>0.42</v>
      </c>
      <c r="AV739" s="35"/>
      <c r="AW739" s="27"/>
      <c r="AX739" s="240">
        <f t="shared" si="3326"/>
        <v>45817</v>
      </c>
      <c r="AY739" s="44">
        <v>11398</v>
      </c>
      <c r="AZ739" s="44">
        <f t="shared" si="3374"/>
        <v>185</v>
      </c>
      <c r="BA739" s="44">
        <v>426</v>
      </c>
      <c r="BB739" s="44">
        <f t="shared" si="3364"/>
        <v>1</v>
      </c>
      <c r="BC739" s="44">
        <v>23</v>
      </c>
      <c r="BD739" s="44">
        <f t="shared" si="3327"/>
        <v>1</v>
      </c>
      <c r="BE739" s="44">
        <v>1</v>
      </c>
      <c r="BF739" s="43"/>
      <c r="BG739" s="238">
        <f t="shared" si="3328"/>
        <v>1012</v>
      </c>
      <c r="BH739" s="44">
        <f t="shared" si="3329"/>
        <v>1012</v>
      </c>
      <c r="BI739" s="45">
        <f t="shared" si="3330"/>
        <v>5.47027027027027E-2</v>
      </c>
      <c r="BJ739" s="35"/>
      <c r="BK739" s="50"/>
      <c r="BL739" s="46"/>
      <c r="BM739" s="44">
        <v>8797</v>
      </c>
      <c r="BN739" s="44">
        <f t="shared" si="3384"/>
        <v>195</v>
      </c>
      <c r="BO739" s="44">
        <v>510</v>
      </c>
      <c r="BP739" s="44">
        <f>IF(BO739="","",BO739-BO735)</f>
        <v>7</v>
      </c>
      <c r="BQ739" s="44">
        <v>30</v>
      </c>
      <c r="BR739" s="44">
        <f t="shared" si="3385"/>
        <v>8</v>
      </c>
      <c r="BS739" s="236">
        <v>12</v>
      </c>
      <c r="BT739" s="60" t="str">
        <f t="shared" si="3386"/>
        <v>ニキ</v>
      </c>
      <c r="BU739" s="247">
        <f t="shared" si="3387"/>
        <v>800</v>
      </c>
      <c r="BV739" s="44">
        <f t="shared" si="3388"/>
        <v>6400</v>
      </c>
      <c r="BW739" s="45">
        <f t="shared" si="3389"/>
        <v>0.3282051282051282</v>
      </c>
      <c r="BX739" s="35"/>
      <c r="BY739" s="27"/>
      <c r="BZ739" s="46"/>
      <c r="CA739" s="44">
        <v>14931</v>
      </c>
      <c r="CB739" s="44">
        <f t="shared" si="3390"/>
        <v>34</v>
      </c>
      <c r="CC739" s="44">
        <v>1775</v>
      </c>
      <c r="CD739" s="44">
        <f>IF(CC739="","",CC739-CC735)</f>
        <v>6</v>
      </c>
      <c r="CE739" s="44">
        <v>35</v>
      </c>
      <c r="CF739" s="44">
        <f t="shared" si="3391"/>
        <v>7</v>
      </c>
      <c r="CG739" s="236">
        <v>8</v>
      </c>
      <c r="CH739" s="60" t="str">
        <f t="shared" si="3392"/>
        <v>スプランキーマスコット</v>
      </c>
      <c r="CI739" s="247">
        <f t="shared" si="3393"/>
        <v>165</v>
      </c>
      <c r="CJ739" s="44">
        <f t="shared" si="3394"/>
        <v>1155</v>
      </c>
      <c r="CK739" s="45">
        <f t="shared" si="3395"/>
        <v>0.33970588235294119</v>
      </c>
      <c r="CL739" s="35"/>
      <c r="CM739" s="27"/>
      <c r="CN739" s="46"/>
      <c r="CO739" s="44">
        <v>18156</v>
      </c>
      <c r="CP739" s="44">
        <f t="shared" si="3396"/>
        <v>70</v>
      </c>
      <c r="CQ739" s="44">
        <v>841</v>
      </c>
      <c r="CR739" s="44">
        <f>IF(CQ739="","",CQ739-CQ735)</f>
        <v>5</v>
      </c>
      <c r="CS739" s="44">
        <v>55</v>
      </c>
      <c r="CT739" s="44">
        <f t="shared" si="3397"/>
        <v>5</v>
      </c>
      <c r="CU739" s="236">
        <v>0</v>
      </c>
      <c r="CV739" s="60" t="str">
        <f t="shared" si="3398"/>
        <v>サンリオシューズキーホルダー</v>
      </c>
      <c r="CW739" s="247">
        <f t="shared" si="3399"/>
        <v>396</v>
      </c>
      <c r="CX739" s="44">
        <f t="shared" si="3400"/>
        <v>1980</v>
      </c>
      <c r="CY739" s="45">
        <f t="shared" si="3401"/>
        <v>0.28285714285714286</v>
      </c>
      <c r="CZ739" s="35"/>
      <c r="DA739" s="58"/>
      <c r="DB739" s="46"/>
      <c r="DC739" s="44">
        <v>5552</v>
      </c>
      <c r="DD739" s="44">
        <f t="shared" si="3402"/>
        <v>44</v>
      </c>
      <c r="DE739" s="44">
        <v>312</v>
      </c>
      <c r="DF739" s="44">
        <f>IF(DE739="","",DE739-DE735)</f>
        <v>7</v>
      </c>
      <c r="DG739" s="44">
        <v>63</v>
      </c>
      <c r="DH739" s="44">
        <f t="shared" si="3403"/>
        <v>7</v>
      </c>
      <c r="DI739" s="236">
        <v>0</v>
      </c>
      <c r="DJ739" s="60" t="str">
        <f t="shared" si="3404"/>
        <v>スプランキーラバー</v>
      </c>
      <c r="DK739" s="247">
        <f t="shared" si="3405"/>
        <v>187</v>
      </c>
      <c r="DL739" s="44">
        <f t="shared" si="3406"/>
        <v>1309</v>
      </c>
      <c r="DM739" s="45">
        <f t="shared" si="3407"/>
        <v>0.29749999999999999</v>
      </c>
      <c r="DN739" s="35"/>
      <c r="DO739" s="27"/>
      <c r="DP739" s="46"/>
      <c r="DQ739" s="44">
        <v>11502</v>
      </c>
      <c r="DR739" s="44">
        <f t="shared" si="3408"/>
        <v>41</v>
      </c>
      <c r="DS739" s="44">
        <v>1317</v>
      </c>
      <c r="DT739" s="44">
        <f>IF(DS739="","",DS739-DS735)</f>
        <v>0</v>
      </c>
      <c r="DU739" s="44">
        <v>20</v>
      </c>
      <c r="DV739" s="44">
        <f t="shared" si="3409"/>
        <v>0</v>
      </c>
      <c r="DW739" s="236">
        <v>0</v>
      </c>
      <c r="DX739" s="60" t="str">
        <f t="shared" si="3410"/>
        <v>ギャルキティキーケース</v>
      </c>
      <c r="DY739" s="247">
        <f t="shared" si="3411"/>
        <v>726</v>
      </c>
      <c r="DZ739" s="44">
        <f t="shared" si="3412"/>
        <v>0</v>
      </c>
      <c r="EA739" s="45">
        <f t="shared" si="3413"/>
        <v>0</v>
      </c>
      <c r="EB739" s="35"/>
      <c r="EC739" s="27"/>
      <c r="ED739" s="240">
        <f t="shared" si="3331"/>
        <v>45817</v>
      </c>
      <c r="EE739" s="44">
        <v>23868</v>
      </c>
      <c r="EF739" s="44">
        <f t="shared" si="3375"/>
        <v>79</v>
      </c>
      <c r="EG739" s="44">
        <v>1376</v>
      </c>
      <c r="EH739" s="44">
        <f t="shared" si="3365"/>
        <v>7</v>
      </c>
      <c r="EI739" s="44">
        <v>12</v>
      </c>
      <c r="EJ739" s="44">
        <f t="shared" si="3332"/>
        <v>8</v>
      </c>
      <c r="EK739" s="44">
        <v>4</v>
      </c>
      <c r="EL739" s="43"/>
      <c r="EM739" s="238">
        <f t="shared" si="3333"/>
        <v>880</v>
      </c>
      <c r="EN739" s="44">
        <f t="shared" si="3334"/>
        <v>7040</v>
      </c>
      <c r="EO739" s="45">
        <f t="shared" si="3335"/>
        <v>0.89113924050632909</v>
      </c>
      <c r="EP739" s="35"/>
      <c r="EQ739" s="27"/>
      <c r="ER739" s="240">
        <f t="shared" si="3336"/>
        <v>45817</v>
      </c>
      <c r="ES739" s="44">
        <v>2938</v>
      </c>
      <c r="ET739" s="44">
        <f t="shared" si="3376"/>
        <v>129</v>
      </c>
      <c r="EU739" s="44">
        <v>90</v>
      </c>
      <c r="EV739" s="44">
        <f t="shared" si="3366"/>
        <v>3</v>
      </c>
      <c r="EW739" s="44">
        <v>32</v>
      </c>
      <c r="EX739" s="44">
        <f t="shared" si="3337"/>
        <v>3</v>
      </c>
      <c r="EY739" s="44">
        <v>3</v>
      </c>
      <c r="EZ739" s="43"/>
      <c r="FA739" s="238">
        <f t="shared" si="3338"/>
        <v>726</v>
      </c>
      <c r="FB739" s="44">
        <f t="shared" si="3339"/>
        <v>2178</v>
      </c>
      <c r="FC739" s="45">
        <f t="shared" si="3340"/>
        <v>0.16883720930232557</v>
      </c>
      <c r="FD739" s="35"/>
      <c r="HW739" s="181"/>
      <c r="HX739" s="27"/>
      <c r="HY739" s="27"/>
      <c r="HZ739" s="137"/>
      <c r="IA739" s="27"/>
      <c r="IC739" s="174"/>
      <c r="ID739" s="27"/>
      <c r="IE739" s="27"/>
      <c r="IF739" s="27"/>
      <c r="IG739" s="27"/>
      <c r="IH739" s="27"/>
      <c r="IL739" s="27"/>
      <c r="IM739" s="27"/>
      <c r="IN739" s="137"/>
      <c r="IO739" s="27"/>
      <c r="IQ739" s="174"/>
      <c r="IR739" s="27"/>
      <c r="IS739" s="27"/>
      <c r="IT739" s="27"/>
      <c r="IU739" s="27"/>
      <c r="IV739" s="27"/>
      <c r="IY739" s="33"/>
      <c r="IZ739" s="46"/>
      <c r="JA739" s="44">
        <v>2232</v>
      </c>
      <c r="JB739" s="69">
        <f t="shared" si="3414"/>
        <v>29</v>
      </c>
      <c r="JC739" s="44">
        <v>76</v>
      </c>
      <c r="JD739" s="44">
        <f>IF(JC739="","",JC739-JC735)</f>
        <v>0</v>
      </c>
      <c r="JE739" s="44">
        <v>22</v>
      </c>
      <c r="JF739" s="44">
        <f t="shared" si="3415"/>
        <v>0</v>
      </c>
      <c r="JG739" s="236">
        <v>0</v>
      </c>
      <c r="JH739" s="60" t="str">
        <f t="shared" si="3416"/>
        <v>アンパンマンもちふわ</v>
      </c>
      <c r="JI739" s="247">
        <f t="shared" si="3417"/>
        <v>673</v>
      </c>
      <c r="JJ739" s="44">
        <f t="shared" si="3418"/>
        <v>0</v>
      </c>
      <c r="JK739" s="45">
        <f t="shared" si="3419"/>
        <v>0</v>
      </c>
      <c r="JL739" s="35"/>
      <c r="JM739" s="27"/>
      <c r="JN739" s="46"/>
      <c r="JO739" s="44">
        <v>1943</v>
      </c>
      <c r="JP739" s="205">
        <f t="shared" si="3420"/>
        <v>14</v>
      </c>
      <c r="JQ739" s="44">
        <v>92</v>
      </c>
      <c r="JR739" s="44">
        <f>IF(JQ739="","",JQ739-JQ735)</f>
        <v>2</v>
      </c>
      <c r="JS739" s="44">
        <v>40</v>
      </c>
      <c r="JT739" s="44">
        <f t="shared" si="3421"/>
        <v>2</v>
      </c>
      <c r="JU739" s="236">
        <v>10</v>
      </c>
      <c r="JV739" s="62" t="str">
        <f t="shared" si="3422"/>
        <v>SPGマスコット</v>
      </c>
      <c r="JW739" s="247">
        <f t="shared" si="3423"/>
        <v>165</v>
      </c>
      <c r="JX739" s="44">
        <f t="shared" si="3424"/>
        <v>330</v>
      </c>
      <c r="JY739" s="45">
        <f t="shared" si="3425"/>
        <v>0.23571428571428571</v>
      </c>
      <c r="JZ739" s="35" t="s">
        <v>170</v>
      </c>
      <c r="KA739" s="245"/>
      <c r="KB739" s="46"/>
      <c r="KC739" s="44">
        <v>2704</v>
      </c>
      <c r="KD739" s="69">
        <f t="shared" si="3426"/>
        <v>20</v>
      </c>
      <c r="KE739" s="44">
        <v>203</v>
      </c>
      <c r="KF739" s="44">
        <f>IF(KE739="","",KE739-KE735)</f>
        <v>1</v>
      </c>
      <c r="KG739" s="44">
        <v>70</v>
      </c>
      <c r="KH739" s="44">
        <f t="shared" si="3427"/>
        <v>0</v>
      </c>
      <c r="KI739" s="236">
        <v>30</v>
      </c>
      <c r="KJ739" s="60" t="str">
        <f t="shared" si="3428"/>
        <v>おさるのジョージラバー</v>
      </c>
      <c r="KK739" s="247">
        <f t="shared" si="3429"/>
        <v>335</v>
      </c>
      <c r="KL739" s="44">
        <f t="shared" si="3430"/>
        <v>0</v>
      </c>
      <c r="KM739" s="45">
        <f t="shared" si="3431"/>
        <v>0</v>
      </c>
      <c r="KN739" s="35"/>
      <c r="KO739" s="27"/>
      <c r="KP739" s="46"/>
      <c r="KQ739" s="44">
        <v>3358</v>
      </c>
      <c r="KR739" s="44">
        <f t="shared" si="3432"/>
        <v>35</v>
      </c>
      <c r="KS739" s="44">
        <v>166</v>
      </c>
      <c r="KT739" s="44">
        <f>IF(KS739="","",KS739-KS735)</f>
        <v>5</v>
      </c>
      <c r="KU739" s="44">
        <v>12</v>
      </c>
      <c r="KV739" s="44">
        <f t="shared" si="3433"/>
        <v>5</v>
      </c>
      <c r="KW739" s="236">
        <v>14</v>
      </c>
      <c r="KX739" s="60" t="str">
        <f t="shared" si="3434"/>
        <v>グミッツェルプチ</v>
      </c>
      <c r="KY739" s="247">
        <f t="shared" si="3435"/>
        <v>189</v>
      </c>
      <c r="KZ739" s="44">
        <f t="shared" si="3436"/>
        <v>945</v>
      </c>
      <c r="LA739" s="45">
        <f t="shared" si="3437"/>
        <v>0.27</v>
      </c>
      <c r="LB739" s="35"/>
      <c r="LC739" s="27"/>
      <c r="LD739" s="240">
        <f>IF(A735="","",A735)</f>
        <v>45803</v>
      </c>
      <c r="LE739" s="238">
        <v>65058</v>
      </c>
      <c r="LF739" s="252">
        <f>IF(LE739="","",LE739-LE736)</f>
        <v>11</v>
      </c>
      <c r="LG739" s="238">
        <v>444</v>
      </c>
      <c r="LH739" s="238">
        <f t="shared" ref="LH739:LH741" si="3442">IF(LG739="","",LG739-LG736)</f>
        <v>0</v>
      </c>
      <c r="LI739" s="43">
        <v>2</v>
      </c>
      <c r="LJ739" s="43">
        <v>0</v>
      </c>
      <c r="LK739" s="238">
        <v>0</v>
      </c>
      <c r="LL739" s="246" t="str">
        <f t="shared" ref="LL739" si="3443">IF(LE739="","",LL736)</f>
        <v>コキンちゃん、赤ちゃんマン</v>
      </c>
      <c r="LM739" s="239">
        <f t="shared" ref="LM739" si="3444">IF(LF739="","",LM736)</f>
        <v>1000</v>
      </c>
      <c r="LN739" s="87">
        <f t="shared" si="3379"/>
        <v>0</v>
      </c>
      <c r="LO739" s="242"/>
      <c r="LP739" s="35"/>
      <c r="LQ739" s="27"/>
      <c r="LR739" s="240">
        <f t="shared" si="3341"/>
        <v>45817</v>
      </c>
      <c r="LS739" s="44">
        <v>15721</v>
      </c>
      <c r="LT739" s="69">
        <f t="shared" si="3380"/>
        <v>76</v>
      </c>
      <c r="LU739" s="44">
        <v>857</v>
      </c>
      <c r="LV739" s="44">
        <f t="shared" si="3367"/>
        <v>0</v>
      </c>
      <c r="LW739" s="44">
        <v>28</v>
      </c>
      <c r="LX739" s="44">
        <f t="shared" si="3342"/>
        <v>0</v>
      </c>
      <c r="LY739" s="44">
        <v>7</v>
      </c>
      <c r="LZ739" s="43"/>
      <c r="MA739" s="238">
        <f t="shared" si="3343"/>
        <v>385</v>
      </c>
      <c r="MB739" s="44">
        <f t="shared" si="3344"/>
        <v>0</v>
      </c>
      <c r="MC739" s="45">
        <f t="shared" si="3345"/>
        <v>0</v>
      </c>
      <c r="MD739" s="35"/>
      <c r="ME739" s="27"/>
      <c r="MF739" s="240">
        <f t="shared" si="3346"/>
        <v>45817</v>
      </c>
      <c r="MG739" s="44">
        <v>4475</v>
      </c>
      <c r="MH739" s="69">
        <f t="shared" si="3381"/>
        <v>69</v>
      </c>
      <c r="MI739" s="44">
        <v>294</v>
      </c>
      <c r="MJ739" s="44">
        <f t="shared" si="3368"/>
        <v>4</v>
      </c>
      <c r="MK739" s="44">
        <v>24</v>
      </c>
      <c r="ML739" s="44">
        <f t="shared" si="3347"/>
        <v>4</v>
      </c>
      <c r="MM739" s="44">
        <v>6</v>
      </c>
      <c r="MN739" s="43"/>
      <c r="MO739" s="238">
        <f t="shared" si="3348"/>
        <v>1100</v>
      </c>
      <c r="MP739" s="44">
        <f t="shared" si="3349"/>
        <v>4400</v>
      </c>
      <c r="MQ739" s="45">
        <f t="shared" si="3350"/>
        <v>0.6376811594202898</v>
      </c>
      <c r="MR739" s="35" t="s">
        <v>820</v>
      </c>
      <c r="MS739" s="27"/>
      <c r="MT739" s="240">
        <f t="shared" si="3351"/>
        <v>45817</v>
      </c>
      <c r="MU739" s="44">
        <v>6581</v>
      </c>
      <c r="MV739" s="69">
        <f t="shared" si="3382"/>
        <v>62</v>
      </c>
      <c r="MW739" s="44">
        <v>305</v>
      </c>
      <c r="MX739" s="44">
        <f t="shared" si="3369"/>
        <v>4</v>
      </c>
      <c r="MY739" s="44">
        <v>32</v>
      </c>
      <c r="MZ739" s="44">
        <f>IF(MY739="","",MY738+NA738-MY739)</f>
        <v>6</v>
      </c>
      <c r="NA739" s="44">
        <v>0</v>
      </c>
      <c r="NB739" s="43"/>
      <c r="NC739" s="238">
        <f t="shared" si="3353"/>
        <v>300</v>
      </c>
      <c r="ND739" s="44">
        <f t="shared" si="3354"/>
        <v>1800</v>
      </c>
      <c r="NE739" s="45">
        <f t="shared" si="3355"/>
        <v>0.29032258064516131</v>
      </c>
      <c r="NF739" s="35" t="s">
        <v>789</v>
      </c>
      <c r="NG739" s="27"/>
      <c r="NH739" s="240">
        <f t="shared" si="3356"/>
        <v>45817</v>
      </c>
      <c r="NI739" s="44">
        <v>5803</v>
      </c>
      <c r="NJ739" s="44">
        <f t="shared" si="3383"/>
        <v>197</v>
      </c>
      <c r="NK739" s="44">
        <v>169</v>
      </c>
      <c r="NL739" s="44">
        <f t="shared" si="3370"/>
        <v>2</v>
      </c>
      <c r="NM739" s="44">
        <v>29</v>
      </c>
      <c r="NN739" s="44">
        <f t="shared" si="3357"/>
        <v>2</v>
      </c>
      <c r="NO739" s="44">
        <v>0</v>
      </c>
      <c r="NP739" s="43"/>
      <c r="NQ739" s="238">
        <f t="shared" si="3358"/>
        <v>1100</v>
      </c>
      <c r="NR739" s="44">
        <f t="shared" si="3359"/>
        <v>2200</v>
      </c>
      <c r="NS739" s="45">
        <f t="shared" si="3360"/>
        <v>0.1116751269035533</v>
      </c>
      <c r="NT739" s="35"/>
    </row>
    <row r="740" spans="1:384" ht="15.75" thickBot="1" x14ac:dyDescent="0.25">
      <c r="A740" s="38">
        <v>45821</v>
      </c>
      <c r="B740" s="39">
        <f>IF(A740="","",SUM(J740,LF754,AL740,ET740,AZ740,EF740,LT740,NJ740,MV740,MH740,X740)+SUM(DR761:DR764)+SUM(CP761:CP764)+SUM(CB761:CB764)+SUM(BN761:BN764)+SUM(DD761:DD764)+SUM(JB761:JB764)+SUM(JP761:JP764)+SUM(KD761:KD764)+SUM(KR761:KR764))</f>
        <v>2129</v>
      </c>
      <c r="C740" s="40">
        <f>IF(A740="","",SUM(J740,X740,AL740,AZ740)+SUM(BN761:BN764)+SUM(CB761:CB764)+SUM(CP761:CP764))</f>
        <v>894</v>
      </c>
      <c r="D740" s="40">
        <f>IF(A740="","",SUM(EF740,ET740)+SUM(DD761:DD764)+SUM(DR761:DR764))</f>
        <v>436</v>
      </c>
      <c r="E740" s="40">
        <f>IF(A740="","",SUM(NJ740,MV740,MH740,ET740,LF754,LT740)+SUM(JB761:JB764)+SUM(JP761:JP764)+SUM(KD761:KD764)+SUM(KR761:KR764))</f>
        <v>925</v>
      </c>
      <c r="F740" s="140"/>
      <c r="G740" s="140"/>
      <c r="H740" s="42"/>
      <c r="I740" s="44">
        <v>40689</v>
      </c>
      <c r="J740" s="44">
        <f t="shared" si="3371"/>
        <v>51</v>
      </c>
      <c r="K740" s="44">
        <v>2007</v>
      </c>
      <c r="L740" s="44">
        <f t="shared" si="3361"/>
        <v>4</v>
      </c>
      <c r="M740" s="44">
        <v>56</v>
      </c>
      <c r="N740" s="44">
        <f t="shared" si="3312"/>
        <v>4</v>
      </c>
      <c r="O740" s="44">
        <v>0</v>
      </c>
      <c r="P740" s="43"/>
      <c r="Q740" s="238">
        <f t="shared" si="3313"/>
        <v>363</v>
      </c>
      <c r="R740" s="44">
        <f t="shared" si="3314"/>
        <v>1452</v>
      </c>
      <c r="S740" s="45">
        <f t="shared" si="3315"/>
        <v>0.2847058823529412</v>
      </c>
      <c r="T740" s="35"/>
      <c r="U740" s="27"/>
      <c r="V740" s="240">
        <f t="shared" si="3316"/>
        <v>45821</v>
      </c>
      <c r="W740" s="44">
        <v>7726</v>
      </c>
      <c r="X740" s="44">
        <f t="shared" si="3372"/>
        <v>134</v>
      </c>
      <c r="Y740" s="44">
        <v>373</v>
      </c>
      <c r="Z740" s="44">
        <f t="shared" si="3362"/>
        <v>5</v>
      </c>
      <c r="AA740" s="44">
        <v>31</v>
      </c>
      <c r="AB740" s="44">
        <f t="shared" si="3317"/>
        <v>5</v>
      </c>
      <c r="AC740" s="44">
        <v>8</v>
      </c>
      <c r="AD740" s="43"/>
      <c r="AE740" s="238">
        <f t="shared" si="3318"/>
        <v>385</v>
      </c>
      <c r="AF740" s="44">
        <f t="shared" si="3319"/>
        <v>1925</v>
      </c>
      <c r="AG740" s="45">
        <f t="shared" si="3320"/>
        <v>0.14365671641791045</v>
      </c>
      <c r="AH740" s="35"/>
      <c r="AI740" s="27"/>
      <c r="AJ740" s="240">
        <f t="shared" si="3321"/>
        <v>45821</v>
      </c>
      <c r="AK740" s="44">
        <v>10254</v>
      </c>
      <c r="AL740" s="44">
        <f t="shared" si="3373"/>
        <v>153</v>
      </c>
      <c r="AM740" s="44">
        <v>272</v>
      </c>
      <c r="AN740" s="44">
        <f t="shared" si="3363"/>
        <v>2</v>
      </c>
      <c r="AO740" s="44">
        <v>49</v>
      </c>
      <c r="AP740" s="44">
        <f t="shared" si="3322"/>
        <v>2</v>
      </c>
      <c r="AQ740" s="44">
        <v>2</v>
      </c>
      <c r="AR740" s="43"/>
      <c r="AS740" s="238">
        <f t="shared" si="3323"/>
        <v>1008</v>
      </c>
      <c r="AT740" s="44">
        <f t="shared" si="3324"/>
        <v>2016</v>
      </c>
      <c r="AU740" s="45">
        <f t="shared" si="3325"/>
        <v>0.13176470588235295</v>
      </c>
      <c r="AV740" s="35"/>
      <c r="AW740" s="27"/>
      <c r="AX740" s="240">
        <f t="shared" si="3326"/>
        <v>45821</v>
      </c>
      <c r="AY740" s="44">
        <v>11456</v>
      </c>
      <c r="AZ740" s="44">
        <f t="shared" si="3374"/>
        <v>58</v>
      </c>
      <c r="BA740" s="44">
        <v>428</v>
      </c>
      <c r="BB740" s="44">
        <f t="shared" si="3364"/>
        <v>2</v>
      </c>
      <c r="BC740" s="44">
        <v>22</v>
      </c>
      <c r="BD740" s="44">
        <f t="shared" si="3327"/>
        <v>2</v>
      </c>
      <c r="BE740" s="44">
        <v>2</v>
      </c>
      <c r="BF740" s="43"/>
      <c r="BG740" s="238">
        <f t="shared" si="3328"/>
        <v>1012</v>
      </c>
      <c r="BH740" s="44">
        <f t="shared" si="3329"/>
        <v>2024</v>
      </c>
      <c r="BI740" s="45">
        <f t="shared" si="3330"/>
        <v>0.34896551724137931</v>
      </c>
      <c r="BJ740" s="35"/>
      <c r="BK740" s="50"/>
      <c r="BL740" s="74"/>
      <c r="BM740" s="75">
        <v>8060</v>
      </c>
      <c r="BN740" s="75">
        <f>IF(BM740="","",BM740-BM736)</f>
        <v>53</v>
      </c>
      <c r="BO740" s="75">
        <v>369</v>
      </c>
      <c r="BP740" s="75">
        <f>IF(BO740="","",BO740-BO736)</f>
        <v>8</v>
      </c>
      <c r="BQ740" s="75">
        <v>8</v>
      </c>
      <c r="BR740" s="75">
        <f t="shared" si="3385"/>
        <v>8</v>
      </c>
      <c r="BS740" s="75">
        <v>9</v>
      </c>
      <c r="BT740" s="77" t="str">
        <f t="shared" si="3386"/>
        <v>グミッツェルプチ</v>
      </c>
      <c r="BU740" s="251">
        <f t="shared" si="3387"/>
        <v>180</v>
      </c>
      <c r="BV740" s="75">
        <f t="shared" si="3388"/>
        <v>1440</v>
      </c>
      <c r="BW740" s="79">
        <f t="shared" si="3389"/>
        <v>0.27169811320754716</v>
      </c>
      <c r="BX740" s="35"/>
      <c r="BY740" s="27"/>
      <c r="BZ740" s="74"/>
      <c r="CA740" s="75">
        <v>15509</v>
      </c>
      <c r="CB740" s="75">
        <f>IF(CA740="","",CA740-CA736)</f>
        <v>38</v>
      </c>
      <c r="CC740" s="75">
        <v>1861</v>
      </c>
      <c r="CD740" s="75">
        <f>IF(CC740="","",CC740-CC736)</f>
        <v>2</v>
      </c>
      <c r="CE740" s="75">
        <v>105</v>
      </c>
      <c r="CF740" s="75">
        <f t="shared" si="3391"/>
        <v>5</v>
      </c>
      <c r="CG740" s="75">
        <v>45</v>
      </c>
      <c r="CH740" s="77" t="str">
        <f t="shared" si="3392"/>
        <v>スプランキーラバー</v>
      </c>
      <c r="CI740" s="251">
        <f t="shared" si="3393"/>
        <v>187</v>
      </c>
      <c r="CJ740" s="75">
        <f t="shared" si="3394"/>
        <v>935</v>
      </c>
      <c r="CK740" s="79">
        <f t="shared" si="3395"/>
        <v>0.24605263157894736</v>
      </c>
      <c r="CL740" s="35"/>
      <c r="CM740" s="27"/>
      <c r="CN740" s="74"/>
      <c r="CO740" s="75">
        <v>12851</v>
      </c>
      <c r="CP740" s="75">
        <f>IF(CO740="","",CO740-CO736)</f>
        <v>23</v>
      </c>
      <c r="CQ740" s="75">
        <v>1585</v>
      </c>
      <c r="CR740" s="75">
        <f>IF(CQ740="","",CQ740-CQ736)</f>
        <v>1</v>
      </c>
      <c r="CS740" s="75">
        <v>320</v>
      </c>
      <c r="CT740" s="75">
        <f t="shared" si="3397"/>
        <v>10</v>
      </c>
      <c r="CU740" s="75">
        <v>0</v>
      </c>
      <c r="CV740" s="77" t="str">
        <f t="shared" si="3398"/>
        <v>サンリオブレスレット</v>
      </c>
      <c r="CW740" s="251">
        <f t="shared" si="3399"/>
        <v>200</v>
      </c>
      <c r="CX740" s="75">
        <f t="shared" si="3400"/>
        <v>2000</v>
      </c>
      <c r="CY740" s="79">
        <f t="shared" si="3401"/>
        <v>0.86956521739130432</v>
      </c>
      <c r="CZ740" s="35"/>
      <c r="DA740" s="58"/>
      <c r="DB740" s="74"/>
      <c r="DC740" s="75">
        <v>3776</v>
      </c>
      <c r="DD740" s="75">
        <f>IF(DC740="","",DC740-DC736)</f>
        <v>24</v>
      </c>
      <c r="DE740" s="75">
        <v>195</v>
      </c>
      <c r="DF740" s="75">
        <f>IF(DE740="","",DE740-DE736)</f>
        <v>6</v>
      </c>
      <c r="DG740" s="75">
        <v>230</v>
      </c>
      <c r="DH740" s="75">
        <f t="shared" si="3403"/>
        <v>20</v>
      </c>
      <c r="DI740" s="75">
        <v>0</v>
      </c>
      <c r="DJ740" s="77" t="str">
        <f t="shared" si="3404"/>
        <v>スプランキージビッツ</v>
      </c>
      <c r="DK740" s="251">
        <f t="shared" si="3405"/>
        <v>37</v>
      </c>
      <c r="DL740" s="75">
        <f t="shared" si="3406"/>
        <v>740</v>
      </c>
      <c r="DM740" s="79">
        <f t="shared" si="3407"/>
        <v>0.30833333333333335</v>
      </c>
      <c r="DN740" s="35"/>
      <c r="DO740" s="27"/>
      <c r="DP740" s="74"/>
      <c r="DQ740" s="75">
        <v>16092</v>
      </c>
      <c r="DR740" s="75">
        <f>IF(DQ740="","",DQ740-DQ736)</f>
        <v>24</v>
      </c>
      <c r="DS740" s="75">
        <v>1121</v>
      </c>
      <c r="DT740" s="75">
        <f>IF(DS740="","",DS740-DS736)</f>
        <v>1</v>
      </c>
      <c r="DU740" s="75">
        <v>34</v>
      </c>
      <c r="DV740" s="75">
        <f t="shared" si="3409"/>
        <v>1</v>
      </c>
      <c r="DW740" s="75">
        <v>20</v>
      </c>
      <c r="DX740" s="77" t="str">
        <f t="shared" si="3410"/>
        <v>サンリオシューズキーホルダー</v>
      </c>
      <c r="DY740" s="251">
        <f t="shared" si="3411"/>
        <v>396</v>
      </c>
      <c r="DZ740" s="75">
        <f t="shared" si="3412"/>
        <v>396</v>
      </c>
      <c r="EA740" s="79">
        <f t="shared" si="3413"/>
        <v>0.16500000000000001</v>
      </c>
      <c r="EB740" s="35"/>
      <c r="EC740" s="27"/>
      <c r="ED740" s="240">
        <f t="shared" si="3331"/>
        <v>45821</v>
      </c>
      <c r="EE740" s="44">
        <v>23943</v>
      </c>
      <c r="EF740" s="44">
        <f t="shared" si="3375"/>
        <v>75</v>
      </c>
      <c r="EG740" s="44">
        <v>1380</v>
      </c>
      <c r="EH740" s="44">
        <f t="shared" si="3365"/>
        <v>4</v>
      </c>
      <c r="EI740" s="44">
        <v>13</v>
      </c>
      <c r="EJ740" s="44">
        <f t="shared" si="3332"/>
        <v>3</v>
      </c>
      <c r="EK740" s="44">
        <v>0</v>
      </c>
      <c r="EL740" s="43"/>
      <c r="EM740" s="238">
        <f t="shared" si="3333"/>
        <v>880</v>
      </c>
      <c r="EN740" s="44">
        <f t="shared" si="3334"/>
        <v>2640</v>
      </c>
      <c r="EO740" s="45">
        <f t="shared" si="3335"/>
        <v>0.35199999999999998</v>
      </c>
      <c r="EP740" s="35"/>
      <c r="EQ740" s="27"/>
      <c r="ER740" s="240">
        <f t="shared" si="3336"/>
        <v>45821</v>
      </c>
      <c r="ES740" s="44">
        <v>3064</v>
      </c>
      <c r="ET740" s="44">
        <f t="shared" si="3376"/>
        <v>126</v>
      </c>
      <c r="EU740" s="44">
        <v>91</v>
      </c>
      <c r="EV740" s="44">
        <f t="shared" si="3366"/>
        <v>1</v>
      </c>
      <c r="EW740" s="44">
        <v>33</v>
      </c>
      <c r="EX740" s="44">
        <f t="shared" si="3337"/>
        <v>2</v>
      </c>
      <c r="EY740" s="44">
        <v>10</v>
      </c>
      <c r="EZ740" s="43"/>
      <c r="FA740" s="238">
        <f t="shared" si="3338"/>
        <v>726</v>
      </c>
      <c r="FB740" s="44">
        <f t="shared" si="3339"/>
        <v>1452</v>
      </c>
      <c r="FC740" s="45">
        <f t="shared" si="3340"/>
        <v>0.11523809523809524</v>
      </c>
      <c r="FD740" s="35"/>
      <c r="HW740" s="181"/>
      <c r="HX740" s="27"/>
      <c r="HY740" s="27"/>
      <c r="HZ740" s="137"/>
      <c r="IA740" s="27"/>
      <c r="IC740" s="174"/>
      <c r="ID740" s="27"/>
      <c r="IE740" s="27"/>
      <c r="IF740" s="27"/>
      <c r="IG740" s="27"/>
      <c r="IH740" s="27"/>
      <c r="IL740" s="27"/>
      <c r="IM740" s="27"/>
      <c r="IN740" s="137"/>
      <c r="IO740" s="27"/>
      <c r="IQ740" s="174"/>
      <c r="IR740" s="27"/>
      <c r="IS740" s="27"/>
      <c r="IT740" s="27"/>
      <c r="IU740" s="27"/>
      <c r="IV740" s="27"/>
      <c r="IY740" s="33"/>
      <c r="IZ740" s="74"/>
      <c r="JA740" s="75">
        <v>2455</v>
      </c>
      <c r="JB740" s="75">
        <f>IF(JA740="","",JA740-JA736)</f>
        <v>135</v>
      </c>
      <c r="JC740" s="75">
        <v>97</v>
      </c>
      <c r="JD740" s="75">
        <f>IF(JC740="","",JC740-JC736)</f>
        <v>6</v>
      </c>
      <c r="JE740" s="75">
        <v>140</v>
      </c>
      <c r="JF740" s="75">
        <f t="shared" si="3415"/>
        <v>10</v>
      </c>
      <c r="JG740" s="75">
        <v>0</v>
      </c>
      <c r="JH740" s="77" t="str">
        <f t="shared" si="3416"/>
        <v>スプランキーラバー</v>
      </c>
      <c r="JI740" s="251">
        <f t="shared" si="3417"/>
        <v>200</v>
      </c>
      <c r="JJ740" s="75">
        <f t="shared" si="3418"/>
        <v>2000</v>
      </c>
      <c r="JK740" s="79">
        <f t="shared" si="3419"/>
        <v>0.14814814814814814</v>
      </c>
      <c r="JL740" s="35"/>
      <c r="JM740" s="27"/>
      <c r="JN740" s="74"/>
      <c r="JO740" s="75">
        <v>3274</v>
      </c>
      <c r="JP740" s="75">
        <f>IF(JO740="","",JO740-JO736)</f>
        <v>69</v>
      </c>
      <c r="JQ740" s="75">
        <v>134</v>
      </c>
      <c r="JR740" s="75">
        <f>IF(JQ740="","",JQ740-JQ736)</f>
        <v>4</v>
      </c>
      <c r="JS740" s="75">
        <v>44</v>
      </c>
      <c r="JT740" s="75">
        <f t="shared" si="3421"/>
        <v>4</v>
      </c>
      <c r="JU740" s="75">
        <v>4</v>
      </c>
      <c r="JV740" s="77" t="str">
        <f t="shared" si="3422"/>
        <v>NICI</v>
      </c>
      <c r="JW740" s="251">
        <f t="shared" si="3423"/>
        <v>682</v>
      </c>
      <c r="JX740" s="75">
        <f t="shared" si="3424"/>
        <v>2728</v>
      </c>
      <c r="JY740" s="79">
        <f t="shared" si="3425"/>
        <v>0.39536231884057971</v>
      </c>
      <c r="JZ740" s="35"/>
      <c r="KA740" s="245"/>
      <c r="KB740" s="74"/>
      <c r="KC740" s="75">
        <v>1730</v>
      </c>
      <c r="KD740" s="82">
        <f>IF(KC740="","",KC740-KC736)</f>
        <v>26</v>
      </c>
      <c r="KE740" s="75">
        <v>90</v>
      </c>
      <c r="KF740" s="75">
        <f>IF(KE740="","",KE740-KE736)</f>
        <v>5</v>
      </c>
      <c r="KG740" s="75">
        <v>48</v>
      </c>
      <c r="KH740" s="75">
        <f t="shared" si="3427"/>
        <v>5</v>
      </c>
      <c r="KI740" s="75">
        <v>0</v>
      </c>
      <c r="KJ740" s="77" t="str">
        <f t="shared" si="3428"/>
        <v>サンリオシューズKH</v>
      </c>
      <c r="KK740" s="251">
        <f t="shared" si="3429"/>
        <v>387</v>
      </c>
      <c r="KL740" s="75">
        <f t="shared" si="3430"/>
        <v>1935</v>
      </c>
      <c r="KM740" s="79">
        <f t="shared" si="3431"/>
        <v>0.74423076923076925</v>
      </c>
      <c r="KN740" s="35"/>
      <c r="KO740" s="27"/>
      <c r="KP740" s="74"/>
      <c r="KQ740" s="75">
        <v>2580</v>
      </c>
      <c r="KR740" s="75">
        <f>IF(KQ740="","",KQ740-KQ736)</f>
        <v>28</v>
      </c>
      <c r="KS740" s="75">
        <v>141</v>
      </c>
      <c r="KT740" s="75">
        <f>IF(KS740="","",KS740-KS736)</f>
        <v>1</v>
      </c>
      <c r="KU740" s="75">
        <v>18</v>
      </c>
      <c r="KV740" s="75">
        <f t="shared" si="3433"/>
        <v>2</v>
      </c>
      <c r="KW740" s="75">
        <v>-2</v>
      </c>
      <c r="KX740" s="77" t="str">
        <f t="shared" si="3434"/>
        <v>グミッツェル</v>
      </c>
      <c r="KY740" s="251">
        <f t="shared" si="3435"/>
        <v>170</v>
      </c>
      <c r="KZ740" s="75">
        <f t="shared" si="3436"/>
        <v>340</v>
      </c>
      <c r="LA740" s="79">
        <f t="shared" si="3437"/>
        <v>0.12142857142857143</v>
      </c>
      <c r="LB740" s="35"/>
      <c r="LC740" s="27"/>
      <c r="LD740" s="46"/>
      <c r="LE740" s="44"/>
      <c r="LF740" s="44"/>
      <c r="LG740" s="44">
        <v>529</v>
      </c>
      <c r="LH740" s="44">
        <f t="shared" si="3442"/>
        <v>0</v>
      </c>
      <c r="LI740" s="43">
        <v>2</v>
      </c>
      <c r="LJ740" s="44">
        <v>0</v>
      </c>
      <c r="LK740" s="44">
        <v>0</v>
      </c>
      <c r="LL740" s="72" t="str">
        <f t="shared" ref="LL740" si="3445">IF(LE739="","",LL737)</f>
        <v>バイキンティッシュカバー、アンパンブランケット黄色</v>
      </c>
      <c r="LM740" s="247">
        <f t="shared" ref="LM740" si="3446">IF(LF739="","",LM737)</f>
        <v>1000</v>
      </c>
      <c r="LN740" s="44">
        <f t="shared" si="3379"/>
        <v>0</v>
      </c>
      <c r="LO740" s="45"/>
      <c r="LP740" s="35"/>
      <c r="LQ740" s="27"/>
      <c r="LR740" s="240">
        <f t="shared" si="3341"/>
        <v>45821</v>
      </c>
      <c r="LS740" s="44">
        <v>15756</v>
      </c>
      <c r="LT740" s="69">
        <f t="shared" si="3380"/>
        <v>35</v>
      </c>
      <c r="LU740" s="44">
        <v>858</v>
      </c>
      <c r="LV740" s="44">
        <f t="shared" si="3367"/>
        <v>1</v>
      </c>
      <c r="LW740" s="44">
        <v>34</v>
      </c>
      <c r="LX740" s="44">
        <f t="shared" si="3342"/>
        <v>1</v>
      </c>
      <c r="LY740" s="44">
        <v>7</v>
      </c>
      <c r="LZ740" s="43"/>
      <c r="MA740" s="238">
        <f t="shared" si="3343"/>
        <v>385</v>
      </c>
      <c r="MB740" s="44">
        <f t="shared" si="3344"/>
        <v>385</v>
      </c>
      <c r="MC740" s="45">
        <f t="shared" si="3345"/>
        <v>0.11</v>
      </c>
      <c r="MD740" s="35"/>
      <c r="ME740" s="27"/>
      <c r="MF740" s="240">
        <f t="shared" si="3346"/>
        <v>45821</v>
      </c>
      <c r="MG740" s="44">
        <v>4487</v>
      </c>
      <c r="MH740" s="205">
        <f t="shared" si="3381"/>
        <v>12</v>
      </c>
      <c r="MI740" s="44">
        <v>295</v>
      </c>
      <c r="MJ740" s="44">
        <f t="shared" si="3368"/>
        <v>1</v>
      </c>
      <c r="MK740" s="44">
        <v>29</v>
      </c>
      <c r="ML740" s="44">
        <f t="shared" si="3347"/>
        <v>1</v>
      </c>
      <c r="MM740" s="44">
        <v>0</v>
      </c>
      <c r="MN740" s="43"/>
      <c r="MO740" s="238">
        <f t="shared" si="3348"/>
        <v>1100</v>
      </c>
      <c r="MP740" s="44">
        <f t="shared" si="3349"/>
        <v>1100</v>
      </c>
      <c r="MQ740" s="45">
        <f t="shared" si="3350"/>
        <v>0.91666666666666663</v>
      </c>
      <c r="MR740" s="35" t="s">
        <v>188</v>
      </c>
      <c r="MS740" s="27"/>
      <c r="MT740" s="240">
        <f t="shared" si="3351"/>
        <v>45821</v>
      </c>
      <c r="MU740" s="44">
        <v>6628</v>
      </c>
      <c r="MV740" s="69">
        <f t="shared" si="3382"/>
        <v>47</v>
      </c>
      <c r="MW740" s="44">
        <v>308</v>
      </c>
      <c r="MX740" s="44">
        <f t="shared" si="3369"/>
        <v>3</v>
      </c>
      <c r="MY740" s="44">
        <v>29</v>
      </c>
      <c r="MZ740" s="44">
        <f t="shared" si="3352"/>
        <v>3</v>
      </c>
      <c r="NA740" s="44">
        <v>7</v>
      </c>
      <c r="NB740" s="43"/>
      <c r="NC740" s="238">
        <f t="shared" si="3353"/>
        <v>300</v>
      </c>
      <c r="ND740" s="44">
        <f t="shared" si="3354"/>
        <v>900</v>
      </c>
      <c r="NE740" s="45">
        <f t="shared" si="3355"/>
        <v>0.19148936170212766</v>
      </c>
      <c r="NF740" s="35"/>
      <c r="NG740" s="27"/>
      <c r="NH740" s="240">
        <f t="shared" si="3356"/>
        <v>45821</v>
      </c>
      <c r="NI740" s="44">
        <v>5866</v>
      </c>
      <c r="NJ740" s="44">
        <f t="shared" si="3383"/>
        <v>63</v>
      </c>
      <c r="NK740" s="44">
        <v>170</v>
      </c>
      <c r="NL740" s="44">
        <f t="shared" si="3370"/>
        <v>1</v>
      </c>
      <c r="NM740" s="44">
        <v>28</v>
      </c>
      <c r="NN740" s="44">
        <f t="shared" si="3357"/>
        <v>1</v>
      </c>
      <c r="NO740" s="44">
        <v>4</v>
      </c>
      <c r="NP740" s="43"/>
      <c r="NQ740" s="238">
        <f t="shared" si="3358"/>
        <v>1100</v>
      </c>
      <c r="NR740" s="44">
        <f t="shared" si="3359"/>
        <v>1100</v>
      </c>
      <c r="NS740" s="45">
        <f t="shared" si="3360"/>
        <v>0.17460317460317459</v>
      </c>
      <c r="NT740" s="35"/>
    </row>
    <row r="741" spans="1:384" ht="16.5" thickTop="1" thickBot="1" x14ac:dyDescent="0.25">
      <c r="A741" s="38">
        <v>45824</v>
      </c>
      <c r="B741" s="39">
        <f>IF(A741="","",SUM(J741,LF757,AL741,ET741,AZ741,EF741,LT741,NJ741,MV741,MH741,X741)+SUM(DR765:DR768)+SUM(CP765:CP768)+SUM(CB765:CB768)+SUM(BN765:BN768)+SUM(DD765:DD768)+SUM(JB765:JB768)+SUM(JP765:JP768)+SUM(KD765:KD768)+SUM(KR765:KR768))</f>
        <v>3633</v>
      </c>
      <c r="C741" s="40">
        <f>IF(A741="","",SUM(J741,X741,AL741,AZ741)+SUM(BN765:BN768)+SUM(CB765:CB768)+SUM(CP765:CP768))</f>
        <v>1439</v>
      </c>
      <c r="D741" s="40">
        <f>IF(A741="","",SUM(EF741,ET741)+SUM(DD765:DD768)+SUM(DR765:DR768))</f>
        <v>679</v>
      </c>
      <c r="E741" s="40">
        <f>IF(A741="","",SUM(NJ741,MV741,MH741,LT741,LF757)+SUM(JB765:JB768)+SUM(JP765:JP768)+SUM(KD765:KD768)+SUM(KR765:KR768))</f>
        <v>1515</v>
      </c>
      <c r="F741" s="140"/>
      <c r="G741" s="140"/>
      <c r="H741" s="42"/>
      <c r="I741" s="44">
        <v>40776</v>
      </c>
      <c r="J741" s="44">
        <f t="shared" si="3371"/>
        <v>87</v>
      </c>
      <c r="K741" s="44">
        <v>2014</v>
      </c>
      <c r="L741" s="44">
        <f t="shared" si="3361"/>
        <v>7</v>
      </c>
      <c r="M741" s="44">
        <v>49</v>
      </c>
      <c r="N741" s="44">
        <f t="shared" si="3312"/>
        <v>7</v>
      </c>
      <c r="O741" s="44">
        <v>0</v>
      </c>
      <c r="P741" s="43"/>
      <c r="Q741" s="238">
        <f t="shared" si="3313"/>
        <v>363</v>
      </c>
      <c r="R741" s="44">
        <f t="shared" si="3314"/>
        <v>2541</v>
      </c>
      <c r="S741" s="45">
        <f t="shared" si="3315"/>
        <v>0.29206896551724137</v>
      </c>
      <c r="T741" s="35"/>
      <c r="U741" s="27"/>
      <c r="V741" s="240">
        <f t="shared" si="3316"/>
        <v>45824</v>
      </c>
      <c r="W741" s="44">
        <v>7886</v>
      </c>
      <c r="X741" s="44">
        <f t="shared" si="3372"/>
        <v>160</v>
      </c>
      <c r="Y741" s="44">
        <v>380</v>
      </c>
      <c r="Z741" s="44">
        <f t="shared" si="3362"/>
        <v>7</v>
      </c>
      <c r="AA741" s="44">
        <v>28</v>
      </c>
      <c r="AB741" s="44">
        <f t="shared" si="3317"/>
        <v>11</v>
      </c>
      <c r="AC741" s="44">
        <v>12</v>
      </c>
      <c r="AD741" s="43"/>
      <c r="AE741" s="238">
        <f t="shared" si="3318"/>
        <v>385</v>
      </c>
      <c r="AF741" s="44">
        <f t="shared" si="3319"/>
        <v>4235</v>
      </c>
      <c r="AG741" s="45">
        <f t="shared" si="3320"/>
        <v>0.26468750000000002</v>
      </c>
      <c r="AH741" s="35"/>
      <c r="AI741" s="27"/>
      <c r="AJ741" s="240">
        <f t="shared" si="3321"/>
        <v>45824</v>
      </c>
      <c r="AK741" s="44">
        <v>10394</v>
      </c>
      <c r="AL741" s="44">
        <f t="shared" si="3373"/>
        <v>140</v>
      </c>
      <c r="AM741" s="44">
        <v>274</v>
      </c>
      <c r="AN741" s="44">
        <f t="shared" si="3363"/>
        <v>2</v>
      </c>
      <c r="AO741" s="44">
        <v>49</v>
      </c>
      <c r="AP741" s="44">
        <f t="shared" si="3322"/>
        <v>2</v>
      </c>
      <c r="AQ741" s="44">
        <v>0</v>
      </c>
      <c r="AR741" s="43"/>
      <c r="AS741" s="238">
        <f t="shared" si="3323"/>
        <v>1008</v>
      </c>
      <c r="AT741" s="44">
        <f t="shared" si="3324"/>
        <v>2016</v>
      </c>
      <c r="AU741" s="45">
        <f t="shared" si="3325"/>
        <v>0.14399999999999999</v>
      </c>
      <c r="AV741" s="35"/>
      <c r="AW741" s="27"/>
      <c r="AX741" s="240">
        <f t="shared" si="3326"/>
        <v>45824</v>
      </c>
      <c r="AY741" s="44">
        <v>11651</v>
      </c>
      <c r="AZ741" s="44">
        <f t="shared" si="3374"/>
        <v>195</v>
      </c>
      <c r="BA741" s="44">
        <v>430</v>
      </c>
      <c r="BB741" s="44">
        <f t="shared" si="3364"/>
        <v>2</v>
      </c>
      <c r="BC741" s="44">
        <v>22</v>
      </c>
      <c r="BD741" s="44">
        <f t="shared" si="3327"/>
        <v>2</v>
      </c>
      <c r="BE741" s="44">
        <v>2</v>
      </c>
      <c r="BF741" s="43"/>
      <c r="BG741" s="238">
        <f t="shared" si="3328"/>
        <v>1012</v>
      </c>
      <c r="BH741" s="44">
        <f t="shared" si="3329"/>
        <v>2024</v>
      </c>
      <c r="BI741" s="45">
        <f t="shared" si="3330"/>
        <v>0.10379487179487179</v>
      </c>
      <c r="BJ741" s="35"/>
      <c r="BK741" s="50"/>
      <c r="BL741" s="240">
        <f>IF($A735="","",$A735)</f>
        <v>45803</v>
      </c>
      <c r="BM741" s="238">
        <v>9524</v>
      </c>
      <c r="BN741" s="238">
        <f t="shared" ref="BN741:BN747" si="3447">IF(BM741="","",BM741-BM737)</f>
        <v>78</v>
      </c>
      <c r="BO741" s="238">
        <v>378</v>
      </c>
      <c r="BP741" s="87">
        <f t="shared" ref="BP741:BP768" si="3448">IF(BO741="","",BO741-BO737)</f>
        <v>0</v>
      </c>
      <c r="BQ741" s="238">
        <v>0</v>
      </c>
      <c r="BR741" s="238">
        <f t="shared" si="3385"/>
        <v>5</v>
      </c>
      <c r="BS741" s="238">
        <v>0</v>
      </c>
      <c r="BT741" s="241" t="str">
        <f t="shared" si="3386"/>
        <v>サンリオFAN</v>
      </c>
      <c r="BU741" s="239">
        <f t="shared" si="3387"/>
        <v>1100</v>
      </c>
      <c r="BV741" s="44">
        <f t="shared" si="3388"/>
        <v>5500</v>
      </c>
      <c r="BW741" s="89">
        <f t="shared" si="3389"/>
        <v>0.70512820512820518</v>
      </c>
      <c r="BX741" s="35"/>
      <c r="BY741" s="27"/>
      <c r="BZ741" s="240">
        <f>IF($A735="","",$A735)</f>
        <v>45803</v>
      </c>
      <c r="CA741" s="238">
        <v>15978</v>
      </c>
      <c r="CB741" s="238">
        <f t="shared" ref="CB741:CB747" si="3449">IF(CA741="","",CA741-CA737)</f>
        <v>78</v>
      </c>
      <c r="CC741" s="238">
        <v>915</v>
      </c>
      <c r="CD741" s="87">
        <f t="shared" ref="CD741:CD768" si="3450">IF(CC741="","",CC741-CC737)</f>
        <v>1</v>
      </c>
      <c r="CE741" s="238">
        <v>8</v>
      </c>
      <c r="CF741" s="238">
        <f t="shared" si="3391"/>
        <v>1</v>
      </c>
      <c r="CG741" s="238">
        <v>2</v>
      </c>
      <c r="CH741" s="241" t="str">
        <f t="shared" si="3392"/>
        <v>ジャグラーサウンドフラッシュ</v>
      </c>
      <c r="CI741" s="239">
        <f t="shared" si="3393"/>
        <v>800</v>
      </c>
      <c r="CJ741" s="44">
        <f t="shared" si="3394"/>
        <v>800</v>
      </c>
      <c r="CK741" s="89">
        <f t="shared" si="3395"/>
        <v>0.10256410256410256</v>
      </c>
      <c r="CL741" s="35"/>
      <c r="CM741" s="27"/>
      <c r="CN741" s="240">
        <f>IF($A735="","",$A735)</f>
        <v>45803</v>
      </c>
      <c r="CO741" s="238">
        <v>15704</v>
      </c>
      <c r="CP741" s="238">
        <f t="shared" ref="CP741:CP747" si="3451">IF(CO741="","",CO741-CO737)</f>
        <v>41</v>
      </c>
      <c r="CQ741" s="238">
        <v>679</v>
      </c>
      <c r="CR741" s="87">
        <f t="shared" ref="CR741:CR768" si="3452">IF(CQ741="","",CQ741-CQ737)</f>
        <v>3</v>
      </c>
      <c r="CS741" s="238">
        <v>13</v>
      </c>
      <c r="CT741" s="238">
        <f t="shared" si="3397"/>
        <v>3</v>
      </c>
      <c r="CU741" s="238">
        <v>2</v>
      </c>
      <c r="CV741" s="241" t="str">
        <f t="shared" si="3398"/>
        <v>ギャルキティキーケース</v>
      </c>
      <c r="CW741" s="239">
        <f t="shared" si="3399"/>
        <v>726</v>
      </c>
      <c r="CX741" s="44">
        <f t="shared" si="3400"/>
        <v>2178</v>
      </c>
      <c r="CY741" s="89">
        <f t="shared" si="3401"/>
        <v>0.53121951219512198</v>
      </c>
      <c r="CZ741" s="35"/>
      <c r="DA741" s="58"/>
      <c r="DB741" s="240">
        <f>IF($A735="","",$A735)</f>
        <v>45803</v>
      </c>
      <c r="DC741" s="238">
        <v>5901</v>
      </c>
      <c r="DD741" s="238">
        <f t="shared" ref="DD741:DD747" si="3453">IF(DC741="","",DC741-DC737)</f>
        <v>23</v>
      </c>
      <c r="DE741" s="238">
        <v>215</v>
      </c>
      <c r="DF741" s="87">
        <f t="shared" ref="DF741:DF768" si="3454">IF(DE741="","",DE741-DE737)</f>
        <v>1</v>
      </c>
      <c r="DG741" s="238">
        <v>7</v>
      </c>
      <c r="DH741" s="238">
        <f t="shared" si="3403"/>
        <v>1</v>
      </c>
      <c r="DI741" s="238">
        <v>0</v>
      </c>
      <c r="DJ741" s="241" t="str">
        <f t="shared" si="3404"/>
        <v>ジャグラーサウンドボタン</v>
      </c>
      <c r="DK741" s="239">
        <f t="shared" si="3405"/>
        <v>748</v>
      </c>
      <c r="DL741" s="44">
        <f t="shared" si="3406"/>
        <v>748</v>
      </c>
      <c r="DM741" s="89">
        <f t="shared" si="3407"/>
        <v>0.32521739130434785</v>
      </c>
      <c r="DN741" s="35"/>
      <c r="DO741" s="27"/>
      <c r="DP741" s="240">
        <f>IF($A735="","",$A735)</f>
        <v>45803</v>
      </c>
      <c r="DQ741" s="238">
        <v>15998</v>
      </c>
      <c r="DR741" s="238">
        <f t="shared" ref="DR741:DR747" si="3455">IF(DQ741="","",DQ741-DQ737)</f>
        <v>23</v>
      </c>
      <c r="DS741" s="238">
        <v>1155</v>
      </c>
      <c r="DT741" s="87">
        <f t="shared" ref="DT741:DT768" si="3456">IF(DS741="","",DS741-DS737)</f>
        <v>1</v>
      </c>
      <c r="DU741" s="238">
        <v>19</v>
      </c>
      <c r="DV741" s="238">
        <f t="shared" si="3409"/>
        <v>2</v>
      </c>
      <c r="DW741" s="238">
        <v>0</v>
      </c>
      <c r="DX741" s="241" t="str">
        <f t="shared" si="3410"/>
        <v>ゴールドイヤホン</v>
      </c>
      <c r="DY741" s="239">
        <f t="shared" si="3411"/>
        <v>770</v>
      </c>
      <c r="DZ741" s="44">
        <f t="shared" si="3412"/>
        <v>1540</v>
      </c>
      <c r="EA741" s="89">
        <f t="shared" si="3413"/>
        <v>0.66956521739130437</v>
      </c>
      <c r="EB741" s="35"/>
      <c r="EC741" s="27"/>
      <c r="ED741" s="240">
        <f t="shared" si="3331"/>
        <v>45824</v>
      </c>
      <c r="EE741" s="44">
        <v>23967</v>
      </c>
      <c r="EF741" s="44">
        <f t="shared" si="3375"/>
        <v>24</v>
      </c>
      <c r="EG741" s="44">
        <v>1381</v>
      </c>
      <c r="EH741" s="44">
        <f t="shared" si="3365"/>
        <v>1</v>
      </c>
      <c r="EI741" s="44">
        <v>12</v>
      </c>
      <c r="EJ741" s="44">
        <f t="shared" si="3332"/>
        <v>1</v>
      </c>
      <c r="EK741" s="44">
        <v>-10</v>
      </c>
      <c r="EL741" s="43"/>
      <c r="EM741" s="238">
        <f t="shared" si="3333"/>
        <v>880</v>
      </c>
      <c r="EN741" s="44">
        <f t="shared" si="3334"/>
        <v>880</v>
      </c>
      <c r="EO741" s="45">
        <f t="shared" si="3335"/>
        <v>0.36666666666666664</v>
      </c>
      <c r="EP741" s="35" t="s">
        <v>821</v>
      </c>
      <c r="EQ741" s="27"/>
      <c r="ER741" s="240">
        <f t="shared" si="3336"/>
        <v>45824</v>
      </c>
      <c r="ES741" s="44">
        <v>3278</v>
      </c>
      <c r="ET741" s="44">
        <f t="shared" si="3376"/>
        <v>214</v>
      </c>
      <c r="EU741" s="44">
        <v>97</v>
      </c>
      <c r="EV741" s="44">
        <f t="shared" si="3366"/>
        <v>6</v>
      </c>
      <c r="EW741" s="44">
        <v>37</v>
      </c>
      <c r="EX741" s="44">
        <f t="shared" si="3337"/>
        <v>6</v>
      </c>
      <c r="EY741" s="44">
        <v>0</v>
      </c>
      <c r="EZ741" s="43"/>
      <c r="FA741" s="238">
        <f t="shared" si="3338"/>
        <v>726</v>
      </c>
      <c r="FB741" s="44">
        <f t="shared" si="3339"/>
        <v>4356</v>
      </c>
      <c r="FC741" s="45">
        <f t="shared" si="3340"/>
        <v>0.20355140186915888</v>
      </c>
      <c r="FD741" s="35"/>
      <c r="HW741" s="181"/>
      <c r="HX741" s="27"/>
      <c r="HY741" s="27"/>
      <c r="HZ741" s="137"/>
      <c r="IA741" s="27"/>
      <c r="IC741" s="174"/>
      <c r="ID741" s="27"/>
      <c r="IE741" s="27"/>
      <c r="IF741" s="27"/>
      <c r="IG741" s="27"/>
      <c r="IH741" s="27"/>
      <c r="IL741" s="27"/>
      <c r="IM741" s="27"/>
      <c r="IN741" s="137"/>
      <c r="IO741" s="27"/>
      <c r="IQ741" s="174"/>
      <c r="IR741" s="27"/>
      <c r="IS741" s="27"/>
      <c r="IT741" s="27"/>
      <c r="IU741" s="27"/>
      <c r="IV741" s="27"/>
      <c r="IY741" s="33"/>
      <c r="IZ741" s="240">
        <f>IF($A735="","",$A735)</f>
        <v>45803</v>
      </c>
      <c r="JA741" s="238">
        <v>4422</v>
      </c>
      <c r="JB741" s="238">
        <f t="shared" ref="JB741:JB747" si="3457">IF(JA741="","",JA741-JA737)</f>
        <v>23</v>
      </c>
      <c r="JC741" s="238">
        <v>248</v>
      </c>
      <c r="JD741" s="87">
        <f t="shared" ref="JD741:JD768" si="3458">IF(JC741="","",JC741-JC737)</f>
        <v>0</v>
      </c>
      <c r="JE741" s="238">
        <v>10</v>
      </c>
      <c r="JF741" s="238">
        <f t="shared" si="3415"/>
        <v>0</v>
      </c>
      <c r="JG741" s="238">
        <v>0</v>
      </c>
      <c r="JH741" s="241" t="str">
        <f t="shared" si="3416"/>
        <v>お菓子ウォレット</v>
      </c>
      <c r="JI741" s="239">
        <f t="shared" si="3417"/>
        <v>800</v>
      </c>
      <c r="JJ741" s="44">
        <f t="shared" si="3418"/>
        <v>0</v>
      </c>
      <c r="JK741" s="89">
        <f t="shared" si="3419"/>
        <v>0</v>
      </c>
      <c r="JL741" s="35"/>
      <c r="JM741" s="27"/>
      <c r="JN741" s="240">
        <f>IF($A735="","",$A735)</f>
        <v>45803</v>
      </c>
      <c r="JO741" s="238">
        <v>3589</v>
      </c>
      <c r="JP741" s="238">
        <f t="shared" ref="JP741:JP747" si="3459">IF(JO741="","",JO741-JO737)</f>
        <v>24</v>
      </c>
      <c r="JQ741" s="238">
        <v>107</v>
      </c>
      <c r="JR741" s="87">
        <f t="shared" ref="JR741:JR768" si="3460">IF(JQ741="","",JQ741-JQ737)</f>
        <v>0</v>
      </c>
      <c r="JS741" s="238">
        <v>14</v>
      </c>
      <c r="JT741" s="238">
        <f t="shared" si="3421"/>
        <v>0</v>
      </c>
      <c r="JU741" s="238">
        <v>0</v>
      </c>
      <c r="JV741" s="241" t="s">
        <v>50</v>
      </c>
      <c r="JW741" s="239">
        <f t="shared" si="3423"/>
        <v>1100</v>
      </c>
      <c r="JX741" s="44">
        <f t="shared" si="3424"/>
        <v>0</v>
      </c>
      <c r="JY741" s="89">
        <f t="shared" si="3425"/>
        <v>0</v>
      </c>
      <c r="JZ741" s="35"/>
      <c r="KA741" s="245"/>
      <c r="KB741" s="240">
        <f>IF($A735="","",$A735)</f>
        <v>45803</v>
      </c>
      <c r="KC741" s="238">
        <v>2506</v>
      </c>
      <c r="KD741" s="238">
        <f t="shared" ref="KD741:KD747" si="3461">IF(KC741="","",KC741-KC737)</f>
        <v>115</v>
      </c>
      <c r="KE741" s="238">
        <v>134</v>
      </c>
      <c r="KF741" s="87">
        <f t="shared" ref="KF741:KF768" si="3462">IF(KE741="","",KE741-KE737)</f>
        <v>1</v>
      </c>
      <c r="KG741" s="238">
        <v>0</v>
      </c>
      <c r="KH741" s="238">
        <f t="shared" si="3427"/>
        <v>4</v>
      </c>
      <c r="KI741" s="238">
        <v>0</v>
      </c>
      <c r="KJ741" s="241" t="str">
        <f t="shared" si="3428"/>
        <v>サンリオFAN</v>
      </c>
      <c r="KK741" s="239">
        <f t="shared" si="3429"/>
        <v>1100</v>
      </c>
      <c r="KL741" s="44">
        <f t="shared" si="3430"/>
        <v>4400</v>
      </c>
      <c r="KM741" s="89">
        <f t="shared" si="3431"/>
        <v>0.38260869565217392</v>
      </c>
      <c r="KN741" s="35"/>
      <c r="KO741" s="27"/>
      <c r="KP741" s="240">
        <f>IF($A735="","",$A735)</f>
        <v>45803</v>
      </c>
      <c r="KQ741" s="238">
        <v>2577</v>
      </c>
      <c r="KR741" s="238">
        <f t="shared" ref="KR741:KR747" si="3463">IF(KQ741="","",KQ741-KQ737)</f>
        <v>33</v>
      </c>
      <c r="KS741" s="238">
        <v>93</v>
      </c>
      <c r="KT741" s="87">
        <f t="shared" ref="KT741:KT768" si="3464">IF(KS741="","",KS741-KS737)</f>
        <v>1</v>
      </c>
      <c r="KU741" s="238">
        <v>12</v>
      </c>
      <c r="KV741" s="238">
        <f t="shared" si="3433"/>
        <v>1</v>
      </c>
      <c r="KW741" s="238">
        <v>0</v>
      </c>
      <c r="KX741" s="241" t="str">
        <f t="shared" si="3434"/>
        <v>猫アイシャドウ</v>
      </c>
      <c r="KY741" s="239">
        <f t="shared" si="3435"/>
        <v>1034</v>
      </c>
      <c r="KZ741" s="44">
        <f t="shared" si="3436"/>
        <v>1034</v>
      </c>
      <c r="LA741" s="89">
        <f t="shared" si="3437"/>
        <v>0.31333333333333335</v>
      </c>
      <c r="LB741" s="35"/>
      <c r="LC741" s="27"/>
      <c r="LD741" s="74"/>
      <c r="LE741" s="75"/>
      <c r="LF741" s="75"/>
      <c r="LG741" s="75">
        <v>1165</v>
      </c>
      <c r="LH741" s="75">
        <f t="shared" si="3442"/>
        <v>0</v>
      </c>
      <c r="LI741" s="76">
        <v>2</v>
      </c>
      <c r="LJ741" s="75">
        <v>0</v>
      </c>
      <c r="LK741" s="75">
        <v>0</v>
      </c>
      <c r="LL741" s="77" t="str">
        <f t="shared" ref="LL741" si="3465">IF(LE739="","",LL738)</f>
        <v>スヌーピー、アンパンマンぬいぐるみ</v>
      </c>
      <c r="LM741" s="251">
        <f t="shared" ref="LM741" si="3466">IF(LF739="","",LM738)</f>
        <v>1000</v>
      </c>
      <c r="LN741" s="75">
        <f t="shared" si="3379"/>
        <v>0</v>
      </c>
      <c r="LO741" s="79"/>
      <c r="LP741" s="35"/>
      <c r="LQ741" s="27"/>
      <c r="LR741" s="240">
        <f t="shared" si="3341"/>
        <v>45824</v>
      </c>
      <c r="LS741" s="44">
        <v>15840</v>
      </c>
      <c r="LT741" s="44">
        <f t="shared" si="3380"/>
        <v>84</v>
      </c>
      <c r="LU741" s="44">
        <v>860</v>
      </c>
      <c r="LV741" s="44">
        <f t="shared" si="3367"/>
        <v>2</v>
      </c>
      <c r="LW741" s="44">
        <v>39</v>
      </c>
      <c r="LX741" s="44">
        <f t="shared" si="3342"/>
        <v>2</v>
      </c>
      <c r="LY741" s="44">
        <v>0</v>
      </c>
      <c r="LZ741" s="43"/>
      <c r="MA741" s="238">
        <f t="shared" si="3343"/>
        <v>385</v>
      </c>
      <c r="MB741" s="44">
        <f t="shared" si="3344"/>
        <v>770</v>
      </c>
      <c r="MC741" s="45">
        <f t="shared" si="3345"/>
        <v>9.166666666666666E-2</v>
      </c>
      <c r="MD741" s="35" t="s">
        <v>210</v>
      </c>
      <c r="ME741" s="27"/>
      <c r="MF741" s="240">
        <f t="shared" si="3346"/>
        <v>45824</v>
      </c>
      <c r="MG741" s="44">
        <v>4515</v>
      </c>
      <c r="MH741" s="44">
        <f t="shared" si="3381"/>
        <v>28</v>
      </c>
      <c r="MI741" s="44">
        <v>296</v>
      </c>
      <c r="MJ741" s="44">
        <f t="shared" si="3368"/>
        <v>1</v>
      </c>
      <c r="MK741" s="44">
        <v>28</v>
      </c>
      <c r="ML741" s="44">
        <f t="shared" si="3347"/>
        <v>1</v>
      </c>
      <c r="MM741" s="44">
        <v>-15</v>
      </c>
      <c r="MN741" s="43"/>
      <c r="MO741" s="238">
        <f t="shared" si="3348"/>
        <v>1100</v>
      </c>
      <c r="MP741" s="44">
        <f t="shared" si="3349"/>
        <v>1100</v>
      </c>
      <c r="MQ741" s="45">
        <f t="shared" si="3350"/>
        <v>0.39285714285714285</v>
      </c>
      <c r="MR741" s="35" t="s">
        <v>822</v>
      </c>
      <c r="MS741" s="27"/>
      <c r="MT741" s="240">
        <f t="shared" si="3351"/>
        <v>45824</v>
      </c>
      <c r="MU741" s="44">
        <v>6731</v>
      </c>
      <c r="MV741" s="44">
        <f t="shared" si="3382"/>
        <v>103</v>
      </c>
      <c r="MW741" s="44">
        <v>318</v>
      </c>
      <c r="MX741" s="44">
        <f t="shared" si="3369"/>
        <v>10</v>
      </c>
      <c r="MY741" s="44">
        <v>25</v>
      </c>
      <c r="MZ741" s="44">
        <f t="shared" si="3352"/>
        <v>11</v>
      </c>
      <c r="NA741" s="44">
        <v>3</v>
      </c>
      <c r="NB741" s="43"/>
      <c r="NC741" s="238">
        <f t="shared" si="3353"/>
        <v>300</v>
      </c>
      <c r="ND741" s="44">
        <f t="shared" si="3354"/>
        <v>3300</v>
      </c>
      <c r="NE741" s="45">
        <f t="shared" si="3355"/>
        <v>0.32038834951456313</v>
      </c>
      <c r="NF741" s="35"/>
      <c r="NG741" s="27"/>
      <c r="NH741" s="240">
        <f t="shared" si="3356"/>
        <v>45824</v>
      </c>
      <c r="NI741" s="44">
        <v>6053</v>
      </c>
      <c r="NJ741" s="44">
        <f t="shared" si="3383"/>
        <v>187</v>
      </c>
      <c r="NK741" s="44">
        <v>171</v>
      </c>
      <c r="NL741" s="44">
        <f t="shared" si="3370"/>
        <v>1</v>
      </c>
      <c r="NM741" s="44">
        <v>31</v>
      </c>
      <c r="NN741" s="44">
        <f t="shared" si="3357"/>
        <v>1</v>
      </c>
      <c r="NO741" s="44">
        <v>6</v>
      </c>
      <c r="NP741" s="43"/>
      <c r="NQ741" s="238">
        <f t="shared" si="3358"/>
        <v>1100</v>
      </c>
      <c r="NR741" s="44">
        <f t="shared" si="3359"/>
        <v>1100</v>
      </c>
      <c r="NS741" s="45">
        <f t="shared" si="3360"/>
        <v>5.8823529411764705E-2</v>
      </c>
      <c r="NT741" s="35"/>
    </row>
    <row r="742" spans="1:384" ht="15.75" thickTop="1" x14ac:dyDescent="0.2">
      <c r="A742" s="38">
        <v>45826</v>
      </c>
      <c r="B742" s="39">
        <f>IF(A742="","",SUM(J742,LF760,AL742,ET742,AZ742,EF742,LT742,NJ742,MV742,MH742,X742)+SUM(DR769:DR772)+SUM(CP769:CP772)+SUM(CB769:CB772)+SUM(BN769:BN772)+SUM(DD769:DD772)+SUM(JB769:JB772)+SUM(JP769:JP772)+SUM(KD769:KD772)+SUM(KR769:KR772))</f>
        <v>1129</v>
      </c>
      <c r="C742" s="40">
        <f>IF(A742="","",SUM(J742,X742,AL742,AZ742)+SUM(BN769:BN772)+SUM(CB769:CB772)+SUM(CP769:CP772))</f>
        <v>444</v>
      </c>
      <c r="D742" s="40">
        <f>IF(A742="","",SUM(EF742,ET742)+SUM(DD769:DD772)+SUM(DR769:DR772))</f>
        <v>226</v>
      </c>
      <c r="E742" s="40">
        <f>IF(A742="","",SUM(NJ742,MV742,MH742,LT742,LF760)+SUM(JB769:JB772)+SUM(JP769:JP772)+SUM(KD769:KD772)+SUM(KR769:KR772))</f>
        <v>459</v>
      </c>
      <c r="F742" s="140"/>
      <c r="G742" s="140"/>
      <c r="H742" s="42"/>
      <c r="I742" s="44">
        <v>40789</v>
      </c>
      <c r="J742" s="44">
        <f>IF(I742="","",I742-I741)</f>
        <v>13</v>
      </c>
      <c r="K742" s="44">
        <v>2015</v>
      </c>
      <c r="L742" s="44">
        <f>IF(K742="","",K742-K741)</f>
        <v>1</v>
      </c>
      <c r="M742" s="44">
        <v>48</v>
      </c>
      <c r="N742" s="44">
        <f t="shared" si="3312"/>
        <v>1</v>
      </c>
      <c r="O742" s="44">
        <v>0</v>
      </c>
      <c r="P742" s="43"/>
      <c r="Q742" s="238">
        <f t="shared" si="3313"/>
        <v>363</v>
      </c>
      <c r="R742" s="44">
        <f t="shared" si="3314"/>
        <v>363</v>
      </c>
      <c r="S742" s="45">
        <f t="shared" si="3315"/>
        <v>0.27923076923076923</v>
      </c>
      <c r="T742" s="35"/>
      <c r="U742" s="27"/>
      <c r="V742" s="240">
        <f t="shared" si="3316"/>
        <v>45826</v>
      </c>
      <c r="W742" s="44">
        <v>7931</v>
      </c>
      <c r="X742" s="44">
        <f>IF(W742="","",W742-W741)</f>
        <v>45</v>
      </c>
      <c r="Y742" s="44">
        <v>383</v>
      </c>
      <c r="Z742" s="44">
        <f>IF(Y742="","",Y742-Y741)</f>
        <v>3</v>
      </c>
      <c r="AA742" s="44">
        <v>37</v>
      </c>
      <c r="AB742" s="44">
        <f t="shared" si="3317"/>
        <v>3</v>
      </c>
      <c r="AC742" s="44">
        <v>0</v>
      </c>
      <c r="AD742" s="43"/>
      <c r="AE742" s="238">
        <f t="shared" si="3318"/>
        <v>385</v>
      </c>
      <c r="AF742" s="44">
        <f t="shared" si="3319"/>
        <v>1155</v>
      </c>
      <c r="AG742" s="45">
        <f t="shared" si="3320"/>
        <v>0.25666666666666665</v>
      </c>
      <c r="AH742" s="35"/>
      <c r="AI742" s="27"/>
      <c r="AJ742" s="240">
        <f t="shared" si="3321"/>
        <v>45826</v>
      </c>
      <c r="AK742" s="44">
        <v>10410</v>
      </c>
      <c r="AL742" s="44">
        <f>IF(AK742="","",AK742-AK741)</f>
        <v>16</v>
      </c>
      <c r="AM742" s="44">
        <v>275</v>
      </c>
      <c r="AN742" s="44">
        <f>IF(AM742="","",AM742-AM741)</f>
        <v>1</v>
      </c>
      <c r="AO742" s="44">
        <v>48</v>
      </c>
      <c r="AP742" s="44">
        <f t="shared" si="3322"/>
        <v>1</v>
      </c>
      <c r="AQ742" s="44">
        <v>0</v>
      </c>
      <c r="AR742" s="43"/>
      <c r="AS742" s="238">
        <f t="shared" si="3323"/>
        <v>1008</v>
      </c>
      <c r="AT742" s="44">
        <f t="shared" si="3324"/>
        <v>1008</v>
      </c>
      <c r="AU742" s="45">
        <f t="shared" si="3325"/>
        <v>0.63</v>
      </c>
      <c r="AV742" s="35"/>
      <c r="AW742" s="27"/>
      <c r="AX742" s="240">
        <f t="shared" si="3326"/>
        <v>45826</v>
      </c>
      <c r="AY742" s="44">
        <v>11756</v>
      </c>
      <c r="AZ742" s="44">
        <f>IF(AY742="","",AY742-AY741)</f>
        <v>105</v>
      </c>
      <c r="BA742" s="44">
        <v>433</v>
      </c>
      <c r="BB742" s="44">
        <f>IF(BA742="","",BA742-BA741)</f>
        <v>3</v>
      </c>
      <c r="BC742" s="44">
        <v>21</v>
      </c>
      <c r="BD742" s="44">
        <f t="shared" si="3327"/>
        <v>3</v>
      </c>
      <c r="BE742" s="44">
        <v>2</v>
      </c>
      <c r="BF742" s="43"/>
      <c r="BG742" s="238">
        <f t="shared" si="3328"/>
        <v>1012</v>
      </c>
      <c r="BH742" s="44">
        <f t="shared" si="3329"/>
        <v>3036</v>
      </c>
      <c r="BI742" s="45">
        <f t="shared" si="3330"/>
        <v>0.28914285714285715</v>
      </c>
      <c r="BJ742" s="35"/>
      <c r="BK742" s="50"/>
      <c r="BL742" s="46"/>
      <c r="BM742" s="44">
        <v>8367</v>
      </c>
      <c r="BN742" s="44">
        <f t="shared" si="3447"/>
        <v>55</v>
      </c>
      <c r="BO742" s="44">
        <v>247</v>
      </c>
      <c r="BP742" s="44">
        <f t="shared" si="3448"/>
        <v>0</v>
      </c>
      <c r="BQ742" s="44">
        <v>27</v>
      </c>
      <c r="BR742" s="44">
        <f t="shared" si="3385"/>
        <v>5</v>
      </c>
      <c r="BS742" s="44">
        <v>0</v>
      </c>
      <c r="BT742" s="106" t="str">
        <f t="shared" si="3386"/>
        <v>ミニ香水</v>
      </c>
      <c r="BU742" s="247">
        <f t="shared" si="3387"/>
        <v>1000</v>
      </c>
      <c r="BV742" s="43">
        <f t="shared" si="3388"/>
        <v>5000</v>
      </c>
      <c r="BW742" s="45">
        <f t="shared" si="3389"/>
        <v>0.90909090909090906</v>
      </c>
      <c r="BX742" s="35"/>
      <c r="BY742" s="27"/>
      <c r="BZ742" s="46"/>
      <c r="CA742" s="44">
        <v>18075</v>
      </c>
      <c r="CB742" s="44">
        <f t="shared" si="3449"/>
        <v>23</v>
      </c>
      <c r="CC742" s="44">
        <v>1013</v>
      </c>
      <c r="CD742" s="44">
        <f t="shared" si="3450"/>
        <v>2</v>
      </c>
      <c r="CE742" s="44">
        <v>12</v>
      </c>
      <c r="CF742" s="44">
        <f t="shared" si="3391"/>
        <v>2</v>
      </c>
      <c r="CG742" s="44">
        <v>0</v>
      </c>
      <c r="CH742" s="106" t="s">
        <v>50</v>
      </c>
      <c r="CI742" s="247">
        <v>1100</v>
      </c>
      <c r="CJ742" s="43">
        <f t="shared" si="3394"/>
        <v>2200</v>
      </c>
      <c r="CK742" s="45">
        <f t="shared" si="3395"/>
        <v>0.95652173913043481</v>
      </c>
      <c r="CL742" s="35"/>
      <c r="CM742" s="27"/>
      <c r="CN742" s="46"/>
      <c r="CO742" s="44">
        <v>13877</v>
      </c>
      <c r="CP742" s="44">
        <f t="shared" si="3451"/>
        <v>49</v>
      </c>
      <c r="CQ742" s="44">
        <v>537</v>
      </c>
      <c r="CR742" s="44">
        <f t="shared" si="3452"/>
        <v>2</v>
      </c>
      <c r="CS742" s="44">
        <v>25</v>
      </c>
      <c r="CT742" s="44">
        <f t="shared" si="3397"/>
        <v>1</v>
      </c>
      <c r="CU742" s="44">
        <v>0</v>
      </c>
      <c r="CV742" s="106" t="str">
        <f t="shared" si="3398"/>
        <v>ゴールドイヤホン</v>
      </c>
      <c r="CW742" s="247">
        <f t="shared" si="3399"/>
        <v>770</v>
      </c>
      <c r="CX742" s="43">
        <f t="shared" si="3400"/>
        <v>770</v>
      </c>
      <c r="CY742" s="45">
        <f t="shared" si="3401"/>
        <v>0.15714285714285714</v>
      </c>
      <c r="CZ742" s="35"/>
      <c r="DA742" s="58"/>
      <c r="DB742" s="46"/>
      <c r="DC742" s="44">
        <v>5760</v>
      </c>
      <c r="DD742" s="44">
        <f t="shared" si="3453"/>
        <v>23</v>
      </c>
      <c r="DE742" s="44">
        <v>191</v>
      </c>
      <c r="DF742" s="44">
        <f t="shared" si="3454"/>
        <v>0</v>
      </c>
      <c r="DG742" s="44">
        <v>7</v>
      </c>
      <c r="DH742" s="44">
        <f t="shared" si="3403"/>
        <v>1</v>
      </c>
      <c r="DI742" s="44">
        <v>0</v>
      </c>
      <c r="DJ742" s="106" t="str">
        <f t="shared" si="3404"/>
        <v>じゃがりこイヤホン</v>
      </c>
      <c r="DK742" s="247">
        <f t="shared" si="3405"/>
        <v>1100</v>
      </c>
      <c r="DL742" s="43">
        <f t="shared" si="3406"/>
        <v>1100</v>
      </c>
      <c r="DM742" s="45">
        <f t="shared" si="3407"/>
        <v>0.47826086956521741</v>
      </c>
      <c r="DN742" s="35"/>
      <c r="DO742" s="27"/>
      <c r="DP742" s="46"/>
      <c r="DQ742" s="44">
        <v>14832</v>
      </c>
      <c r="DR742" s="44">
        <f t="shared" si="3455"/>
        <v>47</v>
      </c>
      <c r="DS742" s="44">
        <v>1069</v>
      </c>
      <c r="DT742" s="44">
        <f t="shared" si="3456"/>
        <v>0</v>
      </c>
      <c r="DU742" s="44">
        <v>3</v>
      </c>
      <c r="DV742" s="44">
        <f t="shared" si="3409"/>
        <v>0</v>
      </c>
      <c r="DW742" s="44">
        <v>0</v>
      </c>
      <c r="DX742" s="106" t="str">
        <f t="shared" si="3410"/>
        <v>サンリオFAN</v>
      </c>
      <c r="DY742" s="247">
        <f t="shared" si="3411"/>
        <v>1100</v>
      </c>
      <c r="DZ742" s="43">
        <f t="shared" si="3412"/>
        <v>0</v>
      </c>
      <c r="EA742" s="45">
        <f t="shared" si="3413"/>
        <v>0</v>
      </c>
      <c r="EB742" s="35"/>
      <c r="EC742" s="27"/>
      <c r="ED742" s="240">
        <f t="shared" si="3331"/>
        <v>45826</v>
      </c>
      <c r="EE742" s="44">
        <v>24005</v>
      </c>
      <c r="EF742" s="44">
        <f>IF(EE742="","",EE742-EE741)</f>
        <v>38</v>
      </c>
      <c r="EG742" s="44">
        <v>1381</v>
      </c>
      <c r="EH742" s="44">
        <f>IF(EG742="","",EG742-EG741)</f>
        <v>0</v>
      </c>
      <c r="EI742" s="44">
        <v>2</v>
      </c>
      <c r="EJ742" s="44">
        <f t="shared" si="3332"/>
        <v>0</v>
      </c>
      <c r="EK742" s="44">
        <v>1</v>
      </c>
      <c r="EL742" s="43"/>
      <c r="EM742" s="238">
        <v>1100</v>
      </c>
      <c r="EN742" s="44">
        <f t="shared" si="3334"/>
        <v>0</v>
      </c>
      <c r="EO742" s="45">
        <f t="shared" si="3335"/>
        <v>0</v>
      </c>
      <c r="EP742" s="35"/>
      <c r="EQ742" s="27"/>
      <c r="ER742" s="240">
        <f t="shared" si="3336"/>
        <v>45826</v>
      </c>
      <c r="ES742" s="44">
        <v>3295</v>
      </c>
      <c r="ET742" s="44">
        <f>IF(ES742="","",ES742-ES741)</f>
        <v>17</v>
      </c>
      <c r="EU742" s="44">
        <v>97</v>
      </c>
      <c r="EV742" s="44">
        <f>IF(EU742="","",EU742-EU741)</f>
        <v>0</v>
      </c>
      <c r="EW742" s="44">
        <v>37</v>
      </c>
      <c r="EX742" s="44">
        <f t="shared" si="3337"/>
        <v>0</v>
      </c>
      <c r="EY742" s="44">
        <v>0</v>
      </c>
      <c r="EZ742" s="43"/>
      <c r="FA742" s="238">
        <f t="shared" si="3338"/>
        <v>726</v>
      </c>
      <c r="FB742" s="44">
        <f t="shared" si="3339"/>
        <v>0</v>
      </c>
      <c r="FC742" s="45">
        <f t="shared" si="3340"/>
        <v>0</v>
      </c>
      <c r="FD742" s="35"/>
      <c r="HW742" s="181"/>
      <c r="HX742" s="27"/>
      <c r="HY742" s="27"/>
      <c r="HZ742" s="137"/>
      <c r="IA742" s="27"/>
      <c r="IC742" s="174"/>
      <c r="ID742" s="27"/>
      <c r="IE742" s="27"/>
      <c r="IF742" s="27"/>
      <c r="IG742" s="27"/>
      <c r="IH742" s="27"/>
      <c r="IL742" s="27"/>
      <c r="IM742" s="27"/>
      <c r="IN742" s="137"/>
      <c r="IO742" s="27"/>
      <c r="IQ742" s="174"/>
      <c r="IR742" s="27"/>
      <c r="IS742" s="27"/>
      <c r="IT742" s="27"/>
      <c r="IU742" s="27"/>
      <c r="IV742" s="27"/>
      <c r="IY742" s="33"/>
      <c r="IZ742" s="46"/>
      <c r="JA742" s="44">
        <v>2517</v>
      </c>
      <c r="JB742" s="44">
        <f t="shared" si="3457"/>
        <v>35</v>
      </c>
      <c r="JC742" s="44">
        <v>72</v>
      </c>
      <c r="JD742" s="44">
        <f t="shared" si="3458"/>
        <v>1</v>
      </c>
      <c r="JE742" s="44">
        <v>19</v>
      </c>
      <c r="JF742" s="44">
        <f t="shared" si="3415"/>
        <v>1</v>
      </c>
      <c r="JG742" s="44">
        <v>0</v>
      </c>
      <c r="JH742" s="106" t="s">
        <v>23</v>
      </c>
      <c r="JI742" s="247">
        <v>1100</v>
      </c>
      <c r="JJ742" s="43">
        <f t="shared" si="3418"/>
        <v>1100</v>
      </c>
      <c r="JK742" s="45">
        <f t="shared" si="3419"/>
        <v>0.31428571428571428</v>
      </c>
      <c r="JL742" s="35"/>
      <c r="JM742" s="27"/>
      <c r="JN742" s="46"/>
      <c r="JO742" s="44">
        <v>3167</v>
      </c>
      <c r="JP742" s="44">
        <f t="shared" si="3459"/>
        <v>52</v>
      </c>
      <c r="JQ742" s="44">
        <v>72</v>
      </c>
      <c r="JR742" s="44">
        <f t="shared" si="3460"/>
        <v>0</v>
      </c>
      <c r="JS742" s="44">
        <v>6</v>
      </c>
      <c r="JT742" s="44">
        <f t="shared" si="3421"/>
        <v>2</v>
      </c>
      <c r="JU742" s="44">
        <v>4</v>
      </c>
      <c r="JV742" s="106" t="str">
        <f t="shared" si="3422"/>
        <v>ジャグラーサウンドボタン</v>
      </c>
      <c r="JW742" s="247">
        <f t="shared" si="3423"/>
        <v>900</v>
      </c>
      <c r="JX742" s="43">
        <f t="shared" si="3424"/>
        <v>1800</v>
      </c>
      <c r="JY742" s="45">
        <f t="shared" si="3425"/>
        <v>0.34615384615384615</v>
      </c>
      <c r="JZ742" s="35"/>
      <c r="KA742" s="245"/>
      <c r="KB742" s="46"/>
      <c r="KC742" s="44">
        <v>2106</v>
      </c>
      <c r="KD742" s="44">
        <f t="shared" si="3461"/>
        <v>63</v>
      </c>
      <c r="KE742" s="44">
        <v>74</v>
      </c>
      <c r="KF742" s="44">
        <f t="shared" si="3462"/>
        <v>2</v>
      </c>
      <c r="KG742" s="44">
        <v>21</v>
      </c>
      <c r="KH742" s="44">
        <f t="shared" si="3427"/>
        <v>2</v>
      </c>
      <c r="KI742" s="44">
        <v>0</v>
      </c>
      <c r="KJ742" s="106" t="str">
        <f t="shared" si="3428"/>
        <v>サンリオキーケース</v>
      </c>
      <c r="KK742" s="247">
        <f t="shared" si="3429"/>
        <v>726</v>
      </c>
      <c r="KL742" s="43">
        <f t="shared" si="3430"/>
        <v>1452</v>
      </c>
      <c r="KM742" s="45">
        <f t="shared" si="3431"/>
        <v>0.23047619047619047</v>
      </c>
      <c r="KN742" s="35"/>
      <c r="KO742" s="27"/>
      <c r="KP742" s="46"/>
      <c r="KQ742" s="44">
        <v>2562</v>
      </c>
      <c r="KR742" s="44">
        <f t="shared" si="3463"/>
        <v>31</v>
      </c>
      <c r="KS742" s="44">
        <v>60</v>
      </c>
      <c r="KT742" s="44">
        <f t="shared" si="3464"/>
        <v>0</v>
      </c>
      <c r="KU742" s="44">
        <v>10</v>
      </c>
      <c r="KV742" s="44">
        <f t="shared" si="3433"/>
        <v>0</v>
      </c>
      <c r="KW742" s="44">
        <v>0</v>
      </c>
      <c r="KX742" s="106" t="str">
        <f t="shared" si="3434"/>
        <v>たまごっちアイカラー</v>
      </c>
      <c r="KY742" s="247">
        <f t="shared" si="3435"/>
        <v>1200</v>
      </c>
      <c r="KZ742" s="43">
        <f t="shared" si="3436"/>
        <v>0</v>
      </c>
      <c r="LA742" s="45">
        <f t="shared" si="3437"/>
        <v>0</v>
      </c>
      <c r="LB742" s="35"/>
      <c r="LC742" s="27"/>
      <c r="LD742" s="240">
        <f>IF(A736="","",A736)</f>
        <v>45807</v>
      </c>
      <c r="LE742" s="238">
        <v>65070</v>
      </c>
      <c r="LF742" s="252">
        <f>IF(LE742="","",LE742-LE739)</f>
        <v>12</v>
      </c>
      <c r="LG742" s="238">
        <v>444</v>
      </c>
      <c r="LH742" s="238">
        <f>IF(LG742="","",LG742-LG739)</f>
        <v>0</v>
      </c>
      <c r="LI742" s="43">
        <v>2</v>
      </c>
      <c r="LJ742" s="43">
        <v>0</v>
      </c>
      <c r="LK742" s="238">
        <v>0</v>
      </c>
      <c r="LL742" s="246" t="str">
        <f t="shared" ref="LL742" si="3467">IF(LE742="","",LL739)</f>
        <v>コキンちゃん、赤ちゃんマン</v>
      </c>
      <c r="LM742" s="239">
        <f t="shared" ref="LM742" si="3468">IF(LF742="","",LM739)</f>
        <v>1000</v>
      </c>
      <c r="LN742" s="87">
        <f t="shared" si="3379"/>
        <v>0</v>
      </c>
      <c r="LO742" s="242"/>
      <c r="LP742" s="35"/>
      <c r="LQ742" s="27"/>
      <c r="LR742" s="240">
        <f t="shared" si="3341"/>
        <v>45826</v>
      </c>
      <c r="LS742" s="44">
        <v>15864</v>
      </c>
      <c r="LT742" s="44">
        <f>IF(LS742="","",LS742-LS741)</f>
        <v>24</v>
      </c>
      <c r="LU742" s="44">
        <v>861</v>
      </c>
      <c r="LV742" s="44">
        <f>IF(LU742="","",LU742-LU741)</f>
        <v>1</v>
      </c>
      <c r="LW742" s="44">
        <v>38</v>
      </c>
      <c r="LX742" s="44">
        <f t="shared" si="3342"/>
        <v>1</v>
      </c>
      <c r="LY742" s="44">
        <v>0</v>
      </c>
      <c r="LZ742" s="43"/>
      <c r="MA742" s="238">
        <f t="shared" si="3343"/>
        <v>385</v>
      </c>
      <c r="MB742" s="44">
        <f t="shared" si="3344"/>
        <v>385</v>
      </c>
      <c r="MC742" s="45">
        <f t="shared" si="3345"/>
        <v>0.16041666666666668</v>
      </c>
      <c r="MD742" s="35"/>
      <c r="ME742" s="27"/>
      <c r="MF742" s="240">
        <f t="shared" si="3346"/>
        <v>45826</v>
      </c>
      <c r="MG742" s="44">
        <v>4548</v>
      </c>
      <c r="MH742" s="44">
        <f>IF(MG742="","",MG742-MG741)</f>
        <v>33</v>
      </c>
      <c r="MI742" s="44">
        <v>298</v>
      </c>
      <c r="MJ742" s="44">
        <f>IF(MI742="","",MI742-MI741)</f>
        <v>2</v>
      </c>
      <c r="MK742" s="44">
        <v>9</v>
      </c>
      <c r="ML742" s="44">
        <f t="shared" si="3347"/>
        <v>4</v>
      </c>
      <c r="MM742" s="44">
        <v>4</v>
      </c>
      <c r="MN742" s="43"/>
      <c r="MO742" s="238">
        <v>880</v>
      </c>
      <c r="MP742" s="44">
        <f t="shared" si="3349"/>
        <v>3520</v>
      </c>
      <c r="MQ742" s="45">
        <f t="shared" si="3350"/>
        <v>1.0666666666666667</v>
      </c>
      <c r="MR742" s="35" t="s">
        <v>218</v>
      </c>
      <c r="MS742" s="27"/>
      <c r="MT742" s="240">
        <f t="shared" si="3351"/>
        <v>45826</v>
      </c>
      <c r="MU742" s="44">
        <v>6767</v>
      </c>
      <c r="MV742" s="44">
        <f>IF(MU742="","",MU742-MU741)</f>
        <v>36</v>
      </c>
      <c r="MW742" s="44">
        <v>320</v>
      </c>
      <c r="MX742" s="44">
        <f>IF(MW742="","",MW742-MW741)</f>
        <v>2</v>
      </c>
      <c r="MY742" s="44">
        <v>26</v>
      </c>
      <c r="MZ742" s="44">
        <f t="shared" si="3352"/>
        <v>2</v>
      </c>
      <c r="NA742" s="44">
        <v>5</v>
      </c>
      <c r="NB742" s="43"/>
      <c r="NC742" s="238">
        <f t="shared" si="3353"/>
        <v>300</v>
      </c>
      <c r="ND742" s="44">
        <f t="shared" si="3354"/>
        <v>600</v>
      </c>
      <c r="NE742" s="45">
        <f t="shared" si="3355"/>
        <v>0.16666666666666666</v>
      </c>
      <c r="NF742" s="35"/>
      <c r="NG742" s="27"/>
      <c r="NH742" s="240">
        <f t="shared" si="3356"/>
        <v>45826</v>
      </c>
      <c r="NI742" s="44">
        <v>6093</v>
      </c>
      <c r="NJ742" s="44">
        <f>IF(NI742="","",NI742-NI741)</f>
        <v>40</v>
      </c>
      <c r="NK742" s="44">
        <v>171</v>
      </c>
      <c r="NL742" s="44">
        <f>IF(NK742="","",NK742-NK741)</f>
        <v>0</v>
      </c>
      <c r="NM742" s="44">
        <v>37</v>
      </c>
      <c r="NN742" s="44">
        <f t="shared" si="3357"/>
        <v>0</v>
      </c>
      <c r="NO742" s="44">
        <v>0</v>
      </c>
      <c r="NP742" s="43"/>
      <c r="NQ742" s="238">
        <f t="shared" si="3358"/>
        <v>1100</v>
      </c>
      <c r="NR742" s="44">
        <f t="shared" si="3359"/>
        <v>0</v>
      </c>
      <c r="NS742" s="45">
        <f t="shared" si="3360"/>
        <v>0</v>
      </c>
      <c r="NT742" s="35"/>
    </row>
    <row r="743" spans="1:384" x14ac:dyDescent="0.2">
      <c r="A743" s="38"/>
      <c r="B743" s="39"/>
      <c r="C743" s="40"/>
      <c r="D743" s="40"/>
      <c r="E743" s="40"/>
      <c r="F743" s="140"/>
      <c r="G743" s="140"/>
      <c r="H743" s="42"/>
      <c r="I743" s="44"/>
      <c r="J743" s="44"/>
      <c r="K743" s="44"/>
      <c r="L743" s="44"/>
      <c r="M743" s="44"/>
      <c r="N743" s="44"/>
      <c r="O743" s="44"/>
      <c r="P743" s="43"/>
      <c r="Q743" s="238"/>
      <c r="R743" s="44"/>
      <c r="S743" s="45"/>
      <c r="T743" s="35"/>
      <c r="U743" s="27"/>
      <c r="V743" s="240"/>
      <c r="W743" s="44"/>
      <c r="X743" s="44"/>
      <c r="Y743" s="44"/>
      <c r="Z743" s="44"/>
      <c r="AA743" s="44"/>
      <c r="AB743" s="44"/>
      <c r="AC743" s="44"/>
      <c r="AD743" s="43"/>
      <c r="AE743" s="238"/>
      <c r="AF743" s="44"/>
      <c r="AG743" s="45"/>
      <c r="AH743" s="92"/>
      <c r="AI743" s="27"/>
      <c r="AJ743" s="240"/>
      <c r="AK743" s="44"/>
      <c r="AL743" s="44"/>
      <c r="AM743" s="44"/>
      <c r="AN743" s="44"/>
      <c r="AO743" s="44"/>
      <c r="AP743" s="44"/>
      <c r="AQ743" s="44"/>
      <c r="AR743" s="43"/>
      <c r="AS743" s="238"/>
      <c r="AT743" s="44"/>
      <c r="AU743" s="45"/>
      <c r="AV743" s="35"/>
      <c r="AW743" s="27"/>
      <c r="AX743" s="240"/>
      <c r="AY743" s="44"/>
      <c r="AZ743" s="44"/>
      <c r="BA743" s="44"/>
      <c r="BB743" s="44"/>
      <c r="BC743" s="44"/>
      <c r="BD743" s="44"/>
      <c r="BE743" s="44"/>
      <c r="BF743" s="43"/>
      <c r="BG743" s="238"/>
      <c r="BH743" s="44"/>
      <c r="BI743" s="45"/>
      <c r="BJ743" s="35"/>
      <c r="BK743" s="50"/>
      <c r="BL743" s="46"/>
      <c r="BM743" s="44">
        <v>8850</v>
      </c>
      <c r="BN743" s="44">
        <f t="shared" si="3447"/>
        <v>53</v>
      </c>
      <c r="BO743" s="44">
        <v>515</v>
      </c>
      <c r="BP743" s="44">
        <f t="shared" si="3448"/>
        <v>5</v>
      </c>
      <c r="BQ743" s="44">
        <v>35</v>
      </c>
      <c r="BR743" s="44">
        <f t="shared" si="3385"/>
        <v>7</v>
      </c>
      <c r="BS743" s="44">
        <v>0</v>
      </c>
      <c r="BT743" s="60" t="str">
        <f t="shared" si="3386"/>
        <v>ニキ</v>
      </c>
      <c r="BU743" s="247">
        <f t="shared" si="3387"/>
        <v>800</v>
      </c>
      <c r="BV743" s="44">
        <f t="shared" si="3388"/>
        <v>5600</v>
      </c>
      <c r="BW743" s="45">
        <f t="shared" si="3389"/>
        <v>1.0566037735849056</v>
      </c>
      <c r="BX743" s="35"/>
      <c r="BY743" s="27"/>
      <c r="BZ743" s="46"/>
      <c r="CA743" s="44">
        <v>14987</v>
      </c>
      <c r="CB743" s="44">
        <f t="shared" si="3449"/>
        <v>56</v>
      </c>
      <c r="CC743" s="44">
        <v>1782</v>
      </c>
      <c r="CD743" s="44">
        <f t="shared" si="3450"/>
        <v>7</v>
      </c>
      <c r="CE743" s="44">
        <v>40</v>
      </c>
      <c r="CF743" s="44">
        <f t="shared" si="3391"/>
        <v>3</v>
      </c>
      <c r="CG743" s="44">
        <v>0</v>
      </c>
      <c r="CH743" s="60" t="str">
        <f t="shared" si="3392"/>
        <v>スプランキーマスコット</v>
      </c>
      <c r="CI743" s="247">
        <f t="shared" si="3393"/>
        <v>165</v>
      </c>
      <c r="CJ743" s="44">
        <f t="shared" si="3394"/>
        <v>495</v>
      </c>
      <c r="CK743" s="45">
        <f t="shared" si="3395"/>
        <v>8.8392857142857148E-2</v>
      </c>
      <c r="CL743" s="35"/>
      <c r="CM743" s="27"/>
      <c r="CN743" s="46"/>
      <c r="CO743" s="44">
        <v>18214</v>
      </c>
      <c r="CP743" s="44">
        <f t="shared" si="3451"/>
        <v>58</v>
      </c>
      <c r="CQ743" s="44">
        <v>845</v>
      </c>
      <c r="CR743" s="44">
        <f t="shared" si="3452"/>
        <v>4</v>
      </c>
      <c r="CS743" s="44">
        <v>50</v>
      </c>
      <c r="CT743" s="44">
        <f t="shared" si="3397"/>
        <v>5</v>
      </c>
      <c r="CU743" s="44">
        <v>6</v>
      </c>
      <c r="CV743" s="60" t="str">
        <f t="shared" si="3398"/>
        <v>サンリオシューズキーホルダー</v>
      </c>
      <c r="CW743" s="247">
        <f t="shared" si="3399"/>
        <v>396</v>
      </c>
      <c r="CX743" s="44">
        <f t="shared" si="3400"/>
        <v>1980</v>
      </c>
      <c r="CY743" s="45">
        <f t="shared" si="3401"/>
        <v>0.3413793103448276</v>
      </c>
      <c r="CZ743" s="35"/>
      <c r="DA743" s="58"/>
      <c r="DB743" s="46"/>
      <c r="DC743" s="44">
        <v>5590</v>
      </c>
      <c r="DD743" s="44">
        <f t="shared" si="3453"/>
        <v>38</v>
      </c>
      <c r="DE743" s="44">
        <v>315</v>
      </c>
      <c r="DF743" s="44">
        <f t="shared" si="3454"/>
        <v>3</v>
      </c>
      <c r="DG743" s="44">
        <v>60</v>
      </c>
      <c r="DH743" s="44">
        <f t="shared" si="3403"/>
        <v>3</v>
      </c>
      <c r="DI743" s="44">
        <v>0</v>
      </c>
      <c r="DJ743" s="60" t="str">
        <f t="shared" si="3404"/>
        <v>スプランキーラバー</v>
      </c>
      <c r="DK743" s="247">
        <f t="shared" si="3405"/>
        <v>187</v>
      </c>
      <c r="DL743" s="44">
        <f t="shared" si="3406"/>
        <v>561</v>
      </c>
      <c r="DM743" s="45">
        <f t="shared" si="3407"/>
        <v>0.14763157894736842</v>
      </c>
      <c r="DN743" s="35"/>
      <c r="DO743" s="27"/>
      <c r="DP743" s="46"/>
      <c r="DQ743" s="44">
        <v>11536</v>
      </c>
      <c r="DR743" s="44">
        <f t="shared" si="3455"/>
        <v>34</v>
      </c>
      <c r="DS743" s="44">
        <v>1320</v>
      </c>
      <c r="DT743" s="44">
        <f t="shared" si="3456"/>
        <v>3</v>
      </c>
      <c r="DU743" s="44">
        <v>18</v>
      </c>
      <c r="DV743" s="44">
        <f t="shared" si="3409"/>
        <v>2</v>
      </c>
      <c r="DW743" s="44">
        <v>0</v>
      </c>
      <c r="DX743" s="60" t="str">
        <f t="shared" si="3410"/>
        <v>ギャルキティキーケース</v>
      </c>
      <c r="DY743" s="247">
        <f t="shared" si="3411"/>
        <v>726</v>
      </c>
      <c r="DZ743" s="44">
        <f t="shared" si="3412"/>
        <v>1452</v>
      </c>
      <c r="EA743" s="45">
        <f t="shared" si="3413"/>
        <v>0.42705882352941177</v>
      </c>
      <c r="EB743" s="35"/>
      <c r="EC743" s="27"/>
      <c r="ED743" s="240" t="str">
        <f t="shared" si="3331"/>
        <v/>
      </c>
      <c r="EE743" s="44"/>
      <c r="EF743" s="69"/>
      <c r="EG743" s="44"/>
      <c r="EH743" s="44"/>
      <c r="EI743" s="44"/>
      <c r="EJ743" s="44"/>
      <c r="EK743" s="44"/>
      <c r="EL743" s="43"/>
      <c r="EM743" s="238"/>
      <c r="EN743" s="44"/>
      <c r="EO743" s="45"/>
      <c r="EP743" s="35"/>
      <c r="EQ743" s="27"/>
      <c r="ER743" s="240"/>
      <c r="ES743" s="44"/>
      <c r="ET743" s="44"/>
      <c r="EU743" s="44"/>
      <c r="EV743" s="44"/>
      <c r="EW743" s="44"/>
      <c r="EX743" s="44"/>
      <c r="EY743" s="44"/>
      <c r="EZ743" s="43"/>
      <c r="FA743" s="238"/>
      <c r="FB743" s="44"/>
      <c r="FC743" s="45"/>
      <c r="FD743" s="35"/>
      <c r="HW743" s="181"/>
      <c r="HX743" s="27"/>
      <c r="HY743" s="27"/>
      <c r="HZ743" s="137"/>
      <c r="IA743" s="27"/>
      <c r="IC743" s="174"/>
      <c r="ID743" s="27"/>
      <c r="IE743" s="27"/>
      <c r="IF743" s="27"/>
      <c r="IG743" s="27"/>
      <c r="IH743" s="27"/>
      <c r="IL743" s="27"/>
      <c r="IM743" s="27"/>
      <c r="IN743" s="137"/>
      <c r="IO743" s="27"/>
      <c r="IQ743" s="174"/>
      <c r="IR743" s="27"/>
      <c r="IS743" s="27"/>
      <c r="IT743" s="27"/>
      <c r="IU743" s="27"/>
      <c r="IV743" s="27"/>
      <c r="IY743" s="33"/>
      <c r="IZ743" s="46"/>
      <c r="JA743" s="44">
        <v>2282</v>
      </c>
      <c r="JB743" s="44">
        <f t="shared" si="3457"/>
        <v>50</v>
      </c>
      <c r="JC743" s="44">
        <v>76</v>
      </c>
      <c r="JD743" s="44">
        <f t="shared" si="3458"/>
        <v>0</v>
      </c>
      <c r="JE743" s="44">
        <v>21</v>
      </c>
      <c r="JF743" s="44">
        <f t="shared" si="3415"/>
        <v>1</v>
      </c>
      <c r="JG743" s="44">
        <v>2</v>
      </c>
      <c r="JH743" s="60" t="str">
        <f t="shared" si="3416"/>
        <v>アンパンマンもちふわ</v>
      </c>
      <c r="JI743" s="247">
        <f t="shared" si="3417"/>
        <v>673</v>
      </c>
      <c r="JJ743" s="44">
        <f t="shared" si="3418"/>
        <v>673</v>
      </c>
      <c r="JK743" s="45">
        <f t="shared" si="3419"/>
        <v>0.1346</v>
      </c>
      <c r="JL743" s="35"/>
      <c r="JM743" s="27"/>
      <c r="JN743" s="46"/>
      <c r="JO743" s="44">
        <v>2002</v>
      </c>
      <c r="JP743" s="44">
        <f t="shared" si="3459"/>
        <v>59</v>
      </c>
      <c r="JQ743" s="44">
        <v>99</v>
      </c>
      <c r="JR743" s="44">
        <f t="shared" si="3460"/>
        <v>7</v>
      </c>
      <c r="JS743" s="44">
        <v>43</v>
      </c>
      <c r="JT743" s="44">
        <f t="shared" si="3421"/>
        <v>7</v>
      </c>
      <c r="JU743" s="44">
        <v>0</v>
      </c>
      <c r="JV743" s="60" t="str">
        <f t="shared" si="3422"/>
        <v>SPGマスコット</v>
      </c>
      <c r="JW743" s="247">
        <f t="shared" si="3423"/>
        <v>165</v>
      </c>
      <c r="JX743" s="44">
        <f t="shared" si="3424"/>
        <v>1155</v>
      </c>
      <c r="JY743" s="45">
        <f t="shared" si="3425"/>
        <v>0.19576271186440677</v>
      </c>
      <c r="JZ743" s="35"/>
      <c r="KA743" s="245"/>
      <c r="KB743" s="46"/>
      <c r="KC743" s="44">
        <v>2735</v>
      </c>
      <c r="KD743" s="44">
        <f t="shared" si="3461"/>
        <v>31</v>
      </c>
      <c r="KE743" s="44">
        <v>204</v>
      </c>
      <c r="KF743" s="44">
        <f t="shared" si="3462"/>
        <v>1</v>
      </c>
      <c r="KG743" s="44">
        <v>100</v>
      </c>
      <c r="KH743" s="44">
        <f t="shared" si="3427"/>
        <v>0</v>
      </c>
      <c r="KI743" s="44">
        <v>0</v>
      </c>
      <c r="KJ743" s="60" t="str">
        <f t="shared" si="3428"/>
        <v>おさるのジョージラバー</v>
      </c>
      <c r="KK743" s="247">
        <f t="shared" si="3429"/>
        <v>335</v>
      </c>
      <c r="KL743" s="44">
        <f t="shared" si="3430"/>
        <v>0</v>
      </c>
      <c r="KM743" s="45">
        <f t="shared" si="3431"/>
        <v>0</v>
      </c>
      <c r="KN743" s="35"/>
      <c r="KO743" s="27"/>
      <c r="KP743" s="46"/>
      <c r="KQ743" s="44">
        <v>3454</v>
      </c>
      <c r="KR743" s="44">
        <f t="shared" si="3463"/>
        <v>96</v>
      </c>
      <c r="KS743" s="44">
        <v>173</v>
      </c>
      <c r="KT743" s="44">
        <f t="shared" si="3464"/>
        <v>7</v>
      </c>
      <c r="KU743" s="44">
        <v>19</v>
      </c>
      <c r="KV743" s="44">
        <f t="shared" si="3433"/>
        <v>7</v>
      </c>
      <c r="KW743" s="44">
        <v>0</v>
      </c>
      <c r="KX743" s="60" t="str">
        <f t="shared" si="3434"/>
        <v>グミッツェルプチ</v>
      </c>
      <c r="KY743" s="247">
        <f t="shared" si="3435"/>
        <v>189</v>
      </c>
      <c r="KZ743" s="44">
        <f t="shared" si="3436"/>
        <v>1323</v>
      </c>
      <c r="LA743" s="45">
        <f t="shared" si="3437"/>
        <v>0.1378125</v>
      </c>
      <c r="LB743" s="35"/>
      <c r="LC743" s="27"/>
      <c r="LD743" s="46"/>
      <c r="LE743" s="44"/>
      <c r="LF743" s="44"/>
      <c r="LG743" s="44">
        <v>529</v>
      </c>
      <c r="LH743" s="44">
        <f>IF(LG743="","",LG743-LG740)</f>
        <v>0</v>
      </c>
      <c r="LI743" s="43">
        <v>2</v>
      </c>
      <c r="LJ743" s="44">
        <v>0</v>
      </c>
      <c r="LK743" s="44">
        <v>0</v>
      </c>
      <c r="LL743" s="72" t="str">
        <f t="shared" ref="LL743" si="3469">IF(LE742="","",LL740)</f>
        <v>バイキンティッシュカバー、アンパンブランケット黄色</v>
      </c>
      <c r="LM743" s="247">
        <f t="shared" ref="LM743" si="3470">IF(LF742="","",LM740)</f>
        <v>1000</v>
      </c>
      <c r="LN743" s="44">
        <f t="shared" si="3379"/>
        <v>0</v>
      </c>
      <c r="LO743" s="45"/>
      <c r="LP743" s="35"/>
      <c r="LQ743" s="27"/>
      <c r="LR743" s="240"/>
      <c r="LS743" s="44"/>
      <c r="LT743" s="44"/>
      <c r="LU743" s="44"/>
      <c r="LV743" s="44"/>
      <c r="LW743" s="44"/>
      <c r="LX743" s="44"/>
      <c r="LY743" s="44"/>
      <c r="LZ743" s="43"/>
      <c r="MA743" s="238"/>
      <c r="MB743" s="44"/>
      <c r="MC743" s="45"/>
      <c r="MD743" s="35"/>
      <c r="ME743" s="27"/>
      <c r="MF743" s="240"/>
      <c r="MG743" s="44"/>
      <c r="MH743" s="44"/>
      <c r="MI743" s="44"/>
      <c r="MJ743" s="44"/>
      <c r="MK743" s="44"/>
      <c r="ML743" s="44"/>
      <c r="MM743" s="44"/>
      <c r="MN743" s="43"/>
      <c r="MO743" s="238"/>
      <c r="MP743" s="44"/>
      <c r="MQ743" s="45"/>
      <c r="MR743" s="35"/>
      <c r="MS743" s="27"/>
      <c r="MT743" s="240"/>
      <c r="MU743" s="44"/>
      <c r="MV743" s="44"/>
      <c r="MW743" s="44"/>
      <c r="MX743" s="44"/>
      <c r="MY743" s="44"/>
      <c r="MZ743" s="44"/>
      <c r="NA743" s="44"/>
      <c r="NB743" s="43"/>
      <c r="NC743" s="238"/>
      <c r="ND743" s="44"/>
      <c r="NE743" s="45"/>
      <c r="NF743" s="35"/>
      <c r="NG743" s="27"/>
      <c r="NH743" s="240" t="str">
        <f t="shared" si="3356"/>
        <v/>
      </c>
      <c r="NI743" s="44"/>
      <c r="NJ743" s="44"/>
      <c r="NK743" s="44"/>
      <c r="NL743" s="44"/>
      <c r="NM743" s="44"/>
      <c r="NN743" s="44"/>
      <c r="NO743" s="44"/>
      <c r="NP743" s="43"/>
      <c r="NQ743" s="238"/>
      <c r="NR743" s="44"/>
      <c r="NS743" s="45"/>
      <c r="NT743" s="35"/>
    </row>
    <row r="744" spans="1:384" ht="15.75" thickBot="1" x14ac:dyDescent="0.25">
      <c r="A744" s="38"/>
      <c r="B744" s="39" t="str">
        <f>IF(A744="","",SUM(J744,LF766,AL744,ET744,AZ744,EF744,LT744,NJ744,MV744,MH744,X744)+SUM(DR777:DR780)+SUM(CP777:CP780)+SUM(CB777:CB780)+SUM(BN777:BN780)+SUM(DD777:DD780)+SUM(JB777:JB780)+SUM(JP777:JP780)+SUM(KD777:KD780)+SUM(KR777:KR780))</f>
        <v/>
      </c>
      <c r="C744" s="40" t="str">
        <f>IF(A744="","",SUM(J744,X744,AL744,AZ744)+SUM(BN777:BN780)+SUM(CB777:CB780)+SUM(CP777:CP780))</f>
        <v/>
      </c>
      <c r="D744" s="40" t="str">
        <f>IF(A744="","",SUM(EF744,LT744)+SUM(DD777:DD780)+SUM(DR777:DR780))</f>
        <v/>
      </c>
      <c r="E744" s="40" t="str">
        <f>IF(A744="","",SUM(NJ744,MV744,MH744,ET744,LF766)+SUM(JB777:JB780)+SUM(JP777:JP780)+SUM(KD777:KD780)+SUM(KR777:KR780))</f>
        <v/>
      </c>
      <c r="F744" s="140"/>
      <c r="G744" s="140"/>
      <c r="H744" s="42"/>
      <c r="I744" s="44"/>
      <c r="J744" s="44" t="str">
        <f t="shared" ref="J744:J746" si="3471">IF(I744="","",I744-I743)</f>
        <v/>
      </c>
      <c r="K744" s="44"/>
      <c r="L744" s="44" t="str">
        <f t="shared" ref="L744:L746" si="3472">IF(K744="","",K744-K743)</f>
        <v/>
      </c>
      <c r="M744" s="44"/>
      <c r="N744" s="44" t="str">
        <f t="shared" si="3312"/>
        <v/>
      </c>
      <c r="O744" s="44"/>
      <c r="P744" s="43"/>
      <c r="Q744" s="238" t="str">
        <f t="shared" si="3313"/>
        <v/>
      </c>
      <c r="R744" s="44" t="str">
        <f t="shared" si="3314"/>
        <v/>
      </c>
      <c r="S744" s="45" t="str">
        <f t="shared" si="3315"/>
        <v/>
      </c>
      <c r="T744" s="35"/>
      <c r="U744" s="27"/>
      <c r="V744" s="240" t="str">
        <f t="shared" si="3316"/>
        <v/>
      </c>
      <c r="W744" s="44"/>
      <c r="X744" s="44" t="str">
        <f t="shared" ref="X744:X746" si="3473">IF(W744="","",W744-W743)</f>
        <v/>
      </c>
      <c r="Y744" s="44"/>
      <c r="Z744" s="44" t="str">
        <f t="shared" ref="Z744:Z746" si="3474">IF(Y744="","",Y744-Y743)</f>
        <v/>
      </c>
      <c r="AA744" s="44"/>
      <c r="AB744" s="44" t="str">
        <f t="shared" ref="AB744:AB746" si="3475">IF(AA744="","",AA743+AC743-AA744)</f>
        <v/>
      </c>
      <c r="AC744" s="44"/>
      <c r="AD744" s="43"/>
      <c r="AE744" s="238" t="str">
        <f t="shared" ref="AE744:AE746" si="3476">IF(W744="","",AE743)</f>
        <v/>
      </c>
      <c r="AF744" s="44" t="str">
        <f t="shared" ref="AF744:AF746" si="3477">IF(AE744="","",AB744*AE744)</f>
        <v/>
      </c>
      <c r="AG744" s="45" t="str">
        <f t="shared" ref="AG744:AG746" si="3478">IF(AF744="","",AF744/(X744*100))</f>
        <v/>
      </c>
      <c r="AH744" s="35"/>
      <c r="AI744" s="27"/>
      <c r="AJ744" s="240" t="str">
        <f t="shared" si="3321"/>
        <v/>
      </c>
      <c r="AK744" s="44"/>
      <c r="AL744" s="44" t="str">
        <f t="shared" ref="AL744:AL746" si="3479">IF(AK744="","",AK744-AK743)</f>
        <v/>
      </c>
      <c r="AM744" s="44"/>
      <c r="AN744" s="44" t="str">
        <f t="shared" ref="AN744:AN746" si="3480">IF(AM744="","",AM744-AM743)</f>
        <v/>
      </c>
      <c r="AO744" s="44"/>
      <c r="AP744" s="44" t="str">
        <f t="shared" ref="AP744:AP746" si="3481">IF(AO744="","",AO743+AQ743-AO744)</f>
        <v/>
      </c>
      <c r="AQ744" s="44"/>
      <c r="AR744" s="43"/>
      <c r="AS744" s="238" t="str">
        <f t="shared" ref="AS744:AS746" si="3482">IF(AK744="","",AS743)</f>
        <v/>
      </c>
      <c r="AT744" s="44" t="str">
        <f t="shared" ref="AT744:AT746" si="3483">IF(AS744="","",AP744*AS744)</f>
        <v/>
      </c>
      <c r="AU744" s="45" t="str">
        <f t="shared" ref="AU744:AU785" si="3484">IF(AT744="","",AT744/(AL744*100))</f>
        <v/>
      </c>
      <c r="AV744" s="35"/>
      <c r="AW744" s="27"/>
      <c r="AX744" s="240" t="str">
        <f t="shared" si="3326"/>
        <v/>
      </c>
      <c r="AY744" s="44"/>
      <c r="AZ744" s="44" t="str">
        <f t="shared" ref="AZ744:AZ746" si="3485">IF(AY744="","",AY744-AY743)</f>
        <v/>
      </c>
      <c r="BA744" s="44"/>
      <c r="BB744" s="44" t="str">
        <f t="shared" ref="BB744:BB746" si="3486">IF(BA744="","",BA744-BA743)</f>
        <v/>
      </c>
      <c r="BC744" s="44"/>
      <c r="BD744" s="44" t="str">
        <f t="shared" ref="BD744:BD746" si="3487">IF(BC744="","",BC743+BE743-BC744)</f>
        <v/>
      </c>
      <c r="BE744" s="44"/>
      <c r="BF744" s="43"/>
      <c r="BG744" s="238" t="str">
        <f t="shared" ref="BG744:BG746" si="3488">IF(AY744="","",BG743)</f>
        <v/>
      </c>
      <c r="BH744" s="44" t="str">
        <f t="shared" ref="BH744:BH746" si="3489">IF(BG744="","",BD744*BG744)</f>
        <v/>
      </c>
      <c r="BI744" s="45" t="str">
        <f t="shared" ref="BI744:BI746" si="3490">IF(BH744="","",BH744/(AZ744*100))</f>
        <v/>
      </c>
      <c r="BJ744" s="35"/>
      <c r="BK744" s="50"/>
      <c r="BL744" s="74"/>
      <c r="BM744" s="75">
        <v>8121</v>
      </c>
      <c r="BN744" s="75">
        <f t="shared" si="3447"/>
        <v>61</v>
      </c>
      <c r="BO744" s="75">
        <v>381</v>
      </c>
      <c r="BP744" s="75">
        <f t="shared" si="3448"/>
        <v>12</v>
      </c>
      <c r="BQ744" s="75">
        <v>7</v>
      </c>
      <c r="BR744" s="75">
        <f t="shared" si="3385"/>
        <v>10</v>
      </c>
      <c r="BS744" s="75">
        <v>5</v>
      </c>
      <c r="BT744" s="77" t="str">
        <f t="shared" si="3386"/>
        <v>グミッツェルプチ</v>
      </c>
      <c r="BU744" s="251">
        <f t="shared" si="3387"/>
        <v>180</v>
      </c>
      <c r="BV744" s="75">
        <f t="shared" si="3388"/>
        <v>1800</v>
      </c>
      <c r="BW744" s="79">
        <f t="shared" si="3389"/>
        <v>0.29508196721311475</v>
      </c>
      <c r="BX744" s="35"/>
      <c r="BY744" s="27"/>
      <c r="BZ744" s="74"/>
      <c r="CA744" s="75">
        <v>15627</v>
      </c>
      <c r="CB744" s="75">
        <f t="shared" si="3449"/>
        <v>118</v>
      </c>
      <c r="CC744" s="75">
        <v>1865</v>
      </c>
      <c r="CD744" s="75">
        <f t="shared" si="3450"/>
        <v>4</v>
      </c>
      <c r="CE744" s="75">
        <v>140</v>
      </c>
      <c r="CF744" s="75">
        <f t="shared" si="3391"/>
        <v>10</v>
      </c>
      <c r="CG744" s="75">
        <v>0</v>
      </c>
      <c r="CH744" s="77" t="str">
        <f t="shared" si="3392"/>
        <v>スプランキーラバー</v>
      </c>
      <c r="CI744" s="251">
        <f t="shared" si="3393"/>
        <v>187</v>
      </c>
      <c r="CJ744" s="75">
        <f t="shared" si="3394"/>
        <v>1870</v>
      </c>
      <c r="CK744" s="79">
        <f t="shared" si="3395"/>
        <v>0.15847457627118644</v>
      </c>
      <c r="CL744" s="35"/>
      <c r="CM744" s="27"/>
      <c r="CN744" s="74"/>
      <c r="CO744" s="75">
        <v>12919</v>
      </c>
      <c r="CP744" s="75">
        <f t="shared" si="3451"/>
        <v>68</v>
      </c>
      <c r="CQ744" s="75">
        <v>1593</v>
      </c>
      <c r="CR744" s="75">
        <f t="shared" si="3452"/>
        <v>8</v>
      </c>
      <c r="CS744" s="75">
        <v>300</v>
      </c>
      <c r="CT744" s="75">
        <f t="shared" si="3397"/>
        <v>20</v>
      </c>
      <c r="CU744" s="75">
        <v>0</v>
      </c>
      <c r="CV744" s="77" t="str">
        <f t="shared" si="3398"/>
        <v>サンリオブレスレット</v>
      </c>
      <c r="CW744" s="251">
        <f t="shared" si="3399"/>
        <v>200</v>
      </c>
      <c r="CX744" s="75">
        <f t="shared" si="3400"/>
        <v>4000</v>
      </c>
      <c r="CY744" s="79">
        <f t="shared" si="3401"/>
        <v>0.58823529411764708</v>
      </c>
      <c r="CZ744" s="35"/>
      <c r="DA744" s="58"/>
      <c r="DB744" s="74"/>
      <c r="DC744" s="75">
        <v>3789</v>
      </c>
      <c r="DD744" s="75">
        <f t="shared" si="3453"/>
        <v>13</v>
      </c>
      <c r="DE744" s="75">
        <v>197</v>
      </c>
      <c r="DF744" s="75">
        <f t="shared" si="3454"/>
        <v>2</v>
      </c>
      <c r="DG744" s="75">
        <v>225</v>
      </c>
      <c r="DH744" s="75">
        <f t="shared" si="3403"/>
        <v>5</v>
      </c>
      <c r="DI744" s="75">
        <v>0</v>
      </c>
      <c r="DJ744" s="77" t="str">
        <f t="shared" si="3404"/>
        <v>スプランキージビッツ</v>
      </c>
      <c r="DK744" s="251">
        <f t="shared" si="3405"/>
        <v>37</v>
      </c>
      <c r="DL744" s="75">
        <f t="shared" si="3406"/>
        <v>185</v>
      </c>
      <c r="DM744" s="79">
        <f t="shared" si="3407"/>
        <v>0.1423076923076923</v>
      </c>
      <c r="DN744" s="35"/>
      <c r="DO744" s="27"/>
      <c r="DP744" s="74"/>
      <c r="DQ744" s="75">
        <v>16110</v>
      </c>
      <c r="DR744" s="75">
        <f t="shared" si="3455"/>
        <v>18</v>
      </c>
      <c r="DS744" s="75">
        <v>1123</v>
      </c>
      <c r="DT744" s="75">
        <f t="shared" si="3456"/>
        <v>2</v>
      </c>
      <c r="DU744" s="75">
        <v>49</v>
      </c>
      <c r="DV744" s="75">
        <f t="shared" si="3409"/>
        <v>5</v>
      </c>
      <c r="DW744" s="75">
        <v>13</v>
      </c>
      <c r="DX744" s="77" t="str">
        <f t="shared" si="3410"/>
        <v>サンリオシューズキーホルダー</v>
      </c>
      <c r="DY744" s="251">
        <f t="shared" si="3411"/>
        <v>396</v>
      </c>
      <c r="DZ744" s="75">
        <f t="shared" si="3412"/>
        <v>1980</v>
      </c>
      <c r="EA744" s="79">
        <f t="shared" si="3413"/>
        <v>1.1000000000000001</v>
      </c>
      <c r="EB744" s="35"/>
      <c r="EC744" s="27"/>
      <c r="ED744" s="240" t="str">
        <f t="shared" si="3331"/>
        <v/>
      </c>
      <c r="EE744" s="44"/>
      <c r="EF744" s="44" t="str">
        <f t="shared" ref="EF744:EF746" si="3491">IF(EE744="","",EE744-EE743)</f>
        <v/>
      </c>
      <c r="EG744" s="44"/>
      <c r="EH744" s="44" t="str">
        <f t="shared" ref="EH744:EH746" si="3492">IF(EG744="","",EG744-EG743)</f>
        <v/>
      </c>
      <c r="EI744" s="44"/>
      <c r="EJ744" s="44" t="str">
        <f t="shared" si="3332"/>
        <v/>
      </c>
      <c r="EK744" s="44"/>
      <c r="EL744" s="43"/>
      <c r="EM744" s="238" t="str">
        <f t="shared" si="3333"/>
        <v/>
      </c>
      <c r="EN744" s="44" t="str">
        <f t="shared" si="3334"/>
        <v/>
      </c>
      <c r="EO744" s="45" t="str">
        <f t="shared" si="3335"/>
        <v/>
      </c>
      <c r="EP744" s="35"/>
      <c r="EQ744" s="27"/>
      <c r="ER744" s="240" t="str">
        <f t="shared" si="3336"/>
        <v/>
      </c>
      <c r="ES744" s="44"/>
      <c r="ET744" s="44" t="str">
        <f t="shared" ref="ET744:ET746" si="3493">IF(ES744="","",ES744-ES743)</f>
        <v/>
      </c>
      <c r="EU744" s="44"/>
      <c r="EV744" s="44" t="str">
        <f t="shared" ref="EV744:EV746" si="3494">IF(EU744="","",EU744-EU743)</f>
        <v/>
      </c>
      <c r="EW744" s="44"/>
      <c r="EX744" s="44" t="str">
        <f t="shared" si="3337"/>
        <v/>
      </c>
      <c r="EY744" s="44"/>
      <c r="EZ744" s="43"/>
      <c r="FA744" s="238" t="str">
        <f t="shared" si="3338"/>
        <v/>
      </c>
      <c r="FB744" s="44" t="str">
        <f t="shared" si="3339"/>
        <v/>
      </c>
      <c r="FC744" s="45" t="str">
        <f t="shared" si="3340"/>
        <v/>
      </c>
      <c r="FD744" s="35"/>
      <c r="HW744" s="181"/>
      <c r="HX744" s="27"/>
      <c r="HY744" s="27"/>
      <c r="HZ744" s="137"/>
      <c r="IA744" s="27"/>
      <c r="IC744" s="174"/>
      <c r="ID744" s="27"/>
      <c r="IE744" s="27"/>
      <c r="IF744" s="27"/>
      <c r="IG744" s="27"/>
      <c r="IH744" s="27"/>
      <c r="IL744" s="27"/>
      <c r="IM744" s="27"/>
      <c r="IN744" s="137"/>
      <c r="IO744" s="27"/>
      <c r="IQ744" s="174"/>
      <c r="IR744" s="27"/>
      <c r="IS744" s="27"/>
      <c r="IT744" s="27"/>
      <c r="IU744" s="27"/>
      <c r="IV744" s="27"/>
      <c r="IY744" s="33"/>
      <c r="IZ744" s="74"/>
      <c r="JA744" s="75">
        <v>2556</v>
      </c>
      <c r="JB744" s="75">
        <f t="shared" si="3457"/>
        <v>101</v>
      </c>
      <c r="JC744" s="75">
        <v>105</v>
      </c>
      <c r="JD744" s="75">
        <f t="shared" si="3458"/>
        <v>8</v>
      </c>
      <c r="JE744" s="75">
        <v>126</v>
      </c>
      <c r="JF744" s="75">
        <f t="shared" si="3415"/>
        <v>14</v>
      </c>
      <c r="JG744" s="75">
        <v>40</v>
      </c>
      <c r="JH744" s="77" t="str">
        <f t="shared" si="3416"/>
        <v>スプランキーラバー</v>
      </c>
      <c r="JI744" s="251">
        <f t="shared" si="3417"/>
        <v>200</v>
      </c>
      <c r="JJ744" s="75">
        <f t="shared" si="3418"/>
        <v>2800</v>
      </c>
      <c r="JK744" s="79">
        <f t="shared" si="3419"/>
        <v>0.27722772277227725</v>
      </c>
      <c r="JL744" s="35"/>
      <c r="JM744" s="27"/>
      <c r="JN744" s="74"/>
      <c r="JO744" s="75">
        <v>3339</v>
      </c>
      <c r="JP744" s="75">
        <f t="shared" si="3459"/>
        <v>65</v>
      </c>
      <c r="JQ744" s="75">
        <v>136</v>
      </c>
      <c r="JR744" s="75">
        <f t="shared" si="3460"/>
        <v>2</v>
      </c>
      <c r="JS744" s="75">
        <v>46</v>
      </c>
      <c r="JT744" s="75">
        <f t="shared" si="3421"/>
        <v>2</v>
      </c>
      <c r="JU744" s="75">
        <v>0</v>
      </c>
      <c r="JV744" s="77" t="str">
        <f t="shared" si="3422"/>
        <v>NICI</v>
      </c>
      <c r="JW744" s="251">
        <f t="shared" si="3423"/>
        <v>682</v>
      </c>
      <c r="JX744" s="75">
        <f t="shared" si="3424"/>
        <v>1364</v>
      </c>
      <c r="JY744" s="79">
        <f t="shared" si="3425"/>
        <v>0.20984615384615385</v>
      </c>
      <c r="JZ744" s="35"/>
      <c r="KA744" s="245"/>
      <c r="KB744" s="74"/>
      <c r="KC744" s="75">
        <v>1746</v>
      </c>
      <c r="KD744" s="75">
        <f t="shared" si="3461"/>
        <v>16</v>
      </c>
      <c r="KE744" s="75">
        <v>90</v>
      </c>
      <c r="KF744" s="75">
        <f t="shared" si="3462"/>
        <v>0</v>
      </c>
      <c r="KG744" s="75">
        <v>46</v>
      </c>
      <c r="KH744" s="75">
        <f t="shared" si="3427"/>
        <v>2</v>
      </c>
      <c r="KI744" s="75">
        <v>16</v>
      </c>
      <c r="KJ744" s="77" t="str">
        <f t="shared" si="3428"/>
        <v>サンリオシューズKH</v>
      </c>
      <c r="KK744" s="251">
        <f t="shared" si="3429"/>
        <v>387</v>
      </c>
      <c r="KL744" s="75">
        <f t="shared" si="3430"/>
        <v>774</v>
      </c>
      <c r="KM744" s="79">
        <f t="shared" si="3431"/>
        <v>0.48375000000000001</v>
      </c>
      <c r="KN744" s="35"/>
      <c r="KO744" s="27"/>
      <c r="KP744" s="74"/>
      <c r="KQ744" s="75">
        <v>2649</v>
      </c>
      <c r="KR744" s="75">
        <f t="shared" si="3463"/>
        <v>69</v>
      </c>
      <c r="KS744" s="75">
        <v>142</v>
      </c>
      <c r="KT744" s="75">
        <f t="shared" si="3464"/>
        <v>1</v>
      </c>
      <c r="KU744" s="75">
        <v>15</v>
      </c>
      <c r="KV744" s="75">
        <f t="shared" si="3433"/>
        <v>1</v>
      </c>
      <c r="KW744" s="75">
        <v>12</v>
      </c>
      <c r="KX744" s="77" t="str">
        <f t="shared" si="3434"/>
        <v>グミッツェル</v>
      </c>
      <c r="KY744" s="251">
        <f t="shared" si="3435"/>
        <v>170</v>
      </c>
      <c r="KZ744" s="75">
        <f t="shared" si="3436"/>
        <v>170</v>
      </c>
      <c r="LA744" s="79">
        <f t="shared" si="3437"/>
        <v>2.4637681159420291E-2</v>
      </c>
      <c r="LB744" s="35"/>
      <c r="LC744" s="27"/>
      <c r="LD744" s="97"/>
      <c r="LE744" s="75"/>
      <c r="LF744" s="75"/>
      <c r="LG744" s="75">
        <v>1165</v>
      </c>
      <c r="LH744" s="75">
        <f>IF(LG744="","",LG744-LG741)</f>
        <v>0</v>
      </c>
      <c r="LI744" s="76">
        <v>2</v>
      </c>
      <c r="LJ744" s="75">
        <v>0</v>
      </c>
      <c r="LK744" s="75">
        <v>0</v>
      </c>
      <c r="LL744" s="77" t="str">
        <f t="shared" ref="LL744" si="3495">IF(LE742="","",LL741)</f>
        <v>スヌーピー、アンパンマンぬいぐるみ</v>
      </c>
      <c r="LM744" s="251">
        <f t="shared" ref="LM744" si="3496">IF(LF742="","",LM741)</f>
        <v>1000</v>
      </c>
      <c r="LN744" s="75">
        <f t="shared" si="3379"/>
        <v>0</v>
      </c>
      <c r="LO744" s="79"/>
      <c r="LP744" s="35"/>
      <c r="LQ744" s="27"/>
      <c r="LR744" s="240" t="str">
        <f t="shared" si="3341"/>
        <v/>
      </c>
      <c r="LS744" s="44"/>
      <c r="LT744" s="44" t="str">
        <f t="shared" ref="LT744:LT746" si="3497">IF(LS744="","",LS744-LS743)</f>
        <v/>
      </c>
      <c r="LU744" s="44"/>
      <c r="LV744" s="44" t="str">
        <f t="shared" ref="LV744:LV746" si="3498">IF(LU744="","",LU744-LU743)</f>
        <v/>
      </c>
      <c r="LW744" s="44"/>
      <c r="LX744" s="44" t="str">
        <f t="shared" si="3342"/>
        <v/>
      </c>
      <c r="LY744" s="44"/>
      <c r="LZ744" s="43"/>
      <c r="MA744" s="238" t="str">
        <f t="shared" si="3343"/>
        <v/>
      </c>
      <c r="MB744" s="44" t="str">
        <f t="shared" si="3344"/>
        <v/>
      </c>
      <c r="MC744" s="45" t="str">
        <f t="shared" si="3345"/>
        <v/>
      </c>
      <c r="MD744" s="35"/>
      <c r="ME744" s="27"/>
      <c r="MF744" s="240" t="str">
        <f t="shared" si="3346"/>
        <v/>
      </c>
      <c r="MG744" s="44"/>
      <c r="MH744" s="44" t="str">
        <f t="shared" ref="MH744:MH746" si="3499">IF(MG744="","",MG744-MG743)</f>
        <v/>
      </c>
      <c r="MI744" s="44"/>
      <c r="MJ744" s="44" t="str">
        <f t="shared" ref="MJ744:MJ746" si="3500">IF(MI744="","",MI744-MI743)</f>
        <v/>
      </c>
      <c r="MK744" s="44"/>
      <c r="ML744" s="44" t="str">
        <f t="shared" si="3347"/>
        <v/>
      </c>
      <c r="MM744" s="44"/>
      <c r="MN744" s="43"/>
      <c r="MO744" s="238" t="str">
        <f t="shared" si="3348"/>
        <v/>
      </c>
      <c r="MP744" s="44" t="str">
        <f t="shared" si="3349"/>
        <v/>
      </c>
      <c r="MQ744" s="45" t="str">
        <f t="shared" si="3350"/>
        <v/>
      </c>
      <c r="MR744" s="35"/>
      <c r="MS744" s="27"/>
      <c r="MT744" s="240" t="str">
        <f t="shared" si="3351"/>
        <v/>
      </c>
      <c r="MU744" s="44"/>
      <c r="MV744" s="44" t="str">
        <f t="shared" ref="MV744:MV746" si="3501">IF(MU744="","",MU744-MU743)</f>
        <v/>
      </c>
      <c r="MW744" s="44"/>
      <c r="MX744" s="44" t="str">
        <f t="shared" ref="MX744:MX746" si="3502">IF(MW744="","",MW744-MW743)</f>
        <v/>
      </c>
      <c r="MY744" s="44"/>
      <c r="MZ744" s="44" t="str">
        <f t="shared" si="3352"/>
        <v/>
      </c>
      <c r="NA744" s="44"/>
      <c r="NB744" s="43"/>
      <c r="NC744" s="238" t="str">
        <f t="shared" si="3353"/>
        <v/>
      </c>
      <c r="ND744" s="44" t="str">
        <f t="shared" si="3354"/>
        <v/>
      </c>
      <c r="NE744" s="45" t="str">
        <f t="shared" si="3355"/>
        <v/>
      </c>
      <c r="NF744" s="35"/>
      <c r="NG744" s="27"/>
      <c r="NH744" s="240" t="str">
        <f t="shared" si="3356"/>
        <v/>
      </c>
      <c r="NI744" s="44"/>
      <c r="NJ744" s="44" t="str">
        <f t="shared" ref="NJ744:NJ746" si="3503">IF(NI744="","",NI744-NI743)</f>
        <v/>
      </c>
      <c r="NK744" s="44"/>
      <c r="NL744" s="44" t="str">
        <f t="shared" ref="NL744:NL746" si="3504">IF(NK744="","",NK744-NK743)</f>
        <v/>
      </c>
      <c r="NM744" s="44"/>
      <c r="NN744" s="44" t="str">
        <f t="shared" si="3357"/>
        <v/>
      </c>
      <c r="NO744" s="44"/>
      <c r="NP744" s="43"/>
      <c r="NQ744" s="238" t="str">
        <f t="shared" si="3358"/>
        <v/>
      </c>
      <c r="NR744" s="44" t="str">
        <f t="shared" si="3359"/>
        <v/>
      </c>
      <c r="NS744" s="45" t="str">
        <f t="shared" si="3360"/>
        <v/>
      </c>
      <c r="NT744" s="35"/>
    </row>
    <row r="745" spans="1:384" ht="15.75" thickTop="1" x14ac:dyDescent="0.2">
      <c r="A745" s="38"/>
      <c r="B745" s="39" t="str">
        <f>IF(A745="","",SUM(J745,LF769,AL745,ET745,AZ745,EF745,LT745,NJ745,MV745,MH745,X745)+SUM(DR781:DR784)+SUM(CP781:CP784)+SUM(CB781:CB784)+SUM(BN781:BN784)+SUM(DD781:DD784)+SUM(JB781:JB784)+SUM(JP781:JP784)+SUM(KD781:KD784)+SUM(KR781:KR784))</f>
        <v/>
      </c>
      <c r="C745" s="40" t="str">
        <f>IF(A745="","",SUM(J745,X745,AL745,AZ745)+SUM(BN781:BN784)+SUM(CB781:CB784)+SUM(CP781:CP784))</f>
        <v/>
      </c>
      <c r="D745" s="40" t="str">
        <f>IF(A745="","",SUM(EF745,LT745)+SUM(DD781:DD784)+SUM(DR781:DR784))</f>
        <v/>
      </c>
      <c r="E745" s="40" t="str">
        <f>IF(A745="","",SUM(NJ745,MV745,MH745,ET745,LF769)+SUM(JB781:JB784)+SUM(JP781:JP784)+SUM(KD781:KD784)+SUM(KR781:KR784))</f>
        <v/>
      </c>
      <c r="F745" s="140"/>
      <c r="G745" s="140"/>
      <c r="H745" s="42"/>
      <c r="I745" s="44"/>
      <c r="J745" s="44" t="str">
        <f t="shared" si="3471"/>
        <v/>
      </c>
      <c r="K745" s="44"/>
      <c r="L745" s="44" t="str">
        <f t="shared" si="3472"/>
        <v/>
      </c>
      <c r="M745" s="44"/>
      <c r="N745" s="44" t="str">
        <f t="shared" si="3312"/>
        <v/>
      </c>
      <c r="O745" s="44"/>
      <c r="P745" s="43"/>
      <c r="Q745" s="238" t="str">
        <f t="shared" si="3313"/>
        <v/>
      </c>
      <c r="R745" s="44" t="str">
        <f t="shared" si="3314"/>
        <v/>
      </c>
      <c r="S745" s="45" t="str">
        <f t="shared" si="3315"/>
        <v/>
      </c>
      <c r="T745" s="35"/>
      <c r="U745" s="27"/>
      <c r="V745" s="240" t="str">
        <f t="shared" si="3316"/>
        <v/>
      </c>
      <c r="W745" s="247"/>
      <c r="X745" s="44" t="str">
        <f t="shared" si="3473"/>
        <v/>
      </c>
      <c r="Y745" s="44"/>
      <c r="Z745" s="44" t="str">
        <f t="shared" si="3474"/>
        <v/>
      </c>
      <c r="AA745" s="44"/>
      <c r="AB745" s="44" t="str">
        <f t="shared" si="3475"/>
        <v/>
      </c>
      <c r="AC745" s="44"/>
      <c r="AD745" s="43"/>
      <c r="AE745" s="238" t="str">
        <f t="shared" si="3476"/>
        <v/>
      </c>
      <c r="AF745" s="44" t="str">
        <f t="shared" si="3477"/>
        <v/>
      </c>
      <c r="AG745" s="45" t="str">
        <f t="shared" si="3478"/>
        <v/>
      </c>
      <c r="AH745" s="35"/>
      <c r="AI745" s="27"/>
      <c r="AJ745" s="240" t="str">
        <f t="shared" si="3321"/>
        <v/>
      </c>
      <c r="AK745" s="44"/>
      <c r="AL745" s="44" t="str">
        <f t="shared" si="3479"/>
        <v/>
      </c>
      <c r="AM745" s="44"/>
      <c r="AN745" s="44" t="str">
        <f t="shared" si="3480"/>
        <v/>
      </c>
      <c r="AO745" s="44"/>
      <c r="AP745" s="44" t="str">
        <f t="shared" si="3481"/>
        <v/>
      </c>
      <c r="AQ745" s="44"/>
      <c r="AR745" s="43"/>
      <c r="AS745" s="238" t="str">
        <f t="shared" si="3482"/>
        <v/>
      </c>
      <c r="AT745" s="44" t="str">
        <f t="shared" si="3483"/>
        <v/>
      </c>
      <c r="AU745" s="45" t="str">
        <f t="shared" si="3484"/>
        <v/>
      </c>
      <c r="AV745" s="35"/>
      <c r="AW745" s="27"/>
      <c r="AX745" s="240" t="str">
        <f t="shared" si="3326"/>
        <v/>
      </c>
      <c r="AY745" s="44"/>
      <c r="AZ745" s="44" t="str">
        <f t="shared" si="3485"/>
        <v/>
      </c>
      <c r="BA745" s="44"/>
      <c r="BB745" s="44" t="str">
        <f t="shared" si="3486"/>
        <v/>
      </c>
      <c r="BC745" s="44"/>
      <c r="BD745" s="44" t="str">
        <f t="shared" si="3487"/>
        <v/>
      </c>
      <c r="BE745" s="44"/>
      <c r="BF745" s="43"/>
      <c r="BG745" s="238" t="str">
        <f t="shared" si="3488"/>
        <v/>
      </c>
      <c r="BH745" s="44" t="str">
        <f t="shared" si="3489"/>
        <v/>
      </c>
      <c r="BI745" s="45" t="str">
        <f t="shared" si="3490"/>
        <v/>
      </c>
      <c r="BJ745" s="35"/>
      <c r="BK745" s="50"/>
      <c r="BL745" s="240">
        <f>IF($A736="","",$A736)</f>
        <v>45807</v>
      </c>
      <c r="BM745" s="238">
        <v>9524</v>
      </c>
      <c r="BN745" s="238">
        <f t="shared" si="3447"/>
        <v>0</v>
      </c>
      <c r="BO745" s="238">
        <v>378</v>
      </c>
      <c r="BP745" s="87">
        <f t="shared" si="3448"/>
        <v>0</v>
      </c>
      <c r="BQ745" s="238">
        <v>0</v>
      </c>
      <c r="BR745" s="238">
        <f t="shared" si="3385"/>
        <v>0</v>
      </c>
      <c r="BS745" s="238">
        <v>8</v>
      </c>
      <c r="BT745" s="241" t="str">
        <f t="shared" ref="BT745:BT756" si="3505">IF(BM745="","",BT741)</f>
        <v>サンリオFAN</v>
      </c>
      <c r="BU745" s="239">
        <f t="shared" ref="BU745:BU756" si="3506">IF(BN745="","",BU741)</f>
        <v>1100</v>
      </c>
      <c r="BV745" s="44">
        <f t="shared" ref="BV745:BV788" si="3507">IF(BQ745="","",BR745*BU745)</f>
        <v>0</v>
      </c>
      <c r="BW745" s="89" t="e">
        <f t="shared" ref="BW745:BW788" si="3508">IF(BR745="","",BV745/(BN745*100))</f>
        <v>#DIV/0!</v>
      </c>
      <c r="BX745" s="35" t="s">
        <v>177</v>
      </c>
      <c r="BY745" s="27"/>
      <c r="BZ745" s="240">
        <f>IF($A736="","",$A736)</f>
        <v>45807</v>
      </c>
      <c r="CA745" s="238">
        <v>16004</v>
      </c>
      <c r="CB745" s="238">
        <f t="shared" si="3449"/>
        <v>26</v>
      </c>
      <c r="CC745" s="238">
        <v>915</v>
      </c>
      <c r="CD745" s="87">
        <f t="shared" si="3450"/>
        <v>0</v>
      </c>
      <c r="CE745" s="238">
        <v>9</v>
      </c>
      <c r="CF745" s="238">
        <f t="shared" si="3391"/>
        <v>1</v>
      </c>
      <c r="CG745" s="238">
        <v>-1</v>
      </c>
      <c r="CH745" s="241" t="str">
        <f t="shared" si="3392"/>
        <v>ジャグラーサウンドフラッシュ</v>
      </c>
      <c r="CI745" s="239">
        <f t="shared" si="3393"/>
        <v>800</v>
      </c>
      <c r="CJ745" s="44">
        <f t="shared" si="3394"/>
        <v>800</v>
      </c>
      <c r="CK745" s="89">
        <f t="shared" si="3395"/>
        <v>0.30769230769230771</v>
      </c>
      <c r="CL745" s="35" t="s">
        <v>180</v>
      </c>
      <c r="CM745" s="27"/>
      <c r="CN745" s="240">
        <f>IF($A736="","",$A736)</f>
        <v>45807</v>
      </c>
      <c r="CO745" s="238">
        <v>15737</v>
      </c>
      <c r="CP745" s="238">
        <f t="shared" si="3451"/>
        <v>33</v>
      </c>
      <c r="CQ745" s="238">
        <v>680</v>
      </c>
      <c r="CR745" s="87">
        <f t="shared" si="3452"/>
        <v>1</v>
      </c>
      <c r="CS745" s="238">
        <v>14</v>
      </c>
      <c r="CT745" s="238">
        <f t="shared" si="3397"/>
        <v>1</v>
      </c>
      <c r="CU745" s="238">
        <v>2</v>
      </c>
      <c r="CV745" s="241" t="str">
        <f t="shared" si="3398"/>
        <v>ギャルキティキーケース</v>
      </c>
      <c r="CW745" s="239">
        <f t="shared" si="3399"/>
        <v>726</v>
      </c>
      <c r="CX745" s="44">
        <f t="shared" si="3400"/>
        <v>726</v>
      </c>
      <c r="CY745" s="89">
        <f t="shared" si="3401"/>
        <v>0.22</v>
      </c>
      <c r="CZ745" s="35"/>
      <c r="DA745" s="58"/>
      <c r="DB745" s="240">
        <f>IF($A736="","",$A736)</f>
        <v>45807</v>
      </c>
      <c r="DC745" s="238">
        <v>5948</v>
      </c>
      <c r="DD745" s="238">
        <f t="shared" si="3453"/>
        <v>47</v>
      </c>
      <c r="DE745" s="238">
        <v>216</v>
      </c>
      <c r="DF745" s="87">
        <f t="shared" si="3454"/>
        <v>1</v>
      </c>
      <c r="DG745" s="238">
        <v>6</v>
      </c>
      <c r="DH745" s="238">
        <f t="shared" si="3403"/>
        <v>1</v>
      </c>
      <c r="DI745" s="238">
        <v>3</v>
      </c>
      <c r="DJ745" s="241" t="str">
        <f t="shared" si="3404"/>
        <v>ジャグラーサウンドボタン</v>
      </c>
      <c r="DK745" s="239">
        <f t="shared" si="3405"/>
        <v>748</v>
      </c>
      <c r="DL745" s="44">
        <f t="shared" si="3406"/>
        <v>748</v>
      </c>
      <c r="DM745" s="89">
        <f t="shared" si="3407"/>
        <v>0.15914893617021278</v>
      </c>
      <c r="DN745" s="35"/>
      <c r="DO745" s="27"/>
      <c r="DP745" s="240">
        <f>IF($A736="","",$A736)</f>
        <v>45807</v>
      </c>
      <c r="DQ745" s="238">
        <v>16054</v>
      </c>
      <c r="DR745" s="238">
        <f t="shared" si="3455"/>
        <v>56</v>
      </c>
      <c r="DS745" s="238">
        <v>1157</v>
      </c>
      <c r="DT745" s="87">
        <f t="shared" si="3456"/>
        <v>2</v>
      </c>
      <c r="DU745" s="238">
        <v>17</v>
      </c>
      <c r="DV745" s="238">
        <f t="shared" si="3409"/>
        <v>2</v>
      </c>
      <c r="DW745" s="238">
        <v>0</v>
      </c>
      <c r="DX745" s="241" t="str">
        <f t="shared" si="3410"/>
        <v>ゴールドイヤホン</v>
      </c>
      <c r="DY745" s="239">
        <f t="shared" si="3411"/>
        <v>770</v>
      </c>
      <c r="DZ745" s="44">
        <f t="shared" si="3412"/>
        <v>1540</v>
      </c>
      <c r="EA745" s="89">
        <f t="shared" si="3413"/>
        <v>0.27500000000000002</v>
      </c>
      <c r="EB745" s="35"/>
      <c r="EC745" s="27"/>
      <c r="ED745" s="240" t="str">
        <f t="shared" si="3331"/>
        <v/>
      </c>
      <c r="EE745" s="44"/>
      <c r="EF745" s="44" t="str">
        <f t="shared" si="3491"/>
        <v/>
      </c>
      <c r="EG745" s="44"/>
      <c r="EH745" s="44" t="str">
        <f t="shared" si="3492"/>
        <v/>
      </c>
      <c r="EI745" s="44"/>
      <c r="EJ745" s="44" t="str">
        <f t="shared" si="3332"/>
        <v/>
      </c>
      <c r="EK745" s="44"/>
      <c r="EL745" s="43"/>
      <c r="EM745" s="238" t="str">
        <f t="shared" si="3333"/>
        <v/>
      </c>
      <c r="EN745" s="44" t="str">
        <f t="shared" si="3334"/>
        <v/>
      </c>
      <c r="EO745" s="45" t="str">
        <f t="shared" si="3335"/>
        <v/>
      </c>
      <c r="EP745" s="35"/>
      <c r="EQ745" s="27"/>
      <c r="ER745" s="240" t="str">
        <f t="shared" si="3336"/>
        <v/>
      </c>
      <c r="ES745" s="44"/>
      <c r="ET745" s="44" t="str">
        <f t="shared" si="3493"/>
        <v/>
      </c>
      <c r="EU745" s="44"/>
      <c r="EV745" s="44" t="str">
        <f t="shared" si="3494"/>
        <v/>
      </c>
      <c r="EW745" s="44"/>
      <c r="EX745" s="44" t="str">
        <f t="shared" si="3337"/>
        <v/>
      </c>
      <c r="EY745" s="44"/>
      <c r="EZ745" s="43"/>
      <c r="FA745" s="238" t="str">
        <f t="shared" si="3338"/>
        <v/>
      </c>
      <c r="FB745" s="44" t="str">
        <f t="shared" si="3339"/>
        <v/>
      </c>
      <c r="FC745" s="45" t="str">
        <f t="shared" si="3340"/>
        <v/>
      </c>
      <c r="FD745" s="35"/>
      <c r="HW745" s="181"/>
      <c r="HX745" s="27"/>
      <c r="HY745" s="27"/>
      <c r="HZ745" s="137"/>
      <c r="IA745" s="27"/>
      <c r="IC745" s="174"/>
      <c r="ID745" s="27"/>
      <c r="IE745" s="27"/>
      <c r="IF745" s="27"/>
      <c r="IG745" s="27"/>
      <c r="IH745" s="27"/>
      <c r="IL745" s="27"/>
      <c r="IM745" s="27"/>
      <c r="IN745" s="137"/>
      <c r="IO745" s="27"/>
      <c r="IQ745" s="174"/>
      <c r="IR745" s="27"/>
      <c r="IS745" s="27"/>
      <c r="IT745" s="27"/>
      <c r="IU745" s="27"/>
      <c r="IV745" s="27"/>
      <c r="IY745" s="33"/>
      <c r="IZ745" s="240">
        <f>IF($A736="","",$A736)</f>
        <v>45807</v>
      </c>
      <c r="JA745" s="238">
        <v>4447</v>
      </c>
      <c r="JB745" s="238">
        <f t="shared" si="3457"/>
        <v>25</v>
      </c>
      <c r="JC745" s="238">
        <v>249</v>
      </c>
      <c r="JD745" s="87">
        <f t="shared" si="3458"/>
        <v>1</v>
      </c>
      <c r="JE745" s="238">
        <v>9</v>
      </c>
      <c r="JF745" s="238">
        <f t="shared" si="3415"/>
        <v>1</v>
      </c>
      <c r="JG745" s="238">
        <v>2</v>
      </c>
      <c r="JH745" s="241" t="str">
        <f t="shared" si="3416"/>
        <v>お菓子ウォレット</v>
      </c>
      <c r="JI745" s="239">
        <f t="shared" si="3417"/>
        <v>800</v>
      </c>
      <c r="JJ745" s="44">
        <f t="shared" si="3418"/>
        <v>800</v>
      </c>
      <c r="JK745" s="89">
        <f t="shared" si="3419"/>
        <v>0.32</v>
      </c>
      <c r="JL745" s="35"/>
      <c r="JM745" s="27"/>
      <c r="JN745" s="240">
        <f>IF($A736="","",$A736)</f>
        <v>45807</v>
      </c>
      <c r="JO745" s="238">
        <v>3600</v>
      </c>
      <c r="JP745" s="238">
        <f t="shared" si="3459"/>
        <v>11</v>
      </c>
      <c r="JQ745" s="238">
        <v>108</v>
      </c>
      <c r="JR745" s="87">
        <f t="shared" si="3460"/>
        <v>1</v>
      </c>
      <c r="JS745" s="238">
        <v>13</v>
      </c>
      <c r="JT745" s="238">
        <f t="shared" si="3421"/>
        <v>1</v>
      </c>
      <c r="JU745" s="238">
        <v>2</v>
      </c>
      <c r="JV745" s="241" t="str">
        <f t="shared" si="3422"/>
        <v>ジャグラーイヤホン</v>
      </c>
      <c r="JW745" s="239">
        <f t="shared" si="3423"/>
        <v>1100</v>
      </c>
      <c r="JX745" s="44">
        <f t="shared" si="3424"/>
        <v>1100</v>
      </c>
      <c r="JY745" s="89">
        <f t="shared" si="3425"/>
        <v>1</v>
      </c>
      <c r="JZ745" s="35" t="s">
        <v>182</v>
      </c>
      <c r="KA745" s="245"/>
      <c r="KB745" s="240">
        <f>IF($A736="","",$A736)</f>
        <v>45807</v>
      </c>
      <c r="KC745" s="238">
        <v>2506</v>
      </c>
      <c r="KD745" s="238">
        <f t="shared" si="3461"/>
        <v>0</v>
      </c>
      <c r="KE745" s="238">
        <v>134</v>
      </c>
      <c r="KF745" s="87">
        <f t="shared" si="3462"/>
        <v>0</v>
      </c>
      <c r="KG745" s="238">
        <v>0</v>
      </c>
      <c r="KH745" s="238">
        <f t="shared" si="3427"/>
        <v>0</v>
      </c>
      <c r="KI745" s="238">
        <v>7</v>
      </c>
      <c r="KJ745" s="241" t="str">
        <f t="shared" si="3428"/>
        <v>サンリオFAN</v>
      </c>
      <c r="KK745" s="239">
        <f t="shared" si="3429"/>
        <v>1100</v>
      </c>
      <c r="KL745" s="44">
        <f t="shared" si="3430"/>
        <v>0</v>
      </c>
      <c r="KM745" s="89" t="e">
        <f t="shared" si="3431"/>
        <v>#DIV/0!</v>
      </c>
      <c r="KN745" s="35"/>
      <c r="KO745" s="27"/>
      <c r="KP745" s="240">
        <f>IF($A736="","",$A736)</f>
        <v>45807</v>
      </c>
      <c r="KQ745" s="238">
        <v>2614</v>
      </c>
      <c r="KR745" s="238">
        <f t="shared" si="3463"/>
        <v>37</v>
      </c>
      <c r="KS745" s="238">
        <v>99</v>
      </c>
      <c r="KT745" s="87">
        <f t="shared" si="3464"/>
        <v>6</v>
      </c>
      <c r="KU745" s="238">
        <v>7</v>
      </c>
      <c r="KV745" s="238">
        <f t="shared" si="3433"/>
        <v>5</v>
      </c>
      <c r="KW745" s="238">
        <v>0</v>
      </c>
      <c r="KX745" s="241" t="str">
        <f t="shared" si="3434"/>
        <v>猫アイシャドウ</v>
      </c>
      <c r="KY745" s="239">
        <f t="shared" si="3435"/>
        <v>1034</v>
      </c>
      <c r="KZ745" s="44">
        <f t="shared" si="3436"/>
        <v>5170</v>
      </c>
      <c r="LA745" s="89">
        <f t="shared" si="3437"/>
        <v>1.3972972972972972</v>
      </c>
      <c r="LB745" s="35"/>
      <c r="LC745" s="27"/>
      <c r="LD745" s="240">
        <f>IF(A737="","",A737)</f>
        <v>45810</v>
      </c>
      <c r="LE745" s="238">
        <v>65109</v>
      </c>
      <c r="LF745" s="252">
        <f>IF(LE745="","",LE745-LE742)</f>
        <v>39</v>
      </c>
      <c r="LG745" s="238">
        <v>444</v>
      </c>
      <c r="LH745" s="238">
        <f t="shared" ref="LH745:LH774" si="3509">IF(LG745="","",LG745-LG742)</f>
        <v>0</v>
      </c>
      <c r="LI745" s="43">
        <v>2</v>
      </c>
      <c r="LJ745" s="43">
        <v>0</v>
      </c>
      <c r="LK745" s="238">
        <v>0</v>
      </c>
      <c r="LL745" s="246" t="str">
        <f t="shared" ref="LL745" si="3510">IF(LE745="","",LL742)</f>
        <v>コキンちゃん、赤ちゃんマン</v>
      </c>
      <c r="LM745" s="239">
        <f t="shared" ref="LM745" si="3511">IF(LF745="","",LM742)</f>
        <v>1000</v>
      </c>
      <c r="LN745" s="87">
        <f t="shared" si="3379"/>
        <v>0</v>
      </c>
      <c r="LO745" s="242"/>
      <c r="LP745" s="35"/>
      <c r="LQ745" s="27"/>
      <c r="LR745" s="240" t="str">
        <f t="shared" si="3341"/>
        <v/>
      </c>
      <c r="LS745" s="44"/>
      <c r="LT745" s="44" t="str">
        <f t="shared" si="3497"/>
        <v/>
      </c>
      <c r="LU745" s="44"/>
      <c r="LV745" s="44" t="str">
        <f t="shared" si="3498"/>
        <v/>
      </c>
      <c r="LW745" s="44"/>
      <c r="LX745" s="44" t="str">
        <f t="shared" si="3342"/>
        <v/>
      </c>
      <c r="LY745" s="44"/>
      <c r="LZ745" s="43"/>
      <c r="MA745" s="238" t="str">
        <f t="shared" si="3343"/>
        <v/>
      </c>
      <c r="MB745" s="44" t="str">
        <f t="shared" si="3344"/>
        <v/>
      </c>
      <c r="MC745" s="45" t="str">
        <f t="shared" si="3345"/>
        <v/>
      </c>
      <c r="MD745" s="35"/>
      <c r="ME745" s="27"/>
      <c r="MF745" s="240" t="str">
        <f t="shared" si="3346"/>
        <v/>
      </c>
      <c r="MG745" s="44"/>
      <c r="MH745" s="44" t="str">
        <f t="shared" si="3499"/>
        <v/>
      </c>
      <c r="MI745" s="44"/>
      <c r="MJ745" s="44" t="str">
        <f t="shared" si="3500"/>
        <v/>
      </c>
      <c r="MK745" s="44"/>
      <c r="ML745" s="44" t="str">
        <f t="shared" si="3347"/>
        <v/>
      </c>
      <c r="MM745" s="44"/>
      <c r="MN745" s="43"/>
      <c r="MO745" s="238" t="str">
        <f t="shared" si="3348"/>
        <v/>
      </c>
      <c r="MP745" s="44" t="str">
        <f t="shared" si="3349"/>
        <v/>
      </c>
      <c r="MQ745" s="45" t="str">
        <f t="shared" si="3350"/>
        <v/>
      </c>
      <c r="MR745" s="35"/>
      <c r="MS745" s="27"/>
      <c r="MT745" s="240" t="str">
        <f t="shared" si="3351"/>
        <v/>
      </c>
      <c r="MU745" s="44"/>
      <c r="MV745" s="44" t="str">
        <f t="shared" si="3501"/>
        <v/>
      </c>
      <c r="MW745" s="44"/>
      <c r="MX745" s="44" t="str">
        <f t="shared" si="3502"/>
        <v/>
      </c>
      <c r="MY745" s="44"/>
      <c r="MZ745" s="44" t="str">
        <f t="shared" si="3352"/>
        <v/>
      </c>
      <c r="NA745" s="44"/>
      <c r="NB745" s="43"/>
      <c r="NC745" s="238" t="str">
        <f t="shared" si="3353"/>
        <v/>
      </c>
      <c r="ND745" s="44" t="str">
        <f t="shared" si="3354"/>
        <v/>
      </c>
      <c r="NE745" s="45" t="str">
        <f t="shared" si="3355"/>
        <v/>
      </c>
      <c r="NF745" s="35"/>
      <c r="NG745" s="27"/>
      <c r="NH745" s="240" t="str">
        <f t="shared" si="3356"/>
        <v/>
      </c>
      <c r="NI745" s="44"/>
      <c r="NJ745" s="44" t="str">
        <f t="shared" si="3503"/>
        <v/>
      </c>
      <c r="NK745" s="44"/>
      <c r="NL745" s="44" t="str">
        <f t="shared" si="3504"/>
        <v/>
      </c>
      <c r="NM745" s="44"/>
      <c r="NN745" s="44" t="str">
        <f t="shared" si="3357"/>
        <v/>
      </c>
      <c r="NO745" s="44"/>
      <c r="NP745" s="43"/>
      <c r="NQ745" s="238" t="str">
        <f t="shared" si="3358"/>
        <v/>
      </c>
      <c r="NR745" s="44" t="str">
        <f t="shared" si="3359"/>
        <v/>
      </c>
      <c r="NS745" s="45" t="str">
        <f t="shared" si="3360"/>
        <v/>
      </c>
      <c r="NT745" s="35"/>
    </row>
    <row r="746" spans="1:384" ht="16.5" customHeight="1" x14ac:dyDescent="0.2">
      <c r="A746" s="38"/>
      <c r="B746" s="39" t="str">
        <f>IF(A746="","",SUM(J746,LF772,AL746,ET746,AZ746,EF746,LT746,NJ746,MV746,MH746,X746)+SUM(DR785:DR788)+SUM(CP785:CP788)+SUM(CB785:CB788)+SUM(BN785:BN788)+SUM(DD785:DD788)+SUM(JB785:JB788)+SUM(JP785:JP788)+SUM(KD785:KD788)+SUM(KR785:KR788))</f>
        <v/>
      </c>
      <c r="C746" s="40" t="str">
        <f>IF(A746="","",SUM(J746,X746,AL746,AZ746)+SUM(BN785:BN788)+SUM(CB785:CB788)+SUM(CP785:CP788))</f>
        <v/>
      </c>
      <c r="D746" s="40" t="str">
        <f>IF(A746="","",SUM(EF746,LT746)+SUM(DD785:DD788)+SUM(DR785:DR788))</f>
        <v/>
      </c>
      <c r="E746" s="40" t="str">
        <f>IF(A746="","",SUM(NJ746,MV746,MH746,ET746,LF772)+SUM(JB785:JB788)+SUM(JP785:JP788)+SUM(KD785:KD788)+SUM(KR785:KR788))</f>
        <v/>
      </c>
      <c r="F746" s="140"/>
      <c r="G746" s="140"/>
      <c r="H746" s="42"/>
      <c r="I746" s="44"/>
      <c r="J746" s="44" t="str">
        <f t="shared" si="3471"/>
        <v/>
      </c>
      <c r="K746" s="44"/>
      <c r="L746" s="44" t="str">
        <f t="shared" si="3472"/>
        <v/>
      </c>
      <c r="M746" s="44"/>
      <c r="N746" s="44" t="str">
        <f t="shared" si="3312"/>
        <v/>
      </c>
      <c r="O746" s="44"/>
      <c r="P746" s="43"/>
      <c r="Q746" s="238" t="str">
        <f t="shared" si="3313"/>
        <v/>
      </c>
      <c r="R746" s="44" t="str">
        <f t="shared" si="3314"/>
        <v/>
      </c>
      <c r="S746" s="45" t="str">
        <f t="shared" si="3315"/>
        <v/>
      </c>
      <c r="T746" s="35"/>
      <c r="U746" s="27"/>
      <c r="V746" s="240" t="str">
        <f t="shared" si="3316"/>
        <v/>
      </c>
      <c r="W746" s="247"/>
      <c r="X746" s="44" t="str">
        <f t="shared" si="3473"/>
        <v/>
      </c>
      <c r="Y746" s="44"/>
      <c r="Z746" s="44" t="str">
        <f t="shared" si="3474"/>
        <v/>
      </c>
      <c r="AA746" s="44"/>
      <c r="AB746" s="44" t="str">
        <f t="shared" si="3475"/>
        <v/>
      </c>
      <c r="AC746" s="44"/>
      <c r="AD746" s="43"/>
      <c r="AE746" s="238" t="str">
        <f t="shared" si="3476"/>
        <v/>
      </c>
      <c r="AF746" s="44" t="str">
        <f t="shared" si="3477"/>
        <v/>
      </c>
      <c r="AG746" s="45" t="str">
        <f t="shared" si="3478"/>
        <v/>
      </c>
      <c r="AH746" s="35"/>
      <c r="AI746" s="27"/>
      <c r="AJ746" s="240" t="str">
        <f t="shared" si="3321"/>
        <v/>
      </c>
      <c r="AK746" s="44"/>
      <c r="AL746" s="44" t="str">
        <f t="shared" si="3479"/>
        <v/>
      </c>
      <c r="AM746" s="44"/>
      <c r="AN746" s="44" t="str">
        <f t="shared" si="3480"/>
        <v/>
      </c>
      <c r="AO746" s="44"/>
      <c r="AP746" s="44" t="str">
        <f t="shared" si="3481"/>
        <v/>
      </c>
      <c r="AQ746" s="44"/>
      <c r="AR746" s="43"/>
      <c r="AS746" s="238" t="str">
        <f t="shared" si="3482"/>
        <v/>
      </c>
      <c r="AT746" s="44" t="str">
        <f t="shared" si="3483"/>
        <v/>
      </c>
      <c r="AU746" s="45" t="str">
        <f t="shared" si="3484"/>
        <v/>
      </c>
      <c r="AV746" s="35"/>
      <c r="AW746" s="27"/>
      <c r="AX746" s="240" t="str">
        <f t="shared" si="3326"/>
        <v/>
      </c>
      <c r="AY746" s="44"/>
      <c r="AZ746" s="44" t="str">
        <f t="shared" si="3485"/>
        <v/>
      </c>
      <c r="BA746" s="44"/>
      <c r="BB746" s="44" t="str">
        <f t="shared" si="3486"/>
        <v/>
      </c>
      <c r="BC746" s="44"/>
      <c r="BD746" s="44" t="str">
        <f t="shared" si="3487"/>
        <v/>
      </c>
      <c r="BE746" s="44"/>
      <c r="BF746" s="43"/>
      <c r="BG746" s="238" t="str">
        <f t="shared" si="3488"/>
        <v/>
      </c>
      <c r="BH746" s="44" t="str">
        <f t="shared" si="3489"/>
        <v/>
      </c>
      <c r="BI746" s="45" t="str">
        <f t="shared" si="3490"/>
        <v/>
      </c>
      <c r="BJ746" s="35"/>
      <c r="BK746" s="50"/>
      <c r="BL746" s="240"/>
      <c r="BM746" s="238">
        <v>8420</v>
      </c>
      <c r="BN746" s="44">
        <f t="shared" si="3447"/>
        <v>53</v>
      </c>
      <c r="BO746" s="238">
        <v>248</v>
      </c>
      <c r="BP746" s="44">
        <f t="shared" si="3448"/>
        <v>1</v>
      </c>
      <c r="BQ746" s="238">
        <v>27</v>
      </c>
      <c r="BR746" s="44">
        <f t="shared" si="3385"/>
        <v>0</v>
      </c>
      <c r="BS746" s="238">
        <v>0</v>
      </c>
      <c r="BT746" s="60" t="str">
        <f t="shared" si="3505"/>
        <v>ミニ香水</v>
      </c>
      <c r="BU746" s="247">
        <f t="shared" si="3506"/>
        <v>1000</v>
      </c>
      <c r="BV746" s="43">
        <f t="shared" si="3507"/>
        <v>0</v>
      </c>
      <c r="BW746" s="45">
        <f t="shared" si="3508"/>
        <v>0</v>
      </c>
      <c r="BX746" s="35"/>
      <c r="BY746" s="27"/>
      <c r="BZ746" s="240"/>
      <c r="CA746" s="238">
        <v>18100</v>
      </c>
      <c r="CB746" s="44">
        <f t="shared" si="3449"/>
        <v>25</v>
      </c>
      <c r="CC746" s="238">
        <v>1014</v>
      </c>
      <c r="CD746" s="44">
        <f t="shared" si="3450"/>
        <v>1</v>
      </c>
      <c r="CE746" s="238">
        <v>11</v>
      </c>
      <c r="CF746" s="44">
        <f t="shared" si="3391"/>
        <v>1</v>
      </c>
      <c r="CG746" s="44">
        <v>0</v>
      </c>
      <c r="CH746" s="60" t="str">
        <f t="shared" si="3392"/>
        <v>ジャグラーイヤホン</v>
      </c>
      <c r="CI746" s="247">
        <f t="shared" si="3393"/>
        <v>1100</v>
      </c>
      <c r="CJ746" s="43">
        <f t="shared" si="3394"/>
        <v>1100</v>
      </c>
      <c r="CK746" s="45">
        <f t="shared" si="3395"/>
        <v>0.44</v>
      </c>
      <c r="CL746" s="35"/>
      <c r="CM746" s="27"/>
      <c r="CN746" s="240"/>
      <c r="CO746" s="238">
        <v>13887</v>
      </c>
      <c r="CP746" s="44">
        <f t="shared" si="3451"/>
        <v>10</v>
      </c>
      <c r="CQ746" s="238">
        <v>538</v>
      </c>
      <c r="CR746" s="44">
        <f t="shared" si="3452"/>
        <v>1</v>
      </c>
      <c r="CS746" s="238">
        <v>23</v>
      </c>
      <c r="CT746" s="44">
        <f t="shared" si="3397"/>
        <v>2</v>
      </c>
      <c r="CU746" s="238">
        <v>-11</v>
      </c>
      <c r="CV746" s="60" t="str">
        <f t="shared" si="3398"/>
        <v>ゴールドイヤホン</v>
      </c>
      <c r="CW746" s="247">
        <f t="shared" si="3399"/>
        <v>770</v>
      </c>
      <c r="CX746" s="43">
        <f t="shared" si="3400"/>
        <v>1540</v>
      </c>
      <c r="CY746" s="45">
        <f t="shared" si="3401"/>
        <v>1.54</v>
      </c>
      <c r="CZ746" s="35" t="s">
        <v>178</v>
      </c>
      <c r="DA746" s="58"/>
      <c r="DB746" s="240"/>
      <c r="DC746" s="238">
        <v>5778</v>
      </c>
      <c r="DD746" s="44">
        <f t="shared" si="3453"/>
        <v>18</v>
      </c>
      <c r="DE746" s="238">
        <v>192</v>
      </c>
      <c r="DF746" s="44">
        <f t="shared" si="3454"/>
        <v>1</v>
      </c>
      <c r="DG746" s="238">
        <v>6</v>
      </c>
      <c r="DH746" s="44">
        <f t="shared" si="3403"/>
        <v>1</v>
      </c>
      <c r="DI746" s="238">
        <v>8</v>
      </c>
      <c r="DJ746" s="60" t="s">
        <v>179</v>
      </c>
      <c r="DK746" s="247">
        <f t="shared" si="3405"/>
        <v>1100</v>
      </c>
      <c r="DL746" s="43">
        <f t="shared" si="3406"/>
        <v>1100</v>
      </c>
      <c r="DM746" s="45">
        <f t="shared" si="3407"/>
        <v>0.61111111111111116</v>
      </c>
      <c r="DN746" s="35"/>
      <c r="DO746" s="27"/>
      <c r="DP746" s="240"/>
      <c r="DQ746" s="238">
        <v>14880</v>
      </c>
      <c r="DR746" s="44">
        <f t="shared" si="3455"/>
        <v>48</v>
      </c>
      <c r="DS746" s="238">
        <v>1070</v>
      </c>
      <c r="DT746" s="44">
        <f t="shared" si="3456"/>
        <v>1</v>
      </c>
      <c r="DU746" s="238">
        <v>2</v>
      </c>
      <c r="DV746" s="44">
        <f t="shared" si="3409"/>
        <v>1</v>
      </c>
      <c r="DW746" s="238">
        <v>5</v>
      </c>
      <c r="DX746" s="60" t="str">
        <f t="shared" si="3410"/>
        <v>サンリオFAN</v>
      </c>
      <c r="DY746" s="247">
        <f t="shared" si="3411"/>
        <v>1100</v>
      </c>
      <c r="DZ746" s="43">
        <f t="shared" si="3412"/>
        <v>1100</v>
      </c>
      <c r="EA746" s="45">
        <f t="shared" si="3413"/>
        <v>0.22916666666666666</v>
      </c>
      <c r="EB746" s="35"/>
      <c r="EC746" s="27"/>
      <c r="ED746" s="240" t="str">
        <f t="shared" si="3331"/>
        <v/>
      </c>
      <c r="EE746" s="44"/>
      <c r="EF746" s="44" t="str">
        <f t="shared" si="3491"/>
        <v/>
      </c>
      <c r="EG746" s="44"/>
      <c r="EH746" s="44" t="str">
        <f t="shared" si="3492"/>
        <v/>
      </c>
      <c r="EI746" s="44"/>
      <c r="EJ746" s="44" t="str">
        <f t="shared" si="3332"/>
        <v/>
      </c>
      <c r="EK746" s="44"/>
      <c r="EL746" s="43"/>
      <c r="EM746" s="238" t="str">
        <f t="shared" si="3333"/>
        <v/>
      </c>
      <c r="EN746" s="44" t="str">
        <f t="shared" si="3334"/>
        <v/>
      </c>
      <c r="EO746" s="45" t="str">
        <f t="shared" si="3335"/>
        <v/>
      </c>
      <c r="EP746" s="35"/>
      <c r="EQ746" s="27"/>
      <c r="ER746" s="240" t="str">
        <f t="shared" si="3336"/>
        <v/>
      </c>
      <c r="ES746" s="44"/>
      <c r="ET746" s="44" t="str">
        <f t="shared" si="3493"/>
        <v/>
      </c>
      <c r="EU746" s="44"/>
      <c r="EV746" s="44" t="str">
        <f t="shared" si="3494"/>
        <v/>
      </c>
      <c r="EW746" s="44"/>
      <c r="EX746" s="44" t="str">
        <f t="shared" si="3337"/>
        <v/>
      </c>
      <c r="EY746" s="44"/>
      <c r="EZ746" s="43"/>
      <c r="FA746" s="238" t="str">
        <f t="shared" si="3338"/>
        <v/>
      </c>
      <c r="FB746" s="44" t="str">
        <f t="shared" si="3339"/>
        <v/>
      </c>
      <c r="FC746" s="45" t="str">
        <f t="shared" si="3340"/>
        <v/>
      </c>
      <c r="FD746" s="35"/>
      <c r="HW746" s="181"/>
      <c r="HX746" s="27"/>
      <c r="HY746" s="27"/>
      <c r="HZ746" s="137"/>
      <c r="IA746" s="27"/>
      <c r="IC746" s="174"/>
      <c r="ID746" s="27"/>
      <c r="IE746" s="27"/>
      <c r="IF746" s="27"/>
      <c r="IG746" s="27"/>
      <c r="IH746" s="27"/>
      <c r="IL746" s="27"/>
      <c r="IM746" s="27"/>
      <c r="IN746" s="137"/>
      <c r="IO746" s="27"/>
      <c r="IQ746" s="174"/>
      <c r="IR746" s="27"/>
      <c r="IS746" s="27"/>
      <c r="IT746" s="27"/>
      <c r="IU746" s="27"/>
      <c r="IV746" s="27"/>
      <c r="IY746" s="33"/>
      <c r="IZ746" s="240"/>
      <c r="JA746" s="238">
        <v>2535</v>
      </c>
      <c r="JB746" s="44">
        <f t="shared" si="3457"/>
        <v>18</v>
      </c>
      <c r="JC746" s="238">
        <v>73</v>
      </c>
      <c r="JD746" s="44">
        <f t="shared" si="3458"/>
        <v>1</v>
      </c>
      <c r="JE746" s="238">
        <v>18</v>
      </c>
      <c r="JF746" s="44">
        <f t="shared" si="3415"/>
        <v>1</v>
      </c>
      <c r="JG746" s="238">
        <v>8</v>
      </c>
      <c r="JH746" s="60" t="str">
        <f t="shared" si="3416"/>
        <v>ミニ香水</v>
      </c>
      <c r="JI746" s="247">
        <f t="shared" si="3417"/>
        <v>1100</v>
      </c>
      <c r="JJ746" s="43">
        <f t="shared" si="3418"/>
        <v>1100</v>
      </c>
      <c r="JK746" s="45">
        <f t="shared" si="3419"/>
        <v>0.61111111111111116</v>
      </c>
      <c r="JL746" s="35"/>
      <c r="JM746" s="27"/>
      <c r="JN746" s="240"/>
      <c r="JO746" s="238">
        <v>3195</v>
      </c>
      <c r="JP746" s="44">
        <f t="shared" si="3459"/>
        <v>28</v>
      </c>
      <c r="JQ746" s="238">
        <v>72</v>
      </c>
      <c r="JR746" s="44">
        <f t="shared" si="3460"/>
        <v>0</v>
      </c>
      <c r="JS746" s="238">
        <v>10</v>
      </c>
      <c r="JT746" s="44">
        <f t="shared" si="3421"/>
        <v>0</v>
      </c>
      <c r="JU746" s="238">
        <v>0</v>
      </c>
      <c r="JV746" s="60" t="str">
        <f t="shared" si="3422"/>
        <v>ジャグラーサウンドボタン</v>
      </c>
      <c r="JW746" s="247">
        <f t="shared" si="3423"/>
        <v>900</v>
      </c>
      <c r="JX746" s="43">
        <f t="shared" si="3424"/>
        <v>0</v>
      </c>
      <c r="JY746" s="45">
        <f t="shared" si="3425"/>
        <v>0</v>
      </c>
      <c r="JZ746" s="35"/>
      <c r="KA746" s="245"/>
      <c r="KB746" s="240"/>
      <c r="KC746" s="238">
        <v>2209</v>
      </c>
      <c r="KD746" s="44">
        <f t="shared" si="3461"/>
        <v>103</v>
      </c>
      <c r="KE746" s="238">
        <v>76</v>
      </c>
      <c r="KF746" s="44">
        <f t="shared" si="3462"/>
        <v>2</v>
      </c>
      <c r="KG746" s="238">
        <v>19</v>
      </c>
      <c r="KH746" s="44">
        <f t="shared" si="3427"/>
        <v>2</v>
      </c>
      <c r="KI746" s="238">
        <v>0</v>
      </c>
      <c r="KJ746" s="60" t="str">
        <f t="shared" si="3428"/>
        <v>サンリオキーケース</v>
      </c>
      <c r="KK746" s="247">
        <f t="shared" si="3429"/>
        <v>726</v>
      </c>
      <c r="KL746" s="43">
        <f t="shared" si="3430"/>
        <v>1452</v>
      </c>
      <c r="KM746" s="45">
        <f t="shared" si="3431"/>
        <v>0.14097087378640777</v>
      </c>
      <c r="KN746" s="35" t="s">
        <v>71</v>
      </c>
      <c r="KO746" s="27"/>
      <c r="KP746" s="240"/>
      <c r="KQ746" s="238">
        <v>2607</v>
      </c>
      <c r="KR746" s="44">
        <f t="shared" si="3463"/>
        <v>45</v>
      </c>
      <c r="KS746" s="238">
        <v>60</v>
      </c>
      <c r="KT746" s="44">
        <f t="shared" si="3464"/>
        <v>0</v>
      </c>
      <c r="KU746" s="238">
        <v>10</v>
      </c>
      <c r="KV746" s="44">
        <f t="shared" si="3433"/>
        <v>0</v>
      </c>
      <c r="KW746" s="238">
        <v>0</v>
      </c>
      <c r="KX746" s="60" t="str">
        <f t="shared" si="3434"/>
        <v>たまごっちアイカラー</v>
      </c>
      <c r="KY746" s="247">
        <f t="shared" si="3435"/>
        <v>1200</v>
      </c>
      <c r="KZ746" s="43">
        <f t="shared" si="3436"/>
        <v>0</v>
      </c>
      <c r="LA746" s="45">
        <f t="shared" si="3437"/>
        <v>0</v>
      </c>
      <c r="LB746" s="35"/>
      <c r="LC746" s="27"/>
      <c r="LD746" s="98"/>
      <c r="LE746" s="44"/>
      <c r="LF746" s="44"/>
      <c r="LG746" s="44">
        <v>529</v>
      </c>
      <c r="LH746" s="44">
        <f t="shared" si="3509"/>
        <v>0</v>
      </c>
      <c r="LI746" s="43">
        <v>2</v>
      </c>
      <c r="LJ746" s="44">
        <v>0</v>
      </c>
      <c r="LK746" s="44">
        <v>0</v>
      </c>
      <c r="LL746" s="72" t="str">
        <f t="shared" ref="LL746" si="3512">IF(LE745="","",LL743)</f>
        <v>バイキンティッシュカバー、アンパンブランケット黄色</v>
      </c>
      <c r="LM746" s="247">
        <f t="shared" ref="LM746" si="3513">IF(LF745="","",LM743)</f>
        <v>1000</v>
      </c>
      <c r="LN746" s="44">
        <f t="shared" si="3379"/>
        <v>0</v>
      </c>
      <c r="LO746" s="45"/>
      <c r="LP746" s="35"/>
      <c r="LQ746" s="27"/>
      <c r="LR746" s="240" t="str">
        <f t="shared" si="3341"/>
        <v/>
      </c>
      <c r="LS746" s="44"/>
      <c r="LT746" s="44" t="str">
        <f t="shared" si="3497"/>
        <v/>
      </c>
      <c r="LU746" s="44"/>
      <c r="LV746" s="44" t="str">
        <f t="shared" si="3498"/>
        <v/>
      </c>
      <c r="LW746" s="44"/>
      <c r="LX746" s="44" t="str">
        <f t="shared" si="3342"/>
        <v/>
      </c>
      <c r="LY746" s="44"/>
      <c r="LZ746" s="43"/>
      <c r="MA746" s="238" t="str">
        <f t="shared" si="3343"/>
        <v/>
      </c>
      <c r="MB746" s="44" t="str">
        <f t="shared" si="3344"/>
        <v/>
      </c>
      <c r="MC746" s="45" t="str">
        <f t="shared" si="3345"/>
        <v/>
      </c>
      <c r="MD746" s="35"/>
      <c r="ME746" s="27"/>
      <c r="MF746" s="240" t="str">
        <f t="shared" si="3346"/>
        <v/>
      </c>
      <c r="MG746" s="44"/>
      <c r="MH746" s="44" t="str">
        <f t="shared" si="3499"/>
        <v/>
      </c>
      <c r="MI746" s="44"/>
      <c r="MJ746" s="44" t="str">
        <f t="shared" si="3500"/>
        <v/>
      </c>
      <c r="MK746" s="44"/>
      <c r="ML746" s="44" t="str">
        <f t="shared" si="3347"/>
        <v/>
      </c>
      <c r="MM746" s="44"/>
      <c r="MN746" s="43"/>
      <c r="MO746" s="238" t="str">
        <f t="shared" si="3348"/>
        <v/>
      </c>
      <c r="MP746" s="44" t="str">
        <f t="shared" si="3349"/>
        <v/>
      </c>
      <c r="MQ746" s="45" t="str">
        <f t="shared" si="3350"/>
        <v/>
      </c>
      <c r="MR746" s="35"/>
      <c r="MS746" s="27"/>
      <c r="MT746" s="240" t="str">
        <f t="shared" si="3351"/>
        <v/>
      </c>
      <c r="MU746" s="44"/>
      <c r="MV746" s="44" t="str">
        <f t="shared" si="3501"/>
        <v/>
      </c>
      <c r="MW746" s="44"/>
      <c r="MX746" s="44" t="str">
        <f t="shared" si="3502"/>
        <v/>
      </c>
      <c r="MY746" s="44"/>
      <c r="MZ746" s="44" t="str">
        <f t="shared" si="3352"/>
        <v/>
      </c>
      <c r="NA746" s="44"/>
      <c r="NB746" s="43"/>
      <c r="NC746" s="238" t="str">
        <f t="shared" si="3353"/>
        <v/>
      </c>
      <c r="ND746" s="44" t="str">
        <f t="shared" si="3354"/>
        <v/>
      </c>
      <c r="NE746" s="45" t="str">
        <f t="shared" si="3355"/>
        <v/>
      </c>
      <c r="NF746" s="35"/>
      <c r="NG746" s="27"/>
      <c r="NH746" s="240" t="str">
        <f t="shared" si="3356"/>
        <v/>
      </c>
      <c r="NI746" s="44"/>
      <c r="NJ746" s="44" t="str">
        <f t="shared" si="3503"/>
        <v/>
      </c>
      <c r="NK746" s="44"/>
      <c r="NL746" s="44" t="str">
        <f t="shared" si="3504"/>
        <v/>
      </c>
      <c r="NM746" s="44"/>
      <c r="NN746" s="44" t="str">
        <f t="shared" si="3357"/>
        <v/>
      </c>
      <c r="NO746" s="44"/>
      <c r="NP746" s="43"/>
      <c r="NQ746" s="238" t="str">
        <f t="shared" si="3358"/>
        <v/>
      </c>
      <c r="NR746" s="44" t="str">
        <f t="shared" si="3359"/>
        <v/>
      </c>
      <c r="NS746" s="45" t="str">
        <f t="shared" si="3360"/>
        <v/>
      </c>
      <c r="NT746" s="35"/>
    </row>
    <row r="747" spans="1:384" ht="15.75" thickBot="1" x14ac:dyDescent="0.25">
      <c r="A747" s="38"/>
      <c r="B747" s="39"/>
      <c r="C747" s="40"/>
      <c r="D747" s="40"/>
      <c r="E747" s="40"/>
      <c r="F747" s="140"/>
      <c r="G747" s="140"/>
      <c r="H747" s="42"/>
      <c r="I747" s="44"/>
      <c r="J747" s="44"/>
      <c r="K747" s="44"/>
      <c r="L747" s="44"/>
      <c r="M747" s="44"/>
      <c r="N747" s="44"/>
      <c r="O747" s="44"/>
      <c r="P747" s="43"/>
      <c r="Q747" s="238"/>
      <c r="R747" s="44"/>
      <c r="S747" s="45"/>
      <c r="T747" s="35"/>
      <c r="U747" s="27"/>
      <c r="V747" s="240" t="str">
        <f t="shared" si="3316"/>
        <v/>
      </c>
      <c r="W747" s="247"/>
      <c r="X747" s="44"/>
      <c r="Y747" s="44"/>
      <c r="Z747" s="44"/>
      <c r="AA747" s="44"/>
      <c r="AB747" s="44"/>
      <c r="AC747" s="44"/>
      <c r="AD747" s="43"/>
      <c r="AE747" s="238"/>
      <c r="AF747" s="44"/>
      <c r="AG747" s="45"/>
      <c r="AH747" s="35"/>
      <c r="AI747" s="27"/>
      <c r="AJ747" s="240" t="str">
        <f t="shared" si="3321"/>
        <v/>
      </c>
      <c r="AK747" s="44"/>
      <c r="AL747" s="44"/>
      <c r="AM747" s="44"/>
      <c r="AN747" s="44"/>
      <c r="AO747" s="44"/>
      <c r="AP747" s="44"/>
      <c r="AQ747" s="44"/>
      <c r="AR747" s="43"/>
      <c r="AS747" s="238"/>
      <c r="AT747" s="44"/>
      <c r="AU747" s="45" t="str">
        <f t="shared" si="3484"/>
        <v/>
      </c>
      <c r="AV747" s="35"/>
      <c r="AW747" s="27"/>
      <c r="AX747" s="240" t="str">
        <f t="shared" si="3326"/>
        <v/>
      </c>
      <c r="AY747" s="44"/>
      <c r="AZ747" s="44"/>
      <c r="BA747" s="44"/>
      <c r="BB747" s="44"/>
      <c r="BC747" s="44"/>
      <c r="BD747" s="44"/>
      <c r="BE747" s="44"/>
      <c r="BF747" s="43"/>
      <c r="BG747" s="238"/>
      <c r="BH747" s="44"/>
      <c r="BI747" s="45"/>
      <c r="BJ747" s="35"/>
      <c r="BK747" s="50"/>
      <c r="BL747" s="253"/>
      <c r="BM747" s="236">
        <v>8887</v>
      </c>
      <c r="BN747" s="44">
        <f t="shared" si="3447"/>
        <v>37</v>
      </c>
      <c r="BO747" s="236">
        <v>517</v>
      </c>
      <c r="BP747" s="44">
        <f t="shared" si="3448"/>
        <v>2</v>
      </c>
      <c r="BQ747" s="236">
        <v>33</v>
      </c>
      <c r="BR747" s="44">
        <f t="shared" si="3385"/>
        <v>2</v>
      </c>
      <c r="BS747" s="236">
        <v>6</v>
      </c>
      <c r="BT747" s="60" t="str">
        <f t="shared" si="3505"/>
        <v>ニキ</v>
      </c>
      <c r="BU747" s="247">
        <f t="shared" si="3506"/>
        <v>800</v>
      </c>
      <c r="BV747" s="44">
        <f t="shared" si="3507"/>
        <v>1600</v>
      </c>
      <c r="BW747" s="45">
        <f t="shared" si="3508"/>
        <v>0.43243243243243246</v>
      </c>
      <c r="BX747" s="35"/>
      <c r="BY747" s="27"/>
      <c r="BZ747" s="253"/>
      <c r="CA747" s="236">
        <v>14989</v>
      </c>
      <c r="CB747" s="44">
        <f t="shared" si="3449"/>
        <v>2</v>
      </c>
      <c r="CC747" s="236">
        <v>1783</v>
      </c>
      <c r="CD747" s="44">
        <f t="shared" si="3450"/>
        <v>1</v>
      </c>
      <c r="CE747" s="236">
        <v>39</v>
      </c>
      <c r="CF747" s="44">
        <f t="shared" si="3391"/>
        <v>1</v>
      </c>
      <c r="CG747" s="44">
        <v>0</v>
      </c>
      <c r="CH747" s="60" t="str">
        <f t="shared" si="3392"/>
        <v>スプランキーマスコット</v>
      </c>
      <c r="CI747" s="247">
        <f t="shared" si="3393"/>
        <v>165</v>
      </c>
      <c r="CJ747" s="44">
        <f t="shared" si="3394"/>
        <v>165</v>
      </c>
      <c r="CK747" s="45">
        <f t="shared" si="3395"/>
        <v>0.82499999999999996</v>
      </c>
      <c r="CL747" s="35" t="s">
        <v>176</v>
      </c>
      <c r="CM747" s="27"/>
      <c r="CN747" s="253"/>
      <c r="CO747" s="236">
        <v>18251</v>
      </c>
      <c r="CP747" s="44">
        <f t="shared" si="3451"/>
        <v>37</v>
      </c>
      <c r="CQ747" s="236">
        <v>847</v>
      </c>
      <c r="CR747" s="44">
        <f t="shared" si="3452"/>
        <v>2</v>
      </c>
      <c r="CS747" s="236">
        <v>54</v>
      </c>
      <c r="CT747" s="44">
        <f t="shared" si="3397"/>
        <v>2</v>
      </c>
      <c r="CU747" s="236">
        <v>0</v>
      </c>
      <c r="CV747" s="60" t="str">
        <f t="shared" si="3398"/>
        <v>サンリオシューズキーホルダー</v>
      </c>
      <c r="CW747" s="247">
        <f t="shared" si="3399"/>
        <v>396</v>
      </c>
      <c r="CX747" s="44">
        <f t="shared" si="3400"/>
        <v>792</v>
      </c>
      <c r="CY747" s="45">
        <f t="shared" si="3401"/>
        <v>0.21405405405405406</v>
      </c>
      <c r="CZ747" s="35"/>
      <c r="DA747" s="58"/>
      <c r="DB747" s="253"/>
      <c r="DC747" s="236">
        <v>5620</v>
      </c>
      <c r="DD747" s="44">
        <f t="shared" si="3453"/>
        <v>30</v>
      </c>
      <c r="DE747" s="236">
        <v>317</v>
      </c>
      <c r="DF747" s="44">
        <f t="shared" si="3454"/>
        <v>2</v>
      </c>
      <c r="DG747" s="236">
        <v>58</v>
      </c>
      <c r="DH747" s="44">
        <f t="shared" si="3403"/>
        <v>2</v>
      </c>
      <c r="DI747" s="236">
        <v>40</v>
      </c>
      <c r="DJ747" s="60" t="str">
        <f t="shared" si="3404"/>
        <v>スプランキーラバー</v>
      </c>
      <c r="DK747" s="247">
        <f t="shared" si="3405"/>
        <v>187</v>
      </c>
      <c r="DL747" s="44">
        <f t="shared" si="3406"/>
        <v>374</v>
      </c>
      <c r="DM747" s="45">
        <f t="shared" si="3407"/>
        <v>0.12466666666666666</v>
      </c>
      <c r="DN747" s="35"/>
      <c r="DO747" s="27"/>
      <c r="DP747" s="253"/>
      <c r="DQ747" s="236">
        <v>11565</v>
      </c>
      <c r="DR747" s="44">
        <f t="shared" si="3455"/>
        <v>29</v>
      </c>
      <c r="DS747" s="236">
        <v>1321</v>
      </c>
      <c r="DT747" s="44">
        <f t="shared" si="3456"/>
        <v>1</v>
      </c>
      <c r="DU747" s="236">
        <v>17</v>
      </c>
      <c r="DV747" s="44">
        <f t="shared" si="3409"/>
        <v>1</v>
      </c>
      <c r="DW747" s="236">
        <v>0</v>
      </c>
      <c r="DX747" s="60" t="str">
        <f t="shared" si="3410"/>
        <v>ギャルキティキーケース</v>
      </c>
      <c r="DY747" s="247">
        <f t="shared" si="3411"/>
        <v>726</v>
      </c>
      <c r="DZ747" s="44">
        <f t="shared" si="3412"/>
        <v>726</v>
      </c>
      <c r="EA747" s="45">
        <f t="shared" si="3413"/>
        <v>0.25034482758620691</v>
      </c>
      <c r="EB747" s="35"/>
      <c r="EC747" s="27"/>
      <c r="ED747" s="240" t="str">
        <f t="shared" si="3331"/>
        <v/>
      </c>
      <c r="EE747" s="44"/>
      <c r="EF747" s="44"/>
      <c r="EG747" s="44"/>
      <c r="EH747" s="44"/>
      <c r="EI747" s="44"/>
      <c r="EJ747" s="44"/>
      <c r="EK747" s="44"/>
      <c r="EL747" s="43"/>
      <c r="EM747" s="238"/>
      <c r="EN747" s="44"/>
      <c r="EO747" s="45"/>
      <c r="EP747" s="35"/>
      <c r="EQ747" s="27"/>
      <c r="ER747" s="240" t="str">
        <f t="shared" si="3336"/>
        <v/>
      </c>
      <c r="ES747" s="44"/>
      <c r="ET747" s="44"/>
      <c r="EU747" s="44"/>
      <c r="EV747" s="44"/>
      <c r="EW747" s="44"/>
      <c r="EX747" s="44"/>
      <c r="EY747" s="44"/>
      <c r="EZ747" s="43"/>
      <c r="FA747" s="238"/>
      <c r="FB747" s="44"/>
      <c r="FC747" s="45"/>
      <c r="FD747" s="35"/>
      <c r="HW747" s="181"/>
      <c r="IY747" s="33"/>
      <c r="IZ747" s="253"/>
      <c r="JA747" s="236">
        <v>2291</v>
      </c>
      <c r="JB747" s="44">
        <f t="shared" si="3457"/>
        <v>9</v>
      </c>
      <c r="JC747" s="236">
        <v>77</v>
      </c>
      <c r="JD747" s="44">
        <f t="shared" si="3458"/>
        <v>1</v>
      </c>
      <c r="JE747" s="236">
        <v>23</v>
      </c>
      <c r="JF747" s="44">
        <f t="shared" si="3415"/>
        <v>0</v>
      </c>
      <c r="JG747" s="236">
        <v>0</v>
      </c>
      <c r="JH747" s="60" t="str">
        <f t="shared" si="3416"/>
        <v>アンパンマンもちふわ</v>
      </c>
      <c r="JI747" s="247">
        <f t="shared" si="3417"/>
        <v>673</v>
      </c>
      <c r="JJ747" s="44">
        <f t="shared" si="3418"/>
        <v>0</v>
      </c>
      <c r="JK747" s="45">
        <f t="shared" si="3419"/>
        <v>0</v>
      </c>
      <c r="JL747" s="35"/>
      <c r="JM747" s="27"/>
      <c r="JN747" s="253"/>
      <c r="JO747" s="236">
        <v>2013</v>
      </c>
      <c r="JP747" s="44">
        <f t="shared" si="3459"/>
        <v>11</v>
      </c>
      <c r="JQ747" s="236">
        <v>100</v>
      </c>
      <c r="JR747" s="44">
        <f t="shared" si="3460"/>
        <v>1</v>
      </c>
      <c r="JS747" s="236">
        <v>42</v>
      </c>
      <c r="JT747" s="44">
        <f t="shared" si="3421"/>
        <v>1</v>
      </c>
      <c r="JU747" s="236">
        <v>0</v>
      </c>
      <c r="JV747" s="60" t="str">
        <f t="shared" si="3422"/>
        <v>SPGマスコット</v>
      </c>
      <c r="JW747" s="247">
        <f t="shared" si="3423"/>
        <v>165</v>
      </c>
      <c r="JX747" s="44">
        <f t="shared" si="3424"/>
        <v>165</v>
      </c>
      <c r="JY747" s="45">
        <f t="shared" si="3425"/>
        <v>0.15</v>
      </c>
      <c r="JZ747" s="35"/>
      <c r="KA747" s="245"/>
      <c r="KB747" s="253"/>
      <c r="KC747" s="236">
        <v>2741</v>
      </c>
      <c r="KD747" s="44">
        <f t="shared" si="3461"/>
        <v>6</v>
      </c>
      <c r="KE747" s="236">
        <v>207</v>
      </c>
      <c r="KF747" s="44">
        <f t="shared" si="3462"/>
        <v>3</v>
      </c>
      <c r="KG747" s="236">
        <v>100</v>
      </c>
      <c r="KH747" s="44">
        <f t="shared" si="3427"/>
        <v>0</v>
      </c>
      <c r="KI747" s="236">
        <v>36</v>
      </c>
      <c r="KJ747" s="60" t="str">
        <f t="shared" si="3428"/>
        <v>おさるのジョージラバー</v>
      </c>
      <c r="KK747" s="247">
        <f t="shared" si="3429"/>
        <v>335</v>
      </c>
      <c r="KL747" s="44">
        <f t="shared" si="3430"/>
        <v>0</v>
      </c>
      <c r="KM747" s="45">
        <f t="shared" si="3431"/>
        <v>0</v>
      </c>
      <c r="KN747" s="35" t="s">
        <v>85</v>
      </c>
      <c r="KO747" s="27"/>
      <c r="KP747" s="253"/>
      <c r="KQ747" s="236">
        <v>3479</v>
      </c>
      <c r="KR747" s="44">
        <f t="shared" si="3463"/>
        <v>25</v>
      </c>
      <c r="KS747" s="236">
        <v>174</v>
      </c>
      <c r="KT747" s="44">
        <f t="shared" si="3464"/>
        <v>1</v>
      </c>
      <c r="KU747" s="236">
        <v>18</v>
      </c>
      <c r="KV747" s="44">
        <f t="shared" si="3433"/>
        <v>1</v>
      </c>
      <c r="KW747" s="236">
        <v>0</v>
      </c>
      <c r="KX747" s="60" t="str">
        <f t="shared" si="3434"/>
        <v>グミッツェルプチ</v>
      </c>
      <c r="KY747" s="247">
        <f t="shared" si="3435"/>
        <v>189</v>
      </c>
      <c r="KZ747" s="44">
        <f t="shared" si="3436"/>
        <v>189</v>
      </c>
      <c r="LA747" s="45">
        <f t="shared" si="3437"/>
        <v>7.5600000000000001E-2</v>
      </c>
      <c r="LB747" s="35"/>
      <c r="LC747" s="27"/>
      <c r="LD747" s="74"/>
      <c r="LE747" s="75"/>
      <c r="LF747" s="75"/>
      <c r="LG747" s="75">
        <v>1165</v>
      </c>
      <c r="LH747" s="75">
        <f t="shared" si="3509"/>
        <v>0</v>
      </c>
      <c r="LI747" s="76">
        <v>2</v>
      </c>
      <c r="LJ747" s="75">
        <v>0</v>
      </c>
      <c r="LK747" s="75">
        <v>0</v>
      </c>
      <c r="LL747" s="77" t="str">
        <f t="shared" ref="LL747" si="3514">IF(LE745="","",LL744)</f>
        <v>スヌーピー、アンパンマンぬいぐるみ</v>
      </c>
      <c r="LM747" s="251">
        <f t="shared" ref="LM747" si="3515">IF(LF745="","",LM744)</f>
        <v>1000</v>
      </c>
      <c r="LN747" s="75">
        <f t="shared" si="3379"/>
        <v>0</v>
      </c>
      <c r="LO747" s="79"/>
      <c r="LP747" s="35"/>
      <c r="LQ747" s="27"/>
      <c r="LR747" s="240" t="str">
        <f t="shared" si="3341"/>
        <v/>
      </c>
      <c r="LS747" s="44"/>
      <c r="LT747" s="44"/>
      <c r="LU747" s="44"/>
      <c r="LV747" s="44"/>
      <c r="LW747" s="44"/>
      <c r="LX747" s="44"/>
      <c r="LY747" s="44"/>
      <c r="LZ747" s="43"/>
      <c r="MA747" s="238"/>
      <c r="MB747" s="44"/>
      <c r="MC747" s="45"/>
      <c r="MD747" s="35"/>
      <c r="ME747" s="27"/>
      <c r="MF747" s="240" t="str">
        <f t="shared" si="3346"/>
        <v/>
      </c>
      <c r="MG747" s="44"/>
      <c r="MH747" s="44"/>
      <c r="MI747" s="44"/>
      <c r="MJ747" s="44"/>
      <c r="MK747" s="44"/>
      <c r="ML747" s="44"/>
      <c r="MM747" s="44"/>
      <c r="MN747" s="43"/>
      <c r="MO747" s="238"/>
      <c r="MP747" s="44"/>
      <c r="MQ747" s="45"/>
      <c r="MR747" s="35"/>
      <c r="MS747" s="27"/>
      <c r="MT747" s="240" t="str">
        <f t="shared" si="3351"/>
        <v/>
      </c>
      <c r="MU747" s="44"/>
      <c r="MV747" s="44"/>
      <c r="MW747" s="44"/>
      <c r="MX747" s="44"/>
      <c r="MY747" s="44"/>
      <c r="MZ747" s="44"/>
      <c r="NA747" s="44"/>
      <c r="NB747" s="43"/>
      <c r="NC747" s="238"/>
      <c r="ND747" s="44"/>
      <c r="NE747" s="45"/>
      <c r="NF747" s="35"/>
      <c r="NG747" s="27"/>
      <c r="NH747" s="240" t="str">
        <f t="shared" si="3356"/>
        <v/>
      </c>
      <c r="NI747" s="44"/>
      <c r="NJ747" s="44"/>
      <c r="NK747" s="44"/>
      <c r="NL747" s="44"/>
      <c r="NM747" s="44"/>
      <c r="NN747" s="44"/>
      <c r="NO747" s="44"/>
      <c r="NP747" s="43"/>
      <c r="NQ747" s="238"/>
      <c r="NR747" s="44"/>
      <c r="NS747" s="45"/>
      <c r="NT747" s="35"/>
    </row>
    <row r="748" spans="1:384" ht="16.5" thickTop="1" thickBot="1" x14ac:dyDescent="0.25">
      <c r="A748" s="38"/>
      <c r="B748" s="39"/>
      <c r="C748" s="40"/>
      <c r="D748" s="40"/>
      <c r="E748" s="40"/>
      <c r="F748" s="140"/>
      <c r="G748" s="140"/>
      <c r="H748" s="42"/>
      <c r="I748" s="44"/>
      <c r="J748" s="44" t="str">
        <f>IF(I748="","",I748-I749)</f>
        <v/>
      </c>
      <c r="K748" s="44"/>
      <c r="L748" s="44" t="str">
        <f>IF(K748="","",K748-K749)</f>
        <v/>
      </c>
      <c r="M748" s="44"/>
      <c r="N748" s="44" t="str">
        <f>IF(M748="","",M749+O749-M748)</f>
        <v/>
      </c>
      <c r="O748" s="44"/>
      <c r="P748" s="43"/>
      <c r="Q748" s="238" t="str">
        <f>IF(I748="","",Q749)</f>
        <v/>
      </c>
      <c r="R748" s="44" t="str">
        <f t="shared" ref="R748:R785" si="3516">IF(Q748="","",N748*Q748)</f>
        <v/>
      </c>
      <c r="S748" s="45" t="str">
        <f t="shared" ref="S748:S785" si="3517">IF(R748="","",R748/(J748*100))</f>
        <v/>
      </c>
      <c r="T748" s="35"/>
      <c r="U748" s="27"/>
      <c r="V748" s="240" t="str">
        <f t="shared" si="3316"/>
        <v/>
      </c>
      <c r="W748" s="247"/>
      <c r="X748" s="44" t="str">
        <f>IF(W748="","",W748-W749)</f>
        <v/>
      </c>
      <c r="Y748" s="44"/>
      <c r="Z748" s="44" t="str">
        <f>IF(Y748="","",Y748-Y749)</f>
        <v/>
      </c>
      <c r="AA748" s="44"/>
      <c r="AB748" s="44" t="str">
        <f>IF(AA748="","",AA749+AC749-AA748)</f>
        <v/>
      </c>
      <c r="AC748" s="44"/>
      <c r="AD748" s="43"/>
      <c r="AE748" s="238" t="str">
        <f>IF(W748="","",AE749)</f>
        <v/>
      </c>
      <c r="AF748" s="44" t="str">
        <f t="shared" ref="AF748:AF780" si="3518">IF(AE748="","",AB748*AE748)</f>
        <v/>
      </c>
      <c r="AG748" s="45" t="str">
        <f t="shared" ref="AG748:AG780" si="3519">IF(AF748="","",AF748/(X748*100))</f>
        <v/>
      </c>
      <c r="AH748" s="35"/>
      <c r="AI748" s="27"/>
      <c r="AJ748" s="240" t="str">
        <f t="shared" si="3321"/>
        <v/>
      </c>
      <c r="AK748" s="44"/>
      <c r="AL748" s="44" t="str">
        <f>IF(AK748="","",AK748-AK749)</f>
        <v/>
      </c>
      <c r="AM748" s="44"/>
      <c r="AN748" s="44" t="str">
        <f>IF(AM748="","",AM748-AM749)</f>
        <v/>
      </c>
      <c r="AO748" s="44"/>
      <c r="AP748" s="44" t="str">
        <f>IF(AO748="","",AO749+AQ749-AO748)</f>
        <v/>
      </c>
      <c r="AQ748" s="44"/>
      <c r="AR748" s="43"/>
      <c r="AS748" s="238" t="str">
        <f>IF(AK748="","",AS749)</f>
        <v/>
      </c>
      <c r="AT748" s="44" t="str">
        <f t="shared" ref="AT748:AT785" si="3520">IF(AS748="","",AP748*AS748)</f>
        <v/>
      </c>
      <c r="AU748" s="45" t="str">
        <f t="shared" si="3484"/>
        <v/>
      </c>
      <c r="AV748" s="35"/>
      <c r="AW748" s="27"/>
      <c r="AX748" s="240" t="str">
        <f t="shared" si="3326"/>
        <v/>
      </c>
      <c r="AY748" s="44"/>
      <c r="AZ748" s="44" t="str">
        <f>IF(AY748="","",AY748-AY749)</f>
        <v/>
      </c>
      <c r="BA748" s="44"/>
      <c r="BB748" s="44" t="str">
        <f>IF(BA748="","",BA748-BA749)</f>
        <v/>
      </c>
      <c r="BC748" s="44"/>
      <c r="BD748" s="44" t="str">
        <f>IF(BC748="","",BC749+BE749-BC748)</f>
        <v/>
      </c>
      <c r="BE748" s="44"/>
      <c r="BF748" s="43"/>
      <c r="BG748" s="238" t="str">
        <f>IF(AY748="","",BG749)</f>
        <v/>
      </c>
      <c r="BH748" s="44" t="str">
        <f t="shared" ref="BH748:BH785" si="3521">IF(BG748="","",BD748*BG748)</f>
        <v/>
      </c>
      <c r="BI748" s="45" t="str">
        <f t="shared" ref="BI748:BI785" si="3522">IF(BH748="","",BH748/(AZ748*100))</f>
        <v/>
      </c>
      <c r="BJ748" s="35"/>
      <c r="BK748" s="50"/>
      <c r="BL748" s="74"/>
      <c r="BM748" s="75">
        <v>8164</v>
      </c>
      <c r="BN748" s="75">
        <f>IF(BM748="","",BM748-BM744)</f>
        <v>43</v>
      </c>
      <c r="BO748" s="75">
        <v>389</v>
      </c>
      <c r="BP748" s="75">
        <f t="shared" si="3448"/>
        <v>8</v>
      </c>
      <c r="BQ748" s="75">
        <v>5</v>
      </c>
      <c r="BR748" s="75">
        <f t="shared" si="3385"/>
        <v>7</v>
      </c>
      <c r="BS748" s="75">
        <v>7</v>
      </c>
      <c r="BT748" s="77" t="str">
        <f t="shared" si="3505"/>
        <v>グミッツェルプチ</v>
      </c>
      <c r="BU748" s="251">
        <f t="shared" si="3506"/>
        <v>180</v>
      </c>
      <c r="BV748" s="75">
        <f t="shared" si="3507"/>
        <v>1260</v>
      </c>
      <c r="BW748" s="79">
        <f t="shared" si="3508"/>
        <v>0.2930232558139535</v>
      </c>
      <c r="BX748" s="35"/>
      <c r="BY748" s="27"/>
      <c r="BZ748" s="74"/>
      <c r="CA748" s="75">
        <v>15641</v>
      </c>
      <c r="CB748" s="75">
        <f>IF(CA748="","",CA748-CA744)</f>
        <v>14</v>
      </c>
      <c r="CC748" s="75">
        <v>1866</v>
      </c>
      <c r="CD748" s="75">
        <f t="shared" si="3450"/>
        <v>1</v>
      </c>
      <c r="CE748" s="75">
        <v>140</v>
      </c>
      <c r="CF748" s="75">
        <f t="shared" si="3391"/>
        <v>0</v>
      </c>
      <c r="CG748" s="75">
        <v>0</v>
      </c>
      <c r="CH748" s="77" t="str">
        <f t="shared" si="3392"/>
        <v>スプランキーラバー</v>
      </c>
      <c r="CI748" s="251">
        <f t="shared" si="3393"/>
        <v>187</v>
      </c>
      <c r="CJ748" s="75">
        <f t="shared" si="3394"/>
        <v>0</v>
      </c>
      <c r="CK748" s="79">
        <f t="shared" si="3395"/>
        <v>0</v>
      </c>
      <c r="CL748" s="35" t="s">
        <v>175</v>
      </c>
      <c r="CM748" s="27"/>
      <c r="CN748" s="74"/>
      <c r="CO748" s="75">
        <v>12939</v>
      </c>
      <c r="CP748" s="75">
        <f>IF(CO748="","",CO748-CO744)</f>
        <v>20</v>
      </c>
      <c r="CQ748" s="75">
        <v>1593</v>
      </c>
      <c r="CR748" s="75">
        <f t="shared" si="3452"/>
        <v>0</v>
      </c>
      <c r="CS748" s="75">
        <v>300</v>
      </c>
      <c r="CT748" s="75">
        <f t="shared" si="3397"/>
        <v>0</v>
      </c>
      <c r="CU748" s="75">
        <v>0</v>
      </c>
      <c r="CV748" s="77" t="str">
        <f t="shared" si="3398"/>
        <v>サンリオブレスレット</v>
      </c>
      <c r="CW748" s="251">
        <f t="shared" si="3399"/>
        <v>200</v>
      </c>
      <c r="CX748" s="75">
        <f t="shared" si="3400"/>
        <v>0</v>
      </c>
      <c r="CY748" s="79">
        <f t="shared" si="3401"/>
        <v>0</v>
      </c>
      <c r="CZ748" s="35"/>
      <c r="DA748" s="58"/>
      <c r="DB748" s="74"/>
      <c r="DC748" s="75">
        <v>3805</v>
      </c>
      <c r="DD748" s="75">
        <f>IF(DC748="","",DC748-DC744)</f>
        <v>16</v>
      </c>
      <c r="DE748" s="75">
        <v>201</v>
      </c>
      <c r="DF748" s="75">
        <f t="shared" si="3454"/>
        <v>4</v>
      </c>
      <c r="DG748" s="75">
        <v>220</v>
      </c>
      <c r="DH748" s="75">
        <f t="shared" si="3403"/>
        <v>5</v>
      </c>
      <c r="DI748" s="75">
        <v>100</v>
      </c>
      <c r="DJ748" s="77" t="str">
        <f t="shared" si="3404"/>
        <v>スプランキージビッツ</v>
      </c>
      <c r="DK748" s="251">
        <f t="shared" si="3405"/>
        <v>37</v>
      </c>
      <c r="DL748" s="75">
        <f t="shared" si="3406"/>
        <v>185</v>
      </c>
      <c r="DM748" s="79">
        <f t="shared" si="3407"/>
        <v>0.11562500000000001</v>
      </c>
      <c r="DN748" s="35"/>
      <c r="DO748" s="27"/>
      <c r="DP748" s="74"/>
      <c r="DQ748" s="75">
        <v>16132</v>
      </c>
      <c r="DR748" s="75">
        <f>IF(DQ748="","",DQ748-DQ744)</f>
        <v>22</v>
      </c>
      <c r="DS748" s="75">
        <v>1126</v>
      </c>
      <c r="DT748" s="75">
        <f t="shared" si="3456"/>
        <v>3</v>
      </c>
      <c r="DU748" s="75">
        <v>59</v>
      </c>
      <c r="DV748" s="75">
        <f t="shared" si="3409"/>
        <v>3</v>
      </c>
      <c r="DW748" s="75">
        <v>0</v>
      </c>
      <c r="DX748" s="77" t="str">
        <f t="shared" si="3410"/>
        <v>サンリオシューズキーホルダー</v>
      </c>
      <c r="DY748" s="251">
        <f t="shared" si="3411"/>
        <v>396</v>
      </c>
      <c r="DZ748" s="75">
        <f t="shared" si="3412"/>
        <v>1188</v>
      </c>
      <c r="EA748" s="79">
        <f t="shared" si="3413"/>
        <v>0.54</v>
      </c>
      <c r="EB748" s="35"/>
      <c r="EC748" s="27"/>
      <c r="ED748" s="240" t="str">
        <f t="shared" si="3331"/>
        <v/>
      </c>
      <c r="EE748" s="44"/>
      <c r="EF748" s="44" t="str">
        <f>IF(EE748="","",EE748-EE749)</f>
        <v/>
      </c>
      <c r="EG748" s="44"/>
      <c r="EH748" s="44" t="str">
        <f>IF(EG748="","",EG748-EG749)</f>
        <v/>
      </c>
      <c r="EI748" s="44"/>
      <c r="EJ748" s="44" t="str">
        <f>IF(EI748="","",EI749+EK749-EI748)</f>
        <v/>
      </c>
      <c r="EK748" s="44"/>
      <c r="EL748" s="43"/>
      <c r="EM748" s="238" t="str">
        <f>IF(EE748="","",EM749)</f>
        <v/>
      </c>
      <c r="EN748" s="44" t="str">
        <f t="shared" ref="EN748:EN753" si="3523">IF(EM748="","",EJ748*EM748)</f>
        <v/>
      </c>
      <c r="EO748" s="45" t="str">
        <f t="shared" ref="EO748:EO753" si="3524">IF(EN748="","",EN748/(EF748*100))</f>
        <v/>
      </c>
      <c r="EP748" s="35"/>
      <c r="EQ748" s="27"/>
      <c r="ER748" s="240" t="str">
        <f t="shared" si="3336"/>
        <v/>
      </c>
      <c r="ES748" s="44"/>
      <c r="ET748" s="44" t="str">
        <f>IF(ES748="","",ES748-ES749)</f>
        <v/>
      </c>
      <c r="EU748" s="44"/>
      <c r="EV748" s="44" t="str">
        <f>IF(EU748="","",EU748-EU749)</f>
        <v/>
      </c>
      <c r="EW748" s="44"/>
      <c r="EX748" s="44" t="str">
        <f>IF(EW748="","",EW749+EY749-EW748)</f>
        <v/>
      </c>
      <c r="EY748" s="44"/>
      <c r="EZ748" s="43"/>
      <c r="FA748" s="238" t="str">
        <f>IF(ES748="","",FA749)</f>
        <v/>
      </c>
      <c r="FB748" s="44" t="str">
        <f t="shared" ref="FB748:FB753" si="3525">IF(FA748="","",EX748*FA748)</f>
        <v/>
      </c>
      <c r="FC748" s="45" t="str">
        <f t="shared" ref="FC748:FC753" si="3526">IF(FB748="","",FB748/(ET748*100))</f>
        <v/>
      </c>
      <c r="FD748" s="35"/>
      <c r="HW748" s="181"/>
      <c r="IY748" s="33"/>
      <c r="IZ748" s="74"/>
      <c r="JA748" s="75">
        <v>2565</v>
      </c>
      <c r="JB748" s="75">
        <f>IF(JA748="","",JA748-JA744)</f>
        <v>9</v>
      </c>
      <c r="JC748" s="75">
        <v>105</v>
      </c>
      <c r="JD748" s="75">
        <f t="shared" si="3458"/>
        <v>0</v>
      </c>
      <c r="JE748" s="75">
        <v>166</v>
      </c>
      <c r="JF748" s="75">
        <f t="shared" si="3415"/>
        <v>0</v>
      </c>
      <c r="JG748" s="75">
        <v>0</v>
      </c>
      <c r="JH748" s="77" t="str">
        <f t="shared" si="3416"/>
        <v>スプランキーラバー</v>
      </c>
      <c r="JI748" s="251">
        <f t="shared" si="3417"/>
        <v>200</v>
      </c>
      <c r="JJ748" s="75">
        <f t="shared" si="3418"/>
        <v>0</v>
      </c>
      <c r="JK748" s="79">
        <f t="shared" si="3419"/>
        <v>0</v>
      </c>
      <c r="JL748" s="35"/>
      <c r="JM748" s="27"/>
      <c r="JN748" s="74"/>
      <c r="JO748" s="75">
        <v>3418</v>
      </c>
      <c r="JP748" s="75">
        <f>IF(JO748="","",JO748-JO744)</f>
        <v>79</v>
      </c>
      <c r="JQ748" s="75">
        <v>142</v>
      </c>
      <c r="JR748" s="75">
        <f t="shared" si="3460"/>
        <v>6</v>
      </c>
      <c r="JS748" s="75">
        <v>36</v>
      </c>
      <c r="JT748" s="75">
        <f t="shared" si="3421"/>
        <v>10</v>
      </c>
      <c r="JU748" s="75">
        <v>12</v>
      </c>
      <c r="JV748" s="77" t="str">
        <f t="shared" si="3422"/>
        <v>NICI</v>
      </c>
      <c r="JW748" s="251">
        <f t="shared" si="3423"/>
        <v>682</v>
      </c>
      <c r="JX748" s="75">
        <f t="shared" si="3424"/>
        <v>6820</v>
      </c>
      <c r="JY748" s="79">
        <f t="shared" si="3425"/>
        <v>0.86329113924050638</v>
      </c>
      <c r="JZ748" s="35"/>
      <c r="KA748" s="245"/>
      <c r="KB748" s="74"/>
      <c r="KC748" s="75">
        <v>1777</v>
      </c>
      <c r="KD748" s="75">
        <f>IF(KC748="","",KC748-KC744)</f>
        <v>31</v>
      </c>
      <c r="KE748" s="75">
        <v>94</v>
      </c>
      <c r="KF748" s="75">
        <f t="shared" si="3462"/>
        <v>4</v>
      </c>
      <c r="KG748" s="75">
        <v>58</v>
      </c>
      <c r="KH748" s="75">
        <f t="shared" si="3427"/>
        <v>4</v>
      </c>
      <c r="KI748" s="75">
        <v>0</v>
      </c>
      <c r="KJ748" s="77" t="str">
        <f t="shared" si="3428"/>
        <v>サンリオシューズKH</v>
      </c>
      <c r="KK748" s="251">
        <f t="shared" si="3429"/>
        <v>387</v>
      </c>
      <c r="KL748" s="75">
        <f t="shared" si="3430"/>
        <v>1548</v>
      </c>
      <c r="KM748" s="79">
        <f t="shared" si="3431"/>
        <v>0.4993548387096774</v>
      </c>
      <c r="KN748" s="35"/>
      <c r="KO748" s="27"/>
      <c r="KP748" s="74"/>
      <c r="KQ748" s="75">
        <v>2667</v>
      </c>
      <c r="KR748" s="75">
        <f>IF(KQ748="","",KQ748-KQ744)</f>
        <v>18</v>
      </c>
      <c r="KS748" s="75">
        <v>144</v>
      </c>
      <c r="KT748" s="75">
        <f t="shared" si="3464"/>
        <v>2</v>
      </c>
      <c r="KU748" s="75">
        <v>25</v>
      </c>
      <c r="KV748" s="75">
        <f t="shared" si="3433"/>
        <v>2</v>
      </c>
      <c r="KW748" s="75">
        <v>0</v>
      </c>
      <c r="KX748" s="77" t="str">
        <f t="shared" si="3434"/>
        <v>グミッツェル</v>
      </c>
      <c r="KY748" s="251">
        <f t="shared" si="3435"/>
        <v>170</v>
      </c>
      <c r="KZ748" s="75">
        <f t="shared" si="3436"/>
        <v>340</v>
      </c>
      <c r="LA748" s="79">
        <f t="shared" si="3437"/>
        <v>0.18888888888888888</v>
      </c>
      <c r="LB748" s="35"/>
      <c r="LC748" s="27"/>
      <c r="LD748" s="240">
        <f>IF(A738="","",A738)</f>
        <v>45814</v>
      </c>
      <c r="LE748" s="238">
        <v>65137</v>
      </c>
      <c r="LF748" s="252">
        <f>IF(LE748="","",LE748-LE745)</f>
        <v>28</v>
      </c>
      <c r="LG748" s="238">
        <v>444</v>
      </c>
      <c r="LH748" s="238">
        <f t="shared" si="3509"/>
        <v>0</v>
      </c>
      <c r="LI748" s="43">
        <v>2</v>
      </c>
      <c r="LJ748" s="43">
        <v>0</v>
      </c>
      <c r="LK748" s="238">
        <v>0</v>
      </c>
      <c r="LL748" s="246" t="str">
        <f t="shared" ref="LL748" si="3527">IF(LE748="","",LL745)</f>
        <v>コキンちゃん、赤ちゃんマン</v>
      </c>
      <c r="LM748" s="239">
        <f t="shared" ref="LM748" si="3528">IF(LF748="","",LM745)</f>
        <v>1000</v>
      </c>
      <c r="LN748" s="87">
        <f t="shared" si="3379"/>
        <v>0</v>
      </c>
      <c r="LO748" s="242"/>
      <c r="LP748" s="35"/>
      <c r="LQ748" s="27"/>
      <c r="LR748" s="240" t="str">
        <f t="shared" si="3341"/>
        <v/>
      </c>
      <c r="LS748" s="44"/>
      <c r="LT748" s="44" t="str">
        <f>IF(LS748="","",LS748-LS749)</f>
        <v/>
      </c>
      <c r="LU748" s="44"/>
      <c r="LV748" s="44" t="str">
        <f>IF(LU748="","",LU748-LU749)</f>
        <v/>
      </c>
      <c r="LW748" s="44"/>
      <c r="LX748" s="44" t="str">
        <f>IF(LW748="","",LW749+LY749-LW748)</f>
        <v/>
      </c>
      <c r="LY748" s="44"/>
      <c r="LZ748" s="43"/>
      <c r="MA748" s="238" t="str">
        <f>IF(LS748="","",MA749)</f>
        <v/>
      </c>
      <c r="MB748" s="44" t="str">
        <f t="shared" ref="MB748:MB758" si="3529">IF(MA748="","",LX748*MA748)</f>
        <v/>
      </c>
      <c r="MC748" s="45" t="str">
        <f t="shared" ref="MC748:MC758" si="3530">IF(MB748="","",MB748/(LT748*100))</f>
        <v/>
      </c>
      <c r="MD748" s="35"/>
      <c r="ME748" s="27"/>
      <c r="MF748" s="240" t="str">
        <f t="shared" si="3346"/>
        <v/>
      </c>
      <c r="MG748" s="44"/>
      <c r="MH748" s="44" t="str">
        <f>IF(MG748="","",MG748-MG749)</f>
        <v/>
      </c>
      <c r="MI748" s="44"/>
      <c r="MJ748" s="44" t="str">
        <f>IF(MI748="","",MI748-MI749)</f>
        <v/>
      </c>
      <c r="MK748" s="44"/>
      <c r="ML748" s="44" t="str">
        <f>IF(MK748="","",MK749+MM749-MK748)</f>
        <v/>
      </c>
      <c r="MM748" s="44"/>
      <c r="MN748" s="43"/>
      <c r="MO748" s="238" t="str">
        <f>IF(MG748="","",MO749)</f>
        <v/>
      </c>
      <c r="MP748" s="44" t="str">
        <f t="shared" ref="MP748:MP758" si="3531">IF(MO748="","",ML748*MO748)</f>
        <v/>
      </c>
      <c r="MQ748" s="45" t="str">
        <f t="shared" ref="MQ748:MQ758" si="3532">IF(MP748="","",MP748/(MH748*100))</f>
        <v/>
      </c>
      <c r="MR748" s="35"/>
      <c r="MS748" s="27"/>
      <c r="MT748" s="240" t="str">
        <f t="shared" si="3351"/>
        <v/>
      </c>
      <c r="MU748" s="44"/>
      <c r="MV748" s="44" t="str">
        <f>IF(MU748="","",MU748-MU749)</f>
        <v/>
      </c>
      <c r="MW748" s="44"/>
      <c r="MX748" s="44" t="str">
        <f>IF(MW748="","",MW748-MW749)</f>
        <v/>
      </c>
      <c r="MY748" s="44"/>
      <c r="MZ748" s="44" t="str">
        <f>IF(MY748="","",MY749+NA749-MY748)</f>
        <v/>
      </c>
      <c r="NA748" s="44"/>
      <c r="NB748" s="43"/>
      <c r="NC748" s="238" t="str">
        <f>IF(MU748="","",NC749)</f>
        <v/>
      </c>
      <c r="ND748" s="44" t="str">
        <f t="shared" ref="ND748:ND758" si="3533">IF(NC748="","",MZ748*NC748)</f>
        <v/>
      </c>
      <c r="NE748" s="45" t="str">
        <f t="shared" ref="NE748:NE758" si="3534">IF(ND748="","",ND748/(MV748*100))</f>
        <v/>
      </c>
      <c r="NF748" s="35"/>
      <c r="NG748" s="27"/>
      <c r="NH748" s="240" t="str">
        <f t="shared" si="3356"/>
        <v/>
      </c>
      <c r="NI748" s="44"/>
      <c r="NJ748" s="44" t="str">
        <f>IF(NI748="","",NI748-NI749)</f>
        <v/>
      </c>
      <c r="NK748" s="44"/>
      <c r="NL748" s="44" t="str">
        <f>IF(NK748="","",NK748-NK749)</f>
        <v/>
      </c>
      <c r="NM748" s="44"/>
      <c r="NN748" s="44" t="str">
        <f>IF(NM748="","",NM749+NO749-NM748)</f>
        <v/>
      </c>
      <c r="NO748" s="44"/>
      <c r="NP748" s="43"/>
      <c r="NQ748" s="238" t="str">
        <f>IF(NI748="","",NQ749)</f>
        <v/>
      </c>
      <c r="NR748" s="44" t="str">
        <f t="shared" ref="NR748:NR758" si="3535">IF(NQ748="","",NN748*NQ748)</f>
        <v/>
      </c>
      <c r="NS748" s="45" t="str">
        <f t="shared" ref="NS748:NS758" si="3536">IF(NR748="","",NR748/(NJ748*100))</f>
        <v/>
      </c>
      <c r="NT748" s="35"/>
    </row>
    <row r="749" spans="1:384" ht="15.75" thickTop="1" x14ac:dyDescent="0.2">
      <c r="A749" s="38"/>
      <c r="B749" s="39"/>
      <c r="C749" s="40"/>
      <c r="D749" s="40"/>
      <c r="E749" s="40"/>
      <c r="F749" s="140"/>
      <c r="G749" s="140"/>
      <c r="H749" s="42"/>
      <c r="I749" s="44"/>
      <c r="J749" s="44" t="str">
        <f>IF(I749="","",I749-I746)</f>
        <v/>
      </c>
      <c r="K749" s="44"/>
      <c r="L749" s="44" t="str">
        <f>IF(K749="","",K749-K746)</f>
        <v/>
      </c>
      <c r="M749" s="44"/>
      <c r="N749" s="44" t="str">
        <f>IF(M749="","",M746+O746-M749)</f>
        <v/>
      </c>
      <c r="O749" s="44"/>
      <c r="P749" s="43"/>
      <c r="Q749" s="238" t="str">
        <f>IF(I749="","",Q746)</f>
        <v/>
      </c>
      <c r="R749" s="44" t="str">
        <f t="shared" si="3516"/>
        <v/>
      </c>
      <c r="S749" s="45" t="str">
        <f t="shared" si="3517"/>
        <v/>
      </c>
      <c r="T749" s="35"/>
      <c r="U749" s="27"/>
      <c r="V749" s="240" t="str">
        <f t="shared" si="3316"/>
        <v/>
      </c>
      <c r="W749" s="247"/>
      <c r="X749" s="44" t="str">
        <f>IF(W749="","",W749-W746)</f>
        <v/>
      </c>
      <c r="Y749" s="44"/>
      <c r="Z749" s="44" t="str">
        <f>IF(Y749="","",Y749-Y746)</f>
        <v/>
      </c>
      <c r="AA749" s="44"/>
      <c r="AB749" s="44" t="str">
        <f>IF(AA749="","",AA746+AC746-AA749)</f>
        <v/>
      </c>
      <c r="AC749" s="44"/>
      <c r="AD749" s="43"/>
      <c r="AE749" s="238" t="str">
        <f>IF(W749="","",AE746)</f>
        <v/>
      </c>
      <c r="AF749" s="44" t="str">
        <f t="shared" si="3518"/>
        <v/>
      </c>
      <c r="AG749" s="45" t="str">
        <f t="shared" si="3519"/>
        <v/>
      </c>
      <c r="AH749" s="35"/>
      <c r="AI749" s="27"/>
      <c r="AJ749" s="240" t="str">
        <f t="shared" si="3321"/>
        <v/>
      </c>
      <c r="AK749" s="44"/>
      <c r="AL749" s="44" t="str">
        <f>IF(AK749="","",AK749-AK746)</f>
        <v/>
      </c>
      <c r="AM749" s="44"/>
      <c r="AN749" s="44" t="str">
        <f>IF(AM749="","",AM749-AM746)</f>
        <v/>
      </c>
      <c r="AO749" s="44"/>
      <c r="AP749" s="44" t="str">
        <f>IF(AO749="","",AO746+AQ746-AO749)</f>
        <v/>
      </c>
      <c r="AQ749" s="44"/>
      <c r="AR749" s="43"/>
      <c r="AS749" s="238" t="str">
        <f>IF(AK749="","",AS746)</f>
        <v/>
      </c>
      <c r="AT749" s="44" t="str">
        <f t="shared" si="3520"/>
        <v/>
      </c>
      <c r="AU749" s="45" t="str">
        <f t="shared" si="3484"/>
        <v/>
      </c>
      <c r="AV749" s="35"/>
      <c r="AW749" s="27"/>
      <c r="AX749" s="240" t="str">
        <f t="shared" si="3326"/>
        <v/>
      </c>
      <c r="AY749" s="44"/>
      <c r="AZ749" s="44" t="str">
        <f>IF(AY749="","",AY749-AY746)</f>
        <v/>
      </c>
      <c r="BA749" s="44"/>
      <c r="BB749" s="44" t="str">
        <f>IF(BA749="","",BA749-BA746)</f>
        <v/>
      </c>
      <c r="BC749" s="44"/>
      <c r="BD749" s="44" t="str">
        <f>IF(BC749="","",BC746+BE746-BC749)</f>
        <v/>
      </c>
      <c r="BE749" s="44"/>
      <c r="BF749" s="43"/>
      <c r="BG749" s="238" t="str">
        <f>IF(AY749="","",BG746)</f>
        <v/>
      </c>
      <c r="BH749" s="44" t="str">
        <f t="shared" si="3521"/>
        <v/>
      </c>
      <c r="BI749" s="45" t="str">
        <f t="shared" si="3522"/>
        <v/>
      </c>
      <c r="BJ749" s="35"/>
      <c r="BK749" s="50"/>
      <c r="BL749" s="240">
        <f>IF($A737="","",$A737)</f>
        <v>45810</v>
      </c>
      <c r="BM749" s="238">
        <v>9676</v>
      </c>
      <c r="BN749" s="238">
        <f t="shared" ref="BN749:BN757" si="3537">IF(BM749="","",BM749-BM745)</f>
        <v>152</v>
      </c>
      <c r="BO749" s="238">
        <v>380</v>
      </c>
      <c r="BP749" s="87">
        <f t="shared" si="3448"/>
        <v>2</v>
      </c>
      <c r="BQ749" s="238">
        <v>5</v>
      </c>
      <c r="BR749" s="238">
        <f t="shared" si="3385"/>
        <v>3</v>
      </c>
      <c r="BS749" s="238">
        <v>4</v>
      </c>
      <c r="BT749" s="241" t="str">
        <f t="shared" si="3505"/>
        <v>サンリオFAN</v>
      </c>
      <c r="BU749" s="239">
        <f t="shared" si="3506"/>
        <v>1100</v>
      </c>
      <c r="BV749" s="44">
        <f t="shared" ref="BV749:BV756" si="3538">IF(BQ749="","",BR749*BU749)</f>
        <v>3300</v>
      </c>
      <c r="BW749" s="89">
        <f t="shared" ref="BW749:BW756" si="3539">IF(BR749="","",BV749/(BN749*100))</f>
        <v>0.21710526315789475</v>
      </c>
      <c r="BX749" s="35"/>
      <c r="BY749" s="27"/>
      <c r="BZ749" s="240">
        <f>IF($A737="","",$A737)</f>
        <v>45810</v>
      </c>
      <c r="CA749" s="238">
        <v>16066</v>
      </c>
      <c r="CB749" s="238">
        <f t="shared" ref="CB749:CB757" si="3540">IF(CA749="","",CA749-CA745)</f>
        <v>62</v>
      </c>
      <c r="CC749" s="238">
        <v>916</v>
      </c>
      <c r="CD749" s="87">
        <f t="shared" si="3450"/>
        <v>1</v>
      </c>
      <c r="CE749" s="238">
        <v>7</v>
      </c>
      <c r="CF749" s="238">
        <f t="shared" si="3391"/>
        <v>1</v>
      </c>
      <c r="CG749" s="238">
        <v>2</v>
      </c>
      <c r="CH749" s="241" t="str">
        <f t="shared" si="3392"/>
        <v>ジャグラーサウンドフラッシュ</v>
      </c>
      <c r="CI749" s="239">
        <f t="shared" si="3393"/>
        <v>800</v>
      </c>
      <c r="CJ749" s="44">
        <f t="shared" si="3394"/>
        <v>800</v>
      </c>
      <c r="CK749" s="89">
        <f t="shared" si="3395"/>
        <v>0.12903225806451613</v>
      </c>
      <c r="CL749" s="35"/>
      <c r="CM749" s="27"/>
      <c r="CN749" s="240">
        <f>IF($A737="","",$A737)</f>
        <v>45810</v>
      </c>
      <c r="CO749" s="238">
        <v>15791</v>
      </c>
      <c r="CP749" s="238">
        <f t="shared" ref="CP749:CP757" si="3541">IF(CO749="","",CO749-CO745)</f>
        <v>54</v>
      </c>
      <c r="CQ749" s="238">
        <v>682</v>
      </c>
      <c r="CR749" s="87">
        <f t="shared" si="3452"/>
        <v>2</v>
      </c>
      <c r="CS749" s="238">
        <v>14</v>
      </c>
      <c r="CT749" s="238">
        <f t="shared" si="3397"/>
        <v>2</v>
      </c>
      <c r="CU749" s="238">
        <v>2</v>
      </c>
      <c r="CV749" s="241" t="str">
        <f t="shared" si="3398"/>
        <v>ギャルキティキーケース</v>
      </c>
      <c r="CW749" s="239">
        <f t="shared" si="3399"/>
        <v>726</v>
      </c>
      <c r="CX749" s="44">
        <f t="shared" si="3400"/>
        <v>1452</v>
      </c>
      <c r="CY749" s="89">
        <f t="shared" si="3401"/>
        <v>0.2688888888888889</v>
      </c>
      <c r="CZ749" s="35"/>
      <c r="DA749" s="58"/>
      <c r="DB749" s="240">
        <f>IF($A737="","",$A737)</f>
        <v>45810</v>
      </c>
      <c r="DC749" s="238">
        <v>6029</v>
      </c>
      <c r="DD749" s="238">
        <f t="shared" ref="DD749:DD757" si="3542">IF(DC749="","",DC749-DC745)</f>
        <v>81</v>
      </c>
      <c r="DE749" s="238">
        <v>217</v>
      </c>
      <c r="DF749" s="87">
        <f t="shared" si="3454"/>
        <v>1</v>
      </c>
      <c r="DG749" s="238">
        <v>8</v>
      </c>
      <c r="DH749" s="238">
        <f t="shared" si="3403"/>
        <v>1</v>
      </c>
      <c r="DI749" s="238">
        <v>4</v>
      </c>
      <c r="DJ749" s="241" t="str">
        <f t="shared" si="3404"/>
        <v>ジャグラーサウンドボタン</v>
      </c>
      <c r="DK749" s="239">
        <f t="shared" si="3405"/>
        <v>748</v>
      </c>
      <c r="DL749" s="44">
        <f t="shared" si="3406"/>
        <v>748</v>
      </c>
      <c r="DM749" s="89">
        <f t="shared" si="3407"/>
        <v>9.234567901234568E-2</v>
      </c>
      <c r="DN749" s="35"/>
      <c r="DO749" s="27"/>
      <c r="DP749" s="240">
        <f>IF($A737="","",$A737)</f>
        <v>45810</v>
      </c>
      <c r="DQ749" s="238">
        <v>16101</v>
      </c>
      <c r="DR749" s="238">
        <f t="shared" ref="DR749:DR757" si="3543">IF(DQ749="","",DQ749-DQ745)</f>
        <v>47</v>
      </c>
      <c r="DS749" s="238">
        <v>1158</v>
      </c>
      <c r="DT749" s="87">
        <f t="shared" si="3456"/>
        <v>1</v>
      </c>
      <c r="DU749" s="238">
        <v>16</v>
      </c>
      <c r="DV749" s="238">
        <f t="shared" si="3409"/>
        <v>1</v>
      </c>
      <c r="DW749" s="238">
        <v>0</v>
      </c>
      <c r="DX749" s="241" t="str">
        <f t="shared" si="3410"/>
        <v>ゴールドイヤホン</v>
      </c>
      <c r="DY749" s="239">
        <f t="shared" si="3411"/>
        <v>770</v>
      </c>
      <c r="DZ749" s="44">
        <f t="shared" si="3412"/>
        <v>770</v>
      </c>
      <c r="EA749" s="89">
        <f t="shared" si="3413"/>
        <v>0.16382978723404254</v>
      </c>
      <c r="EB749" s="227" t="s">
        <v>185</v>
      </c>
      <c r="EC749" s="27"/>
      <c r="ED749" s="240" t="str">
        <f t="shared" si="3331"/>
        <v/>
      </c>
      <c r="EE749" s="44"/>
      <c r="EF749" s="44" t="str">
        <f>IF(EE749="","",EE749-EE746)</f>
        <v/>
      </c>
      <c r="EG749" s="44"/>
      <c r="EH749" s="44" t="str">
        <f>IF(EG749="","",EG749-EG746)</f>
        <v/>
      </c>
      <c r="EI749" s="44"/>
      <c r="EJ749" s="44" t="str">
        <f>IF(EI749="","",EI746+EK746-EI749)</f>
        <v/>
      </c>
      <c r="EK749" s="44"/>
      <c r="EL749" s="43"/>
      <c r="EM749" s="238" t="str">
        <f>IF(EE749="","",EM746)</f>
        <v/>
      </c>
      <c r="EN749" s="44" t="str">
        <f t="shared" si="3523"/>
        <v/>
      </c>
      <c r="EO749" s="45" t="str">
        <f t="shared" si="3524"/>
        <v/>
      </c>
      <c r="EP749" s="35"/>
      <c r="EQ749" s="27"/>
      <c r="ER749" s="240" t="str">
        <f t="shared" si="3336"/>
        <v/>
      </c>
      <c r="ES749" s="44"/>
      <c r="ET749" s="44" t="str">
        <f>IF(ES749="","",ES749-ES746)</f>
        <v/>
      </c>
      <c r="EU749" s="44"/>
      <c r="EV749" s="44" t="str">
        <f>IF(EU749="","",EU749-EU746)</f>
        <v/>
      </c>
      <c r="EW749" s="44"/>
      <c r="EX749" s="44" t="str">
        <f>IF(EW749="","",EW746+EY746-EW749)</f>
        <v/>
      </c>
      <c r="EY749" s="44"/>
      <c r="EZ749" s="43"/>
      <c r="FA749" s="238" t="str">
        <f>IF(ES749="","",FA746)</f>
        <v/>
      </c>
      <c r="FB749" s="44" t="str">
        <f t="shared" si="3525"/>
        <v/>
      </c>
      <c r="FC749" s="45" t="str">
        <f t="shared" si="3526"/>
        <v/>
      </c>
      <c r="FD749" s="35"/>
      <c r="HW749" s="181"/>
      <c r="IY749" s="33"/>
      <c r="IZ749" s="240">
        <f>IF($A737="","",$A737)</f>
        <v>45810</v>
      </c>
      <c r="JA749" s="238">
        <v>4496</v>
      </c>
      <c r="JB749" s="238">
        <f t="shared" ref="JB749:JB757" si="3544">IF(JA749="","",JA749-JA745)</f>
        <v>49</v>
      </c>
      <c r="JC749" s="238">
        <v>250</v>
      </c>
      <c r="JD749" s="87">
        <f t="shared" si="3458"/>
        <v>1</v>
      </c>
      <c r="JE749" s="238">
        <v>10</v>
      </c>
      <c r="JF749" s="238">
        <f t="shared" si="3415"/>
        <v>1</v>
      </c>
      <c r="JG749" s="238">
        <v>0</v>
      </c>
      <c r="JH749" s="241" t="str">
        <f t="shared" si="3416"/>
        <v>お菓子ウォレット</v>
      </c>
      <c r="JI749" s="239">
        <f t="shared" si="3417"/>
        <v>800</v>
      </c>
      <c r="JJ749" s="44">
        <f t="shared" si="3418"/>
        <v>800</v>
      </c>
      <c r="JK749" s="89">
        <f t="shared" si="3419"/>
        <v>0.16326530612244897</v>
      </c>
      <c r="JL749" s="35"/>
      <c r="JM749" s="27"/>
      <c r="JN749" s="240">
        <f>IF($A737="","",$A737)</f>
        <v>45810</v>
      </c>
      <c r="JO749" s="238">
        <v>3655</v>
      </c>
      <c r="JP749" s="238">
        <f t="shared" ref="JP749:JP757" si="3545">IF(JO749="","",JO749-JO745)</f>
        <v>55</v>
      </c>
      <c r="JQ749" s="238">
        <v>109</v>
      </c>
      <c r="JR749" s="87">
        <f t="shared" si="3460"/>
        <v>1</v>
      </c>
      <c r="JS749" s="238">
        <v>14</v>
      </c>
      <c r="JT749" s="238">
        <f t="shared" si="3421"/>
        <v>1</v>
      </c>
      <c r="JU749" s="238">
        <v>0</v>
      </c>
      <c r="JV749" s="241" t="str">
        <f t="shared" si="3422"/>
        <v>ジャグラーイヤホン</v>
      </c>
      <c r="JW749" s="239">
        <f t="shared" si="3423"/>
        <v>1100</v>
      </c>
      <c r="JX749" s="44">
        <f t="shared" si="3424"/>
        <v>1100</v>
      </c>
      <c r="JY749" s="89">
        <f t="shared" si="3425"/>
        <v>0.2</v>
      </c>
      <c r="JZ749" s="35"/>
      <c r="KA749" s="245"/>
      <c r="KB749" s="240">
        <f>IF($A737="","",$A737)</f>
        <v>45810</v>
      </c>
      <c r="KC749" s="238">
        <v>2620</v>
      </c>
      <c r="KD749" s="238">
        <f t="shared" ref="KD749:KD757" si="3546">IF(KC749="","",KC749-KC745)</f>
        <v>114</v>
      </c>
      <c r="KE749" s="238">
        <v>137</v>
      </c>
      <c r="KF749" s="87">
        <f t="shared" si="3462"/>
        <v>3</v>
      </c>
      <c r="KG749" s="238">
        <v>3</v>
      </c>
      <c r="KH749" s="238">
        <f t="shared" si="3427"/>
        <v>4</v>
      </c>
      <c r="KI749" s="238">
        <v>6</v>
      </c>
      <c r="KJ749" s="241" t="str">
        <f t="shared" si="3428"/>
        <v>サンリオFAN</v>
      </c>
      <c r="KK749" s="239">
        <f t="shared" si="3429"/>
        <v>1100</v>
      </c>
      <c r="KL749" s="44">
        <f t="shared" si="3430"/>
        <v>4400</v>
      </c>
      <c r="KM749" s="89">
        <f t="shared" si="3431"/>
        <v>0.38596491228070173</v>
      </c>
      <c r="KN749" s="35"/>
      <c r="KO749" s="27"/>
      <c r="KP749" s="240">
        <f>IF($A737="","",$A737)</f>
        <v>45810</v>
      </c>
      <c r="KQ749" s="238">
        <v>2640</v>
      </c>
      <c r="KR749" s="238">
        <f t="shared" ref="KR749:KR757" si="3547">IF(KQ749="","",KQ749-KQ745)</f>
        <v>26</v>
      </c>
      <c r="KS749" s="238">
        <v>103</v>
      </c>
      <c r="KT749" s="87">
        <f t="shared" si="3464"/>
        <v>4</v>
      </c>
      <c r="KU749" s="238">
        <v>3</v>
      </c>
      <c r="KV749" s="238">
        <f t="shared" si="3433"/>
        <v>4</v>
      </c>
      <c r="KW749" s="238">
        <v>12</v>
      </c>
      <c r="KX749" s="241" t="str">
        <f t="shared" si="3434"/>
        <v>猫アイシャドウ</v>
      </c>
      <c r="KY749" s="239">
        <f t="shared" si="3435"/>
        <v>1034</v>
      </c>
      <c r="KZ749" s="44">
        <f t="shared" si="3436"/>
        <v>4136</v>
      </c>
      <c r="LA749" s="89">
        <f t="shared" si="3437"/>
        <v>1.5907692307692307</v>
      </c>
      <c r="LB749" s="35" t="s">
        <v>192</v>
      </c>
      <c r="LC749" s="27"/>
      <c r="LD749" s="98"/>
      <c r="LE749" s="90"/>
      <c r="LF749" s="90"/>
      <c r="LG749" s="44">
        <v>529</v>
      </c>
      <c r="LH749" s="44">
        <f t="shared" si="3509"/>
        <v>0</v>
      </c>
      <c r="LI749" s="43">
        <v>2</v>
      </c>
      <c r="LJ749" s="44">
        <v>0</v>
      </c>
      <c r="LK749" s="44">
        <v>0</v>
      </c>
      <c r="LL749" s="72" t="str">
        <f t="shared" ref="LL749" si="3548">IF(LE748="","",LL746)</f>
        <v>バイキンティッシュカバー、アンパンブランケット黄色</v>
      </c>
      <c r="LM749" s="247">
        <f t="shared" ref="LM749" si="3549">IF(LF748="","",LM746)</f>
        <v>1000</v>
      </c>
      <c r="LN749" s="44">
        <f t="shared" si="3379"/>
        <v>0</v>
      </c>
      <c r="LO749" s="152"/>
      <c r="LP749" s="35"/>
      <c r="LQ749" s="27"/>
      <c r="LR749" s="240" t="str">
        <f t="shared" si="3341"/>
        <v/>
      </c>
      <c r="LS749" s="44"/>
      <c r="LT749" s="44" t="str">
        <f>IF(LS749="","",LS749-LS746)</f>
        <v/>
      </c>
      <c r="LU749" s="44"/>
      <c r="LV749" s="44" t="str">
        <f>IF(LU749="","",LU749-LU746)</f>
        <v/>
      </c>
      <c r="LW749" s="44"/>
      <c r="LX749" s="44" t="str">
        <f>IF(LW749="","",LW746+LY746-LW749)</f>
        <v/>
      </c>
      <c r="LY749" s="44"/>
      <c r="LZ749" s="43"/>
      <c r="MA749" s="238" t="str">
        <f>IF(LS749="","",MA746)</f>
        <v/>
      </c>
      <c r="MB749" s="44" t="str">
        <f t="shared" si="3529"/>
        <v/>
      </c>
      <c r="MC749" s="45" t="str">
        <f t="shared" si="3530"/>
        <v/>
      </c>
      <c r="MD749" s="35"/>
      <c r="ME749" s="27"/>
      <c r="MF749" s="240" t="str">
        <f t="shared" si="3346"/>
        <v/>
      </c>
      <c r="MG749" s="44"/>
      <c r="MH749" s="44" t="str">
        <f>IF(MG749="","",MG749-MG746)</f>
        <v/>
      </c>
      <c r="MI749" s="44"/>
      <c r="MJ749" s="44" t="str">
        <f>IF(MI749="","",MI749-MI746)</f>
        <v/>
      </c>
      <c r="MK749" s="44"/>
      <c r="ML749" s="44" t="str">
        <f>IF(MK749="","",MK746+MM746-MK749)</f>
        <v/>
      </c>
      <c r="MM749" s="44"/>
      <c r="MN749" s="43"/>
      <c r="MO749" s="238" t="str">
        <f>IF(MG749="","",MO746)</f>
        <v/>
      </c>
      <c r="MP749" s="44" t="str">
        <f t="shared" si="3531"/>
        <v/>
      </c>
      <c r="MQ749" s="45" t="str">
        <f t="shared" si="3532"/>
        <v/>
      </c>
      <c r="MR749" s="35"/>
      <c r="MS749" s="27"/>
      <c r="MT749" s="240" t="str">
        <f t="shared" si="3351"/>
        <v/>
      </c>
      <c r="MU749" s="44"/>
      <c r="MV749" s="44" t="str">
        <f>IF(MU749="","",MU749-MU746)</f>
        <v/>
      </c>
      <c r="MW749" s="44"/>
      <c r="MX749" s="44" t="str">
        <f>IF(MW749="","",MW749-MW746)</f>
        <v/>
      </c>
      <c r="MY749" s="44"/>
      <c r="MZ749" s="44" t="str">
        <f>IF(MY749="","",MY746+NA746-MY749)</f>
        <v/>
      </c>
      <c r="NA749" s="44"/>
      <c r="NB749" s="43"/>
      <c r="NC749" s="238" t="str">
        <f>IF(MU749="","",NC746)</f>
        <v/>
      </c>
      <c r="ND749" s="44" t="str">
        <f t="shared" si="3533"/>
        <v/>
      </c>
      <c r="NE749" s="45" t="str">
        <f t="shared" si="3534"/>
        <v/>
      </c>
      <c r="NF749" s="35"/>
      <c r="NG749" s="27"/>
      <c r="NH749" s="240" t="str">
        <f t="shared" si="3356"/>
        <v/>
      </c>
      <c r="NI749" s="44"/>
      <c r="NJ749" s="44" t="str">
        <f>IF(NI749="","",NI749-NI746)</f>
        <v/>
      </c>
      <c r="NK749" s="44"/>
      <c r="NL749" s="44" t="str">
        <f>IF(NK749="","",NK749-NK746)</f>
        <v/>
      </c>
      <c r="NM749" s="44"/>
      <c r="NN749" s="44" t="str">
        <f>IF(NM749="","",NM746+NO746-NM749)</f>
        <v/>
      </c>
      <c r="NO749" s="44"/>
      <c r="NP749" s="43"/>
      <c r="NQ749" s="238" t="str">
        <f>IF(NI749="","",NQ746)</f>
        <v/>
      </c>
      <c r="NR749" s="44" t="str">
        <f t="shared" si="3535"/>
        <v/>
      </c>
      <c r="NS749" s="45" t="str">
        <f t="shared" si="3536"/>
        <v/>
      </c>
      <c r="NT749" s="35"/>
    </row>
    <row r="750" spans="1:384" ht="15.75" thickBot="1" x14ac:dyDescent="0.25">
      <c r="A750" s="38"/>
      <c r="B750" s="39"/>
      <c r="C750" s="40"/>
      <c r="D750" s="40"/>
      <c r="E750" s="40"/>
      <c r="F750" s="140"/>
      <c r="G750" s="140"/>
      <c r="H750" s="42"/>
      <c r="I750" s="44"/>
      <c r="J750" s="44" t="str">
        <f>IF(I750="","",I750-I748)</f>
        <v/>
      </c>
      <c r="K750" s="44"/>
      <c r="L750" s="44" t="str">
        <f>IF(K750="","",K750-K748)</f>
        <v/>
      </c>
      <c r="M750" s="44"/>
      <c r="N750" s="44" t="str">
        <f>IF(M750="","",M748+O748-M750)</f>
        <v/>
      </c>
      <c r="O750" s="44"/>
      <c r="P750" s="43"/>
      <c r="Q750" s="238" t="str">
        <f>IF(I750="","",Q748)</f>
        <v/>
      </c>
      <c r="R750" s="44" t="str">
        <f t="shared" si="3516"/>
        <v/>
      </c>
      <c r="S750" s="45" t="str">
        <f t="shared" si="3517"/>
        <v/>
      </c>
      <c r="T750" s="35"/>
      <c r="U750" s="27"/>
      <c r="V750" s="240" t="str">
        <f t="shared" si="3316"/>
        <v/>
      </c>
      <c r="W750" s="247"/>
      <c r="X750" s="44" t="str">
        <f>IF(W750="","",W750-W748)</f>
        <v/>
      </c>
      <c r="Y750" s="44"/>
      <c r="Z750" s="44" t="str">
        <f>IF(Y750="","",Y750-Y748)</f>
        <v/>
      </c>
      <c r="AA750" s="44"/>
      <c r="AB750" s="44" t="str">
        <f>IF(AA750="","",AA748+AC748-AA750)</f>
        <v/>
      </c>
      <c r="AC750" s="44"/>
      <c r="AD750" s="43"/>
      <c r="AE750" s="238" t="str">
        <f>IF(W750="","",AE748)</f>
        <v/>
      </c>
      <c r="AF750" s="44" t="str">
        <f t="shared" si="3518"/>
        <v/>
      </c>
      <c r="AG750" s="45" t="str">
        <f t="shared" si="3519"/>
        <v/>
      </c>
      <c r="AH750" s="35"/>
      <c r="AI750" s="27"/>
      <c r="AJ750" s="240" t="str">
        <f t="shared" si="3321"/>
        <v/>
      </c>
      <c r="AK750" s="44"/>
      <c r="AL750" s="44" t="str">
        <f>IF(AK750="","",AK750-AK748)</f>
        <v/>
      </c>
      <c r="AM750" s="44"/>
      <c r="AN750" s="44" t="str">
        <f>IF(AM750="","",AM750-AM748)</f>
        <v/>
      </c>
      <c r="AO750" s="44"/>
      <c r="AP750" s="44" t="str">
        <f>IF(AO750="","",AO748+AQ748-AO750)</f>
        <v/>
      </c>
      <c r="AQ750" s="44"/>
      <c r="AR750" s="43"/>
      <c r="AS750" s="238" t="str">
        <f>IF(AK750="","",AS748)</f>
        <v/>
      </c>
      <c r="AT750" s="44" t="str">
        <f t="shared" si="3520"/>
        <v/>
      </c>
      <c r="AU750" s="45" t="str">
        <f t="shared" si="3484"/>
        <v/>
      </c>
      <c r="AV750" s="35"/>
      <c r="AW750" s="27"/>
      <c r="AX750" s="240" t="str">
        <f t="shared" si="3326"/>
        <v/>
      </c>
      <c r="AY750" s="44"/>
      <c r="AZ750" s="44" t="str">
        <f>IF(AY750="","",AY750-AY748)</f>
        <v/>
      </c>
      <c r="BA750" s="44"/>
      <c r="BB750" s="44" t="str">
        <f>IF(BA750="","",BA750-BA748)</f>
        <v/>
      </c>
      <c r="BC750" s="44"/>
      <c r="BD750" s="44" t="str">
        <f>IF(BC750="","",BC748+BE748-BC750)</f>
        <v/>
      </c>
      <c r="BE750" s="44"/>
      <c r="BF750" s="43"/>
      <c r="BG750" s="238" t="str">
        <f>IF(AY750="","",BG748)</f>
        <v/>
      </c>
      <c r="BH750" s="44" t="str">
        <f t="shared" si="3521"/>
        <v/>
      </c>
      <c r="BI750" s="45" t="str">
        <f t="shared" si="3522"/>
        <v/>
      </c>
      <c r="BJ750" s="35"/>
      <c r="BK750" s="102"/>
      <c r="BL750" s="46"/>
      <c r="BM750" s="238">
        <v>8473</v>
      </c>
      <c r="BN750" s="44">
        <f t="shared" si="3537"/>
        <v>53</v>
      </c>
      <c r="BO750" s="238">
        <v>249</v>
      </c>
      <c r="BP750" s="44">
        <f t="shared" si="3448"/>
        <v>1</v>
      </c>
      <c r="BQ750" s="238">
        <v>25</v>
      </c>
      <c r="BR750" s="44">
        <f t="shared" si="3385"/>
        <v>2</v>
      </c>
      <c r="BS750" s="238">
        <v>10</v>
      </c>
      <c r="BT750" s="60" t="str">
        <f t="shared" si="3505"/>
        <v>ミニ香水</v>
      </c>
      <c r="BU750" s="247">
        <f t="shared" si="3506"/>
        <v>1000</v>
      </c>
      <c r="BV750" s="43">
        <f t="shared" si="3538"/>
        <v>2000</v>
      </c>
      <c r="BW750" s="45">
        <f t="shared" si="3539"/>
        <v>0.37735849056603776</v>
      </c>
      <c r="BX750" s="35"/>
      <c r="BY750" s="27"/>
      <c r="BZ750" s="46"/>
      <c r="CA750" s="238">
        <v>18127</v>
      </c>
      <c r="CB750" s="44">
        <f t="shared" si="3540"/>
        <v>27</v>
      </c>
      <c r="CC750" s="238">
        <v>1014</v>
      </c>
      <c r="CD750" s="44">
        <f t="shared" si="3450"/>
        <v>0</v>
      </c>
      <c r="CE750" s="238">
        <v>11</v>
      </c>
      <c r="CF750" s="44">
        <f t="shared" si="3391"/>
        <v>0</v>
      </c>
      <c r="CG750" s="238">
        <v>4</v>
      </c>
      <c r="CH750" s="60" t="str">
        <f t="shared" si="3392"/>
        <v>ジャグラーイヤホン</v>
      </c>
      <c r="CI750" s="247">
        <f t="shared" si="3393"/>
        <v>1100</v>
      </c>
      <c r="CJ750" s="43">
        <f t="shared" si="3394"/>
        <v>0</v>
      </c>
      <c r="CK750" s="45">
        <f t="shared" si="3395"/>
        <v>0</v>
      </c>
      <c r="CL750" s="35" t="s">
        <v>184</v>
      </c>
      <c r="CM750" s="27"/>
      <c r="CN750" s="46"/>
      <c r="CO750" s="238">
        <v>13973</v>
      </c>
      <c r="CP750" s="44">
        <f t="shared" si="3541"/>
        <v>86</v>
      </c>
      <c r="CQ750" s="238">
        <v>539</v>
      </c>
      <c r="CR750" s="44">
        <f t="shared" si="3452"/>
        <v>1</v>
      </c>
      <c r="CS750" s="238">
        <v>11</v>
      </c>
      <c r="CT750" s="44">
        <f t="shared" si="3397"/>
        <v>1</v>
      </c>
      <c r="CU750" s="238">
        <v>4</v>
      </c>
      <c r="CV750" s="60" t="s">
        <v>183</v>
      </c>
      <c r="CW750" s="247">
        <v>440</v>
      </c>
      <c r="CX750" s="43">
        <f t="shared" si="3400"/>
        <v>440</v>
      </c>
      <c r="CY750" s="45">
        <f t="shared" si="3401"/>
        <v>5.1162790697674418E-2</v>
      </c>
      <c r="CZ750" s="227" t="s">
        <v>186</v>
      </c>
      <c r="DA750" s="103"/>
      <c r="DB750" s="46"/>
      <c r="DC750" s="238">
        <v>5813</v>
      </c>
      <c r="DD750" s="44">
        <f t="shared" si="3542"/>
        <v>35</v>
      </c>
      <c r="DE750" s="238">
        <v>193</v>
      </c>
      <c r="DF750" s="44">
        <f t="shared" si="3454"/>
        <v>1</v>
      </c>
      <c r="DG750" s="238">
        <v>13</v>
      </c>
      <c r="DH750" s="44">
        <f t="shared" si="3403"/>
        <v>1</v>
      </c>
      <c r="DI750" s="238">
        <v>1</v>
      </c>
      <c r="DJ750" s="62" t="str">
        <f t="shared" si="3404"/>
        <v>ペヤングイヤホン</v>
      </c>
      <c r="DK750" s="247">
        <f t="shared" si="3405"/>
        <v>1100</v>
      </c>
      <c r="DL750" s="43">
        <f t="shared" si="3406"/>
        <v>1100</v>
      </c>
      <c r="DM750" s="45">
        <f t="shared" si="3407"/>
        <v>0.31428571428571428</v>
      </c>
      <c r="DN750" s="35"/>
      <c r="DO750" s="27"/>
      <c r="DP750" s="46"/>
      <c r="DQ750" s="238">
        <v>15008</v>
      </c>
      <c r="DR750" s="44">
        <f t="shared" si="3543"/>
        <v>128</v>
      </c>
      <c r="DS750" s="238">
        <v>1072</v>
      </c>
      <c r="DT750" s="44">
        <f t="shared" si="3456"/>
        <v>2</v>
      </c>
      <c r="DU750" s="238">
        <v>5</v>
      </c>
      <c r="DV750" s="44">
        <f t="shared" si="3409"/>
        <v>2</v>
      </c>
      <c r="DW750" s="238">
        <v>6</v>
      </c>
      <c r="DX750" s="60" t="str">
        <f t="shared" si="3410"/>
        <v>サンリオFAN</v>
      </c>
      <c r="DY750" s="247">
        <f t="shared" si="3411"/>
        <v>1100</v>
      </c>
      <c r="DZ750" s="43">
        <f t="shared" si="3412"/>
        <v>2200</v>
      </c>
      <c r="EA750" s="45">
        <f t="shared" si="3413"/>
        <v>0.171875</v>
      </c>
      <c r="EB750" s="35"/>
      <c r="EC750" s="27"/>
      <c r="ED750" s="240" t="str">
        <f t="shared" si="3331"/>
        <v/>
      </c>
      <c r="EE750" s="44"/>
      <c r="EF750" s="44" t="str">
        <f>IF(EE750="","",EE750-EE748)</f>
        <v/>
      </c>
      <c r="EG750" s="44"/>
      <c r="EH750" s="44" t="str">
        <f>IF(EG750="","",EG750-EG748)</f>
        <v/>
      </c>
      <c r="EI750" s="44"/>
      <c r="EJ750" s="44" t="str">
        <f>IF(EI750="","",EI748+EK748-EI750)</f>
        <v/>
      </c>
      <c r="EK750" s="44"/>
      <c r="EL750" s="43"/>
      <c r="EM750" s="238" t="str">
        <f>IF(EE750="","",EM748)</f>
        <v/>
      </c>
      <c r="EN750" s="44" t="str">
        <f t="shared" si="3523"/>
        <v/>
      </c>
      <c r="EO750" s="45" t="str">
        <f t="shared" si="3524"/>
        <v/>
      </c>
      <c r="EP750" s="35"/>
      <c r="EQ750" s="27"/>
      <c r="ER750" s="240" t="str">
        <f t="shared" si="3336"/>
        <v/>
      </c>
      <c r="ES750" s="44"/>
      <c r="ET750" s="44" t="str">
        <f>IF(ES750="","",ES750-ES748)</f>
        <v/>
      </c>
      <c r="EU750" s="44"/>
      <c r="EV750" s="44" t="str">
        <f>IF(EU750="","",EU750-EU748)</f>
        <v/>
      </c>
      <c r="EW750" s="44"/>
      <c r="EX750" s="44" t="str">
        <f>IF(EW750="","",EW748+EY748-EW750)</f>
        <v/>
      </c>
      <c r="EY750" s="44"/>
      <c r="EZ750" s="43"/>
      <c r="FA750" s="238" t="str">
        <f>IF(ES750="","",FA748)</f>
        <v/>
      </c>
      <c r="FB750" s="44" t="str">
        <f t="shared" si="3525"/>
        <v/>
      </c>
      <c r="FC750" s="45" t="str">
        <f t="shared" si="3526"/>
        <v/>
      </c>
      <c r="FD750" s="35"/>
      <c r="HW750" s="181"/>
      <c r="IY750" s="33"/>
      <c r="IZ750" s="46"/>
      <c r="JA750" s="238">
        <v>2564</v>
      </c>
      <c r="JB750" s="44">
        <f t="shared" si="3544"/>
        <v>29</v>
      </c>
      <c r="JC750" s="238">
        <v>73</v>
      </c>
      <c r="JD750" s="44">
        <f t="shared" si="3458"/>
        <v>0</v>
      </c>
      <c r="JE750" s="238">
        <v>26</v>
      </c>
      <c r="JF750" s="44">
        <f t="shared" si="3415"/>
        <v>0</v>
      </c>
      <c r="JG750" s="238">
        <v>0</v>
      </c>
      <c r="JH750" s="60" t="str">
        <f t="shared" si="3416"/>
        <v>ミニ香水</v>
      </c>
      <c r="JI750" s="247">
        <f t="shared" si="3417"/>
        <v>1100</v>
      </c>
      <c r="JJ750" s="43">
        <f t="shared" si="3418"/>
        <v>0</v>
      </c>
      <c r="JK750" s="45">
        <f t="shared" si="3419"/>
        <v>0</v>
      </c>
      <c r="JL750" s="35"/>
      <c r="JM750" s="27"/>
      <c r="JN750" s="46"/>
      <c r="JO750" s="238">
        <v>3293</v>
      </c>
      <c r="JP750" s="44">
        <f t="shared" si="3545"/>
        <v>98</v>
      </c>
      <c r="JQ750" s="238">
        <v>73</v>
      </c>
      <c r="JR750" s="44">
        <f t="shared" si="3460"/>
        <v>1</v>
      </c>
      <c r="JS750" s="238">
        <v>10</v>
      </c>
      <c r="JT750" s="44">
        <f t="shared" si="3421"/>
        <v>0</v>
      </c>
      <c r="JU750" s="238">
        <v>0</v>
      </c>
      <c r="JV750" s="60" t="str">
        <f t="shared" si="3422"/>
        <v>ジャグラーサウンドボタン</v>
      </c>
      <c r="JW750" s="247">
        <f t="shared" si="3423"/>
        <v>900</v>
      </c>
      <c r="JX750" s="43">
        <f t="shared" si="3424"/>
        <v>0</v>
      </c>
      <c r="JY750" s="45">
        <f t="shared" si="3425"/>
        <v>0</v>
      </c>
      <c r="JZ750" s="35"/>
      <c r="KA750" s="245"/>
      <c r="KB750" s="46"/>
      <c r="KC750" s="238">
        <v>2254</v>
      </c>
      <c r="KD750" s="44">
        <f t="shared" si="3546"/>
        <v>45</v>
      </c>
      <c r="KE750" s="238">
        <v>79</v>
      </c>
      <c r="KF750" s="44">
        <f t="shared" si="3462"/>
        <v>3</v>
      </c>
      <c r="KG750" s="238">
        <v>16</v>
      </c>
      <c r="KH750" s="44">
        <f t="shared" si="3427"/>
        <v>3</v>
      </c>
      <c r="KI750" s="238">
        <v>3</v>
      </c>
      <c r="KJ750" s="60" t="str">
        <f t="shared" si="3428"/>
        <v>サンリオキーケース</v>
      </c>
      <c r="KK750" s="247">
        <f t="shared" si="3429"/>
        <v>726</v>
      </c>
      <c r="KL750" s="43">
        <f t="shared" si="3430"/>
        <v>2178</v>
      </c>
      <c r="KM750" s="45">
        <f t="shared" si="3431"/>
        <v>0.48399999999999999</v>
      </c>
      <c r="KN750" s="35"/>
      <c r="KO750" s="27"/>
      <c r="KP750" s="46"/>
      <c r="KQ750" s="238">
        <v>2650</v>
      </c>
      <c r="KR750" s="44">
        <f t="shared" si="3547"/>
        <v>43</v>
      </c>
      <c r="KS750" s="238">
        <v>60</v>
      </c>
      <c r="KT750" s="44">
        <f t="shared" si="3464"/>
        <v>0</v>
      </c>
      <c r="KU750" s="238">
        <v>10</v>
      </c>
      <c r="KV750" s="44">
        <f t="shared" si="3433"/>
        <v>0</v>
      </c>
      <c r="KW750" s="238">
        <v>0</v>
      </c>
      <c r="KX750" s="60" t="str">
        <f t="shared" si="3434"/>
        <v>たまごっちアイカラー</v>
      </c>
      <c r="KY750" s="247">
        <f t="shared" si="3435"/>
        <v>1200</v>
      </c>
      <c r="KZ750" s="43">
        <f t="shared" si="3436"/>
        <v>0</v>
      </c>
      <c r="LA750" s="45">
        <f t="shared" si="3437"/>
        <v>0</v>
      </c>
      <c r="LB750" s="35"/>
      <c r="LC750" s="27"/>
      <c r="LD750" s="74"/>
      <c r="LE750" s="75"/>
      <c r="LF750" s="75"/>
      <c r="LG750" s="75">
        <v>1165</v>
      </c>
      <c r="LH750" s="75">
        <f t="shared" si="3509"/>
        <v>0</v>
      </c>
      <c r="LI750" s="76">
        <v>2</v>
      </c>
      <c r="LJ750" s="75">
        <v>0</v>
      </c>
      <c r="LK750" s="75">
        <v>0</v>
      </c>
      <c r="LL750" s="77" t="str">
        <f t="shared" ref="LL750" si="3550">IF(LE748="","",LL747)</f>
        <v>スヌーピー、アンパンマンぬいぐるみ</v>
      </c>
      <c r="LM750" s="251">
        <f t="shared" ref="LM750" si="3551">IF(LF748="","",LM747)</f>
        <v>1000</v>
      </c>
      <c r="LN750" s="75">
        <f t="shared" si="3379"/>
        <v>0</v>
      </c>
      <c r="LO750" s="79"/>
      <c r="LP750" s="35"/>
      <c r="LQ750" s="27"/>
      <c r="LR750" s="240" t="str">
        <f t="shared" si="3341"/>
        <v/>
      </c>
      <c r="LS750" s="44"/>
      <c r="LT750" s="44" t="str">
        <f>IF(LS750="","",LS750-LS748)</f>
        <v/>
      </c>
      <c r="LU750" s="44"/>
      <c r="LV750" s="44" t="str">
        <f>IF(LU750="","",LU750-LU748)</f>
        <v/>
      </c>
      <c r="LW750" s="44"/>
      <c r="LX750" s="44" t="str">
        <f>IF(LW750="","",LW748+LY748-LW750)</f>
        <v/>
      </c>
      <c r="LY750" s="44"/>
      <c r="LZ750" s="43"/>
      <c r="MA750" s="238" t="str">
        <f>IF(LS750="","",MA748)</f>
        <v/>
      </c>
      <c r="MB750" s="44" t="str">
        <f t="shared" si="3529"/>
        <v/>
      </c>
      <c r="MC750" s="45" t="str">
        <f t="shared" si="3530"/>
        <v/>
      </c>
      <c r="MD750" s="35"/>
      <c r="ME750" s="27"/>
      <c r="MF750" s="240" t="str">
        <f t="shared" si="3346"/>
        <v/>
      </c>
      <c r="MG750" s="44"/>
      <c r="MH750" s="44" t="str">
        <f>IF(MG750="","",MG750-MG748)</f>
        <v/>
      </c>
      <c r="MI750" s="44"/>
      <c r="MJ750" s="44" t="str">
        <f>IF(MI750="","",MI750-MI748)</f>
        <v/>
      </c>
      <c r="MK750" s="44"/>
      <c r="ML750" s="44" t="str">
        <f>IF(MK750="","",MK748+MM748-MK750)</f>
        <v/>
      </c>
      <c r="MM750" s="44"/>
      <c r="MN750" s="43"/>
      <c r="MO750" s="238" t="str">
        <f>IF(MG750="","",MO748)</f>
        <v/>
      </c>
      <c r="MP750" s="44" t="str">
        <f t="shared" si="3531"/>
        <v/>
      </c>
      <c r="MQ750" s="45" t="str">
        <f t="shared" si="3532"/>
        <v/>
      </c>
      <c r="MR750" s="35"/>
      <c r="MS750" s="27"/>
      <c r="MT750" s="240" t="str">
        <f t="shared" si="3351"/>
        <v/>
      </c>
      <c r="MU750" s="44"/>
      <c r="MV750" s="44" t="str">
        <f>IF(MU750="","",MU750-MU748)</f>
        <v/>
      </c>
      <c r="MW750" s="44"/>
      <c r="MX750" s="44" t="str">
        <f>IF(MW750="","",MW750-MW748)</f>
        <v/>
      </c>
      <c r="MY750" s="44"/>
      <c r="MZ750" s="44" t="str">
        <f>IF(MY750="","",MY748+NA748-MY750)</f>
        <v/>
      </c>
      <c r="NA750" s="44"/>
      <c r="NB750" s="43"/>
      <c r="NC750" s="238" t="str">
        <f>IF(MU750="","",NC748)</f>
        <v/>
      </c>
      <c r="ND750" s="44" t="str">
        <f t="shared" si="3533"/>
        <v/>
      </c>
      <c r="NE750" s="45" t="str">
        <f t="shared" si="3534"/>
        <v/>
      </c>
      <c r="NF750" s="35"/>
      <c r="NG750" s="27"/>
      <c r="NH750" s="240" t="str">
        <f t="shared" si="3356"/>
        <v/>
      </c>
      <c r="NI750" s="44"/>
      <c r="NJ750" s="44" t="str">
        <f>IF(NI750="","",NI750-NI748)</f>
        <v/>
      </c>
      <c r="NK750" s="44"/>
      <c r="NL750" s="44" t="str">
        <f>IF(NK750="","",NK750-NK748)</f>
        <v/>
      </c>
      <c r="NM750" s="44"/>
      <c r="NN750" s="44" t="str">
        <f>IF(NM750="","",NM748+NO748-NM750)</f>
        <v/>
      </c>
      <c r="NO750" s="44"/>
      <c r="NP750" s="43"/>
      <c r="NQ750" s="238" t="str">
        <f>IF(NI750="","",NQ748)</f>
        <v/>
      </c>
      <c r="NR750" s="44" t="str">
        <f t="shared" si="3535"/>
        <v/>
      </c>
      <c r="NS750" s="45" t="str">
        <f t="shared" si="3536"/>
        <v/>
      </c>
      <c r="NT750" s="35"/>
    </row>
    <row r="751" spans="1:384" ht="15.75" thickTop="1" x14ac:dyDescent="0.2">
      <c r="A751" s="38"/>
      <c r="B751" s="39"/>
      <c r="C751" s="40"/>
      <c r="D751" s="40"/>
      <c r="E751" s="40"/>
      <c r="F751" s="140"/>
      <c r="G751" s="140"/>
      <c r="H751" s="42"/>
      <c r="I751" s="44"/>
      <c r="J751" s="44" t="str">
        <f>IF(I751="","",I751-#REF!)</f>
        <v/>
      </c>
      <c r="K751" s="44"/>
      <c r="L751" s="44" t="str">
        <f>IF(K751="","",K751-#REF!)</f>
        <v/>
      </c>
      <c r="M751" s="44"/>
      <c r="N751" s="44" t="str">
        <f>IF(M751="","",#REF!+#REF!-M751)</f>
        <v/>
      </c>
      <c r="O751" s="44"/>
      <c r="P751" s="43"/>
      <c r="Q751" s="238" t="str">
        <f>IF(I751="","",#REF!)</f>
        <v/>
      </c>
      <c r="R751" s="44" t="str">
        <f t="shared" si="3516"/>
        <v/>
      </c>
      <c r="S751" s="45" t="str">
        <f t="shared" si="3517"/>
        <v/>
      </c>
      <c r="T751" s="35"/>
      <c r="U751" s="27"/>
      <c r="V751" s="240" t="str">
        <f t="shared" si="3316"/>
        <v/>
      </c>
      <c r="W751" s="247"/>
      <c r="X751" s="44" t="str">
        <f>IF(W751="","",W751-#REF!)</f>
        <v/>
      </c>
      <c r="Y751" s="44"/>
      <c r="Z751" s="44" t="str">
        <f>IF(Y751="","",Y751-#REF!)</f>
        <v/>
      </c>
      <c r="AA751" s="44"/>
      <c r="AB751" s="44" t="str">
        <f>IF(AA751="","",#REF!+#REF!-AA751)</f>
        <v/>
      </c>
      <c r="AC751" s="44"/>
      <c r="AD751" s="43"/>
      <c r="AE751" s="238" t="str">
        <f>IF(W751="","",#REF!)</f>
        <v/>
      </c>
      <c r="AF751" s="44" t="str">
        <f t="shared" si="3518"/>
        <v/>
      </c>
      <c r="AG751" s="45" t="str">
        <f t="shared" si="3519"/>
        <v/>
      </c>
      <c r="AH751" s="35"/>
      <c r="AI751" s="27"/>
      <c r="AJ751" s="240" t="str">
        <f t="shared" si="3321"/>
        <v/>
      </c>
      <c r="AK751" s="44"/>
      <c r="AL751" s="44" t="str">
        <f>IF(AK751="","",AK751-#REF!)</f>
        <v/>
      </c>
      <c r="AM751" s="44"/>
      <c r="AN751" s="44" t="str">
        <f>IF(AM751="","",AM751-#REF!)</f>
        <v/>
      </c>
      <c r="AO751" s="44"/>
      <c r="AP751" s="44" t="str">
        <f>IF(AO751="","",#REF!+#REF!-AO751)</f>
        <v/>
      </c>
      <c r="AQ751" s="44"/>
      <c r="AR751" s="43"/>
      <c r="AS751" s="238" t="str">
        <f>IF(AK751="","",#REF!)</f>
        <v/>
      </c>
      <c r="AT751" s="44" t="str">
        <f t="shared" si="3520"/>
        <v/>
      </c>
      <c r="AU751" s="45" t="str">
        <f t="shared" si="3484"/>
        <v/>
      </c>
      <c r="AV751" s="35"/>
      <c r="AW751" s="27"/>
      <c r="AX751" s="240" t="str">
        <f t="shared" si="3326"/>
        <v/>
      </c>
      <c r="AY751" s="44"/>
      <c r="AZ751" s="44" t="str">
        <f>IF(AY751="","",AY751-#REF!)</f>
        <v/>
      </c>
      <c r="BA751" s="44"/>
      <c r="BB751" s="44" t="str">
        <f>IF(BA751="","",BA751-#REF!)</f>
        <v/>
      </c>
      <c r="BC751" s="44"/>
      <c r="BD751" s="44" t="str">
        <f>IF(BC751="","",#REF!+#REF!-BC751)</f>
        <v/>
      </c>
      <c r="BE751" s="44"/>
      <c r="BF751" s="43"/>
      <c r="BG751" s="238" t="str">
        <f>IF(AY751="","",#REF!)</f>
        <v/>
      </c>
      <c r="BH751" s="44" t="str">
        <f t="shared" si="3521"/>
        <v/>
      </c>
      <c r="BI751" s="45" t="str">
        <f t="shared" si="3522"/>
        <v/>
      </c>
      <c r="BJ751" s="35"/>
      <c r="BK751" s="50"/>
      <c r="BL751" s="46"/>
      <c r="BM751" s="236">
        <v>8960</v>
      </c>
      <c r="BN751" s="44">
        <f t="shared" si="3537"/>
        <v>73</v>
      </c>
      <c r="BO751" s="236">
        <v>523</v>
      </c>
      <c r="BP751" s="44">
        <f t="shared" si="3448"/>
        <v>6</v>
      </c>
      <c r="BQ751" s="236">
        <v>32</v>
      </c>
      <c r="BR751" s="44">
        <f t="shared" si="3385"/>
        <v>7</v>
      </c>
      <c r="BS751" s="236">
        <v>9</v>
      </c>
      <c r="BT751" s="60" t="str">
        <f t="shared" si="3505"/>
        <v>ニキ</v>
      </c>
      <c r="BU751" s="247">
        <f t="shared" si="3506"/>
        <v>800</v>
      </c>
      <c r="BV751" s="44">
        <f t="shared" si="3538"/>
        <v>5600</v>
      </c>
      <c r="BW751" s="45">
        <f t="shared" si="3539"/>
        <v>0.76712328767123283</v>
      </c>
      <c r="BX751" s="35"/>
      <c r="BY751" s="27"/>
      <c r="BZ751" s="46"/>
      <c r="CA751" s="236">
        <v>15030</v>
      </c>
      <c r="CB751" s="44">
        <f t="shared" si="3540"/>
        <v>41</v>
      </c>
      <c r="CC751" s="236">
        <v>1788</v>
      </c>
      <c r="CD751" s="44">
        <f t="shared" si="3450"/>
        <v>5</v>
      </c>
      <c r="CE751" s="236">
        <v>34</v>
      </c>
      <c r="CF751" s="44">
        <f t="shared" si="3391"/>
        <v>5</v>
      </c>
      <c r="CG751" s="236">
        <v>5</v>
      </c>
      <c r="CH751" s="60" t="str">
        <f t="shared" si="3392"/>
        <v>スプランキーマスコット</v>
      </c>
      <c r="CI751" s="247">
        <f t="shared" si="3393"/>
        <v>165</v>
      </c>
      <c r="CJ751" s="44">
        <f t="shared" si="3394"/>
        <v>825</v>
      </c>
      <c r="CK751" s="45">
        <f t="shared" si="3395"/>
        <v>0.20121951219512196</v>
      </c>
      <c r="CL751" s="35"/>
      <c r="CM751" s="27"/>
      <c r="CN751" s="46"/>
      <c r="CO751" s="236">
        <v>18296</v>
      </c>
      <c r="CP751" s="44">
        <f t="shared" si="3541"/>
        <v>45</v>
      </c>
      <c r="CQ751" s="236">
        <v>851</v>
      </c>
      <c r="CR751" s="44">
        <f t="shared" si="3452"/>
        <v>4</v>
      </c>
      <c r="CS751" s="236">
        <v>50</v>
      </c>
      <c r="CT751" s="44">
        <f t="shared" si="3397"/>
        <v>4</v>
      </c>
      <c r="CU751" s="236">
        <v>30</v>
      </c>
      <c r="CV751" s="60" t="str">
        <f t="shared" si="3398"/>
        <v>サンリオシューズキーホルダー</v>
      </c>
      <c r="CW751" s="247">
        <f t="shared" si="3399"/>
        <v>396</v>
      </c>
      <c r="CX751" s="44">
        <f t="shared" si="3400"/>
        <v>1584</v>
      </c>
      <c r="CY751" s="45">
        <f t="shared" si="3401"/>
        <v>0.35199999999999998</v>
      </c>
      <c r="CZ751" s="35"/>
      <c r="DA751" s="58"/>
      <c r="DB751" s="46"/>
      <c r="DC751" s="236">
        <v>5740</v>
      </c>
      <c r="DD751" s="44">
        <f t="shared" si="3542"/>
        <v>120</v>
      </c>
      <c r="DE751" s="236">
        <v>322</v>
      </c>
      <c r="DF751" s="44">
        <f t="shared" si="3454"/>
        <v>5</v>
      </c>
      <c r="DG751" s="236">
        <v>92</v>
      </c>
      <c r="DH751" s="44">
        <f t="shared" si="3403"/>
        <v>6</v>
      </c>
      <c r="DI751" s="236">
        <v>0</v>
      </c>
      <c r="DJ751" s="60" t="str">
        <f t="shared" si="3404"/>
        <v>スプランキーラバー</v>
      </c>
      <c r="DK751" s="247">
        <f t="shared" si="3405"/>
        <v>187</v>
      </c>
      <c r="DL751" s="44">
        <f t="shared" si="3406"/>
        <v>1122</v>
      </c>
      <c r="DM751" s="45">
        <f t="shared" si="3407"/>
        <v>9.35E-2</v>
      </c>
      <c r="DN751" s="35"/>
      <c r="DO751" s="27"/>
      <c r="DP751" s="46"/>
      <c r="DQ751" s="236">
        <v>11598</v>
      </c>
      <c r="DR751" s="44">
        <f t="shared" si="3543"/>
        <v>33</v>
      </c>
      <c r="DS751" s="236">
        <v>1324</v>
      </c>
      <c r="DT751" s="44">
        <f t="shared" si="3456"/>
        <v>3</v>
      </c>
      <c r="DU751" s="236">
        <v>15</v>
      </c>
      <c r="DV751" s="44">
        <f t="shared" si="3409"/>
        <v>2</v>
      </c>
      <c r="DW751" s="236">
        <v>2</v>
      </c>
      <c r="DX751" s="60" t="str">
        <f t="shared" si="3410"/>
        <v>ギャルキティキーケース</v>
      </c>
      <c r="DY751" s="247">
        <f t="shared" si="3411"/>
        <v>726</v>
      </c>
      <c r="DZ751" s="44">
        <f t="shared" si="3412"/>
        <v>1452</v>
      </c>
      <c r="EA751" s="45">
        <f t="shared" si="3413"/>
        <v>0.44</v>
      </c>
      <c r="EB751" s="35"/>
      <c r="EC751" s="27"/>
      <c r="ED751" s="240" t="str">
        <f t="shared" si="3331"/>
        <v/>
      </c>
      <c r="EE751" s="44"/>
      <c r="EF751" s="44" t="str">
        <f>IF(EE751="","",EE751-#REF!)</f>
        <v/>
      </c>
      <c r="EG751" s="44"/>
      <c r="EH751" s="44" t="str">
        <f>IF(EG751="","",EG751-#REF!)</f>
        <v/>
      </c>
      <c r="EI751" s="44"/>
      <c r="EJ751" s="44" t="str">
        <f>IF(EI751="","",#REF!+#REF!-EI751)</f>
        <v/>
      </c>
      <c r="EK751" s="44"/>
      <c r="EL751" s="43"/>
      <c r="EM751" s="238" t="str">
        <f>IF(EE751="","",#REF!)</f>
        <v/>
      </c>
      <c r="EN751" s="44" t="str">
        <f t="shared" si="3523"/>
        <v/>
      </c>
      <c r="EO751" s="45" t="str">
        <f t="shared" si="3524"/>
        <v/>
      </c>
      <c r="EP751" s="35"/>
      <c r="EQ751" s="27"/>
      <c r="ER751" s="240" t="str">
        <f t="shared" si="3336"/>
        <v/>
      </c>
      <c r="ES751" s="44"/>
      <c r="ET751" s="44" t="str">
        <f>IF(ES751="","",ES751-#REF!)</f>
        <v/>
      </c>
      <c r="EU751" s="44"/>
      <c r="EV751" s="44" t="str">
        <f>IF(EU751="","",EU751-#REF!)</f>
        <v/>
      </c>
      <c r="EW751" s="44"/>
      <c r="EX751" s="44" t="str">
        <f>IF(EW751="","",#REF!+#REF!-EW751)</f>
        <v/>
      </c>
      <c r="EY751" s="44"/>
      <c r="EZ751" s="43"/>
      <c r="FA751" s="238" t="str">
        <f>IF(ES751="","",#REF!)</f>
        <v/>
      </c>
      <c r="FB751" s="44" t="str">
        <f t="shared" si="3525"/>
        <v/>
      </c>
      <c r="FC751" s="45" t="str">
        <f t="shared" si="3526"/>
        <v/>
      </c>
      <c r="FD751" s="35"/>
      <c r="HW751" s="181"/>
      <c r="IY751" s="33"/>
      <c r="IZ751" s="46"/>
      <c r="JA751" s="236">
        <v>2405</v>
      </c>
      <c r="JB751" s="44">
        <f t="shared" si="3544"/>
        <v>114</v>
      </c>
      <c r="JC751" s="236">
        <v>79</v>
      </c>
      <c r="JD751" s="44">
        <f t="shared" si="3458"/>
        <v>2</v>
      </c>
      <c r="JE751" s="236">
        <v>21</v>
      </c>
      <c r="JF751" s="44">
        <f t="shared" si="3415"/>
        <v>2</v>
      </c>
      <c r="JG751" s="236">
        <v>3</v>
      </c>
      <c r="JH751" s="60" t="str">
        <f t="shared" si="3416"/>
        <v>アンパンマンもちふわ</v>
      </c>
      <c r="JI751" s="247">
        <f t="shared" si="3417"/>
        <v>673</v>
      </c>
      <c r="JJ751" s="44">
        <f t="shared" si="3418"/>
        <v>1346</v>
      </c>
      <c r="JK751" s="45">
        <f t="shared" si="3419"/>
        <v>0.11807017543859649</v>
      </c>
      <c r="JL751" s="35"/>
      <c r="JM751" s="27"/>
      <c r="JN751" s="46"/>
      <c r="JO751" s="236">
        <v>2049</v>
      </c>
      <c r="JP751" s="44">
        <f t="shared" si="3545"/>
        <v>36</v>
      </c>
      <c r="JQ751" s="236">
        <v>102</v>
      </c>
      <c r="JR751" s="44">
        <f t="shared" si="3460"/>
        <v>2</v>
      </c>
      <c r="JS751" s="236">
        <v>40</v>
      </c>
      <c r="JT751" s="44">
        <f t="shared" si="3421"/>
        <v>2</v>
      </c>
      <c r="JU751" s="236">
        <v>0</v>
      </c>
      <c r="JV751" s="62" t="str">
        <f t="shared" si="3422"/>
        <v>SPGマスコット</v>
      </c>
      <c r="JW751" s="247">
        <f t="shared" si="3423"/>
        <v>165</v>
      </c>
      <c r="JX751" s="44">
        <f t="shared" si="3424"/>
        <v>330</v>
      </c>
      <c r="JY751" s="45">
        <f t="shared" si="3425"/>
        <v>9.166666666666666E-2</v>
      </c>
      <c r="JZ751" s="35"/>
      <c r="KA751" s="245"/>
      <c r="KB751" s="46"/>
      <c r="KC751" s="236">
        <v>2769</v>
      </c>
      <c r="KD751" s="44">
        <f t="shared" si="3546"/>
        <v>28</v>
      </c>
      <c r="KE751" s="236">
        <v>213</v>
      </c>
      <c r="KF751" s="44">
        <f t="shared" si="3462"/>
        <v>6</v>
      </c>
      <c r="KG751" s="236">
        <v>130</v>
      </c>
      <c r="KH751" s="44">
        <f t="shared" si="3427"/>
        <v>6</v>
      </c>
      <c r="KI751" s="236">
        <v>-126</v>
      </c>
      <c r="KJ751" s="60" t="str">
        <f t="shared" si="3428"/>
        <v>おさるのジョージラバー</v>
      </c>
      <c r="KK751" s="247">
        <f t="shared" si="3429"/>
        <v>335</v>
      </c>
      <c r="KL751" s="44">
        <f t="shared" si="3430"/>
        <v>2010</v>
      </c>
      <c r="KM751" s="45">
        <f t="shared" si="3431"/>
        <v>0.71785714285714286</v>
      </c>
      <c r="KN751" s="35" t="s">
        <v>189</v>
      </c>
      <c r="KO751" s="27"/>
      <c r="KP751" s="46"/>
      <c r="KQ751" s="236">
        <v>3534</v>
      </c>
      <c r="KR751" s="44">
        <f t="shared" si="3547"/>
        <v>55</v>
      </c>
      <c r="KS751" s="236">
        <v>176</v>
      </c>
      <c r="KT751" s="44">
        <f t="shared" si="3464"/>
        <v>2</v>
      </c>
      <c r="KU751" s="236">
        <v>16</v>
      </c>
      <c r="KV751" s="44">
        <f t="shared" si="3433"/>
        <v>2</v>
      </c>
      <c r="KW751" s="236">
        <v>0</v>
      </c>
      <c r="KX751" s="60" t="str">
        <f t="shared" si="3434"/>
        <v>グミッツェルプチ</v>
      </c>
      <c r="KY751" s="247">
        <f t="shared" si="3435"/>
        <v>189</v>
      </c>
      <c r="KZ751" s="44">
        <f t="shared" si="3436"/>
        <v>378</v>
      </c>
      <c r="LA751" s="45">
        <f t="shared" si="3437"/>
        <v>6.8727272727272734E-2</v>
      </c>
      <c r="LB751" s="35"/>
      <c r="LC751" s="27"/>
      <c r="LD751" s="240">
        <f>IF(A739="","",A739)</f>
        <v>45817</v>
      </c>
      <c r="LE751" s="238">
        <v>65242</v>
      </c>
      <c r="LF751" s="252">
        <f>IF(LE751="","",LE751-LE748)</f>
        <v>105</v>
      </c>
      <c r="LG751" s="238">
        <v>444</v>
      </c>
      <c r="LH751" s="238">
        <f t="shared" ref="LH751:LH753" si="3552">IF(LG751="","",LG751-LG748)</f>
        <v>0</v>
      </c>
      <c r="LI751" s="43">
        <v>2</v>
      </c>
      <c r="LJ751" s="43">
        <v>0</v>
      </c>
      <c r="LK751" s="238">
        <v>0</v>
      </c>
      <c r="LL751" s="246" t="str">
        <f t="shared" ref="LL751" si="3553">IF(LE751="","",LL748)</f>
        <v>コキンちゃん、赤ちゃんマン</v>
      </c>
      <c r="LM751" s="239">
        <f t="shared" ref="LM751" si="3554">IF(LF751="","",LM748)</f>
        <v>1000</v>
      </c>
      <c r="LN751" s="238">
        <f t="shared" si="3379"/>
        <v>0</v>
      </c>
      <c r="LO751" s="242"/>
      <c r="LP751" s="35"/>
      <c r="LQ751" s="27"/>
      <c r="LR751" s="240" t="str">
        <f t="shared" si="3341"/>
        <v/>
      </c>
      <c r="LS751" s="44"/>
      <c r="LT751" s="44" t="str">
        <f>IF(LS751="","",LS751-#REF!)</f>
        <v/>
      </c>
      <c r="LU751" s="44"/>
      <c r="LV751" s="44" t="str">
        <f>IF(LU751="","",LU751-#REF!)</f>
        <v/>
      </c>
      <c r="LW751" s="44"/>
      <c r="LX751" s="44" t="str">
        <f>IF(LW751="","",#REF!+#REF!-LW751)</f>
        <v/>
      </c>
      <c r="LY751" s="44"/>
      <c r="LZ751" s="43"/>
      <c r="MA751" s="238" t="str">
        <f>IF(LS751="","",#REF!)</f>
        <v/>
      </c>
      <c r="MB751" s="44" t="str">
        <f t="shared" si="3529"/>
        <v/>
      </c>
      <c r="MC751" s="45" t="str">
        <f t="shared" si="3530"/>
        <v/>
      </c>
      <c r="MD751" s="35"/>
      <c r="ME751" s="27"/>
      <c r="MF751" s="240" t="str">
        <f t="shared" si="3346"/>
        <v/>
      </c>
      <c r="MG751" s="44"/>
      <c r="MH751" s="44" t="str">
        <f>IF(MG751="","",MG751-#REF!)</f>
        <v/>
      </c>
      <c r="MI751" s="44"/>
      <c r="MJ751" s="44" t="str">
        <f>IF(MI751="","",MI751-#REF!)</f>
        <v/>
      </c>
      <c r="MK751" s="44"/>
      <c r="ML751" s="44" t="str">
        <f>IF(MK751="","",#REF!+#REF!-MK751)</f>
        <v/>
      </c>
      <c r="MM751" s="44"/>
      <c r="MN751" s="43"/>
      <c r="MO751" s="238" t="str">
        <f>IF(MG751="","",#REF!)</f>
        <v/>
      </c>
      <c r="MP751" s="44" t="str">
        <f t="shared" si="3531"/>
        <v/>
      </c>
      <c r="MQ751" s="45" t="str">
        <f t="shared" si="3532"/>
        <v/>
      </c>
      <c r="MR751" s="35"/>
      <c r="MS751" s="27"/>
      <c r="MT751" s="240" t="str">
        <f t="shared" si="3351"/>
        <v/>
      </c>
      <c r="MU751" s="44"/>
      <c r="MV751" s="44" t="str">
        <f>IF(MU751="","",MU751-#REF!)</f>
        <v/>
      </c>
      <c r="MW751" s="44"/>
      <c r="MX751" s="44" t="str">
        <f>IF(MW751="","",MW751-#REF!)</f>
        <v/>
      </c>
      <c r="MY751" s="44"/>
      <c r="MZ751" s="44" t="str">
        <f>IF(MY751="","",#REF!+#REF!-MY751)</f>
        <v/>
      </c>
      <c r="NA751" s="44"/>
      <c r="NB751" s="43"/>
      <c r="NC751" s="238" t="str">
        <f>IF(MU751="","",#REF!)</f>
        <v/>
      </c>
      <c r="ND751" s="44" t="str">
        <f t="shared" si="3533"/>
        <v/>
      </c>
      <c r="NE751" s="45" t="str">
        <f t="shared" si="3534"/>
        <v/>
      </c>
      <c r="NF751" s="35"/>
      <c r="NG751" s="27"/>
      <c r="NH751" s="240" t="str">
        <f t="shared" si="3356"/>
        <v/>
      </c>
      <c r="NI751" s="44"/>
      <c r="NJ751" s="44" t="str">
        <f>IF(NI751="","",NI751-#REF!)</f>
        <v/>
      </c>
      <c r="NK751" s="44"/>
      <c r="NL751" s="44" t="str">
        <f>IF(NK751="","",NK751-#REF!)</f>
        <v/>
      </c>
      <c r="NM751" s="44"/>
      <c r="NN751" s="44" t="str">
        <f>IF(NM751="","",#REF!+#REF!-NM751)</f>
        <v/>
      </c>
      <c r="NO751" s="44"/>
      <c r="NP751" s="43"/>
      <c r="NQ751" s="238" t="str">
        <f>IF(NI751="","",#REF!)</f>
        <v/>
      </c>
      <c r="NR751" s="44" t="str">
        <f t="shared" si="3535"/>
        <v/>
      </c>
      <c r="NS751" s="45" t="str">
        <f t="shared" si="3536"/>
        <v/>
      </c>
      <c r="NT751" s="35"/>
    </row>
    <row r="752" spans="1:384" ht="15.75" thickBot="1" x14ac:dyDescent="0.25">
      <c r="A752" s="38"/>
      <c r="B752" s="39"/>
      <c r="C752" s="40"/>
      <c r="D752" s="40"/>
      <c r="E752" s="40"/>
      <c r="F752" s="140"/>
      <c r="G752" s="140"/>
      <c r="H752" s="42"/>
      <c r="I752" s="44"/>
      <c r="J752" s="44" t="str">
        <f t="shared" ref="J752:J756" si="3555">IF(I752="","",I752-I751)</f>
        <v/>
      </c>
      <c r="K752" s="44"/>
      <c r="L752" s="44" t="str">
        <f t="shared" ref="L752:L755" si="3556">IF(K752="","",K752-K751)</f>
        <v/>
      </c>
      <c r="M752" s="44"/>
      <c r="N752" s="44" t="str">
        <f t="shared" ref="N752:N756" si="3557">IF(M752="","",M751+O751-M752)</f>
        <v/>
      </c>
      <c r="O752" s="44"/>
      <c r="P752" s="43"/>
      <c r="Q752" s="238" t="str">
        <f t="shared" ref="Q752:Q756" si="3558">IF(I752="","",Q751)</f>
        <v/>
      </c>
      <c r="R752" s="44" t="str">
        <f t="shared" si="3516"/>
        <v/>
      </c>
      <c r="S752" s="45" t="str">
        <f t="shared" si="3517"/>
        <v/>
      </c>
      <c r="T752" s="35"/>
      <c r="U752" s="27"/>
      <c r="V752" s="240" t="str">
        <f t="shared" si="3316"/>
        <v/>
      </c>
      <c r="W752" s="247"/>
      <c r="X752" s="44" t="str">
        <f t="shared" ref="X752:X756" si="3559">IF(W752="","",W752-W751)</f>
        <v/>
      </c>
      <c r="Y752" s="44"/>
      <c r="Z752" s="44" t="str">
        <f t="shared" ref="Z752:Z755" si="3560">IF(Y752="","",Y752-Y751)</f>
        <v/>
      </c>
      <c r="AA752" s="44"/>
      <c r="AB752" s="44" t="str">
        <f t="shared" ref="AB752:AB756" si="3561">IF(AA752="","",AA751+AC751-AA752)</f>
        <v/>
      </c>
      <c r="AC752" s="44"/>
      <c r="AD752" s="43"/>
      <c r="AE752" s="238" t="str">
        <f t="shared" ref="AE752:AE753" si="3562">IF(W752="","",AE751)</f>
        <v/>
      </c>
      <c r="AF752" s="44" t="str">
        <f t="shared" si="3518"/>
        <v/>
      </c>
      <c r="AG752" s="45" t="str">
        <f t="shared" si="3519"/>
        <v/>
      </c>
      <c r="AH752" s="35"/>
      <c r="AI752" s="27"/>
      <c r="AJ752" s="240" t="str">
        <f t="shared" si="3321"/>
        <v/>
      </c>
      <c r="AK752" s="44"/>
      <c r="AL752" s="44" t="str">
        <f t="shared" ref="AL752:AL756" si="3563">IF(AK752="","",AK752-AK751)</f>
        <v/>
      </c>
      <c r="AM752" s="44"/>
      <c r="AN752" s="44" t="str">
        <f t="shared" ref="AN752:AN756" si="3564">IF(AM752="","",AM752-AM751)</f>
        <v/>
      </c>
      <c r="AO752" s="44"/>
      <c r="AP752" s="44" t="str">
        <f t="shared" ref="AP752:AP756" si="3565">IF(AO752="","",AO751+AQ751-AO752)</f>
        <v/>
      </c>
      <c r="AQ752" s="44"/>
      <c r="AR752" s="43"/>
      <c r="AS752" s="238" t="str">
        <f t="shared" ref="AS752:AS753" si="3566">IF(AK752="","",AS751)</f>
        <v/>
      </c>
      <c r="AT752" s="44" t="str">
        <f t="shared" si="3520"/>
        <v/>
      </c>
      <c r="AU752" s="45" t="str">
        <f t="shared" si="3484"/>
        <v/>
      </c>
      <c r="AV752" s="35"/>
      <c r="AW752" s="27"/>
      <c r="AX752" s="240" t="str">
        <f t="shared" si="3326"/>
        <v/>
      </c>
      <c r="AY752" s="44"/>
      <c r="AZ752" s="44" t="str">
        <f t="shared" ref="AZ752:AZ756" si="3567">IF(AY752="","",AY752-AY751)</f>
        <v/>
      </c>
      <c r="BA752" s="44"/>
      <c r="BB752" s="44" t="str">
        <f t="shared" ref="BB752:BB756" si="3568">IF(BA752="","",BA752-BA751)</f>
        <v/>
      </c>
      <c r="BC752" s="44"/>
      <c r="BD752" s="44" t="str">
        <f t="shared" ref="BD752:BD756" si="3569">IF(BC752="","",BC751+BE751-BC752)</f>
        <v/>
      </c>
      <c r="BE752" s="44"/>
      <c r="BF752" s="43"/>
      <c r="BG752" s="238" t="str">
        <f t="shared" ref="BG752:BG753" si="3570">IF(AY752="","",BG751)</f>
        <v/>
      </c>
      <c r="BH752" s="44" t="str">
        <f t="shared" si="3521"/>
        <v/>
      </c>
      <c r="BI752" s="45" t="str">
        <f t="shared" si="3522"/>
        <v/>
      </c>
      <c r="BJ752" s="35"/>
      <c r="BK752" s="50"/>
      <c r="BL752" s="74"/>
      <c r="BM752" s="75">
        <v>8215</v>
      </c>
      <c r="BN752" s="75">
        <f t="shared" si="3537"/>
        <v>51</v>
      </c>
      <c r="BO752" s="75">
        <v>397</v>
      </c>
      <c r="BP752" s="75">
        <f t="shared" si="3448"/>
        <v>8</v>
      </c>
      <c r="BQ752" s="75">
        <v>5</v>
      </c>
      <c r="BR752" s="75">
        <f t="shared" si="3385"/>
        <v>7</v>
      </c>
      <c r="BS752" s="75">
        <v>10</v>
      </c>
      <c r="BT752" s="77" t="str">
        <f t="shared" si="3505"/>
        <v>グミッツェルプチ</v>
      </c>
      <c r="BU752" s="251">
        <f t="shared" si="3506"/>
        <v>180</v>
      </c>
      <c r="BV752" s="75">
        <f t="shared" si="3538"/>
        <v>1260</v>
      </c>
      <c r="BW752" s="79">
        <f t="shared" si="3539"/>
        <v>0.24705882352941178</v>
      </c>
      <c r="BX752" s="35"/>
      <c r="BY752" s="27"/>
      <c r="BZ752" s="74"/>
      <c r="CA752" s="75">
        <v>15818</v>
      </c>
      <c r="CB752" s="75">
        <f t="shared" si="3540"/>
        <v>177</v>
      </c>
      <c r="CC752" s="75">
        <v>1880</v>
      </c>
      <c r="CD752" s="75">
        <f t="shared" si="3450"/>
        <v>14</v>
      </c>
      <c r="CE752" s="75">
        <v>135</v>
      </c>
      <c r="CF752" s="75">
        <f t="shared" si="3391"/>
        <v>5</v>
      </c>
      <c r="CG752" s="75">
        <v>0</v>
      </c>
      <c r="CH752" s="77" t="str">
        <f t="shared" si="3392"/>
        <v>スプランキーラバー</v>
      </c>
      <c r="CI752" s="251">
        <f t="shared" si="3393"/>
        <v>187</v>
      </c>
      <c r="CJ752" s="75">
        <f t="shared" si="3394"/>
        <v>935</v>
      </c>
      <c r="CK752" s="79">
        <f t="shared" si="3395"/>
        <v>5.2824858757062144E-2</v>
      </c>
      <c r="CL752" s="35"/>
      <c r="CM752" s="27"/>
      <c r="CN752" s="74"/>
      <c r="CO752" s="75">
        <v>12997</v>
      </c>
      <c r="CP752" s="75">
        <f t="shared" si="3541"/>
        <v>58</v>
      </c>
      <c r="CQ752" s="75">
        <v>1598</v>
      </c>
      <c r="CR752" s="75">
        <f t="shared" si="3452"/>
        <v>5</v>
      </c>
      <c r="CS752" s="75">
        <v>290</v>
      </c>
      <c r="CT752" s="75">
        <f t="shared" si="3397"/>
        <v>10</v>
      </c>
      <c r="CU752" s="75">
        <v>0</v>
      </c>
      <c r="CV752" s="77" t="str">
        <f t="shared" si="3398"/>
        <v>サンリオブレスレット</v>
      </c>
      <c r="CW752" s="251">
        <f t="shared" si="3399"/>
        <v>200</v>
      </c>
      <c r="CX752" s="75">
        <f t="shared" si="3400"/>
        <v>2000</v>
      </c>
      <c r="CY752" s="79">
        <f t="shared" si="3401"/>
        <v>0.34482758620689657</v>
      </c>
      <c r="CZ752" s="35"/>
      <c r="DA752" s="58"/>
      <c r="DB752" s="74"/>
      <c r="DC752" s="75">
        <v>3872</v>
      </c>
      <c r="DD752" s="75">
        <f t="shared" si="3542"/>
        <v>67</v>
      </c>
      <c r="DE752" s="75">
        <v>215</v>
      </c>
      <c r="DF752" s="75">
        <f t="shared" si="3454"/>
        <v>14</v>
      </c>
      <c r="DG752" s="75">
        <v>300</v>
      </c>
      <c r="DH752" s="75">
        <f t="shared" si="3403"/>
        <v>20</v>
      </c>
      <c r="DI752" s="75">
        <v>10</v>
      </c>
      <c r="DJ752" s="77" t="str">
        <f t="shared" si="3404"/>
        <v>スプランキージビッツ</v>
      </c>
      <c r="DK752" s="251">
        <f t="shared" si="3405"/>
        <v>37</v>
      </c>
      <c r="DL752" s="75">
        <f t="shared" si="3406"/>
        <v>740</v>
      </c>
      <c r="DM752" s="79">
        <f t="shared" si="3407"/>
        <v>0.11044776119402985</v>
      </c>
      <c r="DN752" s="35" t="s">
        <v>187</v>
      </c>
      <c r="DO752" s="27"/>
      <c r="DP752" s="74"/>
      <c r="DQ752" s="75">
        <v>16152</v>
      </c>
      <c r="DR752" s="75">
        <f t="shared" si="3543"/>
        <v>20</v>
      </c>
      <c r="DS752" s="75">
        <v>1130</v>
      </c>
      <c r="DT752" s="75">
        <f t="shared" si="3456"/>
        <v>4</v>
      </c>
      <c r="DU752" s="75">
        <v>55</v>
      </c>
      <c r="DV752" s="75">
        <f t="shared" si="3409"/>
        <v>4</v>
      </c>
      <c r="DW752" s="75">
        <v>0</v>
      </c>
      <c r="DX752" s="85" t="str">
        <f t="shared" si="3410"/>
        <v>サンリオシューズキーホルダー</v>
      </c>
      <c r="DY752" s="251">
        <f t="shared" si="3411"/>
        <v>396</v>
      </c>
      <c r="DZ752" s="75">
        <f t="shared" si="3412"/>
        <v>1584</v>
      </c>
      <c r="EA752" s="79">
        <f t="shared" si="3413"/>
        <v>0.79200000000000004</v>
      </c>
      <c r="EB752" s="35"/>
      <c r="EC752" s="27"/>
      <c r="ED752" s="240" t="str">
        <f t="shared" si="3331"/>
        <v/>
      </c>
      <c r="EE752" s="44"/>
      <c r="EF752" s="44" t="str">
        <f t="shared" ref="EF752:EF753" si="3571">IF(EE752="","",EE752-EE751)</f>
        <v/>
      </c>
      <c r="EG752" s="44"/>
      <c r="EH752" s="44" t="str">
        <f t="shared" ref="EH752:EH753" si="3572">IF(EG752="","",EG752-EG751)</f>
        <v/>
      </c>
      <c r="EI752" s="44"/>
      <c r="EJ752" s="44" t="str">
        <f t="shared" ref="EJ752:EJ753" si="3573">IF(EI752="","",EI751+EK751-EI752)</f>
        <v/>
      </c>
      <c r="EK752" s="44"/>
      <c r="EL752" s="43"/>
      <c r="EM752" s="238" t="str">
        <f t="shared" ref="EM752:EM753" si="3574">IF(EE752="","",EM751)</f>
        <v/>
      </c>
      <c r="EN752" s="44" t="str">
        <f t="shared" si="3523"/>
        <v/>
      </c>
      <c r="EO752" s="45" t="str">
        <f t="shared" si="3524"/>
        <v/>
      </c>
      <c r="EP752" s="35"/>
      <c r="EQ752" s="27"/>
      <c r="ER752" s="240" t="str">
        <f t="shared" si="3336"/>
        <v/>
      </c>
      <c r="ES752" s="44"/>
      <c r="ET752" s="44" t="str">
        <f t="shared" ref="ET752:ET753" si="3575">IF(ES752="","",ES752-ES751)</f>
        <v/>
      </c>
      <c r="EU752" s="44"/>
      <c r="EV752" s="44" t="str">
        <f t="shared" ref="EV752:EV753" si="3576">IF(EU752="","",EU752-EU751)</f>
        <v/>
      </c>
      <c r="EW752" s="44"/>
      <c r="EX752" s="44" t="str">
        <f t="shared" ref="EX752:EX753" si="3577">IF(EW752="","",EW751+EY751-EW752)</f>
        <v/>
      </c>
      <c r="EY752" s="44"/>
      <c r="EZ752" s="43"/>
      <c r="FA752" s="238" t="str">
        <f t="shared" ref="FA752:FA753" si="3578">IF(ES752="","",FA751)</f>
        <v/>
      </c>
      <c r="FB752" s="44" t="str">
        <f t="shared" si="3525"/>
        <v/>
      </c>
      <c r="FC752" s="45" t="str">
        <f t="shared" si="3526"/>
        <v/>
      </c>
      <c r="FD752" s="35"/>
      <c r="HW752" s="181"/>
      <c r="IY752" s="33"/>
      <c r="IZ752" s="74"/>
      <c r="JA752" s="75">
        <v>2762</v>
      </c>
      <c r="JB752" s="75">
        <f t="shared" si="3544"/>
        <v>197</v>
      </c>
      <c r="JC752" s="75">
        <v>120</v>
      </c>
      <c r="JD752" s="75">
        <f t="shared" si="3458"/>
        <v>15</v>
      </c>
      <c r="JE752" s="75">
        <v>150</v>
      </c>
      <c r="JF752" s="75">
        <f t="shared" si="3415"/>
        <v>16</v>
      </c>
      <c r="JG752" s="75">
        <v>0</v>
      </c>
      <c r="JH752" s="77" t="str">
        <f t="shared" si="3416"/>
        <v>スプランキーラバー</v>
      </c>
      <c r="JI752" s="251">
        <f t="shared" si="3417"/>
        <v>200</v>
      </c>
      <c r="JJ752" s="75">
        <f t="shared" si="3418"/>
        <v>3200</v>
      </c>
      <c r="JK752" s="79">
        <f t="shared" si="3419"/>
        <v>0.16243654822335024</v>
      </c>
      <c r="JL752" s="35"/>
      <c r="JM752" s="27"/>
      <c r="JN752" s="74"/>
      <c r="JO752" s="75">
        <v>3511</v>
      </c>
      <c r="JP752" s="75">
        <f t="shared" si="3545"/>
        <v>93</v>
      </c>
      <c r="JQ752" s="75">
        <v>148</v>
      </c>
      <c r="JR752" s="75">
        <f t="shared" si="3460"/>
        <v>6</v>
      </c>
      <c r="JS752" s="75">
        <v>42</v>
      </c>
      <c r="JT752" s="75">
        <f t="shared" si="3421"/>
        <v>6</v>
      </c>
      <c r="JU752" s="75">
        <v>0</v>
      </c>
      <c r="JV752" s="77" t="str">
        <f t="shared" si="3422"/>
        <v>NICI</v>
      </c>
      <c r="JW752" s="251">
        <f t="shared" si="3423"/>
        <v>682</v>
      </c>
      <c r="JX752" s="75">
        <f t="shared" si="3424"/>
        <v>4092</v>
      </c>
      <c r="JY752" s="79">
        <f t="shared" si="3425"/>
        <v>0.44</v>
      </c>
      <c r="JZ752" s="35"/>
      <c r="KA752" s="245"/>
      <c r="KB752" s="74"/>
      <c r="KC752" s="75">
        <v>1861</v>
      </c>
      <c r="KD752" s="75">
        <f t="shared" si="3546"/>
        <v>84</v>
      </c>
      <c r="KE752" s="75">
        <v>104</v>
      </c>
      <c r="KF752" s="75">
        <f t="shared" si="3462"/>
        <v>10</v>
      </c>
      <c r="KG752" s="75">
        <v>50</v>
      </c>
      <c r="KH752" s="75">
        <f t="shared" si="3427"/>
        <v>8</v>
      </c>
      <c r="KI752" s="75">
        <v>0</v>
      </c>
      <c r="KJ752" s="77" t="str">
        <f t="shared" si="3428"/>
        <v>サンリオシューズKH</v>
      </c>
      <c r="KK752" s="251">
        <f t="shared" si="3429"/>
        <v>387</v>
      </c>
      <c r="KL752" s="75">
        <f t="shared" si="3430"/>
        <v>3096</v>
      </c>
      <c r="KM752" s="79">
        <f t="shared" si="3431"/>
        <v>0.36857142857142855</v>
      </c>
      <c r="KN752" s="35" t="s">
        <v>190</v>
      </c>
      <c r="KO752" s="27"/>
      <c r="KP752" s="74"/>
      <c r="KQ752" s="75">
        <v>2693</v>
      </c>
      <c r="KR752" s="75">
        <f t="shared" si="3547"/>
        <v>26</v>
      </c>
      <c r="KS752" s="75">
        <v>147</v>
      </c>
      <c r="KT752" s="75">
        <f t="shared" si="3464"/>
        <v>3</v>
      </c>
      <c r="KU752" s="75">
        <v>23</v>
      </c>
      <c r="KV752" s="75">
        <f t="shared" si="3433"/>
        <v>2</v>
      </c>
      <c r="KW752" s="75">
        <v>-3</v>
      </c>
      <c r="KX752" s="77" t="str">
        <f t="shared" si="3434"/>
        <v>グミッツェル</v>
      </c>
      <c r="KY752" s="251">
        <f t="shared" si="3435"/>
        <v>170</v>
      </c>
      <c r="KZ752" s="75">
        <f t="shared" si="3436"/>
        <v>340</v>
      </c>
      <c r="LA752" s="79">
        <f t="shared" si="3437"/>
        <v>0.13076923076923078</v>
      </c>
      <c r="LB752" s="35" t="s">
        <v>191</v>
      </c>
      <c r="LC752" s="27"/>
      <c r="LD752" s="46"/>
      <c r="LE752" s="44"/>
      <c r="LF752" s="44"/>
      <c r="LG752" s="44">
        <v>529</v>
      </c>
      <c r="LH752" s="44">
        <f t="shared" si="3552"/>
        <v>0</v>
      </c>
      <c r="LI752" s="43">
        <v>2</v>
      </c>
      <c r="LJ752" s="44">
        <v>0</v>
      </c>
      <c r="LK752" s="44">
        <v>0</v>
      </c>
      <c r="LL752" s="72" t="str">
        <f t="shared" ref="LL752" si="3579">IF(LE751="","",LL749)</f>
        <v>バイキンティッシュカバー、アンパンブランケット黄色</v>
      </c>
      <c r="LM752" s="247">
        <f t="shared" ref="LM752" si="3580">IF(LF751="","",LM749)</f>
        <v>1000</v>
      </c>
      <c r="LN752" s="44">
        <f t="shared" si="3379"/>
        <v>0</v>
      </c>
      <c r="LO752" s="45"/>
      <c r="LP752" s="35"/>
      <c r="LQ752" s="27"/>
      <c r="LR752" s="240" t="str">
        <f t="shared" si="3341"/>
        <v/>
      </c>
      <c r="LS752" s="44"/>
      <c r="LT752" s="44" t="str">
        <f t="shared" ref="LT752:LT756" si="3581">IF(LS752="","",LS752-LS751)</f>
        <v/>
      </c>
      <c r="LU752" s="44"/>
      <c r="LV752" s="44" t="str">
        <f t="shared" ref="LV752:LV755" si="3582">IF(LU752="","",LU752-LU751)</f>
        <v/>
      </c>
      <c r="LW752" s="44"/>
      <c r="LX752" s="44" t="str">
        <f t="shared" ref="LX752:LX756" si="3583">IF(LW752="","",LW751+LY751-LW752)</f>
        <v/>
      </c>
      <c r="LY752" s="44"/>
      <c r="LZ752" s="43"/>
      <c r="MA752" s="238" t="str">
        <f t="shared" ref="MA752:MA753" si="3584">IF(LS752="","",MA751)</f>
        <v/>
      </c>
      <c r="MB752" s="44" t="str">
        <f t="shared" si="3529"/>
        <v/>
      </c>
      <c r="MC752" s="45" t="str">
        <f t="shared" si="3530"/>
        <v/>
      </c>
      <c r="MD752" s="35"/>
      <c r="ME752" s="27"/>
      <c r="MF752" s="240" t="str">
        <f t="shared" si="3346"/>
        <v/>
      </c>
      <c r="MG752" s="44"/>
      <c r="MH752" s="44" t="str">
        <f t="shared" ref="MH752:MH756" si="3585">IF(MG752="","",MG752-MG751)</f>
        <v/>
      </c>
      <c r="MI752" s="44"/>
      <c r="MJ752" s="44" t="str">
        <f t="shared" ref="MJ752:MJ755" si="3586">IF(MI752="","",MI752-MI751)</f>
        <v/>
      </c>
      <c r="MK752" s="44"/>
      <c r="ML752" s="44" t="str">
        <f t="shared" ref="ML752:ML756" si="3587">IF(MK752="","",MK751+MM751-MK752)</f>
        <v/>
      </c>
      <c r="MM752" s="44"/>
      <c r="MN752" s="43"/>
      <c r="MO752" s="238" t="str">
        <f t="shared" ref="MO752:MO753" si="3588">IF(MG752="","",MO751)</f>
        <v/>
      </c>
      <c r="MP752" s="44" t="str">
        <f t="shared" si="3531"/>
        <v/>
      </c>
      <c r="MQ752" s="45" t="str">
        <f t="shared" si="3532"/>
        <v/>
      </c>
      <c r="MR752" s="35"/>
      <c r="MS752" s="27"/>
      <c r="MT752" s="240" t="str">
        <f t="shared" si="3351"/>
        <v/>
      </c>
      <c r="MU752" s="44"/>
      <c r="MV752" s="44" t="str">
        <f t="shared" ref="MV752:MV756" si="3589">IF(MU752="","",MU752-MU751)</f>
        <v/>
      </c>
      <c r="MW752" s="44"/>
      <c r="MX752" s="44" t="str">
        <f t="shared" ref="MX752:MX755" si="3590">IF(MW752="","",MW752-MW751)</f>
        <v/>
      </c>
      <c r="MY752" s="44"/>
      <c r="MZ752" s="44" t="str">
        <f t="shared" ref="MZ752:MZ756" si="3591">IF(MY752="","",MY751+NA751-MY752)</f>
        <v/>
      </c>
      <c r="NA752" s="44"/>
      <c r="NB752" s="43"/>
      <c r="NC752" s="238" t="str">
        <f t="shared" ref="NC752:NC753" si="3592">IF(MU752="","",NC751)</f>
        <v/>
      </c>
      <c r="ND752" s="44" t="str">
        <f t="shared" si="3533"/>
        <v/>
      </c>
      <c r="NE752" s="45" t="str">
        <f t="shared" si="3534"/>
        <v/>
      </c>
      <c r="NF752" s="35"/>
      <c r="NG752" s="27"/>
      <c r="NH752" s="240" t="str">
        <f t="shared" si="3356"/>
        <v/>
      </c>
      <c r="NI752" s="44"/>
      <c r="NJ752" s="44" t="str">
        <f t="shared" ref="NJ752:NJ756" si="3593">IF(NI752="","",NI752-NI751)</f>
        <v/>
      </c>
      <c r="NK752" s="44"/>
      <c r="NL752" s="44" t="str">
        <f t="shared" ref="NL752:NL755" si="3594">IF(NK752="","",NK752-NK751)</f>
        <v/>
      </c>
      <c r="NM752" s="44"/>
      <c r="NN752" s="44" t="str">
        <f t="shared" ref="NN752:NN756" si="3595">IF(NM752="","",NM751+NO751-NM752)</f>
        <v/>
      </c>
      <c r="NO752" s="44"/>
      <c r="NP752" s="43"/>
      <c r="NQ752" s="238" t="str">
        <f t="shared" ref="NQ752:NQ753" si="3596">IF(NI752="","",NQ751)</f>
        <v/>
      </c>
      <c r="NR752" s="44" t="str">
        <f t="shared" si="3535"/>
        <v/>
      </c>
      <c r="NS752" s="45" t="str">
        <f t="shared" si="3536"/>
        <v/>
      </c>
      <c r="NT752" s="35"/>
    </row>
    <row r="753" spans="1:384" ht="16.5" thickTop="1" thickBot="1" x14ac:dyDescent="0.25">
      <c r="A753" s="38"/>
      <c r="B753" s="39"/>
      <c r="C753" s="40"/>
      <c r="D753" s="40"/>
      <c r="E753" s="40"/>
      <c r="F753" s="140"/>
      <c r="G753" s="140"/>
      <c r="H753" s="42"/>
      <c r="I753" s="44"/>
      <c r="J753" s="44" t="str">
        <f t="shared" si="3555"/>
        <v/>
      </c>
      <c r="K753" s="44"/>
      <c r="L753" s="44" t="str">
        <f t="shared" si="3556"/>
        <v/>
      </c>
      <c r="M753" s="44"/>
      <c r="N753" s="44" t="str">
        <f t="shared" si="3557"/>
        <v/>
      </c>
      <c r="O753" s="44"/>
      <c r="P753" s="43"/>
      <c r="Q753" s="238" t="str">
        <f t="shared" si="3558"/>
        <v/>
      </c>
      <c r="R753" s="44" t="str">
        <f t="shared" si="3516"/>
        <v/>
      </c>
      <c r="S753" s="45" t="str">
        <f t="shared" si="3517"/>
        <v/>
      </c>
      <c r="T753" s="35"/>
      <c r="U753" s="27"/>
      <c r="V753" s="240" t="str">
        <f t="shared" si="3316"/>
        <v/>
      </c>
      <c r="W753" s="247"/>
      <c r="X753" s="44" t="str">
        <f t="shared" si="3559"/>
        <v/>
      </c>
      <c r="Y753" s="44"/>
      <c r="Z753" s="44" t="str">
        <f t="shared" si="3560"/>
        <v/>
      </c>
      <c r="AA753" s="44"/>
      <c r="AB753" s="44" t="str">
        <f t="shared" si="3561"/>
        <v/>
      </c>
      <c r="AC753" s="44"/>
      <c r="AD753" s="43"/>
      <c r="AE753" s="238" t="str">
        <f t="shared" si="3562"/>
        <v/>
      </c>
      <c r="AF753" s="44" t="str">
        <f t="shared" si="3518"/>
        <v/>
      </c>
      <c r="AG753" s="45" t="str">
        <f t="shared" si="3519"/>
        <v/>
      </c>
      <c r="AH753" s="35"/>
      <c r="AI753" s="27"/>
      <c r="AJ753" s="240" t="str">
        <f t="shared" si="3321"/>
        <v/>
      </c>
      <c r="AK753" s="44"/>
      <c r="AL753" s="44" t="str">
        <f t="shared" si="3563"/>
        <v/>
      </c>
      <c r="AM753" s="44"/>
      <c r="AN753" s="44" t="str">
        <f t="shared" si="3564"/>
        <v/>
      </c>
      <c r="AO753" s="44"/>
      <c r="AP753" s="44" t="str">
        <f t="shared" si="3565"/>
        <v/>
      </c>
      <c r="AQ753" s="44"/>
      <c r="AR753" s="43"/>
      <c r="AS753" s="238" t="str">
        <f t="shared" si="3566"/>
        <v/>
      </c>
      <c r="AT753" s="44" t="str">
        <f t="shared" si="3520"/>
        <v/>
      </c>
      <c r="AU753" s="45" t="str">
        <f t="shared" si="3484"/>
        <v/>
      </c>
      <c r="AV753" s="35"/>
      <c r="AW753" s="27"/>
      <c r="AX753" s="240" t="str">
        <f t="shared" si="3326"/>
        <v/>
      </c>
      <c r="AY753" s="44"/>
      <c r="AZ753" s="44" t="str">
        <f t="shared" si="3567"/>
        <v/>
      </c>
      <c r="BA753" s="44"/>
      <c r="BB753" s="44" t="str">
        <f t="shared" si="3568"/>
        <v/>
      </c>
      <c r="BC753" s="44"/>
      <c r="BD753" s="44" t="str">
        <f t="shared" si="3569"/>
        <v/>
      </c>
      <c r="BE753" s="44"/>
      <c r="BF753" s="43"/>
      <c r="BG753" s="238" t="str">
        <f t="shared" si="3570"/>
        <v/>
      </c>
      <c r="BH753" s="44" t="str">
        <f t="shared" si="3521"/>
        <v/>
      </c>
      <c r="BI753" s="45" t="str">
        <f t="shared" si="3522"/>
        <v/>
      </c>
      <c r="BJ753" s="35"/>
      <c r="BK753" s="50"/>
      <c r="BL753" s="240">
        <f>IF($A738="","",$A738)</f>
        <v>45814</v>
      </c>
      <c r="BM753" s="238">
        <v>9815</v>
      </c>
      <c r="BN753" s="238">
        <f t="shared" si="3537"/>
        <v>139</v>
      </c>
      <c r="BO753" s="238">
        <v>383</v>
      </c>
      <c r="BP753" s="87">
        <f t="shared" si="3448"/>
        <v>3</v>
      </c>
      <c r="BQ753" s="238">
        <v>5</v>
      </c>
      <c r="BR753" s="238">
        <f t="shared" si="3385"/>
        <v>4</v>
      </c>
      <c r="BS753" s="238">
        <v>3</v>
      </c>
      <c r="BT753" s="241" t="str">
        <f t="shared" si="3505"/>
        <v>サンリオFAN</v>
      </c>
      <c r="BU753" s="239">
        <f t="shared" si="3506"/>
        <v>1100</v>
      </c>
      <c r="BV753" s="44">
        <f t="shared" si="3538"/>
        <v>4400</v>
      </c>
      <c r="BW753" s="89">
        <f t="shared" si="3539"/>
        <v>0.31654676258992803</v>
      </c>
      <c r="BX753" s="35"/>
      <c r="BY753" s="27"/>
      <c r="BZ753" s="240">
        <f>IF($A738="","",$A738)</f>
        <v>45814</v>
      </c>
      <c r="CA753" s="238">
        <v>16105</v>
      </c>
      <c r="CB753" s="238">
        <f t="shared" si="3540"/>
        <v>39</v>
      </c>
      <c r="CC753" s="238">
        <v>917</v>
      </c>
      <c r="CD753" s="87">
        <f t="shared" si="3450"/>
        <v>1</v>
      </c>
      <c r="CE753" s="238">
        <v>7</v>
      </c>
      <c r="CF753" s="238">
        <f t="shared" si="3391"/>
        <v>2</v>
      </c>
      <c r="CG753" s="238">
        <v>3</v>
      </c>
      <c r="CH753" s="241" t="str">
        <f t="shared" si="3392"/>
        <v>ジャグラーサウンドフラッシュ</v>
      </c>
      <c r="CI753" s="239">
        <f t="shared" si="3393"/>
        <v>800</v>
      </c>
      <c r="CJ753" s="44">
        <f t="shared" si="3394"/>
        <v>1600</v>
      </c>
      <c r="CK753" s="89">
        <f t="shared" si="3395"/>
        <v>0.41025641025641024</v>
      </c>
      <c r="CL753" s="35"/>
      <c r="CM753" s="27"/>
      <c r="CN753" s="240">
        <f>IF($A738="","",$A738)</f>
        <v>45814</v>
      </c>
      <c r="CO753" s="238">
        <v>15926</v>
      </c>
      <c r="CP753" s="238">
        <f t="shared" si="3541"/>
        <v>135</v>
      </c>
      <c r="CQ753" s="238">
        <v>685</v>
      </c>
      <c r="CR753" s="87">
        <f t="shared" si="3452"/>
        <v>3</v>
      </c>
      <c r="CS753" s="238">
        <v>14</v>
      </c>
      <c r="CT753" s="238">
        <f t="shared" si="3397"/>
        <v>2</v>
      </c>
      <c r="CU753" s="238">
        <v>0</v>
      </c>
      <c r="CV753" s="241" t="str">
        <f t="shared" si="3398"/>
        <v>ギャルキティキーケース</v>
      </c>
      <c r="CW753" s="239">
        <f t="shared" si="3399"/>
        <v>726</v>
      </c>
      <c r="CX753" s="44">
        <f t="shared" si="3400"/>
        <v>1452</v>
      </c>
      <c r="CY753" s="89">
        <f t="shared" si="3401"/>
        <v>0.10755555555555556</v>
      </c>
      <c r="CZ753" s="35"/>
      <c r="DA753" s="58"/>
      <c r="DB753" s="240">
        <f>IF($A738="","",$A738)</f>
        <v>45814</v>
      </c>
      <c r="DC753" s="238">
        <v>6039</v>
      </c>
      <c r="DD753" s="238">
        <f t="shared" si="3542"/>
        <v>10</v>
      </c>
      <c r="DE753" s="238">
        <v>217</v>
      </c>
      <c r="DF753" s="87">
        <f t="shared" si="3454"/>
        <v>0</v>
      </c>
      <c r="DG753" s="238">
        <v>12</v>
      </c>
      <c r="DH753" s="238">
        <f t="shared" si="3403"/>
        <v>0</v>
      </c>
      <c r="DI753" s="238">
        <v>0</v>
      </c>
      <c r="DJ753" s="241" t="str">
        <f t="shared" si="3404"/>
        <v>ジャグラーサウンドボタン</v>
      </c>
      <c r="DK753" s="239">
        <f t="shared" si="3405"/>
        <v>748</v>
      </c>
      <c r="DL753" s="44">
        <f t="shared" si="3406"/>
        <v>0</v>
      </c>
      <c r="DM753" s="89">
        <f t="shared" si="3407"/>
        <v>0</v>
      </c>
      <c r="DN753" s="35"/>
      <c r="DO753" s="27"/>
      <c r="DP753" s="240">
        <f>IF($A738="","",$A738)</f>
        <v>45814</v>
      </c>
      <c r="DQ753" s="238">
        <v>16142</v>
      </c>
      <c r="DR753" s="238">
        <f t="shared" si="3543"/>
        <v>41</v>
      </c>
      <c r="DS753" s="238">
        <v>1160</v>
      </c>
      <c r="DT753" s="87">
        <f t="shared" si="3456"/>
        <v>2</v>
      </c>
      <c r="DU753" s="238">
        <v>13</v>
      </c>
      <c r="DV753" s="238">
        <f t="shared" si="3409"/>
        <v>3</v>
      </c>
      <c r="DW753" s="238">
        <v>0</v>
      </c>
      <c r="DX753" s="241" t="str">
        <f t="shared" si="3410"/>
        <v>ゴールドイヤホン</v>
      </c>
      <c r="DY753" s="239">
        <f t="shared" si="3411"/>
        <v>770</v>
      </c>
      <c r="DZ753" s="44">
        <f t="shared" si="3412"/>
        <v>2310</v>
      </c>
      <c r="EA753" s="89">
        <f t="shared" si="3413"/>
        <v>0.56341463414634141</v>
      </c>
      <c r="EB753" s="35"/>
      <c r="EC753" s="27"/>
      <c r="ED753" s="240" t="str">
        <f t="shared" si="3331"/>
        <v/>
      </c>
      <c r="EE753" s="44"/>
      <c r="EF753" s="44" t="str">
        <f t="shared" si="3571"/>
        <v/>
      </c>
      <c r="EG753" s="44"/>
      <c r="EH753" s="44" t="str">
        <f t="shared" si="3572"/>
        <v/>
      </c>
      <c r="EI753" s="44"/>
      <c r="EJ753" s="44" t="str">
        <f t="shared" si="3573"/>
        <v/>
      </c>
      <c r="EK753" s="44"/>
      <c r="EL753" s="43"/>
      <c r="EM753" s="238" t="str">
        <f t="shared" si="3574"/>
        <v/>
      </c>
      <c r="EN753" s="44" t="str">
        <f t="shared" si="3523"/>
        <v/>
      </c>
      <c r="EO753" s="45" t="str">
        <f t="shared" si="3524"/>
        <v/>
      </c>
      <c r="EP753" s="35"/>
      <c r="EQ753" s="27"/>
      <c r="ER753" s="240" t="str">
        <f t="shared" si="3336"/>
        <v/>
      </c>
      <c r="ES753" s="44"/>
      <c r="ET753" s="44" t="str">
        <f t="shared" si="3575"/>
        <v/>
      </c>
      <c r="EU753" s="44"/>
      <c r="EV753" s="44" t="str">
        <f t="shared" si="3576"/>
        <v/>
      </c>
      <c r="EW753" s="44"/>
      <c r="EX753" s="44" t="str">
        <f t="shared" si="3577"/>
        <v/>
      </c>
      <c r="EY753" s="44"/>
      <c r="EZ753" s="43"/>
      <c r="FA753" s="238" t="str">
        <f t="shared" si="3578"/>
        <v/>
      </c>
      <c r="FB753" s="44" t="str">
        <f t="shared" si="3525"/>
        <v/>
      </c>
      <c r="FC753" s="45" t="str">
        <f t="shared" si="3526"/>
        <v/>
      </c>
      <c r="FD753" s="35"/>
      <c r="HW753" s="181"/>
      <c r="IY753" s="33"/>
      <c r="IZ753" s="240">
        <f>IF($A738="","",$A738)</f>
        <v>45814</v>
      </c>
      <c r="JA753" s="238">
        <v>4502</v>
      </c>
      <c r="JB753" s="238">
        <f t="shared" si="3544"/>
        <v>6</v>
      </c>
      <c r="JC753" s="238">
        <v>251</v>
      </c>
      <c r="JD753" s="87">
        <f t="shared" si="3458"/>
        <v>1</v>
      </c>
      <c r="JE753" s="238">
        <v>9</v>
      </c>
      <c r="JF753" s="238">
        <f t="shared" si="3415"/>
        <v>1</v>
      </c>
      <c r="JG753" s="238">
        <v>0</v>
      </c>
      <c r="JH753" s="241" t="str">
        <f t="shared" si="3416"/>
        <v>お菓子ウォレット</v>
      </c>
      <c r="JI753" s="239">
        <f t="shared" si="3417"/>
        <v>800</v>
      </c>
      <c r="JJ753" s="44">
        <f t="shared" si="3418"/>
        <v>800</v>
      </c>
      <c r="JK753" s="89">
        <f t="shared" si="3419"/>
        <v>1.3333333333333333</v>
      </c>
      <c r="JL753" s="35"/>
      <c r="JM753" s="27"/>
      <c r="JN753" s="240">
        <f>IF($A738="","",$A738)</f>
        <v>45814</v>
      </c>
      <c r="JO753" s="238">
        <v>3721</v>
      </c>
      <c r="JP753" s="238">
        <f t="shared" si="3545"/>
        <v>66</v>
      </c>
      <c r="JQ753" s="238">
        <v>110</v>
      </c>
      <c r="JR753" s="87">
        <f t="shared" si="3460"/>
        <v>1</v>
      </c>
      <c r="JS753" s="238">
        <v>13</v>
      </c>
      <c r="JT753" s="238">
        <f t="shared" si="3421"/>
        <v>1</v>
      </c>
      <c r="JU753" s="238">
        <v>0</v>
      </c>
      <c r="JV753" s="241" t="str">
        <f t="shared" si="3422"/>
        <v>ジャグラーイヤホン</v>
      </c>
      <c r="JW753" s="239">
        <f t="shared" si="3423"/>
        <v>1100</v>
      </c>
      <c r="JX753" s="44">
        <f t="shared" si="3424"/>
        <v>1100</v>
      </c>
      <c r="JY753" s="89">
        <f t="shared" si="3425"/>
        <v>0.16666666666666666</v>
      </c>
      <c r="JZ753" s="35"/>
      <c r="KA753" s="245"/>
      <c r="KB753" s="240">
        <f>IF($A738="","",$A738)</f>
        <v>45814</v>
      </c>
      <c r="KC753" s="238">
        <v>2682</v>
      </c>
      <c r="KD753" s="238">
        <f t="shared" si="3546"/>
        <v>62</v>
      </c>
      <c r="KE753" s="238">
        <v>138</v>
      </c>
      <c r="KF753" s="87">
        <f t="shared" si="3462"/>
        <v>1</v>
      </c>
      <c r="KG753" s="238">
        <v>8</v>
      </c>
      <c r="KH753" s="238">
        <f t="shared" si="3427"/>
        <v>1</v>
      </c>
      <c r="KI753" s="238">
        <v>2</v>
      </c>
      <c r="KJ753" s="241" t="str">
        <f t="shared" si="3428"/>
        <v>サンリオFAN</v>
      </c>
      <c r="KK753" s="239">
        <f t="shared" si="3429"/>
        <v>1100</v>
      </c>
      <c r="KL753" s="44">
        <f t="shared" si="3430"/>
        <v>1100</v>
      </c>
      <c r="KM753" s="89">
        <f t="shared" si="3431"/>
        <v>0.17741935483870969</v>
      </c>
      <c r="KN753" s="35"/>
      <c r="KO753" s="27"/>
      <c r="KP753" s="240">
        <f>IF($A738="","",$A738)</f>
        <v>45814</v>
      </c>
      <c r="KQ753" s="238">
        <v>2649</v>
      </c>
      <c r="KR753" s="238">
        <f t="shared" si="3547"/>
        <v>9</v>
      </c>
      <c r="KS753" s="238">
        <v>103</v>
      </c>
      <c r="KT753" s="87">
        <f t="shared" si="3464"/>
        <v>0</v>
      </c>
      <c r="KU753" s="238">
        <v>15</v>
      </c>
      <c r="KV753" s="238">
        <f t="shared" si="3433"/>
        <v>0</v>
      </c>
      <c r="KW753" s="238">
        <v>0</v>
      </c>
      <c r="KX753" s="241" t="str">
        <f t="shared" si="3434"/>
        <v>猫アイシャドウ</v>
      </c>
      <c r="KY753" s="239">
        <f t="shared" si="3435"/>
        <v>1034</v>
      </c>
      <c r="KZ753" s="44">
        <f t="shared" si="3436"/>
        <v>0</v>
      </c>
      <c r="LA753" s="89">
        <f t="shared" si="3437"/>
        <v>0</v>
      </c>
      <c r="LB753" s="35"/>
      <c r="LC753" s="27"/>
      <c r="LD753" s="74"/>
      <c r="LE753" s="75"/>
      <c r="LF753" s="75"/>
      <c r="LG753" s="75">
        <v>1165</v>
      </c>
      <c r="LH753" s="75">
        <f t="shared" si="3552"/>
        <v>0</v>
      </c>
      <c r="LI753" s="76">
        <v>2</v>
      </c>
      <c r="LJ753" s="75">
        <v>0</v>
      </c>
      <c r="LK753" s="75">
        <v>0</v>
      </c>
      <c r="LL753" s="77" t="str">
        <f t="shared" ref="LL753" si="3597">IF(LE751="","",LL750)</f>
        <v>スヌーピー、アンパンマンぬいぐるみ</v>
      </c>
      <c r="LM753" s="251">
        <f t="shared" ref="LM753" si="3598">IF(LF751="","",LM750)</f>
        <v>1000</v>
      </c>
      <c r="LN753" s="75">
        <f t="shared" si="3379"/>
        <v>0</v>
      </c>
      <c r="LO753" s="79"/>
      <c r="LP753" s="35"/>
      <c r="LQ753" s="27"/>
      <c r="LR753" s="240" t="str">
        <f t="shared" si="3341"/>
        <v/>
      </c>
      <c r="LS753" s="44"/>
      <c r="LT753" s="44" t="str">
        <f t="shared" si="3581"/>
        <v/>
      </c>
      <c r="LU753" s="44"/>
      <c r="LV753" s="44" t="str">
        <f t="shared" si="3582"/>
        <v/>
      </c>
      <c r="LW753" s="44"/>
      <c r="LX753" s="44" t="str">
        <f t="shared" si="3583"/>
        <v/>
      </c>
      <c r="LY753" s="44"/>
      <c r="LZ753" s="43"/>
      <c r="MA753" s="238" t="str">
        <f t="shared" si="3584"/>
        <v/>
      </c>
      <c r="MB753" s="44" t="str">
        <f t="shared" si="3529"/>
        <v/>
      </c>
      <c r="MC753" s="45" t="str">
        <f t="shared" si="3530"/>
        <v/>
      </c>
      <c r="MD753" s="35"/>
      <c r="ME753" s="27"/>
      <c r="MF753" s="240" t="str">
        <f t="shared" si="3346"/>
        <v/>
      </c>
      <c r="MG753" s="44"/>
      <c r="MH753" s="44" t="str">
        <f t="shared" si="3585"/>
        <v/>
      </c>
      <c r="MI753" s="44"/>
      <c r="MJ753" s="44" t="str">
        <f t="shared" si="3586"/>
        <v/>
      </c>
      <c r="MK753" s="44"/>
      <c r="ML753" s="44" t="str">
        <f t="shared" si="3587"/>
        <v/>
      </c>
      <c r="MM753" s="44"/>
      <c r="MN753" s="43"/>
      <c r="MO753" s="238" t="str">
        <f t="shared" si="3588"/>
        <v/>
      </c>
      <c r="MP753" s="44" t="str">
        <f t="shared" si="3531"/>
        <v/>
      </c>
      <c r="MQ753" s="45" t="str">
        <f t="shared" si="3532"/>
        <v/>
      </c>
      <c r="MR753" s="35"/>
      <c r="MS753" s="27"/>
      <c r="MT753" s="240" t="str">
        <f t="shared" si="3351"/>
        <v/>
      </c>
      <c r="MU753" s="44"/>
      <c r="MV753" s="44" t="str">
        <f t="shared" si="3589"/>
        <v/>
      </c>
      <c r="MW753" s="44"/>
      <c r="MX753" s="44" t="str">
        <f t="shared" si="3590"/>
        <v/>
      </c>
      <c r="MY753" s="44"/>
      <c r="MZ753" s="44" t="str">
        <f t="shared" si="3591"/>
        <v/>
      </c>
      <c r="NA753" s="44"/>
      <c r="NB753" s="43"/>
      <c r="NC753" s="238" t="str">
        <f t="shared" si="3592"/>
        <v/>
      </c>
      <c r="ND753" s="44" t="str">
        <f t="shared" si="3533"/>
        <v/>
      </c>
      <c r="NE753" s="45" t="str">
        <f t="shared" si="3534"/>
        <v/>
      </c>
      <c r="NF753" s="35"/>
      <c r="NG753" s="27"/>
      <c r="NH753" s="240" t="str">
        <f t="shared" si="3356"/>
        <v/>
      </c>
      <c r="NI753" s="44"/>
      <c r="NJ753" s="44" t="str">
        <f t="shared" si="3593"/>
        <v/>
      </c>
      <c r="NK753" s="44"/>
      <c r="NL753" s="44" t="str">
        <f t="shared" si="3594"/>
        <v/>
      </c>
      <c r="NM753" s="44"/>
      <c r="NN753" s="44" t="str">
        <f t="shared" si="3595"/>
        <v/>
      </c>
      <c r="NO753" s="44"/>
      <c r="NP753" s="43"/>
      <c r="NQ753" s="238" t="str">
        <f t="shared" si="3596"/>
        <v/>
      </c>
      <c r="NR753" s="44" t="str">
        <f t="shared" si="3535"/>
        <v/>
      </c>
      <c r="NS753" s="45" t="str">
        <f t="shared" si="3536"/>
        <v/>
      </c>
      <c r="NT753" s="35"/>
    </row>
    <row r="754" spans="1:384" ht="15.75" thickTop="1" x14ac:dyDescent="0.2">
      <c r="A754" s="38"/>
      <c r="B754" s="39"/>
      <c r="C754" s="40"/>
      <c r="D754" s="40"/>
      <c r="E754" s="40"/>
      <c r="F754" s="140"/>
      <c r="G754" s="140"/>
      <c r="H754" s="42"/>
      <c r="I754" s="44"/>
      <c r="J754" s="44" t="str">
        <f t="shared" si="3555"/>
        <v/>
      </c>
      <c r="K754" s="44"/>
      <c r="L754" s="44" t="str">
        <f t="shared" si="3556"/>
        <v/>
      </c>
      <c r="M754" s="44"/>
      <c r="N754" s="44" t="str">
        <f t="shared" si="3557"/>
        <v/>
      </c>
      <c r="O754" s="44"/>
      <c r="P754" s="43"/>
      <c r="Q754" s="238" t="str">
        <f t="shared" si="3558"/>
        <v/>
      </c>
      <c r="R754" s="44" t="str">
        <f t="shared" si="3516"/>
        <v/>
      </c>
      <c r="S754" s="45" t="str">
        <f t="shared" si="3517"/>
        <v/>
      </c>
      <c r="T754" s="35"/>
      <c r="U754" s="27"/>
      <c r="V754" s="46"/>
      <c r="W754" s="247"/>
      <c r="X754" s="44" t="str">
        <f t="shared" si="3559"/>
        <v/>
      </c>
      <c r="Y754" s="44"/>
      <c r="Z754" s="44" t="str">
        <f t="shared" si="3560"/>
        <v/>
      </c>
      <c r="AA754" s="44"/>
      <c r="AB754" s="44" t="str">
        <f t="shared" si="3561"/>
        <v/>
      </c>
      <c r="AC754" s="44"/>
      <c r="AD754" s="44"/>
      <c r="AE754" s="44"/>
      <c r="AF754" s="44" t="str">
        <f t="shared" si="3518"/>
        <v/>
      </c>
      <c r="AG754" s="45" t="str">
        <f t="shared" si="3519"/>
        <v/>
      </c>
      <c r="AH754" s="35"/>
      <c r="AI754" s="27"/>
      <c r="AJ754" s="46"/>
      <c r="AK754" s="44"/>
      <c r="AL754" s="44" t="str">
        <f t="shared" si="3563"/>
        <v/>
      </c>
      <c r="AM754" s="44"/>
      <c r="AN754" s="44" t="str">
        <f t="shared" si="3564"/>
        <v/>
      </c>
      <c r="AO754" s="44"/>
      <c r="AP754" s="44" t="str">
        <f t="shared" si="3565"/>
        <v/>
      </c>
      <c r="AQ754" s="44"/>
      <c r="AR754" s="44"/>
      <c r="AS754" s="44"/>
      <c r="AT754" s="44" t="str">
        <f t="shared" si="3520"/>
        <v/>
      </c>
      <c r="AU754" s="45" t="str">
        <f t="shared" si="3484"/>
        <v/>
      </c>
      <c r="AV754" s="35"/>
      <c r="AW754" s="27"/>
      <c r="AX754" s="46"/>
      <c r="AY754" s="44"/>
      <c r="AZ754" s="44" t="str">
        <f t="shared" si="3567"/>
        <v/>
      </c>
      <c r="BA754" s="44"/>
      <c r="BB754" s="44" t="str">
        <f t="shared" si="3568"/>
        <v/>
      </c>
      <c r="BC754" s="44"/>
      <c r="BD754" s="44" t="str">
        <f t="shared" si="3569"/>
        <v/>
      </c>
      <c r="BE754" s="44"/>
      <c r="BF754" s="44"/>
      <c r="BG754" s="44"/>
      <c r="BH754" s="44" t="str">
        <f t="shared" si="3521"/>
        <v/>
      </c>
      <c r="BI754" s="45" t="str">
        <f t="shared" si="3522"/>
        <v/>
      </c>
      <c r="BJ754" s="35"/>
      <c r="BK754" s="50"/>
      <c r="BL754" s="46"/>
      <c r="BM754" s="44">
        <v>8547</v>
      </c>
      <c r="BN754" s="44">
        <f t="shared" si="3537"/>
        <v>74</v>
      </c>
      <c r="BO754" s="44">
        <v>250</v>
      </c>
      <c r="BP754" s="44">
        <f t="shared" si="3448"/>
        <v>1</v>
      </c>
      <c r="BQ754" s="44">
        <v>34</v>
      </c>
      <c r="BR754" s="44">
        <f t="shared" si="3385"/>
        <v>1</v>
      </c>
      <c r="BS754" s="43">
        <v>0</v>
      </c>
      <c r="BT754" s="106" t="str">
        <f t="shared" si="3505"/>
        <v>ミニ香水</v>
      </c>
      <c r="BU754" s="247">
        <f t="shared" si="3506"/>
        <v>1000</v>
      </c>
      <c r="BV754" s="43">
        <f t="shared" si="3538"/>
        <v>1000</v>
      </c>
      <c r="BW754" s="45">
        <f t="shared" si="3539"/>
        <v>0.13513513513513514</v>
      </c>
      <c r="BX754" s="35"/>
      <c r="BY754" s="27"/>
      <c r="BZ754" s="46"/>
      <c r="CA754" s="44">
        <v>18150</v>
      </c>
      <c r="CB754" s="44">
        <f t="shared" si="3540"/>
        <v>23</v>
      </c>
      <c r="CC754" s="44">
        <v>1015</v>
      </c>
      <c r="CD754" s="44">
        <f t="shared" si="3450"/>
        <v>1</v>
      </c>
      <c r="CE754" s="44">
        <v>14</v>
      </c>
      <c r="CF754" s="44">
        <f t="shared" si="3391"/>
        <v>1</v>
      </c>
      <c r="CG754" s="43">
        <v>0</v>
      </c>
      <c r="CH754" s="106" t="str">
        <f t="shared" si="3392"/>
        <v>ジャグラーイヤホン</v>
      </c>
      <c r="CI754" s="247">
        <f t="shared" si="3393"/>
        <v>1100</v>
      </c>
      <c r="CJ754" s="43">
        <f t="shared" si="3394"/>
        <v>1100</v>
      </c>
      <c r="CK754" s="45">
        <f t="shared" si="3395"/>
        <v>0.47826086956521741</v>
      </c>
      <c r="CL754" s="35"/>
      <c r="CM754" s="27"/>
      <c r="CN754" s="46"/>
      <c r="CO754" s="44">
        <v>13997</v>
      </c>
      <c r="CP754" s="44">
        <f t="shared" si="3541"/>
        <v>24</v>
      </c>
      <c r="CQ754" s="44">
        <v>540</v>
      </c>
      <c r="CR754" s="44">
        <f t="shared" si="3452"/>
        <v>1</v>
      </c>
      <c r="CS754" s="44">
        <v>14</v>
      </c>
      <c r="CT754" s="44">
        <f t="shared" si="3397"/>
        <v>1</v>
      </c>
      <c r="CU754" s="43">
        <v>4</v>
      </c>
      <c r="CV754" s="106" t="str">
        <f t="shared" si="3398"/>
        <v>モンチッチヘアゴム</v>
      </c>
      <c r="CW754" s="247">
        <f t="shared" si="3399"/>
        <v>440</v>
      </c>
      <c r="CX754" s="43">
        <f t="shared" si="3400"/>
        <v>440</v>
      </c>
      <c r="CY754" s="45">
        <f t="shared" si="3401"/>
        <v>0.18333333333333332</v>
      </c>
      <c r="CZ754" s="35"/>
      <c r="DA754" s="58"/>
      <c r="DB754" s="46"/>
      <c r="DC754" s="44">
        <v>5820</v>
      </c>
      <c r="DD754" s="44">
        <f t="shared" si="3542"/>
        <v>7</v>
      </c>
      <c r="DE754" s="44">
        <v>193</v>
      </c>
      <c r="DF754" s="44">
        <f t="shared" si="3454"/>
        <v>0</v>
      </c>
      <c r="DG754" s="44">
        <v>14</v>
      </c>
      <c r="DH754" s="44">
        <f t="shared" si="3403"/>
        <v>0</v>
      </c>
      <c r="DI754" s="43">
        <v>-4</v>
      </c>
      <c r="DJ754" s="106" t="str">
        <f t="shared" si="3404"/>
        <v>ペヤングイヤホン</v>
      </c>
      <c r="DK754" s="247">
        <f t="shared" si="3405"/>
        <v>1100</v>
      </c>
      <c r="DL754" s="43">
        <f t="shared" si="3406"/>
        <v>0</v>
      </c>
      <c r="DM754" s="45">
        <f t="shared" si="3407"/>
        <v>0</v>
      </c>
      <c r="DN754" s="35"/>
      <c r="DO754" s="27"/>
      <c r="DP754" s="46"/>
      <c r="DQ754" s="44">
        <v>15090</v>
      </c>
      <c r="DR754" s="44">
        <f t="shared" si="3543"/>
        <v>82</v>
      </c>
      <c r="DS754" s="44">
        <v>1077</v>
      </c>
      <c r="DT754" s="44">
        <f t="shared" si="3456"/>
        <v>5</v>
      </c>
      <c r="DU754" s="44">
        <v>5</v>
      </c>
      <c r="DV754" s="44">
        <f t="shared" si="3409"/>
        <v>6</v>
      </c>
      <c r="DW754" s="43">
        <v>4</v>
      </c>
      <c r="DX754" s="106" t="str">
        <f t="shared" si="3410"/>
        <v>サンリオFAN</v>
      </c>
      <c r="DY754" s="247">
        <f t="shared" si="3411"/>
        <v>1100</v>
      </c>
      <c r="DZ754" s="43">
        <f t="shared" si="3412"/>
        <v>6600</v>
      </c>
      <c r="EA754" s="45">
        <f t="shared" si="3413"/>
        <v>0.80487804878048785</v>
      </c>
      <c r="EB754" s="35"/>
      <c r="EC754" s="27"/>
      <c r="ED754" s="46"/>
      <c r="EE754" s="247"/>
      <c r="EF754" s="44" t="str">
        <f t="shared" ref="EF754:EF756" si="3599">IF(EE754="","",EE754-EE753)</f>
        <v/>
      </c>
      <c r="EG754" s="44"/>
      <c r="EH754" s="44" t="str">
        <f t="shared" ref="EH754:EH755" si="3600">IF(EG754="","",EG754-EG753)</f>
        <v/>
      </c>
      <c r="EI754" s="44"/>
      <c r="EJ754" s="44" t="str">
        <f t="shared" ref="EJ754:EJ756" si="3601">IF(EI754="","",EI753+EK753-EI754)</f>
        <v/>
      </c>
      <c r="EK754" s="44"/>
      <c r="EL754" s="44"/>
      <c r="EM754" s="44"/>
      <c r="EN754" s="44" t="str">
        <f t="shared" ref="EN754:EN780" si="3602">IF(EM754="","",EJ754*EM754)</f>
        <v/>
      </c>
      <c r="EO754" s="45" t="str">
        <f t="shared" ref="EO754:EO780" si="3603">IF(EN754="","",EN754/(EF754*100))</f>
        <v/>
      </c>
      <c r="EP754" s="35"/>
      <c r="EQ754" s="27"/>
      <c r="ER754" s="46"/>
      <c r="ES754" s="247"/>
      <c r="ET754" s="44" t="str">
        <f t="shared" ref="ET754:ET756" si="3604">IF(ES754="","",ES754-ES753)</f>
        <v/>
      </c>
      <c r="EU754" s="44"/>
      <c r="EV754" s="44" t="str">
        <f t="shared" ref="EV754:EV755" si="3605">IF(EU754="","",EU754-EU753)</f>
        <v/>
      </c>
      <c r="EW754" s="44"/>
      <c r="EX754" s="44" t="str">
        <f t="shared" ref="EX754:EX756" si="3606">IF(EW754="","",EW753+EY753-EW754)</f>
        <v/>
      </c>
      <c r="EY754" s="44"/>
      <c r="EZ754" s="44"/>
      <c r="FA754" s="44"/>
      <c r="FB754" s="44" t="str">
        <f t="shared" ref="FB754:FB785" si="3607">IF(FA754="","",EX754*FA754)</f>
        <v/>
      </c>
      <c r="FC754" s="45" t="str">
        <f t="shared" ref="FC754:FC785" si="3608">IF(FB754="","",FB754/(ET754*100))</f>
        <v/>
      </c>
      <c r="FD754" s="35"/>
      <c r="HW754" s="181"/>
      <c r="IY754" s="33"/>
      <c r="IZ754" s="46"/>
      <c r="JA754" s="44">
        <v>2576</v>
      </c>
      <c r="JB754" s="44">
        <f t="shared" si="3544"/>
        <v>12</v>
      </c>
      <c r="JC754" s="44">
        <v>73</v>
      </c>
      <c r="JD754" s="44">
        <f t="shared" si="3458"/>
        <v>0</v>
      </c>
      <c r="JE754" s="44">
        <v>26</v>
      </c>
      <c r="JF754" s="44">
        <f t="shared" si="3415"/>
        <v>0</v>
      </c>
      <c r="JG754" s="43">
        <v>0</v>
      </c>
      <c r="JH754" s="106" t="str">
        <f t="shared" si="3416"/>
        <v>ミニ香水</v>
      </c>
      <c r="JI754" s="247">
        <f t="shared" si="3417"/>
        <v>1100</v>
      </c>
      <c r="JJ754" s="43">
        <f t="shared" si="3418"/>
        <v>0</v>
      </c>
      <c r="JK754" s="45">
        <f t="shared" si="3419"/>
        <v>0</v>
      </c>
      <c r="JL754" s="35"/>
      <c r="JM754" s="27"/>
      <c r="JN754" s="46"/>
      <c r="JO754" s="44">
        <v>3313</v>
      </c>
      <c r="JP754" s="44">
        <f t="shared" si="3545"/>
        <v>20</v>
      </c>
      <c r="JQ754" s="44">
        <v>75</v>
      </c>
      <c r="JR754" s="44">
        <f t="shared" si="3460"/>
        <v>2</v>
      </c>
      <c r="JS754" s="44">
        <v>8</v>
      </c>
      <c r="JT754" s="44">
        <f t="shared" si="3421"/>
        <v>2</v>
      </c>
      <c r="JU754" s="43">
        <v>0</v>
      </c>
      <c r="JV754" s="106" t="str">
        <f t="shared" si="3422"/>
        <v>ジャグラーサウンドボタン</v>
      </c>
      <c r="JW754" s="247">
        <f t="shared" si="3423"/>
        <v>900</v>
      </c>
      <c r="JX754" s="43">
        <f t="shared" si="3424"/>
        <v>1800</v>
      </c>
      <c r="JY754" s="45">
        <f t="shared" si="3425"/>
        <v>0.9</v>
      </c>
      <c r="JZ754" s="35"/>
      <c r="KA754" s="245"/>
      <c r="KB754" s="46"/>
      <c r="KC754" s="44">
        <v>2286</v>
      </c>
      <c r="KD754" s="44">
        <f t="shared" si="3546"/>
        <v>32</v>
      </c>
      <c r="KE754" s="44">
        <v>79</v>
      </c>
      <c r="KF754" s="44">
        <f t="shared" si="3462"/>
        <v>0</v>
      </c>
      <c r="KG754" s="44">
        <v>19</v>
      </c>
      <c r="KH754" s="44">
        <f t="shared" si="3427"/>
        <v>0</v>
      </c>
      <c r="KI754" s="43">
        <v>-2</v>
      </c>
      <c r="KJ754" s="106" t="str">
        <f t="shared" si="3428"/>
        <v>サンリオキーケース</v>
      </c>
      <c r="KK754" s="247">
        <f t="shared" si="3429"/>
        <v>726</v>
      </c>
      <c r="KL754" s="43">
        <f t="shared" si="3430"/>
        <v>0</v>
      </c>
      <c r="KM754" s="45">
        <f t="shared" si="3431"/>
        <v>0</v>
      </c>
      <c r="KN754" s="35"/>
      <c r="KO754" s="27"/>
      <c r="KP754" s="46"/>
      <c r="KQ754" s="44">
        <v>2679</v>
      </c>
      <c r="KR754" s="44">
        <f t="shared" si="3547"/>
        <v>29</v>
      </c>
      <c r="KS754" s="44">
        <v>60</v>
      </c>
      <c r="KT754" s="44">
        <f t="shared" si="3464"/>
        <v>0</v>
      </c>
      <c r="KU754" s="44">
        <v>10</v>
      </c>
      <c r="KV754" s="44">
        <f t="shared" si="3433"/>
        <v>0</v>
      </c>
      <c r="KW754" s="43">
        <v>0</v>
      </c>
      <c r="KX754" s="106" t="str">
        <f t="shared" si="3434"/>
        <v>たまごっちアイカラー</v>
      </c>
      <c r="KY754" s="247">
        <f t="shared" si="3435"/>
        <v>1200</v>
      </c>
      <c r="KZ754" s="43">
        <f t="shared" si="3436"/>
        <v>0</v>
      </c>
      <c r="LA754" s="45">
        <f t="shared" si="3437"/>
        <v>0</v>
      </c>
      <c r="LB754" s="35"/>
      <c r="LC754" s="27"/>
      <c r="LD754" s="240">
        <f>IF(A740="","",A740)</f>
        <v>45821</v>
      </c>
      <c r="LE754" s="238">
        <v>65284</v>
      </c>
      <c r="LF754" s="254">
        <f>IF(LE754="","",LE754-LE751)</f>
        <v>42</v>
      </c>
      <c r="LG754" s="238">
        <v>444</v>
      </c>
      <c r="LH754" s="238">
        <f t="shared" si="3509"/>
        <v>0</v>
      </c>
      <c r="LI754" s="43">
        <v>2</v>
      </c>
      <c r="LJ754" s="43">
        <v>0</v>
      </c>
      <c r="LK754" s="238">
        <v>0</v>
      </c>
      <c r="LL754" s="246" t="str">
        <f t="shared" ref="LL754" si="3609">IF(LE754="","",LL751)</f>
        <v>コキンちゃん、赤ちゃんマン</v>
      </c>
      <c r="LM754" s="239">
        <f t="shared" ref="LM754" si="3610">IF(LF754="","",LM751)</f>
        <v>1000</v>
      </c>
      <c r="LN754" s="87">
        <f t="shared" si="3379"/>
        <v>0</v>
      </c>
      <c r="LO754" s="242"/>
      <c r="LP754" s="35"/>
      <c r="LQ754" s="27"/>
      <c r="LR754" s="46"/>
      <c r="LS754" s="247"/>
      <c r="LT754" s="44" t="str">
        <f t="shared" si="3581"/>
        <v/>
      </c>
      <c r="LU754" s="44"/>
      <c r="LV754" s="44" t="str">
        <f t="shared" si="3582"/>
        <v/>
      </c>
      <c r="LW754" s="44"/>
      <c r="LX754" s="44" t="str">
        <f t="shared" si="3583"/>
        <v/>
      </c>
      <c r="LY754" s="44"/>
      <c r="LZ754" s="44"/>
      <c r="MA754" s="44"/>
      <c r="MB754" s="44" t="str">
        <f t="shared" si="3529"/>
        <v/>
      </c>
      <c r="MC754" s="45" t="str">
        <f t="shared" si="3530"/>
        <v/>
      </c>
      <c r="MD754" s="35"/>
      <c r="ME754" s="27"/>
      <c r="MF754" s="46"/>
      <c r="MG754" s="247"/>
      <c r="MH754" s="44" t="str">
        <f t="shared" si="3585"/>
        <v/>
      </c>
      <c r="MI754" s="44"/>
      <c r="MJ754" s="44" t="str">
        <f t="shared" si="3586"/>
        <v/>
      </c>
      <c r="MK754" s="44"/>
      <c r="ML754" s="44" t="str">
        <f t="shared" si="3587"/>
        <v/>
      </c>
      <c r="MM754" s="44"/>
      <c r="MN754" s="44"/>
      <c r="MO754" s="44"/>
      <c r="MP754" s="44" t="str">
        <f t="shared" si="3531"/>
        <v/>
      </c>
      <c r="MQ754" s="45" t="str">
        <f t="shared" si="3532"/>
        <v/>
      </c>
      <c r="MR754" s="35"/>
      <c r="MS754" s="27"/>
      <c r="MT754" s="46"/>
      <c r="MU754" s="247"/>
      <c r="MV754" s="44" t="str">
        <f t="shared" si="3589"/>
        <v/>
      </c>
      <c r="MW754" s="44"/>
      <c r="MX754" s="44" t="str">
        <f t="shared" si="3590"/>
        <v/>
      </c>
      <c r="MY754" s="44"/>
      <c r="MZ754" s="44" t="str">
        <f t="shared" si="3591"/>
        <v/>
      </c>
      <c r="NA754" s="44"/>
      <c r="NB754" s="44"/>
      <c r="NC754" s="44"/>
      <c r="ND754" s="44" t="str">
        <f t="shared" si="3533"/>
        <v/>
      </c>
      <c r="NE754" s="45" t="str">
        <f t="shared" si="3534"/>
        <v/>
      </c>
      <c r="NF754" s="35"/>
      <c r="NG754" s="27"/>
      <c r="NH754" s="46"/>
      <c r="NI754" s="247"/>
      <c r="NJ754" s="44" t="str">
        <f t="shared" si="3593"/>
        <v/>
      </c>
      <c r="NK754" s="44"/>
      <c r="NL754" s="44" t="str">
        <f t="shared" si="3594"/>
        <v/>
      </c>
      <c r="NM754" s="44"/>
      <c r="NN754" s="44" t="str">
        <f t="shared" si="3595"/>
        <v/>
      </c>
      <c r="NO754" s="44"/>
      <c r="NP754" s="44"/>
      <c r="NQ754" s="44"/>
      <c r="NR754" s="44" t="str">
        <f t="shared" si="3535"/>
        <v/>
      </c>
      <c r="NS754" s="45" t="str">
        <f t="shared" si="3536"/>
        <v/>
      </c>
      <c r="NT754" s="35"/>
    </row>
    <row r="755" spans="1:384" x14ac:dyDescent="0.2">
      <c r="A755" s="38"/>
      <c r="B755" s="39"/>
      <c r="C755" s="40"/>
      <c r="D755" s="40"/>
      <c r="E755" s="40"/>
      <c r="F755" s="140"/>
      <c r="G755" s="140"/>
      <c r="H755" s="42"/>
      <c r="I755" s="44"/>
      <c r="J755" s="44" t="str">
        <f t="shared" si="3555"/>
        <v/>
      </c>
      <c r="K755" s="44"/>
      <c r="L755" s="44" t="str">
        <f t="shared" si="3556"/>
        <v/>
      </c>
      <c r="M755" s="44"/>
      <c r="N755" s="44" t="str">
        <f t="shared" si="3557"/>
        <v/>
      </c>
      <c r="O755" s="44"/>
      <c r="P755" s="43"/>
      <c r="Q755" s="238" t="str">
        <f t="shared" si="3558"/>
        <v/>
      </c>
      <c r="R755" s="44" t="str">
        <f t="shared" si="3516"/>
        <v/>
      </c>
      <c r="S755" s="45" t="str">
        <f t="shared" si="3517"/>
        <v/>
      </c>
      <c r="T755" s="35"/>
      <c r="U755" s="27"/>
      <c r="V755" s="46"/>
      <c r="W755" s="247"/>
      <c r="X755" s="44" t="str">
        <f t="shared" si="3559"/>
        <v/>
      </c>
      <c r="Y755" s="44"/>
      <c r="Z755" s="44" t="str">
        <f t="shared" si="3560"/>
        <v/>
      </c>
      <c r="AA755" s="44"/>
      <c r="AB755" s="44" t="str">
        <f t="shared" si="3561"/>
        <v/>
      </c>
      <c r="AC755" s="44"/>
      <c r="AD755" s="44"/>
      <c r="AE755" s="44"/>
      <c r="AF755" s="44" t="str">
        <f t="shared" si="3518"/>
        <v/>
      </c>
      <c r="AG755" s="45" t="str">
        <f t="shared" si="3519"/>
        <v/>
      </c>
      <c r="AH755" s="35"/>
      <c r="AI755" s="27"/>
      <c r="AJ755" s="46"/>
      <c r="AK755" s="44"/>
      <c r="AL755" s="44" t="str">
        <f t="shared" si="3563"/>
        <v/>
      </c>
      <c r="AM755" s="44"/>
      <c r="AN755" s="44" t="str">
        <f t="shared" si="3564"/>
        <v/>
      </c>
      <c r="AO755" s="44"/>
      <c r="AP755" s="44" t="str">
        <f t="shared" si="3565"/>
        <v/>
      </c>
      <c r="AQ755" s="44"/>
      <c r="AR755" s="44"/>
      <c r="AS755" s="44"/>
      <c r="AT755" s="44" t="str">
        <f t="shared" si="3520"/>
        <v/>
      </c>
      <c r="AU755" s="45" t="str">
        <f t="shared" si="3484"/>
        <v/>
      </c>
      <c r="AV755" s="35"/>
      <c r="AW755" s="27"/>
      <c r="AX755" s="46"/>
      <c r="AY755" s="44"/>
      <c r="AZ755" s="44" t="str">
        <f t="shared" si="3567"/>
        <v/>
      </c>
      <c r="BA755" s="44"/>
      <c r="BB755" s="44" t="str">
        <f t="shared" si="3568"/>
        <v/>
      </c>
      <c r="BC755" s="44"/>
      <c r="BD755" s="44" t="str">
        <f t="shared" si="3569"/>
        <v/>
      </c>
      <c r="BE755" s="44"/>
      <c r="BF755" s="44"/>
      <c r="BG755" s="44"/>
      <c r="BH755" s="44" t="str">
        <f t="shared" si="3521"/>
        <v/>
      </c>
      <c r="BI755" s="45" t="str">
        <f t="shared" si="3522"/>
        <v/>
      </c>
      <c r="BJ755" s="35"/>
      <c r="BK755" s="50"/>
      <c r="BL755" s="46"/>
      <c r="BM755" s="44">
        <v>9059</v>
      </c>
      <c r="BN755" s="44">
        <f t="shared" si="3537"/>
        <v>99</v>
      </c>
      <c r="BO755" s="44">
        <v>530</v>
      </c>
      <c r="BP755" s="44">
        <f t="shared" si="3448"/>
        <v>7</v>
      </c>
      <c r="BQ755" s="44">
        <v>35</v>
      </c>
      <c r="BR755" s="44">
        <f t="shared" si="3385"/>
        <v>6</v>
      </c>
      <c r="BS755" s="25">
        <v>7</v>
      </c>
      <c r="BT755" s="60" t="str">
        <f t="shared" si="3505"/>
        <v>ニキ</v>
      </c>
      <c r="BU755" s="247">
        <f t="shared" si="3506"/>
        <v>800</v>
      </c>
      <c r="BV755" s="44">
        <f t="shared" si="3538"/>
        <v>4800</v>
      </c>
      <c r="BW755" s="45">
        <f t="shared" si="3539"/>
        <v>0.48484848484848486</v>
      </c>
      <c r="BX755" s="35"/>
      <c r="BY755" s="27"/>
      <c r="BZ755" s="46"/>
      <c r="CA755" s="44">
        <v>15062</v>
      </c>
      <c r="CB755" s="44">
        <f t="shared" si="3540"/>
        <v>32</v>
      </c>
      <c r="CC755" s="44">
        <v>1791</v>
      </c>
      <c r="CD755" s="44">
        <f t="shared" si="3450"/>
        <v>3</v>
      </c>
      <c r="CE755" s="44">
        <v>37</v>
      </c>
      <c r="CF755" s="44">
        <f t="shared" si="3391"/>
        <v>2</v>
      </c>
      <c r="CG755" s="25">
        <v>0</v>
      </c>
      <c r="CH755" s="60" t="str">
        <f t="shared" si="3392"/>
        <v>スプランキーマスコット</v>
      </c>
      <c r="CI755" s="247">
        <f t="shared" si="3393"/>
        <v>165</v>
      </c>
      <c r="CJ755" s="44">
        <f t="shared" si="3394"/>
        <v>330</v>
      </c>
      <c r="CK755" s="45">
        <f t="shared" si="3395"/>
        <v>0.10312499999999999</v>
      </c>
      <c r="CL755" s="35"/>
      <c r="CM755" s="27"/>
      <c r="CN755" s="46"/>
      <c r="CO755" s="44">
        <v>18331</v>
      </c>
      <c r="CP755" s="44">
        <f t="shared" si="3541"/>
        <v>35</v>
      </c>
      <c r="CQ755" s="44">
        <v>855</v>
      </c>
      <c r="CR755" s="44">
        <f t="shared" si="3452"/>
        <v>4</v>
      </c>
      <c r="CS755" s="44">
        <v>71</v>
      </c>
      <c r="CT755" s="44">
        <f t="shared" si="3397"/>
        <v>9</v>
      </c>
      <c r="CU755" s="25">
        <v>-7</v>
      </c>
      <c r="CV755" s="60" t="str">
        <f t="shared" si="3398"/>
        <v>サンリオシューズキーホルダー</v>
      </c>
      <c r="CW755" s="247">
        <f t="shared" si="3399"/>
        <v>396</v>
      </c>
      <c r="CX755" s="44">
        <f t="shared" si="3400"/>
        <v>3564</v>
      </c>
      <c r="CY755" s="45">
        <f t="shared" si="3401"/>
        <v>1.0182857142857142</v>
      </c>
      <c r="CZ755" s="35"/>
      <c r="DA755" s="58"/>
      <c r="DB755" s="46"/>
      <c r="DC755" s="44">
        <v>5793</v>
      </c>
      <c r="DD755" s="44">
        <f t="shared" si="3542"/>
        <v>53</v>
      </c>
      <c r="DE755" s="44">
        <v>324</v>
      </c>
      <c r="DF755" s="44">
        <f t="shared" si="3454"/>
        <v>2</v>
      </c>
      <c r="DG755" s="44">
        <v>87</v>
      </c>
      <c r="DH755" s="44">
        <f t="shared" si="3403"/>
        <v>5</v>
      </c>
      <c r="DI755" s="25">
        <v>21</v>
      </c>
      <c r="DJ755" s="60" t="str">
        <f t="shared" si="3404"/>
        <v>スプランキーラバー</v>
      </c>
      <c r="DK755" s="247">
        <f t="shared" si="3405"/>
        <v>187</v>
      </c>
      <c r="DL755" s="44">
        <f t="shared" si="3406"/>
        <v>935</v>
      </c>
      <c r="DM755" s="45">
        <f t="shared" si="3407"/>
        <v>0.17641509433962263</v>
      </c>
      <c r="DN755" s="35"/>
      <c r="DO755" s="27"/>
      <c r="DP755" s="46"/>
      <c r="DQ755" s="44">
        <v>11681</v>
      </c>
      <c r="DR755" s="44">
        <f t="shared" si="3543"/>
        <v>83</v>
      </c>
      <c r="DS755" s="44">
        <v>1328</v>
      </c>
      <c r="DT755" s="44">
        <f t="shared" si="3456"/>
        <v>4</v>
      </c>
      <c r="DU755" s="44">
        <v>15</v>
      </c>
      <c r="DV755" s="44">
        <f t="shared" si="3409"/>
        <v>2</v>
      </c>
      <c r="DW755" s="25">
        <v>-2</v>
      </c>
      <c r="DX755" s="60" t="str">
        <f t="shared" si="3410"/>
        <v>ギャルキティキーケース</v>
      </c>
      <c r="DY755" s="247">
        <f t="shared" si="3411"/>
        <v>726</v>
      </c>
      <c r="DZ755" s="44">
        <f t="shared" si="3412"/>
        <v>1452</v>
      </c>
      <c r="EA755" s="45">
        <f t="shared" si="3413"/>
        <v>0.17493975903614459</v>
      </c>
      <c r="EB755" s="35"/>
      <c r="EC755" s="27"/>
      <c r="ED755" s="46"/>
      <c r="EE755" s="247"/>
      <c r="EF755" s="44" t="str">
        <f t="shared" si="3599"/>
        <v/>
      </c>
      <c r="EG755" s="44"/>
      <c r="EH755" s="44" t="str">
        <f t="shared" si="3600"/>
        <v/>
      </c>
      <c r="EI755" s="44"/>
      <c r="EJ755" s="44" t="str">
        <f t="shared" si="3601"/>
        <v/>
      </c>
      <c r="EK755" s="44"/>
      <c r="EL755" s="44"/>
      <c r="EM755" s="44"/>
      <c r="EN755" s="44" t="str">
        <f t="shared" si="3602"/>
        <v/>
      </c>
      <c r="EO755" s="45" t="str">
        <f t="shared" si="3603"/>
        <v/>
      </c>
      <c r="EP755" s="35"/>
      <c r="EQ755" s="27"/>
      <c r="ER755" s="46"/>
      <c r="ES755" s="247"/>
      <c r="ET755" s="44" t="str">
        <f t="shared" si="3604"/>
        <v/>
      </c>
      <c r="EU755" s="44"/>
      <c r="EV755" s="44" t="str">
        <f t="shared" si="3605"/>
        <v/>
      </c>
      <c r="EW755" s="44"/>
      <c r="EX755" s="44" t="str">
        <f t="shared" si="3606"/>
        <v/>
      </c>
      <c r="EY755" s="44"/>
      <c r="EZ755" s="44"/>
      <c r="FA755" s="44"/>
      <c r="FB755" s="44" t="str">
        <f t="shared" si="3607"/>
        <v/>
      </c>
      <c r="FC755" s="45" t="str">
        <f t="shared" si="3608"/>
        <v/>
      </c>
      <c r="FD755" s="35"/>
      <c r="HW755" s="181"/>
      <c r="IY755" s="33"/>
      <c r="IZ755" s="46"/>
      <c r="JA755" s="44">
        <v>2427</v>
      </c>
      <c r="JB755" s="44">
        <f t="shared" si="3544"/>
        <v>22</v>
      </c>
      <c r="JC755" s="44">
        <v>79</v>
      </c>
      <c r="JD755" s="44">
        <f t="shared" si="3458"/>
        <v>0</v>
      </c>
      <c r="JE755" s="44">
        <v>24</v>
      </c>
      <c r="JF755" s="44">
        <f t="shared" si="3415"/>
        <v>0</v>
      </c>
      <c r="JG755" s="25">
        <v>0</v>
      </c>
      <c r="JH755" s="60" t="str">
        <f t="shared" si="3416"/>
        <v>アンパンマンもちふわ</v>
      </c>
      <c r="JI755" s="247">
        <f t="shared" si="3417"/>
        <v>673</v>
      </c>
      <c r="JJ755" s="44">
        <f t="shared" si="3418"/>
        <v>0</v>
      </c>
      <c r="JK755" s="45">
        <f t="shared" si="3419"/>
        <v>0</v>
      </c>
      <c r="JL755" s="35"/>
      <c r="JM755" s="27"/>
      <c r="JN755" s="46"/>
      <c r="JO755" s="44">
        <v>2071</v>
      </c>
      <c r="JP755" s="44">
        <f t="shared" si="3545"/>
        <v>22</v>
      </c>
      <c r="JQ755" s="44">
        <v>102</v>
      </c>
      <c r="JR755" s="44">
        <f t="shared" si="3460"/>
        <v>0</v>
      </c>
      <c r="JS755" s="44">
        <v>36</v>
      </c>
      <c r="JT755" s="44">
        <f t="shared" si="3421"/>
        <v>4</v>
      </c>
      <c r="JU755" s="25">
        <v>-7</v>
      </c>
      <c r="JV755" s="60" t="str">
        <f t="shared" si="3422"/>
        <v>SPGマスコット</v>
      </c>
      <c r="JW755" s="247">
        <f t="shared" si="3423"/>
        <v>165</v>
      </c>
      <c r="JX755" s="44">
        <f t="shared" si="3424"/>
        <v>660</v>
      </c>
      <c r="JY755" s="45">
        <f t="shared" si="3425"/>
        <v>0.3</v>
      </c>
      <c r="JZ755" s="35"/>
      <c r="KA755" s="245"/>
      <c r="KB755" s="46"/>
      <c r="KC755" s="44">
        <v>2782</v>
      </c>
      <c r="KD755" s="44">
        <f t="shared" si="3546"/>
        <v>13</v>
      </c>
      <c r="KE755" s="44">
        <v>214</v>
      </c>
      <c r="KF755" s="44">
        <f t="shared" si="3462"/>
        <v>1</v>
      </c>
      <c r="KG755" s="44">
        <v>3</v>
      </c>
      <c r="KH755" s="44">
        <f t="shared" si="3427"/>
        <v>1</v>
      </c>
      <c r="KI755" s="25">
        <v>11</v>
      </c>
      <c r="KJ755" s="60" t="s">
        <v>183</v>
      </c>
      <c r="KK755" s="247">
        <v>440</v>
      </c>
      <c r="KL755" s="44">
        <f t="shared" si="3430"/>
        <v>440</v>
      </c>
      <c r="KM755" s="45">
        <f t="shared" si="3431"/>
        <v>0.33846153846153848</v>
      </c>
      <c r="KN755" s="35"/>
      <c r="KO755" s="27"/>
      <c r="KP755" s="46"/>
      <c r="KQ755" s="44">
        <v>3558</v>
      </c>
      <c r="KR755" s="44">
        <f t="shared" si="3547"/>
        <v>24</v>
      </c>
      <c r="KS755" s="44">
        <v>177</v>
      </c>
      <c r="KT755" s="44">
        <f t="shared" si="3464"/>
        <v>1</v>
      </c>
      <c r="KU755" s="44">
        <v>15</v>
      </c>
      <c r="KV755" s="44">
        <f t="shared" si="3433"/>
        <v>1</v>
      </c>
      <c r="KW755" s="25">
        <v>0</v>
      </c>
      <c r="KX755" s="60" t="str">
        <f t="shared" si="3434"/>
        <v>グミッツェルプチ</v>
      </c>
      <c r="KY755" s="247">
        <f t="shared" si="3435"/>
        <v>189</v>
      </c>
      <c r="KZ755" s="44">
        <f t="shared" si="3436"/>
        <v>189</v>
      </c>
      <c r="LA755" s="45">
        <f t="shared" si="3437"/>
        <v>7.8750000000000001E-2</v>
      </c>
      <c r="LB755" s="35"/>
      <c r="LC755" s="27"/>
      <c r="LD755" s="46"/>
      <c r="LE755" s="44"/>
      <c r="LF755" s="44"/>
      <c r="LG755" s="44">
        <v>529</v>
      </c>
      <c r="LH755" s="44">
        <f t="shared" si="3509"/>
        <v>0</v>
      </c>
      <c r="LI755" s="43">
        <v>2</v>
      </c>
      <c r="LJ755" s="44">
        <v>0</v>
      </c>
      <c r="LK755" s="44">
        <v>0</v>
      </c>
      <c r="LL755" s="72" t="str">
        <f t="shared" ref="LL755" si="3611">IF(LE754="","",LL752)</f>
        <v>バイキンティッシュカバー、アンパンブランケット黄色</v>
      </c>
      <c r="LM755" s="247">
        <f t="shared" ref="LM755" si="3612">IF(LF754="","",LM752)</f>
        <v>1000</v>
      </c>
      <c r="LN755" s="44">
        <f t="shared" si="3379"/>
        <v>0</v>
      </c>
      <c r="LO755" s="45"/>
      <c r="LP755" s="35"/>
      <c r="LQ755" s="27"/>
      <c r="LR755" s="46"/>
      <c r="LS755" s="247"/>
      <c r="LT755" s="44" t="str">
        <f t="shared" si="3581"/>
        <v/>
      </c>
      <c r="LU755" s="44"/>
      <c r="LV755" s="44" t="str">
        <f t="shared" si="3582"/>
        <v/>
      </c>
      <c r="LW755" s="44"/>
      <c r="LX755" s="44" t="str">
        <f t="shared" si="3583"/>
        <v/>
      </c>
      <c r="LY755" s="44"/>
      <c r="LZ755" s="44"/>
      <c r="MA755" s="44"/>
      <c r="MB755" s="44" t="str">
        <f t="shared" si="3529"/>
        <v/>
      </c>
      <c r="MC755" s="45" t="str">
        <f t="shared" si="3530"/>
        <v/>
      </c>
      <c r="MD755" s="35"/>
      <c r="ME755" s="27"/>
      <c r="MF755" s="46"/>
      <c r="MG755" s="247"/>
      <c r="MH755" s="44" t="str">
        <f t="shared" si="3585"/>
        <v/>
      </c>
      <c r="MI755" s="44"/>
      <c r="MJ755" s="44" t="str">
        <f t="shared" si="3586"/>
        <v/>
      </c>
      <c r="MK755" s="44"/>
      <c r="ML755" s="44" t="str">
        <f t="shared" si="3587"/>
        <v/>
      </c>
      <c r="MM755" s="44"/>
      <c r="MN755" s="44"/>
      <c r="MO755" s="44"/>
      <c r="MP755" s="44" t="str">
        <f t="shared" si="3531"/>
        <v/>
      </c>
      <c r="MQ755" s="45" t="str">
        <f t="shared" si="3532"/>
        <v/>
      </c>
      <c r="MR755" s="35"/>
      <c r="MS755" s="27"/>
      <c r="MT755" s="46"/>
      <c r="MU755" s="247"/>
      <c r="MV755" s="44" t="str">
        <f t="shared" si="3589"/>
        <v/>
      </c>
      <c r="MW755" s="44"/>
      <c r="MX755" s="44" t="str">
        <f t="shared" si="3590"/>
        <v/>
      </c>
      <c r="MY755" s="44"/>
      <c r="MZ755" s="44" t="str">
        <f t="shared" si="3591"/>
        <v/>
      </c>
      <c r="NA755" s="44"/>
      <c r="NB755" s="44"/>
      <c r="NC755" s="44"/>
      <c r="ND755" s="44" t="str">
        <f t="shared" si="3533"/>
        <v/>
      </c>
      <c r="NE755" s="45" t="str">
        <f t="shared" si="3534"/>
        <v/>
      </c>
      <c r="NF755" s="35"/>
      <c r="NG755" s="27"/>
      <c r="NH755" s="46"/>
      <c r="NI755" s="247"/>
      <c r="NJ755" s="44" t="str">
        <f t="shared" si="3593"/>
        <v/>
      </c>
      <c r="NK755" s="44"/>
      <c r="NL755" s="44" t="str">
        <f t="shared" si="3594"/>
        <v/>
      </c>
      <c r="NM755" s="44"/>
      <c r="NN755" s="44" t="str">
        <f t="shared" si="3595"/>
        <v/>
      </c>
      <c r="NO755" s="44"/>
      <c r="NP755" s="44"/>
      <c r="NQ755" s="44"/>
      <c r="NR755" s="44" t="str">
        <f t="shared" si="3535"/>
        <v/>
      </c>
      <c r="NS755" s="45" t="str">
        <f t="shared" si="3536"/>
        <v/>
      </c>
      <c r="NT755" s="35"/>
    </row>
    <row r="756" spans="1:384" ht="15.75" thickBot="1" x14ac:dyDescent="0.25">
      <c r="A756" s="38"/>
      <c r="B756" s="39"/>
      <c r="C756" s="40"/>
      <c r="D756" s="40"/>
      <c r="E756" s="40"/>
      <c r="F756" s="140"/>
      <c r="G756" s="140"/>
      <c r="H756" s="42"/>
      <c r="I756" s="44"/>
      <c r="J756" s="44" t="str">
        <f t="shared" si="3555"/>
        <v/>
      </c>
      <c r="K756" s="44"/>
      <c r="L756" s="44"/>
      <c r="M756" s="44"/>
      <c r="N756" s="44" t="str">
        <f t="shared" si="3557"/>
        <v/>
      </c>
      <c r="O756" s="44"/>
      <c r="P756" s="43"/>
      <c r="Q756" s="238" t="str">
        <f t="shared" si="3558"/>
        <v/>
      </c>
      <c r="R756" s="44" t="str">
        <f t="shared" si="3516"/>
        <v/>
      </c>
      <c r="S756" s="45" t="str">
        <f t="shared" si="3517"/>
        <v/>
      </c>
      <c r="T756" s="35"/>
      <c r="U756" s="27"/>
      <c r="V756" s="46"/>
      <c r="W756" s="247"/>
      <c r="X756" s="44" t="str">
        <f t="shared" si="3559"/>
        <v/>
      </c>
      <c r="Y756" s="44"/>
      <c r="Z756" s="44"/>
      <c r="AA756" s="44"/>
      <c r="AB756" s="44" t="str">
        <f t="shared" si="3561"/>
        <v/>
      </c>
      <c r="AC756" s="44"/>
      <c r="AD756" s="44"/>
      <c r="AE756" s="44"/>
      <c r="AF756" s="44" t="str">
        <f t="shared" si="3518"/>
        <v/>
      </c>
      <c r="AG756" s="45" t="str">
        <f t="shared" si="3519"/>
        <v/>
      </c>
      <c r="AH756" s="35"/>
      <c r="AI756" s="27"/>
      <c r="AJ756" s="46"/>
      <c r="AK756" s="44"/>
      <c r="AL756" s="44" t="str">
        <f t="shared" si="3563"/>
        <v/>
      </c>
      <c r="AM756" s="44"/>
      <c r="AN756" s="44" t="str">
        <f t="shared" si="3564"/>
        <v/>
      </c>
      <c r="AO756" s="44"/>
      <c r="AP756" s="44" t="str">
        <f t="shared" si="3565"/>
        <v/>
      </c>
      <c r="AQ756" s="44"/>
      <c r="AR756" s="44"/>
      <c r="AS756" s="44"/>
      <c r="AT756" s="44" t="str">
        <f t="shared" si="3520"/>
        <v/>
      </c>
      <c r="AU756" s="45" t="str">
        <f t="shared" si="3484"/>
        <v/>
      </c>
      <c r="AV756" s="35"/>
      <c r="AW756" s="27"/>
      <c r="AX756" s="46"/>
      <c r="AY756" s="44"/>
      <c r="AZ756" s="44" t="str">
        <f t="shared" si="3567"/>
        <v/>
      </c>
      <c r="BA756" s="44"/>
      <c r="BB756" s="44" t="str">
        <f t="shared" si="3568"/>
        <v/>
      </c>
      <c r="BC756" s="44"/>
      <c r="BD756" s="44" t="str">
        <f t="shared" si="3569"/>
        <v/>
      </c>
      <c r="BE756" s="44"/>
      <c r="BF756" s="44"/>
      <c r="BG756" s="44"/>
      <c r="BH756" s="44" t="str">
        <f t="shared" si="3521"/>
        <v/>
      </c>
      <c r="BI756" s="45" t="str">
        <f t="shared" si="3522"/>
        <v/>
      </c>
      <c r="BJ756" s="35"/>
      <c r="BK756" s="50"/>
      <c r="BL756" s="74"/>
      <c r="BM756" s="75">
        <v>8261</v>
      </c>
      <c r="BN756" s="75">
        <f t="shared" si="3537"/>
        <v>46</v>
      </c>
      <c r="BO756" s="75">
        <v>406</v>
      </c>
      <c r="BP756" s="75">
        <f t="shared" si="3448"/>
        <v>9</v>
      </c>
      <c r="BQ756" s="75">
        <v>7</v>
      </c>
      <c r="BR756" s="75">
        <f t="shared" si="3385"/>
        <v>8</v>
      </c>
      <c r="BS756" s="75">
        <v>5</v>
      </c>
      <c r="BT756" s="77" t="str">
        <f t="shared" si="3505"/>
        <v>グミッツェルプチ</v>
      </c>
      <c r="BU756" s="251">
        <f t="shared" si="3506"/>
        <v>180</v>
      </c>
      <c r="BV756" s="75">
        <f t="shared" si="3538"/>
        <v>1440</v>
      </c>
      <c r="BW756" s="79">
        <f t="shared" si="3539"/>
        <v>0.31304347826086959</v>
      </c>
      <c r="BX756" s="35"/>
      <c r="BY756" s="27"/>
      <c r="BZ756" s="74"/>
      <c r="CA756" s="75">
        <v>15860</v>
      </c>
      <c r="CB756" s="75">
        <f t="shared" si="3540"/>
        <v>42</v>
      </c>
      <c r="CC756" s="75">
        <v>1884</v>
      </c>
      <c r="CD756" s="75">
        <f t="shared" si="3450"/>
        <v>4</v>
      </c>
      <c r="CE756" s="75">
        <v>141</v>
      </c>
      <c r="CF756" s="75">
        <f t="shared" si="3391"/>
        <v>-6</v>
      </c>
      <c r="CG756" s="75">
        <v>30</v>
      </c>
      <c r="CH756" s="77" t="str">
        <f t="shared" si="3392"/>
        <v>スプランキーラバー</v>
      </c>
      <c r="CI756" s="251">
        <f t="shared" si="3393"/>
        <v>187</v>
      </c>
      <c r="CJ756" s="75">
        <f t="shared" si="3394"/>
        <v>-1122</v>
      </c>
      <c r="CK756" s="79">
        <f t="shared" si="3395"/>
        <v>-0.26714285714285713</v>
      </c>
      <c r="CL756" s="35"/>
      <c r="CM756" s="27"/>
      <c r="CN756" s="74"/>
      <c r="CO756" s="75">
        <v>13047</v>
      </c>
      <c r="CP756" s="75">
        <f t="shared" si="3541"/>
        <v>50</v>
      </c>
      <c r="CQ756" s="75">
        <v>1603</v>
      </c>
      <c r="CR756" s="75">
        <f t="shared" si="3452"/>
        <v>5</v>
      </c>
      <c r="CS756" s="75">
        <v>275</v>
      </c>
      <c r="CT756" s="75">
        <f t="shared" si="3397"/>
        <v>15</v>
      </c>
      <c r="CU756" s="75">
        <v>0</v>
      </c>
      <c r="CV756" s="77" t="str">
        <f t="shared" si="3398"/>
        <v>サンリオブレスレット</v>
      </c>
      <c r="CW756" s="251">
        <f t="shared" si="3399"/>
        <v>200</v>
      </c>
      <c r="CX756" s="75">
        <f t="shared" si="3400"/>
        <v>3000</v>
      </c>
      <c r="CY756" s="79">
        <f t="shared" si="3401"/>
        <v>0.6</v>
      </c>
      <c r="CZ756" s="35"/>
      <c r="DA756" s="58"/>
      <c r="DB756" s="74"/>
      <c r="DC756" s="75">
        <v>3904</v>
      </c>
      <c r="DD756" s="75">
        <f t="shared" si="3542"/>
        <v>32</v>
      </c>
      <c r="DE756" s="75">
        <v>221</v>
      </c>
      <c r="DF756" s="75">
        <f t="shared" si="3454"/>
        <v>6</v>
      </c>
      <c r="DG756" s="75">
        <v>280</v>
      </c>
      <c r="DH756" s="75">
        <f t="shared" si="3403"/>
        <v>30</v>
      </c>
      <c r="DI756" s="75">
        <v>0</v>
      </c>
      <c r="DJ756" s="77" t="str">
        <f t="shared" si="3404"/>
        <v>スプランキージビッツ</v>
      </c>
      <c r="DK756" s="251">
        <f t="shared" si="3405"/>
        <v>37</v>
      </c>
      <c r="DL756" s="75">
        <f t="shared" si="3406"/>
        <v>1110</v>
      </c>
      <c r="DM756" s="79">
        <f t="shared" si="3407"/>
        <v>0.34687499999999999</v>
      </c>
      <c r="DN756" s="35"/>
      <c r="DO756" s="27"/>
      <c r="DP756" s="74"/>
      <c r="DQ756" s="75">
        <v>16163</v>
      </c>
      <c r="DR756" s="75">
        <f t="shared" si="3543"/>
        <v>11</v>
      </c>
      <c r="DS756" s="75">
        <v>1132</v>
      </c>
      <c r="DT756" s="75">
        <f t="shared" si="3456"/>
        <v>2</v>
      </c>
      <c r="DU756" s="75">
        <v>52</v>
      </c>
      <c r="DV756" s="75">
        <f t="shared" si="3409"/>
        <v>3</v>
      </c>
      <c r="DW756" s="75">
        <v>28</v>
      </c>
      <c r="DX756" s="77" t="str">
        <f t="shared" si="3410"/>
        <v>サンリオシューズキーホルダー</v>
      </c>
      <c r="DY756" s="251">
        <f t="shared" si="3411"/>
        <v>396</v>
      </c>
      <c r="DZ756" s="75">
        <f t="shared" si="3412"/>
        <v>1188</v>
      </c>
      <c r="EA756" s="79">
        <f t="shared" si="3413"/>
        <v>1.08</v>
      </c>
      <c r="EB756" s="35" t="s">
        <v>53</v>
      </c>
      <c r="EC756" s="27"/>
      <c r="ED756" s="46"/>
      <c r="EE756" s="247"/>
      <c r="EF756" s="44" t="str">
        <f t="shared" si="3599"/>
        <v/>
      </c>
      <c r="EG756" s="44"/>
      <c r="EH756" s="44"/>
      <c r="EI756" s="44"/>
      <c r="EJ756" s="44" t="str">
        <f t="shared" si="3601"/>
        <v/>
      </c>
      <c r="EK756" s="44"/>
      <c r="EL756" s="44"/>
      <c r="EM756" s="44"/>
      <c r="EN756" s="44" t="str">
        <f t="shared" si="3602"/>
        <v/>
      </c>
      <c r="EO756" s="45" t="str">
        <f t="shared" si="3603"/>
        <v/>
      </c>
      <c r="EP756" s="35"/>
      <c r="EQ756" s="27"/>
      <c r="ER756" s="46"/>
      <c r="ES756" s="247"/>
      <c r="ET756" s="44" t="str">
        <f t="shared" si="3604"/>
        <v/>
      </c>
      <c r="EU756" s="44"/>
      <c r="EV756" s="44"/>
      <c r="EW756" s="44"/>
      <c r="EX756" s="44" t="str">
        <f t="shared" si="3606"/>
        <v/>
      </c>
      <c r="EY756" s="44"/>
      <c r="EZ756" s="44"/>
      <c r="FA756" s="44"/>
      <c r="FB756" s="44" t="str">
        <f t="shared" si="3607"/>
        <v/>
      </c>
      <c r="FC756" s="45" t="str">
        <f t="shared" si="3608"/>
        <v/>
      </c>
      <c r="FD756" s="35"/>
      <c r="HW756" s="181"/>
      <c r="IY756" s="33"/>
      <c r="IZ756" s="74"/>
      <c r="JA756" s="75">
        <v>2780</v>
      </c>
      <c r="JB756" s="75">
        <f t="shared" si="3544"/>
        <v>18</v>
      </c>
      <c r="JC756" s="75">
        <v>120</v>
      </c>
      <c r="JD756" s="75">
        <f t="shared" si="3458"/>
        <v>0</v>
      </c>
      <c r="JE756" s="75">
        <v>150</v>
      </c>
      <c r="JF756" s="75">
        <f t="shared" si="3415"/>
        <v>0</v>
      </c>
      <c r="JG756" s="75">
        <v>0</v>
      </c>
      <c r="JH756" s="77" t="str">
        <f t="shared" si="3416"/>
        <v>スプランキーラバー</v>
      </c>
      <c r="JI756" s="251">
        <f t="shared" si="3417"/>
        <v>200</v>
      </c>
      <c r="JJ756" s="75">
        <f t="shared" si="3418"/>
        <v>0</v>
      </c>
      <c r="JK756" s="79">
        <f t="shared" si="3419"/>
        <v>0</v>
      </c>
      <c r="JL756" s="35"/>
      <c r="JM756" s="27"/>
      <c r="JN756" s="74"/>
      <c r="JO756" s="75">
        <v>3527</v>
      </c>
      <c r="JP756" s="75">
        <f t="shared" si="3545"/>
        <v>16</v>
      </c>
      <c r="JQ756" s="75">
        <v>150</v>
      </c>
      <c r="JR756" s="75">
        <f t="shared" si="3460"/>
        <v>2</v>
      </c>
      <c r="JS756" s="75">
        <v>40</v>
      </c>
      <c r="JT756" s="75">
        <f t="shared" si="3421"/>
        <v>2</v>
      </c>
      <c r="JU756" s="75">
        <v>10</v>
      </c>
      <c r="JV756" s="77" t="str">
        <f t="shared" si="3422"/>
        <v>NICI</v>
      </c>
      <c r="JW756" s="251">
        <f t="shared" si="3423"/>
        <v>682</v>
      </c>
      <c r="JX756" s="75">
        <f t="shared" si="3424"/>
        <v>1364</v>
      </c>
      <c r="JY756" s="79">
        <f t="shared" si="3425"/>
        <v>0.85250000000000004</v>
      </c>
      <c r="JZ756" s="35"/>
      <c r="KA756" s="245"/>
      <c r="KB756" s="74"/>
      <c r="KC756" s="75">
        <v>1876</v>
      </c>
      <c r="KD756" s="75">
        <f t="shared" si="3546"/>
        <v>15</v>
      </c>
      <c r="KE756" s="75">
        <v>105</v>
      </c>
      <c r="KF756" s="75">
        <f t="shared" si="3462"/>
        <v>1</v>
      </c>
      <c r="KG756" s="75">
        <v>47</v>
      </c>
      <c r="KH756" s="75">
        <f t="shared" si="3427"/>
        <v>3</v>
      </c>
      <c r="KI756" s="75">
        <v>0</v>
      </c>
      <c r="KJ756" s="77" t="str">
        <f t="shared" si="3428"/>
        <v>サンリオシューズKH</v>
      </c>
      <c r="KK756" s="251">
        <f t="shared" si="3429"/>
        <v>387</v>
      </c>
      <c r="KL756" s="75">
        <f t="shared" si="3430"/>
        <v>1161</v>
      </c>
      <c r="KM756" s="79">
        <f t="shared" si="3431"/>
        <v>0.77400000000000002</v>
      </c>
      <c r="KN756" s="35"/>
      <c r="KO756" s="27"/>
      <c r="KP756" s="74"/>
      <c r="KQ756" s="75">
        <v>2713</v>
      </c>
      <c r="KR756" s="75">
        <f t="shared" si="3547"/>
        <v>20</v>
      </c>
      <c r="KS756" s="75">
        <v>148</v>
      </c>
      <c r="KT756" s="75">
        <f t="shared" si="3464"/>
        <v>1</v>
      </c>
      <c r="KU756" s="75">
        <v>18</v>
      </c>
      <c r="KV756" s="75">
        <f t="shared" si="3433"/>
        <v>2</v>
      </c>
      <c r="KW756" s="75"/>
      <c r="KX756" s="77" t="str">
        <f t="shared" si="3434"/>
        <v>グミッツェル</v>
      </c>
      <c r="KY756" s="251">
        <f t="shared" si="3435"/>
        <v>170</v>
      </c>
      <c r="KZ756" s="75">
        <f t="shared" si="3436"/>
        <v>340</v>
      </c>
      <c r="LA756" s="79">
        <f t="shared" si="3437"/>
        <v>0.17</v>
      </c>
      <c r="LB756" s="35"/>
      <c r="LC756" s="27"/>
      <c r="LD756" s="74"/>
      <c r="LE756" s="75"/>
      <c r="LF756" s="75"/>
      <c r="LG756" s="75">
        <v>1165</v>
      </c>
      <c r="LH756" s="75">
        <f t="shared" si="3509"/>
        <v>0</v>
      </c>
      <c r="LI756" s="76">
        <v>2</v>
      </c>
      <c r="LJ756" s="75">
        <v>0</v>
      </c>
      <c r="LK756" s="75">
        <v>0</v>
      </c>
      <c r="LL756" s="77" t="str">
        <f t="shared" ref="LL756" si="3613">IF(LE754="","",LL753)</f>
        <v>スヌーピー、アンパンマンぬいぐるみ</v>
      </c>
      <c r="LM756" s="251">
        <f t="shared" ref="LM756" si="3614">IF(LF754="","",LM753)</f>
        <v>1000</v>
      </c>
      <c r="LN756" s="75">
        <f t="shared" si="3379"/>
        <v>0</v>
      </c>
      <c r="LO756" s="79"/>
      <c r="LP756" s="35"/>
      <c r="LQ756" s="27"/>
      <c r="LR756" s="46"/>
      <c r="LS756" s="247"/>
      <c r="LT756" s="44" t="str">
        <f t="shared" si="3581"/>
        <v/>
      </c>
      <c r="LU756" s="44"/>
      <c r="LV756" s="44"/>
      <c r="LW756" s="44"/>
      <c r="LX756" s="44" t="str">
        <f t="shared" si="3583"/>
        <v/>
      </c>
      <c r="LY756" s="44"/>
      <c r="LZ756" s="44"/>
      <c r="MA756" s="44"/>
      <c r="MB756" s="44" t="str">
        <f t="shared" si="3529"/>
        <v/>
      </c>
      <c r="MC756" s="45" t="str">
        <f t="shared" si="3530"/>
        <v/>
      </c>
      <c r="MD756" s="35"/>
      <c r="ME756" s="27"/>
      <c r="MF756" s="46"/>
      <c r="MG756" s="247"/>
      <c r="MH756" s="44" t="str">
        <f t="shared" si="3585"/>
        <v/>
      </c>
      <c r="MI756" s="44"/>
      <c r="MJ756" s="44"/>
      <c r="MK756" s="44"/>
      <c r="ML756" s="44" t="str">
        <f t="shared" si="3587"/>
        <v/>
      </c>
      <c r="MM756" s="44"/>
      <c r="MN756" s="44"/>
      <c r="MO756" s="44"/>
      <c r="MP756" s="44" t="str">
        <f t="shared" si="3531"/>
        <v/>
      </c>
      <c r="MQ756" s="45" t="str">
        <f t="shared" si="3532"/>
        <v/>
      </c>
      <c r="MR756" s="35"/>
      <c r="MS756" s="27"/>
      <c r="MT756" s="46"/>
      <c r="MU756" s="247"/>
      <c r="MV756" s="44" t="str">
        <f t="shared" si="3589"/>
        <v/>
      </c>
      <c r="MW756" s="44"/>
      <c r="MX756" s="44"/>
      <c r="MY756" s="44"/>
      <c r="MZ756" s="44" t="str">
        <f t="shared" si="3591"/>
        <v/>
      </c>
      <c r="NA756" s="44"/>
      <c r="NB756" s="44"/>
      <c r="NC756" s="44"/>
      <c r="ND756" s="44" t="str">
        <f t="shared" si="3533"/>
        <v/>
      </c>
      <c r="NE756" s="45" t="str">
        <f t="shared" si="3534"/>
        <v/>
      </c>
      <c r="NF756" s="35"/>
      <c r="NG756" s="27"/>
      <c r="NH756" s="46"/>
      <c r="NI756" s="247"/>
      <c r="NJ756" s="44" t="str">
        <f t="shared" si="3593"/>
        <v/>
      </c>
      <c r="NK756" s="44"/>
      <c r="NL756" s="44"/>
      <c r="NM756" s="44"/>
      <c r="NN756" s="44" t="str">
        <f t="shared" si="3595"/>
        <v/>
      </c>
      <c r="NO756" s="44"/>
      <c r="NP756" s="44"/>
      <c r="NQ756" s="44"/>
      <c r="NR756" s="44" t="str">
        <f t="shared" si="3535"/>
        <v/>
      </c>
      <c r="NS756" s="45" t="str">
        <f t="shared" si="3536"/>
        <v/>
      </c>
      <c r="NT756" s="35"/>
    </row>
    <row r="757" spans="1:384" ht="15.75" thickTop="1" x14ac:dyDescent="0.2">
      <c r="A757" s="38"/>
      <c r="B757" s="39"/>
      <c r="C757" s="40"/>
      <c r="D757" s="40"/>
      <c r="E757" s="40"/>
      <c r="F757" s="140"/>
      <c r="G757" s="140"/>
      <c r="H757" s="42"/>
      <c r="I757" s="44"/>
      <c r="J757" s="44" t="str">
        <f>IF(I757="","",I757-I758)</f>
        <v/>
      </c>
      <c r="K757" s="44"/>
      <c r="L757" s="44"/>
      <c r="M757" s="44"/>
      <c r="N757" s="44" t="str">
        <f>IF(M757="","",M758+O758-M757)</f>
        <v/>
      </c>
      <c r="O757" s="44"/>
      <c r="P757" s="43"/>
      <c r="Q757" s="238" t="str">
        <f>IF(I757="","",Q758)</f>
        <v/>
      </c>
      <c r="R757" s="44" t="str">
        <f t="shared" si="3516"/>
        <v/>
      </c>
      <c r="S757" s="45" t="str">
        <f t="shared" si="3517"/>
        <v/>
      </c>
      <c r="T757" s="35"/>
      <c r="U757" s="27"/>
      <c r="V757" s="46"/>
      <c r="W757" s="247"/>
      <c r="X757" s="44" t="str">
        <f>IF(W757="","",W757-W758)</f>
        <v/>
      </c>
      <c r="Y757" s="44"/>
      <c r="Z757" s="44"/>
      <c r="AA757" s="44"/>
      <c r="AB757" s="44" t="str">
        <f>IF(AA757="","",AA758+AC758-AA757)</f>
        <v/>
      </c>
      <c r="AC757" s="44"/>
      <c r="AD757" s="44"/>
      <c r="AE757" s="44"/>
      <c r="AF757" s="44" t="str">
        <f t="shared" si="3518"/>
        <v/>
      </c>
      <c r="AG757" s="45" t="str">
        <f t="shared" si="3519"/>
        <v/>
      </c>
      <c r="AH757" s="35"/>
      <c r="AI757" s="27"/>
      <c r="AJ757" s="46"/>
      <c r="AK757" s="44"/>
      <c r="AL757" s="44" t="str">
        <f>IF(AK757="","",AK757-AK758)</f>
        <v/>
      </c>
      <c r="AM757" s="44"/>
      <c r="AN757" s="44" t="str">
        <f>IF(AM757="","",AM757-AM758)</f>
        <v/>
      </c>
      <c r="AO757" s="44"/>
      <c r="AP757" s="44" t="str">
        <f>IF(AO757="","",AO758+AQ758-AO757)</f>
        <v/>
      </c>
      <c r="AQ757" s="44"/>
      <c r="AR757" s="44"/>
      <c r="AS757" s="44"/>
      <c r="AT757" s="44" t="str">
        <f t="shared" si="3520"/>
        <v/>
      </c>
      <c r="AU757" s="45" t="str">
        <f t="shared" si="3484"/>
        <v/>
      </c>
      <c r="AV757" s="35"/>
      <c r="AW757" s="27"/>
      <c r="AX757" s="46"/>
      <c r="AY757" s="44"/>
      <c r="AZ757" s="44" t="str">
        <f>IF(AY757="","",AY757-AY758)</f>
        <v/>
      </c>
      <c r="BA757" s="44"/>
      <c r="BB757" s="44" t="str">
        <f>IF(BA757="","",BA757-BA758)</f>
        <v/>
      </c>
      <c r="BC757" s="44"/>
      <c r="BD757" s="44" t="str">
        <f>IF(BC757="","",BC758+BE758-BC757)</f>
        <v/>
      </c>
      <c r="BE757" s="44"/>
      <c r="BF757" s="44"/>
      <c r="BG757" s="44"/>
      <c r="BH757" s="44" t="str">
        <f t="shared" si="3521"/>
        <v/>
      </c>
      <c r="BI757" s="45" t="str">
        <f t="shared" si="3522"/>
        <v/>
      </c>
      <c r="BJ757" s="35"/>
      <c r="BK757" s="50"/>
      <c r="BL757" s="240">
        <f>IF($A739="","",$A739)</f>
        <v>45817</v>
      </c>
      <c r="BM757" s="44">
        <v>9889</v>
      </c>
      <c r="BN757" s="238">
        <f t="shared" si="3537"/>
        <v>74</v>
      </c>
      <c r="BO757" s="44">
        <v>384</v>
      </c>
      <c r="BP757" s="87">
        <f t="shared" si="3448"/>
        <v>1</v>
      </c>
      <c r="BQ757" s="44">
        <v>7</v>
      </c>
      <c r="BR757" s="238">
        <f t="shared" si="3385"/>
        <v>1</v>
      </c>
      <c r="BS757" s="238">
        <v>4</v>
      </c>
      <c r="BT757" s="241" t="str">
        <f t="shared" ref="BT757:BT763" si="3615">IF(BM757="","",BT753)</f>
        <v>サンリオFAN</v>
      </c>
      <c r="BU757" s="239">
        <f t="shared" ref="BU757:BU764" si="3616">IF(BN757="","",BU753)</f>
        <v>1100</v>
      </c>
      <c r="BV757" s="44">
        <f t="shared" si="3507"/>
        <v>1100</v>
      </c>
      <c r="BW757" s="89">
        <f t="shared" si="3508"/>
        <v>0.14864864864864866</v>
      </c>
      <c r="BX757" s="35"/>
      <c r="BY757" s="27"/>
      <c r="BZ757" s="240">
        <f>IF($A739="","",$A739)</f>
        <v>45817</v>
      </c>
      <c r="CA757" s="44">
        <v>16163</v>
      </c>
      <c r="CB757" s="238">
        <f t="shared" si="3540"/>
        <v>58</v>
      </c>
      <c r="CC757" s="44">
        <v>919</v>
      </c>
      <c r="CD757" s="87">
        <f t="shared" si="3450"/>
        <v>2</v>
      </c>
      <c r="CE757" s="44">
        <v>8</v>
      </c>
      <c r="CF757" s="238">
        <f t="shared" si="3391"/>
        <v>2</v>
      </c>
      <c r="CG757" s="238">
        <v>1</v>
      </c>
      <c r="CH757" s="241" t="str">
        <f t="shared" si="3392"/>
        <v>ジャグラーサウンドフラッシュ</v>
      </c>
      <c r="CI757" s="239">
        <f t="shared" si="3393"/>
        <v>800</v>
      </c>
      <c r="CJ757" s="44">
        <f t="shared" si="3394"/>
        <v>1600</v>
      </c>
      <c r="CK757" s="89">
        <f t="shared" si="3395"/>
        <v>0.27586206896551724</v>
      </c>
      <c r="CL757" s="35"/>
      <c r="CM757" s="27"/>
      <c r="CN757" s="240">
        <f>IF($A739="","",$A739)</f>
        <v>45817</v>
      </c>
      <c r="CO757" s="44">
        <v>15977</v>
      </c>
      <c r="CP757" s="238">
        <f t="shared" si="3541"/>
        <v>51</v>
      </c>
      <c r="CQ757" s="44">
        <v>687</v>
      </c>
      <c r="CR757" s="87">
        <f t="shared" si="3452"/>
        <v>2</v>
      </c>
      <c r="CS757" s="44">
        <v>13</v>
      </c>
      <c r="CT757" s="238">
        <f t="shared" si="3397"/>
        <v>1</v>
      </c>
      <c r="CU757" s="238">
        <v>1</v>
      </c>
      <c r="CV757" s="241" t="str">
        <f t="shared" si="3398"/>
        <v>ギャルキティキーケース</v>
      </c>
      <c r="CW757" s="239">
        <f t="shared" si="3399"/>
        <v>726</v>
      </c>
      <c r="CX757" s="44">
        <f t="shared" si="3400"/>
        <v>726</v>
      </c>
      <c r="CY757" s="89">
        <f t="shared" si="3401"/>
        <v>0.1423529411764706</v>
      </c>
      <c r="CZ757" s="92" t="s">
        <v>203</v>
      </c>
      <c r="DA757" s="58"/>
      <c r="DB757" s="240">
        <f>IF($A739="","",$A739)</f>
        <v>45817</v>
      </c>
      <c r="DC757" s="44">
        <v>6099</v>
      </c>
      <c r="DD757" s="238">
        <f t="shared" si="3542"/>
        <v>60</v>
      </c>
      <c r="DE757" s="44">
        <v>217</v>
      </c>
      <c r="DF757" s="87">
        <f t="shared" si="3454"/>
        <v>0</v>
      </c>
      <c r="DG757" s="44">
        <v>12</v>
      </c>
      <c r="DH757" s="238">
        <f t="shared" si="3403"/>
        <v>0</v>
      </c>
      <c r="DI757" s="238">
        <v>0</v>
      </c>
      <c r="DJ757" s="241" t="str">
        <f t="shared" si="3404"/>
        <v>ジャグラーサウンドボタン</v>
      </c>
      <c r="DK757" s="239">
        <f t="shared" si="3405"/>
        <v>748</v>
      </c>
      <c r="DL757" s="44">
        <f t="shared" si="3406"/>
        <v>0</v>
      </c>
      <c r="DM757" s="89">
        <f t="shared" si="3407"/>
        <v>0</v>
      </c>
      <c r="DN757" s="35"/>
      <c r="DO757" s="27"/>
      <c r="DP757" s="240">
        <f>IF($A739="","",$A739)</f>
        <v>45817</v>
      </c>
      <c r="DQ757" s="44">
        <v>16202</v>
      </c>
      <c r="DR757" s="238">
        <f t="shared" si="3543"/>
        <v>60</v>
      </c>
      <c r="DS757" s="44">
        <v>1163</v>
      </c>
      <c r="DT757" s="87">
        <f t="shared" si="3456"/>
        <v>3</v>
      </c>
      <c r="DU757" s="44">
        <v>11</v>
      </c>
      <c r="DV757" s="238">
        <f t="shared" si="3409"/>
        <v>2</v>
      </c>
      <c r="DW757" s="238">
        <v>8</v>
      </c>
      <c r="DX757" s="241" t="str">
        <f t="shared" si="3410"/>
        <v>ゴールドイヤホン</v>
      </c>
      <c r="DY757" s="239">
        <f t="shared" si="3411"/>
        <v>770</v>
      </c>
      <c r="DZ757" s="44">
        <f t="shared" si="3412"/>
        <v>1540</v>
      </c>
      <c r="EA757" s="89">
        <f t="shared" si="3413"/>
        <v>0.25666666666666665</v>
      </c>
      <c r="EB757" s="35"/>
      <c r="EC757" s="27"/>
      <c r="ED757" s="46"/>
      <c r="EE757" s="247"/>
      <c r="EF757" s="44" t="str">
        <f>IF(EE757="","",EE757-EE758)</f>
        <v/>
      </c>
      <c r="EG757" s="44"/>
      <c r="EH757" s="44"/>
      <c r="EI757" s="44"/>
      <c r="EJ757" s="44" t="str">
        <f>IF(EI757="","",EI758+EK758-EI757)</f>
        <v/>
      </c>
      <c r="EK757" s="44"/>
      <c r="EL757" s="44"/>
      <c r="EM757" s="44"/>
      <c r="EN757" s="44" t="str">
        <f t="shared" si="3602"/>
        <v/>
      </c>
      <c r="EO757" s="45" t="str">
        <f t="shared" si="3603"/>
        <v/>
      </c>
      <c r="EP757" s="35"/>
      <c r="EQ757" s="27"/>
      <c r="ER757" s="46"/>
      <c r="ES757" s="44"/>
      <c r="ET757" s="44" t="str">
        <f>IF(ES757="","",ES757-ES758)</f>
        <v/>
      </c>
      <c r="EU757" s="44"/>
      <c r="EV757" s="44" t="str">
        <f>IF(EU757="","",EU757-EU758)</f>
        <v/>
      </c>
      <c r="EW757" s="44"/>
      <c r="EX757" s="44" t="str">
        <f>IF(EW757="","",EW758+EY758-EW757)</f>
        <v/>
      </c>
      <c r="EY757" s="44"/>
      <c r="EZ757" s="44"/>
      <c r="FA757" s="44"/>
      <c r="FB757" s="44" t="str">
        <f t="shared" si="3607"/>
        <v/>
      </c>
      <c r="FC757" s="45" t="str">
        <f t="shared" si="3608"/>
        <v/>
      </c>
      <c r="FD757" s="35"/>
      <c r="HW757" s="181"/>
      <c r="IY757" s="33"/>
      <c r="IZ757" s="240">
        <f>IF($A739="","",$A739)</f>
        <v>45817</v>
      </c>
      <c r="JA757" s="44">
        <v>4528</v>
      </c>
      <c r="JB757" s="238">
        <f t="shared" si="3544"/>
        <v>26</v>
      </c>
      <c r="JC757" s="44">
        <v>252</v>
      </c>
      <c r="JD757" s="87">
        <f t="shared" si="3458"/>
        <v>1</v>
      </c>
      <c r="JE757" s="44">
        <v>8</v>
      </c>
      <c r="JF757" s="238">
        <f t="shared" si="3415"/>
        <v>1</v>
      </c>
      <c r="JG757" s="238">
        <v>3</v>
      </c>
      <c r="JH757" s="241" t="str">
        <f t="shared" si="3416"/>
        <v>お菓子ウォレット</v>
      </c>
      <c r="JI757" s="239">
        <f t="shared" si="3417"/>
        <v>800</v>
      </c>
      <c r="JJ757" s="44">
        <f t="shared" si="3418"/>
        <v>800</v>
      </c>
      <c r="JK757" s="89">
        <f t="shared" si="3419"/>
        <v>0.30769230769230771</v>
      </c>
      <c r="JL757" s="35" t="s">
        <v>199</v>
      </c>
      <c r="JM757" s="27"/>
      <c r="JN757" s="240">
        <f>IF($A739="","",$A739)</f>
        <v>45817</v>
      </c>
      <c r="JO757" s="44">
        <v>3778</v>
      </c>
      <c r="JP757" s="238">
        <f t="shared" si="3545"/>
        <v>57</v>
      </c>
      <c r="JQ757" s="44">
        <v>112</v>
      </c>
      <c r="JR757" s="87">
        <f t="shared" si="3460"/>
        <v>2</v>
      </c>
      <c r="JS757" s="44">
        <v>11</v>
      </c>
      <c r="JT757" s="238">
        <f t="shared" si="3421"/>
        <v>2</v>
      </c>
      <c r="JU757" s="238">
        <v>4</v>
      </c>
      <c r="JV757" s="241" t="str">
        <f t="shared" si="3422"/>
        <v>ジャグラーイヤホン</v>
      </c>
      <c r="JW757" s="239">
        <f t="shared" si="3423"/>
        <v>1100</v>
      </c>
      <c r="JX757" s="44">
        <f t="shared" si="3424"/>
        <v>2200</v>
      </c>
      <c r="JY757" s="89">
        <f t="shared" si="3425"/>
        <v>0.38596491228070173</v>
      </c>
      <c r="JZ757" s="35"/>
      <c r="KA757" s="245"/>
      <c r="KB757" s="240">
        <f>IF($A739="","",$A739)</f>
        <v>45817</v>
      </c>
      <c r="KC757" s="44">
        <v>2793</v>
      </c>
      <c r="KD757" s="238">
        <f t="shared" si="3546"/>
        <v>111</v>
      </c>
      <c r="KE757" s="44">
        <v>141</v>
      </c>
      <c r="KF757" s="87">
        <f t="shared" si="3462"/>
        <v>3</v>
      </c>
      <c r="KG757" s="44">
        <v>5</v>
      </c>
      <c r="KH757" s="238">
        <f t="shared" si="3427"/>
        <v>5</v>
      </c>
      <c r="KI757" s="238">
        <v>3</v>
      </c>
      <c r="KJ757" s="241" t="str">
        <f t="shared" si="3428"/>
        <v>サンリオFAN</v>
      </c>
      <c r="KK757" s="239">
        <f t="shared" si="3429"/>
        <v>1100</v>
      </c>
      <c r="KL757" s="44">
        <f t="shared" si="3430"/>
        <v>5500</v>
      </c>
      <c r="KM757" s="89">
        <f t="shared" si="3431"/>
        <v>0.49549549549549549</v>
      </c>
      <c r="KN757" s="35"/>
      <c r="KO757" s="27"/>
      <c r="KP757" s="240">
        <f>IF($A739="","",$A739)</f>
        <v>45817</v>
      </c>
      <c r="KQ757" s="44">
        <v>2662</v>
      </c>
      <c r="KR757" s="255">
        <f t="shared" si="3547"/>
        <v>13</v>
      </c>
      <c r="KS757" s="44">
        <v>104</v>
      </c>
      <c r="KT757" s="87">
        <f t="shared" si="3464"/>
        <v>1</v>
      </c>
      <c r="KU757" s="44">
        <v>14</v>
      </c>
      <c r="KV757" s="238">
        <f t="shared" si="3433"/>
        <v>1</v>
      </c>
      <c r="KW757" s="238">
        <v>0</v>
      </c>
      <c r="KX757" s="241" t="str">
        <f t="shared" si="3434"/>
        <v>猫アイシャドウ</v>
      </c>
      <c r="KY757" s="239">
        <f t="shared" si="3435"/>
        <v>1034</v>
      </c>
      <c r="KZ757" s="44">
        <f t="shared" si="3436"/>
        <v>1034</v>
      </c>
      <c r="LA757" s="89">
        <f t="shared" si="3437"/>
        <v>0.79538461538461536</v>
      </c>
      <c r="LB757" s="35" t="s">
        <v>200</v>
      </c>
      <c r="LC757" s="27"/>
      <c r="LD757" s="240">
        <f>IF(A741="","",A741)</f>
        <v>45824</v>
      </c>
      <c r="LE757" s="238">
        <v>65360</v>
      </c>
      <c r="LF757" s="252">
        <f>IF(LE757="","",LE757-LE754)</f>
        <v>76</v>
      </c>
      <c r="LG757" s="238">
        <v>444</v>
      </c>
      <c r="LH757" s="238">
        <f t="shared" si="3509"/>
        <v>0</v>
      </c>
      <c r="LI757" s="43">
        <v>2</v>
      </c>
      <c r="LJ757" s="43">
        <v>0</v>
      </c>
      <c r="LK757" s="238">
        <v>0</v>
      </c>
      <c r="LL757" s="246" t="str">
        <f>IF(LE757="","",LL754)</f>
        <v>コキンちゃん、赤ちゃんマン</v>
      </c>
      <c r="LM757" s="109">
        <f>IF(LF757="","",LM755)</f>
        <v>1000</v>
      </c>
      <c r="LN757" s="87">
        <f t="shared" si="3379"/>
        <v>0</v>
      </c>
      <c r="LO757" s="242"/>
      <c r="LP757" s="35"/>
      <c r="LQ757" s="27"/>
      <c r="LR757" s="46"/>
      <c r="LS757" s="44"/>
      <c r="LT757" s="44" t="str">
        <f>IF(LS757="","",LS757-LS758)</f>
        <v/>
      </c>
      <c r="LU757" s="44"/>
      <c r="LV757" s="44" t="str">
        <f>IF(LU757="","",LU757-LU758)</f>
        <v/>
      </c>
      <c r="LW757" s="44"/>
      <c r="LX757" s="44" t="str">
        <f>IF(LW757="","",LW758+LY758-LW757)</f>
        <v/>
      </c>
      <c r="LY757" s="44"/>
      <c r="LZ757" s="44"/>
      <c r="MA757" s="44"/>
      <c r="MB757" s="44" t="str">
        <f t="shared" si="3529"/>
        <v/>
      </c>
      <c r="MC757" s="45" t="str">
        <f t="shared" si="3530"/>
        <v/>
      </c>
      <c r="MD757" s="35"/>
      <c r="ME757" s="27"/>
      <c r="MF757" s="46"/>
      <c r="MG757" s="44"/>
      <c r="MH757" s="44" t="str">
        <f>IF(MG757="","",MG757-MG758)</f>
        <v/>
      </c>
      <c r="MI757" s="44"/>
      <c r="MJ757" s="44" t="str">
        <f>IF(MI757="","",MI757-MI758)</f>
        <v/>
      </c>
      <c r="MK757" s="44"/>
      <c r="ML757" s="44" t="str">
        <f>IF(MK757="","",MK758+MM758-MK757)</f>
        <v/>
      </c>
      <c r="MM757" s="44"/>
      <c r="MN757" s="44"/>
      <c r="MO757" s="44"/>
      <c r="MP757" s="44" t="str">
        <f t="shared" si="3531"/>
        <v/>
      </c>
      <c r="MQ757" s="45" t="str">
        <f t="shared" si="3532"/>
        <v/>
      </c>
      <c r="MR757" s="35"/>
      <c r="MS757" s="27"/>
      <c r="MT757" s="46"/>
      <c r="MU757" s="44"/>
      <c r="MV757" s="44" t="str">
        <f>IF(MU757="","",MU757-MU758)</f>
        <v/>
      </c>
      <c r="MW757" s="44"/>
      <c r="MX757" s="44" t="str">
        <f>IF(MW757="","",MW757-MW758)</f>
        <v/>
      </c>
      <c r="MY757" s="44"/>
      <c r="MZ757" s="44" t="str">
        <f>IF(MY757="","",MY758+NA758-MY757)</f>
        <v/>
      </c>
      <c r="NA757" s="44"/>
      <c r="NB757" s="44"/>
      <c r="NC757" s="44"/>
      <c r="ND757" s="44" t="str">
        <f t="shared" si="3533"/>
        <v/>
      </c>
      <c r="NE757" s="45" t="str">
        <f t="shared" si="3534"/>
        <v/>
      </c>
      <c r="NF757" s="35"/>
      <c r="NG757" s="27"/>
      <c r="NH757" s="46"/>
      <c r="NI757" s="44"/>
      <c r="NJ757" s="44" t="str">
        <f>IF(NI757="","",NI757-NI758)</f>
        <v/>
      </c>
      <c r="NK757" s="44"/>
      <c r="NL757" s="44" t="str">
        <f>IF(NK757="","",NK757-NK758)</f>
        <v/>
      </c>
      <c r="NM757" s="44"/>
      <c r="NN757" s="44" t="str">
        <f>IF(NM757="","",NM758+NO758-NM757)</f>
        <v/>
      </c>
      <c r="NO757" s="44"/>
      <c r="NP757" s="44"/>
      <c r="NQ757" s="44"/>
      <c r="NR757" s="44" t="str">
        <f t="shared" si="3535"/>
        <v/>
      </c>
      <c r="NS757" s="45" t="str">
        <f t="shared" si="3536"/>
        <v/>
      </c>
      <c r="NT757" s="35"/>
    </row>
    <row r="758" spans="1:384" x14ac:dyDescent="0.2">
      <c r="A758" s="38"/>
      <c r="B758" s="39"/>
      <c r="C758" s="40"/>
      <c r="D758" s="40"/>
      <c r="E758" s="40"/>
      <c r="F758" s="140"/>
      <c r="G758" s="140"/>
      <c r="H758" s="42"/>
      <c r="I758" s="44"/>
      <c r="J758" s="44" t="str">
        <f t="shared" ref="J758:J759" si="3617">IF(I758="","",I758-I756)</f>
        <v/>
      </c>
      <c r="K758" s="44"/>
      <c r="L758" s="44"/>
      <c r="M758" s="44"/>
      <c r="N758" s="44" t="str">
        <f t="shared" ref="N758:N759" si="3618">IF(M758="","",M756+O756-M758)</f>
        <v/>
      </c>
      <c r="O758" s="44"/>
      <c r="P758" s="43"/>
      <c r="Q758" s="238" t="str">
        <f>IF(I758="","",Q756)</f>
        <v/>
      </c>
      <c r="R758" s="44" t="str">
        <f t="shared" si="3516"/>
        <v/>
      </c>
      <c r="S758" s="45" t="str">
        <f t="shared" si="3517"/>
        <v/>
      </c>
      <c r="T758" s="35"/>
      <c r="U758" s="27"/>
      <c r="V758" s="46"/>
      <c r="W758" s="247"/>
      <c r="X758" s="44" t="str">
        <f t="shared" ref="X758:X759" si="3619">IF(W758="","",W758-W756)</f>
        <v/>
      </c>
      <c r="Y758" s="44"/>
      <c r="Z758" s="44"/>
      <c r="AA758" s="44"/>
      <c r="AB758" s="44" t="str">
        <f t="shared" ref="AB758:AB759" si="3620">IF(AA758="","",AA756+AC756-AA758)</f>
        <v/>
      </c>
      <c r="AC758" s="44"/>
      <c r="AD758" s="44"/>
      <c r="AE758" s="44"/>
      <c r="AF758" s="44" t="str">
        <f t="shared" si="3518"/>
        <v/>
      </c>
      <c r="AG758" s="45" t="str">
        <f t="shared" si="3519"/>
        <v/>
      </c>
      <c r="AH758" s="35"/>
      <c r="AI758" s="27"/>
      <c r="AJ758" s="46"/>
      <c r="AK758" s="44"/>
      <c r="AL758" s="44" t="str">
        <f t="shared" ref="AL758:AL759" si="3621">IF(AK758="","",AK758-AK756)</f>
        <v/>
      </c>
      <c r="AM758" s="44"/>
      <c r="AN758" s="44" t="str">
        <f t="shared" ref="AN758:AN759" si="3622">IF(AM758="","",AM758-AM756)</f>
        <v/>
      </c>
      <c r="AO758" s="44"/>
      <c r="AP758" s="44" t="str">
        <f t="shared" ref="AP758:AP759" si="3623">IF(AO758="","",AO756+AQ756-AO758)</f>
        <v/>
      </c>
      <c r="AQ758" s="44"/>
      <c r="AR758" s="44"/>
      <c r="AS758" s="44"/>
      <c r="AT758" s="44" t="str">
        <f t="shared" si="3520"/>
        <v/>
      </c>
      <c r="AU758" s="45" t="str">
        <f t="shared" si="3484"/>
        <v/>
      </c>
      <c r="AV758" s="35"/>
      <c r="AW758" s="27"/>
      <c r="AX758" s="46"/>
      <c r="AY758" s="44"/>
      <c r="AZ758" s="44" t="str">
        <f t="shared" ref="AZ758:AZ759" si="3624">IF(AY758="","",AY758-AY756)</f>
        <v/>
      </c>
      <c r="BA758" s="44"/>
      <c r="BB758" s="44" t="str">
        <f t="shared" ref="BB758:BB759" si="3625">IF(BA758="","",BA758-BA756)</f>
        <v/>
      </c>
      <c r="BC758" s="44"/>
      <c r="BD758" s="44" t="str">
        <f t="shared" ref="BD758:BD759" si="3626">IF(BC758="","",BC756+BE756-BC758)</f>
        <v/>
      </c>
      <c r="BE758" s="44"/>
      <c r="BF758" s="44"/>
      <c r="BG758" s="44"/>
      <c r="BH758" s="44" t="str">
        <f t="shared" si="3521"/>
        <v/>
      </c>
      <c r="BI758" s="45" t="str">
        <f t="shared" si="3522"/>
        <v/>
      </c>
      <c r="BJ758" s="35"/>
      <c r="BK758" s="50"/>
      <c r="BL758" s="240"/>
      <c r="BM758" s="238">
        <v>8573</v>
      </c>
      <c r="BN758" s="43">
        <f>IF(BM758="","",BM758-BM754)</f>
        <v>26</v>
      </c>
      <c r="BO758" s="238">
        <v>250</v>
      </c>
      <c r="BP758" s="44">
        <f t="shared" si="3448"/>
        <v>0</v>
      </c>
      <c r="BQ758" s="238">
        <v>34</v>
      </c>
      <c r="BR758" s="44">
        <f t="shared" si="3385"/>
        <v>0</v>
      </c>
      <c r="BS758" s="238">
        <v>6</v>
      </c>
      <c r="BT758" s="60" t="str">
        <f t="shared" si="3615"/>
        <v>ミニ香水</v>
      </c>
      <c r="BU758" s="247">
        <f t="shared" si="3616"/>
        <v>1000</v>
      </c>
      <c r="BV758" s="43">
        <f t="shared" si="3507"/>
        <v>0</v>
      </c>
      <c r="BW758" s="45">
        <f t="shared" si="3508"/>
        <v>0</v>
      </c>
      <c r="BX758" s="35" t="s">
        <v>82</v>
      </c>
      <c r="BY758" s="27"/>
      <c r="BZ758" s="240"/>
      <c r="CA758" s="238">
        <v>18169</v>
      </c>
      <c r="CB758" s="43">
        <f>IF(CA758="","",CA758-CA754)</f>
        <v>19</v>
      </c>
      <c r="CC758" s="238">
        <v>1017</v>
      </c>
      <c r="CD758" s="44">
        <f t="shared" si="3450"/>
        <v>2</v>
      </c>
      <c r="CE758" s="238">
        <v>12</v>
      </c>
      <c r="CF758" s="44">
        <f t="shared" si="3391"/>
        <v>2</v>
      </c>
      <c r="CG758" s="238">
        <v>3</v>
      </c>
      <c r="CH758" s="60" t="str">
        <f t="shared" si="3392"/>
        <v>ジャグラーイヤホン</v>
      </c>
      <c r="CI758" s="247">
        <f t="shared" si="3393"/>
        <v>1100</v>
      </c>
      <c r="CJ758" s="43">
        <f t="shared" si="3394"/>
        <v>2200</v>
      </c>
      <c r="CK758" s="45">
        <f t="shared" si="3395"/>
        <v>1.1578947368421053</v>
      </c>
      <c r="CL758" s="35" t="s">
        <v>196</v>
      </c>
      <c r="CM758" s="27"/>
      <c r="CN758" s="240"/>
      <c r="CO758" s="238">
        <v>14026</v>
      </c>
      <c r="CP758" s="43">
        <f>IF(CO758="","",CO758-CO754)</f>
        <v>29</v>
      </c>
      <c r="CQ758" s="238">
        <v>542</v>
      </c>
      <c r="CR758" s="44">
        <f t="shared" si="3452"/>
        <v>2</v>
      </c>
      <c r="CS758" s="238">
        <v>16</v>
      </c>
      <c r="CT758" s="44">
        <f t="shared" si="3397"/>
        <v>2</v>
      </c>
      <c r="CU758" s="238">
        <v>0</v>
      </c>
      <c r="CV758" s="60" t="str">
        <f t="shared" si="3398"/>
        <v>モンチッチヘアゴム</v>
      </c>
      <c r="CW758" s="247">
        <f t="shared" si="3399"/>
        <v>440</v>
      </c>
      <c r="CX758" s="43">
        <f t="shared" si="3400"/>
        <v>880</v>
      </c>
      <c r="CY758" s="45">
        <f t="shared" si="3401"/>
        <v>0.30344827586206896</v>
      </c>
      <c r="CZ758" s="35" t="s">
        <v>195</v>
      </c>
      <c r="DA758" s="58"/>
      <c r="DB758" s="240"/>
      <c r="DC758" s="238">
        <v>5831</v>
      </c>
      <c r="DD758" s="43">
        <f>IF(DC758="","",DC758-DC754)</f>
        <v>11</v>
      </c>
      <c r="DE758" s="238">
        <v>193</v>
      </c>
      <c r="DF758" s="44">
        <f t="shared" si="3454"/>
        <v>0</v>
      </c>
      <c r="DG758" s="238">
        <v>10</v>
      </c>
      <c r="DH758" s="44">
        <f t="shared" si="3403"/>
        <v>0</v>
      </c>
      <c r="DI758" s="238">
        <v>2</v>
      </c>
      <c r="DJ758" s="60" t="str">
        <f t="shared" si="3404"/>
        <v>ペヤングイヤホン</v>
      </c>
      <c r="DK758" s="247">
        <f t="shared" si="3405"/>
        <v>1100</v>
      </c>
      <c r="DL758" s="43">
        <f t="shared" si="3406"/>
        <v>0</v>
      </c>
      <c r="DM758" s="45">
        <f t="shared" si="3407"/>
        <v>0</v>
      </c>
      <c r="DN758" s="80" t="s">
        <v>197</v>
      </c>
      <c r="DO758" s="27"/>
      <c r="DP758" s="240"/>
      <c r="DQ758" s="238">
        <v>15127</v>
      </c>
      <c r="DR758" s="43">
        <f>IF(DQ758="","",DQ758-DQ754)</f>
        <v>37</v>
      </c>
      <c r="DS758" s="238">
        <v>1080</v>
      </c>
      <c r="DT758" s="44">
        <f t="shared" si="3456"/>
        <v>3</v>
      </c>
      <c r="DU758" s="238">
        <v>6</v>
      </c>
      <c r="DV758" s="44">
        <f t="shared" si="3409"/>
        <v>3</v>
      </c>
      <c r="DW758" s="238">
        <v>6</v>
      </c>
      <c r="DX758" s="60" t="str">
        <f t="shared" si="3410"/>
        <v>サンリオFAN</v>
      </c>
      <c r="DY758" s="247">
        <f t="shared" si="3411"/>
        <v>1100</v>
      </c>
      <c r="DZ758" s="43">
        <f t="shared" si="3412"/>
        <v>3300</v>
      </c>
      <c r="EA758" s="45">
        <f t="shared" si="3413"/>
        <v>0.89189189189189189</v>
      </c>
      <c r="EB758" s="35" t="s">
        <v>58</v>
      </c>
      <c r="EC758" s="27"/>
      <c r="ED758" s="46"/>
      <c r="EE758" s="247"/>
      <c r="EF758" s="44" t="str">
        <f t="shared" ref="EF758:EF759" si="3627">IF(EE758="","",EE758-EE756)</f>
        <v/>
      </c>
      <c r="EG758" s="44"/>
      <c r="EH758" s="44"/>
      <c r="EI758" s="44"/>
      <c r="EJ758" s="44" t="str">
        <f t="shared" ref="EJ758:EJ759" si="3628">IF(EI758="","",EI756+EK756-EI758)</f>
        <v/>
      </c>
      <c r="EK758" s="44"/>
      <c r="EL758" s="44"/>
      <c r="EM758" s="44"/>
      <c r="EN758" s="44" t="str">
        <f t="shared" si="3602"/>
        <v/>
      </c>
      <c r="EO758" s="45" t="str">
        <f t="shared" si="3603"/>
        <v/>
      </c>
      <c r="EP758" s="35"/>
      <c r="EQ758" s="27"/>
      <c r="ER758" s="46"/>
      <c r="ES758" s="44"/>
      <c r="ET758" s="44" t="str">
        <f t="shared" ref="ET758:ET759" si="3629">IF(ES758="","",ES758-ES756)</f>
        <v/>
      </c>
      <c r="EU758" s="44"/>
      <c r="EV758" s="44" t="str">
        <f t="shared" ref="EV758:EV759" si="3630">IF(EU758="","",EU758-EU756)</f>
        <v/>
      </c>
      <c r="EW758" s="44"/>
      <c r="EX758" s="44" t="str">
        <f t="shared" ref="EX758:EX759" si="3631">IF(EW758="","",EW756+EY756-EW758)</f>
        <v/>
      </c>
      <c r="EY758" s="44"/>
      <c r="EZ758" s="44"/>
      <c r="FA758" s="44"/>
      <c r="FB758" s="44" t="str">
        <f t="shared" si="3607"/>
        <v/>
      </c>
      <c r="FC758" s="45" t="str">
        <f t="shared" si="3608"/>
        <v/>
      </c>
      <c r="FD758" s="35"/>
      <c r="HW758" s="181"/>
      <c r="IY758" s="33"/>
      <c r="IZ758" s="240"/>
      <c r="JA758" s="238">
        <v>2635</v>
      </c>
      <c r="JB758" s="43">
        <f>IF(JA758="","",JA758-JA754)</f>
        <v>59</v>
      </c>
      <c r="JC758" s="238">
        <v>74</v>
      </c>
      <c r="JD758" s="44">
        <f t="shared" si="3458"/>
        <v>1</v>
      </c>
      <c r="JE758" s="238">
        <v>25</v>
      </c>
      <c r="JF758" s="44">
        <f t="shared" si="3415"/>
        <v>1</v>
      </c>
      <c r="JG758" s="238">
        <v>8</v>
      </c>
      <c r="JH758" s="60" t="str">
        <f t="shared" si="3416"/>
        <v>ミニ香水</v>
      </c>
      <c r="JI758" s="247">
        <f t="shared" si="3417"/>
        <v>1100</v>
      </c>
      <c r="JJ758" s="43">
        <f t="shared" si="3418"/>
        <v>1100</v>
      </c>
      <c r="JK758" s="45">
        <f t="shared" si="3419"/>
        <v>0.1864406779661017</v>
      </c>
      <c r="JL758" s="35" t="s">
        <v>84</v>
      </c>
      <c r="JM758" s="27"/>
      <c r="JN758" s="240"/>
      <c r="JO758" s="238">
        <v>3404</v>
      </c>
      <c r="JP758" s="43">
        <f>IF(JO758="","",JO758-JO754)</f>
        <v>91</v>
      </c>
      <c r="JQ758" s="238">
        <v>77</v>
      </c>
      <c r="JR758" s="44">
        <f t="shared" si="3460"/>
        <v>2</v>
      </c>
      <c r="JS758" s="238">
        <v>6</v>
      </c>
      <c r="JT758" s="44">
        <f t="shared" si="3421"/>
        <v>2</v>
      </c>
      <c r="JU758" s="238">
        <v>0</v>
      </c>
      <c r="JV758" s="60" t="str">
        <f t="shared" si="3422"/>
        <v>ジャグラーサウンドボタン</v>
      </c>
      <c r="JW758" s="247">
        <f t="shared" si="3423"/>
        <v>900</v>
      </c>
      <c r="JX758" s="43">
        <f t="shared" si="3424"/>
        <v>1800</v>
      </c>
      <c r="JY758" s="45">
        <f t="shared" si="3425"/>
        <v>0.19780219780219779</v>
      </c>
      <c r="JZ758" s="35"/>
      <c r="KA758" s="245"/>
      <c r="KB758" s="240"/>
      <c r="KC758" s="238">
        <v>2413</v>
      </c>
      <c r="KD758" s="43">
        <f>IF(KC758="","",KC758-KC754)</f>
        <v>127</v>
      </c>
      <c r="KE758" s="238">
        <v>80</v>
      </c>
      <c r="KF758" s="44">
        <f t="shared" si="3462"/>
        <v>1</v>
      </c>
      <c r="KG758" s="238">
        <v>16</v>
      </c>
      <c r="KH758" s="44">
        <f t="shared" si="3427"/>
        <v>1</v>
      </c>
      <c r="KI758" s="238">
        <v>2</v>
      </c>
      <c r="KJ758" s="60" t="str">
        <f t="shared" si="3428"/>
        <v>サンリオキーケース</v>
      </c>
      <c r="KK758" s="247">
        <f t="shared" si="3429"/>
        <v>726</v>
      </c>
      <c r="KL758" s="43">
        <f t="shared" si="3430"/>
        <v>726</v>
      </c>
      <c r="KM758" s="45">
        <f t="shared" si="3431"/>
        <v>5.7165354330708663E-2</v>
      </c>
      <c r="KN758" s="35"/>
      <c r="KO758" s="27"/>
      <c r="KP758" s="240"/>
      <c r="KQ758" s="238">
        <v>2715</v>
      </c>
      <c r="KR758" s="43">
        <f>IF(KQ758="","",KQ758-KQ754)</f>
        <v>36</v>
      </c>
      <c r="KS758" s="238">
        <v>62</v>
      </c>
      <c r="KT758" s="44">
        <f t="shared" si="3464"/>
        <v>2</v>
      </c>
      <c r="KU758" s="238">
        <v>8</v>
      </c>
      <c r="KV758" s="44">
        <f t="shared" si="3433"/>
        <v>2</v>
      </c>
      <c r="KW758" s="238">
        <v>0</v>
      </c>
      <c r="KX758" s="60" t="str">
        <f t="shared" si="3434"/>
        <v>たまごっちアイカラー</v>
      </c>
      <c r="KY758" s="247">
        <f t="shared" si="3435"/>
        <v>1200</v>
      </c>
      <c r="KZ758" s="43">
        <f t="shared" si="3436"/>
        <v>2400</v>
      </c>
      <c r="LA758" s="45">
        <f t="shared" si="3437"/>
        <v>0.66666666666666663</v>
      </c>
      <c r="LB758" s="35"/>
      <c r="LC758" s="27"/>
      <c r="LD758" s="46"/>
      <c r="LE758" s="44"/>
      <c r="LF758" s="44"/>
      <c r="LG758" s="44">
        <v>529</v>
      </c>
      <c r="LH758" s="44">
        <f t="shared" si="3509"/>
        <v>0</v>
      </c>
      <c r="LI758" s="43">
        <v>2</v>
      </c>
      <c r="LJ758" s="44">
        <v>0</v>
      </c>
      <c r="LK758" s="44">
        <v>0</v>
      </c>
      <c r="LL758" s="72" t="str">
        <f>IF(LE757="","",LL755)</f>
        <v>バイキンティッシュカバー、アンパンブランケット黄色</v>
      </c>
      <c r="LM758" s="239">
        <f>IF(LF757="","",LM754)</f>
        <v>1000</v>
      </c>
      <c r="LN758" s="238">
        <f t="shared" si="3379"/>
        <v>0</v>
      </c>
      <c r="LO758" s="242"/>
      <c r="LP758" s="35"/>
      <c r="LQ758" s="27"/>
      <c r="LR758" s="46"/>
      <c r="LS758" s="44"/>
      <c r="LT758" s="44" t="str">
        <f t="shared" ref="LT758" si="3632">IF(LS758="","",LS758-LS756)</f>
        <v/>
      </c>
      <c r="LU758" s="44"/>
      <c r="LV758" s="44" t="str">
        <f t="shared" ref="LV758" si="3633">IF(LU758="","",LU758-LU756)</f>
        <v/>
      </c>
      <c r="LW758" s="44"/>
      <c r="LX758" s="44" t="str">
        <f t="shared" ref="LX758" si="3634">IF(LW758="","",LW756+LY756-LW758)</f>
        <v/>
      </c>
      <c r="LY758" s="44"/>
      <c r="LZ758" s="44"/>
      <c r="MA758" s="44"/>
      <c r="MB758" s="44" t="str">
        <f t="shared" si="3529"/>
        <v/>
      </c>
      <c r="MC758" s="45" t="str">
        <f t="shared" si="3530"/>
        <v/>
      </c>
      <c r="MD758" s="35"/>
      <c r="ME758" s="27"/>
      <c r="MF758" s="46"/>
      <c r="MG758" s="44"/>
      <c r="MH758" s="44" t="str">
        <f t="shared" ref="MH758" si="3635">IF(MG758="","",MG758-MG756)</f>
        <v/>
      </c>
      <c r="MI758" s="44"/>
      <c r="MJ758" s="44" t="str">
        <f t="shared" ref="MJ758" si="3636">IF(MI758="","",MI758-MI756)</f>
        <v/>
      </c>
      <c r="MK758" s="44"/>
      <c r="ML758" s="44" t="str">
        <f t="shared" ref="ML758" si="3637">IF(MK758="","",MK756+MM756-MK758)</f>
        <v/>
      </c>
      <c r="MM758" s="44"/>
      <c r="MN758" s="44"/>
      <c r="MO758" s="44"/>
      <c r="MP758" s="44" t="str">
        <f t="shared" si="3531"/>
        <v/>
      </c>
      <c r="MQ758" s="45" t="str">
        <f t="shared" si="3532"/>
        <v/>
      </c>
      <c r="MR758" s="35"/>
      <c r="MS758" s="27"/>
      <c r="MT758" s="46"/>
      <c r="MU758" s="44"/>
      <c r="MV758" s="44" t="str">
        <f t="shared" ref="MV758" si="3638">IF(MU758="","",MU758-MU756)</f>
        <v/>
      </c>
      <c r="MW758" s="44"/>
      <c r="MX758" s="44" t="str">
        <f t="shared" ref="MX758" si="3639">IF(MW758="","",MW758-MW756)</f>
        <v/>
      </c>
      <c r="MY758" s="44"/>
      <c r="MZ758" s="44" t="str">
        <f t="shared" ref="MZ758" si="3640">IF(MY758="","",MY756+NA756-MY758)</f>
        <v/>
      </c>
      <c r="NA758" s="44"/>
      <c r="NB758" s="44"/>
      <c r="NC758" s="44"/>
      <c r="ND758" s="44" t="str">
        <f t="shared" si="3533"/>
        <v/>
      </c>
      <c r="NE758" s="45" t="str">
        <f t="shared" si="3534"/>
        <v/>
      </c>
      <c r="NF758" s="35"/>
      <c r="NG758" s="27"/>
      <c r="NH758" s="46"/>
      <c r="NI758" s="44"/>
      <c r="NJ758" s="44" t="str">
        <f t="shared" ref="NJ758" si="3641">IF(NI758="","",NI758-NI756)</f>
        <v/>
      </c>
      <c r="NK758" s="44"/>
      <c r="NL758" s="44" t="str">
        <f t="shared" ref="NL758" si="3642">IF(NK758="","",NK758-NK756)</f>
        <v/>
      </c>
      <c r="NM758" s="44"/>
      <c r="NN758" s="44" t="str">
        <f t="shared" ref="NN758" si="3643">IF(NM758="","",NM756+NO756-NM758)</f>
        <v/>
      </c>
      <c r="NO758" s="44"/>
      <c r="NP758" s="44"/>
      <c r="NQ758" s="44"/>
      <c r="NR758" s="44" t="str">
        <f t="shared" si="3535"/>
        <v/>
      </c>
      <c r="NS758" s="45" t="str">
        <f t="shared" si="3536"/>
        <v/>
      </c>
      <c r="NT758" s="35"/>
    </row>
    <row r="759" spans="1:384" ht="15.75" thickBot="1" x14ac:dyDescent="0.25">
      <c r="A759" s="38"/>
      <c r="B759" s="39"/>
      <c r="C759" s="40"/>
      <c r="D759" s="40"/>
      <c r="E759" s="40"/>
      <c r="F759" s="140"/>
      <c r="G759" s="140"/>
      <c r="H759" s="42"/>
      <c r="I759" s="44"/>
      <c r="J759" s="44" t="str">
        <f t="shared" si="3617"/>
        <v/>
      </c>
      <c r="K759" s="44"/>
      <c r="L759" s="44"/>
      <c r="M759" s="44"/>
      <c r="N759" s="44" t="str">
        <f t="shared" si="3618"/>
        <v/>
      </c>
      <c r="O759" s="44"/>
      <c r="P759" s="44"/>
      <c r="Q759" s="44"/>
      <c r="R759" s="44" t="str">
        <f t="shared" si="3516"/>
        <v/>
      </c>
      <c r="S759" s="45" t="str">
        <f t="shared" si="3517"/>
        <v/>
      </c>
      <c r="T759" s="35"/>
      <c r="U759" s="27"/>
      <c r="V759" s="46"/>
      <c r="W759" s="247"/>
      <c r="X759" s="44" t="str">
        <f t="shared" si="3619"/>
        <v/>
      </c>
      <c r="Y759" s="44"/>
      <c r="Z759" s="44"/>
      <c r="AA759" s="44"/>
      <c r="AB759" s="44" t="str">
        <f t="shared" si="3620"/>
        <v/>
      </c>
      <c r="AC759" s="44"/>
      <c r="AD759" s="44"/>
      <c r="AE759" s="44"/>
      <c r="AF759" s="44" t="str">
        <f t="shared" si="3518"/>
        <v/>
      </c>
      <c r="AG759" s="45" t="str">
        <f t="shared" si="3519"/>
        <v/>
      </c>
      <c r="AH759" s="35"/>
      <c r="AI759" s="27"/>
      <c r="AJ759" s="46"/>
      <c r="AK759" s="44"/>
      <c r="AL759" s="44" t="str">
        <f t="shared" si="3621"/>
        <v/>
      </c>
      <c r="AM759" s="44"/>
      <c r="AN759" s="44" t="str">
        <f t="shared" si="3622"/>
        <v/>
      </c>
      <c r="AO759" s="44"/>
      <c r="AP759" s="44" t="str">
        <f t="shared" si="3623"/>
        <v/>
      </c>
      <c r="AQ759" s="44"/>
      <c r="AR759" s="44"/>
      <c r="AS759" s="44"/>
      <c r="AT759" s="44" t="str">
        <f t="shared" si="3520"/>
        <v/>
      </c>
      <c r="AU759" s="45" t="str">
        <f t="shared" si="3484"/>
        <v/>
      </c>
      <c r="AV759" s="35"/>
      <c r="AW759" s="27"/>
      <c r="AX759" s="46"/>
      <c r="AY759" s="44"/>
      <c r="AZ759" s="44" t="str">
        <f t="shared" si="3624"/>
        <v/>
      </c>
      <c r="BA759" s="44"/>
      <c r="BB759" s="44" t="str">
        <f t="shared" si="3625"/>
        <v/>
      </c>
      <c r="BC759" s="44"/>
      <c r="BD759" s="44" t="str">
        <f t="shared" si="3626"/>
        <v/>
      </c>
      <c r="BE759" s="44"/>
      <c r="BF759" s="44"/>
      <c r="BG759" s="44"/>
      <c r="BH759" s="44" t="str">
        <f t="shared" si="3521"/>
        <v/>
      </c>
      <c r="BI759" s="45" t="str">
        <f t="shared" si="3522"/>
        <v/>
      </c>
      <c r="BJ759" s="35"/>
      <c r="BK759" s="50"/>
      <c r="BL759" s="46"/>
      <c r="BM759" s="44">
        <v>9162</v>
      </c>
      <c r="BN759" s="25">
        <f>IF(BM759="","",BM759-BM755)</f>
        <v>103</v>
      </c>
      <c r="BO759" s="44">
        <v>533</v>
      </c>
      <c r="BP759" s="44">
        <f t="shared" si="3448"/>
        <v>3</v>
      </c>
      <c r="BQ759" s="44">
        <v>39</v>
      </c>
      <c r="BR759" s="44">
        <f t="shared" si="3385"/>
        <v>3</v>
      </c>
      <c r="BS759" s="236">
        <v>8</v>
      </c>
      <c r="BT759" s="60" t="str">
        <f t="shared" si="3615"/>
        <v>ニキ</v>
      </c>
      <c r="BU759" s="247">
        <f t="shared" si="3616"/>
        <v>800</v>
      </c>
      <c r="BV759" s="44">
        <f t="shared" si="3507"/>
        <v>2400</v>
      </c>
      <c r="BW759" s="45">
        <f t="shared" si="3508"/>
        <v>0.23300970873786409</v>
      </c>
      <c r="BX759" s="35"/>
      <c r="BY759" s="27"/>
      <c r="BZ759" s="46"/>
      <c r="CA759" s="44">
        <v>15114</v>
      </c>
      <c r="CB759" s="25">
        <f>IF(CA759="","",CA759-CA755)</f>
        <v>52</v>
      </c>
      <c r="CC759" s="44">
        <v>1795</v>
      </c>
      <c r="CD759" s="44">
        <f t="shared" si="3450"/>
        <v>4</v>
      </c>
      <c r="CE759" s="44">
        <v>30</v>
      </c>
      <c r="CF759" s="44">
        <f t="shared" si="3391"/>
        <v>7</v>
      </c>
      <c r="CG759" s="236">
        <v>10</v>
      </c>
      <c r="CH759" s="60" t="str">
        <f t="shared" si="3392"/>
        <v>スプランキーマスコット</v>
      </c>
      <c r="CI759" s="247">
        <f t="shared" si="3393"/>
        <v>165</v>
      </c>
      <c r="CJ759" s="44">
        <f t="shared" si="3394"/>
        <v>1155</v>
      </c>
      <c r="CK759" s="45">
        <f t="shared" si="3395"/>
        <v>0.2221153846153846</v>
      </c>
      <c r="CL759" s="35"/>
      <c r="CM759" s="27"/>
      <c r="CN759" s="46"/>
      <c r="CO759" s="44">
        <v>18396</v>
      </c>
      <c r="CP759" s="25">
        <f>IF(CO759="","",CO759-CO755)</f>
        <v>65</v>
      </c>
      <c r="CQ759" s="44">
        <v>862</v>
      </c>
      <c r="CR759" s="44">
        <f t="shared" si="3452"/>
        <v>7</v>
      </c>
      <c r="CS759" s="44">
        <v>55</v>
      </c>
      <c r="CT759" s="44">
        <f t="shared" si="3397"/>
        <v>9</v>
      </c>
      <c r="CU759" s="236">
        <v>-8</v>
      </c>
      <c r="CV759" s="60" t="str">
        <f t="shared" si="3398"/>
        <v>サンリオシューズキーホルダー</v>
      </c>
      <c r="CW759" s="247">
        <f t="shared" si="3399"/>
        <v>396</v>
      </c>
      <c r="CX759" s="44">
        <f t="shared" si="3400"/>
        <v>3564</v>
      </c>
      <c r="CY759" s="45">
        <f t="shared" si="3401"/>
        <v>0.54830769230769227</v>
      </c>
      <c r="CZ759" s="35"/>
      <c r="DA759" s="58"/>
      <c r="DB759" s="46"/>
      <c r="DC759" s="44">
        <v>5882</v>
      </c>
      <c r="DD759" s="25">
        <f>IF(DC759="","",DC759-DC755)</f>
        <v>89</v>
      </c>
      <c r="DE759" s="44">
        <v>332</v>
      </c>
      <c r="DF759" s="44">
        <f t="shared" si="3454"/>
        <v>8</v>
      </c>
      <c r="DG759" s="44">
        <v>100</v>
      </c>
      <c r="DH759" s="44">
        <f t="shared" si="3403"/>
        <v>8</v>
      </c>
      <c r="DI759" s="236">
        <v>20</v>
      </c>
      <c r="DJ759" s="60" t="str">
        <f t="shared" si="3404"/>
        <v>スプランキーラバー</v>
      </c>
      <c r="DK759" s="247">
        <f t="shared" si="3405"/>
        <v>187</v>
      </c>
      <c r="DL759" s="44">
        <f t="shared" si="3406"/>
        <v>1496</v>
      </c>
      <c r="DM759" s="45">
        <f t="shared" si="3407"/>
        <v>0.16808988764044944</v>
      </c>
      <c r="DN759" s="35"/>
      <c r="DO759" s="27"/>
      <c r="DP759" s="46"/>
      <c r="DQ759" s="44">
        <v>11764</v>
      </c>
      <c r="DR759" s="25">
        <f>IF(DQ759="","",DQ759-DQ755)</f>
        <v>83</v>
      </c>
      <c r="DS759" s="44">
        <v>1329</v>
      </c>
      <c r="DT759" s="44">
        <f t="shared" si="3456"/>
        <v>1</v>
      </c>
      <c r="DU759" s="44">
        <v>12</v>
      </c>
      <c r="DV759" s="44">
        <f t="shared" si="3409"/>
        <v>1</v>
      </c>
      <c r="DW759" s="236">
        <v>0</v>
      </c>
      <c r="DX759" s="60" t="str">
        <f t="shared" si="3410"/>
        <v>ギャルキティキーケース</v>
      </c>
      <c r="DY759" s="247">
        <f t="shared" si="3411"/>
        <v>726</v>
      </c>
      <c r="DZ759" s="44">
        <f t="shared" si="3412"/>
        <v>726</v>
      </c>
      <c r="EA759" s="45">
        <f t="shared" si="3413"/>
        <v>8.7469879518072294E-2</v>
      </c>
      <c r="EB759" s="35"/>
      <c r="EC759" s="27"/>
      <c r="ED759" s="46"/>
      <c r="EE759" s="247"/>
      <c r="EF759" s="44" t="str">
        <f t="shared" si="3627"/>
        <v/>
      </c>
      <c r="EG759" s="44"/>
      <c r="EH759" s="44"/>
      <c r="EI759" s="44"/>
      <c r="EJ759" s="44" t="str">
        <f t="shared" si="3628"/>
        <v/>
      </c>
      <c r="EK759" s="44"/>
      <c r="EL759" s="44"/>
      <c r="EM759" s="44"/>
      <c r="EN759" s="44" t="str">
        <f t="shared" si="3602"/>
        <v/>
      </c>
      <c r="EO759" s="45" t="str">
        <f t="shared" si="3603"/>
        <v/>
      </c>
      <c r="EP759" s="35"/>
      <c r="EQ759" s="27"/>
      <c r="ER759" s="46"/>
      <c r="ES759" s="44"/>
      <c r="ET759" s="44" t="str">
        <f t="shared" si="3629"/>
        <v/>
      </c>
      <c r="EU759" s="44"/>
      <c r="EV759" s="44" t="str">
        <f t="shared" si="3630"/>
        <v/>
      </c>
      <c r="EW759" s="44"/>
      <c r="EX759" s="44" t="str">
        <f t="shared" si="3631"/>
        <v/>
      </c>
      <c r="EY759" s="44"/>
      <c r="EZ759" s="44"/>
      <c r="FA759" s="44"/>
      <c r="FB759" s="44" t="str">
        <f t="shared" si="3607"/>
        <v/>
      </c>
      <c r="FC759" s="45" t="str">
        <f t="shared" si="3608"/>
        <v/>
      </c>
      <c r="FD759" s="35"/>
      <c r="HW759" s="181"/>
      <c r="IY759" s="33"/>
      <c r="IZ759" s="46"/>
      <c r="JA759" s="44">
        <v>2504</v>
      </c>
      <c r="JB759" s="25">
        <f>IF(JA759="","",JA759-JA755)</f>
        <v>77</v>
      </c>
      <c r="JC759" s="44">
        <v>82</v>
      </c>
      <c r="JD759" s="44">
        <f t="shared" si="3458"/>
        <v>3</v>
      </c>
      <c r="JE759" s="44">
        <v>21</v>
      </c>
      <c r="JF759" s="44">
        <f t="shared" si="3415"/>
        <v>3</v>
      </c>
      <c r="JG759" s="236">
        <v>3</v>
      </c>
      <c r="JH759" s="60" t="str">
        <f t="shared" si="3416"/>
        <v>アンパンマンもちふわ</v>
      </c>
      <c r="JI759" s="247">
        <f t="shared" si="3417"/>
        <v>673</v>
      </c>
      <c r="JJ759" s="44">
        <f t="shared" si="3418"/>
        <v>2019</v>
      </c>
      <c r="JK759" s="45">
        <f t="shared" si="3419"/>
        <v>0.26220779220779222</v>
      </c>
      <c r="JL759" s="35"/>
      <c r="JM759" s="27"/>
      <c r="JN759" s="46"/>
      <c r="JO759" s="44">
        <v>2100</v>
      </c>
      <c r="JP759" s="25">
        <f>IF(JO759="","",JO759-JO755)</f>
        <v>29</v>
      </c>
      <c r="JQ759" s="44">
        <v>104</v>
      </c>
      <c r="JR759" s="44">
        <f t="shared" si="3460"/>
        <v>2</v>
      </c>
      <c r="JS759" s="44">
        <v>27</v>
      </c>
      <c r="JT759" s="44">
        <f t="shared" si="3421"/>
        <v>2</v>
      </c>
      <c r="JU759" s="236">
        <v>20</v>
      </c>
      <c r="JV759" s="60" t="str">
        <f t="shared" si="3422"/>
        <v>SPGマスコット</v>
      </c>
      <c r="JW759" s="247">
        <f t="shared" si="3423"/>
        <v>165</v>
      </c>
      <c r="JX759" s="44">
        <f t="shared" si="3424"/>
        <v>330</v>
      </c>
      <c r="JY759" s="45">
        <f t="shared" si="3425"/>
        <v>0.11379310344827587</v>
      </c>
      <c r="JZ759" s="35"/>
      <c r="KA759" s="245"/>
      <c r="KB759" s="46"/>
      <c r="KC759" s="44">
        <v>2785</v>
      </c>
      <c r="KD759" s="25">
        <f>IF(KC759="","",KC759-KC755)</f>
        <v>3</v>
      </c>
      <c r="KE759" s="44">
        <v>214</v>
      </c>
      <c r="KF759" s="44">
        <f t="shared" si="3462"/>
        <v>0</v>
      </c>
      <c r="KG759" s="44">
        <v>14</v>
      </c>
      <c r="KH759" s="44">
        <f t="shared" si="3427"/>
        <v>0</v>
      </c>
      <c r="KI759" s="236">
        <v>-9</v>
      </c>
      <c r="KJ759" s="60" t="str">
        <f t="shared" si="3428"/>
        <v>モンチッチヘアゴム</v>
      </c>
      <c r="KK759" s="247">
        <f t="shared" si="3429"/>
        <v>440</v>
      </c>
      <c r="KL759" s="44">
        <f t="shared" si="3430"/>
        <v>0</v>
      </c>
      <c r="KM759" s="45">
        <f t="shared" si="3431"/>
        <v>0</v>
      </c>
      <c r="KN759" s="35" t="s">
        <v>201</v>
      </c>
      <c r="KO759" s="27"/>
      <c r="KP759" s="46"/>
      <c r="KQ759" s="44">
        <v>3605</v>
      </c>
      <c r="KR759" s="25">
        <f>IF(KQ759="","",KQ759-KQ755)</f>
        <v>47</v>
      </c>
      <c r="KS759" s="44">
        <v>180</v>
      </c>
      <c r="KT759" s="44">
        <f t="shared" si="3464"/>
        <v>3</v>
      </c>
      <c r="KU759" s="44">
        <v>12</v>
      </c>
      <c r="KV759" s="44">
        <f t="shared" si="3433"/>
        <v>3</v>
      </c>
      <c r="KW759" s="236">
        <v>-1</v>
      </c>
      <c r="KX759" s="60" t="str">
        <f t="shared" si="3434"/>
        <v>グミッツェルプチ</v>
      </c>
      <c r="KY759" s="247">
        <f t="shared" si="3435"/>
        <v>189</v>
      </c>
      <c r="KZ759" s="44">
        <f t="shared" si="3436"/>
        <v>567</v>
      </c>
      <c r="LA759" s="45">
        <f t="shared" si="3437"/>
        <v>0.12063829787234043</v>
      </c>
      <c r="LB759" s="35"/>
      <c r="LC759" s="27"/>
      <c r="LD759" s="74"/>
      <c r="LE759" s="75"/>
      <c r="LF759" s="75"/>
      <c r="LG759" s="75">
        <v>1165</v>
      </c>
      <c r="LH759" s="75">
        <f t="shared" si="3509"/>
        <v>0</v>
      </c>
      <c r="LI759" s="76">
        <v>2</v>
      </c>
      <c r="LJ759" s="75">
        <v>0</v>
      </c>
      <c r="LK759" s="75">
        <v>0</v>
      </c>
      <c r="LL759" s="77" t="str">
        <f t="shared" ref="LL759" si="3644">IF(LE757="","",LL756)</f>
        <v>スヌーピー、アンパンマンぬいぐるみ</v>
      </c>
      <c r="LM759" s="251">
        <f t="shared" ref="LM759" si="3645">IF(LF757="","",LM756)</f>
        <v>1000</v>
      </c>
      <c r="LN759" s="75">
        <f t="shared" si="3379"/>
        <v>0</v>
      </c>
      <c r="LO759" s="79"/>
      <c r="LP759" s="35"/>
      <c r="LQ759" s="27"/>
      <c r="LR759" s="46"/>
      <c r="LS759" s="247"/>
      <c r="LT759" s="44" t="str">
        <f t="shared" ref="LT759" si="3646">IF(LS759="","",LS759-LS757)</f>
        <v/>
      </c>
      <c r="LU759" s="44"/>
      <c r="LV759" s="44"/>
      <c r="LW759" s="44"/>
      <c r="LX759" s="44" t="str">
        <f t="shared" ref="LX759" si="3647">IF(LW759="","",LW757+LY757-LW759)</f>
        <v/>
      </c>
      <c r="LY759" s="44"/>
      <c r="LZ759" s="44"/>
      <c r="MA759" s="44"/>
      <c r="MB759" s="44" t="str">
        <f t="shared" ref="MB759:MB780" si="3648">IF(MA759="","",LX759*MA759)</f>
        <v/>
      </c>
      <c r="MC759" s="45" t="str">
        <f t="shared" ref="MC759:MC780" si="3649">IF(MB759="","",MB759/(LT759*100))</f>
        <v/>
      </c>
      <c r="MD759" s="35"/>
      <c r="ME759" s="27"/>
      <c r="MF759" s="46"/>
      <c r="MG759" s="247"/>
      <c r="MH759" s="44" t="str">
        <f t="shared" ref="MH759" si="3650">IF(MG759="","",MG759-MG757)</f>
        <v/>
      </c>
      <c r="MI759" s="44"/>
      <c r="MJ759" s="44"/>
      <c r="MK759" s="44"/>
      <c r="ML759" s="44" t="str">
        <f t="shared" ref="ML759" si="3651">IF(MK759="","",MK757+MM757-MK759)</f>
        <v/>
      </c>
      <c r="MM759" s="44"/>
      <c r="MN759" s="44"/>
      <c r="MO759" s="44"/>
      <c r="MP759" s="44" t="str">
        <f t="shared" ref="MP759:MP780" si="3652">IF(MO759="","",ML759*MO759)</f>
        <v/>
      </c>
      <c r="MQ759" s="45" t="str">
        <f t="shared" ref="MQ759:MQ780" si="3653">IF(MP759="","",MP759/(MH759*100))</f>
        <v/>
      </c>
      <c r="MR759" s="35"/>
      <c r="MS759" s="27"/>
      <c r="MT759" s="46"/>
      <c r="MU759" s="247"/>
      <c r="MV759" s="44" t="str">
        <f t="shared" ref="MV759" si="3654">IF(MU759="","",MU759-MU757)</f>
        <v/>
      </c>
      <c r="MW759" s="44"/>
      <c r="MX759" s="44"/>
      <c r="MY759" s="44"/>
      <c r="MZ759" s="44" t="str">
        <f t="shared" ref="MZ759" si="3655">IF(MY759="","",MY757+NA757-MY759)</f>
        <v/>
      </c>
      <c r="NA759" s="44"/>
      <c r="NB759" s="44"/>
      <c r="NC759" s="44"/>
      <c r="ND759" s="44" t="str">
        <f t="shared" ref="ND759:ND780" si="3656">IF(NC759="","",MZ759*NC759)</f>
        <v/>
      </c>
      <c r="NE759" s="45" t="str">
        <f t="shared" ref="NE759:NE780" si="3657">IF(ND759="","",ND759/(MV759*100))</f>
        <v/>
      </c>
      <c r="NF759" s="35"/>
      <c r="NG759" s="27"/>
      <c r="NH759" s="46"/>
      <c r="NI759" s="247"/>
      <c r="NJ759" s="44" t="str">
        <f t="shared" ref="NJ759" si="3658">IF(NI759="","",NI759-NI757)</f>
        <v/>
      </c>
      <c r="NK759" s="44"/>
      <c r="NL759" s="44"/>
      <c r="NM759" s="44"/>
      <c r="NN759" s="44" t="str">
        <f t="shared" ref="NN759" si="3659">IF(NM759="","",NM757+NO757-NM759)</f>
        <v/>
      </c>
      <c r="NO759" s="44"/>
      <c r="NP759" s="44"/>
      <c r="NQ759" s="44"/>
      <c r="NR759" s="44" t="str">
        <f t="shared" ref="NR759:NR780" si="3660">IF(NQ759="","",NN759*NQ759)</f>
        <v/>
      </c>
      <c r="NS759" s="45" t="str">
        <f t="shared" ref="NS759:NS780" si="3661">IF(NR759="","",NR759/(NJ759*100))</f>
        <v/>
      </c>
      <c r="NT759" s="35"/>
    </row>
    <row r="760" spans="1:384" ht="16.5" thickTop="1" thickBot="1" x14ac:dyDescent="0.25">
      <c r="A760" s="38"/>
      <c r="B760" s="39"/>
      <c r="C760" s="40"/>
      <c r="D760" s="40"/>
      <c r="E760" s="40"/>
      <c r="F760" s="140"/>
      <c r="G760" s="140"/>
      <c r="H760" s="42"/>
      <c r="I760" s="44"/>
      <c r="J760" s="44" t="str">
        <f t="shared" ref="J760:J784" si="3662">IF(I760="","",I760-I759)</f>
        <v/>
      </c>
      <c r="K760" s="44"/>
      <c r="L760" s="44"/>
      <c r="M760" s="44"/>
      <c r="N760" s="44" t="str">
        <f t="shared" ref="N760:N785" si="3663">IF(M760="","",M759+O759-M760)</f>
        <v/>
      </c>
      <c r="O760" s="44"/>
      <c r="P760" s="44"/>
      <c r="Q760" s="44"/>
      <c r="R760" s="44" t="str">
        <f t="shared" si="3516"/>
        <v/>
      </c>
      <c r="S760" s="45" t="str">
        <f t="shared" si="3517"/>
        <v/>
      </c>
      <c r="T760" s="35"/>
      <c r="U760" s="27"/>
      <c r="V760" s="46"/>
      <c r="W760" s="247"/>
      <c r="X760" s="44" t="str">
        <f t="shared" ref="X760:X780" si="3664">IF(W760="","",W760-W759)</f>
        <v/>
      </c>
      <c r="Y760" s="44"/>
      <c r="Z760" s="44"/>
      <c r="AA760" s="44"/>
      <c r="AB760" s="44" t="str">
        <f t="shared" ref="AB760:AB780" si="3665">IF(AA760="","",AA759+AC759-AA760)</f>
        <v/>
      </c>
      <c r="AC760" s="44"/>
      <c r="AD760" s="44"/>
      <c r="AE760" s="44"/>
      <c r="AF760" s="44" t="str">
        <f t="shared" si="3518"/>
        <v/>
      </c>
      <c r="AG760" s="45" t="str">
        <f t="shared" si="3519"/>
        <v/>
      </c>
      <c r="AH760" s="35"/>
      <c r="AI760" s="27"/>
      <c r="AJ760" s="46"/>
      <c r="AK760" s="44"/>
      <c r="AL760" s="44" t="str">
        <f t="shared" ref="AL760:AL784" si="3666">IF(AK760="","",AK760-AK759)</f>
        <v/>
      </c>
      <c r="AM760" s="44"/>
      <c r="AN760" s="44" t="str">
        <f t="shared" ref="AN760:AN785" si="3667">IF(AM760="","",AM760-AM759)</f>
        <v/>
      </c>
      <c r="AO760" s="44"/>
      <c r="AP760" s="44" t="str">
        <f t="shared" ref="AP760:AP785" si="3668">IF(AO760="","",AO759+AQ759-AO760)</f>
        <v/>
      </c>
      <c r="AQ760" s="44"/>
      <c r="AR760" s="44"/>
      <c r="AS760" s="44"/>
      <c r="AT760" s="44" t="str">
        <f t="shared" si="3520"/>
        <v/>
      </c>
      <c r="AU760" s="45" t="str">
        <f t="shared" si="3484"/>
        <v/>
      </c>
      <c r="AV760" s="35"/>
      <c r="AW760" s="27"/>
      <c r="AX760" s="46"/>
      <c r="AY760" s="44"/>
      <c r="AZ760" s="44" t="str">
        <f t="shared" ref="AZ760:AZ784" si="3669">IF(AY760="","",AY760-AY759)</f>
        <v/>
      </c>
      <c r="BA760" s="44"/>
      <c r="BB760" s="44" t="str">
        <f t="shared" ref="BB760:BB785" si="3670">IF(BA760="","",BA760-BA759)</f>
        <v/>
      </c>
      <c r="BC760" s="44"/>
      <c r="BD760" s="44" t="str">
        <f t="shared" ref="BD760:BD785" si="3671">IF(BC760="","",BC759+BE759-BC760)</f>
        <v/>
      </c>
      <c r="BE760" s="44"/>
      <c r="BF760" s="44"/>
      <c r="BG760" s="44"/>
      <c r="BH760" s="44" t="str">
        <f t="shared" si="3521"/>
        <v/>
      </c>
      <c r="BI760" s="45" t="str">
        <f t="shared" si="3522"/>
        <v/>
      </c>
      <c r="BJ760" s="35"/>
      <c r="BK760" s="50"/>
      <c r="BL760" s="74"/>
      <c r="BM760" s="81">
        <v>8305</v>
      </c>
      <c r="BN760" s="76">
        <f>IF(BM760="","",BM760-BM756)</f>
        <v>44</v>
      </c>
      <c r="BO760" s="78">
        <v>414</v>
      </c>
      <c r="BP760" s="75">
        <f t="shared" si="3448"/>
        <v>8</v>
      </c>
      <c r="BQ760" s="75">
        <v>5</v>
      </c>
      <c r="BR760" s="75">
        <f t="shared" si="3385"/>
        <v>7</v>
      </c>
      <c r="BS760" s="75">
        <v>75</v>
      </c>
      <c r="BT760" s="77" t="str">
        <f t="shared" si="3615"/>
        <v>グミッツェルプチ</v>
      </c>
      <c r="BU760" s="251">
        <f t="shared" si="3616"/>
        <v>180</v>
      </c>
      <c r="BV760" s="75">
        <f t="shared" si="3507"/>
        <v>1260</v>
      </c>
      <c r="BW760" s="79">
        <f t="shared" si="3508"/>
        <v>0.28636363636363638</v>
      </c>
      <c r="BX760" s="35" t="s">
        <v>202</v>
      </c>
      <c r="BY760" s="27"/>
      <c r="BZ760" s="74"/>
      <c r="CA760" s="81">
        <v>15958</v>
      </c>
      <c r="CB760" s="76">
        <f>IF(CA760="","",CA760-CA756)</f>
        <v>98</v>
      </c>
      <c r="CC760" s="78">
        <v>1894</v>
      </c>
      <c r="CD760" s="75">
        <f t="shared" si="3450"/>
        <v>10</v>
      </c>
      <c r="CE760" s="75">
        <v>155</v>
      </c>
      <c r="CF760" s="75">
        <f t="shared" si="3391"/>
        <v>16</v>
      </c>
      <c r="CG760" s="75">
        <v>0</v>
      </c>
      <c r="CH760" s="77" t="str">
        <f t="shared" si="3392"/>
        <v>スプランキーラバー</v>
      </c>
      <c r="CI760" s="251">
        <f t="shared" si="3393"/>
        <v>187</v>
      </c>
      <c r="CJ760" s="75">
        <f t="shared" si="3394"/>
        <v>2992</v>
      </c>
      <c r="CK760" s="79">
        <f t="shared" si="3395"/>
        <v>0.30530612244897959</v>
      </c>
      <c r="CL760" s="35"/>
      <c r="CM760" s="27"/>
      <c r="CN760" s="74"/>
      <c r="CO760" s="81">
        <v>13126</v>
      </c>
      <c r="CP760" s="76">
        <f>IF(CO760="","",CO760-CO756)</f>
        <v>79</v>
      </c>
      <c r="CQ760" s="78">
        <v>1609</v>
      </c>
      <c r="CR760" s="75">
        <f t="shared" si="3452"/>
        <v>6</v>
      </c>
      <c r="CS760" s="75">
        <v>260</v>
      </c>
      <c r="CT760" s="75">
        <f t="shared" si="3397"/>
        <v>15</v>
      </c>
      <c r="CU760" s="75">
        <v>45</v>
      </c>
      <c r="CV760" s="77" t="str">
        <f t="shared" si="3398"/>
        <v>サンリオブレスレット</v>
      </c>
      <c r="CW760" s="251">
        <f t="shared" si="3399"/>
        <v>200</v>
      </c>
      <c r="CX760" s="75">
        <f t="shared" si="3400"/>
        <v>3000</v>
      </c>
      <c r="CY760" s="79">
        <f t="shared" si="3401"/>
        <v>0.379746835443038</v>
      </c>
      <c r="CZ760" s="35"/>
      <c r="DA760" s="58"/>
      <c r="DB760" s="74"/>
      <c r="DC760" s="81">
        <v>3919</v>
      </c>
      <c r="DD760" s="76">
        <f>IF(DC760="","",DC760-DC756)</f>
        <v>15</v>
      </c>
      <c r="DE760" s="78">
        <v>227</v>
      </c>
      <c r="DF760" s="75">
        <f t="shared" si="3454"/>
        <v>6</v>
      </c>
      <c r="DG760" s="75">
        <v>270</v>
      </c>
      <c r="DH760" s="75">
        <f t="shared" si="3403"/>
        <v>10</v>
      </c>
      <c r="DI760" s="75">
        <v>-258</v>
      </c>
      <c r="DJ760" s="77" t="str">
        <f t="shared" si="3404"/>
        <v>スプランキージビッツ</v>
      </c>
      <c r="DK760" s="251">
        <f t="shared" si="3405"/>
        <v>37</v>
      </c>
      <c r="DL760" s="75">
        <f t="shared" si="3406"/>
        <v>370</v>
      </c>
      <c r="DM760" s="79">
        <f t="shared" si="3407"/>
        <v>0.24666666666666667</v>
      </c>
      <c r="DN760" s="35" t="s">
        <v>198</v>
      </c>
      <c r="DO760" s="27"/>
      <c r="DP760" s="74"/>
      <c r="DQ760" s="81">
        <v>16187</v>
      </c>
      <c r="DR760" s="105">
        <f>IF(DQ760="","",DQ760-DQ756)</f>
        <v>24</v>
      </c>
      <c r="DS760" s="78">
        <v>1138</v>
      </c>
      <c r="DT760" s="75">
        <f t="shared" si="3456"/>
        <v>6</v>
      </c>
      <c r="DU760" s="75">
        <v>74</v>
      </c>
      <c r="DV760" s="75">
        <f t="shared" si="3409"/>
        <v>6</v>
      </c>
      <c r="DW760" s="75">
        <v>0</v>
      </c>
      <c r="DX760" s="77" t="s">
        <v>193</v>
      </c>
      <c r="DY760" s="251">
        <v>160</v>
      </c>
      <c r="DZ760" s="75">
        <f t="shared" si="3412"/>
        <v>960</v>
      </c>
      <c r="EA760" s="79">
        <f t="shared" si="3413"/>
        <v>0.4</v>
      </c>
      <c r="EB760" s="35"/>
      <c r="EC760" s="27"/>
      <c r="ED760" s="46"/>
      <c r="EE760" s="247"/>
      <c r="EF760" s="44" t="str">
        <f t="shared" ref="EF760:EF780" si="3672">IF(EE760="","",EE760-EE759)</f>
        <v/>
      </c>
      <c r="EG760" s="44"/>
      <c r="EH760" s="44"/>
      <c r="EI760" s="44"/>
      <c r="EJ760" s="44" t="str">
        <f t="shared" ref="EJ760:EJ780" si="3673">IF(EI760="","",EI759+EK759-EI760)</f>
        <v/>
      </c>
      <c r="EK760" s="44"/>
      <c r="EL760" s="44"/>
      <c r="EM760" s="44"/>
      <c r="EN760" s="44" t="str">
        <f t="shared" si="3602"/>
        <v/>
      </c>
      <c r="EO760" s="45" t="str">
        <f t="shared" si="3603"/>
        <v/>
      </c>
      <c r="EP760" s="35"/>
      <c r="EQ760" s="27"/>
      <c r="ER760" s="46"/>
      <c r="ES760" s="44"/>
      <c r="ET760" s="44" t="str">
        <f t="shared" ref="ET760:ET784" si="3674">IF(ES760="","",ES760-ES759)</f>
        <v/>
      </c>
      <c r="EU760" s="44"/>
      <c r="EV760" s="44" t="str">
        <f t="shared" ref="EV760:EV785" si="3675">IF(EU760="","",EU760-EU759)</f>
        <v/>
      </c>
      <c r="EW760" s="44"/>
      <c r="EX760" s="44" t="str">
        <f t="shared" ref="EX760:EX785" si="3676">IF(EW760="","",EW759+EY759-EW760)</f>
        <v/>
      </c>
      <c r="EY760" s="44"/>
      <c r="EZ760" s="44"/>
      <c r="FA760" s="44"/>
      <c r="FB760" s="44" t="str">
        <f t="shared" si="3607"/>
        <v/>
      </c>
      <c r="FC760" s="45" t="str">
        <f t="shared" si="3608"/>
        <v/>
      </c>
      <c r="FD760" s="35"/>
      <c r="HW760" s="181"/>
      <c r="IY760" s="33"/>
      <c r="IZ760" s="74"/>
      <c r="JA760" s="81">
        <v>2878</v>
      </c>
      <c r="JB760" s="76">
        <f>IF(JA760="","",JA760-JA756)</f>
        <v>98</v>
      </c>
      <c r="JC760" s="78">
        <v>127</v>
      </c>
      <c r="JD760" s="75">
        <f t="shared" si="3458"/>
        <v>7</v>
      </c>
      <c r="JE760" s="75">
        <v>140</v>
      </c>
      <c r="JF760" s="75">
        <f t="shared" si="3415"/>
        <v>10</v>
      </c>
      <c r="JG760" s="75">
        <v>30</v>
      </c>
      <c r="JH760" s="77" t="str">
        <f t="shared" si="3416"/>
        <v>スプランキーラバー</v>
      </c>
      <c r="JI760" s="251">
        <f t="shared" si="3417"/>
        <v>200</v>
      </c>
      <c r="JJ760" s="75">
        <f t="shared" si="3418"/>
        <v>2000</v>
      </c>
      <c r="JK760" s="79">
        <f t="shared" si="3419"/>
        <v>0.20408163265306123</v>
      </c>
      <c r="JL760" s="35"/>
      <c r="JM760" s="27"/>
      <c r="JN760" s="74"/>
      <c r="JO760" s="81">
        <v>3590</v>
      </c>
      <c r="JP760" s="76">
        <f>IF(JO760="","",JO760-JO756)</f>
        <v>63</v>
      </c>
      <c r="JQ760" s="78">
        <v>154</v>
      </c>
      <c r="JR760" s="75">
        <f t="shared" si="3460"/>
        <v>4</v>
      </c>
      <c r="JS760" s="75">
        <v>45</v>
      </c>
      <c r="JT760" s="75">
        <f t="shared" si="3421"/>
        <v>5</v>
      </c>
      <c r="JU760" s="75">
        <v>6</v>
      </c>
      <c r="JV760" s="77" t="str">
        <f t="shared" si="3422"/>
        <v>NICI</v>
      </c>
      <c r="JW760" s="251">
        <f t="shared" si="3423"/>
        <v>682</v>
      </c>
      <c r="JX760" s="75">
        <f t="shared" si="3424"/>
        <v>3410</v>
      </c>
      <c r="JY760" s="79">
        <f t="shared" si="3425"/>
        <v>0.54126984126984123</v>
      </c>
      <c r="JZ760" s="35"/>
      <c r="KA760" s="245"/>
      <c r="KB760" s="74"/>
      <c r="KC760" s="81">
        <v>1946</v>
      </c>
      <c r="KD760" s="76">
        <f>IF(KC760="","",KC760-KC756)</f>
        <v>70</v>
      </c>
      <c r="KE760" s="78">
        <v>111</v>
      </c>
      <c r="KF760" s="75">
        <f t="shared" si="3462"/>
        <v>6</v>
      </c>
      <c r="KG760" s="75">
        <v>41</v>
      </c>
      <c r="KH760" s="75">
        <f t="shared" si="3427"/>
        <v>6</v>
      </c>
      <c r="KI760" s="75">
        <v>0</v>
      </c>
      <c r="KJ760" s="77" t="str">
        <f t="shared" si="3428"/>
        <v>サンリオシューズKH</v>
      </c>
      <c r="KK760" s="251">
        <f t="shared" si="3429"/>
        <v>387</v>
      </c>
      <c r="KL760" s="75">
        <f t="shared" si="3430"/>
        <v>2322</v>
      </c>
      <c r="KM760" s="79">
        <f t="shared" si="3431"/>
        <v>0.33171428571428574</v>
      </c>
      <c r="KN760" s="35"/>
      <c r="KO760" s="27"/>
      <c r="KP760" s="74"/>
      <c r="KQ760" s="81">
        <v>2759</v>
      </c>
      <c r="KR760" s="76">
        <f>IF(KQ760="","",KQ760-KQ756)</f>
        <v>46</v>
      </c>
      <c r="KS760" s="78">
        <v>152</v>
      </c>
      <c r="KT760" s="75">
        <f t="shared" si="3464"/>
        <v>4</v>
      </c>
      <c r="KU760" s="75">
        <v>15</v>
      </c>
      <c r="KV760" s="75">
        <f t="shared" si="3433"/>
        <v>3</v>
      </c>
      <c r="KW760" s="75">
        <v>-6</v>
      </c>
      <c r="KX760" s="77" t="str">
        <f t="shared" si="3434"/>
        <v>グミッツェル</v>
      </c>
      <c r="KY760" s="251">
        <f t="shared" si="3435"/>
        <v>170</v>
      </c>
      <c r="KZ760" s="75">
        <f t="shared" si="3436"/>
        <v>510</v>
      </c>
      <c r="LA760" s="79">
        <f t="shared" si="3437"/>
        <v>0.1108695652173913</v>
      </c>
      <c r="LB760" s="35"/>
      <c r="LC760" s="27"/>
      <c r="LD760" s="240">
        <f>IF(A742="","",A742)</f>
        <v>45826</v>
      </c>
      <c r="LE760" s="238">
        <v>65397</v>
      </c>
      <c r="LF760" s="252">
        <f>IF(LE760="","",LE760-LE757)</f>
        <v>37</v>
      </c>
      <c r="LG760" s="238">
        <v>444</v>
      </c>
      <c r="LH760" s="238">
        <f>IF(LG760="","",LG760-LG757)</f>
        <v>0</v>
      </c>
      <c r="LI760" s="43">
        <v>2</v>
      </c>
      <c r="LJ760" s="43">
        <v>0</v>
      </c>
      <c r="LK760" s="238">
        <v>0</v>
      </c>
      <c r="LL760" s="246" t="s">
        <v>220</v>
      </c>
      <c r="LM760" s="239">
        <f t="shared" ref="LM760" si="3677">IF(LF760="","",LM757)</f>
        <v>1000</v>
      </c>
      <c r="LN760" s="87">
        <f t="shared" si="3379"/>
        <v>0</v>
      </c>
      <c r="LO760" s="242"/>
      <c r="LP760" s="35"/>
      <c r="LQ760" s="27"/>
      <c r="LR760" s="46"/>
      <c r="LS760" s="247"/>
      <c r="LT760" s="44" t="str">
        <f t="shared" ref="LT760:LT780" si="3678">IF(LS760="","",LS760-LS759)</f>
        <v/>
      </c>
      <c r="LU760" s="44"/>
      <c r="LV760" s="44"/>
      <c r="LW760" s="44"/>
      <c r="LX760" s="44" t="str">
        <f t="shared" ref="LX760:LX780" si="3679">IF(LW760="","",LW759+LY759-LW760)</f>
        <v/>
      </c>
      <c r="LY760" s="44"/>
      <c r="LZ760" s="44"/>
      <c r="MA760" s="44"/>
      <c r="MB760" s="44" t="str">
        <f t="shared" si="3648"/>
        <v/>
      </c>
      <c r="MC760" s="45" t="str">
        <f t="shared" si="3649"/>
        <v/>
      </c>
      <c r="MD760" s="35"/>
      <c r="ME760" s="27"/>
      <c r="MF760" s="46"/>
      <c r="MG760" s="247"/>
      <c r="MH760" s="44" t="str">
        <f t="shared" ref="MH760:MH780" si="3680">IF(MG760="","",MG760-MG759)</f>
        <v/>
      </c>
      <c r="MI760" s="44"/>
      <c r="MJ760" s="44"/>
      <c r="MK760" s="44"/>
      <c r="ML760" s="44" t="str">
        <f t="shared" ref="ML760:ML780" si="3681">IF(MK760="","",MK759+MM759-MK760)</f>
        <v/>
      </c>
      <c r="MM760" s="44"/>
      <c r="MN760" s="44"/>
      <c r="MO760" s="44"/>
      <c r="MP760" s="44" t="str">
        <f t="shared" si="3652"/>
        <v/>
      </c>
      <c r="MQ760" s="45" t="str">
        <f t="shared" si="3653"/>
        <v/>
      </c>
      <c r="MR760" s="35"/>
      <c r="MS760" s="27"/>
      <c r="MT760" s="46"/>
      <c r="MU760" s="247"/>
      <c r="MV760" s="44" t="str">
        <f t="shared" ref="MV760:MV780" si="3682">IF(MU760="","",MU760-MU759)</f>
        <v/>
      </c>
      <c r="MW760" s="44"/>
      <c r="MX760" s="44"/>
      <c r="MY760" s="44"/>
      <c r="MZ760" s="44" t="str">
        <f t="shared" ref="MZ760:MZ780" si="3683">IF(MY760="","",MY759+NA759-MY760)</f>
        <v/>
      </c>
      <c r="NA760" s="44"/>
      <c r="NB760" s="44"/>
      <c r="NC760" s="44"/>
      <c r="ND760" s="44" t="str">
        <f t="shared" si="3656"/>
        <v/>
      </c>
      <c r="NE760" s="45" t="str">
        <f t="shared" si="3657"/>
        <v/>
      </c>
      <c r="NF760" s="35"/>
      <c r="NG760" s="27"/>
      <c r="NH760" s="46"/>
      <c r="NI760" s="247"/>
      <c r="NJ760" s="44" t="str">
        <f t="shared" ref="NJ760:NJ780" si="3684">IF(NI760="","",NI760-NI759)</f>
        <v/>
      </c>
      <c r="NK760" s="44"/>
      <c r="NL760" s="44"/>
      <c r="NM760" s="44"/>
      <c r="NN760" s="44" t="str">
        <f t="shared" ref="NN760:NN780" si="3685">IF(NM760="","",NM759+NO759-NM760)</f>
        <v/>
      </c>
      <c r="NO760" s="44"/>
      <c r="NP760" s="44"/>
      <c r="NQ760" s="44"/>
      <c r="NR760" s="44" t="str">
        <f t="shared" si="3660"/>
        <v/>
      </c>
      <c r="NS760" s="45" t="str">
        <f t="shared" si="3661"/>
        <v/>
      </c>
      <c r="NT760" s="35"/>
    </row>
    <row r="761" spans="1:384" ht="15.75" thickTop="1" x14ac:dyDescent="0.2">
      <c r="A761" s="38"/>
      <c r="B761" s="39"/>
      <c r="C761" s="40"/>
      <c r="D761" s="40"/>
      <c r="E761" s="40"/>
      <c r="F761" s="140"/>
      <c r="G761" s="140"/>
      <c r="H761" s="42"/>
      <c r="I761" s="44"/>
      <c r="J761" s="44" t="str">
        <f t="shared" si="3662"/>
        <v/>
      </c>
      <c r="K761" s="44"/>
      <c r="L761" s="44"/>
      <c r="M761" s="44"/>
      <c r="N761" s="44" t="str">
        <f t="shared" si="3663"/>
        <v/>
      </c>
      <c r="O761" s="44"/>
      <c r="P761" s="44"/>
      <c r="Q761" s="44"/>
      <c r="R761" s="44" t="str">
        <f t="shared" si="3516"/>
        <v/>
      </c>
      <c r="S761" s="45" t="str">
        <f t="shared" si="3517"/>
        <v/>
      </c>
      <c r="T761" s="35"/>
      <c r="U761" s="27"/>
      <c r="V761" s="46"/>
      <c r="W761" s="247"/>
      <c r="X761" s="44" t="str">
        <f t="shared" si="3664"/>
        <v/>
      </c>
      <c r="Y761" s="44"/>
      <c r="Z761" s="44"/>
      <c r="AA761" s="44"/>
      <c r="AB761" s="44" t="str">
        <f t="shared" si="3665"/>
        <v/>
      </c>
      <c r="AC761" s="44"/>
      <c r="AD761" s="44"/>
      <c r="AE761" s="44"/>
      <c r="AF761" s="44" t="str">
        <f t="shared" si="3518"/>
        <v/>
      </c>
      <c r="AG761" s="45" t="str">
        <f t="shared" si="3519"/>
        <v/>
      </c>
      <c r="AH761" s="35"/>
      <c r="AI761" s="27"/>
      <c r="AJ761" s="46"/>
      <c r="AK761" s="44"/>
      <c r="AL761" s="44" t="str">
        <f t="shared" si="3666"/>
        <v/>
      </c>
      <c r="AM761" s="44"/>
      <c r="AN761" s="44" t="str">
        <f t="shared" si="3667"/>
        <v/>
      </c>
      <c r="AO761" s="44"/>
      <c r="AP761" s="44" t="str">
        <f t="shared" si="3668"/>
        <v/>
      </c>
      <c r="AQ761" s="44"/>
      <c r="AR761" s="44"/>
      <c r="AS761" s="44"/>
      <c r="AT761" s="44" t="str">
        <f t="shared" si="3520"/>
        <v/>
      </c>
      <c r="AU761" s="45" t="str">
        <f t="shared" si="3484"/>
        <v/>
      </c>
      <c r="AV761" s="35"/>
      <c r="AW761" s="27"/>
      <c r="AX761" s="46"/>
      <c r="AY761" s="44"/>
      <c r="AZ761" s="44" t="str">
        <f t="shared" si="3669"/>
        <v/>
      </c>
      <c r="BA761" s="44"/>
      <c r="BB761" s="44" t="str">
        <f t="shared" si="3670"/>
        <v/>
      </c>
      <c r="BC761" s="44"/>
      <c r="BD761" s="44" t="str">
        <f t="shared" si="3671"/>
        <v/>
      </c>
      <c r="BE761" s="44"/>
      <c r="BF761" s="44"/>
      <c r="BG761" s="44"/>
      <c r="BH761" s="44" t="str">
        <f t="shared" si="3521"/>
        <v/>
      </c>
      <c r="BI761" s="45" t="str">
        <f t="shared" si="3522"/>
        <v/>
      </c>
      <c r="BJ761" s="35"/>
      <c r="BK761" s="50"/>
      <c r="BL761" s="240">
        <f>IF($A740="","",$A740)</f>
        <v>45821</v>
      </c>
      <c r="BM761" s="44">
        <v>9951</v>
      </c>
      <c r="BN761" s="238">
        <f t="shared" ref="BN761:BN763" si="3686">IF(BM761="","",BM761-BM757)</f>
        <v>62</v>
      </c>
      <c r="BO761" s="44">
        <v>386</v>
      </c>
      <c r="BP761" s="87">
        <f t="shared" si="3448"/>
        <v>2</v>
      </c>
      <c r="BQ761" s="44">
        <v>9</v>
      </c>
      <c r="BR761" s="238">
        <f t="shared" si="3385"/>
        <v>2</v>
      </c>
      <c r="BS761" s="44">
        <v>0</v>
      </c>
      <c r="BT761" s="241" t="str">
        <f t="shared" si="3615"/>
        <v>サンリオFAN</v>
      </c>
      <c r="BU761" s="239">
        <f t="shared" si="3616"/>
        <v>1100</v>
      </c>
      <c r="BV761" s="44">
        <f t="shared" si="3507"/>
        <v>2200</v>
      </c>
      <c r="BW761" s="89">
        <f t="shared" si="3508"/>
        <v>0.35483870967741937</v>
      </c>
      <c r="BX761" s="35"/>
      <c r="BY761" s="27"/>
      <c r="BZ761" s="240">
        <f>IF($A740="","",$A740)</f>
        <v>45821</v>
      </c>
      <c r="CA761" s="44">
        <v>16189</v>
      </c>
      <c r="CB761" s="238">
        <f t="shared" ref="CB761:CB763" si="3687">IF(CA761="","",CA761-CA757)</f>
        <v>26</v>
      </c>
      <c r="CC761" s="44">
        <v>921</v>
      </c>
      <c r="CD761" s="87">
        <f t="shared" si="3450"/>
        <v>2</v>
      </c>
      <c r="CE761" s="44">
        <v>7</v>
      </c>
      <c r="CF761" s="238">
        <f t="shared" si="3391"/>
        <v>2</v>
      </c>
      <c r="CG761" s="44">
        <v>0</v>
      </c>
      <c r="CH761" s="241" t="str">
        <f t="shared" si="3392"/>
        <v>ジャグラーサウンドフラッシュ</v>
      </c>
      <c r="CI761" s="239">
        <f t="shared" si="3393"/>
        <v>800</v>
      </c>
      <c r="CJ761" s="44">
        <f t="shared" si="3394"/>
        <v>1600</v>
      </c>
      <c r="CK761" s="89">
        <f t="shared" si="3395"/>
        <v>0.61538461538461542</v>
      </c>
      <c r="CL761" s="35"/>
      <c r="CM761" s="27"/>
      <c r="CN761" s="240">
        <f>IF($A740="","",$A740)</f>
        <v>45821</v>
      </c>
      <c r="CO761" s="44">
        <v>15980</v>
      </c>
      <c r="CP761" s="238">
        <f t="shared" ref="CP761:CP763" si="3688">IF(CO761="","",CO761-CO757)</f>
        <v>3</v>
      </c>
      <c r="CQ761" s="44">
        <v>687</v>
      </c>
      <c r="CR761" s="87">
        <f t="shared" si="3452"/>
        <v>0</v>
      </c>
      <c r="CS761" s="44">
        <v>14</v>
      </c>
      <c r="CT761" s="238">
        <f t="shared" si="3397"/>
        <v>0</v>
      </c>
      <c r="CU761" s="44">
        <v>0</v>
      </c>
      <c r="CV761" s="241" t="str">
        <f t="shared" si="3398"/>
        <v>ギャルキティキーケース</v>
      </c>
      <c r="CW761" s="239">
        <f t="shared" si="3399"/>
        <v>726</v>
      </c>
      <c r="CX761" s="44">
        <f t="shared" si="3400"/>
        <v>0</v>
      </c>
      <c r="CY761" s="89">
        <f t="shared" si="3401"/>
        <v>0</v>
      </c>
      <c r="CZ761" s="35"/>
      <c r="DA761" s="58"/>
      <c r="DB761" s="240">
        <f>IF($A740="","",$A740)</f>
        <v>45821</v>
      </c>
      <c r="DC761" s="44">
        <v>6154</v>
      </c>
      <c r="DD761" s="238">
        <f t="shared" ref="DD761:DD763" si="3689">IF(DC761="","",DC761-DC757)</f>
        <v>55</v>
      </c>
      <c r="DE761" s="44">
        <v>218</v>
      </c>
      <c r="DF761" s="87">
        <f t="shared" si="3454"/>
        <v>1</v>
      </c>
      <c r="DG761" s="44">
        <v>11</v>
      </c>
      <c r="DH761" s="238">
        <f t="shared" si="3403"/>
        <v>1</v>
      </c>
      <c r="DI761" s="44"/>
      <c r="DJ761" s="241" t="str">
        <f t="shared" si="3404"/>
        <v>ジャグラーサウンドボタン</v>
      </c>
      <c r="DK761" s="239">
        <f t="shared" si="3405"/>
        <v>748</v>
      </c>
      <c r="DL761" s="44">
        <f t="shared" si="3406"/>
        <v>748</v>
      </c>
      <c r="DM761" s="89">
        <f t="shared" si="3407"/>
        <v>0.13600000000000001</v>
      </c>
      <c r="DN761" s="35"/>
      <c r="DO761" s="27"/>
      <c r="DP761" s="240">
        <f>IF($A740="","",$A740)</f>
        <v>45821</v>
      </c>
      <c r="DQ761" s="44">
        <v>16230</v>
      </c>
      <c r="DR761" s="238">
        <f t="shared" ref="DR761:DR763" si="3690">IF(DQ761="","",DQ761-DQ757)</f>
        <v>28</v>
      </c>
      <c r="DS761" s="44">
        <v>1164</v>
      </c>
      <c r="DT761" s="87">
        <f t="shared" si="3456"/>
        <v>1</v>
      </c>
      <c r="DU761" s="44">
        <v>19</v>
      </c>
      <c r="DV761" s="238">
        <f t="shared" si="3409"/>
        <v>0</v>
      </c>
      <c r="DW761" s="44">
        <v>0</v>
      </c>
      <c r="DX761" s="241" t="str">
        <f t="shared" si="3410"/>
        <v>ゴールドイヤホン</v>
      </c>
      <c r="DY761" s="239">
        <f t="shared" si="3411"/>
        <v>770</v>
      </c>
      <c r="DZ761" s="44">
        <f t="shared" si="3412"/>
        <v>0</v>
      </c>
      <c r="EA761" s="89">
        <f t="shared" si="3413"/>
        <v>0</v>
      </c>
      <c r="EB761" s="35"/>
      <c r="EC761" s="27"/>
      <c r="ED761" s="46"/>
      <c r="EE761" s="247"/>
      <c r="EF761" s="44" t="str">
        <f t="shared" si="3672"/>
        <v/>
      </c>
      <c r="EG761" s="44"/>
      <c r="EH761" s="44"/>
      <c r="EI761" s="44"/>
      <c r="EJ761" s="44" t="str">
        <f t="shared" si="3673"/>
        <v/>
      </c>
      <c r="EK761" s="44"/>
      <c r="EL761" s="44"/>
      <c r="EM761" s="44"/>
      <c r="EN761" s="44" t="str">
        <f t="shared" si="3602"/>
        <v/>
      </c>
      <c r="EO761" s="45" t="str">
        <f t="shared" si="3603"/>
        <v/>
      </c>
      <c r="EP761" s="35"/>
      <c r="EQ761" s="27"/>
      <c r="ER761" s="46"/>
      <c r="ES761" s="44"/>
      <c r="ET761" s="44" t="str">
        <f t="shared" si="3674"/>
        <v/>
      </c>
      <c r="EU761" s="44"/>
      <c r="EV761" s="44" t="str">
        <f t="shared" si="3675"/>
        <v/>
      </c>
      <c r="EW761" s="44"/>
      <c r="EX761" s="44" t="str">
        <f t="shared" si="3676"/>
        <v/>
      </c>
      <c r="EY761" s="44"/>
      <c r="EZ761" s="44"/>
      <c r="FA761" s="44"/>
      <c r="FB761" s="44" t="str">
        <f t="shared" si="3607"/>
        <v/>
      </c>
      <c r="FC761" s="45" t="str">
        <f t="shared" si="3608"/>
        <v/>
      </c>
      <c r="FD761" s="35"/>
      <c r="HW761" s="181"/>
      <c r="IY761" s="33"/>
      <c r="IZ761" s="240">
        <f>IF($A740="","",$A740)</f>
        <v>45821</v>
      </c>
      <c r="JA761" s="44">
        <v>4569</v>
      </c>
      <c r="JB761" s="238">
        <f t="shared" ref="JB761:JB763" si="3691">IF(JA761="","",JA761-JA757)</f>
        <v>41</v>
      </c>
      <c r="JC761" s="44">
        <v>253</v>
      </c>
      <c r="JD761" s="87">
        <f t="shared" si="3458"/>
        <v>1</v>
      </c>
      <c r="JE761" s="44">
        <v>10</v>
      </c>
      <c r="JF761" s="238">
        <f t="shared" si="3415"/>
        <v>1</v>
      </c>
      <c r="JG761" s="44">
        <v>0</v>
      </c>
      <c r="JH761" s="241" t="str">
        <f t="shared" si="3416"/>
        <v>お菓子ウォレット</v>
      </c>
      <c r="JI761" s="239">
        <f t="shared" si="3417"/>
        <v>800</v>
      </c>
      <c r="JJ761" s="44">
        <f t="shared" si="3418"/>
        <v>800</v>
      </c>
      <c r="JK761" s="89">
        <f t="shared" si="3419"/>
        <v>0.1951219512195122</v>
      </c>
      <c r="JL761" s="35"/>
      <c r="JM761" s="27"/>
      <c r="JN761" s="240">
        <f>IF($A740="","",$A740)</f>
        <v>45821</v>
      </c>
      <c r="JO761" s="44">
        <v>3828</v>
      </c>
      <c r="JP761" s="238">
        <f t="shared" ref="JP761:JP763" si="3692">IF(JO761="","",JO761-JO757)</f>
        <v>50</v>
      </c>
      <c r="JQ761" s="44">
        <v>113</v>
      </c>
      <c r="JR761" s="87">
        <f t="shared" si="3460"/>
        <v>1</v>
      </c>
      <c r="JS761" s="44">
        <v>14</v>
      </c>
      <c r="JT761" s="238">
        <f t="shared" si="3421"/>
        <v>1</v>
      </c>
      <c r="JU761" s="44">
        <v>2</v>
      </c>
      <c r="JV761" s="241" t="str">
        <f t="shared" si="3422"/>
        <v>ジャグラーイヤホン</v>
      </c>
      <c r="JW761" s="239">
        <f t="shared" si="3423"/>
        <v>1100</v>
      </c>
      <c r="JX761" s="44">
        <f t="shared" si="3424"/>
        <v>1100</v>
      </c>
      <c r="JY761" s="89">
        <f t="shared" si="3425"/>
        <v>0.22</v>
      </c>
      <c r="JZ761" s="35"/>
      <c r="KA761" s="245"/>
      <c r="KB761" s="240">
        <f>IF($A740="","",$A740)</f>
        <v>45821</v>
      </c>
      <c r="KC761" s="44">
        <v>2887</v>
      </c>
      <c r="KD761" s="238">
        <f t="shared" ref="KD761:KD763" si="3693">IF(KC761="","",KC761-KC757)</f>
        <v>94</v>
      </c>
      <c r="KE761" s="44">
        <v>142</v>
      </c>
      <c r="KF761" s="87">
        <f t="shared" si="3462"/>
        <v>1</v>
      </c>
      <c r="KG761" s="44">
        <v>6</v>
      </c>
      <c r="KH761" s="238">
        <f t="shared" si="3427"/>
        <v>2</v>
      </c>
      <c r="KI761" s="44">
        <v>5</v>
      </c>
      <c r="KJ761" s="241" t="str">
        <f t="shared" si="3428"/>
        <v>サンリオFAN</v>
      </c>
      <c r="KK761" s="239">
        <f t="shared" si="3429"/>
        <v>1100</v>
      </c>
      <c r="KL761" s="44">
        <f t="shared" si="3430"/>
        <v>2200</v>
      </c>
      <c r="KM761" s="89">
        <f t="shared" si="3431"/>
        <v>0.23404255319148937</v>
      </c>
      <c r="KN761" s="35"/>
      <c r="KO761" s="27"/>
      <c r="KP761" s="240">
        <f>IF($A740="","",$A740)</f>
        <v>45821</v>
      </c>
      <c r="KQ761" s="44">
        <v>2665</v>
      </c>
      <c r="KR761" s="238">
        <f t="shared" ref="KR761:KR763" si="3694">IF(KQ761="","",KQ761-KQ757)</f>
        <v>3</v>
      </c>
      <c r="KS761" s="44">
        <v>107</v>
      </c>
      <c r="KT761" s="87">
        <f t="shared" si="3464"/>
        <v>3</v>
      </c>
      <c r="KU761" s="44">
        <v>11</v>
      </c>
      <c r="KV761" s="238">
        <f t="shared" si="3433"/>
        <v>3</v>
      </c>
      <c r="KW761" s="44">
        <v>8</v>
      </c>
      <c r="KX761" s="241" t="str">
        <f t="shared" si="3434"/>
        <v>猫アイシャドウ</v>
      </c>
      <c r="KY761" s="239">
        <f t="shared" si="3435"/>
        <v>1034</v>
      </c>
      <c r="KZ761" s="44">
        <f t="shared" si="3436"/>
        <v>3102</v>
      </c>
      <c r="LA761" s="89">
        <f t="shared" si="3437"/>
        <v>10.34</v>
      </c>
      <c r="LB761" s="35" t="s">
        <v>206</v>
      </c>
      <c r="LC761" s="27"/>
      <c r="LD761" s="46"/>
      <c r="LE761" s="44"/>
      <c r="LF761" s="44"/>
      <c r="LG761" s="44">
        <v>529</v>
      </c>
      <c r="LH761" s="44">
        <f>IF(LG761="","",LG761-LG758)</f>
        <v>0</v>
      </c>
      <c r="LI761" s="43">
        <v>2</v>
      </c>
      <c r="LJ761" s="44">
        <v>0</v>
      </c>
      <c r="LK761" s="44">
        <v>0</v>
      </c>
      <c r="LL761" s="72" t="str">
        <f t="shared" ref="LL761" si="3695">IF(LE760="","",LL758)</f>
        <v>バイキンティッシュカバー、アンパンブランケット黄色</v>
      </c>
      <c r="LM761" s="247">
        <f t="shared" ref="LM761" si="3696">IF(LF760="","",LM758)</f>
        <v>1000</v>
      </c>
      <c r="LN761" s="44">
        <f t="shared" si="3379"/>
        <v>0</v>
      </c>
      <c r="LO761" s="45"/>
      <c r="LP761" s="35"/>
      <c r="LQ761" s="27"/>
      <c r="LR761" s="46"/>
      <c r="LS761" s="247"/>
      <c r="LT761" s="44" t="str">
        <f t="shared" si="3678"/>
        <v/>
      </c>
      <c r="LU761" s="44"/>
      <c r="LV761" s="44"/>
      <c r="LW761" s="44"/>
      <c r="LX761" s="44" t="str">
        <f t="shared" si="3679"/>
        <v/>
      </c>
      <c r="LY761" s="44"/>
      <c r="LZ761" s="44"/>
      <c r="MA761" s="44"/>
      <c r="MB761" s="44" t="str">
        <f t="shared" si="3648"/>
        <v/>
      </c>
      <c r="MC761" s="45" t="str">
        <f t="shared" si="3649"/>
        <v/>
      </c>
      <c r="MD761" s="35"/>
      <c r="ME761" s="27"/>
      <c r="MF761" s="46"/>
      <c r="MG761" s="247"/>
      <c r="MH761" s="44" t="str">
        <f t="shared" si="3680"/>
        <v/>
      </c>
      <c r="MI761" s="44"/>
      <c r="MJ761" s="44"/>
      <c r="MK761" s="44"/>
      <c r="ML761" s="44" t="str">
        <f t="shared" si="3681"/>
        <v/>
      </c>
      <c r="MM761" s="44"/>
      <c r="MN761" s="44"/>
      <c r="MO761" s="44"/>
      <c r="MP761" s="44" t="str">
        <f t="shared" si="3652"/>
        <v/>
      </c>
      <c r="MQ761" s="45" t="str">
        <f t="shared" si="3653"/>
        <v/>
      </c>
      <c r="MR761" s="35"/>
      <c r="MS761" s="27"/>
      <c r="MT761" s="46"/>
      <c r="MU761" s="247"/>
      <c r="MV761" s="44" t="str">
        <f t="shared" si="3682"/>
        <v/>
      </c>
      <c r="MW761" s="44"/>
      <c r="MX761" s="44"/>
      <c r="MY761" s="44"/>
      <c r="MZ761" s="44" t="str">
        <f t="shared" si="3683"/>
        <v/>
      </c>
      <c r="NA761" s="44"/>
      <c r="NB761" s="44"/>
      <c r="NC761" s="44"/>
      <c r="ND761" s="44" t="str">
        <f t="shared" si="3656"/>
        <v/>
      </c>
      <c r="NE761" s="45" t="str">
        <f t="shared" si="3657"/>
        <v/>
      </c>
      <c r="NF761" s="35"/>
      <c r="NG761" s="27"/>
      <c r="NH761" s="46"/>
      <c r="NI761" s="247"/>
      <c r="NJ761" s="44" t="str">
        <f t="shared" si="3684"/>
        <v/>
      </c>
      <c r="NK761" s="44"/>
      <c r="NL761" s="44"/>
      <c r="NM761" s="44"/>
      <c r="NN761" s="44" t="str">
        <f t="shared" si="3685"/>
        <v/>
      </c>
      <c r="NO761" s="44"/>
      <c r="NP761" s="44"/>
      <c r="NQ761" s="44"/>
      <c r="NR761" s="44" t="str">
        <f t="shared" si="3660"/>
        <v/>
      </c>
      <c r="NS761" s="45" t="str">
        <f t="shared" si="3661"/>
        <v/>
      </c>
      <c r="NT761" s="35"/>
    </row>
    <row r="762" spans="1:384" ht="15.75" thickBot="1" x14ac:dyDescent="0.25">
      <c r="A762" s="38"/>
      <c r="B762" s="39"/>
      <c r="C762" s="40"/>
      <c r="D762" s="40"/>
      <c r="E762" s="40"/>
      <c r="F762" s="140"/>
      <c r="G762" s="140"/>
      <c r="H762" s="42"/>
      <c r="I762" s="44"/>
      <c r="J762" s="44" t="str">
        <f t="shared" si="3662"/>
        <v/>
      </c>
      <c r="K762" s="44"/>
      <c r="L762" s="44"/>
      <c r="M762" s="44"/>
      <c r="N762" s="44" t="str">
        <f t="shared" si="3663"/>
        <v/>
      </c>
      <c r="O762" s="44"/>
      <c r="P762" s="44"/>
      <c r="Q762" s="44"/>
      <c r="R762" s="44" t="str">
        <f t="shared" si="3516"/>
        <v/>
      </c>
      <c r="S762" s="45" t="str">
        <f t="shared" si="3517"/>
        <v/>
      </c>
      <c r="T762" s="35"/>
      <c r="U762" s="27"/>
      <c r="V762" s="46"/>
      <c r="W762" s="247"/>
      <c r="X762" s="44" t="str">
        <f t="shared" si="3664"/>
        <v/>
      </c>
      <c r="Y762" s="44"/>
      <c r="Z762" s="44"/>
      <c r="AA762" s="44"/>
      <c r="AB762" s="44" t="str">
        <f t="shared" si="3665"/>
        <v/>
      </c>
      <c r="AC762" s="44"/>
      <c r="AD762" s="44"/>
      <c r="AE762" s="44"/>
      <c r="AF762" s="44" t="str">
        <f t="shared" si="3518"/>
        <v/>
      </c>
      <c r="AG762" s="45" t="str">
        <f t="shared" si="3519"/>
        <v/>
      </c>
      <c r="AH762" s="35"/>
      <c r="AI762" s="27"/>
      <c r="AJ762" s="46"/>
      <c r="AK762" s="44"/>
      <c r="AL762" s="44" t="str">
        <f t="shared" si="3666"/>
        <v/>
      </c>
      <c r="AM762" s="44"/>
      <c r="AN762" s="44" t="str">
        <f t="shared" si="3667"/>
        <v/>
      </c>
      <c r="AO762" s="44"/>
      <c r="AP762" s="44" t="str">
        <f t="shared" si="3668"/>
        <v/>
      </c>
      <c r="AQ762" s="44"/>
      <c r="AR762" s="44"/>
      <c r="AS762" s="44"/>
      <c r="AT762" s="44" t="str">
        <f t="shared" si="3520"/>
        <v/>
      </c>
      <c r="AU762" s="45" t="str">
        <f t="shared" si="3484"/>
        <v/>
      </c>
      <c r="AV762" s="35"/>
      <c r="AW762" s="27"/>
      <c r="AX762" s="46"/>
      <c r="AY762" s="44"/>
      <c r="AZ762" s="44" t="str">
        <f t="shared" si="3669"/>
        <v/>
      </c>
      <c r="BA762" s="44"/>
      <c r="BB762" s="44" t="str">
        <f t="shared" si="3670"/>
        <v/>
      </c>
      <c r="BC762" s="44"/>
      <c r="BD762" s="44" t="str">
        <f t="shared" si="3671"/>
        <v/>
      </c>
      <c r="BE762" s="44"/>
      <c r="BF762" s="44"/>
      <c r="BG762" s="44"/>
      <c r="BH762" s="44" t="str">
        <f t="shared" si="3521"/>
        <v/>
      </c>
      <c r="BI762" s="45" t="str">
        <f t="shared" si="3522"/>
        <v/>
      </c>
      <c r="BJ762" s="35"/>
      <c r="BK762" s="50"/>
      <c r="BL762" s="46"/>
      <c r="BM762" s="238">
        <v>8626</v>
      </c>
      <c r="BN762" s="44">
        <f t="shared" si="3686"/>
        <v>53</v>
      </c>
      <c r="BO762" s="238">
        <v>251</v>
      </c>
      <c r="BP762" s="44">
        <f t="shared" si="3448"/>
        <v>1</v>
      </c>
      <c r="BQ762" s="238">
        <v>39</v>
      </c>
      <c r="BR762" s="44">
        <f t="shared" si="3385"/>
        <v>1</v>
      </c>
      <c r="BS762" s="238">
        <v>0</v>
      </c>
      <c r="BT762" s="106" t="str">
        <f t="shared" si="3615"/>
        <v>ミニ香水</v>
      </c>
      <c r="BU762" s="247">
        <f t="shared" si="3616"/>
        <v>1000</v>
      </c>
      <c r="BV762" s="43">
        <f t="shared" si="3507"/>
        <v>1000</v>
      </c>
      <c r="BW762" s="45">
        <f t="shared" si="3508"/>
        <v>0.18867924528301888</v>
      </c>
      <c r="BX762" s="35"/>
      <c r="BY762" s="27"/>
      <c r="BZ762" s="46"/>
      <c r="CA762" s="238">
        <v>18199</v>
      </c>
      <c r="CB762" s="44">
        <f t="shared" si="3687"/>
        <v>30</v>
      </c>
      <c r="CC762" s="238">
        <v>1017</v>
      </c>
      <c r="CD762" s="44">
        <f t="shared" si="3450"/>
        <v>0</v>
      </c>
      <c r="CE762" s="238">
        <v>15</v>
      </c>
      <c r="CF762" s="44">
        <f t="shared" si="3391"/>
        <v>0</v>
      </c>
      <c r="CG762" s="238">
        <v>0</v>
      </c>
      <c r="CH762" s="106" t="str">
        <f t="shared" si="3392"/>
        <v>ジャグラーイヤホン</v>
      </c>
      <c r="CI762" s="247">
        <f t="shared" si="3393"/>
        <v>1100</v>
      </c>
      <c r="CJ762" s="43">
        <f t="shared" si="3394"/>
        <v>0</v>
      </c>
      <c r="CK762" s="45">
        <f t="shared" si="3395"/>
        <v>0</v>
      </c>
      <c r="CL762" s="35"/>
      <c r="CM762" s="27"/>
      <c r="CN762" s="46"/>
      <c r="CO762" s="238">
        <v>14042</v>
      </c>
      <c r="CP762" s="44">
        <f t="shared" si="3688"/>
        <v>16</v>
      </c>
      <c r="CQ762" s="238">
        <v>543</v>
      </c>
      <c r="CR762" s="44">
        <f t="shared" si="3452"/>
        <v>1</v>
      </c>
      <c r="CS762" s="238">
        <v>15</v>
      </c>
      <c r="CT762" s="44">
        <f t="shared" si="3397"/>
        <v>1</v>
      </c>
      <c r="CU762" s="238">
        <v>0</v>
      </c>
      <c r="CV762" s="106" t="str">
        <f t="shared" si="3398"/>
        <v>モンチッチヘアゴム</v>
      </c>
      <c r="CW762" s="247">
        <f t="shared" si="3399"/>
        <v>440</v>
      </c>
      <c r="CX762" s="43">
        <f t="shared" si="3400"/>
        <v>440</v>
      </c>
      <c r="CY762" s="45">
        <f t="shared" si="3401"/>
        <v>0.27500000000000002</v>
      </c>
      <c r="CZ762" s="35"/>
      <c r="DA762" s="58"/>
      <c r="DB762" s="46"/>
      <c r="DC762" s="238">
        <v>5848</v>
      </c>
      <c r="DD762" s="44">
        <f t="shared" si="3689"/>
        <v>17</v>
      </c>
      <c r="DE762" s="238">
        <v>193</v>
      </c>
      <c r="DF762" s="44">
        <f t="shared" si="3454"/>
        <v>0</v>
      </c>
      <c r="DG762" s="238">
        <v>10</v>
      </c>
      <c r="DH762" s="44">
        <f t="shared" si="3403"/>
        <v>2</v>
      </c>
      <c r="DI762" s="238"/>
      <c r="DJ762" s="106" t="s">
        <v>194</v>
      </c>
      <c r="DK762" s="247">
        <v>748</v>
      </c>
      <c r="DL762" s="43">
        <f t="shared" si="3406"/>
        <v>1496</v>
      </c>
      <c r="DM762" s="45">
        <f t="shared" si="3407"/>
        <v>0.88</v>
      </c>
      <c r="DN762" s="35" t="s">
        <v>204</v>
      </c>
      <c r="DO762" s="27"/>
      <c r="DP762" s="46"/>
      <c r="DQ762" s="238">
        <v>15186</v>
      </c>
      <c r="DR762" s="44">
        <f t="shared" si="3690"/>
        <v>59</v>
      </c>
      <c r="DS762" s="238">
        <v>1082</v>
      </c>
      <c r="DT762" s="44">
        <f t="shared" si="3456"/>
        <v>2</v>
      </c>
      <c r="DU762" s="238">
        <v>10</v>
      </c>
      <c r="DV762" s="44">
        <f t="shared" si="3409"/>
        <v>2</v>
      </c>
      <c r="DW762" s="238">
        <v>1</v>
      </c>
      <c r="DX762" s="106" t="str">
        <f t="shared" si="3410"/>
        <v>サンリオFAN</v>
      </c>
      <c r="DY762" s="247">
        <f t="shared" si="3411"/>
        <v>1100</v>
      </c>
      <c r="DZ762" s="43">
        <f t="shared" si="3412"/>
        <v>2200</v>
      </c>
      <c r="EA762" s="45">
        <f t="shared" si="3413"/>
        <v>0.3728813559322034</v>
      </c>
      <c r="EB762" s="35"/>
      <c r="EC762" s="27"/>
      <c r="ED762" s="46"/>
      <c r="EE762" s="247"/>
      <c r="EF762" s="44" t="str">
        <f t="shared" si="3672"/>
        <v/>
      </c>
      <c r="EG762" s="44"/>
      <c r="EH762" s="44"/>
      <c r="EI762" s="44"/>
      <c r="EJ762" s="44" t="str">
        <f t="shared" si="3673"/>
        <v/>
      </c>
      <c r="EK762" s="44"/>
      <c r="EL762" s="44"/>
      <c r="EM762" s="44"/>
      <c r="EN762" s="44" t="str">
        <f t="shared" si="3602"/>
        <v/>
      </c>
      <c r="EO762" s="45" t="str">
        <f t="shared" si="3603"/>
        <v/>
      </c>
      <c r="EP762" s="35"/>
      <c r="EQ762" s="27"/>
      <c r="ER762" s="46"/>
      <c r="ES762" s="44"/>
      <c r="ET762" s="44" t="str">
        <f t="shared" si="3674"/>
        <v/>
      </c>
      <c r="EU762" s="44"/>
      <c r="EV762" s="44" t="str">
        <f t="shared" si="3675"/>
        <v/>
      </c>
      <c r="EW762" s="44"/>
      <c r="EX762" s="44" t="str">
        <f t="shared" si="3676"/>
        <v/>
      </c>
      <c r="EY762" s="44"/>
      <c r="EZ762" s="44"/>
      <c r="FA762" s="44"/>
      <c r="FB762" s="44" t="str">
        <f t="shared" si="3607"/>
        <v/>
      </c>
      <c r="FC762" s="45" t="str">
        <f t="shared" si="3608"/>
        <v/>
      </c>
      <c r="FD762" s="35"/>
      <c r="HW762" s="181"/>
      <c r="IY762" s="33"/>
      <c r="IZ762" s="46"/>
      <c r="JA762" s="238">
        <v>2689</v>
      </c>
      <c r="JB762" s="44">
        <f t="shared" si="3691"/>
        <v>54</v>
      </c>
      <c r="JC762" s="238">
        <v>77</v>
      </c>
      <c r="JD762" s="44">
        <f t="shared" si="3458"/>
        <v>3</v>
      </c>
      <c r="JE762" s="238">
        <v>30</v>
      </c>
      <c r="JF762" s="44">
        <f t="shared" si="3415"/>
        <v>3</v>
      </c>
      <c r="JG762" s="238">
        <v>0</v>
      </c>
      <c r="JH762" s="106" t="str">
        <f t="shared" si="3416"/>
        <v>ミニ香水</v>
      </c>
      <c r="JI762" s="247">
        <f t="shared" si="3417"/>
        <v>1100</v>
      </c>
      <c r="JJ762" s="43">
        <f t="shared" si="3418"/>
        <v>3300</v>
      </c>
      <c r="JK762" s="45">
        <f t="shared" si="3419"/>
        <v>0.61111111111111116</v>
      </c>
      <c r="JL762" s="35"/>
      <c r="JM762" s="27"/>
      <c r="JN762" s="46"/>
      <c r="JO762" s="238">
        <v>3469</v>
      </c>
      <c r="JP762" s="44">
        <f t="shared" si="3692"/>
        <v>65</v>
      </c>
      <c r="JQ762" s="238">
        <v>79</v>
      </c>
      <c r="JR762" s="44">
        <f t="shared" si="3460"/>
        <v>2</v>
      </c>
      <c r="JS762" s="238">
        <v>5</v>
      </c>
      <c r="JT762" s="44">
        <f t="shared" si="3421"/>
        <v>1</v>
      </c>
      <c r="JU762" s="238">
        <v>0</v>
      </c>
      <c r="JV762" s="106" t="str">
        <f t="shared" si="3422"/>
        <v>ジャグラーサウンドボタン</v>
      </c>
      <c r="JW762" s="247">
        <f t="shared" si="3423"/>
        <v>900</v>
      </c>
      <c r="JX762" s="43">
        <f t="shared" si="3424"/>
        <v>900</v>
      </c>
      <c r="JY762" s="45">
        <f t="shared" si="3425"/>
        <v>0.13846153846153847</v>
      </c>
      <c r="JZ762" s="35"/>
      <c r="KA762" s="245"/>
      <c r="KB762" s="46"/>
      <c r="KC762" s="238">
        <v>2463</v>
      </c>
      <c r="KD762" s="44">
        <f t="shared" si="3693"/>
        <v>50</v>
      </c>
      <c r="KE762" s="238">
        <v>81</v>
      </c>
      <c r="KF762" s="44">
        <f t="shared" si="3462"/>
        <v>1</v>
      </c>
      <c r="KG762" s="238">
        <v>17</v>
      </c>
      <c r="KH762" s="44">
        <f t="shared" si="3427"/>
        <v>1</v>
      </c>
      <c r="KI762" s="238">
        <v>2</v>
      </c>
      <c r="KJ762" s="106" t="str">
        <f t="shared" si="3428"/>
        <v>サンリオキーケース</v>
      </c>
      <c r="KK762" s="247">
        <f t="shared" si="3429"/>
        <v>726</v>
      </c>
      <c r="KL762" s="43">
        <f t="shared" si="3430"/>
        <v>726</v>
      </c>
      <c r="KM762" s="45">
        <f t="shared" si="3431"/>
        <v>0.1452</v>
      </c>
      <c r="KN762" s="35"/>
      <c r="KO762" s="27"/>
      <c r="KP762" s="46"/>
      <c r="KQ762" s="238">
        <v>2725</v>
      </c>
      <c r="KR762" s="44">
        <f t="shared" si="3694"/>
        <v>10</v>
      </c>
      <c r="KS762" s="238">
        <v>62</v>
      </c>
      <c r="KT762" s="44">
        <f t="shared" si="3464"/>
        <v>0</v>
      </c>
      <c r="KU762" s="238">
        <v>8</v>
      </c>
      <c r="KV762" s="44">
        <f t="shared" si="3433"/>
        <v>0</v>
      </c>
      <c r="KW762" s="238">
        <v>0</v>
      </c>
      <c r="KX762" s="106" t="str">
        <f t="shared" si="3434"/>
        <v>たまごっちアイカラー</v>
      </c>
      <c r="KY762" s="247">
        <f t="shared" si="3435"/>
        <v>1200</v>
      </c>
      <c r="KZ762" s="43">
        <f t="shared" si="3436"/>
        <v>0</v>
      </c>
      <c r="LA762" s="45">
        <f t="shared" si="3437"/>
        <v>0</v>
      </c>
      <c r="LB762" s="35"/>
      <c r="LC762" s="27"/>
      <c r="LD762" s="74"/>
      <c r="LE762" s="75"/>
      <c r="LF762" s="75"/>
      <c r="LG762" s="75">
        <v>1165</v>
      </c>
      <c r="LH762" s="75">
        <f>IF(LG762="","",LG762-LG759)</f>
        <v>0</v>
      </c>
      <c r="LI762" s="76">
        <v>2</v>
      </c>
      <c r="LJ762" s="75">
        <v>0</v>
      </c>
      <c r="LK762" s="75">
        <v>0</v>
      </c>
      <c r="LL762" s="77" t="s">
        <v>219</v>
      </c>
      <c r="LM762" s="251">
        <f t="shared" ref="LM762" si="3697">IF(LF760="","",LM759)</f>
        <v>1000</v>
      </c>
      <c r="LN762" s="75">
        <f t="shared" si="3379"/>
        <v>0</v>
      </c>
      <c r="LO762" s="79"/>
      <c r="LP762" s="35"/>
      <c r="LQ762" s="27"/>
      <c r="LR762" s="46"/>
      <c r="LS762" s="247"/>
      <c r="LT762" s="44" t="str">
        <f t="shared" si="3678"/>
        <v/>
      </c>
      <c r="LU762" s="44"/>
      <c r="LV762" s="44"/>
      <c r="LW762" s="44"/>
      <c r="LX762" s="44" t="str">
        <f t="shared" si="3679"/>
        <v/>
      </c>
      <c r="LY762" s="44"/>
      <c r="LZ762" s="44"/>
      <c r="MA762" s="44"/>
      <c r="MB762" s="44" t="str">
        <f t="shared" si="3648"/>
        <v/>
      </c>
      <c r="MC762" s="45" t="str">
        <f t="shared" si="3649"/>
        <v/>
      </c>
      <c r="MD762" s="35"/>
      <c r="ME762" s="27"/>
      <c r="MF762" s="46"/>
      <c r="MG762" s="247"/>
      <c r="MH762" s="44" t="str">
        <f t="shared" si="3680"/>
        <v/>
      </c>
      <c r="MI762" s="44"/>
      <c r="MJ762" s="44"/>
      <c r="MK762" s="44"/>
      <c r="ML762" s="44" t="str">
        <f t="shared" si="3681"/>
        <v/>
      </c>
      <c r="MM762" s="44"/>
      <c r="MN762" s="44"/>
      <c r="MO762" s="44"/>
      <c r="MP762" s="44" t="str">
        <f t="shared" si="3652"/>
        <v/>
      </c>
      <c r="MQ762" s="45" t="str">
        <f t="shared" si="3653"/>
        <v/>
      </c>
      <c r="MR762" s="35"/>
      <c r="MS762" s="27"/>
      <c r="MT762" s="46"/>
      <c r="MU762" s="247"/>
      <c r="MV762" s="44" t="str">
        <f t="shared" si="3682"/>
        <v/>
      </c>
      <c r="MW762" s="44"/>
      <c r="MX762" s="44"/>
      <c r="MY762" s="44"/>
      <c r="MZ762" s="44" t="str">
        <f t="shared" si="3683"/>
        <v/>
      </c>
      <c r="NA762" s="44"/>
      <c r="NB762" s="44"/>
      <c r="NC762" s="44"/>
      <c r="ND762" s="44" t="str">
        <f t="shared" si="3656"/>
        <v/>
      </c>
      <c r="NE762" s="45" t="str">
        <f t="shared" si="3657"/>
        <v/>
      </c>
      <c r="NF762" s="35"/>
      <c r="NG762" s="27"/>
      <c r="NH762" s="46"/>
      <c r="NI762" s="247"/>
      <c r="NJ762" s="44" t="str">
        <f t="shared" si="3684"/>
        <v/>
      </c>
      <c r="NK762" s="44"/>
      <c r="NL762" s="44"/>
      <c r="NM762" s="44"/>
      <c r="NN762" s="44" t="str">
        <f t="shared" si="3685"/>
        <v/>
      </c>
      <c r="NO762" s="44"/>
      <c r="NP762" s="44"/>
      <c r="NQ762" s="44"/>
      <c r="NR762" s="44" t="str">
        <f t="shared" si="3660"/>
        <v/>
      </c>
      <c r="NS762" s="45" t="str">
        <f t="shared" si="3661"/>
        <v/>
      </c>
      <c r="NT762" s="35"/>
    </row>
    <row r="763" spans="1:384" ht="15.75" thickTop="1" x14ac:dyDescent="0.2">
      <c r="A763" s="38"/>
      <c r="B763" s="39"/>
      <c r="C763" s="40"/>
      <c r="D763" s="40"/>
      <c r="E763" s="40"/>
      <c r="F763" s="140"/>
      <c r="G763" s="140"/>
      <c r="H763" s="42"/>
      <c r="I763" s="44"/>
      <c r="J763" s="44" t="str">
        <f t="shared" si="3662"/>
        <v/>
      </c>
      <c r="K763" s="44"/>
      <c r="L763" s="44"/>
      <c r="M763" s="44"/>
      <c r="N763" s="44" t="str">
        <f t="shared" si="3663"/>
        <v/>
      </c>
      <c r="O763" s="44"/>
      <c r="P763" s="44"/>
      <c r="Q763" s="44"/>
      <c r="R763" s="44" t="str">
        <f t="shared" si="3516"/>
        <v/>
      </c>
      <c r="S763" s="45" t="str">
        <f t="shared" si="3517"/>
        <v/>
      </c>
      <c r="T763" s="35"/>
      <c r="U763" s="27"/>
      <c r="V763" s="46"/>
      <c r="W763" s="247"/>
      <c r="X763" s="44" t="str">
        <f t="shared" si="3664"/>
        <v/>
      </c>
      <c r="Y763" s="44"/>
      <c r="Z763" s="44"/>
      <c r="AA763" s="44"/>
      <c r="AB763" s="44" t="str">
        <f t="shared" si="3665"/>
        <v/>
      </c>
      <c r="AC763" s="44"/>
      <c r="AD763" s="44"/>
      <c r="AE763" s="44"/>
      <c r="AF763" s="44" t="str">
        <f t="shared" si="3518"/>
        <v/>
      </c>
      <c r="AG763" s="45" t="str">
        <f t="shared" si="3519"/>
        <v/>
      </c>
      <c r="AH763" s="35"/>
      <c r="AI763" s="27"/>
      <c r="AJ763" s="46"/>
      <c r="AK763" s="44"/>
      <c r="AL763" s="44" t="str">
        <f t="shared" si="3666"/>
        <v/>
      </c>
      <c r="AM763" s="44"/>
      <c r="AN763" s="44" t="str">
        <f t="shared" si="3667"/>
        <v/>
      </c>
      <c r="AO763" s="44"/>
      <c r="AP763" s="44" t="str">
        <f t="shared" si="3668"/>
        <v/>
      </c>
      <c r="AQ763" s="44"/>
      <c r="AR763" s="44"/>
      <c r="AS763" s="44"/>
      <c r="AT763" s="44" t="str">
        <f t="shared" si="3520"/>
        <v/>
      </c>
      <c r="AU763" s="45" t="str">
        <f t="shared" si="3484"/>
        <v/>
      </c>
      <c r="AV763" s="35"/>
      <c r="AW763" s="27"/>
      <c r="AX763" s="46"/>
      <c r="AY763" s="44"/>
      <c r="AZ763" s="44" t="str">
        <f t="shared" si="3669"/>
        <v/>
      </c>
      <c r="BA763" s="44"/>
      <c r="BB763" s="44" t="str">
        <f t="shared" si="3670"/>
        <v/>
      </c>
      <c r="BC763" s="44"/>
      <c r="BD763" s="44" t="str">
        <f t="shared" si="3671"/>
        <v/>
      </c>
      <c r="BE763" s="44"/>
      <c r="BF763" s="44"/>
      <c r="BG763" s="44"/>
      <c r="BH763" s="44" t="str">
        <f t="shared" si="3521"/>
        <v/>
      </c>
      <c r="BI763" s="45" t="str">
        <f t="shared" si="3522"/>
        <v/>
      </c>
      <c r="BJ763" s="35"/>
      <c r="BK763" s="50"/>
      <c r="BL763" s="46"/>
      <c r="BM763" s="44">
        <v>9227</v>
      </c>
      <c r="BN763" s="44">
        <f t="shared" si="3686"/>
        <v>65</v>
      </c>
      <c r="BO763" s="44">
        <v>540</v>
      </c>
      <c r="BP763" s="44">
        <f t="shared" si="3448"/>
        <v>7</v>
      </c>
      <c r="BQ763" s="44">
        <v>40</v>
      </c>
      <c r="BR763" s="44">
        <f t="shared" si="3385"/>
        <v>7</v>
      </c>
      <c r="BS763" s="44">
        <v>8</v>
      </c>
      <c r="BT763" s="60" t="str">
        <f t="shared" si="3615"/>
        <v>ニキ</v>
      </c>
      <c r="BU763" s="247">
        <f t="shared" si="3616"/>
        <v>800</v>
      </c>
      <c r="BV763" s="44">
        <f t="shared" si="3507"/>
        <v>5600</v>
      </c>
      <c r="BW763" s="45">
        <f t="shared" si="3508"/>
        <v>0.86153846153846159</v>
      </c>
      <c r="BX763" s="35"/>
      <c r="BY763" s="27"/>
      <c r="BZ763" s="46"/>
      <c r="CA763" s="44">
        <v>15150</v>
      </c>
      <c r="CB763" s="44">
        <f t="shared" si="3687"/>
        <v>36</v>
      </c>
      <c r="CC763" s="44">
        <v>1799</v>
      </c>
      <c r="CD763" s="44">
        <f t="shared" si="3450"/>
        <v>4</v>
      </c>
      <c r="CE763" s="44">
        <v>36</v>
      </c>
      <c r="CF763" s="44">
        <f t="shared" si="3391"/>
        <v>4</v>
      </c>
      <c r="CG763" s="44">
        <v>15</v>
      </c>
      <c r="CH763" s="60" t="str">
        <f t="shared" si="3392"/>
        <v>スプランキーマスコット</v>
      </c>
      <c r="CI763" s="247">
        <f t="shared" si="3393"/>
        <v>165</v>
      </c>
      <c r="CJ763" s="44">
        <f t="shared" si="3394"/>
        <v>660</v>
      </c>
      <c r="CK763" s="45">
        <f t="shared" si="3395"/>
        <v>0.18333333333333332</v>
      </c>
      <c r="CL763" s="35"/>
      <c r="CM763" s="27"/>
      <c r="CN763" s="46"/>
      <c r="CO763" s="44">
        <v>18443</v>
      </c>
      <c r="CP763" s="44">
        <f t="shared" si="3688"/>
        <v>47</v>
      </c>
      <c r="CQ763" s="44">
        <v>867</v>
      </c>
      <c r="CR763" s="44">
        <f t="shared" si="3452"/>
        <v>5</v>
      </c>
      <c r="CS763" s="44">
        <v>42</v>
      </c>
      <c r="CT763" s="44">
        <f t="shared" si="3397"/>
        <v>5</v>
      </c>
      <c r="CU763" s="44">
        <v>-5</v>
      </c>
      <c r="CV763" s="60" t="str">
        <f t="shared" si="3398"/>
        <v>サンリオシューズキーホルダー</v>
      </c>
      <c r="CW763" s="247">
        <f t="shared" si="3399"/>
        <v>396</v>
      </c>
      <c r="CX763" s="44">
        <f t="shared" si="3400"/>
        <v>1980</v>
      </c>
      <c r="CY763" s="45">
        <f t="shared" si="3401"/>
        <v>0.42127659574468085</v>
      </c>
      <c r="CZ763" s="35"/>
      <c r="DA763" s="58"/>
      <c r="DB763" s="46"/>
      <c r="DC763" s="44">
        <v>5907</v>
      </c>
      <c r="DD763" s="44">
        <f t="shared" si="3689"/>
        <v>25</v>
      </c>
      <c r="DE763" s="44">
        <v>336</v>
      </c>
      <c r="DF763" s="44">
        <f t="shared" si="3454"/>
        <v>4</v>
      </c>
      <c r="DG763" s="44">
        <v>103</v>
      </c>
      <c r="DH763" s="44">
        <f t="shared" si="3403"/>
        <v>17</v>
      </c>
      <c r="DI763" s="44"/>
      <c r="DJ763" s="60" t="str">
        <f t="shared" si="3404"/>
        <v>スプランキーラバー</v>
      </c>
      <c r="DK763" s="247">
        <f t="shared" si="3405"/>
        <v>187</v>
      </c>
      <c r="DL763" s="44">
        <f t="shared" si="3406"/>
        <v>3179</v>
      </c>
      <c r="DM763" s="45">
        <f t="shared" si="3407"/>
        <v>1.2716000000000001</v>
      </c>
      <c r="DN763" s="35"/>
      <c r="DO763" s="27"/>
      <c r="DP763" s="46"/>
      <c r="DQ763" s="44">
        <v>11789</v>
      </c>
      <c r="DR763" s="44">
        <f t="shared" si="3690"/>
        <v>25</v>
      </c>
      <c r="DS763" s="44">
        <v>1330</v>
      </c>
      <c r="DT763" s="44">
        <f t="shared" si="3456"/>
        <v>1</v>
      </c>
      <c r="DU763" s="44">
        <v>12</v>
      </c>
      <c r="DV763" s="44">
        <f t="shared" si="3409"/>
        <v>0</v>
      </c>
      <c r="DW763" s="44">
        <v>0</v>
      </c>
      <c r="DX763" s="60" t="str">
        <f t="shared" si="3410"/>
        <v>ギャルキティキーケース</v>
      </c>
      <c r="DY763" s="247">
        <f t="shared" si="3411"/>
        <v>726</v>
      </c>
      <c r="DZ763" s="44">
        <f t="shared" si="3412"/>
        <v>0</v>
      </c>
      <c r="EA763" s="45">
        <f t="shared" si="3413"/>
        <v>0</v>
      </c>
      <c r="EB763" s="35"/>
      <c r="EC763" s="27"/>
      <c r="ED763" s="46"/>
      <c r="EE763" s="247"/>
      <c r="EF763" s="44" t="str">
        <f t="shared" si="3672"/>
        <v/>
      </c>
      <c r="EG763" s="44"/>
      <c r="EH763" s="44"/>
      <c r="EI763" s="44"/>
      <c r="EJ763" s="44" t="str">
        <f t="shared" si="3673"/>
        <v/>
      </c>
      <c r="EK763" s="44"/>
      <c r="EL763" s="44"/>
      <c r="EM763" s="44"/>
      <c r="EN763" s="44" t="str">
        <f t="shared" si="3602"/>
        <v/>
      </c>
      <c r="EO763" s="45" t="str">
        <f t="shared" si="3603"/>
        <v/>
      </c>
      <c r="EP763" s="35"/>
      <c r="EQ763" s="27"/>
      <c r="ER763" s="46"/>
      <c r="ES763" s="44"/>
      <c r="ET763" s="44" t="str">
        <f t="shared" si="3674"/>
        <v/>
      </c>
      <c r="EU763" s="44"/>
      <c r="EV763" s="44" t="str">
        <f t="shared" si="3675"/>
        <v/>
      </c>
      <c r="EW763" s="44"/>
      <c r="EX763" s="44" t="str">
        <f t="shared" si="3676"/>
        <v/>
      </c>
      <c r="EY763" s="44"/>
      <c r="EZ763" s="44"/>
      <c r="FA763" s="44"/>
      <c r="FB763" s="44" t="str">
        <f t="shared" si="3607"/>
        <v/>
      </c>
      <c r="FC763" s="45" t="str">
        <f t="shared" si="3608"/>
        <v/>
      </c>
      <c r="FD763" s="35"/>
      <c r="HW763" s="181"/>
      <c r="IY763" s="33"/>
      <c r="IZ763" s="46"/>
      <c r="JA763" s="44">
        <v>2565</v>
      </c>
      <c r="JB763" s="44">
        <f t="shared" si="3691"/>
        <v>61</v>
      </c>
      <c r="JC763" s="44">
        <v>83</v>
      </c>
      <c r="JD763" s="44">
        <f t="shared" si="3458"/>
        <v>1</v>
      </c>
      <c r="JE763" s="44">
        <v>23</v>
      </c>
      <c r="JF763" s="44">
        <f t="shared" si="3415"/>
        <v>1</v>
      </c>
      <c r="JG763" s="44">
        <v>0</v>
      </c>
      <c r="JH763" s="60" t="str">
        <f t="shared" si="3416"/>
        <v>アンパンマンもちふわ</v>
      </c>
      <c r="JI763" s="247">
        <f t="shared" si="3417"/>
        <v>673</v>
      </c>
      <c r="JJ763" s="44">
        <f t="shared" si="3418"/>
        <v>673</v>
      </c>
      <c r="JK763" s="45">
        <f t="shared" si="3419"/>
        <v>0.11032786885245902</v>
      </c>
      <c r="JL763" s="35"/>
      <c r="JM763" s="27"/>
      <c r="JN763" s="46"/>
      <c r="JO763" s="44">
        <v>2117</v>
      </c>
      <c r="JP763" s="44">
        <f t="shared" si="3692"/>
        <v>17</v>
      </c>
      <c r="JQ763" s="44">
        <v>104</v>
      </c>
      <c r="JR763" s="44">
        <f t="shared" si="3460"/>
        <v>0</v>
      </c>
      <c r="JS763" s="44">
        <v>47</v>
      </c>
      <c r="JT763" s="44">
        <f t="shared" si="3421"/>
        <v>0</v>
      </c>
      <c r="JU763" s="44">
        <v>0</v>
      </c>
      <c r="JV763" s="60" t="str">
        <f t="shared" si="3422"/>
        <v>SPGマスコット</v>
      </c>
      <c r="JW763" s="247">
        <f t="shared" si="3423"/>
        <v>165</v>
      </c>
      <c r="JX763" s="44">
        <f t="shared" si="3424"/>
        <v>0</v>
      </c>
      <c r="JY763" s="45">
        <f t="shared" si="3425"/>
        <v>0</v>
      </c>
      <c r="JZ763" s="35"/>
      <c r="KA763" s="245"/>
      <c r="KB763" s="46"/>
      <c r="KC763" s="44">
        <v>2790</v>
      </c>
      <c r="KD763" s="44">
        <f t="shared" si="3693"/>
        <v>5</v>
      </c>
      <c r="KE763" s="44">
        <v>218</v>
      </c>
      <c r="KF763" s="44">
        <f t="shared" si="3462"/>
        <v>4</v>
      </c>
      <c r="KG763" s="44">
        <v>1</v>
      </c>
      <c r="KH763" s="44">
        <f t="shared" si="3427"/>
        <v>4</v>
      </c>
      <c r="KI763" s="44">
        <v>5</v>
      </c>
      <c r="KJ763" s="60" t="s">
        <v>208</v>
      </c>
      <c r="KK763" s="247">
        <v>1100</v>
      </c>
      <c r="KL763" s="44">
        <f t="shared" si="3430"/>
        <v>4400</v>
      </c>
      <c r="KM763" s="45">
        <f t="shared" si="3431"/>
        <v>8.8000000000000007</v>
      </c>
      <c r="KN763" s="35" t="s">
        <v>207</v>
      </c>
      <c r="KO763" s="27"/>
      <c r="KP763" s="46"/>
      <c r="KQ763" s="44">
        <v>3625</v>
      </c>
      <c r="KR763" s="44">
        <f t="shared" si="3694"/>
        <v>20</v>
      </c>
      <c r="KS763" s="44">
        <v>181</v>
      </c>
      <c r="KT763" s="44">
        <f t="shared" si="3464"/>
        <v>1</v>
      </c>
      <c r="KU763" s="44">
        <v>10</v>
      </c>
      <c r="KV763" s="44">
        <f t="shared" si="3433"/>
        <v>1</v>
      </c>
      <c r="KW763" s="44">
        <v>0</v>
      </c>
      <c r="KX763" s="60" t="str">
        <f t="shared" si="3434"/>
        <v>グミッツェルプチ</v>
      </c>
      <c r="KY763" s="247">
        <f t="shared" si="3435"/>
        <v>189</v>
      </c>
      <c r="KZ763" s="44">
        <f t="shared" si="3436"/>
        <v>189</v>
      </c>
      <c r="LA763" s="45">
        <f t="shared" si="3437"/>
        <v>9.4500000000000001E-2</v>
      </c>
      <c r="LB763" s="35"/>
      <c r="LC763" s="27"/>
      <c r="LD763" s="240" t="str">
        <f>IF(A743="","",A743)</f>
        <v/>
      </c>
      <c r="LE763" s="238"/>
      <c r="LF763" s="252"/>
      <c r="LG763" s="238"/>
      <c r="LH763" s="238"/>
      <c r="LI763" s="43"/>
      <c r="LJ763" s="43"/>
      <c r="LK763" s="238"/>
      <c r="LL763" s="246"/>
      <c r="LM763" s="239"/>
      <c r="LN763" s="87"/>
      <c r="LO763" s="242"/>
      <c r="LP763" s="35"/>
      <c r="LQ763" s="27"/>
      <c r="LR763" s="46"/>
      <c r="LS763" s="247"/>
      <c r="LT763" s="44" t="str">
        <f t="shared" si="3678"/>
        <v/>
      </c>
      <c r="LU763" s="44"/>
      <c r="LV763" s="44"/>
      <c r="LW763" s="44"/>
      <c r="LX763" s="44" t="str">
        <f t="shared" si="3679"/>
        <v/>
      </c>
      <c r="LY763" s="44"/>
      <c r="LZ763" s="44"/>
      <c r="MA763" s="44"/>
      <c r="MB763" s="44" t="str">
        <f t="shared" si="3648"/>
        <v/>
      </c>
      <c r="MC763" s="45" t="str">
        <f t="shared" si="3649"/>
        <v/>
      </c>
      <c r="MD763" s="35"/>
      <c r="ME763" s="27"/>
      <c r="MF763" s="46"/>
      <c r="MG763" s="247"/>
      <c r="MH763" s="44" t="str">
        <f t="shared" si="3680"/>
        <v/>
      </c>
      <c r="MI763" s="44"/>
      <c r="MJ763" s="44"/>
      <c r="MK763" s="44"/>
      <c r="ML763" s="44" t="str">
        <f t="shared" si="3681"/>
        <v/>
      </c>
      <c r="MM763" s="44"/>
      <c r="MN763" s="44"/>
      <c r="MO763" s="44"/>
      <c r="MP763" s="44" t="str">
        <f t="shared" si="3652"/>
        <v/>
      </c>
      <c r="MQ763" s="45" t="str">
        <f t="shared" si="3653"/>
        <v/>
      </c>
      <c r="MR763" s="35"/>
      <c r="MS763" s="27"/>
      <c r="MT763" s="46"/>
      <c r="MU763" s="247"/>
      <c r="MV763" s="44" t="str">
        <f t="shared" si="3682"/>
        <v/>
      </c>
      <c r="MW763" s="44"/>
      <c r="MX763" s="44"/>
      <c r="MY763" s="44"/>
      <c r="MZ763" s="44" t="str">
        <f t="shared" si="3683"/>
        <v/>
      </c>
      <c r="NA763" s="44"/>
      <c r="NB763" s="44"/>
      <c r="NC763" s="44"/>
      <c r="ND763" s="44" t="str">
        <f t="shared" si="3656"/>
        <v/>
      </c>
      <c r="NE763" s="45" t="str">
        <f t="shared" si="3657"/>
        <v/>
      </c>
      <c r="NF763" s="35"/>
      <c r="NG763" s="27"/>
      <c r="NH763" s="46"/>
      <c r="NI763" s="247"/>
      <c r="NJ763" s="44" t="str">
        <f t="shared" si="3684"/>
        <v/>
      </c>
      <c r="NK763" s="44"/>
      <c r="NL763" s="44"/>
      <c r="NM763" s="44"/>
      <c r="NN763" s="44" t="str">
        <f t="shared" si="3685"/>
        <v/>
      </c>
      <c r="NO763" s="44"/>
      <c r="NP763" s="44"/>
      <c r="NQ763" s="44"/>
      <c r="NR763" s="44" t="str">
        <f t="shared" si="3660"/>
        <v/>
      </c>
      <c r="NS763" s="45" t="str">
        <f t="shared" si="3661"/>
        <v/>
      </c>
      <c r="NT763" s="35"/>
    </row>
    <row r="764" spans="1:384" ht="15.75" thickBot="1" x14ac:dyDescent="0.25">
      <c r="A764" s="38"/>
      <c r="B764" s="39"/>
      <c r="C764" s="40"/>
      <c r="D764" s="40"/>
      <c r="E764" s="40"/>
      <c r="F764" s="140"/>
      <c r="G764" s="140"/>
      <c r="H764" s="42"/>
      <c r="I764" s="44"/>
      <c r="J764" s="44" t="str">
        <f t="shared" si="3662"/>
        <v/>
      </c>
      <c r="K764" s="44"/>
      <c r="L764" s="44"/>
      <c r="M764" s="44"/>
      <c r="N764" s="44" t="str">
        <f t="shared" si="3663"/>
        <v/>
      </c>
      <c r="O764" s="44"/>
      <c r="P764" s="44"/>
      <c r="Q764" s="44"/>
      <c r="R764" s="44" t="str">
        <f t="shared" si="3516"/>
        <v/>
      </c>
      <c r="S764" s="45" t="str">
        <f t="shared" si="3517"/>
        <v/>
      </c>
      <c r="T764" s="35"/>
      <c r="U764" s="27"/>
      <c r="V764" s="46"/>
      <c r="W764" s="247"/>
      <c r="X764" s="44" t="str">
        <f t="shared" si="3664"/>
        <v/>
      </c>
      <c r="Y764" s="44"/>
      <c r="Z764" s="44"/>
      <c r="AA764" s="44"/>
      <c r="AB764" s="44" t="str">
        <f t="shared" si="3665"/>
        <v/>
      </c>
      <c r="AC764" s="44"/>
      <c r="AD764" s="44"/>
      <c r="AE764" s="44"/>
      <c r="AF764" s="44" t="str">
        <f t="shared" si="3518"/>
        <v/>
      </c>
      <c r="AG764" s="45" t="str">
        <f t="shared" si="3519"/>
        <v/>
      </c>
      <c r="AH764" s="35"/>
      <c r="AI764" s="27"/>
      <c r="AJ764" s="46"/>
      <c r="AK764" s="44"/>
      <c r="AL764" s="44" t="str">
        <f t="shared" si="3666"/>
        <v/>
      </c>
      <c r="AM764" s="44"/>
      <c r="AN764" s="44" t="str">
        <f t="shared" si="3667"/>
        <v/>
      </c>
      <c r="AO764" s="44"/>
      <c r="AP764" s="44" t="str">
        <f t="shared" si="3668"/>
        <v/>
      </c>
      <c r="AQ764" s="44"/>
      <c r="AR764" s="44"/>
      <c r="AS764" s="44"/>
      <c r="AT764" s="44" t="str">
        <f t="shared" si="3520"/>
        <v/>
      </c>
      <c r="AU764" s="45" t="str">
        <f t="shared" si="3484"/>
        <v/>
      </c>
      <c r="AV764" s="35"/>
      <c r="AW764" s="27"/>
      <c r="AX764" s="46"/>
      <c r="AY764" s="44"/>
      <c r="AZ764" s="44" t="str">
        <f t="shared" si="3669"/>
        <v/>
      </c>
      <c r="BA764" s="44"/>
      <c r="BB764" s="44" t="str">
        <f t="shared" si="3670"/>
        <v/>
      </c>
      <c r="BC764" s="44"/>
      <c r="BD764" s="44" t="str">
        <f t="shared" si="3671"/>
        <v/>
      </c>
      <c r="BE764" s="44"/>
      <c r="BF764" s="44"/>
      <c r="BG764" s="44"/>
      <c r="BH764" s="44" t="str">
        <f t="shared" si="3521"/>
        <v/>
      </c>
      <c r="BI764" s="45" t="str">
        <f t="shared" si="3522"/>
        <v/>
      </c>
      <c r="BJ764" s="35"/>
      <c r="BK764" s="50"/>
      <c r="BL764" s="74"/>
      <c r="BM764" s="75">
        <v>8356</v>
      </c>
      <c r="BN764" s="75">
        <f>IF(BM764="","",BM764-BM760)</f>
        <v>51</v>
      </c>
      <c r="BO764" s="75">
        <v>426</v>
      </c>
      <c r="BP764" s="75">
        <f t="shared" si="3448"/>
        <v>12</v>
      </c>
      <c r="BQ764" s="75">
        <v>68</v>
      </c>
      <c r="BR764" s="75">
        <f t="shared" si="3385"/>
        <v>12</v>
      </c>
      <c r="BS764" s="75">
        <v>40</v>
      </c>
      <c r="BT764" s="77" t="s">
        <v>193</v>
      </c>
      <c r="BU764" s="251">
        <f t="shared" si="3616"/>
        <v>180</v>
      </c>
      <c r="BV764" s="75">
        <f t="shared" si="3507"/>
        <v>2160</v>
      </c>
      <c r="BW764" s="79">
        <f t="shared" si="3508"/>
        <v>0.42352941176470588</v>
      </c>
      <c r="BX764" s="35"/>
      <c r="BY764" s="27"/>
      <c r="BZ764" s="74"/>
      <c r="CA764" s="75">
        <v>16034</v>
      </c>
      <c r="CB764" s="75">
        <f>IF(CA764="","",CA764-CA760)</f>
        <v>76</v>
      </c>
      <c r="CC764" s="75">
        <v>1900</v>
      </c>
      <c r="CD764" s="75">
        <f t="shared" si="3450"/>
        <v>6</v>
      </c>
      <c r="CE764" s="75">
        <v>149</v>
      </c>
      <c r="CF764" s="75">
        <f t="shared" si="3391"/>
        <v>6</v>
      </c>
      <c r="CG764" s="75">
        <v>0</v>
      </c>
      <c r="CH764" s="77" t="str">
        <f t="shared" si="3392"/>
        <v>スプランキーラバー</v>
      </c>
      <c r="CI764" s="251">
        <f t="shared" si="3393"/>
        <v>187</v>
      </c>
      <c r="CJ764" s="75">
        <f t="shared" si="3394"/>
        <v>1122</v>
      </c>
      <c r="CK764" s="79">
        <f t="shared" si="3395"/>
        <v>0.14763157894736842</v>
      </c>
      <c r="CL764" s="35"/>
      <c r="CM764" s="27"/>
      <c r="CN764" s="74"/>
      <c r="CO764" s="75">
        <v>13159</v>
      </c>
      <c r="CP764" s="75">
        <f>IF(CO764="","",CO764-CO760)</f>
        <v>33</v>
      </c>
      <c r="CQ764" s="75">
        <v>1616</v>
      </c>
      <c r="CR764" s="75">
        <f t="shared" si="3452"/>
        <v>7</v>
      </c>
      <c r="CS764" s="75">
        <v>290</v>
      </c>
      <c r="CT764" s="75">
        <f t="shared" si="3397"/>
        <v>15</v>
      </c>
      <c r="CU764" s="75">
        <v>0</v>
      </c>
      <c r="CV764" s="77" t="str">
        <f t="shared" si="3398"/>
        <v>サンリオブレスレット</v>
      </c>
      <c r="CW764" s="251">
        <f t="shared" si="3399"/>
        <v>200</v>
      </c>
      <c r="CX764" s="75">
        <f t="shared" si="3400"/>
        <v>3000</v>
      </c>
      <c r="CY764" s="79">
        <f t="shared" si="3401"/>
        <v>0.90909090909090906</v>
      </c>
      <c r="CZ764" s="35"/>
      <c r="DA764" s="58"/>
      <c r="DB764" s="74"/>
      <c r="DC764" s="75">
        <v>3937</v>
      </c>
      <c r="DD764" s="75">
        <f>IF(DC764="","",DC764-DC760)</f>
        <v>18</v>
      </c>
      <c r="DE764" s="75">
        <v>227</v>
      </c>
      <c r="DF764" s="75">
        <f t="shared" si="3454"/>
        <v>0</v>
      </c>
      <c r="DG764" s="75">
        <v>12</v>
      </c>
      <c r="DH764" s="75">
        <f t="shared" si="3403"/>
        <v>0</v>
      </c>
      <c r="DI764" s="75">
        <v>0</v>
      </c>
      <c r="DJ764" s="77" t="s">
        <v>39</v>
      </c>
      <c r="DK764" s="251">
        <v>682</v>
      </c>
      <c r="DL764" s="75">
        <f t="shared" si="3406"/>
        <v>0</v>
      </c>
      <c r="DM764" s="79">
        <f t="shared" si="3407"/>
        <v>0</v>
      </c>
      <c r="DN764" s="35" t="s">
        <v>205</v>
      </c>
      <c r="DO764" s="27"/>
      <c r="DP764" s="74"/>
      <c r="DQ764" s="75">
        <v>16195</v>
      </c>
      <c r="DR764" s="75">
        <f>IF(DQ764="","",DQ764-DQ760)</f>
        <v>8</v>
      </c>
      <c r="DS764" s="44">
        <v>1138</v>
      </c>
      <c r="DT764" s="75">
        <f t="shared" si="3456"/>
        <v>0</v>
      </c>
      <c r="DU764" s="75">
        <v>69</v>
      </c>
      <c r="DV764" s="75">
        <f t="shared" si="3409"/>
        <v>5</v>
      </c>
      <c r="DW764" s="75">
        <v>0</v>
      </c>
      <c r="DX764" s="77" t="str">
        <f t="shared" si="3410"/>
        <v>モンチッチボールペン</v>
      </c>
      <c r="DY764" s="251">
        <f t="shared" si="3411"/>
        <v>160</v>
      </c>
      <c r="DZ764" s="75">
        <f t="shared" si="3412"/>
        <v>800</v>
      </c>
      <c r="EA764" s="79">
        <f t="shared" si="3413"/>
        <v>1</v>
      </c>
      <c r="EB764" s="35" t="s">
        <v>57</v>
      </c>
      <c r="EC764" s="27"/>
      <c r="ED764" s="46"/>
      <c r="EE764" s="247"/>
      <c r="EF764" s="44" t="str">
        <f t="shared" si="3672"/>
        <v/>
      </c>
      <c r="EG764" s="44"/>
      <c r="EH764" s="44"/>
      <c r="EI764" s="44"/>
      <c r="EJ764" s="44" t="str">
        <f t="shared" si="3673"/>
        <v/>
      </c>
      <c r="EK764" s="44"/>
      <c r="EL764" s="44"/>
      <c r="EM764" s="44"/>
      <c r="EN764" s="44" t="str">
        <f t="shared" si="3602"/>
        <v/>
      </c>
      <c r="EO764" s="45" t="str">
        <f t="shared" si="3603"/>
        <v/>
      </c>
      <c r="EP764" s="35"/>
      <c r="EQ764" s="27"/>
      <c r="ER764" s="46"/>
      <c r="ES764" s="44"/>
      <c r="ET764" s="44" t="str">
        <f t="shared" si="3674"/>
        <v/>
      </c>
      <c r="EU764" s="44"/>
      <c r="EV764" s="44" t="str">
        <f t="shared" si="3675"/>
        <v/>
      </c>
      <c r="EW764" s="44"/>
      <c r="EX764" s="44" t="str">
        <f t="shared" si="3676"/>
        <v/>
      </c>
      <c r="EY764" s="44"/>
      <c r="EZ764" s="44"/>
      <c r="FA764" s="44"/>
      <c r="FB764" s="44" t="str">
        <f t="shared" si="3607"/>
        <v/>
      </c>
      <c r="FC764" s="45" t="str">
        <f t="shared" si="3608"/>
        <v/>
      </c>
      <c r="FD764" s="35"/>
      <c r="HW764" s="181"/>
      <c r="IY764" s="33"/>
      <c r="IZ764" s="74"/>
      <c r="JA764" s="75">
        <v>2939</v>
      </c>
      <c r="JB764" s="75">
        <f>IF(JA764="","",JA764-JA760)</f>
        <v>61</v>
      </c>
      <c r="JC764" s="75">
        <v>133</v>
      </c>
      <c r="JD764" s="75">
        <f t="shared" si="3458"/>
        <v>6</v>
      </c>
      <c r="JE764" s="75">
        <v>163</v>
      </c>
      <c r="JF764" s="75">
        <f t="shared" si="3415"/>
        <v>7</v>
      </c>
      <c r="JG764" s="75">
        <v>0</v>
      </c>
      <c r="JH764" s="77" t="str">
        <f t="shared" si="3416"/>
        <v>スプランキーラバー</v>
      </c>
      <c r="JI764" s="251">
        <f t="shared" si="3417"/>
        <v>200</v>
      </c>
      <c r="JJ764" s="75">
        <f t="shared" si="3418"/>
        <v>1400</v>
      </c>
      <c r="JK764" s="79">
        <f t="shared" si="3419"/>
        <v>0.22950819672131148</v>
      </c>
      <c r="JL764" s="35"/>
      <c r="JM764" s="27"/>
      <c r="JN764" s="74"/>
      <c r="JO764" s="75">
        <v>3624</v>
      </c>
      <c r="JP764" s="75">
        <f>IF(JO764="","",JO764-JO760)</f>
        <v>34</v>
      </c>
      <c r="JQ764" s="75">
        <v>160</v>
      </c>
      <c r="JR764" s="75">
        <f t="shared" si="3460"/>
        <v>6</v>
      </c>
      <c r="JS764" s="75">
        <v>44</v>
      </c>
      <c r="JT764" s="75">
        <f t="shared" si="3421"/>
        <v>7</v>
      </c>
      <c r="JU764" s="75">
        <v>2</v>
      </c>
      <c r="JV764" s="77" t="str">
        <f t="shared" si="3422"/>
        <v>NICI</v>
      </c>
      <c r="JW764" s="251">
        <f t="shared" si="3423"/>
        <v>682</v>
      </c>
      <c r="JX764" s="75">
        <f t="shared" si="3424"/>
        <v>4774</v>
      </c>
      <c r="JY764" s="79">
        <f t="shared" si="3425"/>
        <v>1.4041176470588235</v>
      </c>
      <c r="JZ764" s="35"/>
      <c r="KA764" s="245"/>
      <c r="KB764" s="74"/>
      <c r="KC764" s="75">
        <v>1951</v>
      </c>
      <c r="KD764" s="75">
        <f>IF(KC764="","",KC764-KC760)</f>
        <v>5</v>
      </c>
      <c r="KE764" s="75">
        <v>112</v>
      </c>
      <c r="KF764" s="75">
        <f t="shared" si="3462"/>
        <v>1</v>
      </c>
      <c r="KG764" s="75">
        <v>35</v>
      </c>
      <c r="KH764" s="75">
        <f t="shared" si="3427"/>
        <v>6</v>
      </c>
      <c r="KI764" s="75">
        <v>6</v>
      </c>
      <c r="KJ764" s="77" t="str">
        <f t="shared" si="3428"/>
        <v>サンリオシューズKH</v>
      </c>
      <c r="KK764" s="251">
        <f t="shared" si="3429"/>
        <v>387</v>
      </c>
      <c r="KL764" s="75">
        <f t="shared" si="3430"/>
        <v>2322</v>
      </c>
      <c r="KM764" s="79">
        <f t="shared" si="3431"/>
        <v>4.6440000000000001</v>
      </c>
      <c r="KN764" s="35"/>
      <c r="KO764" s="27"/>
      <c r="KP764" s="74"/>
      <c r="KQ764" s="75">
        <v>2789</v>
      </c>
      <c r="KR764" s="75">
        <f>IF(KQ764="","",KQ764-KQ760)</f>
        <v>30</v>
      </c>
      <c r="KS764" s="75">
        <v>154</v>
      </c>
      <c r="KT764" s="75">
        <f t="shared" si="3464"/>
        <v>2</v>
      </c>
      <c r="KU764" s="75">
        <v>7</v>
      </c>
      <c r="KV764" s="75">
        <f t="shared" si="3433"/>
        <v>2</v>
      </c>
      <c r="KW764" s="75">
        <v>9</v>
      </c>
      <c r="KX764" s="77" t="str">
        <f t="shared" si="3434"/>
        <v>グミッツェル</v>
      </c>
      <c r="KY764" s="251">
        <f t="shared" si="3435"/>
        <v>170</v>
      </c>
      <c r="KZ764" s="75">
        <f t="shared" si="3436"/>
        <v>340</v>
      </c>
      <c r="LA764" s="79">
        <f t="shared" si="3437"/>
        <v>0.11333333333333333</v>
      </c>
      <c r="LB764" s="35"/>
      <c r="LC764" s="27"/>
      <c r="LD764" s="46"/>
      <c r="LE764" s="44"/>
      <c r="LF764" s="44"/>
      <c r="LG764" s="44"/>
      <c r="LH764" s="44"/>
      <c r="LI764" s="43"/>
      <c r="LJ764" s="44"/>
      <c r="LK764" s="44"/>
      <c r="LL764" s="72"/>
      <c r="LM764" s="247"/>
      <c r="LN764" s="44"/>
      <c r="LO764" s="45"/>
      <c r="LP764" s="35"/>
      <c r="LQ764" s="27"/>
      <c r="LR764" s="46"/>
      <c r="LS764" s="247"/>
      <c r="LT764" s="44" t="str">
        <f t="shared" si="3678"/>
        <v/>
      </c>
      <c r="LU764" s="44"/>
      <c r="LV764" s="44"/>
      <c r="LW764" s="44"/>
      <c r="LX764" s="44" t="str">
        <f t="shared" si="3679"/>
        <v/>
      </c>
      <c r="LY764" s="44"/>
      <c r="LZ764" s="44"/>
      <c r="MA764" s="44"/>
      <c r="MB764" s="44" t="str">
        <f t="shared" si="3648"/>
        <v/>
      </c>
      <c r="MC764" s="45" t="str">
        <f t="shared" si="3649"/>
        <v/>
      </c>
      <c r="MD764" s="35"/>
      <c r="ME764" s="27"/>
      <c r="MF764" s="46"/>
      <c r="MG764" s="247"/>
      <c r="MH764" s="44" t="str">
        <f t="shared" si="3680"/>
        <v/>
      </c>
      <c r="MI764" s="44"/>
      <c r="MJ764" s="44"/>
      <c r="MK764" s="44"/>
      <c r="ML764" s="44" t="str">
        <f t="shared" si="3681"/>
        <v/>
      </c>
      <c r="MM764" s="44"/>
      <c r="MN764" s="44"/>
      <c r="MO764" s="44"/>
      <c r="MP764" s="44" t="str">
        <f t="shared" si="3652"/>
        <v/>
      </c>
      <c r="MQ764" s="45" t="str">
        <f t="shared" si="3653"/>
        <v/>
      </c>
      <c r="MR764" s="35"/>
      <c r="MS764" s="27"/>
      <c r="MT764" s="46"/>
      <c r="MU764" s="247"/>
      <c r="MV764" s="44" t="str">
        <f t="shared" si="3682"/>
        <v/>
      </c>
      <c r="MW764" s="44"/>
      <c r="MX764" s="44"/>
      <c r="MY764" s="44"/>
      <c r="MZ764" s="44" t="str">
        <f t="shared" si="3683"/>
        <v/>
      </c>
      <c r="NA764" s="44"/>
      <c r="NB764" s="44"/>
      <c r="NC764" s="44"/>
      <c r="ND764" s="44" t="str">
        <f t="shared" si="3656"/>
        <v/>
      </c>
      <c r="NE764" s="45" t="str">
        <f t="shared" si="3657"/>
        <v/>
      </c>
      <c r="NF764" s="35"/>
      <c r="NG764" s="27"/>
      <c r="NH764" s="46"/>
      <c r="NI764" s="247"/>
      <c r="NJ764" s="44" t="str">
        <f t="shared" si="3684"/>
        <v/>
      </c>
      <c r="NK764" s="44"/>
      <c r="NL764" s="44"/>
      <c r="NM764" s="44"/>
      <c r="NN764" s="44" t="str">
        <f t="shared" si="3685"/>
        <v/>
      </c>
      <c r="NO764" s="44"/>
      <c r="NP764" s="44"/>
      <c r="NQ764" s="44"/>
      <c r="NR764" s="44" t="str">
        <f t="shared" si="3660"/>
        <v/>
      </c>
      <c r="NS764" s="45" t="str">
        <f t="shared" si="3661"/>
        <v/>
      </c>
      <c r="NT764" s="35"/>
    </row>
    <row r="765" spans="1:384" ht="16.5" thickTop="1" thickBot="1" x14ac:dyDescent="0.25">
      <c r="A765" s="38"/>
      <c r="B765" s="39"/>
      <c r="C765" s="40"/>
      <c r="D765" s="40"/>
      <c r="E765" s="40"/>
      <c r="F765" s="140"/>
      <c r="G765" s="140"/>
      <c r="H765" s="42"/>
      <c r="I765" s="44"/>
      <c r="J765" s="44" t="str">
        <f t="shared" si="3662"/>
        <v/>
      </c>
      <c r="K765" s="44"/>
      <c r="L765" s="44"/>
      <c r="M765" s="44"/>
      <c r="N765" s="44" t="str">
        <f t="shared" si="3663"/>
        <v/>
      </c>
      <c r="O765" s="44"/>
      <c r="P765" s="44"/>
      <c r="Q765" s="44"/>
      <c r="R765" s="44" t="str">
        <f t="shared" si="3516"/>
        <v/>
      </c>
      <c r="S765" s="45" t="str">
        <f t="shared" si="3517"/>
        <v/>
      </c>
      <c r="T765" s="35"/>
      <c r="U765" s="27"/>
      <c r="V765" s="46"/>
      <c r="W765" s="247"/>
      <c r="X765" s="44" t="str">
        <f t="shared" si="3664"/>
        <v/>
      </c>
      <c r="Y765" s="44"/>
      <c r="Z765" s="44"/>
      <c r="AA765" s="44"/>
      <c r="AB765" s="44" t="str">
        <f t="shared" si="3665"/>
        <v/>
      </c>
      <c r="AC765" s="44"/>
      <c r="AD765" s="44"/>
      <c r="AE765" s="44"/>
      <c r="AF765" s="44" t="str">
        <f t="shared" si="3518"/>
        <v/>
      </c>
      <c r="AG765" s="45" t="str">
        <f t="shared" si="3519"/>
        <v/>
      </c>
      <c r="AH765" s="35"/>
      <c r="AI765" s="27"/>
      <c r="AJ765" s="46"/>
      <c r="AK765" s="44"/>
      <c r="AL765" s="44" t="str">
        <f t="shared" si="3666"/>
        <v/>
      </c>
      <c r="AM765" s="44"/>
      <c r="AN765" s="44" t="str">
        <f t="shared" si="3667"/>
        <v/>
      </c>
      <c r="AO765" s="44"/>
      <c r="AP765" s="44" t="str">
        <f t="shared" si="3668"/>
        <v/>
      </c>
      <c r="AQ765" s="44"/>
      <c r="AR765" s="44"/>
      <c r="AS765" s="44"/>
      <c r="AT765" s="44" t="str">
        <f t="shared" si="3520"/>
        <v/>
      </c>
      <c r="AU765" s="45" t="str">
        <f t="shared" si="3484"/>
        <v/>
      </c>
      <c r="AV765" s="35"/>
      <c r="AW765" s="27"/>
      <c r="AX765" s="46"/>
      <c r="AY765" s="44"/>
      <c r="AZ765" s="44" t="str">
        <f t="shared" si="3669"/>
        <v/>
      </c>
      <c r="BA765" s="44"/>
      <c r="BB765" s="44" t="str">
        <f t="shared" si="3670"/>
        <v/>
      </c>
      <c r="BC765" s="44"/>
      <c r="BD765" s="44" t="str">
        <f t="shared" si="3671"/>
        <v/>
      </c>
      <c r="BE765" s="44"/>
      <c r="BF765" s="44"/>
      <c r="BG765" s="44"/>
      <c r="BH765" s="44" t="str">
        <f t="shared" si="3521"/>
        <v/>
      </c>
      <c r="BI765" s="45" t="str">
        <f t="shared" si="3522"/>
        <v/>
      </c>
      <c r="BJ765" s="35"/>
      <c r="BK765" s="50"/>
      <c r="BL765" s="240">
        <f>IF($A741="","",$A741)</f>
        <v>45824</v>
      </c>
      <c r="BM765" s="44">
        <v>10113</v>
      </c>
      <c r="BN765" s="238">
        <f t="shared" ref="BN765:BN768" si="3698">IF(BM765="","",BM765-BM761)</f>
        <v>162</v>
      </c>
      <c r="BO765" s="44">
        <v>387</v>
      </c>
      <c r="BP765" s="87">
        <f t="shared" si="3448"/>
        <v>1</v>
      </c>
      <c r="BQ765" s="90">
        <v>6</v>
      </c>
      <c r="BR765" s="238">
        <f t="shared" si="3385"/>
        <v>3</v>
      </c>
      <c r="BS765" s="238">
        <v>4</v>
      </c>
      <c r="BT765" s="241" t="str">
        <f t="shared" ref="BT765:BT772" si="3699">IF(BM765="","",BT761)</f>
        <v>サンリオFAN</v>
      </c>
      <c r="BU765" s="239">
        <f t="shared" ref="BU765:BU772" si="3700">IF(BN765="","",BU761)</f>
        <v>1100</v>
      </c>
      <c r="BV765" s="44">
        <f t="shared" ref="BV765:BV772" si="3701">IF(BQ765="","",BR765*BU765)</f>
        <v>3300</v>
      </c>
      <c r="BW765" s="89">
        <f t="shared" ref="BW765:BW772" si="3702">IF(BR765="","",BV765/(BN765*100))</f>
        <v>0.20370370370370369</v>
      </c>
      <c r="BX765" s="35"/>
      <c r="BY765" s="27"/>
      <c r="BZ765" s="240">
        <f>IF($A741="","",$A741)</f>
        <v>45824</v>
      </c>
      <c r="CA765" s="44">
        <v>16227</v>
      </c>
      <c r="CB765" s="238">
        <f t="shared" ref="CB765:CB768" si="3703">IF(CA765="","",CA765-CA761)</f>
        <v>38</v>
      </c>
      <c r="CC765" s="44">
        <v>922</v>
      </c>
      <c r="CD765" s="87">
        <f t="shared" si="3450"/>
        <v>1</v>
      </c>
      <c r="CE765" s="238">
        <v>6</v>
      </c>
      <c r="CF765" s="238">
        <f t="shared" si="3391"/>
        <v>1</v>
      </c>
      <c r="CG765" s="238">
        <v>0</v>
      </c>
      <c r="CH765" s="241" t="str">
        <f t="shared" si="3392"/>
        <v>ジャグラーサウンドフラッシュ</v>
      </c>
      <c r="CI765" s="239">
        <f t="shared" si="3393"/>
        <v>800</v>
      </c>
      <c r="CJ765" s="44">
        <f t="shared" si="3394"/>
        <v>800</v>
      </c>
      <c r="CK765" s="89">
        <f t="shared" si="3395"/>
        <v>0.21052631578947367</v>
      </c>
      <c r="CL765" s="35"/>
      <c r="CM765" s="27"/>
      <c r="CN765" s="240">
        <f>IF($A741="","",$A741)</f>
        <v>45824</v>
      </c>
      <c r="CO765" s="44">
        <v>16040</v>
      </c>
      <c r="CP765" s="238">
        <f t="shared" ref="CP765:CP768" si="3704">IF(CO765="","",CO765-CO761)</f>
        <v>60</v>
      </c>
      <c r="CQ765" s="44">
        <v>690</v>
      </c>
      <c r="CR765" s="87">
        <f t="shared" si="3452"/>
        <v>3</v>
      </c>
      <c r="CS765" s="238">
        <v>12</v>
      </c>
      <c r="CT765" s="238">
        <f t="shared" si="3397"/>
        <v>2</v>
      </c>
      <c r="CU765" s="238">
        <v>1</v>
      </c>
      <c r="CV765" s="241" t="str">
        <f t="shared" si="3398"/>
        <v>ギャルキティキーケース</v>
      </c>
      <c r="CW765" s="239">
        <f t="shared" si="3399"/>
        <v>726</v>
      </c>
      <c r="CX765" s="44">
        <f t="shared" si="3400"/>
        <v>1452</v>
      </c>
      <c r="CY765" s="89">
        <f t="shared" si="3401"/>
        <v>0.24199999999999999</v>
      </c>
      <c r="CZ765" s="35"/>
      <c r="DA765" s="58"/>
      <c r="DB765" s="240">
        <f>IF($A741="","",$A741)</f>
        <v>45824</v>
      </c>
      <c r="DC765" s="44">
        <v>6205</v>
      </c>
      <c r="DD765" s="238">
        <f t="shared" ref="DD765:DD768" si="3705">IF(DC765="","",DC765-DC761)</f>
        <v>51</v>
      </c>
      <c r="DE765" s="44">
        <v>220</v>
      </c>
      <c r="DF765" s="87">
        <f t="shared" si="3454"/>
        <v>2</v>
      </c>
      <c r="DG765" s="238">
        <v>9</v>
      </c>
      <c r="DH765" s="238">
        <f t="shared" si="3403"/>
        <v>2</v>
      </c>
      <c r="DI765" s="238">
        <v>2</v>
      </c>
      <c r="DJ765" s="241" t="str">
        <f t="shared" si="3404"/>
        <v>ジャグラーサウンドボタン</v>
      </c>
      <c r="DK765" s="239">
        <f t="shared" si="3405"/>
        <v>748</v>
      </c>
      <c r="DL765" s="44">
        <f t="shared" si="3406"/>
        <v>1496</v>
      </c>
      <c r="DM765" s="89">
        <f t="shared" si="3407"/>
        <v>0.29333333333333333</v>
      </c>
      <c r="DN765" s="35"/>
      <c r="DO765" s="27"/>
      <c r="DP765" s="240">
        <f>IF($A741="","",$A741)</f>
        <v>45824</v>
      </c>
      <c r="DQ765" s="44">
        <v>16271</v>
      </c>
      <c r="DR765" s="238">
        <f t="shared" ref="DR765:DR768" si="3706">IF(DQ765="","",DQ765-DQ761)</f>
        <v>41</v>
      </c>
      <c r="DS765" s="44">
        <v>1165</v>
      </c>
      <c r="DT765" s="87">
        <f t="shared" si="3456"/>
        <v>1</v>
      </c>
      <c r="DU765" s="238">
        <v>16</v>
      </c>
      <c r="DV765" s="238">
        <f t="shared" si="3409"/>
        <v>3</v>
      </c>
      <c r="DW765" s="238">
        <v>0</v>
      </c>
      <c r="DX765" s="241" t="str">
        <f t="shared" si="3410"/>
        <v>ゴールドイヤホン</v>
      </c>
      <c r="DY765" s="239">
        <f t="shared" si="3411"/>
        <v>770</v>
      </c>
      <c r="DZ765" s="44">
        <f t="shared" si="3412"/>
        <v>2310</v>
      </c>
      <c r="EA765" s="89">
        <f t="shared" si="3413"/>
        <v>0.56341463414634141</v>
      </c>
      <c r="EB765" s="35"/>
      <c r="EC765" s="27"/>
      <c r="ED765" s="46"/>
      <c r="EE765" s="247"/>
      <c r="EF765" s="44" t="str">
        <f t="shared" si="3672"/>
        <v/>
      </c>
      <c r="EG765" s="44"/>
      <c r="EH765" s="44"/>
      <c r="EI765" s="44"/>
      <c r="EJ765" s="44" t="str">
        <f t="shared" si="3673"/>
        <v/>
      </c>
      <c r="EK765" s="44"/>
      <c r="EL765" s="44"/>
      <c r="EM765" s="44"/>
      <c r="EN765" s="44" t="str">
        <f t="shared" si="3602"/>
        <v/>
      </c>
      <c r="EO765" s="45" t="str">
        <f t="shared" si="3603"/>
        <v/>
      </c>
      <c r="EP765" s="35"/>
      <c r="EQ765" s="27"/>
      <c r="ER765" s="46"/>
      <c r="ES765" s="44"/>
      <c r="ET765" s="44" t="str">
        <f t="shared" si="3674"/>
        <v/>
      </c>
      <c r="EU765" s="44"/>
      <c r="EV765" s="44" t="str">
        <f t="shared" si="3675"/>
        <v/>
      </c>
      <c r="EW765" s="44"/>
      <c r="EX765" s="44" t="str">
        <f t="shared" si="3676"/>
        <v/>
      </c>
      <c r="EY765" s="44"/>
      <c r="EZ765" s="44"/>
      <c r="FA765" s="44"/>
      <c r="FB765" s="44" t="str">
        <f t="shared" si="3607"/>
        <v/>
      </c>
      <c r="FC765" s="45" t="str">
        <f t="shared" si="3608"/>
        <v/>
      </c>
      <c r="FD765" s="35"/>
      <c r="HW765" s="181"/>
      <c r="IY765" s="33"/>
      <c r="IZ765" s="240">
        <f>IF($A741="","",$A741)</f>
        <v>45824</v>
      </c>
      <c r="JA765" s="44">
        <v>4605</v>
      </c>
      <c r="JB765" s="238">
        <f t="shared" ref="JB765:JB768" si="3707">IF(JA765="","",JA765-JA761)</f>
        <v>36</v>
      </c>
      <c r="JC765" s="44">
        <v>253</v>
      </c>
      <c r="JD765" s="87">
        <f t="shared" si="3458"/>
        <v>0</v>
      </c>
      <c r="JE765" s="238">
        <v>10</v>
      </c>
      <c r="JF765" s="238">
        <f t="shared" si="3415"/>
        <v>0</v>
      </c>
      <c r="JG765" s="238">
        <v>2</v>
      </c>
      <c r="JH765" s="241" t="str">
        <f t="shared" si="3416"/>
        <v>お菓子ウォレット</v>
      </c>
      <c r="JI765" s="239">
        <f t="shared" si="3417"/>
        <v>800</v>
      </c>
      <c r="JJ765" s="44">
        <f t="shared" si="3418"/>
        <v>0</v>
      </c>
      <c r="JK765" s="89">
        <f t="shared" si="3419"/>
        <v>0</v>
      </c>
      <c r="JL765" s="35"/>
      <c r="JM765" s="27"/>
      <c r="JN765" s="240">
        <f>IF($A741="","",$A741)</f>
        <v>45824</v>
      </c>
      <c r="JO765" s="44">
        <v>3855</v>
      </c>
      <c r="JP765" s="238">
        <f t="shared" ref="JP765:JP768" si="3708">IF(JO765="","",JO765-JO761)</f>
        <v>27</v>
      </c>
      <c r="JQ765" s="44">
        <v>115</v>
      </c>
      <c r="JR765" s="87">
        <f t="shared" si="3460"/>
        <v>2</v>
      </c>
      <c r="JS765" s="238">
        <v>14</v>
      </c>
      <c r="JT765" s="238">
        <f t="shared" si="3421"/>
        <v>2</v>
      </c>
      <c r="JU765" s="238">
        <v>0</v>
      </c>
      <c r="JV765" s="241" t="str">
        <f t="shared" si="3422"/>
        <v>ジャグラーイヤホン</v>
      </c>
      <c r="JW765" s="239">
        <f t="shared" si="3423"/>
        <v>1100</v>
      </c>
      <c r="JX765" s="44">
        <f t="shared" si="3424"/>
        <v>2200</v>
      </c>
      <c r="JY765" s="89">
        <f t="shared" si="3425"/>
        <v>0.81481481481481477</v>
      </c>
      <c r="JZ765" s="35"/>
      <c r="KA765" s="245"/>
      <c r="KB765" s="240">
        <f>IF($A741="","",$A741)</f>
        <v>45824</v>
      </c>
      <c r="KC765" s="44">
        <v>3029</v>
      </c>
      <c r="KD765" s="238">
        <f t="shared" ref="KD765:KD768" si="3709">IF(KC765="","",KC765-KC761)</f>
        <v>142</v>
      </c>
      <c r="KE765" s="44">
        <v>144</v>
      </c>
      <c r="KF765" s="87">
        <f t="shared" si="3462"/>
        <v>2</v>
      </c>
      <c r="KG765" s="238">
        <v>8</v>
      </c>
      <c r="KH765" s="238">
        <f t="shared" si="3427"/>
        <v>3</v>
      </c>
      <c r="KI765" s="238">
        <v>3</v>
      </c>
      <c r="KJ765" s="241" t="str">
        <f t="shared" si="3428"/>
        <v>サンリオFAN</v>
      </c>
      <c r="KK765" s="239">
        <f t="shared" si="3429"/>
        <v>1100</v>
      </c>
      <c r="KL765" s="44">
        <f t="shared" si="3430"/>
        <v>3300</v>
      </c>
      <c r="KM765" s="89">
        <f t="shared" si="3431"/>
        <v>0.23239436619718309</v>
      </c>
      <c r="KN765" s="35"/>
      <c r="KO765" s="27"/>
      <c r="KP765" s="240">
        <f>IF($A741="","",$A741)</f>
        <v>45824</v>
      </c>
      <c r="KQ765" s="44">
        <v>2690</v>
      </c>
      <c r="KR765" s="238">
        <f t="shared" ref="KR765:KR768" si="3710">IF(KQ765="","",KQ765-KQ761)</f>
        <v>25</v>
      </c>
      <c r="KS765" s="44">
        <v>108</v>
      </c>
      <c r="KT765" s="87">
        <f t="shared" si="3464"/>
        <v>1</v>
      </c>
      <c r="KU765" s="238">
        <v>17</v>
      </c>
      <c r="KV765" s="238">
        <f t="shared" si="3433"/>
        <v>2</v>
      </c>
      <c r="KW765" s="238">
        <v>0</v>
      </c>
      <c r="KX765" s="241" t="str">
        <f t="shared" si="3434"/>
        <v>猫アイシャドウ</v>
      </c>
      <c r="KY765" s="239">
        <f t="shared" si="3435"/>
        <v>1034</v>
      </c>
      <c r="KZ765" s="44">
        <f t="shared" si="3436"/>
        <v>2068</v>
      </c>
      <c r="LA765" s="89">
        <f t="shared" si="3437"/>
        <v>0.82720000000000005</v>
      </c>
      <c r="LB765" s="35"/>
      <c r="LC765" s="27"/>
      <c r="LD765" s="74"/>
      <c r="LE765" s="75"/>
      <c r="LF765" s="75"/>
      <c r="LG765" s="75"/>
      <c r="LH765" s="75"/>
      <c r="LI765" s="76"/>
      <c r="LJ765" s="75"/>
      <c r="LK765" s="75"/>
      <c r="LL765" s="77"/>
      <c r="LM765" s="251"/>
      <c r="LN765" s="75"/>
      <c r="LO765" s="79"/>
      <c r="LP765" s="35"/>
      <c r="LQ765" s="27"/>
      <c r="LR765" s="46"/>
      <c r="LS765" s="247"/>
      <c r="LT765" s="44" t="str">
        <f t="shared" si="3678"/>
        <v/>
      </c>
      <c r="LU765" s="44"/>
      <c r="LV765" s="44"/>
      <c r="LW765" s="44"/>
      <c r="LX765" s="44" t="str">
        <f t="shared" si="3679"/>
        <v/>
      </c>
      <c r="LY765" s="44"/>
      <c r="LZ765" s="44"/>
      <c r="MA765" s="44"/>
      <c r="MB765" s="44" t="str">
        <f t="shared" si="3648"/>
        <v/>
      </c>
      <c r="MC765" s="45" t="str">
        <f t="shared" si="3649"/>
        <v/>
      </c>
      <c r="MD765" s="35"/>
      <c r="ME765" s="27"/>
      <c r="MF765" s="46"/>
      <c r="MG765" s="247"/>
      <c r="MH765" s="44" t="str">
        <f t="shared" si="3680"/>
        <v/>
      </c>
      <c r="MI765" s="44"/>
      <c r="MJ765" s="44"/>
      <c r="MK765" s="44"/>
      <c r="ML765" s="44" t="str">
        <f t="shared" si="3681"/>
        <v/>
      </c>
      <c r="MM765" s="44"/>
      <c r="MN765" s="44"/>
      <c r="MO765" s="44"/>
      <c r="MP765" s="44" t="str">
        <f t="shared" si="3652"/>
        <v/>
      </c>
      <c r="MQ765" s="45" t="str">
        <f t="shared" si="3653"/>
        <v/>
      </c>
      <c r="MR765" s="35"/>
      <c r="MS765" s="27"/>
      <c r="MT765" s="46"/>
      <c r="MU765" s="247"/>
      <c r="MV765" s="44" t="str">
        <f t="shared" si="3682"/>
        <v/>
      </c>
      <c r="MW765" s="44"/>
      <c r="MX765" s="44"/>
      <c r="MY765" s="44"/>
      <c r="MZ765" s="44" t="str">
        <f t="shared" si="3683"/>
        <v/>
      </c>
      <c r="NA765" s="44"/>
      <c r="NB765" s="44"/>
      <c r="NC765" s="44"/>
      <c r="ND765" s="44" t="str">
        <f t="shared" si="3656"/>
        <v/>
      </c>
      <c r="NE765" s="45" t="str">
        <f t="shared" si="3657"/>
        <v/>
      </c>
      <c r="NF765" s="35"/>
      <c r="NG765" s="27"/>
      <c r="NH765" s="46"/>
      <c r="NI765" s="247"/>
      <c r="NJ765" s="44" t="str">
        <f t="shared" si="3684"/>
        <v/>
      </c>
      <c r="NK765" s="44"/>
      <c r="NL765" s="44"/>
      <c r="NM765" s="44"/>
      <c r="NN765" s="44" t="str">
        <f t="shared" si="3685"/>
        <v/>
      </c>
      <c r="NO765" s="44"/>
      <c r="NP765" s="44"/>
      <c r="NQ765" s="44"/>
      <c r="NR765" s="44" t="str">
        <f t="shared" si="3660"/>
        <v/>
      </c>
      <c r="NS765" s="45" t="str">
        <f t="shared" si="3661"/>
        <v/>
      </c>
      <c r="NT765" s="35"/>
    </row>
    <row r="766" spans="1:384" ht="15" customHeight="1" thickTop="1" x14ac:dyDescent="0.2">
      <c r="A766" s="38"/>
      <c r="B766" s="39"/>
      <c r="C766" s="40"/>
      <c r="D766" s="40"/>
      <c r="E766" s="40"/>
      <c r="F766" s="140"/>
      <c r="G766" s="140"/>
      <c r="H766" s="42"/>
      <c r="I766" s="44"/>
      <c r="J766" s="44" t="str">
        <f t="shared" si="3662"/>
        <v/>
      </c>
      <c r="K766" s="44"/>
      <c r="L766" s="44"/>
      <c r="M766" s="44"/>
      <c r="N766" s="44" t="str">
        <f t="shared" si="3663"/>
        <v/>
      </c>
      <c r="O766" s="44"/>
      <c r="P766" s="44"/>
      <c r="Q766" s="44"/>
      <c r="R766" s="44" t="str">
        <f t="shared" si="3516"/>
        <v/>
      </c>
      <c r="S766" s="45" t="str">
        <f t="shared" si="3517"/>
        <v/>
      </c>
      <c r="T766" s="35"/>
      <c r="U766" s="27"/>
      <c r="V766" s="46"/>
      <c r="W766" s="247"/>
      <c r="X766" s="44" t="str">
        <f t="shared" si="3664"/>
        <v/>
      </c>
      <c r="Y766" s="44"/>
      <c r="Z766" s="44"/>
      <c r="AA766" s="44"/>
      <c r="AB766" s="44" t="str">
        <f t="shared" si="3665"/>
        <v/>
      </c>
      <c r="AC766" s="44"/>
      <c r="AD766" s="44"/>
      <c r="AE766" s="44"/>
      <c r="AF766" s="44" t="str">
        <f t="shared" si="3518"/>
        <v/>
      </c>
      <c r="AG766" s="45" t="str">
        <f t="shared" si="3519"/>
        <v/>
      </c>
      <c r="AH766" s="35"/>
      <c r="AI766" s="27"/>
      <c r="AJ766" s="46"/>
      <c r="AK766" s="44"/>
      <c r="AL766" s="44" t="str">
        <f t="shared" si="3666"/>
        <v/>
      </c>
      <c r="AM766" s="44"/>
      <c r="AN766" s="44" t="str">
        <f t="shared" si="3667"/>
        <v/>
      </c>
      <c r="AO766" s="44"/>
      <c r="AP766" s="44" t="str">
        <f t="shared" si="3668"/>
        <v/>
      </c>
      <c r="AQ766" s="44"/>
      <c r="AR766" s="44"/>
      <c r="AS766" s="44"/>
      <c r="AT766" s="44" t="str">
        <f t="shared" si="3520"/>
        <v/>
      </c>
      <c r="AU766" s="45" t="str">
        <f t="shared" si="3484"/>
        <v/>
      </c>
      <c r="AV766" s="35"/>
      <c r="AW766" s="27"/>
      <c r="AX766" s="46"/>
      <c r="AY766" s="44"/>
      <c r="AZ766" s="44" t="str">
        <f t="shared" si="3669"/>
        <v/>
      </c>
      <c r="BA766" s="44"/>
      <c r="BB766" s="44" t="str">
        <f t="shared" si="3670"/>
        <v/>
      </c>
      <c r="BC766" s="44"/>
      <c r="BD766" s="44" t="str">
        <f t="shared" si="3671"/>
        <v/>
      </c>
      <c r="BE766" s="44"/>
      <c r="BF766" s="44"/>
      <c r="BG766" s="44"/>
      <c r="BH766" s="44" t="str">
        <f t="shared" si="3521"/>
        <v/>
      </c>
      <c r="BI766" s="45" t="str">
        <f t="shared" si="3522"/>
        <v/>
      </c>
      <c r="BJ766" s="35"/>
      <c r="BK766" s="50"/>
      <c r="BL766" s="46"/>
      <c r="BM766" s="238">
        <v>8667</v>
      </c>
      <c r="BN766" s="44">
        <f t="shared" si="3698"/>
        <v>41</v>
      </c>
      <c r="BO766" s="238">
        <v>252</v>
      </c>
      <c r="BP766" s="66">
        <f t="shared" si="3448"/>
        <v>1</v>
      </c>
      <c r="BQ766" s="91">
        <v>38</v>
      </c>
      <c r="BR766" s="67">
        <f t="shared" si="3385"/>
        <v>1</v>
      </c>
      <c r="BS766" s="238">
        <v>0</v>
      </c>
      <c r="BT766" s="60" t="str">
        <f t="shared" si="3699"/>
        <v>ミニ香水</v>
      </c>
      <c r="BU766" s="247">
        <f t="shared" si="3700"/>
        <v>1000</v>
      </c>
      <c r="BV766" s="43">
        <f t="shared" si="3701"/>
        <v>1000</v>
      </c>
      <c r="BW766" s="45">
        <f t="shared" si="3702"/>
        <v>0.24390243902439024</v>
      </c>
      <c r="BX766" s="35"/>
      <c r="BY766" s="27"/>
      <c r="BZ766" s="46"/>
      <c r="CA766" s="238">
        <v>18235</v>
      </c>
      <c r="CB766" s="44">
        <f t="shared" si="3703"/>
        <v>36</v>
      </c>
      <c r="CC766" s="238">
        <v>1018</v>
      </c>
      <c r="CD766" s="44">
        <f t="shared" si="3450"/>
        <v>1</v>
      </c>
      <c r="CE766" s="44">
        <v>14</v>
      </c>
      <c r="CF766" s="44">
        <f t="shared" si="3391"/>
        <v>1</v>
      </c>
      <c r="CG766" s="238">
        <v>0</v>
      </c>
      <c r="CH766" s="60" t="str">
        <f t="shared" si="3392"/>
        <v>ジャグラーイヤホン</v>
      </c>
      <c r="CI766" s="247">
        <f t="shared" si="3393"/>
        <v>1100</v>
      </c>
      <c r="CJ766" s="43">
        <f t="shared" si="3394"/>
        <v>1100</v>
      </c>
      <c r="CK766" s="45">
        <f t="shared" si="3395"/>
        <v>0.30555555555555558</v>
      </c>
      <c r="CL766" s="35" t="s">
        <v>47</v>
      </c>
      <c r="CM766" s="27"/>
      <c r="CN766" s="46"/>
      <c r="CO766" s="238">
        <v>14108</v>
      </c>
      <c r="CP766" s="44">
        <f t="shared" si="3704"/>
        <v>66</v>
      </c>
      <c r="CQ766" s="238">
        <v>547</v>
      </c>
      <c r="CR766" s="44">
        <f t="shared" si="3452"/>
        <v>4</v>
      </c>
      <c r="CS766" s="44">
        <v>11</v>
      </c>
      <c r="CT766" s="44">
        <f t="shared" si="3397"/>
        <v>4</v>
      </c>
      <c r="CU766" s="238">
        <v>6</v>
      </c>
      <c r="CV766" s="60" t="str">
        <f t="shared" si="3398"/>
        <v>モンチッチヘアゴム</v>
      </c>
      <c r="CW766" s="247">
        <f t="shared" si="3399"/>
        <v>440</v>
      </c>
      <c r="CX766" s="43">
        <f t="shared" si="3400"/>
        <v>1760</v>
      </c>
      <c r="CY766" s="45">
        <f t="shared" si="3401"/>
        <v>0.26666666666666666</v>
      </c>
      <c r="CZ766" s="35"/>
      <c r="DA766" s="58"/>
      <c r="DB766" s="46"/>
      <c r="DC766" s="238">
        <v>5899</v>
      </c>
      <c r="DD766" s="44">
        <f t="shared" si="3705"/>
        <v>51</v>
      </c>
      <c r="DE766" s="238">
        <v>194</v>
      </c>
      <c r="DF766" s="44">
        <f t="shared" si="3454"/>
        <v>1</v>
      </c>
      <c r="DG766" s="44">
        <v>9</v>
      </c>
      <c r="DH766" s="44">
        <f t="shared" si="3403"/>
        <v>1</v>
      </c>
      <c r="DI766" s="238">
        <v>2</v>
      </c>
      <c r="DJ766" s="60" t="str">
        <f t="shared" si="3404"/>
        <v>ジャグラータイマークロック</v>
      </c>
      <c r="DK766" s="247">
        <f t="shared" si="3405"/>
        <v>748</v>
      </c>
      <c r="DL766" s="43">
        <f t="shared" si="3406"/>
        <v>748</v>
      </c>
      <c r="DM766" s="45">
        <f t="shared" si="3407"/>
        <v>0.14666666666666667</v>
      </c>
      <c r="DN766" s="35"/>
      <c r="DO766" s="27"/>
      <c r="DP766" s="46"/>
      <c r="DQ766" s="238">
        <v>15250</v>
      </c>
      <c r="DR766" s="44">
        <f t="shared" si="3706"/>
        <v>64</v>
      </c>
      <c r="DS766" s="44">
        <v>1087</v>
      </c>
      <c r="DT766" s="44">
        <f t="shared" si="3456"/>
        <v>5</v>
      </c>
      <c r="DU766" s="44">
        <v>6</v>
      </c>
      <c r="DV766" s="44">
        <f t="shared" si="3409"/>
        <v>5</v>
      </c>
      <c r="DW766" s="238">
        <v>4</v>
      </c>
      <c r="DX766" s="60" t="str">
        <f t="shared" si="3410"/>
        <v>サンリオFAN</v>
      </c>
      <c r="DY766" s="247">
        <f t="shared" si="3411"/>
        <v>1100</v>
      </c>
      <c r="DZ766" s="43">
        <f t="shared" si="3412"/>
        <v>5500</v>
      </c>
      <c r="EA766" s="45">
        <f t="shared" si="3413"/>
        <v>0.859375</v>
      </c>
      <c r="EB766" s="35"/>
      <c r="EC766" s="27"/>
      <c r="ED766" s="46"/>
      <c r="EE766" s="247"/>
      <c r="EF766" s="44" t="str">
        <f t="shared" si="3672"/>
        <v/>
      </c>
      <c r="EG766" s="44"/>
      <c r="EH766" s="44"/>
      <c r="EI766" s="44"/>
      <c r="EJ766" s="44" t="str">
        <f t="shared" si="3673"/>
        <v/>
      </c>
      <c r="EK766" s="44"/>
      <c r="EL766" s="44"/>
      <c r="EM766" s="44"/>
      <c r="EN766" s="44" t="str">
        <f t="shared" si="3602"/>
        <v/>
      </c>
      <c r="EO766" s="45" t="str">
        <f t="shared" si="3603"/>
        <v/>
      </c>
      <c r="EP766" s="35"/>
      <c r="EQ766" s="27"/>
      <c r="ER766" s="46"/>
      <c r="ES766" s="44"/>
      <c r="ET766" s="44" t="str">
        <f t="shared" si="3674"/>
        <v/>
      </c>
      <c r="EU766" s="44"/>
      <c r="EV766" s="44" t="str">
        <f t="shared" si="3675"/>
        <v/>
      </c>
      <c r="EW766" s="44"/>
      <c r="EX766" s="44" t="str">
        <f t="shared" si="3676"/>
        <v/>
      </c>
      <c r="EY766" s="44"/>
      <c r="EZ766" s="44"/>
      <c r="FA766" s="44"/>
      <c r="FB766" s="44" t="str">
        <f t="shared" si="3607"/>
        <v/>
      </c>
      <c r="FC766" s="45" t="str">
        <f t="shared" si="3608"/>
        <v/>
      </c>
      <c r="FD766" s="35"/>
      <c r="HW766" s="181"/>
      <c r="IY766" s="33"/>
      <c r="IZ766" s="46"/>
      <c r="JA766" s="238">
        <v>2784</v>
      </c>
      <c r="JB766" s="44">
        <f t="shared" si="3707"/>
        <v>95</v>
      </c>
      <c r="JC766" s="238">
        <v>81</v>
      </c>
      <c r="JD766" s="44">
        <f t="shared" si="3458"/>
        <v>4</v>
      </c>
      <c r="JE766" s="44">
        <v>26</v>
      </c>
      <c r="JF766" s="44">
        <f t="shared" si="3415"/>
        <v>4</v>
      </c>
      <c r="JG766" s="238">
        <v>12</v>
      </c>
      <c r="JH766" s="60" t="str">
        <f t="shared" si="3416"/>
        <v>ミニ香水</v>
      </c>
      <c r="JI766" s="247">
        <f t="shared" si="3417"/>
        <v>1100</v>
      </c>
      <c r="JJ766" s="43">
        <f t="shared" si="3418"/>
        <v>4400</v>
      </c>
      <c r="JK766" s="45">
        <f t="shared" si="3419"/>
        <v>0.4631578947368421</v>
      </c>
      <c r="JL766" s="35"/>
      <c r="JM766" s="27"/>
      <c r="JN766" s="46"/>
      <c r="JO766" s="238">
        <v>3504</v>
      </c>
      <c r="JP766" s="44">
        <f t="shared" si="3708"/>
        <v>35</v>
      </c>
      <c r="JQ766" s="238">
        <v>79</v>
      </c>
      <c r="JR766" s="44">
        <f t="shared" si="3460"/>
        <v>0</v>
      </c>
      <c r="JS766" s="44">
        <v>5</v>
      </c>
      <c r="JT766" s="44">
        <f t="shared" si="3421"/>
        <v>0</v>
      </c>
      <c r="JU766" s="238">
        <v>0</v>
      </c>
      <c r="JV766" s="60" t="str">
        <f t="shared" si="3422"/>
        <v>ジャグラーサウンドボタン</v>
      </c>
      <c r="JW766" s="247">
        <f t="shared" si="3423"/>
        <v>900</v>
      </c>
      <c r="JX766" s="43">
        <f t="shared" si="3424"/>
        <v>0</v>
      </c>
      <c r="JY766" s="45">
        <f t="shared" si="3425"/>
        <v>0</v>
      </c>
      <c r="JZ766" s="35"/>
      <c r="KA766" s="245"/>
      <c r="KB766" s="46"/>
      <c r="KC766" s="238">
        <v>2594</v>
      </c>
      <c r="KD766" s="44">
        <f t="shared" si="3709"/>
        <v>131</v>
      </c>
      <c r="KE766" s="238">
        <v>83</v>
      </c>
      <c r="KF766" s="44">
        <f t="shared" si="3462"/>
        <v>2</v>
      </c>
      <c r="KG766" s="44">
        <v>17</v>
      </c>
      <c r="KH766" s="44">
        <f t="shared" si="3427"/>
        <v>2</v>
      </c>
      <c r="KI766" s="238">
        <v>1</v>
      </c>
      <c r="KJ766" s="60" t="str">
        <f t="shared" si="3428"/>
        <v>サンリオキーケース</v>
      </c>
      <c r="KK766" s="247">
        <f t="shared" si="3429"/>
        <v>726</v>
      </c>
      <c r="KL766" s="43">
        <f t="shared" si="3430"/>
        <v>1452</v>
      </c>
      <c r="KM766" s="45">
        <f t="shared" si="3431"/>
        <v>0.11083969465648855</v>
      </c>
      <c r="KN766" s="35"/>
      <c r="KO766" s="27"/>
      <c r="KP766" s="46"/>
      <c r="KQ766" s="238">
        <v>2753</v>
      </c>
      <c r="KR766" s="44">
        <f t="shared" si="3710"/>
        <v>28</v>
      </c>
      <c r="KS766" s="238">
        <v>64</v>
      </c>
      <c r="KT766" s="44">
        <f t="shared" si="3464"/>
        <v>2</v>
      </c>
      <c r="KU766" s="44">
        <v>6</v>
      </c>
      <c r="KV766" s="44">
        <f t="shared" si="3433"/>
        <v>2</v>
      </c>
      <c r="KW766" s="238">
        <v>31</v>
      </c>
      <c r="KX766" s="60" t="str">
        <f t="shared" si="3434"/>
        <v>たまごっちアイカラー</v>
      </c>
      <c r="KY766" s="247">
        <f t="shared" si="3435"/>
        <v>1200</v>
      </c>
      <c r="KZ766" s="43">
        <f t="shared" si="3436"/>
        <v>2400</v>
      </c>
      <c r="LA766" s="45">
        <f t="shared" si="3437"/>
        <v>0.8571428571428571</v>
      </c>
      <c r="LB766" s="35" t="s">
        <v>211</v>
      </c>
      <c r="LC766" s="27"/>
      <c r="LD766" s="240" t="str">
        <f>IF(A744="","",A744)</f>
        <v/>
      </c>
      <c r="LE766" s="238"/>
      <c r="LF766" s="252" t="str">
        <f>IF(LE766="","",LE766-LE763)</f>
        <v/>
      </c>
      <c r="LG766" s="238"/>
      <c r="LH766" s="238" t="str">
        <f t="shared" si="3509"/>
        <v/>
      </c>
      <c r="LI766" s="238"/>
      <c r="LJ766" s="87" t="str">
        <f t="shared" ref="LJ766:LJ774" si="3711">IF(LI766="","",LI763+LK763-LI766)</f>
        <v/>
      </c>
      <c r="LK766" s="238"/>
      <c r="LL766" s="246" t="str">
        <f t="shared" ref="LL766" si="3712">IF(LE766="","",LL763)</f>
        <v/>
      </c>
      <c r="LM766" s="239" t="str">
        <f t="shared" ref="LM766" si="3713">IF(LF766="","",LM763)</f>
        <v/>
      </c>
      <c r="LN766" s="87" t="str">
        <f t="shared" si="3379"/>
        <v/>
      </c>
      <c r="LO766" s="242"/>
      <c r="LP766" s="35"/>
      <c r="LQ766" s="27"/>
      <c r="LR766" s="46"/>
      <c r="LS766" s="247"/>
      <c r="LT766" s="44" t="str">
        <f t="shared" si="3678"/>
        <v/>
      </c>
      <c r="LU766" s="44"/>
      <c r="LV766" s="44"/>
      <c r="LW766" s="44"/>
      <c r="LX766" s="44" t="str">
        <f t="shared" si="3679"/>
        <v/>
      </c>
      <c r="LY766" s="44"/>
      <c r="LZ766" s="44"/>
      <c r="MA766" s="44"/>
      <c r="MB766" s="44" t="str">
        <f t="shared" si="3648"/>
        <v/>
      </c>
      <c r="MC766" s="45" t="str">
        <f t="shared" si="3649"/>
        <v/>
      </c>
      <c r="MD766" s="35"/>
      <c r="ME766" s="27"/>
      <c r="MF766" s="46"/>
      <c r="MG766" s="247"/>
      <c r="MH766" s="44" t="str">
        <f t="shared" si="3680"/>
        <v/>
      </c>
      <c r="MI766" s="44"/>
      <c r="MJ766" s="44"/>
      <c r="MK766" s="44"/>
      <c r="ML766" s="44" t="str">
        <f t="shared" si="3681"/>
        <v/>
      </c>
      <c r="MM766" s="44"/>
      <c r="MN766" s="44"/>
      <c r="MO766" s="44"/>
      <c r="MP766" s="44" t="str">
        <f t="shared" si="3652"/>
        <v/>
      </c>
      <c r="MQ766" s="45" t="str">
        <f t="shared" si="3653"/>
        <v/>
      </c>
      <c r="MR766" s="35"/>
      <c r="MS766" s="27"/>
      <c r="MT766" s="46"/>
      <c r="MU766" s="247"/>
      <c r="MV766" s="44" t="str">
        <f t="shared" si="3682"/>
        <v/>
      </c>
      <c r="MW766" s="44"/>
      <c r="MX766" s="44"/>
      <c r="MY766" s="44"/>
      <c r="MZ766" s="44" t="str">
        <f t="shared" si="3683"/>
        <v/>
      </c>
      <c r="NA766" s="44"/>
      <c r="NB766" s="44"/>
      <c r="NC766" s="44"/>
      <c r="ND766" s="44" t="str">
        <f t="shared" si="3656"/>
        <v/>
      </c>
      <c r="NE766" s="45" t="str">
        <f t="shared" si="3657"/>
        <v/>
      </c>
      <c r="NF766" s="35"/>
      <c r="NG766" s="27"/>
      <c r="NH766" s="46"/>
      <c r="NI766" s="247"/>
      <c r="NJ766" s="44" t="str">
        <f t="shared" si="3684"/>
        <v/>
      </c>
      <c r="NK766" s="44"/>
      <c r="NL766" s="44"/>
      <c r="NM766" s="44"/>
      <c r="NN766" s="44" t="str">
        <f t="shared" si="3685"/>
        <v/>
      </c>
      <c r="NO766" s="44"/>
      <c r="NP766" s="44"/>
      <c r="NQ766" s="44"/>
      <c r="NR766" s="44" t="str">
        <f t="shared" si="3660"/>
        <v/>
      </c>
      <c r="NS766" s="45" t="str">
        <f t="shared" si="3661"/>
        <v/>
      </c>
      <c r="NT766" s="35"/>
    </row>
    <row r="767" spans="1:384" x14ac:dyDescent="0.2">
      <c r="A767" s="38"/>
      <c r="B767" s="39"/>
      <c r="C767" s="40"/>
      <c r="D767" s="40"/>
      <c r="E767" s="40"/>
      <c r="F767" s="140"/>
      <c r="G767" s="140"/>
      <c r="H767" s="42"/>
      <c r="I767" s="44"/>
      <c r="J767" s="44" t="str">
        <f t="shared" si="3662"/>
        <v/>
      </c>
      <c r="K767" s="44"/>
      <c r="L767" s="44"/>
      <c r="M767" s="44"/>
      <c r="N767" s="44" t="str">
        <f t="shared" si="3663"/>
        <v/>
      </c>
      <c r="O767" s="44"/>
      <c r="P767" s="44"/>
      <c r="Q767" s="44"/>
      <c r="R767" s="44" t="str">
        <f t="shared" si="3516"/>
        <v/>
      </c>
      <c r="S767" s="45" t="str">
        <f t="shared" si="3517"/>
        <v/>
      </c>
      <c r="T767" s="35"/>
      <c r="U767" s="27"/>
      <c r="V767" s="46"/>
      <c r="W767" s="247"/>
      <c r="X767" s="44" t="str">
        <f t="shared" si="3664"/>
        <v/>
      </c>
      <c r="Y767" s="44"/>
      <c r="Z767" s="44"/>
      <c r="AA767" s="44"/>
      <c r="AB767" s="44" t="str">
        <f t="shared" si="3665"/>
        <v/>
      </c>
      <c r="AC767" s="44"/>
      <c r="AD767" s="44"/>
      <c r="AE767" s="44"/>
      <c r="AF767" s="44" t="str">
        <f t="shared" si="3518"/>
        <v/>
      </c>
      <c r="AG767" s="45" t="str">
        <f t="shared" si="3519"/>
        <v/>
      </c>
      <c r="AH767" s="35"/>
      <c r="AI767" s="27"/>
      <c r="AJ767" s="46"/>
      <c r="AK767" s="44"/>
      <c r="AL767" s="44" t="str">
        <f t="shared" si="3666"/>
        <v/>
      </c>
      <c r="AM767" s="44"/>
      <c r="AN767" s="44" t="str">
        <f t="shared" si="3667"/>
        <v/>
      </c>
      <c r="AO767" s="44"/>
      <c r="AP767" s="44" t="str">
        <f t="shared" si="3668"/>
        <v/>
      </c>
      <c r="AQ767" s="44"/>
      <c r="AR767" s="44"/>
      <c r="AS767" s="44"/>
      <c r="AT767" s="44" t="str">
        <f t="shared" si="3520"/>
        <v/>
      </c>
      <c r="AU767" s="45" t="str">
        <f t="shared" si="3484"/>
        <v/>
      </c>
      <c r="AV767" s="35"/>
      <c r="AW767" s="27"/>
      <c r="AX767" s="46"/>
      <c r="AY767" s="44"/>
      <c r="AZ767" s="44" t="str">
        <f t="shared" si="3669"/>
        <v/>
      </c>
      <c r="BA767" s="44"/>
      <c r="BB767" s="44" t="str">
        <f t="shared" si="3670"/>
        <v/>
      </c>
      <c r="BC767" s="44"/>
      <c r="BD767" s="44" t="str">
        <f t="shared" si="3671"/>
        <v/>
      </c>
      <c r="BE767" s="44"/>
      <c r="BF767" s="44"/>
      <c r="BG767" s="44"/>
      <c r="BH767" s="44" t="str">
        <f t="shared" si="3521"/>
        <v/>
      </c>
      <c r="BI767" s="45" t="str">
        <f t="shared" si="3522"/>
        <v/>
      </c>
      <c r="BJ767" s="35"/>
      <c r="BK767" s="50"/>
      <c r="BL767" s="46"/>
      <c r="BM767" s="44">
        <v>9331</v>
      </c>
      <c r="BN767" s="44">
        <f t="shared" si="3698"/>
        <v>104</v>
      </c>
      <c r="BO767" s="44">
        <v>546</v>
      </c>
      <c r="BP767" s="44">
        <f t="shared" si="3448"/>
        <v>6</v>
      </c>
      <c r="BQ767" s="43">
        <v>40</v>
      </c>
      <c r="BR767" s="44">
        <f t="shared" si="3385"/>
        <v>8</v>
      </c>
      <c r="BS767" s="236">
        <v>6</v>
      </c>
      <c r="BT767" s="60" t="str">
        <f t="shared" si="3699"/>
        <v>ニキ</v>
      </c>
      <c r="BU767" s="247">
        <f t="shared" si="3700"/>
        <v>800</v>
      </c>
      <c r="BV767" s="44">
        <f t="shared" si="3701"/>
        <v>6400</v>
      </c>
      <c r="BW767" s="45">
        <f t="shared" si="3702"/>
        <v>0.61538461538461542</v>
      </c>
      <c r="BX767" s="35"/>
      <c r="BY767" s="27"/>
      <c r="BZ767" s="46"/>
      <c r="CA767" s="44">
        <v>15211</v>
      </c>
      <c r="CB767" s="44">
        <f t="shared" si="3703"/>
        <v>61</v>
      </c>
      <c r="CC767" s="44">
        <v>1810</v>
      </c>
      <c r="CD767" s="44">
        <f t="shared" si="3450"/>
        <v>11</v>
      </c>
      <c r="CE767" s="44">
        <v>41</v>
      </c>
      <c r="CF767" s="44">
        <f t="shared" si="3391"/>
        <v>10</v>
      </c>
      <c r="CG767" s="236">
        <v>12</v>
      </c>
      <c r="CH767" s="60" t="str">
        <f t="shared" si="3392"/>
        <v>スプランキーマスコット</v>
      </c>
      <c r="CI767" s="247">
        <f t="shared" si="3393"/>
        <v>165</v>
      </c>
      <c r="CJ767" s="44">
        <f t="shared" si="3394"/>
        <v>1650</v>
      </c>
      <c r="CK767" s="45">
        <f t="shared" si="3395"/>
        <v>0.27049180327868855</v>
      </c>
      <c r="CL767" s="35"/>
      <c r="CM767" s="27"/>
      <c r="CN767" s="46"/>
      <c r="CO767" s="44">
        <v>18537</v>
      </c>
      <c r="CP767" s="44">
        <f t="shared" si="3704"/>
        <v>94</v>
      </c>
      <c r="CQ767" s="44">
        <v>873</v>
      </c>
      <c r="CR767" s="44">
        <f t="shared" si="3452"/>
        <v>6</v>
      </c>
      <c r="CS767" s="44">
        <v>32</v>
      </c>
      <c r="CT767" s="44">
        <f t="shared" si="3397"/>
        <v>5</v>
      </c>
      <c r="CU767" s="236">
        <v>12</v>
      </c>
      <c r="CV767" s="60" t="str">
        <f t="shared" si="3398"/>
        <v>サンリオシューズキーホルダー</v>
      </c>
      <c r="CW767" s="247">
        <f t="shared" si="3399"/>
        <v>396</v>
      </c>
      <c r="CX767" s="44">
        <f t="shared" si="3400"/>
        <v>1980</v>
      </c>
      <c r="CY767" s="45">
        <f t="shared" si="3401"/>
        <v>0.21063829787234042</v>
      </c>
      <c r="CZ767" s="35"/>
      <c r="DA767" s="58"/>
      <c r="DB767" s="46"/>
      <c r="DC767" s="44">
        <v>6004</v>
      </c>
      <c r="DD767" s="44">
        <f t="shared" si="3705"/>
        <v>97</v>
      </c>
      <c r="DE767" s="44">
        <v>344</v>
      </c>
      <c r="DF767" s="44">
        <f t="shared" si="3454"/>
        <v>8</v>
      </c>
      <c r="DG767" s="44">
        <v>92</v>
      </c>
      <c r="DH767" s="44">
        <f t="shared" si="3403"/>
        <v>11</v>
      </c>
      <c r="DI767" s="236">
        <v>20</v>
      </c>
      <c r="DJ767" s="60" t="str">
        <f t="shared" si="3404"/>
        <v>スプランキーラバー</v>
      </c>
      <c r="DK767" s="247">
        <f t="shared" si="3405"/>
        <v>187</v>
      </c>
      <c r="DL767" s="44">
        <f t="shared" si="3406"/>
        <v>2057</v>
      </c>
      <c r="DM767" s="45">
        <f t="shared" si="3407"/>
        <v>0.21206185567010311</v>
      </c>
      <c r="DN767" s="35"/>
      <c r="DO767" s="27"/>
      <c r="DP767" s="46"/>
      <c r="DQ767" s="44">
        <v>11816</v>
      </c>
      <c r="DR767" s="44">
        <f t="shared" si="3706"/>
        <v>27</v>
      </c>
      <c r="DS767" s="44">
        <v>1331</v>
      </c>
      <c r="DT767" s="44">
        <f t="shared" si="3456"/>
        <v>1</v>
      </c>
      <c r="DU767" s="44">
        <v>11</v>
      </c>
      <c r="DV767" s="44">
        <f t="shared" si="3409"/>
        <v>1</v>
      </c>
      <c r="DW767" s="236">
        <v>3</v>
      </c>
      <c r="DX767" s="60" t="str">
        <f t="shared" si="3410"/>
        <v>ギャルキティキーケース</v>
      </c>
      <c r="DY767" s="247">
        <f t="shared" si="3411"/>
        <v>726</v>
      </c>
      <c r="DZ767" s="44">
        <f t="shared" si="3412"/>
        <v>726</v>
      </c>
      <c r="EA767" s="45">
        <f t="shared" si="3413"/>
        <v>0.2688888888888889</v>
      </c>
      <c r="EB767" s="35"/>
      <c r="EC767" s="27"/>
      <c r="ED767" s="46"/>
      <c r="EE767" s="247"/>
      <c r="EF767" s="44" t="str">
        <f t="shared" si="3672"/>
        <v/>
      </c>
      <c r="EG767" s="44"/>
      <c r="EH767" s="44"/>
      <c r="EI767" s="44"/>
      <c r="EJ767" s="44" t="str">
        <f t="shared" si="3673"/>
        <v/>
      </c>
      <c r="EK767" s="44"/>
      <c r="EL767" s="44"/>
      <c r="EM767" s="44"/>
      <c r="EN767" s="44" t="str">
        <f t="shared" si="3602"/>
        <v/>
      </c>
      <c r="EO767" s="45" t="str">
        <f t="shared" si="3603"/>
        <v/>
      </c>
      <c r="EP767" s="35"/>
      <c r="EQ767" s="27"/>
      <c r="ER767" s="46"/>
      <c r="ES767" s="44"/>
      <c r="ET767" s="44" t="str">
        <f t="shared" si="3674"/>
        <v/>
      </c>
      <c r="EU767" s="44"/>
      <c r="EV767" s="44" t="str">
        <f t="shared" si="3675"/>
        <v/>
      </c>
      <c r="EW767" s="44"/>
      <c r="EX767" s="44" t="str">
        <f t="shared" si="3676"/>
        <v/>
      </c>
      <c r="EY767" s="44"/>
      <c r="EZ767" s="44"/>
      <c r="FA767" s="44"/>
      <c r="FB767" s="44" t="str">
        <f t="shared" si="3607"/>
        <v/>
      </c>
      <c r="FC767" s="45" t="str">
        <f t="shared" si="3608"/>
        <v/>
      </c>
      <c r="FD767" s="35"/>
      <c r="HW767" s="181"/>
      <c r="IY767" s="33"/>
      <c r="IZ767" s="46"/>
      <c r="JA767" s="44">
        <v>2646</v>
      </c>
      <c r="JB767" s="44">
        <f t="shared" si="3707"/>
        <v>81</v>
      </c>
      <c r="JC767" s="44">
        <v>84</v>
      </c>
      <c r="JD767" s="44">
        <f t="shared" si="3458"/>
        <v>1</v>
      </c>
      <c r="JE767" s="44">
        <v>22</v>
      </c>
      <c r="JF767" s="44">
        <f t="shared" si="3415"/>
        <v>1</v>
      </c>
      <c r="JG767" s="236">
        <v>2</v>
      </c>
      <c r="JH767" s="60" t="str">
        <f t="shared" si="3416"/>
        <v>アンパンマンもちふわ</v>
      </c>
      <c r="JI767" s="247">
        <f t="shared" si="3417"/>
        <v>673</v>
      </c>
      <c r="JJ767" s="44">
        <f t="shared" si="3418"/>
        <v>673</v>
      </c>
      <c r="JK767" s="45">
        <f t="shared" si="3419"/>
        <v>8.3086419753086421E-2</v>
      </c>
      <c r="JL767" s="35"/>
      <c r="JM767" s="27"/>
      <c r="JN767" s="46"/>
      <c r="JO767" s="44">
        <v>2159</v>
      </c>
      <c r="JP767" s="44">
        <f t="shared" si="3708"/>
        <v>42</v>
      </c>
      <c r="JQ767" s="44">
        <v>111</v>
      </c>
      <c r="JR767" s="44">
        <f t="shared" si="3460"/>
        <v>7</v>
      </c>
      <c r="JS767" s="44">
        <v>40</v>
      </c>
      <c r="JT767" s="44">
        <f t="shared" si="3421"/>
        <v>7</v>
      </c>
      <c r="JU767" s="236">
        <v>12</v>
      </c>
      <c r="JV767" s="60" t="str">
        <f t="shared" si="3422"/>
        <v>SPGマスコット</v>
      </c>
      <c r="JW767" s="247">
        <f t="shared" si="3423"/>
        <v>165</v>
      </c>
      <c r="JX767" s="44">
        <f t="shared" si="3424"/>
        <v>1155</v>
      </c>
      <c r="JY767" s="45">
        <f t="shared" si="3425"/>
        <v>0.27500000000000002</v>
      </c>
      <c r="JZ767" s="35"/>
      <c r="KA767" s="245"/>
      <c r="KB767" s="46"/>
      <c r="KC767" s="44">
        <v>2850</v>
      </c>
      <c r="KD767" s="44">
        <f t="shared" si="3709"/>
        <v>60</v>
      </c>
      <c r="KE767" s="44">
        <v>219</v>
      </c>
      <c r="KF767" s="44">
        <f t="shared" si="3462"/>
        <v>1</v>
      </c>
      <c r="KG767" s="44">
        <v>5</v>
      </c>
      <c r="KH767" s="44">
        <f t="shared" si="3427"/>
        <v>1</v>
      </c>
      <c r="KI767" s="236">
        <v>0</v>
      </c>
      <c r="KJ767" s="60" t="str">
        <f t="shared" si="3428"/>
        <v>パイの実</v>
      </c>
      <c r="KK767" s="247">
        <f t="shared" si="3429"/>
        <v>1100</v>
      </c>
      <c r="KL767" s="44">
        <f t="shared" si="3430"/>
        <v>1100</v>
      </c>
      <c r="KM767" s="45">
        <f t="shared" si="3431"/>
        <v>0.18333333333333332</v>
      </c>
      <c r="KN767" s="35"/>
      <c r="KO767" s="27"/>
      <c r="KP767" s="46"/>
      <c r="KQ767" s="44">
        <v>3691</v>
      </c>
      <c r="KR767" s="44">
        <f t="shared" si="3710"/>
        <v>66</v>
      </c>
      <c r="KS767" s="44">
        <v>187</v>
      </c>
      <c r="KT767" s="44">
        <f t="shared" si="3464"/>
        <v>6</v>
      </c>
      <c r="KU767" s="44">
        <v>4</v>
      </c>
      <c r="KV767" s="44">
        <f t="shared" si="3433"/>
        <v>6</v>
      </c>
      <c r="KW767" s="236">
        <v>0</v>
      </c>
      <c r="KX767" s="60" t="str">
        <f t="shared" si="3434"/>
        <v>グミッツェルプチ</v>
      </c>
      <c r="KY767" s="247">
        <f t="shared" si="3435"/>
        <v>189</v>
      </c>
      <c r="KZ767" s="44">
        <f t="shared" si="3436"/>
        <v>1134</v>
      </c>
      <c r="LA767" s="45">
        <f t="shared" si="3437"/>
        <v>0.17181818181818181</v>
      </c>
      <c r="LB767" s="35"/>
      <c r="LC767" s="27"/>
      <c r="LD767" s="46"/>
      <c r="LE767" s="44"/>
      <c r="LF767" s="44"/>
      <c r="LG767" s="44"/>
      <c r="LH767" s="44" t="str">
        <f t="shared" si="3509"/>
        <v/>
      </c>
      <c r="LI767" s="44"/>
      <c r="LJ767" s="44" t="str">
        <f t="shared" si="3711"/>
        <v/>
      </c>
      <c r="LK767" s="44"/>
      <c r="LL767" s="72" t="str">
        <f t="shared" ref="LL767" si="3714">IF(LE766="","",LL764)</f>
        <v/>
      </c>
      <c r="LM767" s="247" t="str">
        <f t="shared" ref="LM767" si="3715">IF(LF766="","",LM764)</f>
        <v/>
      </c>
      <c r="LN767" s="44" t="str">
        <f t="shared" si="3379"/>
        <v/>
      </c>
      <c r="LO767" s="45"/>
      <c r="LP767" s="35"/>
      <c r="LQ767" s="27"/>
      <c r="LR767" s="46"/>
      <c r="LS767" s="247"/>
      <c r="LT767" s="44" t="str">
        <f t="shared" si="3678"/>
        <v/>
      </c>
      <c r="LU767" s="44"/>
      <c r="LV767" s="44"/>
      <c r="LW767" s="44"/>
      <c r="LX767" s="44" t="str">
        <f t="shared" si="3679"/>
        <v/>
      </c>
      <c r="LY767" s="44"/>
      <c r="LZ767" s="44"/>
      <c r="MA767" s="44"/>
      <c r="MB767" s="44" t="str">
        <f t="shared" si="3648"/>
        <v/>
      </c>
      <c r="MC767" s="45" t="str">
        <f t="shared" si="3649"/>
        <v/>
      </c>
      <c r="MD767" s="35"/>
      <c r="ME767" s="27"/>
      <c r="MF767" s="46"/>
      <c r="MG767" s="247"/>
      <c r="MH767" s="44" t="str">
        <f t="shared" si="3680"/>
        <v/>
      </c>
      <c r="MI767" s="44"/>
      <c r="MJ767" s="44"/>
      <c r="MK767" s="44"/>
      <c r="ML767" s="44" t="str">
        <f t="shared" si="3681"/>
        <v/>
      </c>
      <c r="MM767" s="44"/>
      <c r="MN767" s="44"/>
      <c r="MO767" s="44"/>
      <c r="MP767" s="44" t="str">
        <f t="shared" si="3652"/>
        <v/>
      </c>
      <c r="MQ767" s="45" t="str">
        <f t="shared" si="3653"/>
        <v/>
      </c>
      <c r="MR767" s="35"/>
      <c r="MS767" s="27"/>
      <c r="MT767" s="46"/>
      <c r="MU767" s="247"/>
      <c r="MV767" s="44" t="str">
        <f t="shared" si="3682"/>
        <v/>
      </c>
      <c r="MW767" s="44"/>
      <c r="MX767" s="44"/>
      <c r="MY767" s="44"/>
      <c r="MZ767" s="44" t="str">
        <f t="shared" si="3683"/>
        <v/>
      </c>
      <c r="NA767" s="44"/>
      <c r="NB767" s="44"/>
      <c r="NC767" s="44"/>
      <c r="ND767" s="44" t="str">
        <f t="shared" si="3656"/>
        <v/>
      </c>
      <c r="NE767" s="45" t="str">
        <f t="shared" si="3657"/>
        <v/>
      </c>
      <c r="NF767" s="35"/>
      <c r="NG767" s="27"/>
      <c r="NH767" s="46"/>
      <c r="NI767" s="247"/>
      <c r="NJ767" s="44" t="str">
        <f t="shared" si="3684"/>
        <v/>
      </c>
      <c r="NK767" s="44"/>
      <c r="NL767" s="44"/>
      <c r="NM767" s="44"/>
      <c r="NN767" s="44" t="str">
        <f t="shared" si="3685"/>
        <v/>
      </c>
      <c r="NO767" s="44"/>
      <c r="NP767" s="44"/>
      <c r="NQ767" s="44"/>
      <c r="NR767" s="44" t="str">
        <f t="shared" si="3660"/>
        <v/>
      </c>
      <c r="NS767" s="45" t="str">
        <f t="shared" si="3661"/>
        <v/>
      </c>
      <c r="NT767" s="35"/>
    </row>
    <row r="768" spans="1:384" ht="15.75" thickBot="1" x14ac:dyDescent="0.25">
      <c r="A768" s="38"/>
      <c r="B768" s="39"/>
      <c r="C768" s="40"/>
      <c r="D768" s="40"/>
      <c r="E768" s="40"/>
      <c r="F768" s="140"/>
      <c r="G768" s="140"/>
      <c r="H768" s="42"/>
      <c r="I768" s="44"/>
      <c r="J768" s="44" t="str">
        <f t="shared" si="3662"/>
        <v/>
      </c>
      <c r="K768" s="44"/>
      <c r="L768" s="44"/>
      <c r="M768" s="44"/>
      <c r="N768" s="44" t="str">
        <f t="shared" si="3663"/>
        <v/>
      </c>
      <c r="O768" s="44"/>
      <c r="P768" s="44"/>
      <c r="Q768" s="44"/>
      <c r="R768" s="44" t="str">
        <f t="shared" si="3516"/>
        <v/>
      </c>
      <c r="S768" s="45" t="str">
        <f t="shared" si="3517"/>
        <v/>
      </c>
      <c r="T768" s="35"/>
      <c r="U768" s="27"/>
      <c r="V768" s="46"/>
      <c r="W768" s="247"/>
      <c r="X768" s="44" t="str">
        <f t="shared" si="3664"/>
        <v/>
      </c>
      <c r="Y768" s="44"/>
      <c r="Z768" s="44"/>
      <c r="AA768" s="44"/>
      <c r="AB768" s="44" t="str">
        <f t="shared" si="3665"/>
        <v/>
      </c>
      <c r="AC768" s="44"/>
      <c r="AD768" s="44"/>
      <c r="AE768" s="44"/>
      <c r="AF768" s="44" t="str">
        <f t="shared" si="3518"/>
        <v/>
      </c>
      <c r="AG768" s="45" t="str">
        <f t="shared" si="3519"/>
        <v/>
      </c>
      <c r="AH768" s="35"/>
      <c r="AI768" s="27"/>
      <c r="AJ768" s="46"/>
      <c r="AK768" s="44"/>
      <c r="AL768" s="44" t="str">
        <f t="shared" si="3666"/>
        <v/>
      </c>
      <c r="AM768" s="44"/>
      <c r="AN768" s="44" t="str">
        <f t="shared" si="3667"/>
        <v/>
      </c>
      <c r="AO768" s="44"/>
      <c r="AP768" s="44" t="str">
        <f t="shared" si="3668"/>
        <v/>
      </c>
      <c r="AQ768" s="44"/>
      <c r="AR768" s="44"/>
      <c r="AS768" s="44"/>
      <c r="AT768" s="44" t="str">
        <f t="shared" si="3520"/>
        <v/>
      </c>
      <c r="AU768" s="45" t="str">
        <f t="shared" si="3484"/>
        <v/>
      </c>
      <c r="AV768" s="35"/>
      <c r="AW768" s="27"/>
      <c r="AX768" s="46"/>
      <c r="AY768" s="44"/>
      <c r="AZ768" s="44" t="str">
        <f t="shared" si="3669"/>
        <v/>
      </c>
      <c r="BA768" s="44"/>
      <c r="BB768" s="44" t="str">
        <f t="shared" si="3670"/>
        <v/>
      </c>
      <c r="BC768" s="44"/>
      <c r="BD768" s="44" t="str">
        <f t="shared" si="3671"/>
        <v/>
      </c>
      <c r="BE768" s="44"/>
      <c r="BF768" s="44"/>
      <c r="BG768" s="44"/>
      <c r="BH768" s="44" t="str">
        <f t="shared" si="3521"/>
        <v/>
      </c>
      <c r="BI768" s="45" t="str">
        <f t="shared" si="3522"/>
        <v/>
      </c>
      <c r="BJ768" s="35"/>
      <c r="BK768" s="50"/>
      <c r="BL768" s="74"/>
      <c r="BM768" s="75">
        <v>8398</v>
      </c>
      <c r="BN768" s="75">
        <f t="shared" si="3698"/>
        <v>42</v>
      </c>
      <c r="BO768" s="75">
        <v>432</v>
      </c>
      <c r="BP768" s="75">
        <f t="shared" si="3448"/>
        <v>6</v>
      </c>
      <c r="BQ768" s="75">
        <v>100</v>
      </c>
      <c r="BR768" s="75">
        <f t="shared" si="3385"/>
        <v>8</v>
      </c>
      <c r="BS768" s="75">
        <v>0</v>
      </c>
      <c r="BT768" s="77" t="str">
        <f t="shared" si="3699"/>
        <v>モンチッチボールペン</v>
      </c>
      <c r="BU768" s="251">
        <f t="shared" si="3700"/>
        <v>180</v>
      </c>
      <c r="BV768" s="75">
        <f t="shared" si="3701"/>
        <v>1440</v>
      </c>
      <c r="BW768" s="79">
        <f t="shared" si="3702"/>
        <v>0.34285714285714286</v>
      </c>
      <c r="BX768" s="35"/>
      <c r="BY768" s="27"/>
      <c r="BZ768" s="74"/>
      <c r="CA768" s="75">
        <v>16092</v>
      </c>
      <c r="CB768" s="75">
        <f t="shared" si="3703"/>
        <v>58</v>
      </c>
      <c r="CC768" s="75">
        <v>1903</v>
      </c>
      <c r="CD768" s="75">
        <f t="shared" si="3450"/>
        <v>3</v>
      </c>
      <c r="CE768" s="75">
        <v>145</v>
      </c>
      <c r="CF768" s="75">
        <f t="shared" si="3391"/>
        <v>4</v>
      </c>
      <c r="CG768" s="75">
        <v>0</v>
      </c>
      <c r="CH768" s="77" t="str">
        <f t="shared" si="3392"/>
        <v>スプランキーラバー</v>
      </c>
      <c r="CI768" s="251">
        <f t="shared" si="3393"/>
        <v>187</v>
      </c>
      <c r="CJ768" s="75">
        <f t="shared" si="3394"/>
        <v>748</v>
      </c>
      <c r="CK768" s="79">
        <f t="shared" si="3395"/>
        <v>0.12896551724137931</v>
      </c>
      <c r="CL768" s="35"/>
      <c r="CM768" s="27"/>
      <c r="CN768" s="74"/>
      <c r="CO768" s="75">
        <v>13254</v>
      </c>
      <c r="CP768" s="75">
        <f t="shared" si="3704"/>
        <v>95</v>
      </c>
      <c r="CQ768" s="75">
        <v>1621</v>
      </c>
      <c r="CR768" s="75">
        <f t="shared" si="3452"/>
        <v>5</v>
      </c>
      <c r="CS768" s="75">
        <v>270</v>
      </c>
      <c r="CT768" s="75">
        <f t="shared" si="3397"/>
        <v>20</v>
      </c>
      <c r="CU768" s="75">
        <v>0</v>
      </c>
      <c r="CV768" s="77" t="str">
        <f t="shared" si="3398"/>
        <v>サンリオブレスレット</v>
      </c>
      <c r="CW768" s="251">
        <f t="shared" si="3399"/>
        <v>200</v>
      </c>
      <c r="CX768" s="75">
        <f t="shared" si="3400"/>
        <v>4000</v>
      </c>
      <c r="CY768" s="79">
        <f t="shared" si="3401"/>
        <v>0.42105263157894735</v>
      </c>
      <c r="CZ768" s="35"/>
      <c r="DA768" s="58"/>
      <c r="DB768" s="74"/>
      <c r="DC768" s="75">
        <v>4015</v>
      </c>
      <c r="DD768" s="75">
        <f t="shared" si="3705"/>
        <v>78</v>
      </c>
      <c r="DE768" s="75">
        <v>233</v>
      </c>
      <c r="DF768" s="75">
        <f t="shared" si="3454"/>
        <v>6</v>
      </c>
      <c r="DG768" s="75">
        <v>4</v>
      </c>
      <c r="DH768" s="75">
        <f t="shared" si="3403"/>
        <v>8</v>
      </c>
      <c r="DI768" s="75">
        <v>2</v>
      </c>
      <c r="DJ768" s="77" t="str">
        <f t="shared" si="3404"/>
        <v>ピクミンマスコット</v>
      </c>
      <c r="DK768" s="251">
        <f t="shared" si="3405"/>
        <v>682</v>
      </c>
      <c r="DL768" s="75">
        <f t="shared" si="3406"/>
        <v>5456</v>
      </c>
      <c r="DM768" s="79">
        <f t="shared" si="3407"/>
        <v>0.69948717948717953</v>
      </c>
      <c r="DN768" s="35" t="s">
        <v>209</v>
      </c>
      <c r="DO768" s="27"/>
      <c r="DP768" s="74"/>
      <c r="DQ768" s="75">
        <v>16227</v>
      </c>
      <c r="DR768" s="75">
        <f t="shared" si="3706"/>
        <v>32</v>
      </c>
      <c r="DS768" s="75">
        <v>1140</v>
      </c>
      <c r="DT768" s="75">
        <f t="shared" si="3456"/>
        <v>2</v>
      </c>
      <c r="DU768" s="75">
        <v>65</v>
      </c>
      <c r="DV768" s="75">
        <f t="shared" si="3409"/>
        <v>4</v>
      </c>
      <c r="DW768" s="75">
        <v>0</v>
      </c>
      <c r="DX768" s="77" t="str">
        <f t="shared" si="3410"/>
        <v>モンチッチボールペン</v>
      </c>
      <c r="DY768" s="251">
        <f t="shared" si="3411"/>
        <v>160</v>
      </c>
      <c r="DZ768" s="75">
        <f t="shared" si="3412"/>
        <v>640</v>
      </c>
      <c r="EA768" s="79">
        <f t="shared" si="3413"/>
        <v>0.2</v>
      </c>
      <c r="EB768" s="35"/>
      <c r="EC768" s="27"/>
      <c r="ED768" s="46"/>
      <c r="EE768" s="247"/>
      <c r="EF768" s="44" t="str">
        <f t="shared" si="3672"/>
        <v/>
      </c>
      <c r="EG768" s="44"/>
      <c r="EH768" s="44"/>
      <c r="EI768" s="44"/>
      <c r="EJ768" s="44" t="str">
        <f t="shared" si="3673"/>
        <v/>
      </c>
      <c r="EK768" s="44"/>
      <c r="EL768" s="44"/>
      <c r="EM768" s="44"/>
      <c r="EN768" s="44" t="str">
        <f t="shared" si="3602"/>
        <v/>
      </c>
      <c r="EO768" s="45" t="str">
        <f t="shared" si="3603"/>
        <v/>
      </c>
      <c r="EP768" s="35"/>
      <c r="EQ768" s="27"/>
      <c r="ER768" s="46"/>
      <c r="ES768" s="44"/>
      <c r="ET768" s="44" t="str">
        <f t="shared" si="3674"/>
        <v/>
      </c>
      <c r="EU768" s="44"/>
      <c r="EV768" s="44" t="str">
        <f t="shared" si="3675"/>
        <v/>
      </c>
      <c r="EW768" s="44"/>
      <c r="EX768" s="44" t="str">
        <f t="shared" si="3676"/>
        <v/>
      </c>
      <c r="EY768" s="44"/>
      <c r="EZ768" s="44"/>
      <c r="FA768" s="44"/>
      <c r="FB768" s="44" t="str">
        <f t="shared" si="3607"/>
        <v/>
      </c>
      <c r="FC768" s="45" t="str">
        <f t="shared" si="3608"/>
        <v/>
      </c>
      <c r="FD768" s="35"/>
      <c r="HW768" s="181"/>
      <c r="IY768" s="33"/>
      <c r="IZ768" s="74"/>
      <c r="JA768" s="75">
        <v>3095</v>
      </c>
      <c r="JB768" s="75">
        <f t="shared" si="3707"/>
        <v>156</v>
      </c>
      <c r="JC768" s="75">
        <v>141</v>
      </c>
      <c r="JD768" s="75">
        <f t="shared" si="3458"/>
        <v>8</v>
      </c>
      <c r="JE768" s="75">
        <v>120</v>
      </c>
      <c r="JF768" s="75">
        <f t="shared" si="3415"/>
        <v>43</v>
      </c>
      <c r="JG768" s="75">
        <v>0</v>
      </c>
      <c r="JH768" s="77" t="str">
        <f t="shared" si="3416"/>
        <v>スプランキーラバー</v>
      </c>
      <c r="JI768" s="251">
        <f t="shared" si="3417"/>
        <v>200</v>
      </c>
      <c r="JJ768" s="75">
        <f t="shared" si="3418"/>
        <v>8600</v>
      </c>
      <c r="JK768" s="79">
        <f t="shared" si="3419"/>
        <v>0.55128205128205132</v>
      </c>
      <c r="JL768" s="35"/>
      <c r="JM768" s="27"/>
      <c r="JN768" s="74"/>
      <c r="JO768" s="75">
        <v>3687</v>
      </c>
      <c r="JP768" s="75">
        <f t="shared" si="3708"/>
        <v>63</v>
      </c>
      <c r="JQ768" s="75">
        <v>163</v>
      </c>
      <c r="JR768" s="75">
        <f t="shared" si="3460"/>
        <v>3</v>
      </c>
      <c r="JS768" s="75">
        <v>42</v>
      </c>
      <c r="JT768" s="75">
        <f t="shared" si="3421"/>
        <v>4</v>
      </c>
      <c r="JU768" s="75">
        <v>0</v>
      </c>
      <c r="JV768" s="77" t="str">
        <f t="shared" si="3422"/>
        <v>NICI</v>
      </c>
      <c r="JW768" s="251">
        <f t="shared" si="3423"/>
        <v>682</v>
      </c>
      <c r="JX768" s="75">
        <f t="shared" si="3424"/>
        <v>2728</v>
      </c>
      <c r="JY768" s="79">
        <f t="shared" si="3425"/>
        <v>0.43301587301587302</v>
      </c>
      <c r="JZ768" s="35"/>
      <c r="KA768" s="245"/>
      <c r="KB768" s="74"/>
      <c r="KC768" s="75">
        <v>1973</v>
      </c>
      <c r="KD768" s="75">
        <f t="shared" si="3709"/>
        <v>22</v>
      </c>
      <c r="KE768" s="75">
        <v>113</v>
      </c>
      <c r="KF768" s="75">
        <f t="shared" si="3462"/>
        <v>1</v>
      </c>
      <c r="KG768" s="75">
        <v>39</v>
      </c>
      <c r="KH768" s="75">
        <f t="shared" si="3427"/>
        <v>2</v>
      </c>
      <c r="KI768" s="75">
        <v>15</v>
      </c>
      <c r="KJ768" s="77" t="str">
        <f>IF(KC768="","",KJ764)</f>
        <v>サンリオシューズKH</v>
      </c>
      <c r="KK768" s="251">
        <f t="shared" si="3429"/>
        <v>387</v>
      </c>
      <c r="KL768" s="75">
        <f t="shared" si="3430"/>
        <v>774</v>
      </c>
      <c r="KM768" s="79">
        <f t="shared" si="3431"/>
        <v>0.35181818181818181</v>
      </c>
      <c r="KN768" s="35"/>
      <c r="KO768" s="27"/>
      <c r="KP768" s="74"/>
      <c r="KQ768" s="75">
        <v>2817</v>
      </c>
      <c r="KR768" s="75">
        <f t="shared" si="3710"/>
        <v>28</v>
      </c>
      <c r="KS768" s="75">
        <v>156</v>
      </c>
      <c r="KT768" s="75">
        <f t="shared" si="3464"/>
        <v>2</v>
      </c>
      <c r="KU768" s="75">
        <v>14</v>
      </c>
      <c r="KV768" s="75">
        <f t="shared" si="3433"/>
        <v>2</v>
      </c>
      <c r="KW768" s="75">
        <v>0</v>
      </c>
      <c r="KX768" s="77" t="str">
        <f t="shared" si="3434"/>
        <v>グミッツェル</v>
      </c>
      <c r="KY768" s="251">
        <f t="shared" si="3435"/>
        <v>170</v>
      </c>
      <c r="KZ768" s="75">
        <f t="shared" si="3436"/>
        <v>340</v>
      </c>
      <c r="LA768" s="79">
        <f t="shared" si="3437"/>
        <v>0.12142857142857143</v>
      </c>
      <c r="LB768" s="35"/>
      <c r="LC768" s="27"/>
      <c r="LD768" s="74"/>
      <c r="LE768" s="75"/>
      <c r="LF768" s="75"/>
      <c r="LG768" s="75"/>
      <c r="LH768" s="75" t="str">
        <f t="shared" si="3509"/>
        <v/>
      </c>
      <c r="LI768" s="75"/>
      <c r="LJ768" s="75" t="str">
        <f t="shared" si="3711"/>
        <v/>
      </c>
      <c r="LK768" s="75"/>
      <c r="LL768" s="77" t="str">
        <f t="shared" ref="LL768" si="3716">IF(LE766="","",LL765)</f>
        <v/>
      </c>
      <c r="LM768" s="251" t="str">
        <f t="shared" ref="LM768" si="3717">IF(LF766="","",LM765)</f>
        <v/>
      </c>
      <c r="LN768" s="75" t="str">
        <f t="shared" si="3379"/>
        <v/>
      </c>
      <c r="LO768" s="79"/>
      <c r="LP768" s="35"/>
      <c r="LQ768" s="27"/>
      <c r="LR768" s="46"/>
      <c r="LS768" s="247"/>
      <c r="LT768" s="44" t="str">
        <f t="shared" si="3678"/>
        <v/>
      </c>
      <c r="LU768" s="44"/>
      <c r="LV768" s="44"/>
      <c r="LW768" s="44"/>
      <c r="LX768" s="44" t="str">
        <f t="shared" si="3679"/>
        <v/>
      </c>
      <c r="LY768" s="44"/>
      <c r="LZ768" s="44"/>
      <c r="MA768" s="44"/>
      <c r="MB768" s="44" t="str">
        <f t="shared" si="3648"/>
        <v/>
      </c>
      <c r="MC768" s="45" t="str">
        <f t="shared" si="3649"/>
        <v/>
      </c>
      <c r="MD768" s="35"/>
      <c r="ME768" s="27"/>
      <c r="MF768" s="46"/>
      <c r="MG768" s="247"/>
      <c r="MH768" s="44" t="str">
        <f t="shared" si="3680"/>
        <v/>
      </c>
      <c r="MI768" s="44"/>
      <c r="MJ768" s="44"/>
      <c r="MK768" s="44"/>
      <c r="ML768" s="44" t="str">
        <f t="shared" si="3681"/>
        <v/>
      </c>
      <c r="MM768" s="44"/>
      <c r="MN768" s="44"/>
      <c r="MO768" s="44"/>
      <c r="MP768" s="44" t="str">
        <f t="shared" si="3652"/>
        <v/>
      </c>
      <c r="MQ768" s="45" t="str">
        <f t="shared" si="3653"/>
        <v/>
      </c>
      <c r="MR768" s="35"/>
      <c r="MS768" s="27"/>
      <c r="MT768" s="46"/>
      <c r="MU768" s="247"/>
      <c r="MV768" s="44" t="str">
        <f t="shared" si="3682"/>
        <v/>
      </c>
      <c r="MW768" s="44"/>
      <c r="MX768" s="44"/>
      <c r="MY768" s="44"/>
      <c r="MZ768" s="44" t="str">
        <f t="shared" si="3683"/>
        <v/>
      </c>
      <c r="NA768" s="44"/>
      <c r="NB768" s="44"/>
      <c r="NC768" s="44"/>
      <c r="ND768" s="44" t="str">
        <f t="shared" si="3656"/>
        <v/>
      </c>
      <c r="NE768" s="45" t="str">
        <f t="shared" si="3657"/>
        <v/>
      </c>
      <c r="NF768" s="35"/>
      <c r="NG768" s="27"/>
      <c r="NH768" s="46"/>
      <c r="NI768" s="247"/>
      <c r="NJ768" s="44" t="str">
        <f t="shared" si="3684"/>
        <v/>
      </c>
      <c r="NK768" s="44"/>
      <c r="NL768" s="44"/>
      <c r="NM768" s="44"/>
      <c r="NN768" s="44" t="str">
        <f t="shared" si="3685"/>
        <v/>
      </c>
      <c r="NO768" s="44"/>
      <c r="NP768" s="44"/>
      <c r="NQ768" s="44"/>
      <c r="NR768" s="44" t="str">
        <f t="shared" si="3660"/>
        <v/>
      </c>
      <c r="NS768" s="45" t="str">
        <f t="shared" si="3661"/>
        <v/>
      </c>
      <c r="NT768" s="35"/>
    </row>
    <row r="769" spans="1:384" ht="15.75" thickTop="1" x14ac:dyDescent="0.2">
      <c r="A769" s="38"/>
      <c r="B769" s="39"/>
      <c r="C769" s="40"/>
      <c r="D769" s="40"/>
      <c r="E769" s="40"/>
      <c r="F769" s="140"/>
      <c r="G769" s="140"/>
      <c r="H769" s="42"/>
      <c r="I769" s="44"/>
      <c r="J769" s="44" t="str">
        <f t="shared" si="3662"/>
        <v/>
      </c>
      <c r="K769" s="44"/>
      <c r="L769" s="44"/>
      <c r="M769" s="44"/>
      <c r="N769" s="44" t="str">
        <f t="shared" si="3663"/>
        <v/>
      </c>
      <c r="O769" s="44"/>
      <c r="P769" s="44"/>
      <c r="Q769" s="44"/>
      <c r="R769" s="44" t="str">
        <f t="shared" si="3516"/>
        <v/>
      </c>
      <c r="S769" s="45" t="str">
        <f t="shared" si="3517"/>
        <v/>
      </c>
      <c r="T769" s="35"/>
      <c r="U769" s="27"/>
      <c r="V769" s="46"/>
      <c r="W769" s="247"/>
      <c r="X769" s="44" t="str">
        <f t="shared" si="3664"/>
        <v/>
      </c>
      <c r="Y769" s="44"/>
      <c r="Z769" s="44"/>
      <c r="AA769" s="44"/>
      <c r="AB769" s="44" t="str">
        <f t="shared" si="3665"/>
        <v/>
      </c>
      <c r="AC769" s="44"/>
      <c r="AD769" s="44"/>
      <c r="AE769" s="44"/>
      <c r="AF769" s="44" t="str">
        <f t="shared" si="3518"/>
        <v/>
      </c>
      <c r="AG769" s="45" t="str">
        <f t="shared" si="3519"/>
        <v/>
      </c>
      <c r="AH769" s="35"/>
      <c r="AI769" s="27"/>
      <c r="AJ769" s="46"/>
      <c r="AK769" s="44"/>
      <c r="AL769" s="44" t="str">
        <f t="shared" si="3666"/>
        <v/>
      </c>
      <c r="AM769" s="44"/>
      <c r="AN769" s="44" t="str">
        <f t="shared" si="3667"/>
        <v/>
      </c>
      <c r="AO769" s="44"/>
      <c r="AP769" s="44" t="str">
        <f t="shared" si="3668"/>
        <v/>
      </c>
      <c r="AQ769" s="44"/>
      <c r="AR769" s="44"/>
      <c r="AS769" s="44"/>
      <c r="AT769" s="44" t="str">
        <f t="shared" si="3520"/>
        <v/>
      </c>
      <c r="AU769" s="45" t="str">
        <f t="shared" si="3484"/>
        <v/>
      </c>
      <c r="AV769" s="35"/>
      <c r="AW769" s="27"/>
      <c r="AX769" s="46"/>
      <c r="AY769" s="44"/>
      <c r="AZ769" s="44" t="str">
        <f t="shared" si="3669"/>
        <v/>
      </c>
      <c r="BA769" s="44"/>
      <c r="BB769" s="44" t="str">
        <f t="shared" si="3670"/>
        <v/>
      </c>
      <c r="BC769" s="44"/>
      <c r="BD769" s="44" t="str">
        <f t="shared" si="3671"/>
        <v/>
      </c>
      <c r="BE769" s="44"/>
      <c r="BF769" s="44"/>
      <c r="BG769" s="44"/>
      <c r="BH769" s="44" t="str">
        <f t="shared" si="3521"/>
        <v/>
      </c>
      <c r="BI769" s="45" t="str">
        <f t="shared" si="3522"/>
        <v/>
      </c>
      <c r="BJ769" s="35"/>
      <c r="BK769" s="50"/>
      <c r="BL769" s="240">
        <f>IF($A742="","",$A742)</f>
        <v>45826</v>
      </c>
      <c r="BM769" s="44">
        <v>10154</v>
      </c>
      <c r="BN769" s="238">
        <f>IF(BM769="","",BM769-BM765)</f>
        <v>41</v>
      </c>
      <c r="BO769" s="44">
        <v>388</v>
      </c>
      <c r="BP769" s="87">
        <f>IF(BO769="","",BO769-BO765)</f>
        <v>1</v>
      </c>
      <c r="BQ769" s="238">
        <v>9</v>
      </c>
      <c r="BR769" s="238">
        <f t="shared" si="3385"/>
        <v>1</v>
      </c>
      <c r="BS769" s="238">
        <v>0</v>
      </c>
      <c r="BT769" s="241" t="str">
        <f t="shared" si="3699"/>
        <v>サンリオFAN</v>
      </c>
      <c r="BU769" s="239">
        <f t="shared" si="3700"/>
        <v>1100</v>
      </c>
      <c r="BV769" s="44">
        <f t="shared" si="3701"/>
        <v>1100</v>
      </c>
      <c r="BW769" s="89">
        <f t="shared" si="3702"/>
        <v>0.26829268292682928</v>
      </c>
      <c r="BX769" s="35"/>
      <c r="BY769" s="27"/>
      <c r="BZ769" s="240">
        <f>IF($A742="","",$A742)</f>
        <v>45826</v>
      </c>
      <c r="CA769" s="44">
        <v>16263</v>
      </c>
      <c r="CB769" s="238">
        <f>IF(CA769="","",CA769-CA765)</f>
        <v>36</v>
      </c>
      <c r="CC769" s="44">
        <v>922</v>
      </c>
      <c r="CD769" s="87">
        <f>IF(CC769="","",CC769-CC765)</f>
        <v>0</v>
      </c>
      <c r="CE769" s="238">
        <v>6</v>
      </c>
      <c r="CF769" s="238">
        <f t="shared" ref="CF769:CF788" si="3718">IF(CE769="","",CE765+CG765-CE769)</f>
        <v>0</v>
      </c>
      <c r="CG769" s="238">
        <v>0</v>
      </c>
      <c r="CH769" s="241" t="str">
        <f t="shared" ref="CH769:CH788" si="3719">IF(CA769="","",CH765)</f>
        <v>ジャグラーサウンドフラッシュ</v>
      </c>
      <c r="CI769" s="239">
        <f t="shared" ref="CI769:CI788" si="3720">IF(CB769="","",CI765)</f>
        <v>800</v>
      </c>
      <c r="CJ769" s="87">
        <f t="shared" ref="CJ769:CJ788" si="3721">IF(CE769="","",CF769*CI769)</f>
        <v>0</v>
      </c>
      <c r="CK769" s="89">
        <f t="shared" ref="CK769:CK788" si="3722">IF(CF769="","",CJ769/(CB769*100))</f>
        <v>0</v>
      </c>
      <c r="CL769" s="35"/>
      <c r="CM769" s="27"/>
      <c r="CN769" s="240">
        <f>IF($A742="","",$A742)</f>
        <v>45826</v>
      </c>
      <c r="CO769" s="44">
        <v>16055</v>
      </c>
      <c r="CP769" s="238">
        <f>IF(CO769="","",CO769-CO765)</f>
        <v>15</v>
      </c>
      <c r="CQ769" s="44">
        <v>690</v>
      </c>
      <c r="CR769" s="87">
        <f>IF(CQ769="","",CQ769-CQ765)</f>
        <v>0</v>
      </c>
      <c r="CS769" s="238">
        <v>13</v>
      </c>
      <c r="CT769" s="238">
        <f t="shared" ref="CT769:CT788" si="3723">IF(CS769="","",CS765+CU765-CS769)</f>
        <v>0</v>
      </c>
      <c r="CU769" s="238">
        <v>0</v>
      </c>
      <c r="CV769" s="241" t="str">
        <f t="shared" ref="CV769:CV788" si="3724">IF(CO769="","",CV765)</f>
        <v>ギャルキティキーケース</v>
      </c>
      <c r="CW769" s="239">
        <f t="shared" ref="CW769:CW788" si="3725">IF(CP769="","",CW765)</f>
        <v>726</v>
      </c>
      <c r="CX769" s="87">
        <f t="shared" ref="CX769:CX788" si="3726">IF(CS769="","",CT769*CW769)</f>
        <v>0</v>
      </c>
      <c r="CY769" s="89">
        <f t="shared" ref="CY769:CY788" si="3727">IF(CT769="","",CX769/(CP769*100))</f>
        <v>0</v>
      </c>
      <c r="CZ769" s="35"/>
      <c r="DA769" s="58"/>
      <c r="DB769" s="240">
        <f>IF($A742="","",$A742)</f>
        <v>45826</v>
      </c>
      <c r="DC769" s="44">
        <v>6215</v>
      </c>
      <c r="DD769" s="238">
        <f>IF(DC769="","",DC769-DC765)</f>
        <v>10</v>
      </c>
      <c r="DE769" s="44">
        <v>220</v>
      </c>
      <c r="DF769" s="87">
        <f>IF(DE769="","",DE769-DE765)</f>
        <v>0</v>
      </c>
      <c r="DG769" s="238">
        <v>11</v>
      </c>
      <c r="DH769" s="238">
        <f t="shared" ref="DH769:DH788" si="3728">IF(DG769="","",DG765+DI765-DG769)</f>
        <v>0</v>
      </c>
      <c r="DI769" s="238">
        <v>0</v>
      </c>
      <c r="DJ769" s="241" t="str">
        <f t="shared" ref="DJ769:DJ788" si="3729">IF(DC769="","",DJ765)</f>
        <v>ジャグラーサウンドボタン</v>
      </c>
      <c r="DK769" s="239">
        <f t="shared" ref="DK769:DK788" si="3730">IF(DD769="","",DK765)</f>
        <v>748</v>
      </c>
      <c r="DL769" s="87">
        <f t="shared" ref="DL769:DL788" si="3731">IF(DG769="","",DH769*DK769)</f>
        <v>0</v>
      </c>
      <c r="DM769" s="89">
        <f t="shared" ref="DM769:DM788" si="3732">IF(DH769="","",DL769/(DD769*100))</f>
        <v>0</v>
      </c>
      <c r="DN769" s="35"/>
      <c r="DO769" s="27"/>
      <c r="DP769" s="240">
        <f>IF($A742="","",$A742)</f>
        <v>45826</v>
      </c>
      <c r="DQ769" s="44">
        <v>16297</v>
      </c>
      <c r="DR769" s="238">
        <f>IF(DQ769="","",DQ769-DQ765)</f>
        <v>26</v>
      </c>
      <c r="DS769" s="44">
        <v>1168</v>
      </c>
      <c r="DT769" s="87">
        <f>IF(DS769="","",DS769-DS765)</f>
        <v>3</v>
      </c>
      <c r="DU769" s="238">
        <v>13</v>
      </c>
      <c r="DV769" s="238">
        <f t="shared" ref="DV769:DV788" si="3733">IF(DU769="","",DU765+DW765-DU769)</f>
        <v>3</v>
      </c>
      <c r="DW769" s="238">
        <v>0</v>
      </c>
      <c r="DX769" s="241" t="str">
        <f t="shared" ref="DX769:DX788" si="3734">IF(DQ769="","",DX765)</f>
        <v>ゴールドイヤホン</v>
      </c>
      <c r="DY769" s="239">
        <f t="shared" ref="DY769:DY788" si="3735">IF(DR769="","",DY765)</f>
        <v>770</v>
      </c>
      <c r="DZ769" s="87">
        <f t="shared" ref="DZ769:DZ788" si="3736">IF(DU769="","",DV769*DY769)</f>
        <v>2310</v>
      </c>
      <c r="EA769" s="89">
        <f t="shared" ref="EA769:EA788" si="3737">IF(DV769="","",DZ769/(DR769*100))</f>
        <v>0.88846153846153841</v>
      </c>
      <c r="EB769" s="35" t="s">
        <v>215</v>
      </c>
      <c r="EC769" s="27"/>
      <c r="ED769" s="46"/>
      <c r="EE769" s="247"/>
      <c r="EF769" s="44" t="str">
        <f t="shared" si="3672"/>
        <v/>
      </c>
      <c r="EG769" s="44"/>
      <c r="EH769" s="44"/>
      <c r="EI769" s="44"/>
      <c r="EJ769" s="44" t="str">
        <f t="shared" si="3673"/>
        <v/>
      </c>
      <c r="EK769" s="44"/>
      <c r="EL769" s="44"/>
      <c r="EM769" s="44"/>
      <c r="EN769" s="44" t="str">
        <f t="shared" si="3602"/>
        <v/>
      </c>
      <c r="EO769" s="45" t="str">
        <f t="shared" si="3603"/>
        <v/>
      </c>
      <c r="EP769" s="35"/>
      <c r="EQ769" s="27"/>
      <c r="ER769" s="46"/>
      <c r="ES769" s="44"/>
      <c r="ET769" s="44" t="str">
        <f t="shared" si="3674"/>
        <v/>
      </c>
      <c r="EU769" s="44"/>
      <c r="EV769" s="44" t="str">
        <f t="shared" si="3675"/>
        <v/>
      </c>
      <c r="EW769" s="44"/>
      <c r="EX769" s="44" t="str">
        <f t="shared" si="3676"/>
        <v/>
      </c>
      <c r="EY769" s="44"/>
      <c r="EZ769" s="44"/>
      <c r="FA769" s="44"/>
      <c r="FB769" s="44" t="str">
        <f t="shared" si="3607"/>
        <v/>
      </c>
      <c r="FC769" s="45" t="str">
        <f t="shared" si="3608"/>
        <v/>
      </c>
      <c r="FD769" s="35"/>
      <c r="HW769" s="181"/>
      <c r="IY769" s="33"/>
      <c r="IZ769" s="240">
        <f>IF($A742="","",$A742)</f>
        <v>45826</v>
      </c>
      <c r="JA769" s="44">
        <v>4627</v>
      </c>
      <c r="JB769" s="238">
        <f>IF(JA769="","",JA769-JA765)</f>
        <v>22</v>
      </c>
      <c r="JC769" s="44">
        <v>254</v>
      </c>
      <c r="JD769" s="87">
        <f>IF(JC769="","",JC769-JC765)</f>
        <v>1</v>
      </c>
      <c r="JE769" s="238">
        <v>11</v>
      </c>
      <c r="JF769" s="238">
        <f t="shared" si="3415"/>
        <v>1</v>
      </c>
      <c r="JG769" s="238">
        <v>0</v>
      </c>
      <c r="JH769" s="241" t="str">
        <f t="shared" si="3416"/>
        <v>お菓子ウォレット</v>
      </c>
      <c r="JI769" s="239">
        <f t="shared" si="3417"/>
        <v>800</v>
      </c>
      <c r="JJ769" s="87">
        <f t="shared" si="3418"/>
        <v>800</v>
      </c>
      <c r="JK769" s="89">
        <f t="shared" si="3419"/>
        <v>0.36363636363636365</v>
      </c>
      <c r="JL769" s="35"/>
      <c r="JM769" s="27"/>
      <c r="JN769" s="240">
        <f>IF($A742="","",$A742)</f>
        <v>45826</v>
      </c>
      <c r="JO769" s="44">
        <v>3889</v>
      </c>
      <c r="JP769" s="238">
        <f>IF(JO769="","",JO769-JO765)</f>
        <v>34</v>
      </c>
      <c r="JQ769" s="44">
        <v>116</v>
      </c>
      <c r="JR769" s="87">
        <f>IF(JQ769="","",JQ769-JQ765)</f>
        <v>1</v>
      </c>
      <c r="JS769" s="238">
        <v>13</v>
      </c>
      <c r="JT769" s="238">
        <f t="shared" si="3421"/>
        <v>1</v>
      </c>
      <c r="JU769" s="238">
        <v>-1</v>
      </c>
      <c r="JV769" s="241" t="str">
        <f t="shared" si="3422"/>
        <v>ジャグラーイヤホン</v>
      </c>
      <c r="JW769" s="239">
        <f t="shared" si="3423"/>
        <v>1100</v>
      </c>
      <c r="JX769" s="87">
        <f t="shared" si="3424"/>
        <v>1100</v>
      </c>
      <c r="JY769" s="89">
        <f t="shared" si="3425"/>
        <v>0.3235294117647059</v>
      </c>
      <c r="JZ769" s="35" t="s">
        <v>214</v>
      </c>
      <c r="KA769" s="245"/>
      <c r="KB769" s="240">
        <f>IF($A742="","",$A742)</f>
        <v>45826</v>
      </c>
      <c r="KC769" s="44">
        <v>3054</v>
      </c>
      <c r="KD769" s="238">
        <f>IF(KC769="","",KC769-KC765)</f>
        <v>25</v>
      </c>
      <c r="KE769" s="44">
        <v>144</v>
      </c>
      <c r="KF769" s="87">
        <f>IF(KE769="","",KE769-KE765)</f>
        <v>0</v>
      </c>
      <c r="KG769" s="238">
        <v>11</v>
      </c>
      <c r="KH769" s="238">
        <f t="shared" si="3427"/>
        <v>0</v>
      </c>
      <c r="KI769" s="238">
        <v>0</v>
      </c>
      <c r="KJ769" s="241" t="str">
        <f t="shared" si="3428"/>
        <v>サンリオFAN</v>
      </c>
      <c r="KK769" s="239">
        <f t="shared" si="3429"/>
        <v>1100</v>
      </c>
      <c r="KL769" s="87">
        <f t="shared" si="3430"/>
        <v>0</v>
      </c>
      <c r="KM769" s="89">
        <f t="shared" si="3431"/>
        <v>0</v>
      </c>
      <c r="KN769" s="35"/>
      <c r="KO769" s="27"/>
      <c r="KP769" s="240">
        <f>IF($A742="","",$A742)</f>
        <v>45826</v>
      </c>
      <c r="KQ769" s="44">
        <v>2702</v>
      </c>
      <c r="KR769" s="238">
        <f>IF(KQ769="","",KQ769-KQ765)</f>
        <v>12</v>
      </c>
      <c r="KS769" s="44">
        <v>109</v>
      </c>
      <c r="KT769" s="87">
        <f>IF(KS769="","",KS769-KS765)</f>
        <v>1</v>
      </c>
      <c r="KU769" s="238">
        <v>17</v>
      </c>
      <c r="KV769" s="238">
        <f t="shared" si="3433"/>
        <v>0</v>
      </c>
      <c r="KW769" s="238">
        <v>0</v>
      </c>
      <c r="KX769" s="241" t="str">
        <f t="shared" si="3434"/>
        <v>猫アイシャドウ</v>
      </c>
      <c r="KY769" s="239">
        <f t="shared" si="3435"/>
        <v>1034</v>
      </c>
      <c r="KZ769" s="87">
        <f t="shared" si="3436"/>
        <v>0</v>
      </c>
      <c r="LA769" s="89">
        <f t="shared" si="3437"/>
        <v>0</v>
      </c>
      <c r="LB769" s="35"/>
      <c r="LC769" s="27"/>
      <c r="LD769" s="240" t="str">
        <f>IF($A745="","",$A745)</f>
        <v/>
      </c>
      <c r="LE769" s="238"/>
      <c r="LF769" s="252" t="str">
        <f>IF(LE769="","",LE769-LE766)</f>
        <v/>
      </c>
      <c r="LG769" s="238"/>
      <c r="LH769" s="238" t="str">
        <f t="shared" si="3509"/>
        <v/>
      </c>
      <c r="LI769" s="238"/>
      <c r="LJ769" s="87" t="str">
        <f t="shared" si="3711"/>
        <v/>
      </c>
      <c r="LK769" s="238"/>
      <c r="LL769" s="64" t="str">
        <f>IF(LE769="","",LL766)</f>
        <v/>
      </c>
      <c r="LM769" s="47" t="str">
        <f>IF(LF769="","",LM766)</f>
        <v/>
      </c>
      <c r="LN769" s="87" t="str">
        <f t="shared" si="3379"/>
        <v/>
      </c>
      <c r="LO769" s="242"/>
      <c r="LP769" s="35"/>
      <c r="LQ769" s="27"/>
      <c r="LR769" s="46"/>
      <c r="LS769" s="247"/>
      <c r="LT769" s="44" t="str">
        <f t="shared" si="3678"/>
        <v/>
      </c>
      <c r="LU769" s="44"/>
      <c r="LV769" s="44"/>
      <c r="LW769" s="44"/>
      <c r="LX769" s="44" t="str">
        <f t="shared" si="3679"/>
        <v/>
      </c>
      <c r="LY769" s="44"/>
      <c r="LZ769" s="44"/>
      <c r="MA769" s="44"/>
      <c r="MB769" s="44" t="str">
        <f t="shared" si="3648"/>
        <v/>
      </c>
      <c r="MC769" s="45" t="str">
        <f t="shared" si="3649"/>
        <v/>
      </c>
      <c r="MD769" s="35"/>
      <c r="ME769" s="27"/>
      <c r="MF769" s="46"/>
      <c r="MG769" s="247"/>
      <c r="MH769" s="44" t="str">
        <f t="shared" si="3680"/>
        <v/>
      </c>
      <c r="MI769" s="44"/>
      <c r="MJ769" s="44"/>
      <c r="MK769" s="44"/>
      <c r="ML769" s="44" t="str">
        <f t="shared" si="3681"/>
        <v/>
      </c>
      <c r="MM769" s="44"/>
      <c r="MN769" s="44"/>
      <c r="MO769" s="44"/>
      <c r="MP769" s="44" t="str">
        <f t="shared" si="3652"/>
        <v/>
      </c>
      <c r="MQ769" s="45" t="str">
        <f t="shared" si="3653"/>
        <v/>
      </c>
      <c r="MR769" s="35"/>
      <c r="MS769" s="27"/>
      <c r="MT769" s="46"/>
      <c r="MU769" s="247"/>
      <c r="MV769" s="44" t="str">
        <f t="shared" si="3682"/>
        <v/>
      </c>
      <c r="MW769" s="44"/>
      <c r="MX769" s="44"/>
      <c r="MY769" s="44"/>
      <c r="MZ769" s="44" t="str">
        <f t="shared" si="3683"/>
        <v/>
      </c>
      <c r="NA769" s="44"/>
      <c r="NB769" s="44"/>
      <c r="NC769" s="44"/>
      <c r="ND769" s="44" t="str">
        <f t="shared" si="3656"/>
        <v/>
      </c>
      <c r="NE769" s="45" t="str">
        <f t="shared" si="3657"/>
        <v/>
      </c>
      <c r="NF769" s="35"/>
      <c r="NG769" s="27"/>
      <c r="NH769" s="46"/>
      <c r="NI769" s="247"/>
      <c r="NJ769" s="44" t="str">
        <f t="shared" si="3684"/>
        <v/>
      </c>
      <c r="NK769" s="44"/>
      <c r="NL769" s="44"/>
      <c r="NM769" s="44"/>
      <c r="NN769" s="44" t="str">
        <f t="shared" si="3685"/>
        <v/>
      </c>
      <c r="NO769" s="44"/>
      <c r="NP769" s="44"/>
      <c r="NQ769" s="44"/>
      <c r="NR769" s="44" t="str">
        <f t="shared" si="3660"/>
        <v/>
      </c>
      <c r="NS769" s="45" t="str">
        <f t="shared" si="3661"/>
        <v/>
      </c>
      <c r="NT769" s="35"/>
    </row>
    <row r="770" spans="1:384" x14ac:dyDescent="0.2">
      <c r="A770" s="38"/>
      <c r="B770" s="39"/>
      <c r="C770" s="40"/>
      <c r="D770" s="40"/>
      <c r="E770" s="40"/>
      <c r="F770" s="140"/>
      <c r="G770" s="140"/>
      <c r="H770" s="42"/>
      <c r="I770" s="44"/>
      <c r="J770" s="44" t="str">
        <f t="shared" si="3662"/>
        <v/>
      </c>
      <c r="K770" s="44"/>
      <c r="L770" s="44"/>
      <c r="M770" s="44"/>
      <c r="N770" s="44" t="str">
        <f t="shared" si="3663"/>
        <v/>
      </c>
      <c r="O770" s="44"/>
      <c r="P770" s="44"/>
      <c r="Q770" s="44"/>
      <c r="R770" s="44" t="str">
        <f t="shared" si="3516"/>
        <v/>
      </c>
      <c r="S770" s="45" t="str">
        <f t="shared" si="3517"/>
        <v/>
      </c>
      <c r="T770" s="35"/>
      <c r="U770" s="27"/>
      <c r="V770" s="46"/>
      <c r="W770" s="247"/>
      <c r="X770" s="44" t="str">
        <f t="shared" si="3664"/>
        <v/>
      </c>
      <c r="Y770" s="44"/>
      <c r="Z770" s="44"/>
      <c r="AA770" s="44"/>
      <c r="AB770" s="44" t="str">
        <f t="shared" si="3665"/>
        <v/>
      </c>
      <c r="AC770" s="44"/>
      <c r="AD770" s="44"/>
      <c r="AE770" s="44"/>
      <c r="AF770" s="44" t="str">
        <f t="shared" si="3518"/>
        <v/>
      </c>
      <c r="AG770" s="45" t="str">
        <f t="shared" si="3519"/>
        <v/>
      </c>
      <c r="AH770" s="35"/>
      <c r="AI770" s="27"/>
      <c r="AJ770" s="46"/>
      <c r="AK770" s="44"/>
      <c r="AL770" s="44" t="str">
        <f t="shared" si="3666"/>
        <v/>
      </c>
      <c r="AM770" s="44"/>
      <c r="AN770" s="44" t="str">
        <f t="shared" si="3667"/>
        <v/>
      </c>
      <c r="AO770" s="44"/>
      <c r="AP770" s="44" t="str">
        <f t="shared" si="3668"/>
        <v/>
      </c>
      <c r="AQ770" s="44"/>
      <c r="AR770" s="44"/>
      <c r="AS770" s="44"/>
      <c r="AT770" s="44" t="str">
        <f t="shared" si="3520"/>
        <v/>
      </c>
      <c r="AU770" s="45" t="str">
        <f t="shared" si="3484"/>
        <v/>
      </c>
      <c r="AV770" s="35"/>
      <c r="AW770" s="27"/>
      <c r="AX770" s="46"/>
      <c r="AY770" s="44"/>
      <c r="AZ770" s="44" t="str">
        <f t="shared" si="3669"/>
        <v/>
      </c>
      <c r="BA770" s="44"/>
      <c r="BB770" s="44" t="str">
        <f t="shared" si="3670"/>
        <v/>
      </c>
      <c r="BC770" s="44"/>
      <c r="BD770" s="44" t="str">
        <f t="shared" si="3671"/>
        <v/>
      </c>
      <c r="BE770" s="44"/>
      <c r="BF770" s="44"/>
      <c r="BG770" s="44"/>
      <c r="BH770" s="44" t="str">
        <f t="shared" si="3521"/>
        <v/>
      </c>
      <c r="BI770" s="45" t="str">
        <f t="shared" si="3522"/>
        <v/>
      </c>
      <c r="BJ770" s="35"/>
      <c r="BK770" s="50"/>
      <c r="BL770" s="46"/>
      <c r="BM770" s="43">
        <v>8674</v>
      </c>
      <c r="BN770" s="44">
        <f>IF(BM770="","",BM770-BM766)</f>
        <v>7</v>
      </c>
      <c r="BO770" s="43">
        <v>252</v>
      </c>
      <c r="BP770" s="44">
        <f>IF(BO770="","",BO770-BO766)</f>
        <v>0</v>
      </c>
      <c r="BQ770" s="44">
        <v>38</v>
      </c>
      <c r="BR770" s="44">
        <f t="shared" si="3385"/>
        <v>0</v>
      </c>
      <c r="BS770" s="238">
        <v>0</v>
      </c>
      <c r="BT770" s="106" t="str">
        <f t="shared" si="3699"/>
        <v>ミニ香水</v>
      </c>
      <c r="BU770" s="247">
        <f t="shared" si="3700"/>
        <v>1000</v>
      </c>
      <c r="BV770" s="43">
        <f t="shared" si="3701"/>
        <v>0</v>
      </c>
      <c r="BW770" s="45">
        <f t="shared" si="3702"/>
        <v>0</v>
      </c>
      <c r="BX770" s="35"/>
      <c r="BY770" s="27"/>
      <c r="BZ770" s="46"/>
      <c r="CA770" s="43">
        <v>18237</v>
      </c>
      <c r="CB770" s="44">
        <f>IF(CA770="","",CA770-CA766)</f>
        <v>2</v>
      </c>
      <c r="CC770" s="43">
        <v>1018</v>
      </c>
      <c r="CD770" s="44">
        <f>IF(CC770="","",CC770-CC766)</f>
        <v>0</v>
      </c>
      <c r="CE770" s="44">
        <v>14</v>
      </c>
      <c r="CF770" s="44">
        <f t="shared" si="3718"/>
        <v>0</v>
      </c>
      <c r="CG770" s="238">
        <v>-1</v>
      </c>
      <c r="CH770" s="60" t="str">
        <f t="shared" si="3719"/>
        <v>ジャグラーイヤホン</v>
      </c>
      <c r="CI770" s="247">
        <f t="shared" si="3720"/>
        <v>1100</v>
      </c>
      <c r="CJ770" s="44">
        <f t="shared" si="3721"/>
        <v>0</v>
      </c>
      <c r="CK770" s="45">
        <f t="shared" si="3722"/>
        <v>0</v>
      </c>
      <c r="CL770" s="35" t="s">
        <v>214</v>
      </c>
      <c r="CM770" s="27"/>
      <c r="CN770" s="46"/>
      <c r="CO770" s="43">
        <v>14124</v>
      </c>
      <c r="CP770" s="44">
        <f>IF(CO770="","",CO770-CO766)</f>
        <v>16</v>
      </c>
      <c r="CQ770" s="43">
        <v>548</v>
      </c>
      <c r="CR770" s="44">
        <f>IF(CQ770="","",CQ770-CQ766)</f>
        <v>1</v>
      </c>
      <c r="CS770" s="44">
        <v>16</v>
      </c>
      <c r="CT770" s="44">
        <f t="shared" si="3723"/>
        <v>1</v>
      </c>
      <c r="CU770" s="238">
        <v>0</v>
      </c>
      <c r="CV770" s="60" t="str">
        <f t="shared" si="3724"/>
        <v>モンチッチヘアゴム</v>
      </c>
      <c r="CW770" s="247">
        <f t="shared" si="3725"/>
        <v>440</v>
      </c>
      <c r="CX770" s="44">
        <f t="shared" si="3726"/>
        <v>440</v>
      </c>
      <c r="CY770" s="45">
        <f t="shared" si="3727"/>
        <v>0.27500000000000002</v>
      </c>
      <c r="CZ770" s="35"/>
      <c r="DA770" s="58"/>
      <c r="DB770" s="46"/>
      <c r="DC770" s="43">
        <v>5909</v>
      </c>
      <c r="DD770" s="44">
        <f>IF(DC770="","",DC770-DC766)</f>
        <v>10</v>
      </c>
      <c r="DE770" s="43">
        <v>194</v>
      </c>
      <c r="DF770" s="44">
        <f>IF(DE770="","",DE770-DE766)</f>
        <v>0</v>
      </c>
      <c r="DG770" s="44">
        <v>11</v>
      </c>
      <c r="DH770" s="44">
        <f t="shared" si="3728"/>
        <v>0</v>
      </c>
      <c r="DI770" s="238">
        <v>0</v>
      </c>
      <c r="DJ770" s="60" t="str">
        <f t="shared" si="3729"/>
        <v>ジャグラータイマークロック</v>
      </c>
      <c r="DK770" s="247">
        <f t="shared" si="3730"/>
        <v>748</v>
      </c>
      <c r="DL770" s="44">
        <f t="shared" si="3731"/>
        <v>0</v>
      </c>
      <c r="DM770" s="45">
        <f t="shared" si="3732"/>
        <v>0</v>
      </c>
      <c r="DN770" s="35"/>
      <c r="DO770" s="27"/>
      <c r="DP770" s="46"/>
      <c r="DQ770" s="43">
        <v>15299</v>
      </c>
      <c r="DR770" s="44">
        <f>IF(DQ770="","",DQ770-DQ766)</f>
        <v>49</v>
      </c>
      <c r="DS770" s="43">
        <v>1090</v>
      </c>
      <c r="DT770" s="44">
        <f>IF(DS770="","",DS770-DS766)</f>
        <v>3</v>
      </c>
      <c r="DU770" s="44">
        <v>7</v>
      </c>
      <c r="DV770" s="44">
        <f t="shared" si="3733"/>
        <v>3</v>
      </c>
      <c r="DW770" s="238">
        <v>0</v>
      </c>
      <c r="DX770" s="60" t="str">
        <f t="shared" si="3734"/>
        <v>サンリオFAN</v>
      </c>
      <c r="DY770" s="247">
        <f t="shared" si="3735"/>
        <v>1100</v>
      </c>
      <c r="DZ770" s="44">
        <f t="shared" si="3736"/>
        <v>3300</v>
      </c>
      <c r="EA770" s="45">
        <f t="shared" si="3737"/>
        <v>0.67346938775510201</v>
      </c>
      <c r="EB770" s="35" t="s">
        <v>215</v>
      </c>
      <c r="EC770" s="27"/>
      <c r="ED770" s="46"/>
      <c r="EE770" s="247"/>
      <c r="EF770" s="44" t="str">
        <f t="shared" si="3672"/>
        <v/>
      </c>
      <c r="EG770" s="44"/>
      <c r="EH770" s="44"/>
      <c r="EI770" s="44"/>
      <c r="EJ770" s="44" t="str">
        <f t="shared" si="3673"/>
        <v/>
      </c>
      <c r="EK770" s="44"/>
      <c r="EL770" s="44"/>
      <c r="EM770" s="44"/>
      <c r="EN770" s="44" t="str">
        <f t="shared" si="3602"/>
        <v/>
      </c>
      <c r="EO770" s="45" t="str">
        <f t="shared" si="3603"/>
        <v/>
      </c>
      <c r="EP770" s="35"/>
      <c r="EQ770" s="27"/>
      <c r="ER770" s="46"/>
      <c r="ES770" s="44"/>
      <c r="ET770" s="44" t="str">
        <f t="shared" si="3674"/>
        <v/>
      </c>
      <c r="EU770" s="44"/>
      <c r="EV770" s="44" t="str">
        <f t="shared" si="3675"/>
        <v/>
      </c>
      <c r="EW770" s="44"/>
      <c r="EX770" s="44" t="str">
        <f t="shared" si="3676"/>
        <v/>
      </c>
      <c r="EY770" s="44"/>
      <c r="EZ770" s="44"/>
      <c r="FA770" s="44"/>
      <c r="FB770" s="44" t="str">
        <f t="shared" si="3607"/>
        <v/>
      </c>
      <c r="FC770" s="45" t="str">
        <f t="shared" si="3608"/>
        <v/>
      </c>
      <c r="FD770" s="35"/>
      <c r="HW770" s="181"/>
      <c r="IY770" s="33"/>
      <c r="IZ770" s="46"/>
      <c r="JA770" s="43">
        <v>2813</v>
      </c>
      <c r="JB770" s="44">
        <f>IF(JA770="","",JA770-JA766)</f>
        <v>29</v>
      </c>
      <c r="JC770" s="43">
        <v>81</v>
      </c>
      <c r="JD770" s="44">
        <f>IF(JC770="","",JC770-JC766)</f>
        <v>0</v>
      </c>
      <c r="JE770" s="44">
        <v>38</v>
      </c>
      <c r="JF770" s="44">
        <f t="shared" si="3415"/>
        <v>0</v>
      </c>
      <c r="JG770" s="238">
        <v>0</v>
      </c>
      <c r="JH770" s="60" t="str">
        <f t="shared" si="3416"/>
        <v>ミニ香水</v>
      </c>
      <c r="JI770" s="247">
        <f t="shared" si="3417"/>
        <v>1100</v>
      </c>
      <c r="JJ770" s="44">
        <f t="shared" si="3418"/>
        <v>0</v>
      </c>
      <c r="JK770" s="45">
        <f t="shared" si="3419"/>
        <v>0</v>
      </c>
      <c r="JL770" s="35"/>
      <c r="JM770" s="27"/>
      <c r="JN770" s="46"/>
      <c r="JO770" s="43">
        <v>3521</v>
      </c>
      <c r="JP770" s="44">
        <f>IF(JO770="","",JO770-JO766)</f>
        <v>17</v>
      </c>
      <c r="JQ770" s="43">
        <v>79</v>
      </c>
      <c r="JR770" s="44">
        <f>IF(JQ770="","",JQ770-JQ766)</f>
        <v>0</v>
      </c>
      <c r="JS770" s="44">
        <v>5</v>
      </c>
      <c r="JT770" s="44">
        <f t="shared" si="3421"/>
        <v>0</v>
      </c>
      <c r="JU770" s="238">
        <v>5</v>
      </c>
      <c r="JV770" s="60" t="str">
        <f t="shared" si="3422"/>
        <v>ジャグラーサウンドボタン</v>
      </c>
      <c r="JW770" s="247">
        <f t="shared" si="3423"/>
        <v>900</v>
      </c>
      <c r="JX770" s="44">
        <f t="shared" si="3424"/>
        <v>0</v>
      </c>
      <c r="JY770" s="45">
        <f t="shared" si="3425"/>
        <v>0</v>
      </c>
      <c r="JZ770" s="35"/>
      <c r="KA770" s="245"/>
      <c r="KB770" s="46"/>
      <c r="KC770" s="43">
        <v>2596</v>
      </c>
      <c r="KD770" s="44">
        <f>IF(KC770="","",KC770-KC766)</f>
        <v>2</v>
      </c>
      <c r="KE770" s="43">
        <v>83</v>
      </c>
      <c r="KF770" s="44">
        <f>IF(KE770="","",KE770-KE766)</f>
        <v>0</v>
      </c>
      <c r="KG770" s="44">
        <v>18</v>
      </c>
      <c r="KH770" s="44">
        <f t="shared" si="3427"/>
        <v>0</v>
      </c>
      <c r="KI770" s="238">
        <v>0</v>
      </c>
      <c r="KJ770" s="60" t="str">
        <f t="shared" si="3428"/>
        <v>サンリオキーケース</v>
      </c>
      <c r="KK770" s="247">
        <f t="shared" si="3429"/>
        <v>726</v>
      </c>
      <c r="KL770" s="44">
        <f t="shared" si="3430"/>
        <v>0</v>
      </c>
      <c r="KM770" s="45">
        <f t="shared" si="3431"/>
        <v>0</v>
      </c>
      <c r="KN770" s="35"/>
      <c r="KO770" s="27"/>
      <c r="KP770" s="46"/>
      <c r="KQ770" s="43">
        <v>2776</v>
      </c>
      <c r="KR770" s="44">
        <f>IF(KQ770="","",KQ770-KQ766)</f>
        <v>23</v>
      </c>
      <c r="KS770" s="43">
        <v>64</v>
      </c>
      <c r="KT770" s="44">
        <f>IF(KS770="","",KS770-KS766)</f>
        <v>0</v>
      </c>
      <c r="KU770" s="44">
        <v>37</v>
      </c>
      <c r="KV770" s="44">
        <f t="shared" si="3433"/>
        <v>0</v>
      </c>
      <c r="KW770" s="238">
        <v>-1</v>
      </c>
      <c r="KX770" s="60" t="s">
        <v>216</v>
      </c>
      <c r="KY770" s="247">
        <v>800</v>
      </c>
      <c r="KZ770" s="44">
        <f t="shared" si="3436"/>
        <v>0</v>
      </c>
      <c r="LA770" s="45">
        <f t="shared" si="3437"/>
        <v>0</v>
      </c>
      <c r="LB770" s="35"/>
      <c r="LC770" s="27"/>
      <c r="LD770" s="46"/>
      <c r="LE770" s="44"/>
      <c r="LF770" s="44"/>
      <c r="LG770" s="44"/>
      <c r="LH770" s="44" t="str">
        <f t="shared" si="3509"/>
        <v/>
      </c>
      <c r="LI770" s="44"/>
      <c r="LJ770" s="44" t="str">
        <f t="shared" si="3711"/>
        <v/>
      </c>
      <c r="LK770" s="44"/>
      <c r="LL770" s="72" t="str">
        <f>IF(LE769="","",LL767)</f>
        <v/>
      </c>
      <c r="LM770" s="247" t="str">
        <f>IF(LF769="","",LM767)</f>
        <v/>
      </c>
      <c r="LN770" s="44" t="str">
        <f t="shared" si="3379"/>
        <v/>
      </c>
      <c r="LO770" s="45"/>
      <c r="LP770" s="35"/>
      <c r="LQ770" s="27"/>
      <c r="LR770" s="46"/>
      <c r="LS770" s="247"/>
      <c r="LT770" s="44" t="str">
        <f t="shared" si="3678"/>
        <v/>
      </c>
      <c r="LU770" s="44"/>
      <c r="LV770" s="44"/>
      <c r="LW770" s="44"/>
      <c r="LX770" s="44" t="str">
        <f t="shared" si="3679"/>
        <v/>
      </c>
      <c r="LY770" s="44"/>
      <c r="LZ770" s="44"/>
      <c r="MA770" s="44"/>
      <c r="MB770" s="44" t="str">
        <f t="shared" si="3648"/>
        <v/>
      </c>
      <c r="MC770" s="45" t="str">
        <f t="shared" si="3649"/>
        <v/>
      </c>
      <c r="MD770" s="35"/>
      <c r="ME770" s="27"/>
      <c r="MF770" s="46"/>
      <c r="MG770" s="247"/>
      <c r="MH770" s="44" t="str">
        <f t="shared" si="3680"/>
        <v/>
      </c>
      <c r="MI770" s="44"/>
      <c r="MJ770" s="44"/>
      <c r="MK770" s="44"/>
      <c r="ML770" s="44" t="str">
        <f t="shared" si="3681"/>
        <v/>
      </c>
      <c r="MM770" s="44"/>
      <c r="MN770" s="44"/>
      <c r="MO770" s="44"/>
      <c r="MP770" s="44" t="str">
        <f t="shared" si="3652"/>
        <v/>
      </c>
      <c r="MQ770" s="45" t="str">
        <f t="shared" si="3653"/>
        <v/>
      </c>
      <c r="MR770" s="35"/>
      <c r="MS770" s="27"/>
      <c r="MT770" s="46"/>
      <c r="MU770" s="247"/>
      <c r="MV770" s="44" t="str">
        <f t="shared" si="3682"/>
        <v/>
      </c>
      <c r="MW770" s="44"/>
      <c r="MX770" s="44"/>
      <c r="MY770" s="44"/>
      <c r="MZ770" s="44" t="str">
        <f t="shared" si="3683"/>
        <v/>
      </c>
      <c r="NA770" s="44"/>
      <c r="NB770" s="44"/>
      <c r="NC770" s="44"/>
      <c r="ND770" s="44" t="str">
        <f t="shared" si="3656"/>
        <v/>
      </c>
      <c r="NE770" s="45" t="str">
        <f t="shared" si="3657"/>
        <v/>
      </c>
      <c r="NF770" s="35"/>
      <c r="NG770" s="27"/>
      <c r="NH770" s="46"/>
      <c r="NI770" s="247"/>
      <c r="NJ770" s="44" t="str">
        <f t="shared" si="3684"/>
        <v/>
      </c>
      <c r="NK770" s="44"/>
      <c r="NL770" s="44"/>
      <c r="NM770" s="44"/>
      <c r="NN770" s="44" t="str">
        <f t="shared" si="3685"/>
        <v/>
      </c>
      <c r="NO770" s="44"/>
      <c r="NP770" s="44"/>
      <c r="NQ770" s="44"/>
      <c r="NR770" s="44" t="str">
        <f t="shared" si="3660"/>
        <v/>
      </c>
      <c r="NS770" s="45" t="str">
        <f t="shared" si="3661"/>
        <v/>
      </c>
      <c r="NT770" s="35"/>
    </row>
    <row r="771" spans="1:384" ht="15.75" thickBot="1" x14ac:dyDescent="0.25">
      <c r="A771" s="38"/>
      <c r="B771" s="39"/>
      <c r="C771" s="40"/>
      <c r="D771" s="40"/>
      <c r="E771" s="40"/>
      <c r="F771" s="140"/>
      <c r="G771" s="140"/>
      <c r="H771" s="42"/>
      <c r="I771" s="44"/>
      <c r="J771" s="44" t="str">
        <f t="shared" si="3662"/>
        <v/>
      </c>
      <c r="K771" s="44"/>
      <c r="L771" s="44"/>
      <c r="M771" s="44"/>
      <c r="N771" s="44" t="str">
        <f t="shared" si="3663"/>
        <v/>
      </c>
      <c r="O771" s="44"/>
      <c r="P771" s="44"/>
      <c r="Q771" s="44"/>
      <c r="R771" s="44" t="str">
        <f t="shared" si="3516"/>
        <v/>
      </c>
      <c r="S771" s="45" t="str">
        <f t="shared" si="3517"/>
        <v/>
      </c>
      <c r="T771" s="35"/>
      <c r="U771" s="27"/>
      <c r="V771" s="46"/>
      <c r="W771" s="247"/>
      <c r="X771" s="44" t="str">
        <f t="shared" si="3664"/>
        <v/>
      </c>
      <c r="Y771" s="44"/>
      <c r="Z771" s="44"/>
      <c r="AA771" s="44"/>
      <c r="AB771" s="44" t="str">
        <f t="shared" si="3665"/>
        <v/>
      </c>
      <c r="AC771" s="44"/>
      <c r="AD771" s="44"/>
      <c r="AE771" s="44"/>
      <c r="AF771" s="44" t="str">
        <f t="shared" si="3518"/>
        <v/>
      </c>
      <c r="AG771" s="45" t="str">
        <f t="shared" si="3519"/>
        <v/>
      </c>
      <c r="AH771" s="35"/>
      <c r="AI771" s="27"/>
      <c r="AJ771" s="46"/>
      <c r="AK771" s="44"/>
      <c r="AL771" s="44" t="str">
        <f t="shared" si="3666"/>
        <v/>
      </c>
      <c r="AM771" s="44"/>
      <c r="AN771" s="44" t="str">
        <f t="shared" si="3667"/>
        <v/>
      </c>
      <c r="AO771" s="44"/>
      <c r="AP771" s="44" t="str">
        <f t="shared" si="3668"/>
        <v/>
      </c>
      <c r="AQ771" s="44"/>
      <c r="AR771" s="44"/>
      <c r="AS771" s="44"/>
      <c r="AT771" s="44" t="str">
        <f t="shared" si="3520"/>
        <v/>
      </c>
      <c r="AU771" s="45" t="str">
        <f t="shared" si="3484"/>
        <v/>
      </c>
      <c r="AV771" s="35"/>
      <c r="AW771" s="27"/>
      <c r="AX771" s="46"/>
      <c r="AY771" s="44"/>
      <c r="AZ771" s="44" t="str">
        <f t="shared" si="3669"/>
        <v/>
      </c>
      <c r="BA771" s="44"/>
      <c r="BB771" s="44" t="str">
        <f t="shared" si="3670"/>
        <v/>
      </c>
      <c r="BC771" s="44"/>
      <c r="BD771" s="44" t="str">
        <f t="shared" si="3671"/>
        <v/>
      </c>
      <c r="BE771" s="44"/>
      <c r="BF771" s="44"/>
      <c r="BG771" s="44"/>
      <c r="BH771" s="44" t="str">
        <f t="shared" si="3521"/>
        <v/>
      </c>
      <c r="BI771" s="45" t="str">
        <f t="shared" si="3522"/>
        <v/>
      </c>
      <c r="BJ771" s="35"/>
      <c r="BK771" s="50"/>
      <c r="BL771" s="46"/>
      <c r="BM771" s="44">
        <v>9367</v>
      </c>
      <c r="BN771" s="44">
        <f>IF(BM771="","",BM771-BM767)</f>
        <v>36</v>
      </c>
      <c r="BO771" s="44">
        <v>549</v>
      </c>
      <c r="BP771" s="44">
        <f>IF(BO771="","",BO771-BO767)</f>
        <v>3</v>
      </c>
      <c r="BQ771" s="44">
        <v>42</v>
      </c>
      <c r="BR771" s="44">
        <f t="shared" si="3385"/>
        <v>4</v>
      </c>
      <c r="BS771" s="236">
        <v>0</v>
      </c>
      <c r="BT771" s="60" t="str">
        <f t="shared" si="3699"/>
        <v>ニキ</v>
      </c>
      <c r="BU771" s="247">
        <f t="shared" si="3700"/>
        <v>800</v>
      </c>
      <c r="BV771" s="44">
        <f t="shared" si="3701"/>
        <v>3200</v>
      </c>
      <c r="BW771" s="45">
        <f t="shared" si="3702"/>
        <v>0.88888888888888884</v>
      </c>
      <c r="BX771" s="35" t="s">
        <v>213</v>
      </c>
      <c r="BY771" s="27"/>
      <c r="BZ771" s="46"/>
      <c r="CA771" s="44">
        <v>15225</v>
      </c>
      <c r="CB771" s="44">
        <f>IF(CA771="","",CA771-CA767)</f>
        <v>14</v>
      </c>
      <c r="CC771" s="44">
        <v>1810</v>
      </c>
      <c r="CD771" s="44">
        <f>IF(CC771="","",CC771-CC767)</f>
        <v>0</v>
      </c>
      <c r="CE771" s="44">
        <v>52</v>
      </c>
      <c r="CF771" s="44">
        <f t="shared" si="3718"/>
        <v>1</v>
      </c>
      <c r="CG771" s="236">
        <v>0</v>
      </c>
      <c r="CH771" s="60" t="str">
        <f t="shared" si="3719"/>
        <v>スプランキーマスコット</v>
      </c>
      <c r="CI771" s="247">
        <f t="shared" si="3720"/>
        <v>165</v>
      </c>
      <c r="CJ771" s="44">
        <f t="shared" si="3721"/>
        <v>165</v>
      </c>
      <c r="CK771" s="45">
        <f t="shared" si="3722"/>
        <v>0.11785714285714285</v>
      </c>
      <c r="CL771" s="35"/>
      <c r="CM771" s="27"/>
      <c r="CN771" s="46"/>
      <c r="CO771" s="44">
        <v>18541</v>
      </c>
      <c r="CP771" s="44">
        <f>IF(CO771="","",CO771-CO767)</f>
        <v>4</v>
      </c>
      <c r="CQ771" s="44">
        <v>874</v>
      </c>
      <c r="CR771" s="44">
        <f>IF(CQ771="","",CQ771-CQ767)</f>
        <v>1</v>
      </c>
      <c r="CS771" s="44">
        <v>43</v>
      </c>
      <c r="CT771" s="44">
        <f t="shared" si="3723"/>
        <v>1</v>
      </c>
      <c r="CU771" s="236">
        <v>0</v>
      </c>
      <c r="CV771" s="60" t="str">
        <f t="shared" si="3724"/>
        <v>サンリオシューズキーホルダー</v>
      </c>
      <c r="CW771" s="247">
        <f t="shared" si="3725"/>
        <v>396</v>
      </c>
      <c r="CX771" s="44">
        <f t="shared" si="3726"/>
        <v>396</v>
      </c>
      <c r="CY771" s="45">
        <f t="shared" si="3727"/>
        <v>0.99</v>
      </c>
      <c r="CZ771" s="35"/>
      <c r="DA771" s="58"/>
      <c r="DB771" s="46"/>
      <c r="DC771" s="44">
        <v>6025</v>
      </c>
      <c r="DD771" s="44">
        <f>IF(DC771="","",DC771-DC767)</f>
        <v>21</v>
      </c>
      <c r="DE771" s="44">
        <v>348</v>
      </c>
      <c r="DF771" s="44">
        <f>IF(DE771="","",DE771-DE767)</f>
        <v>4</v>
      </c>
      <c r="DG771" s="44">
        <v>107</v>
      </c>
      <c r="DH771" s="44">
        <f t="shared" si="3728"/>
        <v>5</v>
      </c>
      <c r="DI771" s="236">
        <v>0</v>
      </c>
      <c r="DJ771" s="60" t="str">
        <f t="shared" si="3729"/>
        <v>スプランキーラバー</v>
      </c>
      <c r="DK771" s="247">
        <f t="shared" si="3730"/>
        <v>187</v>
      </c>
      <c r="DL771" s="44">
        <f t="shared" si="3731"/>
        <v>935</v>
      </c>
      <c r="DM771" s="45">
        <f t="shared" si="3732"/>
        <v>0.44523809523809521</v>
      </c>
      <c r="DN771" s="35"/>
      <c r="DO771" s="27"/>
      <c r="DP771" s="46"/>
      <c r="DQ771" s="44">
        <v>11842</v>
      </c>
      <c r="DR771" s="44">
        <f>IF(DQ771="","",DQ771-DQ767)</f>
        <v>26</v>
      </c>
      <c r="DS771" s="44">
        <v>1332</v>
      </c>
      <c r="DT771" s="44">
        <f>IF(DS771="","",DS771-DS767)</f>
        <v>1</v>
      </c>
      <c r="DU771" s="44">
        <v>14</v>
      </c>
      <c r="DV771" s="44">
        <f t="shared" si="3733"/>
        <v>0</v>
      </c>
      <c r="DW771" s="236">
        <v>0</v>
      </c>
      <c r="DX771" s="60" t="str">
        <f t="shared" si="3734"/>
        <v>ギャルキティキーケース</v>
      </c>
      <c r="DY771" s="247">
        <f t="shared" si="3735"/>
        <v>726</v>
      </c>
      <c r="DZ771" s="44">
        <f t="shared" si="3736"/>
        <v>0</v>
      </c>
      <c r="EA771" s="45">
        <f t="shared" si="3737"/>
        <v>0</v>
      </c>
      <c r="EB771" s="35"/>
      <c r="EC771" s="27"/>
      <c r="ED771" s="46"/>
      <c r="EE771" s="247"/>
      <c r="EF771" s="44" t="str">
        <f t="shared" si="3672"/>
        <v/>
      </c>
      <c r="EG771" s="44"/>
      <c r="EH771" s="44"/>
      <c r="EI771" s="44"/>
      <c r="EJ771" s="44" t="str">
        <f t="shared" si="3673"/>
        <v/>
      </c>
      <c r="EK771" s="44"/>
      <c r="EL771" s="44"/>
      <c r="EM771" s="44"/>
      <c r="EN771" s="44" t="str">
        <f t="shared" si="3602"/>
        <v/>
      </c>
      <c r="EO771" s="45" t="str">
        <f t="shared" si="3603"/>
        <v/>
      </c>
      <c r="EP771" s="35"/>
      <c r="EQ771" s="27"/>
      <c r="ER771" s="46"/>
      <c r="ES771" s="44"/>
      <c r="ET771" s="44" t="str">
        <f t="shared" si="3674"/>
        <v/>
      </c>
      <c r="EU771" s="44"/>
      <c r="EV771" s="44" t="str">
        <f t="shared" si="3675"/>
        <v/>
      </c>
      <c r="EW771" s="44"/>
      <c r="EX771" s="44" t="str">
        <f t="shared" si="3676"/>
        <v/>
      </c>
      <c r="EY771" s="44"/>
      <c r="EZ771" s="44"/>
      <c r="FA771" s="44"/>
      <c r="FB771" s="44" t="str">
        <f t="shared" si="3607"/>
        <v/>
      </c>
      <c r="FC771" s="45" t="str">
        <f t="shared" si="3608"/>
        <v/>
      </c>
      <c r="FD771" s="35"/>
      <c r="HW771" s="181"/>
      <c r="IY771" s="33"/>
      <c r="IZ771" s="46"/>
      <c r="JA771" s="44">
        <v>2676</v>
      </c>
      <c r="JB771" s="44">
        <f>IF(JA771="","",JA771-JA767)</f>
        <v>30</v>
      </c>
      <c r="JC771" s="44">
        <v>84</v>
      </c>
      <c r="JD771" s="44">
        <f>IF(JC771="","",JC771-JC767)</f>
        <v>0</v>
      </c>
      <c r="JE771" s="44">
        <v>24</v>
      </c>
      <c r="JF771" s="44">
        <f t="shared" si="3415"/>
        <v>0</v>
      </c>
      <c r="JG771" s="236">
        <v>0</v>
      </c>
      <c r="JH771" s="60" t="str">
        <f t="shared" si="3416"/>
        <v>アンパンマンもちふわ</v>
      </c>
      <c r="JI771" s="247">
        <f t="shared" si="3417"/>
        <v>673</v>
      </c>
      <c r="JJ771" s="44">
        <f t="shared" si="3418"/>
        <v>0</v>
      </c>
      <c r="JK771" s="45">
        <f t="shared" si="3419"/>
        <v>0</v>
      </c>
      <c r="JL771" s="35"/>
      <c r="JM771" s="27"/>
      <c r="JN771" s="46"/>
      <c r="JO771" s="44">
        <v>2166</v>
      </c>
      <c r="JP771" s="44">
        <f>IF(JO771="","",JO771-JO767)</f>
        <v>7</v>
      </c>
      <c r="JQ771" s="44">
        <v>111</v>
      </c>
      <c r="JR771" s="44">
        <f>IF(JQ771="","",JQ771-JQ767)</f>
        <v>0</v>
      </c>
      <c r="JS771" s="44">
        <v>52</v>
      </c>
      <c r="JT771" s="44">
        <f t="shared" si="3421"/>
        <v>0</v>
      </c>
      <c r="JU771" s="236">
        <v>0</v>
      </c>
      <c r="JV771" s="60" t="str">
        <f t="shared" si="3422"/>
        <v>SPGマスコット</v>
      </c>
      <c r="JW771" s="247">
        <f t="shared" si="3423"/>
        <v>165</v>
      </c>
      <c r="JX771" s="44">
        <f t="shared" si="3424"/>
        <v>0</v>
      </c>
      <c r="JY771" s="45">
        <f t="shared" si="3425"/>
        <v>0</v>
      </c>
      <c r="JZ771" s="35"/>
      <c r="KA771" s="245"/>
      <c r="KB771" s="46"/>
      <c r="KC771" s="44">
        <v>2858</v>
      </c>
      <c r="KD771" s="44">
        <f>IF(KC771="","",KC771-KC767)</f>
        <v>8</v>
      </c>
      <c r="KE771" s="44">
        <v>219</v>
      </c>
      <c r="KF771" s="44">
        <f>IF(KE771="","",KE771-KE767)</f>
        <v>0</v>
      </c>
      <c r="KG771" s="44">
        <v>5</v>
      </c>
      <c r="KH771" s="44">
        <f t="shared" si="3427"/>
        <v>0</v>
      </c>
      <c r="KI771" s="236">
        <v>4</v>
      </c>
      <c r="KJ771" s="60" t="str">
        <f t="shared" si="3428"/>
        <v>パイの実</v>
      </c>
      <c r="KK771" s="247">
        <f t="shared" si="3429"/>
        <v>1100</v>
      </c>
      <c r="KL771" s="44">
        <f t="shared" si="3430"/>
        <v>0</v>
      </c>
      <c r="KM771" s="45">
        <f t="shared" si="3431"/>
        <v>0</v>
      </c>
      <c r="KN771" s="35" t="s">
        <v>217</v>
      </c>
      <c r="KO771" s="27"/>
      <c r="KP771" s="46"/>
      <c r="KQ771" s="44">
        <v>3710</v>
      </c>
      <c r="KR771" s="44">
        <f>IF(KQ771="","",KQ771-KQ767)</f>
        <v>19</v>
      </c>
      <c r="KS771" s="44">
        <v>189</v>
      </c>
      <c r="KT771" s="44">
        <f>IF(KS771="","",KS771-KS767)</f>
        <v>2</v>
      </c>
      <c r="KU771" s="44">
        <v>2</v>
      </c>
      <c r="KV771" s="44">
        <f t="shared" si="3433"/>
        <v>2</v>
      </c>
      <c r="KW771" s="236">
        <v>0</v>
      </c>
      <c r="KX771" s="60" t="str">
        <f t="shared" si="3434"/>
        <v>グミッツェルプチ</v>
      </c>
      <c r="KY771" s="247">
        <f t="shared" si="3435"/>
        <v>189</v>
      </c>
      <c r="KZ771" s="44">
        <f t="shared" si="3436"/>
        <v>378</v>
      </c>
      <c r="LA771" s="45">
        <f t="shared" si="3437"/>
        <v>0.19894736842105262</v>
      </c>
      <c r="LB771" s="35"/>
      <c r="LC771" s="27"/>
      <c r="LD771" s="74"/>
      <c r="LE771" s="75"/>
      <c r="LF771" s="75"/>
      <c r="LG771" s="75"/>
      <c r="LH771" s="75" t="str">
        <f t="shared" si="3509"/>
        <v/>
      </c>
      <c r="LI771" s="75"/>
      <c r="LJ771" s="75" t="str">
        <f t="shared" si="3711"/>
        <v/>
      </c>
      <c r="LK771" s="75"/>
      <c r="LL771" s="77" t="str">
        <f>IF(LE769="","",LL768)</f>
        <v/>
      </c>
      <c r="LM771" s="251" t="str">
        <f>IF(LF769="","",LM768)</f>
        <v/>
      </c>
      <c r="LN771" s="75" t="str">
        <f t="shared" si="3379"/>
        <v/>
      </c>
      <c r="LO771" s="79"/>
      <c r="LP771" s="35"/>
      <c r="LQ771" s="27"/>
      <c r="LR771" s="46"/>
      <c r="LS771" s="247"/>
      <c r="LT771" s="44" t="str">
        <f t="shared" si="3678"/>
        <v/>
      </c>
      <c r="LU771" s="44"/>
      <c r="LV771" s="44"/>
      <c r="LW771" s="44"/>
      <c r="LX771" s="44" t="str">
        <f t="shared" si="3679"/>
        <v/>
      </c>
      <c r="LY771" s="44"/>
      <c r="LZ771" s="44"/>
      <c r="MA771" s="44"/>
      <c r="MB771" s="44" t="str">
        <f t="shared" si="3648"/>
        <v/>
      </c>
      <c r="MC771" s="45" t="str">
        <f t="shared" si="3649"/>
        <v/>
      </c>
      <c r="MD771" s="35"/>
      <c r="ME771" s="27"/>
      <c r="MF771" s="46"/>
      <c r="MG771" s="247"/>
      <c r="MH771" s="44" t="str">
        <f t="shared" si="3680"/>
        <v/>
      </c>
      <c r="MI771" s="44"/>
      <c r="MJ771" s="44"/>
      <c r="MK771" s="44"/>
      <c r="ML771" s="44" t="str">
        <f t="shared" si="3681"/>
        <v/>
      </c>
      <c r="MM771" s="44"/>
      <c r="MN771" s="44"/>
      <c r="MO771" s="44"/>
      <c r="MP771" s="44" t="str">
        <f t="shared" si="3652"/>
        <v/>
      </c>
      <c r="MQ771" s="45" t="str">
        <f t="shared" si="3653"/>
        <v/>
      </c>
      <c r="MR771" s="35"/>
      <c r="MS771" s="27"/>
      <c r="MT771" s="46"/>
      <c r="MU771" s="247"/>
      <c r="MV771" s="44" t="str">
        <f t="shared" si="3682"/>
        <v/>
      </c>
      <c r="MW771" s="44"/>
      <c r="MX771" s="44"/>
      <c r="MY771" s="44"/>
      <c r="MZ771" s="44" t="str">
        <f t="shared" si="3683"/>
        <v/>
      </c>
      <c r="NA771" s="44"/>
      <c r="NB771" s="44"/>
      <c r="NC771" s="44"/>
      <c r="ND771" s="44" t="str">
        <f t="shared" si="3656"/>
        <v/>
      </c>
      <c r="NE771" s="45" t="str">
        <f t="shared" si="3657"/>
        <v/>
      </c>
      <c r="NF771" s="35"/>
      <c r="NG771" s="27"/>
      <c r="NH771" s="46"/>
      <c r="NI771" s="247"/>
      <c r="NJ771" s="44" t="str">
        <f t="shared" si="3684"/>
        <v/>
      </c>
      <c r="NK771" s="44"/>
      <c r="NL771" s="44"/>
      <c r="NM771" s="44"/>
      <c r="NN771" s="44" t="str">
        <f t="shared" si="3685"/>
        <v/>
      </c>
      <c r="NO771" s="44"/>
      <c r="NP771" s="44"/>
      <c r="NQ771" s="44"/>
      <c r="NR771" s="44" t="str">
        <f t="shared" si="3660"/>
        <v/>
      </c>
      <c r="NS771" s="45" t="str">
        <f t="shared" si="3661"/>
        <v/>
      </c>
      <c r="NT771" s="35"/>
    </row>
    <row r="772" spans="1:384" ht="16.5" thickTop="1" thickBot="1" x14ac:dyDescent="0.25">
      <c r="A772" s="38"/>
      <c r="B772" s="39"/>
      <c r="C772" s="40"/>
      <c r="D772" s="40"/>
      <c r="E772" s="40"/>
      <c r="F772" s="140"/>
      <c r="G772" s="140"/>
      <c r="H772" s="42"/>
      <c r="I772" s="44"/>
      <c r="J772" s="44" t="str">
        <f t="shared" si="3662"/>
        <v/>
      </c>
      <c r="K772" s="44"/>
      <c r="L772" s="44"/>
      <c r="M772" s="44"/>
      <c r="N772" s="44" t="str">
        <f t="shared" si="3663"/>
        <v/>
      </c>
      <c r="O772" s="44"/>
      <c r="P772" s="44"/>
      <c r="Q772" s="44"/>
      <c r="R772" s="44" t="str">
        <f t="shared" si="3516"/>
        <v/>
      </c>
      <c r="S772" s="45" t="str">
        <f t="shared" si="3517"/>
        <v/>
      </c>
      <c r="T772" s="35"/>
      <c r="U772" s="27"/>
      <c r="V772" s="46"/>
      <c r="W772" s="247"/>
      <c r="X772" s="44" t="str">
        <f t="shared" si="3664"/>
        <v/>
      </c>
      <c r="Y772" s="44"/>
      <c r="Z772" s="44"/>
      <c r="AA772" s="44"/>
      <c r="AB772" s="44" t="str">
        <f t="shared" si="3665"/>
        <v/>
      </c>
      <c r="AC772" s="44"/>
      <c r="AD772" s="44"/>
      <c r="AE772" s="44"/>
      <c r="AF772" s="44" t="str">
        <f t="shared" si="3518"/>
        <v/>
      </c>
      <c r="AG772" s="45" t="str">
        <f t="shared" si="3519"/>
        <v/>
      </c>
      <c r="AH772" s="35"/>
      <c r="AI772" s="27"/>
      <c r="AJ772" s="46"/>
      <c r="AK772" s="44"/>
      <c r="AL772" s="44" t="str">
        <f t="shared" si="3666"/>
        <v/>
      </c>
      <c r="AM772" s="44"/>
      <c r="AN772" s="44" t="str">
        <f t="shared" si="3667"/>
        <v/>
      </c>
      <c r="AO772" s="44"/>
      <c r="AP772" s="44" t="str">
        <f t="shared" si="3668"/>
        <v/>
      </c>
      <c r="AQ772" s="44"/>
      <c r="AR772" s="44"/>
      <c r="AS772" s="44"/>
      <c r="AT772" s="44" t="str">
        <f t="shared" si="3520"/>
        <v/>
      </c>
      <c r="AU772" s="45" t="str">
        <f t="shared" si="3484"/>
        <v/>
      </c>
      <c r="AV772" s="35"/>
      <c r="AW772" s="27"/>
      <c r="AX772" s="46"/>
      <c r="AY772" s="44"/>
      <c r="AZ772" s="44" t="str">
        <f t="shared" si="3669"/>
        <v/>
      </c>
      <c r="BA772" s="44"/>
      <c r="BB772" s="44" t="str">
        <f t="shared" si="3670"/>
        <v/>
      </c>
      <c r="BC772" s="44"/>
      <c r="BD772" s="44" t="str">
        <f t="shared" si="3671"/>
        <v/>
      </c>
      <c r="BE772" s="44"/>
      <c r="BF772" s="44"/>
      <c r="BG772" s="44"/>
      <c r="BH772" s="44" t="str">
        <f t="shared" si="3521"/>
        <v/>
      </c>
      <c r="BI772" s="45" t="str">
        <f t="shared" si="3522"/>
        <v/>
      </c>
      <c r="BJ772" s="35"/>
      <c r="BK772" s="50"/>
      <c r="BL772" s="74"/>
      <c r="BM772" s="75">
        <v>8448</v>
      </c>
      <c r="BN772" s="75">
        <f>IF(BM772="","",BM772-BM768)</f>
        <v>50</v>
      </c>
      <c r="BO772" s="75">
        <v>441</v>
      </c>
      <c r="BP772" s="75">
        <f>IF(BO772="","",BO772-BO768)</f>
        <v>9</v>
      </c>
      <c r="BQ772" s="75">
        <v>90</v>
      </c>
      <c r="BR772" s="75">
        <f t="shared" si="3385"/>
        <v>10</v>
      </c>
      <c r="BS772" s="75">
        <v>0</v>
      </c>
      <c r="BT772" s="77" t="str">
        <f t="shared" si="3699"/>
        <v>モンチッチボールペン</v>
      </c>
      <c r="BU772" s="251">
        <f t="shared" si="3700"/>
        <v>180</v>
      </c>
      <c r="BV772" s="75">
        <f t="shared" si="3701"/>
        <v>1800</v>
      </c>
      <c r="BW772" s="79">
        <f t="shared" si="3702"/>
        <v>0.36</v>
      </c>
      <c r="BX772" s="35"/>
      <c r="BY772" s="27"/>
      <c r="BZ772" s="74"/>
      <c r="CA772" s="75">
        <v>16119</v>
      </c>
      <c r="CB772" s="75">
        <f>IF(CA772="","",CA772-CA768)</f>
        <v>27</v>
      </c>
      <c r="CC772" s="75">
        <v>1904</v>
      </c>
      <c r="CD772" s="75">
        <f>IF(CC772="","",CC772-CC768)</f>
        <v>1</v>
      </c>
      <c r="CE772" s="75">
        <v>144</v>
      </c>
      <c r="CF772" s="75">
        <f t="shared" si="3718"/>
        <v>1</v>
      </c>
      <c r="CG772" s="75">
        <v>0</v>
      </c>
      <c r="CH772" s="77" t="str">
        <f t="shared" si="3719"/>
        <v>スプランキーラバー</v>
      </c>
      <c r="CI772" s="251">
        <f t="shared" si="3720"/>
        <v>187</v>
      </c>
      <c r="CJ772" s="75">
        <f t="shared" si="3721"/>
        <v>187</v>
      </c>
      <c r="CK772" s="79">
        <f t="shared" si="3722"/>
        <v>6.9259259259259257E-2</v>
      </c>
      <c r="CL772" s="35"/>
      <c r="CM772" s="27"/>
      <c r="CN772" s="74"/>
      <c r="CO772" s="75">
        <v>13271</v>
      </c>
      <c r="CP772" s="75">
        <f>IF(CO772="","",CO772-CO768)</f>
        <v>17</v>
      </c>
      <c r="CQ772" s="75">
        <v>1622</v>
      </c>
      <c r="CR772" s="75">
        <f>IF(CQ772="","",CQ772-CQ768)</f>
        <v>1</v>
      </c>
      <c r="CS772" s="75">
        <v>268</v>
      </c>
      <c r="CT772" s="75">
        <f t="shared" si="3723"/>
        <v>2</v>
      </c>
      <c r="CU772" s="75">
        <v>0</v>
      </c>
      <c r="CV772" s="77" t="str">
        <f t="shared" si="3724"/>
        <v>サンリオブレスレット</v>
      </c>
      <c r="CW772" s="251">
        <f t="shared" si="3725"/>
        <v>200</v>
      </c>
      <c r="CX772" s="75">
        <f t="shared" si="3726"/>
        <v>400</v>
      </c>
      <c r="CY772" s="79">
        <f t="shared" si="3727"/>
        <v>0.23529411764705882</v>
      </c>
      <c r="CZ772" s="35"/>
      <c r="DA772" s="58"/>
      <c r="DB772" s="74"/>
      <c r="DC772" s="75">
        <v>4025</v>
      </c>
      <c r="DD772" s="75">
        <f>IF(DC772="","",DC772-DC768)</f>
        <v>10</v>
      </c>
      <c r="DE772" s="75">
        <v>234</v>
      </c>
      <c r="DF772" s="75">
        <f>IF(DE772="","",DE772-DE768)</f>
        <v>1</v>
      </c>
      <c r="DG772" s="75">
        <v>5</v>
      </c>
      <c r="DH772" s="75">
        <f t="shared" si="3728"/>
        <v>1</v>
      </c>
      <c r="DI772" s="75">
        <v>0</v>
      </c>
      <c r="DJ772" s="77" t="str">
        <f t="shared" si="3729"/>
        <v>ピクミンマスコット</v>
      </c>
      <c r="DK772" s="251">
        <f t="shared" si="3730"/>
        <v>682</v>
      </c>
      <c r="DL772" s="75">
        <f t="shared" si="3731"/>
        <v>682</v>
      </c>
      <c r="DM772" s="79">
        <f t="shared" si="3732"/>
        <v>0.68200000000000005</v>
      </c>
      <c r="DN772" s="35"/>
      <c r="DO772" s="27"/>
      <c r="DP772" s="74"/>
      <c r="DQ772" s="75">
        <v>16246</v>
      </c>
      <c r="DR772" s="75">
        <f>IF(DQ772="","",DQ772-DQ768)</f>
        <v>19</v>
      </c>
      <c r="DS772" s="75">
        <v>1142</v>
      </c>
      <c r="DT772" s="75">
        <f>IF(DS772="","",DS772-DS768)</f>
        <v>2</v>
      </c>
      <c r="DU772" s="75">
        <v>62</v>
      </c>
      <c r="DV772" s="75">
        <f t="shared" si="3733"/>
        <v>3</v>
      </c>
      <c r="DW772" s="75">
        <v>-32</v>
      </c>
      <c r="DX772" s="77" t="str">
        <f t="shared" si="3734"/>
        <v>モンチッチボールペン</v>
      </c>
      <c r="DY772" s="251">
        <f t="shared" si="3735"/>
        <v>160</v>
      </c>
      <c r="DZ772" s="75">
        <f t="shared" si="3736"/>
        <v>480</v>
      </c>
      <c r="EA772" s="79">
        <f t="shared" si="3737"/>
        <v>0.25263157894736843</v>
      </c>
      <c r="EB772" s="35"/>
      <c r="EC772" s="27"/>
      <c r="ED772" s="46"/>
      <c r="EE772" s="247"/>
      <c r="EF772" s="44" t="str">
        <f t="shared" si="3672"/>
        <v/>
      </c>
      <c r="EG772" s="44"/>
      <c r="EH772" s="44"/>
      <c r="EI772" s="44"/>
      <c r="EJ772" s="44" t="str">
        <f t="shared" si="3673"/>
        <v/>
      </c>
      <c r="EK772" s="44"/>
      <c r="EL772" s="44"/>
      <c r="EM772" s="44"/>
      <c r="EN772" s="44" t="str">
        <f t="shared" si="3602"/>
        <v/>
      </c>
      <c r="EO772" s="45" t="str">
        <f t="shared" si="3603"/>
        <v/>
      </c>
      <c r="EP772" s="35"/>
      <c r="EQ772" s="27"/>
      <c r="ER772" s="46"/>
      <c r="ES772" s="44"/>
      <c r="ET772" s="44" t="str">
        <f t="shared" si="3674"/>
        <v/>
      </c>
      <c r="EU772" s="44"/>
      <c r="EV772" s="44" t="str">
        <f t="shared" si="3675"/>
        <v/>
      </c>
      <c r="EW772" s="44"/>
      <c r="EX772" s="44" t="str">
        <f t="shared" si="3676"/>
        <v/>
      </c>
      <c r="EY772" s="44"/>
      <c r="EZ772" s="44"/>
      <c r="FA772" s="44"/>
      <c r="FB772" s="44" t="str">
        <f t="shared" si="3607"/>
        <v/>
      </c>
      <c r="FC772" s="45" t="str">
        <f t="shared" si="3608"/>
        <v/>
      </c>
      <c r="FD772" s="35"/>
      <c r="HW772" s="181"/>
      <c r="IY772" s="33"/>
      <c r="IZ772" s="74"/>
      <c r="JA772" s="75">
        <v>3109</v>
      </c>
      <c r="JB772" s="75">
        <f>IF(JA772="","",JA772-JA768)</f>
        <v>14</v>
      </c>
      <c r="JC772" s="75">
        <v>143</v>
      </c>
      <c r="JD772" s="75">
        <f>IF(JC772="","",JC772-JC768)</f>
        <v>2</v>
      </c>
      <c r="JE772" s="75">
        <v>118</v>
      </c>
      <c r="JF772" s="75">
        <f t="shared" si="3415"/>
        <v>2</v>
      </c>
      <c r="JG772" s="75">
        <v>0</v>
      </c>
      <c r="JH772" s="77" t="str">
        <f t="shared" si="3416"/>
        <v>スプランキーラバー</v>
      </c>
      <c r="JI772" s="251">
        <f t="shared" si="3417"/>
        <v>200</v>
      </c>
      <c r="JJ772" s="75">
        <f t="shared" si="3418"/>
        <v>400</v>
      </c>
      <c r="JK772" s="79">
        <f t="shared" si="3419"/>
        <v>0.2857142857142857</v>
      </c>
      <c r="JL772" s="35"/>
      <c r="JM772" s="27"/>
      <c r="JN772" s="74"/>
      <c r="JO772" s="75">
        <v>3715</v>
      </c>
      <c r="JP772" s="75">
        <f>IF(JO772="","",JO772-JO768)</f>
        <v>28</v>
      </c>
      <c r="JQ772" s="75">
        <v>165</v>
      </c>
      <c r="JR772" s="75">
        <f>IF(JQ772="","",JQ772-JQ768)</f>
        <v>2</v>
      </c>
      <c r="JS772" s="75">
        <v>40</v>
      </c>
      <c r="JT772" s="75">
        <f t="shared" si="3421"/>
        <v>2</v>
      </c>
      <c r="JU772" s="75">
        <v>0</v>
      </c>
      <c r="JV772" s="77" t="str">
        <f t="shared" si="3422"/>
        <v>NICI</v>
      </c>
      <c r="JW772" s="251">
        <f t="shared" si="3423"/>
        <v>682</v>
      </c>
      <c r="JX772" s="75">
        <f t="shared" si="3424"/>
        <v>1364</v>
      </c>
      <c r="JY772" s="79">
        <f t="shared" si="3425"/>
        <v>0.48714285714285716</v>
      </c>
      <c r="JZ772" s="35"/>
      <c r="KA772" s="245"/>
      <c r="KB772" s="74"/>
      <c r="KC772" s="75">
        <v>1976</v>
      </c>
      <c r="KD772" s="75">
        <f>IF(KC772="","",KC772-KC768)</f>
        <v>3</v>
      </c>
      <c r="KE772" s="75">
        <v>113</v>
      </c>
      <c r="KF772" s="75">
        <f>IF(KE772="","",KE772-KE768)</f>
        <v>0</v>
      </c>
      <c r="KG772" s="75">
        <v>54</v>
      </c>
      <c r="KH772" s="75">
        <f t="shared" si="3427"/>
        <v>0</v>
      </c>
      <c r="KI772" s="75">
        <v>0</v>
      </c>
      <c r="KJ772" s="77" t="str">
        <f t="shared" si="3428"/>
        <v>サンリオシューズKH</v>
      </c>
      <c r="KK772" s="251">
        <f t="shared" si="3429"/>
        <v>387</v>
      </c>
      <c r="KL772" s="75">
        <f t="shared" si="3430"/>
        <v>0</v>
      </c>
      <c r="KM772" s="79">
        <f t="shared" si="3431"/>
        <v>0</v>
      </c>
      <c r="KN772" s="35"/>
      <c r="KO772" s="27"/>
      <c r="KP772" s="74"/>
      <c r="KQ772" s="75">
        <v>2833</v>
      </c>
      <c r="KR772" s="75">
        <f>IF(KQ772="","",KQ772-KQ768)</f>
        <v>16</v>
      </c>
      <c r="KS772" s="75">
        <v>156</v>
      </c>
      <c r="KT772" s="75">
        <f>IF(KS772="","",KS772-KS768)</f>
        <v>0</v>
      </c>
      <c r="KU772" s="75">
        <v>14</v>
      </c>
      <c r="KV772" s="75">
        <f t="shared" si="3433"/>
        <v>0</v>
      </c>
      <c r="KW772" s="75">
        <v>0</v>
      </c>
      <c r="KX772" s="77" t="str">
        <f t="shared" si="3434"/>
        <v>グミッツェル</v>
      </c>
      <c r="KY772" s="251">
        <f t="shared" si="3435"/>
        <v>170</v>
      </c>
      <c r="KZ772" s="75">
        <f t="shared" si="3436"/>
        <v>0</v>
      </c>
      <c r="LA772" s="79">
        <f t="shared" si="3437"/>
        <v>0</v>
      </c>
      <c r="LB772" s="35"/>
      <c r="LC772" s="27"/>
      <c r="LD772" s="240" t="str">
        <f>IF($A746="","",$A746)</f>
        <v/>
      </c>
      <c r="LE772" s="238"/>
      <c r="LF772" s="252" t="str">
        <f>IF(LE772="","",LE772-LE769)</f>
        <v/>
      </c>
      <c r="LG772" s="238"/>
      <c r="LH772" s="238" t="str">
        <f t="shared" si="3509"/>
        <v/>
      </c>
      <c r="LI772" s="238"/>
      <c r="LJ772" s="87" t="str">
        <f t="shared" si="3711"/>
        <v/>
      </c>
      <c r="LK772" s="238"/>
      <c r="LL772" s="64" t="str">
        <f>IF(LE772="","",LL769)</f>
        <v/>
      </c>
      <c r="LM772" s="47" t="str">
        <f>IF(LF772="","",LM769)</f>
        <v/>
      </c>
      <c r="LN772" s="87" t="str">
        <f t="shared" si="3379"/>
        <v/>
      </c>
      <c r="LO772" s="242"/>
      <c r="LP772" s="35"/>
      <c r="LQ772" s="27"/>
      <c r="LR772" s="46"/>
      <c r="LS772" s="247"/>
      <c r="LT772" s="44" t="str">
        <f t="shared" si="3678"/>
        <v/>
      </c>
      <c r="LU772" s="44"/>
      <c r="LV772" s="44"/>
      <c r="LW772" s="44"/>
      <c r="LX772" s="44" t="str">
        <f t="shared" si="3679"/>
        <v/>
      </c>
      <c r="LY772" s="44"/>
      <c r="LZ772" s="44"/>
      <c r="MA772" s="44"/>
      <c r="MB772" s="44" t="str">
        <f t="shared" si="3648"/>
        <v/>
      </c>
      <c r="MC772" s="45" t="str">
        <f t="shared" si="3649"/>
        <v/>
      </c>
      <c r="MD772" s="35"/>
      <c r="ME772" s="27"/>
      <c r="MF772" s="46"/>
      <c r="MG772" s="247"/>
      <c r="MH772" s="44" t="str">
        <f t="shared" si="3680"/>
        <v/>
      </c>
      <c r="MI772" s="44"/>
      <c r="MJ772" s="44"/>
      <c r="MK772" s="44"/>
      <c r="ML772" s="44" t="str">
        <f t="shared" si="3681"/>
        <v/>
      </c>
      <c r="MM772" s="44"/>
      <c r="MN772" s="44"/>
      <c r="MO772" s="44"/>
      <c r="MP772" s="44" t="str">
        <f t="shared" si="3652"/>
        <v/>
      </c>
      <c r="MQ772" s="45" t="str">
        <f t="shared" si="3653"/>
        <v/>
      </c>
      <c r="MR772" s="35"/>
      <c r="MS772" s="27"/>
      <c r="MT772" s="46"/>
      <c r="MU772" s="247"/>
      <c r="MV772" s="44" t="str">
        <f t="shared" si="3682"/>
        <v/>
      </c>
      <c r="MW772" s="44"/>
      <c r="MX772" s="44"/>
      <c r="MY772" s="44"/>
      <c r="MZ772" s="44" t="str">
        <f t="shared" si="3683"/>
        <v/>
      </c>
      <c r="NA772" s="44"/>
      <c r="NB772" s="44"/>
      <c r="NC772" s="44"/>
      <c r="ND772" s="44" t="str">
        <f t="shared" si="3656"/>
        <v/>
      </c>
      <c r="NE772" s="45" t="str">
        <f t="shared" si="3657"/>
        <v/>
      </c>
      <c r="NF772" s="35"/>
      <c r="NG772" s="27"/>
      <c r="NH772" s="46"/>
      <c r="NI772" s="247"/>
      <c r="NJ772" s="44" t="str">
        <f t="shared" si="3684"/>
        <v/>
      </c>
      <c r="NK772" s="44"/>
      <c r="NL772" s="44"/>
      <c r="NM772" s="44"/>
      <c r="NN772" s="44" t="str">
        <f t="shared" si="3685"/>
        <v/>
      </c>
      <c r="NO772" s="44"/>
      <c r="NP772" s="44"/>
      <c r="NQ772" s="44"/>
      <c r="NR772" s="44" t="str">
        <f t="shared" si="3660"/>
        <v/>
      </c>
      <c r="NS772" s="45" t="str">
        <f t="shared" si="3661"/>
        <v/>
      </c>
      <c r="NT772" s="35"/>
    </row>
    <row r="773" spans="1:384" ht="15.75" thickTop="1" x14ac:dyDescent="0.2">
      <c r="A773" s="38"/>
      <c r="B773" s="39"/>
      <c r="C773" s="40"/>
      <c r="D773" s="40"/>
      <c r="E773" s="40"/>
      <c r="F773" s="140"/>
      <c r="G773" s="140"/>
      <c r="H773" s="42"/>
      <c r="I773" s="44"/>
      <c r="J773" s="44" t="str">
        <f t="shared" si="3662"/>
        <v/>
      </c>
      <c r="K773" s="44"/>
      <c r="L773" s="44"/>
      <c r="M773" s="44"/>
      <c r="N773" s="44" t="str">
        <f t="shared" si="3663"/>
        <v/>
      </c>
      <c r="O773" s="44"/>
      <c r="P773" s="44"/>
      <c r="Q773" s="44"/>
      <c r="R773" s="44" t="str">
        <f t="shared" si="3516"/>
        <v/>
      </c>
      <c r="S773" s="45" t="str">
        <f t="shared" si="3517"/>
        <v/>
      </c>
      <c r="T773" s="35"/>
      <c r="U773" s="27"/>
      <c r="V773" s="46"/>
      <c r="W773" s="247"/>
      <c r="X773" s="44" t="str">
        <f t="shared" si="3664"/>
        <v/>
      </c>
      <c r="Y773" s="44"/>
      <c r="Z773" s="44"/>
      <c r="AA773" s="44"/>
      <c r="AB773" s="44" t="str">
        <f t="shared" si="3665"/>
        <v/>
      </c>
      <c r="AC773" s="44"/>
      <c r="AD773" s="44"/>
      <c r="AE773" s="44"/>
      <c r="AF773" s="44" t="str">
        <f t="shared" si="3518"/>
        <v/>
      </c>
      <c r="AG773" s="45" t="str">
        <f t="shared" si="3519"/>
        <v/>
      </c>
      <c r="AH773" s="35"/>
      <c r="AI773" s="27"/>
      <c r="AJ773" s="46"/>
      <c r="AK773" s="44"/>
      <c r="AL773" s="44" t="str">
        <f t="shared" si="3666"/>
        <v/>
      </c>
      <c r="AM773" s="44"/>
      <c r="AN773" s="44" t="str">
        <f t="shared" si="3667"/>
        <v/>
      </c>
      <c r="AO773" s="44"/>
      <c r="AP773" s="44" t="str">
        <f t="shared" si="3668"/>
        <v/>
      </c>
      <c r="AQ773" s="44"/>
      <c r="AR773" s="44"/>
      <c r="AS773" s="44"/>
      <c r="AT773" s="44" t="str">
        <f t="shared" si="3520"/>
        <v/>
      </c>
      <c r="AU773" s="45" t="str">
        <f t="shared" si="3484"/>
        <v/>
      </c>
      <c r="AV773" s="35"/>
      <c r="AW773" s="27"/>
      <c r="AX773" s="46"/>
      <c r="AY773" s="44"/>
      <c r="AZ773" s="44" t="str">
        <f t="shared" si="3669"/>
        <v/>
      </c>
      <c r="BA773" s="44"/>
      <c r="BB773" s="44" t="str">
        <f t="shared" si="3670"/>
        <v/>
      </c>
      <c r="BC773" s="44"/>
      <c r="BD773" s="44" t="str">
        <f t="shared" si="3671"/>
        <v/>
      </c>
      <c r="BE773" s="44"/>
      <c r="BF773" s="44"/>
      <c r="BG773" s="44"/>
      <c r="BH773" s="44" t="str">
        <f t="shared" si="3521"/>
        <v/>
      </c>
      <c r="BI773" s="45" t="str">
        <f t="shared" si="3522"/>
        <v/>
      </c>
      <c r="BJ773" s="35"/>
      <c r="BK773" s="50"/>
      <c r="BL773" s="240" t="str">
        <f>IF($A743="","",$A743)</f>
        <v/>
      </c>
      <c r="BM773" s="238"/>
      <c r="BN773" s="238"/>
      <c r="BO773" s="238"/>
      <c r="BP773" s="87"/>
      <c r="BQ773" s="238"/>
      <c r="BR773" s="238"/>
      <c r="BS773" s="238"/>
      <c r="BT773" s="241"/>
      <c r="BU773" s="239"/>
      <c r="BV773" s="44"/>
      <c r="BW773" s="89"/>
      <c r="BX773" s="35"/>
      <c r="BY773" s="27"/>
      <c r="BZ773" s="240"/>
      <c r="CA773" s="238"/>
      <c r="CB773" s="238"/>
      <c r="CC773" s="238"/>
      <c r="CD773" s="87"/>
      <c r="CE773" s="238"/>
      <c r="CF773" s="238"/>
      <c r="CG773" s="238"/>
      <c r="CH773" s="241"/>
      <c r="CI773" s="239"/>
      <c r="CJ773" s="44"/>
      <c r="CK773" s="89"/>
      <c r="CL773" s="35"/>
      <c r="CM773" s="27"/>
      <c r="CN773" s="240"/>
      <c r="CO773" s="238"/>
      <c r="CP773" s="238"/>
      <c r="CQ773" s="238"/>
      <c r="CR773" s="87"/>
      <c r="CS773" s="238"/>
      <c r="CT773" s="238"/>
      <c r="CU773" s="238"/>
      <c r="CV773" s="241"/>
      <c r="CW773" s="239"/>
      <c r="CX773" s="44"/>
      <c r="CY773" s="89"/>
      <c r="CZ773" s="35"/>
      <c r="DA773" s="58"/>
      <c r="DB773" s="240"/>
      <c r="DC773" s="238"/>
      <c r="DD773" s="238"/>
      <c r="DE773" s="238"/>
      <c r="DF773" s="87"/>
      <c r="DG773" s="238"/>
      <c r="DH773" s="238"/>
      <c r="DI773" s="238"/>
      <c r="DJ773" s="241"/>
      <c r="DK773" s="239"/>
      <c r="DL773" s="44"/>
      <c r="DM773" s="89"/>
      <c r="DN773" s="35"/>
      <c r="DO773" s="27"/>
      <c r="DP773" s="240"/>
      <c r="DQ773" s="238"/>
      <c r="DR773" s="238"/>
      <c r="DS773" s="238"/>
      <c r="DT773" s="87"/>
      <c r="DU773" s="238"/>
      <c r="DV773" s="238"/>
      <c r="DW773" s="238"/>
      <c r="DX773" s="241"/>
      <c r="DY773" s="239"/>
      <c r="DZ773" s="44"/>
      <c r="EA773" s="89"/>
      <c r="EB773" s="35"/>
      <c r="EC773" s="27"/>
      <c r="ED773" s="46"/>
      <c r="EE773" s="247"/>
      <c r="EF773" s="44" t="str">
        <f t="shared" si="3672"/>
        <v/>
      </c>
      <c r="EG773" s="44"/>
      <c r="EH773" s="44"/>
      <c r="EI773" s="44"/>
      <c r="EJ773" s="44" t="str">
        <f t="shared" si="3673"/>
        <v/>
      </c>
      <c r="EK773" s="44"/>
      <c r="EL773" s="44"/>
      <c r="EM773" s="44"/>
      <c r="EN773" s="44" t="str">
        <f t="shared" si="3602"/>
        <v/>
      </c>
      <c r="EO773" s="45" t="str">
        <f t="shared" si="3603"/>
        <v/>
      </c>
      <c r="EP773" s="35"/>
      <c r="EQ773" s="27"/>
      <c r="ER773" s="46"/>
      <c r="ES773" s="44"/>
      <c r="ET773" s="44" t="str">
        <f t="shared" si="3674"/>
        <v/>
      </c>
      <c r="EU773" s="44"/>
      <c r="EV773" s="44" t="str">
        <f t="shared" si="3675"/>
        <v/>
      </c>
      <c r="EW773" s="44"/>
      <c r="EX773" s="44" t="str">
        <f t="shared" si="3676"/>
        <v/>
      </c>
      <c r="EY773" s="44"/>
      <c r="EZ773" s="44"/>
      <c r="FA773" s="44"/>
      <c r="FB773" s="44" t="str">
        <f t="shared" si="3607"/>
        <v/>
      </c>
      <c r="FC773" s="45" t="str">
        <f t="shared" si="3608"/>
        <v/>
      </c>
      <c r="FD773" s="35"/>
      <c r="HW773" s="181"/>
      <c r="IY773" s="33"/>
      <c r="IZ773" s="240" t="str">
        <f>IF($A743="","",$A743)</f>
        <v/>
      </c>
      <c r="JA773" s="238"/>
      <c r="JB773" s="238"/>
      <c r="JC773" s="238"/>
      <c r="JD773" s="87"/>
      <c r="JE773" s="238"/>
      <c r="JF773" s="238"/>
      <c r="JG773" s="238"/>
      <c r="JH773" s="62"/>
      <c r="JI773" s="239"/>
      <c r="JJ773" s="44"/>
      <c r="JK773" s="89"/>
      <c r="JL773" s="92"/>
      <c r="JM773" s="27"/>
      <c r="JN773" s="240"/>
      <c r="JO773" s="238"/>
      <c r="JP773" s="238"/>
      <c r="JQ773" s="238"/>
      <c r="JR773" s="87"/>
      <c r="JS773" s="238"/>
      <c r="JT773" s="238"/>
      <c r="JU773" s="238"/>
      <c r="JV773" s="241"/>
      <c r="JW773" s="239"/>
      <c r="JX773" s="44"/>
      <c r="JY773" s="89"/>
      <c r="JZ773" s="35"/>
      <c r="KA773" s="245"/>
      <c r="KB773" s="240"/>
      <c r="KC773" s="238"/>
      <c r="KD773" s="238"/>
      <c r="KE773" s="238"/>
      <c r="KF773" s="87"/>
      <c r="KG773" s="238"/>
      <c r="KH773" s="238"/>
      <c r="KI773" s="238"/>
      <c r="KJ773" s="241"/>
      <c r="KK773" s="239"/>
      <c r="KL773" s="44"/>
      <c r="KM773" s="89"/>
      <c r="KN773" s="35"/>
      <c r="KO773" s="27"/>
      <c r="KP773" s="240"/>
      <c r="KQ773" s="238"/>
      <c r="KR773" s="238"/>
      <c r="KS773" s="238"/>
      <c r="KT773" s="87"/>
      <c r="KU773" s="238"/>
      <c r="KV773" s="238"/>
      <c r="KW773" s="238"/>
      <c r="KX773" s="241"/>
      <c r="KY773" s="239"/>
      <c r="KZ773" s="44"/>
      <c r="LA773" s="89"/>
      <c r="LB773" s="35"/>
      <c r="LC773" s="27"/>
      <c r="LD773" s="46"/>
      <c r="LE773" s="44"/>
      <c r="LF773" s="44"/>
      <c r="LG773" s="44"/>
      <c r="LH773" s="44" t="str">
        <f t="shared" si="3509"/>
        <v/>
      </c>
      <c r="LI773" s="44"/>
      <c r="LJ773" s="44" t="str">
        <f t="shared" si="3711"/>
        <v/>
      </c>
      <c r="LK773" s="44"/>
      <c r="LL773" s="72" t="str">
        <f>IF(LE772="","",LL770)</f>
        <v/>
      </c>
      <c r="LM773" s="247" t="str">
        <f>IF(LF772="","",LM770)</f>
        <v/>
      </c>
      <c r="LN773" s="44" t="str">
        <f t="shared" si="3379"/>
        <v/>
      </c>
      <c r="LO773" s="45"/>
      <c r="LP773" s="35"/>
      <c r="LQ773" s="27"/>
      <c r="LR773" s="46"/>
      <c r="LS773" s="247"/>
      <c r="LT773" s="44" t="str">
        <f t="shared" si="3678"/>
        <v/>
      </c>
      <c r="LU773" s="44"/>
      <c r="LV773" s="44"/>
      <c r="LW773" s="44"/>
      <c r="LX773" s="44" t="str">
        <f t="shared" si="3679"/>
        <v/>
      </c>
      <c r="LY773" s="44"/>
      <c r="LZ773" s="44"/>
      <c r="MA773" s="44"/>
      <c r="MB773" s="44" t="str">
        <f t="shared" si="3648"/>
        <v/>
      </c>
      <c r="MC773" s="45" t="str">
        <f t="shared" si="3649"/>
        <v/>
      </c>
      <c r="MD773" s="35"/>
      <c r="ME773" s="27"/>
      <c r="MF773" s="46"/>
      <c r="MG773" s="247"/>
      <c r="MH773" s="44" t="str">
        <f t="shared" si="3680"/>
        <v/>
      </c>
      <c r="MI773" s="44"/>
      <c r="MJ773" s="44"/>
      <c r="MK773" s="44"/>
      <c r="ML773" s="44" t="str">
        <f t="shared" si="3681"/>
        <v/>
      </c>
      <c r="MM773" s="44"/>
      <c r="MN773" s="44"/>
      <c r="MO773" s="44"/>
      <c r="MP773" s="44" t="str">
        <f t="shared" si="3652"/>
        <v/>
      </c>
      <c r="MQ773" s="45" t="str">
        <f t="shared" si="3653"/>
        <v/>
      </c>
      <c r="MR773" s="35"/>
      <c r="MS773" s="27"/>
      <c r="MT773" s="46"/>
      <c r="MU773" s="247"/>
      <c r="MV773" s="44" t="str">
        <f t="shared" si="3682"/>
        <v/>
      </c>
      <c r="MW773" s="44"/>
      <c r="MX773" s="44"/>
      <c r="MY773" s="44"/>
      <c r="MZ773" s="44" t="str">
        <f t="shared" si="3683"/>
        <v/>
      </c>
      <c r="NA773" s="44"/>
      <c r="NB773" s="44"/>
      <c r="NC773" s="44"/>
      <c r="ND773" s="44" t="str">
        <f t="shared" si="3656"/>
        <v/>
      </c>
      <c r="NE773" s="45" t="str">
        <f t="shared" si="3657"/>
        <v/>
      </c>
      <c r="NF773" s="35"/>
      <c r="NG773" s="27"/>
      <c r="NH773" s="46"/>
      <c r="NI773" s="247"/>
      <c r="NJ773" s="44" t="str">
        <f t="shared" si="3684"/>
        <v/>
      </c>
      <c r="NK773" s="44"/>
      <c r="NL773" s="44"/>
      <c r="NM773" s="44"/>
      <c r="NN773" s="44" t="str">
        <f t="shared" si="3685"/>
        <v/>
      </c>
      <c r="NO773" s="44"/>
      <c r="NP773" s="44"/>
      <c r="NQ773" s="44"/>
      <c r="NR773" s="44" t="str">
        <f t="shared" si="3660"/>
        <v/>
      </c>
      <c r="NS773" s="45" t="str">
        <f t="shared" si="3661"/>
        <v/>
      </c>
      <c r="NT773" s="35"/>
    </row>
    <row r="774" spans="1:384" ht="15.75" thickBot="1" x14ac:dyDescent="0.25">
      <c r="A774" s="38"/>
      <c r="B774" s="39"/>
      <c r="C774" s="40"/>
      <c r="D774" s="40"/>
      <c r="E774" s="40"/>
      <c r="F774" s="140"/>
      <c r="G774" s="140"/>
      <c r="H774" s="42"/>
      <c r="I774" s="44"/>
      <c r="J774" s="44" t="str">
        <f t="shared" si="3662"/>
        <v/>
      </c>
      <c r="K774" s="44"/>
      <c r="L774" s="44"/>
      <c r="M774" s="44"/>
      <c r="N774" s="44" t="str">
        <f t="shared" si="3663"/>
        <v/>
      </c>
      <c r="O774" s="44"/>
      <c r="P774" s="44"/>
      <c r="Q774" s="44"/>
      <c r="R774" s="44" t="str">
        <f t="shared" si="3516"/>
        <v/>
      </c>
      <c r="S774" s="45" t="str">
        <f t="shared" si="3517"/>
        <v/>
      </c>
      <c r="T774" s="35"/>
      <c r="U774" s="27"/>
      <c r="V774" s="46"/>
      <c r="W774" s="247"/>
      <c r="X774" s="44" t="str">
        <f t="shared" si="3664"/>
        <v/>
      </c>
      <c r="Y774" s="44"/>
      <c r="Z774" s="44"/>
      <c r="AA774" s="44"/>
      <c r="AB774" s="44" t="str">
        <f t="shared" si="3665"/>
        <v/>
      </c>
      <c r="AC774" s="44"/>
      <c r="AD774" s="44"/>
      <c r="AE774" s="44"/>
      <c r="AF774" s="44" t="str">
        <f t="shared" si="3518"/>
        <v/>
      </c>
      <c r="AG774" s="45" t="str">
        <f t="shared" si="3519"/>
        <v/>
      </c>
      <c r="AH774" s="35"/>
      <c r="AI774" s="27"/>
      <c r="AJ774" s="46"/>
      <c r="AK774" s="44"/>
      <c r="AL774" s="44" t="str">
        <f t="shared" si="3666"/>
        <v/>
      </c>
      <c r="AM774" s="44"/>
      <c r="AN774" s="44" t="str">
        <f t="shared" si="3667"/>
        <v/>
      </c>
      <c r="AO774" s="44"/>
      <c r="AP774" s="44" t="str">
        <f t="shared" si="3668"/>
        <v/>
      </c>
      <c r="AQ774" s="44"/>
      <c r="AR774" s="44"/>
      <c r="AS774" s="44"/>
      <c r="AT774" s="44" t="str">
        <f t="shared" si="3520"/>
        <v/>
      </c>
      <c r="AU774" s="45" t="str">
        <f t="shared" si="3484"/>
        <v/>
      </c>
      <c r="AV774" s="35"/>
      <c r="AW774" s="27"/>
      <c r="AX774" s="46"/>
      <c r="AY774" s="44"/>
      <c r="AZ774" s="44" t="str">
        <f t="shared" si="3669"/>
        <v/>
      </c>
      <c r="BA774" s="44"/>
      <c r="BB774" s="44" t="str">
        <f t="shared" si="3670"/>
        <v/>
      </c>
      <c r="BC774" s="44"/>
      <c r="BD774" s="44" t="str">
        <f t="shared" si="3671"/>
        <v/>
      </c>
      <c r="BE774" s="44"/>
      <c r="BF774" s="44"/>
      <c r="BG774" s="44"/>
      <c r="BH774" s="44" t="str">
        <f t="shared" si="3521"/>
        <v/>
      </c>
      <c r="BI774" s="45" t="str">
        <f t="shared" si="3522"/>
        <v/>
      </c>
      <c r="BJ774" s="35"/>
      <c r="BK774" s="50"/>
      <c r="BL774" s="46"/>
      <c r="BM774" s="44"/>
      <c r="BN774" s="44"/>
      <c r="BO774" s="44"/>
      <c r="BP774" s="44"/>
      <c r="BQ774" s="44"/>
      <c r="BR774" s="44"/>
      <c r="BS774" s="43"/>
      <c r="BT774" s="106"/>
      <c r="BU774" s="247"/>
      <c r="BV774" s="43"/>
      <c r="BW774" s="45"/>
      <c r="BX774" s="35"/>
      <c r="BY774" s="27"/>
      <c r="BZ774" s="46"/>
      <c r="CA774" s="44"/>
      <c r="CB774" s="44"/>
      <c r="CC774" s="44"/>
      <c r="CD774" s="44"/>
      <c r="CE774" s="44"/>
      <c r="CF774" s="44"/>
      <c r="CG774" s="43"/>
      <c r="CH774" s="62"/>
      <c r="CI774" s="247"/>
      <c r="CJ774" s="43"/>
      <c r="CK774" s="45"/>
      <c r="CL774" s="35"/>
      <c r="CM774" s="27"/>
      <c r="CN774" s="46"/>
      <c r="CO774" s="44"/>
      <c r="CP774" s="44"/>
      <c r="CQ774" s="44"/>
      <c r="CR774" s="44"/>
      <c r="CS774" s="44"/>
      <c r="CT774" s="44"/>
      <c r="CU774" s="43"/>
      <c r="CV774" s="62"/>
      <c r="CW774" s="247"/>
      <c r="CX774" s="43"/>
      <c r="CY774" s="45"/>
      <c r="CZ774" s="35"/>
      <c r="DA774" s="58"/>
      <c r="DB774" s="46"/>
      <c r="DC774" s="44"/>
      <c r="DD774" s="44"/>
      <c r="DE774" s="44"/>
      <c r="DF774" s="44"/>
      <c r="DG774" s="44"/>
      <c r="DH774" s="44"/>
      <c r="DI774" s="43"/>
      <c r="DJ774" s="106"/>
      <c r="DK774" s="247"/>
      <c r="DL774" s="43"/>
      <c r="DM774" s="45"/>
      <c r="DN774" s="35"/>
      <c r="DO774" s="27"/>
      <c r="DP774" s="46"/>
      <c r="DQ774" s="44"/>
      <c r="DR774" s="44"/>
      <c r="DS774" s="44"/>
      <c r="DT774" s="44"/>
      <c r="DU774" s="44"/>
      <c r="DV774" s="44"/>
      <c r="DW774" s="43"/>
      <c r="DX774" s="106"/>
      <c r="DY774" s="247"/>
      <c r="DZ774" s="43"/>
      <c r="EA774" s="45"/>
      <c r="EB774" s="35"/>
      <c r="EC774" s="27"/>
      <c r="ED774" s="46"/>
      <c r="EE774" s="247"/>
      <c r="EF774" s="44" t="str">
        <f t="shared" si="3672"/>
        <v/>
      </c>
      <c r="EG774" s="44"/>
      <c r="EH774" s="44"/>
      <c r="EI774" s="44"/>
      <c r="EJ774" s="44" t="str">
        <f t="shared" si="3673"/>
        <v/>
      </c>
      <c r="EK774" s="44"/>
      <c r="EL774" s="44"/>
      <c r="EM774" s="44"/>
      <c r="EN774" s="44" t="str">
        <f t="shared" si="3602"/>
        <v/>
      </c>
      <c r="EO774" s="45" t="str">
        <f t="shared" si="3603"/>
        <v/>
      </c>
      <c r="EP774" s="35"/>
      <c r="EQ774" s="27"/>
      <c r="ER774" s="46"/>
      <c r="ES774" s="44"/>
      <c r="ET774" s="44" t="str">
        <f t="shared" si="3674"/>
        <v/>
      </c>
      <c r="EU774" s="44"/>
      <c r="EV774" s="44" t="str">
        <f t="shared" si="3675"/>
        <v/>
      </c>
      <c r="EW774" s="44"/>
      <c r="EX774" s="44" t="str">
        <f t="shared" si="3676"/>
        <v/>
      </c>
      <c r="EY774" s="44"/>
      <c r="EZ774" s="44"/>
      <c r="FA774" s="44"/>
      <c r="FB774" s="44" t="str">
        <f t="shared" si="3607"/>
        <v/>
      </c>
      <c r="FC774" s="45" t="str">
        <f t="shared" si="3608"/>
        <v/>
      </c>
      <c r="FD774" s="35"/>
      <c r="HW774" s="181"/>
      <c r="IY774" s="33"/>
      <c r="IZ774" s="46"/>
      <c r="JA774" s="44"/>
      <c r="JB774" s="44"/>
      <c r="JC774" s="44"/>
      <c r="JD774" s="44"/>
      <c r="JE774" s="44"/>
      <c r="JF774" s="44"/>
      <c r="JG774" s="43"/>
      <c r="JH774" s="60"/>
      <c r="JI774" s="247"/>
      <c r="JJ774" s="43"/>
      <c r="JK774" s="45"/>
      <c r="JL774" s="35"/>
      <c r="JM774" s="27"/>
      <c r="JN774" s="46"/>
      <c r="JO774" s="44"/>
      <c r="JP774" s="44"/>
      <c r="JQ774" s="44"/>
      <c r="JR774" s="44"/>
      <c r="JS774" s="44"/>
      <c r="JT774" s="44"/>
      <c r="JU774" s="43"/>
      <c r="JV774" s="106"/>
      <c r="JW774" s="247"/>
      <c r="JX774" s="43"/>
      <c r="JY774" s="45"/>
      <c r="JZ774" s="35"/>
      <c r="KA774" s="245"/>
      <c r="KB774" s="46"/>
      <c r="KC774" s="44"/>
      <c r="KD774" s="44"/>
      <c r="KE774" s="44"/>
      <c r="KF774" s="44"/>
      <c r="KG774" s="44"/>
      <c r="KH774" s="44"/>
      <c r="KI774" s="43"/>
      <c r="KJ774" s="106"/>
      <c r="KK774" s="247"/>
      <c r="KL774" s="43"/>
      <c r="KM774" s="45"/>
      <c r="KN774" s="35"/>
      <c r="KO774" s="27"/>
      <c r="KP774" s="46"/>
      <c r="KQ774" s="44"/>
      <c r="KR774" s="44"/>
      <c r="KS774" s="44"/>
      <c r="KT774" s="44"/>
      <c r="KU774" s="44"/>
      <c r="KV774" s="44"/>
      <c r="KW774" s="43"/>
      <c r="KX774" s="106"/>
      <c r="KY774" s="247"/>
      <c r="KZ774" s="43"/>
      <c r="LA774" s="45"/>
      <c r="LB774" s="35"/>
      <c r="LC774" s="27"/>
      <c r="LD774" s="74"/>
      <c r="LE774" s="75"/>
      <c r="LF774" s="75"/>
      <c r="LG774" s="75"/>
      <c r="LH774" s="75" t="str">
        <f t="shared" si="3509"/>
        <v/>
      </c>
      <c r="LI774" s="75"/>
      <c r="LJ774" s="75" t="str">
        <f t="shared" si="3711"/>
        <v/>
      </c>
      <c r="LK774" s="75"/>
      <c r="LL774" s="77" t="str">
        <f>IF(LE772="","",LL771)</f>
        <v/>
      </c>
      <c r="LM774" s="251" t="str">
        <f>IF(LF772="","",LM771)</f>
        <v/>
      </c>
      <c r="LN774" s="75" t="str">
        <f t="shared" si="3379"/>
        <v/>
      </c>
      <c r="LO774" s="79"/>
      <c r="LP774" s="35"/>
      <c r="LQ774" s="27"/>
      <c r="LR774" s="46"/>
      <c r="LS774" s="247"/>
      <c r="LT774" s="44" t="str">
        <f t="shared" si="3678"/>
        <v/>
      </c>
      <c r="LU774" s="44"/>
      <c r="LV774" s="44"/>
      <c r="LW774" s="44"/>
      <c r="LX774" s="44" t="str">
        <f t="shared" si="3679"/>
        <v/>
      </c>
      <c r="LY774" s="44"/>
      <c r="LZ774" s="44"/>
      <c r="MA774" s="44"/>
      <c r="MB774" s="44" t="str">
        <f t="shared" si="3648"/>
        <v/>
      </c>
      <c r="MC774" s="45" t="str">
        <f t="shared" si="3649"/>
        <v/>
      </c>
      <c r="MD774" s="35"/>
      <c r="ME774" s="27"/>
      <c r="MF774" s="46"/>
      <c r="MG774" s="247"/>
      <c r="MH774" s="44" t="str">
        <f t="shared" si="3680"/>
        <v/>
      </c>
      <c r="MI774" s="44"/>
      <c r="MJ774" s="44"/>
      <c r="MK774" s="44"/>
      <c r="ML774" s="44" t="str">
        <f t="shared" si="3681"/>
        <v/>
      </c>
      <c r="MM774" s="44"/>
      <c r="MN774" s="44"/>
      <c r="MO774" s="44"/>
      <c r="MP774" s="44" t="str">
        <f t="shared" si="3652"/>
        <v/>
      </c>
      <c r="MQ774" s="45" t="str">
        <f t="shared" si="3653"/>
        <v/>
      </c>
      <c r="MR774" s="35"/>
      <c r="MS774" s="27"/>
      <c r="MT774" s="46"/>
      <c r="MU774" s="247"/>
      <c r="MV774" s="44" t="str">
        <f t="shared" si="3682"/>
        <v/>
      </c>
      <c r="MW774" s="44"/>
      <c r="MX774" s="44"/>
      <c r="MY774" s="44"/>
      <c r="MZ774" s="44" t="str">
        <f t="shared" si="3683"/>
        <v/>
      </c>
      <c r="NA774" s="44"/>
      <c r="NB774" s="44"/>
      <c r="NC774" s="44"/>
      <c r="ND774" s="44" t="str">
        <f t="shared" si="3656"/>
        <v/>
      </c>
      <c r="NE774" s="45" t="str">
        <f t="shared" si="3657"/>
        <v/>
      </c>
      <c r="NF774" s="35"/>
      <c r="NG774" s="27"/>
      <c r="NH774" s="46"/>
      <c r="NI774" s="247"/>
      <c r="NJ774" s="44" t="str">
        <f t="shared" si="3684"/>
        <v/>
      </c>
      <c r="NK774" s="44"/>
      <c r="NL774" s="44"/>
      <c r="NM774" s="44"/>
      <c r="NN774" s="44" t="str">
        <f t="shared" si="3685"/>
        <v/>
      </c>
      <c r="NO774" s="44"/>
      <c r="NP774" s="44"/>
      <c r="NQ774" s="44"/>
      <c r="NR774" s="44" t="str">
        <f t="shared" si="3660"/>
        <v/>
      </c>
      <c r="NS774" s="45" t="str">
        <f t="shared" si="3661"/>
        <v/>
      </c>
      <c r="NT774" s="35"/>
    </row>
    <row r="775" spans="1:384" ht="15.75" thickTop="1" x14ac:dyDescent="0.2">
      <c r="A775" s="38"/>
      <c r="B775" s="39"/>
      <c r="C775" s="40"/>
      <c r="D775" s="40"/>
      <c r="E775" s="40"/>
      <c r="F775" s="140"/>
      <c r="G775" s="140"/>
      <c r="H775" s="42"/>
      <c r="I775" s="44"/>
      <c r="J775" s="44" t="str">
        <f t="shared" si="3662"/>
        <v/>
      </c>
      <c r="K775" s="44"/>
      <c r="L775" s="44"/>
      <c r="M775" s="44"/>
      <c r="N775" s="44" t="str">
        <f t="shared" si="3663"/>
        <v/>
      </c>
      <c r="O775" s="44"/>
      <c r="P775" s="44"/>
      <c r="Q775" s="44"/>
      <c r="R775" s="44" t="str">
        <f t="shared" si="3516"/>
        <v/>
      </c>
      <c r="S775" s="45" t="str">
        <f t="shared" si="3517"/>
        <v/>
      </c>
      <c r="T775" s="35"/>
      <c r="U775" s="27"/>
      <c r="V775" s="46"/>
      <c r="W775" s="247"/>
      <c r="X775" s="44" t="str">
        <f t="shared" si="3664"/>
        <v/>
      </c>
      <c r="Y775" s="44"/>
      <c r="Z775" s="44"/>
      <c r="AA775" s="44"/>
      <c r="AB775" s="44" t="str">
        <f t="shared" si="3665"/>
        <v/>
      </c>
      <c r="AC775" s="44"/>
      <c r="AD775" s="44"/>
      <c r="AE775" s="44"/>
      <c r="AF775" s="44" t="str">
        <f t="shared" si="3518"/>
        <v/>
      </c>
      <c r="AG775" s="45" t="str">
        <f t="shared" si="3519"/>
        <v/>
      </c>
      <c r="AH775" s="35"/>
      <c r="AI775" s="27"/>
      <c r="AJ775" s="46"/>
      <c r="AK775" s="44"/>
      <c r="AL775" s="44" t="str">
        <f t="shared" si="3666"/>
        <v/>
      </c>
      <c r="AM775" s="44"/>
      <c r="AN775" s="44" t="str">
        <f t="shared" si="3667"/>
        <v/>
      </c>
      <c r="AO775" s="44"/>
      <c r="AP775" s="44" t="str">
        <f t="shared" si="3668"/>
        <v/>
      </c>
      <c r="AQ775" s="44"/>
      <c r="AR775" s="44"/>
      <c r="AS775" s="44"/>
      <c r="AT775" s="44" t="str">
        <f t="shared" si="3520"/>
        <v/>
      </c>
      <c r="AU775" s="45" t="str">
        <f t="shared" si="3484"/>
        <v/>
      </c>
      <c r="AV775" s="35"/>
      <c r="AW775" s="27"/>
      <c r="AX775" s="46"/>
      <c r="AY775" s="44"/>
      <c r="AZ775" s="44" t="str">
        <f t="shared" si="3669"/>
        <v/>
      </c>
      <c r="BA775" s="44"/>
      <c r="BB775" s="44" t="str">
        <f t="shared" si="3670"/>
        <v/>
      </c>
      <c r="BC775" s="44"/>
      <c r="BD775" s="44" t="str">
        <f t="shared" si="3671"/>
        <v/>
      </c>
      <c r="BE775" s="44"/>
      <c r="BF775" s="44"/>
      <c r="BG775" s="44"/>
      <c r="BH775" s="44" t="str">
        <f t="shared" si="3521"/>
        <v/>
      </c>
      <c r="BI775" s="45" t="str">
        <f t="shared" si="3522"/>
        <v/>
      </c>
      <c r="BJ775" s="35"/>
      <c r="BK775" s="50"/>
      <c r="BL775" s="46"/>
      <c r="BM775" s="44"/>
      <c r="BN775" s="44"/>
      <c r="BO775" s="44"/>
      <c r="BP775" s="44"/>
      <c r="BQ775" s="44"/>
      <c r="BR775" s="44"/>
      <c r="BS775" s="25"/>
      <c r="BT775" s="60"/>
      <c r="BU775" s="247"/>
      <c r="BV775" s="44"/>
      <c r="BW775" s="45"/>
      <c r="BX775" s="35"/>
      <c r="BY775" s="27"/>
      <c r="BZ775" s="46"/>
      <c r="CA775" s="44"/>
      <c r="CB775" s="44"/>
      <c r="CC775" s="44"/>
      <c r="CD775" s="44"/>
      <c r="CE775" s="44"/>
      <c r="CF775" s="44"/>
      <c r="CG775" s="25"/>
      <c r="CH775" s="62"/>
      <c r="CI775" s="247"/>
      <c r="CJ775" s="44"/>
      <c r="CK775" s="45"/>
      <c r="CL775" s="35"/>
      <c r="CM775" s="27"/>
      <c r="CN775" s="46"/>
      <c r="CO775" s="44"/>
      <c r="CP775" s="44"/>
      <c r="CQ775" s="44"/>
      <c r="CR775" s="44"/>
      <c r="CS775" s="44"/>
      <c r="CT775" s="44"/>
      <c r="CU775" s="25"/>
      <c r="CV775" s="62"/>
      <c r="CW775" s="247"/>
      <c r="CX775" s="44"/>
      <c r="CY775" s="45"/>
      <c r="CZ775" s="35"/>
      <c r="DA775" s="58"/>
      <c r="DB775" s="46"/>
      <c r="DC775" s="44"/>
      <c r="DD775" s="44"/>
      <c r="DE775" s="44"/>
      <c r="DF775" s="44"/>
      <c r="DG775" s="44"/>
      <c r="DH775" s="44"/>
      <c r="DI775" s="25"/>
      <c r="DJ775" s="60"/>
      <c r="DK775" s="247"/>
      <c r="DL775" s="44"/>
      <c r="DM775" s="45"/>
      <c r="DN775" s="35"/>
      <c r="DO775" s="27"/>
      <c r="DP775" s="46"/>
      <c r="DQ775" s="44"/>
      <c r="DR775" s="44"/>
      <c r="DS775" s="44"/>
      <c r="DT775" s="44"/>
      <c r="DU775" s="44"/>
      <c r="DV775" s="44"/>
      <c r="DW775" s="25"/>
      <c r="DX775" s="60"/>
      <c r="DY775" s="247"/>
      <c r="DZ775" s="44"/>
      <c r="EA775" s="45"/>
      <c r="EB775" s="35"/>
      <c r="EC775" s="27"/>
      <c r="ED775" s="46"/>
      <c r="EE775" s="247"/>
      <c r="EF775" s="44" t="str">
        <f t="shared" si="3672"/>
        <v/>
      </c>
      <c r="EG775" s="44"/>
      <c r="EH775" s="44"/>
      <c r="EI775" s="44"/>
      <c r="EJ775" s="44" t="str">
        <f t="shared" si="3673"/>
        <v/>
      </c>
      <c r="EK775" s="44"/>
      <c r="EL775" s="44"/>
      <c r="EM775" s="44"/>
      <c r="EN775" s="44" t="str">
        <f t="shared" si="3602"/>
        <v/>
      </c>
      <c r="EO775" s="45" t="str">
        <f t="shared" si="3603"/>
        <v/>
      </c>
      <c r="EP775" s="35"/>
      <c r="EQ775" s="27"/>
      <c r="ER775" s="46"/>
      <c r="ES775" s="44"/>
      <c r="ET775" s="44" t="str">
        <f t="shared" si="3674"/>
        <v/>
      </c>
      <c r="EU775" s="44"/>
      <c r="EV775" s="44" t="str">
        <f t="shared" si="3675"/>
        <v/>
      </c>
      <c r="EW775" s="44"/>
      <c r="EX775" s="44" t="str">
        <f t="shared" si="3676"/>
        <v/>
      </c>
      <c r="EY775" s="44"/>
      <c r="EZ775" s="44"/>
      <c r="FA775" s="44"/>
      <c r="FB775" s="44" t="str">
        <f t="shared" si="3607"/>
        <v/>
      </c>
      <c r="FC775" s="45" t="str">
        <f t="shared" si="3608"/>
        <v/>
      </c>
      <c r="FD775" s="35"/>
      <c r="HW775" s="181"/>
      <c r="IY775" s="33"/>
      <c r="IZ775" s="46"/>
      <c r="JA775" s="44"/>
      <c r="JB775" s="44"/>
      <c r="JC775" s="44"/>
      <c r="JD775" s="44"/>
      <c r="JE775" s="44"/>
      <c r="JF775" s="44"/>
      <c r="JG775" s="25"/>
      <c r="JH775" s="60"/>
      <c r="JI775" s="247"/>
      <c r="JJ775" s="44"/>
      <c r="JK775" s="45"/>
      <c r="JL775" s="35"/>
      <c r="JM775" s="27"/>
      <c r="JN775" s="46"/>
      <c r="JO775" s="44"/>
      <c r="JP775" s="44"/>
      <c r="JQ775" s="44"/>
      <c r="JR775" s="44"/>
      <c r="JS775" s="44"/>
      <c r="JT775" s="44"/>
      <c r="JU775" s="25"/>
      <c r="JV775" s="62"/>
      <c r="JW775" s="247"/>
      <c r="JX775" s="44"/>
      <c r="JY775" s="45"/>
      <c r="JZ775" s="92"/>
      <c r="KA775" s="245"/>
      <c r="KB775" s="46"/>
      <c r="KC775" s="44"/>
      <c r="KD775" s="44"/>
      <c r="KE775" s="44"/>
      <c r="KF775" s="44"/>
      <c r="KG775" s="44"/>
      <c r="KH775" s="44"/>
      <c r="KI775" s="25"/>
      <c r="KJ775" s="60"/>
      <c r="KK775" s="247"/>
      <c r="KL775" s="44"/>
      <c r="KM775" s="45"/>
      <c r="KN775" s="35"/>
      <c r="KO775" s="27"/>
      <c r="KP775" s="46"/>
      <c r="KQ775" s="44"/>
      <c r="KR775" s="44"/>
      <c r="KS775" s="44"/>
      <c r="KT775" s="44"/>
      <c r="KU775" s="44"/>
      <c r="KV775" s="44"/>
      <c r="KW775" s="25"/>
      <c r="KX775" s="60"/>
      <c r="KY775" s="247"/>
      <c r="KZ775" s="44"/>
      <c r="LA775" s="45"/>
      <c r="LB775" s="35"/>
      <c r="LC775" s="27"/>
      <c r="LD775" s="240"/>
      <c r="LE775" s="238"/>
      <c r="LF775" s="252" t="str">
        <f>IF(LE775="","",LE775-LE772)</f>
        <v/>
      </c>
      <c r="LG775" s="238"/>
      <c r="LH775" s="238"/>
      <c r="LI775" s="238"/>
      <c r="LJ775" s="87"/>
      <c r="LK775" s="238"/>
      <c r="LL775" s="72"/>
      <c r="LM775" s="247"/>
      <c r="LN775" s="87" t="str">
        <f t="shared" si="3379"/>
        <v/>
      </c>
      <c r="LO775" s="242"/>
      <c r="LP775" s="35"/>
      <c r="LQ775" s="27"/>
      <c r="LR775" s="46"/>
      <c r="LS775" s="247"/>
      <c r="LT775" s="44" t="str">
        <f t="shared" si="3678"/>
        <v/>
      </c>
      <c r="LU775" s="44"/>
      <c r="LV775" s="44"/>
      <c r="LW775" s="44"/>
      <c r="LX775" s="44" t="str">
        <f t="shared" si="3679"/>
        <v/>
      </c>
      <c r="LY775" s="44"/>
      <c r="LZ775" s="44"/>
      <c r="MA775" s="44"/>
      <c r="MB775" s="44" t="str">
        <f t="shared" si="3648"/>
        <v/>
      </c>
      <c r="MC775" s="45" t="str">
        <f t="shared" si="3649"/>
        <v/>
      </c>
      <c r="MD775" s="35"/>
      <c r="ME775" s="27"/>
      <c r="MF775" s="46"/>
      <c r="MG775" s="247"/>
      <c r="MH775" s="44" t="str">
        <f t="shared" si="3680"/>
        <v/>
      </c>
      <c r="MI775" s="44"/>
      <c r="MJ775" s="44"/>
      <c r="MK775" s="44"/>
      <c r="ML775" s="44" t="str">
        <f t="shared" si="3681"/>
        <v/>
      </c>
      <c r="MM775" s="44"/>
      <c r="MN775" s="44"/>
      <c r="MO775" s="44"/>
      <c r="MP775" s="44" t="str">
        <f t="shared" si="3652"/>
        <v/>
      </c>
      <c r="MQ775" s="45" t="str">
        <f t="shared" si="3653"/>
        <v/>
      </c>
      <c r="MR775" s="35"/>
      <c r="MS775" s="27"/>
      <c r="MT775" s="46"/>
      <c r="MU775" s="247"/>
      <c r="MV775" s="44" t="str">
        <f t="shared" si="3682"/>
        <v/>
      </c>
      <c r="MW775" s="44"/>
      <c r="MX775" s="44"/>
      <c r="MY775" s="44"/>
      <c r="MZ775" s="44" t="str">
        <f t="shared" si="3683"/>
        <v/>
      </c>
      <c r="NA775" s="44"/>
      <c r="NB775" s="44"/>
      <c r="NC775" s="44"/>
      <c r="ND775" s="44" t="str">
        <f t="shared" si="3656"/>
        <v/>
      </c>
      <c r="NE775" s="45" t="str">
        <f t="shared" si="3657"/>
        <v/>
      </c>
      <c r="NF775" s="35"/>
      <c r="NG775" s="27"/>
      <c r="NH775" s="46"/>
      <c r="NI775" s="247"/>
      <c r="NJ775" s="44" t="str">
        <f t="shared" si="3684"/>
        <v/>
      </c>
      <c r="NK775" s="44"/>
      <c r="NL775" s="44"/>
      <c r="NM775" s="44"/>
      <c r="NN775" s="44" t="str">
        <f t="shared" si="3685"/>
        <v/>
      </c>
      <c r="NO775" s="44"/>
      <c r="NP775" s="44"/>
      <c r="NQ775" s="44"/>
      <c r="NR775" s="44" t="str">
        <f t="shared" si="3660"/>
        <v/>
      </c>
      <c r="NS775" s="45" t="str">
        <f t="shared" si="3661"/>
        <v/>
      </c>
      <c r="NT775" s="35"/>
    </row>
    <row r="776" spans="1:384" ht="15.75" thickBot="1" x14ac:dyDescent="0.25">
      <c r="A776" s="38"/>
      <c r="B776" s="39"/>
      <c r="C776" s="40"/>
      <c r="D776" s="40"/>
      <c r="E776" s="40"/>
      <c r="F776" s="140"/>
      <c r="G776" s="140"/>
      <c r="H776" s="42"/>
      <c r="I776" s="44"/>
      <c r="J776" s="44" t="str">
        <f t="shared" si="3662"/>
        <v/>
      </c>
      <c r="K776" s="44"/>
      <c r="L776" s="44"/>
      <c r="M776" s="44"/>
      <c r="N776" s="44" t="str">
        <f t="shared" si="3663"/>
        <v/>
      </c>
      <c r="O776" s="44"/>
      <c r="P776" s="44"/>
      <c r="Q776" s="44"/>
      <c r="R776" s="44" t="str">
        <f t="shared" si="3516"/>
        <v/>
      </c>
      <c r="S776" s="45" t="str">
        <f t="shared" si="3517"/>
        <v/>
      </c>
      <c r="T776" s="35"/>
      <c r="U776" s="27"/>
      <c r="V776" s="46"/>
      <c r="W776" s="247"/>
      <c r="X776" s="44" t="str">
        <f t="shared" si="3664"/>
        <v/>
      </c>
      <c r="Y776" s="44"/>
      <c r="Z776" s="44"/>
      <c r="AA776" s="44"/>
      <c r="AB776" s="44" t="str">
        <f t="shared" si="3665"/>
        <v/>
      </c>
      <c r="AC776" s="44"/>
      <c r="AD776" s="44"/>
      <c r="AE776" s="44"/>
      <c r="AF776" s="44" t="str">
        <f t="shared" si="3518"/>
        <v/>
      </c>
      <c r="AG776" s="45" t="str">
        <f t="shared" si="3519"/>
        <v/>
      </c>
      <c r="AH776" s="35"/>
      <c r="AI776" s="27"/>
      <c r="AJ776" s="46"/>
      <c r="AK776" s="44"/>
      <c r="AL776" s="44" t="str">
        <f t="shared" si="3666"/>
        <v/>
      </c>
      <c r="AM776" s="44"/>
      <c r="AN776" s="44" t="str">
        <f t="shared" si="3667"/>
        <v/>
      </c>
      <c r="AO776" s="44"/>
      <c r="AP776" s="44" t="str">
        <f t="shared" si="3668"/>
        <v/>
      </c>
      <c r="AQ776" s="44"/>
      <c r="AR776" s="44"/>
      <c r="AS776" s="44"/>
      <c r="AT776" s="44" t="str">
        <f t="shared" si="3520"/>
        <v/>
      </c>
      <c r="AU776" s="45" t="str">
        <f t="shared" si="3484"/>
        <v/>
      </c>
      <c r="AV776" s="35"/>
      <c r="AW776" s="27"/>
      <c r="AX776" s="46"/>
      <c r="AY776" s="44"/>
      <c r="AZ776" s="44" t="str">
        <f t="shared" si="3669"/>
        <v/>
      </c>
      <c r="BA776" s="44"/>
      <c r="BB776" s="44" t="str">
        <f t="shared" si="3670"/>
        <v/>
      </c>
      <c r="BC776" s="44"/>
      <c r="BD776" s="44" t="str">
        <f t="shared" si="3671"/>
        <v/>
      </c>
      <c r="BE776" s="44"/>
      <c r="BF776" s="44"/>
      <c r="BG776" s="44"/>
      <c r="BH776" s="44" t="str">
        <f t="shared" si="3521"/>
        <v/>
      </c>
      <c r="BI776" s="45" t="str">
        <f t="shared" si="3522"/>
        <v/>
      </c>
      <c r="BJ776" s="35"/>
      <c r="BK776" s="50"/>
      <c r="BL776" s="74"/>
      <c r="BM776" s="75"/>
      <c r="BN776" s="75"/>
      <c r="BO776" s="75"/>
      <c r="BP776" s="75"/>
      <c r="BQ776" s="75"/>
      <c r="BR776" s="75"/>
      <c r="BS776" s="75"/>
      <c r="BT776" s="77"/>
      <c r="BU776" s="251"/>
      <c r="BV776" s="75"/>
      <c r="BW776" s="79"/>
      <c r="BX776" s="35"/>
      <c r="BY776" s="27"/>
      <c r="BZ776" s="74"/>
      <c r="CA776" s="75"/>
      <c r="CB776" s="75"/>
      <c r="CC776" s="75"/>
      <c r="CD776" s="75"/>
      <c r="CE776" s="75"/>
      <c r="CF776" s="75"/>
      <c r="CG776" s="75"/>
      <c r="CH776" s="77"/>
      <c r="CI776" s="251"/>
      <c r="CJ776" s="75"/>
      <c r="CK776" s="79"/>
      <c r="CL776" s="35"/>
      <c r="CM776" s="27"/>
      <c r="CN776" s="74"/>
      <c r="CO776" s="75"/>
      <c r="CP776" s="75"/>
      <c r="CQ776" s="75"/>
      <c r="CR776" s="75"/>
      <c r="CS776" s="75"/>
      <c r="CT776" s="75"/>
      <c r="CU776" s="75"/>
      <c r="CV776" s="77"/>
      <c r="CW776" s="251"/>
      <c r="CX776" s="75"/>
      <c r="CY776" s="79"/>
      <c r="CZ776" s="35"/>
      <c r="DA776" s="58"/>
      <c r="DB776" s="74"/>
      <c r="DC776" s="75"/>
      <c r="DD776" s="75"/>
      <c r="DE776" s="75"/>
      <c r="DF776" s="75"/>
      <c r="DG776" s="75"/>
      <c r="DH776" s="75"/>
      <c r="DI776" s="75"/>
      <c r="DJ776" s="85"/>
      <c r="DK776" s="251"/>
      <c r="DL776" s="75"/>
      <c r="DM776" s="79"/>
      <c r="DN776" s="35"/>
      <c r="DO776" s="27"/>
      <c r="DP776" s="74"/>
      <c r="DQ776" s="75"/>
      <c r="DR776" s="75"/>
      <c r="DS776" s="75"/>
      <c r="DT776" s="75"/>
      <c r="DU776" s="75"/>
      <c r="DV776" s="75"/>
      <c r="DW776" s="75"/>
      <c r="DX776" s="77"/>
      <c r="DY776" s="256"/>
      <c r="DZ776" s="75"/>
      <c r="EA776" s="79"/>
      <c r="EB776" s="35"/>
      <c r="EC776" s="27"/>
      <c r="ED776" s="46"/>
      <c r="EE776" s="247"/>
      <c r="EF776" s="44" t="str">
        <f t="shared" si="3672"/>
        <v/>
      </c>
      <c r="EG776" s="44"/>
      <c r="EH776" s="44"/>
      <c r="EI776" s="44"/>
      <c r="EJ776" s="44" t="str">
        <f t="shared" si="3673"/>
        <v/>
      </c>
      <c r="EK776" s="44"/>
      <c r="EL776" s="44"/>
      <c r="EM776" s="44"/>
      <c r="EN776" s="44" t="str">
        <f t="shared" si="3602"/>
        <v/>
      </c>
      <c r="EO776" s="45" t="str">
        <f t="shared" si="3603"/>
        <v/>
      </c>
      <c r="EP776" s="35"/>
      <c r="EQ776" s="27"/>
      <c r="ER776" s="46"/>
      <c r="ES776" s="44"/>
      <c r="ET776" s="44" t="str">
        <f t="shared" si="3674"/>
        <v/>
      </c>
      <c r="EU776" s="44"/>
      <c r="EV776" s="44" t="str">
        <f t="shared" si="3675"/>
        <v/>
      </c>
      <c r="EW776" s="44"/>
      <c r="EX776" s="44" t="str">
        <f t="shared" si="3676"/>
        <v/>
      </c>
      <c r="EY776" s="44"/>
      <c r="EZ776" s="44"/>
      <c r="FA776" s="44"/>
      <c r="FB776" s="44" t="str">
        <f t="shared" si="3607"/>
        <v/>
      </c>
      <c r="FC776" s="45" t="str">
        <f t="shared" si="3608"/>
        <v/>
      </c>
      <c r="FD776" s="35"/>
      <c r="HW776" s="181"/>
      <c r="IY776" s="33"/>
      <c r="IZ776" s="74"/>
      <c r="JA776" s="75"/>
      <c r="JB776" s="75"/>
      <c r="JC776" s="75"/>
      <c r="JD776" s="75"/>
      <c r="JE776" s="75"/>
      <c r="JF776" s="75"/>
      <c r="JG776" s="75"/>
      <c r="JH776" s="77"/>
      <c r="JI776" s="251"/>
      <c r="JJ776" s="75"/>
      <c r="JK776" s="79"/>
      <c r="JL776" s="35"/>
      <c r="JM776" s="27"/>
      <c r="JN776" s="74"/>
      <c r="JO776" s="75"/>
      <c r="JP776" s="75"/>
      <c r="JQ776" s="75"/>
      <c r="JR776" s="75"/>
      <c r="JS776" s="75"/>
      <c r="JT776" s="75"/>
      <c r="JU776" s="75"/>
      <c r="JV776" s="77"/>
      <c r="JW776" s="251"/>
      <c r="JX776" s="75"/>
      <c r="JY776" s="79"/>
      <c r="JZ776" s="35"/>
      <c r="KA776" s="245"/>
      <c r="KB776" s="74"/>
      <c r="KC776" s="75"/>
      <c r="KD776" s="75"/>
      <c r="KE776" s="75"/>
      <c r="KF776" s="75"/>
      <c r="KG776" s="75"/>
      <c r="KH776" s="75"/>
      <c r="KI776" s="75"/>
      <c r="KJ776" s="85"/>
      <c r="KK776" s="251"/>
      <c r="KL776" s="75"/>
      <c r="KM776" s="79"/>
      <c r="KN776" s="92"/>
      <c r="KO776" s="27"/>
      <c r="KP776" s="74"/>
      <c r="KQ776" s="75"/>
      <c r="KR776" s="75"/>
      <c r="KS776" s="75"/>
      <c r="KT776" s="75"/>
      <c r="KU776" s="75"/>
      <c r="KV776" s="75"/>
      <c r="KW776" s="75"/>
      <c r="KX776" s="77"/>
      <c r="KY776" s="251"/>
      <c r="KZ776" s="75"/>
      <c r="LA776" s="79"/>
      <c r="LB776" s="35"/>
      <c r="LC776" s="27"/>
      <c r="LD776" s="46"/>
      <c r="LE776" s="44"/>
      <c r="LF776" s="44"/>
      <c r="LG776" s="44"/>
      <c r="LH776" s="44"/>
      <c r="LI776" s="44"/>
      <c r="LJ776" s="44"/>
      <c r="LK776" s="44"/>
      <c r="LL776" s="60"/>
      <c r="LM776" s="247"/>
      <c r="LN776" s="44" t="str">
        <f t="shared" si="3379"/>
        <v/>
      </c>
      <c r="LO776" s="45"/>
      <c r="LP776" s="35"/>
      <c r="LQ776" s="27"/>
      <c r="LR776" s="46"/>
      <c r="LS776" s="247"/>
      <c r="LT776" s="44" t="str">
        <f t="shared" si="3678"/>
        <v/>
      </c>
      <c r="LU776" s="44"/>
      <c r="LV776" s="44"/>
      <c r="LW776" s="44"/>
      <c r="LX776" s="44" t="str">
        <f t="shared" si="3679"/>
        <v/>
      </c>
      <c r="LY776" s="44"/>
      <c r="LZ776" s="44"/>
      <c r="MA776" s="44"/>
      <c r="MB776" s="44" t="str">
        <f t="shared" si="3648"/>
        <v/>
      </c>
      <c r="MC776" s="45" t="str">
        <f t="shared" si="3649"/>
        <v/>
      </c>
      <c r="MD776" s="35"/>
      <c r="ME776" s="27"/>
      <c r="MF776" s="46"/>
      <c r="MG776" s="247"/>
      <c r="MH776" s="44" t="str">
        <f t="shared" si="3680"/>
        <v/>
      </c>
      <c r="MI776" s="44"/>
      <c r="MJ776" s="44"/>
      <c r="MK776" s="44"/>
      <c r="ML776" s="44" t="str">
        <f t="shared" si="3681"/>
        <v/>
      </c>
      <c r="MM776" s="44"/>
      <c r="MN776" s="44"/>
      <c r="MO776" s="44"/>
      <c r="MP776" s="44" t="str">
        <f t="shared" si="3652"/>
        <v/>
      </c>
      <c r="MQ776" s="45" t="str">
        <f t="shared" si="3653"/>
        <v/>
      </c>
      <c r="MR776" s="35"/>
      <c r="MS776" s="27"/>
      <c r="MT776" s="46"/>
      <c r="MU776" s="247"/>
      <c r="MV776" s="44" t="str">
        <f t="shared" si="3682"/>
        <v/>
      </c>
      <c r="MW776" s="44"/>
      <c r="MX776" s="44"/>
      <c r="MY776" s="44"/>
      <c r="MZ776" s="44" t="str">
        <f t="shared" si="3683"/>
        <v/>
      </c>
      <c r="NA776" s="44"/>
      <c r="NB776" s="44"/>
      <c r="NC776" s="44"/>
      <c r="ND776" s="44" t="str">
        <f t="shared" si="3656"/>
        <v/>
      </c>
      <c r="NE776" s="45" t="str">
        <f t="shared" si="3657"/>
        <v/>
      </c>
      <c r="NF776" s="35"/>
      <c r="NG776" s="27"/>
      <c r="NH776" s="46"/>
      <c r="NI776" s="247"/>
      <c r="NJ776" s="44" t="str">
        <f t="shared" si="3684"/>
        <v/>
      </c>
      <c r="NK776" s="44"/>
      <c r="NL776" s="44"/>
      <c r="NM776" s="44"/>
      <c r="NN776" s="44" t="str">
        <f t="shared" si="3685"/>
        <v/>
      </c>
      <c r="NO776" s="44"/>
      <c r="NP776" s="44"/>
      <c r="NQ776" s="44"/>
      <c r="NR776" s="44" t="str">
        <f t="shared" si="3660"/>
        <v/>
      </c>
      <c r="NS776" s="45" t="str">
        <f t="shared" si="3661"/>
        <v/>
      </c>
      <c r="NT776" s="35"/>
    </row>
    <row r="777" spans="1:384" ht="16.5" thickTop="1" thickBot="1" x14ac:dyDescent="0.25">
      <c r="A777" s="38"/>
      <c r="B777" s="39"/>
      <c r="C777" s="40"/>
      <c r="D777" s="40"/>
      <c r="E777" s="40"/>
      <c r="F777" s="140"/>
      <c r="G777" s="140"/>
      <c r="H777" s="42"/>
      <c r="I777" s="44"/>
      <c r="J777" s="44" t="str">
        <f t="shared" si="3662"/>
        <v/>
      </c>
      <c r="K777" s="44"/>
      <c r="L777" s="44"/>
      <c r="M777" s="44"/>
      <c r="N777" s="44" t="str">
        <f t="shared" si="3663"/>
        <v/>
      </c>
      <c r="O777" s="44"/>
      <c r="P777" s="44"/>
      <c r="Q777" s="44"/>
      <c r="R777" s="44" t="str">
        <f t="shared" si="3516"/>
        <v/>
      </c>
      <c r="S777" s="45" t="str">
        <f t="shared" si="3517"/>
        <v/>
      </c>
      <c r="T777" s="35"/>
      <c r="U777" s="27"/>
      <c r="V777" s="46"/>
      <c r="W777" s="247"/>
      <c r="X777" s="44" t="str">
        <f t="shared" si="3664"/>
        <v/>
      </c>
      <c r="Y777" s="44"/>
      <c r="Z777" s="44"/>
      <c r="AA777" s="44"/>
      <c r="AB777" s="44" t="str">
        <f t="shared" si="3665"/>
        <v/>
      </c>
      <c r="AC777" s="44"/>
      <c r="AD777" s="44"/>
      <c r="AE777" s="44"/>
      <c r="AF777" s="44" t="str">
        <f t="shared" si="3518"/>
        <v/>
      </c>
      <c r="AG777" s="45" t="str">
        <f t="shared" si="3519"/>
        <v/>
      </c>
      <c r="AH777" s="35"/>
      <c r="AI777" s="27"/>
      <c r="AJ777" s="46"/>
      <c r="AK777" s="44"/>
      <c r="AL777" s="44" t="str">
        <f t="shared" si="3666"/>
        <v/>
      </c>
      <c r="AM777" s="44"/>
      <c r="AN777" s="44" t="str">
        <f t="shared" si="3667"/>
        <v/>
      </c>
      <c r="AO777" s="44"/>
      <c r="AP777" s="44" t="str">
        <f t="shared" si="3668"/>
        <v/>
      </c>
      <c r="AQ777" s="44"/>
      <c r="AR777" s="44"/>
      <c r="AS777" s="44"/>
      <c r="AT777" s="44" t="str">
        <f t="shared" si="3520"/>
        <v/>
      </c>
      <c r="AU777" s="45" t="str">
        <f t="shared" si="3484"/>
        <v/>
      </c>
      <c r="AV777" s="35"/>
      <c r="AW777" s="27"/>
      <c r="AX777" s="46"/>
      <c r="AY777" s="44"/>
      <c r="AZ777" s="44" t="str">
        <f t="shared" si="3669"/>
        <v/>
      </c>
      <c r="BA777" s="44"/>
      <c r="BB777" s="44" t="str">
        <f t="shared" si="3670"/>
        <v/>
      </c>
      <c r="BC777" s="44"/>
      <c r="BD777" s="44" t="str">
        <f t="shared" si="3671"/>
        <v/>
      </c>
      <c r="BE777" s="44"/>
      <c r="BF777" s="44"/>
      <c r="BG777" s="44"/>
      <c r="BH777" s="44" t="str">
        <f t="shared" si="3521"/>
        <v/>
      </c>
      <c r="BI777" s="45" t="str">
        <f t="shared" si="3522"/>
        <v/>
      </c>
      <c r="BJ777" s="35"/>
      <c r="BK777" s="50"/>
      <c r="BL777" s="240" t="str">
        <f>IF($A744="","",$A744)</f>
        <v/>
      </c>
      <c r="BM777" s="238"/>
      <c r="BN777" s="238" t="str">
        <f t="shared" ref="BN777:BN788" si="3738">IF(BM777="","",BM777-BM773)</f>
        <v/>
      </c>
      <c r="BO777" s="238"/>
      <c r="BP777" s="87" t="str">
        <f t="shared" ref="BP777:BP788" si="3739">IF(BO777="","",BO777-BO773)</f>
        <v/>
      </c>
      <c r="BQ777" s="238"/>
      <c r="BR777" s="238" t="str">
        <f t="shared" si="3385"/>
        <v/>
      </c>
      <c r="BS777" s="238"/>
      <c r="BT777" s="241" t="str">
        <f t="shared" ref="BT777:BT788" si="3740">IF(BM777="","",BT773)</f>
        <v/>
      </c>
      <c r="BU777" s="239" t="str">
        <f t="shared" ref="BU777:BU788" si="3741">IF(BN777="","",BU773)</f>
        <v/>
      </c>
      <c r="BV777" s="87" t="str">
        <f t="shared" si="3507"/>
        <v/>
      </c>
      <c r="BW777" s="89" t="str">
        <f t="shared" si="3508"/>
        <v/>
      </c>
      <c r="BX777" s="35"/>
      <c r="BY777" s="27"/>
      <c r="BZ777" s="240" t="str">
        <f>IF($A744="","",$A744)</f>
        <v/>
      </c>
      <c r="CA777" s="238"/>
      <c r="CB777" s="238" t="str">
        <f t="shared" ref="CB777:CB788" si="3742">IF(CA777="","",CA777-CA773)</f>
        <v/>
      </c>
      <c r="CC777" s="238"/>
      <c r="CD777" s="87" t="str">
        <f t="shared" ref="CD777:CD788" si="3743">IF(CC777="","",CC777-CC773)</f>
        <v/>
      </c>
      <c r="CE777" s="238"/>
      <c r="CF777" s="238" t="str">
        <f t="shared" si="3718"/>
        <v/>
      </c>
      <c r="CG777" s="238"/>
      <c r="CH777" s="241" t="str">
        <f t="shared" si="3719"/>
        <v/>
      </c>
      <c r="CI777" s="239" t="str">
        <f t="shared" si="3720"/>
        <v/>
      </c>
      <c r="CJ777" s="87" t="str">
        <f t="shared" si="3721"/>
        <v/>
      </c>
      <c r="CK777" s="89" t="str">
        <f t="shared" si="3722"/>
        <v/>
      </c>
      <c r="CL777" s="35"/>
      <c r="CM777" s="27"/>
      <c r="CN777" s="240" t="str">
        <f>IF($A744="","",$A744)</f>
        <v/>
      </c>
      <c r="CO777" s="238"/>
      <c r="CP777" s="238" t="str">
        <f t="shared" ref="CP777:CP788" si="3744">IF(CO777="","",CO777-CO773)</f>
        <v/>
      </c>
      <c r="CQ777" s="238"/>
      <c r="CR777" s="87" t="str">
        <f t="shared" ref="CR777:CR788" si="3745">IF(CQ777="","",CQ777-CQ773)</f>
        <v/>
      </c>
      <c r="CS777" s="238"/>
      <c r="CT777" s="238" t="str">
        <f t="shared" si="3723"/>
        <v/>
      </c>
      <c r="CU777" s="238"/>
      <c r="CV777" s="241" t="str">
        <f t="shared" si="3724"/>
        <v/>
      </c>
      <c r="CW777" s="239" t="str">
        <f t="shared" si="3725"/>
        <v/>
      </c>
      <c r="CX777" s="87" t="str">
        <f t="shared" si="3726"/>
        <v/>
      </c>
      <c r="CY777" s="89" t="str">
        <f t="shared" si="3727"/>
        <v/>
      </c>
      <c r="CZ777" s="35"/>
      <c r="DA777" s="58"/>
      <c r="DB777" s="240" t="str">
        <f>IF($A744="","",$A744)</f>
        <v/>
      </c>
      <c r="DC777" s="238"/>
      <c r="DD777" s="238" t="str">
        <f t="shared" ref="DD777:DD788" si="3746">IF(DC777="","",DC777-DC773)</f>
        <v/>
      </c>
      <c r="DE777" s="238"/>
      <c r="DF777" s="87" t="str">
        <f t="shared" ref="DF777:DF788" si="3747">IF(DE777="","",DE777-DE773)</f>
        <v/>
      </c>
      <c r="DG777" s="238"/>
      <c r="DH777" s="238" t="str">
        <f t="shared" si="3728"/>
        <v/>
      </c>
      <c r="DI777" s="238"/>
      <c r="DJ777" s="241" t="str">
        <f t="shared" si="3729"/>
        <v/>
      </c>
      <c r="DK777" s="239" t="str">
        <f t="shared" si="3730"/>
        <v/>
      </c>
      <c r="DL777" s="87" t="str">
        <f t="shared" si="3731"/>
        <v/>
      </c>
      <c r="DM777" s="89" t="str">
        <f t="shared" si="3732"/>
        <v/>
      </c>
      <c r="DN777" s="35"/>
      <c r="DO777" s="27"/>
      <c r="DP777" s="240" t="str">
        <f>IF($A744="","",$A744)</f>
        <v/>
      </c>
      <c r="DQ777" s="238"/>
      <c r="DR777" s="238" t="str">
        <f t="shared" ref="DR777:DR788" si="3748">IF(DQ777="","",DQ777-DQ773)</f>
        <v/>
      </c>
      <c r="DS777" s="238"/>
      <c r="DT777" s="87" t="str">
        <f t="shared" ref="DT777:DT788" si="3749">IF(DS777="","",DS777-DS773)</f>
        <v/>
      </c>
      <c r="DU777" s="238"/>
      <c r="DV777" s="238" t="str">
        <f t="shared" si="3733"/>
        <v/>
      </c>
      <c r="DW777" s="238"/>
      <c r="DX777" s="241" t="str">
        <f t="shared" si="3734"/>
        <v/>
      </c>
      <c r="DY777" s="239" t="str">
        <f t="shared" si="3735"/>
        <v/>
      </c>
      <c r="DZ777" s="87" t="str">
        <f t="shared" si="3736"/>
        <v/>
      </c>
      <c r="EA777" s="89" t="str">
        <f t="shared" si="3737"/>
        <v/>
      </c>
      <c r="EB777" s="35"/>
      <c r="EC777" s="27"/>
      <c r="ED777" s="46"/>
      <c r="EE777" s="247"/>
      <c r="EF777" s="44" t="str">
        <f t="shared" si="3672"/>
        <v/>
      </c>
      <c r="EG777" s="44"/>
      <c r="EH777" s="44"/>
      <c r="EI777" s="44"/>
      <c r="EJ777" s="44" t="str">
        <f t="shared" si="3673"/>
        <v/>
      </c>
      <c r="EK777" s="44"/>
      <c r="EL777" s="44"/>
      <c r="EM777" s="44"/>
      <c r="EN777" s="44" t="str">
        <f t="shared" si="3602"/>
        <v/>
      </c>
      <c r="EO777" s="45" t="str">
        <f t="shared" si="3603"/>
        <v/>
      </c>
      <c r="EP777" s="35"/>
      <c r="EQ777" s="27"/>
      <c r="ER777" s="46"/>
      <c r="ES777" s="44"/>
      <c r="ET777" s="44" t="str">
        <f t="shared" si="3674"/>
        <v/>
      </c>
      <c r="EU777" s="44"/>
      <c r="EV777" s="44" t="str">
        <f t="shared" si="3675"/>
        <v/>
      </c>
      <c r="EW777" s="44"/>
      <c r="EX777" s="44" t="str">
        <f t="shared" si="3676"/>
        <v/>
      </c>
      <c r="EY777" s="44"/>
      <c r="EZ777" s="44"/>
      <c r="FA777" s="44"/>
      <c r="FB777" s="44" t="str">
        <f t="shared" si="3607"/>
        <v/>
      </c>
      <c r="FC777" s="45" t="str">
        <f t="shared" si="3608"/>
        <v/>
      </c>
      <c r="FD777" s="35"/>
      <c r="HW777" s="181"/>
      <c r="IY777" s="33"/>
      <c r="IZ777" s="240" t="str">
        <f>IF($A744="","",$A744)</f>
        <v/>
      </c>
      <c r="JA777" s="238"/>
      <c r="JB777" s="238" t="str">
        <f t="shared" ref="JB777:JB788" si="3750">IF(JA777="","",JA777-JA773)</f>
        <v/>
      </c>
      <c r="JC777" s="238"/>
      <c r="JD777" s="87" t="str">
        <f t="shared" ref="JD777:JD788" si="3751">IF(JC777="","",JC777-JC773)</f>
        <v/>
      </c>
      <c r="JE777" s="238"/>
      <c r="JF777" s="238" t="str">
        <f t="shared" ref="JF777:JF788" si="3752">IF(JE777="","",JE773+JG773-JE777)</f>
        <v/>
      </c>
      <c r="JG777" s="238"/>
      <c r="JH777" s="241" t="str">
        <f t="shared" ref="JH777:JH788" si="3753">IF(JA777="","",JH773)</f>
        <v/>
      </c>
      <c r="JI777" s="239" t="str">
        <f t="shared" ref="JI777:JI788" si="3754">IF(JB777="","",JI773)</f>
        <v/>
      </c>
      <c r="JJ777" s="87" t="str">
        <f t="shared" ref="JJ777:JJ788" si="3755">IF(JE777="","",JF777*JI777)</f>
        <v/>
      </c>
      <c r="JK777" s="89" t="str">
        <f t="shared" ref="JK777:JK788" si="3756">IF(JF777="","",JJ777/(JB777*100))</f>
        <v/>
      </c>
      <c r="JL777" s="35"/>
      <c r="JM777" s="27"/>
      <c r="JN777" s="240" t="str">
        <f>IF($A744="","",$A744)</f>
        <v/>
      </c>
      <c r="JO777" s="238"/>
      <c r="JP777" s="238" t="str">
        <f t="shared" ref="JP777:JP788" si="3757">IF(JO777="","",JO777-JO773)</f>
        <v/>
      </c>
      <c r="JQ777" s="238"/>
      <c r="JR777" s="87" t="str">
        <f t="shared" ref="JR777:JR788" si="3758">IF(JQ777="","",JQ777-JQ773)</f>
        <v/>
      </c>
      <c r="JS777" s="238"/>
      <c r="JT777" s="238" t="str">
        <f t="shared" ref="JT777:JT788" si="3759">IF(JS777="","",JS773+JU773-JS777)</f>
        <v/>
      </c>
      <c r="JU777" s="238"/>
      <c r="JV777" s="241" t="str">
        <f t="shared" ref="JV777:JV788" si="3760">IF(JO777="","",JV773)</f>
        <v/>
      </c>
      <c r="JW777" s="239" t="str">
        <f t="shared" ref="JW777:JW788" si="3761">IF(JP777="","",JW773)</f>
        <v/>
      </c>
      <c r="JX777" s="87" t="str">
        <f t="shared" ref="JX777:JX788" si="3762">IF(JS777="","",JT777*JW777)</f>
        <v/>
      </c>
      <c r="JY777" s="89" t="str">
        <f t="shared" ref="JY777:JY788" si="3763">IF(JT777="","",JX777/(JP777*100))</f>
        <v/>
      </c>
      <c r="JZ777" s="35"/>
      <c r="KA777" s="245"/>
      <c r="KB777" s="240" t="str">
        <f>IF($A744="","",$A744)</f>
        <v/>
      </c>
      <c r="KC777" s="238"/>
      <c r="KD777" s="238" t="str">
        <f t="shared" ref="KD777:KD788" si="3764">IF(KC777="","",KC777-KC773)</f>
        <v/>
      </c>
      <c r="KE777" s="238"/>
      <c r="KF777" s="87" t="str">
        <f t="shared" ref="KF777:KF788" si="3765">IF(KE777="","",KE777-KE773)</f>
        <v/>
      </c>
      <c r="KG777" s="238"/>
      <c r="KH777" s="238" t="str">
        <f t="shared" ref="KH777:KH788" si="3766">IF(KG777="","",KG773+KI773-KG777)</f>
        <v/>
      </c>
      <c r="KI777" s="238"/>
      <c r="KJ777" s="241" t="str">
        <f t="shared" ref="KJ777:KJ788" si="3767">IF(KC777="","",KJ773)</f>
        <v/>
      </c>
      <c r="KK777" s="239" t="str">
        <f t="shared" ref="KK777:KK788" si="3768">IF(KD777="","",KK773)</f>
        <v/>
      </c>
      <c r="KL777" s="87" t="str">
        <f t="shared" ref="KL777:KL788" si="3769">IF(KG777="","",KH777*KK777)</f>
        <v/>
      </c>
      <c r="KM777" s="89" t="str">
        <f t="shared" ref="KM777:KM788" si="3770">IF(KH777="","",KL777/(KD777*100))</f>
        <v/>
      </c>
      <c r="KN777" s="35"/>
      <c r="KO777" s="27"/>
      <c r="KP777" s="240" t="str">
        <f>IF($A744="","",$A744)</f>
        <v/>
      </c>
      <c r="KQ777" s="238"/>
      <c r="KR777" s="238" t="str">
        <f t="shared" ref="KR777:KR788" si="3771">IF(KQ777="","",KQ777-KQ773)</f>
        <v/>
      </c>
      <c r="KS777" s="238"/>
      <c r="KT777" s="87" t="str">
        <f t="shared" ref="KT777:KT787" si="3772">IF(KS777="","",KS777-KS773)</f>
        <v/>
      </c>
      <c r="KU777" s="238"/>
      <c r="KV777" s="238" t="str">
        <f t="shared" ref="KV777:KV787" si="3773">IF(KU777="","",KU773+KW773-KU777)</f>
        <v/>
      </c>
      <c r="KW777" s="238"/>
      <c r="KX777" s="241" t="str">
        <f t="shared" ref="KX777:KX788" si="3774">IF(KQ777="","",KX773)</f>
        <v/>
      </c>
      <c r="KY777" s="239" t="str">
        <f t="shared" ref="KY777:KY788" si="3775">IF(KR777="","",KY773)</f>
        <v/>
      </c>
      <c r="KZ777" s="87" t="str">
        <f t="shared" ref="KZ777:KZ788" si="3776">IF(KU777="","",KV777*KY777)</f>
        <v/>
      </c>
      <c r="LA777" s="89" t="str">
        <f t="shared" ref="LA777:LA788" si="3777">IF(KV777="","",KZ777/(KR777*100))</f>
        <v/>
      </c>
      <c r="LB777" s="35"/>
      <c r="LC777" s="27"/>
      <c r="LD777" s="74"/>
      <c r="LE777" s="75"/>
      <c r="LF777" s="75"/>
      <c r="LG777" s="75"/>
      <c r="LH777" s="75"/>
      <c r="LI777" s="75"/>
      <c r="LJ777" s="75"/>
      <c r="LK777" s="75"/>
      <c r="LL777" s="77"/>
      <c r="LM777" s="251"/>
      <c r="LN777" s="75" t="str">
        <f t="shared" si="3379"/>
        <v/>
      </c>
      <c r="LO777" s="79"/>
      <c r="LP777" s="35"/>
      <c r="LQ777" s="27"/>
      <c r="LR777" s="46"/>
      <c r="LS777" s="247"/>
      <c r="LT777" s="44" t="str">
        <f t="shared" si="3678"/>
        <v/>
      </c>
      <c r="LU777" s="44"/>
      <c r="LV777" s="44"/>
      <c r="LW777" s="44"/>
      <c r="LX777" s="44" t="str">
        <f t="shared" si="3679"/>
        <v/>
      </c>
      <c r="LY777" s="44"/>
      <c r="LZ777" s="44"/>
      <c r="MA777" s="44"/>
      <c r="MB777" s="44" t="str">
        <f t="shared" si="3648"/>
        <v/>
      </c>
      <c r="MC777" s="45" t="str">
        <f t="shared" si="3649"/>
        <v/>
      </c>
      <c r="MD777" s="35"/>
      <c r="ME777" s="27"/>
      <c r="MF777" s="46"/>
      <c r="MG777" s="247"/>
      <c r="MH777" s="44" t="str">
        <f t="shared" si="3680"/>
        <v/>
      </c>
      <c r="MI777" s="44"/>
      <c r="MJ777" s="44"/>
      <c r="MK777" s="44"/>
      <c r="ML777" s="44" t="str">
        <f t="shared" si="3681"/>
        <v/>
      </c>
      <c r="MM777" s="44"/>
      <c r="MN777" s="44"/>
      <c r="MO777" s="44"/>
      <c r="MP777" s="44" t="str">
        <f t="shared" si="3652"/>
        <v/>
      </c>
      <c r="MQ777" s="45" t="str">
        <f t="shared" si="3653"/>
        <v/>
      </c>
      <c r="MR777" s="35"/>
      <c r="MS777" s="27"/>
      <c r="MT777" s="46"/>
      <c r="MU777" s="247"/>
      <c r="MV777" s="44" t="str">
        <f t="shared" si="3682"/>
        <v/>
      </c>
      <c r="MW777" s="44"/>
      <c r="MX777" s="44"/>
      <c r="MY777" s="44"/>
      <c r="MZ777" s="44" t="str">
        <f t="shared" si="3683"/>
        <v/>
      </c>
      <c r="NA777" s="44"/>
      <c r="NB777" s="44"/>
      <c r="NC777" s="44"/>
      <c r="ND777" s="44" t="str">
        <f t="shared" si="3656"/>
        <v/>
      </c>
      <c r="NE777" s="45" t="str">
        <f t="shared" si="3657"/>
        <v/>
      </c>
      <c r="NF777" s="35"/>
      <c r="NG777" s="27"/>
      <c r="NH777" s="46"/>
      <c r="NI777" s="247"/>
      <c r="NJ777" s="44" t="str">
        <f t="shared" si="3684"/>
        <v/>
      </c>
      <c r="NK777" s="44"/>
      <c r="NL777" s="44"/>
      <c r="NM777" s="44"/>
      <c r="NN777" s="44" t="str">
        <f t="shared" si="3685"/>
        <v/>
      </c>
      <c r="NO777" s="44"/>
      <c r="NP777" s="44"/>
      <c r="NQ777" s="44"/>
      <c r="NR777" s="44" t="str">
        <f t="shared" si="3660"/>
        <v/>
      </c>
      <c r="NS777" s="45" t="str">
        <f t="shared" si="3661"/>
        <v/>
      </c>
      <c r="NT777" s="35"/>
    </row>
    <row r="778" spans="1:384" ht="15.75" thickTop="1" x14ac:dyDescent="0.2">
      <c r="A778" s="38"/>
      <c r="B778" s="39"/>
      <c r="C778" s="40"/>
      <c r="D778" s="40"/>
      <c r="E778" s="40"/>
      <c r="F778" s="140"/>
      <c r="G778" s="140"/>
      <c r="H778" s="42"/>
      <c r="I778" s="44"/>
      <c r="J778" s="44" t="str">
        <f t="shared" si="3662"/>
        <v/>
      </c>
      <c r="K778" s="44"/>
      <c r="L778" s="44"/>
      <c r="M778" s="44"/>
      <c r="N778" s="44" t="str">
        <f t="shared" si="3663"/>
        <v/>
      </c>
      <c r="O778" s="44"/>
      <c r="P778" s="44"/>
      <c r="Q778" s="44"/>
      <c r="R778" s="44" t="str">
        <f t="shared" si="3516"/>
        <v/>
      </c>
      <c r="S778" s="45" t="str">
        <f t="shared" si="3517"/>
        <v/>
      </c>
      <c r="T778" s="35"/>
      <c r="U778" s="27"/>
      <c r="V778" s="46"/>
      <c r="W778" s="247"/>
      <c r="X778" s="44" t="str">
        <f t="shared" si="3664"/>
        <v/>
      </c>
      <c r="Y778" s="44"/>
      <c r="Z778" s="44"/>
      <c r="AA778" s="44"/>
      <c r="AB778" s="44" t="str">
        <f t="shared" si="3665"/>
        <v/>
      </c>
      <c r="AC778" s="44"/>
      <c r="AD778" s="44"/>
      <c r="AE778" s="44"/>
      <c r="AF778" s="44" t="str">
        <f t="shared" si="3518"/>
        <v/>
      </c>
      <c r="AG778" s="45" t="str">
        <f t="shared" si="3519"/>
        <v/>
      </c>
      <c r="AH778" s="35"/>
      <c r="AI778" s="27"/>
      <c r="AJ778" s="46"/>
      <c r="AK778" s="44"/>
      <c r="AL778" s="44" t="str">
        <f t="shared" si="3666"/>
        <v/>
      </c>
      <c r="AM778" s="44"/>
      <c r="AN778" s="44" t="str">
        <f t="shared" si="3667"/>
        <v/>
      </c>
      <c r="AO778" s="44"/>
      <c r="AP778" s="44" t="str">
        <f t="shared" si="3668"/>
        <v/>
      </c>
      <c r="AQ778" s="44"/>
      <c r="AR778" s="44"/>
      <c r="AS778" s="44"/>
      <c r="AT778" s="44" t="str">
        <f t="shared" si="3520"/>
        <v/>
      </c>
      <c r="AU778" s="45" t="str">
        <f t="shared" si="3484"/>
        <v/>
      </c>
      <c r="AV778" s="35"/>
      <c r="AW778" s="27"/>
      <c r="AX778" s="46"/>
      <c r="AY778" s="44"/>
      <c r="AZ778" s="44" t="str">
        <f t="shared" si="3669"/>
        <v/>
      </c>
      <c r="BA778" s="44"/>
      <c r="BB778" s="44" t="str">
        <f t="shared" si="3670"/>
        <v/>
      </c>
      <c r="BC778" s="44"/>
      <c r="BD778" s="44" t="str">
        <f t="shared" si="3671"/>
        <v/>
      </c>
      <c r="BE778" s="44"/>
      <c r="BF778" s="44"/>
      <c r="BG778" s="44"/>
      <c r="BH778" s="44" t="str">
        <f t="shared" si="3521"/>
        <v/>
      </c>
      <c r="BI778" s="45" t="str">
        <f t="shared" si="3522"/>
        <v/>
      </c>
      <c r="BJ778" s="35"/>
      <c r="BK778" s="50"/>
      <c r="BL778" s="46"/>
      <c r="BM778" s="44"/>
      <c r="BN778" s="44" t="str">
        <f t="shared" si="3738"/>
        <v/>
      </c>
      <c r="BO778" s="44"/>
      <c r="BP778" s="44" t="str">
        <f t="shared" si="3739"/>
        <v/>
      </c>
      <c r="BQ778" s="44"/>
      <c r="BR778" s="44" t="str">
        <f t="shared" si="3385"/>
        <v/>
      </c>
      <c r="BS778" s="44"/>
      <c r="BT778" s="60" t="str">
        <f t="shared" si="3740"/>
        <v/>
      </c>
      <c r="BU778" s="247" t="str">
        <f t="shared" si="3741"/>
        <v/>
      </c>
      <c r="BV778" s="44" t="str">
        <f t="shared" si="3507"/>
        <v/>
      </c>
      <c r="BW778" s="45" t="str">
        <f t="shared" si="3508"/>
        <v/>
      </c>
      <c r="BX778" s="35"/>
      <c r="BY778" s="27"/>
      <c r="BZ778" s="46"/>
      <c r="CA778" s="44"/>
      <c r="CB778" s="44" t="str">
        <f t="shared" si="3742"/>
        <v/>
      </c>
      <c r="CC778" s="44"/>
      <c r="CD778" s="44" t="str">
        <f t="shared" si="3743"/>
        <v/>
      </c>
      <c r="CE778" s="44"/>
      <c r="CF778" s="44" t="str">
        <f t="shared" si="3718"/>
        <v/>
      </c>
      <c r="CG778" s="44"/>
      <c r="CH778" s="60" t="str">
        <f t="shared" si="3719"/>
        <v/>
      </c>
      <c r="CI778" s="247" t="str">
        <f t="shared" si="3720"/>
        <v/>
      </c>
      <c r="CJ778" s="44" t="str">
        <f t="shared" si="3721"/>
        <v/>
      </c>
      <c r="CK778" s="45" t="str">
        <f t="shared" si="3722"/>
        <v/>
      </c>
      <c r="CL778" s="35"/>
      <c r="CM778" s="27"/>
      <c r="CN778" s="46"/>
      <c r="CO778" s="44"/>
      <c r="CP778" s="44" t="str">
        <f t="shared" si="3744"/>
        <v/>
      </c>
      <c r="CQ778" s="44"/>
      <c r="CR778" s="44" t="str">
        <f t="shared" si="3745"/>
        <v/>
      </c>
      <c r="CS778" s="44"/>
      <c r="CT778" s="44" t="str">
        <f t="shared" si="3723"/>
        <v/>
      </c>
      <c r="CU778" s="44"/>
      <c r="CV778" s="60" t="str">
        <f t="shared" si="3724"/>
        <v/>
      </c>
      <c r="CW778" s="247" t="str">
        <f t="shared" si="3725"/>
        <v/>
      </c>
      <c r="CX778" s="44" t="str">
        <f t="shared" si="3726"/>
        <v/>
      </c>
      <c r="CY778" s="45" t="str">
        <f t="shared" si="3727"/>
        <v/>
      </c>
      <c r="CZ778" s="35"/>
      <c r="DA778" s="58"/>
      <c r="DB778" s="46"/>
      <c r="DC778" s="44"/>
      <c r="DD778" s="44" t="str">
        <f t="shared" si="3746"/>
        <v/>
      </c>
      <c r="DE778" s="44"/>
      <c r="DF778" s="44" t="str">
        <f t="shared" si="3747"/>
        <v/>
      </c>
      <c r="DG778" s="44"/>
      <c r="DH778" s="44" t="str">
        <f t="shared" si="3728"/>
        <v/>
      </c>
      <c r="DI778" s="44"/>
      <c r="DJ778" s="60" t="str">
        <f t="shared" si="3729"/>
        <v/>
      </c>
      <c r="DK778" s="247" t="str">
        <f t="shared" si="3730"/>
        <v/>
      </c>
      <c r="DL778" s="44" t="str">
        <f t="shared" si="3731"/>
        <v/>
      </c>
      <c r="DM778" s="45" t="str">
        <f t="shared" si="3732"/>
        <v/>
      </c>
      <c r="DN778" s="35"/>
      <c r="DO778" s="27"/>
      <c r="DP778" s="46"/>
      <c r="DQ778" s="44"/>
      <c r="DR778" s="44" t="str">
        <f t="shared" si="3748"/>
        <v/>
      </c>
      <c r="DS778" s="44"/>
      <c r="DT778" s="44" t="str">
        <f t="shared" si="3749"/>
        <v/>
      </c>
      <c r="DU778" s="44"/>
      <c r="DV778" s="44" t="str">
        <f t="shared" si="3733"/>
        <v/>
      </c>
      <c r="DW778" s="44"/>
      <c r="DX778" s="60" t="str">
        <f t="shared" si="3734"/>
        <v/>
      </c>
      <c r="DY778" s="247" t="str">
        <f t="shared" si="3735"/>
        <v/>
      </c>
      <c r="DZ778" s="44" t="str">
        <f t="shared" si="3736"/>
        <v/>
      </c>
      <c r="EA778" s="45" t="str">
        <f t="shared" si="3737"/>
        <v/>
      </c>
      <c r="EB778" s="35"/>
      <c r="EC778" s="27"/>
      <c r="ED778" s="46"/>
      <c r="EE778" s="247"/>
      <c r="EF778" s="44" t="str">
        <f t="shared" si="3672"/>
        <v/>
      </c>
      <c r="EG778" s="44"/>
      <c r="EH778" s="44"/>
      <c r="EI778" s="44"/>
      <c r="EJ778" s="44" t="str">
        <f t="shared" si="3673"/>
        <v/>
      </c>
      <c r="EK778" s="44"/>
      <c r="EL778" s="44"/>
      <c r="EM778" s="44"/>
      <c r="EN778" s="44" t="str">
        <f t="shared" si="3602"/>
        <v/>
      </c>
      <c r="EO778" s="45" t="str">
        <f t="shared" si="3603"/>
        <v/>
      </c>
      <c r="EP778" s="35"/>
      <c r="EQ778" s="27"/>
      <c r="ER778" s="46"/>
      <c r="ES778" s="44"/>
      <c r="ET778" s="44" t="str">
        <f t="shared" si="3674"/>
        <v/>
      </c>
      <c r="EU778" s="44"/>
      <c r="EV778" s="44" t="str">
        <f t="shared" si="3675"/>
        <v/>
      </c>
      <c r="EW778" s="44"/>
      <c r="EX778" s="44" t="str">
        <f t="shared" si="3676"/>
        <v/>
      </c>
      <c r="EY778" s="44"/>
      <c r="EZ778" s="44"/>
      <c r="FA778" s="44"/>
      <c r="FB778" s="44" t="str">
        <f t="shared" si="3607"/>
        <v/>
      </c>
      <c r="FC778" s="45" t="str">
        <f t="shared" si="3608"/>
        <v/>
      </c>
      <c r="FD778" s="35"/>
      <c r="HW778" s="181"/>
      <c r="IY778" s="33"/>
      <c r="IZ778" s="46"/>
      <c r="JA778" s="44"/>
      <c r="JB778" s="44" t="str">
        <f t="shared" si="3750"/>
        <v/>
      </c>
      <c r="JC778" s="44"/>
      <c r="JD778" s="44" t="str">
        <f t="shared" si="3751"/>
        <v/>
      </c>
      <c r="JE778" s="44"/>
      <c r="JF778" s="44" t="str">
        <f t="shared" si="3752"/>
        <v/>
      </c>
      <c r="JG778" s="44"/>
      <c r="JH778" s="60" t="str">
        <f t="shared" si="3753"/>
        <v/>
      </c>
      <c r="JI778" s="247" t="str">
        <f t="shared" si="3754"/>
        <v/>
      </c>
      <c r="JJ778" s="44" t="str">
        <f t="shared" si="3755"/>
        <v/>
      </c>
      <c r="JK778" s="45" t="str">
        <f t="shared" si="3756"/>
        <v/>
      </c>
      <c r="JL778" s="35"/>
      <c r="JM778" s="27"/>
      <c r="JN778" s="46"/>
      <c r="JO778" s="44"/>
      <c r="JP778" s="44" t="str">
        <f t="shared" si="3757"/>
        <v/>
      </c>
      <c r="JQ778" s="44"/>
      <c r="JR778" s="44" t="str">
        <f t="shared" si="3758"/>
        <v/>
      </c>
      <c r="JS778" s="44"/>
      <c r="JT778" s="44" t="str">
        <f t="shared" si="3759"/>
        <v/>
      </c>
      <c r="JU778" s="44"/>
      <c r="JV778" s="60" t="str">
        <f t="shared" si="3760"/>
        <v/>
      </c>
      <c r="JW778" s="247" t="str">
        <f t="shared" si="3761"/>
        <v/>
      </c>
      <c r="JX778" s="44" t="str">
        <f t="shared" si="3762"/>
        <v/>
      </c>
      <c r="JY778" s="45" t="str">
        <f t="shared" si="3763"/>
        <v/>
      </c>
      <c r="JZ778" s="35"/>
      <c r="KA778" s="245"/>
      <c r="KB778" s="46"/>
      <c r="KC778" s="44"/>
      <c r="KD778" s="44" t="str">
        <f t="shared" si="3764"/>
        <v/>
      </c>
      <c r="KE778" s="44"/>
      <c r="KF778" s="44" t="str">
        <f t="shared" si="3765"/>
        <v/>
      </c>
      <c r="KG778" s="44"/>
      <c r="KH778" s="44" t="str">
        <f t="shared" si="3766"/>
        <v/>
      </c>
      <c r="KI778" s="44"/>
      <c r="KJ778" s="60" t="str">
        <f t="shared" si="3767"/>
        <v/>
      </c>
      <c r="KK778" s="247" t="str">
        <f t="shared" si="3768"/>
        <v/>
      </c>
      <c r="KL778" s="44" t="str">
        <f t="shared" si="3769"/>
        <v/>
      </c>
      <c r="KM778" s="45" t="str">
        <f t="shared" si="3770"/>
        <v/>
      </c>
      <c r="KN778" s="35"/>
      <c r="KO778" s="27"/>
      <c r="KP778" s="46"/>
      <c r="KQ778" s="44"/>
      <c r="KR778" s="44" t="str">
        <f t="shared" si="3771"/>
        <v/>
      </c>
      <c r="KS778" s="44"/>
      <c r="KT778" s="44" t="str">
        <f t="shared" si="3772"/>
        <v/>
      </c>
      <c r="KU778" s="44"/>
      <c r="KV778" s="44" t="str">
        <f t="shared" si="3773"/>
        <v/>
      </c>
      <c r="KW778" s="44"/>
      <c r="KX778" s="60" t="str">
        <f t="shared" si="3774"/>
        <v/>
      </c>
      <c r="KY778" s="247" t="str">
        <f t="shared" si="3775"/>
        <v/>
      </c>
      <c r="KZ778" s="44" t="str">
        <f t="shared" si="3776"/>
        <v/>
      </c>
      <c r="LA778" s="45" t="str">
        <f t="shared" si="3777"/>
        <v/>
      </c>
      <c r="LB778" s="35"/>
      <c r="LC778" s="27"/>
      <c r="LD778" s="240"/>
      <c r="LE778" s="238"/>
      <c r="LF778" s="252" t="str">
        <f>IF(LE778="","",LE778-LE775)</f>
        <v/>
      </c>
      <c r="LG778" s="238"/>
      <c r="LH778" s="238"/>
      <c r="LI778" s="238"/>
      <c r="LJ778" s="87"/>
      <c r="LK778" s="238"/>
      <c r="LL778" s="72"/>
      <c r="LM778" s="247"/>
      <c r="LN778" s="87" t="str">
        <f t="shared" si="3379"/>
        <v/>
      </c>
      <c r="LO778" s="242"/>
      <c r="LP778" s="35"/>
      <c r="LQ778" s="27"/>
      <c r="LR778" s="46"/>
      <c r="LS778" s="247"/>
      <c r="LT778" s="44" t="str">
        <f t="shared" si="3678"/>
        <v/>
      </c>
      <c r="LU778" s="44"/>
      <c r="LV778" s="44"/>
      <c r="LW778" s="44"/>
      <c r="LX778" s="44" t="str">
        <f t="shared" si="3679"/>
        <v/>
      </c>
      <c r="LY778" s="44"/>
      <c r="LZ778" s="44"/>
      <c r="MA778" s="44"/>
      <c r="MB778" s="44" t="str">
        <f t="shared" si="3648"/>
        <v/>
      </c>
      <c r="MC778" s="45" t="str">
        <f t="shared" si="3649"/>
        <v/>
      </c>
      <c r="MD778" s="35"/>
      <c r="ME778" s="27"/>
      <c r="MF778" s="46"/>
      <c r="MG778" s="247"/>
      <c r="MH778" s="44" t="str">
        <f t="shared" si="3680"/>
        <v/>
      </c>
      <c r="MI778" s="44"/>
      <c r="MJ778" s="44"/>
      <c r="MK778" s="44"/>
      <c r="ML778" s="44" t="str">
        <f t="shared" si="3681"/>
        <v/>
      </c>
      <c r="MM778" s="44"/>
      <c r="MN778" s="44"/>
      <c r="MO778" s="44"/>
      <c r="MP778" s="44" t="str">
        <f t="shared" si="3652"/>
        <v/>
      </c>
      <c r="MQ778" s="45" t="str">
        <f t="shared" si="3653"/>
        <v/>
      </c>
      <c r="MR778" s="35"/>
      <c r="MS778" s="27"/>
      <c r="MT778" s="46"/>
      <c r="MU778" s="247"/>
      <c r="MV778" s="44" t="str">
        <f t="shared" si="3682"/>
        <v/>
      </c>
      <c r="MW778" s="44"/>
      <c r="MX778" s="44"/>
      <c r="MY778" s="44"/>
      <c r="MZ778" s="44" t="str">
        <f t="shared" si="3683"/>
        <v/>
      </c>
      <c r="NA778" s="44"/>
      <c r="NB778" s="44"/>
      <c r="NC778" s="44"/>
      <c r="ND778" s="44" t="str">
        <f t="shared" si="3656"/>
        <v/>
      </c>
      <c r="NE778" s="45" t="str">
        <f t="shared" si="3657"/>
        <v/>
      </c>
      <c r="NF778" s="35"/>
      <c r="NG778" s="27"/>
      <c r="NH778" s="46"/>
      <c r="NI778" s="247"/>
      <c r="NJ778" s="44" t="str">
        <f t="shared" si="3684"/>
        <v/>
      </c>
      <c r="NK778" s="44"/>
      <c r="NL778" s="44"/>
      <c r="NM778" s="44"/>
      <c r="NN778" s="44" t="str">
        <f t="shared" si="3685"/>
        <v/>
      </c>
      <c r="NO778" s="44"/>
      <c r="NP778" s="44"/>
      <c r="NQ778" s="44"/>
      <c r="NR778" s="44" t="str">
        <f t="shared" si="3660"/>
        <v/>
      </c>
      <c r="NS778" s="45" t="str">
        <f t="shared" si="3661"/>
        <v/>
      </c>
      <c r="NT778" s="35"/>
    </row>
    <row r="779" spans="1:384" x14ac:dyDescent="0.2">
      <c r="A779" s="38"/>
      <c r="B779" s="39"/>
      <c r="C779" s="40"/>
      <c r="D779" s="40"/>
      <c r="E779" s="40"/>
      <c r="F779" s="140"/>
      <c r="G779" s="140"/>
      <c r="H779" s="42"/>
      <c r="I779" s="44"/>
      <c r="J779" s="44" t="str">
        <f t="shared" si="3662"/>
        <v/>
      </c>
      <c r="K779" s="44"/>
      <c r="L779" s="44"/>
      <c r="M779" s="44"/>
      <c r="N779" s="44" t="str">
        <f t="shared" si="3663"/>
        <v/>
      </c>
      <c r="O779" s="44"/>
      <c r="P779" s="44"/>
      <c r="Q779" s="44"/>
      <c r="R779" s="44" t="str">
        <f t="shared" si="3516"/>
        <v/>
      </c>
      <c r="S779" s="45" t="str">
        <f t="shared" si="3517"/>
        <v/>
      </c>
      <c r="T779" s="35"/>
      <c r="U779" s="27"/>
      <c r="V779" s="46"/>
      <c r="W779" s="247"/>
      <c r="X779" s="44" t="str">
        <f t="shared" si="3664"/>
        <v/>
      </c>
      <c r="Y779" s="44"/>
      <c r="Z779" s="44"/>
      <c r="AA779" s="44"/>
      <c r="AB779" s="44" t="str">
        <f t="shared" si="3665"/>
        <v/>
      </c>
      <c r="AC779" s="44"/>
      <c r="AD779" s="44"/>
      <c r="AE779" s="44"/>
      <c r="AF779" s="44" t="str">
        <f t="shared" si="3518"/>
        <v/>
      </c>
      <c r="AG779" s="45" t="str">
        <f t="shared" si="3519"/>
        <v/>
      </c>
      <c r="AH779" s="35"/>
      <c r="AI779" s="27"/>
      <c r="AJ779" s="46"/>
      <c r="AK779" s="44"/>
      <c r="AL779" s="44" t="str">
        <f t="shared" si="3666"/>
        <v/>
      </c>
      <c r="AM779" s="44"/>
      <c r="AN779" s="44" t="str">
        <f t="shared" si="3667"/>
        <v/>
      </c>
      <c r="AO779" s="44"/>
      <c r="AP779" s="44" t="str">
        <f t="shared" si="3668"/>
        <v/>
      </c>
      <c r="AQ779" s="44"/>
      <c r="AR779" s="44"/>
      <c r="AS779" s="44"/>
      <c r="AT779" s="44" t="str">
        <f t="shared" si="3520"/>
        <v/>
      </c>
      <c r="AU779" s="45" t="str">
        <f t="shared" si="3484"/>
        <v/>
      </c>
      <c r="AV779" s="35"/>
      <c r="AW779" s="27"/>
      <c r="AX779" s="46"/>
      <c r="AY779" s="44"/>
      <c r="AZ779" s="44" t="str">
        <f t="shared" si="3669"/>
        <v/>
      </c>
      <c r="BA779" s="44"/>
      <c r="BB779" s="44" t="str">
        <f t="shared" si="3670"/>
        <v/>
      </c>
      <c r="BC779" s="44"/>
      <c r="BD779" s="44" t="str">
        <f t="shared" si="3671"/>
        <v/>
      </c>
      <c r="BE779" s="44"/>
      <c r="BF779" s="44"/>
      <c r="BG779" s="44"/>
      <c r="BH779" s="44" t="str">
        <f t="shared" si="3521"/>
        <v/>
      </c>
      <c r="BI779" s="45" t="str">
        <f t="shared" si="3522"/>
        <v/>
      </c>
      <c r="BJ779" s="35"/>
      <c r="BK779" s="50"/>
      <c r="BL779" s="46"/>
      <c r="BM779" s="44"/>
      <c r="BN779" s="44" t="str">
        <f t="shared" si="3738"/>
        <v/>
      </c>
      <c r="BO779" s="44"/>
      <c r="BP779" s="44" t="str">
        <f t="shared" si="3739"/>
        <v/>
      </c>
      <c r="BQ779" s="44"/>
      <c r="BR779" s="44" t="str">
        <f t="shared" si="3385"/>
        <v/>
      </c>
      <c r="BS779" s="44"/>
      <c r="BT779" s="60" t="str">
        <f t="shared" si="3740"/>
        <v/>
      </c>
      <c r="BU779" s="247" t="str">
        <f t="shared" si="3741"/>
        <v/>
      </c>
      <c r="BV779" s="44" t="str">
        <f t="shared" si="3507"/>
        <v/>
      </c>
      <c r="BW779" s="45" t="str">
        <f t="shared" si="3508"/>
        <v/>
      </c>
      <c r="BX779" s="35"/>
      <c r="BY779" s="27"/>
      <c r="BZ779" s="46"/>
      <c r="CA779" s="44"/>
      <c r="CB779" s="44" t="str">
        <f t="shared" si="3742"/>
        <v/>
      </c>
      <c r="CC779" s="44"/>
      <c r="CD779" s="44" t="str">
        <f t="shared" si="3743"/>
        <v/>
      </c>
      <c r="CE779" s="44"/>
      <c r="CF779" s="44" t="str">
        <f t="shared" si="3718"/>
        <v/>
      </c>
      <c r="CG779" s="44"/>
      <c r="CH779" s="60" t="str">
        <f t="shared" si="3719"/>
        <v/>
      </c>
      <c r="CI779" s="247" t="str">
        <f t="shared" si="3720"/>
        <v/>
      </c>
      <c r="CJ779" s="44" t="str">
        <f t="shared" si="3721"/>
        <v/>
      </c>
      <c r="CK779" s="45" t="str">
        <f t="shared" si="3722"/>
        <v/>
      </c>
      <c r="CL779" s="35"/>
      <c r="CM779" s="27"/>
      <c r="CN779" s="46"/>
      <c r="CO779" s="44"/>
      <c r="CP779" s="44" t="str">
        <f t="shared" si="3744"/>
        <v/>
      </c>
      <c r="CQ779" s="44"/>
      <c r="CR779" s="44" t="str">
        <f t="shared" si="3745"/>
        <v/>
      </c>
      <c r="CS779" s="44"/>
      <c r="CT779" s="44" t="str">
        <f t="shared" si="3723"/>
        <v/>
      </c>
      <c r="CU779" s="44"/>
      <c r="CV779" s="60" t="str">
        <f t="shared" si="3724"/>
        <v/>
      </c>
      <c r="CW779" s="247" t="str">
        <f t="shared" si="3725"/>
        <v/>
      </c>
      <c r="CX779" s="44" t="str">
        <f t="shared" si="3726"/>
        <v/>
      </c>
      <c r="CY779" s="45" t="str">
        <f t="shared" si="3727"/>
        <v/>
      </c>
      <c r="CZ779" s="35"/>
      <c r="DA779" s="58"/>
      <c r="DB779" s="46"/>
      <c r="DC779" s="44"/>
      <c r="DD779" s="44" t="str">
        <f t="shared" si="3746"/>
        <v/>
      </c>
      <c r="DE779" s="44"/>
      <c r="DF779" s="44" t="str">
        <f t="shared" si="3747"/>
        <v/>
      </c>
      <c r="DG779" s="44"/>
      <c r="DH779" s="44" t="str">
        <f t="shared" si="3728"/>
        <v/>
      </c>
      <c r="DI779" s="44"/>
      <c r="DJ779" s="60" t="str">
        <f t="shared" si="3729"/>
        <v/>
      </c>
      <c r="DK779" s="247" t="str">
        <f t="shared" si="3730"/>
        <v/>
      </c>
      <c r="DL779" s="44" t="str">
        <f t="shared" si="3731"/>
        <v/>
      </c>
      <c r="DM779" s="45" t="str">
        <f t="shared" si="3732"/>
        <v/>
      </c>
      <c r="DN779" s="35"/>
      <c r="DO779" s="27"/>
      <c r="DP779" s="46"/>
      <c r="DQ779" s="44"/>
      <c r="DR779" s="44" t="str">
        <f t="shared" si="3748"/>
        <v/>
      </c>
      <c r="DS779" s="44"/>
      <c r="DT779" s="44" t="str">
        <f t="shared" si="3749"/>
        <v/>
      </c>
      <c r="DU779" s="44"/>
      <c r="DV779" s="44" t="str">
        <f t="shared" si="3733"/>
        <v/>
      </c>
      <c r="DW779" s="44"/>
      <c r="DX779" s="60" t="str">
        <f t="shared" si="3734"/>
        <v/>
      </c>
      <c r="DY779" s="247" t="str">
        <f t="shared" si="3735"/>
        <v/>
      </c>
      <c r="DZ779" s="44" t="str">
        <f t="shared" si="3736"/>
        <v/>
      </c>
      <c r="EA779" s="45" t="str">
        <f t="shared" si="3737"/>
        <v/>
      </c>
      <c r="EB779" s="35"/>
      <c r="EC779" s="27"/>
      <c r="ED779" s="46"/>
      <c r="EE779" s="247"/>
      <c r="EF779" s="44" t="str">
        <f t="shared" si="3672"/>
        <v/>
      </c>
      <c r="EG779" s="44"/>
      <c r="EH779" s="44"/>
      <c r="EI779" s="44"/>
      <c r="EJ779" s="44" t="str">
        <f t="shared" si="3673"/>
        <v/>
      </c>
      <c r="EK779" s="44"/>
      <c r="EL779" s="44"/>
      <c r="EM779" s="44"/>
      <c r="EN779" s="44" t="str">
        <f t="shared" si="3602"/>
        <v/>
      </c>
      <c r="EO779" s="45" t="str">
        <f t="shared" si="3603"/>
        <v/>
      </c>
      <c r="EP779" s="35"/>
      <c r="EQ779" s="27"/>
      <c r="ER779" s="46"/>
      <c r="ES779" s="44"/>
      <c r="ET779" s="44" t="str">
        <f t="shared" si="3674"/>
        <v/>
      </c>
      <c r="EU779" s="44"/>
      <c r="EV779" s="44" t="str">
        <f t="shared" si="3675"/>
        <v/>
      </c>
      <c r="EW779" s="44"/>
      <c r="EX779" s="44" t="str">
        <f t="shared" si="3676"/>
        <v/>
      </c>
      <c r="EY779" s="44"/>
      <c r="EZ779" s="44"/>
      <c r="FA779" s="44"/>
      <c r="FB779" s="44" t="str">
        <f t="shared" si="3607"/>
        <v/>
      </c>
      <c r="FC779" s="45" t="str">
        <f t="shared" si="3608"/>
        <v/>
      </c>
      <c r="FD779" s="35"/>
      <c r="HW779" s="181"/>
      <c r="IY779" s="33"/>
      <c r="IZ779" s="46"/>
      <c r="JA779" s="44"/>
      <c r="JB779" s="44" t="str">
        <f t="shared" si="3750"/>
        <v/>
      </c>
      <c r="JC779" s="44"/>
      <c r="JD779" s="44" t="str">
        <f t="shared" si="3751"/>
        <v/>
      </c>
      <c r="JE779" s="44"/>
      <c r="JF779" s="44" t="str">
        <f t="shared" si="3752"/>
        <v/>
      </c>
      <c r="JG779" s="44"/>
      <c r="JH779" s="60" t="str">
        <f t="shared" si="3753"/>
        <v/>
      </c>
      <c r="JI779" s="247" t="str">
        <f t="shared" si="3754"/>
        <v/>
      </c>
      <c r="JJ779" s="44" t="str">
        <f t="shared" si="3755"/>
        <v/>
      </c>
      <c r="JK779" s="45" t="str">
        <f t="shared" si="3756"/>
        <v/>
      </c>
      <c r="JL779" s="35"/>
      <c r="JM779" s="27"/>
      <c r="JN779" s="46"/>
      <c r="JO779" s="44"/>
      <c r="JP779" s="44" t="str">
        <f t="shared" si="3757"/>
        <v/>
      </c>
      <c r="JQ779" s="44"/>
      <c r="JR779" s="44" t="str">
        <f t="shared" si="3758"/>
        <v/>
      </c>
      <c r="JS779" s="44"/>
      <c r="JT779" s="44" t="str">
        <f t="shared" si="3759"/>
        <v/>
      </c>
      <c r="JU779" s="44"/>
      <c r="JV779" s="60" t="str">
        <f t="shared" si="3760"/>
        <v/>
      </c>
      <c r="JW779" s="247" t="str">
        <f t="shared" si="3761"/>
        <v/>
      </c>
      <c r="JX779" s="44" t="str">
        <f t="shared" si="3762"/>
        <v/>
      </c>
      <c r="JY779" s="45" t="str">
        <f t="shared" si="3763"/>
        <v/>
      </c>
      <c r="JZ779" s="35"/>
      <c r="KA779" s="245"/>
      <c r="KB779" s="46"/>
      <c r="KC779" s="44"/>
      <c r="KD779" s="44" t="str">
        <f t="shared" si="3764"/>
        <v/>
      </c>
      <c r="KE779" s="44"/>
      <c r="KF779" s="44" t="str">
        <f t="shared" si="3765"/>
        <v/>
      </c>
      <c r="KG779" s="44"/>
      <c r="KH779" s="44" t="str">
        <f t="shared" si="3766"/>
        <v/>
      </c>
      <c r="KI779" s="44"/>
      <c r="KJ779" s="60" t="str">
        <f t="shared" si="3767"/>
        <v/>
      </c>
      <c r="KK779" s="247" t="str">
        <f t="shared" si="3768"/>
        <v/>
      </c>
      <c r="KL779" s="44" t="str">
        <f t="shared" si="3769"/>
        <v/>
      </c>
      <c r="KM779" s="45" t="str">
        <f t="shared" si="3770"/>
        <v/>
      </c>
      <c r="KN779" s="35"/>
      <c r="KO779" s="27"/>
      <c r="KP779" s="46"/>
      <c r="KQ779" s="44"/>
      <c r="KR779" s="44" t="str">
        <f t="shared" si="3771"/>
        <v/>
      </c>
      <c r="KS779" s="44"/>
      <c r="KT779" s="44" t="str">
        <f t="shared" si="3772"/>
        <v/>
      </c>
      <c r="KU779" s="44"/>
      <c r="KV779" s="44" t="str">
        <f t="shared" si="3773"/>
        <v/>
      </c>
      <c r="KW779" s="44"/>
      <c r="KX779" s="60" t="str">
        <f t="shared" si="3774"/>
        <v/>
      </c>
      <c r="KY779" s="247" t="str">
        <f t="shared" si="3775"/>
        <v/>
      </c>
      <c r="KZ779" s="44" t="str">
        <f t="shared" si="3776"/>
        <v/>
      </c>
      <c r="LA779" s="45" t="str">
        <f t="shared" si="3777"/>
        <v/>
      </c>
      <c r="LB779" s="35"/>
      <c r="LC779" s="27"/>
      <c r="LD779" s="240"/>
      <c r="LE779" s="238"/>
      <c r="LF779" s="44"/>
      <c r="LG779" s="44"/>
      <c r="LH779" s="44"/>
      <c r="LI779" s="44"/>
      <c r="LJ779" s="44"/>
      <c r="LK779" s="44"/>
      <c r="LL779" s="60"/>
      <c r="LM779" s="247"/>
      <c r="LN779" s="44" t="str">
        <f t="shared" si="3379"/>
        <v/>
      </c>
      <c r="LO779" s="45"/>
      <c r="LP779" s="35"/>
      <c r="LQ779" s="27"/>
      <c r="LR779" s="46"/>
      <c r="LS779" s="247"/>
      <c r="LT779" s="44" t="str">
        <f t="shared" si="3678"/>
        <v/>
      </c>
      <c r="LU779" s="44"/>
      <c r="LV779" s="44"/>
      <c r="LW779" s="44"/>
      <c r="LX779" s="44" t="str">
        <f t="shared" si="3679"/>
        <v/>
      </c>
      <c r="LY779" s="44"/>
      <c r="LZ779" s="44"/>
      <c r="MA779" s="44"/>
      <c r="MB779" s="44" t="str">
        <f t="shared" si="3648"/>
        <v/>
      </c>
      <c r="MC779" s="45" t="str">
        <f t="shared" si="3649"/>
        <v/>
      </c>
      <c r="MD779" s="35"/>
      <c r="ME779" s="27"/>
      <c r="MF779" s="46"/>
      <c r="MG779" s="247"/>
      <c r="MH779" s="44" t="str">
        <f t="shared" si="3680"/>
        <v/>
      </c>
      <c r="MI779" s="44"/>
      <c r="MJ779" s="44"/>
      <c r="MK779" s="44"/>
      <c r="ML779" s="44" t="str">
        <f t="shared" si="3681"/>
        <v/>
      </c>
      <c r="MM779" s="44"/>
      <c r="MN779" s="44"/>
      <c r="MO779" s="44"/>
      <c r="MP779" s="44" t="str">
        <f t="shared" si="3652"/>
        <v/>
      </c>
      <c r="MQ779" s="45" t="str">
        <f t="shared" si="3653"/>
        <v/>
      </c>
      <c r="MR779" s="35"/>
      <c r="MS779" s="27"/>
      <c r="MT779" s="46"/>
      <c r="MU779" s="247"/>
      <c r="MV779" s="44" t="str">
        <f t="shared" si="3682"/>
        <v/>
      </c>
      <c r="MW779" s="44"/>
      <c r="MX779" s="44"/>
      <c r="MY779" s="44"/>
      <c r="MZ779" s="44" t="str">
        <f t="shared" si="3683"/>
        <v/>
      </c>
      <c r="NA779" s="44"/>
      <c r="NB779" s="44"/>
      <c r="NC779" s="44"/>
      <c r="ND779" s="44" t="str">
        <f t="shared" si="3656"/>
        <v/>
      </c>
      <c r="NE779" s="45" t="str">
        <f t="shared" si="3657"/>
        <v/>
      </c>
      <c r="NF779" s="35"/>
      <c r="NG779" s="27"/>
      <c r="NH779" s="46"/>
      <c r="NI779" s="247"/>
      <c r="NJ779" s="44" t="str">
        <f t="shared" si="3684"/>
        <v/>
      </c>
      <c r="NK779" s="44"/>
      <c r="NL779" s="44"/>
      <c r="NM779" s="44"/>
      <c r="NN779" s="44" t="str">
        <f t="shared" si="3685"/>
        <v/>
      </c>
      <c r="NO779" s="44"/>
      <c r="NP779" s="44"/>
      <c r="NQ779" s="44"/>
      <c r="NR779" s="44" t="str">
        <f t="shared" si="3660"/>
        <v/>
      </c>
      <c r="NS779" s="45" t="str">
        <f t="shared" si="3661"/>
        <v/>
      </c>
      <c r="NT779" s="35"/>
    </row>
    <row r="780" spans="1:384" ht="15.75" thickBot="1" x14ac:dyDescent="0.25">
      <c r="A780" s="38"/>
      <c r="B780" s="39"/>
      <c r="C780" s="40"/>
      <c r="D780" s="40"/>
      <c r="E780" s="40"/>
      <c r="F780" s="140"/>
      <c r="G780" s="140"/>
      <c r="H780" s="42"/>
      <c r="I780" s="44"/>
      <c r="J780" s="44" t="str">
        <f t="shared" si="3662"/>
        <v/>
      </c>
      <c r="K780" s="44"/>
      <c r="L780" s="44"/>
      <c r="M780" s="44"/>
      <c r="N780" s="44" t="str">
        <f t="shared" si="3663"/>
        <v/>
      </c>
      <c r="O780" s="44"/>
      <c r="P780" s="44"/>
      <c r="Q780" s="44"/>
      <c r="R780" s="44" t="str">
        <f t="shared" si="3516"/>
        <v/>
      </c>
      <c r="S780" s="45" t="str">
        <f t="shared" si="3517"/>
        <v/>
      </c>
      <c r="T780" s="35"/>
      <c r="U780" s="27"/>
      <c r="V780" s="46"/>
      <c r="W780" s="247"/>
      <c r="X780" s="44" t="str">
        <f t="shared" si="3664"/>
        <v/>
      </c>
      <c r="Y780" s="44"/>
      <c r="Z780" s="44"/>
      <c r="AA780" s="44"/>
      <c r="AB780" s="44" t="str">
        <f t="shared" si="3665"/>
        <v/>
      </c>
      <c r="AC780" s="44"/>
      <c r="AD780" s="44"/>
      <c r="AE780" s="44"/>
      <c r="AF780" s="44" t="str">
        <f t="shared" si="3518"/>
        <v/>
      </c>
      <c r="AG780" s="45" t="str">
        <f t="shared" si="3519"/>
        <v/>
      </c>
      <c r="AH780" s="35"/>
      <c r="AI780" s="27"/>
      <c r="AJ780" s="46"/>
      <c r="AK780" s="44"/>
      <c r="AL780" s="44" t="str">
        <f t="shared" si="3666"/>
        <v/>
      </c>
      <c r="AM780" s="44"/>
      <c r="AN780" s="44" t="str">
        <f t="shared" si="3667"/>
        <v/>
      </c>
      <c r="AO780" s="44"/>
      <c r="AP780" s="44" t="str">
        <f t="shared" si="3668"/>
        <v/>
      </c>
      <c r="AQ780" s="44"/>
      <c r="AR780" s="44"/>
      <c r="AS780" s="44"/>
      <c r="AT780" s="44" t="str">
        <f t="shared" si="3520"/>
        <v/>
      </c>
      <c r="AU780" s="45" t="str">
        <f t="shared" si="3484"/>
        <v/>
      </c>
      <c r="AV780" s="35"/>
      <c r="AW780" s="27"/>
      <c r="AX780" s="46"/>
      <c r="AY780" s="44"/>
      <c r="AZ780" s="44" t="str">
        <f t="shared" si="3669"/>
        <v/>
      </c>
      <c r="BA780" s="44"/>
      <c r="BB780" s="44" t="str">
        <f t="shared" si="3670"/>
        <v/>
      </c>
      <c r="BC780" s="44"/>
      <c r="BD780" s="44" t="str">
        <f t="shared" si="3671"/>
        <v/>
      </c>
      <c r="BE780" s="44"/>
      <c r="BF780" s="44"/>
      <c r="BG780" s="44"/>
      <c r="BH780" s="44" t="str">
        <f t="shared" si="3521"/>
        <v/>
      </c>
      <c r="BI780" s="45" t="str">
        <f t="shared" si="3522"/>
        <v/>
      </c>
      <c r="BJ780" s="35"/>
      <c r="BK780" s="50"/>
      <c r="BL780" s="74"/>
      <c r="BM780" s="75"/>
      <c r="BN780" s="75" t="str">
        <f t="shared" si="3738"/>
        <v/>
      </c>
      <c r="BO780" s="75"/>
      <c r="BP780" s="75" t="str">
        <f t="shared" si="3739"/>
        <v/>
      </c>
      <c r="BQ780" s="75"/>
      <c r="BR780" s="75" t="str">
        <f t="shared" si="3385"/>
        <v/>
      </c>
      <c r="BS780" s="75"/>
      <c r="BT780" s="77" t="str">
        <f t="shared" si="3740"/>
        <v/>
      </c>
      <c r="BU780" s="251" t="str">
        <f t="shared" si="3741"/>
        <v/>
      </c>
      <c r="BV780" s="75" t="str">
        <f t="shared" si="3507"/>
        <v/>
      </c>
      <c r="BW780" s="79" t="str">
        <f t="shared" si="3508"/>
        <v/>
      </c>
      <c r="BX780" s="35"/>
      <c r="BY780" s="27"/>
      <c r="BZ780" s="74"/>
      <c r="CA780" s="75"/>
      <c r="CB780" s="75" t="str">
        <f t="shared" si="3742"/>
        <v/>
      </c>
      <c r="CC780" s="75"/>
      <c r="CD780" s="75" t="str">
        <f t="shared" si="3743"/>
        <v/>
      </c>
      <c r="CE780" s="75"/>
      <c r="CF780" s="75" t="str">
        <f t="shared" si="3718"/>
        <v/>
      </c>
      <c r="CG780" s="75"/>
      <c r="CH780" s="77" t="str">
        <f t="shared" si="3719"/>
        <v/>
      </c>
      <c r="CI780" s="251" t="str">
        <f t="shared" si="3720"/>
        <v/>
      </c>
      <c r="CJ780" s="75" t="str">
        <f t="shared" si="3721"/>
        <v/>
      </c>
      <c r="CK780" s="79" t="str">
        <f t="shared" si="3722"/>
        <v/>
      </c>
      <c r="CL780" s="35"/>
      <c r="CM780" s="27"/>
      <c r="CN780" s="74"/>
      <c r="CO780" s="75"/>
      <c r="CP780" s="75" t="str">
        <f t="shared" si="3744"/>
        <v/>
      </c>
      <c r="CQ780" s="75"/>
      <c r="CR780" s="75" t="str">
        <f t="shared" si="3745"/>
        <v/>
      </c>
      <c r="CS780" s="75"/>
      <c r="CT780" s="75" t="str">
        <f t="shared" si="3723"/>
        <v/>
      </c>
      <c r="CU780" s="75"/>
      <c r="CV780" s="77" t="str">
        <f t="shared" si="3724"/>
        <v/>
      </c>
      <c r="CW780" s="251" t="str">
        <f t="shared" si="3725"/>
        <v/>
      </c>
      <c r="CX780" s="75" t="str">
        <f t="shared" si="3726"/>
        <v/>
      </c>
      <c r="CY780" s="79" t="str">
        <f t="shared" si="3727"/>
        <v/>
      </c>
      <c r="CZ780" s="35"/>
      <c r="DA780" s="58"/>
      <c r="DB780" s="74"/>
      <c r="DC780" s="75"/>
      <c r="DD780" s="75" t="str">
        <f t="shared" si="3746"/>
        <v/>
      </c>
      <c r="DE780" s="75"/>
      <c r="DF780" s="75" t="str">
        <f t="shared" si="3747"/>
        <v/>
      </c>
      <c r="DG780" s="75"/>
      <c r="DH780" s="75" t="str">
        <f t="shared" si="3728"/>
        <v/>
      </c>
      <c r="DI780" s="75"/>
      <c r="DJ780" s="77" t="str">
        <f t="shared" si="3729"/>
        <v/>
      </c>
      <c r="DK780" s="251" t="str">
        <f t="shared" si="3730"/>
        <v/>
      </c>
      <c r="DL780" s="75" t="str">
        <f t="shared" si="3731"/>
        <v/>
      </c>
      <c r="DM780" s="79" t="str">
        <f t="shared" si="3732"/>
        <v/>
      </c>
      <c r="DN780" s="35"/>
      <c r="DO780" s="27"/>
      <c r="DP780" s="74"/>
      <c r="DQ780" s="75"/>
      <c r="DR780" s="75" t="str">
        <f t="shared" si="3748"/>
        <v/>
      </c>
      <c r="DS780" s="75"/>
      <c r="DT780" s="75" t="str">
        <f t="shared" si="3749"/>
        <v/>
      </c>
      <c r="DU780" s="75"/>
      <c r="DV780" s="75" t="str">
        <f t="shared" si="3733"/>
        <v/>
      </c>
      <c r="DW780" s="75"/>
      <c r="DX780" s="77" t="str">
        <f t="shared" si="3734"/>
        <v/>
      </c>
      <c r="DY780" s="251" t="str">
        <f t="shared" si="3735"/>
        <v/>
      </c>
      <c r="DZ780" s="75" t="str">
        <f t="shared" si="3736"/>
        <v/>
      </c>
      <c r="EA780" s="79" t="str">
        <f t="shared" si="3737"/>
        <v/>
      </c>
      <c r="EB780" s="35"/>
      <c r="EC780" s="27"/>
      <c r="ED780" s="46"/>
      <c r="EE780" s="247"/>
      <c r="EF780" s="44" t="str">
        <f t="shared" si="3672"/>
        <v/>
      </c>
      <c r="EG780" s="44"/>
      <c r="EH780" s="44"/>
      <c r="EI780" s="44"/>
      <c r="EJ780" s="44" t="str">
        <f t="shared" si="3673"/>
        <v/>
      </c>
      <c r="EK780" s="44"/>
      <c r="EL780" s="44"/>
      <c r="EM780" s="44"/>
      <c r="EN780" s="44" t="str">
        <f t="shared" si="3602"/>
        <v/>
      </c>
      <c r="EO780" s="45" t="str">
        <f t="shared" si="3603"/>
        <v/>
      </c>
      <c r="EP780" s="35"/>
      <c r="EQ780" s="27"/>
      <c r="ER780" s="46"/>
      <c r="ES780" s="44"/>
      <c r="ET780" s="44" t="str">
        <f t="shared" si="3674"/>
        <v/>
      </c>
      <c r="EU780" s="44"/>
      <c r="EV780" s="44" t="str">
        <f t="shared" si="3675"/>
        <v/>
      </c>
      <c r="EW780" s="44"/>
      <c r="EX780" s="44" t="str">
        <f t="shared" si="3676"/>
        <v/>
      </c>
      <c r="EY780" s="44"/>
      <c r="EZ780" s="44"/>
      <c r="FA780" s="44"/>
      <c r="FB780" s="44" t="str">
        <f t="shared" si="3607"/>
        <v/>
      </c>
      <c r="FC780" s="45" t="str">
        <f t="shared" si="3608"/>
        <v/>
      </c>
      <c r="FD780" s="35"/>
      <c r="HW780" s="181"/>
      <c r="IY780" s="33"/>
      <c r="IZ780" s="74"/>
      <c r="JA780" s="75"/>
      <c r="JB780" s="75" t="str">
        <f t="shared" si="3750"/>
        <v/>
      </c>
      <c r="JC780" s="75"/>
      <c r="JD780" s="75" t="str">
        <f t="shared" si="3751"/>
        <v/>
      </c>
      <c r="JE780" s="75"/>
      <c r="JF780" s="75" t="str">
        <f t="shared" si="3752"/>
        <v/>
      </c>
      <c r="JG780" s="75"/>
      <c r="JH780" s="77" t="str">
        <f t="shared" si="3753"/>
        <v/>
      </c>
      <c r="JI780" s="251" t="str">
        <f t="shared" si="3754"/>
        <v/>
      </c>
      <c r="JJ780" s="75" t="str">
        <f t="shared" si="3755"/>
        <v/>
      </c>
      <c r="JK780" s="79" t="str">
        <f t="shared" si="3756"/>
        <v/>
      </c>
      <c r="JL780" s="35"/>
      <c r="JM780" s="27"/>
      <c r="JN780" s="74"/>
      <c r="JO780" s="75"/>
      <c r="JP780" s="75" t="str">
        <f t="shared" si="3757"/>
        <v/>
      </c>
      <c r="JQ780" s="75"/>
      <c r="JR780" s="75" t="str">
        <f t="shared" si="3758"/>
        <v/>
      </c>
      <c r="JS780" s="75"/>
      <c r="JT780" s="75" t="str">
        <f t="shared" si="3759"/>
        <v/>
      </c>
      <c r="JU780" s="75"/>
      <c r="JV780" s="77" t="str">
        <f t="shared" si="3760"/>
        <v/>
      </c>
      <c r="JW780" s="251" t="str">
        <f t="shared" si="3761"/>
        <v/>
      </c>
      <c r="JX780" s="75" t="str">
        <f t="shared" si="3762"/>
        <v/>
      </c>
      <c r="JY780" s="79" t="str">
        <f t="shared" si="3763"/>
        <v/>
      </c>
      <c r="JZ780" s="35"/>
      <c r="KA780" s="245"/>
      <c r="KB780" s="74"/>
      <c r="KC780" s="75"/>
      <c r="KD780" s="75" t="str">
        <f t="shared" si="3764"/>
        <v/>
      </c>
      <c r="KE780" s="75"/>
      <c r="KF780" s="75" t="str">
        <f t="shared" si="3765"/>
        <v/>
      </c>
      <c r="KG780" s="75"/>
      <c r="KH780" s="75" t="str">
        <f t="shared" si="3766"/>
        <v/>
      </c>
      <c r="KI780" s="75"/>
      <c r="KJ780" s="77" t="str">
        <f t="shared" si="3767"/>
        <v/>
      </c>
      <c r="KK780" s="251" t="str">
        <f t="shared" si="3768"/>
        <v/>
      </c>
      <c r="KL780" s="75" t="str">
        <f t="shared" si="3769"/>
        <v/>
      </c>
      <c r="KM780" s="79" t="str">
        <f t="shared" si="3770"/>
        <v/>
      </c>
      <c r="KN780" s="35"/>
      <c r="KO780" s="27"/>
      <c r="KP780" s="74"/>
      <c r="KQ780" s="75"/>
      <c r="KR780" s="75" t="str">
        <f t="shared" si="3771"/>
        <v/>
      </c>
      <c r="KS780" s="75"/>
      <c r="KT780" s="75" t="str">
        <f t="shared" si="3772"/>
        <v/>
      </c>
      <c r="KU780" s="75"/>
      <c r="KV780" s="75" t="str">
        <f t="shared" si="3773"/>
        <v/>
      </c>
      <c r="KW780" s="75"/>
      <c r="KX780" s="77" t="str">
        <f t="shared" si="3774"/>
        <v/>
      </c>
      <c r="KY780" s="251" t="str">
        <f t="shared" si="3775"/>
        <v/>
      </c>
      <c r="KZ780" s="75" t="str">
        <f t="shared" si="3776"/>
        <v/>
      </c>
      <c r="LA780" s="79" t="str">
        <f t="shared" si="3777"/>
        <v/>
      </c>
      <c r="LB780" s="35"/>
      <c r="LC780" s="27"/>
      <c r="LD780" s="253"/>
      <c r="LE780" s="236"/>
      <c r="LF780" s="75"/>
      <c r="LG780" s="75"/>
      <c r="LH780" s="75"/>
      <c r="LI780" s="75"/>
      <c r="LJ780" s="75"/>
      <c r="LK780" s="75"/>
      <c r="LL780" s="77"/>
      <c r="LM780" s="251"/>
      <c r="LN780" s="75" t="str">
        <f t="shared" si="3379"/>
        <v/>
      </c>
      <c r="LO780" s="79"/>
      <c r="LP780" s="35"/>
      <c r="LQ780" s="27"/>
      <c r="LR780" s="46"/>
      <c r="LS780" s="247"/>
      <c r="LT780" s="44" t="str">
        <f t="shared" si="3678"/>
        <v/>
      </c>
      <c r="LU780" s="44"/>
      <c r="LV780" s="44"/>
      <c r="LW780" s="44"/>
      <c r="LX780" s="44" t="str">
        <f t="shared" si="3679"/>
        <v/>
      </c>
      <c r="LY780" s="44"/>
      <c r="LZ780" s="44"/>
      <c r="MA780" s="44"/>
      <c r="MB780" s="44" t="str">
        <f t="shared" si="3648"/>
        <v/>
      </c>
      <c r="MC780" s="45" t="str">
        <f t="shared" si="3649"/>
        <v/>
      </c>
      <c r="MD780" s="35"/>
      <c r="ME780" s="27"/>
      <c r="MF780" s="46"/>
      <c r="MG780" s="247"/>
      <c r="MH780" s="44" t="str">
        <f t="shared" si="3680"/>
        <v/>
      </c>
      <c r="MI780" s="44"/>
      <c r="MJ780" s="44"/>
      <c r="MK780" s="44"/>
      <c r="ML780" s="44" t="str">
        <f t="shared" si="3681"/>
        <v/>
      </c>
      <c r="MM780" s="44"/>
      <c r="MN780" s="44"/>
      <c r="MO780" s="44"/>
      <c r="MP780" s="44" t="str">
        <f t="shared" si="3652"/>
        <v/>
      </c>
      <c r="MQ780" s="45" t="str">
        <f t="shared" si="3653"/>
        <v/>
      </c>
      <c r="MR780" s="35"/>
      <c r="MS780" s="27"/>
      <c r="MT780" s="46"/>
      <c r="MU780" s="247"/>
      <c r="MV780" s="44" t="str">
        <f t="shared" si="3682"/>
        <v/>
      </c>
      <c r="MW780" s="44"/>
      <c r="MX780" s="44"/>
      <c r="MY780" s="44"/>
      <c r="MZ780" s="44" t="str">
        <f t="shared" si="3683"/>
        <v/>
      </c>
      <c r="NA780" s="44"/>
      <c r="NB780" s="44"/>
      <c r="NC780" s="44"/>
      <c r="ND780" s="44" t="str">
        <f t="shared" si="3656"/>
        <v/>
      </c>
      <c r="NE780" s="45" t="str">
        <f t="shared" si="3657"/>
        <v/>
      </c>
      <c r="NF780" s="35"/>
      <c r="NG780" s="27"/>
      <c r="NH780" s="46"/>
      <c r="NI780" s="247"/>
      <c r="NJ780" s="44" t="str">
        <f t="shared" si="3684"/>
        <v/>
      </c>
      <c r="NK780" s="44"/>
      <c r="NL780" s="44"/>
      <c r="NM780" s="44"/>
      <c r="NN780" s="44" t="str">
        <f t="shared" si="3685"/>
        <v/>
      </c>
      <c r="NO780" s="44"/>
      <c r="NP780" s="44"/>
      <c r="NQ780" s="44"/>
      <c r="NR780" s="44" t="str">
        <f t="shared" si="3660"/>
        <v/>
      </c>
      <c r="NS780" s="45" t="str">
        <f t="shared" si="3661"/>
        <v/>
      </c>
      <c r="NT780" s="35"/>
    </row>
    <row r="781" spans="1:384" ht="15.75" thickTop="1" x14ac:dyDescent="0.2">
      <c r="A781" s="38"/>
      <c r="B781" s="39"/>
      <c r="C781" s="40"/>
      <c r="D781" s="40"/>
      <c r="E781" s="40"/>
      <c r="F781" s="140"/>
      <c r="G781" s="140"/>
      <c r="H781" s="42"/>
      <c r="I781" s="44"/>
      <c r="J781" s="44" t="str">
        <f t="shared" si="3662"/>
        <v/>
      </c>
      <c r="K781" s="44"/>
      <c r="L781" s="44"/>
      <c r="M781" s="44"/>
      <c r="N781" s="44" t="str">
        <f t="shared" si="3663"/>
        <v/>
      </c>
      <c r="O781" s="44"/>
      <c r="P781" s="44"/>
      <c r="Q781" s="44"/>
      <c r="R781" s="44" t="str">
        <f t="shared" si="3516"/>
        <v/>
      </c>
      <c r="S781" s="45" t="str">
        <f t="shared" si="3517"/>
        <v/>
      </c>
      <c r="T781" s="35"/>
      <c r="U781" s="27"/>
      <c r="V781" s="46"/>
      <c r="W781" s="247"/>
      <c r="X781" s="44"/>
      <c r="Y781" s="44"/>
      <c r="Z781" s="44"/>
      <c r="AA781" s="44"/>
      <c r="AB781" s="44"/>
      <c r="AC781" s="44"/>
      <c r="AD781" s="44"/>
      <c r="AE781" s="44"/>
      <c r="AF781" s="44"/>
      <c r="AG781" s="45"/>
      <c r="AH781" s="35"/>
      <c r="AI781" s="27"/>
      <c r="AJ781" s="46"/>
      <c r="AK781" s="44"/>
      <c r="AL781" s="44" t="str">
        <f t="shared" si="3666"/>
        <v/>
      </c>
      <c r="AM781" s="44"/>
      <c r="AN781" s="44" t="str">
        <f t="shared" si="3667"/>
        <v/>
      </c>
      <c r="AO781" s="44"/>
      <c r="AP781" s="44" t="str">
        <f t="shared" si="3668"/>
        <v/>
      </c>
      <c r="AQ781" s="44"/>
      <c r="AR781" s="44"/>
      <c r="AS781" s="44"/>
      <c r="AT781" s="44" t="str">
        <f t="shared" si="3520"/>
        <v/>
      </c>
      <c r="AU781" s="45" t="str">
        <f t="shared" si="3484"/>
        <v/>
      </c>
      <c r="AV781" s="35"/>
      <c r="AW781" s="27"/>
      <c r="AX781" s="46"/>
      <c r="AY781" s="44"/>
      <c r="AZ781" s="44" t="str">
        <f t="shared" si="3669"/>
        <v/>
      </c>
      <c r="BA781" s="44"/>
      <c r="BB781" s="44" t="str">
        <f t="shared" si="3670"/>
        <v/>
      </c>
      <c r="BC781" s="44"/>
      <c r="BD781" s="44" t="str">
        <f t="shared" si="3671"/>
        <v/>
      </c>
      <c r="BE781" s="44"/>
      <c r="BF781" s="44"/>
      <c r="BG781" s="44"/>
      <c r="BH781" s="44" t="str">
        <f t="shared" si="3521"/>
        <v/>
      </c>
      <c r="BI781" s="45" t="str">
        <f t="shared" si="3522"/>
        <v/>
      </c>
      <c r="BJ781" s="35"/>
      <c r="BK781" s="50"/>
      <c r="BL781" s="240" t="str">
        <f>IF($A745="","",$A745)</f>
        <v/>
      </c>
      <c r="BM781" s="238"/>
      <c r="BN781" s="238" t="str">
        <f t="shared" si="3738"/>
        <v/>
      </c>
      <c r="BO781" s="238"/>
      <c r="BP781" s="87" t="str">
        <f t="shared" si="3739"/>
        <v/>
      </c>
      <c r="BQ781" s="238"/>
      <c r="BR781" s="238" t="str">
        <f t="shared" si="3385"/>
        <v/>
      </c>
      <c r="BS781" s="238"/>
      <c r="BT781" s="241" t="str">
        <f t="shared" si="3740"/>
        <v/>
      </c>
      <c r="BU781" s="239" t="str">
        <f t="shared" si="3741"/>
        <v/>
      </c>
      <c r="BV781" s="44" t="str">
        <f t="shared" si="3507"/>
        <v/>
      </c>
      <c r="BW781" s="89" t="str">
        <f t="shared" si="3508"/>
        <v/>
      </c>
      <c r="BX781" s="35"/>
      <c r="BY781" s="27"/>
      <c r="BZ781" s="240" t="str">
        <f>IF($A745="","",$A745)</f>
        <v/>
      </c>
      <c r="CA781" s="238"/>
      <c r="CB781" s="238" t="str">
        <f t="shared" si="3742"/>
        <v/>
      </c>
      <c r="CC781" s="238"/>
      <c r="CD781" s="87" t="str">
        <f t="shared" si="3743"/>
        <v/>
      </c>
      <c r="CE781" s="238"/>
      <c r="CF781" s="238" t="str">
        <f t="shared" si="3718"/>
        <v/>
      </c>
      <c r="CG781" s="238"/>
      <c r="CH781" s="241" t="str">
        <f t="shared" si="3719"/>
        <v/>
      </c>
      <c r="CI781" s="239" t="str">
        <f t="shared" si="3720"/>
        <v/>
      </c>
      <c r="CJ781" s="44" t="str">
        <f t="shared" si="3721"/>
        <v/>
      </c>
      <c r="CK781" s="89" t="str">
        <f t="shared" si="3722"/>
        <v/>
      </c>
      <c r="CL781" s="35"/>
      <c r="CM781" s="27"/>
      <c r="CN781" s="240" t="str">
        <f>IF($A745="","",$A745)</f>
        <v/>
      </c>
      <c r="CO781" s="238"/>
      <c r="CP781" s="238" t="str">
        <f t="shared" si="3744"/>
        <v/>
      </c>
      <c r="CQ781" s="238"/>
      <c r="CR781" s="87" t="str">
        <f t="shared" si="3745"/>
        <v/>
      </c>
      <c r="CS781" s="238"/>
      <c r="CT781" s="238" t="str">
        <f t="shared" si="3723"/>
        <v/>
      </c>
      <c r="CU781" s="238"/>
      <c r="CV781" s="241" t="str">
        <f t="shared" si="3724"/>
        <v/>
      </c>
      <c r="CW781" s="239" t="str">
        <f t="shared" si="3725"/>
        <v/>
      </c>
      <c r="CX781" s="44" t="str">
        <f t="shared" si="3726"/>
        <v/>
      </c>
      <c r="CY781" s="89" t="str">
        <f t="shared" si="3727"/>
        <v/>
      </c>
      <c r="CZ781" s="35"/>
      <c r="DA781" s="58"/>
      <c r="DB781" s="240" t="str">
        <f>IF($A745="","",$A745)</f>
        <v/>
      </c>
      <c r="DC781" s="238"/>
      <c r="DD781" s="238" t="str">
        <f t="shared" si="3746"/>
        <v/>
      </c>
      <c r="DE781" s="238"/>
      <c r="DF781" s="87" t="str">
        <f t="shared" si="3747"/>
        <v/>
      </c>
      <c r="DG781" s="238"/>
      <c r="DH781" s="238" t="str">
        <f t="shared" si="3728"/>
        <v/>
      </c>
      <c r="DI781" s="238"/>
      <c r="DJ781" s="241" t="str">
        <f t="shared" si="3729"/>
        <v/>
      </c>
      <c r="DK781" s="239" t="str">
        <f t="shared" si="3730"/>
        <v/>
      </c>
      <c r="DL781" s="44" t="str">
        <f t="shared" si="3731"/>
        <v/>
      </c>
      <c r="DM781" s="89" t="str">
        <f t="shared" si="3732"/>
        <v/>
      </c>
      <c r="DN781" s="35"/>
      <c r="DO781" s="27"/>
      <c r="DP781" s="240" t="str">
        <f>IF($A745="","",$A745)</f>
        <v/>
      </c>
      <c r="DQ781" s="238"/>
      <c r="DR781" s="238" t="str">
        <f t="shared" si="3748"/>
        <v/>
      </c>
      <c r="DS781" s="238"/>
      <c r="DT781" s="87" t="str">
        <f t="shared" si="3749"/>
        <v/>
      </c>
      <c r="DU781" s="238"/>
      <c r="DV781" s="238" t="str">
        <f t="shared" si="3733"/>
        <v/>
      </c>
      <c r="DW781" s="238"/>
      <c r="DX781" s="241" t="str">
        <f t="shared" si="3734"/>
        <v/>
      </c>
      <c r="DY781" s="239" t="str">
        <f t="shared" si="3735"/>
        <v/>
      </c>
      <c r="DZ781" s="44" t="str">
        <f t="shared" si="3736"/>
        <v/>
      </c>
      <c r="EA781" s="89" t="str">
        <f t="shared" si="3737"/>
        <v/>
      </c>
      <c r="EB781" s="35"/>
      <c r="EC781" s="27"/>
      <c r="ED781" s="46"/>
      <c r="EE781" s="247"/>
      <c r="EF781" s="44"/>
      <c r="EG781" s="44"/>
      <c r="EH781" s="44"/>
      <c r="EI781" s="44"/>
      <c r="EJ781" s="44"/>
      <c r="EK781" s="44"/>
      <c r="EL781" s="44"/>
      <c r="EM781" s="44"/>
      <c r="EN781" s="44"/>
      <c r="EO781" s="45"/>
      <c r="EP781" s="35"/>
      <c r="EQ781" s="27"/>
      <c r="ER781" s="46"/>
      <c r="ES781" s="44"/>
      <c r="ET781" s="44" t="str">
        <f t="shared" si="3674"/>
        <v/>
      </c>
      <c r="EU781" s="44"/>
      <c r="EV781" s="44" t="str">
        <f t="shared" si="3675"/>
        <v/>
      </c>
      <c r="EW781" s="44"/>
      <c r="EX781" s="44" t="str">
        <f t="shared" si="3676"/>
        <v/>
      </c>
      <c r="EY781" s="44"/>
      <c r="EZ781" s="44"/>
      <c r="FA781" s="44"/>
      <c r="FB781" s="44" t="str">
        <f t="shared" si="3607"/>
        <v/>
      </c>
      <c r="FC781" s="45" t="str">
        <f t="shared" si="3608"/>
        <v/>
      </c>
      <c r="FD781" s="35"/>
      <c r="HW781" s="181"/>
      <c r="IY781" s="33"/>
      <c r="IZ781" s="240" t="str">
        <f>IF($A745="","",$A745)</f>
        <v/>
      </c>
      <c r="JA781" s="238"/>
      <c r="JB781" s="238" t="str">
        <f t="shared" si="3750"/>
        <v/>
      </c>
      <c r="JC781" s="238"/>
      <c r="JD781" s="87" t="str">
        <f t="shared" si="3751"/>
        <v/>
      </c>
      <c r="JE781" s="238"/>
      <c r="JF781" s="238" t="str">
        <f t="shared" si="3752"/>
        <v/>
      </c>
      <c r="JG781" s="238"/>
      <c r="JH781" s="241" t="str">
        <f t="shared" si="3753"/>
        <v/>
      </c>
      <c r="JI781" s="239" t="str">
        <f t="shared" si="3754"/>
        <v/>
      </c>
      <c r="JJ781" s="44" t="str">
        <f t="shared" si="3755"/>
        <v/>
      </c>
      <c r="JK781" s="89" t="str">
        <f t="shared" si="3756"/>
        <v/>
      </c>
      <c r="JL781" s="35"/>
      <c r="JM781" s="27"/>
      <c r="JN781" s="240" t="str">
        <f>IF($A745="","",$A745)</f>
        <v/>
      </c>
      <c r="JO781" s="238"/>
      <c r="JP781" s="238" t="str">
        <f t="shared" si="3757"/>
        <v/>
      </c>
      <c r="JQ781" s="238"/>
      <c r="JR781" s="87" t="str">
        <f t="shared" si="3758"/>
        <v/>
      </c>
      <c r="JS781" s="238"/>
      <c r="JT781" s="238" t="str">
        <f t="shared" si="3759"/>
        <v/>
      </c>
      <c r="JU781" s="238"/>
      <c r="JV781" s="241" t="str">
        <f t="shared" si="3760"/>
        <v/>
      </c>
      <c r="JW781" s="239" t="str">
        <f t="shared" si="3761"/>
        <v/>
      </c>
      <c r="JX781" s="44" t="str">
        <f t="shared" si="3762"/>
        <v/>
      </c>
      <c r="JY781" s="89" t="str">
        <f t="shared" si="3763"/>
        <v/>
      </c>
      <c r="JZ781" s="35"/>
      <c r="KA781" s="245"/>
      <c r="KB781" s="240" t="str">
        <f>IF($A745="","",$A745)</f>
        <v/>
      </c>
      <c r="KC781" s="238"/>
      <c r="KD781" s="238" t="str">
        <f t="shared" si="3764"/>
        <v/>
      </c>
      <c r="KE781" s="238"/>
      <c r="KF781" s="87" t="str">
        <f t="shared" si="3765"/>
        <v/>
      </c>
      <c r="KG781" s="238"/>
      <c r="KH781" s="238" t="str">
        <f t="shared" si="3766"/>
        <v/>
      </c>
      <c r="KI781" s="238"/>
      <c r="KJ781" s="241" t="str">
        <f t="shared" si="3767"/>
        <v/>
      </c>
      <c r="KK781" s="239" t="str">
        <f t="shared" si="3768"/>
        <v/>
      </c>
      <c r="KL781" s="44" t="str">
        <f t="shared" si="3769"/>
        <v/>
      </c>
      <c r="KM781" s="89" t="str">
        <f t="shared" si="3770"/>
        <v/>
      </c>
      <c r="KN781" s="35"/>
      <c r="KO781" s="27"/>
      <c r="KP781" s="240" t="str">
        <f>IF($A745="","",$A745)</f>
        <v/>
      </c>
      <c r="KQ781" s="238"/>
      <c r="KR781" s="238" t="str">
        <f t="shared" si="3771"/>
        <v/>
      </c>
      <c r="KS781" s="238"/>
      <c r="KT781" s="87" t="str">
        <f t="shared" si="3772"/>
        <v/>
      </c>
      <c r="KU781" s="238"/>
      <c r="KV781" s="238" t="str">
        <f t="shared" si="3773"/>
        <v/>
      </c>
      <c r="KW781" s="238"/>
      <c r="KX781" s="241" t="str">
        <f t="shared" si="3774"/>
        <v/>
      </c>
      <c r="KY781" s="239" t="str">
        <f t="shared" si="3775"/>
        <v/>
      </c>
      <c r="KZ781" s="44" t="str">
        <f t="shared" si="3776"/>
        <v/>
      </c>
      <c r="LA781" s="89" t="str">
        <f t="shared" si="3777"/>
        <v/>
      </c>
      <c r="LB781" s="35"/>
      <c r="LC781" s="27"/>
      <c r="LD781" s="107"/>
      <c r="LE781" s="87"/>
      <c r="LF781" s="87"/>
      <c r="LG781" s="87"/>
      <c r="LH781" s="87"/>
      <c r="LI781" s="87"/>
      <c r="LJ781" s="87" t="str">
        <f t="shared" ref="LJ781:LJ783" si="3778">IF(LI781="","",#REF!+#REF!-LI781)</f>
        <v/>
      </c>
      <c r="LK781" s="87"/>
      <c r="LL781" s="108"/>
      <c r="LM781" s="109"/>
      <c r="LN781" s="87"/>
      <c r="LO781" s="89"/>
      <c r="LP781" s="35"/>
      <c r="LQ781" s="27"/>
      <c r="LR781" s="46"/>
      <c r="LS781" s="247"/>
      <c r="LT781" s="44"/>
      <c r="LU781" s="44"/>
      <c r="LV781" s="44"/>
      <c r="LW781" s="44"/>
      <c r="LX781" s="44"/>
      <c r="LY781" s="44"/>
      <c r="LZ781" s="44"/>
      <c r="MA781" s="44"/>
      <c r="MB781" s="44"/>
      <c r="MC781" s="45"/>
      <c r="MD781" s="35"/>
      <c r="ME781" s="27"/>
      <c r="MF781" s="46"/>
      <c r="MG781" s="247"/>
      <c r="MH781" s="44"/>
      <c r="MI781" s="44"/>
      <c r="MJ781" s="44"/>
      <c r="MK781" s="44"/>
      <c r="ML781" s="44"/>
      <c r="MM781" s="44"/>
      <c r="MN781" s="44"/>
      <c r="MO781" s="44"/>
      <c r="MP781" s="44"/>
      <c r="MQ781" s="45"/>
      <c r="MR781" s="35"/>
      <c r="MS781" s="27"/>
      <c r="MT781" s="46"/>
      <c r="MU781" s="247"/>
      <c r="MV781" s="44"/>
      <c r="MW781" s="44"/>
      <c r="MX781" s="44"/>
      <c r="MY781" s="44"/>
      <c r="MZ781" s="44"/>
      <c r="NA781" s="44"/>
      <c r="NB781" s="44"/>
      <c r="NC781" s="44"/>
      <c r="ND781" s="44"/>
      <c r="NE781" s="45"/>
      <c r="NF781" s="35"/>
      <c r="NG781" s="27"/>
      <c r="NH781" s="46"/>
      <c r="NI781" s="247"/>
      <c r="NJ781" s="44"/>
      <c r="NK781" s="44"/>
      <c r="NL781" s="44"/>
      <c r="NM781" s="44"/>
      <c r="NN781" s="44"/>
      <c r="NO781" s="44"/>
      <c r="NP781" s="44"/>
      <c r="NQ781" s="44"/>
      <c r="NR781" s="44"/>
      <c r="NS781" s="45"/>
      <c r="NT781" s="35"/>
    </row>
    <row r="782" spans="1:384" x14ac:dyDescent="0.2">
      <c r="A782" s="38"/>
      <c r="B782" s="39"/>
      <c r="C782" s="40"/>
      <c r="D782" s="40"/>
      <c r="E782" s="40"/>
      <c r="F782" s="140"/>
      <c r="G782" s="140"/>
      <c r="H782" s="42"/>
      <c r="I782" s="44"/>
      <c r="J782" s="44" t="str">
        <f t="shared" si="3662"/>
        <v/>
      </c>
      <c r="K782" s="44"/>
      <c r="L782" s="44"/>
      <c r="M782" s="44"/>
      <c r="N782" s="44" t="str">
        <f t="shared" si="3663"/>
        <v/>
      </c>
      <c r="O782" s="44"/>
      <c r="P782" s="44"/>
      <c r="Q782" s="44"/>
      <c r="R782" s="44" t="str">
        <f t="shared" si="3516"/>
        <v/>
      </c>
      <c r="S782" s="45" t="str">
        <f t="shared" si="3517"/>
        <v/>
      </c>
      <c r="T782" s="35"/>
      <c r="U782" s="27"/>
      <c r="V782" s="46"/>
      <c r="W782" s="247"/>
      <c r="X782" s="44" t="str">
        <f>IF(W782="","",W782-#REF!)</f>
        <v/>
      </c>
      <c r="Y782" s="44"/>
      <c r="Z782" s="44"/>
      <c r="AA782" s="44"/>
      <c r="AB782" s="44" t="str">
        <f>IF(AA782="","",#REF!+#REF!-AA782)</f>
        <v/>
      </c>
      <c r="AC782" s="44"/>
      <c r="AD782" s="44"/>
      <c r="AE782" s="44"/>
      <c r="AF782" s="44" t="str">
        <f t="shared" ref="AF782:AF785" si="3779">IF(AE782="","",AB782*AE782)</f>
        <v/>
      </c>
      <c r="AG782" s="45" t="str">
        <f t="shared" ref="AG782:AG785" si="3780">IF(AF782="","",AF782/(X782*100))</f>
        <v/>
      </c>
      <c r="AH782" s="35"/>
      <c r="AI782" s="27"/>
      <c r="AJ782" s="46"/>
      <c r="AK782" s="44"/>
      <c r="AL782" s="44" t="str">
        <f t="shared" si="3666"/>
        <v/>
      </c>
      <c r="AM782" s="44"/>
      <c r="AN782" s="44" t="str">
        <f t="shared" si="3667"/>
        <v/>
      </c>
      <c r="AO782" s="44"/>
      <c r="AP782" s="44" t="str">
        <f t="shared" si="3668"/>
        <v/>
      </c>
      <c r="AQ782" s="44"/>
      <c r="AR782" s="44"/>
      <c r="AS782" s="44"/>
      <c r="AT782" s="44" t="str">
        <f t="shared" si="3520"/>
        <v/>
      </c>
      <c r="AU782" s="45" t="str">
        <f t="shared" si="3484"/>
        <v/>
      </c>
      <c r="AV782" s="35"/>
      <c r="AW782" s="27"/>
      <c r="AX782" s="46"/>
      <c r="AY782" s="44"/>
      <c r="AZ782" s="44" t="str">
        <f t="shared" si="3669"/>
        <v/>
      </c>
      <c r="BA782" s="44"/>
      <c r="BB782" s="44" t="str">
        <f t="shared" si="3670"/>
        <v/>
      </c>
      <c r="BC782" s="44"/>
      <c r="BD782" s="44" t="str">
        <f t="shared" si="3671"/>
        <v/>
      </c>
      <c r="BE782" s="44"/>
      <c r="BF782" s="44"/>
      <c r="BG782" s="44"/>
      <c r="BH782" s="44" t="str">
        <f t="shared" si="3521"/>
        <v/>
      </c>
      <c r="BI782" s="45" t="str">
        <f t="shared" si="3522"/>
        <v/>
      </c>
      <c r="BJ782" s="35"/>
      <c r="BK782" s="50"/>
      <c r="BL782" s="46"/>
      <c r="BM782" s="44"/>
      <c r="BN782" s="44" t="str">
        <f t="shared" si="3738"/>
        <v/>
      </c>
      <c r="BO782" s="44"/>
      <c r="BP782" s="44" t="str">
        <f t="shared" si="3739"/>
        <v/>
      </c>
      <c r="BQ782" s="44"/>
      <c r="BR782" s="44" t="str">
        <f t="shared" si="3385"/>
        <v/>
      </c>
      <c r="BS782" s="44"/>
      <c r="BT782" s="60" t="str">
        <f t="shared" si="3740"/>
        <v/>
      </c>
      <c r="BU782" s="247" t="str">
        <f t="shared" si="3741"/>
        <v/>
      </c>
      <c r="BV782" s="43" t="str">
        <f t="shared" si="3507"/>
        <v/>
      </c>
      <c r="BW782" s="45" t="str">
        <f t="shared" si="3508"/>
        <v/>
      </c>
      <c r="BX782" s="35"/>
      <c r="BY782" s="27"/>
      <c r="BZ782" s="46"/>
      <c r="CA782" s="44"/>
      <c r="CB782" s="44" t="str">
        <f t="shared" si="3742"/>
        <v/>
      </c>
      <c r="CC782" s="44"/>
      <c r="CD782" s="44" t="str">
        <f t="shared" si="3743"/>
        <v/>
      </c>
      <c r="CE782" s="44"/>
      <c r="CF782" s="44" t="str">
        <f t="shared" si="3718"/>
        <v/>
      </c>
      <c r="CG782" s="44"/>
      <c r="CH782" s="60" t="str">
        <f t="shared" si="3719"/>
        <v/>
      </c>
      <c r="CI782" s="247" t="str">
        <f t="shared" si="3720"/>
        <v/>
      </c>
      <c r="CJ782" s="43" t="str">
        <f t="shared" si="3721"/>
        <v/>
      </c>
      <c r="CK782" s="45" t="str">
        <f t="shared" si="3722"/>
        <v/>
      </c>
      <c r="CL782" s="35"/>
      <c r="CM782" s="27"/>
      <c r="CN782" s="46"/>
      <c r="CO782" s="44"/>
      <c r="CP782" s="44" t="str">
        <f t="shared" si="3744"/>
        <v/>
      </c>
      <c r="CQ782" s="44"/>
      <c r="CR782" s="44" t="str">
        <f t="shared" si="3745"/>
        <v/>
      </c>
      <c r="CS782" s="44"/>
      <c r="CT782" s="44" t="str">
        <f t="shared" si="3723"/>
        <v/>
      </c>
      <c r="CU782" s="44"/>
      <c r="CV782" s="60" t="str">
        <f t="shared" si="3724"/>
        <v/>
      </c>
      <c r="CW782" s="247" t="str">
        <f t="shared" si="3725"/>
        <v/>
      </c>
      <c r="CX782" s="43" t="str">
        <f t="shared" si="3726"/>
        <v/>
      </c>
      <c r="CY782" s="45" t="str">
        <f t="shared" si="3727"/>
        <v/>
      </c>
      <c r="CZ782" s="35"/>
      <c r="DA782" s="58"/>
      <c r="DB782" s="46"/>
      <c r="DC782" s="44"/>
      <c r="DD782" s="44" t="str">
        <f t="shared" si="3746"/>
        <v/>
      </c>
      <c r="DE782" s="44"/>
      <c r="DF782" s="44" t="str">
        <f t="shared" si="3747"/>
        <v/>
      </c>
      <c r="DG782" s="44"/>
      <c r="DH782" s="44" t="str">
        <f t="shared" si="3728"/>
        <v/>
      </c>
      <c r="DI782" s="44"/>
      <c r="DJ782" s="60" t="str">
        <f t="shared" si="3729"/>
        <v/>
      </c>
      <c r="DK782" s="247" t="str">
        <f t="shared" si="3730"/>
        <v/>
      </c>
      <c r="DL782" s="43" t="str">
        <f t="shared" si="3731"/>
        <v/>
      </c>
      <c r="DM782" s="45" t="str">
        <f t="shared" si="3732"/>
        <v/>
      </c>
      <c r="DN782" s="35"/>
      <c r="DO782" s="27"/>
      <c r="DP782" s="46"/>
      <c r="DQ782" s="44"/>
      <c r="DR782" s="44" t="str">
        <f t="shared" si="3748"/>
        <v/>
      </c>
      <c r="DS782" s="44"/>
      <c r="DT782" s="44" t="str">
        <f t="shared" si="3749"/>
        <v/>
      </c>
      <c r="DU782" s="44"/>
      <c r="DV782" s="44" t="str">
        <f t="shared" si="3733"/>
        <v/>
      </c>
      <c r="DW782" s="44"/>
      <c r="DX782" s="60" t="str">
        <f t="shared" si="3734"/>
        <v/>
      </c>
      <c r="DY782" s="247" t="str">
        <f t="shared" si="3735"/>
        <v/>
      </c>
      <c r="DZ782" s="43" t="str">
        <f t="shared" si="3736"/>
        <v/>
      </c>
      <c r="EA782" s="45" t="str">
        <f t="shared" si="3737"/>
        <v/>
      </c>
      <c r="EB782" s="35"/>
      <c r="EC782" s="27"/>
      <c r="ED782" s="46"/>
      <c r="EE782" s="247"/>
      <c r="EF782" s="44" t="str">
        <f>IF(EE782="","",EE782-#REF!)</f>
        <v/>
      </c>
      <c r="EG782" s="44"/>
      <c r="EH782" s="44"/>
      <c r="EI782" s="44"/>
      <c r="EJ782" s="44" t="str">
        <f>IF(EI782="","",#REF!+#REF!-EI782)</f>
        <v/>
      </c>
      <c r="EK782" s="44"/>
      <c r="EL782" s="44"/>
      <c r="EM782" s="44"/>
      <c r="EN782" s="44" t="str">
        <f t="shared" ref="EN782:EN785" si="3781">IF(EM782="","",EJ782*EM782)</f>
        <v/>
      </c>
      <c r="EO782" s="45" t="str">
        <f t="shared" ref="EO782:EO785" si="3782">IF(EN782="","",EN782/(EF782*100))</f>
        <v/>
      </c>
      <c r="EP782" s="35"/>
      <c r="EQ782" s="27"/>
      <c r="ER782" s="46"/>
      <c r="ES782" s="44"/>
      <c r="ET782" s="44" t="str">
        <f t="shared" si="3674"/>
        <v/>
      </c>
      <c r="EU782" s="44"/>
      <c r="EV782" s="44" t="str">
        <f t="shared" si="3675"/>
        <v/>
      </c>
      <c r="EW782" s="44"/>
      <c r="EX782" s="44" t="str">
        <f t="shared" si="3676"/>
        <v/>
      </c>
      <c r="EY782" s="44"/>
      <c r="EZ782" s="44"/>
      <c r="FA782" s="44"/>
      <c r="FB782" s="44" t="str">
        <f t="shared" si="3607"/>
        <v/>
      </c>
      <c r="FC782" s="45" t="str">
        <f t="shared" si="3608"/>
        <v/>
      </c>
      <c r="FD782" s="35"/>
      <c r="HW782" s="181"/>
      <c r="IY782" s="33"/>
      <c r="IZ782" s="46"/>
      <c r="JA782" s="44"/>
      <c r="JB782" s="44" t="str">
        <f t="shared" si="3750"/>
        <v/>
      </c>
      <c r="JC782" s="44"/>
      <c r="JD782" s="44" t="str">
        <f t="shared" si="3751"/>
        <v/>
      </c>
      <c r="JE782" s="44"/>
      <c r="JF782" s="44" t="str">
        <f t="shared" si="3752"/>
        <v/>
      </c>
      <c r="JG782" s="44"/>
      <c r="JH782" s="60" t="str">
        <f t="shared" si="3753"/>
        <v/>
      </c>
      <c r="JI782" s="247" t="str">
        <f t="shared" si="3754"/>
        <v/>
      </c>
      <c r="JJ782" s="43" t="str">
        <f t="shared" si="3755"/>
        <v/>
      </c>
      <c r="JK782" s="45" t="str">
        <f t="shared" si="3756"/>
        <v/>
      </c>
      <c r="JL782" s="35"/>
      <c r="JM782" s="27"/>
      <c r="JN782" s="46"/>
      <c r="JO782" s="44"/>
      <c r="JP782" s="44" t="str">
        <f t="shared" si="3757"/>
        <v/>
      </c>
      <c r="JQ782" s="44"/>
      <c r="JR782" s="44" t="str">
        <f t="shared" si="3758"/>
        <v/>
      </c>
      <c r="JS782" s="44"/>
      <c r="JT782" s="44" t="str">
        <f t="shared" si="3759"/>
        <v/>
      </c>
      <c r="JU782" s="44"/>
      <c r="JV782" s="60" t="str">
        <f t="shared" si="3760"/>
        <v/>
      </c>
      <c r="JW782" s="247" t="str">
        <f t="shared" si="3761"/>
        <v/>
      </c>
      <c r="JX782" s="43" t="str">
        <f t="shared" si="3762"/>
        <v/>
      </c>
      <c r="JY782" s="45" t="str">
        <f t="shared" si="3763"/>
        <v/>
      </c>
      <c r="JZ782" s="35"/>
      <c r="KA782" s="245"/>
      <c r="KB782" s="46"/>
      <c r="KC782" s="44"/>
      <c r="KD782" s="44" t="str">
        <f t="shared" si="3764"/>
        <v/>
      </c>
      <c r="KE782" s="44"/>
      <c r="KF782" s="44" t="str">
        <f t="shared" si="3765"/>
        <v/>
      </c>
      <c r="KG782" s="44"/>
      <c r="KH782" s="44" t="str">
        <f t="shared" si="3766"/>
        <v/>
      </c>
      <c r="KI782" s="44"/>
      <c r="KJ782" s="60" t="str">
        <f t="shared" si="3767"/>
        <v/>
      </c>
      <c r="KK782" s="247" t="str">
        <f t="shared" si="3768"/>
        <v/>
      </c>
      <c r="KL782" s="43" t="str">
        <f t="shared" si="3769"/>
        <v/>
      </c>
      <c r="KM782" s="45" t="str">
        <f t="shared" si="3770"/>
        <v/>
      </c>
      <c r="KN782" s="35"/>
      <c r="KO782" s="27"/>
      <c r="KP782" s="46"/>
      <c r="KQ782" s="44"/>
      <c r="KR782" s="44" t="str">
        <f t="shared" si="3771"/>
        <v/>
      </c>
      <c r="KS782" s="44"/>
      <c r="KT782" s="44" t="str">
        <f t="shared" si="3772"/>
        <v/>
      </c>
      <c r="KU782" s="44"/>
      <c r="KV782" s="44" t="str">
        <f t="shared" si="3773"/>
        <v/>
      </c>
      <c r="KW782" s="44"/>
      <c r="KX782" s="60" t="str">
        <f t="shared" si="3774"/>
        <v/>
      </c>
      <c r="KY782" s="247" t="str">
        <f t="shared" si="3775"/>
        <v/>
      </c>
      <c r="KZ782" s="43" t="str">
        <f t="shared" si="3776"/>
        <v/>
      </c>
      <c r="LA782" s="45" t="str">
        <f t="shared" si="3777"/>
        <v/>
      </c>
      <c r="LB782" s="35"/>
      <c r="LC782" s="27"/>
      <c r="LD782" s="46"/>
      <c r="LE782" s="44"/>
      <c r="LF782" s="44"/>
      <c r="LG782" s="44"/>
      <c r="LH782" s="44"/>
      <c r="LI782" s="44"/>
      <c r="LJ782" s="44" t="str">
        <f t="shared" si="3778"/>
        <v/>
      </c>
      <c r="LK782" s="44"/>
      <c r="LL782" s="60"/>
      <c r="LM782" s="247"/>
      <c r="LN782" s="44"/>
      <c r="LO782" s="45"/>
      <c r="LP782" s="35"/>
      <c r="LQ782" s="27"/>
      <c r="LR782" s="46"/>
      <c r="LS782" s="247"/>
      <c r="LT782" s="44" t="str">
        <f>IF(LS782="","",LS782-#REF!)</f>
        <v/>
      </c>
      <c r="LU782" s="44"/>
      <c r="LV782" s="44"/>
      <c r="LW782" s="44"/>
      <c r="LX782" s="44" t="str">
        <f>IF(LW782="","",#REF!+#REF!-LW782)</f>
        <v/>
      </c>
      <c r="LY782" s="44"/>
      <c r="LZ782" s="44"/>
      <c r="MA782" s="44"/>
      <c r="MB782" s="44" t="str">
        <f t="shared" ref="MB782:MB785" si="3783">IF(MA782="","",LX782*MA782)</f>
        <v/>
      </c>
      <c r="MC782" s="45" t="str">
        <f t="shared" ref="MC782:MC785" si="3784">IF(MB782="","",MB782/(LT782*100))</f>
        <v/>
      </c>
      <c r="MD782" s="35"/>
      <c r="ME782" s="27"/>
      <c r="MF782" s="46"/>
      <c r="MG782" s="247"/>
      <c r="MH782" s="44" t="str">
        <f>IF(MG782="","",MG782-#REF!)</f>
        <v/>
      </c>
      <c r="MI782" s="44"/>
      <c r="MJ782" s="44"/>
      <c r="MK782" s="44"/>
      <c r="ML782" s="44" t="str">
        <f>IF(MK782="","",#REF!+#REF!-MK782)</f>
        <v/>
      </c>
      <c r="MM782" s="44"/>
      <c r="MN782" s="44"/>
      <c r="MO782" s="44"/>
      <c r="MP782" s="44" t="str">
        <f t="shared" ref="MP782:MP785" si="3785">IF(MO782="","",ML782*MO782)</f>
        <v/>
      </c>
      <c r="MQ782" s="45" t="str">
        <f t="shared" ref="MQ782:MQ785" si="3786">IF(MP782="","",MP782/(MH782*100))</f>
        <v/>
      </c>
      <c r="MR782" s="35"/>
      <c r="MS782" s="27"/>
      <c r="MT782" s="46"/>
      <c r="MU782" s="247"/>
      <c r="MV782" s="44" t="str">
        <f>IF(MU782="","",MU782-#REF!)</f>
        <v/>
      </c>
      <c r="MW782" s="44"/>
      <c r="MX782" s="44"/>
      <c r="MY782" s="44"/>
      <c r="MZ782" s="44" t="str">
        <f>IF(MY782="","",#REF!+#REF!-MY782)</f>
        <v/>
      </c>
      <c r="NA782" s="44"/>
      <c r="NB782" s="44"/>
      <c r="NC782" s="44"/>
      <c r="ND782" s="44" t="str">
        <f t="shared" ref="ND782:ND785" si="3787">IF(NC782="","",MZ782*NC782)</f>
        <v/>
      </c>
      <c r="NE782" s="45" t="str">
        <f t="shared" ref="NE782:NE785" si="3788">IF(ND782="","",ND782/(MV782*100))</f>
        <v/>
      </c>
      <c r="NF782" s="35"/>
      <c r="NG782" s="27"/>
      <c r="NH782" s="46"/>
      <c r="NI782" s="247"/>
      <c r="NJ782" s="44" t="str">
        <f>IF(NI782="","",NI782-#REF!)</f>
        <v/>
      </c>
      <c r="NK782" s="44"/>
      <c r="NL782" s="44"/>
      <c r="NM782" s="44"/>
      <c r="NN782" s="44" t="str">
        <f>IF(NM782="","",#REF!+#REF!-NM782)</f>
        <v/>
      </c>
      <c r="NO782" s="44"/>
      <c r="NP782" s="44"/>
      <c r="NQ782" s="44"/>
      <c r="NR782" s="44" t="str">
        <f t="shared" ref="NR782:NR785" si="3789">IF(NQ782="","",NN782*NQ782)</f>
        <v/>
      </c>
      <c r="NS782" s="45" t="str">
        <f t="shared" ref="NS782:NS785" si="3790">IF(NR782="","",NR782/(NJ782*100))</f>
        <v/>
      </c>
      <c r="NT782" s="35"/>
    </row>
    <row r="783" spans="1:384" ht="15.75" thickBot="1" x14ac:dyDescent="0.25">
      <c r="A783" s="38"/>
      <c r="B783" s="39"/>
      <c r="C783" s="40"/>
      <c r="D783" s="40"/>
      <c r="E783" s="40"/>
      <c r="F783" s="140"/>
      <c r="G783" s="140"/>
      <c r="H783" s="42"/>
      <c r="I783" s="44"/>
      <c r="J783" s="44" t="str">
        <f t="shared" si="3662"/>
        <v/>
      </c>
      <c r="K783" s="44"/>
      <c r="L783" s="44"/>
      <c r="M783" s="44"/>
      <c r="N783" s="44" t="str">
        <f t="shared" si="3663"/>
        <v/>
      </c>
      <c r="O783" s="44"/>
      <c r="P783" s="44"/>
      <c r="Q783" s="44"/>
      <c r="R783" s="44" t="str">
        <f t="shared" si="3516"/>
        <v/>
      </c>
      <c r="S783" s="45" t="str">
        <f t="shared" si="3517"/>
        <v/>
      </c>
      <c r="T783" s="35"/>
      <c r="U783" s="27"/>
      <c r="V783" s="46"/>
      <c r="W783" s="247"/>
      <c r="X783" s="44" t="str">
        <f t="shared" ref="X783:X784" si="3791">IF(W783="","",W783-W782)</f>
        <v/>
      </c>
      <c r="Y783" s="44"/>
      <c r="Z783" s="44"/>
      <c r="AA783" s="44"/>
      <c r="AB783" s="44" t="str">
        <f t="shared" ref="AB783:AB785" si="3792">IF(AA783="","",AA782+AC782-AA783)</f>
        <v/>
      </c>
      <c r="AC783" s="44"/>
      <c r="AD783" s="44"/>
      <c r="AE783" s="44"/>
      <c r="AF783" s="44" t="str">
        <f t="shared" si="3779"/>
        <v/>
      </c>
      <c r="AG783" s="45" t="str">
        <f t="shared" si="3780"/>
        <v/>
      </c>
      <c r="AH783" s="35"/>
      <c r="AI783" s="27"/>
      <c r="AJ783" s="46"/>
      <c r="AK783" s="44"/>
      <c r="AL783" s="44" t="str">
        <f t="shared" si="3666"/>
        <v/>
      </c>
      <c r="AM783" s="44"/>
      <c r="AN783" s="44" t="str">
        <f t="shared" si="3667"/>
        <v/>
      </c>
      <c r="AO783" s="44"/>
      <c r="AP783" s="44" t="str">
        <f t="shared" si="3668"/>
        <v/>
      </c>
      <c r="AQ783" s="44"/>
      <c r="AR783" s="44"/>
      <c r="AS783" s="44"/>
      <c r="AT783" s="44" t="str">
        <f t="shared" si="3520"/>
        <v/>
      </c>
      <c r="AU783" s="45" t="str">
        <f t="shared" si="3484"/>
        <v/>
      </c>
      <c r="AV783" s="35"/>
      <c r="AW783" s="27"/>
      <c r="AX783" s="46"/>
      <c r="AY783" s="44"/>
      <c r="AZ783" s="44" t="str">
        <f t="shared" si="3669"/>
        <v/>
      </c>
      <c r="BA783" s="44"/>
      <c r="BB783" s="44" t="str">
        <f t="shared" si="3670"/>
        <v/>
      </c>
      <c r="BC783" s="44"/>
      <c r="BD783" s="44" t="str">
        <f t="shared" si="3671"/>
        <v/>
      </c>
      <c r="BE783" s="44"/>
      <c r="BF783" s="44"/>
      <c r="BG783" s="44"/>
      <c r="BH783" s="44" t="str">
        <f t="shared" si="3521"/>
        <v/>
      </c>
      <c r="BI783" s="45" t="str">
        <f t="shared" si="3522"/>
        <v/>
      </c>
      <c r="BJ783" s="35"/>
      <c r="BK783" s="50"/>
      <c r="BL783" s="46"/>
      <c r="BM783" s="44"/>
      <c r="BN783" s="44" t="str">
        <f t="shared" si="3738"/>
        <v/>
      </c>
      <c r="BO783" s="44"/>
      <c r="BP783" s="44" t="str">
        <f t="shared" si="3739"/>
        <v/>
      </c>
      <c r="BQ783" s="44"/>
      <c r="BR783" s="44" t="str">
        <f t="shared" si="3385"/>
        <v/>
      </c>
      <c r="BS783" s="44"/>
      <c r="BT783" s="60" t="str">
        <f t="shared" si="3740"/>
        <v/>
      </c>
      <c r="BU783" s="247" t="str">
        <f t="shared" si="3741"/>
        <v/>
      </c>
      <c r="BV783" s="44" t="str">
        <f t="shared" si="3507"/>
        <v/>
      </c>
      <c r="BW783" s="45" t="str">
        <f t="shared" si="3508"/>
        <v/>
      </c>
      <c r="BX783" s="35"/>
      <c r="BY783" s="27"/>
      <c r="BZ783" s="46"/>
      <c r="CA783" s="44"/>
      <c r="CB783" s="44" t="str">
        <f t="shared" si="3742"/>
        <v/>
      </c>
      <c r="CC783" s="44"/>
      <c r="CD783" s="44" t="str">
        <f t="shared" si="3743"/>
        <v/>
      </c>
      <c r="CE783" s="44"/>
      <c r="CF783" s="44" t="str">
        <f t="shared" si="3718"/>
        <v/>
      </c>
      <c r="CG783" s="44"/>
      <c r="CH783" s="60" t="str">
        <f t="shared" si="3719"/>
        <v/>
      </c>
      <c r="CI783" s="247" t="str">
        <f t="shared" si="3720"/>
        <v/>
      </c>
      <c r="CJ783" s="44" t="str">
        <f t="shared" si="3721"/>
        <v/>
      </c>
      <c r="CK783" s="45" t="str">
        <f t="shared" si="3722"/>
        <v/>
      </c>
      <c r="CL783" s="35"/>
      <c r="CM783" s="27"/>
      <c r="CN783" s="46"/>
      <c r="CO783" s="44"/>
      <c r="CP783" s="44" t="str">
        <f t="shared" si="3744"/>
        <v/>
      </c>
      <c r="CQ783" s="44"/>
      <c r="CR783" s="44" t="str">
        <f t="shared" si="3745"/>
        <v/>
      </c>
      <c r="CS783" s="44"/>
      <c r="CT783" s="44" t="str">
        <f t="shared" si="3723"/>
        <v/>
      </c>
      <c r="CU783" s="44"/>
      <c r="CV783" s="60" t="str">
        <f t="shared" si="3724"/>
        <v/>
      </c>
      <c r="CW783" s="247" t="str">
        <f t="shared" si="3725"/>
        <v/>
      </c>
      <c r="CX783" s="44" t="str">
        <f t="shared" si="3726"/>
        <v/>
      </c>
      <c r="CY783" s="45" t="str">
        <f t="shared" si="3727"/>
        <v/>
      </c>
      <c r="CZ783" s="35"/>
      <c r="DA783" s="58"/>
      <c r="DB783" s="46"/>
      <c r="DC783" s="44"/>
      <c r="DD783" s="44" t="str">
        <f t="shared" si="3746"/>
        <v/>
      </c>
      <c r="DE783" s="44"/>
      <c r="DF783" s="44" t="str">
        <f t="shared" si="3747"/>
        <v/>
      </c>
      <c r="DG783" s="44"/>
      <c r="DH783" s="44" t="str">
        <f t="shared" si="3728"/>
        <v/>
      </c>
      <c r="DI783" s="44"/>
      <c r="DJ783" s="60" t="str">
        <f t="shared" si="3729"/>
        <v/>
      </c>
      <c r="DK783" s="247" t="str">
        <f t="shared" si="3730"/>
        <v/>
      </c>
      <c r="DL783" s="44" t="str">
        <f t="shared" si="3731"/>
        <v/>
      </c>
      <c r="DM783" s="45" t="str">
        <f t="shared" si="3732"/>
        <v/>
      </c>
      <c r="DN783" s="35"/>
      <c r="DO783" s="27"/>
      <c r="DP783" s="46"/>
      <c r="DQ783" s="44"/>
      <c r="DR783" s="44" t="str">
        <f t="shared" si="3748"/>
        <v/>
      </c>
      <c r="DS783" s="44"/>
      <c r="DT783" s="44" t="str">
        <f t="shared" si="3749"/>
        <v/>
      </c>
      <c r="DU783" s="44"/>
      <c r="DV783" s="44" t="str">
        <f t="shared" si="3733"/>
        <v/>
      </c>
      <c r="DW783" s="44"/>
      <c r="DX783" s="60" t="str">
        <f t="shared" si="3734"/>
        <v/>
      </c>
      <c r="DY783" s="247" t="str">
        <f t="shared" si="3735"/>
        <v/>
      </c>
      <c r="DZ783" s="44" t="str">
        <f t="shared" si="3736"/>
        <v/>
      </c>
      <c r="EA783" s="45" t="str">
        <f t="shared" si="3737"/>
        <v/>
      </c>
      <c r="EB783" s="35"/>
      <c r="EC783" s="27"/>
      <c r="ED783" s="46"/>
      <c r="EE783" s="247"/>
      <c r="EF783" s="44" t="str">
        <f t="shared" ref="EF783:EF784" si="3793">IF(EE783="","",EE783-EE782)</f>
        <v/>
      </c>
      <c r="EG783" s="44"/>
      <c r="EH783" s="44"/>
      <c r="EI783" s="44"/>
      <c r="EJ783" s="44" t="str">
        <f t="shared" ref="EJ783:EJ785" si="3794">IF(EI783="","",EI782+EK782-EI783)</f>
        <v/>
      </c>
      <c r="EK783" s="44"/>
      <c r="EL783" s="44"/>
      <c r="EM783" s="44"/>
      <c r="EN783" s="44" t="str">
        <f t="shared" si="3781"/>
        <v/>
      </c>
      <c r="EO783" s="45" t="str">
        <f t="shared" si="3782"/>
        <v/>
      </c>
      <c r="EP783" s="35"/>
      <c r="EQ783" s="27"/>
      <c r="ER783" s="46"/>
      <c r="ES783" s="44"/>
      <c r="ET783" s="44" t="str">
        <f t="shared" si="3674"/>
        <v/>
      </c>
      <c r="EU783" s="44"/>
      <c r="EV783" s="44" t="str">
        <f t="shared" si="3675"/>
        <v/>
      </c>
      <c r="EW783" s="44"/>
      <c r="EX783" s="44" t="str">
        <f t="shared" si="3676"/>
        <v/>
      </c>
      <c r="EY783" s="44"/>
      <c r="EZ783" s="44"/>
      <c r="FA783" s="44"/>
      <c r="FB783" s="44" t="str">
        <f t="shared" si="3607"/>
        <v/>
      </c>
      <c r="FC783" s="45" t="str">
        <f t="shared" si="3608"/>
        <v/>
      </c>
      <c r="FD783" s="35"/>
      <c r="HW783" s="181"/>
      <c r="IY783" s="33"/>
      <c r="IZ783" s="46"/>
      <c r="JA783" s="44"/>
      <c r="JB783" s="44" t="str">
        <f t="shared" si="3750"/>
        <v/>
      </c>
      <c r="JC783" s="44"/>
      <c r="JD783" s="44" t="str">
        <f t="shared" si="3751"/>
        <v/>
      </c>
      <c r="JE783" s="44"/>
      <c r="JF783" s="44" t="str">
        <f t="shared" si="3752"/>
        <v/>
      </c>
      <c r="JG783" s="44"/>
      <c r="JH783" s="60" t="str">
        <f t="shared" si="3753"/>
        <v/>
      </c>
      <c r="JI783" s="247" t="str">
        <f t="shared" si="3754"/>
        <v/>
      </c>
      <c r="JJ783" s="44" t="str">
        <f t="shared" si="3755"/>
        <v/>
      </c>
      <c r="JK783" s="45" t="str">
        <f t="shared" si="3756"/>
        <v/>
      </c>
      <c r="JL783" s="35"/>
      <c r="JM783" s="27"/>
      <c r="JN783" s="46"/>
      <c r="JO783" s="44"/>
      <c r="JP783" s="44" t="str">
        <f t="shared" si="3757"/>
        <v/>
      </c>
      <c r="JQ783" s="44"/>
      <c r="JR783" s="44" t="str">
        <f t="shared" si="3758"/>
        <v/>
      </c>
      <c r="JS783" s="44"/>
      <c r="JT783" s="44" t="str">
        <f t="shared" si="3759"/>
        <v/>
      </c>
      <c r="JU783" s="44"/>
      <c r="JV783" s="60" t="str">
        <f t="shared" si="3760"/>
        <v/>
      </c>
      <c r="JW783" s="247" t="str">
        <f t="shared" si="3761"/>
        <v/>
      </c>
      <c r="JX783" s="44" t="str">
        <f t="shared" si="3762"/>
        <v/>
      </c>
      <c r="JY783" s="45" t="str">
        <f t="shared" si="3763"/>
        <v/>
      </c>
      <c r="JZ783" s="35"/>
      <c r="KA783" s="245"/>
      <c r="KB783" s="46"/>
      <c r="KC783" s="44"/>
      <c r="KD783" s="44" t="str">
        <f t="shared" si="3764"/>
        <v/>
      </c>
      <c r="KE783" s="44"/>
      <c r="KF783" s="44" t="str">
        <f t="shared" si="3765"/>
        <v/>
      </c>
      <c r="KG783" s="44"/>
      <c r="KH783" s="44" t="str">
        <f t="shared" si="3766"/>
        <v/>
      </c>
      <c r="KI783" s="44"/>
      <c r="KJ783" s="60" t="str">
        <f t="shared" si="3767"/>
        <v/>
      </c>
      <c r="KK783" s="247" t="str">
        <f t="shared" si="3768"/>
        <v/>
      </c>
      <c r="KL783" s="44" t="str">
        <f t="shared" si="3769"/>
        <v/>
      </c>
      <c r="KM783" s="45" t="str">
        <f t="shared" si="3770"/>
        <v/>
      </c>
      <c r="KN783" s="35"/>
      <c r="KO783" s="27"/>
      <c r="KP783" s="46"/>
      <c r="KQ783" s="44"/>
      <c r="KR783" s="44" t="str">
        <f t="shared" si="3771"/>
        <v/>
      </c>
      <c r="KS783" s="44"/>
      <c r="KT783" s="44" t="str">
        <f t="shared" si="3772"/>
        <v/>
      </c>
      <c r="KU783" s="44"/>
      <c r="KV783" s="44" t="str">
        <f t="shared" si="3773"/>
        <v/>
      </c>
      <c r="KW783" s="44"/>
      <c r="KX783" s="60" t="str">
        <f t="shared" si="3774"/>
        <v/>
      </c>
      <c r="KY783" s="247" t="str">
        <f t="shared" si="3775"/>
        <v/>
      </c>
      <c r="KZ783" s="44" t="str">
        <f t="shared" si="3776"/>
        <v/>
      </c>
      <c r="LA783" s="45" t="str">
        <f t="shared" si="3777"/>
        <v/>
      </c>
      <c r="LB783" s="35"/>
      <c r="LC783" s="27"/>
      <c r="LD783" s="74"/>
      <c r="LE783" s="75"/>
      <c r="LF783" s="75"/>
      <c r="LG783" s="75"/>
      <c r="LH783" s="75"/>
      <c r="LI783" s="75"/>
      <c r="LJ783" s="75" t="str">
        <f t="shared" si="3778"/>
        <v/>
      </c>
      <c r="LK783" s="75"/>
      <c r="LL783" s="77"/>
      <c r="LM783" s="251"/>
      <c r="LN783" s="75"/>
      <c r="LO783" s="79"/>
      <c r="LP783" s="35"/>
      <c r="LQ783" s="27"/>
      <c r="LR783" s="46"/>
      <c r="LS783" s="247"/>
      <c r="LT783" s="44" t="str">
        <f t="shared" ref="LT783:LT784" si="3795">IF(LS783="","",LS783-LS782)</f>
        <v/>
      </c>
      <c r="LU783" s="44"/>
      <c r="LV783" s="44"/>
      <c r="LW783" s="44"/>
      <c r="LX783" s="44" t="str">
        <f t="shared" ref="LX783:LX785" si="3796">IF(LW783="","",LW782+LY782-LW783)</f>
        <v/>
      </c>
      <c r="LY783" s="44"/>
      <c r="LZ783" s="44"/>
      <c r="MA783" s="44"/>
      <c r="MB783" s="44" t="str">
        <f t="shared" si="3783"/>
        <v/>
      </c>
      <c r="MC783" s="45" t="str">
        <f t="shared" si="3784"/>
        <v/>
      </c>
      <c r="MD783" s="35"/>
      <c r="ME783" s="27"/>
      <c r="MF783" s="46"/>
      <c r="MG783" s="247"/>
      <c r="MH783" s="44" t="str">
        <f t="shared" ref="MH783:MH784" si="3797">IF(MG783="","",MG783-MG782)</f>
        <v/>
      </c>
      <c r="MI783" s="44"/>
      <c r="MJ783" s="44"/>
      <c r="MK783" s="44"/>
      <c r="ML783" s="44" t="str">
        <f t="shared" ref="ML783:ML785" si="3798">IF(MK783="","",MK782+MM782-MK783)</f>
        <v/>
      </c>
      <c r="MM783" s="44"/>
      <c r="MN783" s="44"/>
      <c r="MO783" s="44"/>
      <c r="MP783" s="44" t="str">
        <f t="shared" si="3785"/>
        <v/>
      </c>
      <c r="MQ783" s="45" t="str">
        <f t="shared" si="3786"/>
        <v/>
      </c>
      <c r="MR783" s="35"/>
      <c r="MS783" s="27"/>
      <c r="MT783" s="46"/>
      <c r="MU783" s="247"/>
      <c r="MV783" s="44" t="str">
        <f t="shared" ref="MV783:MV784" si="3799">IF(MU783="","",MU783-MU782)</f>
        <v/>
      </c>
      <c r="MW783" s="44"/>
      <c r="MX783" s="44"/>
      <c r="MY783" s="44"/>
      <c r="MZ783" s="44" t="str">
        <f t="shared" ref="MZ783:MZ785" si="3800">IF(MY783="","",MY782+NA782-MY783)</f>
        <v/>
      </c>
      <c r="NA783" s="44"/>
      <c r="NB783" s="44"/>
      <c r="NC783" s="44"/>
      <c r="ND783" s="44" t="str">
        <f t="shared" si="3787"/>
        <v/>
      </c>
      <c r="NE783" s="45" t="str">
        <f t="shared" si="3788"/>
        <v/>
      </c>
      <c r="NF783" s="35"/>
      <c r="NG783" s="27"/>
      <c r="NH783" s="46"/>
      <c r="NI783" s="247"/>
      <c r="NJ783" s="44" t="str">
        <f t="shared" ref="NJ783:NJ784" si="3801">IF(NI783="","",NI783-NI782)</f>
        <v/>
      </c>
      <c r="NK783" s="44"/>
      <c r="NL783" s="44"/>
      <c r="NM783" s="44"/>
      <c r="NN783" s="44" t="str">
        <f t="shared" ref="NN783:NN785" si="3802">IF(NM783="","",NM782+NO782-NM783)</f>
        <v/>
      </c>
      <c r="NO783" s="44"/>
      <c r="NP783" s="44"/>
      <c r="NQ783" s="44"/>
      <c r="NR783" s="44" t="str">
        <f t="shared" si="3789"/>
        <v/>
      </c>
      <c r="NS783" s="45" t="str">
        <f t="shared" si="3790"/>
        <v/>
      </c>
      <c r="NT783" s="35"/>
    </row>
    <row r="784" spans="1:384" ht="16.5" thickTop="1" thickBot="1" x14ac:dyDescent="0.25">
      <c r="A784" s="38"/>
      <c r="B784" s="39"/>
      <c r="C784" s="40"/>
      <c r="D784" s="40"/>
      <c r="E784" s="40"/>
      <c r="F784" s="140"/>
      <c r="G784" s="140"/>
      <c r="H784" s="42"/>
      <c r="I784" s="44"/>
      <c r="J784" s="44" t="str">
        <f t="shared" si="3662"/>
        <v/>
      </c>
      <c r="K784" s="44"/>
      <c r="L784" s="44"/>
      <c r="M784" s="44"/>
      <c r="N784" s="44" t="str">
        <f t="shared" si="3663"/>
        <v/>
      </c>
      <c r="O784" s="44"/>
      <c r="P784" s="44"/>
      <c r="Q784" s="44"/>
      <c r="R784" s="44" t="str">
        <f t="shared" si="3516"/>
        <v/>
      </c>
      <c r="S784" s="45" t="str">
        <f t="shared" si="3517"/>
        <v/>
      </c>
      <c r="T784" s="35"/>
      <c r="U784" s="27"/>
      <c r="V784" s="46"/>
      <c r="W784" s="247"/>
      <c r="X784" s="44" t="str">
        <f t="shared" si="3791"/>
        <v/>
      </c>
      <c r="Y784" s="44"/>
      <c r="Z784" s="44"/>
      <c r="AA784" s="44"/>
      <c r="AB784" s="44" t="str">
        <f t="shared" si="3792"/>
        <v/>
      </c>
      <c r="AC784" s="44"/>
      <c r="AD784" s="44"/>
      <c r="AE784" s="44"/>
      <c r="AF784" s="44" t="str">
        <f t="shared" si="3779"/>
        <v/>
      </c>
      <c r="AG784" s="45" t="str">
        <f t="shared" si="3780"/>
        <v/>
      </c>
      <c r="AH784" s="35"/>
      <c r="AI784" s="27"/>
      <c r="AJ784" s="46"/>
      <c r="AK784" s="44"/>
      <c r="AL784" s="44" t="str">
        <f t="shared" si="3666"/>
        <v/>
      </c>
      <c r="AM784" s="44"/>
      <c r="AN784" s="44" t="str">
        <f t="shared" si="3667"/>
        <v/>
      </c>
      <c r="AO784" s="44"/>
      <c r="AP784" s="44" t="str">
        <f t="shared" si="3668"/>
        <v/>
      </c>
      <c r="AQ784" s="44"/>
      <c r="AR784" s="44"/>
      <c r="AS784" s="44"/>
      <c r="AT784" s="44" t="str">
        <f t="shared" si="3520"/>
        <v/>
      </c>
      <c r="AU784" s="45" t="str">
        <f t="shared" si="3484"/>
        <v/>
      </c>
      <c r="AV784" s="35"/>
      <c r="AW784" s="27"/>
      <c r="AX784" s="46"/>
      <c r="AY784" s="44"/>
      <c r="AZ784" s="44" t="str">
        <f t="shared" si="3669"/>
        <v/>
      </c>
      <c r="BA784" s="44"/>
      <c r="BB784" s="44" t="str">
        <f t="shared" si="3670"/>
        <v/>
      </c>
      <c r="BC784" s="44"/>
      <c r="BD784" s="44" t="str">
        <f t="shared" si="3671"/>
        <v/>
      </c>
      <c r="BE784" s="44"/>
      <c r="BF784" s="44"/>
      <c r="BG784" s="44"/>
      <c r="BH784" s="44" t="str">
        <f t="shared" si="3521"/>
        <v/>
      </c>
      <c r="BI784" s="45" t="str">
        <f t="shared" si="3522"/>
        <v/>
      </c>
      <c r="BJ784" s="35"/>
      <c r="BK784" s="50"/>
      <c r="BL784" s="74"/>
      <c r="BM784" s="75"/>
      <c r="BN784" s="75" t="str">
        <f t="shared" si="3738"/>
        <v/>
      </c>
      <c r="BO784" s="75"/>
      <c r="BP784" s="75" t="str">
        <f t="shared" si="3739"/>
        <v/>
      </c>
      <c r="BQ784" s="75"/>
      <c r="BR784" s="75" t="str">
        <f t="shared" si="3385"/>
        <v/>
      </c>
      <c r="BS784" s="75"/>
      <c r="BT784" s="77" t="str">
        <f t="shared" si="3740"/>
        <v/>
      </c>
      <c r="BU784" s="251" t="str">
        <f t="shared" si="3741"/>
        <v/>
      </c>
      <c r="BV784" s="75" t="str">
        <f t="shared" si="3507"/>
        <v/>
      </c>
      <c r="BW784" s="79" t="str">
        <f t="shared" si="3508"/>
        <v/>
      </c>
      <c r="BX784" s="35"/>
      <c r="BY784" s="27"/>
      <c r="BZ784" s="74"/>
      <c r="CA784" s="75"/>
      <c r="CB784" s="75" t="str">
        <f t="shared" si="3742"/>
        <v/>
      </c>
      <c r="CC784" s="75"/>
      <c r="CD784" s="75" t="str">
        <f t="shared" si="3743"/>
        <v/>
      </c>
      <c r="CE784" s="75"/>
      <c r="CF784" s="75" t="str">
        <f t="shared" si="3718"/>
        <v/>
      </c>
      <c r="CG784" s="75"/>
      <c r="CH784" s="77" t="str">
        <f t="shared" si="3719"/>
        <v/>
      </c>
      <c r="CI784" s="251" t="str">
        <f t="shared" si="3720"/>
        <v/>
      </c>
      <c r="CJ784" s="75" t="str">
        <f t="shared" si="3721"/>
        <v/>
      </c>
      <c r="CK784" s="79" t="str">
        <f t="shared" si="3722"/>
        <v/>
      </c>
      <c r="CL784" s="35"/>
      <c r="CM784" s="27"/>
      <c r="CN784" s="74"/>
      <c r="CO784" s="75"/>
      <c r="CP784" s="75" t="str">
        <f t="shared" si="3744"/>
        <v/>
      </c>
      <c r="CQ784" s="75"/>
      <c r="CR784" s="75" t="str">
        <f t="shared" si="3745"/>
        <v/>
      </c>
      <c r="CS784" s="75"/>
      <c r="CT784" s="75" t="str">
        <f t="shared" si="3723"/>
        <v/>
      </c>
      <c r="CU784" s="75"/>
      <c r="CV784" s="77" t="str">
        <f t="shared" si="3724"/>
        <v/>
      </c>
      <c r="CW784" s="251" t="str">
        <f t="shared" si="3725"/>
        <v/>
      </c>
      <c r="CX784" s="75" t="str">
        <f t="shared" si="3726"/>
        <v/>
      </c>
      <c r="CY784" s="79" t="str">
        <f t="shared" si="3727"/>
        <v/>
      </c>
      <c r="CZ784" s="35"/>
      <c r="DA784" s="58"/>
      <c r="DB784" s="74"/>
      <c r="DC784" s="75"/>
      <c r="DD784" s="75" t="str">
        <f t="shared" si="3746"/>
        <v/>
      </c>
      <c r="DE784" s="75"/>
      <c r="DF784" s="75" t="str">
        <f t="shared" si="3747"/>
        <v/>
      </c>
      <c r="DG784" s="75"/>
      <c r="DH784" s="75" t="str">
        <f t="shared" si="3728"/>
        <v/>
      </c>
      <c r="DI784" s="75"/>
      <c r="DJ784" s="77" t="str">
        <f t="shared" si="3729"/>
        <v/>
      </c>
      <c r="DK784" s="251" t="str">
        <f t="shared" si="3730"/>
        <v/>
      </c>
      <c r="DL784" s="75" t="str">
        <f t="shared" si="3731"/>
        <v/>
      </c>
      <c r="DM784" s="79" t="str">
        <f t="shared" si="3732"/>
        <v/>
      </c>
      <c r="DN784" s="35"/>
      <c r="DO784" s="27"/>
      <c r="DP784" s="74"/>
      <c r="DQ784" s="75"/>
      <c r="DR784" s="75" t="str">
        <f t="shared" si="3748"/>
        <v/>
      </c>
      <c r="DS784" s="75"/>
      <c r="DT784" s="75" t="str">
        <f t="shared" si="3749"/>
        <v/>
      </c>
      <c r="DU784" s="75"/>
      <c r="DV784" s="75" t="str">
        <f t="shared" si="3733"/>
        <v/>
      </c>
      <c r="DW784" s="75"/>
      <c r="DX784" s="77" t="str">
        <f t="shared" si="3734"/>
        <v/>
      </c>
      <c r="DY784" s="251" t="str">
        <f t="shared" si="3735"/>
        <v/>
      </c>
      <c r="DZ784" s="75" t="str">
        <f t="shared" si="3736"/>
        <v/>
      </c>
      <c r="EA784" s="79" t="str">
        <f t="shared" si="3737"/>
        <v/>
      </c>
      <c r="EB784" s="35"/>
      <c r="EC784" s="27"/>
      <c r="ED784" s="46"/>
      <c r="EE784" s="247"/>
      <c r="EF784" s="44" t="str">
        <f t="shared" si="3793"/>
        <v/>
      </c>
      <c r="EG784" s="44"/>
      <c r="EH784" s="44"/>
      <c r="EI784" s="44"/>
      <c r="EJ784" s="44" t="str">
        <f t="shared" si="3794"/>
        <v/>
      </c>
      <c r="EK784" s="44"/>
      <c r="EL784" s="44"/>
      <c r="EM784" s="44"/>
      <c r="EN784" s="44" t="str">
        <f t="shared" si="3781"/>
        <v/>
      </c>
      <c r="EO784" s="45" t="str">
        <f t="shared" si="3782"/>
        <v/>
      </c>
      <c r="EP784" s="35"/>
      <c r="EQ784" s="27"/>
      <c r="ER784" s="46"/>
      <c r="ES784" s="44"/>
      <c r="ET784" s="44" t="str">
        <f t="shared" si="3674"/>
        <v/>
      </c>
      <c r="EU784" s="44"/>
      <c r="EV784" s="44" t="str">
        <f t="shared" si="3675"/>
        <v/>
      </c>
      <c r="EW784" s="44"/>
      <c r="EX784" s="44" t="str">
        <f t="shared" si="3676"/>
        <v/>
      </c>
      <c r="EY784" s="44"/>
      <c r="EZ784" s="44"/>
      <c r="FA784" s="44"/>
      <c r="FB784" s="44" t="str">
        <f t="shared" si="3607"/>
        <v/>
      </c>
      <c r="FC784" s="45" t="str">
        <f t="shared" si="3608"/>
        <v/>
      </c>
      <c r="FD784" s="35"/>
      <c r="HW784" s="181"/>
      <c r="IY784" s="33"/>
      <c r="IZ784" s="74"/>
      <c r="JA784" s="75"/>
      <c r="JB784" s="75" t="str">
        <f t="shared" si="3750"/>
        <v/>
      </c>
      <c r="JC784" s="75"/>
      <c r="JD784" s="75" t="str">
        <f t="shared" si="3751"/>
        <v/>
      </c>
      <c r="JE784" s="75"/>
      <c r="JF784" s="75" t="str">
        <f t="shared" si="3752"/>
        <v/>
      </c>
      <c r="JG784" s="75"/>
      <c r="JH784" s="77" t="str">
        <f t="shared" si="3753"/>
        <v/>
      </c>
      <c r="JI784" s="251" t="str">
        <f t="shared" si="3754"/>
        <v/>
      </c>
      <c r="JJ784" s="75" t="str">
        <f t="shared" si="3755"/>
        <v/>
      </c>
      <c r="JK784" s="79" t="str">
        <f t="shared" si="3756"/>
        <v/>
      </c>
      <c r="JL784" s="35"/>
      <c r="JM784" s="27"/>
      <c r="JN784" s="74"/>
      <c r="JO784" s="75"/>
      <c r="JP784" s="75" t="str">
        <f t="shared" si="3757"/>
        <v/>
      </c>
      <c r="JQ784" s="75"/>
      <c r="JR784" s="75" t="str">
        <f t="shared" si="3758"/>
        <v/>
      </c>
      <c r="JS784" s="75"/>
      <c r="JT784" s="75" t="str">
        <f t="shared" si="3759"/>
        <v/>
      </c>
      <c r="JU784" s="75"/>
      <c r="JV784" s="77" t="str">
        <f t="shared" si="3760"/>
        <v/>
      </c>
      <c r="JW784" s="251" t="str">
        <f t="shared" si="3761"/>
        <v/>
      </c>
      <c r="JX784" s="75" t="str">
        <f t="shared" si="3762"/>
        <v/>
      </c>
      <c r="JY784" s="79" t="str">
        <f t="shared" si="3763"/>
        <v/>
      </c>
      <c r="JZ784" s="35"/>
      <c r="KA784" s="245"/>
      <c r="KB784" s="74"/>
      <c r="KC784" s="75"/>
      <c r="KD784" s="75" t="str">
        <f t="shared" si="3764"/>
        <v/>
      </c>
      <c r="KE784" s="75"/>
      <c r="KF784" s="75" t="str">
        <f t="shared" si="3765"/>
        <v/>
      </c>
      <c r="KG784" s="75"/>
      <c r="KH784" s="75" t="str">
        <f t="shared" si="3766"/>
        <v/>
      </c>
      <c r="KI784" s="75"/>
      <c r="KJ784" s="77" t="str">
        <f t="shared" si="3767"/>
        <v/>
      </c>
      <c r="KK784" s="251" t="str">
        <f t="shared" si="3768"/>
        <v/>
      </c>
      <c r="KL784" s="75" t="str">
        <f t="shared" si="3769"/>
        <v/>
      </c>
      <c r="KM784" s="79" t="str">
        <f t="shared" si="3770"/>
        <v/>
      </c>
      <c r="KN784" s="35"/>
      <c r="KO784" s="27"/>
      <c r="KP784" s="74"/>
      <c r="KQ784" s="75"/>
      <c r="KR784" s="75" t="str">
        <f t="shared" si="3771"/>
        <v/>
      </c>
      <c r="KS784" s="75"/>
      <c r="KT784" s="75" t="str">
        <f t="shared" si="3772"/>
        <v/>
      </c>
      <c r="KU784" s="75"/>
      <c r="KV784" s="75" t="str">
        <f t="shared" si="3773"/>
        <v/>
      </c>
      <c r="KW784" s="75"/>
      <c r="KX784" s="77" t="str">
        <f t="shared" si="3774"/>
        <v/>
      </c>
      <c r="KY784" s="251" t="str">
        <f t="shared" si="3775"/>
        <v/>
      </c>
      <c r="KZ784" s="75" t="str">
        <f t="shared" si="3776"/>
        <v/>
      </c>
      <c r="LA784" s="79" t="str">
        <f t="shared" si="3777"/>
        <v/>
      </c>
      <c r="LB784" s="35"/>
      <c r="LC784" s="27"/>
      <c r="LD784" s="107"/>
      <c r="LE784" s="87"/>
      <c r="LF784" s="87"/>
      <c r="LG784" s="87"/>
      <c r="LH784" s="87"/>
      <c r="LI784" s="87"/>
      <c r="LJ784" s="87" t="str">
        <f>IF(LI784="","",LI781+LK781-LI784)</f>
        <v/>
      </c>
      <c r="LK784" s="87"/>
      <c r="LL784" s="108"/>
      <c r="LM784" s="109"/>
      <c r="LN784" s="87"/>
      <c r="LO784" s="89"/>
      <c r="LP784" s="35"/>
      <c r="LQ784" s="27"/>
      <c r="LR784" s="46"/>
      <c r="LS784" s="247"/>
      <c r="LT784" s="44" t="str">
        <f t="shared" si="3795"/>
        <v/>
      </c>
      <c r="LU784" s="44"/>
      <c r="LV784" s="44"/>
      <c r="LW784" s="44"/>
      <c r="LX784" s="44" t="str">
        <f t="shared" si="3796"/>
        <v/>
      </c>
      <c r="LY784" s="44"/>
      <c r="LZ784" s="44"/>
      <c r="MA784" s="44"/>
      <c r="MB784" s="44" t="str">
        <f t="shared" si="3783"/>
        <v/>
      </c>
      <c r="MC784" s="45" t="str">
        <f t="shared" si="3784"/>
        <v/>
      </c>
      <c r="MD784" s="35"/>
      <c r="ME784" s="27"/>
      <c r="MF784" s="46"/>
      <c r="MG784" s="247"/>
      <c r="MH784" s="44" t="str">
        <f t="shared" si="3797"/>
        <v/>
      </c>
      <c r="MI784" s="44"/>
      <c r="MJ784" s="44"/>
      <c r="MK784" s="44"/>
      <c r="ML784" s="44" t="str">
        <f t="shared" si="3798"/>
        <v/>
      </c>
      <c r="MM784" s="44"/>
      <c r="MN784" s="44"/>
      <c r="MO784" s="44"/>
      <c r="MP784" s="44" t="str">
        <f t="shared" si="3785"/>
        <v/>
      </c>
      <c r="MQ784" s="45" t="str">
        <f t="shared" si="3786"/>
        <v/>
      </c>
      <c r="MR784" s="35"/>
      <c r="MS784" s="27"/>
      <c r="MT784" s="46"/>
      <c r="MU784" s="247"/>
      <c r="MV784" s="44" t="str">
        <f t="shared" si="3799"/>
        <v/>
      </c>
      <c r="MW784" s="44"/>
      <c r="MX784" s="44"/>
      <c r="MY784" s="44"/>
      <c r="MZ784" s="44" t="str">
        <f t="shared" si="3800"/>
        <v/>
      </c>
      <c r="NA784" s="44"/>
      <c r="NB784" s="44"/>
      <c r="NC784" s="44"/>
      <c r="ND784" s="44" t="str">
        <f t="shared" si="3787"/>
        <v/>
      </c>
      <c r="NE784" s="45" t="str">
        <f t="shared" si="3788"/>
        <v/>
      </c>
      <c r="NF784" s="35"/>
      <c r="NG784" s="27"/>
      <c r="NH784" s="46"/>
      <c r="NI784" s="247"/>
      <c r="NJ784" s="44" t="str">
        <f t="shared" si="3801"/>
        <v/>
      </c>
      <c r="NK784" s="44"/>
      <c r="NL784" s="44"/>
      <c r="NM784" s="44"/>
      <c r="NN784" s="44" t="str">
        <f t="shared" si="3802"/>
        <v/>
      </c>
      <c r="NO784" s="44"/>
      <c r="NP784" s="44"/>
      <c r="NQ784" s="44"/>
      <c r="NR784" s="44" t="str">
        <f t="shared" si="3789"/>
        <v/>
      </c>
      <c r="NS784" s="45" t="str">
        <f t="shared" si="3790"/>
        <v/>
      </c>
      <c r="NT784" s="35"/>
    </row>
    <row r="785" spans="1:384" ht="15.75" thickTop="1" x14ac:dyDescent="0.2">
      <c r="A785" s="38"/>
      <c r="B785" s="39"/>
      <c r="C785" s="40"/>
      <c r="D785" s="40"/>
      <c r="E785" s="40"/>
      <c r="F785" s="140"/>
      <c r="G785" s="140"/>
      <c r="H785" s="42"/>
      <c r="I785" s="44"/>
      <c r="J785" s="44"/>
      <c r="K785" s="44"/>
      <c r="L785" s="44"/>
      <c r="M785" s="44"/>
      <c r="N785" s="44" t="str">
        <f t="shared" si="3663"/>
        <v/>
      </c>
      <c r="O785" s="44"/>
      <c r="P785" s="44"/>
      <c r="Q785" s="44"/>
      <c r="R785" s="44" t="str">
        <f t="shared" si="3516"/>
        <v/>
      </c>
      <c r="S785" s="45" t="str">
        <f t="shared" si="3517"/>
        <v/>
      </c>
      <c r="T785" s="35"/>
      <c r="U785" s="27"/>
      <c r="V785" s="46"/>
      <c r="W785" s="247"/>
      <c r="X785" s="44"/>
      <c r="Y785" s="44"/>
      <c r="Z785" s="44"/>
      <c r="AA785" s="44"/>
      <c r="AB785" s="44" t="str">
        <f t="shared" si="3792"/>
        <v/>
      </c>
      <c r="AC785" s="44"/>
      <c r="AD785" s="44"/>
      <c r="AE785" s="44"/>
      <c r="AF785" s="44" t="str">
        <f t="shared" si="3779"/>
        <v/>
      </c>
      <c r="AG785" s="45" t="str">
        <f t="shared" si="3780"/>
        <v/>
      </c>
      <c r="AH785" s="35"/>
      <c r="AI785" s="27"/>
      <c r="AJ785" s="46"/>
      <c r="AK785" s="44"/>
      <c r="AL785" s="44"/>
      <c r="AM785" s="44"/>
      <c r="AN785" s="44" t="str">
        <f t="shared" si="3667"/>
        <v/>
      </c>
      <c r="AO785" s="44"/>
      <c r="AP785" s="44" t="str">
        <f t="shared" si="3668"/>
        <v/>
      </c>
      <c r="AQ785" s="44"/>
      <c r="AR785" s="44"/>
      <c r="AS785" s="44"/>
      <c r="AT785" s="44" t="str">
        <f t="shared" si="3520"/>
        <v/>
      </c>
      <c r="AU785" s="45" t="str">
        <f t="shared" si="3484"/>
        <v/>
      </c>
      <c r="AV785" s="35"/>
      <c r="AW785" s="27"/>
      <c r="AX785" s="46"/>
      <c r="AY785" s="44"/>
      <c r="AZ785" s="44"/>
      <c r="BA785" s="44"/>
      <c r="BB785" s="44" t="str">
        <f t="shared" si="3670"/>
        <v/>
      </c>
      <c r="BC785" s="44"/>
      <c r="BD785" s="44" t="str">
        <f t="shared" si="3671"/>
        <v/>
      </c>
      <c r="BE785" s="44"/>
      <c r="BF785" s="44"/>
      <c r="BG785" s="44"/>
      <c r="BH785" s="44" t="str">
        <f t="shared" si="3521"/>
        <v/>
      </c>
      <c r="BI785" s="45" t="str">
        <f t="shared" si="3522"/>
        <v/>
      </c>
      <c r="BJ785" s="35"/>
      <c r="BK785" s="50"/>
      <c r="BL785" s="240" t="str">
        <f>IF($A746="","",$A746)</f>
        <v/>
      </c>
      <c r="BM785" s="238"/>
      <c r="BN785" s="238" t="str">
        <f t="shared" si="3738"/>
        <v/>
      </c>
      <c r="BO785" s="238"/>
      <c r="BP785" s="87" t="str">
        <f t="shared" si="3739"/>
        <v/>
      </c>
      <c r="BQ785" s="238"/>
      <c r="BR785" s="238" t="str">
        <f t="shared" si="3385"/>
        <v/>
      </c>
      <c r="BS785" s="238"/>
      <c r="BT785" s="241" t="str">
        <f t="shared" si="3740"/>
        <v/>
      </c>
      <c r="BU785" s="239" t="str">
        <f t="shared" si="3741"/>
        <v/>
      </c>
      <c r="BV785" s="87" t="str">
        <f t="shared" si="3507"/>
        <v/>
      </c>
      <c r="BW785" s="89" t="str">
        <f t="shared" si="3508"/>
        <v/>
      </c>
      <c r="BX785" s="35"/>
      <c r="BY785" s="27"/>
      <c r="BZ785" s="240" t="str">
        <f>IF($A746="","",$A746)</f>
        <v/>
      </c>
      <c r="CA785" s="238"/>
      <c r="CB785" s="238" t="str">
        <f t="shared" si="3742"/>
        <v/>
      </c>
      <c r="CC785" s="238"/>
      <c r="CD785" s="87" t="str">
        <f t="shared" si="3743"/>
        <v/>
      </c>
      <c r="CE785" s="238"/>
      <c r="CF785" s="238" t="str">
        <f t="shared" si="3718"/>
        <v/>
      </c>
      <c r="CG785" s="238"/>
      <c r="CH785" s="241" t="str">
        <f t="shared" si="3719"/>
        <v/>
      </c>
      <c r="CI785" s="239" t="str">
        <f t="shared" si="3720"/>
        <v/>
      </c>
      <c r="CJ785" s="87" t="str">
        <f t="shared" si="3721"/>
        <v/>
      </c>
      <c r="CK785" s="89" t="str">
        <f t="shared" si="3722"/>
        <v/>
      </c>
      <c r="CL785" s="35"/>
      <c r="CM785" s="27"/>
      <c r="CN785" s="240" t="str">
        <f>IF($A746="","",$A746)</f>
        <v/>
      </c>
      <c r="CO785" s="238"/>
      <c r="CP785" s="238" t="str">
        <f t="shared" si="3744"/>
        <v/>
      </c>
      <c r="CQ785" s="238"/>
      <c r="CR785" s="87" t="str">
        <f t="shared" si="3745"/>
        <v/>
      </c>
      <c r="CS785" s="238"/>
      <c r="CT785" s="238" t="str">
        <f t="shared" si="3723"/>
        <v/>
      </c>
      <c r="CU785" s="238"/>
      <c r="CV785" s="241" t="str">
        <f t="shared" si="3724"/>
        <v/>
      </c>
      <c r="CW785" s="239" t="str">
        <f t="shared" si="3725"/>
        <v/>
      </c>
      <c r="CX785" s="87" t="str">
        <f t="shared" si="3726"/>
        <v/>
      </c>
      <c r="CY785" s="89" t="str">
        <f t="shared" si="3727"/>
        <v/>
      </c>
      <c r="CZ785" s="35"/>
      <c r="DA785" s="58"/>
      <c r="DB785" s="240" t="str">
        <f>IF($A746="","",$A746)</f>
        <v/>
      </c>
      <c r="DC785" s="238"/>
      <c r="DD785" s="238" t="str">
        <f t="shared" si="3746"/>
        <v/>
      </c>
      <c r="DE785" s="238"/>
      <c r="DF785" s="87" t="str">
        <f t="shared" si="3747"/>
        <v/>
      </c>
      <c r="DG785" s="238"/>
      <c r="DH785" s="238" t="str">
        <f t="shared" si="3728"/>
        <v/>
      </c>
      <c r="DI785" s="238"/>
      <c r="DJ785" s="241" t="str">
        <f t="shared" si="3729"/>
        <v/>
      </c>
      <c r="DK785" s="239" t="str">
        <f t="shared" si="3730"/>
        <v/>
      </c>
      <c r="DL785" s="87" t="str">
        <f t="shared" si="3731"/>
        <v/>
      </c>
      <c r="DM785" s="89" t="str">
        <f t="shared" si="3732"/>
        <v/>
      </c>
      <c r="DN785" s="35"/>
      <c r="DO785" s="27"/>
      <c r="DP785" s="240" t="str">
        <f>IF($A746="","",$A746)</f>
        <v/>
      </c>
      <c r="DQ785" s="238"/>
      <c r="DR785" s="238" t="str">
        <f t="shared" si="3748"/>
        <v/>
      </c>
      <c r="DS785" s="238"/>
      <c r="DT785" s="87" t="str">
        <f t="shared" si="3749"/>
        <v/>
      </c>
      <c r="DU785" s="238"/>
      <c r="DV785" s="238" t="str">
        <f t="shared" si="3733"/>
        <v/>
      </c>
      <c r="DW785" s="238"/>
      <c r="DX785" s="241" t="str">
        <f t="shared" si="3734"/>
        <v/>
      </c>
      <c r="DY785" s="239" t="str">
        <f t="shared" si="3735"/>
        <v/>
      </c>
      <c r="DZ785" s="87" t="str">
        <f t="shared" si="3736"/>
        <v/>
      </c>
      <c r="EA785" s="89" t="str">
        <f t="shared" si="3737"/>
        <v/>
      </c>
      <c r="EB785" s="35"/>
      <c r="EC785" s="27"/>
      <c r="ED785" s="46"/>
      <c r="EE785" s="247"/>
      <c r="EF785" s="44"/>
      <c r="EG785" s="44"/>
      <c r="EH785" s="44"/>
      <c r="EI785" s="44"/>
      <c r="EJ785" s="44" t="str">
        <f t="shared" si="3794"/>
        <v/>
      </c>
      <c r="EK785" s="44"/>
      <c r="EL785" s="44"/>
      <c r="EM785" s="44"/>
      <c r="EN785" s="44" t="str">
        <f t="shared" si="3781"/>
        <v/>
      </c>
      <c r="EO785" s="45" t="str">
        <f t="shared" si="3782"/>
        <v/>
      </c>
      <c r="EP785" s="35"/>
      <c r="EQ785" s="27"/>
      <c r="ER785" s="46"/>
      <c r="ES785" s="44"/>
      <c r="ET785" s="44"/>
      <c r="EU785" s="44"/>
      <c r="EV785" s="44" t="str">
        <f t="shared" si="3675"/>
        <v/>
      </c>
      <c r="EW785" s="44"/>
      <c r="EX785" s="44" t="str">
        <f t="shared" si="3676"/>
        <v/>
      </c>
      <c r="EY785" s="44"/>
      <c r="EZ785" s="44"/>
      <c r="FA785" s="44"/>
      <c r="FB785" s="44" t="str">
        <f t="shared" si="3607"/>
        <v/>
      </c>
      <c r="FC785" s="45" t="str">
        <f t="shared" si="3608"/>
        <v/>
      </c>
      <c r="FD785" s="35"/>
      <c r="HW785" s="181"/>
      <c r="IY785" s="33"/>
      <c r="IZ785" s="240" t="str">
        <f>IF($A746="","",$A746)</f>
        <v/>
      </c>
      <c r="JA785" s="238"/>
      <c r="JB785" s="238" t="str">
        <f t="shared" si="3750"/>
        <v/>
      </c>
      <c r="JC785" s="238"/>
      <c r="JD785" s="87" t="str">
        <f t="shared" si="3751"/>
        <v/>
      </c>
      <c r="JE785" s="238"/>
      <c r="JF785" s="238" t="str">
        <f t="shared" si="3752"/>
        <v/>
      </c>
      <c r="JG785" s="238"/>
      <c r="JH785" s="241" t="str">
        <f t="shared" si="3753"/>
        <v/>
      </c>
      <c r="JI785" s="239" t="str">
        <f t="shared" si="3754"/>
        <v/>
      </c>
      <c r="JJ785" s="87" t="str">
        <f t="shared" si="3755"/>
        <v/>
      </c>
      <c r="JK785" s="89" t="str">
        <f t="shared" si="3756"/>
        <v/>
      </c>
      <c r="JL785" s="35"/>
      <c r="JM785" s="27"/>
      <c r="JN785" s="240" t="str">
        <f>IF($A746="","",$A746)</f>
        <v/>
      </c>
      <c r="JO785" s="238"/>
      <c r="JP785" s="238" t="str">
        <f t="shared" si="3757"/>
        <v/>
      </c>
      <c r="JQ785" s="238"/>
      <c r="JR785" s="87" t="str">
        <f t="shared" si="3758"/>
        <v/>
      </c>
      <c r="JS785" s="238"/>
      <c r="JT785" s="238" t="str">
        <f t="shared" si="3759"/>
        <v/>
      </c>
      <c r="JU785" s="238"/>
      <c r="JV785" s="241" t="str">
        <f t="shared" si="3760"/>
        <v/>
      </c>
      <c r="JW785" s="239" t="str">
        <f t="shared" si="3761"/>
        <v/>
      </c>
      <c r="JX785" s="87" t="str">
        <f t="shared" si="3762"/>
        <v/>
      </c>
      <c r="JY785" s="89" t="str">
        <f t="shared" si="3763"/>
        <v/>
      </c>
      <c r="JZ785" s="35"/>
      <c r="KA785" s="245"/>
      <c r="KB785" s="240" t="str">
        <f>IF($A746="","",$A746)</f>
        <v/>
      </c>
      <c r="KC785" s="238"/>
      <c r="KD785" s="238" t="str">
        <f t="shared" si="3764"/>
        <v/>
      </c>
      <c r="KE785" s="238"/>
      <c r="KF785" s="87" t="str">
        <f t="shared" si="3765"/>
        <v/>
      </c>
      <c r="KG785" s="238"/>
      <c r="KH785" s="238" t="str">
        <f t="shared" si="3766"/>
        <v/>
      </c>
      <c r="KI785" s="238"/>
      <c r="KJ785" s="241" t="str">
        <f t="shared" si="3767"/>
        <v/>
      </c>
      <c r="KK785" s="239" t="str">
        <f t="shared" si="3768"/>
        <v/>
      </c>
      <c r="KL785" s="87" t="str">
        <f t="shared" si="3769"/>
        <v/>
      </c>
      <c r="KM785" s="89" t="str">
        <f t="shared" si="3770"/>
        <v/>
      </c>
      <c r="KN785" s="35"/>
      <c r="KO785" s="27"/>
      <c r="KP785" s="240" t="str">
        <f>IF($A746="","",$A746)</f>
        <v/>
      </c>
      <c r="KQ785" s="238"/>
      <c r="KR785" s="238" t="str">
        <f t="shared" si="3771"/>
        <v/>
      </c>
      <c r="KS785" s="238"/>
      <c r="KT785" s="87" t="str">
        <f t="shared" si="3772"/>
        <v/>
      </c>
      <c r="KU785" s="238"/>
      <c r="KV785" s="238" t="str">
        <f t="shared" si="3773"/>
        <v/>
      </c>
      <c r="KW785" s="238"/>
      <c r="KX785" s="241" t="str">
        <f t="shared" si="3774"/>
        <v/>
      </c>
      <c r="KY785" s="239" t="str">
        <f t="shared" si="3775"/>
        <v/>
      </c>
      <c r="KZ785" s="87" t="str">
        <f t="shared" si="3776"/>
        <v/>
      </c>
      <c r="LA785" s="89" t="str">
        <f t="shared" si="3777"/>
        <v/>
      </c>
      <c r="LB785" s="35"/>
      <c r="LC785" s="27"/>
      <c r="LD785" s="46"/>
      <c r="LE785" s="44"/>
      <c r="LF785" s="44"/>
      <c r="LG785" s="44"/>
      <c r="LH785" s="44"/>
      <c r="LI785" s="44"/>
      <c r="LJ785" s="44"/>
      <c r="LK785" s="44"/>
      <c r="LL785" s="60"/>
      <c r="LM785" s="44"/>
      <c r="LN785" s="44"/>
      <c r="LO785" s="44"/>
      <c r="LP785" s="35"/>
      <c r="LQ785" s="27"/>
      <c r="LR785" s="46"/>
      <c r="LS785" s="247"/>
      <c r="LT785" s="44"/>
      <c r="LU785" s="44"/>
      <c r="LV785" s="44"/>
      <c r="LW785" s="44"/>
      <c r="LX785" s="44" t="str">
        <f t="shared" si="3796"/>
        <v/>
      </c>
      <c r="LY785" s="44"/>
      <c r="LZ785" s="44"/>
      <c r="MA785" s="44"/>
      <c r="MB785" s="44" t="str">
        <f t="shared" si="3783"/>
        <v/>
      </c>
      <c r="MC785" s="45" t="str">
        <f t="shared" si="3784"/>
        <v/>
      </c>
      <c r="MD785" s="35"/>
      <c r="ME785" s="27"/>
      <c r="MF785" s="46"/>
      <c r="MG785" s="247"/>
      <c r="MH785" s="44"/>
      <c r="MI785" s="44"/>
      <c r="MJ785" s="44"/>
      <c r="MK785" s="44"/>
      <c r="ML785" s="44" t="str">
        <f t="shared" si="3798"/>
        <v/>
      </c>
      <c r="MM785" s="44"/>
      <c r="MN785" s="44"/>
      <c r="MO785" s="44"/>
      <c r="MP785" s="44" t="str">
        <f t="shared" si="3785"/>
        <v/>
      </c>
      <c r="MQ785" s="45" t="str">
        <f t="shared" si="3786"/>
        <v/>
      </c>
      <c r="MR785" s="35"/>
      <c r="MS785" s="27"/>
      <c r="MT785" s="46"/>
      <c r="MU785" s="247"/>
      <c r="MV785" s="44"/>
      <c r="MW785" s="44"/>
      <c r="MX785" s="44"/>
      <c r="MY785" s="44"/>
      <c r="MZ785" s="44" t="str">
        <f t="shared" si="3800"/>
        <v/>
      </c>
      <c r="NA785" s="44"/>
      <c r="NB785" s="44"/>
      <c r="NC785" s="44"/>
      <c r="ND785" s="44" t="str">
        <f t="shared" si="3787"/>
        <v/>
      </c>
      <c r="NE785" s="45" t="str">
        <f t="shared" si="3788"/>
        <v/>
      </c>
      <c r="NF785" s="35"/>
      <c r="NG785" s="27"/>
      <c r="NH785" s="46"/>
      <c r="NI785" s="247"/>
      <c r="NJ785" s="44"/>
      <c r="NK785" s="44"/>
      <c r="NL785" s="44"/>
      <c r="NM785" s="44"/>
      <c r="NN785" s="44" t="str">
        <f t="shared" si="3802"/>
        <v/>
      </c>
      <c r="NO785" s="44"/>
      <c r="NP785" s="44"/>
      <c r="NQ785" s="44"/>
      <c r="NR785" s="44" t="str">
        <f t="shared" si="3789"/>
        <v/>
      </c>
      <c r="NS785" s="45" t="str">
        <f t="shared" si="3790"/>
        <v/>
      </c>
      <c r="NT785" s="35"/>
    </row>
    <row r="786" spans="1:384" x14ac:dyDescent="0.2">
      <c r="A786" s="38"/>
      <c r="B786" s="39"/>
      <c r="C786" s="40"/>
      <c r="D786" s="40"/>
      <c r="E786" s="40"/>
      <c r="F786" s="140"/>
      <c r="G786" s="140"/>
      <c r="H786" s="42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5"/>
      <c r="T786" s="35"/>
      <c r="U786" s="27"/>
      <c r="V786" s="46"/>
      <c r="W786" s="247"/>
      <c r="X786" s="44"/>
      <c r="Y786" s="44"/>
      <c r="Z786" s="44"/>
      <c r="AA786" s="44"/>
      <c r="AB786" s="44"/>
      <c r="AC786" s="44"/>
      <c r="AD786" s="44"/>
      <c r="AE786" s="44"/>
      <c r="AF786" s="44"/>
      <c r="AG786" s="45"/>
      <c r="AH786" s="35"/>
      <c r="AI786" s="27"/>
      <c r="AJ786" s="46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5"/>
      <c r="AV786" s="35"/>
      <c r="AW786" s="27"/>
      <c r="AX786" s="46"/>
      <c r="AY786" s="44"/>
      <c r="AZ786" s="44"/>
      <c r="BA786" s="44"/>
      <c r="BB786" s="44"/>
      <c r="BC786" s="44"/>
      <c r="BD786" s="44"/>
      <c r="BE786" s="44"/>
      <c r="BF786" s="44"/>
      <c r="BG786" s="44"/>
      <c r="BH786" s="44"/>
      <c r="BI786" s="45"/>
      <c r="BJ786" s="35"/>
      <c r="BK786" s="50"/>
      <c r="BL786" s="240"/>
      <c r="BM786" s="238"/>
      <c r="BN786" s="44" t="str">
        <f t="shared" si="3738"/>
        <v/>
      </c>
      <c r="BO786" s="238"/>
      <c r="BP786" s="44" t="str">
        <f t="shared" si="3739"/>
        <v/>
      </c>
      <c r="BQ786" s="238"/>
      <c r="BR786" s="44" t="str">
        <f t="shared" si="3385"/>
        <v/>
      </c>
      <c r="BS786" s="238"/>
      <c r="BT786" s="60" t="str">
        <f t="shared" si="3740"/>
        <v/>
      </c>
      <c r="BU786" s="247" t="str">
        <f t="shared" si="3741"/>
        <v/>
      </c>
      <c r="BV786" s="44" t="str">
        <f t="shared" si="3507"/>
        <v/>
      </c>
      <c r="BW786" s="45" t="str">
        <f t="shared" si="3508"/>
        <v/>
      </c>
      <c r="BX786" s="35"/>
      <c r="BY786" s="27"/>
      <c r="BZ786" s="240"/>
      <c r="CA786" s="238"/>
      <c r="CB786" s="44" t="str">
        <f t="shared" si="3742"/>
        <v/>
      </c>
      <c r="CC786" s="238"/>
      <c r="CD786" s="44" t="str">
        <f t="shared" si="3743"/>
        <v/>
      </c>
      <c r="CE786" s="238"/>
      <c r="CF786" s="44" t="str">
        <f t="shared" si="3718"/>
        <v/>
      </c>
      <c r="CG786" s="238"/>
      <c r="CH786" s="60" t="str">
        <f t="shared" si="3719"/>
        <v/>
      </c>
      <c r="CI786" s="247" t="str">
        <f t="shared" si="3720"/>
        <v/>
      </c>
      <c r="CJ786" s="44" t="str">
        <f t="shared" si="3721"/>
        <v/>
      </c>
      <c r="CK786" s="45" t="str">
        <f t="shared" si="3722"/>
        <v/>
      </c>
      <c r="CL786" s="35"/>
      <c r="CM786" s="27"/>
      <c r="CN786" s="240"/>
      <c r="CO786" s="238"/>
      <c r="CP786" s="44" t="str">
        <f t="shared" si="3744"/>
        <v/>
      </c>
      <c r="CQ786" s="238"/>
      <c r="CR786" s="44" t="str">
        <f t="shared" si="3745"/>
        <v/>
      </c>
      <c r="CS786" s="238"/>
      <c r="CT786" s="44" t="str">
        <f t="shared" si="3723"/>
        <v/>
      </c>
      <c r="CU786" s="238"/>
      <c r="CV786" s="60" t="str">
        <f t="shared" si="3724"/>
        <v/>
      </c>
      <c r="CW786" s="247" t="str">
        <f t="shared" si="3725"/>
        <v/>
      </c>
      <c r="CX786" s="44" t="str">
        <f t="shared" si="3726"/>
        <v/>
      </c>
      <c r="CY786" s="45" t="str">
        <f t="shared" si="3727"/>
        <v/>
      </c>
      <c r="CZ786" s="35"/>
      <c r="DA786" s="58"/>
      <c r="DB786" s="240"/>
      <c r="DC786" s="238"/>
      <c r="DD786" s="44" t="str">
        <f t="shared" si="3746"/>
        <v/>
      </c>
      <c r="DE786" s="238"/>
      <c r="DF786" s="44" t="str">
        <f t="shared" si="3747"/>
        <v/>
      </c>
      <c r="DG786" s="238"/>
      <c r="DH786" s="44" t="str">
        <f t="shared" si="3728"/>
        <v/>
      </c>
      <c r="DI786" s="238"/>
      <c r="DJ786" s="60" t="str">
        <f t="shared" si="3729"/>
        <v/>
      </c>
      <c r="DK786" s="247" t="str">
        <f t="shared" si="3730"/>
        <v/>
      </c>
      <c r="DL786" s="44" t="str">
        <f t="shared" si="3731"/>
        <v/>
      </c>
      <c r="DM786" s="45" t="str">
        <f t="shared" si="3732"/>
        <v/>
      </c>
      <c r="DN786" s="35"/>
      <c r="DO786" s="27"/>
      <c r="DP786" s="240"/>
      <c r="DQ786" s="238"/>
      <c r="DR786" s="44" t="str">
        <f t="shared" si="3748"/>
        <v/>
      </c>
      <c r="DS786" s="238"/>
      <c r="DT786" s="44" t="str">
        <f t="shared" si="3749"/>
        <v/>
      </c>
      <c r="DU786" s="238"/>
      <c r="DV786" s="44" t="str">
        <f t="shared" si="3733"/>
        <v/>
      </c>
      <c r="DW786" s="238"/>
      <c r="DX786" s="60" t="str">
        <f t="shared" si="3734"/>
        <v/>
      </c>
      <c r="DY786" s="247" t="str">
        <f t="shared" si="3735"/>
        <v/>
      </c>
      <c r="DZ786" s="44" t="str">
        <f t="shared" si="3736"/>
        <v/>
      </c>
      <c r="EA786" s="45" t="str">
        <f t="shared" si="3737"/>
        <v/>
      </c>
      <c r="EB786" s="35"/>
      <c r="EC786" s="27"/>
      <c r="ED786" s="46"/>
      <c r="EE786" s="247"/>
      <c r="EF786" s="44"/>
      <c r="EG786" s="44"/>
      <c r="EH786" s="44"/>
      <c r="EI786" s="44"/>
      <c r="EJ786" s="44"/>
      <c r="EK786" s="44"/>
      <c r="EL786" s="44"/>
      <c r="EM786" s="44"/>
      <c r="EN786" s="44"/>
      <c r="EO786" s="45"/>
      <c r="EP786" s="35"/>
      <c r="EQ786" s="27"/>
      <c r="ER786" s="46"/>
      <c r="ES786" s="44"/>
      <c r="ET786" s="44"/>
      <c r="EU786" s="44"/>
      <c r="EV786" s="44"/>
      <c r="EW786" s="44"/>
      <c r="EX786" s="44"/>
      <c r="EY786" s="44"/>
      <c r="EZ786" s="44"/>
      <c r="FA786" s="44"/>
      <c r="FB786" s="44"/>
      <c r="FC786" s="45"/>
      <c r="FD786" s="35"/>
      <c r="HW786" s="181"/>
      <c r="IY786" s="33"/>
      <c r="IZ786" s="240"/>
      <c r="JA786" s="238"/>
      <c r="JB786" s="44" t="str">
        <f t="shared" si="3750"/>
        <v/>
      </c>
      <c r="JC786" s="238"/>
      <c r="JD786" s="44" t="str">
        <f t="shared" si="3751"/>
        <v/>
      </c>
      <c r="JE786" s="238"/>
      <c r="JF786" s="44" t="str">
        <f t="shared" si="3752"/>
        <v/>
      </c>
      <c r="JG786" s="238"/>
      <c r="JH786" s="60" t="str">
        <f t="shared" si="3753"/>
        <v/>
      </c>
      <c r="JI786" s="247" t="str">
        <f t="shared" si="3754"/>
        <v/>
      </c>
      <c r="JJ786" s="44" t="str">
        <f t="shared" si="3755"/>
        <v/>
      </c>
      <c r="JK786" s="45" t="str">
        <f t="shared" si="3756"/>
        <v/>
      </c>
      <c r="JL786" s="35"/>
      <c r="JM786" s="27"/>
      <c r="JN786" s="240"/>
      <c r="JO786" s="238"/>
      <c r="JP786" s="44" t="str">
        <f t="shared" si="3757"/>
        <v/>
      </c>
      <c r="JQ786" s="238"/>
      <c r="JR786" s="44" t="str">
        <f t="shared" si="3758"/>
        <v/>
      </c>
      <c r="JS786" s="238"/>
      <c r="JT786" s="44" t="str">
        <f t="shared" si="3759"/>
        <v/>
      </c>
      <c r="JU786" s="238"/>
      <c r="JV786" s="60" t="str">
        <f t="shared" si="3760"/>
        <v/>
      </c>
      <c r="JW786" s="247" t="str">
        <f t="shared" si="3761"/>
        <v/>
      </c>
      <c r="JX786" s="44" t="str">
        <f t="shared" si="3762"/>
        <v/>
      </c>
      <c r="JY786" s="45" t="str">
        <f t="shared" si="3763"/>
        <v/>
      </c>
      <c r="JZ786" s="35"/>
      <c r="KA786" s="245"/>
      <c r="KB786" s="240"/>
      <c r="KC786" s="238"/>
      <c r="KD786" s="44" t="str">
        <f t="shared" si="3764"/>
        <v/>
      </c>
      <c r="KE786" s="238"/>
      <c r="KF786" s="44" t="str">
        <f t="shared" si="3765"/>
        <v/>
      </c>
      <c r="KG786" s="238"/>
      <c r="KH786" s="44" t="str">
        <f t="shared" si="3766"/>
        <v/>
      </c>
      <c r="KI786" s="238"/>
      <c r="KJ786" s="60" t="str">
        <f t="shared" si="3767"/>
        <v/>
      </c>
      <c r="KK786" s="247" t="str">
        <f t="shared" si="3768"/>
        <v/>
      </c>
      <c r="KL786" s="44" t="str">
        <f t="shared" si="3769"/>
        <v/>
      </c>
      <c r="KM786" s="45" t="str">
        <f t="shared" si="3770"/>
        <v/>
      </c>
      <c r="KN786" s="35"/>
      <c r="KO786" s="27"/>
      <c r="KP786" s="240"/>
      <c r="KQ786" s="238"/>
      <c r="KR786" s="44" t="str">
        <f t="shared" si="3771"/>
        <v/>
      </c>
      <c r="KS786" s="238"/>
      <c r="KT786" s="44" t="str">
        <f t="shared" si="3772"/>
        <v/>
      </c>
      <c r="KU786" s="238"/>
      <c r="KV786" s="44" t="str">
        <f t="shared" si="3773"/>
        <v/>
      </c>
      <c r="KW786" s="238"/>
      <c r="KX786" s="60" t="str">
        <f t="shared" si="3774"/>
        <v/>
      </c>
      <c r="KY786" s="247" t="str">
        <f t="shared" si="3775"/>
        <v/>
      </c>
      <c r="KZ786" s="44" t="str">
        <f t="shared" si="3776"/>
        <v/>
      </c>
      <c r="LA786" s="45" t="str">
        <f t="shared" si="3777"/>
        <v/>
      </c>
      <c r="LB786" s="35"/>
      <c r="LC786" s="27"/>
      <c r="LD786" s="46"/>
      <c r="LE786" s="44"/>
      <c r="LF786" s="44"/>
      <c r="LG786" s="44"/>
      <c r="LH786" s="44"/>
      <c r="LI786" s="44"/>
      <c r="LJ786" s="44"/>
      <c r="LK786" s="44"/>
      <c r="LL786" s="60"/>
      <c r="LM786" s="44"/>
      <c r="LN786" s="44"/>
      <c r="LO786" s="44"/>
      <c r="LP786" s="35"/>
      <c r="LQ786" s="27"/>
      <c r="LR786" s="46"/>
      <c r="LS786" s="247"/>
      <c r="LT786" s="44"/>
      <c r="LU786" s="44"/>
      <c r="LV786" s="44"/>
      <c r="LW786" s="44"/>
      <c r="LX786" s="44"/>
      <c r="LY786" s="44"/>
      <c r="LZ786" s="44"/>
      <c r="MA786" s="44"/>
      <c r="MB786" s="44"/>
      <c r="MC786" s="45"/>
      <c r="MD786" s="35"/>
      <c r="ME786" s="27"/>
      <c r="MF786" s="46"/>
      <c r="MG786" s="247"/>
      <c r="MH786" s="44"/>
      <c r="MI786" s="44"/>
      <c r="MJ786" s="44"/>
      <c r="MK786" s="44"/>
      <c r="ML786" s="44"/>
      <c r="MM786" s="44"/>
      <c r="MN786" s="44"/>
      <c r="MO786" s="44"/>
      <c r="MP786" s="44"/>
      <c r="MQ786" s="45"/>
      <c r="MR786" s="35"/>
      <c r="MS786" s="27"/>
      <c r="MT786" s="46"/>
      <c r="MU786" s="247"/>
      <c r="MV786" s="44"/>
      <c r="MW786" s="44"/>
      <c r="MX786" s="44"/>
      <c r="MY786" s="44"/>
      <c r="MZ786" s="44"/>
      <c r="NA786" s="44"/>
      <c r="NB786" s="44"/>
      <c r="NC786" s="44"/>
      <c r="ND786" s="44"/>
      <c r="NE786" s="45"/>
      <c r="NF786" s="35"/>
      <c r="NG786" s="27"/>
      <c r="NH786" s="46"/>
      <c r="NI786" s="247"/>
      <c r="NJ786" s="44"/>
      <c r="NK786" s="44"/>
      <c r="NL786" s="44"/>
      <c r="NM786" s="44"/>
      <c r="NN786" s="44"/>
      <c r="NO786" s="44"/>
      <c r="NP786" s="44"/>
      <c r="NQ786" s="44"/>
      <c r="NR786" s="44"/>
      <c r="NS786" s="45"/>
      <c r="NT786" s="35"/>
    </row>
    <row r="787" spans="1:384" x14ac:dyDescent="0.2">
      <c r="A787" s="38"/>
      <c r="B787" s="39"/>
      <c r="C787" s="40"/>
      <c r="D787" s="40"/>
      <c r="E787" s="40"/>
      <c r="F787" s="140"/>
      <c r="G787" s="140"/>
      <c r="H787" s="42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5"/>
      <c r="T787" s="35"/>
      <c r="U787" s="27"/>
      <c r="V787" s="46"/>
      <c r="W787" s="247"/>
      <c r="X787" s="44"/>
      <c r="Y787" s="44"/>
      <c r="Z787" s="44"/>
      <c r="AA787" s="44"/>
      <c r="AB787" s="44"/>
      <c r="AC787" s="44"/>
      <c r="AD787" s="44"/>
      <c r="AE787" s="44"/>
      <c r="AF787" s="44"/>
      <c r="AG787" s="45"/>
      <c r="AH787" s="35"/>
      <c r="AI787" s="27"/>
      <c r="AJ787" s="46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5"/>
      <c r="AV787" s="35"/>
      <c r="AW787" s="27"/>
      <c r="AX787" s="46"/>
      <c r="AY787" s="44"/>
      <c r="AZ787" s="44"/>
      <c r="BA787" s="44"/>
      <c r="BB787" s="44"/>
      <c r="BC787" s="44"/>
      <c r="BD787" s="44"/>
      <c r="BE787" s="44"/>
      <c r="BF787" s="44"/>
      <c r="BG787" s="44"/>
      <c r="BH787" s="44"/>
      <c r="BI787" s="45"/>
      <c r="BJ787" s="35"/>
      <c r="BK787" s="50"/>
      <c r="BL787" s="240"/>
      <c r="BM787" s="238"/>
      <c r="BN787" s="44" t="str">
        <f t="shared" si="3738"/>
        <v/>
      </c>
      <c r="BO787" s="238"/>
      <c r="BP787" s="44" t="str">
        <f t="shared" si="3739"/>
        <v/>
      </c>
      <c r="BQ787" s="238"/>
      <c r="BR787" s="44" t="str">
        <f t="shared" si="3385"/>
        <v/>
      </c>
      <c r="BS787" s="238"/>
      <c r="BT787" s="60" t="str">
        <f t="shared" si="3740"/>
        <v/>
      </c>
      <c r="BU787" s="247" t="str">
        <f t="shared" si="3741"/>
        <v/>
      </c>
      <c r="BV787" s="44" t="str">
        <f t="shared" si="3507"/>
        <v/>
      </c>
      <c r="BW787" s="45" t="str">
        <f t="shared" si="3508"/>
        <v/>
      </c>
      <c r="BX787" s="35"/>
      <c r="BY787" s="27"/>
      <c r="BZ787" s="240"/>
      <c r="CA787" s="238"/>
      <c r="CB787" s="44" t="str">
        <f t="shared" si="3742"/>
        <v/>
      </c>
      <c r="CC787" s="238"/>
      <c r="CD787" s="44" t="str">
        <f t="shared" si="3743"/>
        <v/>
      </c>
      <c r="CE787" s="238"/>
      <c r="CF787" s="44" t="str">
        <f t="shared" si="3718"/>
        <v/>
      </c>
      <c r="CG787" s="238"/>
      <c r="CH787" s="60" t="str">
        <f t="shared" si="3719"/>
        <v/>
      </c>
      <c r="CI787" s="247" t="str">
        <f t="shared" si="3720"/>
        <v/>
      </c>
      <c r="CJ787" s="44" t="str">
        <f t="shared" si="3721"/>
        <v/>
      </c>
      <c r="CK787" s="45" t="str">
        <f t="shared" si="3722"/>
        <v/>
      </c>
      <c r="CL787" s="35"/>
      <c r="CM787" s="27"/>
      <c r="CN787" s="240"/>
      <c r="CO787" s="238"/>
      <c r="CP787" s="44" t="str">
        <f t="shared" si="3744"/>
        <v/>
      </c>
      <c r="CQ787" s="238"/>
      <c r="CR787" s="44" t="str">
        <f t="shared" si="3745"/>
        <v/>
      </c>
      <c r="CS787" s="238"/>
      <c r="CT787" s="44" t="str">
        <f t="shared" si="3723"/>
        <v/>
      </c>
      <c r="CU787" s="238"/>
      <c r="CV787" s="60" t="str">
        <f t="shared" si="3724"/>
        <v/>
      </c>
      <c r="CW787" s="247" t="str">
        <f t="shared" si="3725"/>
        <v/>
      </c>
      <c r="CX787" s="44" t="str">
        <f t="shared" si="3726"/>
        <v/>
      </c>
      <c r="CY787" s="45" t="str">
        <f t="shared" si="3727"/>
        <v/>
      </c>
      <c r="CZ787" s="35"/>
      <c r="DA787" s="58"/>
      <c r="DB787" s="240"/>
      <c r="DC787" s="238"/>
      <c r="DD787" s="44" t="str">
        <f t="shared" si="3746"/>
        <v/>
      </c>
      <c r="DE787" s="238"/>
      <c r="DF787" s="44" t="str">
        <f t="shared" si="3747"/>
        <v/>
      </c>
      <c r="DG787" s="238"/>
      <c r="DH787" s="44" t="str">
        <f t="shared" si="3728"/>
        <v/>
      </c>
      <c r="DI787" s="238"/>
      <c r="DJ787" s="60" t="str">
        <f t="shared" si="3729"/>
        <v/>
      </c>
      <c r="DK787" s="247" t="str">
        <f t="shared" si="3730"/>
        <v/>
      </c>
      <c r="DL787" s="44" t="str">
        <f t="shared" si="3731"/>
        <v/>
      </c>
      <c r="DM787" s="45" t="str">
        <f t="shared" si="3732"/>
        <v/>
      </c>
      <c r="DN787" s="35"/>
      <c r="DO787" s="27"/>
      <c r="DP787" s="240"/>
      <c r="DQ787" s="238"/>
      <c r="DR787" s="44" t="str">
        <f t="shared" si="3748"/>
        <v/>
      </c>
      <c r="DS787" s="238"/>
      <c r="DT787" s="44" t="str">
        <f t="shared" si="3749"/>
        <v/>
      </c>
      <c r="DU787" s="238"/>
      <c r="DV787" s="44" t="str">
        <f t="shared" si="3733"/>
        <v/>
      </c>
      <c r="DW787" s="238"/>
      <c r="DX787" s="60" t="str">
        <f t="shared" si="3734"/>
        <v/>
      </c>
      <c r="DY787" s="247" t="str">
        <f t="shared" si="3735"/>
        <v/>
      </c>
      <c r="DZ787" s="44" t="str">
        <f t="shared" si="3736"/>
        <v/>
      </c>
      <c r="EA787" s="45" t="str">
        <f t="shared" si="3737"/>
        <v/>
      </c>
      <c r="EB787" s="35"/>
      <c r="EC787" s="27"/>
      <c r="ED787" s="46"/>
      <c r="EE787" s="247"/>
      <c r="EF787" s="44"/>
      <c r="EG787" s="44"/>
      <c r="EH787" s="44"/>
      <c r="EI787" s="44"/>
      <c r="EJ787" s="44"/>
      <c r="EK787" s="44"/>
      <c r="EL787" s="44"/>
      <c r="EM787" s="44"/>
      <c r="EN787" s="44"/>
      <c r="EO787" s="45"/>
      <c r="EP787" s="35"/>
      <c r="EQ787" s="27"/>
      <c r="ER787" s="46"/>
      <c r="ES787" s="44"/>
      <c r="ET787" s="44"/>
      <c r="EU787" s="44"/>
      <c r="EV787" s="44"/>
      <c r="EW787" s="44"/>
      <c r="EX787" s="44"/>
      <c r="EY787" s="44"/>
      <c r="EZ787" s="44"/>
      <c r="FA787" s="44"/>
      <c r="FB787" s="44"/>
      <c r="FC787" s="45"/>
      <c r="FD787" s="35"/>
      <c r="HW787" s="181"/>
      <c r="IY787" s="33"/>
      <c r="IZ787" s="240"/>
      <c r="JA787" s="238"/>
      <c r="JB787" s="44" t="str">
        <f t="shared" si="3750"/>
        <v/>
      </c>
      <c r="JC787" s="238"/>
      <c r="JD787" s="44" t="str">
        <f t="shared" si="3751"/>
        <v/>
      </c>
      <c r="JE787" s="238"/>
      <c r="JF787" s="44" t="str">
        <f t="shared" si="3752"/>
        <v/>
      </c>
      <c r="JG787" s="238"/>
      <c r="JH787" s="60" t="str">
        <f t="shared" si="3753"/>
        <v/>
      </c>
      <c r="JI787" s="247" t="str">
        <f t="shared" si="3754"/>
        <v/>
      </c>
      <c r="JJ787" s="44" t="str">
        <f t="shared" si="3755"/>
        <v/>
      </c>
      <c r="JK787" s="45" t="str">
        <f t="shared" si="3756"/>
        <v/>
      </c>
      <c r="JL787" s="35"/>
      <c r="JM787" s="27"/>
      <c r="JN787" s="240"/>
      <c r="JO787" s="238"/>
      <c r="JP787" s="44" t="str">
        <f t="shared" si="3757"/>
        <v/>
      </c>
      <c r="JQ787" s="238"/>
      <c r="JR787" s="44" t="str">
        <f t="shared" si="3758"/>
        <v/>
      </c>
      <c r="JS787" s="238"/>
      <c r="JT787" s="44" t="str">
        <f t="shared" si="3759"/>
        <v/>
      </c>
      <c r="JU787" s="238"/>
      <c r="JV787" s="60" t="str">
        <f t="shared" si="3760"/>
        <v/>
      </c>
      <c r="JW787" s="247" t="str">
        <f t="shared" si="3761"/>
        <v/>
      </c>
      <c r="JX787" s="44" t="str">
        <f t="shared" si="3762"/>
        <v/>
      </c>
      <c r="JY787" s="45" t="str">
        <f t="shared" si="3763"/>
        <v/>
      </c>
      <c r="JZ787" s="35"/>
      <c r="KA787" s="245"/>
      <c r="KB787" s="240"/>
      <c r="KC787" s="238"/>
      <c r="KD787" s="44" t="str">
        <f t="shared" si="3764"/>
        <v/>
      </c>
      <c r="KE787" s="238"/>
      <c r="KF787" s="44" t="str">
        <f t="shared" si="3765"/>
        <v/>
      </c>
      <c r="KG787" s="238"/>
      <c r="KH787" s="44" t="str">
        <f t="shared" si="3766"/>
        <v/>
      </c>
      <c r="KI787" s="238"/>
      <c r="KJ787" s="60" t="str">
        <f t="shared" si="3767"/>
        <v/>
      </c>
      <c r="KK787" s="247" t="str">
        <f t="shared" si="3768"/>
        <v/>
      </c>
      <c r="KL787" s="44" t="str">
        <f t="shared" si="3769"/>
        <v/>
      </c>
      <c r="KM787" s="45" t="str">
        <f t="shared" si="3770"/>
        <v/>
      </c>
      <c r="KN787" s="35"/>
      <c r="KO787" s="27"/>
      <c r="KP787" s="240"/>
      <c r="KQ787" s="238"/>
      <c r="KR787" s="44" t="str">
        <f t="shared" si="3771"/>
        <v/>
      </c>
      <c r="KS787" s="238"/>
      <c r="KT787" s="44" t="str">
        <f t="shared" si="3772"/>
        <v/>
      </c>
      <c r="KU787" s="238"/>
      <c r="KV787" s="44" t="str">
        <f t="shared" si="3773"/>
        <v/>
      </c>
      <c r="KW787" s="238"/>
      <c r="KX787" s="60" t="str">
        <f t="shared" si="3774"/>
        <v/>
      </c>
      <c r="KY787" s="247" t="str">
        <f t="shared" si="3775"/>
        <v/>
      </c>
      <c r="KZ787" s="44" t="str">
        <f t="shared" si="3776"/>
        <v/>
      </c>
      <c r="LA787" s="45" t="str">
        <f t="shared" si="3777"/>
        <v/>
      </c>
      <c r="LB787" s="35"/>
      <c r="LC787" s="27"/>
      <c r="LD787" s="46"/>
      <c r="LE787" s="44"/>
      <c r="LF787" s="44"/>
      <c r="LG787" s="44"/>
      <c r="LH787" s="44"/>
      <c r="LI787" s="44"/>
      <c r="LJ787" s="44"/>
      <c r="LK787" s="44"/>
      <c r="LL787" s="60"/>
      <c r="LM787" s="44"/>
      <c r="LN787" s="44"/>
      <c r="LO787" s="44"/>
      <c r="LP787" s="35"/>
      <c r="LQ787" s="27"/>
      <c r="LR787" s="46"/>
      <c r="LS787" s="247"/>
      <c r="LT787" s="44"/>
      <c r="LU787" s="44"/>
      <c r="LV787" s="44"/>
      <c r="LW787" s="44"/>
      <c r="LX787" s="44"/>
      <c r="LY787" s="44"/>
      <c r="LZ787" s="44"/>
      <c r="MA787" s="44"/>
      <c r="MB787" s="44"/>
      <c r="MC787" s="45"/>
      <c r="MD787" s="35"/>
      <c r="ME787" s="27"/>
      <c r="MF787" s="46"/>
      <c r="MG787" s="247"/>
      <c r="MH787" s="44"/>
      <c r="MI787" s="44"/>
      <c r="MJ787" s="44"/>
      <c r="MK787" s="44"/>
      <c r="ML787" s="44"/>
      <c r="MM787" s="44"/>
      <c r="MN787" s="44"/>
      <c r="MO787" s="44"/>
      <c r="MP787" s="44"/>
      <c r="MQ787" s="45"/>
      <c r="MR787" s="35"/>
      <c r="MS787" s="27"/>
      <c r="MT787" s="46"/>
      <c r="MU787" s="247"/>
      <c r="MV787" s="44"/>
      <c r="MW787" s="44"/>
      <c r="MX787" s="44"/>
      <c r="MY787" s="44"/>
      <c r="MZ787" s="44"/>
      <c r="NA787" s="44"/>
      <c r="NB787" s="44"/>
      <c r="NC787" s="44"/>
      <c r="ND787" s="44"/>
      <c r="NE787" s="45"/>
      <c r="NF787" s="35"/>
      <c r="NG787" s="27"/>
      <c r="NH787" s="46"/>
      <c r="NI787" s="247"/>
      <c r="NJ787" s="44"/>
      <c r="NK787" s="44"/>
      <c r="NL787" s="44"/>
      <c r="NM787" s="44"/>
      <c r="NN787" s="44"/>
      <c r="NO787" s="44"/>
      <c r="NP787" s="44"/>
      <c r="NQ787" s="44"/>
      <c r="NR787" s="44"/>
      <c r="NS787" s="45"/>
      <c r="NT787" s="35"/>
    </row>
    <row r="788" spans="1:384" ht="15.75" thickBot="1" x14ac:dyDescent="0.25">
      <c r="A788" s="38"/>
      <c r="B788" s="39"/>
      <c r="C788" s="40"/>
      <c r="D788" s="40"/>
      <c r="E788" s="40"/>
      <c r="F788" s="140"/>
      <c r="G788" s="140"/>
      <c r="H788" s="42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5"/>
      <c r="T788" s="35"/>
      <c r="U788" s="27"/>
      <c r="V788" s="46"/>
      <c r="W788" s="247"/>
      <c r="X788" s="44"/>
      <c r="Y788" s="44"/>
      <c r="Z788" s="44"/>
      <c r="AA788" s="44"/>
      <c r="AB788" s="44"/>
      <c r="AC788" s="44"/>
      <c r="AD788" s="44"/>
      <c r="AE788" s="44"/>
      <c r="AF788" s="44"/>
      <c r="AG788" s="45"/>
      <c r="AH788" s="35"/>
      <c r="AI788" s="27"/>
      <c r="AJ788" s="46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5"/>
      <c r="AV788" s="35"/>
      <c r="AW788" s="27"/>
      <c r="AX788" s="46"/>
      <c r="AY788" s="44"/>
      <c r="AZ788" s="44"/>
      <c r="BA788" s="44"/>
      <c r="BB788" s="44"/>
      <c r="BC788" s="44"/>
      <c r="BD788" s="44"/>
      <c r="BE788" s="44"/>
      <c r="BF788" s="44"/>
      <c r="BG788" s="44"/>
      <c r="BH788" s="44"/>
      <c r="BI788" s="45"/>
      <c r="BJ788" s="35"/>
      <c r="BK788" s="50"/>
      <c r="BL788" s="240"/>
      <c r="BM788" s="238"/>
      <c r="BN788" s="44" t="str">
        <f t="shared" si="3738"/>
        <v/>
      </c>
      <c r="BO788" s="44"/>
      <c r="BP788" s="44" t="str">
        <f t="shared" si="3739"/>
        <v/>
      </c>
      <c r="BQ788" s="44"/>
      <c r="BR788" s="44" t="str">
        <f t="shared" si="3385"/>
        <v/>
      </c>
      <c r="BS788" s="238"/>
      <c r="BT788" s="77" t="str">
        <f t="shared" si="3740"/>
        <v/>
      </c>
      <c r="BU788" s="251" t="str">
        <f t="shared" si="3741"/>
        <v/>
      </c>
      <c r="BV788" s="75" t="str">
        <f t="shared" si="3507"/>
        <v/>
      </c>
      <c r="BW788" s="79" t="str">
        <f t="shared" si="3508"/>
        <v/>
      </c>
      <c r="BX788" s="35"/>
      <c r="BY788" s="27"/>
      <c r="BZ788" s="240"/>
      <c r="CA788" s="238"/>
      <c r="CB788" s="44" t="str">
        <f t="shared" si="3742"/>
        <v/>
      </c>
      <c r="CC788" s="44"/>
      <c r="CD788" s="44" t="str">
        <f t="shared" si="3743"/>
        <v/>
      </c>
      <c r="CE788" s="44"/>
      <c r="CF788" s="44" t="str">
        <f t="shared" si="3718"/>
        <v/>
      </c>
      <c r="CG788" s="238"/>
      <c r="CH788" s="77" t="str">
        <f t="shared" si="3719"/>
        <v/>
      </c>
      <c r="CI788" s="251" t="str">
        <f t="shared" si="3720"/>
        <v/>
      </c>
      <c r="CJ788" s="75" t="str">
        <f t="shared" si="3721"/>
        <v/>
      </c>
      <c r="CK788" s="79" t="str">
        <f t="shared" si="3722"/>
        <v/>
      </c>
      <c r="CL788" s="35"/>
      <c r="CM788" s="27"/>
      <c r="CN788" s="240"/>
      <c r="CO788" s="238"/>
      <c r="CP788" s="44" t="str">
        <f t="shared" si="3744"/>
        <v/>
      </c>
      <c r="CQ788" s="44"/>
      <c r="CR788" s="44" t="str">
        <f t="shared" si="3745"/>
        <v/>
      </c>
      <c r="CS788" s="44"/>
      <c r="CT788" s="44" t="str">
        <f t="shared" si="3723"/>
        <v/>
      </c>
      <c r="CU788" s="238"/>
      <c r="CV788" s="77" t="str">
        <f t="shared" si="3724"/>
        <v/>
      </c>
      <c r="CW788" s="251" t="str">
        <f t="shared" si="3725"/>
        <v/>
      </c>
      <c r="CX788" s="75" t="str">
        <f t="shared" si="3726"/>
        <v/>
      </c>
      <c r="CY788" s="79" t="str">
        <f t="shared" si="3727"/>
        <v/>
      </c>
      <c r="CZ788" s="35"/>
      <c r="DA788" s="58"/>
      <c r="DB788" s="240"/>
      <c r="DC788" s="238"/>
      <c r="DD788" s="44" t="str">
        <f t="shared" si="3746"/>
        <v/>
      </c>
      <c r="DE788" s="44"/>
      <c r="DF788" s="44" t="str">
        <f t="shared" si="3747"/>
        <v/>
      </c>
      <c r="DG788" s="44"/>
      <c r="DH788" s="44" t="str">
        <f t="shared" si="3728"/>
        <v/>
      </c>
      <c r="DI788" s="238"/>
      <c r="DJ788" s="77" t="str">
        <f t="shared" si="3729"/>
        <v/>
      </c>
      <c r="DK788" s="251" t="str">
        <f t="shared" si="3730"/>
        <v/>
      </c>
      <c r="DL788" s="75" t="str">
        <f t="shared" si="3731"/>
        <v/>
      </c>
      <c r="DM788" s="79" t="str">
        <f t="shared" si="3732"/>
        <v/>
      </c>
      <c r="DN788" s="35"/>
      <c r="DO788" s="27"/>
      <c r="DP788" s="240"/>
      <c r="DQ788" s="238"/>
      <c r="DR788" s="44" t="str">
        <f t="shared" si="3748"/>
        <v/>
      </c>
      <c r="DS788" s="44"/>
      <c r="DT788" s="44" t="str">
        <f t="shared" si="3749"/>
        <v/>
      </c>
      <c r="DU788" s="44"/>
      <c r="DV788" s="44" t="str">
        <f t="shared" si="3733"/>
        <v/>
      </c>
      <c r="DW788" s="238"/>
      <c r="DX788" s="77" t="str">
        <f t="shared" si="3734"/>
        <v/>
      </c>
      <c r="DY788" s="251" t="str">
        <f t="shared" si="3735"/>
        <v/>
      </c>
      <c r="DZ788" s="75" t="str">
        <f t="shared" si="3736"/>
        <v/>
      </c>
      <c r="EA788" s="79" t="str">
        <f t="shared" si="3737"/>
        <v/>
      </c>
      <c r="EB788" s="35"/>
      <c r="EC788" s="27"/>
      <c r="ED788" s="46"/>
      <c r="EE788" s="247"/>
      <c r="EF788" s="44"/>
      <c r="EG788" s="44"/>
      <c r="EH788" s="44"/>
      <c r="EI788" s="44"/>
      <c r="EJ788" s="44"/>
      <c r="EK788" s="44"/>
      <c r="EL788" s="44"/>
      <c r="EM788" s="44"/>
      <c r="EN788" s="44"/>
      <c r="EO788" s="45"/>
      <c r="EP788" s="35"/>
      <c r="EQ788" s="27"/>
      <c r="ER788" s="46"/>
      <c r="ES788" s="44"/>
      <c r="ET788" s="44"/>
      <c r="EU788" s="44"/>
      <c r="EV788" s="44"/>
      <c r="EW788" s="44"/>
      <c r="EX788" s="44"/>
      <c r="EY788" s="44"/>
      <c r="EZ788" s="44"/>
      <c r="FA788" s="44"/>
      <c r="FB788" s="44"/>
      <c r="FC788" s="45"/>
      <c r="FD788" s="35"/>
      <c r="HW788" s="181"/>
      <c r="IY788" s="33"/>
      <c r="IZ788" s="240"/>
      <c r="JA788" s="238"/>
      <c r="JB788" s="44" t="str">
        <f t="shared" si="3750"/>
        <v/>
      </c>
      <c r="JC788" s="44"/>
      <c r="JD788" s="44" t="str">
        <f t="shared" si="3751"/>
        <v/>
      </c>
      <c r="JE788" s="44"/>
      <c r="JF788" s="44" t="str">
        <f t="shared" si="3752"/>
        <v/>
      </c>
      <c r="JG788" s="238"/>
      <c r="JH788" s="77" t="str">
        <f t="shared" si="3753"/>
        <v/>
      </c>
      <c r="JI788" s="251" t="str">
        <f t="shared" si="3754"/>
        <v/>
      </c>
      <c r="JJ788" s="75" t="str">
        <f t="shared" si="3755"/>
        <v/>
      </c>
      <c r="JK788" s="79" t="str">
        <f t="shared" si="3756"/>
        <v/>
      </c>
      <c r="JL788" s="35"/>
      <c r="JM788" s="27"/>
      <c r="JN788" s="240"/>
      <c r="JO788" s="238"/>
      <c r="JP788" s="44" t="str">
        <f t="shared" si="3757"/>
        <v/>
      </c>
      <c r="JQ788" s="44"/>
      <c r="JR788" s="44" t="str">
        <f t="shared" si="3758"/>
        <v/>
      </c>
      <c r="JS788" s="44"/>
      <c r="JT788" s="44" t="str">
        <f t="shared" si="3759"/>
        <v/>
      </c>
      <c r="JU788" s="238"/>
      <c r="JV788" s="77" t="str">
        <f t="shared" si="3760"/>
        <v/>
      </c>
      <c r="JW788" s="251" t="str">
        <f t="shared" si="3761"/>
        <v/>
      </c>
      <c r="JX788" s="75" t="str">
        <f t="shared" si="3762"/>
        <v/>
      </c>
      <c r="JY788" s="79" t="str">
        <f t="shared" si="3763"/>
        <v/>
      </c>
      <c r="JZ788" s="35"/>
      <c r="KA788" s="245"/>
      <c r="KB788" s="240"/>
      <c r="KC788" s="238"/>
      <c r="KD788" s="44" t="str">
        <f t="shared" si="3764"/>
        <v/>
      </c>
      <c r="KE788" s="44"/>
      <c r="KF788" s="44" t="str">
        <f t="shared" si="3765"/>
        <v/>
      </c>
      <c r="KG788" s="44"/>
      <c r="KH788" s="44" t="str">
        <f t="shared" si="3766"/>
        <v/>
      </c>
      <c r="KI788" s="238"/>
      <c r="KJ788" s="77" t="str">
        <f t="shared" si="3767"/>
        <v/>
      </c>
      <c r="KK788" s="251" t="str">
        <f t="shared" si="3768"/>
        <v/>
      </c>
      <c r="KL788" s="75" t="str">
        <f t="shared" si="3769"/>
        <v/>
      </c>
      <c r="KM788" s="79" t="str">
        <f t="shared" si="3770"/>
        <v/>
      </c>
      <c r="KN788" s="35"/>
      <c r="KO788" s="27"/>
      <c r="KP788" s="240"/>
      <c r="KQ788" s="238"/>
      <c r="KR788" s="44" t="str">
        <f t="shared" si="3771"/>
        <v/>
      </c>
      <c r="KS788" s="44"/>
      <c r="KT788" s="44"/>
      <c r="KU788" s="44"/>
      <c r="KV788" s="44"/>
      <c r="KW788" s="238"/>
      <c r="KX788" s="77" t="str">
        <f t="shared" si="3774"/>
        <v/>
      </c>
      <c r="KY788" s="251" t="str">
        <f t="shared" si="3775"/>
        <v/>
      </c>
      <c r="KZ788" s="75" t="str">
        <f t="shared" si="3776"/>
        <v/>
      </c>
      <c r="LA788" s="79" t="str">
        <f t="shared" si="3777"/>
        <v/>
      </c>
      <c r="LB788" s="35"/>
      <c r="LC788" s="27"/>
      <c r="LD788" s="46"/>
      <c r="LE788" s="44"/>
      <c r="LF788" s="44"/>
      <c r="LG788" s="44"/>
      <c r="LH788" s="44"/>
      <c r="LI788" s="44"/>
      <c r="LJ788" s="44"/>
      <c r="LK788" s="44"/>
      <c r="LL788" s="60"/>
      <c r="LM788" s="44"/>
      <c r="LN788" s="44"/>
      <c r="LO788" s="44"/>
      <c r="LP788" s="35"/>
      <c r="LQ788" s="27"/>
      <c r="LR788" s="46"/>
      <c r="LS788" s="247"/>
      <c r="LT788" s="44"/>
      <c r="LU788" s="44"/>
      <c r="LV788" s="44"/>
      <c r="LW788" s="44"/>
      <c r="LX788" s="44"/>
      <c r="LY788" s="44"/>
      <c r="LZ788" s="44"/>
      <c r="MA788" s="44"/>
      <c r="MB788" s="44"/>
      <c r="MC788" s="45"/>
      <c r="MD788" s="35"/>
      <c r="ME788" s="27"/>
      <c r="MF788" s="46"/>
      <c r="MG788" s="247"/>
      <c r="MH788" s="44"/>
      <c r="MI788" s="44"/>
      <c r="MJ788" s="44"/>
      <c r="MK788" s="44"/>
      <c r="ML788" s="44"/>
      <c r="MM788" s="44"/>
      <c r="MN788" s="44"/>
      <c r="MO788" s="44"/>
      <c r="MP788" s="44"/>
      <c r="MQ788" s="45"/>
      <c r="MR788" s="35"/>
      <c r="MS788" s="27"/>
      <c r="MT788" s="46"/>
      <c r="MU788" s="247"/>
      <c r="MV788" s="44"/>
      <c r="MW788" s="44"/>
      <c r="MX788" s="44"/>
      <c r="MY788" s="44"/>
      <c r="MZ788" s="44"/>
      <c r="NA788" s="44"/>
      <c r="NB788" s="44"/>
      <c r="NC788" s="44"/>
      <c r="ND788" s="44"/>
      <c r="NE788" s="45"/>
      <c r="NF788" s="35"/>
      <c r="NG788" s="27"/>
      <c r="NH788" s="46"/>
      <c r="NI788" s="247"/>
      <c r="NJ788" s="44"/>
      <c r="NK788" s="44"/>
      <c r="NL788" s="44"/>
      <c r="NM788" s="44"/>
      <c r="NN788" s="44"/>
      <c r="NO788" s="44"/>
      <c r="NP788" s="44"/>
      <c r="NQ788" s="44"/>
      <c r="NR788" s="44"/>
      <c r="NS788" s="45"/>
      <c r="NT788" s="35"/>
    </row>
    <row r="789" spans="1:384" ht="15.75" thickTop="1" x14ac:dyDescent="0.2">
      <c r="A789" s="110" t="s">
        <v>741</v>
      </c>
      <c r="B789" s="39"/>
      <c r="C789" s="40"/>
      <c r="D789" s="40"/>
      <c r="E789" s="40"/>
      <c r="F789" s="140"/>
      <c r="G789" s="140"/>
      <c r="H789" s="42"/>
      <c r="I789" s="23" t="s">
        <v>29</v>
      </c>
      <c r="J789" s="44">
        <f>SUM(J733:J785)*100</f>
        <v>74200</v>
      </c>
      <c r="K789" s="44"/>
      <c r="L789" s="44"/>
      <c r="M789" s="23"/>
      <c r="N789" s="44"/>
      <c r="O789" s="44"/>
      <c r="P789" s="44"/>
      <c r="Q789" s="44"/>
      <c r="R789" s="44"/>
      <c r="S789" s="44"/>
      <c r="T789" s="35"/>
      <c r="U789" s="27"/>
      <c r="V789" s="46"/>
      <c r="W789" s="257" t="s">
        <v>29</v>
      </c>
      <c r="X789" s="44">
        <f>SUM(X733:X785)*100</f>
        <v>128100</v>
      </c>
      <c r="Y789" s="44"/>
      <c r="Z789" s="44"/>
      <c r="AA789" s="23"/>
      <c r="AB789" s="44"/>
      <c r="AC789" s="44"/>
      <c r="AD789" s="44"/>
      <c r="AE789" s="44"/>
      <c r="AF789" s="44"/>
      <c r="AG789" s="44"/>
      <c r="AH789" s="35"/>
      <c r="AI789" s="27"/>
      <c r="AJ789" s="46"/>
      <c r="AK789" s="23" t="s">
        <v>29</v>
      </c>
      <c r="AL789" s="44">
        <f>SUM(AL733:AL785)*100</f>
        <v>137000</v>
      </c>
      <c r="AM789" s="44"/>
      <c r="AN789" s="44"/>
      <c r="AO789" s="23"/>
      <c r="AP789" s="44"/>
      <c r="AQ789" s="44"/>
      <c r="AR789" s="44"/>
      <c r="AS789" s="44"/>
      <c r="AT789" s="44"/>
      <c r="AU789" s="44"/>
      <c r="AV789" s="35"/>
      <c r="AW789" s="27"/>
      <c r="AX789" s="46"/>
      <c r="AY789" s="23" t="s">
        <v>29</v>
      </c>
      <c r="AZ789" s="44">
        <f>SUM(AZ733:AZ785)*100</f>
        <v>122700</v>
      </c>
      <c r="BA789" s="44"/>
      <c r="BB789" s="44"/>
      <c r="BC789" s="23"/>
      <c r="BD789" s="44"/>
      <c r="BE789" s="44"/>
      <c r="BF789" s="44"/>
      <c r="BG789" s="44"/>
      <c r="BH789" s="44"/>
      <c r="BI789" s="44"/>
      <c r="BJ789" s="35"/>
      <c r="BK789" s="50"/>
      <c r="BL789" s="46"/>
      <c r="BM789" s="23" t="s">
        <v>29</v>
      </c>
      <c r="BN789" s="238">
        <f>SUM(BN733:BN785)*100</f>
        <v>283600</v>
      </c>
      <c r="BO789" s="238"/>
      <c r="BP789" s="238"/>
      <c r="BQ789" s="258"/>
      <c r="BR789" s="238"/>
      <c r="BS789" s="44"/>
      <c r="BT789" s="326" t="s">
        <v>31</v>
      </c>
      <c r="BU789" s="326"/>
      <c r="BV789" s="44">
        <f>SUM(BV733:BV785)</f>
        <v>101240</v>
      </c>
      <c r="BW789" s="113"/>
      <c r="BX789" s="35"/>
      <c r="BY789" s="27"/>
      <c r="BZ789" s="46"/>
      <c r="CA789" s="23" t="s">
        <v>29</v>
      </c>
      <c r="CB789" s="238">
        <f>SUM(CB733:CB785)*100</f>
        <v>184900</v>
      </c>
      <c r="CC789" s="238"/>
      <c r="CD789" s="238"/>
      <c r="CE789" s="23"/>
      <c r="CF789" s="44"/>
      <c r="CG789" s="44"/>
      <c r="CH789" s="326" t="s">
        <v>31</v>
      </c>
      <c r="CI789" s="326"/>
      <c r="CJ789" s="44">
        <f>SUM(CJ733:CJ785)</f>
        <v>35323</v>
      </c>
      <c r="CK789" s="44"/>
      <c r="CL789" s="35"/>
      <c r="CM789" s="27"/>
      <c r="CN789" s="46"/>
      <c r="CO789" s="23" t="s">
        <v>29</v>
      </c>
      <c r="CP789" s="238">
        <f>SUM(CP733:CP785)*100</f>
        <v>199400</v>
      </c>
      <c r="CQ789" s="238"/>
      <c r="CR789" s="238"/>
      <c r="CS789" s="23"/>
      <c r="CT789" s="44"/>
      <c r="CU789" s="44"/>
      <c r="CV789" s="326" t="s">
        <v>31</v>
      </c>
      <c r="CW789" s="326"/>
      <c r="CX789" s="44">
        <f>SUM(CX733:CX785)</f>
        <v>61590</v>
      </c>
      <c r="CY789" s="44"/>
      <c r="CZ789" s="35"/>
      <c r="DA789" s="58"/>
      <c r="DB789" s="46"/>
      <c r="DC789" s="23" t="s">
        <v>29</v>
      </c>
      <c r="DD789" s="238">
        <f>SUM(DD733:DD785)*100</f>
        <v>152300</v>
      </c>
      <c r="DE789" s="238"/>
      <c r="DF789" s="238"/>
      <c r="DG789" s="258"/>
      <c r="DH789" s="238"/>
      <c r="DI789" s="44"/>
      <c r="DJ789" s="336" t="s">
        <v>31</v>
      </c>
      <c r="DK789" s="336"/>
      <c r="DL789" s="44">
        <f>SUM(DL733:DL785)</f>
        <v>36260</v>
      </c>
      <c r="DM789" s="113"/>
      <c r="DN789" s="35"/>
      <c r="DO789" s="27"/>
      <c r="DP789" s="46"/>
      <c r="DQ789" s="23" t="s">
        <v>29</v>
      </c>
      <c r="DR789" s="238">
        <f>SUM(DR733:DR785)*100</f>
        <v>170800</v>
      </c>
      <c r="DS789" s="238"/>
      <c r="DT789" s="238"/>
      <c r="DU789" s="258"/>
      <c r="DV789" s="238"/>
      <c r="DW789" s="44"/>
      <c r="DX789" s="336" t="s">
        <v>31</v>
      </c>
      <c r="DY789" s="336"/>
      <c r="DZ789" s="44">
        <f>SUM(DZ733:DZ785)</f>
        <v>64238</v>
      </c>
      <c r="EA789" s="113"/>
      <c r="EB789" s="35"/>
      <c r="EC789" s="27"/>
      <c r="ED789" s="46"/>
      <c r="EE789" s="257" t="s">
        <v>29</v>
      </c>
      <c r="EF789" s="44">
        <f>SUM(EF733:EF785)*100</f>
        <v>57700</v>
      </c>
      <c r="EG789" s="44"/>
      <c r="EH789" s="44"/>
      <c r="EI789" s="23"/>
      <c r="EJ789" s="44"/>
      <c r="EK789" s="44"/>
      <c r="EL789" s="44"/>
      <c r="EM789" s="44"/>
      <c r="EN789" s="44"/>
      <c r="EO789" s="44"/>
      <c r="EP789" s="35"/>
      <c r="EQ789" s="27"/>
      <c r="ER789" s="46"/>
      <c r="ES789" s="23" t="s">
        <v>29</v>
      </c>
      <c r="ET789" s="44">
        <f>SUM(ET733:ET785)*100</f>
        <v>108700</v>
      </c>
      <c r="EU789" s="44"/>
      <c r="EV789" s="44"/>
      <c r="EW789" s="23"/>
      <c r="EX789" s="44"/>
      <c r="EY789" s="44"/>
      <c r="EZ789" s="44"/>
      <c r="FA789" s="44"/>
      <c r="FB789" s="44"/>
      <c r="FC789" s="44"/>
      <c r="FD789" s="35"/>
      <c r="HW789" s="181"/>
      <c r="IY789" s="33"/>
      <c r="IZ789" s="46"/>
      <c r="JA789" s="23" t="s">
        <v>29</v>
      </c>
      <c r="JB789" s="238">
        <f>SUM(JB733:JB785)*100</f>
        <v>209300</v>
      </c>
      <c r="JC789" s="238"/>
      <c r="JD789" s="238"/>
      <c r="JE789" s="23"/>
      <c r="JF789" s="44"/>
      <c r="JG789" s="44"/>
      <c r="JH789" s="326" t="s">
        <v>31</v>
      </c>
      <c r="JI789" s="326"/>
      <c r="JJ789" s="44">
        <f>SUM(JJ733:JJ785)</f>
        <v>55730</v>
      </c>
      <c r="JK789" s="44"/>
      <c r="JL789" s="35"/>
      <c r="JM789" s="27"/>
      <c r="JN789" s="46"/>
      <c r="JO789" s="23" t="s">
        <v>29</v>
      </c>
      <c r="JP789" s="238">
        <f>SUM(JP733:JP785)*100</f>
        <v>204800</v>
      </c>
      <c r="JQ789" s="238"/>
      <c r="JR789" s="238"/>
      <c r="JS789" s="23"/>
      <c r="JT789" s="44"/>
      <c r="JU789" s="44"/>
      <c r="JV789" s="326" t="s">
        <v>31</v>
      </c>
      <c r="JW789" s="326"/>
      <c r="JX789" s="44">
        <f>SUM(JX733:JX785)</f>
        <v>54975</v>
      </c>
      <c r="JY789" s="44"/>
      <c r="JZ789" s="35"/>
      <c r="KA789" s="245"/>
      <c r="KB789" s="46"/>
      <c r="KC789" s="23" t="s">
        <v>29</v>
      </c>
      <c r="KD789" s="238">
        <f>SUM(KD733:KD785)*100</f>
        <v>198200</v>
      </c>
      <c r="KE789" s="238"/>
      <c r="KF789" s="238"/>
      <c r="KG789" s="23"/>
      <c r="KH789" s="44"/>
      <c r="KI789" s="44"/>
      <c r="KJ789" s="326" t="s">
        <v>31</v>
      </c>
      <c r="KK789" s="326"/>
      <c r="KL789" s="44">
        <f>SUM(KL733:KL785)</f>
        <v>61746</v>
      </c>
      <c r="KM789" s="44"/>
      <c r="KN789" s="35"/>
      <c r="KO789" s="27"/>
      <c r="KP789" s="46"/>
      <c r="KQ789" s="23" t="s">
        <v>29</v>
      </c>
      <c r="KR789" s="238">
        <f>SUM(KR733:KR785)*100</f>
        <v>128000</v>
      </c>
      <c r="KS789" s="238"/>
      <c r="KT789" s="238"/>
      <c r="KU789" s="23"/>
      <c r="KV789" s="44"/>
      <c r="KW789" s="44"/>
      <c r="KX789" s="326" t="s">
        <v>31</v>
      </c>
      <c r="KY789" s="326"/>
      <c r="KZ789" s="44">
        <f>SUM(KZ733:KZ785)</f>
        <v>38173</v>
      </c>
      <c r="LA789" s="44"/>
      <c r="LB789" s="35"/>
      <c r="LC789" s="27"/>
      <c r="LD789" s="46"/>
      <c r="LE789" s="44"/>
      <c r="LF789" s="44"/>
      <c r="LG789" s="44"/>
      <c r="LH789" s="44"/>
      <c r="LI789" s="44"/>
      <c r="LJ789" s="44"/>
      <c r="LK789" s="44"/>
      <c r="LL789" s="60"/>
      <c r="LM789" s="44"/>
      <c r="LN789" s="44"/>
      <c r="LO789" s="44"/>
      <c r="LP789" s="35"/>
      <c r="LQ789" s="27"/>
      <c r="LR789" s="46"/>
      <c r="LS789" s="257" t="s">
        <v>29</v>
      </c>
      <c r="LT789" s="44">
        <f>SUM(LT733:LT785)*100</f>
        <v>71300</v>
      </c>
      <c r="LU789" s="44"/>
      <c r="LV789" s="44"/>
      <c r="LW789" s="23"/>
      <c r="LX789" s="44"/>
      <c r="LY789" s="44"/>
      <c r="LZ789" s="44"/>
      <c r="MA789" s="44"/>
      <c r="MB789" s="44"/>
      <c r="MC789" s="44"/>
      <c r="MD789" s="35"/>
      <c r="ME789" s="27"/>
      <c r="MF789" s="46"/>
      <c r="MG789" s="257" t="s">
        <v>29</v>
      </c>
      <c r="MH789" s="44">
        <f>SUM(MH733:MH785)*100</f>
        <v>51300</v>
      </c>
      <c r="MI789" s="44"/>
      <c r="MJ789" s="44">
        <f>SUM(MJ733:MJ780)</f>
        <v>27</v>
      </c>
      <c r="MK789" s="23" t="s">
        <v>30</v>
      </c>
      <c r="ML789" s="44"/>
      <c r="MM789" s="44"/>
      <c r="MN789" s="44"/>
      <c r="MO789" s="44"/>
      <c r="MP789" s="44"/>
      <c r="MQ789" s="44"/>
      <c r="MR789" s="35"/>
      <c r="MS789" s="27"/>
      <c r="MT789" s="46"/>
      <c r="MU789" s="257" t="s">
        <v>29</v>
      </c>
      <c r="MV789" s="44">
        <f>SUM(MV733:MV785)*100</f>
        <v>84200</v>
      </c>
      <c r="MW789" s="44"/>
      <c r="MX789" s="44"/>
      <c r="MY789" s="23"/>
      <c r="MZ789" s="44"/>
      <c r="NA789" s="44"/>
      <c r="NB789" s="44"/>
      <c r="NC789" s="44"/>
      <c r="ND789" s="44"/>
      <c r="NE789" s="44"/>
      <c r="NF789" s="35"/>
      <c r="NG789" s="27"/>
      <c r="NH789" s="46"/>
      <c r="NI789" s="257" t="s">
        <v>29</v>
      </c>
      <c r="NJ789" s="44">
        <f>SUM(NJ733:NJ785)*100</f>
        <v>115500</v>
      </c>
      <c r="NK789" s="44"/>
      <c r="NL789" s="44"/>
      <c r="NM789" s="23"/>
      <c r="NN789" s="44"/>
      <c r="NO789" s="44"/>
      <c r="NP789" s="44"/>
      <c r="NQ789" s="44"/>
      <c r="NR789" s="44"/>
      <c r="NS789" s="44"/>
      <c r="NT789" s="35"/>
    </row>
    <row r="790" spans="1:384" x14ac:dyDescent="0.2">
      <c r="A790" s="114">
        <f>DATEDIF(A$814,A$742,"d")</f>
        <v>34</v>
      </c>
      <c r="B790" s="39"/>
      <c r="C790" s="40"/>
      <c r="D790" s="40"/>
      <c r="E790" s="40"/>
      <c r="F790" s="140"/>
      <c r="G790" s="140"/>
      <c r="H790" s="42"/>
      <c r="I790" s="23" t="s">
        <v>32</v>
      </c>
      <c r="J790" s="44">
        <f>J789/A790</f>
        <v>2182.3529411764707</v>
      </c>
      <c r="K790" s="44">
        <f>J790*$A791</f>
        <v>74200</v>
      </c>
      <c r="L790" s="44"/>
      <c r="M790" s="23"/>
      <c r="N790" s="44"/>
      <c r="O790" s="44"/>
      <c r="P790" s="44"/>
      <c r="Q790" s="44"/>
      <c r="R790" s="44"/>
      <c r="S790" s="44"/>
      <c r="T790" s="35"/>
      <c r="U790" s="27"/>
      <c r="V790" s="46"/>
      <c r="W790" s="257" t="s">
        <v>32</v>
      </c>
      <c r="X790" s="44">
        <f>X789/A790</f>
        <v>3767.6470588235293</v>
      </c>
      <c r="Y790" s="44">
        <f>X790*$A791</f>
        <v>128100</v>
      </c>
      <c r="Z790" s="44"/>
      <c r="AA790" s="23"/>
      <c r="AB790" s="44"/>
      <c r="AC790" s="44"/>
      <c r="AD790" s="44"/>
      <c r="AE790" s="44"/>
      <c r="AF790" s="44"/>
      <c r="AG790" s="44"/>
      <c r="AH790" s="35"/>
      <c r="AI790" s="27"/>
      <c r="AJ790" s="46"/>
      <c r="AK790" s="23" t="s">
        <v>32</v>
      </c>
      <c r="AL790" s="44">
        <f>AL789/A790</f>
        <v>4029.4117647058824</v>
      </c>
      <c r="AM790" s="44">
        <f>AL790*$A791</f>
        <v>137000</v>
      </c>
      <c r="AN790" s="44"/>
      <c r="AO790" s="23"/>
      <c r="AP790" s="44"/>
      <c r="AQ790" s="44"/>
      <c r="AR790" s="44"/>
      <c r="AS790" s="44"/>
      <c r="AT790" s="44"/>
      <c r="AU790" s="44"/>
      <c r="AV790" s="35"/>
      <c r="AW790" s="27"/>
      <c r="AX790" s="46"/>
      <c r="AY790" s="23" t="s">
        <v>32</v>
      </c>
      <c r="AZ790" s="44">
        <f>AZ789/A790</f>
        <v>3608.8235294117649</v>
      </c>
      <c r="BA790" s="44">
        <f>AZ790*$A791</f>
        <v>122700</v>
      </c>
      <c r="BB790" s="44"/>
      <c r="BC790" s="23"/>
      <c r="BD790" s="44"/>
      <c r="BE790" s="44"/>
      <c r="BF790" s="44"/>
      <c r="BG790" s="44"/>
      <c r="BH790" s="44"/>
      <c r="BI790" s="44"/>
      <c r="BJ790" s="35"/>
      <c r="BK790" s="50"/>
      <c r="BL790" s="46"/>
      <c r="BM790" s="23" t="s">
        <v>32</v>
      </c>
      <c r="BN790" s="44">
        <f>BN789/A790</f>
        <v>8341.176470588236</v>
      </c>
      <c r="BO790" s="44">
        <f>BN790*$A791</f>
        <v>283600</v>
      </c>
      <c r="BP790" s="44"/>
      <c r="BQ790" s="23"/>
      <c r="BR790" s="44"/>
      <c r="BS790" s="44"/>
      <c r="BT790" s="326" t="s">
        <v>33</v>
      </c>
      <c r="BU790" s="326"/>
      <c r="BV790" s="44"/>
      <c r="BW790" s="113">
        <f>BV789/BN789</f>
        <v>0.35698166431593792</v>
      </c>
      <c r="BX790" s="35"/>
      <c r="BY790" s="27"/>
      <c r="BZ790" s="46"/>
      <c r="CA790" s="23" t="s">
        <v>32</v>
      </c>
      <c r="CB790" s="44">
        <f>CB789/A790</f>
        <v>5438.2352941176468</v>
      </c>
      <c r="CC790" s="44">
        <f>CB790*$A791</f>
        <v>184900</v>
      </c>
      <c r="CD790" s="44"/>
      <c r="CE790" s="23"/>
      <c r="CF790" s="44"/>
      <c r="CG790" s="44"/>
      <c r="CH790" s="326" t="s">
        <v>33</v>
      </c>
      <c r="CI790" s="326"/>
      <c r="CJ790" s="44"/>
      <c r="CK790" s="113">
        <f>CJ789/CB789</f>
        <v>0.19103839913466739</v>
      </c>
      <c r="CL790" s="35"/>
      <c r="CM790" s="27"/>
      <c r="CN790" s="46"/>
      <c r="CO790" s="23" t="s">
        <v>32</v>
      </c>
      <c r="CP790" s="44">
        <f>CP789/A790</f>
        <v>5864.7058823529414</v>
      </c>
      <c r="CQ790" s="44">
        <f>CP790*$A791</f>
        <v>199400</v>
      </c>
      <c r="CR790" s="44"/>
      <c r="CS790" s="23"/>
      <c r="CT790" s="44"/>
      <c r="CU790" s="44"/>
      <c r="CV790" s="326" t="s">
        <v>33</v>
      </c>
      <c r="CW790" s="326"/>
      <c r="CX790" s="44"/>
      <c r="CY790" s="113">
        <f>CX789/CP789</f>
        <v>0.30887662988966902</v>
      </c>
      <c r="CZ790" s="35"/>
      <c r="DA790" s="58"/>
      <c r="DB790" s="46"/>
      <c r="DC790" s="23" t="s">
        <v>32</v>
      </c>
      <c r="DD790" s="44">
        <f>DD789/A790</f>
        <v>4479.411764705882</v>
      </c>
      <c r="DE790" s="44">
        <f>DD790*$A791</f>
        <v>152300</v>
      </c>
      <c r="DF790" s="44"/>
      <c r="DG790" s="23"/>
      <c r="DH790" s="44"/>
      <c r="DI790" s="44"/>
      <c r="DJ790" s="336" t="s">
        <v>33</v>
      </c>
      <c r="DK790" s="336"/>
      <c r="DL790" s="44"/>
      <c r="DM790" s="113">
        <f>DL789/DD789</f>
        <v>0.23808273145108338</v>
      </c>
      <c r="DN790" s="35"/>
      <c r="DO790" s="27"/>
      <c r="DP790" s="46"/>
      <c r="DQ790" s="23" t="s">
        <v>32</v>
      </c>
      <c r="DR790" s="44">
        <f>DR789/A790</f>
        <v>5023.5294117647063</v>
      </c>
      <c r="DS790" s="44">
        <f>DR790*$A791</f>
        <v>170800</v>
      </c>
      <c r="DT790" s="44"/>
      <c r="DU790" s="23"/>
      <c r="DV790" s="44"/>
      <c r="DW790" s="44"/>
      <c r="DX790" s="336" t="s">
        <v>33</v>
      </c>
      <c r="DY790" s="336"/>
      <c r="DZ790" s="44"/>
      <c r="EA790" s="113">
        <f>DZ789/DR789</f>
        <v>0.37610070257611239</v>
      </c>
      <c r="EB790" s="35"/>
      <c r="EC790" s="27"/>
      <c r="ED790" s="46"/>
      <c r="EE790" s="257" t="s">
        <v>32</v>
      </c>
      <c r="EF790" s="44">
        <f>EF789/A790</f>
        <v>1697.0588235294117</v>
      </c>
      <c r="EG790" s="44">
        <f>EF790*$A791</f>
        <v>57700</v>
      </c>
      <c r="EH790" s="44"/>
      <c r="EI790" s="23"/>
      <c r="EJ790" s="44"/>
      <c r="EK790" s="44"/>
      <c r="EL790" s="44"/>
      <c r="EM790" s="44"/>
      <c r="EN790" s="44"/>
      <c r="EO790" s="44"/>
      <c r="EP790" s="35"/>
      <c r="EQ790" s="27"/>
      <c r="ER790" s="46"/>
      <c r="ES790" s="23" t="s">
        <v>32</v>
      </c>
      <c r="ET790" s="44">
        <f>ET789/A790</f>
        <v>3197.0588235294117</v>
      </c>
      <c r="EU790" s="44">
        <f>ET790*$A791</f>
        <v>108700</v>
      </c>
      <c r="EV790" s="44"/>
      <c r="EW790" s="23"/>
      <c r="EX790" s="44"/>
      <c r="EY790" s="44"/>
      <c r="EZ790" s="44"/>
      <c r="FA790" s="44"/>
      <c r="FB790" s="44"/>
      <c r="FC790" s="44"/>
      <c r="FD790" s="35"/>
      <c r="HW790" s="181"/>
      <c r="IY790" s="33"/>
      <c r="IZ790" s="46"/>
      <c r="JA790" s="23" t="s">
        <v>32</v>
      </c>
      <c r="JB790" s="44">
        <f>JB789/A790</f>
        <v>6155.8823529411766</v>
      </c>
      <c r="JC790" s="44">
        <f>JB790*$A791</f>
        <v>209300</v>
      </c>
      <c r="JD790" s="44"/>
      <c r="JE790" s="23"/>
      <c r="JF790" s="44"/>
      <c r="JG790" s="44"/>
      <c r="JH790" s="326" t="s">
        <v>33</v>
      </c>
      <c r="JI790" s="326"/>
      <c r="JJ790" s="44"/>
      <c r="JK790" s="113">
        <f>JJ789/JB789</f>
        <v>0.26626851409460106</v>
      </c>
      <c r="JL790" s="35"/>
      <c r="JM790" s="27"/>
      <c r="JN790" s="46"/>
      <c r="JO790" s="23" t="s">
        <v>32</v>
      </c>
      <c r="JP790" s="44">
        <f>JP789/A790</f>
        <v>6023.5294117647063</v>
      </c>
      <c r="JQ790" s="44">
        <f>JP790*$A791</f>
        <v>204800</v>
      </c>
      <c r="JR790" s="44"/>
      <c r="JS790" s="23"/>
      <c r="JT790" s="44"/>
      <c r="JU790" s="44"/>
      <c r="JV790" s="326" t="s">
        <v>33</v>
      </c>
      <c r="JW790" s="326"/>
      <c r="JX790" s="44"/>
      <c r="JY790" s="113">
        <f>JX789/JP789</f>
        <v>0.2684326171875</v>
      </c>
      <c r="JZ790" s="35"/>
      <c r="KA790" s="245"/>
      <c r="KB790" s="46"/>
      <c r="KC790" s="23" t="s">
        <v>32</v>
      </c>
      <c r="KD790" s="44">
        <f>KD789/A790</f>
        <v>5829.411764705882</v>
      </c>
      <c r="KE790" s="44">
        <f>KD790*$A791</f>
        <v>198200</v>
      </c>
      <c r="KF790" s="44"/>
      <c r="KG790" s="23"/>
      <c r="KH790" s="44"/>
      <c r="KI790" s="44"/>
      <c r="KJ790" s="326" t="s">
        <v>33</v>
      </c>
      <c r="KK790" s="326"/>
      <c r="KL790" s="44"/>
      <c r="KM790" s="113">
        <f>KL789/KD789</f>
        <v>0.31153380423814331</v>
      </c>
      <c r="KN790" s="35"/>
      <c r="KO790" s="27"/>
      <c r="KP790" s="46"/>
      <c r="KQ790" s="23" t="s">
        <v>32</v>
      </c>
      <c r="KR790" s="44">
        <f>KR789/A790</f>
        <v>3764.705882352941</v>
      </c>
      <c r="KS790" s="44">
        <f>KR790*$A791</f>
        <v>128000</v>
      </c>
      <c r="KT790" s="44"/>
      <c r="KU790" s="23"/>
      <c r="KV790" s="44"/>
      <c r="KW790" s="44"/>
      <c r="KX790" s="326" t="s">
        <v>33</v>
      </c>
      <c r="KY790" s="326"/>
      <c r="KZ790" s="44"/>
      <c r="LA790" s="113">
        <f>KZ789/KR789</f>
        <v>0.29822656250000001</v>
      </c>
      <c r="LB790" s="35"/>
      <c r="LC790" s="27"/>
      <c r="LD790" s="46"/>
      <c r="LE790" s="23" t="s">
        <v>29</v>
      </c>
      <c r="LF790" s="44">
        <f>SUM(LF733:LF789)*100</f>
        <v>44200</v>
      </c>
      <c r="LG790" s="44"/>
      <c r="LH790" s="44"/>
      <c r="LI790" s="23"/>
      <c r="LJ790" s="44"/>
      <c r="LK790" s="44"/>
      <c r="LL790" s="60"/>
      <c r="LM790" s="23" t="s">
        <v>34</v>
      </c>
      <c r="LN790" s="115">
        <f>SUM(LN733:LN789)</f>
        <v>0</v>
      </c>
      <c r="LO790" s="113">
        <f>LN790/LF790</f>
        <v>0</v>
      </c>
      <c r="LP790" s="35"/>
      <c r="LQ790" s="27"/>
      <c r="LR790" s="46"/>
      <c r="LS790" s="257" t="s">
        <v>32</v>
      </c>
      <c r="LT790" s="44">
        <f>LT789/A790</f>
        <v>2097.0588235294117</v>
      </c>
      <c r="LU790" s="44">
        <f>LT790*$A791</f>
        <v>71300</v>
      </c>
      <c r="LV790" s="44"/>
      <c r="LW790" s="23"/>
      <c r="LX790" s="44"/>
      <c r="LY790" s="44"/>
      <c r="LZ790" s="44"/>
      <c r="MA790" s="44"/>
      <c r="MB790" s="44"/>
      <c r="MC790" s="44"/>
      <c r="MD790" s="35"/>
      <c r="ME790" s="27"/>
      <c r="MF790" s="46"/>
      <c r="MG790" s="257" t="s">
        <v>32</v>
      </c>
      <c r="MH790" s="44">
        <f>MH789/A790</f>
        <v>1508.8235294117646</v>
      </c>
      <c r="MI790" s="44">
        <f>MH790*$A791</f>
        <v>51300</v>
      </c>
      <c r="MJ790" s="44"/>
      <c r="MK790" s="23"/>
      <c r="ML790" s="44"/>
      <c r="MM790" s="44"/>
      <c r="MN790" s="44"/>
      <c r="MO790" s="44"/>
      <c r="MP790" s="44"/>
      <c r="MQ790" s="44"/>
      <c r="MR790" s="35"/>
      <c r="MS790" s="27"/>
      <c r="MT790" s="46"/>
      <c r="MU790" s="257" t="s">
        <v>32</v>
      </c>
      <c r="MV790" s="44">
        <f>MV789/A790</f>
        <v>2476.4705882352941</v>
      </c>
      <c r="MW790" s="44">
        <f>MV790*$A791</f>
        <v>84200</v>
      </c>
      <c r="MX790" s="44"/>
      <c r="MY790" s="23"/>
      <c r="MZ790" s="44"/>
      <c r="NA790" s="44"/>
      <c r="NB790" s="44"/>
      <c r="NC790" s="44"/>
      <c r="ND790" s="44"/>
      <c r="NE790" s="44"/>
      <c r="NF790" s="35"/>
      <c r="NG790" s="27"/>
      <c r="NH790" s="46"/>
      <c r="NI790" s="257" t="s">
        <v>32</v>
      </c>
      <c r="NJ790" s="44">
        <f>NJ789/A790</f>
        <v>3397.0588235294117</v>
      </c>
      <c r="NK790" s="44">
        <f>NJ790*$A791</f>
        <v>115500</v>
      </c>
      <c r="NL790" s="44"/>
      <c r="NM790" s="23"/>
      <c r="NN790" s="44"/>
      <c r="NO790" s="44"/>
      <c r="NP790" s="44"/>
      <c r="NQ790" s="44"/>
      <c r="NR790" s="44"/>
      <c r="NS790" s="44"/>
      <c r="NT790" s="35"/>
    </row>
    <row r="791" spans="1:384" x14ac:dyDescent="0.2">
      <c r="A791" s="116">
        <v>34</v>
      </c>
      <c r="B791" s="39"/>
      <c r="C791" s="40"/>
      <c r="D791" s="40"/>
      <c r="E791" s="40"/>
      <c r="F791" s="140"/>
      <c r="G791" s="140"/>
      <c r="H791" s="42"/>
      <c r="I791" s="23" t="s">
        <v>35</v>
      </c>
      <c r="J791" s="44">
        <f>J789*K799</f>
        <v>44520</v>
      </c>
      <c r="K791" s="44"/>
      <c r="L791" s="44"/>
      <c r="M791" s="23" t="s">
        <v>34</v>
      </c>
      <c r="N791" s="44">
        <f>SUM(R733:R785)</f>
        <v>26862</v>
      </c>
      <c r="O791" s="113">
        <f>N791/J789</f>
        <v>0.36202156334231805</v>
      </c>
      <c r="P791" s="113"/>
      <c r="Q791" s="44"/>
      <c r="R791" s="44"/>
      <c r="S791" s="44"/>
      <c r="T791" s="35"/>
      <c r="U791" s="27"/>
      <c r="V791" s="46"/>
      <c r="W791" s="257" t="s">
        <v>35</v>
      </c>
      <c r="X791" s="44">
        <f>X789*K799</f>
        <v>76860</v>
      </c>
      <c r="Y791" s="44"/>
      <c r="Z791" s="44"/>
      <c r="AA791" s="23" t="s">
        <v>34</v>
      </c>
      <c r="AB791" s="44">
        <f>SUM(AF733:AF785)</f>
        <v>27720</v>
      </c>
      <c r="AC791" s="113">
        <f>AB791/X789</f>
        <v>0.21639344262295082</v>
      </c>
      <c r="AD791" s="113"/>
      <c r="AE791" s="44"/>
      <c r="AF791" s="44"/>
      <c r="AG791" s="44"/>
      <c r="AH791" s="35"/>
      <c r="AI791" s="27"/>
      <c r="AJ791" s="46"/>
      <c r="AK791" s="23" t="s">
        <v>35</v>
      </c>
      <c r="AL791" s="44">
        <f>AL789*K799</f>
        <v>82200</v>
      </c>
      <c r="AM791" s="44"/>
      <c r="AN791" s="44"/>
      <c r="AO791" s="23" t="s">
        <v>34</v>
      </c>
      <c r="AP791" s="44">
        <f>SUM(AT732:AT784)</f>
        <v>27216</v>
      </c>
      <c r="AQ791" s="113">
        <f>AP791/AL789</f>
        <v>0.19865693430656933</v>
      </c>
      <c r="AR791" s="113"/>
      <c r="AS791" s="44"/>
      <c r="AT791" s="44"/>
      <c r="AU791" s="44"/>
      <c r="AV791" s="35"/>
      <c r="AW791" s="27"/>
      <c r="AX791" s="46"/>
      <c r="AY791" s="23"/>
      <c r="AZ791" s="44"/>
      <c r="BA791" s="44"/>
      <c r="BB791" s="44"/>
      <c r="BC791" s="23" t="s">
        <v>34</v>
      </c>
      <c r="BD791" s="44">
        <f>SUM(BH733:BH785)</f>
        <v>21404</v>
      </c>
      <c r="BE791" s="113">
        <f>BD791/AZ789</f>
        <v>0.17444172779136105</v>
      </c>
      <c r="BF791" s="113"/>
      <c r="BG791" s="44"/>
      <c r="BH791" s="44"/>
      <c r="BI791" s="44"/>
      <c r="BJ791" s="35"/>
      <c r="BK791" s="50"/>
      <c r="BL791" s="46"/>
      <c r="BM791" s="23" t="s">
        <v>35</v>
      </c>
      <c r="BN791" s="44">
        <f>BN789*K799</f>
        <v>170160</v>
      </c>
      <c r="BO791" s="44"/>
      <c r="BP791" s="44"/>
      <c r="BQ791" s="23"/>
      <c r="BR791" s="44"/>
      <c r="BS791" s="44"/>
      <c r="BT791" s="326" t="s">
        <v>36</v>
      </c>
      <c r="BU791" s="326"/>
      <c r="BV791" s="44">
        <f>BN791-BV789</f>
        <v>68920</v>
      </c>
      <c r="BW791" s="113">
        <f>BV791/BN789</f>
        <v>0.24301833568406206</v>
      </c>
      <c r="BX791" s="35"/>
      <c r="BY791" s="27"/>
      <c r="BZ791" s="46"/>
      <c r="CA791" s="23" t="s">
        <v>35</v>
      </c>
      <c r="CB791" s="44">
        <f>CB789*K799</f>
        <v>110940</v>
      </c>
      <c r="CC791" s="44"/>
      <c r="CD791" s="44"/>
      <c r="CE791" s="23"/>
      <c r="CF791" s="44"/>
      <c r="CG791" s="44"/>
      <c r="CH791" s="326" t="s">
        <v>36</v>
      </c>
      <c r="CI791" s="326"/>
      <c r="CJ791" s="44">
        <f>CB791-CJ789</f>
        <v>75617</v>
      </c>
      <c r="CK791" s="113">
        <f>CJ791/CB789</f>
        <v>0.40896160086533262</v>
      </c>
      <c r="CL791" s="35"/>
      <c r="CM791" s="27"/>
      <c r="CN791" s="46"/>
      <c r="CO791" s="23" t="s">
        <v>35</v>
      </c>
      <c r="CP791" s="44">
        <f>CP789*K799</f>
        <v>119640</v>
      </c>
      <c r="CQ791" s="44"/>
      <c r="CR791" s="44"/>
      <c r="CS791" s="23"/>
      <c r="CT791" s="44"/>
      <c r="CU791" s="44"/>
      <c r="CV791" s="326" t="s">
        <v>36</v>
      </c>
      <c r="CW791" s="326"/>
      <c r="CX791" s="44">
        <f>CP791-CX789</f>
        <v>58050</v>
      </c>
      <c r="CY791" s="113">
        <f>CX791/CP789</f>
        <v>0.29112337011033101</v>
      </c>
      <c r="CZ791" s="35"/>
      <c r="DA791" s="58"/>
      <c r="DB791" s="46"/>
      <c r="DC791" s="23" t="s">
        <v>35</v>
      </c>
      <c r="DD791" s="44">
        <f>DD789*K799</f>
        <v>91380</v>
      </c>
      <c r="DE791" s="44"/>
      <c r="DF791" s="44"/>
      <c r="DG791" s="23"/>
      <c r="DH791" s="44"/>
      <c r="DI791" s="44"/>
      <c r="DJ791" s="336" t="s">
        <v>36</v>
      </c>
      <c r="DK791" s="336"/>
      <c r="DL791" s="44">
        <f>DD791-DL789</f>
        <v>55120</v>
      </c>
      <c r="DM791" s="113">
        <f>DL791/DD789</f>
        <v>0.36191726854891659</v>
      </c>
      <c r="DN791" s="35"/>
      <c r="DO791" s="27"/>
      <c r="DP791" s="46"/>
      <c r="DQ791" s="23" t="s">
        <v>35</v>
      </c>
      <c r="DR791" s="44">
        <f>DR789*K799</f>
        <v>102480</v>
      </c>
      <c r="DS791" s="44"/>
      <c r="DT791" s="44"/>
      <c r="DU791" s="23"/>
      <c r="DV791" s="44"/>
      <c r="DW791" s="44"/>
      <c r="DX791" s="336" t="s">
        <v>36</v>
      </c>
      <c r="DY791" s="336"/>
      <c r="DZ791" s="44">
        <f>DR791-DZ789</f>
        <v>38242</v>
      </c>
      <c r="EA791" s="113">
        <f>DZ791/DR789</f>
        <v>0.22389929742388759</v>
      </c>
      <c r="EB791" s="35"/>
      <c r="EC791" s="27"/>
      <c r="ED791" s="46"/>
      <c r="EE791" s="257" t="s">
        <v>35</v>
      </c>
      <c r="EF791" s="44">
        <f>EF789*K799</f>
        <v>34620</v>
      </c>
      <c r="EG791" s="44"/>
      <c r="EH791" s="44"/>
      <c r="EI791" s="23" t="s">
        <v>34</v>
      </c>
      <c r="EJ791" s="44">
        <f>SUM(EN733:EN785)</f>
        <v>28160</v>
      </c>
      <c r="EK791" s="113">
        <f>EJ791/EF789</f>
        <v>0.4880415944540728</v>
      </c>
      <c r="EL791" s="113"/>
      <c r="EM791" s="44"/>
      <c r="EN791" s="44"/>
      <c r="EO791" s="44"/>
      <c r="EP791" s="35"/>
      <c r="EQ791" s="27"/>
      <c r="ER791" s="46"/>
      <c r="ES791" s="23" t="s">
        <v>35</v>
      </c>
      <c r="ET791" s="44">
        <f>ET789*$K799</f>
        <v>65220</v>
      </c>
      <c r="EU791" s="44"/>
      <c r="EV791" s="44"/>
      <c r="EW791" s="23" t="s">
        <v>34</v>
      </c>
      <c r="EX791" s="44">
        <f>SUM(FB733:FB784)</f>
        <v>25410</v>
      </c>
      <c r="EY791" s="113">
        <f>EX791/ET789</f>
        <v>0.23376264949402023</v>
      </c>
      <c r="EZ791" s="113"/>
      <c r="FA791" s="44"/>
      <c r="FB791" s="44"/>
      <c r="FC791" s="44"/>
      <c r="FD791" s="35"/>
      <c r="HW791" s="181"/>
      <c r="IY791" s="33"/>
      <c r="IZ791" s="46"/>
      <c r="JA791" s="23" t="s">
        <v>35</v>
      </c>
      <c r="JB791" s="44">
        <f>JB789*$K799</f>
        <v>125580</v>
      </c>
      <c r="JC791" s="44"/>
      <c r="JD791" s="44"/>
      <c r="JE791" s="23"/>
      <c r="JF791" s="44"/>
      <c r="JG791" s="44"/>
      <c r="JH791" s="326" t="s">
        <v>36</v>
      </c>
      <c r="JI791" s="326"/>
      <c r="JJ791" s="44">
        <f>JB791-JJ789</f>
        <v>69850</v>
      </c>
      <c r="JK791" s="113">
        <f>JJ791/JB789</f>
        <v>0.33373148590539897</v>
      </c>
      <c r="JL791" s="35"/>
      <c r="JM791" s="27"/>
      <c r="JN791" s="46"/>
      <c r="JO791" s="23" t="s">
        <v>35</v>
      </c>
      <c r="JP791" s="44">
        <f>JP789*$K799</f>
        <v>122880</v>
      </c>
      <c r="JQ791" s="44"/>
      <c r="JR791" s="44"/>
      <c r="JS791" s="23"/>
      <c r="JT791" s="44"/>
      <c r="JU791" s="44"/>
      <c r="JV791" s="326" t="s">
        <v>36</v>
      </c>
      <c r="JW791" s="326"/>
      <c r="JX791" s="44">
        <f>JP791-JX789</f>
        <v>67905</v>
      </c>
      <c r="JY791" s="113">
        <f>JX791/JP789</f>
        <v>0.33156738281249998</v>
      </c>
      <c r="JZ791" s="35"/>
      <c r="KA791" s="245"/>
      <c r="KB791" s="46"/>
      <c r="KC791" s="23" t="s">
        <v>35</v>
      </c>
      <c r="KD791" s="44">
        <f>KD789*$K799</f>
        <v>118920</v>
      </c>
      <c r="KE791" s="44"/>
      <c r="KF791" s="44"/>
      <c r="KG791" s="23"/>
      <c r="KH791" s="44"/>
      <c r="KI791" s="44"/>
      <c r="KJ791" s="326" t="s">
        <v>36</v>
      </c>
      <c r="KK791" s="326"/>
      <c r="KL791" s="44">
        <f>KD791-KL789</f>
        <v>57174</v>
      </c>
      <c r="KM791" s="113">
        <f>KL791/KD789</f>
        <v>0.28846619576185673</v>
      </c>
      <c r="KN791" s="35"/>
      <c r="KO791" s="27"/>
      <c r="KP791" s="46"/>
      <c r="KQ791" s="23" t="s">
        <v>35</v>
      </c>
      <c r="KR791" s="44">
        <f>KR789*$K799</f>
        <v>76800</v>
      </c>
      <c r="KS791" s="44"/>
      <c r="KT791" s="44"/>
      <c r="KU791" s="23"/>
      <c r="KV791" s="44"/>
      <c r="KW791" s="44"/>
      <c r="KX791" s="326" t="s">
        <v>36</v>
      </c>
      <c r="KY791" s="326"/>
      <c r="KZ791" s="44">
        <f>KR791-KZ789</f>
        <v>38627</v>
      </c>
      <c r="LA791" s="113">
        <f>KZ791/KR789</f>
        <v>0.30177343750000002</v>
      </c>
      <c r="LB791" s="35"/>
      <c r="LC791" s="27"/>
      <c r="LD791" s="46"/>
      <c r="LE791" s="23" t="s">
        <v>32</v>
      </c>
      <c r="LF791" s="44">
        <f>LF790/A790</f>
        <v>1300</v>
      </c>
      <c r="LG791" s="44">
        <f>LF791*$A791</f>
        <v>44200</v>
      </c>
      <c r="LH791" s="44"/>
      <c r="LI791" s="23"/>
      <c r="LJ791" s="44"/>
      <c r="LK791" s="44"/>
      <c r="LL791" s="60"/>
      <c r="LM791" s="23" t="s">
        <v>36</v>
      </c>
      <c r="LN791" s="44">
        <f>LF792-LN790</f>
        <v>26520</v>
      </c>
      <c r="LO791" s="113">
        <f>LN791/LF790</f>
        <v>0.6</v>
      </c>
      <c r="LP791" s="35"/>
      <c r="LQ791" s="27"/>
      <c r="LR791" s="46"/>
      <c r="LS791" s="257" t="s">
        <v>35</v>
      </c>
      <c r="LT791" s="44">
        <f>LT789*K799</f>
        <v>42780</v>
      </c>
      <c r="LU791" s="44"/>
      <c r="LV791" s="44"/>
      <c r="LW791" s="23" t="s">
        <v>34</v>
      </c>
      <c r="LX791" s="44">
        <f>SUM(MB733:MB785)</f>
        <v>14245</v>
      </c>
      <c r="LY791" s="113">
        <f>LX791/LT789</f>
        <v>0.19978962131837308</v>
      </c>
      <c r="LZ791" s="113"/>
      <c r="MA791" s="44"/>
      <c r="MB791" s="44"/>
      <c r="MC791" s="44"/>
      <c r="MD791" s="35"/>
      <c r="ME791" s="27"/>
      <c r="MF791" s="46"/>
      <c r="MG791" s="257" t="s">
        <v>35</v>
      </c>
      <c r="MH791" s="44">
        <f>MH789*$K799</f>
        <v>30780</v>
      </c>
      <c r="MI791" s="44"/>
      <c r="MJ791" s="44"/>
      <c r="MK791" s="23" t="s">
        <v>34</v>
      </c>
      <c r="ML791" s="44">
        <f>SUM(MP733:MP785)</f>
        <v>20190</v>
      </c>
      <c r="MM791" s="113">
        <f>ML791/MH789</f>
        <v>0.39356725146198829</v>
      </c>
      <c r="MN791" s="113"/>
      <c r="MO791" s="44"/>
      <c r="MP791" s="44"/>
      <c r="MQ791" s="44"/>
      <c r="MR791" s="35"/>
      <c r="MS791" s="27"/>
      <c r="MT791" s="46"/>
      <c r="MU791" s="257" t="s">
        <v>35</v>
      </c>
      <c r="MV791" s="44">
        <f>MV789*$K799</f>
        <v>50520</v>
      </c>
      <c r="MW791" s="44"/>
      <c r="MX791" s="44"/>
      <c r="MY791" s="23" t="s">
        <v>34</v>
      </c>
      <c r="MZ791" s="44">
        <f>SUM(ND733:ND785)</f>
        <v>19500</v>
      </c>
      <c r="NA791" s="113">
        <f>MZ791/MV789</f>
        <v>0.23159144893111638</v>
      </c>
      <c r="NB791" s="113"/>
      <c r="NC791" s="44"/>
      <c r="ND791" s="44"/>
      <c r="NE791" s="44"/>
      <c r="NF791" s="35"/>
      <c r="NG791" s="27"/>
      <c r="NH791" s="46"/>
      <c r="NI791" s="257" t="s">
        <v>35</v>
      </c>
      <c r="NJ791" s="44">
        <f>NJ789*$K799</f>
        <v>69300</v>
      </c>
      <c r="NK791" s="44"/>
      <c r="NL791" s="44"/>
      <c r="NM791" s="23" t="s">
        <v>34</v>
      </c>
      <c r="NN791" s="44">
        <f>SUM(NR733:NR785)</f>
        <v>9900</v>
      </c>
      <c r="NO791" s="113">
        <f>NN791/NJ789</f>
        <v>8.5714285714285715E-2</v>
      </c>
      <c r="NP791" s="113"/>
      <c r="NQ791" s="44"/>
      <c r="NR791" s="44"/>
      <c r="NS791" s="44"/>
      <c r="NT791" s="35"/>
    </row>
    <row r="792" spans="1:384" x14ac:dyDescent="0.2">
      <c r="A792" s="38"/>
      <c r="B792" s="39"/>
      <c r="C792" s="40"/>
      <c r="D792" s="40"/>
      <c r="E792" s="40"/>
      <c r="F792" s="140"/>
      <c r="G792" s="140"/>
      <c r="H792" s="42"/>
      <c r="I792" s="23" t="s">
        <v>37</v>
      </c>
      <c r="J792" s="44">
        <f>J863</f>
        <v>51900</v>
      </c>
      <c r="K792" s="44"/>
      <c r="L792" s="44"/>
      <c r="M792" s="23" t="s">
        <v>36</v>
      </c>
      <c r="N792" s="44">
        <f>J791-N791</f>
        <v>17658</v>
      </c>
      <c r="O792" s="113">
        <f>N792/J789</f>
        <v>0.23797843665768195</v>
      </c>
      <c r="P792" s="113"/>
      <c r="Q792" s="45"/>
      <c r="R792" s="45"/>
      <c r="S792" s="45"/>
      <c r="T792" s="35"/>
      <c r="U792" s="27"/>
      <c r="V792" s="46"/>
      <c r="W792" s="257" t="s">
        <v>37</v>
      </c>
      <c r="X792" s="44">
        <f>X863</f>
        <v>154100</v>
      </c>
      <c r="Y792" s="44"/>
      <c r="Z792" s="44"/>
      <c r="AA792" s="23" t="s">
        <v>36</v>
      </c>
      <c r="AB792" s="44">
        <f>X791-AB791</f>
        <v>49140</v>
      </c>
      <c r="AC792" s="113">
        <f>AB792/X789</f>
        <v>0.38360655737704918</v>
      </c>
      <c r="AD792" s="113"/>
      <c r="AE792" s="45"/>
      <c r="AF792" s="45"/>
      <c r="AG792" s="45"/>
      <c r="AH792" s="35"/>
      <c r="AI792" s="27"/>
      <c r="AJ792" s="46"/>
      <c r="AK792" s="23" t="s">
        <v>37</v>
      </c>
      <c r="AL792" s="44">
        <f>AL863</f>
        <v>94000</v>
      </c>
      <c r="AM792" s="44"/>
      <c r="AN792" s="44"/>
      <c r="AO792" s="23" t="s">
        <v>36</v>
      </c>
      <c r="AP792" s="44">
        <f>AL791-AP791</f>
        <v>54984</v>
      </c>
      <c r="AQ792" s="113">
        <f>AP792/AL789</f>
        <v>0.40134306569343065</v>
      </c>
      <c r="AR792" s="113"/>
      <c r="AS792" s="45"/>
      <c r="AT792" s="45"/>
      <c r="AU792" s="45"/>
      <c r="AV792" s="35"/>
      <c r="AW792" s="27"/>
      <c r="AX792" s="46"/>
      <c r="AY792" s="23" t="s">
        <v>35</v>
      </c>
      <c r="AZ792" s="44">
        <f>AZ789*K799</f>
        <v>73620</v>
      </c>
      <c r="BA792" s="44"/>
      <c r="BB792" s="44"/>
      <c r="BC792" s="23" t="s">
        <v>36</v>
      </c>
      <c r="BD792" s="44">
        <f>AZ792-BD791</f>
        <v>52216</v>
      </c>
      <c r="BE792" s="113">
        <f>BD792/AZ789</f>
        <v>0.42555827220863895</v>
      </c>
      <c r="BF792" s="113"/>
      <c r="BG792" s="45"/>
      <c r="BH792" s="45"/>
      <c r="BI792" s="45"/>
      <c r="BJ792" s="35"/>
      <c r="BK792" s="50"/>
      <c r="BL792" s="46"/>
      <c r="BM792" s="23" t="s">
        <v>37</v>
      </c>
      <c r="BN792" s="44">
        <f>BN863</f>
        <v>194400</v>
      </c>
      <c r="BO792" s="44"/>
      <c r="BP792" s="44"/>
      <c r="BQ792" s="23"/>
      <c r="BR792" s="44"/>
      <c r="BS792" s="66"/>
      <c r="BT792" s="332" t="s">
        <v>742</v>
      </c>
      <c r="BU792" s="334"/>
      <c r="BV792" s="43">
        <f>(BQ769+BS769)*BU769+(BQ770+BS770)*BU770+(BQ771+BS771)*BU771+(BQ772+BS772)*BU772</f>
        <v>97700</v>
      </c>
      <c r="BW792" s="45"/>
      <c r="BX792" s="35"/>
      <c r="BY792" s="27"/>
      <c r="BZ792" s="46"/>
      <c r="CA792" s="23" t="s">
        <v>37</v>
      </c>
      <c r="CB792" s="44">
        <f>CB863</f>
        <v>205200</v>
      </c>
      <c r="CC792" s="44"/>
      <c r="CD792" s="44"/>
      <c r="CE792" s="23"/>
      <c r="CF792" s="44"/>
      <c r="CG792" s="44"/>
      <c r="CH792" s="332" t="s">
        <v>742</v>
      </c>
      <c r="CI792" s="334"/>
      <c r="CJ792" s="43">
        <f>(CE769+CG769)*CI769+(CE770+CG770)*CI770+(CE771+CG771)*CI771+(CE772+CG772)*CI772</f>
        <v>54608</v>
      </c>
      <c r="CK792" s="45"/>
      <c r="CL792" s="35"/>
      <c r="CM792" s="27"/>
      <c r="CN792" s="46"/>
      <c r="CO792" s="23" t="s">
        <v>37</v>
      </c>
      <c r="CP792" s="44">
        <f>CP863</f>
        <v>154400</v>
      </c>
      <c r="CQ792" s="44"/>
      <c r="CR792" s="44"/>
      <c r="CS792" s="23"/>
      <c r="CT792" s="44"/>
      <c r="CU792" s="44"/>
      <c r="CV792" s="332" t="s">
        <v>742</v>
      </c>
      <c r="CW792" s="334"/>
      <c r="CX792" s="43">
        <f>(CS769+CU769)*CW769+(CS770+CU770)*CW770+(CS771+CU771)*CW771+(CS772+CU772)*CW772</f>
        <v>87106</v>
      </c>
      <c r="CY792" s="45"/>
      <c r="CZ792" s="35"/>
      <c r="DA792" s="58"/>
      <c r="DB792" s="46"/>
      <c r="DC792" s="23" t="s">
        <v>37</v>
      </c>
      <c r="DD792" s="44">
        <f>DD863</f>
        <v>141900</v>
      </c>
      <c r="DE792" s="44"/>
      <c r="DF792" s="44"/>
      <c r="DG792" s="23"/>
      <c r="DH792" s="44"/>
      <c r="DI792" s="66"/>
      <c r="DJ792" s="332" t="s">
        <v>742</v>
      </c>
      <c r="DK792" s="334"/>
      <c r="DL792" s="43">
        <f>(DG769+DI769)*DK769+(DG770+DI770)*DK770+(DG771+DI771)*DK771+(DG772+DI772)*DK772</f>
        <v>39875</v>
      </c>
      <c r="DM792" s="45"/>
      <c r="DN792" s="35"/>
      <c r="DO792" s="27"/>
      <c r="DP792" s="46"/>
      <c r="DQ792" s="23" t="s">
        <v>37</v>
      </c>
      <c r="DR792" s="44">
        <f>DR863</f>
        <v>139900</v>
      </c>
      <c r="DS792" s="44"/>
      <c r="DT792" s="44"/>
      <c r="DU792" s="23"/>
      <c r="DV792" s="44"/>
      <c r="DW792" s="66"/>
      <c r="DX792" s="332" t="s">
        <v>742</v>
      </c>
      <c r="DY792" s="334"/>
      <c r="DZ792" s="43">
        <f>(DU769+DW769)*DY769+(DU770+DW770)*DY770+(DU771+DW771)*DY771+(DU772+DW772)*DY772</f>
        <v>32674</v>
      </c>
      <c r="EA792" s="45"/>
      <c r="EB792" s="35"/>
      <c r="EC792" s="27"/>
      <c r="ED792" s="46"/>
      <c r="EE792" s="257" t="s">
        <v>37</v>
      </c>
      <c r="EF792" s="44">
        <f>EF863</f>
        <v>79700</v>
      </c>
      <c r="EG792" s="44"/>
      <c r="EH792" s="44"/>
      <c r="EI792" s="23" t="s">
        <v>36</v>
      </c>
      <c r="EJ792" s="44">
        <f>EF791-EJ791</f>
        <v>6460</v>
      </c>
      <c r="EK792" s="113">
        <f>EJ792/EF789</f>
        <v>0.1119584055459272</v>
      </c>
      <c r="EL792" s="113"/>
      <c r="EM792" s="45"/>
      <c r="EN792" s="45"/>
      <c r="EO792" s="45"/>
      <c r="EP792" s="35"/>
      <c r="EQ792" s="27"/>
      <c r="ER792" s="46"/>
      <c r="ES792" s="23" t="s">
        <v>37</v>
      </c>
      <c r="ET792" s="44">
        <f>ET863</f>
        <v>70200</v>
      </c>
      <c r="EU792" s="44"/>
      <c r="EV792" s="44"/>
      <c r="EW792" s="23" t="s">
        <v>36</v>
      </c>
      <c r="EX792" s="44">
        <f>ET791-EX791</f>
        <v>39810</v>
      </c>
      <c r="EY792" s="113">
        <f>EX792/ET789</f>
        <v>0.36623735050597978</v>
      </c>
      <c r="EZ792" s="113"/>
      <c r="FA792" s="45"/>
      <c r="FB792" s="45"/>
      <c r="FC792" s="45"/>
      <c r="FD792" s="35"/>
      <c r="HW792" s="181"/>
      <c r="IY792" s="33"/>
      <c r="IZ792" s="46"/>
      <c r="JA792" s="23" t="s">
        <v>37</v>
      </c>
      <c r="JB792" s="44">
        <f>JB863</f>
        <v>154500</v>
      </c>
      <c r="JC792" s="44"/>
      <c r="JD792" s="44"/>
      <c r="JE792" s="23"/>
      <c r="JF792" s="44"/>
      <c r="JG792" s="44"/>
      <c r="JH792" s="332" t="s">
        <v>742</v>
      </c>
      <c r="JI792" s="334"/>
      <c r="JJ792" s="43">
        <f>(JE769+JG769)*JI769+(JE770+JG770)*JI770+(JE771+JG771)*JI771+(JE772+JG772)*JI772</f>
        <v>90352</v>
      </c>
      <c r="JK792" s="45"/>
      <c r="JL792" s="35"/>
      <c r="JM792" s="27"/>
      <c r="JN792" s="46"/>
      <c r="JO792" s="23" t="s">
        <v>37</v>
      </c>
      <c r="JP792" s="44">
        <f>JP863</f>
        <v>206900</v>
      </c>
      <c r="JQ792" s="44"/>
      <c r="JR792" s="44"/>
      <c r="JS792" s="23"/>
      <c r="JT792" s="44"/>
      <c r="JU792" s="44"/>
      <c r="JV792" s="332" t="s">
        <v>742</v>
      </c>
      <c r="JW792" s="334"/>
      <c r="JX792" s="43">
        <f>(JS769+JU769)*JW769+(JS770+JU770)*JW770+(JS771+JU771)*JW771+(JS772+JU772)*JW772</f>
        <v>58060</v>
      </c>
      <c r="JY792" s="45"/>
      <c r="JZ792" s="35"/>
      <c r="KA792" s="245"/>
      <c r="KB792" s="46"/>
      <c r="KC792" s="23" t="s">
        <v>37</v>
      </c>
      <c r="KD792" s="44">
        <f>KD863</f>
        <v>158100</v>
      </c>
      <c r="KE792" s="44"/>
      <c r="KF792" s="44"/>
      <c r="KG792" s="23"/>
      <c r="KH792" s="44"/>
      <c r="KI792" s="44"/>
      <c r="KJ792" s="332" t="s">
        <v>742</v>
      </c>
      <c r="KK792" s="334"/>
      <c r="KL792" s="43">
        <f>(KG769+KI769)*KK769+(KG770+KI770)*KK770+(KG771+KI771)*KK771+(KG772+KI772)*KK772</f>
        <v>55966</v>
      </c>
      <c r="KM792" s="45"/>
      <c r="KN792" s="35"/>
      <c r="KO792" s="27"/>
      <c r="KP792" s="46"/>
      <c r="KQ792" s="23" t="s">
        <v>37</v>
      </c>
      <c r="KR792" s="44">
        <f>KR863</f>
        <v>143700</v>
      </c>
      <c r="KS792" s="44"/>
      <c r="KT792" s="44"/>
      <c r="KU792" s="23"/>
      <c r="KV792" s="44"/>
      <c r="KW792" s="44"/>
      <c r="KX792" s="332" t="s">
        <v>742</v>
      </c>
      <c r="KY792" s="334"/>
      <c r="KZ792" s="43">
        <f>(KU769+KW769)*KY769+(KU770+KW770)*KY770+(KU771+KW771)*KY771+(KU772+KW772)*KY772</f>
        <v>49136</v>
      </c>
      <c r="LA792" s="45"/>
      <c r="LB792" s="35"/>
      <c r="LC792" s="27"/>
      <c r="LD792" s="46"/>
      <c r="LE792" s="23" t="s">
        <v>35</v>
      </c>
      <c r="LF792" s="44">
        <f>LF790*K799</f>
        <v>26520</v>
      </c>
      <c r="LG792" s="44"/>
      <c r="LH792" s="44"/>
      <c r="LI792" s="23"/>
      <c r="LJ792" s="44"/>
      <c r="LK792" s="44"/>
      <c r="LL792" s="66"/>
      <c r="LM792" s="326" t="s">
        <v>33</v>
      </c>
      <c r="LN792" s="335"/>
      <c r="LO792" s="113">
        <f>LN790/LF790</f>
        <v>0</v>
      </c>
      <c r="LP792" s="35"/>
      <c r="LQ792" s="27"/>
      <c r="LR792" s="46"/>
      <c r="LS792" s="257" t="s">
        <v>37</v>
      </c>
      <c r="LT792" s="44">
        <f>LT863</f>
        <v>86800</v>
      </c>
      <c r="LU792" s="44"/>
      <c r="LV792" s="44"/>
      <c r="LW792" s="23" t="s">
        <v>36</v>
      </c>
      <c r="LX792" s="44">
        <f>LT791-LX791</f>
        <v>28535</v>
      </c>
      <c r="LY792" s="113">
        <f>LX792/LT789</f>
        <v>0.40021037868162695</v>
      </c>
      <c r="LZ792" s="113"/>
      <c r="MA792" s="45"/>
      <c r="MB792" s="45"/>
      <c r="MC792" s="45"/>
      <c r="MD792" s="35"/>
      <c r="ME792" s="27"/>
      <c r="MF792" s="46"/>
      <c r="MG792" s="257" t="s">
        <v>37</v>
      </c>
      <c r="MH792" s="44">
        <f>MH863</f>
        <v>52800</v>
      </c>
      <c r="MI792" s="44"/>
      <c r="MJ792" s="44"/>
      <c r="MK792" s="23" t="s">
        <v>36</v>
      </c>
      <c r="ML792" s="44">
        <f>MH791-ML791</f>
        <v>10590</v>
      </c>
      <c r="MM792" s="113">
        <f>ML792/MH789</f>
        <v>0.20643274853801169</v>
      </c>
      <c r="MN792" s="113"/>
      <c r="MO792" s="45"/>
      <c r="MP792" s="45"/>
      <c r="MQ792" s="45"/>
      <c r="MR792" s="35"/>
      <c r="MS792" s="27"/>
      <c r="MT792" s="46"/>
      <c r="MU792" s="257" t="s">
        <v>37</v>
      </c>
      <c r="MV792" s="44">
        <f>MV863</f>
        <v>87300</v>
      </c>
      <c r="MW792" s="44"/>
      <c r="MX792" s="44"/>
      <c r="MY792" s="23" t="s">
        <v>36</v>
      </c>
      <c r="MZ792" s="44">
        <f>MV791-MZ791</f>
        <v>31020</v>
      </c>
      <c r="NA792" s="113">
        <f>MZ792/MV789</f>
        <v>0.36840855106888359</v>
      </c>
      <c r="NB792" s="113"/>
      <c r="NC792" s="45"/>
      <c r="ND792" s="45"/>
      <c r="NE792" s="45"/>
      <c r="NF792" s="35"/>
      <c r="NG792" s="27"/>
      <c r="NH792" s="46"/>
      <c r="NI792" s="257" t="s">
        <v>37</v>
      </c>
      <c r="NJ792" s="44">
        <f>NJ863</f>
        <v>105600</v>
      </c>
      <c r="NK792" s="44"/>
      <c r="NL792" s="44"/>
      <c r="NM792" s="23" t="s">
        <v>36</v>
      </c>
      <c r="NN792" s="44">
        <f>NJ791-NN791</f>
        <v>59400</v>
      </c>
      <c r="NO792" s="113">
        <f>NN792/NJ789</f>
        <v>0.51428571428571423</v>
      </c>
      <c r="NP792" s="113"/>
      <c r="NQ792" s="45"/>
      <c r="NR792" s="45"/>
      <c r="NS792" s="45"/>
      <c r="NT792" s="35"/>
    </row>
    <row r="793" spans="1:384" x14ac:dyDescent="0.2">
      <c r="A793" s="38"/>
      <c r="B793" s="39"/>
      <c r="C793" s="40"/>
      <c r="D793" s="40"/>
      <c r="E793" s="40"/>
      <c r="F793" s="140"/>
      <c r="G793" s="140"/>
      <c r="H793" s="42"/>
      <c r="I793" s="44"/>
      <c r="J793" s="44"/>
      <c r="K793" s="44"/>
      <c r="L793" s="44"/>
      <c r="M793" s="326" t="s">
        <v>743</v>
      </c>
      <c r="N793" s="333"/>
      <c r="O793" s="44">
        <f>(M742+O742)*Q742</f>
        <v>17424</v>
      </c>
      <c r="P793" s="44"/>
      <c r="Q793" s="45"/>
      <c r="R793" s="45"/>
      <c r="S793" s="45"/>
      <c r="T793" s="35"/>
      <c r="U793" s="27"/>
      <c r="V793" s="46"/>
      <c r="W793" s="247"/>
      <c r="X793" s="44"/>
      <c r="Y793" s="44"/>
      <c r="Z793" s="44"/>
      <c r="AA793" s="326" t="s">
        <v>743</v>
      </c>
      <c r="AB793" s="333"/>
      <c r="AC793" s="44">
        <f>(AA742+AC742)*AE742</f>
        <v>14245</v>
      </c>
      <c r="AD793" s="44"/>
      <c r="AE793" s="45"/>
      <c r="AF793" s="45"/>
      <c r="AG793" s="45"/>
      <c r="AH793" s="35"/>
      <c r="AI793" s="27"/>
      <c r="AJ793" s="46"/>
      <c r="AK793" s="44"/>
      <c r="AL793" s="44"/>
      <c r="AM793" s="44"/>
      <c r="AN793" s="44"/>
      <c r="AO793" s="326" t="s">
        <v>743</v>
      </c>
      <c r="AP793" s="333"/>
      <c r="AQ793" s="44">
        <f>(AO742+AQ742)*AS742</f>
        <v>48384</v>
      </c>
      <c r="AR793" s="44"/>
      <c r="AS793" s="45"/>
      <c r="AT793" s="45"/>
      <c r="AU793" s="45"/>
      <c r="AV793" s="35"/>
      <c r="AW793" s="27"/>
      <c r="AX793" s="46"/>
      <c r="AY793" s="117" t="s">
        <v>37</v>
      </c>
      <c r="AZ793" s="90">
        <f>AZ863</f>
        <v>66600</v>
      </c>
      <c r="BA793" s="44"/>
      <c r="BB793" s="44"/>
      <c r="BC793" s="326" t="s">
        <v>743</v>
      </c>
      <c r="BD793" s="333"/>
      <c r="BE793" s="44">
        <f>(BC742+BE742)*BG742</f>
        <v>23276</v>
      </c>
      <c r="BF793" s="44"/>
      <c r="BG793" s="45"/>
      <c r="BH793" s="45"/>
      <c r="BI793" s="45"/>
      <c r="BJ793" s="35"/>
      <c r="BK793" s="50"/>
      <c r="BL793" s="46"/>
      <c r="BM793" s="44"/>
      <c r="BN793" s="44"/>
      <c r="BO793" s="44"/>
      <c r="BP793" s="44"/>
      <c r="BQ793" s="23"/>
      <c r="BR793" s="44"/>
      <c r="BS793" s="66"/>
      <c r="BT793" s="52"/>
      <c r="BU793" s="118"/>
      <c r="BV793" s="247"/>
      <c r="BW793" s="45"/>
      <c r="BX793" s="35"/>
      <c r="BY793" s="27"/>
      <c r="BZ793" s="46"/>
      <c r="CA793" s="44"/>
      <c r="CB793" s="44"/>
      <c r="CC793" s="44"/>
      <c r="CD793" s="44"/>
      <c r="CE793" s="23"/>
      <c r="CF793" s="44"/>
      <c r="CG793" s="44"/>
      <c r="CH793" s="119"/>
      <c r="CI793" s="118"/>
      <c r="CJ793" s="247"/>
      <c r="CK793" s="45"/>
      <c r="CL793" s="35"/>
      <c r="CM793" s="27"/>
      <c r="CN793" s="46"/>
      <c r="CO793" s="44"/>
      <c r="CP793" s="90"/>
      <c r="CQ793" s="44"/>
      <c r="CR793" s="44"/>
      <c r="CS793" s="23"/>
      <c r="CT793" s="44"/>
      <c r="CU793" s="44"/>
      <c r="CV793" s="120"/>
      <c r="CW793" s="257"/>
      <c r="CX793" s="45"/>
      <c r="CY793" s="45"/>
      <c r="CZ793" s="35"/>
      <c r="DA793" s="58"/>
      <c r="DB793" s="46"/>
      <c r="DC793" s="44"/>
      <c r="DD793" s="44"/>
      <c r="DE793" s="44"/>
      <c r="DF793" s="44"/>
      <c r="DG793" s="23"/>
      <c r="DH793" s="44"/>
      <c r="DI793" s="66"/>
      <c r="DJ793" s="121"/>
      <c r="DK793" s="118"/>
      <c r="DL793" s="247"/>
      <c r="DM793" s="45"/>
      <c r="DN793" s="35"/>
      <c r="DO793" s="27"/>
      <c r="DP793" s="46"/>
      <c r="DQ793" s="44"/>
      <c r="DR793" s="44"/>
      <c r="DS793" s="44"/>
      <c r="DT793" s="44"/>
      <c r="DU793" s="23"/>
      <c r="DV793" s="44"/>
      <c r="DW793" s="66"/>
      <c r="DX793" s="121"/>
      <c r="DY793" s="118"/>
      <c r="DZ793" s="247"/>
      <c r="EA793" s="45"/>
      <c r="EB793" s="35"/>
      <c r="EC793" s="27"/>
      <c r="ED793" s="46"/>
      <c r="EE793" s="247"/>
      <c r="EF793" s="44"/>
      <c r="EG793" s="44"/>
      <c r="EH793" s="44"/>
      <c r="EI793" s="326" t="s">
        <v>743</v>
      </c>
      <c r="EJ793" s="333"/>
      <c r="EK793" s="44">
        <f>(EI742+EK742)*EM742</f>
        <v>3300</v>
      </c>
      <c r="EL793" s="44"/>
      <c r="EM793" s="45"/>
      <c r="EN793" s="45"/>
      <c r="EO793" s="45"/>
      <c r="EP793" s="35"/>
      <c r="EQ793" s="27"/>
      <c r="ER793" s="46"/>
      <c r="EW793" s="326" t="s">
        <v>743</v>
      </c>
      <c r="EX793" s="333"/>
      <c r="EY793" s="44">
        <f>(EW742+EY742)*FA742</f>
        <v>26862</v>
      </c>
      <c r="EZ793" s="44"/>
      <c r="FA793" s="45"/>
      <c r="FB793" s="45"/>
      <c r="FC793" s="45"/>
      <c r="FD793" s="35"/>
      <c r="HW793" s="181"/>
      <c r="IY793" s="33"/>
      <c r="IZ793" s="46"/>
      <c r="JA793" s="44"/>
      <c r="JB793" s="90"/>
      <c r="JC793" s="44"/>
      <c r="JD793" s="44"/>
      <c r="JE793" s="23"/>
      <c r="JF793" s="44"/>
      <c r="JG793" s="44"/>
      <c r="JH793" s="122"/>
      <c r="JI793" s="257"/>
      <c r="JJ793" s="45"/>
      <c r="JK793" s="45"/>
      <c r="JL793" s="35"/>
      <c r="JM793" s="27"/>
      <c r="JN793" s="46"/>
      <c r="JO793" s="44"/>
      <c r="JP793" s="44"/>
      <c r="JQ793" s="44"/>
      <c r="JR793" s="44"/>
      <c r="JS793" s="23"/>
      <c r="JT793" s="44"/>
      <c r="JU793" s="44"/>
      <c r="JV793" s="66"/>
      <c r="JW793" s="118"/>
      <c r="JX793" s="247"/>
      <c r="JY793" s="45"/>
      <c r="JZ793" s="35"/>
      <c r="KA793" s="245"/>
      <c r="KB793" s="46"/>
      <c r="KC793" s="44"/>
      <c r="KD793" s="90"/>
      <c r="KE793" s="44"/>
      <c r="KF793" s="44"/>
      <c r="KG793" s="23"/>
      <c r="KH793" s="44"/>
      <c r="KI793" s="44"/>
      <c r="KJ793" s="122"/>
      <c r="KK793" s="257"/>
      <c r="KL793" s="45"/>
      <c r="KM793" s="45"/>
      <c r="KN793" s="35"/>
      <c r="KO793" s="27"/>
      <c r="KP793" s="46"/>
      <c r="KQ793" s="44"/>
      <c r="KR793" s="44"/>
      <c r="KS793" s="44"/>
      <c r="KT793" s="44"/>
      <c r="KU793" s="23"/>
      <c r="KV793" s="44"/>
      <c r="KW793" s="44"/>
      <c r="KX793" s="66"/>
      <c r="KY793" s="118"/>
      <c r="KZ793" s="247"/>
      <c r="LA793" s="45"/>
      <c r="LB793" s="35"/>
      <c r="LC793" s="27"/>
      <c r="LD793" s="46"/>
      <c r="LE793" s="23" t="s">
        <v>37</v>
      </c>
      <c r="LF793" s="44">
        <f>LF864</f>
        <v>39900</v>
      </c>
      <c r="LG793" s="44"/>
      <c r="LH793" s="44"/>
      <c r="LI793" s="23"/>
      <c r="LJ793" s="44"/>
      <c r="LK793" s="66"/>
      <c r="LL793" s="24"/>
      <c r="LM793" s="332" t="s">
        <v>742</v>
      </c>
      <c r="LN793" s="334"/>
      <c r="LO793" s="43">
        <f>(LI760+LK760)*LM760+(LI761+LK761)*LM761+(LI762+LK762)*LM762</f>
        <v>6000</v>
      </c>
      <c r="LP793" s="35"/>
      <c r="LQ793" s="27"/>
      <c r="LR793" s="46"/>
      <c r="LS793" s="247"/>
      <c r="LT793" s="44"/>
      <c r="LU793" s="44"/>
      <c r="LV793" s="44"/>
      <c r="LW793" s="326" t="s">
        <v>743</v>
      </c>
      <c r="LX793" s="333"/>
      <c r="LY793" s="44">
        <f>(LW742+LY742)*MA742</f>
        <v>14630</v>
      </c>
      <c r="LZ793" s="44"/>
      <c r="MA793" s="45"/>
      <c r="MB793" s="45"/>
      <c r="MC793" s="45"/>
      <c r="MD793" s="35"/>
      <c r="ME793" s="27"/>
      <c r="MF793" s="46"/>
      <c r="MG793" s="247"/>
      <c r="MH793" s="44"/>
      <c r="MI793" s="44"/>
      <c r="MJ793" s="44"/>
      <c r="MK793" s="326" t="s">
        <v>743</v>
      </c>
      <c r="ML793" s="333"/>
      <c r="MM793" s="44">
        <f>(MK742+MM742)*MO742</f>
        <v>11440</v>
      </c>
      <c r="MN793" s="44"/>
      <c r="MO793" s="45"/>
      <c r="MP793" s="45"/>
      <c r="MQ793" s="45"/>
      <c r="MR793" s="35"/>
      <c r="MS793" s="27"/>
      <c r="MT793" s="46"/>
      <c r="MU793" s="247"/>
      <c r="MV793" s="44"/>
      <c r="MW793" s="44"/>
      <c r="MX793" s="44"/>
      <c r="MY793" s="326" t="s">
        <v>743</v>
      </c>
      <c r="MZ793" s="333"/>
      <c r="NA793" s="44">
        <f>(MY742+NA742)*NC742</f>
        <v>9300</v>
      </c>
      <c r="NB793" s="44"/>
      <c r="NC793" s="45"/>
      <c r="ND793" s="45"/>
      <c r="NE793" s="45"/>
      <c r="NF793" s="35"/>
      <c r="NG793" s="27"/>
      <c r="NH793" s="46"/>
      <c r="NI793" s="247"/>
      <c r="NJ793" s="44"/>
      <c r="NK793" s="44"/>
      <c r="NL793" s="44"/>
      <c r="NM793" s="326" t="s">
        <v>743</v>
      </c>
      <c r="NN793" s="333"/>
      <c r="NO793" s="44">
        <f>(NM742+NO742)*NQ742</f>
        <v>40700</v>
      </c>
      <c r="NP793" s="44"/>
      <c r="NQ793" s="45"/>
      <c r="NR793" s="45"/>
      <c r="NS793" s="45"/>
      <c r="NT793" s="35"/>
    </row>
    <row r="794" spans="1:384" x14ac:dyDescent="0.2">
      <c r="A794" s="38"/>
      <c r="B794" s="39"/>
      <c r="C794" s="40"/>
      <c r="D794" s="40"/>
      <c r="E794" s="40"/>
      <c r="F794" s="140"/>
      <c r="G794" s="140"/>
      <c r="H794" s="42"/>
      <c r="I794" s="44"/>
      <c r="J794" s="44"/>
      <c r="K794" s="44"/>
      <c r="L794" s="44"/>
      <c r="M794" s="23"/>
      <c r="N794" s="44"/>
      <c r="O794" s="44"/>
      <c r="P794" s="44"/>
      <c r="Q794" s="45"/>
      <c r="R794" s="45"/>
      <c r="S794" s="45"/>
      <c r="T794" s="35"/>
      <c r="U794" s="27"/>
      <c r="V794" s="46"/>
      <c r="W794" s="247"/>
      <c r="X794" s="44"/>
      <c r="Y794" s="44"/>
      <c r="Z794" s="44"/>
      <c r="AA794" s="23"/>
      <c r="AB794" s="44"/>
      <c r="AC794" s="44"/>
      <c r="AD794" s="44"/>
      <c r="AE794" s="45"/>
      <c r="AF794" s="45"/>
      <c r="AG794" s="45"/>
      <c r="AH794" s="35"/>
      <c r="AI794" s="27"/>
      <c r="AJ794" s="46"/>
      <c r="AK794" s="44"/>
      <c r="AL794" s="44"/>
      <c r="AM794" s="44"/>
      <c r="AN794" s="44"/>
      <c r="AO794" s="23"/>
      <c r="AP794" s="44"/>
      <c r="AQ794" s="44"/>
      <c r="AR794" s="44"/>
      <c r="AS794" s="45"/>
      <c r="AT794" s="45"/>
      <c r="AU794" s="45"/>
      <c r="AV794" s="35"/>
      <c r="AW794" s="27"/>
      <c r="AX794" s="123"/>
      <c r="AY794" s="124"/>
      <c r="AZ794" s="124"/>
      <c r="BA794" s="67"/>
      <c r="BB794" s="44"/>
      <c r="BC794" s="23"/>
      <c r="BD794" s="44"/>
      <c r="BE794" s="113"/>
      <c r="BF794" s="113"/>
      <c r="BG794" s="45"/>
      <c r="BH794" s="45"/>
      <c r="BI794" s="45"/>
      <c r="BJ794" s="35"/>
      <c r="BK794" s="50"/>
      <c r="BL794" s="46"/>
      <c r="BM794" s="44"/>
      <c r="BN794" s="44"/>
      <c r="BO794" s="44"/>
      <c r="BP794" s="44"/>
      <c r="BQ794" s="23"/>
      <c r="BR794" s="44"/>
      <c r="BS794" s="44"/>
      <c r="BT794" s="125"/>
      <c r="BU794" s="126"/>
      <c r="BV794" s="259" t="s">
        <v>744</v>
      </c>
      <c r="BW794" s="45"/>
      <c r="BX794" s="35"/>
      <c r="BY794" s="27"/>
      <c r="BZ794" s="46"/>
      <c r="CA794" s="44"/>
      <c r="CB794" s="44"/>
      <c r="CC794" s="44"/>
      <c r="CD794" s="44"/>
      <c r="CE794" s="23"/>
      <c r="CF794" s="44"/>
      <c r="CG794" s="44"/>
      <c r="CH794" s="128"/>
      <c r="CI794" s="126"/>
      <c r="CJ794" s="260"/>
      <c r="CK794" s="45"/>
      <c r="CL794" s="35"/>
      <c r="CM794" s="27"/>
      <c r="CN794" s="46"/>
      <c r="CO794" s="44"/>
      <c r="CP794" s="90"/>
      <c r="CQ794" s="44"/>
      <c r="CR794" s="44"/>
      <c r="CS794" s="23"/>
      <c r="CT794" s="44"/>
      <c r="CU794" s="44"/>
      <c r="CV794" s="120"/>
      <c r="CW794" s="261"/>
      <c r="CX794" s="45"/>
      <c r="CY794" s="45"/>
      <c r="CZ794" s="35"/>
      <c r="DA794" s="58"/>
      <c r="DB794" s="46"/>
      <c r="DC794" s="44"/>
      <c r="DD794" s="44"/>
      <c r="DE794" s="44"/>
      <c r="DF794" s="44"/>
      <c r="DG794" s="23"/>
      <c r="DH794" s="44"/>
      <c r="DI794" s="44"/>
      <c r="DJ794" s="131"/>
      <c r="DK794" s="126"/>
      <c r="DL794" s="259" t="s">
        <v>744</v>
      </c>
      <c r="DM794" s="45"/>
      <c r="DN794" s="35"/>
      <c r="DO794" s="27"/>
      <c r="DP794" s="46"/>
      <c r="DQ794" s="44"/>
      <c r="DR794" s="44"/>
      <c r="DS794" s="44"/>
      <c r="DT794" s="44"/>
      <c r="DU794" s="23"/>
      <c r="DV794" s="44"/>
      <c r="DW794" s="44"/>
      <c r="DX794" s="131"/>
      <c r="DY794" s="126"/>
      <c r="DZ794" s="259" t="s">
        <v>744</v>
      </c>
      <c r="EA794" s="45"/>
      <c r="EB794" s="35"/>
      <c r="EC794" s="27"/>
      <c r="ED794" s="46"/>
      <c r="EE794" s="247"/>
      <c r="EF794" s="44"/>
      <c r="EG794" s="44"/>
      <c r="EH794" s="44"/>
      <c r="EI794" s="23"/>
      <c r="EJ794" s="44"/>
      <c r="EK794" s="44"/>
      <c r="EL794" s="44"/>
      <c r="EM794" s="45"/>
      <c r="EN794" s="45"/>
      <c r="EO794" s="45"/>
      <c r="EP794" s="35"/>
      <c r="EQ794" s="27"/>
      <c r="ER794" s="46"/>
      <c r="ES794" s="23"/>
      <c r="ET794" s="44"/>
      <c r="EU794" s="44"/>
      <c r="EV794" s="44"/>
      <c r="EW794" s="23"/>
      <c r="EX794" s="44"/>
      <c r="EY794" s="113"/>
      <c r="EZ794" s="113"/>
      <c r="FA794" s="45"/>
      <c r="FB794" s="45"/>
      <c r="FC794" s="45"/>
      <c r="FD794" s="35"/>
      <c r="HW794" s="181"/>
      <c r="IY794" s="33"/>
      <c r="IZ794" s="46"/>
      <c r="JA794" s="44"/>
      <c r="JB794" s="90"/>
      <c r="JC794" s="44"/>
      <c r="JD794" s="44"/>
      <c r="JE794" s="23"/>
      <c r="JF794" s="44"/>
      <c r="JG794" s="44"/>
      <c r="JH794" s="122"/>
      <c r="JI794" s="261"/>
      <c r="JJ794" s="45"/>
      <c r="JK794" s="45"/>
      <c r="JL794" s="35"/>
      <c r="JM794" s="27"/>
      <c r="JN794" s="46"/>
      <c r="JO794" s="44"/>
      <c r="JP794" s="44"/>
      <c r="JQ794" s="44"/>
      <c r="JR794" s="44"/>
      <c r="JS794" s="23"/>
      <c r="JT794" s="44"/>
      <c r="JU794" s="44"/>
      <c r="JV794" s="132"/>
      <c r="JW794" s="126"/>
      <c r="JX794" s="260"/>
      <c r="JY794" s="45"/>
      <c r="JZ794" s="35"/>
      <c r="KA794" s="245"/>
      <c r="KB794" s="46"/>
      <c r="KC794" s="44"/>
      <c r="KD794" s="90"/>
      <c r="KE794" s="44"/>
      <c r="KF794" s="44"/>
      <c r="KG794" s="23"/>
      <c r="KH794" s="44"/>
      <c r="KI794" s="44"/>
      <c r="KJ794" s="122"/>
      <c r="KK794" s="261"/>
      <c r="KL794" s="45"/>
      <c r="KM794" s="45"/>
      <c r="KN794" s="35"/>
      <c r="KO794" s="27"/>
      <c r="KP794" s="46"/>
      <c r="KQ794" s="44"/>
      <c r="KR794" s="44"/>
      <c r="KS794" s="44"/>
      <c r="KT794" s="44"/>
      <c r="KU794" s="23"/>
      <c r="KV794" s="44"/>
      <c r="KW794" s="44"/>
      <c r="KX794" s="132"/>
      <c r="KY794" s="126"/>
      <c r="KZ794" s="260"/>
      <c r="LA794" s="45"/>
      <c r="LB794" s="35"/>
      <c r="LC794" s="27"/>
      <c r="LD794" s="46"/>
      <c r="LE794" s="23"/>
      <c r="LF794" s="44"/>
      <c r="LG794" s="44"/>
      <c r="LH794" s="44"/>
      <c r="LI794" s="23"/>
      <c r="LJ794" s="44"/>
      <c r="LK794" s="66"/>
      <c r="LL794" s="24"/>
      <c r="LM794" s="126"/>
      <c r="LN794" s="260"/>
      <c r="LO794" s="45"/>
      <c r="LP794" s="35"/>
      <c r="LQ794" s="27"/>
      <c r="LR794" s="46"/>
      <c r="LS794" s="247"/>
      <c r="LT794" s="44"/>
      <c r="LU794" s="44"/>
      <c r="LV794" s="44"/>
      <c r="LW794" s="23"/>
      <c r="LX794" s="44"/>
      <c r="LY794" s="44"/>
      <c r="LZ794" s="44"/>
      <c r="MA794" s="45"/>
      <c r="MB794" s="45"/>
      <c r="MC794" s="45"/>
      <c r="MD794" s="35"/>
      <c r="ME794" s="27"/>
      <c r="MF794" s="46"/>
      <c r="MG794" s="247"/>
      <c r="MH794" s="44"/>
      <c r="MI794" s="44"/>
      <c r="MJ794" s="44"/>
      <c r="MK794" s="23"/>
      <c r="ML794" s="44"/>
      <c r="MM794" s="44"/>
      <c r="MN794" s="44"/>
      <c r="MO794" s="45"/>
      <c r="MP794" s="45"/>
      <c r="MQ794" s="45"/>
      <c r="MR794" s="35"/>
      <c r="MS794" s="27"/>
      <c r="MT794" s="46"/>
      <c r="MU794" s="247"/>
      <c r="MV794" s="44"/>
      <c r="MW794" s="44"/>
      <c r="MX794" s="44"/>
      <c r="MY794" s="23"/>
      <c r="MZ794" s="44"/>
      <c r="NA794" s="44"/>
      <c r="NB794" s="44"/>
      <c r="NC794" s="45"/>
      <c r="ND794" s="45"/>
      <c r="NE794" s="45"/>
      <c r="NF794" s="35"/>
      <c r="NG794" s="27"/>
      <c r="NH794" s="46"/>
      <c r="NI794" s="247"/>
      <c r="NJ794" s="44"/>
      <c r="NK794" s="44"/>
      <c r="NL794" s="44"/>
      <c r="NM794" s="23"/>
      <c r="NN794" s="44"/>
      <c r="NO794" s="44"/>
      <c r="NP794" s="44"/>
      <c r="NQ794" s="45"/>
      <c r="NR794" s="45"/>
      <c r="NS794" s="45"/>
      <c r="NT794" s="35"/>
    </row>
    <row r="795" spans="1:384" x14ac:dyDescent="0.2">
      <c r="A795" s="38"/>
      <c r="B795" s="39"/>
      <c r="C795" s="40"/>
      <c r="D795" s="40"/>
      <c r="E795" s="40"/>
      <c r="F795" s="140"/>
      <c r="G795" s="140"/>
      <c r="H795" s="42"/>
      <c r="I795" s="44"/>
      <c r="J795" s="44"/>
      <c r="K795" s="44"/>
      <c r="L795" s="44"/>
      <c r="M795" s="23"/>
      <c r="N795" s="44"/>
      <c r="O795" s="113"/>
      <c r="P795" s="113"/>
      <c r="Q795" s="44"/>
      <c r="R795" s="44"/>
      <c r="S795" s="44"/>
      <c r="T795" s="35"/>
      <c r="U795" s="27"/>
      <c r="V795" s="46"/>
      <c r="W795" s="247"/>
      <c r="X795" s="44"/>
      <c r="Y795" s="44"/>
      <c r="Z795" s="44"/>
      <c r="AA795" s="23"/>
      <c r="AB795" s="44"/>
      <c r="AC795" s="113"/>
      <c r="AD795" s="113"/>
      <c r="AE795" s="44"/>
      <c r="AF795" s="44"/>
      <c r="AG795" s="44"/>
      <c r="AH795" s="35"/>
      <c r="AI795" s="27"/>
      <c r="AJ795" s="46"/>
      <c r="AK795" s="44"/>
      <c r="AL795" s="44"/>
      <c r="AM795" s="44"/>
      <c r="AN795" s="44"/>
      <c r="AO795" s="23"/>
      <c r="AP795" s="44"/>
      <c r="AQ795" s="44"/>
      <c r="AR795" s="44"/>
      <c r="AS795" s="44"/>
      <c r="AT795" s="44"/>
      <c r="AU795" s="44"/>
      <c r="AV795" s="35"/>
      <c r="AW795" s="27"/>
      <c r="AX795" s="46"/>
      <c r="AY795" s="43"/>
      <c r="AZ795" s="43"/>
      <c r="BA795" s="44"/>
      <c r="BB795" s="44"/>
      <c r="BC795" s="23"/>
      <c r="BD795" s="44"/>
      <c r="BE795" s="44"/>
      <c r="BF795" s="44"/>
      <c r="BG795" s="44"/>
      <c r="BH795" s="44"/>
      <c r="BI795" s="44"/>
      <c r="BJ795" s="35"/>
      <c r="BK795" s="50"/>
      <c r="BL795" s="329" t="s">
        <v>38</v>
      </c>
      <c r="BM795" s="329"/>
      <c r="BN795" s="133">
        <f t="shared" ref="BN795:BN798" si="3803">SUM(BN733,BN737,BN741,BN745,BN749,BN753,BN757,BN761,BN765,BN769,BN773,BN777,BN781)*100</f>
        <v>95100</v>
      </c>
      <c r="BO795" s="247"/>
      <c r="BP795" s="44"/>
      <c r="BQ795" s="23">
        <f t="shared" ref="BQ795:BQ798" si="3804">BN795/BR795</f>
        <v>4528.5714285714284</v>
      </c>
      <c r="BR795" s="133">
        <f>SUM(BR733,BR737,BR741,BR745,BR750,BR753,BR758,BR761,BR765,BR769,BR773,BR777,BR781)</f>
        <v>21</v>
      </c>
      <c r="BS795" s="44"/>
      <c r="BT795" s="241" t="str">
        <f>BT733</f>
        <v>サンリオFAN</v>
      </c>
      <c r="BU795" s="238">
        <f>BU733</f>
        <v>1100</v>
      </c>
      <c r="BV795" s="133">
        <f>SUM(BV733,BV737,BV741,BV745,BV749,BV753,BV757,BV761,BV765,BV769,BV773,BV777,BV781)</f>
        <v>25300</v>
      </c>
      <c r="BW795" s="113">
        <f>BV795/BN795</f>
        <v>0.26603575184016826</v>
      </c>
      <c r="BX795" s="35"/>
      <c r="BY795" s="27"/>
      <c r="BZ795" s="329" t="s">
        <v>38</v>
      </c>
      <c r="CA795" s="329"/>
      <c r="CB795" s="133">
        <f t="shared" ref="CB795:CB798" si="3805">SUM(CB733,CB737,CB741,CB745,CB749,CB753,CB757,CB761,CB765,CB769,CB773,CB777,CB781)*100</f>
        <v>47800</v>
      </c>
      <c r="CC795" s="247"/>
      <c r="CD795" s="44"/>
      <c r="CE795" s="23">
        <f t="shared" ref="CE795:CE798" si="3806">CB795/CF795</f>
        <v>4780</v>
      </c>
      <c r="CF795" s="133">
        <f>SUM(CF733,CF737,CF741,CF745,CF750,CF753,CF758,CF761,CF765,CF769,CF773,CF777,CF781)</f>
        <v>10</v>
      </c>
      <c r="CG795" s="44"/>
      <c r="CH795" s="248" t="str">
        <f>CH733</f>
        <v>ジャグラーサウンドフラッシュ</v>
      </c>
      <c r="CI795" s="238">
        <f>CI733</f>
        <v>800</v>
      </c>
      <c r="CJ795" s="133">
        <f>SUM(CJ733,CJ737,CJ741,CJ745,CJ749,CJ753,CJ757,CJ761,CJ765,CJ769,CJ773,CJ777,CJ781)</f>
        <v>8800</v>
      </c>
      <c r="CK795" s="113">
        <f>CJ795/CB795</f>
        <v>0.18410041841004185</v>
      </c>
      <c r="CL795" s="35"/>
      <c r="CM795" s="27"/>
      <c r="CN795" s="329" t="s">
        <v>38</v>
      </c>
      <c r="CO795" s="329"/>
      <c r="CP795" s="133">
        <f t="shared" ref="CP795:CP798" si="3807">SUM(CP733,CP737,CP741,CP745,CP749,CP753,CP757,CP761,CP765,CP769,CP773,CP777,CP781)*100</f>
        <v>59300</v>
      </c>
      <c r="CQ795" s="247"/>
      <c r="CR795" s="44"/>
      <c r="CS795" s="23">
        <f t="shared" ref="CS795:CS798" si="3808">CP795/CT795</f>
        <v>3953.3333333333335</v>
      </c>
      <c r="CT795" s="133">
        <f>SUM(CT733,CT737,CT741,CT745,CT750,CT753,CT758,CT761,CT765,CT769,CT773,CT777,CT781)</f>
        <v>15</v>
      </c>
      <c r="CU795" s="44"/>
      <c r="CV795" s="241" t="str">
        <f>CV733</f>
        <v>ギャルキティキーケース</v>
      </c>
      <c r="CW795" s="238">
        <f>CW733</f>
        <v>726</v>
      </c>
      <c r="CX795" s="133">
        <f>SUM(CX733,CX737,CX741,CX745,CX749,CX753,CX757,CX761,CX765,CX769,CX773,CX777,CX781)</f>
        <v>10890</v>
      </c>
      <c r="CY795" s="113">
        <f>CX795/CP795</f>
        <v>0.1836424957841484</v>
      </c>
      <c r="CZ795" s="35"/>
      <c r="DA795" s="58"/>
      <c r="DB795" s="329" t="s">
        <v>38</v>
      </c>
      <c r="DC795" s="329"/>
      <c r="DD795" s="133">
        <f>SUM(DD733,DD737,DD741,DD745,DD749,DD753,DD757,DD761,DD765,DD769,DD773,DD777,DD781)*100</f>
        <v>44900</v>
      </c>
      <c r="DE795" s="247"/>
      <c r="DF795" s="44"/>
      <c r="DG795" s="23">
        <f>DD795/DH795</f>
        <v>7483.333333333333</v>
      </c>
      <c r="DH795" s="133">
        <f>SUM(DH733,DH737,DH741,DH745,DH750,DH753,DH758,DH761,DH765,DH769,DH773,DH777,DH781)</f>
        <v>6</v>
      </c>
      <c r="DI795" s="44"/>
      <c r="DJ795" s="241" t="str">
        <f t="shared" ref="DJ795:DK795" si="3809">DJ733</f>
        <v>ジャグラーサウンドボタン</v>
      </c>
      <c r="DK795" s="238">
        <f t="shared" si="3809"/>
        <v>748</v>
      </c>
      <c r="DL795" s="133">
        <f>SUM(DL733,DL737,DL741,DL745,DL749,DL753,DL757,DL761,DL765,DL769,DL773,DL777,DL781)</f>
        <v>4488</v>
      </c>
      <c r="DM795" s="113">
        <f>DL795/DD795</f>
        <v>9.9955456570155907E-2</v>
      </c>
      <c r="DN795" s="35"/>
      <c r="DO795" s="27"/>
      <c r="DP795" s="329" t="s">
        <v>38</v>
      </c>
      <c r="DQ795" s="329"/>
      <c r="DR795" s="133">
        <f>SUM(DR733,DR737,DR741,DR745,DR749,DR753,DR757,DR761,DR765,DR769,DR773,DR777,DR781)*100</f>
        <v>41500</v>
      </c>
      <c r="DS795" s="247"/>
      <c r="DT795" s="44"/>
      <c r="DU795" s="23">
        <f t="shared" ref="DU795:DU798" si="3810">DR795/DV795</f>
        <v>1886.3636363636363</v>
      </c>
      <c r="DV795" s="133">
        <f>SUM(DV733,DV737,DV741,DV745,DV750,DV753,DV758,DV761,DV765,DV769,DV773,DV777,DV781)</f>
        <v>22</v>
      </c>
      <c r="DW795" s="44"/>
      <c r="DX795" s="53" t="str">
        <f t="shared" ref="DX795:DY795" si="3811">DX733</f>
        <v>ゴールドイヤホン</v>
      </c>
      <c r="DY795" s="43">
        <f t="shared" si="3811"/>
        <v>770</v>
      </c>
      <c r="DZ795" s="133">
        <f>SUM(DZ733,DZ737,DZ741,DZ745,DZ749,DZ753,DZ757,DZ761,DZ765,DZ769,DZ773,DZ777,DZ781)</f>
        <v>15400</v>
      </c>
      <c r="EA795" s="113">
        <f>DZ795/DR795</f>
        <v>0.37108433734939761</v>
      </c>
      <c r="EB795" s="35"/>
      <c r="EC795" s="27"/>
      <c r="ED795" s="46"/>
      <c r="EE795" s="247"/>
      <c r="EF795" s="44"/>
      <c r="EG795" s="44"/>
      <c r="EH795" s="44"/>
      <c r="EI795" s="23"/>
      <c r="EJ795" s="44"/>
      <c r="EK795" s="113"/>
      <c r="EL795" s="113"/>
      <c r="EM795" s="44"/>
      <c r="EN795" s="44"/>
      <c r="EO795" s="44"/>
      <c r="EP795" s="35"/>
      <c r="EQ795" s="27"/>
      <c r="ER795" s="46"/>
      <c r="FA795" s="44"/>
      <c r="FB795" s="44"/>
      <c r="FC795" s="44"/>
      <c r="FD795" s="35"/>
      <c r="HW795" s="181"/>
      <c r="HX795" s="137"/>
      <c r="HY795" s="137"/>
      <c r="HZ795" s="137"/>
      <c r="IA795" s="27"/>
      <c r="IC795" s="174"/>
      <c r="ID795" s="27"/>
      <c r="IE795" s="27"/>
      <c r="IF795" s="27"/>
      <c r="IG795" s="27"/>
      <c r="IH795" s="29"/>
      <c r="IL795" s="137"/>
      <c r="IM795" s="137"/>
      <c r="IN795" s="137"/>
      <c r="IO795" s="27"/>
      <c r="IQ795" s="174"/>
      <c r="IR795" s="27"/>
      <c r="IS795" s="27"/>
      <c r="IT795" s="27"/>
      <c r="IU795" s="27"/>
      <c r="IV795" s="29"/>
      <c r="IY795" s="33"/>
      <c r="IZ795" s="329" t="s">
        <v>38</v>
      </c>
      <c r="JA795" s="329"/>
      <c r="JB795" s="133">
        <f t="shared" ref="JB795:JB798" si="3812">SUM(JB733,JB737,JB741,JB745,JB749,JB753,JB757,JB761,JB765,JB769,JB773,JB777,JB781)*100</f>
        <v>30900</v>
      </c>
      <c r="JC795" s="247"/>
      <c r="JD795" s="44"/>
      <c r="JE795" s="23">
        <f t="shared" ref="JE795:JE798" si="3813">JB795/JF795</f>
        <v>2809.090909090909</v>
      </c>
      <c r="JF795" s="133">
        <f>SUM(JF733,JF737,JF741,JF745,JF750,JF753,JF758,JF761,JF765,JF769,JF773,JF777,JF781)</f>
        <v>11</v>
      </c>
      <c r="JG795" s="44"/>
      <c r="JH795" s="241" t="str">
        <f>JH733</f>
        <v>お菓子ウォレット</v>
      </c>
      <c r="JI795" s="238">
        <f>JI733</f>
        <v>800</v>
      </c>
      <c r="JJ795" s="133">
        <f>SUM(JJ733,JJ737,JJ741,JJ745,JJ749,JJ753,JJ757,JJ761,JJ765,JJ769,JJ773,JJ777,JJ781)</f>
        <v>9600</v>
      </c>
      <c r="JK795" s="113">
        <f>JJ795/JB795</f>
        <v>0.31067961165048541</v>
      </c>
      <c r="JL795" s="35"/>
      <c r="JM795" s="27"/>
      <c r="JN795" s="329" t="s">
        <v>38</v>
      </c>
      <c r="JO795" s="329"/>
      <c r="JP795" s="133">
        <f t="shared" ref="JP795:JP798" si="3814">SUM(JP733,JP737,JP741,JP745,JP749,JP753,JP757,JP761,JP765,JP769,JP773,JP777,JP781)*100</f>
        <v>64900</v>
      </c>
      <c r="JQ795" s="247"/>
      <c r="JR795" s="44"/>
      <c r="JS795" s="23">
        <f t="shared" ref="JS795:JS798" si="3815">JP795/JT795</f>
        <v>5900</v>
      </c>
      <c r="JT795" s="133">
        <f>SUM(JT733,JT737,JT741,JT745,JT750,JT753,JT758,JT761,JT765,JT769,JT773,JT777,JT781)</f>
        <v>11</v>
      </c>
      <c r="JU795" s="44"/>
      <c r="JV795" s="241" t="str">
        <f>JV733</f>
        <v>ミニ香水</v>
      </c>
      <c r="JW795" s="238">
        <f>JW733</f>
        <v>1100</v>
      </c>
      <c r="JX795" s="133">
        <f>SUM(JX733,JX737,JX741,JX745,JX749,JX753,JX757,JX761,JX765,JX769,JX773,JX777,JX781)</f>
        <v>13200</v>
      </c>
      <c r="JY795" s="113">
        <f>JX795/JP795</f>
        <v>0.20338983050847459</v>
      </c>
      <c r="JZ795" s="35"/>
      <c r="KA795" s="134"/>
      <c r="KB795" s="329" t="s">
        <v>38</v>
      </c>
      <c r="KC795" s="329"/>
      <c r="KD795" s="133">
        <f t="shared" ref="KD795:KD798" si="3816">SUM(KD733,KD737,KD741,KD745,KD749,KD753,KD757,KD761,KD765,KD769,KD773,KD777,KD781)*100</f>
        <v>79400</v>
      </c>
      <c r="KE795" s="247"/>
      <c r="KF795" s="44"/>
      <c r="KG795" s="23">
        <f t="shared" ref="KG795:KG798" si="3817">KD795/KH795</f>
        <v>3609.090909090909</v>
      </c>
      <c r="KH795" s="133">
        <f>SUM(KH733,KH737,KH741,KH745,KH750,KH753,KH758,KH761,KH765,KH769,KH773,KH777,KH781)</f>
        <v>22</v>
      </c>
      <c r="KI795" s="44"/>
      <c r="KJ795" s="241" t="str">
        <f>KJ733</f>
        <v>サンリオFAN</v>
      </c>
      <c r="KK795" s="238">
        <f>KK733</f>
        <v>1100</v>
      </c>
      <c r="KL795" s="133">
        <f>SUM(KL733,KL737,KL741,KL745,KL749,KL753,KL757,KL761,KL765,KL769,KL773,KL777,KL781)</f>
        <v>29700</v>
      </c>
      <c r="KM795" s="113">
        <f>KL795/KD795</f>
        <v>0.37405541561712846</v>
      </c>
      <c r="KN795" s="35"/>
      <c r="KO795" s="27"/>
      <c r="KP795" s="329" t="s">
        <v>38</v>
      </c>
      <c r="KQ795" s="329"/>
      <c r="KR795" s="133">
        <f t="shared" ref="KR795:KR798" si="3818">SUM(KR733,KR737,KR741,KR745,KR749,KR753,KR757,KR761,KR765,KR769,KR773,KR777,KR781)*100</f>
        <v>22100</v>
      </c>
      <c r="KS795" s="247"/>
      <c r="KT795" s="44"/>
      <c r="KU795" s="23">
        <f t="shared" ref="KU795:KU798" si="3819">KR795/KV795</f>
        <v>1227.7777777777778</v>
      </c>
      <c r="KV795" s="133">
        <f>SUM(KV733,KV737,KV741,KV745,KV750,KV753,KV758,KV761,KV765,KV769,KV773,KV777,KV781)</f>
        <v>18</v>
      </c>
      <c r="KW795" s="44"/>
      <c r="KX795" s="241" t="str">
        <f>KX733</f>
        <v>猫アイシャドウ</v>
      </c>
      <c r="KY795" s="238">
        <f>KY733</f>
        <v>1034</v>
      </c>
      <c r="KZ795" s="133">
        <f>SUM(KZ733,KZ737,KZ741,KZ745,KZ749,KZ753,KZ757,KZ761,KZ765,KZ769,KZ773,KZ777,KZ781)</f>
        <v>21714</v>
      </c>
      <c r="LA795" s="113">
        <f>KZ795/KR795</f>
        <v>0.98253393665158373</v>
      </c>
      <c r="LB795" s="35"/>
      <c r="LC795" s="27"/>
      <c r="LD795" s="46"/>
      <c r="LG795" s="44"/>
      <c r="LH795" s="44"/>
      <c r="LI795" s="23"/>
      <c r="LJ795" s="44"/>
      <c r="LK795" s="44"/>
      <c r="LL795" s="241"/>
      <c r="LM795" s="238"/>
      <c r="LN795" s="135"/>
      <c r="LO795" s="113"/>
      <c r="LP795" s="35"/>
      <c r="LQ795" s="27"/>
      <c r="LR795" s="46"/>
      <c r="LS795" s="247"/>
      <c r="LT795" s="44"/>
      <c r="LU795" s="44"/>
      <c r="LV795" s="44"/>
      <c r="LW795" s="23"/>
      <c r="LX795" s="44"/>
      <c r="LY795" s="113"/>
      <c r="LZ795" s="113"/>
      <c r="MA795" s="44"/>
      <c r="MB795" s="44"/>
      <c r="MC795" s="44"/>
      <c r="MD795" s="35"/>
      <c r="ME795" s="27"/>
      <c r="MF795" s="46"/>
      <c r="MG795" s="247"/>
      <c r="MH795" s="44"/>
      <c r="MI795" s="44"/>
      <c r="MJ795" s="44"/>
      <c r="MK795" s="23"/>
      <c r="ML795" s="44"/>
      <c r="MM795" s="113"/>
      <c r="MN795" s="113"/>
      <c r="MO795" s="44"/>
      <c r="MP795" s="44"/>
      <c r="MQ795" s="44"/>
      <c r="MR795" s="35"/>
      <c r="MS795" s="27"/>
      <c r="MT795" s="46"/>
      <c r="MU795" s="247"/>
      <c r="MV795" s="44"/>
      <c r="MW795" s="44"/>
      <c r="MX795" s="44"/>
      <c r="MY795" s="23"/>
      <c r="MZ795" s="44"/>
      <c r="NA795" s="113"/>
      <c r="NB795" s="113"/>
      <c r="NC795" s="44"/>
      <c r="ND795" s="44"/>
      <c r="NE795" s="44"/>
      <c r="NF795" s="35"/>
      <c r="NG795" s="27"/>
      <c r="NH795" s="46"/>
      <c r="NI795" s="247"/>
      <c r="NJ795" s="44"/>
      <c r="NK795" s="44"/>
      <c r="NL795" s="44"/>
      <c r="NM795" s="23"/>
      <c r="NN795" s="44"/>
      <c r="NO795" s="113"/>
      <c r="NP795" s="113"/>
      <c r="NQ795" s="44"/>
      <c r="NR795" s="44"/>
      <c r="NS795" s="44"/>
      <c r="NT795" s="35"/>
    </row>
    <row r="796" spans="1:384" x14ac:dyDescent="0.2">
      <c r="A796" s="38"/>
      <c r="B796" s="138"/>
      <c r="C796" s="40"/>
      <c r="D796" s="40"/>
      <c r="E796" s="40"/>
      <c r="F796" s="140"/>
      <c r="G796" s="140"/>
      <c r="H796" s="178"/>
      <c r="I796" s="66"/>
      <c r="J796" s="247"/>
      <c r="K796" s="44"/>
      <c r="L796" s="44"/>
      <c r="M796" s="23"/>
      <c r="N796" s="44"/>
      <c r="O796" s="113"/>
      <c r="P796" s="113"/>
      <c r="Q796" s="44"/>
      <c r="R796" s="44"/>
      <c r="S796" s="44"/>
      <c r="T796" s="35"/>
      <c r="U796" s="27"/>
      <c r="V796" s="46"/>
      <c r="W796" s="44"/>
      <c r="X796" s="44"/>
      <c r="Y796" s="44"/>
      <c r="Z796" s="44"/>
      <c r="AA796" s="23"/>
      <c r="AB796" s="44"/>
      <c r="AC796" s="113"/>
      <c r="AD796" s="113"/>
      <c r="AE796" s="44"/>
      <c r="AF796" s="44"/>
      <c r="AG796" s="44"/>
      <c r="AH796" s="35"/>
      <c r="AI796" s="27"/>
      <c r="AJ796" s="46"/>
      <c r="AK796" s="44"/>
      <c r="AL796" s="44"/>
      <c r="AM796" s="44"/>
      <c r="AN796" s="44"/>
      <c r="AO796" s="23"/>
      <c r="AP796" s="44"/>
      <c r="AQ796" s="44"/>
      <c r="AR796" s="44"/>
      <c r="AS796" s="44"/>
      <c r="AT796" s="44"/>
      <c r="AU796" s="44"/>
      <c r="AV796" s="35"/>
      <c r="AW796" s="27"/>
      <c r="AX796" s="46"/>
      <c r="AY796" s="44"/>
      <c r="AZ796" s="44"/>
      <c r="BA796" s="44"/>
      <c r="BB796" s="44"/>
      <c r="BC796" s="23"/>
      <c r="BD796" s="44"/>
      <c r="BE796" s="44"/>
      <c r="BF796" s="44"/>
      <c r="BG796" s="44"/>
      <c r="BH796" s="44"/>
      <c r="BI796" s="44"/>
      <c r="BJ796" s="35"/>
      <c r="BK796" s="50"/>
      <c r="BL796" s="329" t="s">
        <v>38</v>
      </c>
      <c r="BM796" s="329"/>
      <c r="BN796" s="133">
        <f t="shared" si="3803"/>
        <v>51000</v>
      </c>
      <c r="BO796" s="247"/>
      <c r="BP796" s="44"/>
      <c r="BQ796" s="23">
        <f t="shared" si="3804"/>
        <v>3000</v>
      </c>
      <c r="BR796" s="133">
        <f>SUM(BR734,BR738,BR742,BR746,BR750,BR754,BR757,BR762,BR766,BR770,BR774,BR778,BR782)</f>
        <v>17</v>
      </c>
      <c r="BS796" s="44"/>
      <c r="BT796" s="241" t="str">
        <f t="shared" ref="BT796:BU796" si="3820">BT734</f>
        <v>ミニ香水</v>
      </c>
      <c r="BU796" s="238">
        <f t="shared" si="3820"/>
        <v>1000</v>
      </c>
      <c r="BV796" s="133">
        <f>SUM(BV734,BV738,BV742,BV746,BV750,BV754,BV757,BV762,BV766,BV770,BV774,BV778,BV782)</f>
        <v>17100</v>
      </c>
      <c r="BW796" s="113">
        <f>BV796/BN796</f>
        <v>0.3352941176470588</v>
      </c>
      <c r="BX796" s="35"/>
      <c r="BY796" s="27"/>
      <c r="BZ796" s="329" t="s">
        <v>38</v>
      </c>
      <c r="CA796" s="329"/>
      <c r="CB796" s="133">
        <f t="shared" si="3805"/>
        <v>28500</v>
      </c>
      <c r="CC796" s="247"/>
      <c r="CD796" s="44"/>
      <c r="CE796" s="23">
        <f t="shared" si="3806"/>
        <v>2850</v>
      </c>
      <c r="CF796" s="133">
        <f>SUM(CF734,CF738,CF742,CF746,CF750,CF754,CF757,CF762,CF766,CF770,CF774,CF778,CF782)</f>
        <v>10</v>
      </c>
      <c r="CG796" s="44"/>
      <c r="CH796" s="248" t="str">
        <f t="shared" ref="CH796:CI796" si="3821">CH734</f>
        <v>デジタルミニカメラ</v>
      </c>
      <c r="CI796" s="238">
        <f t="shared" si="3821"/>
        <v>800</v>
      </c>
      <c r="CJ796" s="133">
        <f>SUM(CJ734,CJ738,CJ742,CJ746,CJ750,CJ754,CJ757,CJ762,CJ766,CJ770,CJ774,CJ778,CJ782)</f>
        <v>9500</v>
      </c>
      <c r="CK796" s="113">
        <f>CJ796/CB796</f>
        <v>0.33333333333333331</v>
      </c>
      <c r="CL796" s="35"/>
      <c r="CM796" s="27"/>
      <c r="CN796" s="329" t="s">
        <v>38</v>
      </c>
      <c r="CO796" s="329"/>
      <c r="CP796" s="133">
        <f t="shared" si="3807"/>
        <v>33500</v>
      </c>
      <c r="CQ796" s="247"/>
      <c r="CR796" s="44"/>
      <c r="CS796" s="23">
        <f t="shared" si="3808"/>
        <v>2576.9230769230771</v>
      </c>
      <c r="CT796" s="133">
        <f>SUM(CT734,CT738,CT742,CT746,CT750,CT754,CT757,CT762,CT766,CT770,CT774,CT778,CT782)</f>
        <v>13</v>
      </c>
      <c r="CU796" s="44"/>
      <c r="CV796" s="241" t="str">
        <f t="shared" ref="CV796:CW796" si="3822">CV734</f>
        <v>ゴールドイヤホン</v>
      </c>
      <c r="CW796" s="238">
        <f t="shared" si="3822"/>
        <v>770</v>
      </c>
      <c r="CX796" s="133">
        <f>SUM(CX734,CX738,CX742,CX746,CX750,CX754,CX757,CX762,CX766,CX770,CX774,CX778,CX782)</f>
        <v>7326</v>
      </c>
      <c r="CY796" s="113">
        <f>CX796/CP796</f>
        <v>0.21868656716417911</v>
      </c>
      <c r="CZ796" s="35"/>
      <c r="DA796" s="58"/>
      <c r="DB796" s="329" t="s">
        <v>38</v>
      </c>
      <c r="DC796" s="329"/>
      <c r="DD796" s="133">
        <f>SUM(DD734,DD738,DD742,DD746,DD750,DD754,DD758,DD762,DD766,DD770,DD774,DD778,DD782)*100</f>
        <v>21300</v>
      </c>
      <c r="DE796" s="247"/>
      <c r="DF796" s="44"/>
      <c r="DG796" s="23">
        <f>DD796/DH796</f>
        <v>2366.6666666666665</v>
      </c>
      <c r="DH796" s="133">
        <f>SUM(DH734,DH738,DH742,DH746,DH750,DH754,DH757,DH762,DH766,DH770,DH774,DH778,DH782)</f>
        <v>9</v>
      </c>
      <c r="DI796" s="44"/>
      <c r="DJ796" s="241" t="str">
        <f t="shared" ref="DJ796:DK796" si="3823">DJ734</f>
        <v>じゃがりこイヤホン</v>
      </c>
      <c r="DK796" s="238">
        <f t="shared" si="3823"/>
        <v>1100</v>
      </c>
      <c r="DL796" s="133">
        <f>SUM(DL734,DL738,DL742,DL746,DL750,DL754,DL757,DL762,DL766,DL770,DL774,DL778,DL782)</f>
        <v>8844</v>
      </c>
      <c r="DM796" s="113">
        <f>DL796/DD796</f>
        <v>0.41521126760563382</v>
      </c>
      <c r="DN796" s="35"/>
      <c r="DO796" s="27"/>
      <c r="DP796" s="329" t="s">
        <v>38</v>
      </c>
      <c r="DQ796" s="329"/>
      <c r="DR796" s="133">
        <f>SUM(DR734,DR738,DR742,DR746,DR750,DR754,DR758,DR762,DR766,DR770,DR774,DR778,DR782)*100</f>
        <v>64100</v>
      </c>
      <c r="DS796" s="247"/>
      <c r="DT796" s="44"/>
      <c r="DU796" s="23">
        <f t="shared" si="3810"/>
        <v>2289.2857142857142</v>
      </c>
      <c r="DV796" s="133">
        <f>SUM(DV734,DV738,DV742,DV746,DV750,DV754,DV757,DV762,DV766,DV770,DV774,DV778,DV782)</f>
        <v>28</v>
      </c>
      <c r="DW796" s="44"/>
      <c r="DX796" s="53" t="str">
        <f t="shared" ref="DX796:DY796" si="3824">DX734</f>
        <v>サンリオFAN</v>
      </c>
      <c r="DY796" s="43">
        <f t="shared" si="3824"/>
        <v>1100</v>
      </c>
      <c r="DZ796" s="133">
        <f>SUM(DZ734,DZ738,DZ742,DZ746,DZ750,DZ754,DZ757,DZ762,DZ766,DZ770,DZ774,DZ778,DZ782)</f>
        <v>30140</v>
      </c>
      <c r="EA796" s="113">
        <f>DZ796/DR796</f>
        <v>0.47020280811232451</v>
      </c>
      <c r="EB796" s="35"/>
      <c r="EC796" s="27"/>
      <c r="ED796" s="46"/>
      <c r="EE796" s="44"/>
      <c r="EF796" s="44"/>
      <c r="EG796" s="44"/>
      <c r="EH796" s="44"/>
      <c r="EI796" s="23"/>
      <c r="EJ796" s="44"/>
      <c r="EK796" s="113"/>
      <c r="EL796" s="113"/>
      <c r="EM796" s="44"/>
      <c r="EN796" s="44"/>
      <c r="EO796" s="44"/>
      <c r="EP796" s="35"/>
      <c r="EQ796" s="27"/>
      <c r="ER796" s="46"/>
      <c r="ES796" s="44"/>
      <c r="ET796" s="44"/>
      <c r="EU796" s="44"/>
      <c r="EV796" s="44"/>
      <c r="EW796" s="23"/>
      <c r="EX796" s="44"/>
      <c r="EY796" s="44"/>
      <c r="EZ796" s="44"/>
      <c r="FA796" s="44"/>
      <c r="FB796" s="44"/>
      <c r="FC796" s="44"/>
      <c r="FD796" s="35"/>
      <c r="HW796" s="181"/>
      <c r="HX796" s="27"/>
      <c r="HY796" s="27"/>
      <c r="HZ796" s="27"/>
      <c r="IA796" s="27"/>
      <c r="IC796" s="174"/>
      <c r="ID796" s="27"/>
      <c r="IE796" s="27"/>
      <c r="IF796" s="27"/>
      <c r="IG796" s="27"/>
      <c r="IH796" s="29"/>
      <c r="IL796" s="27"/>
      <c r="IM796" s="27"/>
      <c r="IN796" s="27"/>
      <c r="IO796" s="27"/>
      <c r="IQ796" s="174"/>
      <c r="IR796" s="27"/>
      <c r="IS796" s="27"/>
      <c r="IT796" s="27"/>
      <c r="IU796" s="27"/>
      <c r="IV796" s="29"/>
      <c r="IY796" s="33"/>
      <c r="IZ796" s="329" t="s">
        <v>38</v>
      </c>
      <c r="JA796" s="329"/>
      <c r="JB796" s="133">
        <f t="shared" si="3812"/>
        <v>36600</v>
      </c>
      <c r="JC796" s="247"/>
      <c r="JD796" s="44"/>
      <c r="JE796" s="23">
        <f t="shared" si="3813"/>
        <v>3660</v>
      </c>
      <c r="JF796" s="133">
        <f>SUM(JF734,JF738,JF742,JF746,JF750,JF754,JF757,JF762,JF766,JF770,JF774,JF778,JF782)</f>
        <v>10</v>
      </c>
      <c r="JG796" s="44"/>
      <c r="JH796" s="241" t="str">
        <f t="shared" ref="JH796:JI796" si="3825">JH734</f>
        <v>ゴールドイヤホン</v>
      </c>
      <c r="JI796" s="238">
        <f t="shared" si="3825"/>
        <v>770</v>
      </c>
      <c r="JJ796" s="133">
        <f>SUM(JJ734,JJ738,JJ742,JJ746,JJ750,JJ754,JJ757,JJ762,JJ766,JJ770,JJ774,JJ778,JJ782)</f>
        <v>10700</v>
      </c>
      <c r="JK796" s="113">
        <f>JJ796/JB796</f>
        <v>0.29234972677595628</v>
      </c>
      <c r="JL796" s="35"/>
      <c r="JM796" s="27"/>
      <c r="JN796" s="329" t="s">
        <v>38</v>
      </c>
      <c r="JO796" s="329"/>
      <c r="JP796" s="133">
        <f t="shared" si="3814"/>
        <v>55300</v>
      </c>
      <c r="JQ796" s="67"/>
      <c r="JR796" s="44"/>
      <c r="JS796" s="23">
        <f t="shared" si="3815"/>
        <v>7900</v>
      </c>
      <c r="JT796" s="133">
        <f>SUM(JT734,JT738,JT742,JT746,JT750,JT754,JT757,JT762,JT766,JT770,JT774,JT778,JT782)</f>
        <v>7</v>
      </c>
      <c r="JU796" s="44"/>
      <c r="JV796" s="241" t="str">
        <f>JV734</f>
        <v>ジャグラーサウンドボタン</v>
      </c>
      <c r="JW796" s="238">
        <f t="shared" ref="JW796:JW798" si="3826">JW734</f>
        <v>900</v>
      </c>
      <c r="JX796" s="133">
        <f>SUM(JX734,JX738,JX742,JX746,JX750,JX754,JX757,JX762,JX766,JX770,JX774,JX778,JX782)</f>
        <v>6700</v>
      </c>
      <c r="JY796" s="113">
        <f>JX796/JP796</f>
        <v>0.12115732368896925</v>
      </c>
      <c r="JZ796" s="35"/>
      <c r="KA796" s="134"/>
      <c r="KB796" s="329" t="s">
        <v>38</v>
      </c>
      <c r="KC796" s="329"/>
      <c r="KD796" s="133">
        <f t="shared" si="3816"/>
        <v>67600</v>
      </c>
      <c r="KE796" s="247"/>
      <c r="KF796" s="44"/>
      <c r="KG796" s="23">
        <f t="shared" si="3817"/>
        <v>3755.5555555555557</v>
      </c>
      <c r="KH796" s="133">
        <f>SUM(KH734,KH738,KH742,KH746,KH750,KH754,KH757,KH762,KH766,KH770,KH774,KH778,KH782)</f>
        <v>18</v>
      </c>
      <c r="KI796" s="44"/>
      <c r="KJ796" s="241" t="str">
        <f t="shared" ref="KJ796:KK796" si="3827">KJ734</f>
        <v>サンリオキーケース</v>
      </c>
      <c r="KK796" s="238">
        <f t="shared" si="3827"/>
        <v>726</v>
      </c>
      <c r="KL796" s="133">
        <f>SUM(KL734,KL738,KL742,KL746,KL750,KL754,KL757,KL762,KL766,KL770,KL774,KL778,KL782)</f>
        <v>14938</v>
      </c>
      <c r="KM796" s="113">
        <f>KL796/KD796</f>
        <v>0.22097633136094674</v>
      </c>
      <c r="KN796" s="35"/>
      <c r="KO796" s="27"/>
      <c r="KP796" s="329" t="s">
        <v>38</v>
      </c>
      <c r="KQ796" s="329"/>
      <c r="KR796" s="133">
        <f t="shared" si="3818"/>
        <v>29000</v>
      </c>
      <c r="KS796" s="247"/>
      <c r="KT796" s="44"/>
      <c r="KU796" s="23">
        <f t="shared" si="3819"/>
        <v>5800</v>
      </c>
      <c r="KV796" s="133">
        <f>SUM(KV734,KV738,KV742,KV746,KV750,KV754,KV757,KV762,KV766,KV770,KV774,KV778,KV782)</f>
        <v>5</v>
      </c>
      <c r="KW796" s="44"/>
      <c r="KX796" s="241" t="str">
        <f t="shared" ref="KX796:KY796" si="3828">KX734</f>
        <v>たまごっちアイカラー</v>
      </c>
      <c r="KY796" s="238">
        <f t="shared" si="3828"/>
        <v>1200</v>
      </c>
      <c r="KZ796" s="133">
        <f>SUM(KZ734,KZ738,KZ742,KZ746,KZ750,KZ754,KZ757,KZ762,KZ766,KZ770,KZ774,KZ778,KZ782)</f>
        <v>5834</v>
      </c>
      <c r="LA796" s="113">
        <f>KZ796/KR796</f>
        <v>0.20117241379310344</v>
      </c>
      <c r="LB796" s="35"/>
      <c r="LC796" s="27"/>
      <c r="LD796" s="46"/>
      <c r="LE796" s="44"/>
      <c r="LF796" s="44"/>
      <c r="LG796" s="44"/>
      <c r="LH796" s="44"/>
      <c r="LI796" s="23"/>
      <c r="LJ796" s="44"/>
      <c r="LK796" s="44"/>
      <c r="LL796" s="60"/>
      <c r="LM796" s="247"/>
      <c r="LN796" s="44"/>
      <c r="LO796" s="45"/>
      <c r="LP796" s="35"/>
      <c r="LQ796" s="27"/>
      <c r="LR796" s="46"/>
      <c r="LS796" s="44"/>
      <c r="LT796" s="44"/>
      <c r="LU796" s="44"/>
      <c r="LV796" s="44"/>
      <c r="LW796" s="23"/>
      <c r="LX796" s="44"/>
      <c r="LY796" s="113"/>
      <c r="LZ796" s="113"/>
      <c r="MA796" s="44"/>
      <c r="MB796" s="44"/>
      <c r="MC796" s="44"/>
      <c r="MD796" s="35"/>
      <c r="ME796" s="27"/>
      <c r="MF796" s="46"/>
      <c r="MG796" s="44"/>
      <c r="MH796" s="44"/>
      <c r="MI796" s="44"/>
      <c r="MJ796" s="44"/>
      <c r="MK796" s="23"/>
      <c r="ML796" s="44"/>
      <c r="MM796" s="113"/>
      <c r="MN796" s="113"/>
      <c r="MO796" s="44"/>
      <c r="MP796" s="44"/>
      <c r="MQ796" s="44"/>
      <c r="MR796" s="35"/>
      <c r="MS796" s="27"/>
      <c r="MT796" s="46"/>
      <c r="MU796" s="44"/>
      <c r="MV796" s="44"/>
      <c r="MW796" s="44"/>
      <c r="MX796" s="44"/>
      <c r="MY796" s="23"/>
      <c r="MZ796" s="44"/>
      <c r="NA796" s="113"/>
      <c r="NB796" s="113"/>
      <c r="NC796" s="44"/>
      <c r="ND796" s="44"/>
      <c r="NE796" s="44"/>
      <c r="NF796" s="35"/>
      <c r="NG796" s="27"/>
      <c r="NH796" s="46"/>
      <c r="NI796" s="44"/>
      <c r="NJ796" s="44"/>
      <c r="NK796" s="44"/>
      <c r="NL796" s="44"/>
      <c r="NM796" s="23"/>
      <c r="NN796" s="44"/>
      <c r="NO796" s="113"/>
      <c r="NP796" s="113"/>
      <c r="NQ796" s="44"/>
      <c r="NR796" s="44"/>
      <c r="NS796" s="44"/>
      <c r="NT796" s="35"/>
    </row>
    <row r="797" spans="1:384" x14ac:dyDescent="0.2">
      <c r="A797" s="141" t="s">
        <v>745</v>
      </c>
      <c r="B797" s="142">
        <f>SUMIF(B733:B796,"&gt;=0")</f>
        <v>27262</v>
      </c>
      <c r="C797" s="142">
        <f>SUMIF(C733:C796,"&gt;=0")</f>
        <v>11390</v>
      </c>
      <c r="D797" s="142">
        <f>SUMIF(D733:D796,"&gt;=0")</f>
        <v>4842</v>
      </c>
      <c r="E797" s="143">
        <f>SUMIF(E733:E796,"&gt;=0")</f>
        <v>11691</v>
      </c>
      <c r="F797" s="215"/>
      <c r="G797" s="215"/>
      <c r="H797" s="178"/>
      <c r="I797" s="326">
        <f>J789+AL789+ET789+AZ789+CP789+CB789+DR789+LF790+EF789+LT789+BN789+DD789+JB789+JP789+KD789+KR789+NJ789+MV789+MH789+X789</f>
        <v>2726200</v>
      </c>
      <c r="J797" s="326"/>
      <c r="K797" s="31" t="s">
        <v>746</v>
      </c>
      <c r="L797" s="44"/>
      <c r="M797" s="332" t="s">
        <v>742</v>
      </c>
      <c r="N797" s="332"/>
      <c r="O797" s="144">
        <f>O793+LO793+EK793+LY793+DZ792+DL792+BV792+CX792+AQ793+BE793+EY793+CJ792+AC793+JJ792+JX792+KL792+KZ792+NO793+NA793+MM793</f>
        <v>781038</v>
      </c>
      <c r="P797" s="144"/>
      <c r="Q797" s="44"/>
      <c r="R797" s="44"/>
      <c r="S797" s="44"/>
      <c r="T797" s="35"/>
      <c r="U797" s="27"/>
      <c r="V797" s="46"/>
      <c r="W797" s="326"/>
      <c r="X797" s="326"/>
      <c r="Y797" s="31"/>
      <c r="Z797" s="44"/>
      <c r="AA797" s="23"/>
      <c r="AB797" s="44"/>
      <c r="AC797" s="113"/>
      <c r="AD797" s="113"/>
      <c r="AE797" s="44"/>
      <c r="AF797" s="44"/>
      <c r="AG797" s="44"/>
      <c r="AH797" s="35"/>
      <c r="AI797" s="27"/>
      <c r="AJ797" s="46"/>
      <c r="AK797" s="44"/>
      <c r="AL797" s="44"/>
      <c r="AM797" s="44"/>
      <c r="AN797" s="44"/>
      <c r="AO797" s="23"/>
      <c r="AP797" s="44"/>
      <c r="AQ797" s="44"/>
      <c r="AR797" s="44"/>
      <c r="AS797" s="44"/>
      <c r="AT797" s="44"/>
      <c r="AU797" s="44"/>
      <c r="AV797" s="35"/>
      <c r="AW797" s="27"/>
      <c r="AX797" s="46"/>
      <c r="AY797" s="44"/>
      <c r="AZ797" s="44"/>
      <c r="BA797" s="44"/>
      <c r="BB797" s="44"/>
      <c r="BC797" s="23"/>
      <c r="BD797" s="44"/>
      <c r="BE797" s="44"/>
      <c r="BF797" s="44"/>
      <c r="BG797" s="44"/>
      <c r="BH797" s="44"/>
      <c r="BI797" s="44"/>
      <c r="BJ797" s="35"/>
      <c r="BK797" s="50"/>
      <c r="BL797" s="329" t="s">
        <v>38</v>
      </c>
      <c r="BM797" s="329"/>
      <c r="BN797" s="133">
        <f t="shared" si="3803"/>
        <v>83900</v>
      </c>
      <c r="BO797" s="247"/>
      <c r="BP797" s="44"/>
      <c r="BQ797" s="23">
        <f t="shared" si="3804"/>
        <v>1553.7037037037037</v>
      </c>
      <c r="BR797" s="133">
        <f t="shared" ref="BR797:BR798" si="3829">SUM(BR735,BR739,BR743,BR747,BR751,BR755,BR759,BR763,BR767,BR771,BR775,BR779,BR783)</f>
        <v>54</v>
      </c>
      <c r="BS797" s="44"/>
      <c r="BT797" s="241" t="str">
        <f t="shared" ref="BT797:BU797" si="3830">BT735</f>
        <v>ニキ</v>
      </c>
      <c r="BU797" s="238">
        <f t="shared" si="3830"/>
        <v>800</v>
      </c>
      <c r="BV797" s="133">
        <f>SUM(BV735,BV739,BV743,BV747,BV751,BV755,BV759,BV763,BV767,BV771,BV775,BV779,BV783)</f>
        <v>43200</v>
      </c>
      <c r="BW797" s="113">
        <f>BV797/BN797</f>
        <v>0.51489868891537549</v>
      </c>
      <c r="BX797" s="35"/>
      <c r="BY797" s="27"/>
      <c r="BZ797" s="329" t="s">
        <v>38</v>
      </c>
      <c r="CA797" s="329"/>
      <c r="CB797" s="133">
        <f t="shared" si="3805"/>
        <v>36600</v>
      </c>
      <c r="CC797" s="247"/>
      <c r="CD797" s="44"/>
      <c r="CE797" s="23">
        <f t="shared" si="3806"/>
        <v>831.81818181818187</v>
      </c>
      <c r="CF797" s="133">
        <f t="shared" ref="CF797:CF798" si="3831">SUM(CF735,CF739,CF743,CF747,CF751,CF755,CF759,CF763,CF767,CF771,CF775,CF779,CF783)</f>
        <v>44</v>
      </c>
      <c r="CG797" s="44"/>
      <c r="CH797" s="248" t="str">
        <f t="shared" ref="CH797:CI797" si="3832">CH735</f>
        <v>スプランキーマスコット</v>
      </c>
      <c r="CI797" s="238">
        <f t="shared" si="3832"/>
        <v>165</v>
      </c>
      <c r="CJ797" s="133">
        <f>SUM(CJ735,CJ739,CJ743,CJ747,CJ751,CJ755,CJ759,CJ763,CJ767,CJ771,CJ775,CJ779,CJ783)</f>
        <v>7260</v>
      </c>
      <c r="CK797" s="113">
        <f>CJ797/CB797</f>
        <v>0.19836065573770492</v>
      </c>
      <c r="CL797" s="35"/>
      <c r="CM797" s="27"/>
      <c r="CN797" s="329" t="s">
        <v>38</v>
      </c>
      <c r="CO797" s="329"/>
      <c r="CP797" s="133">
        <f t="shared" si="3807"/>
        <v>52400</v>
      </c>
      <c r="CQ797" s="247"/>
      <c r="CR797" s="44"/>
      <c r="CS797" s="23">
        <f t="shared" si="3808"/>
        <v>952.72727272727275</v>
      </c>
      <c r="CT797" s="133">
        <f t="shared" ref="CT797:CT798" si="3833">SUM(CT735,CT739,CT743,CT747,CT751,CT755,CT759,CT763,CT767,CT771,CT775,CT779,CT783)</f>
        <v>55</v>
      </c>
      <c r="CU797" s="44"/>
      <c r="CV797" s="241" t="str">
        <f t="shared" ref="CV797:CW797" si="3834">CV735</f>
        <v>サンリオシューズキーホルダー</v>
      </c>
      <c r="CW797" s="238">
        <f t="shared" si="3834"/>
        <v>396</v>
      </c>
      <c r="CX797" s="133">
        <f>SUM(CX735,CX739,CX743,CX747,CX751,CX755,CX759,CX763,CX767,CX771,CX775,CX779,CX783)</f>
        <v>17820</v>
      </c>
      <c r="CY797" s="113">
        <f>CX797/CP797</f>
        <v>0.34007633587786257</v>
      </c>
      <c r="CZ797" s="35"/>
      <c r="DA797" s="58"/>
      <c r="DB797" s="329" t="s">
        <v>38</v>
      </c>
      <c r="DC797" s="329"/>
      <c r="DD797" s="133">
        <f>SUM(DD735,DD739,DD743,DD747,DD751,DD755,DD759,DD763,DD767,DD771,DD775,DD779,DD783)*100</f>
        <v>57500</v>
      </c>
      <c r="DE797" s="247"/>
      <c r="DF797" s="44"/>
      <c r="DG797" s="23">
        <f>DD797/DH797</f>
        <v>821.42857142857144</v>
      </c>
      <c r="DH797" s="133">
        <f>SUM(DH735,DH739,DH743,DH747,DH751,DH755,DH759,DH763,DH767,DH771,DH775,DH779,DH783)</f>
        <v>70</v>
      </c>
      <c r="DI797" s="44"/>
      <c r="DJ797" s="241" t="str">
        <f t="shared" ref="DJ797:DK797" si="3835">DJ735</f>
        <v>スプランキーラバー</v>
      </c>
      <c r="DK797" s="238">
        <f t="shared" si="3835"/>
        <v>187</v>
      </c>
      <c r="DL797" s="133">
        <f>SUM(DL735,DL739,DL743,DL747,DL751,DL755,DL759,DL763,DL767,DL771,DL775,DL779,DL783)</f>
        <v>13090</v>
      </c>
      <c r="DM797" s="113">
        <f>DL797/DD797</f>
        <v>0.22765217391304349</v>
      </c>
      <c r="DN797" s="35"/>
      <c r="DO797" s="27"/>
      <c r="DP797" s="329" t="s">
        <v>38</v>
      </c>
      <c r="DQ797" s="329"/>
      <c r="DR797" s="133">
        <f>SUM(DR735,DR739,DR743,DR747,DR751,DR755,DR759,DR763,DR767,DR771,DR775,DR779,DR783)*100</f>
        <v>43600</v>
      </c>
      <c r="DS797" s="247"/>
      <c r="DT797" s="44"/>
      <c r="DU797" s="23">
        <f t="shared" si="3810"/>
        <v>4844.4444444444443</v>
      </c>
      <c r="DV797" s="133">
        <f t="shared" ref="DV797:DV798" si="3836">SUM(DV735,DV739,DV743,DV747,DV751,DV755,DV759,DV763,DV767,DV771,DV775,DV779,DV783)</f>
        <v>9</v>
      </c>
      <c r="DW797" s="44"/>
      <c r="DX797" s="53" t="str">
        <f t="shared" ref="DX797:DY797" si="3837">DX735</f>
        <v>ギャルキティキーケース</v>
      </c>
      <c r="DY797" s="43">
        <f t="shared" si="3837"/>
        <v>726</v>
      </c>
      <c r="DZ797" s="133">
        <f>SUM(DZ735,DZ739,DZ743,DZ747,DZ751,DZ755,DZ759,DZ763,DZ767,DZ771,DZ775,DZ779,DZ783)</f>
        <v>6534</v>
      </c>
      <c r="EA797" s="113">
        <f>DZ797/DR797</f>
        <v>0.14986238532110091</v>
      </c>
      <c r="EB797" s="35"/>
      <c r="EC797" s="27"/>
      <c r="ED797" s="46"/>
      <c r="EE797" s="326"/>
      <c r="EF797" s="326"/>
      <c r="EG797" s="31"/>
      <c r="EH797" s="44"/>
      <c r="EI797" s="23"/>
      <c r="EJ797" s="44"/>
      <c r="EK797" s="113"/>
      <c r="EL797" s="113"/>
      <c r="EM797" s="44"/>
      <c r="EN797" s="44"/>
      <c r="EO797" s="44"/>
      <c r="EP797" s="35"/>
      <c r="EQ797" s="27"/>
      <c r="ER797" s="46"/>
      <c r="ES797" s="44"/>
      <c r="ET797" s="44"/>
      <c r="EU797" s="44"/>
      <c r="EV797" s="44"/>
      <c r="EW797" s="23"/>
      <c r="EX797" s="44"/>
      <c r="EY797" s="44"/>
      <c r="EZ797" s="44"/>
      <c r="FA797" s="44"/>
      <c r="FB797" s="44"/>
      <c r="FC797" s="44"/>
      <c r="FD797" s="35"/>
      <c r="HW797" s="181"/>
      <c r="HX797" s="27"/>
      <c r="HY797" s="27"/>
      <c r="HZ797" s="27"/>
      <c r="IA797" s="27"/>
      <c r="IC797" s="174"/>
      <c r="ID797" s="27"/>
      <c r="IE797" s="27"/>
      <c r="IF797" s="27"/>
      <c r="IG797" s="27"/>
      <c r="IH797" s="29"/>
      <c r="IL797" s="27"/>
      <c r="IM797" s="27"/>
      <c r="IN797" s="27"/>
      <c r="IO797" s="27"/>
      <c r="IQ797" s="174"/>
      <c r="IR797" s="27"/>
      <c r="IS797" s="27"/>
      <c r="IT797" s="27"/>
      <c r="IU797" s="27"/>
      <c r="IV797" s="29"/>
      <c r="IY797" s="33"/>
      <c r="IZ797" s="329" t="s">
        <v>38</v>
      </c>
      <c r="JA797" s="329"/>
      <c r="JB797" s="133">
        <f t="shared" si="3812"/>
        <v>52200</v>
      </c>
      <c r="JC797" s="247"/>
      <c r="JD797" s="44"/>
      <c r="JE797" s="23">
        <f t="shared" si="3813"/>
        <v>5220</v>
      </c>
      <c r="JF797" s="133">
        <f t="shared" ref="JF797:JF798" si="3838">SUM(JF735,JF739,JF743,JF747,JF751,JF755,JF759,JF763,JF767,JF771,JF775,JF779,JF783)</f>
        <v>10</v>
      </c>
      <c r="JG797" s="44"/>
      <c r="JH797" s="241" t="str">
        <f t="shared" ref="JH797:JI797" si="3839">JH735</f>
        <v>アンパンマンもちふわ</v>
      </c>
      <c r="JI797" s="238">
        <f t="shared" si="3839"/>
        <v>673</v>
      </c>
      <c r="JJ797" s="133">
        <f>SUM(JJ735,JJ739,JJ743,JJ747,JJ751,JJ755,JJ759,JJ763,JJ767,JJ771,JJ775,JJ779,JJ783)</f>
        <v>6730</v>
      </c>
      <c r="JK797" s="113">
        <f>JJ797/JB797</f>
        <v>0.12892720306513411</v>
      </c>
      <c r="JL797" s="35"/>
      <c r="JM797" s="27"/>
      <c r="JN797" s="329" t="s">
        <v>38</v>
      </c>
      <c r="JO797" s="329"/>
      <c r="JP797" s="133">
        <f t="shared" si="3814"/>
        <v>26600</v>
      </c>
      <c r="JQ797" s="247"/>
      <c r="JR797" s="44"/>
      <c r="JS797" s="23">
        <f t="shared" si="3815"/>
        <v>917.24137931034488</v>
      </c>
      <c r="JT797" s="133">
        <f t="shared" ref="JT797:JT798" si="3840">SUM(JT735,JT739,JT743,JT747,JT751,JT755,JT759,JT763,JT767,JT771,JT775,JT779,JT783)</f>
        <v>29</v>
      </c>
      <c r="JU797" s="44"/>
      <c r="JV797" s="241" t="str">
        <f>JV735</f>
        <v>SPGマスコット</v>
      </c>
      <c r="JW797" s="238">
        <f t="shared" si="3826"/>
        <v>165</v>
      </c>
      <c r="JX797" s="133">
        <f>SUM(JX735,JX739,JX743,JX747,JX751,JX755,JX759,JX763,JX767,JX771,JX775,JX779,JX783)</f>
        <v>4785</v>
      </c>
      <c r="JY797" s="113">
        <f>JX797/JP797</f>
        <v>0.17988721804511279</v>
      </c>
      <c r="JZ797" s="35"/>
      <c r="KA797" s="134"/>
      <c r="KB797" s="329" t="s">
        <v>38</v>
      </c>
      <c r="KC797" s="329"/>
      <c r="KD797" s="133">
        <f t="shared" si="3816"/>
        <v>22900</v>
      </c>
      <c r="KE797" s="247"/>
      <c r="KF797" s="44"/>
      <c r="KG797" s="23">
        <f t="shared" si="3817"/>
        <v>1908.3333333333333</v>
      </c>
      <c r="KH797" s="133">
        <f t="shared" ref="KH797:KH798" si="3841">SUM(KH735,KH739,KH743,KH747,KH751,KH755,KH759,KH763,KH767,KH771,KH775,KH779,KH783)</f>
        <v>12</v>
      </c>
      <c r="KI797" s="44"/>
      <c r="KJ797" s="241" t="str">
        <f t="shared" ref="KJ797:KK797" si="3842">KJ735</f>
        <v>おさるのジョージラバー</v>
      </c>
      <c r="KK797" s="238">
        <f t="shared" si="3842"/>
        <v>335</v>
      </c>
      <c r="KL797" s="133">
        <f>SUM(KL735,KL739,KL743,KL747,KL751,KL755,KL759,KL763,KL767,KL771,KL775,KL779,KL783)</f>
        <v>7950</v>
      </c>
      <c r="KM797" s="113">
        <f>KL797/KD797</f>
        <v>0.34716157205240172</v>
      </c>
      <c r="KN797" s="35"/>
      <c r="KO797" s="27"/>
      <c r="KP797" s="329" t="s">
        <v>38</v>
      </c>
      <c r="KQ797" s="329"/>
      <c r="KR797" s="133">
        <f t="shared" si="3818"/>
        <v>43300</v>
      </c>
      <c r="KS797" s="247"/>
      <c r="KT797" s="44"/>
      <c r="KU797" s="23">
        <f t="shared" si="3819"/>
        <v>1396.7741935483871</v>
      </c>
      <c r="KV797" s="133">
        <f t="shared" ref="KV797:KV798" si="3843">SUM(KV735,KV739,KV743,KV747,KV751,KV755,KV759,KV763,KV767,KV771,KV775,KV779,KV783)</f>
        <v>31</v>
      </c>
      <c r="KW797" s="44"/>
      <c r="KX797" s="241" t="str">
        <f t="shared" ref="KX797:KY797" si="3844">KX735</f>
        <v>グミッツェルプチ</v>
      </c>
      <c r="KY797" s="238">
        <f t="shared" si="3844"/>
        <v>189</v>
      </c>
      <c r="KZ797" s="133">
        <f>SUM(KZ735,KZ739,KZ743,KZ747,KZ751,KZ755,KZ759,KZ763,KZ767,KZ771,KZ775,KZ779,KZ783)</f>
        <v>5859</v>
      </c>
      <c r="LA797" s="113">
        <f>KZ797/KR797</f>
        <v>0.13531177829099308</v>
      </c>
      <c r="LB797" s="35"/>
      <c r="LC797" s="27"/>
      <c r="LD797" s="46"/>
      <c r="LE797" s="44"/>
      <c r="LF797" s="44"/>
      <c r="LG797" s="44"/>
      <c r="LH797" s="44"/>
      <c r="LI797" s="23"/>
      <c r="LJ797" s="44"/>
      <c r="LK797" s="44"/>
      <c r="LL797" s="60"/>
      <c r="LM797" s="247"/>
      <c r="LN797" s="44"/>
      <c r="LO797" s="45"/>
      <c r="LP797" s="35"/>
      <c r="LQ797" s="27"/>
      <c r="LR797" s="46"/>
      <c r="LS797" s="326"/>
      <c r="LT797" s="326"/>
      <c r="LU797" s="31"/>
      <c r="LV797" s="44"/>
      <c r="LW797" s="23"/>
      <c r="LX797" s="44"/>
      <c r="LY797" s="113"/>
      <c r="LZ797" s="113"/>
      <c r="MA797" s="44"/>
      <c r="MB797" s="44"/>
      <c r="MC797" s="44"/>
      <c r="MD797" s="35"/>
      <c r="ME797" s="27"/>
      <c r="MF797" s="46"/>
      <c r="MG797" s="326"/>
      <c r="MH797" s="326"/>
      <c r="MI797" s="31"/>
      <c r="MJ797" s="44"/>
      <c r="MK797" s="23"/>
      <c r="ML797" s="44"/>
      <c r="MM797" s="113"/>
      <c r="MN797" s="113"/>
      <c r="MO797" s="44"/>
      <c r="MP797" s="44"/>
      <c r="MQ797" s="44"/>
      <c r="MR797" s="35"/>
      <c r="MS797" s="27"/>
      <c r="MT797" s="46"/>
      <c r="MU797" s="326"/>
      <c r="MV797" s="326"/>
      <c r="MW797" s="31"/>
      <c r="MX797" s="44"/>
      <c r="MY797" s="23"/>
      <c r="MZ797" s="44"/>
      <c r="NA797" s="113"/>
      <c r="NB797" s="113"/>
      <c r="NC797" s="44"/>
      <c r="ND797" s="44"/>
      <c r="NE797" s="44"/>
      <c r="NF797" s="35"/>
      <c r="NG797" s="27"/>
      <c r="NH797" s="46"/>
      <c r="NI797" s="326"/>
      <c r="NJ797" s="326"/>
      <c r="NK797" s="31"/>
      <c r="NL797" s="44"/>
      <c r="NM797" s="23"/>
      <c r="NN797" s="44"/>
      <c r="NO797" s="113"/>
      <c r="NP797" s="113"/>
      <c r="NQ797" s="44"/>
      <c r="NR797" s="44"/>
      <c r="NS797" s="44"/>
      <c r="NT797" s="35"/>
    </row>
    <row r="798" spans="1:384" ht="15.75" thickBot="1" x14ac:dyDescent="0.25">
      <c r="A798" s="145" t="s">
        <v>40</v>
      </c>
      <c r="B798" s="146">
        <f>B797/A790</f>
        <v>801.82352941176475</v>
      </c>
      <c r="C798" s="143">
        <f>C797/A790</f>
        <v>335</v>
      </c>
      <c r="D798" s="143">
        <f>D797/A790</f>
        <v>142.41176470588235</v>
      </c>
      <c r="E798" s="216">
        <f>E797/A790</f>
        <v>343.85294117647061</v>
      </c>
      <c r="F798" s="215"/>
      <c r="G798" s="215"/>
      <c r="H798" s="178"/>
      <c r="I798" s="326">
        <f>I797/A790</f>
        <v>80182.352941176476</v>
      </c>
      <c r="J798" s="326"/>
      <c r="K798" s="44">
        <f>I798*A791</f>
        <v>2726200</v>
      </c>
      <c r="L798" s="44"/>
      <c r="M798" s="23" t="s">
        <v>41</v>
      </c>
      <c r="N798" s="44">
        <f>N791+AP791+EX791+BD791+CX789+CJ789+DZ789+LN790+EJ791+LX791+BV789+DL789+JJ789+JX789+KL789+KZ789+MZ791+ML791+AB791+NN791</f>
        <v>729882</v>
      </c>
      <c r="O798" s="113">
        <f>N798/I797</f>
        <v>0.26772870662460568</v>
      </c>
      <c r="P798" s="113"/>
      <c r="Q798" s="45"/>
      <c r="R798" s="45"/>
      <c r="S798" s="45"/>
      <c r="T798" s="35"/>
      <c r="U798" s="27"/>
      <c r="V798" s="46"/>
      <c r="W798" s="326"/>
      <c r="X798" s="326"/>
      <c r="Y798" s="44"/>
      <c r="Z798" s="44"/>
      <c r="AA798" s="23"/>
      <c r="AB798" s="44"/>
      <c r="AC798" s="113"/>
      <c r="AD798" s="113"/>
      <c r="AE798" s="45"/>
      <c r="AF798" s="45"/>
      <c r="AG798" s="45"/>
      <c r="AH798" s="35"/>
      <c r="AI798" s="27"/>
      <c r="AJ798" s="46"/>
      <c r="AK798" s="44"/>
      <c r="AL798" s="44"/>
      <c r="AM798" s="44"/>
      <c r="AN798" s="44"/>
      <c r="AO798" s="23"/>
      <c r="AP798" s="44"/>
      <c r="AQ798" s="44"/>
      <c r="AR798" s="44"/>
      <c r="AS798" s="44"/>
      <c r="AT798" s="44"/>
      <c r="AU798" s="44"/>
      <c r="AV798" s="35"/>
      <c r="AW798" s="27"/>
      <c r="AX798" s="46"/>
      <c r="AY798" s="44"/>
      <c r="AZ798" s="44"/>
      <c r="BA798" s="44"/>
      <c r="BB798" s="44"/>
      <c r="BC798" s="23"/>
      <c r="BD798" s="44"/>
      <c r="BE798" s="44"/>
      <c r="BF798" s="44"/>
      <c r="BG798" s="44"/>
      <c r="BH798" s="44"/>
      <c r="BI798" s="44"/>
      <c r="BJ798" s="35"/>
      <c r="BK798" s="50"/>
      <c r="BL798" s="329" t="s">
        <v>38</v>
      </c>
      <c r="BM798" s="329"/>
      <c r="BN798" s="133">
        <f t="shared" si="3803"/>
        <v>53600</v>
      </c>
      <c r="BO798" s="247"/>
      <c r="BP798" s="44"/>
      <c r="BQ798" s="23">
        <f t="shared" si="3804"/>
        <v>576.3440860215054</v>
      </c>
      <c r="BR798" s="133">
        <f t="shared" si="3829"/>
        <v>93</v>
      </c>
      <c r="BS798" s="44"/>
      <c r="BT798" s="241" t="str">
        <f t="shared" ref="BT798:BU798" si="3845">BT736</f>
        <v>グミッツェルプチ</v>
      </c>
      <c r="BU798" s="238">
        <f t="shared" si="3845"/>
        <v>180</v>
      </c>
      <c r="BV798" s="133">
        <f>SUM(BV736,BV740,BV744,BV748,BV752,BV756,BV760,BV764,BV768,BV772,BV776,BV780,BV784)</f>
        <v>16740</v>
      </c>
      <c r="BW798" s="113">
        <f>BV798/BN798</f>
        <v>0.31231343283582091</v>
      </c>
      <c r="BX798" s="35"/>
      <c r="BY798" s="27"/>
      <c r="BZ798" s="329" t="s">
        <v>38</v>
      </c>
      <c r="CA798" s="329"/>
      <c r="CB798" s="133">
        <f t="shared" si="3805"/>
        <v>72000</v>
      </c>
      <c r="CC798" s="247"/>
      <c r="CD798" s="44"/>
      <c r="CE798" s="23">
        <f t="shared" si="3806"/>
        <v>1469.3877551020407</v>
      </c>
      <c r="CF798" s="133">
        <f t="shared" si="3831"/>
        <v>49</v>
      </c>
      <c r="CG798" s="44"/>
      <c r="CH798" s="248" t="str">
        <f t="shared" ref="CH798:CI798" si="3846">CH736</f>
        <v>スプランキーラバー</v>
      </c>
      <c r="CI798" s="238">
        <f t="shared" si="3846"/>
        <v>187</v>
      </c>
      <c r="CJ798" s="133">
        <f>SUM(CJ736,CJ740,CJ744,CJ748,CJ752,CJ756,CJ760,CJ764,CJ768,CJ772,CJ776,CJ780,CJ784)</f>
        <v>9163</v>
      </c>
      <c r="CK798" s="113">
        <f>CJ798/CB798</f>
        <v>0.1272638888888889</v>
      </c>
      <c r="CL798" s="35"/>
      <c r="CM798" s="27"/>
      <c r="CN798" s="329" t="s">
        <v>38</v>
      </c>
      <c r="CO798" s="329"/>
      <c r="CP798" s="133">
        <f t="shared" si="3807"/>
        <v>54200</v>
      </c>
      <c r="CQ798" s="247"/>
      <c r="CR798" s="44"/>
      <c r="CS798" s="23">
        <f t="shared" si="3808"/>
        <v>426.77165354330708</v>
      </c>
      <c r="CT798" s="133">
        <f t="shared" si="3833"/>
        <v>127</v>
      </c>
      <c r="CU798" s="44"/>
      <c r="CV798" s="241" t="str">
        <f t="shared" ref="CV798:CW798" si="3847">CV736</f>
        <v>サンリオブレスレット</v>
      </c>
      <c r="CW798" s="238">
        <f t="shared" si="3847"/>
        <v>200</v>
      </c>
      <c r="CX798" s="133">
        <f>SUM(CX736,CX740,CX744,CX748,CX752,CX756,CX760,CX764,CX768,CX772,CX776,CX780,CX784)</f>
        <v>25400</v>
      </c>
      <c r="CY798" s="113">
        <f>CX798/CP798</f>
        <v>0.46863468634686345</v>
      </c>
      <c r="CZ798" s="35"/>
      <c r="DA798" s="58"/>
      <c r="DB798" s="329" t="s">
        <v>38</v>
      </c>
      <c r="DC798" s="329"/>
      <c r="DD798" s="133">
        <f>SUM(DD736,DD740,DD744,DD748,DD752,DD756,DD760,DD764,DD768,DD772,DD776,DD780,DD784)*100</f>
        <v>28600</v>
      </c>
      <c r="DE798" s="247"/>
      <c r="DF798" s="44"/>
      <c r="DG798" s="23">
        <f>DD798/DH798</f>
        <v>262.38532110091745</v>
      </c>
      <c r="DH798" s="133">
        <f>SUM(DH736,DH740,DH744,DH748,DH752,DH756,DH760,DH764,DH768,DH772,DH776,DH780,DH784)</f>
        <v>109</v>
      </c>
      <c r="DI798" s="44"/>
      <c r="DJ798" s="241" t="str">
        <f t="shared" ref="DJ798:DK798" si="3848">DJ736</f>
        <v>スプランキージビッツ</v>
      </c>
      <c r="DK798" s="238">
        <f t="shared" si="3848"/>
        <v>37</v>
      </c>
      <c r="DL798" s="133">
        <f>SUM(DL736,DL740,DL744,DL748,DL752,DL756,DL760,DL764,DL768,DL772,DL776,DL780,DL784)</f>
        <v>9838</v>
      </c>
      <c r="DM798" s="113">
        <f>DL798/DD798</f>
        <v>0.34398601398601397</v>
      </c>
      <c r="DN798" s="35"/>
      <c r="DO798" s="27"/>
      <c r="DP798" s="329" t="s">
        <v>38</v>
      </c>
      <c r="DQ798" s="329"/>
      <c r="DR798" s="133">
        <f>SUM(DR736,DR740,DR744,DR748,DR752,DR756,DR760,DR764,DR768,DR772,DR776,DR780,DR784)*100</f>
        <v>21600</v>
      </c>
      <c r="DS798" s="247"/>
      <c r="DT798" s="44"/>
      <c r="DU798" s="23">
        <f t="shared" si="3810"/>
        <v>583.78378378378375</v>
      </c>
      <c r="DV798" s="133">
        <f t="shared" si="3836"/>
        <v>37</v>
      </c>
      <c r="DW798" s="44"/>
      <c r="DX798" s="53" t="str">
        <f t="shared" ref="DX798:DY798" si="3849">DX736</f>
        <v>サンリオシューズキーホルダー</v>
      </c>
      <c r="DY798" s="43">
        <f t="shared" si="3849"/>
        <v>396</v>
      </c>
      <c r="DZ798" s="133">
        <f>SUM(DZ736,DZ740,DZ744,DZ748,DZ752,DZ756,DZ760,DZ764,DZ768,DZ772,DZ776,DZ780,DZ784)</f>
        <v>10404</v>
      </c>
      <c r="EA798" s="113">
        <f>DZ798/DR798</f>
        <v>0.48166666666666669</v>
      </c>
      <c r="EB798" s="35"/>
      <c r="EC798" s="27"/>
      <c r="ED798" s="46"/>
      <c r="EE798" s="326"/>
      <c r="EF798" s="326"/>
      <c r="EG798" s="44"/>
      <c r="EH798" s="44"/>
      <c r="EI798" s="23"/>
      <c r="EJ798" s="44"/>
      <c r="EK798" s="113"/>
      <c r="EL798" s="113"/>
      <c r="EM798" s="45"/>
      <c r="EN798" s="45"/>
      <c r="EO798" s="45"/>
      <c r="EP798" s="35"/>
      <c r="EQ798" s="27"/>
      <c r="ER798" s="46"/>
      <c r="ES798" s="44"/>
      <c r="ET798" s="44"/>
      <c r="EU798" s="44"/>
      <c r="EV798" s="44"/>
      <c r="EW798" s="23"/>
      <c r="EX798" s="44"/>
      <c r="EY798" s="44"/>
      <c r="EZ798" s="44"/>
      <c r="FA798" s="44"/>
      <c r="FB798" s="44"/>
      <c r="FC798" s="44"/>
      <c r="FD798" s="35"/>
      <c r="HW798" s="181"/>
      <c r="HX798" s="27"/>
      <c r="HY798" s="27"/>
      <c r="HZ798" s="27"/>
      <c r="IA798" s="27"/>
      <c r="IC798" s="174"/>
      <c r="ID798" s="27"/>
      <c r="IE798" s="27"/>
      <c r="IF798" s="27"/>
      <c r="IG798" s="27"/>
      <c r="IH798" s="29"/>
      <c r="IL798" s="27"/>
      <c r="IM798" s="27"/>
      <c r="IN798" s="27"/>
      <c r="IO798" s="27"/>
      <c r="IQ798" s="174"/>
      <c r="IR798" s="27"/>
      <c r="IS798" s="27"/>
      <c r="IT798" s="27"/>
      <c r="IU798" s="27"/>
      <c r="IV798" s="29"/>
      <c r="IY798" s="33"/>
      <c r="IZ798" s="329" t="s">
        <v>38</v>
      </c>
      <c r="JA798" s="329"/>
      <c r="JB798" s="133">
        <f t="shared" si="3812"/>
        <v>89600</v>
      </c>
      <c r="JC798" s="247"/>
      <c r="JD798" s="44"/>
      <c r="JE798" s="23">
        <f t="shared" si="3813"/>
        <v>800</v>
      </c>
      <c r="JF798" s="133">
        <f t="shared" si="3838"/>
        <v>112</v>
      </c>
      <c r="JG798" s="44"/>
      <c r="JH798" s="241" t="str">
        <f t="shared" ref="JH798:JI798" si="3850">JH736</f>
        <v>スプランキーラバー</v>
      </c>
      <c r="JI798" s="238">
        <f t="shared" si="3850"/>
        <v>200</v>
      </c>
      <c r="JJ798" s="133">
        <f>SUM(JJ736,JJ740,JJ744,JJ748,JJ752,JJ756,JJ760,JJ764,JJ768,JJ772,JJ776,JJ780,JJ784)</f>
        <v>28400</v>
      </c>
      <c r="JK798" s="113">
        <f>JJ798/JB798</f>
        <v>0.3169642857142857</v>
      </c>
      <c r="JL798" s="35"/>
      <c r="JM798" s="27"/>
      <c r="JN798" s="329" t="s">
        <v>38</v>
      </c>
      <c r="JO798" s="329"/>
      <c r="JP798" s="133">
        <f t="shared" si="3814"/>
        <v>58000</v>
      </c>
      <c r="JQ798" s="247"/>
      <c r="JR798" s="44"/>
      <c r="JS798" s="23">
        <f t="shared" si="3815"/>
        <v>1288.8888888888889</v>
      </c>
      <c r="JT798" s="133">
        <f t="shared" si="3840"/>
        <v>45</v>
      </c>
      <c r="JU798" s="44"/>
      <c r="JV798" s="53" t="str">
        <f>JV736</f>
        <v>NICI</v>
      </c>
      <c r="JW798" s="238">
        <f t="shared" si="3826"/>
        <v>682</v>
      </c>
      <c r="JX798" s="133">
        <f>SUM(JX736,JX740,JX744,JX748,JX752,JX756,JX760,JX764,JX768,JX772,JX776,JX780,JX784)</f>
        <v>30690</v>
      </c>
      <c r="JY798" s="113">
        <f>JX798/JP798</f>
        <v>0.52913793103448281</v>
      </c>
      <c r="JZ798" s="35"/>
      <c r="KA798" s="134"/>
      <c r="KB798" s="329" t="s">
        <v>38</v>
      </c>
      <c r="KC798" s="329"/>
      <c r="KD798" s="133">
        <f t="shared" si="3816"/>
        <v>28300</v>
      </c>
      <c r="KE798" s="247"/>
      <c r="KF798" s="44"/>
      <c r="KG798" s="23">
        <f t="shared" si="3817"/>
        <v>673.80952380952385</v>
      </c>
      <c r="KH798" s="133">
        <f t="shared" si="3841"/>
        <v>42</v>
      </c>
      <c r="KI798" s="44"/>
      <c r="KJ798" s="241" t="str">
        <f t="shared" ref="KJ798:KK798" si="3851">KJ736</f>
        <v>サンリオシューズKH</v>
      </c>
      <c r="KK798" s="238">
        <f t="shared" si="3851"/>
        <v>387</v>
      </c>
      <c r="KL798" s="133">
        <f>SUM(KL736,KL740,KL744,KL748,KL752,KL756,KL760,KL764,KL768,KL772,KL776,KL780,KL784)</f>
        <v>13932</v>
      </c>
      <c r="KM798" s="113">
        <f>KL798/KD798</f>
        <v>0.49229681978798584</v>
      </c>
      <c r="KN798" s="35"/>
      <c r="KO798" s="27"/>
      <c r="KP798" s="329" t="s">
        <v>38</v>
      </c>
      <c r="KQ798" s="329"/>
      <c r="KR798" s="133">
        <f t="shared" si="3818"/>
        <v>33600</v>
      </c>
      <c r="KS798" s="247"/>
      <c r="KT798" s="44"/>
      <c r="KU798" s="23">
        <f t="shared" si="3819"/>
        <v>1680</v>
      </c>
      <c r="KV798" s="133">
        <f t="shared" si="3843"/>
        <v>20</v>
      </c>
      <c r="KW798" s="44"/>
      <c r="KX798" s="241" t="str">
        <f t="shared" ref="KX798:KY798" si="3852">KX736</f>
        <v>グミッツェル</v>
      </c>
      <c r="KY798" s="238">
        <f t="shared" si="3852"/>
        <v>170</v>
      </c>
      <c r="KZ798" s="133">
        <f>SUM(KZ736,KZ740,KZ744,KZ748,KZ752,KZ756,KZ760,KZ764,KZ768,KZ772,KZ776,KZ780,KZ784)</f>
        <v>3400</v>
      </c>
      <c r="LA798" s="113">
        <f>KZ798/KR798</f>
        <v>0.10119047619047619</v>
      </c>
      <c r="LB798" s="35"/>
      <c r="LC798" s="27"/>
      <c r="LD798" s="46"/>
      <c r="LE798" s="44"/>
      <c r="LF798" s="44"/>
      <c r="LG798" s="44"/>
      <c r="LH798" s="44"/>
      <c r="LI798" s="23"/>
      <c r="LJ798" s="44"/>
      <c r="LK798" s="44"/>
      <c r="LL798" s="60"/>
      <c r="LM798" s="247"/>
      <c r="LN798" s="44"/>
      <c r="LO798" s="45"/>
      <c r="LP798" s="35"/>
      <c r="LQ798" s="27"/>
      <c r="LR798" s="46"/>
      <c r="LS798" s="326"/>
      <c r="LT798" s="326"/>
      <c r="LU798" s="44"/>
      <c r="LV798" s="44"/>
      <c r="LW798" s="23"/>
      <c r="LX798" s="44"/>
      <c r="LY798" s="113"/>
      <c r="LZ798" s="113"/>
      <c r="MA798" s="45"/>
      <c r="MB798" s="45"/>
      <c r="MC798" s="45"/>
      <c r="MD798" s="35"/>
      <c r="ME798" s="27"/>
      <c r="MF798" s="46"/>
      <c r="MG798" s="326"/>
      <c r="MH798" s="326"/>
      <c r="MI798" s="44"/>
      <c r="MJ798" s="44"/>
      <c r="MK798" s="23"/>
      <c r="ML798" s="44"/>
      <c r="MM798" s="113"/>
      <c r="MN798" s="113"/>
      <c r="MO798" s="45"/>
      <c r="MP798" s="45"/>
      <c r="MQ798" s="45"/>
      <c r="MR798" s="35"/>
      <c r="MS798" s="27"/>
      <c r="MT798" s="46"/>
      <c r="MU798" s="326"/>
      <c r="MV798" s="326"/>
      <c r="MW798" s="44"/>
      <c r="MX798" s="44"/>
      <c r="MY798" s="23"/>
      <c r="MZ798" s="44"/>
      <c r="NA798" s="113"/>
      <c r="NB798" s="113"/>
      <c r="NC798" s="45"/>
      <c r="ND798" s="45"/>
      <c r="NE798" s="45"/>
      <c r="NF798" s="35"/>
      <c r="NG798" s="27"/>
      <c r="NH798" s="46"/>
      <c r="NI798" s="326"/>
      <c r="NJ798" s="326"/>
      <c r="NK798" s="44"/>
      <c r="NL798" s="44"/>
      <c r="NM798" s="23"/>
      <c r="NN798" s="44"/>
      <c r="NO798" s="113"/>
      <c r="NP798" s="113"/>
      <c r="NQ798" s="45"/>
      <c r="NR798" s="45"/>
      <c r="NS798" s="45"/>
      <c r="NT798" s="35"/>
    </row>
    <row r="799" spans="1:384" ht="15.75" thickTop="1" x14ac:dyDescent="0.2">
      <c r="A799" s="148" t="s">
        <v>747</v>
      </c>
      <c r="B799" s="149">
        <f>B798*$A791</f>
        <v>27262</v>
      </c>
      <c r="C799" s="150">
        <f>C798*$A791</f>
        <v>11390</v>
      </c>
      <c r="D799" s="150">
        <f>D798*$A791</f>
        <v>4842</v>
      </c>
      <c r="E799" s="143">
        <f>E798*$A791</f>
        <v>11691</v>
      </c>
      <c r="F799" s="215"/>
      <c r="G799" s="215"/>
      <c r="H799" s="42"/>
      <c r="I799" s="326">
        <f>I797*K799</f>
        <v>1635720</v>
      </c>
      <c r="J799" s="326"/>
      <c r="K799" s="151">
        <v>0.6</v>
      </c>
      <c r="L799" s="90"/>
      <c r="M799" s="117" t="s">
        <v>36</v>
      </c>
      <c r="N799" s="90">
        <f>I799-N798</f>
        <v>905838</v>
      </c>
      <c r="O799" s="151">
        <f>N799/I797</f>
        <v>0.33227129337539429</v>
      </c>
      <c r="P799" s="151"/>
      <c r="Q799" s="152"/>
      <c r="R799" s="152"/>
      <c r="S799" s="152"/>
      <c r="T799" s="153"/>
      <c r="U799" s="27"/>
      <c r="V799" s="46"/>
      <c r="W799" s="326"/>
      <c r="X799" s="326"/>
      <c r="Y799" s="113"/>
      <c r="Z799" s="44"/>
      <c r="AA799" s="23"/>
      <c r="AB799" s="44"/>
      <c r="AC799" s="113"/>
      <c r="AD799" s="113"/>
      <c r="AE799" s="45"/>
      <c r="AF799" s="45"/>
      <c r="AG799" s="45"/>
      <c r="AH799" s="35"/>
      <c r="AI799" s="27"/>
      <c r="AJ799" s="46"/>
      <c r="AK799" s="44"/>
      <c r="AL799" s="44"/>
      <c r="AM799" s="44"/>
      <c r="AN799" s="44"/>
      <c r="AO799" s="44"/>
      <c r="AP799" s="44"/>
      <c r="AQ799" s="44"/>
      <c r="AR799" s="44"/>
      <c r="AS799" s="44"/>
      <c r="AT799" s="44"/>
      <c r="AU799" s="44"/>
      <c r="AV799" s="35"/>
      <c r="AW799" s="27"/>
      <c r="AX799" s="46"/>
      <c r="AY799" s="44"/>
      <c r="AZ799" s="44"/>
      <c r="BA799" s="44"/>
      <c r="BB799" s="44"/>
      <c r="BC799" s="44"/>
      <c r="BD799" s="44"/>
      <c r="BE799" s="44"/>
      <c r="BF799" s="44"/>
      <c r="BG799" s="44"/>
      <c r="BH799" s="44"/>
      <c r="BI799" s="44"/>
      <c r="BJ799" s="35"/>
      <c r="BK799" s="50"/>
      <c r="BL799" s="46"/>
      <c r="BM799" s="23" t="s">
        <v>29</v>
      </c>
      <c r="BN799" s="44">
        <f>SUM(BN795:BN798)</f>
        <v>283600</v>
      </c>
      <c r="BO799" s="44"/>
      <c r="BP799" s="44"/>
      <c r="BQ799" s="44"/>
      <c r="BR799" s="44">
        <f>SUM(BR795:BR798)</f>
        <v>185</v>
      </c>
      <c r="BS799" s="44"/>
      <c r="BT799" s="329" t="s">
        <v>43</v>
      </c>
      <c r="BU799" s="329"/>
      <c r="BV799" s="238">
        <f>SUM(BV795:BV798)</f>
        <v>102340</v>
      </c>
      <c r="BW799" s="262">
        <f t="shared" ref="BW799" si="3853">BV799/BN799</f>
        <v>0.36086036671368127</v>
      </c>
      <c r="BX799" s="243"/>
      <c r="BY799" s="27"/>
      <c r="BZ799" s="46"/>
      <c r="CA799" s="23" t="s">
        <v>29</v>
      </c>
      <c r="CB799" s="44">
        <f>SUM(CB795:CB798)</f>
        <v>184900</v>
      </c>
      <c r="CC799" s="44"/>
      <c r="CD799" s="44"/>
      <c r="CE799" s="44"/>
      <c r="CF799" s="44">
        <f>SUM(CF795:CF798)</f>
        <v>113</v>
      </c>
      <c r="CG799" s="44"/>
      <c r="CH799" s="325" t="s">
        <v>43</v>
      </c>
      <c r="CI799" s="325"/>
      <c r="CJ799" s="238">
        <f>SUM(CJ795:CJ798)</f>
        <v>34723</v>
      </c>
      <c r="CK799" s="262">
        <f t="shared" ref="CK799" si="3854">CJ799/CB799</f>
        <v>0.18779340183883181</v>
      </c>
      <c r="CL799" s="35"/>
      <c r="CM799" s="27"/>
      <c r="CN799" s="46"/>
      <c r="CO799" s="23" t="s">
        <v>29</v>
      </c>
      <c r="CP799" s="44">
        <f>SUM(CP795:CP798)</f>
        <v>199400</v>
      </c>
      <c r="CQ799" s="44"/>
      <c r="CR799" s="44"/>
      <c r="CS799" s="44"/>
      <c r="CT799" s="44">
        <f>SUM(CT795:CT798)</f>
        <v>210</v>
      </c>
      <c r="CU799" s="44"/>
      <c r="CV799" s="325" t="s">
        <v>43</v>
      </c>
      <c r="CW799" s="325"/>
      <c r="CX799" s="238">
        <f>SUM(CX795:CX798)</f>
        <v>61436</v>
      </c>
      <c r="CY799" s="262">
        <f t="shared" ref="CY799" si="3855">CX799/CP799</f>
        <v>0.30810431293881646</v>
      </c>
      <c r="CZ799" s="35"/>
      <c r="DA799" s="58"/>
      <c r="DB799" s="46"/>
      <c r="DC799" s="23" t="s">
        <v>29</v>
      </c>
      <c r="DD799" s="44">
        <f>SUM(DD795:DD798)</f>
        <v>152300</v>
      </c>
      <c r="DE799" s="44"/>
      <c r="DF799" s="44"/>
      <c r="DG799" s="44"/>
      <c r="DH799" s="44">
        <f>SUM(DH795:DH798)</f>
        <v>194</v>
      </c>
      <c r="DI799" s="44"/>
      <c r="DJ799" s="330" t="s">
        <v>43</v>
      </c>
      <c r="DK799" s="330"/>
      <c r="DL799" s="238">
        <f>SUM(DL795:DL798)</f>
        <v>36260</v>
      </c>
      <c r="DM799" s="262">
        <f>DL799/DD799</f>
        <v>0.23808273145108338</v>
      </c>
      <c r="DN799" s="243"/>
      <c r="DO799" s="27"/>
      <c r="DP799" s="46"/>
      <c r="DQ799" s="23" t="s">
        <v>29</v>
      </c>
      <c r="DR799" s="44">
        <f>SUM(DR795:DR798)</f>
        <v>170800</v>
      </c>
      <c r="DS799" s="44"/>
      <c r="DT799" s="44"/>
      <c r="DU799" s="44"/>
      <c r="DV799" s="44">
        <f>SUM(DV795:DV798)</f>
        <v>96</v>
      </c>
      <c r="DW799" s="44"/>
      <c r="DX799" s="331" t="s">
        <v>43</v>
      </c>
      <c r="DY799" s="331"/>
      <c r="DZ799" s="238">
        <f>SUM(DZ795:DZ798)</f>
        <v>62478</v>
      </c>
      <c r="EA799" s="262">
        <f t="shared" ref="EA799" si="3856">DZ799/DR799</f>
        <v>0.36579625292740048</v>
      </c>
      <c r="EB799" s="243"/>
      <c r="EC799" s="27"/>
      <c r="ED799" s="46"/>
      <c r="EE799" s="326"/>
      <c r="EF799" s="326"/>
      <c r="EG799" s="113"/>
      <c r="EH799" s="44"/>
      <c r="EI799" s="23"/>
      <c r="EJ799" s="44"/>
      <c r="EK799" s="113"/>
      <c r="EL799" s="113"/>
      <c r="EM799" s="45"/>
      <c r="EN799" s="45"/>
      <c r="EO799" s="45"/>
      <c r="EP799" s="35"/>
      <c r="EQ799" s="27"/>
      <c r="ER799" s="46"/>
      <c r="ES799" s="44"/>
      <c r="ET799" s="44"/>
      <c r="EU799" s="44"/>
      <c r="EV799" s="44"/>
      <c r="EW799" s="44"/>
      <c r="EX799" s="44"/>
      <c r="EY799" s="44"/>
      <c r="EZ799" s="44"/>
      <c r="FA799" s="44"/>
      <c r="FB799" s="44"/>
      <c r="FC799" s="44"/>
      <c r="FD799" s="35"/>
      <c r="HW799" s="181"/>
      <c r="HX799" s="27"/>
      <c r="HY799" s="27"/>
      <c r="HZ799" s="27"/>
      <c r="IA799" s="27"/>
      <c r="IC799" s="174"/>
      <c r="ID799" s="27"/>
      <c r="IE799" s="27"/>
      <c r="IF799" s="27"/>
      <c r="IG799" s="27"/>
      <c r="IH799" s="29"/>
      <c r="IL799" s="27"/>
      <c r="IM799" s="27"/>
      <c r="IN799" s="27"/>
      <c r="IO799" s="27"/>
      <c r="IQ799" s="174"/>
      <c r="IR799" s="27"/>
      <c r="IS799" s="27"/>
      <c r="IT799" s="27"/>
      <c r="IU799" s="27"/>
      <c r="IV799" s="29"/>
      <c r="IY799" s="33"/>
      <c r="IZ799" s="46"/>
      <c r="JA799" s="23" t="s">
        <v>29</v>
      </c>
      <c r="JB799" s="44">
        <f>SUM(JB795:JB798)</f>
        <v>209300</v>
      </c>
      <c r="JC799" s="44"/>
      <c r="JD799" s="44"/>
      <c r="JE799" s="44"/>
      <c r="JF799" s="44">
        <f>SUM(JF795:JF798)</f>
        <v>143</v>
      </c>
      <c r="JG799" s="44"/>
      <c r="JH799" s="325" t="s">
        <v>43</v>
      </c>
      <c r="JI799" s="325"/>
      <c r="JJ799" s="238">
        <f>SUM(JJ795:JJ798)</f>
        <v>55430</v>
      </c>
      <c r="JK799" s="262">
        <f t="shared" ref="JK799" si="3857">JJ799/JB799</f>
        <v>0.26483516483516484</v>
      </c>
      <c r="JL799" s="35"/>
      <c r="JM799" s="27"/>
      <c r="JN799" s="46"/>
      <c r="JO799" s="23" t="s">
        <v>29</v>
      </c>
      <c r="JP799" s="44">
        <f>SUM(JP795:JP798)</f>
        <v>204800</v>
      </c>
      <c r="JQ799" s="44"/>
      <c r="JR799" s="44"/>
      <c r="JS799" s="44"/>
      <c r="JT799" s="44">
        <f>SUM(JT795:JT798)</f>
        <v>92</v>
      </c>
      <c r="JU799" s="44"/>
      <c r="JV799" s="325" t="s">
        <v>43</v>
      </c>
      <c r="JW799" s="325"/>
      <c r="JX799" s="238">
        <f>SUM(JX795:JX798)</f>
        <v>55375</v>
      </c>
      <c r="JY799" s="262">
        <f t="shared" ref="JY799" si="3858">JX799/JP799</f>
        <v>0.2703857421875</v>
      </c>
      <c r="JZ799" s="35"/>
      <c r="KA799" s="245"/>
      <c r="KB799" s="46"/>
      <c r="KC799" s="23" t="s">
        <v>29</v>
      </c>
      <c r="KD799" s="44">
        <f>SUM(KD795:KD798)</f>
        <v>198200</v>
      </c>
      <c r="KE799" s="44"/>
      <c r="KF799" s="44"/>
      <c r="KG799" s="44"/>
      <c r="KH799" s="44">
        <f>SUM(KH795:KH798)</f>
        <v>94</v>
      </c>
      <c r="KI799" s="44"/>
      <c r="KJ799" s="325" t="s">
        <v>43</v>
      </c>
      <c r="KK799" s="325"/>
      <c r="KL799" s="238">
        <f>SUM(KL795:KL798)</f>
        <v>66520</v>
      </c>
      <c r="KM799" s="262">
        <f t="shared" ref="KM799" si="3859">KL799/KD799</f>
        <v>0.33562058526740668</v>
      </c>
      <c r="KN799" s="35"/>
      <c r="KO799" s="27"/>
      <c r="KP799" s="46"/>
      <c r="KQ799" s="23" t="s">
        <v>29</v>
      </c>
      <c r="KR799" s="44">
        <f>SUM(KR795:KR798)</f>
        <v>128000</v>
      </c>
      <c r="KS799" s="44"/>
      <c r="KT799" s="44"/>
      <c r="KU799" s="44"/>
      <c r="KV799" s="44">
        <f>SUM(KV795:KV798)</f>
        <v>74</v>
      </c>
      <c r="KW799" s="44"/>
      <c r="KX799" s="325" t="s">
        <v>43</v>
      </c>
      <c r="KY799" s="325"/>
      <c r="KZ799" s="238">
        <f>SUM(KZ795:KZ798)</f>
        <v>36807</v>
      </c>
      <c r="LA799" s="262">
        <f t="shared" ref="LA799" si="3860">KZ799/KR799</f>
        <v>0.28755468750000002</v>
      </c>
      <c r="LB799" s="35"/>
      <c r="LC799" s="27"/>
      <c r="LD799" s="46"/>
      <c r="LE799" s="44"/>
      <c r="LF799" s="44"/>
      <c r="LG799" s="44"/>
      <c r="LH799" s="44"/>
      <c r="LI799" s="44"/>
      <c r="LJ799" s="44"/>
      <c r="LK799" s="44"/>
      <c r="LL799" s="241"/>
      <c r="LM799" s="238"/>
      <c r="LN799" s="238"/>
      <c r="LO799" s="238"/>
      <c r="LP799" s="35"/>
      <c r="LQ799" s="27"/>
      <c r="LR799" s="46"/>
      <c r="LS799" s="326"/>
      <c r="LT799" s="326"/>
      <c r="LU799" s="113"/>
      <c r="LV799" s="44"/>
      <c r="LW799" s="23"/>
      <c r="LX799" s="44"/>
      <c r="LY799" s="113"/>
      <c r="LZ799" s="113"/>
      <c r="MA799" s="45"/>
      <c r="MB799" s="45"/>
      <c r="MC799" s="45"/>
      <c r="MD799" s="35"/>
      <c r="ME799" s="27"/>
      <c r="MF799" s="46"/>
      <c r="MG799" s="326"/>
      <c r="MH799" s="326"/>
      <c r="MI799" s="113"/>
      <c r="MJ799" s="44"/>
      <c r="MK799" s="23"/>
      <c r="ML799" s="44"/>
      <c r="MM799" s="113"/>
      <c r="MN799" s="113"/>
      <c r="MO799" s="45"/>
      <c r="MP799" s="45"/>
      <c r="MQ799" s="45"/>
      <c r="MR799" s="35"/>
      <c r="MS799" s="27"/>
      <c r="MT799" s="46"/>
      <c r="MU799" s="326"/>
      <c r="MV799" s="326"/>
      <c r="MW799" s="113"/>
      <c r="MX799" s="44"/>
      <c r="MY799" s="23"/>
      <c r="MZ799" s="44"/>
      <c r="NA799" s="113"/>
      <c r="NB799" s="113"/>
      <c r="NC799" s="45"/>
      <c r="ND799" s="45"/>
      <c r="NE799" s="45"/>
      <c r="NF799" s="35"/>
      <c r="NG799" s="27"/>
      <c r="NH799" s="46"/>
      <c r="NI799" s="326"/>
      <c r="NJ799" s="326"/>
      <c r="NK799" s="113"/>
      <c r="NL799" s="44"/>
      <c r="NM799" s="23"/>
      <c r="NN799" s="44"/>
      <c r="NO799" s="113"/>
      <c r="NP799" s="113"/>
      <c r="NQ799" s="45"/>
      <c r="NR799" s="45"/>
      <c r="NS799" s="45"/>
      <c r="NT799" s="35"/>
    </row>
    <row r="800" spans="1:384" x14ac:dyDescent="0.2">
      <c r="A800" s="155"/>
      <c r="B800" s="40"/>
      <c r="C800" s="217"/>
      <c r="D800" s="40"/>
      <c r="E800" s="88"/>
      <c r="F800" s="140"/>
      <c r="G800" s="140"/>
      <c r="H800" s="178"/>
      <c r="I800" s="194"/>
      <c r="J800" s="195"/>
      <c r="K800" s="196"/>
      <c r="L800" s="197"/>
      <c r="M800" s="194"/>
      <c r="N800" s="197"/>
      <c r="O800" s="198"/>
      <c r="P800" s="198"/>
      <c r="Q800" s="198"/>
      <c r="R800" s="198"/>
      <c r="S800" s="198"/>
      <c r="T800" s="199"/>
      <c r="U800" s="27"/>
      <c r="V800" s="168"/>
      <c r="W800" s="29"/>
      <c r="Y800" s="167"/>
      <c r="Z800" s="27"/>
      <c r="AA800" s="29"/>
      <c r="AB800" s="27"/>
      <c r="AC800" s="137"/>
      <c r="AD800" s="137"/>
      <c r="AE800" s="137"/>
      <c r="AF800" s="137"/>
      <c r="AG800" s="137"/>
      <c r="AH800" s="50"/>
      <c r="AI800" s="27"/>
      <c r="AJ800" s="168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50"/>
      <c r="AW800" s="27"/>
      <c r="AX800" s="168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50"/>
      <c r="BK800" s="50"/>
      <c r="BL800" s="50"/>
      <c r="BM800" s="50"/>
      <c r="BN800" s="50"/>
      <c r="BO800" s="50"/>
      <c r="BP800" s="50"/>
      <c r="BQ800" s="50"/>
      <c r="BR800" s="50"/>
      <c r="BS800" s="50"/>
      <c r="BT800" s="50"/>
      <c r="BU800" s="50"/>
      <c r="BV800" s="50"/>
      <c r="BW800" s="50"/>
      <c r="BX800" s="50"/>
      <c r="BY800" s="27"/>
      <c r="BZ800" s="168"/>
      <c r="CA800" s="29"/>
      <c r="CE800" s="27"/>
      <c r="CF800" s="27"/>
      <c r="CG800" s="27"/>
      <c r="CH800" s="169"/>
      <c r="CJ800" s="27"/>
      <c r="CK800" s="167"/>
      <c r="CL800" s="50"/>
      <c r="CM800" s="27"/>
      <c r="CN800" s="168"/>
      <c r="CO800" s="29"/>
      <c r="CP800" s="27"/>
      <c r="CQ800" s="27"/>
      <c r="CR800" s="27"/>
      <c r="CS800" s="27"/>
      <c r="CT800" s="27"/>
      <c r="CU800" s="27"/>
      <c r="CV800" s="170"/>
      <c r="CX800" s="27"/>
      <c r="CY800" s="167"/>
      <c r="CZ800" s="50"/>
      <c r="DA800" s="58"/>
      <c r="DB800" s="50"/>
      <c r="DC800" s="50"/>
      <c r="DD800" s="50"/>
      <c r="DE800" s="50"/>
      <c r="DF800" s="50"/>
      <c r="DG800" s="50"/>
      <c r="DH800" s="50"/>
      <c r="DI800" s="50"/>
      <c r="DJ800" s="171"/>
      <c r="DK800" s="50"/>
      <c r="DL800" s="50"/>
      <c r="DM800" s="50"/>
      <c r="DN800" s="50"/>
      <c r="DO800" s="27"/>
      <c r="DP800" s="168"/>
      <c r="DQ800" s="29"/>
      <c r="DR800" s="27"/>
      <c r="DS800" s="27"/>
      <c r="DT800" s="27"/>
      <c r="DU800" s="27"/>
      <c r="DV800" s="27"/>
      <c r="DW800" s="27"/>
      <c r="DX800" s="170"/>
      <c r="DZ800" s="27"/>
      <c r="EA800" s="167"/>
      <c r="EB800" s="50"/>
      <c r="EC800" s="27"/>
      <c r="ED800" s="168"/>
      <c r="EE800" s="29"/>
      <c r="EG800" s="167"/>
      <c r="EH800" s="27"/>
      <c r="EI800" s="29"/>
      <c r="EJ800" s="27"/>
      <c r="EK800" s="137"/>
      <c r="EL800" s="137"/>
      <c r="EM800" s="137"/>
      <c r="EN800" s="137"/>
      <c r="EO800" s="137"/>
      <c r="EP800" s="50"/>
      <c r="EQ800" s="27"/>
      <c r="ER800" s="168"/>
      <c r="ES800" s="27"/>
      <c r="ET800" s="27"/>
      <c r="EU800" s="27"/>
      <c r="EV800" s="27"/>
      <c r="EW800" s="27"/>
      <c r="EX800" s="27"/>
      <c r="EY800" s="27"/>
      <c r="EZ800" s="27"/>
      <c r="FA800" s="27"/>
      <c r="FB800" s="27"/>
      <c r="FC800" s="27"/>
      <c r="FD800" s="50"/>
      <c r="HW800" s="50"/>
      <c r="HX800" s="27"/>
      <c r="HY800" s="27"/>
      <c r="HZ800" s="27"/>
      <c r="IA800" s="27"/>
      <c r="IC800" s="174"/>
      <c r="ID800" s="27"/>
      <c r="IE800" s="27"/>
      <c r="IF800" s="27"/>
      <c r="IG800" s="27"/>
      <c r="IH800" s="27"/>
      <c r="IL800" s="27"/>
      <c r="IM800" s="27"/>
      <c r="IN800" s="27"/>
      <c r="IO800" s="27"/>
      <c r="IQ800" s="174"/>
      <c r="IR800" s="27"/>
      <c r="IS800" s="27"/>
      <c r="IT800" s="27"/>
      <c r="IU800" s="27"/>
      <c r="IV800" s="27"/>
      <c r="IY800" s="33"/>
      <c r="IZ800" s="168"/>
      <c r="JA800" s="29"/>
      <c r="JB800" s="27"/>
      <c r="JC800" s="27"/>
      <c r="JD800" s="27"/>
      <c r="JE800" s="27"/>
      <c r="JF800" s="27"/>
      <c r="JG800" s="27"/>
      <c r="JH800" s="172"/>
      <c r="JJ800" s="27"/>
      <c r="JK800" s="167"/>
      <c r="JL800" s="50"/>
      <c r="JM800" s="27"/>
      <c r="JN800" s="168"/>
      <c r="JO800" s="29"/>
      <c r="JS800" s="27"/>
      <c r="JT800" s="27"/>
      <c r="JU800" s="27"/>
      <c r="JV800" s="27"/>
      <c r="JX800" s="27"/>
      <c r="JY800" s="167"/>
      <c r="JZ800" s="50"/>
      <c r="KA800" s="50"/>
      <c r="KB800" s="168"/>
      <c r="KC800" s="29"/>
      <c r="KD800" s="27"/>
      <c r="KE800" s="27"/>
      <c r="KF800" s="27"/>
      <c r="KG800" s="27"/>
      <c r="KH800" s="27"/>
      <c r="KI800" s="27"/>
      <c r="KJ800" s="172"/>
      <c r="KL800" s="27"/>
      <c r="KM800" s="167"/>
      <c r="KN800" s="50"/>
      <c r="KO800" s="27"/>
      <c r="KP800" s="168"/>
      <c r="KQ800" s="29"/>
      <c r="KU800" s="27"/>
      <c r="KV800" s="27"/>
      <c r="KW800" s="27"/>
      <c r="KX800" s="27"/>
      <c r="KZ800" s="27"/>
      <c r="LA800" s="167"/>
      <c r="LB800" s="50"/>
      <c r="LC800" s="27"/>
      <c r="LD800" s="168"/>
      <c r="LE800" s="27"/>
      <c r="LF800" s="27"/>
      <c r="LG800" s="27"/>
      <c r="LH800" s="27"/>
      <c r="LI800" s="27"/>
      <c r="LJ800" s="27"/>
      <c r="LK800" s="27"/>
      <c r="LL800" s="173"/>
      <c r="LM800" s="27"/>
      <c r="LN800" s="27"/>
      <c r="LO800" s="27"/>
      <c r="LP800" s="50"/>
      <c r="LQ800" s="27"/>
      <c r="LR800" s="168"/>
      <c r="LS800" s="29"/>
      <c r="LU800" s="167"/>
      <c r="LV800" s="27"/>
      <c r="LW800" s="29"/>
      <c r="LX800" s="27"/>
      <c r="LY800" s="137"/>
      <c r="LZ800" s="137"/>
      <c r="MA800" s="137"/>
      <c r="MB800" s="137"/>
      <c r="MC800" s="137"/>
      <c r="MD800" s="50"/>
      <c r="ME800" s="27"/>
      <c r="MF800" s="168"/>
      <c r="MG800" s="29"/>
      <c r="MI800" s="167"/>
      <c r="MJ800" s="27"/>
      <c r="MK800" s="29"/>
      <c r="ML800" s="27"/>
      <c r="MM800" s="137"/>
      <c r="MN800" s="137"/>
      <c r="MO800" s="137"/>
      <c r="MP800" s="137"/>
      <c r="MQ800" s="137"/>
      <c r="MR800" s="50"/>
      <c r="MS800" s="27"/>
      <c r="MT800" s="168"/>
      <c r="MU800" s="29"/>
      <c r="MW800" s="167"/>
      <c r="MX800" s="27"/>
      <c r="MY800" s="29"/>
      <c r="MZ800" s="27"/>
      <c r="NA800" s="137"/>
      <c r="NB800" s="137"/>
      <c r="NC800" s="137"/>
      <c r="ND800" s="137"/>
      <c r="NE800" s="137"/>
      <c r="NF800" s="50"/>
      <c r="NG800" s="27"/>
      <c r="NH800" s="168"/>
      <c r="NI800" s="29"/>
      <c r="NK800" s="167"/>
      <c r="NL800" s="27"/>
      <c r="NM800" s="29"/>
      <c r="NN800" s="27"/>
      <c r="NO800" s="137"/>
      <c r="NP800" s="137"/>
      <c r="NQ800" s="137"/>
      <c r="NR800" s="137"/>
      <c r="NS800" s="137"/>
      <c r="NT800" s="50"/>
    </row>
    <row r="801" spans="1:384" x14ac:dyDescent="0.2">
      <c r="A801" s="175" t="s">
        <v>44</v>
      </c>
      <c r="B801" s="218"/>
      <c r="C801" s="40"/>
      <c r="D801" s="40"/>
      <c r="E801" s="40"/>
      <c r="F801" s="140"/>
      <c r="G801" s="140"/>
      <c r="H801" s="178"/>
      <c r="I801" s="326" t="e">
        <f>I797+#REF!*100+#REF!*100</f>
        <v>#REF!</v>
      </c>
      <c r="J801" s="326"/>
      <c r="K801" s="113"/>
      <c r="L801" s="44"/>
      <c r="M801" s="332" t="s">
        <v>742</v>
      </c>
      <c r="N801" s="332"/>
      <c r="O801" s="44" t="e">
        <f>O797+#REF!+#REF!</f>
        <v>#REF!</v>
      </c>
      <c r="P801" s="44"/>
      <c r="Q801" s="45"/>
      <c r="R801" s="45"/>
      <c r="S801" s="45"/>
      <c r="T801" s="35"/>
      <c r="U801" s="27"/>
      <c r="V801" s="183"/>
      <c r="W801" s="327"/>
      <c r="X801" s="327"/>
      <c r="Y801" s="167"/>
      <c r="Z801" s="27"/>
      <c r="AA801" s="29"/>
      <c r="AB801" s="27"/>
      <c r="AC801" s="137"/>
      <c r="AD801" s="137"/>
      <c r="AE801" s="137"/>
      <c r="AF801" s="137"/>
      <c r="AG801" s="137"/>
      <c r="AH801" s="50"/>
      <c r="AI801" s="27"/>
      <c r="AJ801" s="168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50"/>
      <c r="AW801" s="27"/>
      <c r="AX801" s="168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50"/>
      <c r="BK801" s="50"/>
      <c r="BL801" s="50"/>
      <c r="BM801" s="50"/>
      <c r="BN801" s="50"/>
      <c r="BO801" s="50"/>
      <c r="BP801" s="50"/>
      <c r="BQ801" s="50"/>
      <c r="BR801" s="50"/>
      <c r="BS801" s="50"/>
      <c r="BT801" s="50"/>
      <c r="BU801" s="50"/>
      <c r="BV801" s="50"/>
      <c r="BW801" s="50"/>
      <c r="BX801" s="50"/>
      <c r="BY801" s="27"/>
      <c r="BZ801" s="168"/>
      <c r="CA801" s="29"/>
      <c r="CE801" s="27"/>
      <c r="CF801" s="27"/>
      <c r="CG801" s="27"/>
      <c r="CH801" s="169"/>
      <c r="CJ801" s="27"/>
      <c r="CK801" s="167"/>
      <c r="CL801" s="50"/>
      <c r="CM801" s="27"/>
      <c r="CN801" s="168"/>
      <c r="CO801" s="29"/>
      <c r="CP801" s="27"/>
      <c r="CQ801" s="27"/>
      <c r="CR801" s="27"/>
      <c r="CS801" s="27"/>
      <c r="CT801" s="27"/>
      <c r="CU801" s="27"/>
      <c r="CV801" s="170"/>
      <c r="CX801" s="27"/>
      <c r="CY801" s="167"/>
      <c r="CZ801" s="50"/>
      <c r="DA801" s="58"/>
      <c r="DB801" s="50"/>
      <c r="DC801" s="50"/>
      <c r="DD801" s="50"/>
      <c r="DE801" s="50"/>
      <c r="DF801" s="50"/>
      <c r="DG801" s="50"/>
      <c r="DH801" s="50"/>
      <c r="DI801" s="50"/>
      <c r="DJ801" s="171"/>
      <c r="DK801" s="50"/>
      <c r="DL801" s="50"/>
      <c r="DM801" s="50"/>
      <c r="DN801" s="50"/>
      <c r="DO801" s="27"/>
      <c r="DP801" s="168"/>
      <c r="DQ801" s="29"/>
      <c r="DR801" s="27"/>
      <c r="DS801" s="27"/>
      <c r="DT801" s="27"/>
      <c r="DU801" s="27"/>
      <c r="DV801" s="27"/>
      <c r="DW801" s="27"/>
      <c r="DX801" s="170"/>
      <c r="DZ801" s="27"/>
      <c r="EA801" s="167"/>
      <c r="EB801" s="50"/>
      <c r="EC801" s="27"/>
      <c r="ED801" s="183"/>
      <c r="EE801" s="327"/>
      <c r="EF801" s="327"/>
      <c r="EG801" s="167"/>
      <c r="EH801" s="27"/>
      <c r="EI801" s="29"/>
      <c r="EJ801" s="27"/>
      <c r="EK801" s="137"/>
      <c r="EL801" s="137"/>
      <c r="EM801" s="137"/>
      <c r="EN801" s="137"/>
      <c r="EO801" s="137"/>
      <c r="EP801" s="50"/>
      <c r="EQ801" s="27"/>
      <c r="ER801" s="168"/>
      <c r="ES801" s="27"/>
      <c r="ET801" s="27"/>
      <c r="EU801" s="27"/>
      <c r="EV801" s="27"/>
      <c r="EW801" s="27"/>
      <c r="EX801" s="27"/>
      <c r="EY801" s="27"/>
      <c r="EZ801" s="27"/>
      <c r="FA801" s="27"/>
      <c r="FB801" s="27"/>
      <c r="FC801" s="27"/>
      <c r="FD801" s="50"/>
      <c r="HW801" s="50"/>
      <c r="IY801" s="33"/>
      <c r="IZ801" s="168"/>
      <c r="JA801" s="29"/>
      <c r="JB801" s="27"/>
      <c r="JC801" s="27"/>
      <c r="JD801" s="27"/>
      <c r="JE801" s="27"/>
      <c r="JF801" s="27"/>
      <c r="JG801" s="27"/>
      <c r="JH801" s="172"/>
      <c r="JJ801" s="27"/>
      <c r="JK801" s="167"/>
      <c r="JL801" s="50"/>
      <c r="JM801" s="27"/>
      <c r="JN801" s="168"/>
      <c r="JO801" s="29"/>
      <c r="JS801" s="27"/>
      <c r="JT801" s="27"/>
      <c r="JU801" s="27"/>
      <c r="JV801" s="27"/>
      <c r="JX801" s="27"/>
      <c r="JY801" s="167"/>
      <c r="JZ801" s="50"/>
      <c r="KA801" s="50"/>
      <c r="KB801" s="168"/>
      <c r="KC801" s="29"/>
      <c r="KD801" s="27"/>
      <c r="KE801" s="27"/>
      <c r="KF801" s="27"/>
      <c r="KG801" s="27"/>
      <c r="KH801" s="27"/>
      <c r="KI801" s="27"/>
      <c r="KJ801" s="172"/>
      <c r="KL801" s="27"/>
      <c r="KM801" s="167"/>
      <c r="KN801" s="50"/>
      <c r="KO801" s="27"/>
      <c r="KP801" s="168"/>
      <c r="KQ801" s="29"/>
      <c r="KU801" s="27"/>
      <c r="KV801" s="27"/>
      <c r="KW801" s="27"/>
      <c r="KX801" s="27"/>
      <c r="KZ801" s="27"/>
      <c r="LA801" s="167"/>
      <c r="LB801" s="50"/>
      <c r="LC801" s="27"/>
      <c r="LD801" s="168"/>
      <c r="LE801" s="27"/>
      <c r="LF801" s="27"/>
      <c r="LG801" s="27"/>
      <c r="LH801" s="27"/>
      <c r="LI801" s="27"/>
      <c r="LJ801" s="27"/>
      <c r="LK801" s="27"/>
      <c r="LL801" s="173"/>
      <c r="LM801" s="27"/>
      <c r="LN801" s="27"/>
      <c r="LO801" s="27"/>
      <c r="LP801" s="50"/>
      <c r="LQ801" s="27"/>
      <c r="LR801" s="183"/>
      <c r="LS801" s="327"/>
      <c r="LT801" s="327"/>
      <c r="LU801" s="167"/>
      <c r="LV801" s="27"/>
      <c r="LW801" s="29"/>
      <c r="LX801" s="27"/>
      <c r="LY801" s="137"/>
      <c r="LZ801" s="137"/>
      <c r="MA801" s="137"/>
      <c r="MB801" s="137"/>
      <c r="MC801" s="137"/>
      <c r="MD801" s="50"/>
      <c r="ME801" s="27"/>
      <c r="MF801" s="183"/>
      <c r="MG801" s="327"/>
      <c r="MH801" s="327"/>
      <c r="MI801" s="167"/>
      <c r="MJ801" s="27"/>
      <c r="MK801" s="29"/>
      <c r="ML801" s="27"/>
      <c r="MM801" s="137"/>
      <c r="MN801" s="137"/>
      <c r="MO801" s="137"/>
      <c r="MP801" s="137"/>
      <c r="MQ801" s="137"/>
      <c r="MR801" s="50"/>
      <c r="MS801" s="27"/>
      <c r="MT801" s="183"/>
      <c r="MU801" s="327"/>
      <c r="MV801" s="327"/>
      <c r="MW801" s="167"/>
      <c r="MX801" s="27"/>
      <c r="MY801" s="29"/>
      <c r="MZ801" s="27"/>
      <c r="NA801" s="137"/>
      <c r="NB801" s="137"/>
      <c r="NC801" s="137"/>
      <c r="ND801" s="137"/>
      <c r="NE801" s="137"/>
      <c r="NF801" s="50"/>
      <c r="NG801" s="27"/>
      <c r="NH801" s="183"/>
      <c r="NI801" s="327"/>
      <c r="NJ801" s="327"/>
      <c r="NK801" s="167"/>
      <c r="NL801" s="27"/>
      <c r="NM801" s="29"/>
      <c r="NN801" s="27"/>
      <c r="NO801" s="137"/>
      <c r="NP801" s="137"/>
      <c r="NQ801" s="137"/>
      <c r="NR801" s="137"/>
      <c r="NS801" s="137"/>
      <c r="NT801" s="50"/>
    </row>
    <row r="802" spans="1:384" x14ac:dyDescent="0.2">
      <c r="A802" s="17"/>
      <c r="B802" s="39"/>
      <c r="C802" s="40"/>
      <c r="D802" s="40"/>
      <c r="E802" s="40"/>
      <c r="F802" s="140"/>
      <c r="G802" s="140"/>
      <c r="H802" s="178"/>
      <c r="I802" s="326"/>
      <c r="J802" s="326"/>
      <c r="K802" s="113"/>
      <c r="L802" s="44"/>
      <c r="M802" s="326" t="s">
        <v>45</v>
      </c>
      <c r="N802" s="326"/>
      <c r="O802" s="44" t="e">
        <f>K798+#REF!+#REF!</f>
        <v>#REF!</v>
      </c>
      <c r="P802" s="44"/>
      <c r="Q802" s="45"/>
      <c r="R802" s="45"/>
      <c r="S802" s="45"/>
      <c r="T802" s="35"/>
      <c r="U802" s="27"/>
      <c r="V802" s="183"/>
      <c r="W802" s="29"/>
      <c r="Y802" s="167"/>
      <c r="Z802" s="27"/>
      <c r="AA802" s="29"/>
      <c r="AB802" s="27"/>
      <c r="AC802" s="137"/>
      <c r="AD802" s="137"/>
      <c r="AE802" s="137"/>
      <c r="AF802" s="137"/>
      <c r="AG802" s="137"/>
      <c r="AH802" s="50"/>
      <c r="AI802" s="27"/>
      <c r="AJ802" s="168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50"/>
      <c r="AW802" s="27"/>
      <c r="AX802" s="168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50"/>
      <c r="BK802" s="50"/>
      <c r="BL802" s="50"/>
      <c r="BM802" s="50"/>
      <c r="BN802" s="50"/>
      <c r="BO802" s="50"/>
      <c r="BP802" s="50"/>
      <c r="BQ802" s="50"/>
      <c r="BR802" s="50"/>
      <c r="BS802" s="50"/>
      <c r="BT802" s="50"/>
      <c r="BU802" s="50"/>
      <c r="BV802" s="50"/>
      <c r="BW802" s="50"/>
      <c r="BX802" s="50"/>
      <c r="BY802" s="27"/>
      <c r="BZ802" s="168"/>
      <c r="CA802" s="29"/>
      <c r="CE802" s="27"/>
      <c r="CF802" s="27"/>
      <c r="CG802" s="27"/>
      <c r="CH802" s="169"/>
      <c r="CJ802" s="27"/>
      <c r="CK802" s="167"/>
      <c r="CL802" s="50"/>
      <c r="CM802" s="27"/>
      <c r="CN802" s="168"/>
      <c r="CO802" s="29"/>
      <c r="CP802" s="27"/>
      <c r="CQ802" s="27"/>
      <c r="CR802" s="27"/>
      <c r="CS802" s="27"/>
      <c r="CT802" s="27"/>
      <c r="CU802" s="27"/>
      <c r="CV802" s="170"/>
      <c r="CX802" s="27"/>
      <c r="CY802" s="167"/>
      <c r="CZ802" s="50"/>
      <c r="DA802" s="58"/>
      <c r="DB802" s="50"/>
      <c r="DC802" s="50"/>
      <c r="DD802" s="50"/>
      <c r="DE802" s="50"/>
      <c r="DF802" s="50"/>
      <c r="DG802" s="50"/>
      <c r="DH802" s="50"/>
      <c r="DI802" s="50"/>
      <c r="DJ802" s="171"/>
      <c r="DK802" s="50"/>
      <c r="DL802" s="50"/>
      <c r="DM802" s="50"/>
      <c r="DN802" s="50"/>
      <c r="DO802" s="27"/>
      <c r="DP802" s="168"/>
      <c r="DQ802" s="29"/>
      <c r="DR802" s="27"/>
      <c r="DS802" s="27"/>
      <c r="DT802" s="27"/>
      <c r="DU802" s="27"/>
      <c r="DV802" s="27"/>
      <c r="DW802" s="27"/>
      <c r="DX802" s="170"/>
      <c r="DZ802" s="27"/>
      <c r="EA802" s="167"/>
      <c r="EB802" s="50"/>
      <c r="EC802" s="27"/>
      <c r="ED802" s="183"/>
      <c r="EE802" s="29"/>
      <c r="EG802" s="167"/>
      <c r="EH802" s="27"/>
      <c r="EI802" s="29"/>
      <c r="EJ802" s="27"/>
      <c r="EK802" s="137"/>
      <c r="EL802" s="137"/>
      <c r="EM802" s="137"/>
      <c r="EN802" s="137"/>
      <c r="EO802" s="137"/>
      <c r="EP802" s="50"/>
      <c r="EQ802" s="27"/>
      <c r="ER802" s="168"/>
      <c r="ES802" s="27"/>
      <c r="ET802" s="27"/>
      <c r="EU802" s="27"/>
      <c r="EV802" s="27"/>
      <c r="EW802" s="27"/>
      <c r="EX802" s="27"/>
      <c r="EY802" s="27"/>
      <c r="EZ802" s="27"/>
      <c r="FA802" s="27"/>
      <c r="FB802" s="27"/>
      <c r="FC802" s="27"/>
      <c r="FD802" s="50"/>
      <c r="HW802" s="50"/>
      <c r="IY802" s="33"/>
      <c r="IZ802" s="168"/>
      <c r="JA802" s="29"/>
      <c r="JB802" s="27"/>
      <c r="JC802" s="27"/>
      <c r="JD802" s="27"/>
      <c r="JE802" s="27"/>
      <c r="JF802" s="27"/>
      <c r="JG802" s="27"/>
      <c r="JH802" s="172"/>
      <c r="JJ802" s="27"/>
      <c r="JK802" s="167"/>
      <c r="JL802" s="50"/>
      <c r="JM802" s="27"/>
      <c r="JN802" s="168"/>
      <c r="JO802" s="29"/>
      <c r="JS802" s="27"/>
      <c r="JT802" s="27"/>
      <c r="JU802" s="27"/>
      <c r="JV802" s="27"/>
      <c r="JX802" s="27"/>
      <c r="JY802" s="167"/>
      <c r="JZ802" s="50"/>
      <c r="KA802" s="50"/>
      <c r="KB802" s="168"/>
      <c r="KC802" s="29"/>
      <c r="KD802" s="27"/>
      <c r="KE802" s="27"/>
      <c r="KF802" s="27"/>
      <c r="KG802" s="27"/>
      <c r="KH802" s="27"/>
      <c r="KI802" s="27"/>
      <c r="KJ802" s="172"/>
      <c r="KL802" s="27"/>
      <c r="KM802" s="167"/>
      <c r="KN802" s="50"/>
      <c r="KO802" s="27"/>
      <c r="KP802" s="168"/>
      <c r="KQ802" s="29"/>
      <c r="KU802" s="27"/>
      <c r="KV802" s="27"/>
      <c r="KW802" s="27"/>
      <c r="KX802" s="27"/>
      <c r="KZ802" s="27"/>
      <c r="LA802" s="167"/>
      <c r="LB802" s="50"/>
      <c r="LC802" s="27"/>
      <c r="LD802" s="168"/>
      <c r="LE802" s="27"/>
      <c r="LF802" s="27"/>
      <c r="LG802" s="27"/>
      <c r="LH802" s="27"/>
      <c r="LI802" s="27"/>
      <c r="LJ802" s="27"/>
      <c r="LK802" s="27"/>
      <c r="LL802" s="173"/>
      <c r="LM802" s="27"/>
      <c r="LN802" s="27"/>
      <c r="LO802" s="27"/>
      <c r="LP802" s="50"/>
      <c r="LQ802" s="27"/>
      <c r="LR802" s="183"/>
      <c r="LS802" s="29"/>
      <c r="LU802" s="167"/>
      <c r="LV802" s="27"/>
      <c r="LW802" s="29"/>
      <c r="LX802" s="27"/>
      <c r="LY802" s="137"/>
      <c r="LZ802" s="137"/>
      <c r="MA802" s="137"/>
      <c r="MB802" s="137"/>
      <c r="MC802" s="137"/>
      <c r="MD802" s="50"/>
      <c r="ME802" s="27"/>
      <c r="MF802" s="183"/>
      <c r="MG802" s="29"/>
      <c r="MI802" s="167"/>
      <c r="MJ802" s="27"/>
      <c r="MK802" s="29"/>
      <c r="ML802" s="27"/>
      <c r="MM802" s="137"/>
      <c r="MN802" s="137"/>
      <c r="MO802" s="137"/>
      <c r="MP802" s="137"/>
      <c r="MQ802" s="137"/>
      <c r="MR802" s="50"/>
      <c r="MS802" s="27"/>
      <c r="MT802" s="183"/>
      <c r="MU802" s="29"/>
      <c r="MW802" s="167"/>
      <c r="MX802" s="27"/>
      <c r="MY802" s="29"/>
      <c r="MZ802" s="27"/>
      <c r="NA802" s="137"/>
      <c r="NB802" s="137"/>
      <c r="NC802" s="137"/>
      <c r="ND802" s="137"/>
      <c r="NE802" s="137"/>
      <c r="NF802" s="50"/>
      <c r="NG802" s="27"/>
      <c r="NH802" s="183"/>
      <c r="NI802" s="29"/>
      <c r="NK802" s="167"/>
      <c r="NL802" s="27"/>
      <c r="NM802" s="29"/>
      <c r="NN802" s="27"/>
      <c r="NO802" s="137"/>
      <c r="NP802" s="137"/>
      <c r="NQ802" s="137"/>
      <c r="NR802" s="137"/>
      <c r="NS802" s="137"/>
      <c r="NT802" s="50"/>
    </row>
    <row r="803" spans="1:384" x14ac:dyDescent="0.2">
      <c r="A803" s="17"/>
      <c r="B803" s="39"/>
      <c r="C803" s="40"/>
      <c r="D803" s="40"/>
      <c r="E803" s="40"/>
      <c r="F803" s="140"/>
      <c r="G803" s="140"/>
      <c r="H803" s="178"/>
      <c r="I803" s="326"/>
      <c r="J803" s="326"/>
      <c r="K803" s="113"/>
      <c r="L803" s="44"/>
      <c r="M803" s="332" t="s">
        <v>749</v>
      </c>
      <c r="N803" s="332"/>
      <c r="O803" s="66" t="e">
        <f>N798+#REF!+#REF!</f>
        <v>#REF!</v>
      </c>
      <c r="P803" s="66"/>
      <c r="Q803" s="113" t="e">
        <f>O803/I801</f>
        <v>#REF!</v>
      </c>
      <c r="R803" s="45"/>
      <c r="S803" s="45"/>
      <c r="T803" s="35"/>
      <c r="U803" s="27"/>
      <c r="V803" s="168"/>
      <c r="W803" s="327"/>
      <c r="X803" s="327"/>
      <c r="Y803" s="167"/>
      <c r="Z803" s="27"/>
      <c r="AA803" s="29"/>
      <c r="AB803" s="27"/>
      <c r="AC803" s="137"/>
      <c r="AD803" s="137"/>
      <c r="AE803" s="137"/>
      <c r="AF803" s="137"/>
      <c r="AG803" s="137"/>
      <c r="AH803" s="50"/>
      <c r="AI803" s="27"/>
      <c r="AJ803" s="168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50"/>
      <c r="AW803" s="27"/>
      <c r="AX803" s="168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50"/>
      <c r="BK803" s="50"/>
      <c r="BL803" s="50"/>
      <c r="BM803" s="50"/>
      <c r="BN803" s="50"/>
      <c r="BO803" s="50"/>
      <c r="BP803" s="50"/>
      <c r="BQ803" s="50"/>
      <c r="BR803" s="50"/>
      <c r="BS803" s="50"/>
      <c r="BT803" s="50"/>
      <c r="BU803" s="50"/>
      <c r="BV803" s="50"/>
      <c r="BW803" s="50"/>
      <c r="BX803" s="50"/>
      <c r="BY803" s="27"/>
      <c r="BZ803" s="168"/>
      <c r="CA803" s="29"/>
      <c r="CB803" s="27"/>
      <c r="CC803" s="27"/>
      <c r="CD803" s="27"/>
      <c r="CE803" s="27"/>
      <c r="CF803" s="27"/>
      <c r="CG803" s="27"/>
      <c r="CH803" s="187"/>
      <c r="CJ803" s="27"/>
      <c r="CK803" s="167"/>
      <c r="CL803" s="50"/>
      <c r="CM803" s="27"/>
      <c r="CN803" s="168"/>
      <c r="CO803" s="29"/>
      <c r="CP803" s="27"/>
      <c r="CQ803" s="27"/>
      <c r="CR803" s="27"/>
      <c r="CS803" s="27"/>
      <c r="CT803" s="27"/>
      <c r="CU803" s="27"/>
      <c r="CV803" s="170"/>
      <c r="CX803" s="27"/>
      <c r="CY803" s="167"/>
      <c r="CZ803" s="50"/>
      <c r="DA803" s="58"/>
      <c r="DB803" s="50"/>
      <c r="DC803" s="50"/>
      <c r="DD803" s="50"/>
      <c r="DE803" s="50"/>
      <c r="DF803" s="50"/>
      <c r="DG803" s="50"/>
      <c r="DH803" s="50"/>
      <c r="DI803" s="50"/>
      <c r="DJ803" s="171"/>
      <c r="DK803" s="50"/>
      <c r="DL803" s="50"/>
      <c r="DM803" s="50"/>
      <c r="DN803" s="50"/>
      <c r="DO803" s="27"/>
      <c r="DP803" s="168"/>
      <c r="DQ803" s="29"/>
      <c r="DR803" s="27"/>
      <c r="DS803" s="27"/>
      <c r="DT803" s="27"/>
      <c r="DU803" s="27"/>
      <c r="DV803" s="27"/>
      <c r="DW803" s="27"/>
      <c r="DX803" s="170"/>
      <c r="DZ803" s="27"/>
      <c r="EA803" s="167"/>
      <c r="EB803" s="50"/>
      <c r="EC803" s="27"/>
      <c r="ED803" s="168"/>
      <c r="EE803" s="327"/>
      <c r="EF803" s="327"/>
      <c r="EG803" s="167"/>
      <c r="EH803" s="27"/>
      <c r="EI803" s="29"/>
      <c r="EJ803" s="27"/>
      <c r="EK803" s="137"/>
      <c r="EL803" s="137"/>
      <c r="EM803" s="137"/>
      <c r="EN803" s="137"/>
      <c r="EO803" s="137"/>
      <c r="EP803" s="50"/>
      <c r="EQ803" s="27"/>
      <c r="ER803" s="168"/>
      <c r="ES803" s="27"/>
      <c r="ET803" s="27"/>
      <c r="EU803" s="27"/>
      <c r="EV803" s="27"/>
      <c r="EW803" s="27"/>
      <c r="EX803" s="27"/>
      <c r="EY803" s="27"/>
      <c r="EZ803" s="27"/>
      <c r="FA803" s="27"/>
      <c r="FB803" s="27"/>
      <c r="FC803" s="27"/>
      <c r="FD803" s="50"/>
      <c r="HW803" s="50"/>
      <c r="IY803" s="33"/>
      <c r="IZ803" s="168"/>
      <c r="JA803" s="29"/>
      <c r="JB803" s="27"/>
      <c r="JC803" s="27"/>
      <c r="JD803" s="27"/>
      <c r="JE803" s="27"/>
      <c r="JF803" s="27"/>
      <c r="JG803" s="27"/>
      <c r="JH803" s="172"/>
      <c r="JJ803" s="27"/>
      <c r="JK803" s="167"/>
      <c r="JL803" s="50"/>
      <c r="JM803" s="27"/>
      <c r="JN803" s="168"/>
      <c r="JO803" s="29"/>
      <c r="JP803" s="27"/>
      <c r="JQ803" s="27"/>
      <c r="JR803" s="27"/>
      <c r="JS803" s="27"/>
      <c r="JT803" s="27"/>
      <c r="JU803" s="27"/>
      <c r="JV803" s="188"/>
      <c r="JX803" s="27"/>
      <c r="JY803" s="167"/>
      <c r="JZ803" s="50"/>
      <c r="KA803" s="50"/>
      <c r="KB803" s="168"/>
      <c r="KC803" s="29"/>
      <c r="KD803" s="27"/>
      <c r="KE803" s="27"/>
      <c r="KF803" s="27"/>
      <c r="KG803" s="27"/>
      <c r="KH803" s="27"/>
      <c r="KI803" s="27"/>
      <c r="KJ803" s="172"/>
      <c r="KL803" s="27"/>
      <c r="KM803" s="167"/>
      <c r="KN803" s="50"/>
      <c r="KO803" s="27"/>
      <c r="KP803" s="168"/>
      <c r="KQ803" s="29"/>
      <c r="KR803" s="27"/>
      <c r="KS803" s="27"/>
      <c r="KT803" s="27"/>
      <c r="KU803" s="27"/>
      <c r="KV803" s="27"/>
      <c r="KW803" s="27"/>
      <c r="KX803" s="188"/>
      <c r="KZ803" s="27"/>
      <c r="LA803" s="167"/>
      <c r="LB803" s="50"/>
      <c r="LC803" s="27"/>
      <c r="LD803" s="168"/>
      <c r="LE803" s="27"/>
      <c r="LF803" s="27"/>
      <c r="LG803" s="27"/>
      <c r="LH803" s="27"/>
      <c r="LI803" s="27"/>
      <c r="LJ803" s="27"/>
      <c r="LK803" s="27"/>
      <c r="LL803" s="173"/>
      <c r="LM803" s="27"/>
      <c r="LN803" s="27"/>
      <c r="LO803" s="27"/>
      <c r="LP803" s="50"/>
      <c r="LQ803" s="27"/>
      <c r="LR803" s="168"/>
      <c r="LS803" s="327"/>
      <c r="LT803" s="327"/>
      <c r="LU803" s="167"/>
      <c r="LV803" s="27"/>
      <c r="LW803" s="29"/>
      <c r="LX803" s="27"/>
      <c r="LY803" s="137"/>
      <c r="LZ803" s="137"/>
      <c r="MA803" s="137"/>
      <c r="MB803" s="137"/>
      <c r="MC803" s="137"/>
      <c r="MD803" s="50"/>
      <c r="ME803" s="27"/>
      <c r="MF803" s="168"/>
      <c r="MG803" s="327"/>
      <c r="MH803" s="327"/>
      <c r="MI803" s="167"/>
      <c r="MJ803" s="27"/>
      <c r="MK803" s="29"/>
      <c r="ML803" s="27"/>
      <c r="MM803" s="137"/>
      <c r="MN803" s="137"/>
      <c r="MO803" s="137"/>
      <c r="MP803" s="137"/>
      <c r="MQ803" s="137"/>
      <c r="MR803" s="50"/>
      <c r="MS803" s="27"/>
      <c r="MT803" s="168"/>
      <c r="MU803" s="327"/>
      <c r="MV803" s="327"/>
      <c r="MW803" s="167"/>
      <c r="MX803" s="27"/>
      <c r="MY803" s="29"/>
      <c r="MZ803" s="27"/>
      <c r="NA803" s="137"/>
      <c r="NB803" s="137"/>
      <c r="NC803" s="137"/>
      <c r="ND803" s="137"/>
      <c r="NE803" s="137"/>
      <c r="NF803" s="50"/>
      <c r="NG803" s="27"/>
      <c r="NH803" s="168"/>
      <c r="NI803" s="327"/>
      <c r="NJ803" s="327"/>
      <c r="NK803" s="167"/>
      <c r="NL803" s="27"/>
      <c r="NM803" s="29"/>
      <c r="NN803" s="27"/>
      <c r="NO803" s="137"/>
      <c r="NP803" s="137"/>
      <c r="NQ803" s="137"/>
      <c r="NR803" s="137"/>
      <c r="NS803" s="137"/>
      <c r="NT803" s="50"/>
    </row>
    <row r="804" spans="1:384" x14ac:dyDescent="0.2">
      <c r="A804" s="184"/>
      <c r="B804" s="140"/>
      <c r="C804" s="140"/>
      <c r="D804" s="140"/>
      <c r="E804" s="140"/>
      <c r="F804" s="140"/>
      <c r="G804" s="140"/>
      <c r="H804" s="140"/>
      <c r="I804" s="263"/>
      <c r="J804" s="264"/>
      <c r="K804" s="265"/>
      <c r="L804" s="266"/>
      <c r="M804" s="29"/>
      <c r="N804" s="27"/>
      <c r="O804" s="137"/>
      <c r="P804" s="137"/>
      <c r="Q804" s="137"/>
      <c r="R804" s="137"/>
      <c r="S804" s="137"/>
      <c r="T804" s="50"/>
      <c r="U804" s="27"/>
      <c r="V804" s="168"/>
      <c r="W804" s="29"/>
      <c r="Y804" s="167"/>
      <c r="Z804" s="27"/>
      <c r="AA804" s="29"/>
      <c r="AB804" s="27"/>
      <c r="AC804" s="137"/>
      <c r="AD804" s="137"/>
      <c r="AE804" s="137"/>
      <c r="AF804" s="137"/>
      <c r="AG804" s="137"/>
      <c r="AH804" s="50"/>
      <c r="AI804" s="27"/>
      <c r="AJ804" s="168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50"/>
      <c r="AW804" s="27"/>
      <c r="AX804" s="168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50"/>
      <c r="BK804" s="50"/>
      <c r="BL804" s="50"/>
      <c r="BM804" s="50"/>
      <c r="BN804" s="50"/>
      <c r="BO804" s="50"/>
      <c r="BP804" s="50"/>
      <c r="BQ804" s="50"/>
      <c r="BR804" s="50"/>
      <c r="BS804" s="50"/>
      <c r="BT804" s="50"/>
      <c r="BU804" s="50"/>
      <c r="BV804" s="50"/>
      <c r="BW804" s="50"/>
      <c r="BX804" s="50"/>
      <c r="BY804" s="27"/>
      <c r="BZ804" s="168"/>
      <c r="CA804" s="29"/>
      <c r="CB804" s="27"/>
      <c r="CC804" s="27"/>
      <c r="CD804" s="27"/>
      <c r="CE804" s="27"/>
      <c r="CF804" s="27"/>
      <c r="CG804" s="27"/>
      <c r="CH804" s="187"/>
      <c r="CJ804" s="27"/>
      <c r="CK804" s="167"/>
      <c r="CL804" s="50"/>
      <c r="CM804" s="27"/>
      <c r="CN804" s="168"/>
      <c r="CO804" s="29"/>
      <c r="CP804" s="27"/>
      <c r="CQ804" s="27"/>
      <c r="CR804" s="27"/>
      <c r="CS804" s="27"/>
      <c r="CT804" s="27"/>
      <c r="CU804" s="27"/>
      <c r="CV804" s="170"/>
      <c r="CX804" s="27"/>
      <c r="CY804" s="167"/>
      <c r="CZ804" s="50"/>
      <c r="DA804" s="58"/>
      <c r="DB804" s="50"/>
      <c r="DC804" s="50"/>
      <c r="DD804" s="50"/>
      <c r="DE804" s="50"/>
      <c r="DF804" s="50"/>
      <c r="DG804" s="50"/>
      <c r="DH804" s="50"/>
      <c r="DI804" s="50"/>
      <c r="DJ804" s="171"/>
      <c r="DK804" s="50"/>
      <c r="DL804" s="50"/>
      <c r="DM804" s="50"/>
      <c r="DN804" s="50"/>
      <c r="DO804" s="27"/>
      <c r="DP804" s="168"/>
      <c r="DQ804" s="29"/>
      <c r="DR804" s="27"/>
      <c r="DS804" s="27"/>
      <c r="DT804" s="27"/>
      <c r="DU804" s="27"/>
      <c r="DV804" s="27"/>
      <c r="DW804" s="27"/>
      <c r="DX804" s="170"/>
      <c r="DZ804" s="27"/>
      <c r="EA804" s="167"/>
      <c r="EB804" s="50"/>
      <c r="EC804" s="27"/>
      <c r="ED804" s="168"/>
      <c r="EE804" s="29"/>
      <c r="EG804" s="167"/>
      <c r="EH804" s="27"/>
      <c r="EI804" s="29"/>
      <c r="EJ804" s="27"/>
      <c r="EK804" s="137"/>
      <c r="EL804" s="137"/>
      <c r="EM804" s="137"/>
      <c r="EN804" s="137"/>
      <c r="EO804" s="137"/>
      <c r="EP804" s="50"/>
      <c r="EQ804" s="27"/>
      <c r="ER804" s="168"/>
      <c r="ES804" s="27"/>
      <c r="ET804" s="27"/>
      <c r="EU804" s="27"/>
      <c r="EV804" s="27"/>
      <c r="EW804" s="27"/>
      <c r="EX804" s="27"/>
      <c r="EY804" s="27"/>
      <c r="EZ804" s="27"/>
      <c r="FA804" s="27"/>
      <c r="FB804" s="27"/>
      <c r="FC804" s="27"/>
      <c r="FD804" s="50"/>
      <c r="HW804" s="50"/>
      <c r="IY804" s="33"/>
      <c r="IZ804" s="168"/>
      <c r="JA804" s="29"/>
      <c r="JB804" s="27"/>
      <c r="JC804" s="27"/>
      <c r="JD804" s="27"/>
      <c r="JE804" s="27"/>
      <c r="JF804" s="27"/>
      <c r="JG804" s="27"/>
      <c r="JH804" s="172"/>
      <c r="JJ804" s="27"/>
      <c r="JK804" s="167"/>
      <c r="JL804" s="50"/>
      <c r="JM804" s="27"/>
      <c r="JN804" s="168"/>
      <c r="JO804" s="29"/>
      <c r="JP804" s="27"/>
      <c r="JQ804" s="27"/>
      <c r="JR804" s="27"/>
      <c r="JS804" s="27"/>
      <c r="JT804" s="27"/>
      <c r="JU804" s="27"/>
      <c r="JV804" s="188"/>
      <c r="JX804" s="27"/>
      <c r="JY804" s="167"/>
      <c r="JZ804" s="50"/>
      <c r="KA804" s="50"/>
      <c r="KB804" s="168"/>
      <c r="KC804" s="29"/>
      <c r="KD804" s="27"/>
      <c r="KE804" s="27"/>
      <c r="KF804" s="27"/>
      <c r="KG804" s="27"/>
      <c r="KH804" s="27"/>
      <c r="KI804" s="27"/>
      <c r="KJ804" s="172"/>
      <c r="KL804" s="27"/>
      <c r="KM804" s="167"/>
      <c r="KN804" s="50"/>
      <c r="KO804" s="27"/>
      <c r="KP804" s="168"/>
      <c r="KQ804" s="29"/>
      <c r="KR804" s="27"/>
      <c r="KS804" s="27"/>
      <c r="KT804" s="27"/>
      <c r="KU804" s="27"/>
      <c r="KV804" s="27"/>
      <c r="KW804" s="27"/>
      <c r="KX804" s="188"/>
      <c r="KZ804" s="27"/>
      <c r="LA804" s="167"/>
      <c r="LB804" s="50"/>
      <c r="LC804" s="27"/>
      <c r="LD804" s="168"/>
      <c r="LE804" s="27"/>
      <c r="LF804" s="27"/>
      <c r="LG804" s="27"/>
      <c r="LH804" s="27"/>
      <c r="LI804" s="27"/>
      <c r="LJ804" s="27"/>
      <c r="LK804" s="27"/>
      <c r="LL804" s="173"/>
      <c r="LM804" s="27"/>
      <c r="LN804" s="27"/>
      <c r="LO804" s="27"/>
      <c r="LP804" s="50"/>
      <c r="LQ804" s="27"/>
      <c r="LR804" s="168"/>
      <c r="LS804" s="29"/>
      <c r="LU804" s="167"/>
      <c r="LV804" s="27"/>
      <c r="LW804" s="29"/>
      <c r="LX804" s="27"/>
      <c r="LY804" s="137"/>
      <c r="LZ804" s="137"/>
      <c r="MA804" s="137"/>
      <c r="MB804" s="137"/>
      <c r="MC804" s="137"/>
      <c r="MD804" s="50"/>
      <c r="ME804" s="27"/>
      <c r="MF804" s="168"/>
      <c r="MG804" s="29"/>
      <c r="MI804" s="167"/>
      <c r="MJ804" s="27"/>
      <c r="MK804" s="29"/>
      <c r="ML804" s="27"/>
      <c r="MM804" s="137"/>
      <c r="MN804" s="137"/>
      <c r="MO804" s="137"/>
      <c r="MP804" s="137"/>
      <c r="MQ804" s="137"/>
      <c r="MR804" s="50"/>
      <c r="MS804" s="27"/>
      <c r="MT804" s="168"/>
      <c r="MU804" s="29"/>
      <c r="MW804" s="167"/>
      <c r="MX804" s="27"/>
      <c r="MY804" s="29"/>
      <c r="MZ804" s="27"/>
      <c r="NA804" s="137"/>
      <c r="NB804" s="137"/>
      <c r="NC804" s="137"/>
      <c r="ND804" s="137"/>
      <c r="NE804" s="137"/>
      <c r="NF804" s="50"/>
      <c r="NG804" s="27"/>
      <c r="NH804" s="168"/>
      <c r="NI804" s="29"/>
      <c r="NK804" s="167"/>
      <c r="NL804" s="27"/>
      <c r="NM804" s="29"/>
      <c r="NN804" s="27"/>
      <c r="NO804" s="137"/>
      <c r="NP804" s="137"/>
      <c r="NQ804" s="137"/>
      <c r="NR804" s="137"/>
      <c r="NS804" s="137"/>
      <c r="NT804" s="50"/>
    </row>
    <row r="805" spans="1:384" s="16" customFormat="1" x14ac:dyDescent="0.2">
      <c r="A805" s="1"/>
      <c r="B805" s="2"/>
      <c r="C805" s="200"/>
      <c r="D805" s="200"/>
      <c r="E805" s="200"/>
      <c r="F805" s="2"/>
      <c r="G805" s="2"/>
      <c r="H805" s="2"/>
      <c r="I805" s="361" t="s">
        <v>0</v>
      </c>
      <c r="J805" s="361"/>
      <c r="K805" s="361"/>
      <c r="L805" s="361"/>
      <c r="M805" s="208" t="s">
        <v>1</v>
      </c>
      <c r="N805" s="208"/>
      <c r="O805" s="208"/>
      <c r="P805" s="208"/>
      <c r="Q805" s="208"/>
      <c r="R805" s="208"/>
      <c r="S805" s="208"/>
      <c r="T805" s="208"/>
      <c r="U805" s="228"/>
      <c r="V805" s="229"/>
      <c r="W805" s="362" t="s">
        <v>796</v>
      </c>
      <c r="X805" s="362"/>
      <c r="Y805" s="362"/>
      <c r="Z805" s="362"/>
      <c r="AA805" s="228" t="s">
        <v>72</v>
      </c>
      <c r="AB805" s="228"/>
      <c r="AC805" s="228"/>
      <c r="AD805" s="228"/>
      <c r="AE805" s="228"/>
      <c r="AF805" s="228"/>
      <c r="AG805" s="228"/>
      <c r="AH805" s="228"/>
      <c r="AI805" s="208"/>
      <c r="AJ805" s="363" t="s">
        <v>797</v>
      </c>
      <c r="AK805" s="363"/>
      <c r="AL805" s="363"/>
      <c r="AM805" s="208" t="s">
        <v>1</v>
      </c>
      <c r="AN805" s="208"/>
      <c r="AO805" s="208"/>
      <c r="AP805" s="208"/>
      <c r="AQ805" s="208"/>
      <c r="AR805" s="208"/>
      <c r="AS805" s="208"/>
      <c r="AT805" s="208"/>
      <c r="AU805" s="208"/>
      <c r="AV805" s="208"/>
      <c r="AW805" s="208"/>
      <c r="AX805" s="364" t="s">
        <v>798</v>
      </c>
      <c r="AY805" s="364"/>
      <c r="AZ805" s="364"/>
      <c r="BA805" s="208" t="s">
        <v>1</v>
      </c>
      <c r="BB805" s="208"/>
      <c r="BC805" s="208"/>
      <c r="BD805" s="208"/>
      <c r="BE805" s="208"/>
      <c r="BF805" s="208"/>
      <c r="BG805" s="208"/>
      <c r="BH805" s="208"/>
      <c r="BI805" s="208"/>
      <c r="BJ805" s="208"/>
      <c r="BK805" s="208"/>
      <c r="BL805" s="364" t="s">
        <v>799</v>
      </c>
      <c r="BM805" s="364"/>
      <c r="BN805" s="364"/>
      <c r="BO805" s="208" t="s">
        <v>1</v>
      </c>
      <c r="BP805" s="208"/>
      <c r="BQ805" s="208"/>
      <c r="BR805" s="208"/>
      <c r="BS805" s="208"/>
      <c r="BT805" s="208"/>
      <c r="BU805" s="208"/>
      <c r="BV805" s="208"/>
      <c r="BW805" s="208"/>
      <c r="BX805" s="208"/>
      <c r="BY805" s="208"/>
      <c r="BZ805" s="364" t="s">
        <v>3</v>
      </c>
      <c r="CA805" s="364"/>
      <c r="CB805" s="364"/>
      <c r="CC805" s="208" t="s">
        <v>1</v>
      </c>
      <c r="CD805" s="208"/>
      <c r="CE805" s="208"/>
      <c r="CF805" s="208"/>
      <c r="CG805" s="208"/>
      <c r="CH805" s="208"/>
      <c r="CI805" s="208"/>
      <c r="CJ805" s="208"/>
      <c r="CK805" s="208"/>
      <c r="CL805" s="208"/>
      <c r="CM805" s="208"/>
      <c r="CN805" s="364" t="s">
        <v>2</v>
      </c>
      <c r="CO805" s="364"/>
      <c r="CP805" s="364"/>
      <c r="CQ805" s="208" t="s">
        <v>1</v>
      </c>
      <c r="CR805" s="208"/>
      <c r="CS805" s="208"/>
      <c r="CT805" s="208"/>
      <c r="CU805" s="208"/>
      <c r="CV805" s="208"/>
      <c r="CW805" s="208"/>
      <c r="CX805" s="208"/>
      <c r="CY805" s="208"/>
      <c r="CZ805" s="208"/>
      <c r="DA805" s="230"/>
      <c r="DB805" s="358" t="s">
        <v>800</v>
      </c>
      <c r="DC805" s="358"/>
      <c r="DD805" s="358"/>
      <c r="DE805" s="7" t="s">
        <v>73</v>
      </c>
      <c r="DF805" s="7"/>
      <c r="DG805" s="230"/>
      <c r="DH805" s="230"/>
      <c r="DI805" s="230"/>
      <c r="DJ805" s="230"/>
      <c r="DK805" s="230"/>
      <c r="DL805" s="230"/>
      <c r="DM805" s="230"/>
      <c r="DN805" s="230"/>
      <c r="DO805" s="230"/>
      <c r="DP805" s="358" t="s">
        <v>5</v>
      </c>
      <c r="DQ805" s="358"/>
      <c r="DR805" s="358"/>
      <c r="DS805" s="230" t="s">
        <v>4</v>
      </c>
      <c r="DT805" s="230"/>
      <c r="DU805" s="230"/>
      <c r="DV805" s="230"/>
      <c r="DW805" s="230"/>
      <c r="DX805" s="230"/>
      <c r="DY805" s="230"/>
      <c r="DZ805" s="230"/>
      <c r="EA805" s="230"/>
      <c r="EB805" s="230"/>
      <c r="EC805" s="230"/>
      <c r="ED805" s="231"/>
      <c r="EE805" s="359" t="s">
        <v>801</v>
      </c>
      <c r="EF805" s="359"/>
      <c r="EG805" s="359"/>
      <c r="EH805" s="359"/>
      <c r="EI805" s="230" t="s">
        <v>4</v>
      </c>
      <c r="EJ805" s="230"/>
      <c r="EK805" s="230"/>
      <c r="EL805" s="230"/>
      <c r="EM805" s="230"/>
      <c r="EN805" s="230"/>
      <c r="EO805" s="230"/>
      <c r="EP805" s="230"/>
      <c r="EQ805" s="230"/>
      <c r="ER805" s="358" t="s">
        <v>802</v>
      </c>
      <c r="ES805" s="358"/>
      <c r="ET805" s="358"/>
      <c r="EU805" s="230" t="s">
        <v>73</v>
      </c>
      <c r="EV805" s="230"/>
      <c r="EW805" s="230"/>
      <c r="EX805" s="230"/>
      <c r="EY805" s="230"/>
      <c r="EZ805" s="230"/>
      <c r="FA805" s="230"/>
      <c r="FB805" s="230"/>
      <c r="FC805" s="230"/>
      <c r="FD805" s="230"/>
      <c r="GG805" s="209"/>
      <c r="HW805" s="232"/>
      <c r="HX805" s="211"/>
      <c r="HY805" s="211"/>
      <c r="HZ805" s="211"/>
      <c r="IA805" s="211"/>
      <c r="IC805" s="355"/>
      <c r="ID805" s="355"/>
      <c r="IE805" s="355"/>
      <c r="IF805" s="356"/>
      <c r="IG805" s="356"/>
      <c r="IH805" s="356"/>
      <c r="IL805" s="211"/>
      <c r="IM805" s="211"/>
      <c r="IN805" s="211"/>
      <c r="IO805" s="211"/>
      <c r="IQ805" s="355"/>
      <c r="IR805" s="355"/>
      <c r="IS805" s="355"/>
      <c r="IT805" s="356"/>
      <c r="IU805" s="356"/>
      <c r="IV805" s="356"/>
      <c r="IY805" s="232"/>
      <c r="IZ805" s="360" t="s">
        <v>803</v>
      </c>
      <c r="JA805" s="360"/>
      <c r="JB805" s="360"/>
      <c r="JC805" s="232" t="s">
        <v>4</v>
      </c>
      <c r="JD805" s="232"/>
      <c r="JE805" s="232"/>
      <c r="JF805" s="232"/>
      <c r="JG805" s="232"/>
      <c r="JH805" s="232"/>
      <c r="JI805" s="232"/>
      <c r="JJ805" s="232"/>
      <c r="JK805" s="232"/>
      <c r="JL805" s="232"/>
      <c r="JM805" s="232"/>
      <c r="JN805" s="360" t="s">
        <v>804</v>
      </c>
      <c r="JO805" s="360"/>
      <c r="JP805" s="360"/>
      <c r="JQ805" s="232" t="s">
        <v>4</v>
      </c>
      <c r="JR805" s="232"/>
      <c r="JS805" s="232"/>
      <c r="JT805" s="232"/>
      <c r="JU805" s="232"/>
      <c r="JV805" s="232"/>
      <c r="JW805" s="232"/>
      <c r="JX805" s="232"/>
      <c r="JY805" s="232"/>
      <c r="JZ805" s="232"/>
      <c r="KA805" s="232"/>
      <c r="KB805" s="360" t="s">
        <v>805</v>
      </c>
      <c r="KC805" s="360"/>
      <c r="KD805" s="360"/>
      <c r="KE805" s="232" t="s">
        <v>4</v>
      </c>
      <c r="KF805" s="232"/>
      <c r="KG805" s="232"/>
      <c r="KH805" s="232"/>
      <c r="KI805" s="232"/>
      <c r="KJ805" s="232"/>
      <c r="KK805" s="232"/>
      <c r="KL805" s="232"/>
      <c r="KM805" s="232"/>
      <c r="KN805" s="232"/>
      <c r="KO805" s="232"/>
      <c r="KP805" s="360" t="s">
        <v>806</v>
      </c>
      <c r="KQ805" s="360"/>
      <c r="KR805" s="360"/>
      <c r="KS805" s="232" t="s">
        <v>4</v>
      </c>
      <c r="KT805" s="232"/>
      <c r="KU805" s="232"/>
      <c r="KV805" s="232"/>
      <c r="KW805" s="232"/>
      <c r="KX805" s="232"/>
      <c r="KY805" s="232"/>
      <c r="KZ805" s="232"/>
      <c r="LA805" s="232"/>
      <c r="LB805" s="232"/>
      <c r="LC805" s="232"/>
      <c r="LD805" s="360" t="s">
        <v>6</v>
      </c>
      <c r="LE805" s="360"/>
      <c r="LF805" s="360"/>
      <c r="LG805" s="232" t="s">
        <v>4</v>
      </c>
      <c r="LH805" s="232"/>
      <c r="LI805" s="232"/>
      <c r="LJ805" s="232"/>
      <c r="LK805" s="232"/>
      <c r="LL805" s="234"/>
      <c r="LM805" s="232"/>
      <c r="LN805" s="232"/>
      <c r="LO805" s="232"/>
      <c r="LP805" s="9"/>
      <c r="LQ805" s="232"/>
      <c r="LR805" s="233"/>
      <c r="LS805" s="357" t="s">
        <v>810</v>
      </c>
      <c r="LT805" s="357"/>
      <c r="LU805" s="357"/>
      <c r="LV805" s="357"/>
      <c r="LW805" s="232" t="s">
        <v>4</v>
      </c>
      <c r="LX805" s="232"/>
      <c r="LY805" s="232"/>
      <c r="LZ805" s="232"/>
      <c r="MA805" s="232"/>
      <c r="MB805" s="232"/>
      <c r="MC805" s="232"/>
      <c r="MD805" s="232"/>
      <c r="ME805" s="232"/>
      <c r="MF805" s="233"/>
      <c r="MG805" s="357" t="s">
        <v>809</v>
      </c>
      <c r="MH805" s="357"/>
      <c r="MI805" s="357"/>
      <c r="MJ805" s="357"/>
      <c r="MK805" s="232" t="s">
        <v>4</v>
      </c>
      <c r="ML805" s="232"/>
      <c r="MM805" s="232"/>
      <c r="MN805" s="232"/>
      <c r="MO805" s="232"/>
      <c r="MP805" s="232"/>
      <c r="MQ805" s="232"/>
      <c r="MR805" s="232"/>
      <c r="MS805" s="232"/>
      <c r="MT805" s="233"/>
      <c r="MU805" s="357" t="s">
        <v>808</v>
      </c>
      <c r="MV805" s="357"/>
      <c r="MW805" s="357"/>
      <c r="MX805" s="357"/>
      <c r="MY805" s="232" t="s">
        <v>4</v>
      </c>
      <c r="MZ805" s="232"/>
      <c r="NA805" s="232"/>
      <c r="NB805" s="232"/>
      <c r="NC805" s="232"/>
      <c r="ND805" s="232"/>
      <c r="NE805" s="232"/>
      <c r="NF805" s="232"/>
      <c r="NG805" s="232"/>
      <c r="NH805" s="233"/>
      <c r="NI805" s="357" t="s">
        <v>807</v>
      </c>
      <c r="NJ805" s="357"/>
      <c r="NK805" s="357"/>
      <c r="NL805" s="357"/>
      <c r="NM805" s="232" t="s">
        <v>4</v>
      </c>
      <c r="NN805" s="232"/>
      <c r="NO805" s="232"/>
      <c r="NP805" s="232"/>
      <c r="NQ805" s="232"/>
      <c r="NR805" s="232"/>
      <c r="NS805" s="232"/>
      <c r="NT805" s="232"/>
    </row>
    <row r="806" spans="1:384" x14ac:dyDescent="0.2">
      <c r="A806" s="17" t="s">
        <v>7</v>
      </c>
      <c r="B806" s="18" t="s">
        <v>733</v>
      </c>
      <c r="C806" s="19" t="s">
        <v>734</v>
      </c>
      <c r="D806" s="19" t="s">
        <v>735</v>
      </c>
      <c r="E806" s="19" t="s">
        <v>736</v>
      </c>
      <c r="F806" s="223"/>
      <c r="G806" s="223"/>
      <c r="H806" s="235"/>
      <c r="I806" s="23" t="s">
        <v>8</v>
      </c>
      <c r="J806" s="23" t="s">
        <v>9</v>
      </c>
      <c r="K806" s="24" t="s">
        <v>10</v>
      </c>
      <c r="L806" s="23" t="s">
        <v>9</v>
      </c>
      <c r="M806" s="23" t="s">
        <v>11</v>
      </c>
      <c r="N806" s="23" t="s">
        <v>12</v>
      </c>
      <c r="O806" s="23" t="s">
        <v>13</v>
      </c>
      <c r="P806" s="23"/>
      <c r="Q806" s="23" t="s">
        <v>14</v>
      </c>
      <c r="R806" s="23" t="s">
        <v>15</v>
      </c>
      <c r="S806" s="23" t="s">
        <v>16</v>
      </c>
      <c r="T806" s="23" t="s">
        <v>17</v>
      </c>
      <c r="U806" s="236"/>
      <c r="V806" s="26" t="s">
        <v>7</v>
      </c>
      <c r="W806" s="23" t="s">
        <v>8</v>
      </c>
      <c r="X806" s="23" t="s">
        <v>9</v>
      </c>
      <c r="Y806" s="24" t="s">
        <v>10</v>
      </c>
      <c r="Z806" s="23" t="s">
        <v>9</v>
      </c>
      <c r="AA806" s="23" t="s">
        <v>11</v>
      </c>
      <c r="AB806" s="23" t="s">
        <v>12</v>
      </c>
      <c r="AC806" s="23" t="s">
        <v>13</v>
      </c>
      <c r="AD806" s="23"/>
      <c r="AE806" s="23" t="s">
        <v>14</v>
      </c>
      <c r="AF806" s="23" t="s">
        <v>15</v>
      </c>
      <c r="AG806" s="23" t="s">
        <v>16</v>
      </c>
      <c r="AH806" s="23" t="s">
        <v>17</v>
      </c>
      <c r="AI806" s="27"/>
      <c r="AJ806" s="28" t="s">
        <v>7</v>
      </c>
      <c r="AK806" s="23" t="s">
        <v>8</v>
      </c>
      <c r="AL806" s="23" t="s">
        <v>9</v>
      </c>
      <c r="AM806" s="24" t="s">
        <v>10</v>
      </c>
      <c r="AN806" s="23" t="s">
        <v>9</v>
      </c>
      <c r="AO806" s="23" t="s">
        <v>11</v>
      </c>
      <c r="AP806" s="23" t="s">
        <v>12</v>
      </c>
      <c r="AQ806" s="23" t="s">
        <v>13</v>
      </c>
      <c r="AR806" s="23"/>
      <c r="AS806" s="23" t="s">
        <v>14</v>
      </c>
      <c r="AT806" s="23" t="s">
        <v>15</v>
      </c>
      <c r="AU806" s="23" t="s">
        <v>16</v>
      </c>
      <c r="AV806" s="23" t="s">
        <v>17</v>
      </c>
      <c r="AW806" s="27"/>
      <c r="AX806" s="28" t="s">
        <v>7</v>
      </c>
      <c r="AY806" s="23" t="s">
        <v>8</v>
      </c>
      <c r="AZ806" s="23" t="s">
        <v>9</v>
      </c>
      <c r="BA806" s="24" t="s">
        <v>10</v>
      </c>
      <c r="BB806" s="23" t="s">
        <v>9</v>
      </c>
      <c r="BC806" s="23" t="s">
        <v>11</v>
      </c>
      <c r="BD806" s="23" t="s">
        <v>12</v>
      </c>
      <c r="BE806" s="23" t="s">
        <v>13</v>
      </c>
      <c r="BF806" s="23"/>
      <c r="BG806" s="23" t="s">
        <v>14</v>
      </c>
      <c r="BH806" s="23" t="s">
        <v>15</v>
      </c>
      <c r="BI806" s="23" t="s">
        <v>16</v>
      </c>
      <c r="BJ806" s="23" t="s">
        <v>17</v>
      </c>
      <c r="BK806" s="29"/>
      <c r="BL806" s="28" t="s">
        <v>7</v>
      </c>
      <c r="BM806" s="23" t="s">
        <v>8</v>
      </c>
      <c r="BN806" s="23" t="s">
        <v>9</v>
      </c>
      <c r="BO806" s="24" t="s">
        <v>10</v>
      </c>
      <c r="BP806" s="23" t="s">
        <v>9</v>
      </c>
      <c r="BQ806" s="23" t="s">
        <v>11</v>
      </c>
      <c r="BR806" s="23" t="s">
        <v>12</v>
      </c>
      <c r="BS806" s="23" t="s">
        <v>13</v>
      </c>
      <c r="BT806" s="23" t="s">
        <v>18</v>
      </c>
      <c r="BU806" s="23" t="s">
        <v>14</v>
      </c>
      <c r="BV806" s="23" t="s">
        <v>12</v>
      </c>
      <c r="BW806" s="23" t="s">
        <v>19</v>
      </c>
      <c r="BX806" s="23" t="s">
        <v>17</v>
      </c>
      <c r="BY806" s="27"/>
      <c r="BZ806" s="28" t="s">
        <v>7</v>
      </c>
      <c r="CA806" s="23" t="s">
        <v>8</v>
      </c>
      <c r="CB806" s="23" t="s">
        <v>9</v>
      </c>
      <c r="CC806" s="24" t="s">
        <v>10</v>
      </c>
      <c r="CD806" s="23" t="s">
        <v>9</v>
      </c>
      <c r="CE806" s="23" t="s">
        <v>11</v>
      </c>
      <c r="CF806" s="23" t="s">
        <v>12</v>
      </c>
      <c r="CG806" s="23" t="s">
        <v>13</v>
      </c>
      <c r="CH806" s="30" t="s">
        <v>18</v>
      </c>
      <c r="CI806" s="23" t="s">
        <v>14</v>
      </c>
      <c r="CJ806" s="23" t="s">
        <v>12</v>
      </c>
      <c r="CK806" s="23" t="s">
        <v>19</v>
      </c>
      <c r="CL806" s="23" t="s">
        <v>17</v>
      </c>
      <c r="CM806" s="27"/>
      <c r="CN806" s="28" t="s">
        <v>7</v>
      </c>
      <c r="CO806" s="23" t="s">
        <v>8</v>
      </c>
      <c r="CP806" s="23" t="s">
        <v>9</v>
      </c>
      <c r="CQ806" s="24" t="s">
        <v>10</v>
      </c>
      <c r="CR806" s="23" t="s">
        <v>9</v>
      </c>
      <c r="CS806" s="23" t="s">
        <v>11</v>
      </c>
      <c r="CT806" s="23" t="s">
        <v>12</v>
      </c>
      <c r="CU806" s="23" t="s">
        <v>13</v>
      </c>
      <c r="CV806" s="31" t="s">
        <v>18</v>
      </c>
      <c r="CW806" s="23" t="s">
        <v>14</v>
      </c>
      <c r="CX806" s="23" t="s">
        <v>12</v>
      </c>
      <c r="CY806" s="23" t="s">
        <v>19</v>
      </c>
      <c r="CZ806" s="23" t="s">
        <v>17</v>
      </c>
      <c r="DA806" s="32"/>
      <c r="DB806" s="28" t="s">
        <v>7</v>
      </c>
      <c r="DC806" s="23" t="s">
        <v>8</v>
      </c>
      <c r="DD806" s="23" t="s">
        <v>9</v>
      </c>
      <c r="DE806" s="24" t="s">
        <v>10</v>
      </c>
      <c r="DF806" s="23" t="s">
        <v>9</v>
      </c>
      <c r="DG806" s="23" t="s">
        <v>11</v>
      </c>
      <c r="DH806" s="23" t="s">
        <v>12</v>
      </c>
      <c r="DI806" s="23" t="s">
        <v>13</v>
      </c>
      <c r="DJ806" s="31" t="s">
        <v>18</v>
      </c>
      <c r="DK806" s="23" t="s">
        <v>14</v>
      </c>
      <c r="DL806" s="23" t="s">
        <v>12</v>
      </c>
      <c r="DM806" s="23" t="s">
        <v>19</v>
      </c>
      <c r="DN806" s="23" t="s">
        <v>17</v>
      </c>
      <c r="DO806" s="236"/>
      <c r="DP806" s="28" t="s">
        <v>7</v>
      </c>
      <c r="DQ806" s="23" t="s">
        <v>8</v>
      </c>
      <c r="DR806" s="23" t="s">
        <v>9</v>
      </c>
      <c r="DS806" s="24" t="s">
        <v>10</v>
      </c>
      <c r="DT806" s="23" t="s">
        <v>9</v>
      </c>
      <c r="DU806" s="23" t="s">
        <v>11</v>
      </c>
      <c r="DV806" s="23" t="s">
        <v>12</v>
      </c>
      <c r="DW806" s="23" t="s">
        <v>13</v>
      </c>
      <c r="DX806" s="31" t="s">
        <v>18</v>
      </c>
      <c r="DY806" s="23" t="s">
        <v>14</v>
      </c>
      <c r="DZ806" s="23" t="s">
        <v>12</v>
      </c>
      <c r="EA806" s="23" t="s">
        <v>19</v>
      </c>
      <c r="EB806" s="23" t="s">
        <v>17</v>
      </c>
      <c r="EC806" s="27"/>
      <c r="ED806" s="26" t="s">
        <v>7</v>
      </c>
      <c r="EE806" s="23" t="s">
        <v>8</v>
      </c>
      <c r="EF806" s="23" t="s">
        <v>9</v>
      </c>
      <c r="EG806" s="24" t="s">
        <v>10</v>
      </c>
      <c r="EH806" s="23" t="s">
        <v>9</v>
      </c>
      <c r="EI806" s="23" t="s">
        <v>11</v>
      </c>
      <c r="EJ806" s="23" t="s">
        <v>12</v>
      </c>
      <c r="EK806" s="23" t="s">
        <v>13</v>
      </c>
      <c r="EL806" s="23"/>
      <c r="EM806" s="23" t="s">
        <v>14</v>
      </c>
      <c r="EN806" s="23" t="s">
        <v>15</v>
      </c>
      <c r="EO806" s="23" t="s">
        <v>16</v>
      </c>
      <c r="EP806" s="23" t="s">
        <v>17</v>
      </c>
      <c r="EQ806" s="27"/>
      <c r="ER806" s="28" t="s">
        <v>7</v>
      </c>
      <c r="ES806" s="23" t="s">
        <v>8</v>
      </c>
      <c r="ET806" s="23" t="s">
        <v>9</v>
      </c>
      <c r="EU806" s="24" t="s">
        <v>10</v>
      </c>
      <c r="EV806" s="23" t="s">
        <v>9</v>
      </c>
      <c r="EW806" s="23" t="s">
        <v>11</v>
      </c>
      <c r="EX806" s="23" t="s">
        <v>12</v>
      </c>
      <c r="EY806" s="23" t="s">
        <v>13</v>
      </c>
      <c r="EZ806" s="23"/>
      <c r="FA806" s="23" t="s">
        <v>14</v>
      </c>
      <c r="FB806" s="23" t="s">
        <v>15</v>
      </c>
      <c r="FC806" s="23" t="s">
        <v>16</v>
      </c>
      <c r="FD806" s="23" t="s">
        <v>17</v>
      </c>
      <c r="HW806" s="185"/>
      <c r="HX806" s="29"/>
      <c r="HY806" s="29"/>
      <c r="HZ806" s="29"/>
      <c r="IA806" s="29"/>
      <c r="IC806" s="212"/>
      <c r="ID806" s="29"/>
      <c r="IE806" s="29"/>
      <c r="IF806" s="29"/>
      <c r="IG806" s="29"/>
      <c r="IH806" s="29"/>
      <c r="IL806" s="29"/>
      <c r="IM806" s="29"/>
      <c r="IN806" s="29"/>
      <c r="IO806" s="29"/>
      <c r="IQ806" s="212"/>
      <c r="IR806" s="29"/>
      <c r="IS806" s="29"/>
      <c r="IT806" s="29"/>
      <c r="IU806" s="29"/>
      <c r="IV806" s="29"/>
      <c r="IY806" s="33"/>
      <c r="IZ806" s="28" t="s">
        <v>7</v>
      </c>
      <c r="JA806" s="23" t="s">
        <v>8</v>
      </c>
      <c r="JB806" s="23" t="s">
        <v>9</v>
      </c>
      <c r="JC806" s="24" t="s">
        <v>10</v>
      </c>
      <c r="JD806" s="23" t="s">
        <v>9</v>
      </c>
      <c r="JE806" s="23" t="s">
        <v>11</v>
      </c>
      <c r="JF806" s="23" t="s">
        <v>12</v>
      </c>
      <c r="JG806" s="23" t="s">
        <v>13</v>
      </c>
      <c r="JH806" s="24" t="s">
        <v>18</v>
      </c>
      <c r="JI806" s="23" t="s">
        <v>14</v>
      </c>
      <c r="JJ806" s="23" t="s">
        <v>12</v>
      </c>
      <c r="JK806" s="23" t="s">
        <v>19</v>
      </c>
      <c r="JL806" s="23" t="s">
        <v>17</v>
      </c>
      <c r="JM806" s="27"/>
      <c r="JN806" s="28" t="s">
        <v>7</v>
      </c>
      <c r="JO806" s="23" t="s">
        <v>8</v>
      </c>
      <c r="JP806" s="23" t="s">
        <v>9</v>
      </c>
      <c r="JQ806" s="24" t="s">
        <v>10</v>
      </c>
      <c r="JR806" s="23" t="s">
        <v>9</v>
      </c>
      <c r="JS806" s="23" t="s">
        <v>11</v>
      </c>
      <c r="JT806" s="23" t="s">
        <v>12</v>
      </c>
      <c r="JU806" s="23" t="s">
        <v>13</v>
      </c>
      <c r="JV806" s="23" t="s">
        <v>18</v>
      </c>
      <c r="JW806" s="23" t="s">
        <v>14</v>
      </c>
      <c r="JX806" s="23" t="s">
        <v>12</v>
      </c>
      <c r="JY806" s="23" t="s">
        <v>19</v>
      </c>
      <c r="JZ806" s="23" t="s">
        <v>17</v>
      </c>
      <c r="KA806" s="237"/>
      <c r="KB806" s="28" t="s">
        <v>7</v>
      </c>
      <c r="KC806" s="23" t="s">
        <v>8</v>
      </c>
      <c r="KD806" s="23" t="s">
        <v>9</v>
      </c>
      <c r="KE806" s="24" t="s">
        <v>10</v>
      </c>
      <c r="KF806" s="23" t="s">
        <v>9</v>
      </c>
      <c r="KG806" s="23" t="s">
        <v>11</v>
      </c>
      <c r="KH806" s="23" t="s">
        <v>12</v>
      </c>
      <c r="KI806" s="23" t="s">
        <v>13</v>
      </c>
      <c r="KJ806" s="24" t="s">
        <v>18</v>
      </c>
      <c r="KK806" s="23" t="s">
        <v>14</v>
      </c>
      <c r="KL806" s="23" t="s">
        <v>12</v>
      </c>
      <c r="KM806" s="23" t="s">
        <v>19</v>
      </c>
      <c r="KN806" s="23" t="s">
        <v>17</v>
      </c>
      <c r="KO806" s="27"/>
      <c r="KP806" s="28" t="s">
        <v>7</v>
      </c>
      <c r="KQ806" s="23" t="s">
        <v>8</v>
      </c>
      <c r="KR806" s="23" t="s">
        <v>9</v>
      </c>
      <c r="KS806" s="24" t="s">
        <v>10</v>
      </c>
      <c r="KT806" s="23" t="s">
        <v>9</v>
      </c>
      <c r="KU806" s="23" t="s">
        <v>11</v>
      </c>
      <c r="KV806" s="23" t="s">
        <v>12</v>
      </c>
      <c r="KW806" s="23" t="s">
        <v>13</v>
      </c>
      <c r="KX806" s="23" t="s">
        <v>18</v>
      </c>
      <c r="KY806" s="23" t="s">
        <v>14</v>
      </c>
      <c r="KZ806" s="23" t="s">
        <v>12</v>
      </c>
      <c r="LA806" s="23" t="s">
        <v>19</v>
      </c>
      <c r="LB806" s="23" t="s">
        <v>17</v>
      </c>
      <c r="LC806" s="236"/>
      <c r="LD806" s="28" t="s">
        <v>7</v>
      </c>
      <c r="LE806" s="23" t="s">
        <v>8</v>
      </c>
      <c r="LF806" s="23" t="s">
        <v>9</v>
      </c>
      <c r="LG806" s="24" t="s">
        <v>10</v>
      </c>
      <c r="LH806" s="23" t="s">
        <v>9</v>
      </c>
      <c r="LI806" s="23" t="s">
        <v>11</v>
      </c>
      <c r="LJ806" s="23" t="s">
        <v>12</v>
      </c>
      <c r="LK806" s="23" t="s">
        <v>13</v>
      </c>
      <c r="LL806" s="24" t="s">
        <v>18</v>
      </c>
      <c r="LM806" s="23" t="s">
        <v>14</v>
      </c>
      <c r="LN806" s="23" t="s">
        <v>12</v>
      </c>
      <c r="LO806" s="23" t="s">
        <v>19</v>
      </c>
      <c r="LP806" s="23" t="s">
        <v>17</v>
      </c>
      <c r="LQ806" s="236"/>
      <c r="LR806" s="26" t="s">
        <v>7</v>
      </c>
      <c r="LS806" s="23" t="s">
        <v>8</v>
      </c>
      <c r="LT806" s="23" t="s">
        <v>9</v>
      </c>
      <c r="LU806" s="24" t="s">
        <v>10</v>
      </c>
      <c r="LV806" s="23" t="s">
        <v>9</v>
      </c>
      <c r="LW806" s="23" t="s">
        <v>11</v>
      </c>
      <c r="LX806" s="23" t="s">
        <v>12</v>
      </c>
      <c r="LY806" s="23" t="s">
        <v>13</v>
      </c>
      <c r="LZ806" s="23"/>
      <c r="MA806" s="23" t="s">
        <v>14</v>
      </c>
      <c r="MB806" s="23" t="s">
        <v>15</v>
      </c>
      <c r="MC806" s="23" t="s">
        <v>16</v>
      </c>
      <c r="MD806" s="23" t="s">
        <v>17</v>
      </c>
      <c r="ME806" s="27"/>
      <c r="MF806" s="26" t="s">
        <v>7</v>
      </c>
      <c r="MG806" s="23" t="s">
        <v>8</v>
      </c>
      <c r="MH806" s="23" t="s">
        <v>9</v>
      </c>
      <c r="MI806" s="24" t="s">
        <v>10</v>
      </c>
      <c r="MJ806" s="23" t="s">
        <v>9</v>
      </c>
      <c r="MK806" s="23" t="s">
        <v>11</v>
      </c>
      <c r="ML806" s="23" t="s">
        <v>12</v>
      </c>
      <c r="MM806" s="23" t="s">
        <v>13</v>
      </c>
      <c r="MN806" s="23"/>
      <c r="MO806" s="23" t="s">
        <v>14</v>
      </c>
      <c r="MP806" s="23" t="s">
        <v>15</v>
      </c>
      <c r="MQ806" s="23" t="s">
        <v>16</v>
      </c>
      <c r="MR806" s="23" t="s">
        <v>17</v>
      </c>
      <c r="MS806" s="236"/>
      <c r="MT806" s="26" t="s">
        <v>7</v>
      </c>
      <c r="MU806" s="23" t="s">
        <v>8</v>
      </c>
      <c r="MV806" s="23" t="s">
        <v>9</v>
      </c>
      <c r="MW806" s="24" t="s">
        <v>10</v>
      </c>
      <c r="MX806" s="23" t="s">
        <v>9</v>
      </c>
      <c r="MY806" s="23" t="s">
        <v>11</v>
      </c>
      <c r="MZ806" s="23" t="s">
        <v>12</v>
      </c>
      <c r="NA806" s="23" t="s">
        <v>13</v>
      </c>
      <c r="NB806" s="23"/>
      <c r="NC806" s="23" t="s">
        <v>14</v>
      </c>
      <c r="ND806" s="23" t="s">
        <v>15</v>
      </c>
      <c r="NE806" s="23" t="s">
        <v>16</v>
      </c>
      <c r="NF806" s="23" t="s">
        <v>17</v>
      </c>
      <c r="NG806" s="27"/>
      <c r="NH806" s="26" t="s">
        <v>7</v>
      </c>
      <c r="NI806" s="23" t="s">
        <v>8</v>
      </c>
      <c r="NJ806" s="23" t="s">
        <v>9</v>
      </c>
      <c r="NK806" s="24" t="s">
        <v>10</v>
      </c>
      <c r="NL806" s="23" t="s">
        <v>9</v>
      </c>
      <c r="NM806" s="23" t="s">
        <v>11</v>
      </c>
      <c r="NN806" s="23" t="s">
        <v>12</v>
      </c>
      <c r="NO806" s="23" t="s">
        <v>13</v>
      </c>
      <c r="NP806" s="23"/>
      <c r="NQ806" s="23" t="s">
        <v>14</v>
      </c>
      <c r="NR806" s="23" t="s">
        <v>15</v>
      </c>
      <c r="NS806" s="23" t="s">
        <v>16</v>
      </c>
      <c r="NT806" s="23" t="s">
        <v>17</v>
      </c>
    </row>
    <row r="807" spans="1:384" x14ac:dyDescent="0.2">
      <c r="A807" s="38">
        <v>45768</v>
      </c>
      <c r="B807" s="39">
        <v>3317</v>
      </c>
      <c r="C807" s="40">
        <v>1433</v>
      </c>
      <c r="D807" s="40">
        <v>444</v>
      </c>
      <c r="E807" s="40">
        <v>1440</v>
      </c>
      <c r="F807" s="140"/>
      <c r="G807" s="140"/>
      <c r="H807" s="42"/>
      <c r="I807" s="238">
        <v>39625</v>
      </c>
      <c r="J807" s="238">
        <v>97</v>
      </c>
      <c r="K807" s="238">
        <v>1888</v>
      </c>
      <c r="L807" s="238">
        <v>11</v>
      </c>
      <c r="M807" s="238">
        <v>89</v>
      </c>
      <c r="N807" s="238">
        <v>11</v>
      </c>
      <c r="O807" s="238">
        <v>0</v>
      </c>
      <c r="P807" s="43"/>
      <c r="Q807" s="44">
        <v>363</v>
      </c>
      <c r="R807" s="44">
        <v>3993</v>
      </c>
      <c r="S807" s="45">
        <v>0.41164948453608247</v>
      </c>
      <c r="T807" s="35" t="s">
        <v>823</v>
      </c>
      <c r="U807" s="27"/>
      <c r="V807" s="46">
        <v>45768</v>
      </c>
      <c r="W807" s="239">
        <v>5388</v>
      </c>
      <c r="X807" s="238">
        <v>279</v>
      </c>
      <c r="Y807" s="238">
        <v>270</v>
      </c>
      <c r="Z807" s="238">
        <v>4</v>
      </c>
      <c r="AA807" s="238">
        <v>24</v>
      </c>
      <c r="AB807" s="238">
        <v>4</v>
      </c>
      <c r="AC807" s="238">
        <v>10</v>
      </c>
      <c r="AD807" s="43"/>
      <c r="AE807" s="44">
        <v>385</v>
      </c>
      <c r="AF807" s="44">
        <v>1540</v>
      </c>
      <c r="AG807" s="45">
        <v>5.5197132616487454E-2</v>
      </c>
      <c r="AH807" s="35" t="s">
        <v>815</v>
      </c>
      <c r="AI807" s="27"/>
      <c r="AJ807" s="46">
        <v>45768</v>
      </c>
      <c r="AK807" s="238">
        <v>8217</v>
      </c>
      <c r="AL807" s="238">
        <v>117</v>
      </c>
      <c r="AM807" s="238">
        <v>237</v>
      </c>
      <c r="AN807" s="238">
        <v>2</v>
      </c>
      <c r="AO807" s="238">
        <v>39</v>
      </c>
      <c r="AP807" s="238">
        <v>2</v>
      </c>
      <c r="AQ807" s="238">
        <v>0</v>
      </c>
      <c r="AR807" s="43"/>
      <c r="AS807" s="238">
        <v>1008</v>
      </c>
      <c r="AT807" s="44">
        <v>2016</v>
      </c>
      <c r="AU807" s="45">
        <v>0.1723076923076923</v>
      </c>
      <c r="AV807" s="35" t="s">
        <v>824</v>
      </c>
      <c r="AW807" s="27"/>
      <c r="AX807" s="46">
        <v>45768</v>
      </c>
      <c r="AY807" s="48">
        <v>9939</v>
      </c>
      <c r="AZ807" s="48">
        <v>76</v>
      </c>
      <c r="BA807" s="48">
        <v>361</v>
      </c>
      <c r="BB807" s="48">
        <v>3</v>
      </c>
      <c r="BC807" s="48">
        <v>58</v>
      </c>
      <c r="BD807" s="48">
        <v>7</v>
      </c>
      <c r="BE807" s="48">
        <v>0</v>
      </c>
      <c r="BF807" s="48"/>
      <c r="BG807" s="48">
        <v>300</v>
      </c>
      <c r="BH807" s="48">
        <v>2100</v>
      </c>
      <c r="BI807" s="49">
        <v>0.27631578947368424</v>
      </c>
      <c r="BJ807" s="35" t="s">
        <v>101</v>
      </c>
      <c r="BK807" s="50"/>
      <c r="BL807" s="240">
        <v>45768</v>
      </c>
      <c r="BM807" s="44">
        <v>8585</v>
      </c>
      <c r="BN807" s="238">
        <v>96</v>
      </c>
      <c r="BO807" s="238">
        <v>356</v>
      </c>
      <c r="BP807" s="238">
        <v>2</v>
      </c>
      <c r="BQ807" s="238">
        <v>13</v>
      </c>
      <c r="BR807" s="238">
        <v>3</v>
      </c>
      <c r="BS807" s="52">
        <v>9</v>
      </c>
      <c r="BT807" s="241" t="s">
        <v>88</v>
      </c>
      <c r="BU807" s="239">
        <v>1100</v>
      </c>
      <c r="BV807" s="238">
        <v>3300</v>
      </c>
      <c r="BW807" s="242">
        <v>0.34375</v>
      </c>
      <c r="BX807" s="35" t="s">
        <v>100</v>
      </c>
      <c r="BY807" s="27"/>
      <c r="BZ807" s="240">
        <v>45768</v>
      </c>
      <c r="CA807" s="238">
        <v>15341</v>
      </c>
      <c r="CB807" s="238">
        <v>75</v>
      </c>
      <c r="CC807" s="238">
        <v>894</v>
      </c>
      <c r="CD807" s="238">
        <v>2</v>
      </c>
      <c r="CE807" s="238">
        <v>22</v>
      </c>
      <c r="CF807" s="238">
        <v>2</v>
      </c>
      <c r="CG807" s="238">
        <v>-7</v>
      </c>
      <c r="CH807" s="55" t="s">
        <v>22</v>
      </c>
      <c r="CI807" s="238">
        <v>400</v>
      </c>
      <c r="CJ807" s="238">
        <v>800</v>
      </c>
      <c r="CK807" s="242">
        <v>0.10666666666666667</v>
      </c>
      <c r="CL807" s="243" t="s">
        <v>103</v>
      </c>
      <c r="CM807" s="27"/>
      <c r="CN807" s="240">
        <v>45768</v>
      </c>
      <c r="CO807" s="238">
        <v>15160</v>
      </c>
      <c r="CP807" s="238">
        <v>73</v>
      </c>
      <c r="CQ807" s="238">
        <v>663</v>
      </c>
      <c r="CR807" s="238">
        <v>2</v>
      </c>
      <c r="CS807" s="238">
        <v>15</v>
      </c>
      <c r="CT807" s="238">
        <v>2</v>
      </c>
      <c r="CU807" s="238">
        <v>2</v>
      </c>
      <c r="CV807" s="244" t="s">
        <v>96</v>
      </c>
      <c r="CW807" s="238">
        <v>770</v>
      </c>
      <c r="CX807" s="238">
        <v>1540</v>
      </c>
      <c r="CY807" s="242">
        <v>0.21095890410958903</v>
      </c>
      <c r="CZ807" s="243"/>
      <c r="DA807" s="58"/>
      <c r="DB807" s="240">
        <v>45768</v>
      </c>
      <c r="DC807" s="44">
        <v>5335</v>
      </c>
      <c r="DD807" s="238">
        <v>65</v>
      </c>
      <c r="DE807" s="238">
        <v>206</v>
      </c>
      <c r="DF807" s="238">
        <v>3</v>
      </c>
      <c r="DG807" s="238">
        <v>3</v>
      </c>
      <c r="DH807" s="238">
        <v>2</v>
      </c>
      <c r="DI807" s="52">
        <v>0</v>
      </c>
      <c r="DJ807" s="241" t="s">
        <v>76</v>
      </c>
      <c r="DK807" s="239">
        <v>748</v>
      </c>
      <c r="DL807" s="238">
        <v>1496</v>
      </c>
      <c r="DM807" s="242">
        <v>0.23015384615384615</v>
      </c>
      <c r="DN807" s="35"/>
      <c r="DO807" s="27"/>
      <c r="DP807" s="240">
        <v>45768</v>
      </c>
      <c r="DQ807" s="238">
        <v>15470</v>
      </c>
      <c r="DR807" s="238">
        <v>25</v>
      </c>
      <c r="DS807" s="238">
        <v>1136</v>
      </c>
      <c r="DT807" s="238">
        <v>1</v>
      </c>
      <c r="DU807" s="238">
        <v>14</v>
      </c>
      <c r="DV807" s="238">
        <v>2</v>
      </c>
      <c r="DW807" s="52">
        <v>3</v>
      </c>
      <c r="DX807" s="241" t="s">
        <v>91</v>
      </c>
      <c r="DY807" s="239">
        <v>770</v>
      </c>
      <c r="DZ807" s="238">
        <v>1540</v>
      </c>
      <c r="EA807" s="242">
        <v>0.61599999999999999</v>
      </c>
      <c r="EB807" s="35" t="s">
        <v>107</v>
      </c>
      <c r="EC807" s="27"/>
      <c r="ED807" s="46">
        <v>45768</v>
      </c>
      <c r="EE807" s="239">
        <v>22709</v>
      </c>
      <c r="EF807" s="238">
        <v>78</v>
      </c>
      <c r="EG807" s="238">
        <v>1321</v>
      </c>
      <c r="EH807" s="238">
        <v>1</v>
      </c>
      <c r="EI807" s="238">
        <v>9</v>
      </c>
      <c r="EJ807" s="238">
        <v>2</v>
      </c>
      <c r="EK807" s="238">
        <v>6</v>
      </c>
      <c r="EL807" s="43"/>
      <c r="EM807" s="238">
        <v>880</v>
      </c>
      <c r="EN807" s="44">
        <v>1600</v>
      </c>
      <c r="EO807" s="45">
        <v>0.20512820512820512</v>
      </c>
      <c r="EP807" s="35" t="s">
        <v>825</v>
      </c>
      <c r="EQ807" s="27"/>
      <c r="ER807" s="46">
        <v>45768</v>
      </c>
      <c r="ES807" s="238">
        <v>1580</v>
      </c>
      <c r="ET807" s="238">
        <v>74</v>
      </c>
      <c r="EU807" s="238">
        <v>38</v>
      </c>
      <c r="EV807" s="238">
        <v>5</v>
      </c>
      <c r="EW807" s="238">
        <v>28</v>
      </c>
      <c r="EX807" s="238">
        <v>6</v>
      </c>
      <c r="EY807" s="238">
        <v>0</v>
      </c>
      <c r="EZ807" s="43"/>
      <c r="FA807" s="44">
        <v>726</v>
      </c>
      <c r="FB807" s="44">
        <v>6600</v>
      </c>
      <c r="FC807" s="45">
        <v>0.89189189189189189</v>
      </c>
      <c r="FD807" s="267" t="s">
        <v>105</v>
      </c>
      <c r="HW807" s="181"/>
      <c r="HX807" s="27"/>
      <c r="HY807" s="27"/>
      <c r="HZ807" s="137"/>
      <c r="IA807" s="27"/>
      <c r="IC807" s="174"/>
      <c r="ID807" s="27"/>
      <c r="IE807" s="27"/>
      <c r="IF807" s="27"/>
      <c r="IG807" s="27"/>
      <c r="IH807" s="27"/>
      <c r="IL807" s="27"/>
      <c r="IM807" s="27"/>
      <c r="IN807" s="137"/>
      <c r="IO807" s="27"/>
      <c r="IQ807" s="174"/>
      <c r="IR807" s="27"/>
      <c r="IS807" s="27"/>
      <c r="IT807" s="27"/>
      <c r="IU807" s="27"/>
      <c r="IV807" s="27"/>
      <c r="IY807" s="33"/>
      <c r="IZ807" s="240">
        <v>45768</v>
      </c>
      <c r="JA807" s="238">
        <v>4064</v>
      </c>
      <c r="JB807" s="238">
        <v>203</v>
      </c>
      <c r="JC807" s="238">
        <v>236</v>
      </c>
      <c r="JD807" s="238">
        <v>2</v>
      </c>
      <c r="JE807" s="238">
        <v>9</v>
      </c>
      <c r="JF807" s="238">
        <v>2</v>
      </c>
      <c r="JG807" s="238">
        <v>2</v>
      </c>
      <c r="JH807" s="241" t="s">
        <v>89</v>
      </c>
      <c r="JI807" s="238">
        <v>800</v>
      </c>
      <c r="JJ807" s="238">
        <v>1600</v>
      </c>
      <c r="JK807" s="242">
        <v>7.8817733990147784E-2</v>
      </c>
      <c r="JL807" s="243"/>
      <c r="JM807" s="27"/>
      <c r="JN807" s="240">
        <v>45768</v>
      </c>
      <c r="JO807" s="238">
        <v>2797</v>
      </c>
      <c r="JP807" s="238">
        <v>37</v>
      </c>
      <c r="JQ807" s="238">
        <v>93</v>
      </c>
      <c r="JR807" s="238">
        <v>2</v>
      </c>
      <c r="JS807" s="238">
        <v>25</v>
      </c>
      <c r="JT807" s="238">
        <v>2</v>
      </c>
      <c r="JU807" s="238">
        <v>0</v>
      </c>
      <c r="JV807" s="60" t="s">
        <v>23</v>
      </c>
      <c r="JW807" s="238">
        <v>1100</v>
      </c>
      <c r="JX807" s="238">
        <v>2200</v>
      </c>
      <c r="JY807" s="242">
        <v>0.59459459459459463</v>
      </c>
      <c r="JZ807" s="243"/>
      <c r="KA807" s="245"/>
      <c r="KB807" s="240">
        <v>45768</v>
      </c>
      <c r="KC807" s="238">
        <v>1774</v>
      </c>
      <c r="KD807" s="238">
        <v>28</v>
      </c>
      <c r="KE807" s="238">
        <v>113</v>
      </c>
      <c r="KF807" s="238">
        <v>0</v>
      </c>
      <c r="KG807" s="238">
        <v>20</v>
      </c>
      <c r="KH807" s="238">
        <v>0</v>
      </c>
      <c r="KI807" s="238">
        <v>2</v>
      </c>
      <c r="KJ807" s="241" t="s">
        <v>80</v>
      </c>
      <c r="KK807" s="238">
        <v>200</v>
      </c>
      <c r="KL807" s="238">
        <v>0</v>
      </c>
      <c r="KM807" s="242">
        <v>0</v>
      </c>
      <c r="KN807" s="243"/>
      <c r="KO807" s="27"/>
      <c r="KP807" s="240">
        <v>45768</v>
      </c>
      <c r="KQ807" s="238">
        <v>2256</v>
      </c>
      <c r="KR807" s="238">
        <v>57</v>
      </c>
      <c r="KS807" s="238">
        <v>77</v>
      </c>
      <c r="KT807" s="238">
        <v>6</v>
      </c>
      <c r="KU807" s="238">
        <v>12</v>
      </c>
      <c r="KV807" s="238">
        <v>4</v>
      </c>
      <c r="KW807" s="238">
        <v>0</v>
      </c>
      <c r="KX807" s="60" t="s">
        <v>70</v>
      </c>
      <c r="KY807" s="238">
        <v>1034</v>
      </c>
      <c r="KZ807" s="238">
        <v>4136</v>
      </c>
      <c r="LA807" s="242">
        <v>0.72561403508771927</v>
      </c>
      <c r="LB807" s="243"/>
      <c r="LC807" s="27"/>
      <c r="LD807" s="240">
        <v>45768</v>
      </c>
      <c r="LE807" s="238">
        <v>64602</v>
      </c>
      <c r="LF807" s="238">
        <v>46</v>
      </c>
      <c r="LG807" s="238">
        <v>444</v>
      </c>
      <c r="LH807" s="238">
        <v>0</v>
      </c>
      <c r="LI807" s="238">
        <v>2</v>
      </c>
      <c r="LJ807" s="238">
        <v>0</v>
      </c>
      <c r="LK807" s="238">
        <v>0</v>
      </c>
      <c r="LL807" s="246" t="s">
        <v>68</v>
      </c>
      <c r="LM807" s="239">
        <v>1000</v>
      </c>
      <c r="LN807" s="238">
        <v>0</v>
      </c>
      <c r="LO807" s="242"/>
      <c r="LP807" s="56"/>
      <c r="LQ807" s="27"/>
      <c r="LR807" s="46">
        <v>45768</v>
      </c>
      <c r="LS807" s="239">
        <v>14387</v>
      </c>
      <c r="LT807" s="238">
        <v>104</v>
      </c>
      <c r="LU807" s="238">
        <v>756</v>
      </c>
      <c r="LV807" s="238">
        <v>7</v>
      </c>
      <c r="LW807" s="238">
        <v>17</v>
      </c>
      <c r="LX807" s="238">
        <v>7</v>
      </c>
      <c r="LY807" s="238">
        <v>6</v>
      </c>
      <c r="LZ807" s="43"/>
      <c r="MA807" s="44">
        <v>385</v>
      </c>
      <c r="MB807" s="44">
        <v>2695</v>
      </c>
      <c r="MC807" s="45">
        <v>0.25913461538461541</v>
      </c>
      <c r="MD807" s="35" t="s">
        <v>815</v>
      </c>
      <c r="ME807" s="27"/>
      <c r="MF807" s="46">
        <v>45768</v>
      </c>
      <c r="MG807" s="239">
        <v>3610</v>
      </c>
      <c r="MH807" s="238">
        <v>103</v>
      </c>
      <c r="MI807" s="238">
        <v>233</v>
      </c>
      <c r="MJ807" s="238">
        <v>7</v>
      </c>
      <c r="MK807" s="238">
        <v>13</v>
      </c>
      <c r="ML807" s="238">
        <v>3</v>
      </c>
      <c r="MM807" s="238">
        <v>0</v>
      </c>
      <c r="MN807" s="43"/>
      <c r="MO807" s="238">
        <v>405</v>
      </c>
      <c r="MP807" s="44">
        <v>1215</v>
      </c>
      <c r="MQ807" s="45">
        <v>0.11796116504854369</v>
      </c>
      <c r="MR807" s="35" t="s">
        <v>20</v>
      </c>
      <c r="MS807" s="27"/>
      <c r="MT807" s="46">
        <v>45768</v>
      </c>
      <c r="MU807" s="239">
        <v>5192</v>
      </c>
      <c r="MV807" s="238">
        <v>140</v>
      </c>
      <c r="MW807" s="238">
        <v>210</v>
      </c>
      <c r="MX807" s="238">
        <v>12</v>
      </c>
      <c r="MY807" s="238">
        <v>26</v>
      </c>
      <c r="MZ807" s="238">
        <v>15</v>
      </c>
      <c r="NA807" s="238">
        <v>6</v>
      </c>
      <c r="NB807" s="43"/>
      <c r="NC807" s="44">
        <v>300</v>
      </c>
      <c r="ND807" s="44">
        <v>7500</v>
      </c>
      <c r="NE807" s="45">
        <v>0.5357142857142857</v>
      </c>
      <c r="NF807" s="35" t="s">
        <v>758</v>
      </c>
      <c r="NG807" s="27"/>
      <c r="NH807" s="46">
        <v>45768</v>
      </c>
      <c r="NI807" s="239">
        <v>4011</v>
      </c>
      <c r="NJ807" s="238">
        <v>129</v>
      </c>
      <c r="NK807" s="238">
        <v>151</v>
      </c>
      <c r="NL807" s="238">
        <v>2</v>
      </c>
      <c r="NM807" s="238">
        <v>36</v>
      </c>
      <c r="NN807" s="238">
        <v>2</v>
      </c>
      <c r="NO807" s="238">
        <v>0</v>
      </c>
      <c r="NP807" s="43"/>
      <c r="NQ807" s="238">
        <v>1100</v>
      </c>
      <c r="NR807" s="44">
        <v>2200</v>
      </c>
      <c r="NS807" s="45">
        <v>0.17054263565891473</v>
      </c>
      <c r="NT807" s="35" t="s">
        <v>86</v>
      </c>
    </row>
    <row r="808" spans="1:384" x14ac:dyDescent="0.2">
      <c r="A808" s="38">
        <v>45772</v>
      </c>
      <c r="B808" s="39">
        <v>2269</v>
      </c>
      <c r="C808" s="40">
        <v>1163</v>
      </c>
      <c r="D808" s="40">
        <v>308</v>
      </c>
      <c r="E808" s="40">
        <v>837</v>
      </c>
      <c r="F808" s="140"/>
      <c r="G808" s="140"/>
      <c r="H808" s="42"/>
      <c r="I808" s="44">
        <v>39678</v>
      </c>
      <c r="J808" s="44">
        <v>53</v>
      </c>
      <c r="K808" s="44">
        <v>1897</v>
      </c>
      <c r="L808" s="44">
        <v>9</v>
      </c>
      <c r="M808" s="44">
        <v>80</v>
      </c>
      <c r="N808" s="44">
        <v>9</v>
      </c>
      <c r="O808" s="44">
        <v>0</v>
      </c>
      <c r="P808" s="43"/>
      <c r="Q808" s="238">
        <v>363</v>
      </c>
      <c r="R808" s="44">
        <v>3267</v>
      </c>
      <c r="S808" s="45">
        <v>0.6164150943396226</v>
      </c>
      <c r="T808" s="35" t="s">
        <v>111</v>
      </c>
      <c r="U808" s="27"/>
      <c r="V808" s="240">
        <v>45772</v>
      </c>
      <c r="W808" s="44">
        <v>5578</v>
      </c>
      <c r="X808" s="44">
        <v>190</v>
      </c>
      <c r="Y808" s="44">
        <v>276</v>
      </c>
      <c r="Z808" s="44">
        <v>6</v>
      </c>
      <c r="AA808" s="44">
        <v>28</v>
      </c>
      <c r="AB808" s="44">
        <v>6</v>
      </c>
      <c r="AC808" s="44">
        <v>8</v>
      </c>
      <c r="AD808" s="43"/>
      <c r="AE808" s="238">
        <v>385</v>
      </c>
      <c r="AF808" s="44">
        <v>2310</v>
      </c>
      <c r="AG808" s="45">
        <v>0.12157894736842105</v>
      </c>
      <c r="AH808" s="35"/>
      <c r="AI808" s="27"/>
      <c r="AJ808" s="240">
        <v>45772</v>
      </c>
      <c r="AK808" s="44">
        <v>8347</v>
      </c>
      <c r="AL808" s="44">
        <v>130</v>
      </c>
      <c r="AM808" s="44">
        <v>238</v>
      </c>
      <c r="AN808" s="44">
        <v>1</v>
      </c>
      <c r="AO808" s="44">
        <v>38</v>
      </c>
      <c r="AP808" s="44">
        <v>1</v>
      </c>
      <c r="AQ808" s="44">
        <v>0</v>
      </c>
      <c r="AR808" s="43"/>
      <c r="AS808" s="238">
        <v>1008</v>
      </c>
      <c r="AT808" s="44">
        <v>1008</v>
      </c>
      <c r="AU808" s="45">
        <v>7.7538461538461542E-2</v>
      </c>
      <c r="AV808" s="35"/>
      <c r="AW808" s="27"/>
      <c r="AX808" s="240">
        <v>45772</v>
      </c>
      <c r="AY808" s="44">
        <v>10024</v>
      </c>
      <c r="AZ808" s="44">
        <v>85</v>
      </c>
      <c r="BA808" s="44">
        <v>364</v>
      </c>
      <c r="BB808" s="44">
        <v>3</v>
      </c>
      <c r="BC808" s="44">
        <v>50</v>
      </c>
      <c r="BD808" s="44">
        <v>8</v>
      </c>
      <c r="BE808" s="44">
        <v>10</v>
      </c>
      <c r="BF808" s="43"/>
      <c r="BG808" s="238">
        <v>300</v>
      </c>
      <c r="BH808" s="44">
        <v>2400</v>
      </c>
      <c r="BI808" s="45">
        <v>0.28235294117647058</v>
      </c>
      <c r="BJ808" s="35" t="s">
        <v>112</v>
      </c>
      <c r="BK808" s="50"/>
      <c r="BL808" s="46"/>
      <c r="BM808" s="44">
        <v>7800</v>
      </c>
      <c r="BN808" s="44">
        <v>42</v>
      </c>
      <c r="BO808" s="238">
        <v>224</v>
      </c>
      <c r="BP808" s="44">
        <v>2</v>
      </c>
      <c r="BQ808" s="44">
        <v>26</v>
      </c>
      <c r="BR808" s="238">
        <v>2</v>
      </c>
      <c r="BS808" s="66">
        <v>3</v>
      </c>
      <c r="BT808" s="60" t="s">
        <v>23</v>
      </c>
      <c r="BU808" s="247">
        <v>1000</v>
      </c>
      <c r="BV808" s="44">
        <v>2000</v>
      </c>
      <c r="BW808" s="45">
        <v>0.47619047619047616</v>
      </c>
      <c r="BX808" s="35"/>
      <c r="BY808" s="27"/>
      <c r="BZ808" s="46"/>
      <c r="CA808" s="44">
        <v>17532</v>
      </c>
      <c r="CB808" s="44">
        <v>55</v>
      </c>
      <c r="CC808" s="44">
        <v>998</v>
      </c>
      <c r="CD808" s="44">
        <v>1</v>
      </c>
      <c r="CE808" s="44">
        <v>14</v>
      </c>
      <c r="CF808" s="238">
        <v>1</v>
      </c>
      <c r="CG808" s="44">
        <v>0</v>
      </c>
      <c r="CH808" s="248" t="s">
        <v>97</v>
      </c>
      <c r="CI808" s="238">
        <v>800</v>
      </c>
      <c r="CJ808" s="44">
        <v>800</v>
      </c>
      <c r="CK808" s="45">
        <v>0.14545454545454545</v>
      </c>
      <c r="CL808" s="35"/>
      <c r="CM808" s="27"/>
      <c r="CN808" s="46"/>
      <c r="CO808" s="44">
        <v>13510</v>
      </c>
      <c r="CP808" s="44">
        <v>35</v>
      </c>
      <c r="CQ808" s="44">
        <v>524</v>
      </c>
      <c r="CR808" s="44">
        <v>2</v>
      </c>
      <c r="CS808" s="44">
        <v>14</v>
      </c>
      <c r="CT808" s="238">
        <v>1</v>
      </c>
      <c r="CU808" s="44">
        <v>0</v>
      </c>
      <c r="CV808" s="70" t="s">
        <v>75</v>
      </c>
      <c r="CW808" s="44">
        <v>760</v>
      </c>
      <c r="CX808" s="44">
        <v>760</v>
      </c>
      <c r="CY808" s="45">
        <v>0.21714285714285714</v>
      </c>
      <c r="CZ808" s="35"/>
      <c r="DA808" s="58"/>
      <c r="DB808" s="46"/>
      <c r="DC808" s="44">
        <v>5401</v>
      </c>
      <c r="DD808" s="44">
        <v>72</v>
      </c>
      <c r="DE808" s="238">
        <v>182</v>
      </c>
      <c r="DF808" s="44">
        <v>2</v>
      </c>
      <c r="DG808" s="44">
        <v>10</v>
      </c>
      <c r="DH808" s="238">
        <v>2</v>
      </c>
      <c r="DI808" s="66">
        <v>2</v>
      </c>
      <c r="DJ808" s="60" t="s">
        <v>88</v>
      </c>
      <c r="DK808" s="247">
        <v>1100</v>
      </c>
      <c r="DL808" s="44">
        <v>2200</v>
      </c>
      <c r="DM808" s="45">
        <v>0.30555555555555558</v>
      </c>
      <c r="DN808" s="35"/>
      <c r="DO808" s="27"/>
      <c r="DP808" s="46"/>
      <c r="DQ808" s="44">
        <v>14466</v>
      </c>
      <c r="DR808" s="44">
        <v>15</v>
      </c>
      <c r="DS808" s="44">
        <v>1039</v>
      </c>
      <c r="DT808" s="44">
        <v>5</v>
      </c>
      <c r="DU808" s="44">
        <v>70</v>
      </c>
      <c r="DV808" s="238">
        <v>15</v>
      </c>
      <c r="DW808" s="66">
        <v>0</v>
      </c>
      <c r="DX808" s="60" t="s">
        <v>25</v>
      </c>
      <c r="DY808" s="247">
        <v>25</v>
      </c>
      <c r="DZ808" s="44">
        <v>375</v>
      </c>
      <c r="EA808" s="45">
        <v>0.25</v>
      </c>
      <c r="EB808" s="35"/>
      <c r="EC808" s="27"/>
      <c r="ED808" s="240">
        <v>45772</v>
      </c>
      <c r="EE808" s="44">
        <v>22783</v>
      </c>
      <c r="EF808" s="44">
        <v>74</v>
      </c>
      <c r="EG808" s="44">
        <v>1327</v>
      </c>
      <c r="EH808" s="44">
        <v>6</v>
      </c>
      <c r="EI808" s="44">
        <v>8</v>
      </c>
      <c r="EJ808" s="44">
        <v>7</v>
      </c>
      <c r="EK808" s="44">
        <v>6</v>
      </c>
      <c r="EL808" s="43"/>
      <c r="EM808" s="238">
        <v>880</v>
      </c>
      <c r="EN808" s="44">
        <v>6160</v>
      </c>
      <c r="EO808" s="45">
        <v>0.83243243243243248</v>
      </c>
      <c r="EP808" s="35" t="s">
        <v>826</v>
      </c>
      <c r="EQ808" s="27"/>
      <c r="ER808" s="240">
        <v>45772</v>
      </c>
      <c r="ES808" s="44">
        <v>1619</v>
      </c>
      <c r="ET808" s="44">
        <v>39</v>
      </c>
      <c r="EU808" s="44">
        <v>40</v>
      </c>
      <c r="EV808" s="44">
        <v>2</v>
      </c>
      <c r="EW808" s="44">
        <v>26</v>
      </c>
      <c r="EX808" s="44">
        <v>2</v>
      </c>
      <c r="EY808" s="44">
        <v>13</v>
      </c>
      <c r="EZ808" s="43"/>
      <c r="FA808" s="238">
        <v>726</v>
      </c>
      <c r="FB808" s="44">
        <v>1452</v>
      </c>
      <c r="FC808" s="45">
        <v>0.37230769230769228</v>
      </c>
      <c r="FD808" s="35" t="s">
        <v>776</v>
      </c>
      <c r="HW808" s="181"/>
      <c r="HX808" s="27"/>
      <c r="HY808" s="27"/>
      <c r="HZ808" s="137"/>
      <c r="IA808" s="27"/>
      <c r="IC808" s="174"/>
      <c r="ID808" s="27"/>
      <c r="IE808" s="27"/>
      <c r="IF808" s="27"/>
      <c r="IG808" s="27"/>
      <c r="IH808" s="27"/>
      <c r="IL808" s="27"/>
      <c r="IM808" s="27"/>
      <c r="IN808" s="137"/>
      <c r="IO808" s="27"/>
      <c r="IQ808" s="174"/>
      <c r="IR808" s="27"/>
      <c r="IS808" s="27"/>
      <c r="IT808" s="27"/>
      <c r="IU808" s="27"/>
      <c r="IV808" s="27"/>
      <c r="IY808" s="33"/>
      <c r="IZ808" s="46"/>
      <c r="JA808" s="44">
        <v>2206</v>
      </c>
      <c r="JB808" s="44">
        <v>43</v>
      </c>
      <c r="JC808" s="44">
        <v>66</v>
      </c>
      <c r="JD808" s="44">
        <v>1</v>
      </c>
      <c r="JE808" s="44">
        <v>20</v>
      </c>
      <c r="JF808" s="238">
        <v>0</v>
      </c>
      <c r="JG808" s="44">
        <v>0</v>
      </c>
      <c r="JH808" s="60" t="s">
        <v>91</v>
      </c>
      <c r="JI808" s="44">
        <v>770</v>
      </c>
      <c r="JJ808" s="44">
        <v>0</v>
      </c>
      <c r="JK808" s="45">
        <v>0</v>
      </c>
      <c r="JL808" s="35"/>
      <c r="JM808" s="27"/>
      <c r="JN808" s="46"/>
      <c r="JO808" s="44">
        <v>2211</v>
      </c>
      <c r="JP808" s="44">
        <v>65</v>
      </c>
      <c r="JQ808" s="44">
        <v>66</v>
      </c>
      <c r="JR808" s="44">
        <v>1</v>
      </c>
      <c r="JS808" s="44">
        <v>4</v>
      </c>
      <c r="JT808" s="238">
        <v>1</v>
      </c>
      <c r="JU808" s="44">
        <v>0</v>
      </c>
      <c r="JV808" s="241" t="s">
        <v>76</v>
      </c>
      <c r="JW808" s="238">
        <v>900</v>
      </c>
      <c r="JX808" s="44">
        <v>900</v>
      </c>
      <c r="JY808" s="45">
        <v>0.13846153846153847</v>
      </c>
      <c r="JZ808" s="35"/>
      <c r="KA808" s="245"/>
      <c r="KB808" s="46"/>
      <c r="KC808" s="44">
        <v>1526</v>
      </c>
      <c r="KD808" s="44">
        <v>23</v>
      </c>
      <c r="KE808" s="44">
        <v>61</v>
      </c>
      <c r="KF808" s="44">
        <v>0</v>
      </c>
      <c r="KG808" s="44">
        <v>19</v>
      </c>
      <c r="KH808" s="238">
        <v>0</v>
      </c>
      <c r="KI808" s="44">
        <v>0</v>
      </c>
      <c r="KJ808" s="60" t="s">
        <v>21</v>
      </c>
      <c r="KK808" s="44">
        <v>726</v>
      </c>
      <c r="KL808" s="44">
        <v>0</v>
      </c>
      <c r="KM808" s="45">
        <v>0</v>
      </c>
      <c r="KN808" s="35"/>
      <c r="KO808" s="27"/>
      <c r="KP808" s="46"/>
      <c r="KQ808" s="44">
        <v>2268</v>
      </c>
      <c r="KR808" s="44">
        <v>24</v>
      </c>
      <c r="KS808" s="44">
        <v>51</v>
      </c>
      <c r="KT808" s="44">
        <v>0</v>
      </c>
      <c r="KU808" s="44">
        <v>19</v>
      </c>
      <c r="KV808" s="238">
        <v>0</v>
      </c>
      <c r="KW808" s="44">
        <v>0</v>
      </c>
      <c r="KX808" s="241" t="s">
        <v>81</v>
      </c>
      <c r="KY808" s="238">
        <v>1200</v>
      </c>
      <c r="KZ808" s="44">
        <v>0</v>
      </c>
      <c r="LA808" s="45">
        <v>0</v>
      </c>
      <c r="LB808" s="35"/>
      <c r="LC808" s="27"/>
      <c r="LD808" s="46"/>
      <c r="LE808" s="44"/>
      <c r="LF808" s="44"/>
      <c r="LG808" s="44">
        <v>529</v>
      </c>
      <c r="LH808" s="44">
        <v>0</v>
      </c>
      <c r="LI808" s="238">
        <v>2</v>
      </c>
      <c r="LJ808" s="44">
        <v>0</v>
      </c>
      <c r="LK808" s="44">
        <v>0</v>
      </c>
      <c r="LL808" s="72" t="s">
        <v>124</v>
      </c>
      <c r="LM808" s="247">
        <v>1000</v>
      </c>
      <c r="LN808" s="44">
        <v>0</v>
      </c>
      <c r="LO808" s="45"/>
      <c r="LP808" s="35"/>
      <c r="LQ808" s="27"/>
      <c r="LR808" s="240">
        <v>45772</v>
      </c>
      <c r="LS808" s="44">
        <v>14459</v>
      </c>
      <c r="LT808" s="44">
        <v>72</v>
      </c>
      <c r="LU808" s="44">
        <v>767</v>
      </c>
      <c r="LV808" s="44">
        <v>11</v>
      </c>
      <c r="LW808" s="44">
        <v>12</v>
      </c>
      <c r="LX808" s="44">
        <v>11</v>
      </c>
      <c r="LY808" s="44">
        <v>13</v>
      </c>
      <c r="LZ808" s="43"/>
      <c r="MA808" s="238">
        <v>385</v>
      </c>
      <c r="MB808" s="44">
        <v>4235</v>
      </c>
      <c r="MC808" s="45">
        <v>0.58819444444444446</v>
      </c>
      <c r="MD808" s="35" t="s">
        <v>121</v>
      </c>
      <c r="ME808" s="27"/>
      <c r="MF808" s="240">
        <v>45772</v>
      </c>
      <c r="MG808" s="44">
        <v>3626</v>
      </c>
      <c r="MH808" s="44">
        <v>16</v>
      </c>
      <c r="MI808" s="44">
        <v>233</v>
      </c>
      <c r="MJ808" s="44">
        <v>0</v>
      </c>
      <c r="MK808" s="44">
        <v>12</v>
      </c>
      <c r="ML808" s="44">
        <v>1</v>
      </c>
      <c r="MM808" s="44"/>
      <c r="MN808" s="43"/>
      <c r="MO808" s="238">
        <v>405</v>
      </c>
      <c r="MP808" s="44">
        <v>405</v>
      </c>
      <c r="MQ808" s="45">
        <v>0.25312499999999999</v>
      </c>
      <c r="MR808" s="35"/>
      <c r="MS808" s="27"/>
      <c r="MT808" s="240">
        <v>45772</v>
      </c>
      <c r="MU808" s="44">
        <v>5263</v>
      </c>
      <c r="MV808" s="44">
        <v>71</v>
      </c>
      <c r="MW808" s="44">
        <v>213</v>
      </c>
      <c r="MX808" s="44">
        <v>3</v>
      </c>
      <c r="MY808" s="44">
        <v>29</v>
      </c>
      <c r="MZ808" s="44">
        <v>3</v>
      </c>
      <c r="NA808" s="44">
        <v>9</v>
      </c>
      <c r="NB808" s="43"/>
      <c r="NC808" s="238">
        <v>300</v>
      </c>
      <c r="ND808" s="44">
        <v>900</v>
      </c>
      <c r="NE808" s="45">
        <v>0.12676056338028169</v>
      </c>
      <c r="NF808" s="35"/>
      <c r="NG808" s="27"/>
      <c r="NH808" s="240">
        <v>45772</v>
      </c>
      <c r="NI808" s="44">
        <v>4065</v>
      </c>
      <c r="NJ808" s="44">
        <v>54</v>
      </c>
      <c r="NK808" s="44">
        <v>151</v>
      </c>
      <c r="NL808" s="44">
        <v>0</v>
      </c>
      <c r="NM808" s="44">
        <v>36</v>
      </c>
      <c r="NN808" s="44">
        <v>0</v>
      </c>
      <c r="NO808" s="44">
        <v>0</v>
      </c>
      <c r="NP808" s="43"/>
      <c r="NQ808" s="238">
        <v>1100</v>
      </c>
      <c r="NR808" s="44">
        <v>0</v>
      </c>
      <c r="NS808" s="45">
        <v>0</v>
      </c>
      <c r="NT808" s="35"/>
    </row>
    <row r="809" spans="1:384" ht="15.75" thickBot="1" x14ac:dyDescent="0.25">
      <c r="A809" s="38">
        <v>45775</v>
      </c>
      <c r="B809" s="39">
        <v>3039</v>
      </c>
      <c r="C809" s="40">
        <v>1216</v>
      </c>
      <c r="D809" s="40">
        <v>469</v>
      </c>
      <c r="E809" s="40">
        <v>1373</v>
      </c>
      <c r="F809" s="140"/>
      <c r="G809" s="140"/>
      <c r="H809" s="42"/>
      <c r="I809" s="44">
        <v>39715</v>
      </c>
      <c r="J809" s="44">
        <v>37</v>
      </c>
      <c r="K809" s="44">
        <v>1900</v>
      </c>
      <c r="L809" s="44">
        <v>3</v>
      </c>
      <c r="M809" s="44">
        <v>77</v>
      </c>
      <c r="N809" s="44">
        <v>3</v>
      </c>
      <c r="O809" s="44">
        <v>0</v>
      </c>
      <c r="P809" s="43"/>
      <c r="Q809" s="238">
        <v>363</v>
      </c>
      <c r="R809" s="44">
        <v>1089</v>
      </c>
      <c r="S809" s="45">
        <v>0.29432432432432432</v>
      </c>
      <c r="T809" s="35" t="s">
        <v>827</v>
      </c>
      <c r="U809" s="27"/>
      <c r="V809" s="240">
        <v>45775</v>
      </c>
      <c r="W809" s="44">
        <v>5924</v>
      </c>
      <c r="X809" s="44">
        <v>346</v>
      </c>
      <c r="Y809" s="44">
        <v>285</v>
      </c>
      <c r="Z809" s="44">
        <v>9</v>
      </c>
      <c r="AA809" s="44">
        <v>26</v>
      </c>
      <c r="AB809" s="44">
        <v>10</v>
      </c>
      <c r="AC809" s="44">
        <v>6</v>
      </c>
      <c r="AD809" s="43"/>
      <c r="AE809" s="238">
        <v>385</v>
      </c>
      <c r="AF809" s="44">
        <v>3850</v>
      </c>
      <c r="AG809" s="45">
        <v>0.11127167630057803</v>
      </c>
      <c r="AH809" s="35"/>
      <c r="AI809" s="27"/>
      <c r="AJ809" s="240">
        <v>45775</v>
      </c>
      <c r="AK809" s="44">
        <v>8483</v>
      </c>
      <c r="AL809" s="44">
        <v>136</v>
      </c>
      <c r="AM809" s="44">
        <v>239</v>
      </c>
      <c r="AN809" s="44">
        <v>1</v>
      </c>
      <c r="AO809" s="44">
        <v>37</v>
      </c>
      <c r="AP809" s="44">
        <v>1</v>
      </c>
      <c r="AQ809" s="44">
        <v>4</v>
      </c>
      <c r="AR809" s="43"/>
      <c r="AS809" s="238">
        <v>1008</v>
      </c>
      <c r="AT809" s="44">
        <v>1008</v>
      </c>
      <c r="AU809" s="45">
        <v>7.4117647058823524E-2</v>
      </c>
      <c r="AV809" s="35"/>
      <c r="AW809" s="27"/>
      <c r="AX809" s="240">
        <v>45775</v>
      </c>
      <c r="AY809" s="44">
        <v>10111</v>
      </c>
      <c r="AZ809" s="44">
        <v>87</v>
      </c>
      <c r="BA809" s="44">
        <v>371</v>
      </c>
      <c r="BB809" s="44">
        <v>7</v>
      </c>
      <c r="BC809" s="44">
        <v>48</v>
      </c>
      <c r="BD809" s="44">
        <v>12</v>
      </c>
      <c r="BE809" s="44">
        <v>10</v>
      </c>
      <c r="BF809" s="43"/>
      <c r="BG809" s="238">
        <v>300</v>
      </c>
      <c r="BH809" s="44">
        <v>3600</v>
      </c>
      <c r="BI809" s="45">
        <v>0.41379310344827586</v>
      </c>
      <c r="BJ809" s="35" t="s">
        <v>828</v>
      </c>
      <c r="BK809" s="50"/>
      <c r="BL809" s="46"/>
      <c r="BM809" s="44">
        <v>8087</v>
      </c>
      <c r="BN809" s="44">
        <v>90</v>
      </c>
      <c r="BO809" s="44">
        <v>478</v>
      </c>
      <c r="BP809" s="44">
        <v>6</v>
      </c>
      <c r="BQ809" s="44">
        <v>40</v>
      </c>
      <c r="BR809" s="250">
        <v>6</v>
      </c>
      <c r="BS809" s="66">
        <v>0</v>
      </c>
      <c r="BT809" s="60" t="s">
        <v>49</v>
      </c>
      <c r="BU809" s="44">
        <v>800</v>
      </c>
      <c r="BV809" s="37">
        <v>4800</v>
      </c>
      <c r="BW809" s="45">
        <v>0.53333333333333333</v>
      </c>
      <c r="BX809" s="35"/>
      <c r="BY809" s="27"/>
      <c r="BZ809" s="46"/>
      <c r="CA809" s="44">
        <v>14516</v>
      </c>
      <c r="CB809" s="44">
        <v>134</v>
      </c>
      <c r="CC809" s="44">
        <v>1735</v>
      </c>
      <c r="CD809" s="44">
        <v>30</v>
      </c>
      <c r="CE809" s="44">
        <v>19</v>
      </c>
      <c r="CF809" s="238">
        <v>29</v>
      </c>
      <c r="CG809" s="44">
        <v>0</v>
      </c>
      <c r="CH809" s="55" t="s">
        <v>98</v>
      </c>
      <c r="CI809" s="44">
        <v>165</v>
      </c>
      <c r="CJ809" s="44">
        <v>4785</v>
      </c>
      <c r="CK809" s="45">
        <v>0.35708955223880595</v>
      </c>
      <c r="CL809" s="35" t="s">
        <v>102</v>
      </c>
      <c r="CM809" s="27"/>
      <c r="CN809" s="46"/>
      <c r="CO809" s="44">
        <v>17645</v>
      </c>
      <c r="CP809" s="44">
        <v>48</v>
      </c>
      <c r="CQ809" s="44">
        <v>806</v>
      </c>
      <c r="CR809" s="44">
        <v>1</v>
      </c>
      <c r="CS809" s="44">
        <v>7</v>
      </c>
      <c r="CT809" s="238">
        <v>1</v>
      </c>
      <c r="CU809" s="44">
        <v>0</v>
      </c>
      <c r="CV809" s="70" t="s">
        <v>92</v>
      </c>
      <c r="CW809" s="44">
        <v>660</v>
      </c>
      <c r="CX809" s="44">
        <v>660</v>
      </c>
      <c r="CY809" s="45">
        <v>0.13750000000000001</v>
      </c>
      <c r="CZ809" s="35"/>
      <c r="DA809" s="58"/>
      <c r="DB809" s="46"/>
      <c r="DC809" s="44">
        <v>5050</v>
      </c>
      <c r="DD809" s="44">
        <v>32</v>
      </c>
      <c r="DE809" s="44">
        <v>274</v>
      </c>
      <c r="DF809" s="44">
        <v>1</v>
      </c>
      <c r="DG809" s="44">
        <v>14</v>
      </c>
      <c r="DH809" s="238">
        <v>1</v>
      </c>
      <c r="DI809" s="66">
        <v>0</v>
      </c>
      <c r="DJ809" s="60" t="s">
        <v>52</v>
      </c>
      <c r="DK809" s="44">
        <v>490</v>
      </c>
      <c r="DL809" s="37">
        <v>490</v>
      </c>
      <c r="DM809" s="45">
        <v>0.15312500000000001</v>
      </c>
      <c r="DN809" s="35" t="s">
        <v>104</v>
      </c>
      <c r="DO809" s="27"/>
      <c r="DP809" s="46"/>
      <c r="DQ809" s="44">
        <v>11051</v>
      </c>
      <c r="DR809" s="44">
        <v>19</v>
      </c>
      <c r="DS809" s="44">
        <v>1290</v>
      </c>
      <c r="DT809" s="44">
        <v>4</v>
      </c>
      <c r="DU809" s="44">
        <v>275</v>
      </c>
      <c r="DV809" s="238">
        <v>5</v>
      </c>
      <c r="DW809" s="66">
        <v>0</v>
      </c>
      <c r="DX809" s="60" t="s">
        <v>42</v>
      </c>
      <c r="DY809" s="44">
        <v>100</v>
      </c>
      <c r="DZ809" s="44">
        <v>500</v>
      </c>
      <c r="EA809" s="45">
        <v>0.26315789473684209</v>
      </c>
      <c r="EB809" s="35"/>
      <c r="EC809" s="27"/>
      <c r="ED809" s="240">
        <v>45775</v>
      </c>
      <c r="EE809" s="44">
        <v>22924</v>
      </c>
      <c r="EF809" s="44">
        <v>141</v>
      </c>
      <c r="EG809" s="44">
        <v>1331</v>
      </c>
      <c r="EH809" s="44">
        <v>4</v>
      </c>
      <c r="EI809" s="44">
        <v>10</v>
      </c>
      <c r="EJ809" s="44">
        <v>4</v>
      </c>
      <c r="EK809" s="44">
        <v>3</v>
      </c>
      <c r="EL809" s="43"/>
      <c r="EM809" s="238">
        <v>880</v>
      </c>
      <c r="EN809" s="44">
        <v>3520</v>
      </c>
      <c r="EO809" s="45">
        <v>0.24964539007092199</v>
      </c>
      <c r="EP809" s="35"/>
      <c r="EQ809" s="27"/>
      <c r="ER809" s="240">
        <v>45775</v>
      </c>
      <c r="ES809" s="44">
        <v>1638</v>
      </c>
      <c r="ET809" s="44">
        <v>19</v>
      </c>
      <c r="EU809" s="44">
        <v>41</v>
      </c>
      <c r="EV809" s="44">
        <v>1</v>
      </c>
      <c r="EW809" s="44">
        <v>38</v>
      </c>
      <c r="EX809" s="44">
        <v>1</v>
      </c>
      <c r="EY809" s="44">
        <v>14</v>
      </c>
      <c r="EZ809" s="43"/>
      <c r="FA809" s="238">
        <v>726</v>
      </c>
      <c r="FB809" s="44">
        <v>726</v>
      </c>
      <c r="FC809" s="45">
        <v>0.38210526315789473</v>
      </c>
      <c r="FD809" s="35"/>
      <c r="HW809" s="181"/>
      <c r="HX809" s="27"/>
      <c r="HY809" s="27"/>
      <c r="HZ809" s="137"/>
      <c r="IA809" s="27"/>
      <c r="IC809" s="174"/>
      <c r="ID809" s="27"/>
      <c r="IE809" s="27"/>
      <c r="IF809" s="27"/>
      <c r="IG809" s="27"/>
      <c r="IH809" s="27"/>
      <c r="IL809" s="27"/>
      <c r="IM809" s="27"/>
      <c r="IN809" s="137"/>
      <c r="IO809" s="27"/>
      <c r="IQ809" s="174"/>
      <c r="IR809" s="27"/>
      <c r="IS809" s="27"/>
      <c r="IT809" s="27"/>
      <c r="IU809" s="27"/>
      <c r="IV809" s="27"/>
      <c r="IY809" s="33"/>
      <c r="IZ809" s="46"/>
      <c r="JA809" s="44">
        <v>1899</v>
      </c>
      <c r="JB809" s="44">
        <v>40</v>
      </c>
      <c r="JC809" s="44">
        <v>66</v>
      </c>
      <c r="JD809" s="44">
        <v>4</v>
      </c>
      <c r="JE809" s="44">
        <v>24</v>
      </c>
      <c r="JF809" s="238">
        <v>5</v>
      </c>
      <c r="JG809" s="44">
        <v>-2</v>
      </c>
      <c r="JH809" s="60" t="s">
        <v>64</v>
      </c>
      <c r="JI809" s="44">
        <v>673</v>
      </c>
      <c r="JJ809" s="44">
        <v>3365</v>
      </c>
      <c r="JK809" s="45">
        <v>0.84125000000000005</v>
      </c>
      <c r="JL809" s="35" t="s">
        <v>108</v>
      </c>
      <c r="JM809" s="27"/>
      <c r="JN809" s="46"/>
      <c r="JO809" s="44">
        <v>1701</v>
      </c>
      <c r="JP809" s="44">
        <v>57</v>
      </c>
      <c r="JQ809" s="44">
        <v>75</v>
      </c>
      <c r="JR809" s="44">
        <v>0</v>
      </c>
      <c r="JS809" s="44">
        <v>19</v>
      </c>
      <c r="JT809" s="238">
        <v>0</v>
      </c>
      <c r="JU809" s="44">
        <v>0</v>
      </c>
      <c r="JV809" s="60" t="s">
        <v>90</v>
      </c>
      <c r="JW809" s="44">
        <v>700</v>
      </c>
      <c r="JX809" s="44">
        <v>0</v>
      </c>
      <c r="JY809" s="45">
        <v>0</v>
      </c>
      <c r="JZ809" s="35"/>
      <c r="KA809" s="245"/>
      <c r="KB809" s="46"/>
      <c r="KC809" s="44">
        <v>2337</v>
      </c>
      <c r="KD809" s="44">
        <v>41</v>
      </c>
      <c r="KE809" s="44">
        <v>118</v>
      </c>
      <c r="KF809" s="44">
        <v>18</v>
      </c>
      <c r="KG809" s="44">
        <v>270</v>
      </c>
      <c r="KH809" s="238">
        <v>28</v>
      </c>
      <c r="KI809" s="44">
        <v>40</v>
      </c>
      <c r="KJ809" s="60" t="s">
        <v>87</v>
      </c>
      <c r="KK809" s="44">
        <v>120</v>
      </c>
      <c r="KL809" s="44">
        <v>3360</v>
      </c>
      <c r="KM809" s="45">
        <v>0.81951219512195117</v>
      </c>
      <c r="KN809" s="35"/>
      <c r="KO809" s="27"/>
      <c r="KP809" s="46"/>
      <c r="KQ809" s="44">
        <v>2859</v>
      </c>
      <c r="KR809" s="44">
        <v>74</v>
      </c>
      <c r="KS809" s="44">
        <v>134</v>
      </c>
      <c r="KT809" s="44">
        <v>4</v>
      </c>
      <c r="KU809" s="44">
        <v>7</v>
      </c>
      <c r="KV809" s="238">
        <v>4</v>
      </c>
      <c r="KW809" s="44">
        <v>6</v>
      </c>
      <c r="KX809" s="60" t="s">
        <v>26</v>
      </c>
      <c r="KY809" s="44">
        <v>189</v>
      </c>
      <c r="KZ809" s="44">
        <v>756</v>
      </c>
      <c r="LA809" s="45">
        <v>0.10216216216216216</v>
      </c>
      <c r="LB809" s="35"/>
      <c r="LC809" s="27"/>
      <c r="LD809" s="74"/>
      <c r="LE809" s="75"/>
      <c r="LF809" s="75"/>
      <c r="LG809" s="75">
        <v>1165</v>
      </c>
      <c r="LH809" s="75">
        <v>0</v>
      </c>
      <c r="LI809" s="76">
        <v>2</v>
      </c>
      <c r="LJ809" s="75">
        <v>0</v>
      </c>
      <c r="LK809" s="75">
        <v>0</v>
      </c>
      <c r="LL809" s="77" t="s">
        <v>69</v>
      </c>
      <c r="LM809" s="251">
        <v>1000</v>
      </c>
      <c r="LN809" s="75">
        <v>0</v>
      </c>
      <c r="LO809" s="79"/>
      <c r="LP809" s="35"/>
      <c r="LQ809" s="27"/>
      <c r="LR809" s="240">
        <v>45775</v>
      </c>
      <c r="LS809" s="44">
        <v>14608</v>
      </c>
      <c r="LT809" s="44">
        <v>149</v>
      </c>
      <c r="LU809" s="44">
        <v>777</v>
      </c>
      <c r="LV809" s="44">
        <v>10</v>
      </c>
      <c r="LW809" s="44">
        <v>13</v>
      </c>
      <c r="LX809" s="44">
        <v>12</v>
      </c>
      <c r="LY809" s="44">
        <v>8</v>
      </c>
      <c r="LZ809" s="43"/>
      <c r="MA809" s="238">
        <v>385</v>
      </c>
      <c r="MB809" s="44">
        <v>4620</v>
      </c>
      <c r="MC809" s="45">
        <v>0.31006711409395971</v>
      </c>
      <c r="MD809" s="35"/>
      <c r="ME809" s="27"/>
      <c r="MF809" s="240">
        <v>45775</v>
      </c>
      <c r="MG809" s="44">
        <v>3675</v>
      </c>
      <c r="MH809" s="44">
        <v>49</v>
      </c>
      <c r="MI809" s="44">
        <v>238</v>
      </c>
      <c r="MJ809" s="44">
        <v>5</v>
      </c>
      <c r="MK809" s="44">
        <v>10</v>
      </c>
      <c r="ML809" s="44">
        <v>2</v>
      </c>
      <c r="MM809" s="44">
        <v>24</v>
      </c>
      <c r="MN809" s="43"/>
      <c r="MO809" s="238">
        <v>405</v>
      </c>
      <c r="MP809" s="44">
        <v>810</v>
      </c>
      <c r="MQ809" s="45">
        <v>0.1653061224489796</v>
      </c>
      <c r="MR809" s="35"/>
      <c r="MS809" s="27"/>
      <c r="MT809" s="240">
        <v>45775</v>
      </c>
      <c r="MU809" s="44">
        <v>5388</v>
      </c>
      <c r="MV809" s="44">
        <v>125</v>
      </c>
      <c r="MW809" s="44">
        <v>222</v>
      </c>
      <c r="MX809" s="44">
        <v>9</v>
      </c>
      <c r="MY809" s="44">
        <v>31</v>
      </c>
      <c r="MZ809" s="44">
        <v>7</v>
      </c>
      <c r="NA809" s="44">
        <v>0</v>
      </c>
      <c r="NB809" s="43"/>
      <c r="NC809" s="238">
        <v>300</v>
      </c>
      <c r="ND809" s="44">
        <v>2100</v>
      </c>
      <c r="NE809" s="45">
        <v>0.16800000000000001</v>
      </c>
      <c r="NF809" s="35"/>
      <c r="NG809" s="27"/>
      <c r="NH809" s="240">
        <v>45775</v>
      </c>
      <c r="NI809" s="44">
        <v>4270</v>
      </c>
      <c r="NJ809" s="44">
        <v>205</v>
      </c>
      <c r="NK809" s="44">
        <v>152</v>
      </c>
      <c r="NL809" s="44">
        <v>1</v>
      </c>
      <c r="NM809" s="44">
        <v>35</v>
      </c>
      <c r="NN809" s="44">
        <v>1</v>
      </c>
      <c r="NO809" s="44">
        <v>0</v>
      </c>
      <c r="NP809" s="43"/>
      <c r="NQ809" s="238">
        <v>1100</v>
      </c>
      <c r="NR809" s="44">
        <v>1100</v>
      </c>
      <c r="NS809" s="45">
        <v>5.3658536585365853E-2</v>
      </c>
      <c r="NT809" s="35"/>
    </row>
    <row r="810" spans="1:384" ht="16.5" thickTop="1" thickBot="1" x14ac:dyDescent="0.25">
      <c r="A810" s="38">
        <v>45779</v>
      </c>
      <c r="B810" s="39">
        <v>3091</v>
      </c>
      <c r="C810" s="40">
        <v>956</v>
      </c>
      <c r="D810" s="40">
        <v>701</v>
      </c>
      <c r="E810" s="40">
        <v>1494</v>
      </c>
      <c r="F810" s="140"/>
      <c r="G810" s="140"/>
      <c r="H810" s="42"/>
      <c r="I810" s="44">
        <v>39786</v>
      </c>
      <c r="J810" s="44">
        <v>71</v>
      </c>
      <c r="K810" s="44">
        <v>1907</v>
      </c>
      <c r="L810" s="44">
        <v>7</v>
      </c>
      <c r="M810" s="44">
        <v>70</v>
      </c>
      <c r="N810" s="44">
        <v>7</v>
      </c>
      <c r="O810" s="44">
        <v>0</v>
      </c>
      <c r="P810" s="43"/>
      <c r="Q810" s="238">
        <v>363</v>
      </c>
      <c r="R810" s="44">
        <v>2541</v>
      </c>
      <c r="S810" s="45">
        <v>0.35788732394366196</v>
      </c>
      <c r="T810" s="35"/>
      <c r="U810" s="27"/>
      <c r="V810" s="240">
        <v>45779</v>
      </c>
      <c r="W810" s="44">
        <v>6074</v>
      </c>
      <c r="X810" s="44">
        <v>150</v>
      </c>
      <c r="Y810" s="44">
        <v>289</v>
      </c>
      <c r="Z810" s="44">
        <v>4</v>
      </c>
      <c r="AA810" s="44">
        <v>28</v>
      </c>
      <c r="AB810" s="44">
        <v>4</v>
      </c>
      <c r="AC810" s="44">
        <v>12</v>
      </c>
      <c r="AD810" s="43"/>
      <c r="AE810" s="238">
        <v>385</v>
      </c>
      <c r="AF810" s="44">
        <v>1540</v>
      </c>
      <c r="AG810" s="45">
        <v>0.10266666666666667</v>
      </c>
      <c r="AH810" s="35"/>
      <c r="AI810" s="27"/>
      <c r="AJ810" s="240">
        <v>45779</v>
      </c>
      <c r="AK810" s="44">
        <v>8613</v>
      </c>
      <c r="AL810" s="44">
        <v>130</v>
      </c>
      <c r="AM810" s="44">
        <v>240</v>
      </c>
      <c r="AN810" s="44">
        <v>1</v>
      </c>
      <c r="AO810" s="44">
        <v>40</v>
      </c>
      <c r="AP810" s="44">
        <v>1</v>
      </c>
      <c r="AQ810" s="44">
        <v>2</v>
      </c>
      <c r="AR810" s="43"/>
      <c r="AS810" s="238">
        <v>1008</v>
      </c>
      <c r="AT810" s="44">
        <v>1008</v>
      </c>
      <c r="AU810" s="45">
        <v>7.7538461538461542E-2</v>
      </c>
      <c r="AV810" s="35"/>
      <c r="AW810" s="27"/>
      <c r="AX810" s="240">
        <v>45779</v>
      </c>
      <c r="AY810" s="44">
        <v>10213</v>
      </c>
      <c r="AZ810" s="44">
        <v>102</v>
      </c>
      <c r="BA810" s="44">
        <v>382</v>
      </c>
      <c r="BB810" s="44">
        <v>11</v>
      </c>
      <c r="BC810" s="44">
        <v>40</v>
      </c>
      <c r="BD810" s="44">
        <v>18</v>
      </c>
      <c r="BE810" s="44">
        <v>10</v>
      </c>
      <c r="BF810" s="43"/>
      <c r="BG810" s="238">
        <v>300</v>
      </c>
      <c r="BH810" s="44">
        <v>5400</v>
      </c>
      <c r="BI810" s="45">
        <v>0.52941176470588236</v>
      </c>
      <c r="BJ810" s="35"/>
      <c r="BK810" s="50"/>
      <c r="BL810" s="74"/>
      <c r="BM810" s="75">
        <v>7693</v>
      </c>
      <c r="BN810" s="75">
        <v>74</v>
      </c>
      <c r="BO810" s="75">
        <v>292</v>
      </c>
      <c r="BP810" s="75">
        <v>4</v>
      </c>
      <c r="BQ810" s="75">
        <v>7</v>
      </c>
      <c r="BR810" s="75">
        <v>4</v>
      </c>
      <c r="BS810" s="81">
        <v>3</v>
      </c>
      <c r="BT810" s="77" t="s">
        <v>26</v>
      </c>
      <c r="BU810" s="251">
        <v>189</v>
      </c>
      <c r="BV810" s="75">
        <v>756</v>
      </c>
      <c r="BW810" s="79">
        <v>0.10216216216216216</v>
      </c>
      <c r="BX810" s="35"/>
      <c r="BY810" s="27"/>
      <c r="BZ810" s="74"/>
      <c r="CA810" s="75">
        <v>14899</v>
      </c>
      <c r="CB810" s="75">
        <v>81</v>
      </c>
      <c r="CC810" s="75">
        <v>1838</v>
      </c>
      <c r="CD810" s="75">
        <v>0</v>
      </c>
      <c r="CE810" s="75">
        <v>61</v>
      </c>
      <c r="CF810" s="75">
        <v>5</v>
      </c>
      <c r="CG810" s="75">
        <v>22</v>
      </c>
      <c r="CH810" s="83" t="s">
        <v>781</v>
      </c>
      <c r="CI810" s="75">
        <v>187</v>
      </c>
      <c r="CJ810" s="75">
        <v>935</v>
      </c>
      <c r="CK810" s="79">
        <v>0.1154320987654321</v>
      </c>
      <c r="CL810" s="35"/>
      <c r="CM810" s="27"/>
      <c r="CN810" s="74"/>
      <c r="CO810" s="75">
        <v>12355</v>
      </c>
      <c r="CP810" s="75">
        <v>61</v>
      </c>
      <c r="CQ810" s="75">
        <v>1488</v>
      </c>
      <c r="CR810" s="75">
        <v>16</v>
      </c>
      <c r="CS810" s="75">
        <v>275</v>
      </c>
      <c r="CT810" s="75">
        <v>20</v>
      </c>
      <c r="CU810" s="75">
        <v>130</v>
      </c>
      <c r="CV810" s="84" t="s">
        <v>87</v>
      </c>
      <c r="CW810" s="75">
        <v>200</v>
      </c>
      <c r="CX810" s="75">
        <v>4000</v>
      </c>
      <c r="CY810" s="79">
        <v>0.65573770491803274</v>
      </c>
      <c r="CZ810" s="35"/>
      <c r="DA810" s="58"/>
      <c r="DB810" s="74"/>
      <c r="DC810" s="75">
        <v>3646</v>
      </c>
      <c r="DD810" s="75">
        <v>31</v>
      </c>
      <c r="DE810" s="75">
        <v>168</v>
      </c>
      <c r="DF810" s="75">
        <v>1</v>
      </c>
      <c r="DG810" s="75">
        <v>8</v>
      </c>
      <c r="DH810" s="75">
        <v>1</v>
      </c>
      <c r="DI810" s="81">
        <v>0</v>
      </c>
      <c r="DJ810" s="77" t="s">
        <v>110</v>
      </c>
      <c r="DK810" s="251">
        <v>660</v>
      </c>
      <c r="DL810" s="75">
        <v>660</v>
      </c>
      <c r="DM810" s="79">
        <v>0.2129032258064516</v>
      </c>
      <c r="DN810" s="35"/>
      <c r="DO810" s="27"/>
      <c r="DP810" s="74"/>
      <c r="DQ810" s="75">
        <v>15682</v>
      </c>
      <c r="DR810" s="75">
        <v>33</v>
      </c>
      <c r="DS810" s="75">
        <v>1086</v>
      </c>
      <c r="DT810" s="75">
        <v>7</v>
      </c>
      <c r="DU810" s="75">
        <v>22</v>
      </c>
      <c r="DV810" s="75">
        <v>8</v>
      </c>
      <c r="DW810" s="81">
        <v>0</v>
      </c>
      <c r="DX810" s="77" t="s">
        <v>98</v>
      </c>
      <c r="DY810" s="251">
        <v>180</v>
      </c>
      <c r="DZ810" s="75">
        <v>1440</v>
      </c>
      <c r="EA810" s="79">
        <v>0.43636363636363634</v>
      </c>
      <c r="EB810" s="35" t="s">
        <v>106</v>
      </c>
      <c r="EC810" s="27"/>
      <c r="ED810" s="240">
        <v>45779</v>
      </c>
      <c r="EE810" s="44">
        <v>23050</v>
      </c>
      <c r="EF810" s="44">
        <v>126</v>
      </c>
      <c r="EG810" s="44">
        <v>1335</v>
      </c>
      <c r="EH810" s="44">
        <v>4</v>
      </c>
      <c r="EI810" s="44">
        <v>9</v>
      </c>
      <c r="EJ810" s="44">
        <v>4</v>
      </c>
      <c r="EK810" s="44">
        <v>6</v>
      </c>
      <c r="EL810" s="43"/>
      <c r="EM810" s="238">
        <v>880</v>
      </c>
      <c r="EN810" s="44">
        <v>3520</v>
      </c>
      <c r="EO810" s="45">
        <v>0.27936507936507937</v>
      </c>
      <c r="EP810" s="35"/>
      <c r="EQ810" s="27"/>
      <c r="ER810" s="240">
        <v>45779</v>
      </c>
      <c r="ES810" s="44">
        <v>1698</v>
      </c>
      <c r="ET810" s="44">
        <v>60</v>
      </c>
      <c r="EU810" s="44">
        <v>46</v>
      </c>
      <c r="EV810" s="44">
        <v>5</v>
      </c>
      <c r="EW810" s="44">
        <v>47</v>
      </c>
      <c r="EX810" s="44">
        <v>5</v>
      </c>
      <c r="EY810" s="44">
        <v>0</v>
      </c>
      <c r="EZ810" s="43"/>
      <c r="FA810" s="238">
        <v>726</v>
      </c>
      <c r="FB810" s="44">
        <v>3630</v>
      </c>
      <c r="FC810" s="45">
        <v>0.60499999999999998</v>
      </c>
      <c r="FD810" s="35" t="s">
        <v>829</v>
      </c>
      <c r="HW810" s="181"/>
      <c r="HX810" s="27"/>
      <c r="HY810" s="27"/>
      <c r="HZ810" s="137"/>
      <c r="IA810" s="27"/>
      <c r="IC810" s="174"/>
      <c r="ID810" s="27"/>
      <c r="IE810" s="27"/>
      <c r="IF810" s="27"/>
      <c r="IG810" s="27"/>
      <c r="IH810" s="27"/>
      <c r="IL810" s="27"/>
      <c r="IM810" s="27"/>
      <c r="IN810" s="137"/>
      <c r="IO810" s="27"/>
      <c r="IQ810" s="174"/>
      <c r="IR810" s="27"/>
      <c r="IS810" s="27"/>
      <c r="IT810" s="27"/>
      <c r="IU810" s="27"/>
      <c r="IV810" s="27"/>
      <c r="IY810" s="33"/>
      <c r="IZ810" s="74"/>
      <c r="JA810" s="75">
        <v>1745</v>
      </c>
      <c r="JB810" s="75">
        <v>41</v>
      </c>
      <c r="JC810" s="75">
        <v>65</v>
      </c>
      <c r="JD810" s="75">
        <v>1</v>
      </c>
      <c r="JE810" s="75">
        <v>4</v>
      </c>
      <c r="JF810" s="75">
        <v>1</v>
      </c>
      <c r="JG810" s="75">
        <v>52</v>
      </c>
      <c r="JH810" s="77" t="s">
        <v>74</v>
      </c>
      <c r="JI810" s="75">
        <v>800</v>
      </c>
      <c r="JJ810" s="75">
        <v>800</v>
      </c>
      <c r="JK810" s="79">
        <v>0.1951219512195122</v>
      </c>
      <c r="JL810" s="35" t="s">
        <v>109</v>
      </c>
      <c r="JM810" s="27"/>
      <c r="JN810" s="74"/>
      <c r="JO810" s="75">
        <v>2681</v>
      </c>
      <c r="JP810" s="75">
        <v>57</v>
      </c>
      <c r="JQ810" s="75">
        <v>106</v>
      </c>
      <c r="JR810" s="75">
        <v>1</v>
      </c>
      <c r="JS810" s="75">
        <v>37</v>
      </c>
      <c r="JT810" s="75">
        <v>1</v>
      </c>
      <c r="JU810" s="75">
        <v>0</v>
      </c>
      <c r="JV810" s="77" t="s">
        <v>28</v>
      </c>
      <c r="JW810" s="75">
        <v>682</v>
      </c>
      <c r="JX810" s="75">
        <v>682</v>
      </c>
      <c r="JY810" s="79">
        <v>0.11964912280701755</v>
      </c>
      <c r="JZ810" s="35"/>
      <c r="KA810" s="245"/>
      <c r="KB810" s="74"/>
      <c r="KC810" s="75">
        <v>1416</v>
      </c>
      <c r="KD810" s="75">
        <v>40</v>
      </c>
      <c r="KE810" s="75">
        <v>73</v>
      </c>
      <c r="KF810" s="75">
        <v>2</v>
      </c>
      <c r="KG810" s="75">
        <v>16</v>
      </c>
      <c r="KH810" s="75">
        <v>1</v>
      </c>
      <c r="KI810" s="75">
        <v>0</v>
      </c>
      <c r="KJ810" s="77" t="s">
        <v>63</v>
      </c>
      <c r="KK810" s="75">
        <v>450</v>
      </c>
      <c r="KL810" s="75">
        <v>450</v>
      </c>
      <c r="KM810" s="79">
        <v>0.1125</v>
      </c>
      <c r="KN810" s="35"/>
      <c r="KO810" s="27"/>
      <c r="KP810" s="74"/>
      <c r="KQ810" s="75">
        <v>2164</v>
      </c>
      <c r="KR810" s="75">
        <v>88</v>
      </c>
      <c r="KS810" s="75">
        <v>112</v>
      </c>
      <c r="KT810" s="75">
        <v>11</v>
      </c>
      <c r="KU810" s="75">
        <v>8</v>
      </c>
      <c r="KV810" s="75">
        <v>13</v>
      </c>
      <c r="KW810" s="75">
        <v>6</v>
      </c>
      <c r="KX810" s="77" t="s">
        <v>784</v>
      </c>
      <c r="KY810" s="75">
        <v>170</v>
      </c>
      <c r="KZ810" s="75">
        <v>2210</v>
      </c>
      <c r="LA810" s="79">
        <v>0.25113636363636366</v>
      </c>
      <c r="LB810" s="35"/>
      <c r="LC810" s="27"/>
      <c r="LD810" s="240">
        <v>45772</v>
      </c>
      <c r="LE810" s="238">
        <v>64712</v>
      </c>
      <c r="LF810" s="252">
        <v>110</v>
      </c>
      <c r="LG810" s="238">
        <v>444</v>
      </c>
      <c r="LH810" s="238">
        <v>0</v>
      </c>
      <c r="LI810" s="238">
        <v>2</v>
      </c>
      <c r="LJ810" s="238">
        <v>0</v>
      </c>
      <c r="LK810" s="238">
        <v>0</v>
      </c>
      <c r="LL810" s="246" t="s">
        <v>68</v>
      </c>
      <c r="LM810" s="239">
        <v>1000</v>
      </c>
      <c r="LN810" s="87">
        <v>0</v>
      </c>
      <c r="LO810" s="242"/>
      <c r="LP810" s="35"/>
      <c r="LQ810" s="27"/>
      <c r="LR810" s="240">
        <v>45779</v>
      </c>
      <c r="LS810" s="44">
        <v>14671</v>
      </c>
      <c r="LT810" s="69">
        <v>63</v>
      </c>
      <c r="LU810" s="44">
        <v>783</v>
      </c>
      <c r="LV810" s="44">
        <v>6</v>
      </c>
      <c r="LW810" s="44">
        <v>15</v>
      </c>
      <c r="LX810" s="44">
        <v>6</v>
      </c>
      <c r="LY810" s="44">
        <v>16</v>
      </c>
      <c r="LZ810" s="43"/>
      <c r="MA810" s="238">
        <v>385</v>
      </c>
      <c r="MB810" s="44">
        <v>2310</v>
      </c>
      <c r="MC810" s="45">
        <v>0.36666666666666664</v>
      </c>
      <c r="MD810" s="35" t="s">
        <v>830</v>
      </c>
      <c r="ME810" s="27"/>
      <c r="MF810" s="240">
        <v>45779</v>
      </c>
      <c r="MG810" s="44">
        <v>3727</v>
      </c>
      <c r="MH810" s="69">
        <v>52</v>
      </c>
      <c r="MI810" s="44">
        <v>244</v>
      </c>
      <c r="MJ810" s="44">
        <v>6</v>
      </c>
      <c r="MK810" s="44">
        <v>28</v>
      </c>
      <c r="ML810" s="44">
        <v>6</v>
      </c>
      <c r="MM810" s="44">
        <v>12</v>
      </c>
      <c r="MN810" s="43"/>
      <c r="MO810" s="238">
        <v>405</v>
      </c>
      <c r="MP810" s="44">
        <v>2430</v>
      </c>
      <c r="MQ810" s="45">
        <v>0.46730769230769231</v>
      </c>
      <c r="MR810" s="35"/>
      <c r="MS810" s="27"/>
      <c r="MT810" s="240">
        <v>45779</v>
      </c>
      <c r="MU810" s="44">
        <v>5425</v>
      </c>
      <c r="MV810" s="69">
        <v>37</v>
      </c>
      <c r="MW810" s="44">
        <v>225</v>
      </c>
      <c r="MX810" s="44">
        <v>3</v>
      </c>
      <c r="MY810" s="44">
        <v>28</v>
      </c>
      <c r="MZ810" s="44">
        <v>3</v>
      </c>
      <c r="NA810" s="44">
        <v>11</v>
      </c>
      <c r="NB810" s="43"/>
      <c r="NC810" s="238">
        <v>300</v>
      </c>
      <c r="ND810" s="44">
        <v>900</v>
      </c>
      <c r="NE810" s="45">
        <v>0.24324324324324326</v>
      </c>
      <c r="NF810" s="35"/>
      <c r="NG810" s="27"/>
      <c r="NH810" s="240">
        <v>45779</v>
      </c>
      <c r="NI810" s="44">
        <v>4433</v>
      </c>
      <c r="NJ810" s="44">
        <v>163</v>
      </c>
      <c r="NK810" s="44">
        <v>154</v>
      </c>
      <c r="NL810" s="44">
        <v>2</v>
      </c>
      <c r="NM810" s="44">
        <v>33</v>
      </c>
      <c r="NN810" s="44">
        <v>2</v>
      </c>
      <c r="NO810" s="44">
        <v>0</v>
      </c>
      <c r="NP810" s="43"/>
      <c r="NQ810" s="238">
        <v>1100</v>
      </c>
      <c r="NR810" s="44">
        <v>2200</v>
      </c>
      <c r="NS810" s="45">
        <v>0.13496932515337423</v>
      </c>
      <c r="NT810" s="35"/>
    </row>
    <row r="811" spans="1:384" ht="15.75" thickTop="1" x14ac:dyDescent="0.2">
      <c r="A811" s="38">
        <v>45782</v>
      </c>
      <c r="B811" s="39">
        <v>3705</v>
      </c>
      <c r="C811" s="40">
        <v>991</v>
      </c>
      <c r="D811" s="40">
        <v>658</v>
      </c>
      <c r="E811" s="40">
        <v>2056</v>
      </c>
      <c r="F811" s="140"/>
      <c r="G811" s="140"/>
      <c r="H811" s="42"/>
      <c r="I811" s="44">
        <v>39820</v>
      </c>
      <c r="J811" s="69">
        <v>34</v>
      </c>
      <c r="K811" s="44">
        <v>1909</v>
      </c>
      <c r="L811" s="44">
        <v>2</v>
      </c>
      <c r="M811" s="44">
        <v>68</v>
      </c>
      <c r="N811" s="44">
        <v>2</v>
      </c>
      <c r="O811" s="44">
        <v>30</v>
      </c>
      <c r="P811" s="43"/>
      <c r="Q811" s="238">
        <v>363</v>
      </c>
      <c r="R811" s="44">
        <v>726</v>
      </c>
      <c r="S811" s="45">
        <v>0.21352941176470588</v>
      </c>
      <c r="T811" s="35"/>
      <c r="U811" s="27"/>
      <c r="V811" s="240">
        <v>45782</v>
      </c>
      <c r="W811" s="44">
        <v>6192</v>
      </c>
      <c r="X811" s="44">
        <v>118</v>
      </c>
      <c r="Y811" s="44">
        <v>298</v>
      </c>
      <c r="Z811" s="44">
        <v>9</v>
      </c>
      <c r="AA811" s="44">
        <v>31</v>
      </c>
      <c r="AB811" s="44">
        <v>9</v>
      </c>
      <c r="AC811" s="44">
        <v>13</v>
      </c>
      <c r="AD811" s="43"/>
      <c r="AE811" s="238">
        <v>385</v>
      </c>
      <c r="AF811" s="44">
        <v>3465</v>
      </c>
      <c r="AG811" s="45">
        <v>0.29364406779661018</v>
      </c>
      <c r="AH811" s="35"/>
      <c r="AI811" s="27"/>
      <c r="AJ811" s="240">
        <v>45782</v>
      </c>
      <c r="AK811" s="44">
        <v>8769</v>
      </c>
      <c r="AL811" s="44">
        <v>156</v>
      </c>
      <c r="AM811" s="44">
        <v>243</v>
      </c>
      <c r="AN811" s="44">
        <v>3</v>
      </c>
      <c r="AO811" s="44">
        <v>39</v>
      </c>
      <c r="AP811" s="44">
        <v>3</v>
      </c>
      <c r="AQ811" s="44">
        <v>0</v>
      </c>
      <c r="AR811" s="43"/>
      <c r="AS811" s="238">
        <v>1008</v>
      </c>
      <c r="AT811" s="44">
        <v>3024</v>
      </c>
      <c r="AU811" s="45">
        <v>0.19384615384615383</v>
      </c>
      <c r="AV811" s="35"/>
      <c r="AW811" s="27"/>
      <c r="AX811" s="240">
        <v>45782</v>
      </c>
      <c r="AY811" s="44">
        <v>10349</v>
      </c>
      <c r="AZ811" s="44">
        <v>136</v>
      </c>
      <c r="BA811" s="44">
        <v>391</v>
      </c>
      <c r="BB811" s="44">
        <v>9</v>
      </c>
      <c r="BC811" s="44">
        <v>30</v>
      </c>
      <c r="BD811" s="44">
        <v>20</v>
      </c>
      <c r="BE811" s="44">
        <v>10</v>
      </c>
      <c r="BF811" s="43"/>
      <c r="BG811" s="238">
        <v>300</v>
      </c>
      <c r="BH811" s="44">
        <v>6000</v>
      </c>
      <c r="BI811" s="45">
        <v>0.44117647058823528</v>
      </c>
      <c r="BJ811" s="35"/>
      <c r="BK811" s="50"/>
      <c r="BL811" s="240">
        <v>45772</v>
      </c>
      <c r="BM811" s="44">
        <v>8597</v>
      </c>
      <c r="BN811" s="238">
        <v>12</v>
      </c>
      <c r="BO811" s="44">
        <v>358</v>
      </c>
      <c r="BP811" s="87">
        <v>2</v>
      </c>
      <c r="BQ811" s="238">
        <v>20</v>
      </c>
      <c r="BR811" s="238">
        <v>2</v>
      </c>
      <c r="BS811" s="238">
        <v>-9</v>
      </c>
      <c r="BT811" s="241" t="s">
        <v>61</v>
      </c>
      <c r="BU811" s="239">
        <v>500</v>
      </c>
      <c r="BV811" s="87">
        <v>1000</v>
      </c>
      <c r="BW811" s="89">
        <v>0.83333333333333337</v>
      </c>
      <c r="BX811" s="35" t="s">
        <v>115</v>
      </c>
      <c r="BY811" s="27"/>
      <c r="BZ811" s="240">
        <v>45772</v>
      </c>
      <c r="CA811" s="44">
        <v>15379</v>
      </c>
      <c r="CB811" s="238">
        <v>38</v>
      </c>
      <c r="CC811" s="44">
        <v>896</v>
      </c>
      <c r="CD811" s="87">
        <v>2</v>
      </c>
      <c r="CE811" s="238">
        <v>13</v>
      </c>
      <c r="CF811" s="238">
        <v>2</v>
      </c>
      <c r="CG811" s="238">
        <v>0</v>
      </c>
      <c r="CH811" s="241" t="s">
        <v>88</v>
      </c>
      <c r="CI811" s="239">
        <v>1100</v>
      </c>
      <c r="CJ811" s="87">
        <v>2200</v>
      </c>
      <c r="CK811" s="89">
        <v>0.57894736842105265</v>
      </c>
      <c r="CL811" s="35"/>
      <c r="CM811" s="27"/>
      <c r="CN811" s="240">
        <v>45772</v>
      </c>
      <c r="CO811" s="44">
        <v>15198</v>
      </c>
      <c r="CP811" s="238">
        <v>38</v>
      </c>
      <c r="CQ811" s="44">
        <v>664</v>
      </c>
      <c r="CR811" s="87">
        <v>1</v>
      </c>
      <c r="CS811" s="238">
        <v>16</v>
      </c>
      <c r="CT811" s="238">
        <v>1</v>
      </c>
      <c r="CU811" s="238">
        <v>0</v>
      </c>
      <c r="CV811" s="241" t="s">
        <v>96</v>
      </c>
      <c r="CW811" s="239">
        <v>770</v>
      </c>
      <c r="CX811" s="87">
        <v>770</v>
      </c>
      <c r="CY811" s="89">
        <v>0.20263157894736841</v>
      </c>
      <c r="CZ811" s="35" t="s">
        <v>113</v>
      </c>
      <c r="DA811" s="58"/>
      <c r="DB811" s="240">
        <v>45772</v>
      </c>
      <c r="DC811" s="44">
        <v>5376</v>
      </c>
      <c r="DD811" s="238">
        <v>41</v>
      </c>
      <c r="DE811" s="44">
        <v>207</v>
      </c>
      <c r="DF811" s="87">
        <v>1</v>
      </c>
      <c r="DG811" s="238">
        <v>3</v>
      </c>
      <c r="DH811" s="238">
        <v>0</v>
      </c>
      <c r="DI811" s="238">
        <v>4</v>
      </c>
      <c r="DJ811" s="241" t="s">
        <v>76</v>
      </c>
      <c r="DK811" s="239">
        <v>748</v>
      </c>
      <c r="DL811" s="87">
        <v>0</v>
      </c>
      <c r="DM811" s="89">
        <v>0</v>
      </c>
      <c r="DN811" s="35"/>
      <c r="DO811" s="27"/>
      <c r="DP811" s="240">
        <v>45772</v>
      </c>
      <c r="DQ811" s="44">
        <v>15532</v>
      </c>
      <c r="DR811" s="238">
        <v>62</v>
      </c>
      <c r="DS811" s="44">
        <v>1137</v>
      </c>
      <c r="DT811" s="87">
        <v>1</v>
      </c>
      <c r="DU811" s="238">
        <v>15</v>
      </c>
      <c r="DV811" s="238">
        <v>2</v>
      </c>
      <c r="DW811" s="238">
        <v>3</v>
      </c>
      <c r="DX811" s="241" t="s">
        <v>91</v>
      </c>
      <c r="DY811" s="239">
        <v>770</v>
      </c>
      <c r="DZ811" s="87">
        <v>1540</v>
      </c>
      <c r="EA811" s="89">
        <v>0.24838709677419354</v>
      </c>
      <c r="EB811" s="35"/>
      <c r="EC811" s="27"/>
      <c r="ED811" s="240">
        <v>45782</v>
      </c>
      <c r="EE811" s="44">
        <v>23142</v>
      </c>
      <c r="EF811" s="44">
        <v>92</v>
      </c>
      <c r="EG811" s="44">
        <v>1339</v>
      </c>
      <c r="EH811" s="44">
        <v>4</v>
      </c>
      <c r="EI811" s="44">
        <v>11</v>
      </c>
      <c r="EJ811" s="44">
        <v>4</v>
      </c>
      <c r="EK811" s="44">
        <v>3</v>
      </c>
      <c r="EL811" s="43"/>
      <c r="EM811" s="238">
        <v>880</v>
      </c>
      <c r="EN811" s="44">
        <v>3520</v>
      </c>
      <c r="EO811" s="45">
        <v>0.38260869565217392</v>
      </c>
      <c r="EP811" s="35"/>
      <c r="EQ811" s="27"/>
      <c r="ER811" s="240">
        <v>45782</v>
      </c>
      <c r="ES811" s="44">
        <v>1896</v>
      </c>
      <c r="ET811" s="44">
        <v>198</v>
      </c>
      <c r="EU811" s="44">
        <v>51</v>
      </c>
      <c r="EV811" s="44">
        <v>5</v>
      </c>
      <c r="EW811" s="44">
        <v>42</v>
      </c>
      <c r="EX811" s="44">
        <v>5</v>
      </c>
      <c r="EY811" s="44">
        <v>0</v>
      </c>
      <c r="EZ811" s="43"/>
      <c r="FA811" s="238">
        <v>726</v>
      </c>
      <c r="FB811" s="44">
        <v>3630</v>
      </c>
      <c r="FC811" s="45">
        <v>0.18333333333333332</v>
      </c>
      <c r="FD811" s="35"/>
      <c r="HW811" s="181"/>
      <c r="HX811" s="27"/>
      <c r="HY811" s="27"/>
      <c r="HZ811" s="137"/>
      <c r="IA811" s="27"/>
      <c r="IC811" s="174"/>
      <c r="ID811" s="27"/>
      <c r="IE811" s="27"/>
      <c r="IF811" s="27"/>
      <c r="IG811" s="27"/>
      <c r="IH811" s="27"/>
      <c r="IL811" s="27"/>
      <c r="IM811" s="27"/>
      <c r="IN811" s="137"/>
      <c r="IO811" s="27"/>
      <c r="IQ811" s="174"/>
      <c r="IR811" s="27"/>
      <c r="IS811" s="27"/>
      <c r="IT811" s="27"/>
      <c r="IU811" s="27"/>
      <c r="IV811" s="27"/>
      <c r="IY811" s="33"/>
      <c r="IZ811" s="240">
        <v>45772</v>
      </c>
      <c r="JA811" s="44">
        <v>4077</v>
      </c>
      <c r="JB811" s="238">
        <v>13</v>
      </c>
      <c r="JC811" s="44">
        <v>236</v>
      </c>
      <c r="JD811" s="87">
        <v>0</v>
      </c>
      <c r="JE811" s="238">
        <v>12</v>
      </c>
      <c r="JF811" s="238">
        <v>-1</v>
      </c>
      <c r="JG811" s="238">
        <v>0</v>
      </c>
      <c r="JH811" s="241" t="s">
        <v>89</v>
      </c>
      <c r="JI811" s="239">
        <v>800</v>
      </c>
      <c r="JJ811" s="87">
        <v>-800</v>
      </c>
      <c r="JK811" s="89">
        <v>-0.61538461538461542</v>
      </c>
      <c r="JL811" s="35"/>
      <c r="JM811" s="27"/>
      <c r="JN811" s="240">
        <v>45772</v>
      </c>
      <c r="JO811" s="44">
        <v>2859</v>
      </c>
      <c r="JP811" s="238">
        <v>62</v>
      </c>
      <c r="JQ811" s="44">
        <v>93</v>
      </c>
      <c r="JR811" s="87">
        <v>0</v>
      </c>
      <c r="JS811" s="238">
        <v>27</v>
      </c>
      <c r="JT811" s="238">
        <v>-2</v>
      </c>
      <c r="JU811" s="238">
        <v>2</v>
      </c>
      <c r="JV811" s="241" t="s">
        <v>23</v>
      </c>
      <c r="JW811" s="239">
        <v>1100</v>
      </c>
      <c r="JX811" s="87">
        <v>-2200</v>
      </c>
      <c r="JY811" s="89">
        <v>-0.35483870967741937</v>
      </c>
      <c r="JZ811" s="35"/>
      <c r="KA811" s="245"/>
      <c r="KB811" s="240">
        <v>45772</v>
      </c>
      <c r="KC811" s="44">
        <v>1787</v>
      </c>
      <c r="KD811" s="238">
        <v>13</v>
      </c>
      <c r="KE811" s="44">
        <v>113</v>
      </c>
      <c r="KF811" s="87">
        <v>0</v>
      </c>
      <c r="KG811" s="238">
        <v>22</v>
      </c>
      <c r="KH811" s="238">
        <v>0</v>
      </c>
      <c r="KI811" s="238">
        <v>0</v>
      </c>
      <c r="KJ811" s="241" t="s">
        <v>59</v>
      </c>
      <c r="KK811" s="239">
        <v>700</v>
      </c>
      <c r="KL811" s="87">
        <v>0</v>
      </c>
      <c r="KM811" s="89">
        <v>0</v>
      </c>
      <c r="KN811" s="35"/>
      <c r="KO811" s="27"/>
      <c r="KP811" s="240">
        <v>45772</v>
      </c>
      <c r="KQ811" s="44">
        <v>2312</v>
      </c>
      <c r="KR811" s="238">
        <v>56</v>
      </c>
      <c r="KS811" s="44">
        <v>80</v>
      </c>
      <c r="KT811" s="87">
        <v>3</v>
      </c>
      <c r="KU811" s="238">
        <v>9</v>
      </c>
      <c r="KV811" s="238">
        <v>3</v>
      </c>
      <c r="KW811" s="238">
        <v>0</v>
      </c>
      <c r="KX811" s="241" t="s">
        <v>70</v>
      </c>
      <c r="KY811" s="239">
        <v>1034</v>
      </c>
      <c r="KZ811" s="87">
        <v>3102</v>
      </c>
      <c r="LA811" s="89">
        <v>0.55392857142857144</v>
      </c>
      <c r="LB811" s="35"/>
      <c r="LC811" s="27"/>
      <c r="LD811" s="46"/>
      <c r="LE811" s="44"/>
      <c r="LF811" s="44"/>
      <c r="LG811" s="44">
        <v>529</v>
      </c>
      <c r="LH811" s="44">
        <v>0</v>
      </c>
      <c r="LI811" s="238">
        <v>1</v>
      </c>
      <c r="LJ811" s="44">
        <v>0</v>
      </c>
      <c r="LK811" s="44">
        <v>1</v>
      </c>
      <c r="LL811" s="72" t="s">
        <v>124</v>
      </c>
      <c r="LM811" s="247">
        <v>1000</v>
      </c>
      <c r="LN811" s="44">
        <v>0</v>
      </c>
      <c r="LO811" s="45"/>
      <c r="LP811" s="35"/>
      <c r="LQ811" s="27"/>
      <c r="LR811" s="240">
        <v>45782</v>
      </c>
      <c r="LS811" s="44">
        <v>14799</v>
      </c>
      <c r="LT811" s="44">
        <v>128</v>
      </c>
      <c r="LU811" s="44">
        <v>793</v>
      </c>
      <c r="LV811" s="44">
        <v>10</v>
      </c>
      <c r="LW811" s="44">
        <v>17</v>
      </c>
      <c r="LX811" s="44">
        <v>14</v>
      </c>
      <c r="LY811" s="44">
        <v>15</v>
      </c>
      <c r="LZ811" s="43"/>
      <c r="MA811" s="238">
        <v>385</v>
      </c>
      <c r="MB811" s="44">
        <v>5390</v>
      </c>
      <c r="MC811" s="45">
        <v>0.42109374999999999</v>
      </c>
      <c r="MD811" s="35"/>
      <c r="ME811" s="27"/>
      <c r="MF811" s="240">
        <v>45782</v>
      </c>
      <c r="MG811" s="44">
        <v>3801</v>
      </c>
      <c r="MH811" s="44">
        <v>74</v>
      </c>
      <c r="MI811" s="44">
        <v>252</v>
      </c>
      <c r="MJ811" s="44">
        <v>8</v>
      </c>
      <c r="MK811" s="44">
        <v>32</v>
      </c>
      <c r="ML811" s="44">
        <v>8</v>
      </c>
      <c r="MM811" s="44">
        <v>6</v>
      </c>
      <c r="MN811" s="43"/>
      <c r="MO811" s="238">
        <v>405</v>
      </c>
      <c r="MP811" s="44">
        <v>3240</v>
      </c>
      <c r="MQ811" s="45">
        <v>0.43783783783783786</v>
      </c>
      <c r="MR811" s="35" t="s">
        <v>831</v>
      </c>
      <c r="MS811" s="27"/>
      <c r="MT811" s="240">
        <v>45782</v>
      </c>
      <c r="MU811" s="44">
        <v>5610</v>
      </c>
      <c r="MV811" s="44">
        <v>185</v>
      </c>
      <c r="MW811" s="44">
        <v>239</v>
      </c>
      <c r="MX811" s="44">
        <v>14</v>
      </c>
      <c r="MY811" s="44">
        <v>23</v>
      </c>
      <c r="MZ811" s="44">
        <v>16</v>
      </c>
      <c r="NA811" s="44">
        <v>14</v>
      </c>
      <c r="NB811" s="43"/>
      <c r="NC811" s="238">
        <v>300</v>
      </c>
      <c r="ND811" s="44">
        <v>4800</v>
      </c>
      <c r="NE811" s="45">
        <v>0.25945945945945947</v>
      </c>
      <c r="NF811" s="35"/>
      <c r="NG811" s="27"/>
      <c r="NH811" s="240">
        <v>45782</v>
      </c>
      <c r="NI811" s="44">
        <v>4630</v>
      </c>
      <c r="NJ811" s="44">
        <v>197</v>
      </c>
      <c r="NK811" s="44">
        <v>157</v>
      </c>
      <c r="NL811" s="44">
        <v>3</v>
      </c>
      <c r="NM811" s="44">
        <v>30</v>
      </c>
      <c r="NN811" s="44">
        <v>3</v>
      </c>
      <c r="NO811" s="44">
        <v>6</v>
      </c>
      <c r="NP811" s="43"/>
      <c r="NQ811" s="238">
        <v>1100</v>
      </c>
      <c r="NR811" s="44">
        <v>3300</v>
      </c>
      <c r="NS811" s="45">
        <v>0.16751269035532995</v>
      </c>
      <c r="NT811" s="35"/>
    </row>
    <row r="812" spans="1:384" ht="15.75" thickBot="1" x14ac:dyDescent="0.25">
      <c r="A812" s="38">
        <v>45786</v>
      </c>
      <c r="B812" s="39">
        <v>3639</v>
      </c>
      <c r="C812" s="40">
        <v>1372</v>
      </c>
      <c r="D812" s="40">
        <v>812</v>
      </c>
      <c r="E812" s="40">
        <v>1615</v>
      </c>
      <c r="F812" s="140"/>
      <c r="G812" s="140"/>
      <c r="H812" s="42"/>
      <c r="I812" s="44">
        <v>39925</v>
      </c>
      <c r="J812" s="44">
        <v>105</v>
      </c>
      <c r="K812" s="44">
        <v>1926</v>
      </c>
      <c r="L812" s="44">
        <v>17</v>
      </c>
      <c r="M812" s="44">
        <v>80</v>
      </c>
      <c r="N812" s="44">
        <v>18</v>
      </c>
      <c r="O812" s="44">
        <v>40</v>
      </c>
      <c r="P812" s="43"/>
      <c r="Q812" s="238">
        <v>363</v>
      </c>
      <c r="R812" s="44">
        <v>6534</v>
      </c>
      <c r="S812" s="45">
        <v>0.62228571428571433</v>
      </c>
      <c r="T812" s="35"/>
      <c r="U812" s="27"/>
      <c r="V812" s="240">
        <v>45786</v>
      </c>
      <c r="W812" s="44">
        <v>6379</v>
      </c>
      <c r="X812" s="44">
        <v>187</v>
      </c>
      <c r="Y812" s="44">
        <v>308</v>
      </c>
      <c r="Z812" s="44">
        <v>10</v>
      </c>
      <c r="AA812" s="44">
        <v>32</v>
      </c>
      <c r="AB812" s="44">
        <v>12</v>
      </c>
      <c r="AC812" s="44">
        <v>20</v>
      </c>
      <c r="AD812" s="43"/>
      <c r="AE812" s="238">
        <v>385</v>
      </c>
      <c r="AF812" s="44">
        <v>4620</v>
      </c>
      <c r="AG812" s="45">
        <v>0.24705882352941178</v>
      </c>
      <c r="AH812" s="35"/>
      <c r="AI812" s="27"/>
      <c r="AJ812" s="240">
        <v>45786</v>
      </c>
      <c r="AK812" s="44">
        <v>8858</v>
      </c>
      <c r="AL812" s="44">
        <v>89</v>
      </c>
      <c r="AM812" s="44">
        <v>245</v>
      </c>
      <c r="AN812" s="44">
        <v>2</v>
      </c>
      <c r="AO812" s="44">
        <v>37</v>
      </c>
      <c r="AP812" s="44">
        <v>2</v>
      </c>
      <c r="AQ812" s="44">
        <v>0</v>
      </c>
      <c r="AR812" s="43"/>
      <c r="AS812" s="238">
        <v>1008</v>
      </c>
      <c r="AT812" s="44">
        <v>2016</v>
      </c>
      <c r="AU812" s="45">
        <v>0.22651685393258428</v>
      </c>
      <c r="AV812" s="268" t="s">
        <v>832</v>
      </c>
      <c r="AW812" s="27"/>
      <c r="AX812" s="240">
        <v>45786</v>
      </c>
      <c r="AY812" s="44">
        <v>10437</v>
      </c>
      <c r="AZ812" s="44">
        <v>88</v>
      </c>
      <c r="BA812" s="44">
        <v>399</v>
      </c>
      <c r="BB812" s="44">
        <v>8</v>
      </c>
      <c r="BC812" s="44">
        <v>32</v>
      </c>
      <c r="BD812" s="44">
        <v>8</v>
      </c>
      <c r="BE812" s="44">
        <v>0</v>
      </c>
      <c r="BF812" s="43"/>
      <c r="BG812" s="238">
        <v>300</v>
      </c>
      <c r="BH812" s="44">
        <v>2400</v>
      </c>
      <c r="BI812" s="45">
        <v>0.27272727272727271</v>
      </c>
      <c r="BJ812" s="227" t="s">
        <v>832</v>
      </c>
      <c r="BK812" s="50"/>
      <c r="BL812" s="46"/>
      <c r="BM812" s="43">
        <v>7866</v>
      </c>
      <c r="BN812" s="44">
        <v>66</v>
      </c>
      <c r="BO812" s="43">
        <v>227</v>
      </c>
      <c r="BP812" s="44">
        <v>3</v>
      </c>
      <c r="BQ812" s="44">
        <v>25</v>
      </c>
      <c r="BR812" s="44">
        <v>4</v>
      </c>
      <c r="BS812" s="238">
        <v>3</v>
      </c>
      <c r="BT812" s="60" t="s">
        <v>23</v>
      </c>
      <c r="BU812" s="247">
        <v>1000</v>
      </c>
      <c r="BV812" s="44">
        <v>4000</v>
      </c>
      <c r="BW812" s="45">
        <v>0.60606060606060608</v>
      </c>
      <c r="BX812" s="35"/>
      <c r="BY812" s="27"/>
      <c r="BZ812" s="46"/>
      <c r="CA812" s="43">
        <v>17648</v>
      </c>
      <c r="CB812" s="44">
        <v>116</v>
      </c>
      <c r="CC812" s="43">
        <v>1000</v>
      </c>
      <c r="CD812" s="44">
        <v>2</v>
      </c>
      <c r="CE812" s="44">
        <v>11</v>
      </c>
      <c r="CF812" s="44">
        <v>3</v>
      </c>
      <c r="CG812" s="238">
        <v>2</v>
      </c>
      <c r="CH812" s="60" t="s">
        <v>97</v>
      </c>
      <c r="CI812" s="247">
        <v>800</v>
      </c>
      <c r="CJ812" s="44">
        <v>2400</v>
      </c>
      <c r="CK812" s="45">
        <v>0.20689655172413793</v>
      </c>
      <c r="CL812" s="35"/>
      <c r="CM812" s="27"/>
      <c r="CN812" s="46"/>
      <c r="CO812" s="43">
        <v>13601</v>
      </c>
      <c r="CP812" s="44">
        <v>91</v>
      </c>
      <c r="CQ812" s="43">
        <v>527</v>
      </c>
      <c r="CR812" s="44">
        <v>3</v>
      </c>
      <c r="CS812" s="44">
        <v>11</v>
      </c>
      <c r="CT812" s="44">
        <v>3</v>
      </c>
      <c r="CU812" s="238">
        <v>0</v>
      </c>
      <c r="CV812" s="60" t="s">
        <v>75</v>
      </c>
      <c r="CW812" s="247">
        <v>760</v>
      </c>
      <c r="CX812" s="44">
        <v>2280</v>
      </c>
      <c r="CY812" s="45">
        <v>0.25054945054945055</v>
      </c>
      <c r="CZ812" s="35"/>
      <c r="DA812" s="58"/>
      <c r="DB812" s="46"/>
      <c r="DC812" s="43">
        <v>5439</v>
      </c>
      <c r="DD812" s="44">
        <v>38</v>
      </c>
      <c r="DE812" s="43">
        <v>183</v>
      </c>
      <c r="DF812" s="44">
        <v>1</v>
      </c>
      <c r="DG812" s="44">
        <v>11</v>
      </c>
      <c r="DH812" s="44">
        <v>1</v>
      </c>
      <c r="DI812" s="238">
        <v>0</v>
      </c>
      <c r="DJ812" s="60" t="s">
        <v>88</v>
      </c>
      <c r="DK812" s="247">
        <v>1100</v>
      </c>
      <c r="DL812" s="44">
        <v>1100</v>
      </c>
      <c r="DM812" s="45">
        <v>0.28947368421052633</v>
      </c>
      <c r="DN812" s="35"/>
      <c r="DO812" s="27"/>
      <c r="DP812" s="46"/>
      <c r="DQ812" s="43">
        <v>14475</v>
      </c>
      <c r="DR812" s="44">
        <v>9</v>
      </c>
      <c r="DS812" s="43">
        <v>1042</v>
      </c>
      <c r="DT812" s="44">
        <v>3</v>
      </c>
      <c r="DU812" s="44">
        <v>50</v>
      </c>
      <c r="DV812" s="44">
        <v>20</v>
      </c>
      <c r="DW812" s="238">
        <v>-38</v>
      </c>
      <c r="DX812" s="60" t="s">
        <v>25</v>
      </c>
      <c r="DY812" s="247">
        <v>25</v>
      </c>
      <c r="DZ812" s="44">
        <v>500</v>
      </c>
      <c r="EA812" s="45">
        <v>0.55555555555555558</v>
      </c>
      <c r="EB812" s="35" t="s">
        <v>118</v>
      </c>
      <c r="EC812" s="27"/>
      <c r="ED812" s="240">
        <v>45786</v>
      </c>
      <c r="EE812" s="44">
        <v>23264</v>
      </c>
      <c r="EF812" s="44">
        <v>122</v>
      </c>
      <c r="EG812" s="44">
        <v>1343</v>
      </c>
      <c r="EH812" s="44">
        <v>4</v>
      </c>
      <c r="EI812" s="44">
        <v>10</v>
      </c>
      <c r="EJ812" s="44">
        <v>4</v>
      </c>
      <c r="EK812" s="44">
        <v>6</v>
      </c>
      <c r="EL812" s="43"/>
      <c r="EM812" s="238">
        <v>880</v>
      </c>
      <c r="EN812" s="44">
        <v>3520</v>
      </c>
      <c r="EO812" s="45">
        <v>0.28852459016393445</v>
      </c>
      <c r="EP812" s="35"/>
      <c r="EQ812" s="27"/>
      <c r="ER812" s="240">
        <v>45786</v>
      </c>
      <c r="ES812" s="44">
        <v>2056</v>
      </c>
      <c r="ET812" s="44">
        <v>160</v>
      </c>
      <c r="EU812" s="44">
        <v>57</v>
      </c>
      <c r="EV812" s="44">
        <v>6</v>
      </c>
      <c r="EW812" s="44">
        <v>36</v>
      </c>
      <c r="EX812" s="44">
        <v>6</v>
      </c>
      <c r="EY812" s="44">
        <v>12</v>
      </c>
      <c r="EZ812" s="43"/>
      <c r="FA812" s="238">
        <v>726</v>
      </c>
      <c r="FB812" s="44">
        <v>4356</v>
      </c>
      <c r="FC812" s="45">
        <v>0.27224999999999999</v>
      </c>
      <c r="FD812" s="35"/>
      <c r="HW812" s="181"/>
      <c r="HX812" s="27"/>
      <c r="HY812" s="27"/>
      <c r="HZ812" s="137"/>
      <c r="IA812" s="27"/>
      <c r="IC812" s="174"/>
      <c r="ID812" s="27"/>
      <c r="IE812" s="27"/>
      <c r="IF812" s="27"/>
      <c r="IG812" s="27"/>
      <c r="IH812" s="27"/>
      <c r="IL812" s="27"/>
      <c r="IM812" s="27"/>
      <c r="IN812" s="137"/>
      <c r="IO812" s="27"/>
      <c r="IQ812" s="174"/>
      <c r="IR812" s="27"/>
      <c r="IS812" s="27"/>
      <c r="IT812" s="27"/>
      <c r="IU812" s="27"/>
      <c r="IV812" s="27"/>
      <c r="IY812" s="33"/>
      <c r="IZ812" s="46"/>
      <c r="JA812" s="43">
        <v>2225</v>
      </c>
      <c r="JB812" s="44">
        <v>19</v>
      </c>
      <c r="JC812" s="43">
        <v>66</v>
      </c>
      <c r="JD812" s="44">
        <v>0</v>
      </c>
      <c r="JE812" s="44">
        <v>20</v>
      </c>
      <c r="JF812" s="44">
        <v>0</v>
      </c>
      <c r="JG812" s="44">
        <v>0</v>
      </c>
      <c r="JH812" s="60" t="s">
        <v>91</v>
      </c>
      <c r="JI812" s="247">
        <v>770</v>
      </c>
      <c r="JJ812" s="44">
        <v>0</v>
      </c>
      <c r="JK812" s="45">
        <v>0</v>
      </c>
      <c r="JL812" s="35"/>
      <c r="JM812" s="27"/>
      <c r="JN812" s="46"/>
      <c r="JO812" s="43">
        <v>2263</v>
      </c>
      <c r="JP812" s="44">
        <v>52</v>
      </c>
      <c r="JQ812" s="43">
        <v>66</v>
      </c>
      <c r="JR812" s="44">
        <v>0</v>
      </c>
      <c r="JS812" s="44">
        <v>4</v>
      </c>
      <c r="JT812" s="44">
        <v>0</v>
      </c>
      <c r="JU812" s="238">
        <v>2</v>
      </c>
      <c r="JV812" s="60" t="s">
        <v>76</v>
      </c>
      <c r="JW812" s="247">
        <v>900</v>
      </c>
      <c r="JX812" s="44">
        <v>0</v>
      </c>
      <c r="JY812" s="45">
        <v>0</v>
      </c>
      <c r="JZ812" s="35"/>
      <c r="KA812" s="245"/>
      <c r="KB812" s="46"/>
      <c r="KC812" s="43">
        <v>1540</v>
      </c>
      <c r="KD812" s="44">
        <v>14</v>
      </c>
      <c r="KE812" s="43">
        <v>61</v>
      </c>
      <c r="KF812" s="44">
        <v>0</v>
      </c>
      <c r="KG812" s="44">
        <v>19</v>
      </c>
      <c r="KH812" s="44">
        <v>0</v>
      </c>
      <c r="KI812" s="238">
        <v>0</v>
      </c>
      <c r="KJ812" s="60" t="s">
        <v>21</v>
      </c>
      <c r="KK812" s="247">
        <v>726</v>
      </c>
      <c r="KL812" s="44">
        <v>0</v>
      </c>
      <c r="KM812" s="45">
        <v>0</v>
      </c>
      <c r="KN812" s="35"/>
      <c r="KO812" s="27"/>
      <c r="KP812" s="46"/>
      <c r="KQ812" s="43">
        <v>2287</v>
      </c>
      <c r="KR812" s="44">
        <v>19</v>
      </c>
      <c r="KS812" s="43">
        <v>51</v>
      </c>
      <c r="KT812" s="44">
        <v>0</v>
      </c>
      <c r="KU812" s="44">
        <v>19</v>
      </c>
      <c r="KV812" s="44">
        <v>0</v>
      </c>
      <c r="KW812" s="238">
        <v>0</v>
      </c>
      <c r="KX812" s="60" t="s">
        <v>81</v>
      </c>
      <c r="KY812" s="247">
        <v>1200</v>
      </c>
      <c r="KZ812" s="44">
        <v>0</v>
      </c>
      <c r="LA812" s="45">
        <v>0</v>
      </c>
      <c r="LB812" s="35"/>
      <c r="LC812" s="27"/>
      <c r="LD812" s="74"/>
      <c r="LE812" s="75"/>
      <c r="LF812" s="75"/>
      <c r="LG812" s="75">
        <v>1165</v>
      </c>
      <c r="LH812" s="75">
        <v>0</v>
      </c>
      <c r="LI812" s="76">
        <v>2</v>
      </c>
      <c r="LJ812" s="75">
        <v>0</v>
      </c>
      <c r="LK812" s="75">
        <v>0</v>
      </c>
      <c r="LL812" s="77" t="s">
        <v>69</v>
      </c>
      <c r="LM812" s="251">
        <v>1000</v>
      </c>
      <c r="LN812" s="75">
        <v>0</v>
      </c>
      <c r="LO812" s="79"/>
      <c r="LP812" s="35"/>
      <c r="LQ812" s="27"/>
      <c r="LR812" s="240">
        <v>45786</v>
      </c>
      <c r="LS812" s="44">
        <v>15007</v>
      </c>
      <c r="LT812" s="44">
        <v>208</v>
      </c>
      <c r="LU812" s="44">
        <v>814</v>
      </c>
      <c r="LV812" s="44">
        <v>21</v>
      </c>
      <c r="LW812" s="44">
        <v>10</v>
      </c>
      <c r="LX812" s="44">
        <v>22</v>
      </c>
      <c r="LY812" s="44">
        <v>20</v>
      </c>
      <c r="LZ812" s="43"/>
      <c r="MA812" s="238">
        <v>385</v>
      </c>
      <c r="MB812" s="44">
        <v>8470</v>
      </c>
      <c r="MC812" s="45">
        <v>0.40721153846153846</v>
      </c>
      <c r="MD812" s="35" t="s">
        <v>833</v>
      </c>
      <c r="ME812" s="27"/>
      <c r="MF812" s="240">
        <v>45786</v>
      </c>
      <c r="MG812" s="44">
        <v>3937</v>
      </c>
      <c r="MH812" s="44">
        <v>136</v>
      </c>
      <c r="MI812" s="44">
        <v>259</v>
      </c>
      <c r="MJ812" s="44">
        <v>7</v>
      </c>
      <c r="MK812" s="44">
        <v>30</v>
      </c>
      <c r="ML812" s="44">
        <v>8</v>
      </c>
      <c r="MM812" s="44">
        <v>30</v>
      </c>
      <c r="MN812" s="43"/>
      <c r="MO812" s="238">
        <v>405</v>
      </c>
      <c r="MP812" s="44">
        <v>3240</v>
      </c>
      <c r="MQ812" s="45">
        <v>0.23823529411764705</v>
      </c>
      <c r="MR812" s="35"/>
      <c r="MS812" s="27"/>
      <c r="MT812" s="240">
        <v>45786</v>
      </c>
      <c r="MU812" s="44">
        <v>5747</v>
      </c>
      <c r="MV812" s="44">
        <v>137</v>
      </c>
      <c r="MW812" s="44">
        <v>246</v>
      </c>
      <c r="MX812" s="44">
        <v>7</v>
      </c>
      <c r="MY812" s="44">
        <v>30</v>
      </c>
      <c r="MZ812" s="44">
        <v>7</v>
      </c>
      <c r="NA812" s="44">
        <v>9</v>
      </c>
      <c r="NB812" s="43"/>
      <c r="NC812" s="238">
        <v>300</v>
      </c>
      <c r="ND812" s="44">
        <v>2100</v>
      </c>
      <c r="NE812" s="45">
        <v>0.15328467153284672</v>
      </c>
      <c r="NF812" s="35"/>
      <c r="NG812" s="27"/>
      <c r="NH812" s="240">
        <v>45786</v>
      </c>
      <c r="NI812" s="44">
        <v>4757</v>
      </c>
      <c r="NJ812" s="44">
        <v>127</v>
      </c>
      <c r="NK812" s="44">
        <v>158</v>
      </c>
      <c r="NL812" s="44">
        <v>1</v>
      </c>
      <c r="NM812" s="44">
        <v>35</v>
      </c>
      <c r="NN812" s="44">
        <v>1</v>
      </c>
      <c r="NO812" s="44">
        <v>0</v>
      </c>
      <c r="NP812" s="43"/>
      <c r="NQ812" s="238">
        <v>1100</v>
      </c>
      <c r="NR812" s="44">
        <v>1100</v>
      </c>
      <c r="NS812" s="45">
        <v>8.6614173228346455E-2</v>
      </c>
      <c r="NT812" s="35"/>
    </row>
    <row r="813" spans="1:384" ht="15.75" thickTop="1" x14ac:dyDescent="0.2">
      <c r="A813" s="38">
        <v>45789</v>
      </c>
      <c r="B813" s="39">
        <v>3167</v>
      </c>
      <c r="C813" s="40">
        <v>1371</v>
      </c>
      <c r="D813" s="40">
        <v>556</v>
      </c>
      <c r="E813" s="40">
        <v>1240</v>
      </c>
      <c r="F813" s="140"/>
      <c r="G813" s="140"/>
      <c r="H813" s="42"/>
      <c r="I813" s="44">
        <v>40024</v>
      </c>
      <c r="J813" s="44">
        <v>99</v>
      </c>
      <c r="K813" s="44">
        <v>1943</v>
      </c>
      <c r="L813" s="44">
        <v>17</v>
      </c>
      <c r="M813" s="44">
        <v>100</v>
      </c>
      <c r="N813" s="44">
        <v>20</v>
      </c>
      <c r="O813" s="44">
        <v>0</v>
      </c>
      <c r="P813" s="43"/>
      <c r="Q813" s="238">
        <v>363</v>
      </c>
      <c r="R813" s="44">
        <v>7260</v>
      </c>
      <c r="S813" s="45">
        <v>0.73333333333333328</v>
      </c>
      <c r="T813" s="35" t="s">
        <v>148</v>
      </c>
      <c r="U813" s="27"/>
      <c r="V813" s="240">
        <v>45789</v>
      </c>
      <c r="W813" s="44">
        <v>6579</v>
      </c>
      <c r="X813" s="44">
        <v>200</v>
      </c>
      <c r="Y813" s="44">
        <v>321</v>
      </c>
      <c r="Z813" s="44">
        <v>13</v>
      </c>
      <c r="AA813" s="44">
        <v>38</v>
      </c>
      <c r="AB813" s="44">
        <v>14</v>
      </c>
      <c r="AC813" s="44">
        <v>8</v>
      </c>
      <c r="AD813" s="43"/>
      <c r="AE813" s="238">
        <v>385</v>
      </c>
      <c r="AF813" s="44">
        <v>5390</v>
      </c>
      <c r="AG813" s="45">
        <v>0.26950000000000002</v>
      </c>
      <c r="AH813" s="35"/>
      <c r="AI813" s="27"/>
      <c r="AJ813" s="240">
        <v>45789</v>
      </c>
      <c r="AK813" s="44">
        <v>8960</v>
      </c>
      <c r="AL813" s="44">
        <v>102</v>
      </c>
      <c r="AM813" s="44">
        <v>247</v>
      </c>
      <c r="AN813" s="44">
        <v>2</v>
      </c>
      <c r="AO813" s="44">
        <v>35</v>
      </c>
      <c r="AP813" s="44">
        <v>2</v>
      </c>
      <c r="AQ813" s="44">
        <v>10</v>
      </c>
      <c r="AR813" s="43"/>
      <c r="AS813" s="238">
        <v>1008</v>
      </c>
      <c r="AT813" s="44">
        <v>2016</v>
      </c>
      <c r="AU813" s="45">
        <v>0.1976470588235294</v>
      </c>
      <c r="AV813" s="35"/>
      <c r="AW813" s="27"/>
      <c r="AX813" s="240">
        <v>45789</v>
      </c>
      <c r="AY813" s="44">
        <v>10491</v>
      </c>
      <c r="AZ813" s="44">
        <v>54</v>
      </c>
      <c r="BA813" s="44">
        <v>403</v>
      </c>
      <c r="BB813" s="44">
        <v>4</v>
      </c>
      <c r="BC813" s="44">
        <v>26</v>
      </c>
      <c r="BD813" s="44">
        <v>6</v>
      </c>
      <c r="BE813" s="44">
        <v>0</v>
      </c>
      <c r="BF813" s="43"/>
      <c r="BG813" s="238">
        <v>300</v>
      </c>
      <c r="BH813" s="44">
        <v>1800</v>
      </c>
      <c r="BI813" s="45">
        <v>0.33333333333333331</v>
      </c>
      <c r="BJ813" s="92" t="s">
        <v>834</v>
      </c>
      <c r="BK813" s="50"/>
      <c r="BL813" s="46"/>
      <c r="BM813" s="44">
        <v>8143</v>
      </c>
      <c r="BN813" s="44">
        <v>56</v>
      </c>
      <c r="BO813" s="44">
        <v>480</v>
      </c>
      <c r="BP813" s="44">
        <v>2</v>
      </c>
      <c r="BQ813" s="44">
        <v>38</v>
      </c>
      <c r="BR813" s="44">
        <v>2</v>
      </c>
      <c r="BS813" s="236">
        <v>5</v>
      </c>
      <c r="BT813" s="60" t="s">
        <v>49</v>
      </c>
      <c r="BU813" s="247">
        <v>800</v>
      </c>
      <c r="BV813" s="44">
        <v>1600</v>
      </c>
      <c r="BW813" s="45">
        <v>0.2857142857142857</v>
      </c>
      <c r="BX813" s="35"/>
      <c r="BY813" s="27"/>
      <c r="BZ813" s="46"/>
      <c r="CA813" s="44">
        <v>14576</v>
      </c>
      <c r="CB813" s="44">
        <v>60</v>
      </c>
      <c r="CC813" s="44">
        <v>1739</v>
      </c>
      <c r="CD813" s="44">
        <v>4</v>
      </c>
      <c r="CE813" s="44">
        <v>15</v>
      </c>
      <c r="CF813" s="44">
        <v>4</v>
      </c>
      <c r="CG813" s="236">
        <v>0</v>
      </c>
      <c r="CH813" s="60" t="s">
        <v>98</v>
      </c>
      <c r="CI813" s="247">
        <v>165</v>
      </c>
      <c r="CJ813" s="44">
        <v>660</v>
      </c>
      <c r="CK813" s="45">
        <v>0.11</v>
      </c>
      <c r="CL813" s="35"/>
      <c r="CM813" s="27"/>
      <c r="CN813" s="46"/>
      <c r="CO813" s="44">
        <v>17661</v>
      </c>
      <c r="CP813" s="44">
        <v>16</v>
      </c>
      <c r="CQ813" s="44">
        <v>807</v>
      </c>
      <c r="CR813" s="44">
        <v>1</v>
      </c>
      <c r="CS813" s="44">
        <v>6</v>
      </c>
      <c r="CT813" s="44">
        <v>1</v>
      </c>
      <c r="CU813" s="236">
        <v>54</v>
      </c>
      <c r="CV813" s="60" t="s">
        <v>92</v>
      </c>
      <c r="CW813" s="247">
        <v>660</v>
      </c>
      <c r="CX813" s="44">
        <v>660</v>
      </c>
      <c r="CY813" s="45">
        <v>0.41249999999999998</v>
      </c>
      <c r="CZ813" s="35" t="s">
        <v>62</v>
      </c>
      <c r="DA813" s="58"/>
      <c r="DB813" s="46"/>
      <c r="DC813" s="44">
        <v>5058</v>
      </c>
      <c r="DD813" s="44">
        <v>8</v>
      </c>
      <c r="DE813" s="44">
        <v>274</v>
      </c>
      <c r="DF813" s="44">
        <v>0</v>
      </c>
      <c r="DG813" s="44">
        <v>14</v>
      </c>
      <c r="DH813" s="44">
        <v>0</v>
      </c>
      <c r="DI813" s="236">
        <v>56</v>
      </c>
      <c r="DJ813" s="60" t="s">
        <v>52</v>
      </c>
      <c r="DK813" s="247">
        <v>490</v>
      </c>
      <c r="DL813" s="44">
        <v>0</v>
      </c>
      <c r="DM813" s="45">
        <v>0</v>
      </c>
      <c r="DN813" s="35" t="s">
        <v>116</v>
      </c>
      <c r="DO813" s="27"/>
      <c r="DP813" s="46"/>
      <c r="DQ813" s="44">
        <v>11051</v>
      </c>
      <c r="DR813" s="44">
        <v>0</v>
      </c>
      <c r="DS813" s="44">
        <v>1290</v>
      </c>
      <c r="DT813" s="44">
        <v>0</v>
      </c>
      <c r="DU813" s="44">
        <v>275</v>
      </c>
      <c r="DV813" s="44">
        <v>0</v>
      </c>
      <c r="DW813" s="236">
        <v>-256</v>
      </c>
      <c r="DX813" s="60" t="s">
        <v>42</v>
      </c>
      <c r="DY813" s="247">
        <v>100</v>
      </c>
      <c r="DZ813" s="44">
        <v>0</v>
      </c>
      <c r="EA813" s="45" t="e">
        <v>#DIV/0!</v>
      </c>
      <c r="EB813" s="35" t="s">
        <v>119</v>
      </c>
      <c r="EC813" s="27"/>
      <c r="ED813" s="240">
        <v>45789</v>
      </c>
      <c r="EE813" s="44">
        <v>23394</v>
      </c>
      <c r="EF813" s="44">
        <v>130</v>
      </c>
      <c r="EG813" s="44">
        <v>1351</v>
      </c>
      <c r="EH813" s="44">
        <v>8</v>
      </c>
      <c r="EI813" s="44">
        <v>8</v>
      </c>
      <c r="EJ813" s="44">
        <v>8</v>
      </c>
      <c r="EK813" s="44">
        <v>7</v>
      </c>
      <c r="EL813" s="43"/>
      <c r="EM813" s="238">
        <v>880</v>
      </c>
      <c r="EN813" s="44">
        <v>7040</v>
      </c>
      <c r="EO813" s="45">
        <v>0.54153846153846152</v>
      </c>
      <c r="EP813" s="35" t="s">
        <v>150</v>
      </c>
      <c r="EQ813" s="27"/>
      <c r="ER813" s="240">
        <v>45789</v>
      </c>
      <c r="ES813" s="44">
        <v>2196</v>
      </c>
      <c r="ET813" s="44">
        <v>140</v>
      </c>
      <c r="EU813" s="44">
        <v>61</v>
      </c>
      <c r="EV813" s="44">
        <v>4</v>
      </c>
      <c r="EW813" s="44">
        <v>42</v>
      </c>
      <c r="EX813" s="44">
        <v>6</v>
      </c>
      <c r="EY813" s="44">
        <v>6</v>
      </c>
      <c r="EZ813" s="43"/>
      <c r="FA813" s="238">
        <v>726</v>
      </c>
      <c r="FB813" s="44">
        <v>4356</v>
      </c>
      <c r="FC813" s="45">
        <v>0.31114285714285717</v>
      </c>
      <c r="FD813" s="35"/>
      <c r="HW813" s="181"/>
      <c r="HX813" s="27"/>
      <c r="HY813" s="27"/>
      <c r="HZ813" s="137"/>
      <c r="IA813" s="27"/>
      <c r="IC813" s="174"/>
      <c r="ID813" s="27"/>
      <c r="IE813" s="27"/>
      <c r="IF813" s="27"/>
      <c r="IG813" s="27"/>
      <c r="IH813" s="27"/>
      <c r="IL813" s="27"/>
      <c r="IM813" s="27"/>
      <c r="IN813" s="137"/>
      <c r="IO813" s="27"/>
      <c r="IQ813" s="174"/>
      <c r="IR813" s="27"/>
      <c r="IS813" s="27"/>
      <c r="IT813" s="27"/>
      <c r="IU813" s="27"/>
      <c r="IV813" s="27"/>
      <c r="IY813" s="33"/>
      <c r="IZ813" s="46"/>
      <c r="JA813" s="44">
        <v>1953</v>
      </c>
      <c r="JB813" s="44">
        <v>54</v>
      </c>
      <c r="JC813" s="44">
        <v>66</v>
      </c>
      <c r="JD813" s="44">
        <v>0</v>
      </c>
      <c r="JE813" s="44">
        <v>22</v>
      </c>
      <c r="JF813" s="44">
        <v>0</v>
      </c>
      <c r="JG813" s="44">
        <v>0</v>
      </c>
      <c r="JH813" s="60" t="s">
        <v>64</v>
      </c>
      <c r="JI813" s="247">
        <v>673</v>
      </c>
      <c r="JJ813" s="44">
        <v>0</v>
      </c>
      <c r="JK813" s="45">
        <v>0</v>
      </c>
      <c r="JL813" s="35"/>
      <c r="JM813" s="27"/>
      <c r="JN813" s="46"/>
      <c r="JO813" s="44">
        <v>1719</v>
      </c>
      <c r="JP813" s="44">
        <v>18</v>
      </c>
      <c r="JQ813" s="44">
        <v>76</v>
      </c>
      <c r="JR813" s="44">
        <v>1</v>
      </c>
      <c r="JS813" s="44">
        <v>19</v>
      </c>
      <c r="JT813" s="44">
        <v>0</v>
      </c>
      <c r="JU813" s="236">
        <v>0</v>
      </c>
      <c r="JV813" s="60" t="s">
        <v>90</v>
      </c>
      <c r="JW813" s="247">
        <v>700</v>
      </c>
      <c r="JX813" s="44">
        <v>0</v>
      </c>
      <c r="JY813" s="45">
        <v>0</v>
      </c>
      <c r="JZ813" s="35"/>
      <c r="KA813" s="245"/>
      <c r="KB813" s="46"/>
      <c r="KC813" s="44">
        <v>2385</v>
      </c>
      <c r="KD813" s="44">
        <v>48</v>
      </c>
      <c r="KE813" s="44">
        <v>132</v>
      </c>
      <c r="KF813" s="44">
        <v>14</v>
      </c>
      <c r="KG813" s="44">
        <v>280</v>
      </c>
      <c r="KH813" s="44">
        <v>30</v>
      </c>
      <c r="KI813" s="236">
        <v>36</v>
      </c>
      <c r="KJ813" s="60" t="s">
        <v>87</v>
      </c>
      <c r="KK813" s="247">
        <v>120</v>
      </c>
      <c r="KL813" s="44">
        <v>3600</v>
      </c>
      <c r="KM813" s="45">
        <v>0.75</v>
      </c>
      <c r="KN813" s="35"/>
      <c r="KO813" s="27"/>
      <c r="KP813" s="46"/>
      <c r="KQ813" s="44">
        <v>2900</v>
      </c>
      <c r="KR813" s="44">
        <v>41</v>
      </c>
      <c r="KS813" s="44">
        <v>135</v>
      </c>
      <c r="KT813" s="44">
        <v>1</v>
      </c>
      <c r="KU813" s="44">
        <v>12</v>
      </c>
      <c r="KV813" s="44">
        <v>1</v>
      </c>
      <c r="KW813" s="236">
        <v>0</v>
      </c>
      <c r="KX813" s="60" t="s">
        <v>26</v>
      </c>
      <c r="KY813" s="247">
        <v>189</v>
      </c>
      <c r="KZ813" s="44">
        <v>189</v>
      </c>
      <c r="LA813" s="45">
        <v>4.6097560975609755E-2</v>
      </c>
      <c r="LB813" s="35"/>
      <c r="LC813" s="27"/>
      <c r="LD813" s="240">
        <v>45775</v>
      </c>
      <c r="LE813" s="238">
        <v>64742</v>
      </c>
      <c r="LF813" s="252">
        <v>30</v>
      </c>
      <c r="LG813" s="238">
        <v>444</v>
      </c>
      <c r="LH813" s="238">
        <v>0</v>
      </c>
      <c r="LI813" s="43">
        <v>2</v>
      </c>
      <c r="LJ813" s="87">
        <v>0</v>
      </c>
      <c r="LK813" s="238">
        <v>0</v>
      </c>
      <c r="LL813" s="246" t="s">
        <v>68</v>
      </c>
      <c r="LM813" s="239">
        <v>1000</v>
      </c>
      <c r="LN813" s="87">
        <v>0</v>
      </c>
      <c r="LO813" s="242"/>
      <c r="LP813" s="35"/>
      <c r="LQ813" s="27"/>
      <c r="LR813" s="240">
        <v>45789</v>
      </c>
      <c r="LS813" s="44">
        <v>15084</v>
      </c>
      <c r="LT813" s="44">
        <v>77</v>
      </c>
      <c r="LU813" s="44">
        <v>822</v>
      </c>
      <c r="LV813" s="44">
        <v>8</v>
      </c>
      <c r="LW813" s="44">
        <v>22</v>
      </c>
      <c r="LX813" s="44">
        <v>8</v>
      </c>
      <c r="LY813" s="44">
        <v>11</v>
      </c>
      <c r="LZ813" s="43"/>
      <c r="MA813" s="238">
        <v>385</v>
      </c>
      <c r="MB813" s="44">
        <v>3080</v>
      </c>
      <c r="MC813" s="45">
        <v>0.4</v>
      </c>
      <c r="MD813" s="35"/>
      <c r="ME813" s="27"/>
      <c r="MF813" s="240">
        <v>45789</v>
      </c>
      <c r="MG813" s="44">
        <v>4003</v>
      </c>
      <c r="MH813" s="44">
        <v>66</v>
      </c>
      <c r="MI813" s="44">
        <v>268</v>
      </c>
      <c r="MJ813" s="44">
        <v>9</v>
      </c>
      <c r="MK813" s="44">
        <v>50</v>
      </c>
      <c r="ML813" s="44">
        <v>10</v>
      </c>
      <c r="MM813" s="44">
        <v>0</v>
      </c>
      <c r="MN813" s="43"/>
      <c r="MO813" s="238">
        <v>405</v>
      </c>
      <c r="MP813" s="44">
        <v>4050</v>
      </c>
      <c r="MQ813" s="45">
        <v>0.61363636363636365</v>
      </c>
      <c r="MR813" s="35"/>
      <c r="MS813" s="27"/>
      <c r="MT813" s="240">
        <v>45789</v>
      </c>
      <c r="MU813" s="44">
        <v>5886</v>
      </c>
      <c r="MV813" s="44">
        <v>139</v>
      </c>
      <c r="MW813" s="44">
        <v>255</v>
      </c>
      <c r="MX813" s="44">
        <v>9</v>
      </c>
      <c r="MY813" s="44">
        <v>30</v>
      </c>
      <c r="MZ813" s="44">
        <v>9</v>
      </c>
      <c r="NA813" s="44">
        <v>0</v>
      </c>
      <c r="NB813" s="43"/>
      <c r="NC813" s="238">
        <v>300</v>
      </c>
      <c r="ND813" s="44">
        <v>2700</v>
      </c>
      <c r="NE813" s="45">
        <v>0.19424460431654678</v>
      </c>
      <c r="NF813" s="35"/>
      <c r="NG813" s="27"/>
      <c r="NH813" s="240">
        <v>45789</v>
      </c>
      <c r="NI813" s="44">
        <v>4866</v>
      </c>
      <c r="NJ813" s="44">
        <v>109</v>
      </c>
      <c r="NK813" s="44">
        <v>160</v>
      </c>
      <c r="NL813" s="44">
        <v>2</v>
      </c>
      <c r="NM813" s="44">
        <v>33</v>
      </c>
      <c r="NN813" s="44">
        <v>2</v>
      </c>
      <c r="NO813" s="44">
        <v>0</v>
      </c>
      <c r="NP813" s="43"/>
      <c r="NQ813" s="238">
        <v>1100</v>
      </c>
      <c r="NR813" s="44">
        <v>2200</v>
      </c>
      <c r="NS813" s="45">
        <v>0.20183486238532111</v>
      </c>
      <c r="NT813" s="35"/>
    </row>
    <row r="814" spans="1:384" ht="15.75" thickBot="1" x14ac:dyDescent="0.25">
      <c r="A814" s="38">
        <v>45792</v>
      </c>
      <c r="B814" s="39">
        <v>1652</v>
      </c>
      <c r="C814" s="40">
        <v>743</v>
      </c>
      <c r="D814" s="40">
        <v>291</v>
      </c>
      <c r="E814" s="40">
        <v>618</v>
      </c>
      <c r="F814" s="140"/>
      <c r="G814" s="140"/>
      <c r="H814" s="42"/>
      <c r="I814" s="44">
        <v>40047</v>
      </c>
      <c r="J814" s="44">
        <v>23</v>
      </c>
      <c r="K814" s="44">
        <v>1948</v>
      </c>
      <c r="L814" s="44">
        <v>5</v>
      </c>
      <c r="M814" s="44">
        <v>95</v>
      </c>
      <c r="N814" s="44">
        <v>5</v>
      </c>
      <c r="O814" s="44">
        <v>8</v>
      </c>
      <c r="P814" s="43"/>
      <c r="Q814" s="238">
        <v>363</v>
      </c>
      <c r="R814" s="44">
        <v>1815</v>
      </c>
      <c r="S814" s="45">
        <v>0.78913043478260869</v>
      </c>
      <c r="T814" s="35" t="s">
        <v>155</v>
      </c>
      <c r="U814" s="27"/>
      <c r="V814" s="240">
        <v>45792</v>
      </c>
      <c r="W814" s="44">
        <v>6650</v>
      </c>
      <c r="X814" s="44">
        <v>71</v>
      </c>
      <c r="Y814" s="44">
        <v>326</v>
      </c>
      <c r="Z814" s="44">
        <v>5</v>
      </c>
      <c r="AA814" s="44">
        <v>37</v>
      </c>
      <c r="AB814" s="44">
        <v>9</v>
      </c>
      <c r="AC814" s="44">
        <v>7</v>
      </c>
      <c r="AD814" s="43"/>
      <c r="AE814" s="238">
        <v>385</v>
      </c>
      <c r="AF814" s="44">
        <v>3465</v>
      </c>
      <c r="AG814" s="45">
        <v>0.48802816901408452</v>
      </c>
      <c r="AH814" s="35"/>
      <c r="AI814" s="27"/>
      <c r="AJ814" s="240">
        <v>45792</v>
      </c>
      <c r="AK814" s="44">
        <v>9040</v>
      </c>
      <c r="AL814" s="44">
        <v>80</v>
      </c>
      <c r="AM814" s="44">
        <v>248</v>
      </c>
      <c r="AN814" s="44">
        <v>1</v>
      </c>
      <c r="AO814" s="44">
        <v>44</v>
      </c>
      <c r="AP814" s="44">
        <v>1</v>
      </c>
      <c r="AQ814" s="44">
        <v>0</v>
      </c>
      <c r="AR814" s="43"/>
      <c r="AS814" s="238">
        <v>1008</v>
      </c>
      <c r="AT814" s="44">
        <v>1008</v>
      </c>
      <c r="AU814" s="45">
        <v>0.126</v>
      </c>
      <c r="AV814" s="35"/>
      <c r="AW814" s="27"/>
      <c r="AX814" s="240">
        <v>45792</v>
      </c>
      <c r="AY814" s="44">
        <v>10529</v>
      </c>
      <c r="AZ814" s="44">
        <v>38</v>
      </c>
      <c r="BA814" s="44">
        <v>405</v>
      </c>
      <c r="BB814" s="44">
        <v>2</v>
      </c>
      <c r="BC814" s="44">
        <v>22</v>
      </c>
      <c r="BD814" s="44">
        <v>4</v>
      </c>
      <c r="BE814" s="44">
        <v>0</v>
      </c>
      <c r="BF814" s="43"/>
      <c r="BG814" s="238">
        <v>300</v>
      </c>
      <c r="BH814" s="44">
        <v>1200</v>
      </c>
      <c r="BI814" s="45">
        <v>0.31578947368421051</v>
      </c>
      <c r="BJ814" s="35"/>
      <c r="BK814" s="50"/>
      <c r="BL814" s="74"/>
      <c r="BM814" s="75">
        <v>7716</v>
      </c>
      <c r="BN814" s="75">
        <v>23</v>
      </c>
      <c r="BO814" s="75">
        <v>292</v>
      </c>
      <c r="BP814" s="75">
        <v>0</v>
      </c>
      <c r="BQ814" s="75">
        <v>10</v>
      </c>
      <c r="BR814" s="75">
        <v>0</v>
      </c>
      <c r="BS814" s="75">
        <v>290</v>
      </c>
      <c r="BT814" s="77" t="s">
        <v>26</v>
      </c>
      <c r="BU814" s="251">
        <v>189</v>
      </c>
      <c r="BV814" s="75">
        <v>0</v>
      </c>
      <c r="BW814" s="79">
        <v>0</v>
      </c>
      <c r="BX814" s="35" t="s">
        <v>114</v>
      </c>
      <c r="BY814" s="27"/>
      <c r="BZ814" s="74"/>
      <c r="CA814" s="75">
        <v>14983</v>
      </c>
      <c r="CB814" s="75">
        <v>84</v>
      </c>
      <c r="CC814" s="75">
        <v>1840</v>
      </c>
      <c r="CD814" s="75">
        <v>2</v>
      </c>
      <c r="CE814" s="75">
        <v>80</v>
      </c>
      <c r="CF814" s="75">
        <v>3</v>
      </c>
      <c r="CG814" s="75">
        <v>0</v>
      </c>
      <c r="CH814" s="77" t="s">
        <v>99</v>
      </c>
      <c r="CI814" s="251">
        <v>187</v>
      </c>
      <c r="CJ814" s="75">
        <v>561</v>
      </c>
      <c r="CK814" s="79">
        <v>6.6785714285714282E-2</v>
      </c>
      <c r="CL814" s="35"/>
      <c r="CM814" s="27"/>
      <c r="CN814" s="74"/>
      <c r="CO814" s="75">
        <v>12421</v>
      </c>
      <c r="CP814" s="75">
        <v>66</v>
      </c>
      <c r="CQ814" s="75">
        <v>1506</v>
      </c>
      <c r="CR814" s="75">
        <v>18</v>
      </c>
      <c r="CS814" s="75">
        <v>370</v>
      </c>
      <c r="CT814" s="75">
        <v>35</v>
      </c>
      <c r="CU814" s="75">
        <v>0</v>
      </c>
      <c r="CV814" s="77" t="s">
        <v>87</v>
      </c>
      <c r="CW814" s="251">
        <v>200</v>
      </c>
      <c r="CX814" s="75">
        <v>7000</v>
      </c>
      <c r="CY814" s="79">
        <v>1.0606060606060606</v>
      </c>
      <c r="CZ814" s="35"/>
      <c r="DA814" s="58"/>
      <c r="DB814" s="74"/>
      <c r="DC814" s="75">
        <v>3655</v>
      </c>
      <c r="DD814" s="75">
        <v>9</v>
      </c>
      <c r="DE814" s="75">
        <v>168</v>
      </c>
      <c r="DF814" s="75">
        <v>0</v>
      </c>
      <c r="DG814" s="75">
        <v>8</v>
      </c>
      <c r="DH814" s="75">
        <v>0</v>
      </c>
      <c r="DI814" s="75">
        <v>292</v>
      </c>
      <c r="DJ814" s="77" t="s">
        <v>110</v>
      </c>
      <c r="DK814" s="251">
        <v>660</v>
      </c>
      <c r="DL814" s="75">
        <v>0</v>
      </c>
      <c r="DM814" s="79">
        <v>0</v>
      </c>
      <c r="DN814" s="35" t="s">
        <v>117</v>
      </c>
      <c r="DO814" s="27"/>
      <c r="DP814" s="74"/>
      <c r="DQ814" s="75">
        <v>15710</v>
      </c>
      <c r="DR814" s="75">
        <v>28</v>
      </c>
      <c r="DS814" s="75">
        <v>1088</v>
      </c>
      <c r="DT814" s="75">
        <v>2</v>
      </c>
      <c r="DU814" s="75">
        <v>20</v>
      </c>
      <c r="DV814" s="75">
        <v>2</v>
      </c>
      <c r="DW814" s="75">
        <v>4</v>
      </c>
      <c r="DX814" s="77" t="s">
        <v>98</v>
      </c>
      <c r="DY814" s="251">
        <v>180</v>
      </c>
      <c r="DZ814" s="75">
        <v>360</v>
      </c>
      <c r="EA814" s="79">
        <v>0.12857142857142856</v>
      </c>
      <c r="EB814" s="35" t="s">
        <v>120</v>
      </c>
      <c r="EC814" s="27"/>
      <c r="ED814" s="240">
        <v>45792</v>
      </c>
      <c r="EE814" s="44">
        <v>23428</v>
      </c>
      <c r="EF814" s="44">
        <v>34</v>
      </c>
      <c r="EG814" s="44">
        <v>1353</v>
      </c>
      <c r="EH814" s="44">
        <v>2</v>
      </c>
      <c r="EI814" s="44">
        <v>13</v>
      </c>
      <c r="EJ814" s="44">
        <v>2</v>
      </c>
      <c r="EK814" s="44">
        <v>3</v>
      </c>
      <c r="EL814" s="43"/>
      <c r="EM814" s="238">
        <v>880</v>
      </c>
      <c r="EN814" s="44">
        <v>1760</v>
      </c>
      <c r="EO814" s="45">
        <v>0.51764705882352946</v>
      </c>
      <c r="EP814" s="35" t="s">
        <v>150</v>
      </c>
      <c r="EQ814" s="27"/>
      <c r="ER814" s="240">
        <v>45792</v>
      </c>
      <c r="ES814" s="44">
        <v>2208</v>
      </c>
      <c r="ET814" s="44">
        <v>12</v>
      </c>
      <c r="EU814" s="44">
        <v>61</v>
      </c>
      <c r="EV814" s="44">
        <v>0</v>
      </c>
      <c r="EW814" s="44">
        <v>48</v>
      </c>
      <c r="EX814" s="44">
        <v>0</v>
      </c>
      <c r="EY814" s="44">
        <v>0</v>
      </c>
      <c r="EZ814" s="43"/>
      <c r="FA814" s="238">
        <v>726</v>
      </c>
      <c r="FB814" s="44">
        <v>0</v>
      </c>
      <c r="FC814" s="45">
        <v>0</v>
      </c>
      <c r="FD814" s="35"/>
      <c r="HW814" s="181"/>
      <c r="HX814" s="27"/>
      <c r="HY814" s="27"/>
      <c r="HZ814" s="137"/>
      <c r="IA814" s="27"/>
      <c r="IC814" s="174"/>
      <c r="ID814" s="27"/>
      <c r="IE814" s="27"/>
      <c r="IF814" s="27"/>
      <c r="IG814" s="27"/>
      <c r="IH814" s="27"/>
      <c r="IL814" s="27"/>
      <c r="IM814" s="27"/>
      <c r="IN814" s="137"/>
      <c r="IO814" s="27"/>
      <c r="IQ814" s="174"/>
      <c r="IR814" s="27"/>
      <c r="IS814" s="27"/>
      <c r="IT814" s="27"/>
      <c r="IU814" s="27"/>
      <c r="IV814" s="27"/>
      <c r="IY814" s="33"/>
      <c r="IZ814" s="74"/>
      <c r="JA814" s="75">
        <v>1757</v>
      </c>
      <c r="JB814" s="75">
        <v>12</v>
      </c>
      <c r="JC814" s="75">
        <v>65</v>
      </c>
      <c r="JD814" s="75">
        <v>0</v>
      </c>
      <c r="JE814" s="75">
        <v>52</v>
      </c>
      <c r="JF814" s="75">
        <v>4</v>
      </c>
      <c r="JG814" s="75">
        <v>0</v>
      </c>
      <c r="JH814" s="77" t="s">
        <v>99</v>
      </c>
      <c r="JI814" s="251">
        <v>800</v>
      </c>
      <c r="JJ814" s="75">
        <v>3200</v>
      </c>
      <c r="JK814" s="79">
        <v>2.6666666666666665</v>
      </c>
      <c r="JL814" s="35"/>
      <c r="JM814" s="27"/>
      <c r="JN814" s="74"/>
      <c r="JO814" s="75">
        <v>2738</v>
      </c>
      <c r="JP814" s="75">
        <v>57</v>
      </c>
      <c r="JQ814" s="75">
        <v>107</v>
      </c>
      <c r="JR814" s="75">
        <v>1</v>
      </c>
      <c r="JS814" s="75">
        <v>22</v>
      </c>
      <c r="JT814" s="75">
        <v>15</v>
      </c>
      <c r="JU814" s="75">
        <v>0</v>
      </c>
      <c r="JV814" s="77" t="s">
        <v>28</v>
      </c>
      <c r="JW814" s="251">
        <v>682</v>
      </c>
      <c r="JX814" s="75">
        <v>10230</v>
      </c>
      <c r="JY814" s="79">
        <v>1.7947368421052632</v>
      </c>
      <c r="JZ814" s="35"/>
      <c r="KA814" s="245"/>
      <c r="KB814" s="74"/>
      <c r="KC814" s="75">
        <v>1434</v>
      </c>
      <c r="KD814" s="75">
        <v>18</v>
      </c>
      <c r="KE814" s="75">
        <v>73</v>
      </c>
      <c r="KF814" s="75">
        <v>0</v>
      </c>
      <c r="KG814" s="75">
        <v>16</v>
      </c>
      <c r="KH814" s="75">
        <v>0</v>
      </c>
      <c r="KI814" s="75">
        <v>0</v>
      </c>
      <c r="KJ814" s="77" t="s">
        <v>63</v>
      </c>
      <c r="KK814" s="251">
        <v>450</v>
      </c>
      <c r="KL814" s="75">
        <v>0</v>
      </c>
      <c r="KM814" s="79">
        <v>0</v>
      </c>
      <c r="KN814" s="35"/>
      <c r="KO814" s="27"/>
      <c r="KP814" s="74"/>
      <c r="KQ814" s="75">
        <v>2182</v>
      </c>
      <c r="KR814" s="75">
        <v>18</v>
      </c>
      <c r="KS814" s="75">
        <v>115</v>
      </c>
      <c r="KT814" s="75">
        <v>3</v>
      </c>
      <c r="KU814" s="75">
        <v>11</v>
      </c>
      <c r="KV814" s="75">
        <v>3</v>
      </c>
      <c r="KW814" s="75">
        <v>12</v>
      </c>
      <c r="KX814" s="77" t="s">
        <v>27</v>
      </c>
      <c r="KY814" s="251">
        <v>170</v>
      </c>
      <c r="KZ814" s="75">
        <v>510</v>
      </c>
      <c r="LA814" s="79">
        <v>0.28333333333333333</v>
      </c>
      <c r="LB814" s="35" t="s">
        <v>122</v>
      </c>
      <c r="LC814" s="27"/>
      <c r="LD814" s="46"/>
      <c r="LE814" s="44"/>
      <c r="LF814" s="44"/>
      <c r="LG814" s="44">
        <v>529</v>
      </c>
      <c r="LH814" s="44">
        <v>0</v>
      </c>
      <c r="LI814" s="43">
        <v>2</v>
      </c>
      <c r="LJ814" s="44">
        <v>0</v>
      </c>
      <c r="LK814" s="44">
        <v>0</v>
      </c>
      <c r="LL814" s="72" t="s">
        <v>124</v>
      </c>
      <c r="LM814" s="247">
        <v>1000</v>
      </c>
      <c r="LN814" s="44">
        <v>0</v>
      </c>
      <c r="LO814" s="45"/>
      <c r="LP814" s="35"/>
      <c r="LQ814" s="27"/>
      <c r="LR814" s="240">
        <v>45792</v>
      </c>
      <c r="LS814" s="44">
        <v>15151</v>
      </c>
      <c r="LT814" s="44">
        <v>67</v>
      </c>
      <c r="LU814" s="44">
        <v>829</v>
      </c>
      <c r="LV814" s="44">
        <v>7</v>
      </c>
      <c r="LW814" s="44">
        <v>25</v>
      </c>
      <c r="LX814" s="44">
        <v>8</v>
      </c>
      <c r="LY814" s="44">
        <v>10</v>
      </c>
      <c r="LZ814" s="43"/>
      <c r="MA814" s="238">
        <v>385</v>
      </c>
      <c r="MB814" s="44">
        <v>3080</v>
      </c>
      <c r="MC814" s="45">
        <v>0.45970149253731341</v>
      </c>
      <c r="MD814" s="227" t="s">
        <v>835</v>
      </c>
      <c r="ME814" s="27"/>
      <c r="MF814" s="240">
        <v>45792</v>
      </c>
      <c r="MG814" s="44">
        <v>4035</v>
      </c>
      <c r="MH814" s="44">
        <v>32</v>
      </c>
      <c r="MI814" s="44">
        <v>271</v>
      </c>
      <c r="MJ814" s="44">
        <v>3</v>
      </c>
      <c r="MK814" s="44">
        <v>46</v>
      </c>
      <c r="ML814" s="44">
        <v>4</v>
      </c>
      <c r="MM814" s="44">
        <v>0</v>
      </c>
      <c r="MN814" s="43"/>
      <c r="MO814" s="238">
        <v>405</v>
      </c>
      <c r="MP814" s="44">
        <v>1620</v>
      </c>
      <c r="MQ814" s="45">
        <v>0.50624999999999998</v>
      </c>
      <c r="MR814" s="35"/>
      <c r="MS814" s="27"/>
      <c r="MT814" s="240">
        <v>45792</v>
      </c>
      <c r="MU814" s="44">
        <v>5925</v>
      </c>
      <c r="MV814" s="44">
        <v>39</v>
      </c>
      <c r="MW814" s="44">
        <v>258</v>
      </c>
      <c r="MX814" s="44">
        <v>3</v>
      </c>
      <c r="MY814" s="44">
        <v>27</v>
      </c>
      <c r="MZ814" s="44">
        <v>3</v>
      </c>
      <c r="NA814" s="44">
        <v>14</v>
      </c>
      <c r="NB814" s="43"/>
      <c r="NC814" s="238">
        <v>300</v>
      </c>
      <c r="ND814" s="44">
        <v>900</v>
      </c>
      <c r="NE814" s="45">
        <v>0.23076923076923078</v>
      </c>
      <c r="NF814" s="35"/>
      <c r="NG814" s="27"/>
      <c r="NH814" s="240">
        <v>45792</v>
      </c>
      <c r="NI814" s="44">
        <v>4938</v>
      </c>
      <c r="NJ814" s="44">
        <v>72</v>
      </c>
      <c r="NK814" s="44">
        <v>162</v>
      </c>
      <c r="NL814" s="44">
        <v>2</v>
      </c>
      <c r="NM814" s="44">
        <v>30</v>
      </c>
      <c r="NN814" s="44">
        <v>3</v>
      </c>
      <c r="NO814" s="44">
        <v>4</v>
      </c>
      <c r="NP814" s="43"/>
      <c r="NQ814" s="238">
        <v>1100</v>
      </c>
      <c r="NR814" s="44">
        <v>3300</v>
      </c>
      <c r="NS814" s="45">
        <v>0.45833333333333331</v>
      </c>
      <c r="NT814" s="35"/>
    </row>
    <row r="815" spans="1:384" ht="16.5" thickTop="1" thickBot="1" x14ac:dyDescent="0.25">
      <c r="A815" s="38"/>
      <c r="B815" s="39"/>
      <c r="C815" s="40"/>
      <c r="D815" s="40"/>
      <c r="E815" s="40"/>
      <c r="F815" s="140"/>
      <c r="G815" s="140"/>
      <c r="H815" s="42"/>
      <c r="I815" s="44"/>
      <c r="J815" s="44"/>
      <c r="K815" s="44"/>
      <c r="L815" s="44"/>
      <c r="M815" s="44"/>
      <c r="N815" s="44"/>
      <c r="O815" s="44"/>
      <c r="P815" s="43"/>
      <c r="Q815" s="238"/>
      <c r="R815" s="44"/>
      <c r="S815" s="45"/>
      <c r="T815" s="35"/>
      <c r="U815" s="27"/>
      <c r="V815" s="240"/>
      <c r="W815" s="44"/>
      <c r="X815" s="44"/>
      <c r="Y815" s="44"/>
      <c r="Z815" s="44"/>
      <c r="AA815" s="44"/>
      <c r="AB815" s="44"/>
      <c r="AC815" s="44"/>
      <c r="AD815" s="43"/>
      <c r="AE815" s="238"/>
      <c r="AF815" s="44"/>
      <c r="AG815" s="45"/>
      <c r="AH815" s="35"/>
      <c r="AI815" s="27"/>
      <c r="AJ815" s="240"/>
      <c r="AK815" s="44"/>
      <c r="AL815" s="44"/>
      <c r="AM815" s="44"/>
      <c r="AN815" s="44"/>
      <c r="AO815" s="44"/>
      <c r="AP815" s="44"/>
      <c r="AQ815" s="44"/>
      <c r="AR815" s="43"/>
      <c r="AS815" s="238"/>
      <c r="AT815" s="44"/>
      <c r="AU815" s="45"/>
      <c r="AV815" s="35"/>
      <c r="AW815" s="27"/>
      <c r="AX815" s="240"/>
      <c r="AY815" s="44"/>
      <c r="AZ815" s="44"/>
      <c r="BA815" s="44"/>
      <c r="BB815" s="44"/>
      <c r="BC815" s="44"/>
      <c r="BD815" s="44"/>
      <c r="BE815" s="44"/>
      <c r="BF815" s="43"/>
      <c r="BG815" s="238"/>
      <c r="BH815" s="44"/>
      <c r="BI815" s="45"/>
      <c r="BJ815" s="35"/>
      <c r="BK815" s="50"/>
      <c r="BL815" s="240">
        <v>45775</v>
      </c>
      <c r="BM815" s="238">
        <v>8620</v>
      </c>
      <c r="BN815" s="238">
        <v>23</v>
      </c>
      <c r="BO815" s="238">
        <v>361</v>
      </c>
      <c r="BP815" s="87">
        <v>3</v>
      </c>
      <c r="BQ815" s="238">
        <v>7</v>
      </c>
      <c r="BR815" s="238">
        <v>4</v>
      </c>
      <c r="BS815" s="238">
        <v>0</v>
      </c>
      <c r="BT815" s="241" t="s">
        <v>128</v>
      </c>
      <c r="BU815" s="239">
        <v>800</v>
      </c>
      <c r="BV815" s="44">
        <v>3200</v>
      </c>
      <c r="BW815" s="89">
        <v>1.3913043478260869</v>
      </c>
      <c r="BX815" s="35" t="s">
        <v>60</v>
      </c>
      <c r="BY815" s="27"/>
      <c r="BZ815" s="240">
        <v>45775</v>
      </c>
      <c r="CA815" s="238">
        <v>15404</v>
      </c>
      <c r="CB815" s="238">
        <v>25</v>
      </c>
      <c r="CC815" s="238">
        <v>897</v>
      </c>
      <c r="CD815" s="87">
        <v>1</v>
      </c>
      <c r="CE815" s="238">
        <v>12</v>
      </c>
      <c r="CF815" s="238">
        <v>1</v>
      </c>
      <c r="CG815" s="238">
        <v>0</v>
      </c>
      <c r="CH815" s="241" t="s">
        <v>88</v>
      </c>
      <c r="CI815" s="239">
        <v>1100</v>
      </c>
      <c r="CJ815" s="44">
        <v>1100</v>
      </c>
      <c r="CK815" s="89">
        <v>0.44</v>
      </c>
      <c r="CL815" s="35"/>
      <c r="CM815" s="27"/>
      <c r="CN815" s="240">
        <v>45775</v>
      </c>
      <c r="CO815" s="238">
        <v>15215</v>
      </c>
      <c r="CP815" s="238">
        <v>17</v>
      </c>
      <c r="CQ815" s="238">
        <v>666</v>
      </c>
      <c r="CR815" s="87">
        <v>2</v>
      </c>
      <c r="CS815" s="238">
        <v>14</v>
      </c>
      <c r="CT815" s="238">
        <v>2</v>
      </c>
      <c r="CU815" s="238">
        <v>0</v>
      </c>
      <c r="CV815" s="241" t="s">
        <v>125</v>
      </c>
      <c r="CW815" s="239">
        <v>726</v>
      </c>
      <c r="CX815" s="44">
        <v>1452</v>
      </c>
      <c r="CY815" s="89">
        <v>0.85411764705882354</v>
      </c>
      <c r="CZ815" s="35" t="s">
        <v>54</v>
      </c>
      <c r="DA815" s="58"/>
      <c r="DB815" s="240">
        <v>45775</v>
      </c>
      <c r="DC815" s="238">
        <v>5451</v>
      </c>
      <c r="DD815" s="238">
        <v>75</v>
      </c>
      <c r="DE815" s="238">
        <v>209</v>
      </c>
      <c r="DF815" s="87">
        <v>2</v>
      </c>
      <c r="DG815" s="238">
        <v>5</v>
      </c>
      <c r="DH815" s="238">
        <v>2</v>
      </c>
      <c r="DI815" s="238">
        <v>0</v>
      </c>
      <c r="DJ815" s="241" t="s">
        <v>76</v>
      </c>
      <c r="DK815" s="239">
        <v>748</v>
      </c>
      <c r="DL815" s="44">
        <v>1496</v>
      </c>
      <c r="DM815" s="89">
        <v>0.19946666666666665</v>
      </c>
      <c r="DN815" s="35"/>
      <c r="DO815" s="27"/>
      <c r="DP815" s="240">
        <v>45775</v>
      </c>
      <c r="DQ815" s="238">
        <v>15578</v>
      </c>
      <c r="DR815" s="238">
        <v>46</v>
      </c>
      <c r="DS815" s="238">
        <v>1139</v>
      </c>
      <c r="DT815" s="87">
        <v>2</v>
      </c>
      <c r="DU815" s="238">
        <v>15</v>
      </c>
      <c r="DV815" s="238">
        <v>3</v>
      </c>
      <c r="DW815" s="238">
        <v>0</v>
      </c>
      <c r="DX815" s="241" t="s">
        <v>91</v>
      </c>
      <c r="DY815" s="239">
        <v>770</v>
      </c>
      <c r="DZ815" s="44">
        <v>2310</v>
      </c>
      <c r="EA815" s="89">
        <v>0.50217391304347825</v>
      </c>
      <c r="EB815" s="35"/>
      <c r="EC815" s="27"/>
      <c r="ED815" s="240" t="s">
        <v>24</v>
      </c>
      <c r="EE815" s="44"/>
      <c r="EF815" s="44"/>
      <c r="EG815" s="44"/>
      <c r="EH815" s="44"/>
      <c r="EI815" s="44"/>
      <c r="EJ815" s="44"/>
      <c r="EK815" s="44"/>
      <c r="EL815" s="43"/>
      <c r="EM815" s="238"/>
      <c r="EN815" s="44"/>
      <c r="EO815" s="45"/>
      <c r="EP815" s="35"/>
      <c r="EQ815" s="27"/>
      <c r="ER815" s="240"/>
      <c r="ES815" s="44"/>
      <c r="ET815" s="44"/>
      <c r="EU815" s="44"/>
      <c r="EV815" s="44"/>
      <c r="EW815" s="44"/>
      <c r="EX815" s="44"/>
      <c r="EY815" s="44"/>
      <c r="EZ815" s="43"/>
      <c r="FA815" s="238"/>
      <c r="FB815" s="44"/>
      <c r="FC815" s="45"/>
      <c r="FD815" s="35"/>
      <c r="HW815" s="181"/>
      <c r="HX815" s="27"/>
      <c r="HY815" s="27"/>
      <c r="HZ815" s="137"/>
      <c r="IA815" s="27"/>
      <c r="IC815" s="174"/>
      <c r="ID815" s="27"/>
      <c r="IE815" s="27"/>
      <c r="IF815" s="27"/>
      <c r="IG815" s="27"/>
      <c r="IH815" s="27"/>
      <c r="IL815" s="27"/>
      <c r="IM815" s="27"/>
      <c r="IN815" s="137"/>
      <c r="IO815" s="27"/>
      <c r="IQ815" s="174"/>
      <c r="IR815" s="27"/>
      <c r="IS815" s="27"/>
      <c r="IT815" s="27"/>
      <c r="IU815" s="27"/>
      <c r="IV815" s="27"/>
      <c r="IY815" s="33"/>
      <c r="IZ815" s="240">
        <v>45775</v>
      </c>
      <c r="JA815" s="238">
        <v>4177</v>
      </c>
      <c r="JB815" s="238">
        <v>100</v>
      </c>
      <c r="JC815" s="238">
        <v>239</v>
      </c>
      <c r="JD815" s="87">
        <v>3</v>
      </c>
      <c r="JE815" s="238">
        <v>9</v>
      </c>
      <c r="JF815" s="238">
        <v>3</v>
      </c>
      <c r="JG815" s="238">
        <v>0</v>
      </c>
      <c r="JH815" s="241" t="s">
        <v>89</v>
      </c>
      <c r="JI815" s="239">
        <v>800</v>
      </c>
      <c r="JJ815" s="44">
        <v>2400</v>
      </c>
      <c r="JK815" s="89">
        <v>0.24</v>
      </c>
      <c r="JL815" s="35"/>
      <c r="JM815" s="27"/>
      <c r="JN815" s="240">
        <v>45775</v>
      </c>
      <c r="JO815" s="238">
        <v>2973</v>
      </c>
      <c r="JP815" s="238">
        <v>114</v>
      </c>
      <c r="JQ815" s="238">
        <v>96</v>
      </c>
      <c r="JR815" s="87">
        <v>3</v>
      </c>
      <c r="JS815" s="238">
        <v>27</v>
      </c>
      <c r="JT815" s="238">
        <v>2</v>
      </c>
      <c r="JU815" s="238">
        <v>0</v>
      </c>
      <c r="JV815" s="241" t="s">
        <v>23</v>
      </c>
      <c r="JW815" s="239">
        <v>1100</v>
      </c>
      <c r="JX815" s="44">
        <v>2200</v>
      </c>
      <c r="JY815" s="89">
        <v>0.19298245614035087</v>
      </c>
      <c r="JZ815" s="35"/>
      <c r="KA815" s="245"/>
      <c r="KB815" s="240">
        <v>45775</v>
      </c>
      <c r="KC815" s="238">
        <v>1821</v>
      </c>
      <c r="KD815" s="238">
        <v>34</v>
      </c>
      <c r="KE815" s="238">
        <v>114</v>
      </c>
      <c r="KF815" s="87">
        <v>1</v>
      </c>
      <c r="KG815" s="238">
        <v>20</v>
      </c>
      <c r="KH815" s="238">
        <v>2</v>
      </c>
      <c r="KI815" s="238">
        <v>0</v>
      </c>
      <c r="KJ815" s="241" t="s">
        <v>59</v>
      </c>
      <c r="KK815" s="239">
        <v>700</v>
      </c>
      <c r="KL815" s="44">
        <v>1400</v>
      </c>
      <c r="KM815" s="89">
        <v>0.41176470588235292</v>
      </c>
      <c r="KN815" s="35"/>
      <c r="KO815" s="27"/>
      <c r="KP815" s="240">
        <v>45775</v>
      </c>
      <c r="KQ815" s="238">
        <v>2357</v>
      </c>
      <c r="KR815" s="238">
        <v>45</v>
      </c>
      <c r="KS815" s="238">
        <v>83</v>
      </c>
      <c r="KT815" s="87">
        <v>3</v>
      </c>
      <c r="KU815" s="238">
        <v>6</v>
      </c>
      <c r="KV815" s="238">
        <v>3</v>
      </c>
      <c r="KW815" s="238">
        <v>6</v>
      </c>
      <c r="KX815" s="241" t="s">
        <v>70</v>
      </c>
      <c r="KY815" s="239">
        <v>1034</v>
      </c>
      <c r="KZ815" s="44">
        <v>3102</v>
      </c>
      <c r="LA815" s="89">
        <v>0.68933333333333335</v>
      </c>
      <c r="LB815" s="35"/>
      <c r="LC815" s="27"/>
      <c r="LD815" s="74"/>
      <c r="LE815" s="75"/>
      <c r="LF815" s="75"/>
      <c r="LG815" s="75">
        <v>1165</v>
      </c>
      <c r="LH815" s="75">
        <v>0</v>
      </c>
      <c r="LI815" s="76">
        <v>2</v>
      </c>
      <c r="LJ815" s="75">
        <v>0</v>
      </c>
      <c r="LK815" s="75">
        <v>0</v>
      </c>
      <c r="LL815" s="77" t="s">
        <v>123</v>
      </c>
      <c r="LM815" s="251">
        <v>1000</v>
      </c>
      <c r="LN815" s="75">
        <v>0</v>
      </c>
      <c r="LO815" s="79"/>
      <c r="LP815" s="35"/>
      <c r="LQ815" s="27"/>
      <c r="LR815" s="240"/>
      <c r="LS815" s="44"/>
      <c r="LT815" s="44"/>
      <c r="LU815" s="44"/>
      <c r="LV815" s="44"/>
      <c r="LW815" s="44"/>
      <c r="LX815" s="44"/>
      <c r="LY815" s="44"/>
      <c r="LZ815" s="43"/>
      <c r="MA815" s="238"/>
      <c r="MB815" s="44"/>
      <c r="MC815" s="45"/>
      <c r="MD815" s="35"/>
      <c r="ME815" s="27"/>
      <c r="MF815" s="240"/>
      <c r="MG815" s="44"/>
      <c r="MH815" s="44"/>
      <c r="MI815" s="44"/>
      <c r="MJ815" s="44"/>
      <c r="MK815" s="44"/>
      <c r="ML815" s="44"/>
      <c r="MM815" s="44"/>
      <c r="MN815" s="43"/>
      <c r="MO815" s="238"/>
      <c r="MP815" s="44"/>
      <c r="MQ815" s="45"/>
      <c r="MR815" s="35"/>
      <c r="MS815" s="27"/>
      <c r="MT815" s="240"/>
      <c r="MU815" s="44"/>
      <c r="MV815" s="44"/>
      <c r="MW815" s="44"/>
      <c r="MX815" s="44"/>
      <c r="MY815" s="44"/>
      <c r="MZ815" s="44"/>
      <c r="NA815" s="44"/>
      <c r="NB815" s="43"/>
      <c r="NC815" s="238"/>
      <c r="ND815" s="44"/>
      <c r="NE815" s="45"/>
      <c r="NF815" s="35"/>
      <c r="NG815" s="27"/>
      <c r="NH815" s="240" t="s">
        <v>24</v>
      </c>
      <c r="NI815" s="44"/>
      <c r="NJ815" s="44"/>
      <c r="NK815" s="44"/>
      <c r="NL815" s="44"/>
      <c r="NM815" s="44"/>
      <c r="NN815" s="44"/>
      <c r="NO815" s="44"/>
      <c r="NP815" s="43"/>
      <c r="NQ815" s="238"/>
      <c r="NR815" s="44"/>
      <c r="NS815" s="45"/>
      <c r="NT815" s="35"/>
    </row>
    <row r="816" spans="1:384" ht="15.75" thickTop="1" x14ac:dyDescent="0.2">
      <c r="A816" s="38"/>
      <c r="B816" s="39" t="s">
        <v>24</v>
      </c>
      <c r="C816" s="40" t="s">
        <v>24</v>
      </c>
      <c r="D816" s="40" t="s">
        <v>24</v>
      </c>
      <c r="E816" s="40" t="s">
        <v>24</v>
      </c>
      <c r="F816" s="140"/>
      <c r="G816" s="140"/>
      <c r="H816" s="42"/>
      <c r="I816" s="44"/>
      <c r="J816" s="44" t="s">
        <v>24</v>
      </c>
      <c r="K816" s="44"/>
      <c r="L816" s="44" t="s">
        <v>24</v>
      </c>
      <c r="M816" s="44"/>
      <c r="N816" s="44" t="s">
        <v>24</v>
      </c>
      <c r="O816" s="44"/>
      <c r="P816" s="43"/>
      <c r="Q816" s="238" t="s">
        <v>24</v>
      </c>
      <c r="R816" s="44" t="s">
        <v>24</v>
      </c>
      <c r="S816" s="45" t="s">
        <v>24</v>
      </c>
      <c r="T816" s="35"/>
      <c r="U816" s="27"/>
      <c r="V816" s="240" t="s">
        <v>24</v>
      </c>
      <c r="W816" s="44"/>
      <c r="X816" s="44" t="s">
        <v>24</v>
      </c>
      <c r="Y816" s="44"/>
      <c r="Z816" s="44" t="s">
        <v>24</v>
      </c>
      <c r="AA816" s="44"/>
      <c r="AB816" s="44" t="s">
        <v>24</v>
      </c>
      <c r="AC816" s="44"/>
      <c r="AD816" s="43"/>
      <c r="AE816" s="238" t="s">
        <v>24</v>
      </c>
      <c r="AF816" s="44" t="s">
        <v>24</v>
      </c>
      <c r="AG816" s="45" t="s">
        <v>24</v>
      </c>
      <c r="AH816" s="35"/>
      <c r="AI816" s="27"/>
      <c r="AJ816" s="240" t="s">
        <v>24</v>
      </c>
      <c r="AK816" s="44"/>
      <c r="AL816" s="44" t="s">
        <v>24</v>
      </c>
      <c r="AM816" s="44"/>
      <c r="AN816" s="44" t="s">
        <v>24</v>
      </c>
      <c r="AO816" s="44"/>
      <c r="AP816" s="44" t="s">
        <v>24</v>
      </c>
      <c r="AQ816" s="44"/>
      <c r="AR816" s="43"/>
      <c r="AS816" s="238" t="s">
        <v>24</v>
      </c>
      <c r="AT816" s="44" t="s">
        <v>24</v>
      </c>
      <c r="AU816" s="45" t="s">
        <v>24</v>
      </c>
      <c r="AV816" s="35"/>
      <c r="AW816" s="27"/>
      <c r="AX816" s="240" t="s">
        <v>24</v>
      </c>
      <c r="AY816" s="44"/>
      <c r="AZ816" s="44" t="s">
        <v>24</v>
      </c>
      <c r="BA816" s="44"/>
      <c r="BB816" s="44" t="s">
        <v>24</v>
      </c>
      <c r="BC816" s="44"/>
      <c r="BD816" s="44" t="s">
        <v>24</v>
      </c>
      <c r="BE816" s="44"/>
      <c r="BF816" s="43"/>
      <c r="BG816" s="238" t="s">
        <v>24</v>
      </c>
      <c r="BH816" s="44" t="s">
        <v>24</v>
      </c>
      <c r="BI816" s="45" t="s">
        <v>24</v>
      </c>
      <c r="BJ816" s="35"/>
      <c r="BK816" s="50"/>
      <c r="BL816" s="46"/>
      <c r="BM816" s="44">
        <v>7903</v>
      </c>
      <c r="BN816" s="44">
        <v>37</v>
      </c>
      <c r="BO816" s="44">
        <v>230</v>
      </c>
      <c r="BP816" s="44">
        <v>3</v>
      </c>
      <c r="BQ816" s="44">
        <v>25</v>
      </c>
      <c r="BR816" s="44">
        <v>3</v>
      </c>
      <c r="BS816" s="44">
        <v>0</v>
      </c>
      <c r="BT816" s="60" t="s">
        <v>23</v>
      </c>
      <c r="BU816" s="247">
        <v>1000</v>
      </c>
      <c r="BV816" s="43">
        <v>3000</v>
      </c>
      <c r="BW816" s="45">
        <v>0.81081081081081086</v>
      </c>
      <c r="BX816" s="35"/>
      <c r="BY816" s="27"/>
      <c r="BZ816" s="46"/>
      <c r="CA816" s="44">
        <v>17677</v>
      </c>
      <c r="CB816" s="44">
        <v>29</v>
      </c>
      <c r="CC816" s="44">
        <v>1001</v>
      </c>
      <c r="CD816" s="44">
        <v>1</v>
      </c>
      <c r="CE816" s="44">
        <v>12</v>
      </c>
      <c r="CF816" s="44">
        <v>1</v>
      </c>
      <c r="CG816" s="44">
        <v>0</v>
      </c>
      <c r="CH816" s="60" t="s">
        <v>97</v>
      </c>
      <c r="CI816" s="247">
        <v>800</v>
      </c>
      <c r="CJ816" s="43">
        <v>800</v>
      </c>
      <c r="CK816" s="45">
        <v>0.27586206896551724</v>
      </c>
      <c r="CL816" s="35"/>
      <c r="CM816" s="27"/>
      <c r="CN816" s="46"/>
      <c r="CO816" s="44">
        <v>13652</v>
      </c>
      <c r="CP816" s="44">
        <v>51</v>
      </c>
      <c r="CQ816" s="44">
        <v>529</v>
      </c>
      <c r="CR816" s="44">
        <v>2</v>
      </c>
      <c r="CS816" s="44">
        <v>9</v>
      </c>
      <c r="CT816" s="44">
        <v>2</v>
      </c>
      <c r="CU816" s="44">
        <v>0</v>
      </c>
      <c r="CV816" s="60" t="s">
        <v>75</v>
      </c>
      <c r="CW816" s="247">
        <v>760</v>
      </c>
      <c r="CX816" s="43">
        <v>1520</v>
      </c>
      <c r="CY816" s="45">
        <v>0.29803921568627451</v>
      </c>
      <c r="CZ816" s="35"/>
      <c r="DA816" s="58"/>
      <c r="DB816" s="46"/>
      <c r="DC816" s="44">
        <v>5470</v>
      </c>
      <c r="DD816" s="44">
        <v>31</v>
      </c>
      <c r="DE816" s="44">
        <v>184</v>
      </c>
      <c r="DF816" s="44">
        <v>1</v>
      </c>
      <c r="DG816" s="44">
        <v>10</v>
      </c>
      <c r="DH816" s="44">
        <v>1</v>
      </c>
      <c r="DI816" s="44">
        <v>0</v>
      </c>
      <c r="DJ816" s="60" t="s">
        <v>88</v>
      </c>
      <c r="DK816" s="247">
        <v>1100</v>
      </c>
      <c r="DL816" s="43">
        <v>1100</v>
      </c>
      <c r="DM816" s="45">
        <v>0.35483870967741937</v>
      </c>
      <c r="DN816" s="35"/>
      <c r="DO816" s="27"/>
      <c r="DP816" s="46"/>
      <c r="DQ816" s="44">
        <v>14486</v>
      </c>
      <c r="DR816" s="44">
        <v>11</v>
      </c>
      <c r="DS816" s="44">
        <v>1044</v>
      </c>
      <c r="DT816" s="44">
        <v>2</v>
      </c>
      <c r="DU816" s="44">
        <v>9</v>
      </c>
      <c r="DV816" s="44">
        <v>3</v>
      </c>
      <c r="DW816" s="44">
        <v>0</v>
      </c>
      <c r="DX816" s="60" t="s">
        <v>56</v>
      </c>
      <c r="DY816" s="247">
        <v>800</v>
      </c>
      <c r="DZ816" s="43">
        <v>2400</v>
      </c>
      <c r="EA816" s="45">
        <v>2.1818181818181817</v>
      </c>
      <c r="EB816" s="35" t="s">
        <v>127</v>
      </c>
      <c r="EC816" s="27"/>
      <c r="ED816" s="240" t="s">
        <v>24</v>
      </c>
      <c r="EE816" s="44"/>
      <c r="EF816" s="44" t="s">
        <v>24</v>
      </c>
      <c r="EG816" s="44"/>
      <c r="EH816" s="44" t="s">
        <v>24</v>
      </c>
      <c r="EI816" s="44"/>
      <c r="EJ816" s="44" t="s">
        <v>24</v>
      </c>
      <c r="EK816" s="44"/>
      <c r="EL816" s="43"/>
      <c r="EM816" s="238" t="s">
        <v>24</v>
      </c>
      <c r="EN816" s="44" t="s">
        <v>24</v>
      </c>
      <c r="EO816" s="45" t="s">
        <v>24</v>
      </c>
      <c r="EP816" s="35"/>
      <c r="EQ816" s="27"/>
      <c r="ER816" s="240" t="s">
        <v>24</v>
      </c>
      <c r="ES816" s="44"/>
      <c r="ET816" s="44" t="s">
        <v>24</v>
      </c>
      <c r="EU816" s="44"/>
      <c r="EV816" s="44" t="s">
        <v>24</v>
      </c>
      <c r="EW816" s="44"/>
      <c r="EX816" s="44" t="s">
        <v>24</v>
      </c>
      <c r="EY816" s="44"/>
      <c r="EZ816" s="43"/>
      <c r="FA816" s="238" t="s">
        <v>24</v>
      </c>
      <c r="FB816" s="44" t="s">
        <v>24</v>
      </c>
      <c r="FC816" s="45" t="s">
        <v>24</v>
      </c>
      <c r="FD816" s="35"/>
      <c r="HW816" s="181"/>
      <c r="HX816" s="27"/>
      <c r="HY816" s="27"/>
      <c r="HZ816" s="137"/>
      <c r="IA816" s="27"/>
      <c r="IC816" s="174"/>
      <c r="ID816" s="27"/>
      <c r="IE816" s="27"/>
      <c r="IF816" s="27"/>
      <c r="IG816" s="27"/>
      <c r="IH816" s="27"/>
      <c r="IL816" s="27"/>
      <c r="IM816" s="27"/>
      <c r="IN816" s="137"/>
      <c r="IO816" s="27"/>
      <c r="IQ816" s="174"/>
      <c r="IR816" s="27"/>
      <c r="IS816" s="27"/>
      <c r="IT816" s="27"/>
      <c r="IU816" s="27"/>
      <c r="IV816" s="27"/>
      <c r="IY816" s="33"/>
      <c r="IZ816" s="46"/>
      <c r="JA816" s="44">
        <v>2259</v>
      </c>
      <c r="JB816" s="44">
        <v>34</v>
      </c>
      <c r="JC816" s="44">
        <v>66</v>
      </c>
      <c r="JD816" s="44">
        <v>0</v>
      </c>
      <c r="JE816" s="44">
        <v>19</v>
      </c>
      <c r="JF816" s="44">
        <v>1</v>
      </c>
      <c r="JG816" s="44">
        <v>0</v>
      </c>
      <c r="JH816" s="60" t="s">
        <v>91</v>
      </c>
      <c r="JI816" s="247">
        <v>770</v>
      </c>
      <c r="JJ816" s="43">
        <v>770</v>
      </c>
      <c r="JK816" s="45">
        <v>0.22647058823529412</v>
      </c>
      <c r="JL816" s="35"/>
      <c r="JM816" s="27"/>
      <c r="JN816" s="46"/>
      <c r="JO816" s="44">
        <v>2415</v>
      </c>
      <c r="JP816" s="44">
        <v>152</v>
      </c>
      <c r="JQ816" s="44">
        <v>67</v>
      </c>
      <c r="JR816" s="44">
        <v>1</v>
      </c>
      <c r="JS816" s="44">
        <v>5</v>
      </c>
      <c r="JT816" s="44">
        <v>1</v>
      </c>
      <c r="JU816" s="44">
        <v>2</v>
      </c>
      <c r="JV816" s="60" t="s">
        <v>76</v>
      </c>
      <c r="JW816" s="247">
        <v>900</v>
      </c>
      <c r="JX816" s="43">
        <v>900</v>
      </c>
      <c r="JY816" s="45">
        <v>5.921052631578947E-2</v>
      </c>
      <c r="JZ816" s="35"/>
      <c r="KA816" s="245"/>
      <c r="KB816" s="46"/>
      <c r="KC816" s="44">
        <v>1606</v>
      </c>
      <c r="KD816" s="44">
        <v>66</v>
      </c>
      <c r="KE816" s="44">
        <v>62</v>
      </c>
      <c r="KF816" s="44">
        <v>1</v>
      </c>
      <c r="KG816" s="44">
        <v>18</v>
      </c>
      <c r="KH816" s="44">
        <v>1</v>
      </c>
      <c r="KI816" s="44">
        <v>0</v>
      </c>
      <c r="KJ816" s="60" t="s">
        <v>21</v>
      </c>
      <c r="KK816" s="247">
        <v>726</v>
      </c>
      <c r="KL816" s="43">
        <v>726</v>
      </c>
      <c r="KM816" s="45">
        <v>0.11</v>
      </c>
      <c r="KN816" s="35"/>
      <c r="KO816" s="27"/>
      <c r="KP816" s="46"/>
      <c r="KQ816" s="44">
        <v>2330</v>
      </c>
      <c r="KR816" s="44">
        <v>43</v>
      </c>
      <c r="KS816" s="44">
        <v>53</v>
      </c>
      <c r="KT816" s="44">
        <v>2</v>
      </c>
      <c r="KU816" s="44">
        <v>17</v>
      </c>
      <c r="KV816" s="44">
        <v>2</v>
      </c>
      <c r="KW816" s="44">
        <v>0</v>
      </c>
      <c r="KX816" s="60" t="s">
        <v>81</v>
      </c>
      <c r="KY816" s="247">
        <v>1200</v>
      </c>
      <c r="KZ816" s="43">
        <v>2400</v>
      </c>
      <c r="LA816" s="45">
        <v>0.55813953488372092</v>
      </c>
      <c r="LB816" s="35"/>
      <c r="LC816" s="27"/>
      <c r="LD816" s="240">
        <v>45779</v>
      </c>
      <c r="LE816" s="238">
        <v>64818</v>
      </c>
      <c r="LF816" s="252">
        <v>76</v>
      </c>
      <c r="LG816" s="238">
        <v>444</v>
      </c>
      <c r="LH816" s="238">
        <v>0</v>
      </c>
      <c r="LI816" s="43">
        <v>1</v>
      </c>
      <c r="LJ816" s="87">
        <v>1</v>
      </c>
      <c r="LK816" s="238">
        <v>1</v>
      </c>
      <c r="LL816" s="246" t="s">
        <v>68</v>
      </c>
      <c r="LM816" s="239">
        <v>1000</v>
      </c>
      <c r="LN816" s="87">
        <v>1000</v>
      </c>
      <c r="LO816" s="242"/>
      <c r="LP816" s="35"/>
      <c r="LQ816" s="27"/>
      <c r="LR816" s="240" t="s">
        <v>24</v>
      </c>
      <c r="LS816" s="44"/>
      <c r="LT816" s="44" t="s">
        <v>24</v>
      </c>
      <c r="LU816" s="44"/>
      <c r="LV816" s="44" t="s">
        <v>24</v>
      </c>
      <c r="LW816" s="44"/>
      <c r="LX816" s="44" t="s">
        <v>24</v>
      </c>
      <c r="LY816" s="44"/>
      <c r="LZ816" s="43"/>
      <c r="MA816" s="238" t="s">
        <v>24</v>
      </c>
      <c r="MB816" s="44" t="s">
        <v>24</v>
      </c>
      <c r="MC816" s="45" t="s">
        <v>24</v>
      </c>
      <c r="MD816" s="35"/>
      <c r="ME816" s="27"/>
      <c r="MF816" s="240" t="s">
        <v>24</v>
      </c>
      <c r="MG816" s="44"/>
      <c r="MH816" s="44" t="s">
        <v>24</v>
      </c>
      <c r="MI816" s="44"/>
      <c r="MJ816" s="44" t="s">
        <v>24</v>
      </c>
      <c r="MK816" s="44"/>
      <c r="ML816" s="44" t="s">
        <v>24</v>
      </c>
      <c r="MM816" s="44"/>
      <c r="MN816" s="43"/>
      <c r="MO816" s="238" t="s">
        <v>24</v>
      </c>
      <c r="MP816" s="44" t="s">
        <v>24</v>
      </c>
      <c r="MQ816" s="45" t="s">
        <v>24</v>
      </c>
      <c r="MR816" s="35"/>
      <c r="MS816" s="27"/>
      <c r="MT816" s="240" t="s">
        <v>24</v>
      </c>
      <c r="MU816" s="44"/>
      <c r="MV816" s="44" t="s">
        <v>24</v>
      </c>
      <c r="MW816" s="44"/>
      <c r="MX816" s="44" t="s">
        <v>24</v>
      </c>
      <c r="MY816" s="44"/>
      <c r="MZ816" s="44" t="s">
        <v>24</v>
      </c>
      <c r="NA816" s="44"/>
      <c r="NB816" s="43"/>
      <c r="NC816" s="238" t="s">
        <v>24</v>
      </c>
      <c r="ND816" s="44" t="s">
        <v>24</v>
      </c>
      <c r="NE816" s="45" t="s">
        <v>24</v>
      </c>
      <c r="NF816" s="35"/>
      <c r="NG816" s="27"/>
      <c r="NH816" s="240" t="s">
        <v>24</v>
      </c>
      <c r="NI816" s="44"/>
      <c r="NJ816" s="44" t="s">
        <v>24</v>
      </c>
      <c r="NK816" s="44"/>
      <c r="NL816" s="44" t="s">
        <v>24</v>
      </c>
      <c r="NM816" s="44"/>
      <c r="NN816" s="44" t="s">
        <v>24</v>
      </c>
      <c r="NO816" s="44"/>
      <c r="NP816" s="43"/>
      <c r="NQ816" s="238" t="s">
        <v>24</v>
      </c>
      <c r="NR816" s="44" t="s">
        <v>24</v>
      </c>
      <c r="NS816" s="45" t="s">
        <v>24</v>
      </c>
      <c r="NT816" s="35"/>
    </row>
    <row r="817" spans="1:384" x14ac:dyDescent="0.2">
      <c r="A817" s="38"/>
      <c r="B817" s="39" t="s">
        <v>24</v>
      </c>
      <c r="C817" s="40" t="s">
        <v>24</v>
      </c>
      <c r="D817" s="40" t="s">
        <v>24</v>
      </c>
      <c r="E817" s="40" t="s">
        <v>24</v>
      </c>
      <c r="F817" s="140"/>
      <c r="G817" s="140"/>
      <c r="H817" s="42"/>
      <c r="I817" s="44"/>
      <c r="J817" s="44" t="s">
        <v>24</v>
      </c>
      <c r="K817" s="44"/>
      <c r="L817" s="44" t="s">
        <v>24</v>
      </c>
      <c r="M817" s="44"/>
      <c r="N817" s="44" t="s">
        <v>24</v>
      </c>
      <c r="O817" s="44"/>
      <c r="P817" s="43"/>
      <c r="Q817" s="238" t="s">
        <v>24</v>
      </c>
      <c r="R817" s="44" t="s">
        <v>24</v>
      </c>
      <c r="S817" s="45" t="s">
        <v>24</v>
      </c>
      <c r="T817" s="35"/>
      <c r="U817" s="27"/>
      <c r="V817" s="240" t="s">
        <v>24</v>
      </c>
      <c r="W817" s="44"/>
      <c r="X817" s="44" t="s">
        <v>24</v>
      </c>
      <c r="Y817" s="44"/>
      <c r="Z817" s="44" t="s">
        <v>24</v>
      </c>
      <c r="AA817" s="44"/>
      <c r="AB817" s="44" t="s">
        <v>24</v>
      </c>
      <c r="AC817" s="44"/>
      <c r="AD817" s="43"/>
      <c r="AE817" s="238" t="s">
        <v>24</v>
      </c>
      <c r="AF817" s="44" t="s">
        <v>24</v>
      </c>
      <c r="AG817" s="45" t="s">
        <v>24</v>
      </c>
      <c r="AH817" s="35"/>
      <c r="AI817" s="27"/>
      <c r="AJ817" s="240" t="s">
        <v>24</v>
      </c>
      <c r="AK817" s="44"/>
      <c r="AL817" s="44" t="s">
        <v>24</v>
      </c>
      <c r="AM817" s="44"/>
      <c r="AN817" s="44" t="s">
        <v>24</v>
      </c>
      <c r="AO817" s="44"/>
      <c r="AP817" s="44" t="s">
        <v>24</v>
      </c>
      <c r="AQ817" s="44"/>
      <c r="AR817" s="43"/>
      <c r="AS817" s="238" t="s">
        <v>24</v>
      </c>
      <c r="AT817" s="44" t="s">
        <v>24</v>
      </c>
      <c r="AU817" s="45" t="s">
        <v>24</v>
      </c>
      <c r="AV817" s="35"/>
      <c r="AW817" s="27"/>
      <c r="AX817" s="240" t="s">
        <v>24</v>
      </c>
      <c r="AY817" s="44"/>
      <c r="AZ817" s="44" t="s">
        <v>24</v>
      </c>
      <c r="BA817" s="44"/>
      <c r="BB817" s="44" t="s">
        <v>24</v>
      </c>
      <c r="BC817" s="44"/>
      <c r="BD817" s="44" t="s">
        <v>24</v>
      </c>
      <c r="BE817" s="44"/>
      <c r="BF817" s="43"/>
      <c r="BG817" s="238" t="s">
        <v>24</v>
      </c>
      <c r="BH817" s="44" t="s">
        <v>24</v>
      </c>
      <c r="BI817" s="45" t="s">
        <v>24</v>
      </c>
      <c r="BJ817" s="35"/>
      <c r="BK817" s="50"/>
      <c r="BL817" s="46"/>
      <c r="BM817" s="44">
        <v>8235</v>
      </c>
      <c r="BN817" s="44">
        <v>92</v>
      </c>
      <c r="BO817" s="44">
        <v>483</v>
      </c>
      <c r="BP817" s="44">
        <v>3</v>
      </c>
      <c r="BQ817" s="44">
        <v>40</v>
      </c>
      <c r="BR817" s="44">
        <v>3</v>
      </c>
      <c r="BS817" s="44">
        <v>0</v>
      </c>
      <c r="BT817" s="60" t="s">
        <v>49</v>
      </c>
      <c r="BU817" s="247">
        <v>800</v>
      </c>
      <c r="BV817" s="44">
        <v>2400</v>
      </c>
      <c r="BW817" s="45">
        <v>0.2608695652173913</v>
      </c>
      <c r="BX817" s="35"/>
      <c r="BY817" s="27"/>
      <c r="BZ817" s="46"/>
      <c r="CA817" s="44">
        <v>14637</v>
      </c>
      <c r="CB817" s="44">
        <v>61</v>
      </c>
      <c r="CC817" s="44">
        <v>1742</v>
      </c>
      <c r="CD817" s="44">
        <v>3</v>
      </c>
      <c r="CE817" s="44">
        <v>12</v>
      </c>
      <c r="CF817" s="44">
        <v>3</v>
      </c>
      <c r="CG817" s="44">
        <v>10</v>
      </c>
      <c r="CH817" s="60" t="s">
        <v>98</v>
      </c>
      <c r="CI817" s="247">
        <v>165</v>
      </c>
      <c r="CJ817" s="44">
        <v>495</v>
      </c>
      <c r="CK817" s="45">
        <v>8.1147540983606561E-2</v>
      </c>
      <c r="CL817" s="35"/>
      <c r="CM817" s="27"/>
      <c r="CN817" s="46"/>
      <c r="CO817" s="44">
        <v>17722</v>
      </c>
      <c r="CP817" s="44">
        <v>61</v>
      </c>
      <c r="CQ817" s="44">
        <v>812</v>
      </c>
      <c r="CR817" s="44">
        <v>5</v>
      </c>
      <c r="CS817" s="44">
        <v>55</v>
      </c>
      <c r="CT817" s="44">
        <v>5</v>
      </c>
      <c r="CU817" s="44">
        <v>0</v>
      </c>
      <c r="CV817" s="60" t="s">
        <v>79</v>
      </c>
      <c r="CW817" s="247"/>
      <c r="CX817" s="44">
        <v>0</v>
      </c>
      <c r="CY817" s="45">
        <v>0</v>
      </c>
      <c r="CZ817" s="35"/>
      <c r="DA817" s="58"/>
      <c r="DB817" s="46"/>
      <c r="DC817" s="44">
        <v>5109</v>
      </c>
      <c r="DD817" s="44">
        <v>51</v>
      </c>
      <c r="DE817" s="44">
        <v>277</v>
      </c>
      <c r="DF817" s="44">
        <v>3</v>
      </c>
      <c r="DG817" s="44">
        <v>66</v>
      </c>
      <c r="DH817" s="44">
        <v>4</v>
      </c>
      <c r="DI817" s="44">
        <v>0</v>
      </c>
      <c r="DJ817" s="60" t="s">
        <v>99</v>
      </c>
      <c r="DK817" s="247">
        <v>187</v>
      </c>
      <c r="DL817" s="44">
        <v>748</v>
      </c>
      <c r="DM817" s="45">
        <v>0.14666666666666667</v>
      </c>
      <c r="DN817" s="35"/>
      <c r="DO817" s="27"/>
      <c r="DP817" s="46"/>
      <c r="DQ817" s="44">
        <v>11115</v>
      </c>
      <c r="DR817" s="44">
        <v>64</v>
      </c>
      <c r="DS817" s="44">
        <v>1292</v>
      </c>
      <c r="DT817" s="44">
        <v>2</v>
      </c>
      <c r="DU817" s="44">
        <v>15</v>
      </c>
      <c r="DV817" s="44">
        <v>4</v>
      </c>
      <c r="DW817" s="44">
        <v>0</v>
      </c>
      <c r="DX817" s="60" t="s">
        <v>125</v>
      </c>
      <c r="DY817" s="247">
        <v>726</v>
      </c>
      <c r="DZ817" s="44">
        <v>2904</v>
      </c>
      <c r="EA817" s="45">
        <v>0.45374999999999999</v>
      </c>
      <c r="EB817" s="35"/>
      <c r="EC817" s="27"/>
      <c r="ED817" s="240" t="s">
        <v>24</v>
      </c>
      <c r="EE817" s="44"/>
      <c r="EF817" s="44" t="s">
        <v>24</v>
      </c>
      <c r="EG817" s="44"/>
      <c r="EH817" s="44" t="s">
        <v>24</v>
      </c>
      <c r="EI817" s="44"/>
      <c r="EJ817" s="44" t="s">
        <v>24</v>
      </c>
      <c r="EK817" s="44"/>
      <c r="EL817" s="43"/>
      <c r="EM817" s="238" t="s">
        <v>24</v>
      </c>
      <c r="EN817" s="44" t="s">
        <v>24</v>
      </c>
      <c r="EO817" s="45" t="s">
        <v>24</v>
      </c>
      <c r="EP817" s="35"/>
      <c r="EQ817" s="27"/>
      <c r="ER817" s="240" t="s">
        <v>24</v>
      </c>
      <c r="ES817" s="44"/>
      <c r="ET817" s="44" t="s">
        <v>24</v>
      </c>
      <c r="EU817" s="44"/>
      <c r="EV817" s="44" t="s">
        <v>24</v>
      </c>
      <c r="EW817" s="44"/>
      <c r="EX817" s="44" t="s">
        <v>24</v>
      </c>
      <c r="EY817" s="44"/>
      <c r="EZ817" s="43"/>
      <c r="FA817" s="238" t="s">
        <v>24</v>
      </c>
      <c r="FB817" s="44" t="s">
        <v>24</v>
      </c>
      <c r="FC817" s="45" t="s">
        <v>24</v>
      </c>
      <c r="FD817" s="35"/>
      <c r="HW817" s="181"/>
      <c r="HX817" s="27"/>
      <c r="HY817" s="27"/>
      <c r="HZ817" s="137"/>
      <c r="IA817" s="27"/>
      <c r="IC817" s="174"/>
      <c r="ID817" s="27"/>
      <c r="IE817" s="27"/>
      <c r="IF817" s="27"/>
      <c r="IG817" s="27"/>
      <c r="IH817" s="27"/>
      <c r="IL817" s="27"/>
      <c r="IM817" s="27"/>
      <c r="IN817" s="137"/>
      <c r="IO817" s="27"/>
      <c r="IQ817" s="174"/>
      <c r="IR817" s="27"/>
      <c r="IS817" s="27"/>
      <c r="IT817" s="27"/>
      <c r="IU817" s="27"/>
      <c r="IV817" s="27"/>
      <c r="IY817" s="33"/>
      <c r="IZ817" s="46"/>
      <c r="JA817" s="44">
        <v>1967</v>
      </c>
      <c r="JB817" s="44">
        <v>14</v>
      </c>
      <c r="JC817" s="44">
        <v>66</v>
      </c>
      <c r="JD817" s="44">
        <v>0</v>
      </c>
      <c r="JE817" s="44">
        <v>22</v>
      </c>
      <c r="JF817" s="44">
        <v>0</v>
      </c>
      <c r="JG817" s="44">
        <v>0</v>
      </c>
      <c r="JH817" s="60" t="s">
        <v>64</v>
      </c>
      <c r="JI817" s="247">
        <v>673</v>
      </c>
      <c r="JJ817" s="44">
        <v>0</v>
      </c>
      <c r="JK817" s="45">
        <v>0</v>
      </c>
      <c r="JL817" s="35"/>
      <c r="JM817" s="27"/>
      <c r="JN817" s="46"/>
      <c r="JO817" s="44">
        <v>1753</v>
      </c>
      <c r="JP817" s="44">
        <v>34</v>
      </c>
      <c r="JQ817" s="44">
        <v>77</v>
      </c>
      <c r="JR817" s="44">
        <v>1</v>
      </c>
      <c r="JS817" s="44">
        <v>18</v>
      </c>
      <c r="JT817" s="44">
        <v>1</v>
      </c>
      <c r="JU817" s="44">
        <v>-4</v>
      </c>
      <c r="JV817" s="60" t="s">
        <v>90</v>
      </c>
      <c r="JW817" s="247">
        <v>700</v>
      </c>
      <c r="JX817" s="44">
        <v>700</v>
      </c>
      <c r="JY817" s="45">
        <v>0.20588235294117646</v>
      </c>
      <c r="JZ817" s="35"/>
      <c r="KA817" s="245"/>
      <c r="KB817" s="46"/>
      <c r="KC817" s="44">
        <v>2413</v>
      </c>
      <c r="KD817" s="44">
        <v>28</v>
      </c>
      <c r="KE817" s="44">
        <v>143</v>
      </c>
      <c r="KF817" s="44">
        <v>11</v>
      </c>
      <c r="KG817" s="44">
        <v>290</v>
      </c>
      <c r="KH817" s="44">
        <v>26</v>
      </c>
      <c r="KI817" s="44">
        <v>0</v>
      </c>
      <c r="KJ817" s="60" t="s">
        <v>87</v>
      </c>
      <c r="KK817" s="247">
        <v>120</v>
      </c>
      <c r="KL817" s="44">
        <v>3120</v>
      </c>
      <c r="KM817" s="45">
        <v>1.1142857142857143</v>
      </c>
      <c r="KN817" s="35"/>
      <c r="KO817" s="27"/>
      <c r="KP817" s="46"/>
      <c r="KQ817" s="44">
        <v>2922</v>
      </c>
      <c r="KR817" s="44">
        <v>22</v>
      </c>
      <c r="KS817" s="44">
        <v>136</v>
      </c>
      <c r="KT817" s="44">
        <v>1</v>
      </c>
      <c r="KU817" s="44">
        <v>11</v>
      </c>
      <c r="KV817" s="44">
        <v>1</v>
      </c>
      <c r="KW817" s="44">
        <v>9</v>
      </c>
      <c r="KX817" s="60" t="s">
        <v>26</v>
      </c>
      <c r="KY817" s="247">
        <v>189</v>
      </c>
      <c r="KZ817" s="44">
        <v>189</v>
      </c>
      <c r="LA817" s="45">
        <v>8.5909090909090907E-2</v>
      </c>
      <c r="LB817" s="35"/>
      <c r="LC817" s="27"/>
      <c r="LD817" s="46"/>
      <c r="LE817" s="44"/>
      <c r="LF817" s="44"/>
      <c r="LG817" s="44">
        <v>529</v>
      </c>
      <c r="LH817" s="44">
        <v>0</v>
      </c>
      <c r="LI817" s="43">
        <v>2</v>
      </c>
      <c r="LJ817" s="44">
        <v>0</v>
      </c>
      <c r="LK817" s="44">
        <v>0</v>
      </c>
      <c r="LL817" s="72" t="s">
        <v>124</v>
      </c>
      <c r="LM817" s="247">
        <v>1000</v>
      </c>
      <c r="LN817" s="44">
        <v>0</v>
      </c>
      <c r="LO817" s="45"/>
      <c r="LP817" s="35"/>
      <c r="LQ817" s="27"/>
      <c r="LR817" s="240" t="s">
        <v>24</v>
      </c>
      <c r="LS817" s="44"/>
      <c r="LT817" s="44" t="s">
        <v>24</v>
      </c>
      <c r="LU817" s="44"/>
      <c r="LV817" s="44" t="s">
        <v>24</v>
      </c>
      <c r="LW817" s="44"/>
      <c r="LX817" s="44" t="s">
        <v>24</v>
      </c>
      <c r="LY817" s="44"/>
      <c r="LZ817" s="43"/>
      <c r="MA817" s="238" t="s">
        <v>24</v>
      </c>
      <c r="MB817" s="44" t="s">
        <v>24</v>
      </c>
      <c r="MC817" s="45" t="s">
        <v>24</v>
      </c>
      <c r="MD817" s="35"/>
      <c r="ME817" s="27"/>
      <c r="MF817" s="240" t="s">
        <v>24</v>
      </c>
      <c r="MG817" s="44"/>
      <c r="MH817" s="44" t="s">
        <v>24</v>
      </c>
      <c r="MI817" s="44"/>
      <c r="MJ817" s="44" t="s">
        <v>24</v>
      </c>
      <c r="MK817" s="44"/>
      <c r="ML817" s="44" t="s">
        <v>24</v>
      </c>
      <c r="MM817" s="44"/>
      <c r="MN817" s="43"/>
      <c r="MO817" s="238" t="s">
        <v>24</v>
      </c>
      <c r="MP817" s="44" t="s">
        <v>24</v>
      </c>
      <c r="MQ817" s="45" t="s">
        <v>24</v>
      </c>
      <c r="MR817" s="35"/>
      <c r="MS817" s="27"/>
      <c r="MT817" s="240" t="s">
        <v>24</v>
      </c>
      <c r="MU817" s="44"/>
      <c r="MV817" s="44" t="s">
        <v>24</v>
      </c>
      <c r="MW817" s="44"/>
      <c r="MX817" s="44" t="s">
        <v>24</v>
      </c>
      <c r="MY817" s="44"/>
      <c r="MZ817" s="44" t="s">
        <v>24</v>
      </c>
      <c r="NA817" s="44"/>
      <c r="NB817" s="43"/>
      <c r="NC817" s="238" t="s">
        <v>24</v>
      </c>
      <c r="ND817" s="44" t="s">
        <v>24</v>
      </c>
      <c r="NE817" s="45" t="s">
        <v>24</v>
      </c>
      <c r="NF817" s="35"/>
      <c r="NG817" s="27"/>
      <c r="NH817" s="240" t="s">
        <v>24</v>
      </c>
      <c r="NI817" s="44"/>
      <c r="NJ817" s="44" t="s">
        <v>24</v>
      </c>
      <c r="NK817" s="44"/>
      <c r="NL817" s="44" t="s">
        <v>24</v>
      </c>
      <c r="NM817" s="44"/>
      <c r="NN817" s="44" t="s">
        <v>24</v>
      </c>
      <c r="NO817" s="44"/>
      <c r="NP817" s="43"/>
      <c r="NQ817" s="238" t="s">
        <v>24</v>
      </c>
      <c r="NR817" s="44" t="s">
        <v>24</v>
      </c>
      <c r="NS817" s="45" t="s">
        <v>24</v>
      </c>
      <c r="NT817" s="35"/>
    </row>
    <row r="818" spans="1:384" ht="15.75" thickBot="1" x14ac:dyDescent="0.25">
      <c r="A818" s="38"/>
      <c r="B818" s="39" t="s">
        <v>24</v>
      </c>
      <c r="C818" s="40" t="s">
        <v>24</v>
      </c>
      <c r="D818" s="40" t="s">
        <v>24</v>
      </c>
      <c r="E818" s="40" t="s">
        <v>24</v>
      </c>
      <c r="F818" s="140"/>
      <c r="G818" s="140"/>
      <c r="H818" s="42"/>
      <c r="I818" s="44"/>
      <c r="J818" s="44" t="s">
        <v>24</v>
      </c>
      <c r="K818" s="44"/>
      <c r="L818" s="44" t="s">
        <v>24</v>
      </c>
      <c r="M818" s="44"/>
      <c r="N818" s="44" t="s">
        <v>24</v>
      </c>
      <c r="O818" s="44"/>
      <c r="P818" s="43"/>
      <c r="Q818" s="238" t="s">
        <v>24</v>
      </c>
      <c r="R818" s="44" t="s">
        <v>24</v>
      </c>
      <c r="S818" s="45" t="s">
        <v>24</v>
      </c>
      <c r="T818" s="35"/>
      <c r="U818" s="27"/>
      <c r="V818" s="240" t="s">
        <v>24</v>
      </c>
      <c r="W818" s="44"/>
      <c r="X818" s="44" t="s">
        <v>24</v>
      </c>
      <c r="Y818" s="44"/>
      <c r="Z818" s="44" t="s">
        <v>24</v>
      </c>
      <c r="AA818" s="44"/>
      <c r="AB818" s="44" t="s">
        <v>24</v>
      </c>
      <c r="AC818" s="44"/>
      <c r="AD818" s="43"/>
      <c r="AE818" s="238" t="s">
        <v>24</v>
      </c>
      <c r="AF818" s="44" t="s">
        <v>24</v>
      </c>
      <c r="AG818" s="45" t="s">
        <v>24</v>
      </c>
      <c r="AH818" s="35"/>
      <c r="AI818" s="27"/>
      <c r="AJ818" s="240" t="s">
        <v>24</v>
      </c>
      <c r="AK818" s="44"/>
      <c r="AL818" s="44" t="s">
        <v>24</v>
      </c>
      <c r="AM818" s="44"/>
      <c r="AN818" s="44" t="s">
        <v>24</v>
      </c>
      <c r="AO818" s="44"/>
      <c r="AP818" s="44" t="s">
        <v>24</v>
      </c>
      <c r="AQ818" s="44"/>
      <c r="AR818" s="43"/>
      <c r="AS818" s="238" t="s">
        <v>24</v>
      </c>
      <c r="AT818" s="44" t="s">
        <v>24</v>
      </c>
      <c r="AU818" s="45" t="s">
        <v>24</v>
      </c>
      <c r="AV818" s="35"/>
      <c r="AW818" s="27"/>
      <c r="AX818" s="240" t="s">
        <v>24</v>
      </c>
      <c r="AY818" s="44"/>
      <c r="AZ818" s="44" t="s">
        <v>24</v>
      </c>
      <c r="BA818" s="44"/>
      <c r="BB818" s="44" t="s">
        <v>24</v>
      </c>
      <c r="BC818" s="44"/>
      <c r="BD818" s="44" t="s">
        <v>24</v>
      </c>
      <c r="BE818" s="44"/>
      <c r="BF818" s="43"/>
      <c r="BG818" s="238" t="s">
        <v>24</v>
      </c>
      <c r="BH818" s="44" t="s">
        <v>24</v>
      </c>
      <c r="BI818" s="45" t="s">
        <v>24</v>
      </c>
      <c r="BJ818" s="35"/>
      <c r="BK818" s="50"/>
      <c r="BL818" s="74"/>
      <c r="BM818" s="75">
        <v>7765</v>
      </c>
      <c r="BN818" s="75">
        <v>49</v>
      </c>
      <c r="BO818" s="75">
        <v>303</v>
      </c>
      <c r="BP818" s="75">
        <v>11</v>
      </c>
      <c r="BQ818" s="75">
        <v>270</v>
      </c>
      <c r="BR818" s="75">
        <v>30</v>
      </c>
      <c r="BS818" s="75">
        <v>0</v>
      </c>
      <c r="BT818" s="77" t="s">
        <v>126</v>
      </c>
      <c r="BU818" s="251">
        <v>31</v>
      </c>
      <c r="BV818" s="75">
        <v>930</v>
      </c>
      <c r="BW818" s="79">
        <v>0.18979591836734694</v>
      </c>
      <c r="BX818" s="35"/>
      <c r="BY818" s="27"/>
      <c r="BZ818" s="74"/>
      <c r="CA818" s="75">
        <v>15082</v>
      </c>
      <c r="CB818" s="75">
        <v>99</v>
      </c>
      <c r="CC818" s="75">
        <v>1845</v>
      </c>
      <c r="CD818" s="75">
        <v>5</v>
      </c>
      <c r="CE818" s="75">
        <v>75</v>
      </c>
      <c r="CF818" s="75">
        <v>5</v>
      </c>
      <c r="CG818" s="75">
        <v>0</v>
      </c>
      <c r="CH818" s="77" t="s">
        <v>99</v>
      </c>
      <c r="CI818" s="251">
        <v>187</v>
      </c>
      <c r="CJ818" s="75">
        <v>935</v>
      </c>
      <c r="CK818" s="79">
        <v>9.4444444444444442E-2</v>
      </c>
      <c r="CL818" s="35"/>
      <c r="CM818" s="27"/>
      <c r="CN818" s="74"/>
      <c r="CO818" s="75">
        <v>12487</v>
      </c>
      <c r="CP818" s="75">
        <v>66</v>
      </c>
      <c r="CQ818" s="75">
        <v>1525</v>
      </c>
      <c r="CR818" s="75">
        <v>19</v>
      </c>
      <c r="CS818" s="75">
        <v>350</v>
      </c>
      <c r="CT818" s="75">
        <v>20</v>
      </c>
      <c r="CU818" s="75">
        <v>0</v>
      </c>
      <c r="CV818" s="77" t="s">
        <v>87</v>
      </c>
      <c r="CW818" s="251">
        <v>200</v>
      </c>
      <c r="CX818" s="75">
        <v>4000</v>
      </c>
      <c r="CY818" s="79">
        <v>0.60606060606060608</v>
      </c>
      <c r="CZ818" s="35"/>
      <c r="DA818" s="58"/>
      <c r="DB818" s="74"/>
      <c r="DC818" s="75">
        <v>3668</v>
      </c>
      <c r="DD818" s="75">
        <v>13</v>
      </c>
      <c r="DE818" s="75">
        <v>171</v>
      </c>
      <c r="DF818" s="75">
        <v>3</v>
      </c>
      <c r="DG818" s="75">
        <v>290</v>
      </c>
      <c r="DH818" s="75">
        <v>10</v>
      </c>
      <c r="DI818" s="75">
        <v>0</v>
      </c>
      <c r="DJ818" s="77" t="s">
        <v>126</v>
      </c>
      <c r="DK818" s="251">
        <v>37</v>
      </c>
      <c r="DL818" s="75">
        <v>370</v>
      </c>
      <c r="DM818" s="79">
        <v>0.2846153846153846</v>
      </c>
      <c r="DN818" s="35"/>
      <c r="DO818" s="27"/>
      <c r="DP818" s="74"/>
      <c r="DQ818" s="75">
        <v>15728</v>
      </c>
      <c r="DR818" s="75">
        <v>18</v>
      </c>
      <c r="DS818" s="75">
        <v>1092</v>
      </c>
      <c r="DT818" s="75">
        <v>4</v>
      </c>
      <c r="DU818" s="75">
        <v>20</v>
      </c>
      <c r="DV818" s="75">
        <v>4</v>
      </c>
      <c r="DW818" s="75">
        <v>0</v>
      </c>
      <c r="DX818" s="77" t="s">
        <v>79</v>
      </c>
      <c r="DY818" s="251">
        <v>396</v>
      </c>
      <c r="DZ818" s="75">
        <v>1584</v>
      </c>
      <c r="EA818" s="79">
        <v>0.88</v>
      </c>
      <c r="EB818" s="35" t="s">
        <v>65</v>
      </c>
      <c r="EC818" s="27"/>
      <c r="ED818" s="240" t="s">
        <v>24</v>
      </c>
      <c r="EE818" s="44"/>
      <c r="EF818" s="44" t="s">
        <v>24</v>
      </c>
      <c r="EG818" s="44"/>
      <c r="EH818" s="44" t="s">
        <v>24</v>
      </c>
      <c r="EI818" s="44"/>
      <c r="EJ818" s="44" t="s">
        <v>24</v>
      </c>
      <c r="EK818" s="44"/>
      <c r="EL818" s="43"/>
      <c r="EM818" s="238" t="s">
        <v>24</v>
      </c>
      <c r="EN818" s="44" t="s">
        <v>24</v>
      </c>
      <c r="EO818" s="45" t="s">
        <v>24</v>
      </c>
      <c r="EP818" s="35"/>
      <c r="EQ818" s="27"/>
      <c r="ER818" s="240" t="s">
        <v>24</v>
      </c>
      <c r="ES818" s="44"/>
      <c r="ET818" s="44" t="s">
        <v>24</v>
      </c>
      <c r="EU818" s="44"/>
      <c r="EV818" s="44" t="s">
        <v>24</v>
      </c>
      <c r="EW818" s="44"/>
      <c r="EX818" s="44" t="s">
        <v>24</v>
      </c>
      <c r="EY818" s="44"/>
      <c r="EZ818" s="43"/>
      <c r="FA818" s="238" t="s">
        <v>24</v>
      </c>
      <c r="FB818" s="44" t="s">
        <v>24</v>
      </c>
      <c r="FC818" s="45" t="s">
        <v>24</v>
      </c>
      <c r="FD818" s="35"/>
      <c r="HW818" s="181"/>
      <c r="HX818" s="27"/>
      <c r="HY818" s="27"/>
      <c r="HZ818" s="137"/>
      <c r="IA818" s="27"/>
      <c r="IC818" s="174"/>
      <c r="ID818" s="27"/>
      <c r="IE818" s="27"/>
      <c r="IF818" s="27"/>
      <c r="IG818" s="27"/>
      <c r="IH818" s="27"/>
      <c r="IL818" s="27"/>
      <c r="IM818" s="27"/>
      <c r="IN818" s="137"/>
      <c r="IO818" s="27"/>
      <c r="IQ818" s="174"/>
      <c r="IR818" s="27"/>
      <c r="IS818" s="27"/>
      <c r="IT818" s="27"/>
      <c r="IU818" s="27"/>
      <c r="IV818" s="27"/>
      <c r="IY818" s="33"/>
      <c r="IZ818" s="74"/>
      <c r="JA818" s="75">
        <v>1790</v>
      </c>
      <c r="JB818" s="75">
        <v>33</v>
      </c>
      <c r="JC818" s="75">
        <v>68</v>
      </c>
      <c r="JD818" s="75">
        <v>3</v>
      </c>
      <c r="JE818" s="75">
        <v>50</v>
      </c>
      <c r="JF818" s="75">
        <v>2</v>
      </c>
      <c r="JG818" s="75">
        <v>0</v>
      </c>
      <c r="JH818" s="77" t="s">
        <v>99</v>
      </c>
      <c r="JI818" s="251">
        <v>800</v>
      </c>
      <c r="JJ818" s="75">
        <v>1600</v>
      </c>
      <c r="JK818" s="79">
        <v>0.48484848484848486</v>
      </c>
      <c r="JL818" s="35"/>
      <c r="JM818" s="27"/>
      <c r="JN818" s="74"/>
      <c r="JO818" s="75">
        <v>2774</v>
      </c>
      <c r="JP818" s="75">
        <v>36</v>
      </c>
      <c r="JQ818" s="75">
        <v>109</v>
      </c>
      <c r="JR818" s="75">
        <v>2</v>
      </c>
      <c r="JS818" s="75">
        <v>20</v>
      </c>
      <c r="JT818" s="75">
        <v>2</v>
      </c>
      <c r="JU818" s="75">
        <v>0</v>
      </c>
      <c r="JV818" s="77" t="s">
        <v>28</v>
      </c>
      <c r="JW818" s="251">
        <v>682</v>
      </c>
      <c r="JX818" s="75">
        <v>1364</v>
      </c>
      <c r="JY818" s="79">
        <v>0.37888888888888889</v>
      </c>
      <c r="JZ818" s="35"/>
      <c r="KA818" s="245"/>
      <c r="KB818" s="74"/>
      <c r="KC818" s="75">
        <v>1447</v>
      </c>
      <c r="KD818" s="75">
        <v>13</v>
      </c>
      <c r="KE818" s="75">
        <v>74</v>
      </c>
      <c r="KF818" s="75">
        <v>1</v>
      </c>
      <c r="KG818" s="75">
        <v>15</v>
      </c>
      <c r="KH818" s="75">
        <v>1</v>
      </c>
      <c r="KI818" s="75">
        <v>0</v>
      </c>
      <c r="KJ818" s="77" t="s">
        <v>63</v>
      </c>
      <c r="KK818" s="251">
        <v>450</v>
      </c>
      <c r="KL818" s="75">
        <v>450</v>
      </c>
      <c r="KM818" s="79">
        <v>0.34615384615384615</v>
      </c>
      <c r="KN818" s="35"/>
      <c r="KO818" s="27"/>
      <c r="KP818" s="74"/>
      <c r="KQ818" s="75">
        <v>2210</v>
      </c>
      <c r="KR818" s="75">
        <v>28</v>
      </c>
      <c r="KS818" s="75">
        <v>117</v>
      </c>
      <c r="KT818" s="75">
        <v>2</v>
      </c>
      <c r="KU818" s="75">
        <v>22</v>
      </c>
      <c r="KV818" s="75">
        <v>1</v>
      </c>
      <c r="KW818" s="75">
        <v>0</v>
      </c>
      <c r="KX818" s="77" t="s">
        <v>27</v>
      </c>
      <c r="KY818" s="251">
        <v>170</v>
      </c>
      <c r="KZ818" s="75">
        <v>170</v>
      </c>
      <c r="LA818" s="79">
        <v>6.0714285714285714E-2</v>
      </c>
      <c r="LB818" s="35"/>
      <c r="LC818" s="27"/>
      <c r="LD818" s="97"/>
      <c r="LE818" s="75"/>
      <c r="LF818" s="75"/>
      <c r="LG818" s="75">
        <v>1165</v>
      </c>
      <c r="LH818" s="75">
        <v>0</v>
      </c>
      <c r="LI818" s="76">
        <v>2</v>
      </c>
      <c r="LJ818" s="75">
        <v>0</v>
      </c>
      <c r="LK818" s="75">
        <v>0</v>
      </c>
      <c r="LL818" s="77" t="s">
        <v>123</v>
      </c>
      <c r="LM818" s="251">
        <v>1000</v>
      </c>
      <c r="LN818" s="75">
        <v>0</v>
      </c>
      <c r="LO818" s="79"/>
      <c r="LP818" s="35"/>
      <c r="LQ818" s="27"/>
      <c r="LR818" s="240" t="s">
        <v>24</v>
      </c>
      <c r="LS818" s="44"/>
      <c r="LT818" s="44" t="s">
        <v>24</v>
      </c>
      <c r="LU818" s="44"/>
      <c r="LV818" s="44" t="s">
        <v>24</v>
      </c>
      <c r="LW818" s="44"/>
      <c r="LX818" s="44" t="s">
        <v>24</v>
      </c>
      <c r="LY818" s="44"/>
      <c r="LZ818" s="43"/>
      <c r="MA818" s="238" t="s">
        <v>24</v>
      </c>
      <c r="MB818" s="44" t="s">
        <v>24</v>
      </c>
      <c r="MC818" s="45" t="s">
        <v>24</v>
      </c>
      <c r="MD818" s="35"/>
      <c r="ME818" s="27"/>
      <c r="MF818" s="240" t="s">
        <v>24</v>
      </c>
      <c r="MG818" s="44"/>
      <c r="MH818" s="44" t="s">
        <v>24</v>
      </c>
      <c r="MI818" s="44"/>
      <c r="MJ818" s="44" t="s">
        <v>24</v>
      </c>
      <c r="MK818" s="44"/>
      <c r="ML818" s="44" t="s">
        <v>24</v>
      </c>
      <c r="MM818" s="44"/>
      <c r="MN818" s="43"/>
      <c r="MO818" s="238" t="s">
        <v>24</v>
      </c>
      <c r="MP818" s="44" t="s">
        <v>24</v>
      </c>
      <c r="MQ818" s="45" t="s">
        <v>24</v>
      </c>
      <c r="MR818" s="35"/>
      <c r="MS818" s="27"/>
      <c r="MT818" s="240" t="s">
        <v>24</v>
      </c>
      <c r="MU818" s="44"/>
      <c r="MV818" s="44" t="s">
        <v>24</v>
      </c>
      <c r="MW818" s="44"/>
      <c r="MX818" s="44" t="s">
        <v>24</v>
      </c>
      <c r="MY818" s="44"/>
      <c r="MZ818" s="44" t="s">
        <v>24</v>
      </c>
      <c r="NA818" s="44"/>
      <c r="NB818" s="43"/>
      <c r="NC818" s="238" t="s">
        <v>24</v>
      </c>
      <c r="ND818" s="44" t="s">
        <v>24</v>
      </c>
      <c r="NE818" s="45" t="s">
        <v>24</v>
      </c>
      <c r="NF818" s="35"/>
      <c r="NG818" s="27"/>
      <c r="NH818" s="240" t="s">
        <v>24</v>
      </c>
      <c r="NI818" s="44"/>
      <c r="NJ818" s="44" t="s">
        <v>24</v>
      </c>
      <c r="NK818" s="44"/>
      <c r="NL818" s="44" t="s">
        <v>24</v>
      </c>
      <c r="NM818" s="44"/>
      <c r="NN818" s="44" t="s">
        <v>24</v>
      </c>
      <c r="NO818" s="44"/>
      <c r="NP818" s="43"/>
      <c r="NQ818" s="238" t="s">
        <v>24</v>
      </c>
      <c r="NR818" s="44" t="s">
        <v>24</v>
      </c>
      <c r="NS818" s="45" t="s">
        <v>24</v>
      </c>
      <c r="NT818" s="35"/>
    </row>
    <row r="819" spans="1:384" ht="15.75" thickTop="1" x14ac:dyDescent="0.2">
      <c r="A819" s="38"/>
      <c r="B819" s="39" t="s">
        <v>24</v>
      </c>
      <c r="C819" s="40" t="s">
        <v>24</v>
      </c>
      <c r="D819" s="40" t="s">
        <v>24</v>
      </c>
      <c r="E819" s="40" t="s">
        <v>24</v>
      </c>
      <c r="F819" s="140"/>
      <c r="G819" s="140"/>
      <c r="H819" s="42"/>
      <c r="I819" s="44"/>
      <c r="J819" s="44" t="s">
        <v>24</v>
      </c>
      <c r="K819" s="44"/>
      <c r="L819" s="44" t="s">
        <v>24</v>
      </c>
      <c r="M819" s="44"/>
      <c r="N819" s="44" t="s">
        <v>24</v>
      </c>
      <c r="O819" s="44"/>
      <c r="P819" s="43"/>
      <c r="Q819" s="238" t="s">
        <v>24</v>
      </c>
      <c r="R819" s="44" t="s">
        <v>24</v>
      </c>
      <c r="S819" s="45" t="s">
        <v>24</v>
      </c>
      <c r="T819" s="35"/>
      <c r="U819" s="27"/>
      <c r="V819" s="240" t="s">
        <v>24</v>
      </c>
      <c r="W819" s="247"/>
      <c r="X819" s="44" t="s">
        <v>24</v>
      </c>
      <c r="Y819" s="44"/>
      <c r="Z819" s="44" t="s">
        <v>24</v>
      </c>
      <c r="AA819" s="44"/>
      <c r="AB819" s="44" t="s">
        <v>24</v>
      </c>
      <c r="AC819" s="44"/>
      <c r="AD819" s="43"/>
      <c r="AE819" s="238" t="s">
        <v>24</v>
      </c>
      <c r="AF819" s="44" t="s">
        <v>24</v>
      </c>
      <c r="AG819" s="45" t="s">
        <v>24</v>
      </c>
      <c r="AH819" s="35"/>
      <c r="AI819" s="27"/>
      <c r="AJ819" s="240" t="s">
        <v>24</v>
      </c>
      <c r="AK819" s="44"/>
      <c r="AL819" s="44" t="s">
        <v>24</v>
      </c>
      <c r="AM819" s="44"/>
      <c r="AN819" s="44" t="s">
        <v>24</v>
      </c>
      <c r="AO819" s="44"/>
      <c r="AP819" s="44" t="s">
        <v>24</v>
      </c>
      <c r="AQ819" s="44"/>
      <c r="AR819" s="43"/>
      <c r="AS819" s="238" t="s">
        <v>24</v>
      </c>
      <c r="AT819" s="44" t="s">
        <v>24</v>
      </c>
      <c r="AU819" s="45" t="s">
        <v>24</v>
      </c>
      <c r="AV819" s="35"/>
      <c r="AW819" s="27"/>
      <c r="AX819" s="240" t="s">
        <v>24</v>
      </c>
      <c r="AY819" s="44"/>
      <c r="AZ819" s="44" t="s">
        <v>24</v>
      </c>
      <c r="BA819" s="44"/>
      <c r="BB819" s="44" t="s">
        <v>24</v>
      </c>
      <c r="BC819" s="44"/>
      <c r="BD819" s="44" t="s">
        <v>24</v>
      </c>
      <c r="BE819" s="44"/>
      <c r="BF819" s="43"/>
      <c r="BG819" s="238" t="s">
        <v>24</v>
      </c>
      <c r="BH819" s="44" t="s">
        <v>24</v>
      </c>
      <c r="BI819" s="45" t="s">
        <v>24</v>
      </c>
      <c r="BJ819" s="35"/>
      <c r="BK819" s="50"/>
      <c r="BL819" s="240">
        <v>45779</v>
      </c>
      <c r="BM819" s="238">
        <v>8660</v>
      </c>
      <c r="BN819" s="238">
        <v>40</v>
      </c>
      <c r="BO819" s="238">
        <v>364</v>
      </c>
      <c r="BP819" s="87">
        <v>3</v>
      </c>
      <c r="BQ819" s="238">
        <v>3</v>
      </c>
      <c r="BR819" s="238">
        <v>4</v>
      </c>
      <c r="BS819" s="238">
        <v>7</v>
      </c>
      <c r="BT819" s="241" t="s">
        <v>128</v>
      </c>
      <c r="BU819" s="239">
        <v>800</v>
      </c>
      <c r="BV819" s="44">
        <v>3200</v>
      </c>
      <c r="BW819" s="89">
        <v>0.8</v>
      </c>
      <c r="BX819" s="35" t="s">
        <v>131</v>
      </c>
      <c r="BY819" s="27"/>
      <c r="BZ819" s="240">
        <v>45779</v>
      </c>
      <c r="CA819" s="238">
        <v>15440</v>
      </c>
      <c r="CB819" s="238">
        <v>36</v>
      </c>
      <c r="CC819" s="238">
        <v>900</v>
      </c>
      <c r="CD819" s="87">
        <v>3</v>
      </c>
      <c r="CE819" s="238">
        <v>10</v>
      </c>
      <c r="CF819" s="238">
        <v>2</v>
      </c>
      <c r="CG819" s="238">
        <v>6</v>
      </c>
      <c r="CH819" s="241" t="s">
        <v>88</v>
      </c>
      <c r="CI819" s="239">
        <v>1100</v>
      </c>
      <c r="CJ819" s="44">
        <v>2200</v>
      </c>
      <c r="CK819" s="89">
        <v>0.61111111111111116</v>
      </c>
      <c r="CL819" s="35" t="s">
        <v>133</v>
      </c>
      <c r="CM819" s="27"/>
      <c r="CN819" s="240">
        <v>45779</v>
      </c>
      <c r="CO819" s="238">
        <v>15251</v>
      </c>
      <c r="CP819" s="238">
        <v>36</v>
      </c>
      <c r="CQ819" s="238">
        <v>668</v>
      </c>
      <c r="CR819" s="87">
        <v>2</v>
      </c>
      <c r="CS819" s="238">
        <v>11</v>
      </c>
      <c r="CT819" s="238">
        <v>3</v>
      </c>
      <c r="CU819" s="238">
        <v>5</v>
      </c>
      <c r="CV819" s="241" t="s">
        <v>125</v>
      </c>
      <c r="CW819" s="239">
        <v>726</v>
      </c>
      <c r="CX819" s="44">
        <v>2178</v>
      </c>
      <c r="CY819" s="89">
        <v>0.60499999999999998</v>
      </c>
      <c r="CZ819" s="35" t="s">
        <v>78</v>
      </c>
      <c r="DA819" s="58"/>
      <c r="DB819" s="240">
        <v>45779</v>
      </c>
      <c r="DC819" s="238">
        <v>5546</v>
      </c>
      <c r="DD819" s="238">
        <v>95</v>
      </c>
      <c r="DE819" s="238">
        <v>209</v>
      </c>
      <c r="DF819" s="87">
        <v>0</v>
      </c>
      <c r="DG819" s="238">
        <v>5</v>
      </c>
      <c r="DH819" s="238">
        <v>0</v>
      </c>
      <c r="DI819" s="238">
        <v>4</v>
      </c>
      <c r="DJ819" s="241" t="s">
        <v>76</v>
      </c>
      <c r="DK819" s="239">
        <v>748</v>
      </c>
      <c r="DL819" s="44">
        <v>0</v>
      </c>
      <c r="DM819" s="89">
        <v>0</v>
      </c>
      <c r="DN819" s="35"/>
      <c r="DO819" s="27"/>
      <c r="DP819" s="240">
        <v>45779</v>
      </c>
      <c r="DQ819" s="238">
        <v>15657</v>
      </c>
      <c r="DR819" s="238">
        <v>79</v>
      </c>
      <c r="DS819" s="238">
        <v>1140</v>
      </c>
      <c r="DT819" s="87">
        <v>1</v>
      </c>
      <c r="DU819" s="238">
        <v>14</v>
      </c>
      <c r="DV819" s="238">
        <v>1</v>
      </c>
      <c r="DW819" s="238">
        <v>4</v>
      </c>
      <c r="DX819" s="241" t="s">
        <v>91</v>
      </c>
      <c r="DY819" s="239">
        <v>770</v>
      </c>
      <c r="DZ819" s="44">
        <v>770</v>
      </c>
      <c r="EA819" s="89">
        <v>9.7468354430379753E-2</v>
      </c>
      <c r="EB819" s="35"/>
      <c r="EC819" s="27"/>
      <c r="ED819" s="240" t="s">
        <v>24</v>
      </c>
      <c r="EE819" s="44"/>
      <c r="EF819" s="44" t="s">
        <v>24</v>
      </c>
      <c r="EG819" s="44"/>
      <c r="EH819" s="44" t="s">
        <v>24</v>
      </c>
      <c r="EI819" s="44"/>
      <c r="EJ819" s="44" t="s">
        <v>24</v>
      </c>
      <c r="EK819" s="44"/>
      <c r="EL819" s="43"/>
      <c r="EM819" s="238" t="s">
        <v>24</v>
      </c>
      <c r="EN819" s="44" t="s">
        <v>24</v>
      </c>
      <c r="EO819" s="45" t="s">
        <v>24</v>
      </c>
      <c r="EP819" s="35"/>
      <c r="EQ819" s="27"/>
      <c r="ER819" s="240" t="s">
        <v>24</v>
      </c>
      <c r="ES819" s="44"/>
      <c r="ET819" s="44" t="s">
        <v>24</v>
      </c>
      <c r="EU819" s="44"/>
      <c r="EV819" s="44" t="s">
        <v>24</v>
      </c>
      <c r="EW819" s="44"/>
      <c r="EX819" s="44" t="s">
        <v>24</v>
      </c>
      <c r="EY819" s="44"/>
      <c r="EZ819" s="43"/>
      <c r="FA819" s="238" t="s">
        <v>24</v>
      </c>
      <c r="FB819" s="44" t="s">
        <v>24</v>
      </c>
      <c r="FC819" s="45" t="s">
        <v>24</v>
      </c>
      <c r="FD819" s="35"/>
      <c r="HW819" s="181"/>
      <c r="HX819" s="27"/>
      <c r="HY819" s="27"/>
      <c r="HZ819" s="137"/>
      <c r="IA819" s="27"/>
      <c r="IC819" s="174"/>
      <c r="ID819" s="27"/>
      <c r="IE819" s="27"/>
      <c r="IF819" s="27"/>
      <c r="IG819" s="27"/>
      <c r="IH819" s="27"/>
      <c r="IL819" s="27"/>
      <c r="IM819" s="27"/>
      <c r="IN819" s="137"/>
      <c r="IO819" s="27"/>
      <c r="IQ819" s="174"/>
      <c r="IR819" s="27"/>
      <c r="IS819" s="27"/>
      <c r="IT819" s="27"/>
      <c r="IU819" s="27"/>
      <c r="IV819" s="27"/>
      <c r="IY819" s="33"/>
      <c r="IZ819" s="240">
        <v>45779</v>
      </c>
      <c r="JA819" s="238">
        <v>4191</v>
      </c>
      <c r="JB819" s="238">
        <v>14</v>
      </c>
      <c r="JC819" s="238">
        <v>239</v>
      </c>
      <c r="JD819" s="87">
        <v>0</v>
      </c>
      <c r="JE819" s="238">
        <v>9</v>
      </c>
      <c r="JF819" s="238">
        <v>0</v>
      </c>
      <c r="JG819" s="238">
        <v>1</v>
      </c>
      <c r="JH819" s="241" t="s">
        <v>89</v>
      </c>
      <c r="JI819" s="239">
        <v>800</v>
      </c>
      <c r="JJ819" s="44">
        <v>0</v>
      </c>
      <c r="JK819" s="89">
        <v>0</v>
      </c>
      <c r="JL819" s="35"/>
      <c r="JM819" s="27"/>
      <c r="JN819" s="240">
        <v>45779</v>
      </c>
      <c r="JO819" s="238">
        <v>3032</v>
      </c>
      <c r="JP819" s="238">
        <v>59</v>
      </c>
      <c r="JQ819" s="238">
        <v>98</v>
      </c>
      <c r="JR819" s="87">
        <v>2</v>
      </c>
      <c r="JS819" s="238">
        <v>25</v>
      </c>
      <c r="JT819" s="238">
        <v>2</v>
      </c>
      <c r="JU819" s="238">
        <v>3</v>
      </c>
      <c r="JV819" s="241" t="s">
        <v>23</v>
      </c>
      <c r="JW819" s="239">
        <v>1100</v>
      </c>
      <c r="JX819" s="44">
        <v>2200</v>
      </c>
      <c r="JY819" s="89">
        <v>0.3728813559322034</v>
      </c>
      <c r="JZ819" s="35"/>
      <c r="KA819" s="245"/>
      <c r="KB819" s="240">
        <v>45779</v>
      </c>
      <c r="KC819" s="238">
        <v>1868</v>
      </c>
      <c r="KD819" s="238">
        <v>47</v>
      </c>
      <c r="KE819" s="238">
        <v>114</v>
      </c>
      <c r="KF819" s="87">
        <v>0</v>
      </c>
      <c r="KG819" s="238">
        <v>20</v>
      </c>
      <c r="KH819" s="238">
        <v>0</v>
      </c>
      <c r="KI819" s="238">
        <v>-12</v>
      </c>
      <c r="KJ819" s="241" t="s">
        <v>59</v>
      </c>
      <c r="KK819" s="239">
        <v>700</v>
      </c>
      <c r="KL819" s="44">
        <v>0</v>
      </c>
      <c r="KM819" s="89">
        <v>0</v>
      </c>
      <c r="KN819" s="35" t="s">
        <v>129</v>
      </c>
      <c r="KO819" s="27"/>
      <c r="KP819" s="240">
        <v>45779</v>
      </c>
      <c r="KQ819" s="238">
        <v>2380</v>
      </c>
      <c r="KR819" s="255">
        <v>23</v>
      </c>
      <c r="KS819" s="238">
        <v>84</v>
      </c>
      <c r="KT819" s="87">
        <v>1</v>
      </c>
      <c r="KU819" s="238">
        <v>11</v>
      </c>
      <c r="KV819" s="238">
        <v>1</v>
      </c>
      <c r="KW819" s="238">
        <v>11</v>
      </c>
      <c r="KX819" s="241" t="s">
        <v>70</v>
      </c>
      <c r="KY819" s="239">
        <v>1034</v>
      </c>
      <c r="KZ819" s="44">
        <v>1034</v>
      </c>
      <c r="LA819" s="89">
        <v>0.44956521739130434</v>
      </c>
      <c r="LB819" s="35"/>
      <c r="LC819" s="27"/>
      <c r="LD819" s="240">
        <v>45782</v>
      </c>
      <c r="LE819" s="238">
        <v>64859</v>
      </c>
      <c r="LF819" s="252">
        <v>41</v>
      </c>
      <c r="LG819" s="238">
        <v>444</v>
      </c>
      <c r="LH819" s="238">
        <v>0</v>
      </c>
      <c r="LI819" s="43">
        <v>2</v>
      </c>
      <c r="LJ819" s="87">
        <v>0</v>
      </c>
      <c r="LK819" s="238">
        <v>0</v>
      </c>
      <c r="LL819" s="246" t="s">
        <v>68</v>
      </c>
      <c r="LM819" s="239">
        <v>1000</v>
      </c>
      <c r="LN819" s="87">
        <v>0</v>
      </c>
      <c r="LO819" s="242"/>
      <c r="LP819" s="35"/>
      <c r="LQ819" s="27"/>
      <c r="LR819" s="240" t="s">
        <v>24</v>
      </c>
      <c r="LS819" s="44"/>
      <c r="LT819" s="44" t="s">
        <v>24</v>
      </c>
      <c r="LU819" s="44"/>
      <c r="LV819" s="44" t="s">
        <v>24</v>
      </c>
      <c r="LW819" s="44"/>
      <c r="LX819" s="44" t="s">
        <v>24</v>
      </c>
      <c r="LY819" s="44"/>
      <c r="LZ819" s="43"/>
      <c r="MA819" s="238" t="s">
        <v>24</v>
      </c>
      <c r="MB819" s="44" t="s">
        <v>24</v>
      </c>
      <c r="MC819" s="45" t="s">
        <v>24</v>
      </c>
      <c r="MD819" s="35"/>
      <c r="ME819" s="27"/>
      <c r="MF819" s="240" t="s">
        <v>24</v>
      </c>
      <c r="MG819" s="44"/>
      <c r="MH819" s="44" t="s">
        <v>24</v>
      </c>
      <c r="MI819" s="44"/>
      <c r="MJ819" s="44" t="s">
        <v>24</v>
      </c>
      <c r="MK819" s="44"/>
      <c r="ML819" s="44" t="s">
        <v>24</v>
      </c>
      <c r="MM819" s="44"/>
      <c r="MN819" s="43"/>
      <c r="MO819" s="238" t="s">
        <v>24</v>
      </c>
      <c r="MP819" s="44" t="s">
        <v>24</v>
      </c>
      <c r="MQ819" s="45" t="s">
        <v>24</v>
      </c>
      <c r="MR819" s="35"/>
      <c r="MS819" s="27"/>
      <c r="MT819" s="240" t="s">
        <v>24</v>
      </c>
      <c r="MU819" s="44"/>
      <c r="MV819" s="44" t="s">
        <v>24</v>
      </c>
      <c r="MW819" s="44"/>
      <c r="MX819" s="44" t="s">
        <v>24</v>
      </c>
      <c r="MY819" s="44"/>
      <c r="MZ819" s="44" t="s">
        <v>24</v>
      </c>
      <c r="NA819" s="44"/>
      <c r="NB819" s="43"/>
      <c r="NC819" s="238" t="s">
        <v>24</v>
      </c>
      <c r="ND819" s="44" t="s">
        <v>24</v>
      </c>
      <c r="NE819" s="45" t="s">
        <v>24</v>
      </c>
      <c r="NF819" s="35"/>
      <c r="NG819" s="27"/>
      <c r="NH819" s="240" t="s">
        <v>24</v>
      </c>
      <c r="NI819" s="44"/>
      <c r="NJ819" s="44" t="s">
        <v>24</v>
      </c>
      <c r="NK819" s="44"/>
      <c r="NL819" s="44" t="s">
        <v>24</v>
      </c>
      <c r="NM819" s="44"/>
      <c r="NN819" s="44" t="s">
        <v>24</v>
      </c>
      <c r="NO819" s="44"/>
      <c r="NP819" s="43"/>
      <c r="NQ819" s="238" t="s">
        <v>24</v>
      </c>
      <c r="NR819" s="44" t="s">
        <v>24</v>
      </c>
      <c r="NS819" s="45" t="s">
        <v>24</v>
      </c>
      <c r="NT819" s="35"/>
    </row>
    <row r="820" spans="1:384" ht="16.5" customHeight="1" x14ac:dyDescent="0.2">
      <c r="A820" s="38"/>
      <c r="B820" s="39" t="s">
        <v>24</v>
      </c>
      <c r="C820" s="40" t="s">
        <v>24</v>
      </c>
      <c r="D820" s="40" t="s">
        <v>24</v>
      </c>
      <c r="E820" s="40" t="s">
        <v>24</v>
      </c>
      <c r="F820" s="140"/>
      <c r="G820" s="140"/>
      <c r="H820" s="42"/>
      <c r="I820" s="44"/>
      <c r="J820" s="44" t="s">
        <v>24</v>
      </c>
      <c r="K820" s="44"/>
      <c r="L820" s="44" t="s">
        <v>24</v>
      </c>
      <c r="M820" s="44"/>
      <c r="N820" s="44" t="s">
        <v>24</v>
      </c>
      <c r="O820" s="44"/>
      <c r="P820" s="43"/>
      <c r="Q820" s="238" t="s">
        <v>24</v>
      </c>
      <c r="R820" s="44" t="s">
        <v>24</v>
      </c>
      <c r="S820" s="45" t="s">
        <v>24</v>
      </c>
      <c r="T820" s="35"/>
      <c r="U820" s="27"/>
      <c r="V820" s="240" t="s">
        <v>24</v>
      </c>
      <c r="W820" s="247"/>
      <c r="X820" s="44" t="s">
        <v>24</v>
      </c>
      <c r="Y820" s="44"/>
      <c r="Z820" s="44" t="s">
        <v>24</v>
      </c>
      <c r="AA820" s="44"/>
      <c r="AB820" s="44" t="s">
        <v>24</v>
      </c>
      <c r="AC820" s="44"/>
      <c r="AD820" s="43"/>
      <c r="AE820" s="238" t="s">
        <v>24</v>
      </c>
      <c r="AF820" s="44" t="s">
        <v>24</v>
      </c>
      <c r="AG820" s="45" t="s">
        <v>24</v>
      </c>
      <c r="AH820" s="35"/>
      <c r="AI820" s="27"/>
      <c r="AJ820" s="240" t="s">
        <v>24</v>
      </c>
      <c r="AK820" s="44"/>
      <c r="AL820" s="44" t="s">
        <v>24</v>
      </c>
      <c r="AM820" s="44"/>
      <c r="AN820" s="44" t="s">
        <v>24</v>
      </c>
      <c r="AO820" s="44"/>
      <c r="AP820" s="44" t="s">
        <v>24</v>
      </c>
      <c r="AQ820" s="44"/>
      <c r="AR820" s="43"/>
      <c r="AS820" s="238" t="s">
        <v>24</v>
      </c>
      <c r="AT820" s="44" t="s">
        <v>24</v>
      </c>
      <c r="AU820" s="45" t="s">
        <v>24</v>
      </c>
      <c r="AV820" s="35"/>
      <c r="AW820" s="27"/>
      <c r="AX820" s="240" t="s">
        <v>24</v>
      </c>
      <c r="AY820" s="44"/>
      <c r="AZ820" s="44" t="s">
        <v>24</v>
      </c>
      <c r="BA820" s="44"/>
      <c r="BB820" s="44" t="s">
        <v>24</v>
      </c>
      <c r="BC820" s="44"/>
      <c r="BD820" s="44" t="s">
        <v>24</v>
      </c>
      <c r="BE820" s="44"/>
      <c r="BF820" s="43"/>
      <c r="BG820" s="238" t="s">
        <v>24</v>
      </c>
      <c r="BH820" s="44" t="s">
        <v>24</v>
      </c>
      <c r="BI820" s="45" t="s">
        <v>24</v>
      </c>
      <c r="BJ820" s="35"/>
      <c r="BK820" s="50"/>
      <c r="BL820" s="240"/>
      <c r="BM820" s="238">
        <v>7923</v>
      </c>
      <c r="BN820" s="44">
        <v>20</v>
      </c>
      <c r="BO820" s="238">
        <v>230</v>
      </c>
      <c r="BP820" s="44">
        <v>0</v>
      </c>
      <c r="BQ820" s="238">
        <v>25</v>
      </c>
      <c r="BR820" s="44">
        <v>0</v>
      </c>
      <c r="BS820" s="238">
        <v>3</v>
      </c>
      <c r="BT820" s="60" t="s">
        <v>23</v>
      </c>
      <c r="BU820" s="247">
        <v>1000</v>
      </c>
      <c r="BV820" s="43">
        <v>0</v>
      </c>
      <c r="BW820" s="45">
        <v>0</v>
      </c>
      <c r="BX820" s="35"/>
      <c r="BY820" s="27"/>
      <c r="BZ820" s="240"/>
      <c r="CA820" s="238">
        <v>17737</v>
      </c>
      <c r="CB820" s="44">
        <v>60</v>
      </c>
      <c r="CC820" s="238">
        <v>1001</v>
      </c>
      <c r="CD820" s="44">
        <v>0</v>
      </c>
      <c r="CE820" s="238">
        <v>12</v>
      </c>
      <c r="CF820" s="44">
        <v>0</v>
      </c>
      <c r="CG820" s="238">
        <v>0</v>
      </c>
      <c r="CH820" s="60" t="s">
        <v>97</v>
      </c>
      <c r="CI820" s="247">
        <v>800</v>
      </c>
      <c r="CJ820" s="43">
        <v>0</v>
      </c>
      <c r="CK820" s="45">
        <v>0</v>
      </c>
      <c r="CL820" s="35"/>
      <c r="CM820" s="27"/>
      <c r="CN820" s="240"/>
      <c r="CO820" s="238">
        <v>13668</v>
      </c>
      <c r="CP820" s="44">
        <v>16</v>
      </c>
      <c r="CQ820" s="238">
        <v>529</v>
      </c>
      <c r="CR820" s="44">
        <v>0</v>
      </c>
      <c r="CS820" s="238">
        <v>9</v>
      </c>
      <c r="CT820" s="44">
        <v>0</v>
      </c>
      <c r="CU820" s="238">
        <v>4</v>
      </c>
      <c r="CV820" s="60" t="s">
        <v>75</v>
      </c>
      <c r="CW820" s="247">
        <v>760</v>
      </c>
      <c r="CX820" s="43">
        <v>0</v>
      </c>
      <c r="CY820" s="45">
        <v>0</v>
      </c>
      <c r="CZ820" s="35" t="s">
        <v>132</v>
      </c>
      <c r="DA820" s="58"/>
      <c r="DB820" s="240"/>
      <c r="DC820" s="238">
        <v>5560</v>
      </c>
      <c r="DD820" s="44">
        <v>90</v>
      </c>
      <c r="DE820" s="238">
        <v>186</v>
      </c>
      <c r="DF820" s="44">
        <v>2</v>
      </c>
      <c r="DG820" s="238">
        <v>8</v>
      </c>
      <c r="DH820" s="44">
        <v>2</v>
      </c>
      <c r="DI820" s="238">
        <v>4</v>
      </c>
      <c r="DJ820" s="60" t="s">
        <v>88</v>
      </c>
      <c r="DK820" s="247">
        <v>1100</v>
      </c>
      <c r="DL820" s="43">
        <v>2200</v>
      </c>
      <c r="DM820" s="45">
        <v>0.24444444444444444</v>
      </c>
      <c r="DN820" s="35"/>
      <c r="DO820" s="27"/>
      <c r="DP820" s="240"/>
      <c r="DQ820" s="238">
        <v>14497</v>
      </c>
      <c r="DR820" s="44">
        <v>11</v>
      </c>
      <c r="DS820" s="238">
        <v>1047</v>
      </c>
      <c r="DT820" s="44">
        <v>3</v>
      </c>
      <c r="DU820" s="238">
        <v>6</v>
      </c>
      <c r="DV820" s="44">
        <v>3</v>
      </c>
      <c r="DW820" s="238">
        <v>2</v>
      </c>
      <c r="DX820" s="60" t="s">
        <v>56</v>
      </c>
      <c r="DY820" s="247">
        <v>800</v>
      </c>
      <c r="DZ820" s="43">
        <v>2400</v>
      </c>
      <c r="EA820" s="45">
        <v>2.1818181818181817</v>
      </c>
      <c r="EB820" s="35" t="s">
        <v>134</v>
      </c>
      <c r="EC820" s="27"/>
      <c r="ED820" s="240" t="s">
        <v>24</v>
      </c>
      <c r="EE820" s="44"/>
      <c r="EF820" s="44" t="s">
        <v>24</v>
      </c>
      <c r="EG820" s="44"/>
      <c r="EH820" s="44" t="s">
        <v>24</v>
      </c>
      <c r="EI820" s="44"/>
      <c r="EJ820" s="44" t="s">
        <v>24</v>
      </c>
      <c r="EK820" s="44"/>
      <c r="EL820" s="43"/>
      <c r="EM820" s="238" t="s">
        <v>24</v>
      </c>
      <c r="EN820" s="44" t="s">
        <v>24</v>
      </c>
      <c r="EO820" s="45" t="s">
        <v>24</v>
      </c>
      <c r="EP820" s="35"/>
      <c r="EQ820" s="27"/>
      <c r="ER820" s="240" t="s">
        <v>24</v>
      </c>
      <c r="ES820" s="44"/>
      <c r="ET820" s="44" t="s">
        <v>24</v>
      </c>
      <c r="EU820" s="44"/>
      <c r="EV820" s="44" t="s">
        <v>24</v>
      </c>
      <c r="EW820" s="44"/>
      <c r="EX820" s="44" t="s">
        <v>24</v>
      </c>
      <c r="EY820" s="44"/>
      <c r="EZ820" s="43"/>
      <c r="FA820" s="238" t="s">
        <v>24</v>
      </c>
      <c r="FB820" s="44" t="s">
        <v>24</v>
      </c>
      <c r="FC820" s="45" t="s">
        <v>24</v>
      </c>
      <c r="FD820" s="35"/>
      <c r="HW820" s="181"/>
      <c r="HX820" s="27"/>
      <c r="HY820" s="27"/>
      <c r="HZ820" s="137"/>
      <c r="IA820" s="27"/>
      <c r="IC820" s="174"/>
      <c r="ID820" s="27"/>
      <c r="IE820" s="27"/>
      <c r="IF820" s="27"/>
      <c r="IG820" s="27"/>
      <c r="IH820" s="27"/>
      <c r="IL820" s="27"/>
      <c r="IM820" s="27"/>
      <c r="IN820" s="137"/>
      <c r="IO820" s="27"/>
      <c r="IQ820" s="174"/>
      <c r="IR820" s="27"/>
      <c r="IS820" s="27"/>
      <c r="IT820" s="27"/>
      <c r="IU820" s="27"/>
      <c r="IV820" s="27"/>
      <c r="IY820" s="33"/>
      <c r="IZ820" s="240"/>
      <c r="JA820" s="238">
        <v>2285</v>
      </c>
      <c r="JB820" s="44">
        <v>26</v>
      </c>
      <c r="JC820" s="238">
        <v>67</v>
      </c>
      <c r="JD820" s="44">
        <v>1</v>
      </c>
      <c r="JE820" s="238">
        <v>18</v>
      </c>
      <c r="JF820" s="44">
        <v>1</v>
      </c>
      <c r="JG820" s="238">
        <v>6</v>
      </c>
      <c r="JH820" s="60" t="s">
        <v>91</v>
      </c>
      <c r="JI820" s="247">
        <v>770</v>
      </c>
      <c r="JJ820" s="43">
        <v>770</v>
      </c>
      <c r="JK820" s="45">
        <v>0.29615384615384616</v>
      </c>
      <c r="JL820" s="35" t="s">
        <v>135</v>
      </c>
      <c r="JM820" s="27"/>
      <c r="JN820" s="240"/>
      <c r="JO820" s="238">
        <v>2802</v>
      </c>
      <c r="JP820" s="44">
        <v>387</v>
      </c>
      <c r="JQ820" s="238">
        <v>69</v>
      </c>
      <c r="JR820" s="44">
        <v>2</v>
      </c>
      <c r="JS820" s="238">
        <v>5</v>
      </c>
      <c r="JT820" s="44">
        <v>2</v>
      </c>
      <c r="JU820" s="238">
        <v>7</v>
      </c>
      <c r="JV820" s="60" t="s">
        <v>76</v>
      </c>
      <c r="JW820" s="247">
        <v>900</v>
      </c>
      <c r="JX820" s="43">
        <v>1800</v>
      </c>
      <c r="JY820" s="45">
        <v>4.6511627906976744E-2</v>
      </c>
      <c r="JZ820" s="35"/>
      <c r="KA820" s="245"/>
      <c r="KB820" s="240"/>
      <c r="KC820" s="238">
        <v>1671</v>
      </c>
      <c r="KD820" s="44">
        <v>65</v>
      </c>
      <c r="KE820" s="238">
        <v>64</v>
      </c>
      <c r="KF820" s="44">
        <v>2</v>
      </c>
      <c r="KG820" s="238">
        <v>16</v>
      </c>
      <c r="KH820" s="44">
        <v>2</v>
      </c>
      <c r="KI820" s="238">
        <v>6</v>
      </c>
      <c r="KJ820" s="60" t="s">
        <v>21</v>
      </c>
      <c r="KK820" s="247">
        <v>726</v>
      </c>
      <c r="KL820" s="43">
        <v>1452</v>
      </c>
      <c r="KM820" s="45">
        <v>0.22338461538461538</v>
      </c>
      <c r="KN820" s="35"/>
      <c r="KO820" s="27"/>
      <c r="KP820" s="240"/>
      <c r="KQ820" s="238">
        <v>2388</v>
      </c>
      <c r="KR820" s="44">
        <v>58</v>
      </c>
      <c r="KS820" s="238">
        <v>54</v>
      </c>
      <c r="KT820" s="44">
        <v>1</v>
      </c>
      <c r="KU820" s="238">
        <v>16</v>
      </c>
      <c r="KV820" s="44">
        <v>1</v>
      </c>
      <c r="KW820" s="238">
        <v>0</v>
      </c>
      <c r="KX820" s="60" t="s">
        <v>81</v>
      </c>
      <c r="KY820" s="247">
        <v>1200</v>
      </c>
      <c r="KZ820" s="43">
        <v>1200</v>
      </c>
      <c r="LA820" s="45">
        <v>0.20689655172413793</v>
      </c>
      <c r="LB820" s="35"/>
      <c r="LC820" s="27"/>
      <c r="LD820" s="98"/>
      <c r="LE820" s="44"/>
      <c r="LF820" s="44"/>
      <c r="LG820" s="44">
        <v>529</v>
      </c>
      <c r="LH820" s="44">
        <v>0</v>
      </c>
      <c r="LI820" s="43">
        <v>2</v>
      </c>
      <c r="LJ820" s="44">
        <v>0</v>
      </c>
      <c r="LK820" s="44">
        <v>0</v>
      </c>
      <c r="LL820" s="72" t="s">
        <v>124</v>
      </c>
      <c r="LM820" s="247">
        <v>1000</v>
      </c>
      <c r="LN820" s="44">
        <v>0</v>
      </c>
      <c r="LO820" s="45"/>
      <c r="LP820" s="35"/>
      <c r="LQ820" s="27"/>
      <c r="LR820" s="240" t="s">
        <v>24</v>
      </c>
      <c r="LS820" s="44"/>
      <c r="LT820" s="44" t="s">
        <v>24</v>
      </c>
      <c r="LU820" s="44"/>
      <c r="LV820" s="44" t="s">
        <v>24</v>
      </c>
      <c r="LW820" s="44"/>
      <c r="LX820" s="44" t="s">
        <v>24</v>
      </c>
      <c r="LY820" s="44"/>
      <c r="LZ820" s="43"/>
      <c r="MA820" s="238" t="s">
        <v>24</v>
      </c>
      <c r="MB820" s="44" t="s">
        <v>24</v>
      </c>
      <c r="MC820" s="45" t="s">
        <v>24</v>
      </c>
      <c r="MD820" s="35"/>
      <c r="ME820" s="27"/>
      <c r="MF820" s="240" t="s">
        <v>24</v>
      </c>
      <c r="MG820" s="44"/>
      <c r="MH820" s="44" t="s">
        <v>24</v>
      </c>
      <c r="MI820" s="44"/>
      <c r="MJ820" s="44" t="s">
        <v>24</v>
      </c>
      <c r="MK820" s="44"/>
      <c r="ML820" s="44" t="s">
        <v>24</v>
      </c>
      <c r="MM820" s="44"/>
      <c r="MN820" s="43"/>
      <c r="MO820" s="238" t="s">
        <v>24</v>
      </c>
      <c r="MP820" s="44" t="s">
        <v>24</v>
      </c>
      <c r="MQ820" s="45" t="s">
        <v>24</v>
      </c>
      <c r="MR820" s="35"/>
      <c r="MS820" s="27"/>
      <c r="MT820" s="240" t="s">
        <v>24</v>
      </c>
      <c r="MU820" s="44"/>
      <c r="MV820" s="44" t="s">
        <v>24</v>
      </c>
      <c r="MW820" s="44"/>
      <c r="MX820" s="44" t="s">
        <v>24</v>
      </c>
      <c r="MY820" s="44"/>
      <c r="MZ820" s="44" t="s">
        <v>24</v>
      </c>
      <c r="NA820" s="44"/>
      <c r="NB820" s="43"/>
      <c r="NC820" s="238" t="s">
        <v>24</v>
      </c>
      <c r="ND820" s="44" t="s">
        <v>24</v>
      </c>
      <c r="NE820" s="45" t="s">
        <v>24</v>
      </c>
      <c r="NF820" s="35"/>
      <c r="NG820" s="27"/>
      <c r="NH820" s="240" t="s">
        <v>24</v>
      </c>
      <c r="NI820" s="44"/>
      <c r="NJ820" s="44" t="s">
        <v>24</v>
      </c>
      <c r="NK820" s="44"/>
      <c r="NL820" s="44" t="s">
        <v>24</v>
      </c>
      <c r="NM820" s="44"/>
      <c r="NN820" s="44" t="s">
        <v>24</v>
      </c>
      <c r="NO820" s="44"/>
      <c r="NP820" s="43"/>
      <c r="NQ820" s="238" t="s">
        <v>24</v>
      </c>
      <c r="NR820" s="44" t="s">
        <v>24</v>
      </c>
      <c r="NS820" s="45" t="s">
        <v>24</v>
      </c>
      <c r="NT820" s="35"/>
    </row>
    <row r="821" spans="1:384" ht="15.75" thickBot="1" x14ac:dyDescent="0.25">
      <c r="A821" s="38"/>
      <c r="B821" s="39"/>
      <c r="C821" s="40"/>
      <c r="D821" s="40"/>
      <c r="E821" s="40"/>
      <c r="F821" s="140"/>
      <c r="G821" s="140"/>
      <c r="H821" s="42"/>
      <c r="I821" s="44"/>
      <c r="J821" s="44"/>
      <c r="K821" s="44"/>
      <c r="L821" s="44"/>
      <c r="M821" s="44"/>
      <c r="N821" s="44"/>
      <c r="O821" s="44"/>
      <c r="P821" s="43"/>
      <c r="Q821" s="238"/>
      <c r="R821" s="44"/>
      <c r="S821" s="45"/>
      <c r="T821" s="35"/>
      <c r="U821" s="27"/>
      <c r="V821" s="240" t="s">
        <v>24</v>
      </c>
      <c r="W821" s="247"/>
      <c r="X821" s="44"/>
      <c r="Y821" s="44"/>
      <c r="Z821" s="44"/>
      <c r="AA821" s="44"/>
      <c r="AB821" s="44"/>
      <c r="AC821" s="44"/>
      <c r="AD821" s="43"/>
      <c r="AE821" s="238"/>
      <c r="AF821" s="44"/>
      <c r="AG821" s="45"/>
      <c r="AH821" s="35"/>
      <c r="AI821" s="27"/>
      <c r="AJ821" s="240" t="s">
        <v>24</v>
      </c>
      <c r="AK821" s="44"/>
      <c r="AL821" s="44"/>
      <c r="AM821" s="44"/>
      <c r="AN821" s="44"/>
      <c r="AO821" s="44"/>
      <c r="AP821" s="44"/>
      <c r="AQ821" s="44"/>
      <c r="AR821" s="43"/>
      <c r="AS821" s="238"/>
      <c r="AT821" s="44"/>
      <c r="AU821" s="45" t="s">
        <v>24</v>
      </c>
      <c r="AV821" s="35"/>
      <c r="AW821" s="27"/>
      <c r="AX821" s="240" t="s">
        <v>24</v>
      </c>
      <c r="AY821" s="44"/>
      <c r="AZ821" s="44"/>
      <c r="BA821" s="44"/>
      <c r="BB821" s="44"/>
      <c r="BC821" s="44"/>
      <c r="BD821" s="44"/>
      <c r="BE821" s="44"/>
      <c r="BF821" s="43"/>
      <c r="BG821" s="238"/>
      <c r="BH821" s="44"/>
      <c r="BI821" s="45"/>
      <c r="BJ821" s="35"/>
      <c r="BK821" s="50"/>
      <c r="BL821" s="253"/>
      <c r="BM821" s="236">
        <v>8277</v>
      </c>
      <c r="BN821" s="44">
        <v>42</v>
      </c>
      <c r="BO821" s="236">
        <v>484</v>
      </c>
      <c r="BP821" s="44">
        <v>1</v>
      </c>
      <c r="BQ821" s="236">
        <v>38</v>
      </c>
      <c r="BR821" s="44">
        <v>2</v>
      </c>
      <c r="BS821" s="236">
        <v>5</v>
      </c>
      <c r="BT821" s="60" t="s">
        <v>49</v>
      </c>
      <c r="BU821" s="247">
        <v>800</v>
      </c>
      <c r="BV821" s="44">
        <v>1600</v>
      </c>
      <c r="BW821" s="45">
        <v>0.38095238095238093</v>
      </c>
      <c r="BX821" s="35"/>
      <c r="BY821" s="27"/>
      <c r="BZ821" s="253"/>
      <c r="CA821" s="236">
        <v>14672</v>
      </c>
      <c r="CB821" s="44">
        <v>35</v>
      </c>
      <c r="CC821" s="236">
        <v>1746</v>
      </c>
      <c r="CD821" s="44">
        <v>4</v>
      </c>
      <c r="CE821" s="236">
        <v>17</v>
      </c>
      <c r="CF821" s="44">
        <v>5</v>
      </c>
      <c r="CG821" s="236">
        <v>30</v>
      </c>
      <c r="CH821" s="60" t="s">
        <v>98</v>
      </c>
      <c r="CI821" s="247">
        <v>165</v>
      </c>
      <c r="CJ821" s="44">
        <v>825</v>
      </c>
      <c r="CK821" s="45">
        <v>0.23571428571428571</v>
      </c>
      <c r="CL821" s="35"/>
      <c r="CM821" s="27"/>
      <c r="CN821" s="253"/>
      <c r="CO821" s="236">
        <v>17803</v>
      </c>
      <c r="CP821" s="44">
        <v>81</v>
      </c>
      <c r="CQ821" s="236">
        <v>812</v>
      </c>
      <c r="CR821" s="44">
        <v>0</v>
      </c>
      <c r="CS821" s="236">
        <v>50</v>
      </c>
      <c r="CT821" s="44">
        <v>5</v>
      </c>
      <c r="CU821" s="236">
        <v>20</v>
      </c>
      <c r="CV821" s="60" t="s">
        <v>79</v>
      </c>
      <c r="CW821" s="247">
        <v>0</v>
      </c>
      <c r="CX821" s="44">
        <v>0</v>
      </c>
      <c r="CY821" s="45">
        <v>0</v>
      </c>
      <c r="CZ821" s="35"/>
      <c r="DA821" s="58"/>
      <c r="DB821" s="253"/>
      <c r="DC821" s="236">
        <v>5165</v>
      </c>
      <c r="DD821" s="44">
        <v>56</v>
      </c>
      <c r="DE821" s="236">
        <v>281</v>
      </c>
      <c r="DF821" s="44">
        <v>4</v>
      </c>
      <c r="DG821" s="236">
        <v>62</v>
      </c>
      <c r="DH821" s="44">
        <v>4</v>
      </c>
      <c r="DI821" s="236">
        <v>0</v>
      </c>
      <c r="DJ821" s="60" t="s">
        <v>99</v>
      </c>
      <c r="DK821" s="247">
        <v>187</v>
      </c>
      <c r="DL821" s="44">
        <v>748</v>
      </c>
      <c r="DM821" s="45">
        <v>0.13357142857142856</v>
      </c>
      <c r="DN821" s="35"/>
      <c r="DO821" s="27"/>
      <c r="DP821" s="253"/>
      <c r="DQ821" s="236">
        <v>11177</v>
      </c>
      <c r="DR821" s="44">
        <v>62</v>
      </c>
      <c r="DS821" s="236">
        <v>1297</v>
      </c>
      <c r="DT821" s="44">
        <v>5</v>
      </c>
      <c r="DU821" s="236">
        <v>11</v>
      </c>
      <c r="DV821" s="44">
        <v>4</v>
      </c>
      <c r="DW821" s="236">
        <v>3</v>
      </c>
      <c r="DX821" s="60" t="s">
        <v>125</v>
      </c>
      <c r="DY821" s="247">
        <v>726</v>
      </c>
      <c r="DZ821" s="44">
        <v>2904</v>
      </c>
      <c r="EA821" s="45">
        <v>0.46838709677419355</v>
      </c>
      <c r="EB821" s="35" t="s">
        <v>51</v>
      </c>
      <c r="EC821" s="27"/>
      <c r="ED821" s="240" t="s">
        <v>24</v>
      </c>
      <c r="EE821" s="247"/>
      <c r="EF821" s="44"/>
      <c r="EG821" s="44"/>
      <c r="EH821" s="44"/>
      <c r="EI821" s="44"/>
      <c r="EJ821" s="44"/>
      <c r="EK821" s="44"/>
      <c r="EL821" s="43"/>
      <c r="EM821" s="238"/>
      <c r="EN821" s="44"/>
      <c r="EO821" s="45"/>
      <c r="EP821" s="35"/>
      <c r="EQ821" s="27"/>
      <c r="ER821" s="240" t="s">
        <v>24</v>
      </c>
      <c r="ES821" s="247"/>
      <c r="ET821" s="44"/>
      <c r="EU821" s="44"/>
      <c r="EV821" s="44"/>
      <c r="EW821" s="44"/>
      <c r="EX821" s="44"/>
      <c r="EY821" s="44"/>
      <c r="EZ821" s="43"/>
      <c r="FA821" s="238"/>
      <c r="FB821" s="44"/>
      <c r="FC821" s="45"/>
      <c r="FD821" s="35"/>
      <c r="HW821" s="181"/>
      <c r="IY821" s="33"/>
      <c r="IZ821" s="253"/>
      <c r="JA821" s="236">
        <v>1981</v>
      </c>
      <c r="JB821" s="205">
        <v>14</v>
      </c>
      <c r="JC821" s="236">
        <v>67</v>
      </c>
      <c r="JD821" s="44">
        <v>1</v>
      </c>
      <c r="JE821" s="236">
        <v>21</v>
      </c>
      <c r="JF821" s="44">
        <v>1</v>
      </c>
      <c r="JG821" s="236">
        <v>3</v>
      </c>
      <c r="JH821" s="60" t="s">
        <v>64</v>
      </c>
      <c r="JI821" s="247">
        <v>673</v>
      </c>
      <c r="JJ821" s="44">
        <v>673</v>
      </c>
      <c r="JK821" s="45">
        <v>0.48071428571428571</v>
      </c>
      <c r="JL821" s="35"/>
      <c r="JM821" s="27"/>
      <c r="JN821" s="253"/>
      <c r="JO821" s="236">
        <v>1769</v>
      </c>
      <c r="JP821" s="44">
        <v>16</v>
      </c>
      <c r="JQ821" s="236">
        <v>78</v>
      </c>
      <c r="JR821" s="44">
        <v>1</v>
      </c>
      <c r="JS821" s="236">
        <v>13</v>
      </c>
      <c r="JT821" s="44">
        <v>1</v>
      </c>
      <c r="JU821" s="236">
        <v>13</v>
      </c>
      <c r="JV821" s="60" t="s">
        <v>90</v>
      </c>
      <c r="JW821" s="247">
        <v>700</v>
      </c>
      <c r="JX821" s="44">
        <v>700</v>
      </c>
      <c r="JY821" s="45">
        <v>0.4375</v>
      </c>
      <c r="JZ821" s="35" t="s">
        <v>137</v>
      </c>
      <c r="KA821" s="245"/>
      <c r="KB821" s="253"/>
      <c r="KC821" s="236">
        <v>2444</v>
      </c>
      <c r="KD821" s="69">
        <v>31</v>
      </c>
      <c r="KE821" s="236">
        <v>151</v>
      </c>
      <c r="KF821" s="44">
        <v>8</v>
      </c>
      <c r="KG821" s="236">
        <v>270</v>
      </c>
      <c r="KH821" s="44">
        <v>20</v>
      </c>
      <c r="KI821" s="236">
        <v>28</v>
      </c>
      <c r="KJ821" s="60" t="s">
        <v>87</v>
      </c>
      <c r="KK821" s="247">
        <v>120</v>
      </c>
      <c r="KL821" s="44">
        <v>2400</v>
      </c>
      <c r="KM821" s="45">
        <v>0.77419354838709675</v>
      </c>
      <c r="KN821" s="35"/>
      <c r="KO821" s="27"/>
      <c r="KP821" s="253"/>
      <c r="KQ821" s="236">
        <v>2982</v>
      </c>
      <c r="KR821" s="44">
        <v>60</v>
      </c>
      <c r="KS821" s="236">
        <v>140</v>
      </c>
      <c r="KT821" s="44">
        <v>4</v>
      </c>
      <c r="KU821" s="236">
        <v>16</v>
      </c>
      <c r="KV821" s="44">
        <v>4</v>
      </c>
      <c r="KW821" s="236">
        <v>10</v>
      </c>
      <c r="KX821" s="60" t="s">
        <v>26</v>
      </c>
      <c r="KY821" s="247">
        <v>189</v>
      </c>
      <c r="KZ821" s="44">
        <v>756</v>
      </c>
      <c r="LA821" s="45">
        <v>0.126</v>
      </c>
      <c r="LB821" s="35"/>
      <c r="LC821" s="27"/>
      <c r="LD821" s="74"/>
      <c r="LE821" s="75"/>
      <c r="LF821" s="75"/>
      <c r="LG821" s="75">
        <v>1165</v>
      </c>
      <c r="LH821" s="75">
        <v>0</v>
      </c>
      <c r="LI821" s="76">
        <v>2</v>
      </c>
      <c r="LJ821" s="75">
        <v>0</v>
      </c>
      <c r="LK821" s="75">
        <v>0</v>
      </c>
      <c r="LL821" s="77" t="s">
        <v>123</v>
      </c>
      <c r="LM821" s="251">
        <v>1000</v>
      </c>
      <c r="LN821" s="75">
        <v>0</v>
      </c>
      <c r="LO821" s="79"/>
      <c r="LP821" s="35"/>
      <c r="LQ821" s="27"/>
      <c r="LR821" s="240" t="s">
        <v>24</v>
      </c>
      <c r="LS821" s="247"/>
      <c r="LT821" s="44"/>
      <c r="LU821" s="44"/>
      <c r="LV821" s="44"/>
      <c r="LW821" s="44"/>
      <c r="LX821" s="44"/>
      <c r="LY821" s="44"/>
      <c r="LZ821" s="43"/>
      <c r="MA821" s="238"/>
      <c r="MB821" s="44"/>
      <c r="MC821" s="45"/>
      <c r="MD821" s="35"/>
      <c r="ME821" s="27"/>
      <c r="MF821" s="240" t="s">
        <v>24</v>
      </c>
      <c r="MG821" s="247"/>
      <c r="MH821" s="44"/>
      <c r="MI821" s="44"/>
      <c r="MJ821" s="44"/>
      <c r="MK821" s="44"/>
      <c r="ML821" s="44"/>
      <c r="MM821" s="44"/>
      <c r="MN821" s="43"/>
      <c r="MO821" s="238"/>
      <c r="MP821" s="44"/>
      <c r="MQ821" s="45"/>
      <c r="MR821" s="35"/>
      <c r="MS821" s="27"/>
      <c r="MT821" s="240" t="s">
        <v>24</v>
      </c>
      <c r="MU821" s="247"/>
      <c r="MV821" s="44"/>
      <c r="MW821" s="44"/>
      <c r="MX821" s="44"/>
      <c r="MY821" s="44"/>
      <c r="MZ821" s="44"/>
      <c r="NA821" s="44"/>
      <c r="NB821" s="43"/>
      <c r="NC821" s="238"/>
      <c r="ND821" s="44"/>
      <c r="NE821" s="45"/>
      <c r="NF821" s="35"/>
      <c r="NG821" s="27"/>
      <c r="NH821" s="240" t="s">
        <v>24</v>
      </c>
      <c r="NI821" s="247"/>
      <c r="NJ821" s="44"/>
      <c r="NK821" s="44"/>
      <c r="NL821" s="44"/>
      <c r="NM821" s="44"/>
      <c r="NN821" s="44"/>
      <c r="NO821" s="44"/>
      <c r="NP821" s="43"/>
      <c r="NQ821" s="238"/>
      <c r="NR821" s="44"/>
      <c r="NS821" s="45"/>
      <c r="NT821" s="35"/>
    </row>
    <row r="822" spans="1:384" ht="16.5" thickTop="1" thickBot="1" x14ac:dyDescent="0.25">
      <c r="A822" s="38"/>
      <c r="B822" s="39"/>
      <c r="C822" s="40"/>
      <c r="D822" s="40"/>
      <c r="E822" s="40"/>
      <c r="F822" s="140"/>
      <c r="G822" s="140"/>
      <c r="H822" s="42"/>
      <c r="I822" s="44"/>
      <c r="J822" s="44" t="s">
        <v>24</v>
      </c>
      <c r="K822" s="44"/>
      <c r="L822" s="44" t="s">
        <v>24</v>
      </c>
      <c r="M822" s="44"/>
      <c r="N822" s="44" t="s">
        <v>24</v>
      </c>
      <c r="O822" s="44"/>
      <c r="P822" s="43"/>
      <c r="Q822" s="238" t="s">
        <v>24</v>
      </c>
      <c r="R822" s="44" t="s">
        <v>24</v>
      </c>
      <c r="S822" s="45" t="s">
        <v>24</v>
      </c>
      <c r="T822" s="35"/>
      <c r="U822" s="27"/>
      <c r="V822" s="240" t="s">
        <v>24</v>
      </c>
      <c r="W822" s="247"/>
      <c r="X822" s="44" t="s">
        <v>24</v>
      </c>
      <c r="Y822" s="44"/>
      <c r="Z822" s="44" t="s">
        <v>24</v>
      </c>
      <c r="AA822" s="44"/>
      <c r="AB822" s="44" t="s">
        <v>24</v>
      </c>
      <c r="AC822" s="44"/>
      <c r="AD822" s="43"/>
      <c r="AE822" s="238" t="s">
        <v>24</v>
      </c>
      <c r="AF822" s="44" t="s">
        <v>24</v>
      </c>
      <c r="AG822" s="45" t="s">
        <v>24</v>
      </c>
      <c r="AH822" s="35"/>
      <c r="AI822" s="27"/>
      <c r="AJ822" s="240" t="s">
        <v>24</v>
      </c>
      <c r="AK822" s="44"/>
      <c r="AL822" s="44" t="s">
        <v>24</v>
      </c>
      <c r="AM822" s="44"/>
      <c r="AN822" s="44" t="s">
        <v>24</v>
      </c>
      <c r="AO822" s="44"/>
      <c r="AP822" s="44" t="s">
        <v>24</v>
      </c>
      <c r="AQ822" s="44"/>
      <c r="AR822" s="43"/>
      <c r="AS822" s="238" t="s">
        <v>24</v>
      </c>
      <c r="AT822" s="44" t="s">
        <v>24</v>
      </c>
      <c r="AU822" s="45" t="s">
        <v>24</v>
      </c>
      <c r="AV822" s="35"/>
      <c r="AW822" s="27"/>
      <c r="AX822" s="240" t="s">
        <v>24</v>
      </c>
      <c r="AY822" s="44"/>
      <c r="AZ822" s="44" t="s">
        <v>24</v>
      </c>
      <c r="BA822" s="44"/>
      <c r="BB822" s="44" t="s">
        <v>24</v>
      </c>
      <c r="BC822" s="44"/>
      <c r="BD822" s="44" t="s">
        <v>24</v>
      </c>
      <c r="BE822" s="44"/>
      <c r="BF822" s="43"/>
      <c r="BG822" s="238" t="s">
        <v>24</v>
      </c>
      <c r="BH822" s="44" t="s">
        <v>24</v>
      </c>
      <c r="BI822" s="45" t="s">
        <v>24</v>
      </c>
      <c r="BJ822" s="35"/>
      <c r="BK822" s="50"/>
      <c r="BL822" s="74"/>
      <c r="BM822" s="75">
        <v>7790</v>
      </c>
      <c r="BN822" s="75">
        <v>25</v>
      </c>
      <c r="BO822" s="75">
        <v>309</v>
      </c>
      <c r="BP822" s="75">
        <v>6</v>
      </c>
      <c r="BQ822" s="75">
        <v>250</v>
      </c>
      <c r="BR822" s="75">
        <v>20</v>
      </c>
      <c r="BS822" s="75">
        <v>150</v>
      </c>
      <c r="BT822" s="77" t="s">
        <v>126</v>
      </c>
      <c r="BU822" s="251">
        <v>31</v>
      </c>
      <c r="BV822" s="75">
        <v>620</v>
      </c>
      <c r="BW822" s="79">
        <v>0.248</v>
      </c>
      <c r="BX822" s="35" t="s">
        <v>130</v>
      </c>
      <c r="BY822" s="27"/>
      <c r="BZ822" s="74"/>
      <c r="CA822" s="75">
        <v>15148</v>
      </c>
      <c r="CB822" s="75">
        <v>66</v>
      </c>
      <c r="CC822" s="75">
        <v>1849</v>
      </c>
      <c r="CD822" s="75">
        <v>4</v>
      </c>
      <c r="CE822" s="75">
        <v>70</v>
      </c>
      <c r="CF822" s="75">
        <v>5</v>
      </c>
      <c r="CG822" s="75">
        <v>70</v>
      </c>
      <c r="CH822" s="77" t="s">
        <v>99</v>
      </c>
      <c r="CI822" s="251">
        <v>187</v>
      </c>
      <c r="CJ822" s="75">
        <v>935</v>
      </c>
      <c r="CK822" s="79">
        <v>0.14166666666666666</v>
      </c>
      <c r="CL822" s="35"/>
      <c r="CM822" s="27"/>
      <c r="CN822" s="74"/>
      <c r="CO822" s="75">
        <v>12533</v>
      </c>
      <c r="CP822" s="75">
        <v>46</v>
      </c>
      <c r="CQ822" s="75">
        <v>1536</v>
      </c>
      <c r="CR822" s="75">
        <v>11</v>
      </c>
      <c r="CS822" s="75">
        <v>330</v>
      </c>
      <c r="CT822" s="75">
        <v>20</v>
      </c>
      <c r="CU822" s="75">
        <v>40</v>
      </c>
      <c r="CV822" s="77" t="s">
        <v>87</v>
      </c>
      <c r="CW822" s="251">
        <v>200</v>
      </c>
      <c r="CX822" s="75">
        <v>4000</v>
      </c>
      <c r="CY822" s="79">
        <v>0.86956521739130432</v>
      </c>
      <c r="CZ822" s="35"/>
      <c r="DA822" s="58"/>
      <c r="DB822" s="74"/>
      <c r="DC822" s="75">
        <v>3687</v>
      </c>
      <c r="DD822" s="75">
        <v>19</v>
      </c>
      <c r="DE822" s="75">
        <v>173</v>
      </c>
      <c r="DF822" s="75">
        <v>2</v>
      </c>
      <c r="DG822" s="75">
        <v>280</v>
      </c>
      <c r="DH822" s="75">
        <v>10</v>
      </c>
      <c r="DI822" s="75">
        <v>0</v>
      </c>
      <c r="DJ822" s="77" t="s">
        <v>126</v>
      </c>
      <c r="DK822" s="251">
        <v>37</v>
      </c>
      <c r="DL822" s="75">
        <v>370</v>
      </c>
      <c r="DM822" s="79">
        <v>0.19473684210526315</v>
      </c>
      <c r="DN822" s="35"/>
      <c r="DO822" s="27"/>
      <c r="DP822" s="74"/>
      <c r="DQ822" s="75">
        <v>15831</v>
      </c>
      <c r="DR822" s="75">
        <v>103</v>
      </c>
      <c r="DS822" s="75">
        <v>1097</v>
      </c>
      <c r="DT822" s="75">
        <v>5</v>
      </c>
      <c r="DU822" s="75">
        <v>15</v>
      </c>
      <c r="DV822" s="75">
        <v>5</v>
      </c>
      <c r="DW822" s="75">
        <v>26</v>
      </c>
      <c r="DX822" s="77" t="s">
        <v>79</v>
      </c>
      <c r="DY822" s="251">
        <v>396</v>
      </c>
      <c r="DZ822" s="75">
        <v>1980</v>
      </c>
      <c r="EA822" s="79">
        <v>0.19223300970873786</v>
      </c>
      <c r="EB822" s="35"/>
      <c r="EC822" s="27"/>
      <c r="ED822" s="240" t="s">
        <v>24</v>
      </c>
      <c r="EE822" s="247"/>
      <c r="EF822" s="44" t="s">
        <v>24</v>
      </c>
      <c r="EG822" s="44"/>
      <c r="EH822" s="44" t="s">
        <v>24</v>
      </c>
      <c r="EI822" s="44"/>
      <c r="EJ822" s="44" t="s">
        <v>24</v>
      </c>
      <c r="EK822" s="44"/>
      <c r="EL822" s="43"/>
      <c r="EM822" s="238" t="s">
        <v>24</v>
      </c>
      <c r="EN822" s="44" t="s">
        <v>24</v>
      </c>
      <c r="EO822" s="45" t="s">
        <v>24</v>
      </c>
      <c r="EP822" s="35"/>
      <c r="EQ822" s="27"/>
      <c r="ER822" s="240" t="s">
        <v>24</v>
      </c>
      <c r="ES822" s="247"/>
      <c r="ET822" s="44" t="s">
        <v>24</v>
      </c>
      <c r="EU822" s="44"/>
      <c r="EV822" s="44" t="s">
        <v>24</v>
      </c>
      <c r="EW822" s="44"/>
      <c r="EX822" s="44" t="s">
        <v>24</v>
      </c>
      <c r="EY822" s="44"/>
      <c r="EZ822" s="43"/>
      <c r="FA822" s="238" t="s">
        <v>24</v>
      </c>
      <c r="FB822" s="44" t="s">
        <v>24</v>
      </c>
      <c r="FC822" s="45" t="s">
        <v>24</v>
      </c>
      <c r="FD822" s="35"/>
      <c r="HW822" s="181"/>
      <c r="IY822" s="33"/>
      <c r="IZ822" s="74"/>
      <c r="JA822" s="75">
        <v>1855</v>
      </c>
      <c r="JB822" s="75">
        <v>65</v>
      </c>
      <c r="JC822" s="75">
        <v>69</v>
      </c>
      <c r="JD822" s="75">
        <v>1</v>
      </c>
      <c r="JE822" s="75">
        <v>48</v>
      </c>
      <c r="JF822" s="75">
        <v>2</v>
      </c>
      <c r="JG822" s="75">
        <v>80</v>
      </c>
      <c r="JH822" s="77" t="s">
        <v>99</v>
      </c>
      <c r="JI822" s="251">
        <v>800</v>
      </c>
      <c r="JJ822" s="75">
        <v>1600</v>
      </c>
      <c r="JK822" s="79">
        <v>0.24615384615384617</v>
      </c>
      <c r="JL822" s="35"/>
      <c r="JM822" s="27"/>
      <c r="JN822" s="74"/>
      <c r="JO822" s="75">
        <v>2828</v>
      </c>
      <c r="JP822" s="75">
        <v>54</v>
      </c>
      <c r="JQ822" s="75">
        <v>110</v>
      </c>
      <c r="JR822" s="75">
        <v>1</v>
      </c>
      <c r="JS822" s="75">
        <v>19</v>
      </c>
      <c r="JT822" s="75">
        <v>1</v>
      </c>
      <c r="JU822" s="75">
        <v>30</v>
      </c>
      <c r="JV822" s="77" t="s">
        <v>28</v>
      </c>
      <c r="JW822" s="251">
        <v>682</v>
      </c>
      <c r="JX822" s="75">
        <v>682</v>
      </c>
      <c r="JY822" s="79">
        <v>0.1262962962962963</v>
      </c>
      <c r="JZ822" s="35" t="s">
        <v>136</v>
      </c>
      <c r="KA822" s="245"/>
      <c r="KB822" s="74"/>
      <c r="KC822" s="75">
        <v>1540</v>
      </c>
      <c r="KD822" s="75">
        <v>93</v>
      </c>
      <c r="KE822" s="75">
        <v>76</v>
      </c>
      <c r="KF822" s="75">
        <v>2</v>
      </c>
      <c r="KG822" s="75">
        <v>13</v>
      </c>
      <c r="KH822" s="75">
        <v>2</v>
      </c>
      <c r="KI822" s="75">
        <v>0</v>
      </c>
      <c r="KJ822" s="77" t="s">
        <v>63</v>
      </c>
      <c r="KK822" s="251">
        <v>450</v>
      </c>
      <c r="KL822" s="75">
        <v>900</v>
      </c>
      <c r="KM822" s="79">
        <v>9.6774193548387094E-2</v>
      </c>
      <c r="KN822" s="35"/>
      <c r="KO822" s="27"/>
      <c r="KP822" s="74"/>
      <c r="KQ822" s="75">
        <v>2241</v>
      </c>
      <c r="KR822" s="82">
        <v>31</v>
      </c>
      <c r="KS822" s="75">
        <v>118</v>
      </c>
      <c r="KT822" s="75">
        <v>1</v>
      </c>
      <c r="KU822" s="75">
        <v>20</v>
      </c>
      <c r="KV822" s="75">
        <v>2</v>
      </c>
      <c r="KW822" s="75">
        <v>0</v>
      </c>
      <c r="KX822" s="77" t="s">
        <v>27</v>
      </c>
      <c r="KY822" s="251">
        <v>170</v>
      </c>
      <c r="KZ822" s="75">
        <v>340</v>
      </c>
      <c r="LA822" s="79">
        <v>0.10967741935483871</v>
      </c>
      <c r="LB822" s="35"/>
      <c r="LC822" s="27"/>
      <c r="LD822" s="240">
        <v>45786</v>
      </c>
      <c r="LE822" s="238">
        <v>64877</v>
      </c>
      <c r="LF822" s="252">
        <v>18</v>
      </c>
      <c r="LG822" s="238">
        <v>444</v>
      </c>
      <c r="LH822" s="238">
        <v>0</v>
      </c>
      <c r="LI822" s="43">
        <v>2</v>
      </c>
      <c r="LJ822" s="87">
        <v>0</v>
      </c>
      <c r="LK822" s="238">
        <v>0</v>
      </c>
      <c r="LL822" s="246" t="s">
        <v>68</v>
      </c>
      <c r="LM822" s="239">
        <v>1000</v>
      </c>
      <c r="LN822" s="87">
        <v>0</v>
      </c>
      <c r="LO822" s="242"/>
      <c r="LP822" s="35"/>
      <c r="LQ822" s="27"/>
      <c r="LR822" s="240" t="s">
        <v>24</v>
      </c>
      <c r="LS822" s="247"/>
      <c r="LT822" s="44" t="s">
        <v>24</v>
      </c>
      <c r="LU822" s="44"/>
      <c r="LV822" s="44" t="s">
        <v>24</v>
      </c>
      <c r="LW822" s="44"/>
      <c r="LX822" s="44" t="s">
        <v>24</v>
      </c>
      <c r="LY822" s="44"/>
      <c r="LZ822" s="43"/>
      <c r="MA822" s="238" t="s">
        <v>24</v>
      </c>
      <c r="MB822" s="44" t="s">
        <v>24</v>
      </c>
      <c r="MC822" s="45" t="s">
        <v>24</v>
      </c>
      <c r="MD822" s="35"/>
      <c r="ME822" s="27"/>
      <c r="MF822" s="240" t="s">
        <v>24</v>
      </c>
      <c r="MG822" s="247"/>
      <c r="MH822" s="44" t="s">
        <v>24</v>
      </c>
      <c r="MI822" s="44"/>
      <c r="MJ822" s="44" t="s">
        <v>24</v>
      </c>
      <c r="MK822" s="44"/>
      <c r="ML822" s="44" t="s">
        <v>24</v>
      </c>
      <c r="MM822" s="44"/>
      <c r="MN822" s="43"/>
      <c r="MO822" s="238" t="s">
        <v>24</v>
      </c>
      <c r="MP822" s="44" t="s">
        <v>24</v>
      </c>
      <c r="MQ822" s="45" t="s">
        <v>24</v>
      </c>
      <c r="MR822" s="35"/>
      <c r="MS822" s="27"/>
      <c r="MT822" s="240" t="s">
        <v>24</v>
      </c>
      <c r="MU822" s="247"/>
      <c r="MV822" s="44" t="s">
        <v>24</v>
      </c>
      <c r="MW822" s="44"/>
      <c r="MX822" s="44" t="s">
        <v>24</v>
      </c>
      <c r="MY822" s="44"/>
      <c r="MZ822" s="44" t="s">
        <v>24</v>
      </c>
      <c r="NA822" s="44"/>
      <c r="NB822" s="43"/>
      <c r="NC822" s="238" t="s">
        <v>24</v>
      </c>
      <c r="ND822" s="44" t="s">
        <v>24</v>
      </c>
      <c r="NE822" s="45" t="s">
        <v>24</v>
      </c>
      <c r="NF822" s="35"/>
      <c r="NG822" s="27"/>
      <c r="NH822" s="240" t="s">
        <v>24</v>
      </c>
      <c r="NI822" s="247"/>
      <c r="NJ822" s="44" t="s">
        <v>24</v>
      </c>
      <c r="NK822" s="44"/>
      <c r="NL822" s="44" t="s">
        <v>24</v>
      </c>
      <c r="NM822" s="44"/>
      <c r="NN822" s="44" t="s">
        <v>24</v>
      </c>
      <c r="NO822" s="44"/>
      <c r="NP822" s="43"/>
      <c r="NQ822" s="238" t="s">
        <v>24</v>
      </c>
      <c r="NR822" s="44" t="s">
        <v>24</v>
      </c>
      <c r="NS822" s="45" t="s">
        <v>24</v>
      </c>
      <c r="NT822" s="35"/>
    </row>
    <row r="823" spans="1:384" ht="15.75" thickTop="1" x14ac:dyDescent="0.2">
      <c r="A823" s="38"/>
      <c r="B823" s="39"/>
      <c r="C823" s="40"/>
      <c r="D823" s="40"/>
      <c r="E823" s="40"/>
      <c r="F823" s="140"/>
      <c r="G823" s="140"/>
      <c r="H823" s="42"/>
      <c r="I823" s="44"/>
      <c r="J823" s="44" t="s">
        <v>24</v>
      </c>
      <c r="K823" s="44"/>
      <c r="L823" s="44" t="s">
        <v>24</v>
      </c>
      <c r="M823" s="44"/>
      <c r="N823" s="44" t="s">
        <v>24</v>
      </c>
      <c r="O823" s="44"/>
      <c r="P823" s="43"/>
      <c r="Q823" s="238" t="s">
        <v>24</v>
      </c>
      <c r="R823" s="44" t="s">
        <v>24</v>
      </c>
      <c r="S823" s="45" t="s">
        <v>24</v>
      </c>
      <c r="T823" s="35"/>
      <c r="U823" s="27"/>
      <c r="V823" s="240" t="s">
        <v>24</v>
      </c>
      <c r="W823" s="247"/>
      <c r="X823" s="44" t="s">
        <v>24</v>
      </c>
      <c r="Y823" s="44"/>
      <c r="Z823" s="44" t="s">
        <v>24</v>
      </c>
      <c r="AA823" s="44"/>
      <c r="AB823" s="44" t="s">
        <v>24</v>
      </c>
      <c r="AC823" s="44"/>
      <c r="AD823" s="43"/>
      <c r="AE823" s="238" t="s">
        <v>24</v>
      </c>
      <c r="AF823" s="44" t="s">
        <v>24</v>
      </c>
      <c r="AG823" s="45" t="s">
        <v>24</v>
      </c>
      <c r="AH823" s="35"/>
      <c r="AI823" s="27"/>
      <c r="AJ823" s="240" t="s">
        <v>24</v>
      </c>
      <c r="AK823" s="44"/>
      <c r="AL823" s="44" t="s">
        <v>24</v>
      </c>
      <c r="AM823" s="44"/>
      <c r="AN823" s="44" t="s">
        <v>24</v>
      </c>
      <c r="AO823" s="44"/>
      <c r="AP823" s="44" t="s">
        <v>24</v>
      </c>
      <c r="AQ823" s="44"/>
      <c r="AR823" s="43"/>
      <c r="AS823" s="238" t="s">
        <v>24</v>
      </c>
      <c r="AT823" s="44" t="s">
        <v>24</v>
      </c>
      <c r="AU823" s="45" t="s">
        <v>24</v>
      </c>
      <c r="AV823" s="35"/>
      <c r="AW823" s="27"/>
      <c r="AX823" s="240" t="s">
        <v>24</v>
      </c>
      <c r="AY823" s="44"/>
      <c r="AZ823" s="44" t="s">
        <v>24</v>
      </c>
      <c r="BA823" s="44"/>
      <c r="BB823" s="44" t="s">
        <v>24</v>
      </c>
      <c r="BC823" s="44"/>
      <c r="BD823" s="44" t="s">
        <v>24</v>
      </c>
      <c r="BE823" s="44"/>
      <c r="BF823" s="43"/>
      <c r="BG823" s="238" t="s">
        <v>24</v>
      </c>
      <c r="BH823" s="44" t="s">
        <v>24</v>
      </c>
      <c r="BI823" s="45" t="s">
        <v>24</v>
      </c>
      <c r="BJ823" s="35"/>
      <c r="BK823" s="50"/>
      <c r="BL823" s="240">
        <v>45782</v>
      </c>
      <c r="BM823" s="238">
        <v>8731</v>
      </c>
      <c r="BN823" s="238">
        <v>71</v>
      </c>
      <c r="BO823" s="238">
        <v>367</v>
      </c>
      <c r="BP823" s="87">
        <v>3</v>
      </c>
      <c r="BQ823" s="238">
        <v>10</v>
      </c>
      <c r="BR823" s="238">
        <v>0</v>
      </c>
      <c r="BS823" s="238">
        <v>1</v>
      </c>
      <c r="BT823" s="241" t="s">
        <v>128</v>
      </c>
      <c r="BU823" s="239">
        <v>800</v>
      </c>
      <c r="BV823" s="44">
        <v>0</v>
      </c>
      <c r="BW823" s="89">
        <v>0</v>
      </c>
      <c r="BX823" s="35" t="s">
        <v>140</v>
      </c>
      <c r="BY823" s="27"/>
      <c r="BZ823" s="240">
        <v>45782</v>
      </c>
      <c r="CA823" s="238">
        <v>15523</v>
      </c>
      <c r="CB823" s="238">
        <v>83</v>
      </c>
      <c r="CC823" s="238">
        <v>904</v>
      </c>
      <c r="CD823" s="87">
        <v>4</v>
      </c>
      <c r="CE823" s="238">
        <v>10</v>
      </c>
      <c r="CF823" s="238">
        <v>6</v>
      </c>
      <c r="CG823" s="238">
        <v>0</v>
      </c>
      <c r="CH823" s="241" t="s">
        <v>138</v>
      </c>
      <c r="CI823" s="239">
        <v>1100</v>
      </c>
      <c r="CJ823" s="44">
        <v>6600</v>
      </c>
      <c r="CK823" s="89">
        <v>0.79518072289156627</v>
      </c>
      <c r="CL823" s="35"/>
      <c r="CM823" s="27"/>
      <c r="CN823" s="240">
        <v>45782</v>
      </c>
      <c r="CO823" s="238">
        <v>15273</v>
      </c>
      <c r="CP823" s="255">
        <v>22</v>
      </c>
      <c r="CQ823" s="238">
        <v>668</v>
      </c>
      <c r="CR823" s="87">
        <v>0</v>
      </c>
      <c r="CS823" s="238">
        <v>16</v>
      </c>
      <c r="CT823" s="238">
        <v>0</v>
      </c>
      <c r="CU823" s="238">
        <v>2</v>
      </c>
      <c r="CV823" s="241" t="s">
        <v>125</v>
      </c>
      <c r="CW823" s="239">
        <v>726</v>
      </c>
      <c r="CX823" s="44">
        <v>0</v>
      </c>
      <c r="CY823" s="89">
        <v>0</v>
      </c>
      <c r="CZ823" s="35"/>
      <c r="DA823" s="58"/>
      <c r="DB823" s="240">
        <v>45782</v>
      </c>
      <c r="DC823" s="238">
        <v>5589</v>
      </c>
      <c r="DD823" s="238">
        <v>43</v>
      </c>
      <c r="DE823" s="238">
        <v>210</v>
      </c>
      <c r="DF823" s="87">
        <v>1</v>
      </c>
      <c r="DG823" s="238">
        <v>9</v>
      </c>
      <c r="DH823" s="238">
        <v>0</v>
      </c>
      <c r="DI823" s="238">
        <v>0</v>
      </c>
      <c r="DJ823" s="241" t="s">
        <v>76</v>
      </c>
      <c r="DK823" s="239">
        <v>748</v>
      </c>
      <c r="DL823" s="44">
        <v>0</v>
      </c>
      <c r="DM823" s="89">
        <v>0</v>
      </c>
      <c r="DN823" s="35"/>
      <c r="DO823" s="27"/>
      <c r="DP823" s="240">
        <v>45782</v>
      </c>
      <c r="DQ823" s="238">
        <v>15732</v>
      </c>
      <c r="DR823" s="238">
        <v>75</v>
      </c>
      <c r="DS823" s="238">
        <v>1142</v>
      </c>
      <c r="DT823" s="87">
        <v>2</v>
      </c>
      <c r="DU823" s="238">
        <v>16</v>
      </c>
      <c r="DV823" s="238">
        <v>2</v>
      </c>
      <c r="DW823" s="238">
        <v>0</v>
      </c>
      <c r="DX823" s="241" t="s">
        <v>91</v>
      </c>
      <c r="DY823" s="239">
        <v>770</v>
      </c>
      <c r="DZ823" s="44">
        <v>1540</v>
      </c>
      <c r="EA823" s="89">
        <v>0.20533333333333334</v>
      </c>
      <c r="EB823" s="35"/>
      <c r="EC823" s="27"/>
      <c r="ED823" s="240" t="s">
        <v>24</v>
      </c>
      <c r="EE823" s="247"/>
      <c r="EF823" s="44" t="s">
        <v>24</v>
      </c>
      <c r="EG823" s="44"/>
      <c r="EH823" s="44" t="s">
        <v>24</v>
      </c>
      <c r="EI823" s="44"/>
      <c r="EJ823" s="44" t="s">
        <v>24</v>
      </c>
      <c r="EK823" s="44"/>
      <c r="EL823" s="43"/>
      <c r="EM823" s="238" t="s">
        <v>24</v>
      </c>
      <c r="EN823" s="44" t="s">
        <v>24</v>
      </c>
      <c r="EO823" s="45" t="s">
        <v>24</v>
      </c>
      <c r="EP823" s="35"/>
      <c r="EQ823" s="27"/>
      <c r="ER823" s="240" t="s">
        <v>24</v>
      </c>
      <c r="ES823" s="247"/>
      <c r="ET823" s="44" t="s">
        <v>24</v>
      </c>
      <c r="EU823" s="44"/>
      <c r="EV823" s="44" t="s">
        <v>24</v>
      </c>
      <c r="EW823" s="44"/>
      <c r="EX823" s="44" t="s">
        <v>24</v>
      </c>
      <c r="EY823" s="44"/>
      <c r="EZ823" s="43"/>
      <c r="FA823" s="238" t="s">
        <v>24</v>
      </c>
      <c r="FB823" s="44" t="s">
        <v>24</v>
      </c>
      <c r="FC823" s="45" t="s">
        <v>24</v>
      </c>
      <c r="FD823" s="35"/>
      <c r="HW823" s="181"/>
      <c r="IY823" s="33"/>
      <c r="IZ823" s="240">
        <v>45782</v>
      </c>
      <c r="JA823" s="238">
        <v>4246</v>
      </c>
      <c r="JB823" s="238">
        <v>55</v>
      </c>
      <c r="JC823" s="238">
        <v>241</v>
      </c>
      <c r="JD823" s="87">
        <v>2</v>
      </c>
      <c r="JE823" s="238">
        <v>8</v>
      </c>
      <c r="JF823" s="238">
        <v>2</v>
      </c>
      <c r="JG823" s="238">
        <v>2</v>
      </c>
      <c r="JH823" s="241" t="s">
        <v>89</v>
      </c>
      <c r="JI823" s="239">
        <v>800</v>
      </c>
      <c r="JJ823" s="44">
        <v>1600</v>
      </c>
      <c r="JK823" s="89">
        <v>0.29090909090909089</v>
      </c>
      <c r="JL823" s="35"/>
      <c r="JM823" s="27"/>
      <c r="JN823" s="240">
        <v>45782</v>
      </c>
      <c r="JO823" s="238">
        <v>3130</v>
      </c>
      <c r="JP823" s="238">
        <v>98</v>
      </c>
      <c r="JQ823" s="238">
        <v>100</v>
      </c>
      <c r="JR823" s="87">
        <v>2</v>
      </c>
      <c r="JS823" s="238">
        <v>26</v>
      </c>
      <c r="JT823" s="238">
        <v>2</v>
      </c>
      <c r="JU823" s="238">
        <v>0</v>
      </c>
      <c r="JV823" s="241" t="s">
        <v>23</v>
      </c>
      <c r="JW823" s="239">
        <v>1100</v>
      </c>
      <c r="JX823" s="44">
        <v>2200</v>
      </c>
      <c r="JY823" s="89">
        <v>0.22448979591836735</v>
      </c>
      <c r="JZ823" s="35"/>
      <c r="KA823" s="245"/>
      <c r="KB823" s="240">
        <v>45782</v>
      </c>
      <c r="KC823" s="238">
        <v>2018</v>
      </c>
      <c r="KD823" s="238">
        <v>150</v>
      </c>
      <c r="KE823" s="238">
        <v>123</v>
      </c>
      <c r="KF823" s="87">
        <v>9</v>
      </c>
      <c r="KG823" s="238">
        <v>4</v>
      </c>
      <c r="KH823" s="238">
        <v>4</v>
      </c>
      <c r="KI823" s="238">
        <v>0</v>
      </c>
      <c r="KJ823" s="241" t="s">
        <v>836</v>
      </c>
      <c r="KK823" s="239">
        <v>1100</v>
      </c>
      <c r="KL823" s="44">
        <v>4400</v>
      </c>
      <c r="KM823" s="89">
        <v>0.29333333333333333</v>
      </c>
      <c r="KN823" s="35"/>
      <c r="KO823" s="27"/>
      <c r="KP823" s="240">
        <v>45782</v>
      </c>
      <c r="KQ823" s="238">
        <v>2406</v>
      </c>
      <c r="KR823" s="255">
        <v>26</v>
      </c>
      <c r="KS823" s="238">
        <v>87</v>
      </c>
      <c r="KT823" s="87">
        <v>3</v>
      </c>
      <c r="KU823" s="238">
        <v>19</v>
      </c>
      <c r="KV823" s="238">
        <v>3</v>
      </c>
      <c r="KW823" s="238">
        <v>0</v>
      </c>
      <c r="KX823" s="249" t="s">
        <v>70</v>
      </c>
      <c r="KY823" s="239">
        <v>1034</v>
      </c>
      <c r="KZ823" s="44">
        <v>3102</v>
      </c>
      <c r="LA823" s="89">
        <v>1.1930769230769231</v>
      </c>
      <c r="LB823" s="35"/>
      <c r="LC823" s="27"/>
      <c r="LD823" s="98"/>
      <c r="LE823" s="90"/>
      <c r="LF823" s="90"/>
      <c r="LG823" s="44">
        <v>529</v>
      </c>
      <c r="LH823" s="44">
        <v>0</v>
      </c>
      <c r="LI823" s="43">
        <v>2</v>
      </c>
      <c r="LJ823" s="44">
        <v>0</v>
      </c>
      <c r="LK823" s="44">
        <v>0</v>
      </c>
      <c r="LL823" s="72" t="s">
        <v>124</v>
      </c>
      <c r="LM823" s="247">
        <v>1000</v>
      </c>
      <c r="LN823" s="44">
        <v>0</v>
      </c>
      <c r="LO823" s="152"/>
      <c r="LP823" s="35"/>
      <c r="LQ823" s="27"/>
      <c r="LR823" s="240" t="s">
        <v>24</v>
      </c>
      <c r="LS823" s="247"/>
      <c r="LT823" s="44" t="s">
        <v>24</v>
      </c>
      <c r="LU823" s="44"/>
      <c r="LV823" s="44" t="s">
        <v>24</v>
      </c>
      <c r="LW823" s="44"/>
      <c r="LX823" s="44" t="s">
        <v>24</v>
      </c>
      <c r="LY823" s="44"/>
      <c r="LZ823" s="43"/>
      <c r="MA823" s="238" t="s">
        <v>24</v>
      </c>
      <c r="MB823" s="44" t="s">
        <v>24</v>
      </c>
      <c r="MC823" s="45" t="s">
        <v>24</v>
      </c>
      <c r="MD823" s="35"/>
      <c r="ME823" s="27"/>
      <c r="MF823" s="240" t="s">
        <v>24</v>
      </c>
      <c r="MG823" s="247"/>
      <c r="MH823" s="44" t="s">
        <v>24</v>
      </c>
      <c r="MI823" s="44"/>
      <c r="MJ823" s="44" t="s">
        <v>24</v>
      </c>
      <c r="MK823" s="44"/>
      <c r="ML823" s="44" t="s">
        <v>24</v>
      </c>
      <c r="MM823" s="44"/>
      <c r="MN823" s="43"/>
      <c r="MO823" s="238" t="s">
        <v>24</v>
      </c>
      <c r="MP823" s="44" t="s">
        <v>24</v>
      </c>
      <c r="MQ823" s="45" t="s">
        <v>24</v>
      </c>
      <c r="MR823" s="35"/>
      <c r="MS823" s="27"/>
      <c r="MT823" s="240" t="s">
        <v>24</v>
      </c>
      <c r="MU823" s="247"/>
      <c r="MV823" s="44" t="s">
        <v>24</v>
      </c>
      <c r="MW823" s="44"/>
      <c r="MX823" s="44" t="s">
        <v>24</v>
      </c>
      <c r="MY823" s="44"/>
      <c r="MZ823" s="44" t="s">
        <v>24</v>
      </c>
      <c r="NA823" s="44"/>
      <c r="NB823" s="43"/>
      <c r="NC823" s="238" t="s">
        <v>24</v>
      </c>
      <c r="ND823" s="44" t="s">
        <v>24</v>
      </c>
      <c r="NE823" s="45" t="s">
        <v>24</v>
      </c>
      <c r="NF823" s="35"/>
      <c r="NG823" s="27"/>
      <c r="NH823" s="240" t="s">
        <v>24</v>
      </c>
      <c r="NI823" s="247"/>
      <c r="NJ823" s="44" t="s">
        <v>24</v>
      </c>
      <c r="NK823" s="44"/>
      <c r="NL823" s="44" t="s">
        <v>24</v>
      </c>
      <c r="NM823" s="44"/>
      <c r="NN823" s="44" t="s">
        <v>24</v>
      </c>
      <c r="NO823" s="44"/>
      <c r="NP823" s="43"/>
      <c r="NQ823" s="238" t="s">
        <v>24</v>
      </c>
      <c r="NR823" s="44" t="s">
        <v>24</v>
      </c>
      <c r="NS823" s="45" t="s">
        <v>24</v>
      </c>
      <c r="NT823" s="35"/>
    </row>
    <row r="824" spans="1:384" ht="15.75" thickBot="1" x14ac:dyDescent="0.25">
      <c r="A824" s="38"/>
      <c r="B824" s="39"/>
      <c r="C824" s="40"/>
      <c r="D824" s="40"/>
      <c r="E824" s="40"/>
      <c r="F824" s="140"/>
      <c r="G824" s="140"/>
      <c r="H824" s="42"/>
      <c r="I824" s="44"/>
      <c r="J824" s="44" t="s">
        <v>24</v>
      </c>
      <c r="K824" s="44"/>
      <c r="L824" s="44" t="s">
        <v>24</v>
      </c>
      <c r="M824" s="44"/>
      <c r="N824" s="44" t="s">
        <v>24</v>
      </c>
      <c r="O824" s="44"/>
      <c r="P824" s="43"/>
      <c r="Q824" s="238" t="s">
        <v>24</v>
      </c>
      <c r="R824" s="44" t="s">
        <v>24</v>
      </c>
      <c r="S824" s="45" t="s">
        <v>24</v>
      </c>
      <c r="T824" s="35"/>
      <c r="U824" s="27"/>
      <c r="V824" s="240" t="s">
        <v>24</v>
      </c>
      <c r="W824" s="247"/>
      <c r="X824" s="44" t="s">
        <v>24</v>
      </c>
      <c r="Y824" s="44"/>
      <c r="Z824" s="44" t="s">
        <v>24</v>
      </c>
      <c r="AA824" s="44"/>
      <c r="AB824" s="44" t="s">
        <v>24</v>
      </c>
      <c r="AC824" s="44"/>
      <c r="AD824" s="43"/>
      <c r="AE824" s="238" t="s">
        <v>24</v>
      </c>
      <c r="AF824" s="44" t="s">
        <v>24</v>
      </c>
      <c r="AG824" s="45" t="s">
        <v>24</v>
      </c>
      <c r="AH824" s="35"/>
      <c r="AI824" s="27"/>
      <c r="AJ824" s="240" t="s">
        <v>24</v>
      </c>
      <c r="AK824" s="44"/>
      <c r="AL824" s="44" t="s">
        <v>24</v>
      </c>
      <c r="AM824" s="44"/>
      <c r="AN824" s="44" t="s">
        <v>24</v>
      </c>
      <c r="AO824" s="44"/>
      <c r="AP824" s="44" t="s">
        <v>24</v>
      </c>
      <c r="AQ824" s="44"/>
      <c r="AR824" s="43"/>
      <c r="AS824" s="238" t="s">
        <v>24</v>
      </c>
      <c r="AT824" s="44" t="s">
        <v>24</v>
      </c>
      <c r="AU824" s="45" t="s">
        <v>24</v>
      </c>
      <c r="AV824" s="35"/>
      <c r="AW824" s="27"/>
      <c r="AX824" s="240" t="s">
        <v>24</v>
      </c>
      <c r="AY824" s="44"/>
      <c r="AZ824" s="44" t="s">
        <v>24</v>
      </c>
      <c r="BA824" s="44"/>
      <c r="BB824" s="44" t="s">
        <v>24</v>
      </c>
      <c r="BC824" s="44"/>
      <c r="BD824" s="44" t="s">
        <v>24</v>
      </c>
      <c r="BE824" s="44"/>
      <c r="BF824" s="43"/>
      <c r="BG824" s="238" t="s">
        <v>24</v>
      </c>
      <c r="BH824" s="44" t="s">
        <v>24</v>
      </c>
      <c r="BI824" s="45" t="s">
        <v>24</v>
      </c>
      <c r="BJ824" s="35"/>
      <c r="BK824" s="102"/>
      <c r="BL824" s="46"/>
      <c r="BM824" s="238">
        <v>7946</v>
      </c>
      <c r="BN824" s="44">
        <v>23</v>
      </c>
      <c r="BO824" s="238">
        <v>231</v>
      </c>
      <c r="BP824" s="44">
        <v>1</v>
      </c>
      <c r="BQ824" s="238">
        <v>27</v>
      </c>
      <c r="BR824" s="44">
        <v>1</v>
      </c>
      <c r="BS824" s="238">
        <v>0</v>
      </c>
      <c r="BT824" s="60" t="s">
        <v>23</v>
      </c>
      <c r="BU824" s="247">
        <v>1000</v>
      </c>
      <c r="BV824" s="43">
        <v>1000</v>
      </c>
      <c r="BW824" s="45">
        <v>0.43478260869565216</v>
      </c>
      <c r="BX824" s="35" t="s">
        <v>139</v>
      </c>
      <c r="BY824" s="27"/>
      <c r="BZ824" s="46"/>
      <c r="CA824" s="238">
        <v>17778</v>
      </c>
      <c r="CB824" s="44">
        <v>41</v>
      </c>
      <c r="CC824" s="238">
        <v>1003</v>
      </c>
      <c r="CD824" s="44">
        <v>2</v>
      </c>
      <c r="CE824" s="238">
        <v>12</v>
      </c>
      <c r="CF824" s="44">
        <v>0</v>
      </c>
      <c r="CG824" s="238">
        <v>0</v>
      </c>
      <c r="CH824" s="60" t="s">
        <v>97</v>
      </c>
      <c r="CI824" s="247">
        <v>800</v>
      </c>
      <c r="CJ824" s="43">
        <v>0</v>
      </c>
      <c r="CK824" s="45">
        <v>0</v>
      </c>
      <c r="CL824" s="35"/>
      <c r="CM824" s="27"/>
      <c r="CN824" s="46"/>
      <c r="CO824" s="238">
        <v>13719</v>
      </c>
      <c r="CP824" s="44">
        <v>51</v>
      </c>
      <c r="CQ824" s="238">
        <v>532</v>
      </c>
      <c r="CR824" s="44">
        <v>3</v>
      </c>
      <c r="CS824" s="238">
        <v>11</v>
      </c>
      <c r="CT824" s="44">
        <v>2</v>
      </c>
      <c r="CU824" s="238">
        <v>0</v>
      </c>
      <c r="CV824" s="60" t="s">
        <v>75</v>
      </c>
      <c r="CW824" s="247">
        <v>760</v>
      </c>
      <c r="CX824" s="43">
        <v>1520</v>
      </c>
      <c r="CY824" s="45">
        <v>0.29803921568627451</v>
      </c>
      <c r="CZ824" s="35"/>
      <c r="DA824" s="103"/>
      <c r="DB824" s="46"/>
      <c r="DC824" s="238">
        <v>5594</v>
      </c>
      <c r="DD824" s="44">
        <v>34</v>
      </c>
      <c r="DE824" s="238">
        <v>187</v>
      </c>
      <c r="DF824" s="44">
        <v>1</v>
      </c>
      <c r="DG824" s="238">
        <v>11</v>
      </c>
      <c r="DH824" s="44">
        <v>1</v>
      </c>
      <c r="DI824" s="44">
        <v>0</v>
      </c>
      <c r="DJ824" s="60" t="s">
        <v>88</v>
      </c>
      <c r="DK824" s="247">
        <v>1100</v>
      </c>
      <c r="DL824" s="43">
        <v>1100</v>
      </c>
      <c r="DM824" s="45">
        <v>0.3235294117647059</v>
      </c>
      <c r="DN824" s="35"/>
      <c r="DO824" s="27"/>
      <c r="DP824" s="46"/>
      <c r="DQ824" s="238">
        <v>14539</v>
      </c>
      <c r="DR824" s="44">
        <v>42</v>
      </c>
      <c r="DS824" s="238">
        <v>1050</v>
      </c>
      <c r="DT824" s="44">
        <v>3</v>
      </c>
      <c r="DU824" s="238">
        <v>3</v>
      </c>
      <c r="DV824" s="44">
        <v>5</v>
      </c>
      <c r="DW824" s="238">
        <v>7</v>
      </c>
      <c r="DX824" s="60" t="s">
        <v>836</v>
      </c>
      <c r="DY824" s="247">
        <v>1100</v>
      </c>
      <c r="DZ824" s="43">
        <v>5500</v>
      </c>
      <c r="EA824" s="45">
        <v>1.3095238095238095</v>
      </c>
      <c r="EB824" s="35" t="s">
        <v>141</v>
      </c>
      <c r="EC824" s="27"/>
      <c r="ED824" s="240" t="s">
        <v>24</v>
      </c>
      <c r="EE824" s="247"/>
      <c r="EF824" s="44" t="s">
        <v>24</v>
      </c>
      <c r="EG824" s="44"/>
      <c r="EH824" s="44" t="s">
        <v>24</v>
      </c>
      <c r="EI824" s="44"/>
      <c r="EJ824" s="44" t="s">
        <v>24</v>
      </c>
      <c r="EK824" s="44"/>
      <c r="EL824" s="43"/>
      <c r="EM824" s="238" t="s">
        <v>24</v>
      </c>
      <c r="EN824" s="44" t="s">
        <v>24</v>
      </c>
      <c r="EO824" s="45" t="s">
        <v>24</v>
      </c>
      <c r="EP824" s="35"/>
      <c r="EQ824" s="27"/>
      <c r="ER824" s="240" t="s">
        <v>24</v>
      </c>
      <c r="ES824" s="247"/>
      <c r="ET824" s="44" t="s">
        <v>24</v>
      </c>
      <c r="EU824" s="44"/>
      <c r="EV824" s="44" t="s">
        <v>24</v>
      </c>
      <c r="EW824" s="44"/>
      <c r="EX824" s="44" t="s">
        <v>24</v>
      </c>
      <c r="EY824" s="44"/>
      <c r="EZ824" s="43"/>
      <c r="FA824" s="238" t="s">
        <v>24</v>
      </c>
      <c r="FB824" s="44" t="s">
        <v>24</v>
      </c>
      <c r="FC824" s="45" t="s">
        <v>24</v>
      </c>
      <c r="FD824" s="35"/>
      <c r="HW824" s="181"/>
      <c r="IY824" s="33"/>
      <c r="IZ824" s="46"/>
      <c r="JA824" s="238">
        <v>2327</v>
      </c>
      <c r="JB824" s="44">
        <v>42</v>
      </c>
      <c r="JC824" s="238">
        <v>67</v>
      </c>
      <c r="JD824" s="44">
        <v>0</v>
      </c>
      <c r="JE824" s="238">
        <v>24</v>
      </c>
      <c r="JF824" s="44">
        <v>0</v>
      </c>
      <c r="JG824" s="238">
        <v>0</v>
      </c>
      <c r="JH824" s="60" t="s">
        <v>91</v>
      </c>
      <c r="JI824" s="247">
        <v>770</v>
      </c>
      <c r="JJ824" s="43">
        <v>0</v>
      </c>
      <c r="JK824" s="45">
        <v>0</v>
      </c>
      <c r="JL824" s="35"/>
      <c r="JM824" s="27"/>
      <c r="JN824" s="46"/>
      <c r="JO824" s="238">
        <v>2897</v>
      </c>
      <c r="JP824" s="44">
        <v>95</v>
      </c>
      <c r="JQ824" s="238">
        <v>70</v>
      </c>
      <c r="JR824" s="44">
        <v>1</v>
      </c>
      <c r="JS824" s="238">
        <v>9</v>
      </c>
      <c r="JT824" s="44">
        <v>3</v>
      </c>
      <c r="JU824" s="44">
        <v>0</v>
      </c>
      <c r="JV824" s="60" t="s">
        <v>76</v>
      </c>
      <c r="JW824" s="247">
        <v>900</v>
      </c>
      <c r="JX824" s="43">
        <v>2700</v>
      </c>
      <c r="JY824" s="45">
        <v>0.28421052631578947</v>
      </c>
      <c r="JZ824" s="35"/>
      <c r="KA824" s="245"/>
      <c r="KB824" s="46"/>
      <c r="KC824" s="238">
        <v>1761</v>
      </c>
      <c r="KD824" s="44">
        <v>90</v>
      </c>
      <c r="KE824" s="238">
        <v>65</v>
      </c>
      <c r="KF824" s="44">
        <v>1</v>
      </c>
      <c r="KG824" s="238">
        <v>21</v>
      </c>
      <c r="KH824" s="44">
        <v>1</v>
      </c>
      <c r="KI824" s="44">
        <v>0</v>
      </c>
      <c r="KJ824" s="60" t="s">
        <v>21</v>
      </c>
      <c r="KK824" s="247">
        <v>726</v>
      </c>
      <c r="KL824" s="43">
        <v>726</v>
      </c>
      <c r="KM824" s="45">
        <v>8.0666666666666664E-2</v>
      </c>
      <c r="KN824" s="35"/>
      <c r="KO824" s="27"/>
      <c r="KP824" s="46"/>
      <c r="KQ824" s="238">
        <v>2417</v>
      </c>
      <c r="KR824" s="69">
        <v>29</v>
      </c>
      <c r="KS824" s="238">
        <v>55</v>
      </c>
      <c r="KT824" s="44">
        <v>1</v>
      </c>
      <c r="KU824" s="238">
        <v>15</v>
      </c>
      <c r="KV824" s="44">
        <v>1</v>
      </c>
      <c r="KW824" s="44">
        <v>0</v>
      </c>
      <c r="KX824" s="62" t="s">
        <v>81</v>
      </c>
      <c r="KY824" s="247">
        <v>1200</v>
      </c>
      <c r="KZ824" s="43">
        <v>1200</v>
      </c>
      <c r="LA824" s="45">
        <v>0.41379310344827586</v>
      </c>
      <c r="LB824" s="35"/>
      <c r="LC824" s="27"/>
      <c r="LD824" s="74"/>
      <c r="LE824" s="75"/>
      <c r="LF824" s="75"/>
      <c r="LG824" s="75">
        <v>1165</v>
      </c>
      <c r="LH824" s="75">
        <v>0</v>
      </c>
      <c r="LI824" s="43">
        <v>2</v>
      </c>
      <c r="LJ824" s="75">
        <v>0</v>
      </c>
      <c r="LK824" s="75">
        <v>0</v>
      </c>
      <c r="LL824" s="77" t="s">
        <v>123</v>
      </c>
      <c r="LM824" s="251">
        <v>1000</v>
      </c>
      <c r="LN824" s="75">
        <v>0</v>
      </c>
      <c r="LO824" s="79"/>
      <c r="LP824" s="35"/>
      <c r="LQ824" s="27"/>
      <c r="LR824" s="240" t="s">
        <v>24</v>
      </c>
      <c r="LS824" s="247"/>
      <c r="LT824" s="44" t="s">
        <v>24</v>
      </c>
      <c r="LU824" s="44"/>
      <c r="LV824" s="44" t="s">
        <v>24</v>
      </c>
      <c r="LW824" s="44"/>
      <c r="LX824" s="44" t="s">
        <v>24</v>
      </c>
      <c r="LY824" s="44"/>
      <c r="LZ824" s="43"/>
      <c r="MA824" s="238" t="s">
        <v>24</v>
      </c>
      <c r="MB824" s="44" t="s">
        <v>24</v>
      </c>
      <c r="MC824" s="45" t="s">
        <v>24</v>
      </c>
      <c r="MD824" s="35"/>
      <c r="ME824" s="27"/>
      <c r="MF824" s="240" t="s">
        <v>24</v>
      </c>
      <c r="MG824" s="247"/>
      <c r="MH824" s="44" t="s">
        <v>24</v>
      </c>
      <c r="MI824" s="44"/>
      <c r="MJ824" s="44" t="s">
        <v>24</v>
      </c>
      <c r="MK824" s="44"/>
      <c r="ML824" s="44" t="s">
        <v>24</v>
      </c>
      <c r="MM824" s="44"/>
      <c r="MN824" s="43"/>
      <c r="MO824" s="238" t="s">
        <v>24</v>
      </c>
      <c r="MP824" s="44" t="s">
        <v>24</v>
      </c>
      <c r="MQ824" s="45" t="s">
        <v>24</v>
      </c>
      <c r="MR824" s="35"/>
      <c r="MS824" s="27"/>
      <c r="MT824" s="240" t="s">
        <v>24</v>
      </c>
      <c r="MU824" s="247"/>
      <c r="MV824" s="44" t="s">
        <v>24</v>
      </c>
      <c r="MW824" s="44"/>
      <c r="MX824" s="44" t="s">
        <v>24</v>
      </c>
      <c r="MY824" s="44"/>
      <c r="MZ824" s="44" t="s">
        <v>24</v>
      </c>
      <c r="NA824" s="44"/>
      <c r="NB824" s="43"/>
      <c r="NC824" s="238" t="s">
        <v>24</v>
      </c>
      <c r="ND824" s="44" t="s">
        <v>24</v>
      </c>
      <c r="NE824" s="45" t="s">
        <v>24</v>
      </c>
      <c r="NF824" s="35"/>
      <c r="NG824" s="27"/>
      <c r="NH824" s="240" t="s">
        <v>24</v>
      </c>
      <c r="NI824" s="247"/>
      <c r="NJ824" s="44" t="s">
        <v>24</v>
      </c>
      <c r="NK824" s="44"/>
      <c r="NL824" s="44" t="s">
        <v>24</v>
      </c>
      <c r="NM824" s="44"/>
      <c r="NN824" s="44" t="s">
        <v>24</v>
      </c>
      <c r="NO824" s="44"/>
      <c r="NP824" s="43"/>
      <c r="NQ824" s="238" t="s">
        <v>24</v>
      </c>
      <c r="NR824" s="44" t="s">
        <v>24</v>
      </c>
      <c r="NS824" s="45" t="s">
        <v>24</v>
      </c>
      <c r="NT824" s="35"/>
    </row>
    <row r="825" spans="1:384" ht="15.75" thickTop="1" x14ac:dyDescent="0.2">
      <c r="A825" s="38"/>
      <c r="B825" s="39"/>
      <c r="C825" s="40"/>
      <c r="D825" s="40"/>
      <c r="E825" s="40"/>
      <c r="F825" s="140"/>
      <c r="G825" s="140"/>
      <c r="H825" s="42"/>
      <c r="I825" s="44"/>
      <c r="J825" s="44" t="s">
        <v>24</v>
      </c>
      <c r="K825" s="44"/>
      <c r="L825" s="44" t="s">
        <v>24</v>
      </c>
      <c r="M825" s="44"/>
      <c r="N825" s="44" t="s">
        <v>24</v>
      </c>
      <c r="O825" s="44"/>
      <c r="P825" s="43"/>
      <c r="Q825" s="238" t="s">
        <v>24</v>
      </c>
      <c r="R825" s="44" t="s">
        <v>24</v>
      </c>
      <c r="S825" s="45" t="s">
        <v>24</v>
      </c>
      <c r="T825" s="35"/>
      <c r="U825" s="27"/>
      <c r="V825" s="240" t="s">
        <v>24</v>
      </c>
      <c r="W825" s="247"/>
      <c r="X825" s="44" t="s">
        <v>24</v>
      </c>
      <c r="Y825" s="44"/>
      <c r="Z825" s="44" t="s">
        <v>24</v>
      </c>
      <c r="AA825" s="44"/>
      <c r="AB825" s="44" t="s">
        <v>24</v>
      </c>
      <c r="AC825" s="44"/>
      <c r="AD825" s="43"/>
      <c r="AE825" s="238" t="s">
        <v>24</v>
      </c>
      <c r="AF825" s="44" t="s">
        <v>24</v>
      </c>
      <c r="AG825" s="45" t="s">
        <v>24</v>
      </c>
      <c r="AH825" s="35"/>
      <c r="AI825" s="27"/>
      <c r="AJ825" s="240" t="s">
        <v>24</v>
      </c>
      <c r="AK825" s="44"/>
      <c r="AL825" s="44" t="s">
        <v>24</v>
      </c>
      <c r="AM825" s="44"/>
      <c r="AN825" s="44" t="s">
        <v>24</v>
      </c>
      <c r="AO825" s="44"/>
      <c r="AP825" s="44" t="s">
        <v>24</v>
      </c>
      <c r="AQ825" s="44"/>
      <c r="AR825" s="43"/>
      <c r="AS825" s="238" t="s">
        <v>24</v>
      </c>
      <c r="AT825" s="44" t="s">
        <v>24</v>
      </c>
      <c r="AU825" s="45" t="s">
        <v>24</v>
      </c>
      <c r="AV825" s="35"/>
      <c r="AW825" s="27"/>
      <c r="AX825" s="240" t="s">
        <v>24</v>
      </c>
      <c r="AY825" s="44"/>
      <c r="AZ825" s="44" t="s">
        <v>24</v>
      </c>
      <c r="BA825" s="44"/>
      <c r="BB825" s="44" t="s">
        <v>24</v>
      </c>
      <c r="BC825" s="44"/>
      <c r="BD825" s="44" t="s">
        <v>24</v>
      </c>
      <c r="BE825" s="44"/>
      <c r="BF825" s="43"/>
      <c r="BG825" s="238" t="s">
        <v>24</v>
      </c>
      <c r="BH825" s="44" t="s">
        <v>24</v>
      </c>
      <c r="BI825" s="45" t="s">
        <v>24</v>
      </c>
      <c r="BJ825" s="35"/>
      <c r="BK825" s="50"/>
      <c r="BL825" s="46"/>
      <c r="BM825" s="236">
        <v>8324</v>
      </c>
      <c r="BN825" s="44">
        <v>47</v>
      </c>
      <c r="BO825" s="236">
        <v>487</v>
      </c>
      <c r="BP825" s="44">
        <v>3</v>
      </c>
      <c r="BQ825" s="236">
        <v>40</v>
      </c>
      <c r="BR825" s="44">
        <v>3</v>
      </c>
      <c r="BS825" s="236">
        <v>0</v>
      </c>
      <c r="BT825" s="60" t="s">
        <v>49</v>
      </c>
      <c r="BU825" s="247">
        <v>800</v>
      </c>
      <c r="BV825" s="44">
        <v>2400</v>
      </c>
      <c r="BW825" s="45">
        <v>0.51063829787234039</v>
      </c>
      <c r="BX825" s="35"/>
      <c r="BY825" s="27"/>
      <c r="BZ825" s="46"/>
      <c r="CA825" s="236">
        <v>14712</v>
      </c>
      <c r="CB825" s="44">
        <v>40</v>
      </c>
      <c r="CC825" s="236">
        <v>1746</v>
      </c>
      <c r="CD825" s="44">
        <v>0</v>
      </c>
      <c r="CE825" s="236">
        <v>46</v>
      </c>
      <c r="CF825" s="44">
        <v>1</v>
      </c>
      <c r="CG825" s="236">
        <v>0</v>
      </c>
      <c r="CH825" s="60" t="s">
        <v>98</v>
      </c>
      <c r="CI825" s="247">
        <v>165</v>
      </c>
      <c r="CJ825" s="44">
        <v>165</v>
      </c>
      <c r="CK825" s="45">
        <v>4.1250000000000002E-2</v>
      </c>
      <c r="CL825" s="35"/>
      <c r="CM825" s="27"/>
      <c r="CN825" s="46"/>
      <c r="CO825" s="236">
        <v>17838</v>
      </c>
      <c r="CP825" s="44">
        <v>35</v>
      </c>
      <c r="CQ825" s="236">
        <v>817</v>
      </c>
      <c r="CR825" s="44">
        <v>5</v>
      </c>
      <c r="CS825" s="236">
        <v>65</v>
      </c>
      <c r="CT825" s="44">
        <v>5</v>
      </c>
      <c r="CU825" s="236">
        <v>0</v>
      </c>
      <c r="CV825" s="60" t="s">
        <v>79</v>
      </c>
      <c r="CW825" s="247">
        <v>0</v>
      </c>
      <c r="CX825" s="44">
        <v>0</v>
      </c>
      <c r="CY825" s="45">
        <v>0</v>
      </c>
      <c r="CZ825" s="35" t="s">
        <v>48</v>
      </c>
      <c r="DA825" s="58"/>
      <c r="DB825" s="46"/>
      <c r="DC825" s="236">
        <v>5280</v>
      </c>
      <c r="DD825" s="44">
        <v>115</v>
      </c>
      <c r="DE825" s="236">
        <v>290</v>
      </c>
      <c r="DF825" s="44">
        <v>9</v>
      </c>
      <c r="DG825" s="236">
        <v>50</v>
      </c>
      <c r="DH825" s="44">
        <v>12</v>
      </c>
      <c r="DI825" s="44">
        <v>0</v>
      </c>
      <c r="DJ825" s="60" t="s">
        <v>99</v>
      </c>
      <c r="DK825" s="247">
        <v>187</v>
      </c>
      <c r="DL825" s="44">
        <v>2244</v>
      </c>
      <c r="DM825" s="45">
        <v>0.19513043478260869</v>
      </c>
      <c r="DN825" s="35"/>
      <c r="DO825" s="27"/>
      <c r="DP825" s="46"/>
      <c r="DQ825" s="236">
        <v>11225</v>
      </c>
      <c r="DR825" s="44">
        <v>48</v>
      </c>
      <c r="DS825" s="236">
        <v>1304</v>
      </c>
      <c r="DT825" s="44">
        <v>7</v>
      </c>
      <c r="DU825" s="236">
        <v>11</v>
      </c>
      <c r="DV825" s="44">
        <v>3</v>
      </c>
      <c r="DW825" s="236">
        <v>5</v>
      </c>
      <c r="DX825" s="60" t="s">
        <v>125</v>
      </c>
      <c r="DY825" s="247">
        <v>726</v>
      </c>
      <c r="DZ825" s="44">
        <v>2178</v>
      </c>
      <c r="EA825" s="45">
        <v>0.45374999999999999</v>
      </c>
      <c r="EB825" s="35" t="s">
        <v>142</v>
      </c>
      <c r="EC825" s="27"/>
      <c r="ED825" s="240" t="s">
        <v>24</v>
      </c>
      <c r="EE825" s="247"/>
      <c r="EF825" s="44" t="s">
        <v>24</v>
      </c>
      <c r="EG825" s="44"/>
      <c r="EH825" s="44" t="s">
        <v>24</v>
      </c>
      <c r="EI825" s="44"/>
      <c r="EJ825" s="44" t="s">
        <v>24</v>
      </c>
      <c r="EK825" s="44"/>
      <c r="EL825" s="43"/>
      <c r="EM825" s="238" t="s">
        <v>24</v>
      </c>
      <c r="EN825" s="44" t="s">
        <v>24</v>
      </c>
      <c r="EO825" s="45" t="s">
        <v>24</v>
      </c>
      <c r="EP825" s="35"/>
      <c r="EQ825" s="27"/>
      <c r="ER825" s="240" t="s">
        <v>24</v>
      </c>
      <c r="ES825" s="247"/>
      <c r="ET825" s="44" t="s">
        <v>24</v>
      </c>
      <c r="EU825" s="44"/>
      <c r="EV825" s="44" t="s">
        <v>24</v>
      </c>
      <c r="EW825" s="44"/>
      <c r="EX825" s="44" t="s">
        <v>24</v>
      </c>
      <c r="EY825" s="44"/>
      <c r="EZ825" s="43"/>
      <c r="FA825" s="238" t="s">
        <v>24</v>
      </c>
      <c r="FB825" s="44" t="s">
        <v>24</v>
      </c>
      <c r="FC825" s="45" t="s">
        <v>24</v>
      </c>
      <c r="FD825" s="35"/>
      <c r="HW825" s="181"/>
      <c r="IY825" s="33"/>
      <c r="IZ825" s="46"/>
      <c r="JA825" s="236">
        <v>2056</v>
      </c>
      <c r="JB825" s="44">
        <v>75</v>
      </c>
      <c r="JC825" s="236">
        <v>71</v>
      </c>
      <c r="JD825" s="44">
        <v>4</v>
      </c>
      <c r="JE825" s="236">
        <v>20</v>
      </c>
      <c r="JF825" s="44">
        <v>4</v>
      </c>
      <c r="JG825" s="236">
        <v>4</v>
      </c>
      <c r="JH825" s="60" t="s">
        <v>64</v>
      </c>
      <c r="JI825" s="247">
        <v>673</v>
      </c>
      <c r="JJ825" s="44">
        <v>2692</v>
      </c>
      <c r="JK825" s="45">
        <v>0.35893333333333333</v>
      </c>
      <c r="JL825" s="35"/>
      <c r="JM825" s="27"/>
      <c r="JN825" s="46"/>
      <c r="JO825" s="236">
        <v>1841</v>
      </c>
      <c r="JP825" s="44">
        <v>72</v>
      </c>
      <c r="JQ825" s="236">
        <v>82</v>
      </c>
      <c r="JR825" s="44">
        <v>4</v>
      </c>
      <c r="JS825" s="236">
        <v>21</v>
      </c>
      <c r="JT825" s="44">
        <v>5</v>
      </c>
      <c r="JU825" s="44">
        <v>20</v>
      </c>
      <c r="JV825" s="60" t="s">
        <v>837</v>
      </c>
      <c r="JW825" s="247">
        <v>165</v>
      </c>
      <c r="JX825" s="44">
        <v>825</v>
      </c>
      <c r="JY825" s="45">
        <v>0.11458333333333333</v>
      </c>
      <c r="JZ825" s="35"/>
      <c r="KA825" s="245"/>
      <c r="KB825" s="46"/>
      <c r="KC825" s="236">
        <v>2526</v>
      </c>
      <c r="KD825" s="44">
        <v>82</v>
      </c>
      <c r="KE825" s="236">
        <v>167</v>
      </c>
      <c r="KF825" s="44">
        <v>16</v>
      </c>
      <c r="KG825" s="236">
        <v>280</v>
      </c>
      <c r="KH825" s="44">
        <v>18</v>
      </c>
      <c r="KI825" s="44">
        <v>0</v>
      </c>
      <c r="KJ825" s="60" t="s">
        <v>87</v>
      </c>
      <c r="KK825" s="247">
        <v>120</v>
      </c>
      <c r="KL825" s="44">
        <v>2160</v>
      </c>
      <c r="KM825" s="45">
        <v>0.26341463414634148</v>
      </c>
      <c r="KN825" s="35"/>
      <c r="KO825" s="27"/>
      <c r="KP825" s="46"/>
      <c r="KQ825" s="236">
        <v>3141</v>
      </c>
      <c r="KR825" s="44">
        <v>159</v>
      </c>
      <c r="KS825" s="236">
        <v>149</v>
      </c>
      <c r="KT825" s="44">
        <v>9</v>
      </c>
      <c r="KU825" s="236">
        <v>19</v>
      </c>
      <c r="KV825" s="44">
        <v>7</v>
      </c>
      <c r="KW825" s="44">
        <v>0</v>
      </c>
      <c r="KX825" s="60" t="s">
        <v>26</v>
      </c>
      <c r="KY825" s="247">
        <v>189</v>
      </c>
      <c r="KZ825" s="44">
        <v>1323</v>
      </c>
      <c r="LA825" s="45">
        <v>8.3207547169811324E-2</v>
      </c>
      <c r="LB825" s="35"/>
      <c r="LC825" s="27"/>
      <c r="LD825" s="240">
        <v>45789</v>
      </c>
      <c r="LE825" s="238">
        <v>64940</v>
      </c>
      <c r="LF825" s="252">
        <v>63</v>
      </c>
      <c r="LG825" s="238">
        <v>444</v>
      </c>
      <c r="LH825" s="238">
        <v>0</v>
      </c>
      <c r="LI825" s="43">
        <v>2</v>
      </c>
      <c r="LJ825" s="87">
        <v>0</v>
      </c>
      <c r="LK825" s="238">
        <v>0</v>
      </c>
      <c r="LL825" s="246" t="s">
        <v>68</v>
      </c>
      <c r="LM825" s="239">
        <v>1000</v>
      </c>
      <c r="LN825" s="238">
        <v>0</v>
      </c>
      <c r="LO825" s="242"/>
      <c r="LP825" s="35"/>
      <c r="LQ825" s="27"/>
      <c r="LR825" s="240" t="s">
        <v>24</v>
      </c>
      <c r="LS825" s="247"/>
      <c r="LT825" s="44" t="s">
        <v>24</v>
      </c>
      <c r="LU825" s="44"/>
      <c r="LV825" s="44" t="s">
        <v>24</v>
      </c>
      <c r="LW825" s="44"/>
      <c r="LX825" s="44" t="s">
        <v>24</v>
      </c>
      <c r="LY825" s="44"/>
      <c r="LZ825" s="43"/>
      <c r="MA825" s="238" t="s">
        <v>24</v>
      </c>
      <c r="MB825" s="44" t="s">
        <v>24</v>
      </c>
      <c r="MC825" s="45" t="s">
        <v>24</v>
      </c>
      <c r="MD825" s="35"/>
      <c r="ME825" s="27"/>
      <c r="MF825" s="240" t="s">
        <v>24</v>
      </c>
      <c r="MG825" s="247"/>
      <c r="MH825" s="44" t="s">
        <v>24</v>
      </c>
      <c r="MI825" s="44"/>
      <c r="MJ825" s="44" t="s">
        <v>24</v>
      </c>
      <c r="MK825" s="44"/>
      <c r="ML825" s="44" t="s">
        <v>24</v>
      </c>
      <c r="MM825" s="44"/>
      <c r="MN825" s="43"/>
      <c r="MO825" s="238" t="s">
        <v>24</v>
      </c>
      <c r="MP825" s="44" t="s">
        <v>24</v>
      </c>
      <c r="MQ825" s="45" t="s">
        <v>24</v>
      </c>
      <c r="MR825" s="35"/>
      <c r="MS825" s="27"/>
      <c r="MT825" s="240" t="s">
        <v>24</v>
      </c>
      <c r="MU825" s="247"/>
      <c r="MV825" s="44" t="s">
        <v>24</v>
      </c>
      <c r="MW825" s="44"/>
      <c r="MX825" s="44" t="s">
        <v>24</v>
      </c>
      <c r="MY825" s="44"/>
      <c r="MZ825" s="44" t="s">
        <v>24</v>
      </c>
      <c r="NA825" s="44"/>
      <c r="NB825" s="43"/>
      <c r="NC825" s="238" t="s">
        <v>24</v>
      </c>
      <c r="ND825" s="44" t="s">
        <v>24</v>
      </c>
      <c r="NE825" s="45" t="s">
        <v>24</v>
      </c>
      <c r="NF825" s="35"/>
      <c r="NG825" s="27"/>
      <c r="NH825" s="240" t="s">
        <v>24</v>
      </c>
      <c r="NI825" s="247"/>
      <c r="NJ825" s="44" t="s">
        <v>24</v>
      </c>
      <c r="NK825" s="44"/>
      <c r="NL825" s="44" t="s">
        <v>24</v>
      </c>
      <c r="NM825" s="44"/>
      <c r="NN825" s="44" t="s">
        <v>24</v>
      </c>
      <c r="NO825" s="44"/>
      <c r="NP825" s="43"/>
      <c r="NQ825" s="238" t="s">
        <v>24</v>
      </c>
      <c r="NR825" s="44" t="s">
        <v>24</v>
      </c>
      <c r="NS825" s="45" t="s">
        <v>24</v>
      </c>
      <c r="NT825" s="35"/>
    </row>
    <row r="826" spans="1:384" ht="15.75" thickBot="1" x14ac:dyDescent="0.25">
      <c r="A826" s="38"/>
      <c r="B826" s="39"/>
      <c r="C826" s="40"/>
      <c r="D826" s="40"/>
      <c r="E826" s="40"/>
      <c r="F826" s="140"/>
      <c r="G826" s="140"/>
      <c r="H826" s="42"/>
      <c r="I826" s="44"/>
      <c r="J826" s="44" t="s">
        <v>24</v>
      </c>
      <c r="K826" s="44"/>
      <c r="L826" s="44" t="s">
        <v>24</v>
      </c>
      <c r="M826" s="44"/>
      <c r="N826" s="44" t="s">
        <v>24</v>
      </c>
      <c r="O826" s="44"/>
      <c r="P826" s="43"/>
      <c r="Q826" s="238" t="s">
        <v>24</v>
      </c>
      <c r="R826" s="44" t="s">
        <v>24</v>
      </c>
      <c r="S826" s="45" t="s">
        <v>24</v>
      </c>
      <c r="T826" s="35"/>
      <c r="U826" s="27"/>
      <c r="V826" s="240" t="s">
        <v>24</v>
      </c>
      <c r="W826" s="247"/>
      <c r="X826" s="44" t="s">
        <v>24</v>
      </c>
      <c r="Y826" s="44"/>
      <c r="Z826" s="44" t="s">
        <v>24</v>
      </c>
      <c r="AA826" s="44"/>
      <c r="AB826" s="44" t="s">
        <v>24</v>
      </c>
      <c r="AC826" s="44"/>
      <c r="AD826" s="43"/>
      <c r="AE826" s="238" t="s">
        <v>24</v>
      </c>
      <c r="AF826" s="44" t="s">
        <v>24</v>
      </c>
      <c r="AG826" s="45" t="s">
        <v>24</v>
      </c>
      <c r="AH826" s="35"/>
      <c r="AI826" s="27"/>
      <c r="AJ826" s="240" t="s">
        <v>24</v>
      </c>
      <c r="AK826" s="44"/>
      <c r="AL826" s="44" t="s">
        <v>24</v>
      </c>
      <c r="AM826" s="44"/>
      <c r="AN826" s="44" t="s">
        <v>24</v>
      </c>
      <c r="AO826" s="44"/>
      <c r="AP826" s="44" t="s">
        <v>24</v>
      </c>
      <c r="AQ826" s="44"/>
      <c r="AR826" s="43"/>
      <c r="AS826" s="238" t="s">
        <v>24</v>
      </c>
      <c r="AT826" s="44" t="s">
        <v>24</v>
      </c>
      <c r="AU826" s="45" t="s">
        <v>24</v>
      </c>
      <c r="AV826" s="35"/>
      <c r="AW826" s="27"/>
      <c r="AX826" s="240" t="s">
        <v>24</v>
      </c>
      <c r="AY826" s="44"/>
      <c r="AZ826" s="44" t="s">
        <v>24</v>
      </c>
      <c r="BA826" s="44"/>
      <c r="BB826" s="44" t="s">
        <v>24</v>
      </c>
      <c r="BC826" s="44"/>
      <c r="BD826" s="44" t="s">
        <v>24</v>
      </c>
      <c r="BE826" s="44"/>
      <c r="BF826" s="43"/>
      <c r="BG826" s="238" t="s">
        <v>24</v>
      </c>
      <c r="BH826" s="44" t="s">
        <v>24</v>
      </c>
      <c r="BI826" s="45" t="s">
        <v>24</v>
      </c>
      <c r="BJ826" s="35"/>
      <c r="BK826" s="50"/>
      <c r="BL826" s="74"/>
      <c r="BM826" s="75">
        <v>7815</v>
      </c>
      <c r="BN826" s="82">
        <v>25</v>
      </c>
      <c r="BO826" s="75">
        <v>317</v>
      </c>
      <c r="BP826" s="75">
        <v>8</v>
      </c>
      <c r="BQ826" s="75">
        <v>380</v>
      </c>
      <c r="BR826" s="75">
        <v>20</v>
      </c>
      <c r="BS826" s="75">
        <v>70</v>
      </c>
      <c r="BT826" s="77" t="s">
        <v>126</v>
      </c>
      <c r="BU826" s="251">
        <v>31</v>
      </c>
      <c r="BV826" s="75">
        <v>620</v>
      </c>
      <c r="BW826" s="79">
        <v>0.248</v>
      </c>
      <c r="BX826" s="35"/>
      <c r="BY826" s="27"/>
      <c r="BZ826" s="74"/>
      <c r="CA826" s="75">
        <v>15216</v>
      </c>
      <c r="CB826" s="75">
        <v>68</v>
      </c>
      <c r="CC826" s="75">
        <v>1850</v>
      </c>
      <c r="CD826" s="75">
        <v>1</v>
      </c>
      <c r="CE826" s="75">
        <v>138</v>
      </c>
      <c r="CF826" s="75">
        <v>2</v>
      </c>
      <c r="CG826" s="75">
        <v>0</v>
      </c>
      <c r="CH826" s="77" t="s">
        <v>99</v>
      </c>
      <c r="CI826" s="251">
        <v>187</v>
      </c>
      <c r="CJ826" s="75">
        <v>374</v>
      </c>
      <c r="CK826" s="79">
        <v>5.5E-2</v>
      </c>
      <c r="CL826" s="35"/>
      <c r="CM826" s="27"/>
      <c r="CN826" s="74"/>
      <c r="CO826" s="75">
        <v>12574</v>
      </c>
      <c r="CP826" s="75">
        <v>41</v>
      </c>
      <c r="CQ826" s="75">
        <v>1545</v>
      </c>
      <c r="CR826" s="75">
        <v>9</v>
      </c>
      <c r="CS826" s="75">
        <v>360</v>
      </c>
      <c r="CT826" s="75">
        <v>10</v>
      </c>
      <c r="CU826" s="75">
        <v>0</v>
      </c>
      <c r="CV826" s="77" t="s">
        <v>87</v>
      </c>
      <c r="CW826" s="251">
        <v>200</v>
      </c>
      <c r="CX826" s="75">
        <v>2000</v>
      </c>
      <c r="CY826" s="79">
        <v>0.48780487804878048</v>
      </c>
      <c r="CZ826" s="35"/>
      <c r="DA826" s="58"/>
      <c r="DB826" s="74"/>
      <c r="DC826" s="75">
        <v>3704</v>
      </c>
      <c r="DD826" s="206">
        <v>17</v>
      </c>
      <c r="DE826" s="75">
        <v>180</v>
      </c>
      <c r="DF826" s="75">
        <v>7</v>
      </c>
      <c r="DG826" s="75">
        <v>270</v>
      </c>
      <c r="DH826" s="75">
        <v>10</v>
      </c>
      <c r="DI826" s="75">
        <v>0</v>
      </c>
      <c r="DJ826" s="77" t="s">
        <v>126</v>
      </c>
      <c r="DK826" s="251">
        <v>37</v>
      </c>
      <c r="DL826" s="75">
        <v>370</v>
      </c>
      <c r="DM826" s="79">
        <v>0.21764705882352942</v>
      </c>
      <c r="DN826" s="35"/>
      <c r="DO826" s="27"/>
      <c r="DP826" s="74"/>
      <c r="DQ826" s="75">
        <v>15895</v>
      </c>
      <c r="DR826" s="75">
        <v>64</v>
      </c>
      <c r="DS826" s="75">
        <v>1105</v>
      </c>
      <c r="DT826" s="75">
        <v>8</v>
      </c>
      <c r="DU826" s="75">
        <v>33</v>
      </c>
      <c r="DV826" s="75">
        <v>8</v>
      </c>
      <c r="DW826" s="75">
        <v>14</v>
      </c>
      <c r="DX826" s="77" t="s">
        <v>79</v>
      </c>
      <c r="DY826" s="251">
        <v>396</v>
      </c>
      <c r="DZ826" s="75">
        <v>3168</v>
      </c>
      <c r="EA826" s="79">
        <v>0.495</v>
      </c>
      <c r="EB826" s="35" t="s">
        <v>142</v>
      </c>
      <c r="EC826" s="27"/>
      <c r="ED826" s="240" t="s">
        <v>24</v>
      </c>
      <c r="EE826" s="247"/>
      <c r="EF826" s="44" t="s">
        <v>24</v>
      </c>
      <c r="EG826" s="44"/>
      <c r="EH826" s="44" t="s">
        <v>24</v>
      </c>
      <c r="EI826" s="44"/>
      <c r="EJ826" s="44" t="s">
        <v>24</v>
      </c>
      <c r="EK826" s="44"/>
      <c r="EL826" s="43"/>
      <c r="EM826" s="238" t="s">
        <v>24</v>
      </c>
      <c r="EN826" s="44" t="s">
        <v>24</v>
      </c>
      <c r="EO826" s="45" t="s">
        <v>24</v>
      </c>
      <c r="EP826" s="35"/>
      <c r="EQ826" s="27"/>
      <c r="ER826" s="240" t="s">
        <v>24</v>
      </c>
      <c r="ES826" s="247"/>
      <c r="ET826" s="44" t="s">
        <v>24</v>
      </c>
      <c r="EU826" s="44"/>
      <c r="EV826" s="44" t="s">
        <v>24</v>
      </c>
      <c r="EW826" s="44"/>
      <c r="EX826" s="44" t="s">
        <v>24</v>
      </c>
      <c r="EY826" s="44"/>
      <c r="EZ826" s="43"/>
      <c r="FA826" s="238" t="s">
        <v>24</v>
      </c>
      <c r="FB826" s="44" t="s">
        <v>24</v>
      </c>
      <c r="FC826" s="45" t="s">
        <v>24</v>
      </c>
      <c r="FD826" s="35"/>
      <c r="HW826" s="181"/>
      <c r="IY826" s="33"/>
      <c r="IZ826" s="74"/>
      <c r="JA826" s="75">
        <v>2044</v>
      </c>
      <c r="JB826" s="75">
        <v>189</v>
      </c>
      <c r="JC826" s="75">
        <v>77</v>
      </c>
      <c r="JD826" s="75">
        <v>8</v>
      </c>
      <c r="JE826" s="75">
        <v>120</v>
      </c>
      <c r="JF826" s="75">
        <v>8</v>
      </c>
      <c r="JG826" s="75">
        <v>0</v>
      </c>
      <c r="JH826" s="77" t="s">
        <v>99</v>
      </c>
      <c r="JI826" s="251">
        <v>800</v>
      </c>
      <c r="JJ826" s="75">
        <v>6400</v>
      </c>
      <c r="JK826" s="79">
        <v>0.33862433862433861</v>
      </c>
      <c r="JL826" s="35"/>
      <c r="JM826" s="27"/>
      <c r="JN826" s="74"/>
      <c r="JO826" s="75">
        <v>2914</v>
      </c>
      <c r="JP826" s="75">
        <v>86</v>
      </c>
      <c r="JQ826" s="75">
        <v>114</v>
      </c>
      <c r="JR826" s="75">
        <v>4</v>
      </c>
      <c r="JS826" s="75">
        <v>44</v>
      </c>
      <c r="JT826" s="75">
        <v>5</v>
      </c>
      <c r="JU826" s="75">
        <v>0</v>
      </c>
      <c r="JV826" s="77" t="s">
        <v>28</v>
      </c>
      <c r="JW826" s="251">
        <v>682</v>
      </c>
      <c r="JX826" s="75">
        <v>3410</v>
      </c>
      <c r="JY826" s="79">
        <v>0.39651162790697675</v>
      </c>
      <c r="JZ826" s="35"/>
      <c r="KA826" s="245"/>
      <c r="KB826" s="74"/>
      <c r="KC826" s="75">
        <v>1600</v>
      </c>
      <c r="KD826" s="75">
        <v>60</v>
      </c>
      <c r="KE826" s="75">
        <v>79</v>
      </c>
      <c r="KF826" s="75">
        <v>3</v>
      </c>
      <c r="KG826" s="75">
        <v>10</v>
      </c>
      <c r="KH826" s="75">
        <v>3</v>
      </c>
      <c r="KI826" s="75">
        <v>0</v>
      </c>
      <c r="KJ826" s="85" t="s">
        <v>63</v>
      </c>
      <c r="KK826" s="251">
        <v>450</v>
      </c>
      <c r="KL826" s="75">
        <v>1350</v>
      </c>
      <c r="KM826" s="79">
        <v>0.22500000000000001</v>
      </c>
      <c r="KN826" s="35"/>
      <c r="KO826" s="27"/>
      <c r="KP826" s="74"/>
      <c r="KQ826" s="75">
        <v>2294</v>
      </c>
      <c r="KR826" s="75">
        <v>53</v>
      </c>
      <c r="KS826" s="75">
        <v>122</v>
      </c>
      <c r="KT826" s="75">
        <v>4</v>
      </c>
      <c r="KU826" s="75">
        <v>15</v>
      </c>
      <c r="KV826" s="75">
        <v>5</v>
      </c>
      <c r="KW826" s="75">
        <v>0</v>
      </c>
      <c r="KX826" s="77" t="s">
        <v>27</v>
      </c>
      <c r="KY826" s="251">
        <v>170</v>
      </c>
      <c r="KZ826" s="75">
        <v>850</v>
      </c>
      <c r="LA826" s="79">
        <v>0.16037735849056603</v>
      </c>
      <c r="LB826" s="35"/>
      <c r="LC826" s="27"/>
      <c r="LD826" s="46"/>
      <c r="LE826" s="44"/>
      <c r="LF826" s="44"/>
      <c r="LG826" s="44">
        <v>529</v>
      </c>
      <c r="LH826" s="44">
        <v>0</v>
      </c>
      <c r="LI826" s="43">
        <v>2</v>
      </c>
      <c r="LJ826" s="44">
        <v>0</v>
      </c>
      <c r="LK826" s="44">
        <v>0</v>
      </c>
      <c r="LL826" s="72" t="s">
        <v>124</v>
      </c>
      <c r="LM826" s="247">
        <v>1000</v>
      </c>
      <c r="LN826" s="44">
        <v>0</v>
      </c>
      <c r="LO826" s="45"/>
      <c r="LP826" s="35"/>
      <c r="LQ826" s="27"/>
      <c r="LR826" s="240" t="s">
        <v>24</v>
      </c>
      <c r="LS826" s="247"/>
      <c r="LT826" s="44" t="s">
        <v>24</v>
      </c>
      <c r="LU826" s="44"/>
      <c r="LV826" s="44" t="s">
        <v>24</v>
      </c>
      <c r="LW826" s="44"/>
      <c r="LX826" s="44" t="s">
        <v>24</v>
      </c>
      <c r="LY826" s="44"/>
      <c r="LZ826" s="43"/>
      <c r="MA826" s="238" t="s">
        <v>24</v>
      </c>
      <c r="MB826" s="44" t="s">
        <v>24</v>
      </c>
      <c r="MC826" s="45" t="s">
        <v>24</v>
      </c>
      <c r="MD826" s="35"/>
      <c r="ME826" s="27"/>
      <c r="MF826" s="240" t="s">
        <v>24</v>
      </c>
      <c r="MG826" s="247"/>
      <c r="MH826" s="44" t="s">
        <v>24</v>
      </c>
      <c r="MI826" s="44"/>
      <c r="MJ826" s="44" t="s">
        <v>24</v>
      </c>
      <c r="MK826" s="44"/>
      <c r="ML826" s="44" t="s">
        <v>24</v>
      </c>
      <c r="MM826" s="44"/>
      <c r="MN826" s="43"/>
      <c r="MO826" s="238" t="s">
        <v>24</v>
      </c>
      <c r="MP826" s="44" t="s">
        <v>24</v>
      </c>
      <c r="MQ826" s="45" t="s">
        <v>24</v>
      </c>
      <c r="MR826" s="35"/>
      <c r="MS826" s="27"/>
      <c r="MT826" s="240" t="s">
        <v>24</v>
      </c>
      <c r="MU826" s="247"/>
      <c r="MV826" s="44" t="s">
        <v>24</v>
      </c>
      <c r="MW826" s="44"/>
      <c r="MX826" s="44" t="s">
        <v>24</v>
      </c>
      <c r="MY826" s="44"/>
      <c r="MZ826" s="44" t="s">
        <v>24</v>
      </c>
      <c r="NA826" s="44"/>
      <c r="NB826" s="43"/>
      <c r="NC826" s="238" t="s">
        <v>24</v>
      </c>
      <c r="ND826" s="44" t="s">
        <v>24</v>
      </c>
      <c r="NE826" s="45" t="s">
        <v>24</v>
      </c>
      <c r="NF826" s="35"/>
      <c r="NG826" s="27"/>
      <c r="NH826" s="240" t="s">
        <v>24</v>
      </c>
      <c r="NI826" s="247"/>
      <c r="NJ826" s="44" t="s">
        <v>24</v>
      </c>
      <c r="NK826" s="44"/>
      <c r="NL826" s="44" t="s">
        <v>24</v>
      </c>
      <c r="NM826" s="44"/>
      <c r="NN826" s="44" t="s">
        <v>24</v>
      </c>
      <c r="NO826" s="44"/>
      <c r="NP826" s="43"/>
      <c r="NQ826" s="238" t="s">
        <v>24</v>
      </c>
      <c r="NR826" s="44" t="s">
        <v>24</v>
      </c>
      <c r="NS826" s="45" t="s">
        <v>24</v>
      </c>
      <c r="NT826" s="35"/>
    </row>
    <row r="827" spans="1:384" ht="16.5" thickTop="1" thickBot="1" x14ac:dyDescent="0.25">
      <c r="A827" s="38"/>
      <c r="B827" s="39"/>
      <c r="C827" s="40"/>
      <c r="D827" s="40"/>
      <c r="E827" s="40"/>
      <c r="F827" s="140"/>
      <c r="G827" s="140"/>
      <c r="H827" s="42"/>
      <c r="I827" s="44"/>
      <c r="J827" s="44" t="s">
        <v>24</v>
      </c>
      <c r="K827" s="44"/>
      <c r="L827" s="44" t="s">
        <v>24</v>
      </c>
      <c r="M827" s="44"/>
      <c r="N827" s="44" t="s">
        <v>24</v>
      </c>
      <c r="O827" s="44"/>
      <c r="P827" s="43"/>
      <c r="Q827" s="238" t="s">
        <v>24</v>
      </c>
      <c r="R827" s="44" t="s">
        <v>24</v>
      </c>
      <c r="S827" s="45" t="s">
        <v>24</v>
      </c>
      <c r="T827" s="35"/>
      <c r="U827" s="27"/>
      <c r="V827" s="240" t="s">
        <v>24</v>
      </c>
      <c r="W827" s="247"/>
      <c r="X827" s="44" t="s">
        <v>24</v>
      </c>
      <c r="Y827" s="44"/>
      <c r="Z827" s="44" t="s">
        <v>24</v>
      </c>
      <c r="AA827" s="44"/>
      <c r="AB827" s="44" t="s">
        <v>24</v>
      </c>
      <c r="AC827" s="44"/>
      <c r="AD827" s="43"/>
      <c r="AE827" s="238" t="s">
        <v>24</v>
      </c>
      <c r="AF827" s="44" t="s">
        <v>24</v>
      </c>
      <c r="AG827" s="45" t="s">
        <v>24</v>
      </c>
      <c r="AH827" s="35"/>
      <c r="AI827" s="27"/>
      <c r="AJ827" s="240" t="s">
        <v>24</v>
      </c>
      <c r="AK827" s="44"/>
      <c r="AL827" s="44" t="s">
        <v>24</v>
      </c>
      <c r="AM827" s="44"/>
      <c r="AN827" s="44" t="s">
        <v>24</v>
      </c>
      <c r="AO827" s="44"/>
      <c r="AP827" s="44" t="s">
        <v>24</v>
      </c>
      <c r="AQ827" s="44"/>
      <c r="AR827" s="43"/>
      <c r="AS827" s="238" t="s">
        <v>24</v>
      </c>
      <c r="AT827" s="44" t="s">
        <v>24</v>
      </c>
      <c r="AU827" s="45" t="s">
        <v>24</v>
      </c>
      <c r="AV827" s="35"/>
      <c r="AW827" s="27"/>
      <c r="AX827" s="240" t="s">
        <v>24</v>
      </c>
      <c r="AY827" s="44"/>
      <c r="AZ827" s="44" t="s">
        <v>24</v>
      </c>
      <c r="BA827" s="44"/>
      <c r="BB827" s="44" t="s">
        <v>24</v>
      </c>
      <c r="BC827" s="44"/>
      <c r="BD827" s="44" t="s">
        <v>24</v>
      </c>
      <c r="BE827" s="44"/>
      <c r="BF827" s="43"/>
      <c r="BG827" s="238" t="s">
        <v>24</v>
      </c>
      <c r="BH827" s="44" t="s">
        <v>24</v>
      </c>
      <c r="BI827" s="45" t="s">
        <v>24</v>
      </c>
      <c r="BJ827" s="35"/>
      <c r="BK827" s="50"/>
      <c r="BL827" s="240">
        <v>45786</v>
      </c>
      <c r="BM827" s="238">
        <v>8905</v>
      </c>
      <c r="BN827" s="238">
        <v>174</v>
      </c>
      <c r="BO827" s="238">
        <v>371</v>
      </c>
      <c r="BP827" s="87">
        <v>4</v>
      </c>
      <c r="BQ827" s="238">
        <v>6</v>
      </c>
      <c r="BR827" s="238">
        <v>5</v>
      </c>
      <c r="BS827" s="238">
        <v>3</v>
      </c>
      <c r="BT827" s="241" t="s">
        <v>143</v>
      </c>
      <c r="BU827" s="239">
        <v>1100</v>
      </c>
      <c r="BV827" s="44">
        <v>5500</v>
      </c>
      <c r="BW827" s="89">
        <v>0.31609195402298851</v>
      </c>
      <c r="BX827" s="35"/>
      <c r="BY827" s="27"/>
      <c r="BZ827" s="240">
        <v>45786</v>
      </c>
      <c r="CA827" s="238">
        <v>15636</v>
      </c>
      <c r="CB827" s="238">
        <v>113</v>
      </c>
      <c r="CC827" s="238">
        <v>906</v>
      </c>
      <c r="CD827" s="87">
        <v>2</v>
      </c>
      <c r="CE827" s="238">
        <v>9</v>
      </c>
      <c r="CF827" s="238">
        <v>1</v>
      </c>
      <c r="CG827" s="238">
        <v>0</v>
      </c>
      <c r="CH827" s="241" t="s">
        <v>128</v>
      </c>
      <c r="CI827" s="239">
        <v>800</v>
      </c>
      <c r="CJ827" s="44">
        <v>800</v>
      </c>
      <c r="CK827" s="89">
        <v>7.0796460176991149E-2</v>
      </c>
      <c r="CL827" s="35"/>
      <c r="CM827" s="27"/>
      <c r="CN827" s="240">
        <v>45786</v>
      </c>
      <c r="CO827" s="238">
        <v>15356</v>
      </c>
      <c r="CP827" s="238">
        <v>83</v>
      </c>
      <c r="CQ827" s="238">
        <v>669</v>
      </c>
      <c r="CR827" s="87">
        <v>1</v>
      </c>
      <c r="CS827" s="238">
        <v>17</v>
      </c>
      <c r="CT827" s="238">
        <v>1</v>
      </c>
      <c r="CU827" s="238">
        <v>0</v>
      </c>
      <c r="CV827" s="241" t="s">
        <v>125</v>
      </c>
      <c r="CW827" s="239">
        <v>726</v>
      </c>
      <c r="CX827" s="44">
        <v>726</v>
      </c>
      <c r="CY827" s="89">
        <v>8.7469879518072294E-2</v>
      </c>
      <c r="CZ827" s="35"/>
      <c r="DA827" s="58"/>
      <c r="DB827" s="240">
        <v>45786</v>
      </c>
      <c r="DC827" s="238">
        <v>5697</v>
      </c>
      <c r="DD827" s="238">
        <v>108</v>
      </c>
      <c r="DE827" s="238">
        <v>211</v>
      </c>
      <c r="DF827" s="87">
        <v>1</v>
      </c>
      <c r="DG827" s="238">
        <v>8</v>
      </c>
      <c r="DH827" s="238">
        <v>1</v>
      </c>
      <c r="DI827" s="43">
        <v>0</v>
      </c>
      <c r="DJ827" s="241" t="s">
        <v>76</v>
      </c>
      <c r="DK827" s="239">
        <v>748</v>
      </c>
      <c r="DL827" s="44">
        <v>748</v>
      </c>
      <c r="DM827" s="89">
        <v>6.9259259259259257E-2</v>
      </c>
      <c r="DN827" s="35"/>
      <c r="DO827" s="27"/>
      <c r="DP827" s="240">
        <v>45786</v>
      </c>
      <c r="DQ827" s="238">
        <v>15808</v>
      </c>
      <c r="DR827" s="238">
        <v>76</v>
      </c>
      <c r="DS827" s="238">
        <v>1146</v>
      </c>
      <c r="DT827" s="87">
        <v>4</v>
      </c>
      <c r="DU827" s="238">
        <v>11</v>
      </c>
      <c r="DV827" s="238">
        <v>5</v>
      </c>
      <c r="DW827" s="238">
        <v>2</v>
      </c>
      <c r="DX827" s="241" t="s">
        <v>91</v>
      </c>
      <c r="DY827" s="239">
        <v>770</v>
      </c>
      <c r="DZ827" s="44">
        <v>3850</v>
      </c>
      <c r="EA827" s="89">
        <v>0.50657894736842102</v>
      </c>
      <c r="EB827" s="35"/>
      <c r="EC827" s="27"/>
      <c r="ED827" s="240" t="s">
        <v>24</v>
      </c>
      <c r="EE827" s="247"/>
      <c r="EF827" s="44" t="s">
        <v>24</v>
      </c>
      <c r="EG827" s="44"/>
      <c r="EH827" s="44" t="s">
        <v>24</v>
      </c>
      <c r="EI827" s="44"/>
      <c r="EJ827" s="44" t="s">
        <v>24</v>
      </c>
      <c r="EK827" s="44"/>
      <c r="EL827" s="43"/>
      <c r="EM827" s="238" t="s">
        <v>24</v>
      </c>
      <c r="EN827" s="44" t="s">
        <v>24</v>
      </c>
      <c r="EO827" s="45" t="s">
        <v>24</v>
      </c>
      <c r="EP827" s="35"/>
      <c r="EQ827" s="27"/>
      <c r="ER827" s="240" t="s">
        <v>24</v>
      </c>
      <c r="ES827" s="247"/>
      <c r="ET827" s="44" t="s">
        <v>24</v>
      </c>
      <c r="EU827" s="44"/>
      <c r="EV827" s="44" t="s">
        <v>24</v>
      </c>
      <c r="EW827" s="44"/>
      <c r="EX827" s="44" t="s">
        <v>24</v>
      </c>
      <c r="EY827" s="44"/>
      <c r="EZ827" s="43"/>
      <c r="FA827" s="238" t="s">
        <v>24</v>
      </c>
      <c r="FB827" s="44" t="s">
        <v>24</v>
      </c>
      <c r="FC827" s="45" t="s">
        <v>24</v>
      </c>
      <c r="FD827" s="35"/>
      <c r="HW827" s="181"/>
      <c r="IY827" s="33"/>
      <c r="IZ827" s="240">
        <v>45786</v>
      </c>
      <c r="JA827" s="238">
        <v>4271</v>
      </c>
      <c r="JB827" s="255">
        <v>25</v>
      </c>
      <c r="JC827" s="238">
        <v>241</v>
      </c>
      <c r="JD827" s="87">
        <v>0</v>
      </c>
      <c r="JE827" s="238">
        <v>10</v>
      </c>
      <c r="JF827" s="238">
        <v>0</v>
      </c>
      <c r="JG827" s="238">
        <v>0</v>
      </c>
      <c r="JH827" s="241" t="s">
        <v>89</v>
      </c>
      <c r="JI827" s="239">
        <v>800</v>
      </c>
      <c r="JJ827" s="44">
        <v>0</v>
      </c>
      <c r="JK827" s="89">
        <v>0</v>
      </c>
      <c r="JL827" s="35"/>
      <c r="JM827" s="27"/>
      <c r="JN827" s="240">
        <v>45786</v>
      </c>
      <c r="JO827" s="238">
        <v>3157</v>
      </c>
      <c r="JP827" s="238">
        <v>27</v>
      </c>
      <c r="JQ827" s="238">
        <v>100</v>
      </c>
      <c r="JR827" s="87">
        <v>0</v>
      </c>
      <c r="JS827" s="238">
        <v>25</v>
      </c>
      <c r="JT827" s="238">
        <v>1</v>
      </c>
      <c r="JU827" s="238">
        <v>0</v>
      </c>
      <c r="JV827" s="241" t="s">
        <v>23</v>
      </c>
      <c r="JW827" s="239">
        <v>1100</v>
      </c>
      <c r="JX827" s="44">
        <v>1100</v>
      </c>
      <c r="JY827" s="89">
        <v>0.40740740740740738</v>
      </c>
      <c r="JZ827" s="35"/>
      <c r="KA827" s="245"/>
      <c r="KB827" s="240">
        <v>45786</v>
      </c>
      <c r="KC827" s="238">
        <v>2070</v>
      </c>
      <c r="KD827" s="238">
        <v>52</v>
      </c>
      <c r="KE827" s="238">
        <v>124</v>
      </c>
      <c r="KF827" s="87">
        <v>1</v>
      </c>
      <c r="KG827" s="238">
        <v>2</v>
      </c>
      <c r="KH827" s="238">
        <v>2</v>
      </c>
      <c r="KI827" s="238">
        <v>7</v>
      </c>
      <c r="KJ827" s="241" t="s">
        <v>143</v>
      </c>
      <c r="KK827" s="239">
        <v>1100</v>
      </c>
      <c r="KL827" s="44">
        <v>2200</v>
      </c>
      <c r="KM827" s="89">
        <v>0.42307692307692307</v>
      </c>
      <c r="KN827" s="35"/>
      <c r="KO827" s="27"/>
      <c r="KP827" s="240">
        <v>45786</v>
      </c>
      <c r="KQ827" s="238">
        <v>2469</v>
      </c>
      <c r="KR827" s="238">
        <v>63</v>
      </c>
      <c r="KS827" s="238">
        <v>88</v>
      </c>
      <c r="KT827" s="87">
        <v>1</v>
      </c>
      <c r="KU827" s="238">
        <v>18</v>
      </c>
      <c r="KV827" s="238">
        <v>1</v>
      </c>
      <c r="KW827" s="238">
        <v>0</v>
      </c>
      <c r="KX827" s="241" t="s">
        <v>70</v>
      </c>
      <c r="KY827" s="239">
        <v>1034</v>
      </c>
      <c r="KZ827" s="44">
        <v>1034</v>
      </c>
      <c r="LA827" s="89">
        <v>0.16412698412698412</v>
      </c>
      <c r="LB827" s="35"/>
      <c r="LC827" s="27"/>
      <c r="LD827" s="74"/>
      <c r="LE827" s="75"/>
      <c r="LF827" s="75"/>
      <c r="LG827" s="75">
        <v>1165</v>
      </c>
      <c r="LH827" s="75">
        <v>0</v>
      </c>
      <c r="LI827" s="43">
        <v>2</v>
      </c>
      <c r="LJ827" s="75">
        <v>0</v>
      </c>
      <c r="LK827" s="75">
        <v>0</v>
      </c>
      <c r="LL827" s="77" t="s">
        <v>123</v>
      </c>
      <c r="LM827" s="251">
        <v>1000</v>
      </c>
      <c r="LN827" s="75">
        <v>0</v>
      </c>
      <c r="LO827" s="79"/>
      <c r="LP827" s="35"/>
      <c r="LQ827" s="27"/>
      <c r="LR827" s="240" t="s">
        <v>24</v>
      </c>
      <c r="LS827" s="247"/>
      <c r="LT827" s="44" t="s">
        <v>24</v>
      </c>
      <c r="LU827" s="44"/>
      <c r="LV827" s="44" t="s">
        <v>24</v>
      </c>
      <c r="LW827" s="44"/>
      <c r="LX827" s="44" t="s">
        <v>24</v>
      </c>
      <c r="LY827" s="44"/>
      <c r="LZ827" s="43"/>
      <c r="MA827" s="238" t="s">
        <v>24</v>
      </c>
      <c r="MB827" s="44" t="s">
        <v>24</v>
      </c>
      <c r="MC827" s="45" t="s">
        <v>24</v>
      </c>
      <c r="MD827" s="35"/>
      <c r="ME827" s="27"/>
      <c r="MF827" s="240" t="s">
        <v>24</v>
      </c>
      <c r="MG827" s="247"/>
      <c r="MH827" s="44" t="s">
        <v>24</v>
      </c>
      <c r="MI827" s="44"/>
      <c r="MJ827" s="44" t="s">
        <v>24</v>
      </c>
      <c r="MK827" s="44"/>
      <c r="ML827" s="44" t="s">
        <v>24</v>
      </c>
      <c r="MM827" s="44"/>
      <c r="MN827" s="43"/>
      <c r="MO827" s="238" t="s">
        <v>24</v>
      </c>
      <c r="MP827" s="44" t="s">
        <v>24</v>
      </c>
      <c r="MQ827" s="45" t="s">
        <v>24</v>
      </c>
      <c r="MR827" s="35"/>
      <c r="MS827" s="27"/>
      <c r="MT827" s="240" t="s">
        <v>24</v>
      </c>
      <c r="MU827" s="247"/>
      <c r="MV827" s="44" t="s">
        <v>24</v>
      </c>
      <c r="MW827" s="44"/>
      <c r="MX827" s="44" t="s">
        <v>24</v>
      </c>
      <c r="MY827" s="44"/>
      <c r="MZ827" s="44" t="s">
        <v>24</v>
      </c>
      <c r="NA827" s="44"/>
      <c r="NB827" s="43"/>
      <c r="NC827" s="238" t="s">
        <v>24</v>
      </c>
      <c r="ND827" s="44" t="s">
        <v>24</v>
      </c>
      <c r="NE827" s="45" t="s">
        <v>24</v>
      </c>
      <c r="NF827" s="35"/>
      <c r="NG827" s="27"/>
      <c r="NH827" s="240" t="s">
        <v>24</v>
      </c>
      <c r="NI827" s="247"/>
      <c r="NJ827" s="44" t="s">
        <v>24</v>
      </c>
      <c r="NK827" s="44"/>
      <c r="NL827" s="44" t="s">
        <v>24</v>
      </c>
      <c r="NM827" s="44"/>
      <c r="NN827" s="44" t="s">
        <v>24</v>
      </c>
      <c r="NO827" s="44"/>
      <c r="NP827" s="43"/>
      <c r="NQ827" s="238" t="s">
        <v>24</v>
      </c>
      <c r="NR827" s="44" t="s">
        <v>24</v>
      </c>
      <c r="NS827" s="45" t="s">
        <v>24</v>
      </c>
      <c r="NT827" s="35"/>
    </row>
    <row r="828" spans="1:384" ht="15.75" thickTop="1" x14ac:dyDescent="0.2">
      <c r="A828" s="38"/>
      <c r="B828" s="39"/>
      <c r="C828" s="40"/>
      <c r="D828" s="40"/>
      <c r="E828" s="40"/>
      <c r="F828" s="140"/>
      <c r="G828" s="140"/>
      <c r="H828" s="42"/>
      <c r="I828" s="44"/>
      <c r="J828" s="44" t="s">
        <v>24</v>
      </c>
      <c r="K828" s="44"/>
      <c r="L828" s="44" t="s">
        <v>24</v>
      </c>
      <c r="M828" s="44"/>
      <c r="N828" s="44" t="s">
        <v>24</v>
      </c>
      <c r="O828" s="44"/>
      <c r="P828" s="43"/>
      <c r="Q828" s="238" t="s">
        <v>24</v>
      </c>
      <c r="R828" s="44" t="s">
        <v>24</v>
      </c>
      <c r="S828" s="45" t="s">
        <v>24</v>
      </c>
      <c r="T828" s="35"/>
      <c r="U828" s="27"/>
      <c r="V828" s="46"/>
      <c r="W828" s="247"/>
      <c r="X828" s="44" t="s">
        <v>24</v>
      </c>
      <c r="Y828" s="44"/>
      <c r="Z828" s="44" t="s">
        <v>24</v>
      </c>
      <c r="AA828" s="44"/>
      <c r="AB828" s="44" t="s">
        <v>24</v>
      </c>
      <c r="AC828" s="44"/>
      <c r="AD828" s="44"/>
      <c r="AE828" s="44"/>
      <c r="AF828" s="44" t="s">
        <v>24</v>
      </c>
      <c r="AG828" s="45" t="s">
        <v>24</v>
      </c>
      <c r="AH828" s="35"/>
      <c r="AI828" s="27"/>
      <c r="AJ828" s="46"/>
      <c r="AK828" s="44"/>
      <c r="AL828" s="44" t="s">
        <v>24</v>
      </c>
      <c r="AM828" s="44"/>
      <c r="AN828" s="44" t="s">
        <v>24</v>
      </c>
      <c r="AO828" s="44"/>
      <c r="AP828" s="44" t="s">
        <v>24</v>
      </c>
      <c r="AQ828" s="44"/>
      <c r="AR828" s="44"/>
      <c r="AS828" s="44"/>
      <c r="AT828" s="44" t="s">
        <v>24</v>
      </c>
      <c r="AU828" s="45" t="s">
        <v>24</v>
      </c>
      <c r="AV828" s="35"/>
      <c r="AW828" s="27"/>
      <c r="AX828" s="46"/>
      <c r="AY828" s="44"/>
      <c r="AZ828" s="44" t="s">
        <v>24</v>
      </c>
      <c r="BA828" s="44"/>
      <c r="BB828" s="44" t="s">
        <v>24</v>
      </c>
      <c r="BC828" s="44"/>
      <c r="BD828" s="44" t="s">
        <v>24</v>
      </c>
      <c r="BE828" s="44"/>
      <c r="BF828" s="44"/>
      <c r="BG828" s="44"/>
      <c r="BH828" s="44" t="s">
        <v>24</v>
      </c>
      <c r="BI828" s="45" t="s">
        <v>24</v>
      </c>
      <c r="BJ828" s="35"/>
      <c r="BK828" s="50"/>
      <c r="BL828" s="46"/>
      <c r="BM828" s="44">
        <v>7997</v>
      </c>
      <c r="BN828" s="44">
        <v>51</v>
      </c>
      <c r="BO828" s="44">
        <v>233</v>
      </c>
      <c r="BP828" s="44">
        <v>2</v>
      </c>
      <c r="BQ828" s="44">
        <v>25</v>
      </c>
      <c r="BR828" s="44">
        <v>2</v>
      </c>
      <c r="BS828" s="43">
        <v>2</v>
      </c>
      <c r="BT828" s="106" t="s">
        <v>23</v>
      </c>
      <c r="BU828" s="247">
        <v>1000</v>
      </c>
      <c r="BV828" s="43">
        <v>2000</v>
      </c>
      <c r="BW828" s="45">
        <v>0.39215686274509803</v>
      </c>
      <c r="BX828" s="35"/>
      <c r="BY828" s="27"/>
      <c r="BZ828" s="46"/>
      <c r="CA828" s="44">
        <v>17869</v>
      </c>
      <c r="CB828" s="44">
        <v>91</v>
      </c>
      <c r="CC828" s="44">
        <v>1005</v>
      </c>
      <c r="CD828" s="44">
        <v>2</v>
      </c>
      <c r="CE828" s="44">
        <v>9</v>
      </c>
      <c r="CF828" s="44">
        <v>3</v>
      </c>
      <c r="CG828" s="43">
        <v>0</v>
      </c>
      <c r="CH828" s="106" t="s">
        <v>97</v>
      </c>
      <c r="CI828" s="247">
        <v>800</v>
      </c>
      <c r="CJ828" s="43">
        <v>2400</v>
      </c>
      <c r="CK828" s="45">
        <v>0.26373626373626374</v>
      </c>
      <c r="CL828" s="35"/>
      <c r="CM828" s="27"/>
      <c r="CN828" s="46"/>
      <c r="CO828" s="44">
        <v>13763</v>
      </c>
      <c r="CP828" s="44">
        <v>44</v>
      </c>
      <c r="CQ828" s="44">
        <v>534</v>
      </c>
      <c r="CR828" s="44">
        <v>2</v>
      </c>
      <c r="CS828" s="44">
        <v>8</v>
      </c>
      <c r="CT828" s="44">
        <v>3</v>
      </c>
      <c r="CU828" s="43">
        <v>0</v>
      </c>
      <c r="CV828" s="106" t="s">
        <v>75</v>
      </c>
      <c r="CW828" s="247">
        <v>760</v>
      </c>
      <c r="CX828" s="43">
        <v>2280</v>
      </c>
      <c r="CY828" s="45">
        <v>0.51818181818181819</v>
      </c>
      <c r="CZ828" s="35" t="s">
        <v>146</v>
      </c>
      <c r="DA828" s="58"/>
      <c r="DB828" s="46"/>
      <c r="DC828" s="44">
        <v>5664</v>
      </c>
      <c r="DD828" s="44">
        <v>70</v>
      </c>
      <c r="DE828" s="44">
        <v>188</v>
      </c>
      <c r="DF828" s="44">
        <v>1</v>
      </c>
      <c r="DG828" s="44">
        <v>10</v>
      </c>
      <c r="DH828" s="44">
        <v>1</v>
      </c>
      <c r="DI828" s="44">
        <v>0</v>
      </c>
      <c r="DJ828" s="106" t="s">
        <v>88</v>
      </c>
      <c r="DK828" s="247">
        <v>1100</v>
      </c>
      <c r="DL828" s="43">
        <v>1100</v>
      </c>
      <c r="DM828" s="45">
        <v>0.15714285714285714</v>
      </c>
      <c r="DN828" s="35"/>
      <c r="DO828" s="27"/>
      <c r="DP828" s="46"/>
      <c r="DQ828" s="44">
        <v>14605</v>
      </c>
      <c r="DR828" s="44">
        <v>66</v>
      </c>
      <c r="DS828" s="44">
        <v>1057</v>
      </c>
      <c r="DT828" s="44">
        <v>7</v>
      </c>
      <c r="DU828" s="44">
        <v>3</v>
      </c>
      <c r="DV828" s="44">
        <v>7</v>
      </c>
      <c r="DW828" s="43">
        <v>6</v>
      </c>
      <c r="DX828" s="106" t="s">
        <v>143</v>
      </c>
      <c r="DY828" s="247">
        <v>1100</v>
      </c>
      <c r="DZ828" s="43">
        <v>7700</v>
      </c>
      <c r="EA828" s="45">
        <v>1.1666666666666667</v>
      </c>
      <c r="EB828" s="35" t="s">
        <v>147</v>
      </c>
      <c r="EC828" s="27"/>
      <c r="ED828" s="46"/>
      <c r="EE828" s="247"/>
      <c r="EF828" s="44" t="s">
        <v>24</v>
      </c>
      <c r="EG828" s="44"/>
      <c r="EH828" s="44" t="s">
        <v>24</v>
      </c>
      <c r="EI828" s="44"/>
      <c r="EJ828" s="44" t="s">
        <v>24</v>
      </c>
      <c r="EK828" s="44"/>
      <c r="EL828" s="44"/>
      <c r="EM828" s="44"/>
      <c r="EN828" s="44" t="s">
        <v>24</v>
      </c>
      <c r="EO828" s="45" t="s">
        <v>24</v>
      </c>
      <c r="EP828" s="35"/>
      <c r="EQ828" s="27"/>
      <c r="ER828" s="46"/>
      <c r="ES828" s="247"/>
      <c r="ET828" s="44" t="s">
        <v>24</v>
      </c>
      <c r="EU828" s="44"/>
      <c r="EV828" s="44" t="s">
        <v>24</v>
      </c>
      <c r="EW828" s="44"/>
      <c r="EX828" s="44" t="s">
        <v>24</v>
      </c>
      <c r="EY828" s="44"/>
      <c r="EZ828" s="44"/>
      <c r="FA828" s="44"/>
      <c r="FB828" s="44" t="s">
        <v>24</v>
      </c>
      <c r="FC828" s="45" t="s">
        <v>24</v>
      </c>
      <c r="FD828" s="35"/>
      <c r="HW828" s="181"/>
      <c r="IY828" s="33"/>
      <c r="IZ828" s="46"/>
      <c r="JA828" s="44">
        <v>2390</v>
      </c>
      <c r="JB828" s="44">
        <v>63</v>
      </c>
      <c r="JC828" s="44">
        <v>69</v>
      </c>
      <c r="JD828" s="44">
        <v>2</v>
      </c>
      <c r="JE828" s="44">
        <v>22</v>
      </c>
      <c r="JF828" s="44">
        <v>2</v>
      </c>
      <c r="JG828" s="44">
        <v>0</v>
      </c>
      <c r="JH828" s="106" t="s">
        <v>91</v>
      </c>
      <c r="JI828" s="247">
        <v>770</v>
      </c>
      <c r="JJ828" s="43">
        <v>1540</v>
      </c>
      <c r="JK828" s="45">
        <v>0.24444444444444444</v>
      </c>
      <c r="JL828" s="35"/>
      <c r="JM828" s="27"/>
      <c r="JN828" s="46"/>
      <c r="JO828" s="44">
        <v>2931</v>
      </c>
      <c r="JP828" s="44">
        <v>34</v>
      </c>
      <c r="JQ828" s="44">
        <v>71</v>
      </c>
      <c r="JR828" s="44">
        <v>1</v>
      </c>
      <c r="JS828" s="44">
        <v>8</v>
      </c>
      <c r="JT828" s="44">
        <v>1</v>
      </c>
      <c r="JU828" s="44">
        <v>0</v>
      </c>
      <c r="JV828" s="106" t="s">
        <v>76</v>
      </c>
      <c r="JW828" s="247">
        <v>900</v>
      </c>
      <c r="JX828" s="43">
        <v>900</v>
      </c>
      <c r="JY828" s="45">
        <v>0.26470588235294118</v>
      </c>
      <c r="JZ828" s="35"/>
      <c r="KA828" s="245"/>
      <c r="KB828" s="46"/>
      <c r="KC828" s="44">
        <v>1853</v>
      </c>
      <c r="KD828" s="44">
        <v>92</v>
      </c>
      <c r="KE828" s="44">
        <v>68</v>
      </c>
      <c r="KF828" s="44">
        <v>3</v>
      </c>
      <c r="KG828" s="44">
        <v>18</v>
      </c>
      <c r="KH828" s="44">
        <v>3</v>
      </c>
      <c r="KI828" s="44">
        <v>4</v>
      </c>
      <c r="KJ828" s="106" t="s">
        <v>21</v>
      </c>
      <c r="KK828" s="247">
        <v>726</v>
      </c>
      <c r="KL828" s="43">
        <v>2178</v>
      </c>
      <c r="KM828" s="45">
        <v>0.23673913043478262</v>
      </c>
      <c r="KN828" s="35"/>
      <c r="KO828" s="27"/>
      <c r="KP828" s="46"/>
      <c r="KQ828" s="44">
        <v>2445</v>
      </c>
      <c r="KR828" s="205">
        <v>28</v>
      </c>
      <c r="KS828" s="44">
        <v>56</v>
      </c>
      <c r="KT828" s="44">
        <v>1</v>
      </c>
      <c r="KU828" s="44">
        <v>14</v>
      </c>
      <c r="KV828" s="44">
        <v>1</v>
      </c>
      <c r="KW828" s="44">
        <v>0</v>
      </c>
      <c r="KX828" s="106" t="s">
        <v>81</v>
      </c>
      <c r="KY828" s="247">
        <v>1200</v>
      </c>
      <c r="KZ828" s="43">
        <v>1200</v>
      </c>
      <c r="LA828" s="45">
        <v>0.42857142857142855</v>
      </c>
      <c r="LB828" s="35"/>
      <c r="LC828" s="27"/>
      <c r="LD828" s="240">
        <v>45792</v>
      </c>
      <c r="LE828" s="238">
        <v>64955</v>
      </c>
      <c r="LF828" s="254">
        <v>15</v>
      </c>
      <c r="LG828" s="238">
        <v>444</v>
      </c>
      <c r="LH828" s="238">
        <v>0</v>
      </c>
      <c r="LI828" s="43">
        <v>2</v>
      </c>
      <c r="LJ828" s="87">
        <v>0</v>
      </c>
      <c r="LK828" s="238">
        <v>0</v>
      </c>
      <c r="LL828" s="246" t="s">
        <v>68</v>
      </c>
      <c r="LM828" s="239">
        <v>1000</v>
      </c>
      <c r="LN828" s="87">
        <v>0</v>
      </c>
      <c r="LO828" s="242"/>
      <c r="LP828" s="35"/>
      <c r="LQ828" s="27"/>
      <c r="LR828" s="46"/>
      <c r="LS828" s="247"/>
      <c r="LT828" s="44" t="s">
        <v>24</v>
      </c>
      <c r="LU828" s="44"/>
      <c r="LV828" s="44" t="s">
        <v>24</v>
      </c>
      <c r="LW828" s="44"/>
      <c r="LX828" s="44" t="s">
        <v>24</v>
      </c>
      <c r="LY828" s="44"/>
      <c r="LZ828" s="44"/>
      <c r="MA828" s="44"/>
      <c r="MB828" s="44" t="s">
        <v>24</v>
      </c>
      <c r="MC828" s="45" t="s">
        <v>24</v>
      </c>
      <c r="MD828" s="35"/>
      <c r="ME828" s="27"/>
      <c r="MF828" s="46"/>
      <c r="MG828" s="247"/>
      <c r="MH828" s="44" t="s">
        <v>24</v>
      </c>
      <c r="MI828" s="44"/>
      <c r="MJ828" s="44" t="s">
        <v>24</v>
      </c>
      <c r="MK828" s="44"/>
      <c r="ML828" s="44" t="s">
        <v>24</v>
      </c>
      <c r="MM828" s="44"/>
      <c r="MN828" s="44"/>
      <c r="MO828" s="44"/>
      <c r="MP828" s="44" t="s">
        <v>24</v>
      </c>
      <c r="MQ828" s="45" t="s">
        <v>24</v>
      </c>
      <c r="MR828" s="35"/>
      <c r="MS828" s="27"/>
      <c r="MT828" s="46"/>
      <c r="MU828" s="247"/>
      <c r="MV828" s="44" t="s">
        <v>24</v>
      </c>
      <c r="MW828" s="44"/>
      <c r="MX828" s="44" t="s">
        <v>24</v>
      </c>
      <c r="MY828" s="44"/>
      <c r="MZ828" s="44" t="s">
        <v>24</v>
      </c>
      <c r="NA828" s="44"/>
      <c r="NB828" s="44"/>
      <c r="NC828" s="44"/>
      <c r="ND828" s="44" t="s">
        <v>24</v>
      </c>
      <c r="NE828" s="45" t="s">
        <v>24</v>
      </c>
      <c r="NF828" s="35"/>
      <c r="NG828" s="27"/>
      <c r="NH828" s="46"/>
      <c r="NI828" s="247"/>
      <c r="NJ828" s="44" t="s">
        <v>24</v>
      </c>
      <c r="NK828" s="44"/>
      <c r="NL828" s="44" t="s">
        <v>24</v>
      </c>
      <c r="NM828" s="44"/>
      <c r="NN828" s="44" t="s">
        <v>24</v>
      </c>
      <c r="NO828" s="44"/>
      <c r="NP828" s="44"/>
      <c r="NQ828" s="44"/>
      <c r="NR828" s="44" t="s">
        <v>24</v>
      </c>
      <c r="NS828" s="45" t="s">
        <v>24</v>
      </c>
      <c r="NT828" s="35"/>
    </row>
    <row r="829" spans="1:384" x14ac:dyDescent="0.2">
      <c r="A829" s="38"/>
      <c r="B829" s="39"/>
      <c r="C829" s="40"/>
      <c r="D829" s="40"/>
      <c r="E829" s="40"/>
      <c r="F829" s="140"/>
      <c r="G829" s="140"/>
      <c r="H829" s="42"/>
      <c r="I829" s="44"/>
      <c r="J829" s="44" t="s">
        <v>24</v>
      </c>
      <c r="K829" s="44"/>
      <c r="L829" s="44" t="s">
        <v>24</v>
      </c>
      <c r="M829" s="44"/>
      <c r="N829" s="44" t="s">
        <v>24</v>
      </c>
      <c r="O829" s="44"/>
      <c r="P829" s="43"/>
      <c r="Q829" s="238" t="s">
        <v>24</v>
      </c>
      <c r="R829" s="44" t="s">
        <v>24</v>
      </c>
      <c r="S829" s="45" t="s">
        <v>24</v>
      </c>
      <c r="T829" s="35"/>
      <c r="U829" s="27"/>
      <c r="V829" s="46"/>
      <c r="W829" s="247"/>
      <c r="X829" s="44" t="s">
        <v>24</v>
      </c>
      <c r="Y829" s="44"/>
      <c r="Z829" s="44" t="s">
        <v>24</v>
      </c>
      <c r="AA829" s="44"/>
      <c r="AB829" s="44" t="s">
        <v>24</v>
      </c>
      <c r="AC829" s="44"/>
      <c r="AD829" s="44"/>
      <c r="AE829" s="44"/>
      <c r="AF829" s="44" t="s">
        <v>24</v>
      </c>
      <c r="AG829" s="45" t="s">
        <v>24</v>
      </c>
      <c r="AH829" s="35"/>
      <c r="AI829" s="27"/>
      <c r="AJ829" s="46"/>
      <c r="AK829" s="44"/>
      <c r="AL829" s="44" t="s">
        <v>24</v>
      </c>
      <c r="AM829" s="44"/>
      <c r="AN829" s="44" t="s">
        <v>24</v>
      </c>
      <c r="AO829" s="44"/>
      <c r="AP829" s="44" t="s">
        <v>24</v>
      </c>
      <c r="AQ829" s="44"/>
      <c r="AR829" s="44"/>
      <c r="AS829" s="44"/>
      <c r="AT829" s="44" t="s">
        <v>24</v>
      </c>
      <c r="AU829" s="45" t="s">
        <v>24</v>
      </c>
      <c r="AV829" s="35"/>
      <c r="AW829" s="27"/>
      <c r="AX829" s="46"/>
      <c r="AY829" s="44"/>
      <c r="AZ829" s="44" t="s">
        <v>24</v>
      </c>
      <c r="BA829" s="44"/>
      <c r="BB829" s="44" t="s">
        <v>24</v>
      </c>
      <c r="BC829" s="44"/>
      <c r="BD829" s="44" t="s">
        <v>24</v>
      </c>
      <c r="BE829" s="44"/>
      <c r="BF829" s="44"/>
      <c r="BG829" s="44"/>
      <c r="BH829" s="44" t="s">
        <v>24</v>
      </c>
      <c r="BI829" s="45" t="s">
        <v>24</v>
      </c>
      <c r="BJ829" s="35"/>
      <c r="BK829" s="50"/>
      <c r="BL829" s="46"/>
      <c r="BM829" s="44">
        <v>8383</v>
      </c>
      <c r="BN829" s="44">
        <v>59</v>
      </c>
      <c r="BO829" s="44">
        <v>493</v>
      </c>
      <c r="BP829" s="44">
        <v>6</v>
      </c>
      <c r="BQ829" s="44">
        <v>34</v>
      </c>
      <c r="BR829" s="44">
        <v>6</v>
      </c>
      <c r="BS829" s="25">
        <v>0</v>
      </c>
      <c r="BT829" s="60" t="s">
        <v>49</v>
      </c>
      <c r="BU829" s="247">
        <v>800</v>
      </c>
      <c r="BV829" s="44">
        <v>4800</v>
      </c>
      <c r="BW829" s="45">
        <v>0.81355932203389836</v>
      </c>
      <c r="BX829" s="35"/>
      <c r="BY829" s="27"/>
      <c r="BZ829" s="46"/>
      <c r="CA829" s="44">
        <v>14758</v>
      </c>
      <c r="CB829" s="44">
        <v>46</v>
      </c>
      <c r="CC829" s="44">
        <v>1753</v>
      </c>
      <c r="CD829" s="44">
        <v>7</v>
      </c>
      <c r="CE829" s="44">
        <v>40</v>
      </c>
      <c r="CF829" s="44">
        <v>6</v>
      </c>
      <c r="CG829" s="25">
        <v>0</v>
      </c>
      <c r="CH829" s="60" t="s">
        <v>98</v>
      </c>
      <c r="CI829" s="247">
        <v>165</v>
      </c>
      <c r="CJ829" s="44">
        <v>990</v>
      </c>
      <c r="CK829" s="45">
        <v>0.21521739130434783</v>
      </c>
      <c r="CL829" s="35"/>
      <c r="CM829" s="27"/>
      <c r="CN829" s="46"/>
      <c r="CO829" s="44">
        <v>17926</v>
      </c>
      <c r="CP829" s="44">
        <v>88</v>
      </c>
      <c r="CQ829" s="44">
        <v>825</v>
      </c>
      <c r="CR829" s="44">
        <v>8</v>
      </c>
      <c r="CS829" s="44">
        <v>55</v>
      </c>
      <c r="CT829" s="44">
        <v>10</v>
      </c>
      <c r="CU829" s="25">
        <v>0</v>
      </c>
      <c r="CV829" s="60" t="s">
        <v>79</v>
      </c>
      <c r="CW829" s="247">
        <v>0</v>
      </c>
      <c r="CX829" s="44">
        <v>0</v>
      </c>
      <c r="CY829" s="45">
        <v>0</v>
      </c>
      <c r="CZ829" s="35"/>
      <c r="DA829" s="58"/>
      <c r="DB829" s="46"/>
      <c r="DC829" s="44">
        <v>5389</v>
      </c>
      <c r="DD829" s="44">
        <v>109</v>
      </c>
      <c r="DE829" s="44">
        <v>300</v>
      </c>
      <c r="DF829" s="44">
        <v>10</v>
      </c>
      <c r="DG829" s="44">
        <v>40</v>
      </c>
      <c r="DH829" s="44">
        <v>10</v>
      </c>
      <c r="DI829" s="44">
        <v>0</v>
      </c>
      <c r="DJ829" s="60" t="s">
        <v>99</v>
      </c>
      <c r="DK829" s="247">
        <v>187</v>
      </c>
      <c r="DL829" s="44">
        <v>1870</v>
      </c>
      <c r="DM829" s="45">
        <v>0.17155963302752295</v>
      </c>
      <c r="DN829" s="35"/>
      <c r="DO829" s="27"/>
      <c r="DP829" s="46"/>
      <c r="DQ829" s="44">
        <v>11252</v>
      </c>
      <c r="DR829" s="205">
        <v>27</v>
      </c>
      <c r="DS829" s="44">
        <v>1307</v>
      </c>
      <c r="DT829" s="44">
        <v>3</v>
      </c>
      <c r="DU829" s="44">
        <v>13</v>
      </c>
      <c r="DV829" s="44">
        <v>3</v>
      </c>
      <c r="DW829" s="25">
        <v>3</v>
      </c>
      <c r="DX829" s="60" t="s">
        <v>125</v>
      </c>
      <c r="DY829" s="247">
        <v>726</v>
      </c>
      <c r="DZ829" s="44">
        <v>2178</v>
      </c>
      <c r="EA829" s="45">
        <v>0.80666666666666664</v>
      </c>
      <c r="EB829" s="35" t="s">
        <v>94</v>
      </c>
      <c r="EC829" s="27"/>
      <c r="ED829" s="46"/>
      <c r="EE829" s="247"/>
      <c r="EF829" s="44" t="s">
        <v>24</v>
      </c>
      <c r="EG829" s="44"/>
      <c r="EH829" s="44" t="s">
        <v>24</v>
      </c>
      <c r="EI829" s="44"/>
      <c r="EJ829" s="44" t="s">
        <v>24</v>
      </c>
      <c r="EK829" s="44"/>
      <c r="EL829" s="44"/>
      <c r="EM829" s="44"/>
      <c r="EN829" s="44" t="s">
        <v>24</v>
      </c>
      <c r="EO829" s="45" t="s">
        <v>24</v>
      </c>
      <c r="EP829" s="35"/>
      <c r="EQ829" s="27"/>
      <c r="ER829" s="46"/>
      <c r="ES829" s="247"/>
      <c r="ET829" s="44" t="s">
        <v>24</v>
      </c>
      <c r="EU829" s="44"/>
      <c r="EV829" s="44" t="s">
        <v>24</v>
      </c>
      <c r="EW829" s="44"/>
      <c r="EX829" s="44" t="s">
        <v>24</v>
      </c>
      <c r="EY829" s="44"/>
      <c r="EZ829" s="44"/>
      <c r="FA829" s="44"/>
      <c r="FB829" s="44" t="s">
        <v>24</v>
      </c>
      <c r="FC829" s="45" t="s">
        <v>24</v>
      </c>
      <c r="FD829" s="35"/>
      <c r="HW829" s="181"/>
      <c r="IY829" s="33"/>
      <c r="IZ829" s="46"/>
      <c r="JA829" s="44">
        <v>2102</v>
      </c>
      <c r="JB829" s="44">
        <v>46</v>
      </c>
      <c r="JC829" s="44">
        <v>72</v>
      </c>
      <c r="JD829" s="44">
        <v>1</v>
      </c>
      <c r="JE829" s="44">
        <v>23</v>
      </c>
      <c r="JF829" s="44">
        <v>1</v>
      </c>
      <c r="JG829" s="44">
        <v>0</v>
      </c>
      <c r="JH829" s="60" t="s">
        <v>64</v>
      </c>
      <c r="JI829" s="247">
        <v>673</v>
      </c>
      <c r="JJ829" s="44">
        <v>673</v>
      </c>
      <c r="JK829" s="45">
        <v>0.14630434782608695</v>
      </c>
      <c r="JL829" s="35"/>
      <c r="JM829" s="27"/>
      <c r="JN829" s="46"/>
      <c r="JO829" s="44">
        <v>1873</v>
      </c>
      <c r="JP829" s="44">
        <v>32</v>
      </c>
      <c r="JQ829" s="44">
        <v>85</v>
      </c>
      <c r="JR829" s="44">
        <v>3</v>
      </c>
      <c r="JS829" s="44">
        <v>38</v>
      </c>
      <c r="JT829" s="44">
        <v>3</v>
      </c>
      <c r="JU829" s="44">
        <v>0</v>
      </c>
      <c r="JV829" s="60" t="s">
        <v>145</v>
      </c>
      <c r="JW829" s="247">
        <v>165</v>
      </c>
      <c r="JX829" s="44">
        <v>495</v>
      </c>
      <c r="JY829" s="45">
        <v>0.15468750000000001</v>
      </c>
      <c r="JZ829" s="35"/>
      <c r="KA829" s="245"/>
      <c r="KB829" s="46"/>
      <c r="KC829" s="44">
        <v>2577</v>
      </c>
      <c r="KD829" s="44">
        <v>51</v>
      </c>
      <c r="KE829" s="44">
        <v>180</v>
      </c>
      <c r="KF829" s="44">
        <v>13</v>
      </c>
      <c r="KG829" s="44">
        <v>250</v>
      </c>
      <c r="KH829" s="44">
        <v>30</v>
      </c>
      <c r="KI829" s="44">
        <v>0</v>
      </c>
      <c r="KJ829" s="60" t="s">
        <v>87</v>
      </c>
      <c r="KK829" s="247">
        <v>120</v>
      </c>
      <c r="KL829" s="44">
        <v>3600</v>
      </c>
      <c r="KM829" s="45">
        <v>0.70588235294117652</v>
      </c>
      <c r="KN829" s="35"/>
      <c r="KO829" s="27"/>
      <c r="KP829" s="46"/>
      <c r="KQ829" s="44">
        <v>3211</v>
      </c>
      <c r="KR829" s="44">
        <v>70</v>
      </c>
      <c r="KS829" s="44">
        <v>153</v>
      </c>
      <c r="KT829" s="44">
        <v>4</v>
      </c>
      <c r="KU829" s="44">
        <v>16</v>
      </c>
      <c r="KV829" s="44">
        <v>3</v>
      </c>
      <c r="KW829" s="44">
        <v>0</v>
      </c>
      <c r="KX829" s="60" t="s">
        <v>26</v>
      </c>
      <c r="KY829" s="247">
        <v>189</v>
      </c>
      <c r="KZ829" s="44">
        <v>567</v>
      </c>
      <c r="LA829" s="45">
        <v>8.1000000000000003E-2</v>
      </c>
      <c r="LB829" s="35"/>
      <c r="LC829" s="27"/>
      <c r="LD829" s="46"/>
      <c r="LE829" s="44"/>
      <c r="LF829" s="44"/>
      <c r="LG829" s="44">
        <v>529</v>
      </c>
      <c r="LH829" s="44">
        <v>0</v>
      </c>
      <c r="LI829" s="43">
        <v>2</v>
      </c>
      <c r="LJ829" s="44">
        <v>0</v>
      </c>
      <c r="LK829" s="44">
        <v>0</v>
      </c>
      <c r="LL829" s="72" t="s">
        <v>124</v>
      </c>
      <c r="LM829" s="247">
        <v>1000</v>
      </c>
      <c r="LN829" s="44">
        <v>0</v>
      </c>
      <c r="LO829" s="45"/>
      <c r="LP829" s="35"/>
      <c r="LQ829" s="27"/>
      <c r="LR829" s="46"/>
      <c r="LS829" s="247"/>
      <c r="LT829" s="44" t="s">
        <v>24</v>
      </c>
      <c r="LU829" s="44"/>
      <c r="LV829" s="44" t="s">
        <v>24</v>
      </c>
      <c r="LW829" s="44"/>
      <c r="LX829" s="44" t="s">
        <v>24</v>
      </c>
      <c r="LY829" s="44"/>
      <c r="LZ829" s="44"/>
      <c r="MA829" s="44"/>
      <c r="MB829" s="44" t="s">
        <v>24</v>
      </c>
      <c r="MC829" s="45" t="s">
        <v>24</v>
      </c>
      <c r="MD829" s="35"/>
      <c r="ME829" s="27"/>
      <c r="MF829" s="46"/>
      <c r="MG829" s="247"/>
      <c r="MH829" s="44" t="s">
        <v>24</v>
      </c>
      <c r="MI829" s="44"/>
      <c r="MJ829" s="44" t="s">
        <v>24</v>
      </c>
      <c r="MK829" s="44"/>
      <c r="ML829" s="44" t="s">
        <v>24</v>
      </c>
      <c r="MM829" s="44"/>
      <c r="MN829" s="44"/>
      <c r="MO829" s="44"/>
      <c r="MP829" s="44" t="s">
        <v>24</v>
      </c>
      <c r="MQ829" s="45" t="s">
        <v>24</v>
      </c>
      <c r="MR829" s="35"/>
      <c r="MS829" s="27"/>
      <c r="MT829" s="46"/>
      <c r="MU829" s="247"/>
      <c r="MV829" s="44" t="s">
        <v>24</v>
      </c>
      <c r="MW829" s="44"/>
      <c r="MX829" s="44" t="s">
        <v>24</v>
      </c>
      <c r="MY829" s="44"/>
      <c r="MZ829" s="44" t="s">
        <v>24</v>
      </c>
      <c r="NA829" s="44"/>
      <c r="NB829" s="44"/>
      <c r="NC829" s="44"/>
      <c r="ND829" s="44" t="s">
        <v>24</v>
      </c>
      <c r="NE829" s="45" t="s">
        <v>24</v>
      </c>
      <c r="NF829" s="35"/>
      <c r="NG829" s="27"/>
      <c r="NH829" s="46"/>
      <c r="NI829" s="247"/>
      <c r="NJ829" s="44" t="s">
        <v>24</v>
      </c>
      <c r="NK829" s="44"/>
      <c r="NL829" s="44" t="s">
        <v>24</v>
      </c>
      <c r="NM829" s="44"/>
      <c r="NN829" s="44" t="s">
        <v>24</v>
      </c>
      <c r="NO829" s="44"/>
      <c r="NP829" s="44"/>
      <c r="NQ829" s="44"/>
      <c r="NR829" s="44" t="s">
        <v>24</v>
      </c>
      <c r="NS829" s="45" t="s">
        <v>24</v>
      </c>
      <c r="NT829" s="35"/>
    </row>
    <row r="830" spans="1:384" ht="15.75" thickBot="1" x14ac:dyDescent="0.25">
      <c r="A830" s="38"/>
      <c r="B830" s="39"/>
      <c r="C830" s="40"/>
      <c r="D830" s="40"/>
      <c r="E830" s="40"/>
      <c r="F830" s="140"/>
      <c r="G830" s="140"/>
      <c r="H830" s="42"/>
      <c r="I830" s="44"/>
      <c r="J830" s="44" t="s">
        <v>24</v>
      </c>
      <c r="K830" s="44"/>
      <c r="L830" s="44"/>
      <c r="M830" s="44"/>
      <c r="N830" s="44" t="s">
        <v>24</v>
      </c>
      <c r="O830" s="44"/>
      <c r="P830" s="43"/>
      <c r="Q830" s="238" t="s">
        <v>24</v>
      </c>
      <c r="R830" s="44" t="s">
        <v>24</v>
      </c>
      <c r="S830" s="45" t="s">
        <v>24</v>
      </c>
      <c r="T830" s="35"/>
      <c r="U830" s="27"/>
      <c r="V830" s="46"/>
      <c r="W830" s="247"/>
      <c r="X830" s="44" t="s">
        <v>24</v>
      </c>
      <c r="Y830" s="44"/>
      <c r="Z830" s="44"/>
      <c r="AA830" s="44"/>
      <c r="AB830" s="44" t="s">
        <v>24</v>
      </c>
      <c r="AC830" s="44"/>
      <c r="AD830" s="44"/>
      <c r="AE830" s="44"/>
      <c r="AF830" s="44" t="s">
        <v>24</v>
      </c>
      <c r="AG830" s="45" t="s">
        <v>24</v>
      </c>
      <c r="AH830" s="35"/>
      <c r="AI830" s="27"/>
      <c r="AJ830" s="46"/>
      <c r="AK830" s="44"/>
      <c r="AL830" s="44" t="s">
        <v>24</v>
      </c>
      <c r="AM830" s="44"/>
      <c r="AN830" s="44" t="s">
        <v>24</v>
      </c>
      <c r="AO830" s="44"/>
      <c r="AP830" s="44" t="s">
        <v>24</v>
      </c>
      <c r="AQ830" s="44"/>
      <c r="AR830" s="44"/>
      <c r="AS830" s="44"/>
      <c r="AT830" s="44" t="s">
        <v>24</v>
      </c>
      <c r="AU830" s="45" t="s">
        <v>24</v>
      </c>
      <c r="AV830" s="35"/>
      <c r="AW830" s="27"/>
      <c r="AX830" s="46"/>
      <c r="AY830" s="44"/>
      <c r="AZ830" s="44" t="s">
        <v>24</v>
      </c>
      <c r="BA830" s="44"/>
      <c r="BB830" s="44" t="s">
        <v>24</v>
      </c>
      <c r="BC830" s="44"/>
      <c r="BD830" s="44" t="s">
        <v>24</v>
      </c>
      <c r="BE830" s="44"/>
      <c r="BF830" s="44"/>
      <c r="BG830" s="44"/>
      <c r="BH830" s="44" t="s">
        <v>24</v>
      </c>
      <c r="BI830" s="45" t="s">
        <v>24</v>
      </c>
      <c r="BJ830" s="35"/>
      <c r="BK830" s="50"/>
      <c r="BL830" s="74"/>
      <c r="BM830" s="75">
        <v>7831</v>
      </c>
      <c r="BN830" s="206">
        <v>16</v>
      </c>
      <c r="BO830" s="75">
        <v>324</v>
      </c>
      <c r="BP830" s="75">
        <v>7</v>
      </c>
      <c r="BQ830" s="75">
        <v>430</v>
      </c>
      <c r="BR830" s="75">
        <v>20</v>
      </c>
      <c r="BS830" s="75">
        <v>0</v>
      </c>
      <c r="BT830" s="85" t="s">
        <v>126</v>
      </c>
      <c r="BU830" s="251">
        <v>31</v>
      </c>
      <c r="BV830" s="75">
        <v>620</v>
      </c>
      <c r="BW830" s="79">
        <v>0.38750000000000001</v>
      </c>
      <c r="BX830" s="35"/>
      <c r="BY830" s="27"/>
      <c r="BZ830" s="74"/>
      <c r="CA830" s="75">
        <v>15287</v>
      </c>
      <c r="CB830" s="75">
        <v>71</v>
      </c>
      <c r="CC830" s="75">
        <v>1852</v>
      </c>
      <c r="CD830" s="75">
        <v>2</v>
      </c>
      <c r="CE830" s="75">
        <v>130</v>
      </c>
      <c r="CF830" s="75">
        <v>8</v>
      </c>
      <c r="CG830" s="75">
        <v>0</v>
      </c>
      <c r="CH830" s="77" t="s">
        <v>99</v>
      </c>
      <c r="CI830" s="251">
        <v>187</v>
      </c>
      <c r="CJ830" s="75">
        <v>1496</v>
      </c>
      <c r="CK830" s="79">
        <v>0.21070422535211267</v>
      </c>
      <c r="CL830" s="35"/>
      <c r="CM830" s="27"/>
      <c r="CN830" s="74"/>
      <c r="CO830" s="75">
        <v>12641</v>
      </c>
      <c r="CP830" s="75">
        <v>67</v>
      </c>
      <c r="CQ830" s="75">
        <v>1559</v>
      </c>
      <c r="CR830" s="75">
        <v>14</v>
      </c>
      <c r="CS830" s="75">
        <v>340</v>
      </c>
      <c r="CT830" s="75">
        <v>20</v>
      </c>
      <c r="CU830" s="75">
        <v>0</v>
      </c>
      <c r="CV830" s="77" t="s">
        <v>87</v>
      </c>
      <c r="CW830" s="251">
        <v>200</v>
      </c>
      <c r="CX830" s="75">
        <v>4000</v>
      </c>
      <c r="CY830" s="79">
        <v>0.59701492537313428</v>
      </c>
      <c r="CZ830" s="35"/>
      <c r="DA830" s="58"/>
      <c r="DB830" s="74"/>
      <c r="DC830" s="75">
        <v>3707</v>
      </c>
      <c r="DD830" s="206">
        <v>3</v>
      </c>
      <c r="DE830" s="75">
        <v>181</v>
      </c>
      <c r="DF830" s="75">
        <v>1</v>
      </c>
      <c r="DG830" s="75">
        <v>270</v>
      </c>
      <c r="DH830" s="75">
        <v>0</v>
      </c>
      <c r="DI830" s="75">
        <v>0</v>
      </c>
      <c r="DJ830" s="85" t="s">
        <v>126</v>
      </c>
      <c r="DK830" s="251">
        <v>37</v>
      </c>
      <c r="DL830" s="75">
        <v>0</v>
      </c>
      <c r="DM830" s="79">
        <v>0</v>
      </c>
      <c r="DN830" s="35"/>
      <c r="DO830" s="27"/>
      <c r="DP830" s="74"/>
      <c r="DQ830" s="75">
        <v>15966</v>
      </c>
      <c r="DR830" s="75">
        <v>71</v>
      </c>
      <c r="DS830" s="75">
        <v>1109</v>
      </c>
      <c r="DT830" s="75">
        <v>4</v>
      </c>
      <c r="DU830" s="75">
        <v>40</v>
      </c>
      <c r="DV830" s="75">
        <v>7</v>
      </c>
      <c r="DW830" s="75">
        <v>8</v>
      </c>
      <c r="DX830" s="77" t="s">
        <v>79</v>
      </c>
      <c r="DY830" s="251">
        <v>396</v>
      </c>
      <c r="DZ830" s="75">
        <v>2772</v>
      </c>
      <c r="EA830" s="79">
        <v>0.39042253521126763</v>
      </c>
      <c r="EB830" s="35"/>
      <c r="EC830" s="27"/>
      <c r="ED830" s="46"/>
      <c r="EE830" s="247"/>
      <c r="EF830" s="44" t="s">
        <v>24</v>
      </c>
      <c r="EG830" s="44"/>
      <c r="EH830" s="44"/>
      <c r="EI830" s="44"/>
      <c r="EJ830" s="44" t="s">
        <v>24</v>
      </c>
      <c r="EK830" s="44"/>
      <c r="EL830" s="44"/>
      <c r="EM830" s="44"/>
      <c r="EN830" s="44" t="s">
        <v>24</v>
      </c>
      <c r="EO830" s="45" t="s">
        <v>24</v>
      </c>
      <c r="EP830" s="35"/>
      <c r="EQ830" s="27"/>
      <c r="ER830" s="46"/>
      <c r="ES830" s="247"/>
      <c r="ET830" s="44" t="s">
        <v>24</v>
      </c>
      <c r="EU830" s="44"/>
      <c r="EV830" s="44"/>
      <c r="EW830" s="44"/>
      <c r="EX830" s="44" t="s">
        <v>24</v>
      </c>
      <c r="EY830" s="44"/>
      <c r="EZ830" s="44"/>
      <c r="FA830" s="44"/>
      <c r="FB830" s="44" t="s">
        <v>24</v>
      </c>
      <c r="FC830" s="45" t="s">
        <v>24</v>
      </c>
      <c r="FD830" s="35"/>
      <c r="HW830" s="181"/>
      <c r="IY830" s="33"/>
      <c r="IZ830" s="74"/>
      <c r="JA830" s="75">
        <v>2100</v>
      </c>
      <c r="JB830" s="75">
        <v>56</v>
      </c>
      <c r="JC830" s="75">
        <v>82</v>
      </c>
      <c r="JD830" s="75">
        <v>5</v>
      </c>
      <c r="JE830" s="75">
        <v>115</v>
      </c>
      <c r="JF830" s="75">
        <v>5</v>
      </c>
      <c r="JG830" s="75">
        <v>0</v>
      </c>
      <c r="JH830" s="77" t="s">
        <v>99</v>
      </c>
      <c r="JI830" s="251">
        <v>800</v>
      </c>
      <c r="JJ830" s="75">
        <v>4000</v>
      </c>
      <c r="JK830" s="79">
        <v>0.7142857142857143</v>
      </c>
      <c r="JL830" s="35"/>
      <c r="JM830" s="27"/>
      <c r="JN830" s="74"/>
      <c r="JO830" s="75">
        <v>3003</v>
      </c>
      <c r="JP830" s="75">
        <v>89</v>
      </c>
      <c r="JQ830" s="75">
        <v>119</v>
      </c>
      <c r="JR830" s="75">
        <v>5</v>
      </c>
      <c r="JS830" s="75">
        <v>39</v>
      </c>
      <c r="JT830" s="75">
        <v>5</v>
      </c>
      <c r="JU830" s="75">
        <v>0</v>
      </c>
      <c r="JV830" s="77" t="s">
        <v>28</v>
      </c>
      <c r="JW830" s="251">
        <v>682</v>
      </c>
      <c r="JX830" s="75">
        <v>3410</v>
      </c>
      <c r="JY830" s="79">
        <v>0.38314606741573032</v>
      </c>
      <c r="JZ830" s="35"/>
      <c r="KA830" s="245"/>
      <c r="KB830" s="74"/>
      <c r="KC830" s="75">
        <v>1643</v>
      </c>
      <c r="KD830" s="75">
        <v>43</v>
      </c>
      <c r="KE830" s="75">
        <v>82</v>
      </c>
      <c r="KF830" s="75">
        <v>3</v>
      </c>
      <c r="KG830" s="75">
        <v>7</v>
      </c>
      <c r="KH830" s="75">
        <v>3</v>
      </c>
      <c r="KI830" s="75">
        <v>0</v>
      </c>
      <c r="KJ830" s="77" t="s">
        <v>63</v>
      </c>
      <c r="KK830" s="251">
        <v>450</v>
      </c>
      <c r="KL830" s="75">
        <v>1350</v>
      </c>
      <c r="KM830" s="79">
        <v>0.31395348837209303</v>
      </c>
      <c r="KN830" s="35"/>
      <c r="KO830" s="27"/>
      <c r="KP830" s="74"/>
      <c r="KQ830" s="75">
        <v>2352</v>
      </c>
      <c r="KR830" s="75">
        <v>58</v>
      </c>
      <c r="KS830" s="75">
        <v>128</v>
      </c>
      <c r="KT830" s="75">
        <v>6</v>
      </c>
      <c r="KU830" s="75">
        <v>9</v>
      </c>
      <c r="KV830" s="75">
        <v>6</v>
      </c>
      <c r="KW830" s="75">
        <v>12</v>
      </c>
      <c r="KX830" s="77" t="s">
        <v>27</v>
      </c>
      <c r="KY830" s="251">
        <v>170</v>
      </c>
      <c r="KZ830" s="75">
        <v>1020</v>
      </c>
      <c r="LA830" s="79">
        <v>0.17586206896551723</v>
      </c>
      <c r="LB830" s="35"/>
      <c r="LC830" s="27"/>
      <c r="LD830" s="74"/>
      <c r="LE830" s="75"/>
      <c r="LF830" s="75"/>
      <c r="LG830" s="75">
        <v>1165</v>
      </c>
      <c r="LH830" s="75">
        <v>0</v>
      </c>
      <c r="LI830" s="43">
        <v>2</v>
      </c>
      <c r="LJ830" s="75">
        <v>0</v>
      </c>
      <c r="LK830" s="75">
        <v>0</v>
      </c>
      <c r="LL830" s="77" t="s">
        <v>123</v>
      </c>
      <c r="LM830" s="251">
        <v>1000</v>
      </c>
      <c r="LN830" s="75">
        <v>0</v>
      </c>
      <c r="LO830" s="79"/>
      <c r="LP830" s="35"/>
      <c r="LQ830" s="27"/>
      <c r="LR830" s="46"/>
      <c r="LS830" s="247"/>
      <c r="LT830" s="44" t="s">
        <v>24</v>
      </c>
      <c r="LU830" s="44"/>
      <c r="LV830" s="44"/>
      <c r="LW830" s="44"/>
      <c r="LX830" s="44" t="s">
        <v>24</v>
      </c>
      <c r="LY830" s="44"/>
      <c r="LZ830" s="44"/>
      <c r="MA830" s="44"/>
      <c r="MB830" s="44" t="s">
        <v>24</v>
      </c>
      <c r="MC830" s="45" t="s">
        <v>24</v>
      </c>
      <c r="MD830" s="35"/>
      <c r="ME830" s="27"/>
      <c r="MF830" s="46"/>
      <c r="MG830" s="247"/>
      <c r="MH830" s="44" t="s">
        <v>24</v>
      </c>
      <c r="MI830" s="44"/>
      <c r="MJ830" s="44"/>
      <c r="MK830" s="44"/>
      <c r="ML830" s="44" t="s">
        <v>24</v>
      </c>
      <c r="MM830" s="44"/>
      <c r="MN830" s="44"/>
      <c r="MO830" s="44"/>
      <c r="MP830" s="44" t="s">
        <v>24</v>
      </c>
      <c r="MQ830" s="45" t="s">
        <v>24</v>
      </c>
      <c r="MR830" s="35"/>
      <c r="MS830" s="27"/>
      <c r="MT830" s="46"/>
      <c r="MU830" s="247"/>
      <c r="MV830" s="44" t="s">
        <v>24</v>
      </c>
      <c r="MW830" s="44"/>
      <c r="MX830" s="44"/>
      <c r="MY830" s="44"/>
      <c r="MZ830" s="44" t="s">
        <v>24</v>
      </c>
      <c r="NA830" s="44"/>
      <c r="NB830" s="44"/>
      <c r="NC830" s="44"/>
      <c r="ND830" s="44" t="s">
        <v>24</v>
      </c>
      <c r="NE830" s="45" t="s">
        <v>24</v>
      </c>
      <c r="NF830" s="35"/>
      <c r="NG830" s="27"/>
      <c r="NH830" s="46"/>
      <c r="NI830" s="247"/>
      <c r="NJ830" s="44" t="s">
        <v>24</v>
      </c>
      <c r="NK830" s="44"/>
      <c r="NL830" s="44"/>
      <c r="NM830" s="44"/>
      <c r="NN830" s="44" t="s">
        <v>24</v>
      </c>
      <c r="NO830" s="44"/>
      <c r="NP830" s="44"/>
      <c r="NQ830" s="44"/>
      <c r="NR830" s="44" t="s">
        <v>24</v>
      </c>
      <c r="NS830" s="45" t="s">
        <v>24</v>
      </c>
      <c r="NT830" s="35"/>
    </row>
    <row r="831" spans="1:384" ht="15.75" thickTop="1" x14ac:dyDescent="0.2">
      <c r="A831" s="38"/>
      <c r="B831" s="39"/>
      <c r="C831" s="40"/>
      <c r="D831" s="40"/>
      <c r="E831" s="40"/>
      <c r="F831" s="140"/>
      <c r="G831" s="140"/>
      <c r="H831" s="42"/>
      <c r="I831" s="44"/>
      <c r="J831" s="44" t="s">
        <v>24</v>
      </c>
      <c r="K831" s="44"/>
      <c r="L831" s="44"/>
      <c r="M831" s="44"/>
      <c r="N831" s="44" t="s">
        <v>24</v>
      </c>
      <c r="O831" s="44"/>
      <c r="P831" s="43"/>
      <c r="Q831" s="238" t="s">
        <v>24</v>
      </c>
      <c r="R831" s="44" t="s">
        <v>24</v>
      </c>
      <c r="S831" s="45" t="s">
        <v>24</v>
      </c>
      <c r="T831" s="35"/>
      <c r="U831" s="27"/>
      <c r="V831" s="46"/>
      <c r="W831" s="247"/>
      <c r="X831" s="44" t="s">
        <v>24</v>
      </c>
      <c r="Y831" s="44"/>
      <c r="Z831" s="44"/>
      <c r="AA831" s="44"/>
      <c r="AB831" s="44" t="s">
        <v>24</v>
      </c>
      <c r="AC831" s="44"/>
      <c r="AD831" s="44"/>
      <c r="AE831" s="44"/>
      <c r="AF831" s="44" t="s">
        <v>24</v>
      </c>
      <c r="AG831" s="45" t="s">
        <v>24</v>
      </c>
      <c r="AH831" s="35"/>
      <c r="AI831" s="27"/>
      <c r="AJ831" s="46"/>
      <c r="AK831" s="44"/>
      <c r="AL831" s="44" t="s">
        <v>24</v>
      </c>
      <c r="AM831" s="44"/>
      <c r="AN831" s="44" t="s">
        <v>24</v>
      </c>
      <c r="AO831" s="44"/>
      <c r="AP831" s="44" t="s">
        <v>24</v>
      </c>
      <c r="AQ831" s="44"/>
      <c r="AR831" s="44"/>
      <c r="AS831" s="44"/>
      <c r="AT831" s="44" t="s">
        <v>24</v>
      </c>
      <c r="AU831" s="45" t="s">
        <v>24</v>
      </c>
      <c r="AV831" s="35"/>
      <c r="AW831" s="27"/>
      <c r="AX831" s="46"/>
      <c r="AY831" s="44"/>
      <c r="AZ831" s="44" t="s">
        <v>24</v>
      </c>
      <c r="BA831" s="44"/>
      <c r="BB831" s="44" t="s">
        <v>24</v>
      </c>
      <c r="BC831" s="44"/>
      <c r="BD831" s="44" t="s">
        <v>24</v>
      </c>
      <c r="BE831" s="44"/>
      <c r="BF831" s="44"/>
      <c r="BG831" s="44"/>
      <c r="BH831" s="44" t="s">
        <v>24</v>
      </c>
      <c r="BI831" s="45" t="s">
        <v>24</v>
      </c>
      <c r="BJ831" s="35"/>
      <c r="BK831" s="50"/>
      <c r="BL831" s="240">
        <v>45789</v>
      </c>
      <c r="BM831" s="44">
        <v>9104</v>
      </c>
      <c r="BN831" s="238">
        <v>199</v>
      </c>
      <c r="BO831" s="44">
        <v>372</v>
      </c>
      <c r="BP831" s="87">
        <v>1</v>
      </c>
      <c r="BQ831" s="44">
        <v>6</v>
      </c>
      <c r="BR831" s="238">
        <v>3</v>
      </c>
      <c r="BS831" s="238">
        <v>3</v>
      </c>
      <c r="BT831" s="241" t="s">
        <v>143</v>
      </c>
      <c r="BU831" s="239">
        <v>1100</v>
      </c>
      <c r="BV831" s="44">
        <v>3300</v>
      </c>
      <c r="BW831" s="89">
        <v>0.16582914572864321</v>
      </c>
      <c r="BX831" s="35"/>
      <c r="BY831" s="27"/>
      <c r="BZ831" s="240">
        <v>45789</v>
      </c>
      <c r="CA831" s="44">
        <v>15756</v>
      </c>
      <c r="CB831" s="238">
        <v>120</v>
      </c>
      <c r="CC831" s="44">
        <v>910</v>
      </c>
      <c r="CD831" s="87">
        <v>4</v>
      </c>
      <c r="CE831" s="44">
        <v>7</v>
      </c>
      <c r="CF831" s="238">
        <v>2</v>
      </c>
      <c r="CG831" s="238">
        <v>0</v>
      </c>
      <c r="CH831" s="241" t="s">
        <v>128</v>
      </c>
      <c r="CI831" s="239">
        <v>800</v>
      </c>
      <c r="CJ831" s="44">
        <v>1600</v>
      </c>
      <c r="CK831" s="89">
        <v>0.13333333333333333</v>
      </c>
      <c r="CL831" s="35"/>
      <c r="CM831" s="27"/>
      <c r="CN831" s="240">
        <v>45789</v>
      </c>
      <c r="CO831" s="44">
        <v>15389</v>
      </c>
      <c r="CP831" s="238">
        <v>33</v>
      </c>
      <c r="CQ831" s="44">
        <v>669</v>
      </c>
      <c r="CR831" s="87">
        <v>0</v>
      </c>
      <c r="CS831" s="44">
        <v>17</v>
      </c>
      <c r="CT831" s="238">
        <v>0</v>
      </c>
      <c r="CU831" s="238">
        <v>0</v>
      </c>
      <c r="CV831" s="241" t="s">
        <v>125</v>
      </c>
      <c r="CW831" s="239">
        <v>726</v>
      </c>
      <c r="CX831" s="44">
        <v>0</v>
      </c>
      <c r="CY831" s="89">
        <v>0</v>
      </c>
      <c r="CZ831" s="35"/>
      <c r="DA831" s="58"/>
      <c r="DB831" s="240">
        <v>45789</v>
      </c>
      <c r="DC831" s="44">
        <v>5763</v>
      </c>
      <c r="DD831" s="238">
        <v>66</v>
      </c>
      <c r="DE831" s="44">
        <v>213</v>
      </c>
      <c r="DF831" s="87">
        <v>2</v>
      </c>
      <c r="DG831" s="44">
        <v>6</v>
      </c>
      <c r="DH831" s="238">
        <v>2</v>
      </c>
      <c r="DI831" s="238">
        <v>2</v>
      </c>
      <c r="DJ831" s="241" t="s">
        <v>76</v>
      </c>
      <c r="DK831" s="239">
        <v>748</v>
      </c>
      <c r="DL831" s="44">
        <v>1496</v>
      </c>
      <c r="DM831" s="89">
        <v>0.22666666666666666</v>
      </c>
      <c r="DN831" s="35"/>
      <c r="DO831" s="27"/>
      <c r="DP831" s="240">
        <v>45789</v>
      </c>
      <c r="DQ831" s="44">
        <v>15856</v>
      </c>
      <c r="DR831" s="238">
        <v>48</v>
      </c>
      <c r="DS831" s="44">
        <v>1148</v>
      </c>
      <c r="DT831" s="87">
        <v>2</v>
      </c>
      <c r="DU831" s="44">
        <v>11</v>
      </c>
      <c r="DV831" s="238">
        <v>2</v>
      </c>
      <c r="DW831" s="238">
        <v>7</v>
      </c>
      <c r="DX831" s="241" t="s">
        <v>91</v>
      </c>
      <c r="DY831" s="239">
        <v>770</v>
      </c>
      <c r="DZ831" s="44">
        <v>1540</v>
      </c>
      <c r="EA831" s="89">
        <v>0.32083333333333336</v>
      </c>
      <c r="EB831" s="35"/>
      <c r="EC831" s="27"/>
      <c r="ED831" s="46"/>
      <c r="EE831" s="247"/>
      <c r="EF831" s="44" t="s">
        <v>24</v>
      </c>
      <c r="EG831" s="44"/>
      <c r="EH831" s="44"/>
      <c r="EI831" s="44"/>
      <c r="EJ831" s="44" t="s">
        <v>24</v>
      </c>
      <c r="EK831" s="44"/>
      <c r="EL831" s="44"/>
      <c r="EM831" s="44"/>
      <c r="EN831" s="44" t="s">
        <v>24</v>
      </c>
      <c r="EO831" s="45" t="s">
        <v>24</v>
      </c>
      <c r="EP831" s="35"/>
      <c r="EQ831" s="27"/>
      <c r="ER831" s="46"/>
      <c r="ES831" s="44"/>
      <c r="ET831" s="44" t="s">
        <v>24</v>
      </c>
      <c r="EU831" s="44"/>
      <c r="EV831" s="44" t="s">
        <v>24</v>
      </c>
      <c r="EW831" s="44"/>
      <c r="EX831" s="44" t="s">
        <v>24</v>
      </c>
      <c r="EY831" s="44"/>
      <c r="EZ831" s="44"/>
      <c r="FA831" s="44"/>
      <c r="FB831" s="44" t="s">
        <v>24</v>
      </c>
      <c r="FC831" s="45" t="s">
        <v>24</v>
      </c>
      <c r="FD831" s="35"/>
      <c r="HW831" s="181"/>
      <c r="IY831" s="33"/>
      <c r="IZ831" s="240">
        <v>45789</v>
      </c>
      <c r="JA831" s="44">
        <v>4309</v>
      </c>
      <c r="JB831" s="238">
        <v>38</v>
      </c>
      <c r="JC831" s="44">
        <v>242</v>
      </c>
      <c r="JD831" s="87">
        <v>1</v>
      </c>
      <c r="JE831" s="44">
        <v>9</v>
      </c>
      <c r="JF831" s="238">
        <v>1</v>
      </c>
      <c r="JG831" s="238">
        <v>0</v>
      </c>
      <c r="JH831" s="241" t="s">
        <v>89</v>
      </c>
      <c r="JI831" s="239">
        <v>800</v>
      </c>
      <c r="JJ831" s="44">
        <v>800</v>
      </c>
      <c r="JK831" s="89">
        <v>0.21052631578947367</v>
      </c>
      <c r="JL831" s="35"/>
      <c r="JM831" s="27"/>
      <c r="JN831" s="240">
        <v>45789</v>
      </c>
      <c r="JO831" s="44">
        <v>3199</v>
      </c>
      <c r="JP831" s="238">
        <v>42</v>
      </c>
      <c r="JQ831" s="44">
        <v>101</v>
      </c>
      <c r="JR831" s="87">
        <v>1</v>
      </c>
      <c r="JS831" s="44">
        <v>24</v>
      </c>
      <c r="JT831" s="238">
        <v>1</v>
      </c>
      <c r="JU831" s="238">
        <v>0</v>
      </c>
      <c r="JV831" s="241" t="s">
        <v>23</v>
      </c>
      <c r="JW831" s="239">
        <v>1100</v>
      </c>
      <c r="JX831" s="44">
        <v>1100</v>
      </c>
      <c r="JY831" s="89">
        <v>0.26190476190476192</v>
      </c>
      <c r="JZ831" s="35"/>
      <c r="KA831" s="245"/>
      <c r="KB831" s="240">
        <v>45789</v>
      </c>
      <c r="KC831" s="44">
        <v>2202</v>
      </c>
      <c r="KD831" s="238">
        <v>132</v>
      </c>
      <c r="KE831" s="44">
        <v>128</v>
      </c>
      <c r="KF831" s="87">
        <v>4</v>
      </c>
      <c r="KG831" s="44">
        <v>4</v>
      </c>
      <c r="KH831" s="238">
        <v>5</v>
      </c>
      <c r="KI831" s="238">
        <v>0</v>
      </c>
      <c r="KJ831" s="241" t="s">
        <v>143</v>
      </c>
      <c r="KK831" s="239">
        <v>1100</v>
      </c>
      <c r="KL831" s="44">
        <v>5500</v>
      </c>
      <c r="KM831" s="89">
        <v>0.41666666666666669</v>
      </c>
      <c r="KN831" s="35"/>
      <c r="KO831" s="27"/>
      <c r="KP831" s="240">
        <v>45789</v>
      </c>
      <c r="KQ831" s="44">
        <v>2479</v>
      </c>
      <c r="KR831" s="238">
        <v>10</v>
      </c>
      <c r="KS831" s="44">
        <v>88</v>
      </c>
      <c r="KT831" s="87">
        <v>0</v>
      </c>
      <c r="KU831" s="44">
        <v>18</v>
      </c>
      <c r="KV831" s="238">
        <v>0</v>
      </c>
      <c r="KW831" s="238">
        <v>0</v>
      </c>
      <c r="KX831" s="249" t="s">
        <v>70</v>
      </c>
      <c r="KY831" s="239">
        <v>1034</v>
      </c>
      <c r="KZ831" s="44">
        <v>0</v>
      </c>
      <c r="LA831" s="89">
        <v>0</v>
      </c>
      <c r="LB831" s="35"/>
      <c r="LC831" s="27"/>
      <c r="LD831" s="240" t="s">
        <v>24</v>
      </c>
      <c r="LE831" s="238"/>
      <c r="LF831" s="252"/>
      <c r="LG831" s="238"/>
      <c r="LH831" s="238"/>
      <c r="LI831" s="43"/>
      <c r="LJ831" s="87"/>
      <c r="LK831" s="238"/>
      <c r="LL831" s="246"/>
      <c r="LM831" s="109"/>
      <c r="LN831" s="87" t="s">
        <v>24</v>
      </c>
      <c r="LO831" s="242"/>
      <c r="LP831" s="35"/>
      <c r="LQ831" s="27"/>
      <c r="LR831" s="46"/>
      <c r="LS831" s="44"/>
      <c r="LT831" s="44" t="s">
        <v>24</v>
      </c>
      <c r="LU831" s="44"/>
      <c r="LV831" s="44" t="s">
        <v>24</v>
      </c>
      <c r="LW831" s="44"/>
      <c r="LX831" s="44" t="s">
        <v>24</v>
      </c>
      <c r="LY831" s="44"/>
      <c r="LZ831" s="44"/>
      <c r="MA831" s="44"/>
      <c r="MB831" s="44" t="s">
        <v>24</v>
      </c>
      <c r="MC831" s="45" t="s">
        <v>24</v>
      </c>
      <c r="MD831" s="35"/>
      <c r="ME831" s="27"/>
      <c r="MF831" s="46"/>
      <c r="MG831" s="44"/>
      <c r="MH831" s="44" t="s">
        <v>24</v>
      </c>
      <c r="MI831" s="44"/>
      <c r="MJ831" s="44" t="s">
        <v>24</v>
      </c>
      <c r="MK831" s="44"/>
      <c r="ML831" s="44" t="s">
        <v>24</v>
      </c>
      <c r="MM831" s="44"/>
      <c r="MN831" s="44"/>
      <c r="MO831" s="44"/>
      <c r="MP831" s="44" t="s">
        <v>24</v>
      </c>
      <c r="MQ831" s="45" t="s">
        <v>24</v>
      </c>
      <c r="MR831" s="35"/>
      <c r="MS831" s="27"/>
      <c r="MT831" s="46"/>
      <c r="MU831" s="44"/>
      <c r="MV831" s="44" t="s">
        <v>24</v>
      </c>
      <c r="MW831" s="44"/>
      <c r="MX831" s="44" t="s">
        <v>24</v>
      </c>
      <c r="MY831" s="44"/>
      <c r="MZ831" s="44" t="s">
        <v>24</v>
      </c>
      <c r="NA831" s="44"/>
      <c r="NB831" s="44"/>
      <c r="NC831" s="44"/>
      <c r="ND831" s="44" t="s">
        <v>24</v>
      </c>
      <c r="NE831" s="45" t="s">
        <v>24</v>
      </c>
      <c r="NF831" s="35"/>
      <c r="NG831" s="27"/>
      <c r="NH831" s="46"/>
      <c r="NI831" s="44"/>
      <c r="NJ831" s="44" t="s">
        <v>24</v>
      </c>
      <c r="NK831" s="44"/>
      <c r="NL831" s="44" t="s">
        <v>24</v>
      </c>
      <c r="NM831" s="44"/>
      <c r="NN831" s="44" t="s">
        <v>24</v>
      </c>
      <c r="NO831" s="44"/>
      <c r="NP831" s="44"/>
      <c r="NQ831" s="44"/>
      <c r="NR831" s="44" t="s">
        <v>24</v>
      </c>
      <c r="NS831" s="45" t="s">
        <v>24</v>
      </c>
      <c r="NT831" s="35"/>
    </row>
    <row r="832" spans="1:384" x14ac:dyDescent="0.2">
      <c r="A832" s="38"/>
      <c r="B832" s="39"/>
      <c r="C832" s="40"/>
      <c r="D832" s="40"/>
      <c r="E832" s="40"/>
      <c r="F832" s="140"/>
      <c r="G832" s="140"/>
      <c r="H832" s="42"/>
      <c r="I832" s="44"/>
      <c r="J832" s="44" t="s">
        <v>24</v>
      </c>
      <c r="K832" s="44"/>
      <c r="L832" s="44"/>
      <c r="M832" s="44"/>
      <c r="N832" s="44" t="s">
        <v>24</v>
      </c>
      <c r="O832" s="44"/>
      <c r="P832" s="43"/>
      <c r="Q832" s="238" t="s">
        <v>24</v>
      </c>
      <c r="R832" s="44" t="s">
        <v>24</v>
      </c>
      <c r="S832" s="45" t="s">
        <v>24</v>
      </c>
      <c r="T832" s="35"/>
      <c r="U832" s="27"/>
      <c r="V832" s="46"/>
      <c r="W832" s="247"/>
      <c r="X832" s="44" t="s">
        <v>24</v>
      </c>
      <c r="Y832" s="44"/>
      <c r="Z832" s="44"/>
      <c r="AA832" s="44"/>
      <c r="AB832" s="44" t="s">
        <v>24</v>
      </c>
      <c r="AC832" s="44"/>
      <c r="AD832" s="44"/>
      <c r="AE832" s="44"/>
      <c r="AF832" s="44" t="s">
        <v>24</v>
      </c>
      <c r="AG832" s="45" t="s">
        <v>24</v>
      </c>
      <c r="AH832" s="35"/>
      <c r="AI832" s="27"/>
      <c r="AJ832" s="46"/>
      <c r="AK832" s="44"/>
      <c r="AL832" s="44" t="s">
        <v>24</v>
      </c>
      <c r="AM832" s="44"/>
      <c r="AN832" s="44" t="s">
        <v>24</v>
      </c>
      <c r="AO832" s="44"/>
      <c r="AP832" s="44" t="s">
        <v>24</v>
      </c>
      <c r="AQ832" s="44"/>
      <c r="AR832" s="44"/>
      <c r="AS832" s="44"/>
      <c r="AT832" s="44" t="s">
        <v>24</v>
      </c>
      <c r="AU832" s="45" t="s">
        <v>24</v>
      </c>
      <c r="AV832" s="35"/>
      <c r="AW832" s="27"/>
      <c r="AX832" s="46"/>
      <c r="AY832" s="44"/>
      <c r="AZ832" s="44" t="s">
        <v>24</v>
      </c>
      <c r="BA832" s="44"/>
      <c r="BB832" s="44" t="s">
        <v>24</v>
      </c>
      <c r="BC832" s="44"/>
      <c r="BD832" s="44" t="s">
        <v>24</v>
      </c>
      <c r="BE832" s="44"/>
      <c r="BF832" s="44"/>
      <c r="BG832" s="44"/>
      <c r="BH832" s="44" t="s">
        <v>24</v>
      </c>
      <c r="BI832" s="45" t="s">
        <v>24</v>
      </c>
      <c r="BJ832" s="35"/>
      <c r="BK832" s="50"/>
      <c r="BL832" s="240"/>
      <c r="BM832" s="238">
        <v>8068</v>
      </c>
      <c r="BN832" s="43">
        <v>71</v>
      </c>
      <c r="BO832" s="238">
        <v>236</v>
      </c>
      <c r="BP832" s="44">
        <v>3</v>
      </c>
      <c r="BQ832" s="238">
        <v>23</v>
      </c>
      <c r="BR832" s="44">
        <v>4</v>
      </c>
      <c r="BS832" s="238">
        <v>4</v>
      </c>
      <c r="BT832" s="106" t="s">
        <v>23</v>
      </c>
      <c r="BU832" s="247">
        <v>1000</v>
      </c>
      <c r="BV832" s="43">
        <v>4000</v>
      </c>
      <c r="BW832" s="45">
        <v>0.56338028169014087</v>
      </c>
      <c r="BX832" s="35"/>
      <c r="BY832" s="27"/>
      <c r="BZ832" s="240"/>
      <c r="CA832" s="238">
        <v>17915</v>
      </c>
      <c r="CB832" s="43">
        <v>46</v>
      </c>
      <c r="CC832" s="238">
        <v>1007</v>
      </c>
      <c r="CD832" s="44">
        <v>2</v>
      </c>
      <c r="CE832" s="238">
        <v>6</v>
      </c>
      <c r="CF832" s="44">
        <v>3</v>
      </c>
      <c r="CG832" s="238">
        <v>1</v>
      </c>
      <c r="CH832" s="106" t="s">
        <v>97</v>
      </c>
      <c r="CI832" s="247">
        <v>800</v>
      </c>
      <c r="CJ832" s="43">
        <v>2400</v>
      </c>
      <c r="CK832" s="45">
        <v>0.52173913043478259</v>
      </c>
      <c r="CL832" s="35"/>
      <c r="CM832" s="27"/>
      <c r="CN832" s="240"/>
      <c r="CO832" s="238">
        <v>13782</v>
      </c>
      <c r="CP832" s="43">
        <v>19</v>
      </c>
      <c r="CQ832" s="238">
        <v>534</v>
      </c>
      <c r="CR832" s="44">
        <v>0</v>
      </c>
      <c r="CS832" s="238">
        <v>8</v>
      </c>
      <c r="CT832" s="44">
        <v>0</v>
      </c>
      <c r="CU832" s="238">
        <v>-1</v>
      </c>
      <c r="CV832" s="106" t="s">
        <v>75</v>
      </c>
      <c r="CW832" s="247">
        <v>760</v>
      </c>
      <c r="CX832" s="43">
        <v>0</v>
      </c>
      <c r="CY832" s="45">
        <v>0</v>
      </c>
      <c r="CZ832" s="35"/>
      <c r="DA832" s="58"/>
      <c r="DB832" s="240"/>
      <c r="DC832" s="238">
        <v>5689</v>
      </c>
      <c r="DD832" s="43">
        <v>25</v>
      </c>
      <c r="DE832" s="238">
        <v>188</v>
      </c>
      <c r="DF832" s="44">
        <v>0</v>
      </c>
      <c r="DG832" s="238">
        <v>10</v>
      </c>
      <c r="DH832" s="44">
        <v>0</v>
      </c>
      <c r="DI832" s="238">
        <v>-2</v>
      </c>
      <c r="DJ832" s="106" t="s">
        <v>88</v>
      </c>
      <c r="DK832" s="247">
        <v>1100</v>
      </c>
      <c r="DL832" s="43">
        <v>0</v>
      </c>
      <c r="DM832" s="45">
        <v>0</v>
      </c>
      <c r="DN832" s="35"/>
      <c r="DO832" s="27"/>
      <c r="DP832" s="240"/>
      <c r="DQ832" s="238">
        <v>14641</v>
      </c>
      <c r="DR832" s="43">
        <v>36</v>
      </c>
      <c r="DS832" s="238">
        <v>1064</v>
      </c>
      <c r="DT832" s="44">
        <v>7</v>
      </c>
      <c r="DU832" s="238">
        <v>2</v>
      </c>
      <c r="DV832" s="44">
        <v>7</v>
      </c>
      <c r="DW832" s="238">
        <v>4</v>
      </c>
      <c r="DX832" s="106" t="s">
        <v>143</v>
      </c>
      <c r="DY832" s="247">
        <v>1100</v>
      </c>
      <c r="DZ832" s="43">
        <v>7700</v>
      </c>
      <c r="EA832" s="45">
        <v>2.1388888888888888</v>
      </c>
      <c r="EB832" s="35" t="s">
        <v>149</v>
      </c>
      <c r="EC832" s="27"/>
      <c r="ED832" s="46"/>
      <c r="EE832" s="247"/>
      <c r="EF832" s="44" t="s">
        <v>24</v>
      </c>
      <c r="EG832" s="44"/>
      <c r="EH832" s="44"/>
      <c r="EI832" s="44"/>
      <c r="EJ832" s="44" t="s">
        <v>24</v>
      </c>
      <c r="EK832" s="44"/>
      <c r="EL832" s="44"/>
      <c r="EM832" s="44"/>
      <c r="EN832" s="44" t="s">
        <v>24</v>
      </c>
      <c r="EO832" s="45" t="s">
        <v>24</v>
      </c>
      <c r="EP832" s="35"/>
      <c r="EQ832" s="27"/>
      <c r="ER832" s="46"/>
      <c r="ES832" s="44"/>
      <c r="ET832" s="44" t="s">
        <v>24</v>
      </c>
      <c r="EU832" s="44"/>
      <c r="EV832" s="44" t="s">
        <v>24</v>
      </c>
      <c r="EW832" s="44"/>
      <c r="EX832" s="44" t="s">
        <v>24</v>
      </c>
      <c r="EY832" s="44"/>
      <c r="EZ832" s="44"/>
      <c r="FA832" s="44"/>
      <c r="FB832" s="44" t="s">
        <v>24</v>
      </c>
      <c r="FC832" s="45" t="s">
        <v>24</v>
      </c>
      <c r="FD832" s="35"/>
      <c r="HW832" s="181"/>
      <c r="IY832" s="33"/>
      <c r="IZ832" s="240"/>
      <c r="JA832" s="238">
        <v>2435</v>
      </c>
      <c r="JB832" s="43">
        <v>45</v>
      </c>
      <c r="JC832" s="238">
        <v>70</v>
      </c>
      <c r="JD832" s="44">
        <v>1</v>
      </c>
      <c r="JE832" s="238">
        <v>22</v>
      </c>
      <c r="JF832" s="44">
        <v>0</v>
      </c>
      <c r="JG832" s="44">
        <v>0</v>
      </c>
      <c r="JH832" s="106" t="s">
        <v>91</v>
      </c>
      <c r="JI832" s="247">
        <v>770</v>
      </c>
      <c r="JJ832" s="43">
        <v>0</v>
      </c>
      <c r="JK832" s="45">
        <v>0</v>
      </c>
      <c r="JL832" s="35"/>
      <c r="JM832" s="27"/>
      <c r="JN832" s="240"/>
      <c r="JO832" s="238">
        <v>2956</v>
      </c>
      <c r="JP832" s="43">
        <v>25</v>
      </c>
      <c r="JQ832" s="238">
        <v>71</v>
      </c>
      <c r="JR832" s="44">
        <v>0</v>
      </c>
      <c r="JS832" s="238">
        <v>8</v>
      </c>
      <c r="JT832" s="44">
        <v>0</v>
      </c>
      <c r="JU832" s="44">
        <v>0</v>
      </c>
      <c r="JV832" s="106" t="s">
        <v>76</v>
      </c>
      <c r="JW832" s="247">
        <v>900</v>
      </c>
      <c r="JX832" s="43">
        <v>0</v>
      </c>
      <c r="JY832" s="45">
        <v>0</v>
      </c>
      <c r="JZ832" s="35"/>
      <c r="KA832" s="245"/>
      <c r="KB832" s="240"/>
      <c r="KC832" s="238">
        <v>1886</v>
      </c>
      <c r="KD832" s="43">
        <v>33</v>
      </c>
      <c r="KE832" s="238">
        <v>68</v>
      </c>
      <c r="KF832" s="44">
        <v>0</v>
      </c>
      <c r="KG832" s="238">
        <v>22</v>
      </c>
      <c r="KH832" s="44">
        <v>0</v>
      </c>
      <c r="KI832" s="44">
        <v>0</v>
      </c>
      <c r="KJ832" s="106" t="s">
        <v>21</v>
      </c>
      <c r="KK832" s="247">
        <v>726</v>
      </c>
      <c r="KL832" s="43">
        <v>0</v>
      </c>
      <c r="KM832" s="45">
        <v>0</v>
      </c>
      <c r="KN832" s="35"/>
      <c r="KO832" s="27"/>
      <c r="KP832" s="240"/>
      <c r="KQ832" s="238">
        <v>2478</v>
      </c>
      <c r="KR832" s="43">
        <v>33</v>
      </c>
      <c r="KS832" s="238">
        <v>58</v>
      </c>
      <c r="KT832" s="44">
        <v>2</v>
      </c>
      <c r="KU832" s="238">
        <v>12</v>
      </c>
      <c r="KV832" s="44">
        <v>2</v>
      </c>
      <c r="KW832" s="44">
        <v>0</v>
      </c>
      <c r="KX832" s="106" t="s">
        <v>81</v>
      </c>
      <c r="KY832" s="247">
        <v>1200</v>
      </c>
      <c r="KZ832" s="43">
        <v>2400</v>
      </c>
      <c r="LA832" s="45">
        <v>0.72727272727272729</v>
      </c>
      <c r="LB832" s="35"/>
      <c r="LC832" s="27"/>
      <c r="LD832" s="46"/>
      <c r="LE832" s="44"/>
      <c r="LF832" s="44"/>
      <c r="LG832" s="44"/>
      <c r="LH832" s="44"/>
      <c r="LI832" s="43"/>
      <c r="LJ832" s="44"/>
      <c r="LK832" s="44"/>
      <c r="LL832" s="72"/>
      <c r="LM832" s="239"/>
      <c r="LN832" s="238" t="s">
        <v>24</v>
      </c>
      <c r="LO832" s="242"/>
      <c r="LP832" s="35"/>
      <c r="LQ832" s="27"/>
      <c r="LR832" s="46"/>
      <c r="LS832" s="44"/>
      <c r="LT832" s="44" t="s">
        <v>24</v>
      </c>
      <c r="LU832" s="44"/>
      <c r="LV832" s="44" t="s">
        <v>24</v>
      </c>
      <c r="LW832" s="44"/>
      <c r="LX832" s="44" t="s">
        <v>24</v>
      </c>
      <c r="LY832" s="44"/>
      <c r="LZ832" s="44"/>
      <c r="MA832" s="44"/>
      <c r="MB832" s="44" t="s">
        <v>24</v>
      </c>
      <c r="MC832" s="45" t="s">
        <v>24</v>
      </c>
      <c r="MD832" s="35"/>
      <c r="ME832" s="27"/>
      <c r="MF832" s="46"/>
      <c r="MG832" s="44"/>
      <c r="MH832" s="44" t="s">
        <v>24</v>
      </c>
      <c r="MI832" s="44"/>
      <c r="MJ832" s="44" t="s">
        <v>24</v>
      </c>
      <c r="MK832" s="44"/>
      <c r="ML832" s="44" t="s">
        <v>24</v>
      </c>
      <c r="MM832" s="44"/>
      <c r="MN832" s="44"/>
      <c r="MO832" s="44"/>
      <c r="MP832" s="44" t="s">
        <v>24</v>
      </c>
      <c r="MQ832" s="45" t="s">
        <v>24</v>
      </c>
      <c r="MR832" s="35"/>
      <c r="MS832" s="27"/>
      <c r="MT832" s="46"/>
      <c r="MU832" s="44"/>
      <c r="MV832" s="44" t="s">
        <v>24</v>
      </c>
      <c r="MW832" s="44"/>
      <c r="MX832" s="44" t="s">
        <v>24</v>
      </c>
      <c r="MY832" s="44"/>
      <c r="MZ832" s="44" t="s">
        <v>24</v>
      </c>
      <c r="NA832" s="44"/>
      <c r="NB832" s="44"/>
      <c r="NC832" s="44"/>
      <c r="ND832" s="44" t="s">
        <v>24</v>
      </c>
      <c r="NE832" s="45" t="s">
        <v>24</v>
      </c>
      <c r="NF832" s="35"/>
      <c r="NG832" s="27"/>
      <c r="NH832" s="46"/>
      <c r="NI832" s="44"/>
      <c r="NJ832" s="44" t="s">
        <v>24</v>
      </c>
      <c r="NK832" s="44"/>
      <c r="NL832" s="44" t="s">
        <v>24</v>
      </c>
      <c r="NM832" s="44"/>
      <c r="NN832" s="44" t="s">
        <v>24</v>
      </c>
      <c r="NO832" s="44"/>
      <c r="NP832" s="44"/>
      <c r="NQ832" s="44"/>
      <c r="NR832" s="44" t="s">
        <v>24</v>
      </c>
      <c r="NS832" s="45" t="s">
        <v>24</v>
      </c>
      <c r="NT832" s="35"/>
    </row>
    <row r="833" spans="1:384" ht="15.75" thickBot="1" x14ac:dyDescent="0.25">
      <c r="A833" s="38"/>
      <c r="B833" s="39"/>
      <c r="C833" s="40"/>
      <c r="D833" s="40"/>
      <c r="E833" s="40"/>
      <c r="F833" s="140"/>
      <c r="G833" s="140"/>
      <c r="H833" s="42"/>
      <c r="I833" s="44"/>
      <c r="J833" s="44" t="s">
        <v>24</v>
      </c>
      <c r="K833" s="44"/>
      <c r="L833" s="44"/>
      <c r="M833" s="44"/>
      <c r="N833" s="44" t="s">
        <v>24</v>
      </c>
      <c r="O833" s="44"/>
      <c r="P833" s="44"/>
      <c r="Q833" s="44"/>
      <c r="R833" s="44" t="s">
        <v>24</v>
      </c>
      <c r="S833" s="45" t="s">
        <v>24</v>
      </c>
      <c r="T833" s="35"/>
      <c r="U833" s="27"/>
      <c r="V833" s="46"/>
      <c r="W833" s="247"/>
      <c r="X833" s="44" t="s">
        <v>24</v>
      </c>
      <c r="Y833" s="44"/>
      <c r="Z833" s="44"/>
      <c r="AA833" s="44"/>
      <c r="AB833" s="44" t="s">
        <v>24</v>
      </c>
      <c r="AC833" s="44"/>
      <c r="AD833" s="44"/>
      <c r="AE833" s="44"/>
      <c r="AF833" s="44" t="s">
        <v>24</v>
      </c>
      <c r="AG833" s="45" t="s">
        <v>24</v>
      </c>
      <c r="AH833" s="35"/>
      <c r="AI833" s="27"/>
      <c r="AJ833" s="46"/>
      <c r="AK833" s="44"/>
      <c r="AL833" s="44" t="s">
        <v>24</v>
      </c>
      <c r="AM833" s="44"/>
      <c r="AN833" s="44" t="s">
        <v>24</v>
      </c>
      <c r="AO833" s="44"/>
      <c r="AP833" s="44" t="s">
        <v>24</v>
      </c>
      <c r="AQ833" s="44"/>
      <c r="AR833" s="44"/>
      <c r="AS833" s="44"/>
      <c r="AT833" s="44" t="s">
        <v>24</v>
      </c>
      <c r="AU833" s="45" t="s">
        <v>24</v>
      </c>
      <c r="AV833" s="35"/>
      <c r="AW833" s="27"/>
      <c r="AX833" s="46"/>
      <c r="AY833" s="44"/>
      <c r="AZ833" s="44" t="s">
        <v>24</v>
      </c>
      <c r="BA833" s="44"/>
      <c r="BB833" s="44" t="s">
        <v>24</v>
      </c>
      <c r="BC833" s="44"/>
      <c r="BD833" s="44" t="s">
        <v>24</v>
      </c>
      <c r="BE833" s="44"/>
      <c r="BF833" s="44"/>
      <c r="BG833" s="44"/>
      <c r="BH833" s="44" t="s">
        <v>24</v>
      </c>
      <c r="BI833" s="45" t="s">
        <v>24</v>
      </c>
      <c r="BJ833" s="35"/>
      <c r="BK833" s="50"/>
      <c r="BL833" s="46"/>
      <c r="BM833" s="44">
        <v>8497</v>
      </c>
      <c r="BN833" s="25">
        <v>114</v>
      </c>
      <c r="BO833" s="44">
        <v>499</v>
      </c>
      <c r="BP833" s="44">
        <v>6</v>
      </c>
      <c r="BQ833" s="44">
        <v>28</v>
      </c>
      <c r="BR833" s="44">
        <v>6</v>
      </c>
      <c r="BS833" s="236">
        <v>6</v>
      </c>
      <c r="BT833" s="60" t="s">
        <v>49</v>
      </c>
      <c r="BU833" s="247">
        <v>800</v>
      </c>
      <c r="BV833" s="44">
        <v>4800</v>
      </c>
      <c r="BW833" s="45">
        <v>0.42105263157894735</v>
      </c>
      <c r="BX833" s="35"/>
      <c r="BY833" s="27"/>
      <c r="BZ833" s="46"/>
      <c r="CA833" s="44">
        <v>14846</v>
      </c>
      <c r="CB833" s="25">
        <v>88</v>
      </c>
      <c r="CC833" s="44">
        <v>1760</v>
      </c>
      <c r="CD833" s="44">
        <v>7</v>
      </c>
      <c r="CE833" s="44">
        <v>30</v>
      </c>
      <c r="CF833" s="44">
        <v>10</v>
      </c>
      <c r="CG833" s="236">
        <v>10</v>
      </c>
      <c r="CH833" s="60" t="s">
        <v>98</v>
      </c>
      <c r="CI833" s="247">
        <v>165</v>
      </c>
      <c r="CJ833" s="44">
        <v>1650</v>
      </c>
      <c r="CK833" s="45">
        <v>0.1875</v>
      </c>
      <c r="CL833" s="35"/>
      <c r="CM833" s="27"/>
      <c r="CN833" s="46"/>
      <c r="CO833" s="44">
        <v>17963</v>
      </c>
      <c r="CP833" s="25">
        <v>37</v>
      </c>
      <c r="CQ833" s="44">
        <v>828</v>
      </c>
      <c r="CR833" s="44">
        <v>3</v>
      </c>
      <c r="CS833" s="44">
        <v>52</v>
      </c>
      <c r="CT833" s="44">
        <v>3</v>
      </c>
      <c r="CU833" s="236">
        <v>0</v>
      </c>
      <c r="CV833" s="60" t="s">
        <v>79</v>
      </c>
      <c r="CW833" s="247">
        <v>0</v>
      </c>
      <c r="CX833" s="44">
        <v>0</v>
      </c>
      <c r="CY833" s="45">
        <v>0</v>
      </c>
      <c r="CZ833" s="35"/>
      <c r="DA833" s="58"/>
      <c r="DB833" s="46"/>
      <c r="DC833" s="44">
        <v>5430</v>
      </c>
      <c r="DD833" s="25">
        <v>41</v>
      </c>
      <c r="DE833" s="44">
        <v>302</v>
      </c>
      <c r="DF833" s="44">
        <v>2</v>
      </c>
      <c r="DG833" s="44">
        <v>38</v>
      </c>
      <c r="DH833" s="44">
        <v>2</v>
      </c>
      <c r="DI833" s="236">
        <v>0</v>
      </c>
      <c r="DJ833" s="60" t="s">
        <v>99</v>
      </c>
      <c r="DK833" s="247">
        <v>187</v>
      </c>
      <c r="DL833" s="44">
        <v>374</v>
      </c>
      <c r="DM833" s="45">
        <v>9.1219512195121949E-2</v>
      </c>
      <c r="DN833" s="35"/>
      <c r="DO833" s="27"/>
      <c r="DP833" s="46"/>
      <c r="DQ833" s="44">
        <v>11336</v>
      </c>
      <c r="DR833" s="25">
        <v>84</v>
      </c>
      <c r="DS833" s="44">
        <v>1313</v>
      </c>
      <c r="DT833" s="44">
        <v>6</v>
      </c>
      <c r="DU833" s="44">
        <v>11</v>
      </c>
      <c r="DV833" s="44">
        <v>5</v>
      </c>
      <c r="DW833" s="236">
        <v>8</v>
      </c>
      <c r="DX833" s="60" t="s">
        <v>125</v>
      </c>
      <c r="DY833" s="247">
        <v>726</v>
      </c>
      <c r="DZ833" s="44">
        <v>3630</v>
      </c>
      <c r="EA833" s="45">
        <v>0.43214285714285716</v>
      </c>
      <c r="EB833" s="35" t="s">
        <v>152</v>
      </c>
      <c r="EC833" s="27"/>
      <c r="ED833" s="46"/>
      <c r="EE833" s="247"/>
      <c r="EF833" s="44" t="s">
        <v>24</v>
      </c>
      <c r="EG833" s="44"/>
      <c r="EH833" s="44"/>
      <c r="EI833" s="44"/>
      <c r="EJ833" s="44" t="s">
        <v>24</v>
      </c>
      <c r="EK833" s="44"/>
      <c r="EL833" s="44"/>
      <c r="EM833" s="44"/>
      <c r="EN833" s="44" t="s">
        <v>24</v>
      </c>
      <c r="EO833" s="45" t="s">
        <v>24</v>
      </c>
      <c r="EP833" s="35"/>
      <c r="EQ833" s="27"/>
      <c r="ER833" s="46"/>
      <c r="ES833" s="44"/>
      <c r="ET833" s="44" t="s">
        <v>24</v>
      </c>
      <c r="EU833" s="44"/>
      <c r="EV833" s="44" t="s">
        <v>24</v>
      </c>
      <c r="EW833" s="44"/>
      <c r="EX833" s="44" t="s">
        <v>24</v>
      </c>
      <c r="EY833" s="44"/>
      <c r="EZ833" s="44"/>
      <c r="FA833" s="44"/>
      <c r="FB833" s="44" t="s">
        <v>24</v>
      </c>
      <c r="FC833" s="45" t="s">
        <v>24</v>
      </c>
      <c r="FD833" s="35"/>
      <c r="HW833" s="181"/>
      <c r="IY833" s="33"/>
      <c r="IZ833" s="46"/>
      <c r="JA833" s="44">
        <v>2121</v>
      </c>
      <c r="JB833" s="25">
        <v>19</v>
      </c>
      <c r="JC833" s="44">
        <v>73</v>
      </c>
      <c r="JD833" s="44">
        <v>1</v>
      </c>
      <c r="JE833" s="44">
        <v>22</v>
      </c>
      <c r="JF833" s="44">
        <v>1</v>
      </c>
      <c r="JG833" s="44">
        <v>0</v>
      </c>
      <c r="JH833" s="60" t="s">
        <v>64</v>
      </c>
      <c r="JI833" s="247">
        <v>673</v>
      </c>
      <c r="JJ833" s="44">
        <v>673</v>
      </c>
      <c r="JK833" s="45">
        <v>0.35421052631578948</v>
      </c>
      <c r="JL833" s="35"/>
      <c r="JM833" s="27"/>
      <c r="JN833" s="46"/>
      <c r="JO833" s="44">
        <v>1887</v>
      </c>
      <c r="JP833" s="25">
        <v>14</v>
      </c>
      <c r="JQ833" s="44">
        <v>86</v>
      </c>
      <c r="JR833" s="44">
        <v>1</v>
      </c>
      <c r="JS833" s="44">
        <v>37</v>
      </c>
      <c r="JT833" s="44">
        <v>1</v>
      </c>
      <c r="JU833" s="44">
        <v>0</v>
      </c>
      <c r="JV833" s="60" t="s">
        <v>145</v>
      </c>
      <c r="JW833" s="247">
        <v>165</v>
      </c>
      <c r="JX833" s="44">
        <v>165</v>
      </c>
      <c r="JY833" s="45">
        <v>0.11785714285714285</v>
      </c>
      <c r="JZ833" s="35"/>
      <c r="KA833" s="245"/>
      <c r="KB833" s="46"/>
      <c r="KC833" s="44">
        <v>2626</v>
      </c>
      <c r="KD833" s="25">
        <v>49</v>
      </c>
      <c r="KE833" s="44">
        <v>193</v>
      </c>
      <c r="KF833" s="44">
        <v>13</v>
      </c>
      <c r="KG833" s="44">
        <v>200</v>
      </c>
      <c r="KH833" s="44">
        <v>50</v>
      </c>
      <c r="KI833" s="44">
        <v>0</v>
      </c>
      <c r="KJ833" s="60" t="s">
        <v>87</v>
      </c>
      <c r="KK833" s="247">
        <v>120</v>
      </c>
      <c r="KL833" s="44">
        <v>6000</v>
      </c>
      <c r="KM833" s="45">
        <v>1.2244897959183674</v>
      </c>
      <c r="KN833" s="35"/>
      <c r="KO833" s="27"/>
      <c r="KP833" s="46"/>
      <c r="KQ833" s="44">
        <v>3258</v>
      </c>
      <c r="KR833" s="25">
        <v>47</v>
      </c>
      <c r="KS833" s="44">
        <v>154</v>
      </c>
      <c r="KT833" s="44">
        <v>1</v>
      </c>
      <c r="KU833" s="44">
        <v>15</v>
      </c>
      <c r="KV833" s="44">
        <v>1</v>
      </c>
      <c r="KW833" s="44">
        <v>0</v>
      </c>
      <c r="KX833" s="60" t="s">
        <v>26</v>
      </c>
      <c r="KY833" s="247">
        <v>189</v>
      </c>
      <c r="KZ833" s="44">
        <v>189</v>
      </c>
      <c r="LA833" s="45">
        <v>4.0212765957446807E-2</v>
      </c>
      <c r="LB833" s="35"/>
      <c r="LC833" s="27"/>
      <c r="LD833" s="74"/>
      <c r="LE833" s="75"/>
      <c r="LF833" s="75"/>
      <c r="LG833" s="75"/>
      <c r="LH833" s="75"/>
      <c r="LI833" s="76"/>
      <c r="LJ833" s="75"/>
      <c r="LK833" s="75"/>
      <c r="LL833" s="77"/>
      <c r="LM833" s="251"/>
      <c r="LN833" s="75" t="s">
        <v>24</v>
      </c>
      <c r="LO833" s="79"/>
      <c r="LP833" s="35"/>
      <c r="LQ833" s="27"/>
      <c r="LR833" s="46"/>
      <c r="LS833" s="247"/>
      <c r="LT833" s="44" t="s">
        <v>24</v>
      </c>
      <c r="LU833" s="44"/>
      <c r="LV833" s="44"/>
      <c r="LW833" s="44"/>
      <c r="LX833" s="44" t="s">
        <v>24</v>
      </c>
      <c r="LY833" s="44"/>
      <c r="LZ833" s="44"/>
      <c r="MA833" s="44"/>
      <c r="MB833" s="44" t="s">
        <v>24</v>
      </c>
      <c r="MC833" s="45" t="s">
        <v>24</v>
      </c>
      <c r="MD833" s="35"/>
      <c r="ME833" s="27"/>
      <c r="MF833" s="46"/>
      <c r="MG833" s="247"/>
      <c r="MH833" s="44" t="s">
        <v>24</v>
      </c>
      <c r="MI833" s="44"/>
      <c r="MJ833" s="44"/>
      <c r="MK833" s="44"/>
      <c r="ML833" s="44" t="s">
        <v>24</v>
      </c>
      <c r="MM833" s="44"/>
      <c r="MN833" s="44"/>
      <c r="MO833" s="44"/>
      <c r="MP833" s="44" t="s">
        <v>24</v>
      </c>
      <c r="MQ833" s="45" t="s">
        <v>24</v>
      </c>
      <c r="MR833" s="35"/>
      <c r="MS833" s="27"/>
      <c r="MT833" s="46"/>
      <c r="MU833" s="247"/>
      <c r="MV833" s="44" t="s">
        <v>24</v>
      </c>
      <c r="MW833" s="44"/>
      <c r="MX833" s="44"/>
      <c r="MY833" s="44"/>
      <c r="MZ833" s="44" t="s">
        <v>24</v>
      </c>
      <c r="NA833" s="44"/>
      <c r="NB833" s="44"/>
      <c r="NC833" s="44"/>
      <c r="ND833" s="44" t="s">
        <v>24</v>
      </c>
      <c r="NE833" s="45" t="s">
        <v>24</v>
      </c>
      <c r="NF833" s="35"/>
      <c r="NG833" s="27"/>
      <c r="NH833" s="46"/>
      <c r="NI833" s="247"/>
      <c r="NJ833" s="44" t="s">
        <v>24</v>
      </c>
      <c r="NK833" s="44"/>
      <c r="NL833" s="44"/>
      <c r="NM833" s="44"/>
      <c r="NN833" s="44" t="s">
        <v>24</v>
      </c>
      <c r="NO833" s="44"/>
      <c r="NP833" s="44"/>
      <c r="NQ833" s="44"/>
      <c r="NR833" s="44" t="s">
        <v>24</v>
      </c>
      <c r="NS833" s="45" t="s">
        <v>24</v>
      </c>
      <c r="NT833" s="35"/>
    </row>
    <row r="834" spans="1:384" ht="16.5" thickTop="1" thickBot="1" x14ac:dyDescent="0.25">
      <c r="A834" s="38"/>
      <c r="B834" s="39"/>
      <c r="C834" s="40"/>
      <c r="D834" s="40"/>
      <c r="E834" s="40"/>
      <c r="F834" s="140"/>
      <c r="G834" s="140"/>
      <c r="H834" s="42"/>
      <c r="I834" s="44"/>
      <c r="J834" s="44" t="s">
        <v>24</v>
      </c>
      <c r="K834" s="44"/>
      <c r="L834" s="44"/>
      <c r="M834" s="44"/>
      <c r="N834" s="44" t="s">
        <v>24</v>
      </c>
      <c r="O834" s="44"/>
      <c r="P834" s="44"/>
      <c r="Q834" s="44"/>
      <c r="R834" s="44" t="s">
        <v>24</v>
      </c>
      <c r="S834" s="45" t="s">
        <v>24</v>
      </c>
      <c r="T834" s="35"/>
      <c r="U834" s="27"/>
      <c r="V834" s="46"/>
      <c r="W834" s="247"/>
      <c r="X834" s="44" t="s">
        <v>24</v>
      </c>
      <c r="Y834" s="44"/>
      <c r="Z834" s="44"/>
      <c r="AA834" s="44"/>
      <c r="AB834" s="44" t="s">
        <v>24</v>
      </c>
      <c r="AC834" s="44"/>
      <c r="AD834" s="44"/>
      <c r="AE834" s="44"/>
      <c r="AF834" s="44" t="s">
        <v>24</v>
      </c>
      <c r="AG834" s="45" t="s">
        <v>24</v>
      </c>
      <c r="AH834" s="35"/>
      <c r="AI834" s="27"/>
      <c r="AJ834" s="46"/>
      <c r="AK834" s="44"/>
      <c r="AL834" s="44" t="s">
        <v>24</v>
      </c>
      <c r="AM834" s="44"/>
      <c r="AN834" s="44" t="s">
        <v>24</v>
      </c>
      <c r="AO834" s="44"/>
      <c r="AP834" s="44" t="s">
        <v>24</v>
      </c>
      <c r="AQ834" s="44"/>
      <c r="AR834" s="44"/>
      <c r="AS834" s="44"/>
      <c r="AT834" s="44" t="s">
        <v>24</v>
      </c>
      <c r="AU834" s="45" t="s">
        <v>24</v>
      </c>
      <c r="AV834" s="35"/>
      <c r="AW834" s="27"/>
      <c r="AX834" s="46"/>
      <c r="AY834" s="44"/>
      <c r="AZ834" s="44" t="s">
        <v>24</v>
      </c>
      <c r="BA834" s="44"/>
      <c r="BB834" s="44" t="s">
        <v>24</v>
      </c>
      <c r="BC834" s="44"/>
      <c r="BD834" s="44" t="s">
        <v>24</v>
      </c>
      <c r="BE834" s="44"/>
      <c r="BF834" s="44"/>
      <c r="BG834" s="44"/>
      <c r="BH834" s="44" t="s">
        <v>24</v>
      </c>
      <c r="BI834" s="45" t="s">
        <v>24</v>
      </c>
      <c r="BJ834" s="35"/>
      <c r="BK834" s="50"/>
      <c r="BL834" s="74"/>
      <c r="BM834" s="81">
        <v>7894</v>
      </c>
      <c r="BN834" s="76">
        <v>63</v>
      </c>
      <c r="BO834" s="78">
        <v>340</v>
      </c>
      <c r="BP834" s="75">
        <v>16</v>
      </c>
      <c r="BQ834" s="75">
        <v>400</v>
      </c>
      <c r="BR834" s="75">
        <v>30</v>
      </c>
      <c r="BS834" s="75">
        <v>100</v>
      </c>
      <c r="BT834" s="77" t="s">
        <v>126</v>
      </c>
      <c r="BU834" s="251">
        <v>31</v>
      </c>
      <c r="BV834" s="75">
        <v>930</v>
      </c>
      <c r="BW834" s="79">
        <v>0.14761904761904762</v>
      </c>
      <c r="BX834" s="35"/>
      <c r="BY834" s="27"/>
      <c r="BZ834" s="74"/>
      <c r="CA834" s="81">
        <v>15359</v>
      </c>
      <c r="CB834" s="76">
        <v>72</v>
      </c>
      <c r="CC834" s="78">
        <v>1856</v>
      </c>
      <c r="CD834" s="75">
        <v>4</v>
      </c>
      <c r="CE834" s="75">
        <v>120</v>
      </c>
      <c r="CF834" s="75">
        <v>10</v>
      </c>
      <c r="CG834" s="75">
        <v>0</v>
      </c>
      <c r="CH834" s="77" t="s">
        <v>99</v>
      </c>
      <c r="CI834" s="251">
        <v>187</v>
      </c>
      <c r="CJ834" s="75">
        <v>1870</v>
      </c>
      <c r="CK834" s="79">
        <v>0.25972222222222224</v>
      </c>
      <c r="CL834" s="35"/>
      <c r="CM834" s="27"/>
      <c r="CN834" s="74"/>
      <c r="CO834" s="81">
        <v>12695</v>
      </c>
      <c r="CP834" s="76">
        <v>54</v>
      </c>
      <c r="CQ834" s="78">
        <v>1574</v>
      </c>
      <c r="CR834" s="75">
        <v>15</v>
      </c>
      <c r="CS834" s="75">
        <v>320</v>
      </c>
      <c r="CT834" s="75">
        <v>20</v>
      </c>
      <c r="CU834" s="75">
        <v>40</v>
      </c>
      <c r="CV834" s="77" t="s">
        <v>87</v>
      </c>
      <c r="CW834" s="251">
        <v>200</v>
      </c>
      <c r="CX834" s="75">
        <v>4000</v>
      </c>
      <c r="CY834" s="79">
        <v>0.7407407407407407</v>
      </c>
      <c r="CZ834" s="35"/>
      <c r="DA834" s="58"/>
      <c r="DB834" s="74"/>
      <c r="DC834" s="81">
        <v>3712</v>
      </c>
      <c r="DD834" s="76">
        <v>5</v>
      </c>
      <c r="DE834" s="78">
        <v>182</v>
      </c>
      <c r="DF834" s="75">
        <v>1</v>
      </c>
      <c r="DG834" s="75">
        <v>270</v>
      </c>
      <c r="DH834" s="75">
        <v>0</v>
      </c>
      <c r="DI834" s="75">
        <v>0</v>
      </c>
      <c r="DJ834" s="85" t="s">
        <v>126</v>
      </c>
      <c r="DK834" s="251">
        <v>37</v>
      </c>
      <c r="DL834" s="75">
        <v>0</v>
      </c>
      <c r="DM834" s="79">
        <v>0</v>
      </c>
      <c r="DN834" s="35" t="s">
        <v>153</v>
      </c>
      <c r="DO834" s="27"/>
      <c r="DP834" s="74"/>
      <c r="DQ834" s="81">
        <v>16010</v>
      </c>
      <c r="DR834" s="76">
        <v>44</v>
      </c>
      <c r="DS834" s="78">
        <v>1116</v>
      </c>
      <c r="DT834" s="75">
        <v>7</v>
      </c>
      <c r="DU834" s="75">
        <v>40</v>
      </c>
      <c r="DV834" s="75">
        <v>8</v>
      </c>
      <c r="DW834" s="75">
        <v>0</v>
      </c>
      <c r="DX834" s="77" t="s">
        <v>79</v>
      </c>
      <c r="DY834" s="251">
        <v>396</v>
      </c>
      <c r="DZ834" s="75">
        <v>3168</v>
      </c>
      <c r="EA834" s="79">
        <v>0.72</v>
      </c>
      <c r="EB834" s="35" t="s">
        <v>151</v>
      </c>
      <c r="EC834" s="27"/>
      <c r="ED834" s="46"/>
      <c r="EE834" s="247"/>
      <c r="EF834" s="44" t="s">
        <v>24</v>
      </c>
      <c r="EG834" s="44"/>
      <c r="EH834" s="44"/>
      <c r="EI834" s="44"/>
      <c r="EJ834" s="44" t="s">
        <v>24</v>
      </c>
      <c r="EK834" s="44"/>
      <c r="EL834" s="44"/>
      <c r="EM834" s="44"/>
      <c r="EN834" s="44" t="s">
        <v>24</v>
      </c>
      <c r="EO834" s="45" t="s">
        <v>24</v>
      </c>
      <c r="EP834" s="35"/>
      <c r="EQ834" s="27"/>
      <c r="ER834" s="46"/>
      <c r="ES834" s="44"/>
      <c r="ET834" s="44" t="s">
        <v>24</v>
      </c>
      <c r="EU834" s="44"/>
      <c r="EV834" s="44" t="s">
        <v>24</v>
      </c>
      <c r="EW834" s="44"/>
      <c r="EX834" s="44" t="s">
        <v>24</v>
      </c>
      <c r="EY834" s="44"/>
      <c r="EZ834" s="44"/>
      <c r="FA834" s="44"/>
      <c r="FB834" s="44" t="s">
        <v>24</v>
      </c>
      <c r="FC834" s="45" t="s">
        <v>24</v>
      </c>
      <c r="FD834" s="35"/>
      <c r="HW834" s="181"/>
      <c r="IY834" s="33"/>
      <c r="IZ834" s="74"/>
      <c r="JA834" s="81">
        <v>2180</v>
      </c>
      <c r="JB834" s="76">
        <v>80</v>
      </c>
      <c r="JC834" s="78">
        <v>86</v>
      </c>
      <c r="JD834" s="75">
        <v>4</v>
      </c>
      <c r="JE834" s="75">
        <v>110</v>
      </c>
      <c r="JF834" s="75">
        <v>5</v>
      </c>
      <c r="JG834" s="75">
        <v>0</v>
      </c>
      <c r="JH834" s="77" t="s">
        <v>99</v>
      </c>
      <c r="JI834" s="251">
        <v>800</v>
      </c>
      <c r="JJ834" s="75">
        <v>4000</v>
      </c>
      <c r="JK834" s="79">
        <v>0.5</v>
      </c>
      <c r="JL834" s="35"/>
      <c r="JM834" s="27"/>
      <c r="JN834" s="74"/>
      <c r="JO834" s="81">
        <v>3080</v>
      </c>
      <c r="JP834" s="76">
        <v>77</v>
      </c>
      <c r="JQ834" s="78">
        <v>124</v>
      </c>
      <c r="JR834" s="75">
        <v>5</v>
      </c>
      <c r="JS834" s="75">
        <v>34</v>
      </c>
      <c r="JT834" s="75">
        <v>5</v>
      </c>
      <c r="JU834" s="75">
        <v>0</v>
      </c>
      <c r="JV834" s="77" t="s">
        <v>28</v>
      </c>
      <c r="JW834" s="251">
        <v>682</v>
      </c>
      <c r="JX834" s="75">
        <v>3410</v>
      </c>
      <c r="JY834" s="79">
        <v>0.44285714285714284</v>
      </c>
      <c r="JZ834" s="35"/>
      <c r="KA834" s="245"/>
      <c r="KB834" s="74"/>
      <c r="KC834" s="81">
        <v>1678</v>
      </c>
      <c r="KD834" s="76">
        <v>35</v>
      </c>
      <c r="KE834" s="78">
        <v>83</v>
      </c>
      <c r="KF834" s="75">
        <v>1</v>
      </c>
      <c r="KG834" s="75">
        <v>6</v>
      </c>
      <c r="KH834" s="75">
        <v>1</v>
      </c>
      <c r="KI834" s="75">
        <v>0</v>
      </c>
      <c r="KJ834" s="85" t="s">
        <v>63</v>
      </c>
      <c r="KK834" s="251">
        <v>450</v>
      </c>
      <c r="KL834" s="75">
        <v>450</v>
      </c>
      <c r="KM834" s="79">
        <v>0.12857142857142856</v>
      </c>
      <c r="KN834" s="35" t="s">
        <v>144</v>
      </c>
      <c r="KO834" s="27"/>
      <c r="KP834" s="74"/>
      <c r="KQ834" s="81">
        <v>2396</v>
      </c>
      <c r="KR834" s="76">
        <v>44</v>
      </c>
      <c r="KS834" s="78">
        <v>131</v>
      </c>
      <c r="KT834" s="75">
        <v>3</v>
      </c>
      <c r="KU834" s="75">
        <v>18</v>
      </c>
      <c r="KV834" s="75">
        <v>3</v>
      </c>
      <c r="KW834" s="75">
        <v>0</v>
      </c>
      <c r="KX834" s="77" t="s">
        <v>27</v>
      </c>
      <c r="KY834" s="251">
        <v>170</v>
      </c>
      <c r="KZ834" s="75">
        <v>510</v>
      </c>
      <c r="LA834" s="79">
        <v>0.11590909090909091</v>
      </c>
      <c r="LB834" s="35"/>
      <c r="LC834" s="27"/>
      <c r="LD834" s="240" t="s">
        <v>24</v>
      </c>
      <c r="LE834" s="238"/>
      <c r="LF834" s="252" t="s">
        <v>24</v>
      </c>
      <c r="LG834" s="238"/>
      <c r="LH834" s="238" t="s">
        <v>24</v>
      </c>
      <c r="LI834" s="43"/>
      <c r="LJ834" s="87" t="s">
        <v>24</v>
      </c>
      <c r="LK834" s="238"/>
      <c r="LL834" s="246" t="s">
        <v>24</v>
      </c>
      <c r="LM834" s="239" t="s">
        <v>24</v>
      </c>
      <c r="LN834" s="87" t="s">
        <v>24</v>
      </c>
      <c r="LO834" s="242"/>
      <c r="LP834" s="35"/>
      <c r="LQ834" s="27"/>
      <c r="LR834" s="46"/>
      <c r="LS834" s="247"/>
      <c r="LT834" s="44" t="s">
        <v>24</v>
      </c>
      <c r="LU834" s="44"/>
      <c r="LV834" s="44"/>
      <c r="LW834" s="44"/>
      <c r="LX834" s="44" t="s">
        <v>24</v>
      </c>
      <c r="LY834" s="44"/>
      <c r="LZ834" s="44"/>
      <c r="MA834" s="44"/>
      <c r="MB834" s="44" t="s">
        <v>24</v>
      </c>
      <c r="MC834" s="45" t="s">
        <v>24</v>
      </c>
      <c r="MD834" s="35"/>
      <c r="ME834" s="27"/>
      <c r="MF834" s="46"/>
      <c r="MG834" s="247"/>
      <c r="MH834" s="44" t="s">
        <v>24</v>
      </c>
      <c r="MI834" s="44"/>
      <c r="MJ834" s="44"/>
      <c r="MK834" s="44"/>
      <c r="ML834" s="44" t="s">
        <v>24</v>
      </c>
      <c r="MM834" s="44"/>
      <c r="MN834" s="44"/>
      <c r="MO834" s="44"/>
      <c r="MP834" s="44" t="s">
        <v>24</v>
      </c>
      <c r="MQ834" s="45" t="s">
        <v>24</v>
      </c>
      <c r="MR834" s="35"/>
      <c r="MS834" s="27"/>
      <c r="MT834" s="46"/>
      <c r="MU834" s="247"/>
      <c r="MV834" s="44" t="s">
        <v>24</v>
      </c>
      <c r="MW834" s="44"/>
      <c r="MX834" s="44"/>
      <c r="MY834" s="44"/>
      <c r="MZ834" s="44" t="s">
        <v>24</v>
      </c>
      <c r="NA834" s="44"/>
      <c r="NB834" s="44"/>
      <c r="NC834" s="44"/>
      <c r="ND834" s="44" t="s">
        <v>24</v>
      </c>
      <c r="NE834" s="45" t="s">
        <v>24</v>
      </c>
      <c r="NF834" s="35"/>
      <c r="NG834" s="27"/>
      <c r="NH834" s="46"/>
      <c r="NI834" s="247"/>
      <c r="NJ834" s="44" t="s">
        <v>24</v>
      </c>
      <c r="NK834" s="44"/>
      <c r="NL834" s="44"/>
      <c r="NM834" s="44"/>
      <c r="NN834" s="44" t="s">
        <v>24</v>
      </c>
      <c r="NO834" s="44"/>
      <c r="NP834" s="44"/>
      <c r="NQ834" s="44"/>
      <c r="NR834" s="44" t="s">
        <v>24</v>
      </c>
      <c r="NS834" s="45" t="s">
        <v>24</v>
      </c>
      <c r="NT834" s="35"/>
    </row>
    <row r="835" spans="1:384" ht="15.75" thickTop="1" x14ac:dyDescent="0.2">
      <c r="A835" s="38"/>
      <c r="B835" s="39"/>
      <c r="C835" s="40"/>
      <c r="D835" s="40"/>
      <c r="E835" s="40"/>
      <c r="F835" s="140"/>
      <c r="G835" s="140"/>
      <c r="H835" s="42"/>
      <c r="I835" s="44"/>
      <c r="J835" s="44" t="s">
        <v>24</v>
      </c>
      <c r="K835" s="44"/>
      <c r="L835" s="44"/>
      <c r="M835" s="44"/>
      <c r="N835" s="44" t="s">
        <v>24</v>
      </c>
      <c r="O835" s="44"/>
      <c r="P835" s="44"/>
      <c r="Q835" s="44"/>
      <c r="R835" s="44" t="s">
        <v>24</v>
      </c>
      <c r="S835" s="45" t="s">
        <v>24</v>
      </c>
      <c r="T835" s="35"/>
      <c r="U835" s="27"/>
      <c r="V835" s="46"/>
      <c r="W835" s="247"/>
      <c r="X835" s="44" t="s">
        <v>24</v>
      </c>
      <c r="Y835" s="44"/>
      <c r="Z835" s="44"/>
      <c r="AA835" s="44"/>
      <c r="AB835" s="44" t="s">
        <v>24</v>
      </c>
      <c r="AC835" s="44"/>
      <c r="AD835" s="44"/>
      <c r="AE835" s="44"/>
      <c r="AF835" s="44" t="s">
        <v>24</v>
      </c>
      <c r="AG835" s="45" t="s">
        <v>24</v>
      </c>
      <c r="AH835" s="35"/>
      <c r="AI835" s="27"/>
      <c r="AJ835" s="46"/>
      <c r="AK835" s="44"/>
      <c r="AL835" s="44" t="s">
        <v>24</v>
      </c>
      <c r="AM835" s="44"/>
      <c r="AN835" s="44" t="s">
        <v>24</v>
      </c>
      <c r="AO835" s="44"/>
      <c r="AP835" s="44" t="s">
        <v>24</v>
      </c>
      <c r="AQ835" s="44"/>
      <c r="AR835" s="44"/>
      <c r="AS835" s="44"/>
      <c r="AT835" s="44" t="s">
        <v>24</v>
      </c>
      <c r="AU835" s="45" t="s">
        <v>24</v>
      </c>
      <c r="AV835" s="35"/>
      <c r="AW835" s="27"/>
      <c r="AX835" s="46"/>
      <c r="AY835" s="44"/>
      <c r="AZ835" s="44" t="s">
        <v>24</v>
      </c>
      <c r="BA835" s="44"/>
      <c r="BB835" s="44" t="s">
        <v>24</v>
      </c>
      <c r="BC835" s="44"/>
      <c r="BD835" s="44" t="s">
        <v>24</v>
      </c>
      <c r="BE835" s="44"/>
      <c r="BF835" s="44"/>
      <c r="BG835" s="44"/>
      <c r="BH835" s="44" t="s">
        <v>24</v>
      </c>
      <c r="BI835" s="45" t="s">
        <v>24</v>
      </c>
      <c r="BJ835" s="35"/>
      <c r="BK835" s="50"/>
      <c r="BL835" s="240">
        <v>45792</v>
      </c>
      <c r="BM835" s="44">
        <v>9203</v>
      </c>
      <c r="BN835" s="238">
        <v>99</v>
      </c>
      <c r="BO835" s="44">
        <v>376</v>
      </c>
      <c r="BP835" s="87">
        <v>4</v>
      </c>
      <c r="BQ835" s="44">
        <v>3</v>
      </c>
      <c r="BR835" s="238">
        <v>6</v>
      </c>
      <c r="BS835" s="44">
        <v>4</v>
      </c>
      <c r="BT835" s="241" t="s">
        <v>143</v>
      </c>
      <c r="BU835" s="239">
        <v>1100</v>
      </c>
      <c r="BV835" s="44">
        <v>6600</v>
      </c>
      <c r="BW835" s="89">
        <v>0.66666666666666663</v>
      </c>
      <c r="BX835" s="35" t="s">
        <v>154</v>
      </c>
      <c r="BY835" s="27"/>
      <c r="BZ835" s="240">
        <v>45792</v>
      </c>
      <c r="CA835" s="44">
        <v>15785</v>
      </c>
      <c r="CB835" s="238">
        <v>29</v>
      </c>
      <c r="CC835" s="44">
        <v>910</v>
      </c>
      <c r="CD835" s="87">
        <v>0</v>
      </c>
      <c r="CE835" s="44">
        <v>7</v>
      </c>
      <c r="CF835" s="238">
        <v>0</v>
      </c>
      <c r="CG835" s="44">
        <v>3</v>
      </c>
      <c r="CH835" s="241" t="s">
        <v>128</v>
      </c>
      <c r="CI835" s="239">
        <v>800</v>
      </c>
      <c r="CJ835" s="44">
        <v>0</v>
      </c>
      <c r="CK835" s="89">
        <v>0</v>
      </c>
      <c r="CL835" s="35"/>
      <c r="CM835" s="27"/>
      <c r="CN835" s="240">
        <v>45792</v>
      </c>
      <c r="CO835" s="44">
        <v>15462</v>
      </c>
      <c r="CP835" s="238">
        <v>73</v>
      </c>
      <c r="CQ835" s="44">
        <v>672</v>
      </c>
      <c r="CR835" s="87">
        <v>3</v>
      </c>
      <c r="CS835" s="44">
        <v>14</v>
      </c>
      <c r="CT835" s="238">
        <v>3</v>
      </c>
      <c r="CU835" s="44">
        <v>4</v>
      </c>
      <c r="CV835" s="241" t="s">
        <v>125</v>
      </c>
      <c r="CW835" s="239">
        <v>726</v>
      </c>
      <c r="CX835" s="44">
        <v>2178</v>
      </c>
      <c r="CY835" s="89">
        <v>0.29835616438356166</v>
      </c>
      <c r="CZ835" s="35"/>
      <c r="DA835" s="58"/>
      <c r="DB835" s="240">
        <v>45792</v>
      </c>
      <c r="DC835" s="44">
        <v>5766</v>
      </c>
      <c r="DD835" s="238">
        <v>3</v>
      </c>
      <c r="DE835" s="44">
        <v>213</v>
      </c>
      <c r="DF835" s="87">
        <v>0</v>
      </c>
      <c r="DG835" s="44">
        <v>8</v>
      </c>
      <c r="DH835" s="238">
        <v>0</v>
      </c>
      <c r="DI835" s="44">
        <v>0</v>
      </c>
      <c r="DJ835" s="241" t="s">
        <v>76</v>
      </c>
      <c r="DK835" s="239">
        <v>748</v>
      </c>
      <c r="DL835" s="44">
        <v>0</v>
      </c>
      <c r="DM835" s="89">
        <v>0</v>
      </c>
      <c r="DN835" s="35"/>
      <c r="DO835" s="27"/>
      <c r="DP835" s="240">
        <v>45792</v>
      </c>
      <c r="DQ835" s="44">
        <v>15882</v>
      </c>
      <c r="DR835" s="238">
        <v>26</v>
      </c>
      <c r="DS835" s="44">
        <v>1149</v>
      </c>
      <c r="DT835" s="87">
        <v>1</v>
      </c>
      <c r="DU835" s="44">
        <v>17</v>
      </c>
      <c r="DV835" s="238">
        <v>1</v>
      </c>
      <c r="DW835" s="44">
        <v>4</v>
      </c>
      <c r="DX835" s="241" t="s">
        <v>91</v>
      </c>
      <c r="DY835" s="239">
        <v>770</v>
      </c>
      <c r="DZ835" s="44">
        <v>770</v>
      </c>
      <c r="EA835" s="89">
        <v>0.29615384615384616</v>
      </c>
      <c r="EB835" s="35"/>
      <c r="EC835" s="27"/>
      <c r="ED835" s="46"/>
      <c r="EE835" s="247"/>
      <c r="EF835" s="44" t="s">
        <v>24</v>
      </c>
      <c r="EG835" s="44"/>
      <c r="EH835" s="44"/>
      <c r="EI835" s="44"/>
      <c r="EJ835" s="44" t="s">
        <v>24</v>
      </c>
      <c r="EK835" s="44"/>
      <c r="EL835" s="44"/>
      <c r="EM835" s="44"/>
      <c r="EN835" s="44" t="s">
        <v>24</v>
      </c>
      <c r="EO835" s="45" t="s">
        <v>24</v>
      </c>
      <c r="EP835" s="35"/>
      <c r="EQ835" s="27"/>
      <c r="ER835" s="46"/>
      <c r="ES835" s="44"/>
      <c r="ET835" s="44" t="s">
        <v>24</v>
      </c>
      <c r="EU835" s="44"/>
      <c r="EV835" s="44" t="s">
        <v>24</v>
      </c>
      <c r="EW835" s="44"/>
      <c r="EX835" s="44" t="s">
        <v>24</v>
      </c>
      <c r="EY835" s="44"/>
      <c r="EZ835" s="44"/>
      <c r="FA835" s="44"/>
      <c r="FB835" s="44" t="s">
        <v>24</v>
      </c>
      <c r="FC835" s="45" t="s">
        <v>24</v>
      </c>
      <c r="FD835" s="35"/>
      <c r="HW835" s="181"/>
      <c r="IY835" s="33"/>
      <c r="IZ835" s="240">
        <v>45792</v>
      </c>
      <c r="JA835" s="44">
        <v>4318</v>
      </c>
      <c r="JB835" s="238">
        <v>9</v>
      </c>
      <c r="JC835" s="44">
        <v>243</v>
      </c>
      <c r="JD835" s="87">
        <v>1</v>
      </c>
      <c r="JE835" s="44">
        <v>8</v>
      </c>
      <c r="JF835" s="238">
        <v>1</v>
      </c>
      <c r="JG835" s="44">
        <v>0</v>
      </c>
      <c r="JH835" s="241" t="s">
        <v>89</v>
      </c>
      <c r="JI835" s="239">
        <v>800</v>
      </c>
      <c r="JJ835" s="44">
        <v>800</v>
      </c>
      <c r="JK835" s="89">
        <v>0.88888888888888884</v>
      </c>
      <c r="JL835" s="35"/>
      <c r="JM835" s="27"/>
      <c r="JN835" s="240">
        <v>45792</v>
      </c>
      <c r="JO835" s="44">
        <v>3240</v>
      </c>
      <c r="JP835" s="238">
        <v>41</v>
      </c>
      <c r="JQ835" s="44">
        <v>102</v>
      </c>
      <c r="JR835" s="87">
        <v>1</v>
      </c>
      <c r="JS835" s="44">
        <v>23</v>
      </c>
      <c r="JT835" s="238">
        <v>1</v>
      </c>
      <c r="JU835" s="44">
        <v>0</v>
      </c>
      <c r="JV835" s="241" t="s">
        <v>23</v>
      </c>
      <c r="JW835" s="239">
        <v>1100</v>
      </c>
      <c r="JX835" s="44">
        <v>1100</v>
      </c>
      <c r="JY835" s="89">
        <v>0.26829268292682928</v>
      </c>
      <c r="JZ835" s="35"/>
      <c r="KA835" s="245"/>
      <c r="KB835" s="240">
        <v>45792</v>
      </c>
      <c r="KC835" s="44">
        <v>2260</v>
      </c>
      <c r="KD835" s="238">
        <v>58</v>
      </c>
      <c r="KE835" s="44">
        <v>131</v>
      </c>
      <c r="KF835" s="87">
        <v>3</v>
      </c>
      <c r="KG835" s="44">
        <v>0</v>
      </c>
      <c r="KH835" s="238">
        <v>4</v>
      </c>
      <c r="KI835" s="44">
        <v>8</v>
      </c>
      <c r="KJ835" s="241" t="s">
        <v>143</v>
      </c>
      <c r="KK835" s="239">
        <v>1100</v>
      </c>
      <c r="KL835" s="44">
        <v>4400</v>
      </c>
      <c r="KM835" s="89">
        <v>0.75862068965517238</v>
      </c>
      <c r="KN835" s="35" t="s">
        <v>158</v>
      </c>
      <c r="KO835" s="27"/>
      <c r="KP835" s="240">
        <v>45792</v>
      </c>
      <c r="KQ835" s="44">
        <v>2481</v>
      </c>
      <c r="KR835" s="238">
        <v>2</v>
      </c>
      <c r="KS835" s="44">
        <v>88</v>
      </c>
      <c r="KT835" s="87">
        <v>0</v>
      </c>
      <c r="KU835" s="44">
        <v>18</v>
      </c>
      <c r="KV835" s="238">
        <v>0</v>
      </c>
      <c r="KW835" s="44">
        <v>0</v>
      </c>
      <c r="KX835" s="241" t="s">
        <v>70</v>
      </c>
      <c r="KY835" s="239">
        <v>1034</v>
      </c>
      <c r="KZ835" s="44">
        <v>0</v>
      </c>
      <c r="LA835" s="89">
        <v>0</v>
      </c>
      <c r="LB835" s="35"/>
      <c r="LC835" s="27"/>
      <c r="LD835" s="46"/>
      <c r="LE835" s="44"/>
      <c r="LF835" s="44"/>
      <c r="LG835" s="44"/>
      <c r="LH835" s="44" t="s">
        <v>24</v>
      </c>
      <c r="LI835" s="43"/>
      <c r="LJ835" s="44" t="s">
        <v>24</v>
      </c>
      <c r="LK835" s="44"/>
      <c r="LL835" s="72" t="s">
        <v>24</v>
      </c>
      <c r="LM835" s="247" t="s">
        <v>24</v>
      </c>
      <c r="LN835" s="44" t="s">
        <v>24</v>
      </c>
      <c r="LO835" s="45"/>
      <c r="LP835" s="35"/>
      <c r="LQ835" s="27"/>
      <c r="LR835" s="46"/>
      <c r="LS835" s="247"/>
      <c r="LT835" s="44" t="s">
        <v>24</v>
      </c>
      <c r="LU835" s="44"/>
      <c r="LV835" s="44"/>
      <c r="LW835" s="44"/>
      <c r="LX835" s="44" t="s">
        <v>24</v>
      </c>
      <c r="LY835" s="44"/>
      <c r="LZ835" s="44"/>
      <c r="MA835" s="44"/>
      <c r="MB835" s="44" t="s">
        <v>24</v>
      </c>
      <c r="MC835" s="45" t="s">
        <v>24</v>
      </c>
      <c r="MD835" s="35"/>
      <c r="ME835" s="27"/>
      <c r="MF835" s="46"/>
      <c r="MG835" s="247"/>
      <c r="MH835" s="44" t="s">
        <v>24</v>
      </c>
      <c r="MI835" s="44"/>
      <c r="MJ835" s="44"/>
      <c r="MK835" s="44"/>
      <c r="ML835" s="44" t="s">
        <v>24</v>
      </c>
      <c r="MM835" s="44"/>
      <c r="MN835" s="44"/>
      <c r="MO835" s="44"/>
      <c r="MP835" s="44" t="s">
        <v>24</v>
      </c>
      <c r="MQ835" s="45" t="s">
        <v>24</v>
      </c>
      <c r="MR835" s="35"/>
      <c r="MS835" s="27"/>
      <c r="MT835" s="46"/>
      <c r="MU835" s="247"/>
      <c r="MV835" s="44" t="s">
        <v>24</v>
      </c>
      <c r="MW835" s="44"/>
      <c r="MX835" s="44"/>
      <c r="MY835" s="44"/>
      <c r="MZ835" s="44" t="s">
        <v>24</v>
      </c>
      <c r="NA835" s="44"/>
      <c r="NB835" s="44"/>
      <c r="NC835" s="44"/>
      <c r="ND835" s="44" t="s">
        <v>24</v>
      </c>
      <c r="NE835" s="45" t="s">
        <v>24</v>
      </c>
      <c r="NF835" s="35"/>
      <c r="NG835" s="27"/>
      <c r="NH835" s="46"/>
      <c r="NI835" s="247"/>
      <c r="NJ835" s="44" t="s">
        <v>24</v>
      </c>
      <c r="NK835" s="44"/>
      <c r="NL835" s="44"/>
      <c r="NM835" s="44"/>
      <c r="NN835" s="44" t="s">
        <v>24</v>
      </c>
      <c r="NO835" s="44"/>
      <c r="NP835" s="44"/>
      <c r="NQ835" s="44"/>
      <c r="NR835" s="44" t="s">
        <v>24</v>
      </c>
      <c r="NS835" s="45" t="s">
        <v>24</v>
      </c>
      <c r="NT835" s="35"/>
    </row>
    <row r="836" spans="1:384" ht="15.75" thickBot="1" x14ac:dyDescent="0.25">
      <c r="A836" s="38"/>
      <c r="B836" s="39"/>
      <c r="C836" s="40"/>
      <c r="D836" s="40"/>
      <c r="E836" s="40"/>
      <c r="F836" s="140"/>
      <c r="G836" s="140"/>
      <c r="H836" s="42"/>
      <c r="I836" s="44"/>
      <c r="J836" s="44" t="s">
        <v>24</v>
      </c>
      <c r="K836" s="44"/>
      <c r="L836" s="44"/>
      <c r="M836" s="44"/>
      <c r="N836" s="44" t="s">
        <v>24</v>
      </c>
      <c r="O836" s="44"/>
      <c r="P836" s="44"/>
      <c r="Q836" s="44"/>
      <c r="R836" s="44" t="s">
        <v>24</v>
      </c>
      <c r="S836" s="45" t="s">
        <v>24</v>
      </c>
      <c r="T836" s="35"/>
      <c r="U836" s="27"/>
      <c r="V836" s="46"/>
      <c r="W836" s="247"/>
      <c r="X836" s="44" t="s">
        <v>24</v>
      </c>
      <c r="Y836" s="44"/>
      <c r="Z836" s="44"/>
      <c r="AA836" s="44"/>
      <c r="AB836" s="44" t="s">
        <v>24</v>
      </c>
      <c r="AC836" s="44"/>
      <c r="AD836" s="44"/>
      <c r="AE836" s="44"/>
      <c r="AF836" s="44" t="s">
        <v>24</v>
      </c>
      <c r="AG836" s="45" t="s">
        <v>24</v>
      </c>
      <c r="AH836" s="35"/>
      <c r="AI836" s="27"/>
      <c r="AJ836" s="46"/>
      <c r="AK836" s="44"/>
      <c r="AL836" s="44" t="s">
        <v>24</v>
      </c>
      <c r="AM836" s="44"/>
      <c r="AN836" s="44" t="s">
        <v>24</v>
      </c>
      <c r="AO836" s="44"/>
      <c r="AP836" s="44" t="s">
        <v>24</v>
      </c>
      <c r="AQ836" s="44"/>
      <c r="AR836" s="44"/>
      <c r="AS836" s="44"/>
      <c r="AT836" s="44" t="s">
        <v>24</v>
      </c>
      <c r="AU836" s="45" t="s">
        <v>24</v>
      </c>
      <c r="AV836" s="35"/>
      <c r="AW836" s="27"/>
      <c r="AX836" s="46"/>
      <c r="AY836" s="44"/>
      <c r="AZ836" s="44" t="s">
        <v>24</v>
      </c>
      <c r="BA836" s="44"/>
      <c r="BB836" s="44" t="s">
        <v>24</v>
      </c>
      <c r="BC836" s="44"/>
      <c r="BD836" s="44" t="s">
        <v>24</v>
      </c>
      <c r="BE836" s="44"/>
      <c r="BF836" s="44"/>
      <c r="BG836" s="44"/>
      <c r="BH836" s="44" t="s">
        <v>24</v>
      </c>
      <c r="BI836" s="45" t="s">
        <v>24</v>
      </c>
      <c r="BJ836" s="35"/>
      <c r="BK836" s="50"/>
      <c r="BL836" s="46"/>
      <c r="BM836" s="238">
        <v>8164</v>
      </c>
      <c r="BN836" s="44">
        <v>96</v>
      </c>
      <c r="BO836" s="238">
        <v>239</v>
      </c>
      <c r="BP836" s="44">
        <v>3</v>
      </c>
      <c r="BQ836" s="238">
        <v>25</v>
      </c>
      <c r="BR836" s="44">
        <v>2</v>
      </c>
      <c r="BS836" s="238">
        <v>13</v>
      </c>
      <c r="BT836" s="106" t="s">
        <v>23</v>
      </c>
      <c r="BU836" s="247">
        <v>1000</v>
      </c>
      <c r="BV836" s="43">
        <v>2000</v>
      </c>
      <c r="BW836" s="45">
        <v>0.20833333333333334</v>
      </c>
      <c r="BX836" s="35"/>
      <c r="BY836" s="27"/>
      <c r="BZ836" s="46"/>
      <c r="CA836" s="238">
        <v>17952</v>
      </c>
      <c r="CB836" s="44">
        <v>37</v>
      </c>
      <c r="CC836" s="238">
        <v>1009</v>
      </c>
      <c r="CD836" s="44">
        <v>2</v>
      </c>
      <c r="CE836" s="238">
        <v>5</v>
      </c>
      <c r="CF836" s="44">
        <v>2</v>
      </c>
      <c r="CG836" s="238">
        <v>0</v>
      </c>
      <c r="CH836" s="106" t="s">
        <v>97</v>
      </c>
      <c r="CI836" s="247">
        <v>800</v>
      </c>
      <c r="CJ836" s="43">
        <v>1600</v>
      </c>
      <c r="CK836" s="45">
        <v>0.43243243243243246</v>
      </c>
      <c r="CL836" s="35"/>
      <c r="CM836" s="27"/>
      <c r="CN836" s="46"/>
      <c r="CO836" s="238">
        <v>13789</v>
      </c>
      <c r="CP836" s="44">
        <v>7</v>
      </c>
      <c r="CQ836" s="238">
        <v>534</v>
      </c>
      <c r="CR836" s="44">
        <v>0</v>
      </c>
      <c r="CS836" s="238">
        <v>7</v>
      </c>
      <c r="CT836" s="44">
        <v>0</v>
      </c>
      <c r="CU836" s="238">
        <v>20</v>
      </c>
      <c r="CV836" s="106" t="s">
        <v>75</v>
      </c>
      <c r="CW836" s="247">
        <v>760</v>
      </c>
      <c r="CX836" s="43">
        <v>0</v>
      </c>
      <c r="CY836" s="45">
        <v>0</v>
      </c>
      <c r="CZ836" s="35" t="s">
        <v>156</v>
      </c>
      <c r="DA836" s="58"/>
      <c r="DB836" s="46"/>
      <c r="DC836" s="238">
        <v>5696</v>
      </c>
      <c r="DD836" s="44">
        <v>7</v>
      </c>
      <c r="DE836" s="238">
        <v>188</v>
      </c>
      <c r="DF836" s="44">
        <v>0</v>
      </c>
      <c r="DG836" s="238">
        <v>8</v>
      </c>
      <c r="DH836" s="44">
        <v>0</v>
      </c>
      <c r="DI836" s="238">
        <v>0</v>
      </c>
      <c r="DJ836" s="106" t="s">
        <v>88</v>
      </c>
      <c r="DK836" s="247">
        <v>1100</v>
      </c>
      <c r="DL836" s="43">
        <v>0</v>
      </c>
      <c r="DM836" s="45">
        <v>0</v>
      </c>
      <c r="DN836" s="35"/>
      <c r="DO836" s="27"/>
      <c r="DP836" s="46"/>
      <c r="DQ836" s="238">
        <v>14658</v>
      </c>
      <c r="DR836" s="44">
        <v>17</v>
      </c>
      <c r="DS836" s="238">
        <v>1064</v>
      </c>
      <c r="DT836" s="44">
        <v>0</v>
      </c>
      <c r="DU836" s="238">
        <v>6</v>
      </c>
      <c r="DV836" s="44">
        <v>0</v>
      </c>
      <c r="DW836" s="238">
        <v>4</v>
      </c>
      <c r="DX836" s="106" t="s">
        <v>143</v>
      </c>
      <c r="DY836" s="247">
        <v>1100</v>
      </c>
      <c r="DZ836" s="43">
        <v>0</v>
      </c>
      <c r="EA836" s="45">
        <v>0</v>
      </c>
      <c r="EB836" s="35"/>
      <c r="EC836" s="27"/>
      <c r="ED836" s="46"/>
      <c r="EE836" s="247"/>
      <c r="EF836" s="44" t="s">
        <v>24</v>
      </c>
      <c r="EG836" s="44"/>
      <c r="EH836" s="44"/>
      <c r="EI836" s="44"/>
      <c r="EJ836" s="44" t="s">
        <v>24</v>
      </c>
      <c r="EK836" s="44"/>
      <c r="EL836" s="44"/>
      <c r="EM836" s="44"/>
      <c r="EN836" s="44" t="s">
        <v>24</v>
      </c>
      <c r="EO836" s="45" t="s">
        <v>24</v>
      </c>
      <c r="EP836" s="35"/>
      <c r="EQ836" s="27"/>
      <c r="ER836" s="46"/>
      <c r="ES836" s="44"/>
      <c r="ET836" s="44" t="s">
        <v>24</v>
      </c>
      <c r="EU836" s="44"/>
      <c r="EV836" s="44" t="s">
        <v>24</v>
      </c>
      <c r="EW836" s="44"/>
      <c r="EX836" s="44" t="s">
        <v>24</v>
      </c>
      <c r="EY836" s="44"/>
      <c r="EZ836" s="44"/>
      <c r="FA836" s="44"/>
      <c r="FB836" s="44" t="s">
        <v>24</v>
      </c>
      <c r="FC836" s="45" t="s">
        <v>24</v>
      </c>
      <c r="FD836" s="35"/>
      <c r="HW836" s="181"/>
      <c r="IY836" s="33"/>
      <c r="IZ836" s="46"/>
      <c r="JA836" s="238">
        <v>2447</v>
      </c>
      <c r="JB836" s="44">
        <v>12</v>
      </c>
      <c r="JC836" s="238">
        <v>71</v>
      </c>
      <c r="JD836" s="44">
        <v>1</v>
      </c>
      <c r="JE836" s="238">
        <v>21</v>
      </c>
      <c r="JF836" s="44">
        <v>1</v>
      </c>
      <c r="JG836" s="238">
        <v>3</v>
      </c>
      <c r="JH836" s="106" t="s">
        <v>91</v>
      </c>
      <c r="JI836" s="247">
        <v>770</v>
      </c>
      <c r="JJ836" s="43">
        <v>770</v>
      </c>
      <c r="JK836" s="45">
        <v>0.64166666666666672</v>
      </c>
      <c r="JL836" s="35"/>
      <c r="JM836" s="27"/>
      <c r="JN836" s="46"/>
      <c r="JO836" s="238">
        <v>2968</v>
      </c>
      <c r="JP836" s="44">
        <v>12</v>
      </c>
      <c r="JQ836" s="238">
        <v>71</v>
      </c>
      <c r="JR836" s="44">
        <v>0</v>
      </c>
      <c r="JS836" s="238">
        <v>8</v>
      </c>
      <c r="JT836" s="44">
        <v>0</v>
      </c>
      <c r="JU836" s="238">
        <v>0</v>
      </c>
      <c r="JV836" s="106" t="s">
        <v>76</v>
      </c>
      <c r="JW836" s="247">
        <v>900</v>
      </c>
      <c r="JX836" s="43">
        <v>0</v>
      </c>
      <c r="JY836" s="45">
        <v>0</v>
      </c>
      <c r="JZ836" s="35"/>
      <c r="KA836" s="245"/>
      <c r="KB836" s="46"/>
      <c r="KC836" s="238">
        <v>1920</v>
      </c>
      <c r="KD836" s="44">
        <v>34</v>
      </c>
      <c r="KE836" s="238">
        <v>69</v>
      </c>
      <c r="KF836" s="44">
        <v>1</v>
      </c>
      <c r="KG836" s="238">
        <v>21</v>
      </c>
      <c r="KH836" s="44">
        <v>1</v>
      </c>
      <c r="KI836" s="238">
        <v>4</v>
      </c>
      <c r="KJ836" s="106" t="s">
        <v>21</v>
      </c>
      <c r="KK836" s="247">
        <v>726</v>
      </c>
      <c r="KL836" s="43">
        <v>726</v>
      </c>
      <c r="KM836" s="45">
        <v>0.21352941176470588</v>
      </c>
      <c r="KN836" s="35"/>
      <c r="KO836" s="27"/>
      <c r="KP836" s="46"/>
      <c r="KQ836" s="238">
        <v>2486</v>
      </c>
      <c r="KR836" s="44">
        <v>8</v>
      </c>
      <c r="KS836" s="238">
        <v>58</v>
      </c>
      <c r="KT836" s="44">
        <v>0</v>
      </c>
      <c r="KU836" s="238">
        <v>12</v>
      </c>
      <c r="KV836" s="44">
        <v>0</v>
      </c>
      <c r="KW836" s="238">
        <v>0</v>
      </c>
      <c r="KX836" s="106" t="s">
        <v>81</v>
      </c>
      <c r="KY836" s="247">
        <v>1200</v>
      </c>
      <c r="KZ836" s="43">
        <v>0</v>
      </c>
      <c r="LA836" s="45">
        <v>0</v>
      </c>
      <c r="LB836" s="35"/>
      <c r="LC836" s="27"/>
      <c r="LD836" s="74"/>
      <c r="LE836" s="75"/>
      <c r="LF836" s="75"/>
      <c r="LG836" s="75"/>
      <c r="LH836" s="75" t="s">
        <v>24</v>
      </c>
      <c r="LI836" s="76"/>
      <c r="LJ836" s="75" t="s">
        <v>24</v>
      </c>
      <c r="LK836" s="75"/>
      <c r="LL836" s="77" t="s">
        <v>24</v>
      </c>
      <c r="LM836" s="251" t="s">
        <v>24</v>
      </c>
      <c r="LN836" s="75" t="s">
        <v>24</v>
      </c>
      <c r="LO836" s="79"/>
      <c r="LP836" s="35"/>
      <c r="LQ836" s="27"/>
      <c r="LR836" s="46"/>
      <c r="LS836" s="247"/>
      <c r="LT836" s="44" t="s">
        <v>24</v>
      </c>
      <c r="LU836" s="44"/>
      <c r="LV836" s="44"/>
      <c r="LW836" s="44"/>
      <c r="LX836" s="44" t="s">
        <v>24</v>
      </c>
      <c r="LY836" s="44"/>
      <c r="LZ836" s="44"/>
      <c r="MA836" s="44"/>
      <c r="MB836" s="44" t="s">
        <v>24</v>
      </c>
      <c r="MC836" s="45" t="s">
        <v>24</v>
      </c>
      <c r="MD836" s="35"/>
      <c r="ME836" s="27"/>
      <c r="MF836" s="46"/>
      <c r="MG836" s="247"/>
      <c r="MH836" s="44" t="s">
        <v>24</v>
      </c>
      <c r="MI836" s="44"/>
      <c r="MJ836" s="44"/>
      <c r="MK836" s="44"/>
      <c r="ML836" s="44" t="s">
        <v>24</v>
      </c>
      <c r="MM836" s="44"/>
      <c r="MN836" s="44"/>
      <c r="MO836" s="44"/>
      <c r="MP836" s="44" t="s">
        <v>24</v>
      </c>
      <c r="MQ836" s="45" t="s">
        <v>24</v>
      </c>
      <c r="MR836" s="35"/>
      <c r="MS836" s="27"/>
      <c r="MT836" s="46"/>
      <c r="MU836" s="247"/>
      <c r="MV836" s="44" t="s">
        <v>24</v>
      </c>
      <c r="MW836" s="44"/>
      <c r="MX836" s="44"/>
      <c r="MY836" s="44"/>
      <c r="MZ836" s="44" t="s">
        <v>24</v>
      </c>
      <c r="NA836" s="44"/>
      <c r="NB836" s="44"/>
      <c r="NC836" s="44"/>
      <c r="ND836" s="44" t="s">
        <v>24</v>
      </c>
      <c r="NE836" s="45" t="s">
        <v>24</v>
      </c>
      <c r="NF836" s="35"/>
      <c r="NG836" s="27"/>
      <c r="NH836" s="46"/>
      <c r="NI836" s="247"/>
      <c r="NJ836" s="44" t="s">
        <v>24</v>
      </c>
      <c r="NK836" s="44"/>
      <c r="NL836" s="44"/>
      <c r="NM836" s="44"/>
      <c r="NN836" s="44" t="s">
        <v>24</v>
      </c>
      <c r="NO836" s="44"/>
      <c r="NP836" s="44"/>
      <c r="NQ836" s="44"/>
      <c r="NR836" s="44" t="s">
        <v>24</v>
      </c>
      <c r="NS836" s="45" t="s">
        <v>24</v>
      </c>
      <c r="NT836" s="35"/>
    </row>
    <row r="837" spans="1:384" ht="15.75" thickTop="1" x14ac:dyDescent="0.2">
      <c r="A837" s="38"/>
      <c r="B837" s="39"/>
      <c r="C837" s="40"/>
      <c r="D837" s="40"/>
      <c r="E837" s="40"/>
      <c r="F837" s="140"/>
      <c r="G837" s="140"/>
      <c r="H837" s="42"/>
      <c r="I837" s="44"/>
      <c r="J837" s="44" t="s">
        <v>24</v>
      </c>
      <c r="K837" s="44"/>
      <c r="L837" s="44"/>
      <c r="M837" s="44"/>
      <c r="N837" s="44" t="s">
        <v>24</v>
      </c>
      <c r="O837" s="44"/>
      <c r="P837" s="44"/>
      <c r="Q837" s="44"/>
      <c r="R837" s="44" t="s">
        <v>24</v>
      </c>
      <c r="S837" s="45" t="s">
        <v>24</v>
      </c>
      <c r="T837" s="35"/>
      <c r="U837" s="27"/>
      <c r="V837" s="46"/>
      <c r="W837" s="247"/>
      <c r="X837" s="44" t="s">
        <v>24</v>
      </c>
      <c r="Y837" s="44"/>
      <c r="Z837" s="44"/>
      <c r="AA837" s="44"/>
      <c r="AB837" s="44" t="s">
        <v>24</v>
      </c>
      <c r="AC837" s="44"/>
      <c r="AD837" s="44"/>
      <c r="AE837" s="44"/>
      <c r="AF837" s="44" t="s">
        <v>24</v>
      </c>
      <c r="AG837" s="45" t="s">
        <v>24</v>
      </c>
      <c r="AH837" s="35"/>
      <c r="AI837" s="27"/>
      <c r="AJ837" s="46"/>
      <c r="AK837" s="44"/>
      <c r="AL837" s="44" t="s">
        <v>24</v>
      </c>
      <c r="AM837" s="44"/>
      <c r="AN837" s="44" t="s">
        <v>24</v>
      </c>
      <c r="AO837" s="44"/>
      <c r="AP837" s="44" t="s">
        <v>24</v>
      </c>
      <c r="AQ837" s="44"/>
      <c r="AR837" s="44"/>
      <c r="AS837" s="44"/>
      <c r="AT837" s="44" t="s">
        <v>24</v>
      </c>
      <c r="AU837" s="45" t="s">
        <v>24</v>
      </c>
      <c r="AV837" s="35"/>
      <c r="AW837" s="27"/>
      <c r="AX837" s="46"/>
      <c r="AY837" s="44"/>
      <c r="AZ837" s="44" t="s">
        <v>24</v>
      </c>
      <c r="BA837" s="44"/>
      <c r="BB837" s="44" t="s">
        <v>24</v>
      </c>
      <c r="BC837" s="44"/>
      <c r="BD837" s="44" t="s">
        <v>24</v>
      </c>
      <c r="BE837" s="44"/>
      <c r="BF837" s="44"/>
      <c r="BG837" s="44"/>
      <c r="BH837" s="44" t="s">
        <v>24</v>
      </c>
      <c r="BI837" s="45" t="s">
        <v>24</v>
      </c>
      <c r="BJ837" s="35"/>
      <c r="BK837" s="50"/>
      <c r="BL837" s="46"/>
      <c r="BM837" s="44">
        <v>8528</v>
      </c>
      <c r="BN837" s="44">
        <v>31</v>
      </c>
      <c r="BO837" s="44">
        <v>501</v>
      </c>
      <c r="BP837" s="44">
        <v>2</v>
      </c>
      <c r="BQ837" s="44">
        <v>32</v>
      </c>
      <c r="BR837" s="44">
        <v>2</v>
      </c>
      <c r="BS837" s="44">
        <v>0</v>
      </c>
      <c r="BT837" s="60" t="s">
        <v>49</v>
      </c>
      <c r="BU837" s="247">
        <v>800</v>
      </c>
      <c r="BV837" s="44">
        <v>1600</v>
      </c>
      <c r="BW837" s="45">
        <v>0.5161290322580645</v>
      </c>
      <c r="BX837" s="35"/>
      <c r="BY837" s="27"/>
      <c r="BZ837" s="46"/>
      <c r="CA837" s="44">
        <v>14859</v>
      </c>
      <c r="CB837" s="44">
        <v>13</v>
      </c>
      <c r="CC837" s="44">
        <v>1764</v>
      </c>
      <c r="CD837" s="44">
        <v>4</v>
      </c>
      <c r="CE837" s="44">
        <v>36</v>
      </c>
      <c r="CF837" s="44">
        <v>4</v>
      </c>
      <c r="CG837" s="44">
        <v>0</v>
      </c>
      <c r="CH837" s="60" t="s">
        <v>98</v>
      </c>
      <c r="CI837" s="247">
        <v>165</v>
      </c>
      <c r="CJ837" s="44">
        <v>660</v>
      </c>
      <c r="CK837" s="45">
        <v>0.50769230769230766</v>
      </c>
      <c r="CL837" s="35"/>
      <c r="CM837" s="27"/>
      <c r="CN837" s="46"/>
      <c r="CO837" s="44">
        <v>18017</v>
      </c>
      <c r="CP837" s="44">
        <v>54</v>
      </c>
      <c r="CQ837" s="44">
        <v>830</v>
      </c>
      <c r="CR837" s="44">
        <v>2</v>
      </c>
      <c r="CS837" s="44">
        <v>50</v>
      </c>
      <c r="CT837" s="44">
        <v>2</v>
      </c>
      <c r="CU837" s="44">
        <v>20</v>
      </c>
      <c r="CV837" s="60" t="s">
        <v>79</v>
      </c>
      <c r="CW837" s="247">
        <v>0</v>
      </c>
      <c r="CX837" s="44">
        <v>0</v>
      </c>
      <c r="CY837" s="45">
        <v>0</v>
      </c>
      <c r="CZ837" s="35"/>
      <c r="DA837" s="58"/>
      <c r="DB837" s="46"/>
      <c r="DC837" s="44">
        <v>5450</v>
      </c>
      <c r="DD837" s="44">
        <v>20</v>
      </c>
      <c r="DE837" s="44">
        <v>302</v>
      </c>
      <c r="DF837" s="44">
        <v>0</v>
      </c>
      <c r="DG837" s="44">
        <v>36</v>
      </c>
      <c r="DH837" s="44">
        <v>2</v>
      </c>
      <c r="DI837" s="44">
        <v>0</v>
      </c>
      <c r="DJ837" s="60" t="s">
        <v>99</v>
      </c>
      <c r="DK837" s="247">
        <v>187</v>
      </c>
      <c r="DL837" s="44">
        <v>374</v>
      </c>
      <c r="DM837" s="45">
        <v>0.187</v>
      </c>
      <c r="DN837" s="35"/>
      <c r="DO837" s="27"/>
      <c r="DP837" s="46"/>
      <c r="DQ837" s="44">
        <v>11406</v>
      </c>
      <c r="DR837" s="44">
        <v>70</v>
      </c>
      <c r="DS837" s="44">
        <v>1315</v>
      </c>
      <c r="DT837" s="44">
        <v>2</v>
      </c>
      <c r="DU837" s="44">
        <v>17</v>
      </c>
      <c r="DV837" s="44">
        <v>2</v>
      </c>
      <c r="DW837" s="44">
        <v>4</v>
      </c>
      <c r="DX837" s="60" t="s">
        <v>125</v>
      </c>
      <c r="DY837" s="247">
        <v>726</v>
      </c>
      <c r="DZ837" s="44">
        <v>1452</v>
      </c>
      <c r="EA837" s="45">
        <v>0.20742857142857143</v>
      </c>
      <c r="EB837" s="35"/>
      <c r="EC837" s="27"/>
      <c r="ED837" s="46"/>
      <c r="EE837" s="247"/>
      <c r="EF837" s="44" t="s">
        <v>24</v>
      </c>
      <c r="EG837" s="44"/>
      <c r="EH837" s="44"/>
      <c r="EI837" s="44"/>
      <c r="EJ837" s="44" t="s">
        <v>24</v>
      </c>
      <c r="EK837" s="44"/>
      <c r="EL837" s="44"/>
      <c r="EM837" s="44"/>
      <c r="EN837" s="44" t="s">
        <v>24</v>
      </c>
      <c r="EO837" s="45" t="s">
        <v>24</v>
      </c>
      <c r="EP837" s="35"/>
      <c r="EQ837" s="27"/>
      <c r="ER837" s="46"/>
      <c r="ES837" s="44"/>
      <c r="ET837" s="44" t="s">
        <v>24</v>
      </c>
      <c r="EU837" s="44"/>
      <c r="EV837" s="44" t="s">
        <v>24</v>
      </c>
      <c r="EW837" s="44"/>
      <c r="EX837" s="44" t="s">
        <v>24</v>
      </c>
      <c r="EY837" s="44"/>
      <c r="EZ837" s="44"/>
      <c r="FA837" s="44"/>
      <c r="FB837" s="44" t="s">
        <v>24</v>
      </c>
      <c r="FC837" s="45" t="s">
        <v>24</v>
      </c>
      <c r="FD837" s="35"/>
      <c r="HW837" s="181"/>
      <c r="IY837" s="33"/>
      <c r="IZ837" s="46"/>
      <c r="JA837" s="44">
        <v>2154</v>
      </c>
      <c r="JB837" s="44">
        <v>33</v>
      </c>
      <c r="JC837" s="44">
        <v>74</v>
      </c>
      <c r="JD837" s="44">
        <v>1</v>
      </c>
      <c r="JE837" s="44">
        <v>21</v>
      </c>
      <c r="JF837" s="44">
        <v>1</v>
      </c>
      <c r="JG837" s="44">
        <v>3</v>
      </c>
      <c r="JH837" s="72" t="s">
        <v>64</v>
      </c>
      <c r="JI837" s="247">
        <v>673</v>
      </c>
      <c r="JJ837" s="44">
        <v>673</v>
      </c>
      <c r="JK837" s="45">
        <v>0.20393939393939395</v>
      </c>
      <c r="JL837" s="35"/>
      <c r="JM837" s="27"/>
      <c r="JN837" s="46"/>
      <c r="JO837" s="44">
        <v>1900</v>
      </c>
      <c r="JP837" s="44">
        <v>13</v>
      </c>
      <c r="JQ837" s="44">
        <v>87</v>
      </c>
      <c r="JR837" s="44">
        <v>1</v>
      </c>
      <c r="JS837" s="44">
        <v>36</v>
      </c>
      <c r="JT837" s="44">
        <v>1</v>
      </c>
      <c r="JU837" s="44">
        <v>0</v>
      </c>
      <c r="JV837" s="60" t="s">
        <v>145</v>
      </c>
      <c r="JW837" s="247">
        <v>165</v>
      </c>
      <c r="JX837" s="44">
        <v>165</v>
      </c>
      <c r="JY837" s="45">
        <v>0.12692307692307692</v>
      </c>
      <c r="JZ837" s="35"/>
      <c r="KA837" s="245"/>
      <c r="KB837" s="46"/>
      <c r="KC837" s="44">
        <v>2629</v>
      </c>
      <c r="KD837" s="44">
        <v>3</v>
      </c>
      <c r="KE837" s="44">
        <v>194</v>
      </c>
      <c r="KF837" s="44">
        <v>1</v>
      </c>
      <c r="KG837" s="44">
        <v>200</v>
      </c>
      <c r="KH837" s="44">
        <v>0</v>
      </c>
      <c r="KI837" s="44">
        <v>-130</v>
      </c>
      <c r="KJ837" s="60" t="s">
        <v>87</v>
      </c>
      <c r="KK837" s="247">
        <v>120</v>
      </c>
      <c r="KL837" s="44">
        <v>0</v>
      </c>
      <c r="KM837" s="45">
        <v>0</v>
      </c>
      <c r="KN837" s="35" t="s">
        <v>159</v>
      </c>
      <c r="KO837" s="27"/>
      <c r="KP837" s="46"/>
      <c r="KQ837" s="44">
        <v>3277</v>
      </c>
      <c r="KR837" s="44">
        <v>19</v>
      </c>
      <c r="KS837" s="44">
        <v>157</v>
      </c>
      <c r="KT837" s="44">
        <v>3</v>
      </c>
      <c r="KU837" s="44">
        <v>12</v>
      </c>
      <c r="KV837" s="44">
        <v>3</v>
      </c>
      <c r="KW837" s="44">
        <v>0</v>
      </c>
      <c r="KX837" s="60" t="s">
        <v>26</v>
      </c>
      <c r="KY837" s="247">
        <v>189</v>
      </c>
      <c r="KZ837" s="44">
        <v>567</v>
      </c>
      <c r="LA837" s="45">
        <v>0.29842105263157892</v>
      </c>
      <c r="LB837" s="35"/>
      <c r="LC837" s="27"/>
      <c r="LD837" s="240" t="s">
        <v>24</v>
      </c>
      <c r="LE837" s="238"/>
      <c r="LF837" s="252" t="s">
        <v>24</v>
      </c>
      <c r="LG837" s="238"/>
      <c r="LH837" s="238" t="s">
        <v>24</v>
      </c>
      <c r="LI837" s="43"/>
      <c r="LJ837" s="87" t="s">
        <v>24</v>
      </c>
      <c r="LK837" s="238"/>
      <c r="LL837" s="246" t="s">
        <v>24</v>
      </c>
      <c r="LM837" s="239" t="s">
        <v>24</v>
      </c>
      <c r="LN837" s="87" t="s">
        <v>24</v>
      </c>
      <c r="LO837" s="242"/>
      <c r="LP837" s="35"/>
      <c r="LQ837" s="27"/>
      <c r="LR837" s="46"/>
      <c r="LS837" s="247"/>
      <c r="LT837" s="44" t="s">
        <v>24</v>
      </c>
      <c r="LU837" s="44"/>
      <c r="LV837" s="44"/>
      <c r="LW837" s="44"/>
      <c r="LX837" s="44" t="s">
        <v>24</v>
      </c>
      <c r="LY837" s="44"/>
      <c r="LZ837" s="44"/>
      <c r="MA837" s="44"/>
      <c r="MB837" s="44" t="s">
        <v>24</v>
      </c>
      <c r="MC837" s="45" t="s">
        <v>24</v>
      </c>
      <c r="MD837" s="35"/>
      <c r="ME837" s="27"/>
      <c r="MF837" s="46"/>
      <c r="MG837" s="247"/>
      <c r="MH837" s="44" t="s">
        <v>24</v>
      </c>
      <c r="MI837" s="44"/>
      <c r="MJ837" s="44"/>
      <c r="MK837" s="44"/>
      <c r="ML837" s="44" t="s">
        <v>24</v>
      </c>
      <c r="MM837" s="44"/>
      <c r="MN837" s="44"/>
      <c r="MO837" s="44"/>
      <c r="MP837" s="44" t="s">
        <v>24</v>
      </c>
      <c r="MQ837" s="45" t="s">
        <v>24</v>
      </c>
      <c r="MR837" s="35"/>
      <c r="MS837" s="27"/>
      <c r="MT837" s="46"/>
      <c r="MU837" s="247"/>
      <c r="MV837" s="44" t="s">
        <v>24</v>
      </c>
      <c r="MW837" s="44"/>
      <c r="MX837" s="44"/>
      <c r="MY837" s="44"/>
      <c r="MZ837" s="44" t="s">
        <v>24</v>
      </c>
      <c r="NA837" s="44"/>
      <c r="NB837" s="44"/>
      <c r="NC837" s="44"/>
      <c r="ND837" s="44" t="s">
        <v>24</v>
      </c>
      <c r="NE837" s="45" t="s">
        <v>24</v>
      </c>
      <c r="NF837" s="35"/>
      <c r="NG837" s="27"/>
      <c r="NH837" s="46"/>
      <c r="NI837" s="247"/>
      <c r="NJ837" s="44" t="s">
        <v>24</v>
      </c>
      <c r="NK837" s="44"/>
      <c r="NL837" s="44"/>
      <c r="NM837" s="44"/>
      <c r="NN837" s="44" t="s">
        <v>24</v>
      </c>
      <c r="NO837" s="44"/>
      <c r="NP837" s="44"/>
      <c r="NQ837" s="44"/>
      <c r="NR837" s="44" t="s">
        <v>24</v>
      </c>
      <c r="NS837" s="45" t="s">
        <v>24</v>
      </c>
      <c r="NT837" s="35"/>
    </row>
    <row r="838" spans="1:384" ht="15.75" thickBot="1" x14ac:dyDescent="0.25">
      <c r="A838" s="38"/>
      <c r="B838" s="39"/>
      <c r="C838" s="40"/>
      <c r="D838" s="40"/>
      <c r="E838" s="40"/>
      <c r="F838" s="140"/>
      <c r="G838" s="140"/>
      <c r="H838" s="42"/>
      <c r="I838" s="44"/>
      <c r="J838" s="44" t="s">
        <v>24</v>
      </c>
      <c r="K838" s="44"/>
      <c r="L838" s="44"/>
      <c r="M838" s="44"/>
      <c r="N838" s="44" t="s">
        <v>24</v>
      </c>
      <c r="O838" s="44"/>
      <c r="P838" s="44"/>
      <c r="Q838" s="44"/>
      <c r="R838" s="44" t="s">
        <v>24</v>
      </c>
      <c r="S838" s="45" t="s">
        <v>24</v>
      </c>
      <c r="T838" s="35"/>
      <c r="U838" s="27"/>
      <c r="V838" s="46"/>
      <c r="W838" s="247"/>
      <c r="X838" s="44" t="s">
        <v>24</v>
      </c>
      <c r="Y838" s="44"/>
      <c r="Z838" s="44"/>
      <c r="AA838" s="44"/>
      <c r="AB838" s="44" t="s">
        <v>24</v>
      </c>
      <c r="AC838" s="44"/>
      <c r="AD838" s="44"/>
      <c r="AE838" s="44"/>
      <c r="AF838" s="44" t="s">
        <v>24</v>
      </c>
      <c r="AG838" s="45" t="s">
        <v>24</v>
      </c>
      <c r="AH838" s="35"/>
      <c r="AI838" s="27"/>
      <c r="AJ838" s="46"/>
      <c r="AK838" s="44"/>
      <c r="AL838" s="44" t="s">
        <v>24</v>
      </c>
      <c r="AM838" s="44"/>
      <c r="AN838" s="44" t="s">
        <v>24</v>
      </c>
      <c r="AO838" s="44"/>
      <c r="AP838" s="44" t="s">
        <v>24</v>
      </c>
      <c r="AQ838" s="44"/>
      <c r="AR838" s="44"/>
      <c r="AS838" s="44"/>
      <c r="AT838" s="44" t="s">
        <v>24</v>
      </c>
      <c r="AU838" s="45" t="s">
        <v>24</v>
      </c>
      <c r="AV838" s="35"/>
      <c r="AW838" s="27"/>
      <c r="AX838" s="46"/>
      <c r="AY838" s="44"/>
      <c r="AZ838" s="44" t="s">
        <v>24</v>
      </c>
      <c r="BA838" s="44"/>
      <c r="BB838" s="44" t="s">
        <v>24</v>
      </c>
      <c r="BC838" s="44"/>
      <c r="BD838" s="44" t="s">
        <v>24</v>
      </c>
      <c r="BE838" s="44"/>
      <c r="BF838" s="44"/>
      <c r="BG838" s="44"/>
      <c r="BH838" s="44" t="s">
        <v>24</v>
      </c>
      <c r="BI838" s="45" t="s">
        <v>24</v>
      </c>
      <c r="BJ838" s="35"/>
      <c r="BK838" s="50"/>
      <c r="BL838" s="74"/>
      <c r="BM838" s="75">
        <v>7912</v>
      </c>
      <c r="BN838" s="75">
        <v>18</v>
      </c>
      <c r="BO838" s="75">
        <v>346</v>
      </c>
      <c r="BP838" s="75">
        <v>6</v>
      </c>
      <c r="BQ838" s="75">
        <v>490</v>
      </c>
      <c r="BR838" s="75">
        <v>10</v>
      </c>
      <c r="BS838" s="75">
        <v>-466</v>
      </c>
      <c r="BT838" s="77" t="s">
        <v>126</v>
      </c>
      <c r="BU838" s="251">
        <v>31</v>
      </c>
      <c r="BV838" s="75">
        <v>310</v>
      </c>
      <c r="BW838" s="79">
        <v>0.17222222222222222</v>
      </c>
      <c r="BX838" s="35" t="s">
        <v>157</v>
      </c>
      <c r="BY838" s="27"/>
      <c r="BZ838" s="74"/>
      <c r="CA838" s="75">
        <v>15399</v>
      </c>
      <c r="CB838" s="75">
        <v>40</v>
      </c>
      <c r="CC838" s="75">
        <v>1858</v>
      </c>
      <c r="CD838" s="75">
        <v>2</v>
      </c>
      <c r="CE838" s="75">
        <v>118</v>
      </c>
      <c r="CF838" s="75">
        <v>2</v>
      </c>
      <c r="CG838" s="75">
        <v>0</v>
      </c>
      <c r="CH838" s="77" t="s">
        <v>99</v>
      </c>
      <c r="CI838" s="251">
        <v>187</v>
      </c>
      <c r="CJ838" s="75">
        <v>374</v>
      </c>
      <c r="CK838" s="79">
        <v>9.35E-2</v>
      </c>
      <c r="CL838" s="35"/>
      <c r="CM838" s="27"/>
      <c r="CN838" s="74"/>
      <c r="CO838" s="75">
        <v>12729</v>
      </c>
      <c r="CP838" s="75">
        <v>34</v>
      </c>
      <c r="CQ838" s="75">
        <v>1577</v>
      </c>
      <c r="CR838" s="75">
        <v>3</v>
      </c>
      <c r="CS838" s="75">
        <v>350</v>
      </c>
      <c r="CT838" s="75">
        <v>10</v>
      </c>
      <c r="CU838" s="75">
        <v>0</v>
      </c>
      <c r="CV838" s="77" t="s">
        <v>87</v>
      </c>
      <c r="CW838" s="251">
        <v>200</v>
      </c>
      <c r="CX838" s="75">
        <v>2000</v>
      </c>
      <c r="CY838" s="79">
        <v>0.58823529411764708</v>
      </c>
      <c r="CZ838" s="35"/>
      <c r="DA838" s="58"/>
      <c r="DB838" s="74"/>
      <c r="DC838" s="75">
        <v>3739</v>
      </c>
      <c r="DD838" s="75">
        <v>27</v>
      </c>
      <c r="DE838" s="75">
        <v>188</v>
      </c>
      <c r="DF838" s="75">
        <v>6</v>
      </c>
      <c r="DG838" s="75">
        <v>260</v>
      </c>
      <c r="DH838" s="75">
        <v>10</v>
      </c>
      <c r="DI838" s="75">
        <v>0</v>
      </c>
      <c r="DJ838" s="77" t="s">
        <v>126</v>
      </c>
      <c r="DK838" s="251">
        <v>37</v>
      </c>
      <c r="DL838" s="75">
        <v>370</v>
      </c>
      <c r="DM838" s="79">
        <v>0.13703703703703704</v>
      </c>
      <c r="DN838" s="35"/>
      <c r="DO838" s="27"/>
      <c r="DP838" s="74"/>
      <c r="DQ838" s="75">
        <v>16030</v>
      </c>
      <c r="DR838" s="75">
        <v>20</v>
      </c>
      <c r="DS838" s="75">
        <v>1117</v>
      </c>
      <c r="DT838" s="75">
        <v>1</v>
      </c>
      <c r="DU838" s="75">
        <v>38</v>
      </c>
      <c r="DV838" s="75">
        <v>2</v>
      </c>
      <c r="DW838" s="75">
        <v>0</v>
      </c>
      <c r="DX838" s="77" t="s">
        <v>79</v>
      </c>
      <c r="DY838" s="251">
        <v>396</v>
      </c>
      <c r="DZ838" s="75">
        <v>792</v>
      </c>
      <c r="EA838" s="79">
        <v>0.39600000000000002</v>
      </c>
      <c r="EB838" s="35"/>
      <c r="EC838" s="27"/>
      <c r="ED838" s="46"/>
      <c r="EE838" s="247"/>
      <c r="EF838" s="44" t="s">
        <v>24</v>
      </c>
      <c r="EG838" s="44"/>
      <c r="EH838" s="44"/>
      <c r="EI838" s="44"/>
      <c r="EJ838" s="44" t="s">
        <v>24</v>
      </c>
      <c r="EK838" s="44"/>
      <c r="EL838" s="44"/>
      <c r="EM838" s="44"/>
      <c r="EN838" s="44" t="s">
        <v>24</v>
      </c>
      <c r="EO838" s="45" t="s">
        <v>24</v>
      </c>
      <c r="EP838" s="35"/>
      <c r="EQ838" s="27"/>
      <c r="ER838" s="46"/>
      <c r="ES838" s="44"/>
      <c r="ET838" s="44" t="s">
        <v>24</v>
      </c>
      <c r="EU838" s="44"/>
      <c r="EV838" s="44" t="s">
        <v>24</v>
      </c>
      <c r="EW838" s="44"/>
      <c r="EX838" s="44" t="s">
        <v>24</v>
      </c>
      <c r="EY838" s="44"/>
      <c r="EZ838" s="44"/>
      <c r="FA838" s="44"/>
      <c r="FB838" s="44" t="s">
        <v>24</v>
      </c>
      <c r="FC838" s="45" t="s">
        <v>24</v>
      </c>
      <c r="FD838" s="35"/>
      <c r="HW838" s="181"/>
      <c r="IY838" s="33"/>
      <c r="IZ838" s="74"/>
      <c r="JA838" s="75">
        <v>2213</v>
      </c>
      <c r="JB838" s="75">
        <v>33</v>
      </c>
      <c r="JC838" s="75">
        <v>86</v>
      </c>
      <c r="JD838" s="75">
        <v>0</v>
      </c>
      <c r="JE838" s="75">
        <v>110</v>
      </c>
      <c r="JF838" s="75">
        <v>0</v>
      </c>
      <c r="JG838" s="75">
        <v>0</v>
      </c>
      <c r="JH838" s="269" t="s">
        <v>99</v>
      </c>
      <c r="JI838" s="251">
        <v>800</v>
      </c>
      <c r="JJ838" s="75">
        <v>0</v>
      </c>
      <c r="JK838" s="79">
        <v>0</v>
      </c>
      <c r="JL838" s="35"/>
      <c r="JM838" s="27"/>
      <c r="JN838" s="74"/>
      <c r="JO838" s="75">
        <v>3135</v>
      </c>
      <c r="JP838" s="75">
        <v>55</v>
      </c>
      <c r="JQ838" s="75">
        <v>127</v>
      </c>
      <c r="JR838" s="75">
        <v>3</v>
      </c>
      <c r="JS838" s="75">
        <v>31</v>
      </c>
      <c r="JT838" s="75">
        <v>3</v>
      </c>
      <c r="JU838" s="75">
        <v>12</v>
      </c>
      <c r="JV838" s="77" t="s">
        <v>28</v>
      </c>
      <c r="JW838" s="251">
        <v>682</v>
      </c>
      <c r="JX838" s="75">
        <v>2046</v>
      </c>
      <c r="JY838" s="79">
        <v>0.372</v>
      </c>
      <c r="JZ838" s="35"/>
      <c r="KA838" s="245"/>
      <c r="KB838" s="74"/>
      <c r="KC838" s="75">
        <v>1693</v>
      </c>
      <c r="KD838" s="75">
        <v>15</v>
      </c>
      <c r="KE838" s="75">
        <v>83</v>
      </c>
      <c r="KF838" s="75">
        <v>0</v>
      </c>
      <c r="KG838" s="75">
        <v>6</v>
      </c>
      <c r="KH838" s="75">
        <v>0</v>
      </c>
      <c r="KI838" s="75">
        <v>70</v>
      </c>
      <c r="KJ838" s="77" t="s">
        <v>63</v>
      </c>
      <c r="KK838" s="251">
        <v>450</v>
      </c>
      <c r="KL838" s="75">
        <v>0</v>
      </c>
      <c r="KM838" s="79">
        <v>0</v>
      </c>
      <c r="KN838" s="35" t="s">
        <v>160</v>
      </c>
      <c r="KO838" s="27"/>
      <c r="KP838" s="74"/>
      <c r="KQ838" s="75">
        <v>2497</v>
      </c>
      <c r="KR838" s="75">
        <v>101</v>
      </c>
      <c r="KS838" s="75">
        <v>136</v>
      </c>
      <c r="KT838" s="75">
        <v>5</v>
      </c>
      <c r="KU838" s="75">
        <v>12</v>
      </c>
      <c r="KV838" s="75">
        <v>6</v>
      </c>
      <c r="KW838" s="75">
        <v>12</v>
      </c>
      <c r="KX838" s="77" t="s">
        <v>27</v>
      </c>
      <c r="KY838" s="251">
        <v>170</v>
      </c>
      <c r="KZ838" s="75">
        <v>1020</v>
      </c>
      <c r="LA838" s="79">
        <v>0.100990099009901</v>
      </c>
      <c r="LB838" s="35"/>
      <c r="LC838" s="27"/>
      <c r="LD838" s="46"/>
      <c r="LE838" s="44"/>
      <c r="LF838" s="44"/>
      <c r="LG838" s="44"/>
      <c r="LH838" s="44" t="s">
        <v>24</v>
      </c>
      <c r="LI838" s="43"/>
      <c r="LJ838" s="44" t="s">
        <v>24</v>
      </c>
      <c r="LK838" s="44"/>
      <c r="LL838" s="72" t="s">
        <v>24</v>
      </c>
      <c r="LM838" s="247" t="s">
        <v>24</v>
      </c>
      <c r="LN838" s="44" t="s">
        <v>24</v>
      </c>
      <c r="LO838" s="45"/>
      <c r="LP838" s="35"/>
      <c r="LQ838" s="27"/>
      <c r="LR838" s="46"/>
      <c r="LS838" s="247"/>
      <c r="LT838" s="44" t="s">
        <v>24</v>
      </c>
      <c r="LU838" s="44"/>
      <c r="LV838" s="44"/>
      <c r="LW838" s="44"/>
      <c r="LX838" s="44" t="s">
        <v>24</v>
      </c>
      <c r="LY838" s="44"/>
      <c r="LZ838" s="44"/>
      <c r="MA838" s="44"/>
      <c r="MB838" s="44" t="s">
        <v>24</v>
      </c>
      <c r="MC838" s="45" t="s">
        <v>24</v>
      </c>
      <c r="MD838" s="35"/>
      <c r="ME838" s="27"/>
      <c r="MF838" s="46"/>
      <c r="MG838" s="247"/>
      <c r="MH838" s="44" t="s">
        <v>24</v>
      </c>
      <c r="MI838" s="44"/>
      <c r="MJ838" s="44"/>
      <c r="MK838" s="44"/>
      <c r="ML838" s="44" t="s">
        <v>24</v>
      </c>
      <c r="MM838" s="44"/>
      <c r="MN838" s="44"/>
      <c r="MO838" s="44"/>
      <c r="MP838" s="44" t="s">
        <v>24</v>
      </c>
      <c r="MQ838" s="45" t="s">
        <v>24</v>
      </c>
      <c r="MR838" s="35"/>
      <c r="MS838" s="27"/>
      <c r="MT838" s="46"/>
      <c r="MU838" s="247"/>
      <c r="MV838" s="44" t="s">
        <v>24</v>
      </c>
      <c r="MW838" s="44"/>
      <c r="MX838" s="44"/>
      <c r="MY838" s="44"/>
      <c r="MZ838" s="44" t="s">
        <v>24</v>
      </c>
      <c r="NA838" s="44"/>
      <c r="NB838" s="44"/>
      <c r="NC838" s="44"/>
      <c r="ND838" s="44" t="s">
        <v>24</v>
      </c>
      <c r="NE838" s="45" t="s">
        <v>24</v>
      </c>
      <c r="NF838" s="35"/>
      <c r="NG838" s="27"/>
      <c r="NH838" s="46"/>
      <c r="NI838" s="247"/>
      <c r="NJ838" s="44" t="s">
        <v>24</v>
      </c>
      <c r="NK838" s="44"/>
      <c r="NL838" s="44"/>
      <c r="NM838" s="44"/>
      <c r="NN838" s="44" t="s">
        <v>24</v>
      </c>
      <c r="NO838" s="44"/>
      <c r="NP838" s="44"/>
      <c r="NQ838" s="44"/>
      <c r="NR838" s="44" t="s">
        <v>24</v>
      </c>
      <c r="NS838" s="45" t="s">
        <v>24</v>
      </c>
      <c r="NT838" s="35"/>
    </row>
    <row r="839" spans="1:384" ht="16.5" thickTop="1" thickBot="1" x14ac:dyDescent="0.25">
      <c r="A839" s="38"/>
      <c r="B839" s="39"/>
      <c r="C839" s="40"/>
      <c r="D839" s="40"/>
      <c r="E839" s="40"/>
      <c r="F839" s="140"/>
      <c r="G839" s="140"/>
      <c r="H839" s="42"/>
      <c r="I839" s="44"/>
      <c r="J839" s="44" t="s">
        <v>24</v>
      </c>
      <c r="K839" s="44"/>
      <c r="L839" s="44"/>
      <c r="M839" s="44"/>
      <c r="N839" s="44" t="s">
        <v>24</v>
      </c>
      <c r="O839" s="44"/>
      <c r="P839" s="44"/>
      <c r="Q839" s="44"/>
      <c r="R839" s="44" t="s">
        <v>24</v>
      </c>
      <c r="S839" s="45" t="s">
        <v>24</v>
      </c>
      <c r="T839" s="35"/>
      <c r="U839" s="27"/>
      <c r="V839" s="46"/>
      <c r="W839" s="247"/>
      <c r="X839" s="44" t="s">
        <v>24</v>
      </c>
      <c r="Y839" s="44"/>
      <c r="Z839" s="44"/>
      <c r="AA839" s="44"/>
      <c r="AB839" s="44" t="s">
        <v>24</v>
      </c>
      <c r="AC839" s="44"/>
      <c r="AD839" s="44"/>
      <c r="AE839" s="44"/>
      <c r="AF839" s="44" t="s">
        <v>24</v>
      </c>
      <c r="AG839" s="45" t="s">
        <v>24</v>
      </c>
      <c r="AH839" s="35"/>
      <c r="AI839" s="27"/>
      <c r="AJ839" s="46"/>
      <c r="AK839" s="44"/>
      <c r="AL839" s="44" t="s">
        <v>24</v>
      </c>
      <c r="AM839" s="44"/>
      <c r="AN839" s="44" t="s">
        <v>24</v>
      </c>
      <c r="AO839" s="44"/>
      <c r="AP839" s="44" t="s">
        <v>24</v>
      </c>
      <c r="AQ839" s="44"/>
      <c r="AR839" s="44"/>
      <c r="AS839" s="44"/>
      <c r="AT839" s="44" t="s">
        <v>24</v>
      </c>
      <c r="AU839" s="45" t="s">
        <v>24</v>
      </c>
      <c r="AV839" s="35"/>
      <c r="AW839" s="27"/>
      <c r="AX839" s="46"/>
      <c r="AY839" s="44"/>
      <c r="AZ839" s="44" t="s">
        <v>24</v>
      </c>
      <c r="BA839" s="44"/>
      <c r="BB839" s="44" t="s">
        <v>24</v>
      </c>
      <c r="BC839" s="44"/>
      <c r="BD839" s="44" t="s">
        <v>24</v>
      </c>
      <c r="BE839" s="44"/>
      <c r="BF839" s="44"/>
      <c r="BG839" s="44"/>
      <c r="BH839" s="44" t="s">
        <v>24</v>
      </c>
      <c r="BI839" s="45" t="s">
        <v>24</v>
      </c>
      <c r="BJ839" s="35"/>
      <c r="BK839" s="50"/>
      <c r="BL839" s="240" t="s">
        <v>24</v>
      </c>
      <c r="BM839" s="44"/>
      <c r="BN839" s="238"/>
      <c r="BO839" s="44"/>
      <c r="BP839" s="87"/>
      <c r="BQ839" s="238"/>
      <c r="BR839" s="238"/>
      <c r="BS839" s="238"/>
      <c r="BT839" s="241"/>
      <c r="BU839" s="239"/>
      <c r="BV839" s="44"/>
      <c r="BW839" s="89"/>
      <c r="BX839" s="35"/>
      <c r="BY839" s="27"/>
      <c r="BZ839" s="240"/>
      <c r="CA839" s="44"/>
      <c r="CB839" s="238"/>
      <c r="CC839" s="44"/>
      <c r="CD839" s="87"/>
      <c r="CE839" s="238"/>
      <c r="CF839" s="238"/>
      <c r="CG839" s="238"/>
      <c r="CH839" s="241"/>
      <c r="CI839" s="239"/>
      <c r="CJ839" s="44"/>
      <c r="CK839" s="89"/>
      <c r="CL839" s="35"/>
      <c r="CM839" s="27"/>
      <c r="CN839" s="240"/>
      <c r="CO839" s="44"/>
      <c r="CP839" s="238"/>
      <c r="CQ839" s="44"/>
      <c r="CR839" s="87"/>
      <c r="CS839" s="238"/>
      <c r="CT839" s="238"/>
      <c r="CU839" s="238"/>
      <c r="CV839" s="241"/>
      <c r="CW839" s="239"/>
      <c r="CX839" s="44"/>
      <c r="CY839" s="89"/>
      <c r="CZ839" s="35"/>
      <c r="DA839" s="58"/>
      <c r="DB839" s="240"/>
      <c r="DC839" s="44"/>
      <c r="DD839" s="238"/>
      <c r="DE839" s="44"/>
      <c r="DF839" s="87"/>
      <c r="DG839" s="238"/>
      <c r="DH839" s="238"/>
      <c r="DI839" s="238"/>
      <c r="DJ839" s="241"/>
      <c r="DK839" s="239"/>
      <c r="DL839" s="44"/>
      <c r="DM839" s="89"/>
      <c r="DN839" s="35"/>
      <c r="DO839" s="27"/>
      <c r="DP839" s="240"/>
      <c r="DQ839" s="44"/>
      <c r="DR839" s="238"/>
      <c r="DS839" s="44"/>
      <c r="DT839" s="87"/>
      <c r="DU839" s="238"/>
      <c r="DV839" s="238"/>
      <c r="DW839" s="238"/>
      <c r="DX839" s="241"/>
      <c r="DY839" s="239"/>
      <c r="DZ839" s="44"/>
      <c r="EA839" s="89"/>
      <c r="EB839" s="35"/>
      <c r="EC839" s="27"/>
      <c r="ED839" s="46"/>
      <c r="EE839" s="247"/>
      <c r="EF839" s="44" t="s">
        <v>24</v>
      </c>
      <c r="EG839" s="44"/>
      <c r="EH839" s="44"/>
      <c r="EI839" s="44"/>
      <c r="EJ839" s="44" t="s">
        <v>24</v>
      </c>
      <c r="EK839" s="44"/>
      <c r="EL839" s="44"/>
      <c r="EM839" s="44"/>
      <c r="EN839" s="44" t="s">
        <v>24</v>
      </c>
      <c r="EO839" s="45" t="s">
        <v>24</v>
      </c>
      <c r="EP839" s="35"/>
      <c r="EQ839" s="27"/>
      <c r="ER839" s="46"/>
      <c r="ES839" s="44"/>
      <c r="ET839" s="44" t="s">
        <v>24</v>
      </c>
      <c r="EU839" s="44"/>
      <c r="EV839" s="44" t="s">
        <v>24</v>
      </c>
      <c r="EW839" s="44"/>
      <c r="EX839" s="44" t="s">
        <v>24</v>
      </c>
      <c r="EY839" s="44"/>
      <c r="EZ839" s="44"/>
      <c r="FA839" s="44"/>
      <c r="FB839" s="44" t="s">
        <v>24</v>
      </c>
      <c r="FC839" s="45" t="s">
        <v>24</v>
      </c>
      <c r="FD839" s="35"/>
      <c r="HW839" s="181"/>
      <c r="IY839" s="33"/>
      <c r="IZ839" s="240" t="s">
        <v>24</v>
      </c>
      <c r="JA839" s="44"/>
      <c r="JB839" s="238"/>
      <c r="JC839" s="44"/>
      <c r="JD839" s="87"/>
      <c r="JE839" s="238"/>
      <c r="JF839" s="238"/>
      <c r="JG839" s="238"/>
      <c r="JH839" s="53"/>
      <c r="JI839" s="239"/>
      <c r="JJ839" s="44"/>
      <c r="JK839" s="89"/>
      <c r="JL839" s="35"/>
      <c r="JM839" s="27"/>
      <c r="JN839" s="240"/>
      <c r="JO839" s="44"/>
      <c r="JP839" s="238"/>
      <c r="JQ839" s="44"/>
      <c r="JR839" s="87"/>
      <c r="JS839" s="238"/>
      <c r="JT839" s="238"/>
      <c r="JU839" s="238"/>
      <c r="JV839" s="241"/>
      <c r="JW839" s="239"/>
      <c r="JX839" s="44"/>
      <c r="JY839" s="89"/>
      <c r="JZ839" s="35"/>
      <c r="KA839" s="245"/>
      <c r="KB839" s="240"/>
      <c r="KC839" s="44"/>
      <c r="KD839" s="238"/>
      <c r="KE839" s="44"/>
      <c r="KF839" s="87"/>
      <c r="KG839" s="238"/>
      <c r="KH839" s="238"/>
      <c r="KI839" s="238"/>
      <c r="KJ839" s="241"/>
      <c r="KK839" s="239"/>
      <c r="KL839" s="44"/>
      <c r="KM839" s="89"/>
      <c r="KN839" s="35"/>
      <c r="KO839" s="27"/>
      <c r="KP839" s="240"/>
      <c r="KQ839" s="44"/>
      <c r="KR839" s="238"/>
      <c r="KS839" s="44"/>
      <c r="KT839" s="87"/>
      <c r="KU839" s="238"/>
      <c r="KV839" s="238"/>
      <c r="KW839" s="238"/>
      <c r="KX839" s="241"/>
      <c r="KY839" s="239"/>
      <c r="KZ839" s="44"/>
      <c r="LA839" s="89"/>
      <c r="LB839" s="35"/>
      <c r="LC839" s="27"/>
      <c r="LD839" s="74"/>
      <c r="LE839" s="75"/>
      <c r="LF839" s="75"/>
      <c r="LG839" s="75"/>
      <c r="LH839" s="75" t="s">
        <v>24</v>
      </c>
      <c r="LI839" s="270"/>
      <c r="LJ839" s="75" t="s">
        <v>24</v>
      </c>
      <c r="LK839" s="75"/>
      <c r="LL839" s="77" t="s">
        <v>24</v>
      </c>
      <c r="LM839" s="251" t="s">
        <v>24</v>
      </c>
      <c r="LN839" s="75" t="s">
        <v>24</v>
      </c>
      <c r="LO839" s="79"/>
      <c r="LP839" s="35"/>
      <c r="LQ839" s="27"/>
      <c r="LR839" s="46"/>
      <c r="LS839" s="247"/>
      <c r="LT839" s="44" t="s">
        <v>24</v>
      </c>
      <c r="LU839" s="44"/>
      <c r="LV839" s="44"/>
      <c r="LW839" s="44"/>
      <c r="LX839" s="44" t="s">
        <v>24</v>
      </c>
      <c r="LY839" s="44"/>
      <c r="LZ839" s="44"/>
      <c r="MA839" s="44"/>
      <c r="MB839" s="44" t="s">
        <v>24</v>
      </c>
      <c r="MC839" s="45" t="s">
        <v>24</v>
      </c>
      <c r="MD839" s="35"/>
      <c r="ME839" s="27"/>
      <c r="MF839" s="46"/>
      <c r="MG839" s="247"/>
      <c r="MH839" s="44" t="s">
        <v>24</v>
      </c>
      <c r="MI839" s="44"/>
      <c r="MJ839" s="44"/>
      <c r="MK839" s="44"/>
      <c r="ML839" s="44" t="s">
        <v>24</v>
      </c>
      <c r="MM839" s="44"/>
      <c r="MN839" s="44"/>
      <c r="MO839" s="44"/>
      <c r="MP839" s="44" t="s">
        <v>24</v>
      </c>
      <c r="MQ839" s="45" t="s">
        <v>24</v>
      </c>
      <c r="MR839" s="35"/>
      <c r="MS839" s="27"/>
      <c r="MT839" s="46"/>
      <c r="MU839" s="247"/>
      <c r="MV839" s="44" t="s">
        <v>24</v>
      </c>
      <c r="MW839" s="44"/>
      <c r="MX839" s="44"/>
      <c r="MY839" s="44"/>
      <c r="MZ839" s="44" t="s">
        <v>24</v>
      </c>
      <c r="NA839" s="44"/>
      <c r="NB839" s="44"/>
      <c r="NC839" s="44"/>
      <c r="ND839" s="44" t="s">
        <v>24</v>
      </c>
      <c r="NE839" s="45" t="s">
        <v>24</v>
      </c>
      <c r="NF839" s="35"/>
      <c r="NG839" s="27"/>
      <c r="NH839" s="46"/>
      <c r="NI839" s="247"/>
      <c r="NJ839" s="44" t="s">
        <v>24</v>
      </c>
      <c r="NK839" s="44"/>
      <c r="NL839" s="44"/>
      <c r="NM839" s="44"/>
      <c r="NN839" s="44" t="s">
        <v>24</v>
      </c>
      <c r="NO839" s="44"/>
      <c r="NP839" s="44"/>
      <c r="NQ839" s="44"/>
      <c r="NR839" s="44" t="s">
        <v>24</v>
      </c>
      <c r="NS839" s="45" t="s">
        <v>24</v>
      </c>
      <c r="NT839" s="35"/>
    </row>
    <row r="840" spans="1:384" ht="15" customHeight="1" thickTop="1" x14ac:dyDescent="0.2">
      <c r="A840" s="38"/>
      <c r="B840" s="39"/>
      <c r="C840" s="40"/>
      <c r="D840" s="40"/>
      <c r="E840" s="40"/>
      <c r="F840" s="140"/>
      <c r="G840" s="140"/>
      <c r="H840" s="42"/>
      <c r="I840" s="44"/>
      <c r="J840" s="44" t="s">
        <v>24</v>
      </c>
      <c r="K840" s="44"/>
      <c r="L840" s="44"/>
      <c r="M840" s="44"/>
      <c r="N840" s="44" t="s">
        <v>24</v>
      </c>
      <c r="O840" s="44"/>
      <c r="P840" s="44"/>
      <c r="Q840" s="44"/>
      <c r="R840" s="44" t="s">
        <v>24</v>
      </c>
      <c r="S840" s="45" t="s">
        <v>24</v>
      </c>
      <c r="T840" s="35"/>
      <c r="U840" s="27"/>
      <c r="V840" s="46"/>
      <c r="W840" s="247"/>
      <c r="X840" s="44" t="s">
        <v>24</v>
      </c>
      <c r="Y840" s="44"/>
      <c r="Z840" s="44"/>
      <c r="AA840" s="44"/>
      <c r="AB840" s="44" t="s">
        <v>24</v>
      </c>
      <c r="AC840" s="44"/>
      <c r="AD840" s="44"/>
      <c r="AE840" s="44"/>
      <c r="AF840" s="44" t="s">
        <v>24</v>
      </c>
      <c r="AG840" s="45" t="s">
        <v>24</v>
      </c>
      <c r="AH840" s="35"/>
      <c r="AI840" s="27"/>
      <c r="AJ840" s="46"/>
      <c r="AK840" s="44"/>
      <c r="AL840" s="44" t="s">
        <v>24</v>
      </c>
      <c r="AM840" s="44"/>
      <c r="AN840" s="44" t="s">
        <v>24</v>
      </c>
      <c r="AO840" s="44"/>
      <c r="AP840" s="44" t="s">
        <v>24</v>
      </c>
      <c r="AQ840" s="44"/>
      <c r="AR840" s="44"/>
      <c r="AS840" s="44"/>
      <c r="AT840" s="44" t="s">
        <v>24</v>
      </c>
      <c r="AU840" s="45" t="s">
        <v>24</v>
      </c>
      <c r="AV840" s="35"/>
      <c r="AW840" s="27"/>
      <c r="AX840" s="46"/>
      <c r="AY840" s="44"/>
      <c r="AZ840" s="44" t="s">
        <v>24</v>
      </c>
      <c r="BA840" s="44"/>
      <c r="BB840" s="44" t="s">
        <v>24</v>
      </c>
      <c r="BC840" s="44"/>
      <c r="BD840" s="44" t="s">
        <v>24</v>
      </c>
      <c r="BE840" s="44"/>
      <c r="BF840" s="44"/>
      <c r="BG840" s="44"/>
      <c r="BH840" s="44" t="s">
        <v>24</v>
      </c>
      <c r="BI840" s="45" t="s">
        <v>24</v>
      </c>
      <c r="BJ840" s="35"/>
      <c r="BK840" s="50"/>
      <c r="BL840" s="46"/>
      <c r="BM840" s="238"/>
      <c r="BN840" s="44"/>
      <c r="BO840" s="238"/>
      <c r="BP840" s="44"/>
      <c r="BQ840" s="44"/>
      <c r="BR840" s="44"/>
      <c r="BS840" s="238"/>
      <c r="BT840" s="106"/>
      <c r="BU840" s="247"/>
      <c r="BV840" s="43"/>
      <c r="BW840" s="45"/>
      <c r="BX840" s="35"/>
      <c r="BY840" s="27"/>
      <c r="BZ840" s="46"/>
      <c r="CA840" s="238"/>
      <c r="CB840" s="44"/>
      <c r="CC840" s="238"/>
      <c r="CD840" s="44"/>
      <c r="CE840" s="44"/>
      <c r="CF840" s="44"/>
      <c r="CG840" s="238"/>
      <c r="CH840" s="106"/>
      <c r="CI840" s="247"/>
      <c r="CJ840" s="43"/>
      <c r="CK840" s="45"/>
      <c r="CL840" s="35"/>
      <c r="CM840" s="27"/>
      <c r="CN840" s="46"/>
      <c r="CO840" s="238"/>
      <c r="CP840" s="44"/>
      <c r="CQ840" s="238"/>
      <c r="CR840" s="44"/>
      <c r="CS840" s="44"/>
      <c r="CT840" s="44"/>
      <c r="CU840" s="238"/>
      <c r="CV840" s="106"/>
      <c r="CW840" s="247"/>
      <c r="CX840" s="43"/>
      <c r="CY840" s="45"/>
      <c r="CZ840" s="35"/>
      <c r="DA840" s="58"/>
      <c r="DB840" s="46"/>
      <c r="DC840" s="238"/>
      <c r="DD840" s="44"/>
      <c r="DE840" s="238"/>
      <c r="DF840" s="44"/>
      <c r="DG840" s="44"/>
      <c r="DH840" s="44"/>
      <c r="DI840" s="238"/>
      <c r="DJ840" s="106"/>
      <c r="DK840" s="247"/>
      <c r="DL840" s="43"/>
      <c r="DM840" s="45"/>
      <c r="DN840" s="35"/>
      <c r="DO840" s="27"/>
      <c r="DP840" s="46"/>
      <c r="DQ840" s="238"/>
      <c r="DR840" s="44"/>
      <c r="DS840" s="238"/>
      <c r="DT840" s="44"/>
      <c r="DU840" s="44"/>
      <c r="DV840" s="44"/>
      <c r="DW840" s="238"/>
      <c r="DX840" s="106"/>
      <c r="DY840" s="247"/>
      <c r="DZ840" s="43"/>
      <c r="EA840" s="45"/>
      <c r="EB840" s="35"/>
      <c r="EC840" s="27"/>
      <c r="ED840" s="46"/>
      <c r="EE840" s="247"/>
      <c r="EF840" s="44" t="s">
        <v>24</v>
      </c>
      <c r="EG840" s="44"/>
      <c r="EH840" s="44"/>
      <c r="EI840" s="44"/>
      <c r="EJ840" s="44" t="s">
        <v>24</v>
      </c>
      <c r="EK840" s="44"/>
      <c r="EL840" s="44"/>
      <c r="EM840" s="44"/>
      <c r="EN840" s="44" t="s">
        <v>24</v>
      </c>
      <c r="EO840" s="45" t="s">
        <v>24</v>
      </c>
      <c r="EP840" s="35"/>
      <c r="EQ840" s="27"/>
      <c r="ER840" s="46"/>
      <c r="ES840" s="44"/>
      <c r="ET840" s="44" t="s">
        <v>24</v>
      </c>
      <c r="EU840" s="44"/>
      <c r="EV840" s="44" t="s">
        <v>24</v>
      </c>
      <c r="EW840" s="44"/>
      <c r="EX840" s="44" t="s">
        <v>24</v>
      </c>
      <c r="EY840" s="44"/>
      <c r="EZ840" s="44"/>
      <c r="FA840" s="44"/>
      <c r="FB840" s="44" t="s">
        <v>24</v>
      </c>
      <c r="FC840" s="45" t="s">
        <v>24</v>
      </c>
      <c r="FD840" s="35"/>
      <c r="HW840" s="181"/>
      <c r="IY840" s="33"/>
      <c r="IZ840" s="46"/>
      <c r="JA840" s="238"/>
      <c r="JB840" s="44"/>
      <c r="JC840" s="238"/>
      <c r="JD840" s="44"/>
      <c r="JE840" s="44"/>
      <c r="JF840" s="44"/>
      <c r="JG840" s="238"/>
      <c r="JH840" s="60"/>
      <c r="JI840" s="247"/>
      <c r="JJ840" s="43"/>
      <c r="JK840" s="45"/>
      <c r="JL840" s="35"/>
      <c r="JM840" s="27"/>
      <c r="JN840" s="46"/>
      <c r="JO840" s="238"/>
      <c r="JP840" s="44"/>
      <c r="JQ840" s="238"/>
      <c r="JR840" s="44"/>
      <c r="JS840" s="44"/>
      <c r="JT840" s="44"/>
      <c r="JU840" s="238"/>
      <c r="JV840" s="106"/>
      <c r="JW840" s="247"/>
      <c r="JX840" s="43"/>
      <c r="JY840" s="45"/>
      <c r="JZ840" s="35"/>
      <c r="KA840" s="245"/>
      <c r="KB840" s="46"/>
      <c r="KC840" s="238"/>
      <c r="KD840" s="44"/>
      <c r="KE840" s="238"/>
      <c r="KF840" s="44"/>
      <c r="KG840" s="44"/>
      <c r="KH840" s="44"/>
      <c r="KI840" s="238"/>
      <c r="KJ840" s="106"/>
      <c r="KK840" s="247"/>
      <c r="KL840" s="43"/>
      <c r="KM840" s="45"/>
      <c r="KN840" s="35"/>
      <c r="KO840" s="27"/>
      <c r="KP840" s="46"/>
      <c r="KQ840" s="238"/>
      <c r="KR840" s="44"/>
      <c r="KS840" s="238"/>
      <c r="KT840" s="44"/>
      <c r="KU840" s="44"/>
      <c r="KV840" s="44"/>
      <c r="KW840" s="238"/>
      <c r="KX840" s="106"/>
      <c r="KY840" s="247"/>
      <c r="KZ840" s="43"/>
      <c r="LA840" s="45"/>
      <c r="LB840" s="35"/>
      <c r="LC840" s="27"/>
      <c r="LD840" s="240" t="s">
        <v>24</v>
      </c>
      <c r="LE840" s="238"/>
      <c r="LF840" s="252" t="s">
        <v>24</v>
      </c>
      <c r="LG840" s="238"/>
      <c r="LH840" s="238" t="s">
        <v>24</v>
      </c>
      <c r="LI840" s="238"/>
      <c r="LJ840" s="87" t="s">
        <v>24</v>
      </c>
      <c r="LK840" s="238"/>
      <c r="LL840" s="246" t="s">
        <v>24</v>
      </c>
      <c r="LM840" s="239" t="s">
        <v>24</v>
      </c>
      <c r="LN840" s="87" t="s">
        <v>24</v>
      </c>
      <c r="LO840" s="242"/>
      <c r="LP840" s="35"/>
      <c r="LQ840" s="27"/>
      <c r="LR840" s="46"/>
      <c r="LS840" s="247"/>
      <c r="LT840" s="44" t="s">
        <v>24</v>
      </c>
      <c r="LU840" s="44"/>
      <c r="LV840" s="44"/>
      <c r="LW840" s="44"/>
      <c r="LX840" s="44" t="s">
        <v>24</v>
      </c>
      <c r="LY840" s="44"/>
      <c r="LZ840" s="44"/>
      <c r="MA840" s="44"/>
      <c r="MB840" s="44" t="s">
        <v>24</v>
      </c>
      <c r="MC840" s="45" t="s">
        <v>24</v>
      </c>
      <c r="MD840" s="35"/>
      <c r="ME840" s="27"/>
      <c r="MF840" s="46"/>
      <c r="MG840" s="247"/>
      <c r="MH840" s="44" t="s">
        <v>24</v>
      </c>
      <c r="MI840" s="44"/>
      <c r="MJ840" s="44"/>
      <c r="MK840" s="44"/>
      <c r="ML840" s="44" t="s">
        <v>24</v>
      </c>
      <c r="MM840" s="44"/>
      <c r="MN840" s="44"/>
      <c r="MO840" s="44"/>
      <c r="MP840" s="44" t="s">
        <v>24</v>
      </c>
      <c r="MQ840" s="45" t="s">
        <v>24</v>
      </c>
      <c r="MR840" s="35"/>
      <c r="MS840" s="27"/>
      <c r="MT840" s="46"/>
      <c r="MU840" s="247"/>
      <c r="MV840" s="44" t="s">
        <v>24</v>
      </c>
      <c r="MW840" s="44"/>
      <c r="MX840" s="44"/>
      <c r="MY840" s="44"/>
      <c r="MZ840" s="44" t="s">
        <v>24</v>
      </c>
      <c r="NA840" s="44"/>
      <c r="NB840" s="44"/>
      <c r="NC840" s="44"/>
      <c r="ND840" s="44" t="s">
        <v>24</v>
      </c>
      <c r="NE840" s="45" t="s">
        <v>24</v>
      </c>
      <c r="NF840" s="35"/>
      <c r="NG840" s="27"/>
      <c r="NH840" s="46"/>
      <c r="NI840" s="247"/>
      <c r="NJ840" s="44" t="s">
        <v>24</v>
      </c>
      <c r="NK840" s="44"/>
      <c r="NL840" s="44"/>
      <c r="NM840" s="44"/>
      <c r="NN840" s="44" t="s">
        <v>24</v>
      </c>
      <c r="NO840" s="44"/>
      <c r="NP840" s="44"/>
      <c r="NQ840" s="44"/>
      <c r="NR840" s="44" t="s">
        <v>24</v>
      </c>
      <c r="NS840" s="45" t="s">
        <v>24</v>
      </c>
      <c r="NT840" s="35"/>
    </row>
    <row r="841" spans="1:384" x14ac:dyDescent="0.2">
      <c r="A841" s="38"/>
      <c r="B841" s="39"/>
      <c r="C841" s="40"/>
      <c r="D841" s="40"/>
      <c r="E841" s="40"/>
      <c r="F841" s="140"/>
      <c r="G841" s="140"/>
      <c r="H841" s="42"/>
      <c r="I841" s="44"/>
      <c r="J841" s="44" t="s">
        <v>24</v>
      </c>
      <c r="K841" s="44"/>
      <c r="L841" s="44"/>
      <c r="M841" s="44"/>
      <c r="N841" s="44" t="s">
        <v>24</v>
      </c>
      <c r="O841" s="44"/>
      <c r="P841" s="44"/>
      <c r="Q841" s="44"/>
      <c r="R841" s="44" t="s">
        <v>24</v>
      </c>
      <c r="S841" s="45" t="s">
        <v>24</v>
      </c>
      <c r="T841" s="35"/>
      <c r="U841" s="27"/>
      <c r="V841" s="46"/>
      <c r="W841" s="247"/>
      <c r="X841" s="44" t="s">
        <v>24</v>
      </c>
      <c r="Y841" s="44"/>
      <c r="Z841" s="44"/>
      <c r="AA841" s="44"/>
      <c r="AB841" s="44" t="s">
        <v>24</v>
      </c>
      <c r="AC841" s="44"/>
      <c r="AD841" s="44"/>
      <c r="AE841" s="44"/>
      <c r="AF841" s="44" t="s">
        <v>24</v>
      </c>
      <c r="AG841" s="45" t="s">
        <v>24</v>
      </c>
      <c r="AH841" s="35"/>
      <c r="AI841" s="27"/>
      <c r="AJ841" s="46"/>
      <c r="AK841" s="44"/>
      <c r="AL841" s="44" t="s">
        <v>24</v>
      </c>
      <c r="AM841" s="44"/>
      <c r="AN841" s="44" t="s">
        <v>24</v>
      </c>
      <c r="AO841" s="44"/>
      <c r="AP841" s="44" t="s">
        <v>24</v>
      </c>
      <c r="AQ841" s="44"/>
      <c r="AR841" s="44"/>
      <c r="AS841" s="44"/>
      <c r="AT841" s="44" t="s">
        <v>24</v>
      </c>
      <c r="AU841" s="45" t="s">
        <v>24</v>
      </c>
      <c r="AV841" s="35"/>
      <c r="AW841" s="27"/>
      <c r="AX841" s="46"/>
      <c r="AY841" s="44"/>
      <c r="AZ841" s="44" t="s">
        <v>24</v>
      </c>
      <c r="BA841" s="44"/>
      <c r="BB841" s="44" t="s">
        <v>24</v>
      </c>
      <c r="BC841" s="44"/>
      <c r="BD841" s="44" t="s">
        <v>24</v>
      </c>
      <c r="BE841" s="44"/>
      <c r="BF841" s="44"/>
      <c r="BG841" s="44"/>
      <c r="BH841" s="44" t="s">
        <v>24</v>
      </c>
      <c r="BI841" s="45" t="s">
        <v>24</v>
      </c>
      <c r="BJ841" s="35"/>
      <c r="BK841" s="50"/>
      <c r="BL841" s="46"/>
      <c r="BM841" s="44"/>
      <c r="BN841" s="44"/>
      <c r="BO841" s="44"/>
      <c r="BP841" s="44"/>
      <c r="BQ841" s="44"/>
      <c r="BR841" s="44"/>
      <c r="BS841" s="236"/>
      <c r="BT841" s="60"/>
      <c r="BU841" s="247"/>
      <c r="BV841" s="44"/>
      <c r="BW841" s="45"/>
      <c r="BX841" s="35"/>
      <c r="BY841" s="27"/>
      <c r="BZ841" s="46"/>
      <c r="CA841" s="44"/>
      <c r="CB841" s="44"/>
      <c r="CC841" s="44"/>
      <c r="CD841" s="44"/>
      <c r="CE841" s="44"/>
      <c r="CF841" s="44"/>
      <c r="CG841" s="236"/>
      <c r="CH841" s="60"/>
      <c r="CI841" s="247"/>
      <c r="CJ841" s="44"/>
      <c r="CK841" s="45"/>
      <c r="CL841" s="35"/>
      <c r="CM841" s="27"/>
      <c r="CN841" s="46"/>
      <c r="CO841" s="44"/>
      <c r="CP841" s="44"/>
      <c r="CQ841" s="44"/>
      <c r="CR841" s="44"/>
      <c r="CS841" s="44"/>
      <c r="CT841" s="44"/>
      <c r="CU841" s="236"/>
      <c r="CV841" s="60"/>
      <c r="CW841" s="247"/>
      <c r="CX841" s="44"/>
      <c r="CY841" s="45"/>
      <c r="CZ841" s="35"/>
      <c r="DA841" s="58"/>
      <c r="DB841" s="46"/>
      <c r="DC841" s="44"/>
      <c r="DD841" s="44"/>
      <c r="DE841" s="44"/>
      <c r="DF841" s="44"/>
      <c r="DG841" s="44"/>
      <c r="DH841" s="44"/>
      <c r="DI841" s="236"/>
      <c r="DJ841" s="60"/>
      <c r="DK841" s="247"/>
      <c r="DL841" s="44"/>
      <c r="DM841" s="45"/>
      <c r="DN841" s="35"/>
      <c r="DO841" s="27"/>
      <c r="DP841" s="46"/>
      <c r="DQ841" s="44"/>
      <c r="DR841" s="44"/>
      <c r="DS841" s="44"/>
      <c r="DT841" s="44"/>
      <c r="DU841" s="44"/>
      <c r="DV841" s="44"/>
      <c r="DW841" s="236"/>
      <c r="DX841" s="60"/>
      <c r="DY841" s="247"/>
      <c r="DZ841" s="44"/>
      <c r="EA841" s="45"/>
      <c r="EB841" s="35"/>
      <c r="EC841" s="27"/>
      <c r="ED841" s="46"/>
      <c r="EE841" s="247"/>
      <c r="EF841" s="44" t="s">
        <v>24</v>
      </c>
      <c r="EG841" s="44"/>
      <c r="EH841" s="44"/>
      <c r="EI841" s="44"/>
      <c r="EJ841" s="44" t="s">
        <v>24</v>
      </c>
      <c r="EK841" s="44"/>
      <c r="EL841" s="44"/>
      <c r="EM841" s="44"/>
      <c r="EN841" s="44" t="s">
        <v>24</v>
      </c>
      <c r="EO841" s="45" t="s">
        <v>24</v>
      </c>
      <c r="EP841" s="35"/>
      <c r="EQ841" s="27"/>
      <c r="ER841" s="46"/>
      <c r="ES841" s="44"/>
      <c r="ET841" s="44" t="s">
        <v>24</v>
      </c>
      <c r="EU841" s="44"/>
      <c r="EV841" s="44" t="s">
        <v>24</v>
      </c>
      <c r="EW841" s="44"/>
      <c r="EX841" s="44" t="s">
        <v>24</v>
      </c>
      <c r="EY841" s="44"/>
      <c r="EZ841" s="44"/>
      <c r="FA841" s="44"/>
      <c r="FB841" s="44" t="s">
        <v>24</v>
      </c>
      <c r="FC841" s="45" t="s">
        <v>24</v>
      </c>
      <c r="FD841" s="35"/>
      <c r="HW841" s="181"/>
      <c r="IY841" s="33"/>
      <c r="IZ841" s="46"/>
      <c r="JA841" s="44"/>
      <c r="JB841" s="44"/>
      <c r="JC841" s="44"/>
      <c r="JD841" s="44"/>
      <c r="JE841" s="44"/>
      <c r="JF841" s="44"/>
      <c r="JG841" s="236"/>
      <c r="JH841" s="72"/>
      <c r="JI841" s="247"/>
      <c r="JJ841" s="44"/>
      <c r="JK841" s="45"/>
      <c r="JL841" s="35"/>
      <c r="JM841" s="27"/>
      <c r="JN841" s="46"/>
      <c r="JO841" s="44"/>
      <c r="JP841" s="44"/>
      <c r="JQ841" s="44"/>
      <c r="JR841" s="44"/>
      <c r="JS841" s="44"/>
      <c r="JT841" s="44"/>
      <c r="JU841" s="236"/>
      <c r="JV841" s="60"/>
      <c r="JW841" s="247"/>
      <c r="JX841" s="44"/>
      <c r="JY841" s="45"/>
      <c r="JZ841" s="35"/>
      <c r="KA841" s="245"/>
      <c r="KB841" s="46"/>
      <c r="KC841" s="44"/>
      <c r="KD841" s="44"/>
      <c r="KE841" s="44"/>
      <c r="KF841" s="44"/>
      <c r="KG841" s="44"/>
      <c r="KH841" s="44"/>
      <c r="KI841" s="236"/>
      <c r="KJ841" s="60"/>
      <c r="KK841" s="247"/>
      <c r="KL841" s="44"/>
      <c r="KM841" s="45"/>
      <c r="KN841" s="35"/>
      <c r="KO841" s="27"/>
      <c r="KP841" s="46"/>
      <c r="KQ841" s="44"/>
      <c r="KR841" s="44"/>
      <c r="KS841" s="44"/>
      <c r="KT841" s="44"/>
      <c r="KU841" s="44"/>
      <c r="KV841" s="44"/>
      <c r="KW841" s="236"/>
      <c r="KX841" s="60"/>
      <c r="KY841" s="247"/>
      <c r="KZ841" s="44"/>
      <c r="LA841" s="45"/>
      <c r="LB841" s="35"/>
      <c r="LC841" s="27"/>
      <c r="LD841" s="46"/>
      <c r="LE841" s="44"/>
      <c r="LF841" s="44"/>
      <c r="LG841" s="44"/>
      <c r="LH841" s="44" t="s">
        <v>24</v>
      </c>
      <c r="LI841" s="44"/>
      <c r="LJ841" s="44" t="s">
        <v>24</v>
      </c>
      <c r="LK841" s="44"/>
      <c r="LL841" s="72" t="s">
        <v>24</v>
      </c>
      <c r="LM841" s="247" t="s">
        <v>24</v>
      </c>
      <c r="LN841" s="44" t="s">
        <v>24</v>
      </c>
      <c r="LO841" s="45"/>
      <c r="LP841" s="35"/>
      <c r="LQ841" s="27"/>
      <c r="LR841" s="46"/>
      <c r="LS841" s="247"/>
      <c r="LT841" s="44" t="s">
        <v>24</v>
      </c>
      <c r="LU841" s="44"/>
      <c r="LV841" s="44"/>
      <c r="LW841" s="44"/>
      <c r="LX841" s="44" t="s">
        <v>24</v>
      </c>
      <c r="LY841" s="44"/>
      <c r="LZ841" s="44"/>
      <c r="MA841" s="44"/>
      <c r="MB841" s="44" t="s">
        <v>24</v>
      </c>
      <c r="MC841" s="45" t="s">
        <v>24</v>
      </c>
      <c r="MD841" s="35"/>
      <c r="ME841" s="27"/>
      <c r="MF841" s="46"/>
      <c r="MG841" s="247"/>
      <c r="MH841" s="44" t="s">
        <v>24</v>
      </c>
      <c r="MI841" s="44"/>
      <c r="MJ841" s="44"/>
      <c r="MK841" s="44"/>
      <c r="ML841" s="44" t="s">
        <v>24</v>
      </c>
      <c r="MM841" s="44"/>
      <c r="MN841" s="44"/>
      <c r="MO841" s="44"/>
      <c r="MP841" s="44" t="s">
        <v>24</v>
      </c>
      <c r="MQ841" s="45" t="s">
        <v>24</v>
      </c>
      <c r="MR841" s="35"/>
      <c r="MS841" s="27"/>
      <c r="MT841" s="46"/>
      <c r="MU841" s="247"/>
      <c r="MV841" s="44" t="s">
        <v>24</v>
      </c>
      <c r="MW841" s="44"/>
      <c r="MX841" s="44"/>
      <c r="MY841" s="44"/>
      <c r="MZ841" s="44" t="s">
        <v>24</v>
      </c>
      <c r="NA841" s="44"/>
      <c r="NB841" s="44"/>
      <c r="NC841" s="44"/>
      <c r="ND841" s="44" t="s">
        <v>24</v>
      </c>
      <c r="NE841" s="45" t="s">
        <v>24</v>
      </c>
      <c r="NF841" s="35"/>
      <c r="NG841" s="27"/>
      <c r="NH841" s="46"/>
      <c r="NI841" s="247"/>
      <c r="NJ841" s="44" t="s">
        <v>24</v>
      </c>
      <c r="NK841" s="44"/>
      <c r="NL841" s="44"/>
      <c r="NM841" s="44"/>
      <c r="NN841" s="44" t="s">
        <v>24</v>
      </c>
      <c r="NO841" s="44"/>
      <c r="NP841" s="44"/>
      <c r="NQ841" s="44"/>
      <c r="NR841" s="44" t="s">
        <v>24</v>
      </c>
      <c r="NS841" s="45" t="s">
        <v>24</v>
      </c>
      <c r="NT841" s="35"/>
    </row>
    <row r="842" spans="1:384" ht="15.75" thickBot="1" x14ac:dyDescent="0.25">
      <c r="A842" s="38"/>
      <c r="B842" s="39"/>
      <c r="C842" s="40"/>
      <c r="D842" s="40"/>
      <c r="E842" s="40"/>
      <c r="F842" s="140"/>
      <c r="G842" s="140"/>
      <c r="H842" s="42"/>
      <c r="I842" s="44"/>
      <c r="J842" s="44" t="s">
        <v>24</v>
      </c>
      <c r="K842" s="44"/>
      <c r="L842" s="44"/>
      <c r="M842" s="44"/>
      <c r="N842" s="44" t="s">
        <v>24</v>
      </c>
      <c r="O842" s="44"/>
      <c r="P842" s="44"/>
      <c r="Q842" s="44"/>
      <c r="R842" s="44" t="s">
        <v>24</v>
      </c>
      <c r="S842" s="45" t="s">
        <v>24</v>
      </c>
      <c r="T842" s="35"/>
      <c r="U842" s="27"/>
      <c r="V842" s="46"/>
      <c r="W842" s="247"/>
      <c r="X842" s="44" t="s">
        <v>24</v>
      </c>
      <c r="Y842" s="44"/>
      <c r="Z842" s="44"/>
      <c r="AA842" s="44"/>
      <c r="AB842" s="44" t="s">
        <v>24</v>
      </c>
      <c r="AC842" s="44"/>
      <c r="AD842" s="44"/>
      <c r="AE842" s="44"/>
      <c r="AF842" s="44" t="s">
        <v>24</v>
      </c>
      <c r="AG842" s="45" t="s">
        <v>24</v>
      </c>
      <c r="AH842" s="35"/>
      <c r="AI842" s="27"/>
      <c r="AJ842" s="46"/>
      <c r="AK842" s="44"/>
      <c r="AL842" s="44" t="s">
        <v>24</v>
      </c>
      <c r="AM842" s="44"/>
      <c r="AN842" s="44" t="s">
        <v>24</v>
      </c>
      <c r="AO842" s="44"/>
      <c r="AP842" s="44" t="s">
        <v>24</v>
      </c>
      <c r="AQ842" s="44"/>
      <c r="AR842" s="44"/>
      <c r="AS842" s="44"/>
      <c r="AT842" s="44" t="s">
        <v>24</v>
      </c>
      <c r="AU842" s="45" t="s">
        <v>24</v>
      </c>
      <c r="AV842" s="35"/>
      <c r="AW842" s="27"/>
      <c r="AX842" s="46"/>
      <c r="AY842" s="44"/>
      <c r="AZ842" s="44" t="s">
        <v>24</v>
      </c>
      <c r="BA842" s="44"/>
      <c r="BB842" s="44" t="s">
        <v>24</v>
      </c>
      <c r="BC842" s="44"/>
      <c r="BD842" s="44" t="s">
        <v>24</v>
      </c>
      <c r="BE842" s="44"/>
      <c r="BF842" s="44"/>
      <c r="BG842" s="44"/>
      <c r="BH842" s="44" t="s">
        <v>24</v>
      </c>
      <c r="BI842" s="45" t="s">
        <v>24</v>
      </c>
      <c r="BJ842" s="35"/>
      <c r="BK842" s="50"/>
      <c r="BL842" s="74"/>
      <c r="BM842" s="75"/>
      <c r="BN842" s="75"/>
      <c r="BO842" s="75"/>
      <c r="BP842" s="75"/>
      <c r="BQ842" s="75"/>
      <c r="BR842" s="75"/>
      <c r="BS842" s="75"/>
      <c r="BT842" s="77"/>
      <c r="BU842" s="251"/>
      <c r="BV842" s="75"/>
      <c r="BW842" s="79"/>
      <c r="BX842" s="35"/>
      <c r="BY842" s="27"/>
      <c r="BZ842" s="74"/>
      <c r="CA842" s="75"/>
      <c r="CB842" s="75"/>
      <c r="CC842" s="75"/>
      <c r="CD842" s="75"/>
      <c r="CE842" s="75"/>
      <c r="CF842" s="75"/>
      <c r="CG842" s="75"/>
      <c r="CH842" s="77"/>
      <c r="CI842" s="251"/>
      <c r="CJ842" s="75"/>
      <c r="CK842" s="79"/>
      <c r="CL842" s="35"/>
      <c r="CM842" s="27"/>
      <c r="CN842" s="74"/>
      <c r="CO842" s="75"/>
      <c r="CP842" s="75"/>
      <c r="CQ842" s="75"/>
      <c r="CR842" s="75"/>
      <c r="CS842" s="75"/>
      <c r="CT842" s="75"/>
      <c r="CU842" s="75"/>
      <c r="CV842" s="77"/>
      <c r="CW842" s="251"/>
      <c r="CX842" s="75"/>
      <c r="CY842" s="79"/>
      <c r="CZ842" s="35"/>
      <c r="DA842" s="58"/>
      <c r="DB842" s="74"/>
      <c r="DC842" s="75"/>
      <c r="DD842" s="75"/>
      <c r="DE842" s="75"/>
      <c r="DF842" s="75"/>
      <c r="DG842" s="75"/>
      <c r="DH842" s="75"/>
      <c r="DI842" s="75"/>
      <c r="DJ842" s="77"/>
      <c r="DK842" s="251"/>
      <c r="DL842" s="75"/>
      <c r="DM842" s="79"/>
      <c r="DN842" s="35"/>
      <c r="DO842" s="27"/>
      <c r="DP842" s="74"/>
      <c r="DQ842" s="75"/>
      <c r="DR842" s="75"/>
      <c r="DS842" s="75"/>
      <c r="DT842" s="75"/>
      <c r="DU842" s="75"/>
      <c r="DV842" s="75"/>
      <c r="DW842" s="75"/>
      <c r="DX842" s="77"/>
      <c r="DY842" s="251"/>
      <c r="DZ842" s="75"/>
      <c r="EA842" s="79"/>
      <c r="EB842" s="35"/>
      <c r="EC842" s="27"/>
      <c r="ED842" s="46"/>
      <c r="EE842" s="247"/>
      <c r="EF842" s="44" t="s">
        <v>24</v>
      </c>
      <c r="EG842" s="44"/>
      <c r="EH842" s="44"/>
      <c r="EI842" s="44"/>
      <c r="EJ842" s="44" t="s">
        <v>24</v>
      </c>
      <c r="EK842" s="44"/>
      <c r="EL842" s="44"/>
      <c r="EM842" s="44"/>
      <c r="EN842" s="44" t="s">
        <v>24</v>
      </c>
      <c r="EO842" s="45" t="s">
        <v>24</v>
      </c>
      <c r="EP842" s="35"/>
      <c r="EQ842" s="27"/>
      <c r="ER842" s="46"/>
      <c r="ES842" s="44"/>
      <c r="ET842" s="44" t="s">
        <v>24</v>
      </c>
      <c r="EU842" s="44"/>
      <c r="EV842" s="44" t="s">
        <v>24</v>
      </c>
      <c r="EW842" s="44"/>
      <c r="EX842" s="44" t="s">
        <v>24</v>
      </c>
      <c r="EY842" s="44"/>
      <c r="EZ842" s="44"/>
      <c r="FA842" s="44"/>
      <c r="FB842" s="44" t="s">
        <v>24</v>
      </c>
      <c r="FC842" s="45" t="s">
        <v>24</v>
      </c>
      <c r="FD842" s="35"/>
      <c r="HW842" s="181"/>
      <c r="IY842" s="33"/>
      <c r="IZ842" s="74"/>
      <c r="JA842" s="75"/>
      <c r="JB842" s="75"/>
      <c r="JC842" s="75"/>
      <c r="JD842" s="75"/>
      <c r="JE842" s="75"/>
      <c r="JF842" s="75"/>
      <c r="JG842" s="75"/>
      <c r="JH842" s="269"/>
      <c r="JI842" s="251"/>
      <c r="JJ842" s="75"/>
      <c r="JK842" s="79"/>
      <c r="JL842" s="35"/>
      <c r="JM842" s="27"/>
      <c r="JN842" s="74"/>
      <c r="JO842" s="75"/>
      <c r="JP842" s="75"/>
      <c r="JQ842" s="75"/>
      <c r="JR842" s="75"/>
      <c r="JS842" s="75"/>
      <c r="JT842" s="75"/>
      <c r="JU842" s="75"/>
      <c r="JV842" s="77"/>
      <c r="JW842" s="251"/>
      <c r="JX842" s="75"/>
      <c r="JY842" s="79"/>
      <c r="JZ842" s="35"/>
      <c r="KA842" s="245"/>
      <c r="KB842" s="74"/>
      <c r="KC842" s="75"/>
      <c r="KD842" s="75"/>
      <c r="KE842" s="75"/>
      <c r="KF842" s="75"/>
      <c r="KG842" s="75"/>
      <c r="KH842" s="75"/>
      <c r="KI842" s="75"/>
      <c r="KJ842" s="77"/>
      <c r="KK842" s="251"/>
      <c r="KL842" s="75"/>
      <c r="KM842" s="79"/>
      <c r="KN842" s="35"/>
      <c r="KO842" s="27"/>
      <c r="KP842" s="74"/>
      <c r="KQ842" s="75"/>
      <c r="KR842" s="75"/>
      <c r="KS842" s="75"/>
      <c r="KT842" s="75"/>
      <c r="KU842" s="75"/>
      <c r="KV842" s="75"/>
      <c r="KW842" s="75"/>
      <c r="KX842" s="77"/>
      <c r="KY842" s="251"/>
      <c r="KZ842" s="75"/>
      <c r="LA842" s="79"/>
      <c r="LB842" s="35"/>
      <c r="LC842" s="27"/>
      <c r="LD842" s="74"/>
      <c r="LE842" s="75"/>
      <c r="LF842" s="75"/>
      <c r="LG842" s="75"/>
      <c r="LH842" s="75" t="s">
        <v>24</v>
      </c>
      <c r="LI842" s="75"/>
      <c r="LJ842" s="75" t="s">
        <v>24</v>
      </c>
      <c r="LK842" s="75"/>
      <c r="LL842" s="77" t="s">
        <v>24</v>
      </c>
      <c r="LM842" s="251" t="s">
        <v>24</v>
      </c>
      <c r="LN842" s="75" t="s">
        <v>24</v>
      </c>
      <c r="LO842" s="79"/>
      <c r="LP842" s="35"/>
      <c r="LQ842" s="27"/>
      <c r="LR842" s="46"/>
      <c r="LS842" s="247"/>
      <c r="LT842" s="44" t="s">
        <v>24</v>
      </c>
      <c r="LU842" s="44"/>
      <c r="LV842" s="44"/>
      <c r="LW842" s="44"/>
      <c r="LX842" s="44" t="s">
        <v>24</v>
      </c>
      <c r="LY842" s="44"/>
      <c r="LZ842" s="44"/>
      <c r="MA842" s="44"/>
      <c r="MB842" s="44" t="s">
        <v>24</v>
      </c>
      <c r="MC842" s="45" t="s">
        <v>24</v>
      </c>
      <c r="MD842" s="35"/>
      <c r="ME842" s="27"/>
      <c r="MF842" s="46"/>
      <c r="MG842" s="247"/>
      <c r="MH842" s="44" t="s">
        <v>24</v>
      </c>
      <c r="MI842" s="44"/>
      <c r="MJ842" s="44"/>
      <c r="MK842" s="44"/>
      <c r="ML842" s="44" t="s">
        <v>24</v>
      </c>
      <c r="MM842" s="44"/>
      <c r="MN842" s="44"/>
      <c r="MO842" s="44"/>
      <c r="MP842" s="44" t="s">
        <v>24</v>
      </c>
      <c r="MQ842" s="45" t="s">
        <v>24</v>
      </c>
      <c r="MR842" s="35"/>
      <c r="MS842" s="27"/>
      <c r="MT842" s="46"/>
      <c r="MU842" s="247"/>
      <c r="MV842" s="44" t="s">
        <v>24</v>
      </c>
      <c r="MW842" s="44"/>
      <c r="MX842" s="44"/>
      <c r="MY842" s="44"/>
      <c r="MZ842" s="44" t="s">
        <v>24</v>
      </c>
      <c r="NA842" s="44"/>
      <c r="NB842" s="44"/>
      <c r="NC842" s="44"/>
      <c r="ND842" s="44" t="s">
        <v>24</v>
      </c>
      <c r="NE842" s="45" t="s">
        <v>24</v>
      </c>
      <c r="NF842" s="35"/>
      <c r="NG842" s="27"/>
      <c r="NH842" s="46"/>
      <c r="NI842" s="247"/>
      <c r="NJ842" s="44" t="s">
        <v>24</v>
      </c>
      <c r="NK842" s="44"/>
      <c r="NL842" s="44"/>
      <c r="NM842" s="44"/>
      <c r="NN842" s="44" t="s">
        <v>24</v>
      </c>
      <c r="NO842" s="44"/>
      <c r="NP842" s="44"/>
      <c r="NQ842" s="44"/>
      <c r="NR842" s="44" t="s">
        <v>24</v>
      </c>
      <c r="NS842" s="45" t="s">
        <v>24</v>
      </c>
      <c r="NT842" s="35"/>
    </row>
    <row r="843" spans="1:384" ht="15.75" thickTop="1" x14ac:dyDescent="0.2">
      <c r="A843" s="38"/>
      <c r="B843" s="39"/>
      <c r="C843" s="40"/>
      <c r="D843" s="40"/>
      <c r="E843" s="40"/>
      <c r="F843" s="140"/>
      <c r="G843" s="140"/>
      <c r="H843" s="42"/>
      <c r="I843" s="44"/>
      <c r="J843" s="44" t="s">
        <v>24</v>
      </c>
      <c r="K843" s="44"/>
      <c r="L843" s="44"/>
      <c r="M843" s="44"/>
      <c r="N843" s="44" t="s">
        <v>24</v>
      </c>
      <c r="O843" s="44"/>
      <c r="P843" s="44"/>
      <c r="Q843" s="44"/>
      <c r="R843" s="44" t="s">
        <v>24</v>
      </c>
      <c r="S843" s="45" t="s">
        <v>24</v>
      </c>
      <c r="T843" s="35"/>
      <c r="U843" s="27"/>
      <c r="V843" s="46"/>
      <c r="W843" s="247"/>
      <c r="X843" s="44" t="s">
        <v>24</v>
      </c>
      <c r="Y843" s="44"/>
      <c r="Z843" s="44"/>
      <c r="AA843" s="44"/>
      <c r="AB843" s="44" t="s">
        <v>24</v>
      </c>
      <c r="AC843" s="44"/>
      <c r="AD843" s="44"/>
      <c r="AE843" s="44"/>
      <c r="AF843" s="44" t="s">
        <v>24</v>
      </c>
      <c r="AG843" s="45" t="s">
        <v>24</v>
      </c>
      <c r="AH843" s="35"/>
      <c r="AI843" s="27"/>
      <c r="AJ843" s="46"/>
      <c r="AK843" s="44"/>
      <c r="AL843" s="44" t="s">
        <v>24</v>
      </c>
      <c r="AM843" s="44"/>
      <c r="AN843" s="44" t="s">
        <v>24</v>
      </c>
      <c r="AO843" s="44"/>
      <c r="AP843" s="44" t="s">
        <v>24</v>
      </c>
      <c r="AQ843" s="44"/>
      <c r="AR843" s="44"/>
      <c r="AS843" s="44"/>
      <c r="AT843" s="44" t="s">
        <v>24</v>
      </c>
      <c r="AU843" s="45" t="s">
        <v>24</v>
      </c>
      <c r="AV843" s="35"/>
      <c r="AW843" s="27"/>
      <c r="AX843" s="46"/>
      <c r="AY843" s="44"/>
      <c r="AZ843" s="44" t="s">
        <v>24</v>
      </c>
      <c r="BA843" s="44"/>
      <c r="BB843" s="44" t="s">
        <v>24</v>
      </c>
      <c r="BC843" s="44"/>
      <c r="BD843" s="44" t="s">
        <v>24</v>
      </c>
      <c r="BE843" s="44"/>
      <c r="BF843" s="44"/>
      <c r="BG843" s="44"/>
      <c r="BH843" s="44" t="s">
        <v>24</v>
      </c>
      <c r="BI843" s="45" t="s">
        <v>24</v>
      </c>
      <c r="BJ843" s="35"/>
      <c r="BK843" s="50"/>
      <c r="BL843" s="240" t="s">
        <v>24</v>
      </c>
      <c r="BM843" s="44"/>
      <c r="BN843" s="238" t="s">
        <v>24</v>
      </c>
      <c r="BO843" s="44"/>
      <c r="BP843" s="87" t="s">
        <v>24</v>
      </c>
      <c r="BQ843" s="238"/>
      <c r="BR843" s="238" t="s">
        <v>24</v>
      </c>
      <c r="BS843" s="238"/>
      <c r="BT843" s="241" t="s">
        <v>24</v>
      </c>
      <c r="BU843" s="239" t="s">
        <v>24</v>
      </c>
      <c r="BV843" s="87" t="s">
        <v>24</v>
      </c>
      <c r="BW843" s="89" t="s">
        <v>24</v>
      </c>
      <c r="BX843" s="35"/>
      <c r="BY843" s="27"/>
      <c r="BZ843" s="240" t="s">
        <v>24</v>
      </c>
      <c r="CA843" s="44"/>
      <c r="CB843" s="238" t="s">
        <v>24</v>
      </c>
      <c r="CC843" s="44"/>
      <c r="CD843" s="87" t="s">
        <v>24</v>
      </c>
      <c r="CE843" s="238"/>
      <c r="CF843" s="238" t="s">
        <v>24</v>
      </c>
      <c r="CG843" s="238"/>
      <c r="CH843" s="241" t="s">
        <v>24</v>
      </c>
      <c r="CI843" s="239" t="s">
        <v>24</v>
      </c>
      <c r="CJ843" s="87" t="s">
        <v>24</v>
      </c>
      <c r="CK843" s="89" t="s">
        <v>24</v>
      </c>
      <c r="CL843" s="35"/>
      <c r="CM843" s="27"/>
      <c r="CN843" s="240" t="s">
        <v>24</v>
      </c>
      <c r="CO843" s="44"/>
      <c r="CP843" s="238" t="s">
        <v>24</v>
      </c>
      <c r="CQ843" s="44"/>
      <c r="CR843" s="87" t="s">
        <v>24</v>
      </c>
      <c r="CS843" s="238"/>
      <c r="CT843" s="238" t="s">
        <v>24</v>
      </c>
      <c r="CU843" s="238"/>
      <c r="CV843" s="241" t="s">
        <v>24</v>
      </c>
      <c r="CW843" s="239" t="s">
        <v>24</v>
      </c>
      <c r="CX843" s="87" t="s">
        <v>24</v>
      </c>
      <c r="CY843" s="89" t="s">
        <v>24</v>
      </c>
      <c r="CZ843" s="35"/>
      <c r="DA843" s="58"/>
      <c r="DB843" s="240" t="s">
        <v>24</v>
      </c>
      <c r="DC843" s="44"/>
      <c r="DD843" s="238" t="s">
        <v>24</v>
      </c>
      <c r="DE843" s="44"/>
      <c r="DF843" s="87" t="s">
        <v>24</v>
      </c>
      <c r="DG843" s="238"/>
      <c r="DH843" s="238" t="s">
        <v>24</v>
      </c>
      <c r="DI843" s="238"/>
      <c r="DJ843" s="241" t="s">
        <v>24</v>
      </c>
      <c r="DK843" s="239" t="s">
        <v>24</v>
      </c>
      <c r="DL843" s="87" t="s">
        <v>24</v>
      </c>
      <c r="DM843" s="89" t="s">
        <v>24</v>
      </c>
      <c r="DN843" s="35"/>
      <c r="DO843" s="27"/>
      <c r="DP843" s="240" t="s">
        <v>24</v>
      </c>
      <c r="DQ843" s="44"/>
      <c r="DR843" s="238" t="s">
        <v>24</v>
      </c>
      <c r="DS843" s="44"/>
      <c r="DT843" s="87" t="s">
        <v>24</v>
      </c>
      <c r="DU843" s="238"/>
      <c r="DV843" s="238" t="s">
        <v>24</v>
      </c>
      <c r="DW843" s="238"/>
      <c r="DX843" s="241" t="s">
        <v>24</v>
      </c>
      <c r="DY843" s="239" t="s">
        <v>24</v>
      </c>
      <c r="DZ843" s="87" t="s">
        <v>24</v>
      </c>
      <c r="EA843" s="89" t="s">
        <v>24</v>
      </c>
      <c r="EB843" s="35"/>
      <c r="EC843" s="27"/>
      <c r="ED843" s="46"/>
      <c r="EE843" s="247"/>
      <c r="EF843" s="44" t="s">
        <v>24</v>
      </c>
      <c r="EG843" s="44"/>
      <c r="EH843" s="44"/>
      <c r="EI843" s="44"/>
      <c r="EJ843" s="44" t="s">
        <v>24</v>
      </c>
      <c r="EK843" s="44"/>
      <c r="EL843" s="44"/>
      <c r="EM843" s="44"/>
      <c r="EN843" s="44" t="s">
        <v>24</v>
      </c>
      <c r="EO843" s="45" t="s">
        <v>24</v>
      </c>
      <c r="EP843" s="35"/>
      <c r="EQ843" s="27"/>
      <c r="ER843" s="46"/>
      <c r="ES843" s="44"/>
      <c r="ET843" s="44" t="s">
        <v>24</v>
      </c>
      <c r="EU843" s="44"/>
      <c r="EV843" s="44" t="s">
        <v>24</v>
      </c>
      <c r="EW843" s="44"/>
      <c r="EX843" s="44" t="s">
        <v>24</v>
      </c>
      <c r="EY843" s="44"/>
      <c r="EZ843" s="44"/>
      <c r="FA843" s="44"/>
      <c r="FB843" s="44" t="s">
        <v>24</v>
      </c>
      <c r="FC843" s="45" t="s">
        <v>24</v>
      </c>
      <c r="FD843" s="35"/>
      <c r="HW843" s="181"/>
      <c r="IY843" s="33"/>
      <c r="IZ843" s="240" t="s">
        <v>24</v>
      </c>
      <c r="JA843" s="44"/>
      <c r="JB843" s="238" t="s">
        <v>24</v>
      </c>
      <c r="JC843" s="44"/>
      <c r="JD843" s="87" t="s">
        <v>24</v>
      </c>
      <c r="JE843" s="238"/>
      <c r="JF843" s="238" t="s">
        <v>24</v>
      </c>
      <c r="JG843" s="238"/>
      <c r="JH843" s="53" t="s">
        <v>24</v>
      </c>
      <c r="JI843" s="239" t="s">
        <v>24</v>
      </c>
      <c r="JJ843" s="87" t="s">
        <v>24</v>
      </c>
      <c r="JK843" s="89" t="s">
        <v>24</v>
      </c>
      <c r="JL843" s="35"/>
      <c r="JM843" s="27"/>
      <c r="JN843" s="240" t="s">
        <v>24</v>
      </c>
      <c r="JO843" s="44"/>
      <c r="JP843" s="238" t="s">
        <v>24</v>
      </c>
      <c r="JQ843" s="44"/>
      <c r="JR843" s="87" t="s">
        <v>24</v>
      </c>
      <c r="JS843" s="238"/>
      <c r="JT843" s="238" t="s">
        <v>24</v>
      </c>
      <c r="JU843" s="238"/>
      <c r="JV843" s="241" t="s">
        <v>24</v>
      </c>
      <c r="JW843" s="239" t="s">
        <v>24</v>
      </c>
      <c r="JX843" s="87" t="s">
        <v>24</v>
      </c>
      <c r="JY843" s="89" t="s">
        <v>24</v>
      </c>
      <c r="JZ843" s="35"/>
      <c r="KA843" s="245"/>
      <c r="KB843" s="240" t="s">
        <v>24</v>
      </c>
      <c r="KC843" s="44"/>
      <c r="KD843" s="238" t="s">
        <v>24</v>
      </c>
      <c r="KE843" s="44"/>
      <c r="KF843" s="87" t="s">
        <v>24</v>
      </c>
      <c r="KG843" s="238"/>
      <c r="KH843" s="238" t="s">
        <v>24</v>
      </c>
      <c r="KI843" s="238"/>
      <c r="KJ843" s="241" t="s">
        <v>24</v>
      </c>
      <c r="KK843" s="239" t="s">
        <v>24</v>
      </c>
      <c r="KL843" s="87" t="s">
        <v>24</v>
      </c>
      <c r="KM843" s="89" t="s">
        <v>24</v>
      </c>
      <c r="KN843" s="35"/>
      <c r="KO843" s="27"/>
      <c r="KP843" s="240" t="s">
        <v>24</v>
      </c>
      <c r="KQ843" s="44"/>
      <c r="KR843" s="238" t="s">
        <v>24</v>
      </c>
      <c r="KS843" s="44"/>
      <c r="KT843" s="87" t="s">
        <v>24</v>
      </c>
      <c r="KU843" s="238"/>
      <c r="KV843" s="238" t="s">
        <v>24</v>
      </c>
      <c r="KW843" s="238"/>
      <c r="KX843" s="241" t="s">
        <v>24</v>
      </c>
      <c r="KY843" s="239" t="s">
        <v>24</v>
      </c>
      <c r="KZ843" s="87" t="s">
        <v>24</v>
      </c>
      <c r="LA843" s="89" t="s">
        <v>24</v>
      </c>
      <c r="LB843" s="35"/>
      <c r="LC843" s="27"/>
      <c r="LD843" s="240" t="s">
        <v>24</v>
      </c>
      <c r="LE843" s="238"/>
      <c r="LF843" s="252" t="s">
        <v>24</v>
      </c>
      <c r="LG843" s="238"/>
      <c r="LH843" s="238" t="s">
        <v>24</v>
      </c>
      <c r="LI843" s="238"/>
      <c r="LJ843" s="87" t="s">
        <v>24</v>
      </c>
      <c r="LK843" s="238"/>
      <c r="LL843" s="64" t="s">
        <v>24</v>
      </c>
      <c r="LM843" s="47" t="s">
        <v>24</v>
      </c>
      <c r="LN843" s="87" t="s">
        <v>24</v>
      </c>
      <c r="LO843" s="242"/>
      <c r="LP843" s="35"/>
      <c r="LQ843" s="27"/>
      <c r="LR843" s="46"/>
      <c r="LS843" s="247"/>
      <c r="LT843" s="44" t="s">
        <v>24</v>
      </c>
      <c r="LU843" s="44"/>
      <c r="LV843" s="44"/>
      <c r="LW843" s="44"/>
      <c r="LX843" s="44" t="s">
        <v>24</v>
      </c>
      <c r="LY843" s="44"/>
      <c r="LZ843" s="44"/>
      <c r="MA843" s="44"/>
      <c r="MB843" s="44" t="s">
        <v>24</v>
      </c>
      <c r="MC843" s="45" t="s">
        <v>24</v>
      </c>
      <c r="MD843" s="35"/>
      <c r="ME843" s="27"/>
      <c r="MF843" s="46"/>
      <c r="MG843" s="247"/>
      <c r="MH843" s="44" t="s">
        <v>24</v>
      </c>
      <c r="MI843" s="44"/>
      <c r="MJ843" s="44"/>
      <c r="MK843" s="44"/>
      <c r="ML843" s="44" t="s">
        <v>24</v>
      </c>
      <c r="MM843" s="44"/>
      <c r="MN843" s="44"/>
      <c r="MO843" s="44"/>
      <c r="MP843" s="44" t="s">
        <v>24</v>
      </c>
      <c r="MQ843" s="45" t="s">
        <v>24</v>
      </c>
      <c r="MR843" s="35"/>
      <c r="MS843" s="27"/>
      <c r="MT843" s="46"/>
      <c r="MU843" s="247"/>
      <c r="MV843" s="44" t="s">
        <v>24</v>
      </c>
      <c r="MW843" s="44"/>
      <c r="MX843" s="44"/>
      <c r="MY843" s="44"/>
      <c r="MZ843" s="44" t="s">
        <v>24</v>
      </c>
      <c r="NA843" s="44"/>
      <c r="NB843" s="44"/>
      <c r="NC843" s="44"/>
      <c r="ND843" s="44" t="s">
        <v>24</v>
      </c>
      <c r="NE843" s="45" t="s">
        <v>24</v>
      </c>
      <c r="NF843" s="35"/>
      <c r="NG843" s="27"/>
      <c r="NH843" s="46"/>
      <c r="NI843" s="247"/>
      <c r="NJ843" s="44" t="s">
        <v>24</v>
      </c>
      <c r="NK843" s="44"/>
      <c r="NL843" s="44"/>
      <c r="NM843" s="44"/>
      <c r="NN843" s="44" t="s">
        <v>24</v>
      </c>
      <c r="NO843" s="44"/>
      <c r="NP843" s="44"/>
      <c r="NQ843" s="44"/>
      <c r="NR843" s="44" t="s">
        <v>24</v>
      </c>
      <c r="NS843" s="45" t="s">
        <v>24</v>
      </c>
      <c r="NT843" s="35"/>
    </row>
    <row r="844" spans="1:384" x14ac:dyDescent="0.2">
      <c r="A844" s="38"/>
      <c r="B844" s="39"/>
      <c r="C844" s="40"/>
      <c r="D844" s="40"/>
      <c r="E844" s="40"/>
      <c r="F844" s="140"/>
      <c r="G844" s="140"/>
      <c r="H844" s="42"/>
      <c r="I844" s="44"/>
      <c r="J844" s="44" t="s">
        <v>24</v>
      </c>
      <c r="K844" s="44"/>
      <c r="L844" s="44"/>
      <c r="M844" s="44"/>
      <c r="N844" s="44" t="s">
        <v>24</v>
      </c>
      <c r="O844" s="44"/>
      <c r="P844" s="44"/>
      <c r="Q844" s="44"/>
      <c r="R844" s="44" t="s">
        <v>24</v>
      </c>
      <c r="S844" s="45" t="s">
        <v>24</v>
      </c>
      <c r="T844" s="35"/>
      <c r="U844" s="27"/>
      <c r="V844" s="46"/>
      <c r="W844" s="247"/>
      <c r="X844" s="44" t="s">
        <v>24</v>
      </c>
      <c r="Y844" s="44"/>
      <c r="Z844" s="44"/>
      <c r="AA844" s="44"/>
      <c r="AB844" s="44" t="s">
        <v>24</v>
      </c>
      <c r="AC844" s="44"/>
      <c r="AD844" s="44"/>
      <c r="AE844" s="44"/>
      <c r="AF844" s="44" t="s">
        <v>24</v>
      </c>
      <c r="AG844" s="45" t="s">
        <v>24</v>
      </c>
      <c r="AH844" s="35"/>
      <c r="AI844" s="27"/>
      <c r="AJ844" s="46"/>
      <c r="AK844" s="44"/>
      <c r="AL844" s="44" t="s">
        <v>24</v>
      </c>
      <c r="AM844" s="44"/>
      <c r="AN844" s="44" t="s">
        <v>24</v>
      </c>
      <c r="AO844" s="44"/>
      <c r="AP844" s="44" t="s">
        <v>24</v>
      </c>
      <c r="AQ844" s="44"/>
      <c r="AR844" s="44"/>
      <c r="AS844" s="44"/>
      <c r="AT844" s="44" t="s">
        <v>24</v>
      </c>
      <c r="AU844" s="45" t="s">
        <v>24</v>
      </c>
      <c r="AV844" s="35"/>
      <c r="AW844" s="27"/>
      <c r="AX844" s="46"/>
      <c r="AY844" s="44"/>
      <c r="AZ844" s="44" t="s">
        <v>24</v>
      </c>
      <c r="BA844" s="44"/>
      <c r="BB844" s="44" t="s">
        <v>24</v>
      </c>
      <c r="BC844" s="44"/>
      <c r="BD844" s="44" t="s">
        <v>24</v>
      </c>
      <c r="BE844" s="44"/>
      <c r="BF844" s="44"/>
      <c r="BG844" s="44"/>
      <c r="BH844" s="44" t="s">
        <v>24</v>
      </c>
      <c r="BI844" s="45" t="s">
        <v>24</v>
      </c>
      <c r="BJ844" s="35"/>
      <c r="BK844" s="50"/>
      <c r="BL844" s="46"/>
      <c r="BM844" s="43"/>
      <c r="BN844" s="44" t="s">
        <v>24</v>
      </c>
      <c r="BO844" s="43"/>
      <c r="BP844" s="44" t="s">
        <v>24</v>
      </c>
      <c r="BQ844" s="44"/>
      <c r="BR844" s="44" t="s">
        <v>24</v>
      </c>
      <c r="BS844" s="238"/>
      <c r="BT844" s="60" t="s">
        <v>24</v>
      </c>
      <c r="BU844" s="247" t="s">
        <v>24</v>
      </c>
      <c r="BV844" s="44" t="s">
        <v>24</v>
      </c>
      <c r="BW844" s="45" t="s">
        <v>24</v>
      </c>
      <c r="BX844" s="35"/>
      <c r="BY844" s="27"/>
      <c r="BZ844" s="46"/>
      <c r="CA844" s="43"/>
      <c r="CB844" s="44" t="s">
        <v>24</v>
      </c>
      <c r="CC844" s="43"/>
      <c r="CD844" s="44" t="s">
        <v>24</v>
      </c>
      <c r="CE844" s="44"/>
      <c r="CF844" s="44" t="s">
        <v>24</v>
      </c>
      <c r="CG844" s="238"/>
      <c r="CH844" s="60" t="s">
        <v>24</v>
      </c>
      <c r="CI844" s="247" t="s">
        <v>24</v>
      </c>
      <c r="CJ844" s="44" t="s">
        <v>24</v>
      </c>
      <c r="CK844" s="45" t="s">
        <v>24</v>
      </c>
      <c r="CL844" s="35"/>
      <c r="CM844" s="27"/>
      <c r="CN844" s="46"/>
      <c r="CO844" s="43"/>
      <c r="CP844" s="44" t="s">
        <v>24</v>
      </c>
      <c r="CQ844" s="43"/>
      <c r="CR844" s="44" t="s">
        <v>24</v>
      </c>
      <c r="CS844" s="44"/>
      <c r="CT844" s="44" t="s">
        <v>24</v>
      </c>
      <c r="CU844" s="238"/>
      <c r="CV844" s="60" t="s">
        <v>24</v>
      </c>
      <c r="CW844" s="247" t="s">
        <v>24</v>
      </c>
      <c r="CX844" s="44" t="s">
        <v>24</v>
      </c>
      <c r="CY844" s="45" t="s">
        <v>24</v>
      </c>
      <c r="CZ844" s="35"/>
      <c r="DA844" s="58"/>
      <c r="DB844" s="46"/>
      <c r="DC844" s="43"/>
      <c r="DD844" s="44" t="s">
        <v>24</v>
      </c>
      <c r="DE844" s="43"/>
      <c r="DF844" s="44" t="s">
        <v>24</v>
      </c>
      <c r="DG844" s="44"/>
      <c r="DH844" s="44" t="s">
        <v>24</v>
      </c>
      <c r="DI844" s="238"/>
      <c r="DJ844" s="60" t="s">
        <v>24</v>
      </c>
      <c r="DK844" s="247" t="s">
        <v>24</v>
      </c>
      <c r="DL844" s="44" t="s">
        <v>24</v>
      </c>
      <c r="DM844" s="45" t="s">
        <v>24</v>
      </c>
      <c r="DN844" s="35"/>
      <c r="DO844" s="27"/>
      <c r="DP844" s="46"/>
      <c r="DQ844" s="43"/>
      <c r="DR844" s="44" t="s">
        <v>24</v>
      </c>
      <c r="DS844" s="43"/>
      <c r="DT844" s="44" t="s">
        <v>24</v>
      </c>
      <c r="DU844" s="44"/>
      <c r="DV844" s="44" t="s">
        <v>24</v>
      </c>
      <c r="DW844" s="238"/>
      <c r="DX844" s="60" t="s">
        <v>24</v>
      </c>
      <c r="DY844" s="247" t="s">
        <v>24</v>
      </c>
      <c r="DZ844" s="44" t="s">
        <v>24</v>
      </c>
      <c r="EA844" s="45" t="s">
        <v>24</v>
      </c>
      <c r="EB844" s="35"/>
      <c r="EC844" s="27"/>
      <c r="ED844" s="46"/>
      <c r="EE844" s="247"/>
      <c r="EF844" s="44" t="s">
        <v>24</v>
      </c>
      <c r="EG844" s="44"/>
      <c r="EH844" s="44"/>
      <c r="EI844" s="44"/>
      <c r="EJ844" s="44" t="s">
        <v>24</v>
      </c>
      <c r="EK844" s="44"/>
      <c r="EL844" s="44"/>
      <c r="EM844" s="44"/>
      <c r="EN844" s="44" t="s">
        <v>24</v>
      </c>
      <c r="EO844" s="45" t="s">
        <v>24</v>
      </c>
      <c r="EP844" s="35"/>
      <c r="EQ844" s="27"/>
      <c r="ER844" s="46"/>
      <c r="ES844" s="44"/>
      <c r="ET844" s="44" t="s">
        <v>24</v>
      </c>
      <c r="EU844" s="44"/>
      <c r="EV844" s="44" t="s">
        <v>24</v>
      </c>
      <c r="EW844" s="44"/>
      <c r="EX844" s="44" t="s">
        <v>24</v>
      </c>
      <c r="EY844" s="44"/>
      <c r="EZ844" s="44"/>
      <c r="FA844" s="44"/>
      <c r="FB844" s="44" t="s">
        <v>24</v>
      </c>
      <c r="FC844" s="45" t="s">
        <v>24</v>
      </c>
      <c r="FD844" s="35"/>
      <c r="HW844" s="181"/>
      <c r="IY844" s="33"/>
      <c r="IZ844" s="46"/>
      <c r="JA844" s="43"/>
      <c r="JB844" s="44" t="s">
        <v>24</v>
      </c>
      <c r="JC844" s="43"/>
      <c r="JD844" s="44" t="s">
        <v>24</v>
      </c>
      <c r="JE844" s="44"/>
      <c r="JF844" s="44" t="s">
        <v>24</v>
      </c>
      <c r="JG844" s="238"/>
      <c r="JH844" s="60" t="s">
        <v>24</v>
      </c>
      <c r="JI844" s="247" t="s">
        <v>24</v>
      </c>
      <c r="JJ844" s="44" t="s">
        <v>24</v>
      </c>
      <c r="JK844" s="45" t="s">
        <v>24</v>
      </c>
      <c r="JL844" s="35"/>
      <c r="JM844" s="27"/>
      <c r="JN844" s="46"/>
      <c r="JO844" s="43"/>
      <c r="JP844" s="44" t="s">
        <v>24</v>
      </c>
      <c r="JQ844" s="43"/>
      <c r="JR844" s="44" t="s">
        <v>24</v>
      </c>
      <c r="JS844" s="44"/>
      <c r="JT844" s="44" t="s">
        <v>24</v>
      </c>
      <c r="JU844" s="238"/>
      <c r="JV844" s="60" t="s">
        <v>24</v>
      </c>
      <c r="JW844" s="247" t="s">
        <v>24</v>
      </c>
      <c r="JX844" s="44" t="s">
        <v>24</v>
      </c>
      <c r="JY844" s="45" t="s">
        <v>24</v>
      </c>
      <c r="JZ844" s="35"/>
      <c r="KA844" s="245"/>
      <c r="KB844" s="46"/>
      <c r="KC844" s="43"/>
      <c r="KD844" s="44" t="s">
        <v>24</v>
      </c>
      <c r="KE844" s="43"/>
      <c r="KF844" s="44" t="s">
        <v>24</v>
      </c>
      <c r="KG844" s="44"/>
      <c r="KH844" s="44" t="s">
        <v>24</v>
      </c>
      <c r="KI844" s="238"/>
      <c r="KJ844" s="60" t="s">
        <v>24</v>
      </c>
      <c r="KK844" s="247" t="s">
        <v>24</v>
      </c>
      <c r="KL844" s="44" t="s">
        <v>24</v>
      </c>
      <c r="KM844" s="45" t="s">
        <v>24</v>
      </c>
      <c r="KN844" s="35"/>
      <c r="KO844" s="27"/>
      <c r="KP844" s="46"/>
      <c r="KQ844" s="43"/>
      <c r="KR844" s="44" t="s">
        <v>24</v>
      </c>
      <c r="KS844" s="43"/>
      <c r="KT844" s="44" t="s">
        <v>24</v>
      </c>
      <c r="KU844" s="44"/>
      <c r="KV844" s="44" t="s">
        <v>24</v>
      </c>
      <c r="KW844" s="238"/>
      <c r="KX844" s="60" t="s">
        <v>24</v>
      </c>
      <c r="KY844" s="247" t="s">
        <v>24</v>
      </c>
      <c r="KZ844" s="44" t="s">
        <v>24</v>
      </c>
      <c r="LA844" s="45" t="s">
        <v>24</v>
      </c>
      <c r="LB844" s="35"/>
      <c r="LC844" s="27"/>
      <c r="LD844" s="46"/>
      <c r="LE844" s="44"/>
      <c r="LF844" s="44"/>
      <c r="LG844" s="44"/>
      <c r="LH844" s="44" t="s">
        <v>24</v>
      </c>
      <c r="LI844" s="44"/>
      <c r="LJ844" s="44" t="s">
        <v>24</v>
      </c>
      <c r="LK844" s="44"/>
      <c r="LL844" s="72" t="s">
        <v>24</v>
      </c>
      <c r="LM844" s="247" t="s">
        <v>24</v>
      </c>
      <c r="LN844" s="44" t="s">
        <v>24</v>
      </c>
      <c r="LO844" s="45"/>
      <c r="LP844" s="35"/>
      <c r="LQ844" s="27"/>
      <c r="LR844" s="46"/>
      <c r="LS844" s="247"/>
      <c r="LT844" s="44" t="s">
        <v>24</v>
      </c>
      <c r="LU844" s="44"/>
      <c r="LV844" s="44"/>
      <c r="LW844" s="44"/>
      <c r="LX844" s="44" t="s">
        <v>24</v>
      </c>
      <c r="LY844" s="44"/>
      <c r="LZ844" s="44"/>
      <c r="MA844" s="44"/>
      <c r="MB844" s="44" t="s">
        <v>24</v>
      </c>
      <c r="MC844" s="45" t="s">
        <v>24</v>
      </c>
      <c r="MD844" s="35"/>
      <c r="ME844" s="27"/>
      <c r="MF844" s="46"/>
      <c r="MG844" s="247"/>
      <c r="MH844" s="44" t="s">
        <v>24</v>
      </c>
      <c r="MI844" s="44"/>
      <c r="MJ844" s="44"/>
      <c r="MK844" s="44"/>
      <c r="ML844" s="44" t="s">
        <v>24</v>
      </c>
      <c r="MM844" s="44"/>
      <c r="MN844" s="44"/>
      <c r="MO844" s="44"/>
      <c r="MP844" s="44" t="s">
        <v>24</v>
      </c>
      <c r="MQ844" s="45" t="s">
        <v>24</v>
      </c>
      <c r="MR844" s="35"/>
      <c r="MS844" s="27"/>
      <c r="MT844" s="46"/>
      <c r="MU844" s="247"/>
      <c r="MV844" s="44" t="s">
        <v>24</v>
      </c>
      <c r="MW844" s="44"/>
      <c r="MX844" s="44"/>
      <c r="MY844" s="44"/>
      <c r="MZ844" s="44" t="s">
        <v>24</v>
      </c>
      <c r="NA844" s="44"/>
      <c r="NB844" s="44"/>
      <c r="NC844" s="44"/>
      <c r="ND844" s="44" t="s">
        <v>24</v>
      </c>
      <c r="NE844" s="45" t="s">
        <v>24</v>
      </c>
      <c r="NF844" s="35"/>
      <c r="NG844" s="27"/>
      <c r="NH844" s="46"/>
      <c r="NI844" s="247"/>
      <c r="NJ844" s="44" t="s">
        <v>24</v>
      </c>
      <c r="NK844" s="44"/>
      <c r="NL844" s="44"/>
      <c r="NM844" s="44"/>
      <c r="NN844" s="44" t="s">
        <v>24</v>
      </c>
      <c r="NO844" s="44"/>
      <c r="NP844" s="44"/>
      <c r="NQ844" s="44"/>
      <c r="NR844" s="44" t="s">
        <v>24</v>
      </c>
      <c r="NS844" s="45" t="s">
        <v>24</v>
      </c>
      <c r="NT844" s="35"/>
    </row>
    <row r="845" spans="1:384" ht="15.75" thickBot="1" x14ac:dyDescent="0.25">
      <c r="A845" s="38"/>
      <c r="B845" s="39"/>
      <c r="C845" s="40"/>
      <c r="D845" s="40"/>
      <c r="E845" s="40"/>
      <c r="F845" s="140"/>
      <c r="G845" s="140"/>
      <c r="H845" s="42"/>
      <c r="I845" s="44"/>
      <c r="J845" s="44" t="s">
        <v>24</v>
      </c>
      <c r="K845" s="44"/>
      <c r="L845" s="44"/>
      <c r="M845" s="44"/>
      <c r="N845" s="44" t="s">
        <v>24</v>
      </c>
      <c r="O845" s="44"/>
      <c r="P845" s="44"/>
      <c r="Q845" s="44"/>
      <c r="R845" s="44" t="s">
        <v>24</v>
      </c>
      <c r="S845" s="45" t="s">
        <v>24</v>
      </c>
      <c r="T845" s="35"/>
      <c r="U845" s="27"/>
      <c r="V845" s="46"/>
      <c r="W845" s="247"/>
      <c r="X845" s="44" t="s">
        <v>24</v>
      </c>
      <c r="Y845" s="44"/>
      <c r="Z845" s="44"/>
      <c r="AA845" s="44"/>
      <c r="AB845" s="44" t="s">
        <v>24</v>
      </c>
      <c r="AC845" s="44"/>
      <c r="AD845" s="44"/>
      <c r="AE845" s="44"/>
      <c r="AF845" s="44" t="s">
        <v>24</v>
      </c>
      <c r="AG845" s="45" t="s">
        <v>24</v>
      </c>
      <c r="AH845" s="35"/>
      <c r="AI845" s="27"/>
      <c r="AJ845" s="46"/>
      <c r="AK845" s="44"/>
      <c r="AL845" s="44" t="s">
        <v>24</v>
      </c>
      <c r="AM845" s="44"/>
      <c r="AN845" s="44" t="s">
        <v>24</v>
      </c>
      <c r="AO845" s="44"/>
      <c r="AP845" s="44" t="s">
        <v>24</v>
      </c>
      <c r="AQ845" s="44"/>
      <c r="AR845" s="44"/>
      <c r="AS845" s="44"/>
      <c r="AT845" s="44" t="s">
        <v>24</v>
      </c>
      <c r="AU845" s="45" t="s">
        <v>24</v>
      </c>
      <c r="AV845" s="35"/>
      <c r="AW845" s="27"/>
      <c r="AX845" s="46"/>
      <c r="AY845" s="44"/>
      <c r="AZ845" s="44" t="s">
        <v>24</v>
      </c>
      <c r="BA845" s="44"/>
      <c r="BB845" s="44" t="s">
        <v>24</v>
      </c>
      <c r="BC845" s="44"/>
      <c r="BD845" s="44" t="s">
        <v>24</v>
      </c>
      <c r="BE845" s="44"/>
      <c r="BF845" s="44"/>
      <c r="BG845" s="44"/>
      <c r="BH845" s="44" t="s">
        <v>24</v>
      </c>
      <c r="BI845" s="45" t="s">
        <v>24</v>
      </c>
      <c r="BJ845" s="35"/>
      <c r="BK845" s="50"/>
      <c r="BL845" s="46"/>
      <c r="BM845" s="44"/>
      <c r="BN845" s="44" t="s">
        <v>24</v>
      </c>
      <c r="BO845" s="44"/>
      <c r="BP845" s="44" t="s">
        <v>24</v>
      </c>
      <c r="BQ845" s="44"/>
      <c r="BR845" s="44" t="s">
        <v>24</v>
      </c>
      <c r="BS845" s="236"/>
      <c r="BT845" s="60" t="s">
        <v>24</v>
      </c>
      <c r="BU845" s="247" t="s">
        <v>24</v>
      </c>
      <c r="BV845" s="44" t="s">
        <v>24</v>
      </c>
      <c r="BW845" s="45" t="s">
        <v>24</v>
      </c>
      <c r="BX845" s="35"/>
      <c r="BY845" s="27"/>
      <c r="BZ845" s="46"/>
      <c r="CA845" s="44"/>
      <c r="CB845" s="44" t="s">
        <v>24</v>
      </c>
      <c r="CC845" s="44"/>
      <c r="CD845" s="44" t="s">
        <v>24</v>
      </c>
      <c r="CE845" s="44"/>
      <c r="CF845" s="44" t="s">
        <v>24</v>
      </c>
      <c r="CG845" s="236"/>
      <c r="CH845" s="60" t="s">
        <v>24</v>
      </c>
      <c r="CI845" s="247" t="s">
        <v>24</v>
      </c>
      <c r="CJ845" s="44" t="s">
        <v>24</v>
      </c>
      <c r="CK845" s="45" t="s">
        <v>24</v>
      </c>
      <c r="CL845" s="35"/>
      <c r="CM845" s="27"/>
      <c r="CN845" s="46"/>
      <c r="CO845" s="44"/>
      <c r="CP845" s="44" t="s">
        <v>24</v>
      </c>
      <c r="CQ845" s="44"/>
      <c r="CR845" s="44" t="s">
        <v>24</v>
      </c>
      <c r="CS845" s="44"/>
      <c r="CT845" s="44" t="s">
        <v>24</v>
      </c>
      <c r="CU845" s="236"/>
      <c r="CV845" s="60" t="s">
        <v>24</v>
      </c>
      <c r="CW845" s="247" t="s">
        <v>24</v>
      </c>
      <c r="CX845" s="44" t="s">
        <v>24</v>
      </c>
      <c r="CY845" s="45" t="s">
        <v>24</v>
      </c>
      <c r="CZ845" s="35"/>
      <c r="DA845" s="58"/>
      <c r="DB845" s="46"/>
      <c r="DC845" s="44"/>
      <c r="DD845" s="44" t="s">
        <v>24</v>
      </c>
      <c r="DE845" s="44"/>
      <c r="DF845" s="44" t="s">
        <v>24</v>
      </c>
      <c r="DG845" s="44"/>
      <c r="DH845" s="44" t="s">
        <v>24</v>
      </c>
      <c r="DI845" s="236"/>
      <c r="DJ845" s="60" t="s">
        <v>24</v>
      </c>
      <c r="DK845" s="247" t="s">
        <v>24</v>
      </c>
      <c r="DL845" s="44" t="s">
        <v>24</v>
      </c>
      <c r="DM845" s="45" t="s">
        <v>24</v>
      </c>
      <c r="DN845" s="35"/>
      <c r="DO845" s="27"/>
      <c r="DP845" s="46"/>
      <c r="DQ845" s="44"/>
      <c r="DR845" s="44" t="s">
        <v>24</v>
      </c>
      <c r="DS845" s="44"/>
      <c r="DT845" s="44" t="s">
        <v>24</v>
      </c>
      <c r="DU845" s="44"/>
      <c r="DV845" s="44" t="s">
        <v>24</v>
      </c>
      <c r="DW845" s="236"/>
      <c r="DX845" s="60" t="s">
        <v>24</v>
      </c>
      <c r="DY845" s="247" t="s">
        <v>24</v>
      </c>
      <c r="DZ845" s="44" t="s">
        <v>24</v>
      </c>
      <c r="EA845" s="45" t="s">
        <v>24</v>
      </c>
      <c r="EB845" s="35"/>
      <c r="EC845" s="27"/>
      <c r="ED845" s="46"/>
      <c r="EE845" s="247"/>
      <c r="EF845" s="44" t="s">
        <v>24</v>
      </c>
      <c r="EG845" s="44"/>
      <c r="EH845" s="44"/>
      <c r="EI845" s="44"/>
      <c r="EJ845" s="44" t="s">
        <v>24</v>
      </c>
      <c r="EK845" s="44"/>
      <c r="EL845" s="44"/>
      <c r="EM845" s="44"/>
      <c r="EN845" s="44" t="s">
        <v>24</v>
      </c>
      <c r="EO845" s="45" t="s">
        <v>24</v>
      </c>
      <c r="EP845" s="35"/>
      <c r="EQ845" s="27"/>
      <c r="ER845" s="46"/>
      <c r="ES845" s="44"/>
      <c r="ET845" s="44" t="s">
        <v>24</v>
      </c>
      <c r="EU845" s="44"/>
      <c r="EV845" s="44" t="s">
        <v>24</v>
      </c>
      <c r="EW845" s="44"/>
      <c r="EX845" s="44" t="s">
        <v>24</v>
      </c>
      <c r="EY845" s="44"/>
      <c r="EZ845" s="44"/>
      <c r="FA845" s="44"/>
      <c r="FB845" s="44" t="s">
        <v>24</v>
      </c>
      <c r="FC845" s="45" t="s">
        <v>24</v>
      </c>
      <c r="FD845" s="35"/>
      <c r="HW845" s="181"/>
      <c r="IY845" s="33"/>
      <c r="IZ845" s="46"/>
      <c r="JA845" s="44"/>
      <c r="JB845" s="44" t="s">
        <v>24</v>
      </c>
      <c r="JC845" s="44"/>
      <c r="JD845" s="44" t="s">
        <v>24</v>
      </c>
      <c r="JE845" s="44"/>
      <c r="JF845" s="44" t="s">
        <v>24</v>
      </c>
      <c r="JG845" s="236"/>
      <c r="JH845" s="60" t="s">
        <v>24</v>
      </c>
      <c r="JI845" s="247" t="s">
        <v>24</v>
      </c>
      <c r="JJ845" s="44" t="s">
        <v>24</v>
      </c>
      <c r="JK845" s="45" t="s">
        <v>24</v>
      </c>
      <c r="JL845" s="35"/>
      <c r="JM845" s="27"/>
      <c r="JN845" s="46"/>
      <c r="JO845" s="44"/>
      <c r="JP845" s="44" t="s">
        <v>24</v>
      </c>
      <c r="JQ845" s="44"/>
      <c r="JR845" s="44" t="s">
        <v>24</v>
      </c>
      <c r="JS845" s="44"/>
      <c r="JT845" s="44" t="s">
        <v>24</v>
      </c>
      <c r="JU845" s="236"/>
      <c r="JV845" s="60" t="s">
        <v>24</v>
      </c>
      <c r="JW845" s="247" t="s">
        <v>24</v>
      </c>
      <c r="JX845" s="44" t="s">
        <v>24</v>
      </c>
      <c r="JY845" s="45" t="s">
        <v>24</v>
      </c>
      <c r="JZ845" s="35"/>
      <c r="KA845" s="245"/>
      <c r="KB845" s="46"/>
      <c r="KC845" s="44"/>
      <c r="KD845" s="44" t="s">
        <v>24</v>
      </c>
      <c r="KE845" s="44"/>
      <c r="KF845" s="44" t="s">
        <v>24</v>
      </c>
      <c r="KG845" s="44"/>
      <c r="KH845" s="44" t="s">
        <v>24</v>
      </c>
      <c r="KI845" s="236"/>
      <c r="KJ845" s="60" t="s">
        <v>24</v>
      </c>
      <c r="KK845" s="247" t="s">
        <v>24</v>
      </c>
      <c r="KL845" s="44" t="s">
        <v>24</v>
      </c>
      <c r="KM845" s="45" t="s">
        <v>24</v>
      </c>
      <c r="KN845" s="35"/>
      <c r="KO845" s="27"/>
      <c r="KP845" s="46"/>
      <c r="KQ845" s="44"/>
      <c r="KR845" s="44" t="s">
        <v>24</v>
      </c>
      <c r="KS845" s="44"/>
      <c r="KT845" s="44" t="s">
        <v>24</v>
      </c>
      <c r="KU845" s="44"/>
      <c r="KV845" s="44" t="s">
        <v>24</v>
      </c>
      <c r="KW845" s="236"/>
      <c r="KX845" s="60" t="s">
        <v>24</v>
      </c>
      <c r="KY845" s="247" t="s">
        <v>24</v>
      </c>
      <c r="KZ845" s="44" t="s">
        <v>24</v>
      </c>
      <c r="LA845" s="45" t="s">
        <v>24</v>
      </c>
      <c r="LB845" s="35"/>
      <c r="LC845" s="27"/>
      <c r="LD845" s="74"/>
      <c r="LE845" s="75"/>
      <c r="LF845" s="75"/>
      <c r="LG845" s="75"/>
      <c r="LH845" s="75" t="s">
        <v>24</v>
      </c>
      <c r="LI845" s="75"/>
      <c r="LJ845" s="75" t="s">
        <v>24</v>
      </c>
      <c r="LK845" s="75"/>
      <c r="LL845" s="77" t="s">
        <v>24</v>
      </c>
      <c r="LM845" s="251" t="s">
        <v>24</v>
      </c>
      <c r="LN845" s="75" t="s">
        <v>24</v>
      </c>
      <c r="LO845" s="79"/>
      <c r="LP845" s="35"/>
      <c r="LQ845" s="27"/>
      <c r="LR845" s="46"/>
      <c r="LS845" s="247"/>
      <c r="LT845" s="44" t="s">
        <v>24</v>
      </c>
      <c r="LU845" s="44"/>
      <c r="LV845" s="44"/>
      <c r="LW845" s="44"/>
      <c r="LX845" s="44" t="s">
        <v>24</v>
      </c>
      <c r="LY845" s="44"/>
      <c r="LZ845" s="44"/>
      <c r="MA845" s="44"/>
      <c r="MB845" s="44" t="s">
        <v>24</v>
      </c>
      <c r="MC845" s="45" t="s">
        <v>24</v>
      </c>
      <c r="MD845" s="35"/>
      <c r="ME845" s="27"/>
      <c r="MF845" s="46"/>
      <c r="MG845" s="247"/>
      <c r="MH845" s="44" t="s">
        <v>24</v>
      </c>
      <c r="MI845" s="44"/>
      <c r="MJ845" s="44"/>
      <c r="MK845" s="44"/>
      <c r="ML845" s="44" t="s">
        <v>24</v>
      </c>
      <c r="MM845" s="44"/>
      <c r="MN845" s="44"/>
      <c r="MO845" s="44"/>
      <c r="MP845" s="44" t="s">
        <v>24</v>
      </c>
      <c r="MQ845" s="45" t="s">
        <v>24</v>
      </c>
      <c r="MR845" s="35"/>
      <c r="MS845" s="27"/>
      <c r="MT845" s="46"/>
      <c r="MU845" s="247"/>
      <c r="MV845" s="44" t="s">
        <v>24</v>
      </c>
      <c r="MW845" s="44"/>
      <c r="MX845" s="44"/>
      <c r="MY845" s="44"/>
      <c r="MZ845" s="44" t="s">
        <v>24</v>
      </c>
      <c r="NA845" s="44"/>
      <c r="NB845" s="44"/>
      <c r="NC845" s="44"/>
      <c r="ND845" s="44" t="s">
        <v>24</v>
      </c>
      <c r="NE845" s="45" t="s">
        <v>24</v>
      </c>
      <c r="NF845" s="35"/>
      <c r="NG845" s="27"/>
      <c r="NH845" s="46"/>
      <c r="NI845" s="247"/>
      <c r="NJ845" s="44" t="s">
        <v>24</v>
      </c>
      <c r="NK845" s="44"/>
      <c r="NL845" s="44"/>
      <c r="NM845" s="44"/>
      <c r="NN845" s="44" t="s">
        <v>24</v>
      </c>
      <c r="NO845" s="44"/>
      <c r="NP845" s="44"/>
      <c r="NQ845" s="44"/>
      <c r="NR845" s="44" t="s">
        <v>24</v>
      </c>
      <c r="NS845" s="45" t="s">
        <v>24</v>
      </c>
      <c r="NT845" s="35"/>
    </row>
    <row r="846" spans="1:384" ht="16.5" thickTop="1" thickBot="1" x14ac:dyDescent="0.25">
      <c r="A846" s="38"/>
      <c r="B846" s="39"/>
      <c r="C846" s="40"/>
      <c r="D846" s="40"/>
      <c r="E846" s="40"/>
      <c r="F846" s="140"/>
      <c r="G846" s="140"/>
      <c r="H846" s="42"/>
      <c r="I846" s="44"/>
      <c r="J846" s="44" t="s">
        <v>24</v>
      </c>
      <c r="K846" s="44"/>
      <c r="L846" s="44"/>
      <c r="M846" s="44"/>
      <c r="N846" s="44" t="s">
        <v>24</v>
      </c>
      <c r="O846" s="44"/>
      <c r="P846" s="44"/>
      <c r="Q846" s="44"/>
      <c r="R846" s="44" t="s">
        <v>24</v>
      </c>
      <c r="S846" s="45" t="s">
        <v>24</v>
      </c>
      <c r="T846" s="35"/>
      <c r="U846" s="27"/>
      <c r="V846" s="46"/>
      <c r="W846" s="247"/>
      <c r="X846" s="44" t="s">
        <v>24</v>
      </c>
      <c r="Y846" s="44"/>
      <c r="Z846" s="44"/>
      <c r="AA846" s="44"/>
      <c r="AB846" s="44" t="s">
        <v>24</v>
      </c>
      <c r="AC846" s="44"/>
      <c r="AD846" s="44"/>
      <c r="AE846" s="44"/>
      <c r="AF846" s="44" t="s">
        <v>24</v>
      </c>
      <c r="AG846" s="45" t="s">
        <v>24</v>
      </c>
      <c r="AH846" s="35"/>
      <c r="AI846" s="27"/>
      <c r="AJ846" s="46"/>
      <c r="AK846" s="44"/>
      <c r="AL846" s="44" t="s">
        <v>24</v>
      </c>
      <c r="AM846" s="44"/>
      <c r="AN846" s="44" t="s">
        <v>24</v>
      </c>
      <c r="AO846" s="44"/>
      <c r="AP846" s="44" t="s">
        <v>24</v>
      </c>
      <c r="AQ846" s="44"/>
      <c r="AR846" s="44"/>
      <c r="AS846" s="44"/>
      <c r="AT846" s="44" t="s">
        <v>24</v>
      </c>
      <c r="AU846" s="45" t="s">
        <v>24</v>
      </c>
      <c r="AV846" s="35"/>
      <c r="AW846" s="27"/>
      <c r="AX846" s="46"/>
      <c r="AY846" s="44"/>
      <c r="AZ846" s="44" t="s">
        <v>24</v>
      </c>
      <c r="BA846" s="44"/>
      <c r="BB846" s="44" t="s">
        <v>24</v>
      </c>
      <c r="BC846" s="44"/>
      <c r="BD846" s="44" t="s">
        <v>24</v>
      </c>
      <c r="BE846" s="44"/>
      <c r="BF846" s="44"/>
      <c r="BG846" s="44"/>
      <c r="BH846" s="44" t="s">
        <v>24</v>
      </c>
      <c r="BI846" s="45" t="s">
        <v>24</v>
      </c>
      <c r="BJ846" s="35"/>
      <c r="BK846" s="50"/>
      <c r="BL846" s="74"/>
      <c r="BM846" s="75"/>
      <c r="BN846" s="75" t="s">
        <v>24</v>
      </c>
      <c r="BO846" s="75"/>
      <c r="BP846" s="75" t="s">
        <v>24</v>
      </c>
      <c r="BQ846" s="75"/>
      <c r="BR846" s="75" t="s">
        <v>24</v>
      </c>
      <c r="BS846" s="75"/>
      <c r="BT846" s="77" t="s">
        <v>24</v>
      </c>
      <c r="BU846" s="251" t="s">
        <v>24</v>
      </c>
      <c r="BV846" s="75" t="s">
        <v>24</v>
      </c>
      <c r="BW846" s="79" t="s">
        <v>24</v>
      </c>
      <c r="BX846" s="35"/>
      <c r="BY846" s="27"/>
      <c r="BZ846" s="74"/>
      <c r="CA846" s="75"/>
      <c r="CB846" s="75" t="s">
        <v>24</v>
      </c>
      <c r="CC846" s="75"/>
      <c r="CD846" s="75" t="s">
        <v>24</v>
      </c>
      <c r="CE846" s="75"/>
      <c r="CF846" s="75" t="s">
        <v>24</v>
      </c>
      <c r="CG846" s="75"/>
      <c r="CH846" s="77" t="s">
        <v>24</v>
      </c>
      <c r="CI846" s="251" t="s">
        <v>24</v>
      </c>
      <c r="CJ846" s="75" t="s">
        <v>24</v>
      </c>
      <c r="CK846" s="79" t="s">
        <v>24</v>
      </c>
      <c r="CL846" s="35"/>
      <c r="CM846" s="27"/>
      <c r="CN846" s="74"/>
      <c r="CO846" s="75"/>
      <c r="CP846" s="75" t="s">
        <v>24</v>
      </c>
      <c r="CQ846" s="75"/>
      <c r="CR846" s="75" t="s">
        <v>24</v>
      </c>
      <c r="CS846" s="75"/>
      <c r="CT846" s="75" t="s">
        <v>24</v>
      </c>
      <c r="CU846" s="75"/>
      <c r="CV846" s="77" t="s">
        <v>24</v>
      </c>
      <c r="CW846" s="251" t="s">
        <v>24</v>
      </c>
      <c r="CX846" s="75" t="s">
        <v>24</v>
      </c>
      <c r="CY846" s="79" t="s">
        <v>24</v>
      </c>
      <c r="CZ846" s="35"/>
      <c r="DA846" s="58"/>
      <c r="DB846" s="74"/>
      <c r="DC846" s="75"/>
      <c r="DD846" s="75" t="s">
        <v>24</v>
      </c>
      <c r="DE846" s="75"/>
      <c r="DF846" s="75" t="s">
        <v>24</v>
      </c>
      <c r="DG846" s="75"/>
      <c r="DH846" s="75" t="s">
        <v>24</v>
      </c>
      <c r="DI846" s="75"/>
      <c r="DJ846" s="77" t="s">
        <v>24</v>
      </c>
      <c r="DK846" s="251" t="s">
        <v>24</v>
      </c>
      <c r="DL846" s="75" t="s">
        <v>24</v>
      </c>
      <c r="DM846" s="79" t="s">
        <v>24</v>
      </c>
      <c r="DN846" s="35"/>
      <c r="DO846" s="27"/>
      <c r="DP846" s="74"/>
      <c r="DQ846" s="75"/>
      <c r="DR846" s="75" t="s">
        <v>24</v>
      </c>
      <c r="DS846" s="75"/>
      <c r="DT846" s="75" t="s">
        <v>24</v>
      </c>
      <c r="DU846" s="75"/>
      <c r="DV846" s="75" t="s">
        <v>24</v>
      </c>
      <c r="DW846" s="75"/>
      <c r="DX846" s="77" t="s">
        <v>24</v>
      </c>
      <c r="DY846" s="251" t="s">
        <v>24</v>
      </c>
      <c r="DZ846" s="75" t="s">
        <v>24</v>
      </c>
      <c r="EA846" s="79" t="s">
        <v>24</v>
      </c>
      <c r="EB846" s="35"/>
      <c r="EC846" s="27"/>
      <c r="ED846" s="46"/>
      <c r="EE846" s="247"/>
      <c r="EF846" s="44" t="s">
        <v>24</v>
      </c>
      <c r="EG846" s="44"/>
      <c r="EH846" s="44"/>
      <c r="EI846" s="44"/>
      <c r="EJ846" s="44" t="s">
        <v>24</v>
      </c>
      <c r="EK846" s="44"/>
      <c r="EL846" s="44"/>
      <c r="EM846" s="44"/>
      <c r="EN846" s="44" t="s">
        <v>24</v>
      </c>
      <c r="EO846" s="45" t="s">
        <v>24</v>
      </c>
      <c r="EP846" s="35"/>
      <c r="EQ846" s="27"/>
      <c r="ER846" s="46"/>
      <c r="ES846" s="44"/>
      <c r="ET846" s="44" t="s">
        <v>24</v>
      </c>
      <c r="EU846" s="44"/>
      <c r="EV846" s="44" t="s">
        <v>24</v>
      </c>
      <c r="EW846" s="44"/>
      <c r="EX846" s="44" t="s">
        <v>24</v>
      </c>
      <c r="EY846" s="44"/>
      <c r="EZ846" s="44"/>
      <c r="FA846" s="44"/>
      <c r="FB846" s="44" t="s">
        <v>24</v>
      </c>
      <c r="FC846" s="45" t="s">
        <v>24</v>
      </c>
      <c r="FD846" s="35"/>
      <c r="HW846" s="181"/>
      <c r="IY846" s="33"/>
      <c r="IZ846" s="74"/>
      <c r="JA846" s="75"/>
      <c r="JB846" s="75" t="s">
        <v>24</v>
      </c>
      <c r="JC846" s="75"/>
      <c r="JD846" s="75" t="s">
        <v>24</v>
      </c>
      <c r="JE846" s="75"/>
      <c r="JF846" s="75" t="s">
        <v>24</v>
      </c>
      <c r="JG846" s="75"/>
      <c r="JH846" s="271" t="s">
        <v>24</v>
      </c>
      <c r="JI846" s="251" t="s">
        <v>24</v>
      </c>
      <c r="JJ846" s="75" t="s">
        <v>24</v>
      </c>
      <c r="JK846" s="79" t="s">
        <v>24</v>
      </c>
      <c r="JL846" s="35"/>
      <c r="JM846" s="27"/>
      <c r="JN846" s="74"/>
      <c r="JO846" s="75"/>
      <c r="JP846" s="75" t="s">
        <v>24</v>
      </c>
      <c r="JQ846" s="75"/>
      <c r="JR846" s="75" t="s">
        <v>24</v>
      </c>
      <c r="JS846" s="75"/>
      <c r="JT846" s="75" t="s">
        <v>24</v>
      </c>
      <c r="JU846" s="75"/>
      <c r="JV846" s="77" t="s">
        <v>24</v>
      </c>
      <c r="JW846" s="251" t="s">
        <v>24</v>
      </c>
      <c r="JX846" s="75" t="s">
        <v>24</v>
      </c>
      <c r="JY846" s="79" t="s">
        <v>24</v>
      </c>
      <c r="JZ846" s="35"/>
      <c r="KA846" s="245"/>
      <c r="KB846" s="74"/>
      <c r="KC846" s="75"/>
      <c r="KD846" s="75" t="s">
        <v>24</v>
      </c>
      <c r="KE846" s="75"/>
      <c r="KF846" s="75" t="s">
        <v>24</v>
      </c>
      <c r="KG846" s="75"/>
      <c r="KH846" s="75" t="s">
        <v>24</v>
      </c>
      <c r="KI846" s="75"/>
      <c r="KJ846" s="77" t="s">
        <v>24</v>
      </c>
      <c r="KK846" s="251" t="s">
        <v>24</v>
      </c>
      <c r="KL846" s="75" t="s">
        <v>24</v>
      </c>
      <c r="KM846" s="79" t="s">
        <v>24</v>
      </c>
      <c r="KN846" s="35"/>
      <c r="KO846" s="27"/>
      <c r="KP846" s="74"/>
      <c r="KQ846" s="75"/>
      <c r="KR846" s="75" t="s">
        <v>24</v>
      </c>
      <c r="KS846" s="75"/>
      <c r="KT846" s="75" t="s">
        <v>24</v>
      </c>
      <c r="KU846" s="75"/>
      <c r="KV846" s="75" t="s">
        <v>24</v>
      </c>
      <c r="KW846" s="75"/>
      <c r="KX846" s="77" t="s">
        <v>24</v>
      </c>
      <c r="KY846" s="251" t="s">
        <v>24</v>
      </c>
      <c r="KZ846" s="75" t="s">
        <v>24</v>
      </c>
      <c r="LA846" s="79" t="s">
        <v>24</v>
      </c>
      <c r="LB846" s="35"/>
      <c r="LC846" s="27"/>
      <c r="LD846" s="240" t="s">
        <v>24</v>
      </c>
      <c r="LE846" s="238"/>
      <c r="LF846" s="252" t="s">
        <v>24</v>
      </c>
      <c r="LG846" s="238"/>
      <c r="LH846" s="238" t="s">
        <v>24</v>
      </c>
      <c r="LI846" s="238"/>
      <c r="LJ846" s="87" t="s">
        <v>24</v>
      </c>
      <c r="LK846" s="238"/>
      <c r="LL846" s="64" t="s">
        <v>24</v>
      </c>
      <c r="LM846" s="47" t="s">
        <v>24</v>
      </c>
      <c r="LN846" s="87" t="s">
        <v>24</v>
      </c>
      <c r="LO846" s="242"/>
      <c r="LP846" s="35"/>
      <c r="LQ846" s="27"/>
      <c r="LR846" s="46"/>
      <c r="LS846" s="247"/>
      <c r="LT846" s="44" t="s">
        <v>24</v>
      </c>
      <c r="LU846" s="44"/>
      <c r="LV846" s="44"/>
      <c r="LW846" s="44"/>
      <c r="LX846" s="44" t="s">
        <v>24</v>
      </c>
      <c r="LY846" s="44"/>
      <c r="LZ846" s="44"/>
      <c r="MA846" s="44"/>
      <c r="MB846" s="44" t="s">
        <v>24</v>
      </c>
      <c r="MC846" s="45" t="s">
        <v>24</v>
      </c>
      <c r="MD846" s="35"/>
      <c r="ME846" s="27"/>
      <c r="MF846" s="46"/>
      <c r="MG846" s="247"/>
      <c r="MH846" s="44" t="s">
        <v>24</v>
      </c>
      <c r="MI846" s="44"/>
      <c r="MJ846" s="44"/>
      <c r="MK846" s="44"/>
      <c r="ML846" s="44" t="s">
        <v>24</v>
      </c>
      <c r="MM846" s="44"/>
      <c r="MN846" s="44"/>
      <c r="MO846" s="44"/>
      <c r="MP846" s="44" t="s">
        <v>24</v>
      </c>
      <c r="MQ846" s="45" t="s">
        <v>24</v>
      </c>
      <c r="MR846" s="35"/>
      <c r="MS846" s="27"/>
      <c r="MT846" s="46"/>
      <c r="MU846" s="247"/>
      <c r="MV846" s="44" t="s">
        <v>24</v>
      </c>
      <c r="MW846" s="44"/>
      <c r="MX846" s="44"/>
      <c r="MY846" s="44"/>
      <c r="MZ846" s="44" t="s">
        <v>24</v>
      </c>
      <c r="NA846" s="44"/>
      <c r="NB846" s="44"/>
      <c r="NC846" s="44"/>
      <c r="ND846" s="44" t="s">
        <v>24</v>
      </c>
      <c r="NE846" s="45" t="s">
        <v>24</v>
      </c>
      <c r="NF846" s="35"/>
      <c r="NG846" s="27"/>
      <c r="NH846" s="46"/>
      <c r="NI846" s="247"/>
      <c r="NJ846" s="44" t="s">
        <v>24</v>
      </c>
      <c r="NK846" s="44"/>
      <c r="NL846" s="44"/>
      <c r="NM846" s="44"/>
      <c r="NN846" s="44" t="s">
        <v>24</v>
      </c>
      <c r="NO846" s="44"/>
      <c r="NP846" s="44"/>
      <c r="NQ846" s="44"/>
      <c r="NR846" s="44" t="s">
        <v>24</v>
      </c>
      <c r="NS846" s="45" t="s">
        <v>24</v>
      </c>
      <c r="NT846" s="35"/>
    </row>
    <row r="847" spans="1:384" ht="15.75" thickTop="1" x14ac:dyDescent="0.2">
      <c r="A847" s="38"/>
      <c r="B847" s="39"/>
      <c r="C847" s="40"/>
      <c r="D847" s="40"/>
      <c r="E847" s="40"/>
      <c r="F847" s="140"/>
      <c r="G847" s="140"/>
      <c r="H847" s="42"/>
      <c r="I847" s="44"/>
      <c r="J847" s="44" t="s">
        <v>24</v>
      </c>
      <c r="K847" s="44"/>
      <c r="L847" s="44"/>
      <c r="M847" s="44"/>
      <c r="N847" s="44" t="s">
        <v>24</v>
      </c>
      <c r="O847" s="44"/>
      <c r="P847" s="44"/>
      <c r="Q847" s="44"/>
      <c r="R847" s="44" t="s">
        <v>24</v>
      </c>
      <c r="S847" s="45" t="s">
        <v>24</v>
      </c>
      <c r="T847" s="35"/>
      <c r="U847" s="27"/>
      <c r="V847" s="46"/>
      <c r="W847" s="247"/>
      <c r="X847" s="44" t="s">
        <v>24</v>
      </c>
      <c r="Y847" s="44"/>
      <c r="Z847" s="44"/>
      <c r="AA847" s="44"/>
      <c r="AB847" s="44" t="s">
        <v>24</v>
      </c>
      <c r="AC847" s="44"/>
      <c r="AD847" s="44"/>
      <c r="AE847" s="44"/>
      <c r="AF847" s="44" t="s">
        <v>24</v>
      </c>
      <c r="AG847" s="45" t="s">
        <v>24</v>
      </c>
      <c r="AH847" s="35"/>
      <c r="AI847" s="27"/>
      <c r="AJ847" s="46"/>
      <c r="AK847" s="44"/>
      <c r="AL847" s="44" t="s">
        <v>24</v>
      </c>
      <c r="AM847" s="44"/>
      <c r="AN847" s="44" t="s">
        <v>24</v>
      </c>
      <c r="AO847" s="44"/>
      <c r="AP847" s="44" t="s">
        <v>24</v>
      </c>
      <c r="AQ847" s="44"/>
      <c r="AR847" s="44"/>
      <c r="AS847" s="44"/>
      <c r="AT847" s="44" t="s">
        <v>24</v>
      </c>
      <c r="AU847" s="45" t="s">
        <v>24</v>
      </c>
      <c r="AV847" s="35"/>
      <c r="AW847" s="27"/>
      <c r="AX847" s="46"/>
      <c r="AY847" s="44"/>
      <c r="AZ847" s="44" t="s">
        <v>24</v>
      </c>
      <c r="BA847" s="44"/>
      <c r="BB847" s="44" t="s">
        <v>24</v>
      </c>
      <c r="BC847" s="44"/>
      <c r="BD847" s="44" t="s">
        <v>24</v>
      </c>
      <c r="BE847" s="44"/>
      <c r="BF847" s="44"/>
      <c r="BG847" s="44"/>
      <c r="BH847" s="44" t="s">
        <v>24</v>
      </c>
      <c r="BI847" s="45" t="s">
        <v>24</v>
      </c>
      <c r="BJ847" s="35"/>
      <c r="BK847" s="50"/>
      <c r="BL847" s="240" t="s">
        <v>24</v>
      </c>
      <c r="BM847" s="238"/>
      <c r="BN847" s="238" t="s">
        <v>24</v>
      </c>
      <c r="BO847" s="238"/>
      <c r="BP847" s="87" t="s">
        <v>24</v>
      </c>
      <c r="BQ847" s="238"/>
      <c r="BR847" s="238" t="s">
        <v>24</v>
      </c>
      <c r="BS847" s="238"/>
      <c r="BT847" s="241" t="s">
        <v>24</v>
      </c>
      <c r="BU847" s="239" t="s">
        <v>24</v>
      </c>
      <c r="BV847" s="44" t="s">
        <v>24</v>
      </c>
      <c r="BW847" s="89" t="s">
        <v>24</v>
      </c>
      <c r="BX847" s="35"/>
      <c r="BY847" s="27"/>
      <c r="BZ847" s="240" t="s">
        <v>24</v>
      </c>
      <c r="CA847" s="238"/>
      <c r="CB847" s="238" t="s">
        <v>24</v>
      </c>
      <c r="CC847" s="238"/>
      <c r="CD847" s="87" t="s">
        <v>24</v>
      </c>
      <c r="CE847" s="238"/>
      <c r="CF847" s="238" t="s">
        <v>24</v>
      </c>
      <c r="CG847" s="238"/>
      <c r="CH847" s="241" t="s">
        <v>24</v>
      </c>
      <c r="CI847" s="239" t="s">
        <v>24</v>
      </c>
      <c r="CJ847" s="44" t="s">
        <v>24</v>
      </c>
      <c r="CK847" s="89" t="s">
        <v>24</v>
      </c>
      <c r="CL847" s="35"/>
      <c r="CM847" s="27"/>
      <c r="CN847" s="240" t="s">
        <v>24</v>
      </c>
      <c r="CO847" s="238"/>
      <c r="CP847" s="238" t="s">
        <v>24</v>
      </c>
      <c r="CQ847" s="238"/>
      <c r="CR847" s="87" t="s">
        <v>24</v>
      </c>
      <c r="CS847" s="238"/>
      <c r="CT847" s="238" t="s">
        <v>24</v>
      </c>
      <c r="CU847" s="238"/>
      <c r="CV847" s="241" t="s">
        <v>24</v>
      </c>
      <c r="CW847" s="239" t="s">
        <v>24</v>
      </c>
      <c r="CX847" s="44" t="s">
        <v>24</v>
      </c>
      <c r="CY847" s="89" t="s">
        <v>24</v>
      </c>
      <c r="CZ847" s="35"/>
      <c r="DA847" s="58"/>
      <c r="DB847" s="240" t="s">
        <v>24</v>
      </c>
      <c r="DC847" s="238"/>
      <c r="DD847" s="238" t="s">
        <v>24</v>
      </c>
      <c r="DE847" s="238"/>
      <c r="DF847" s="87" t="s">
        <v>24</v>
      </c>
      <c r="DG847" s="238"/>
      <c r="DH847" s="238" t="s">
        <v>24</v>
      </c>
      <c r="DI847" s="238"/>
      <c r="DJ847" s="241" t="s">
        <v>24</v>
      </c>
      <c r="DK847" s="239" t="s">
        <v>24</v>
      </c>
      <c r="DL847" s="44" t="s">
        <v>24</v>
      </c>
      <c r="DM847" s="89" t="s">
        <v>24</v>
      </c>
      <c r="DN847" s="35"/>
      <c r="DO847" s="27"/>
      <c r="DP847" s="240" t="s">
        <v>24</v>
      </c>
      <c r="DQ847" s="238"/>
      <c r="DR847" s="238" t="s">
        <v>24</v>
      </c>
      <c r="DS847" s="238"/>
      <c r="DT847" s="87" t="s">
        <v>24</v>
      </c>
      <c r="DU847" s="238"/>
      <c r="DV847" s="238" t="s">
        <v>24</v>
      </c>
      <c r="DW847" s="238"/>
      <c r="DX847" s="241" t="s">
        <v>24</v>
      </c>
      <c r="DY847" s="239" t="s">
        <v>24</v>
      </c>
      <c r="DZ847" s="44" t="s">
        <v>24</v>
      </c>
      <c r="EA847" s="89" t="s">
        <v>24</v>
      </c>
      <c r="EB847" s="35"/>
      <c r="EC847" s="27"/>
      <c r="ED847" s="46"/>
      <c r="EE847" s="247"/>
      <c r="EF847" s="44" t="s">
        <v>24</v>
      </c>
      <c r="EG847" s="44"/>
      <c r="EH847" s="44"/>
      <c r="EI847" s="44"/>
      <c r="EJ847" s="44" t="s">
        <v>24</v>
      </c>
      <c r="EK847" s="44"/>
      <c r="EL847" s="44"/>
      <c r="EM847" s="44"/>
      <c r="EN847" s="44" t="s">
        <v>24</v>
      </c>
      <c r="EO847" s="45" t="s">
        <v>24</v>
      </c>
      <c r="EP847" s="35"/>
      <c r="EQ847" s="27"/>
      <c r="ER847" s="46"/>
      <c r="ES847" s="44"/>
      <c r="ET847" s="44" t="s">
        <v>24</v>
      </c>
      <c r="EU847" s="44"/>
      <c r="EV847" s="44" t="s">
        <v>24</v>
      </c>
      <c r="EW847" s="44"/>
      <c r="EX847" s="44" t="s">
        <v>24</v>
      </c>
      <c r="EY847" s="44"/>
      <c r="EZ847" s="44"/>
      <c r="FA847" s="44"/>
      <c r="FB847" s="44" t="s">
        <v>24</v>
      </c>
      <c r="FC847" s="45" t="s">
        <v>24</v>
      </c>
      <c r="FD847" s="35"/>
      <c r="HW847" s="181"/>
      <c r="IY847" s="33"/>
      <c r="IZ847" s="240" t="s">
        <v>24</v>
      </c>
      <c r="JA847" s="238"/>
      <c r="JB847" s="238" t="s">
        <v>24</v>
      </c>
      <c r="JC847" s="238"/>
      <c r="JD847" s="87" t="s">
        <v>24</v>
      </c>
      <c r="JE847" s="238"/>
      <c r="JF847" s="238" t="s">
        <v>24</v>
      </c>
      <c r="JG847" s="238"/>
      <c r="JH847" s="53" t="s">
        <v>24</v>
      </c>
      <c r="JI847" s="239" t="s">
        <v>24</v>
      </c>
      <c r="JJ847" s="44" t="s">
        <v>24</v>
      </c>
      <c r="JK847" s="89" t="s">
        <v>24</v>
      </c>
      <c r="JL847" s="35"/>
      <c r="JM847" s="27"/>
      <c r="JN847" s="240" t="s">
        <v>24</v>
      </c>
      <c r="JO847" s="238"/>
      <c r="JP847" s="238" t="s">
        <v>24</v>
      </c>
      <c r="JQ847" s="238"/>
      <c r="JR847" s="87" t="s">
        <v>24</v>
      </c>
      <c r="JS847" s="238"/>
      <c r="JT847" s="238" t="s">
        <v>24</v>
      </c>
      <c r="JU847" s="238"/>
      <c r="JV847" s="241" t="s">
        <v>24</v>
      </c>
      <c r="JW847" s="239" t="s">
        <v>24</v>
      </c>
      <c r="JX847" s="44" t="s">
        <v>24</v>
      </c>
      <c r="JY847" s="89" t="s">
        <v>24</v>
      </c>
      <c r="JZ847" s="35"/>
      <c r="KA847" s="245"/>
      <c r="KB847" s="240" t="s">
        <v>24</v>
      </c>
      <c r="KC847" s="238"/>
      <c r="KD847" s="238" t="s">
        <v>24</v>
      </c>
      <c r="KE847" s="238"/>
      <c r="KF847" s="87" t="s">
        <v>24</v>
      </c>
      <c r="KG847" s="238"/>
      <c r="KH847" s="238" t="s">
        <v>24</v>
      </c>
      <c r="KI847" s="238"/>
      <c r="KJ847" s="241" t="s">
        <v>24</v>
      </c>
      <c r="KK847" s="239" t="s">
        <v>24</v>
      </c>
      <c r="KL847" s="44" t="s">
        <v>24</v>
      </c>
      <c r="KM847" s="89" t="s">
        <v>24</v>
      </c>
      <c r="KN847" s="35"/>
      <c r="KO847" s="27"/>
      <c r="KP847" s="240" t="s">
        <v>24</v>
      </c>
      <c r="KQ847" s="238"/>
      <c r="KR847" s="238" t="s">
        <v>24</v>
      </c>
      <c r="KS847" s="238"/>
      <c r="KT847" s="87" t="s">
        <v>24</v>
      </c>
      <c r="KU847" s="238"/>
      <c r="KV847" s="238" t="s">
        <v>24</v>
      </c>
      <c r="KW847" s="238"/>
      <c r="KX847" s="241" t="s">
        <v>24</v>
      </c>
      <c r="KY847" s="239" t="s">
        <v>24</v>
      </c>
      <c r="KZ847" s="44" t="s">
        <v>24</v>
      </c>
      <c r="LA847" s="89" t="s">
        <v>24</v>
      </c>
      <c r="LB847" s="35"/>
      <c r="LC847" s="27"/>
      <c r="LD847" s="46"/>
      <c r="LE847" s="44"/>
      <c r="LF847" s="44"/>
      <c r="LG847" s="44"/>
      <c r="LH847" s="44" t="s">
        <v>24</v>
      </c>
      <c r="LI847" s="44"/>
      <c r="LJ847" s="44" t="s">
        <v>24</v>
      </c>
      <c r="LK847" s="44"/>
      <c r="LL847" s="72" t="s">
        <v>24</v>
      </c>
      <c r="LM847" s="247" t="s">
        <v>24</v>
      </c>
      <c r="LN847" s="44" t="s">
        <v>24</v>
      </c>
      <c r="LO847" s="45"/>
      <c r="LP847" s="35"/>
      <c r="LQ847" s="27"/>
      <c r="LR847" s="46"/>
      <c r="LS847" s="247"/>
      <c r="LT847" s="44" t="s">
        <v>24</v>
      </c>
      <c r="LU847" s="44"/>
      <c r="LV847" s="44"/>
      <c r="LW847" s="44"/>
      <c r="LX847" s="44" t="s">
        <v>24</v>
      </c>
      <c r="LY847" s="44"/>
      <c r="LZ847" s="44"/>
      <c r="MA847" s="44"/>
      <c r="MB847" s="44" t="s">
        <v>24</v>
      </c>
      <c r="MC847" s="45" t="s">
        <v>24</v>
      </c>
      <c r="MD847" s="35"/>
      <c r="ME847" s="27"/>
      <c r="MF847" s="46"/>
      <c r="MG847" s="247"/>
      <c r="MH847" s="44" t="s">
        <v>24</v>
      </c>
      <c r="MI847" s="44"/>
      <c r="MJ847" s="44"/>
      <c r="MK847" s="44"/>
      <c r="ML847" s="44" t="s">
        <v>24</v>
      </c>
      <c r="MM847" s="44"/>
      <c r="MN847" s="44"/>
      <c r="MO847" s="44"/>
      <c r="MP847" s="44" t="s">
        <v>24</v>
      </c>
      <c r="MQ847" s="45" t="s">
        <v>24</v>
      </c>
      <c r="MR847" s="35"/>
      <c r="MS847" s="27"/>
      <c r="MT847" s="46"/>
      <c r="MU847" s="247"/>
      <c r="MV847" s="44" t="s">
        <v>24</v>
      </c>
      <c r="MW847" s="44"/>
      <c r="MX847" s="44"/>
      <c r="MY847" s="44"/>
      <c r="MZ847" s="44" t="s">
        <v>24</v>
      </c>
      <c r="NA847" s="44"/>
      <c r="NB847" s="44"/>
      <c r="NC847" s="44"/>
      <c r="ND847" s="44" t="s">
        <v>24</v>
      </c>
      <c r="NE847" s="45" t="s">
        <v>24</v>
      </c>
      <c r="NF847" s="35"/>
      <c r="NG847" s="27"/>
      <c r="NH847" s="46"/>
      <c r="NI847" s="247"/>
      <c r="NJ847" s="44" t="s">
        <v>24</v>
      </c>
      <c r="NK847" s="44"/>
      <c r="NL847" s="44"/>
      <c r="NM847" s="44"/>
      <c r="NN847" s="44" t="s">
        <v>24</v>
      </c>
      <c r="NO847" s="44"/>
      <c r="NP847" s="44"/>
      <c r="NQ847" s="44"/>
      <c r="NR847" s="44" t="s">
        <v>24</v>
      </c>
      <c r="NS847" s="45" t="s">
        <v>24</v>
      </c>
      <c r="NT847" s="35"/>
    </row>
    <row r="848" spans="1:384" ht="15.75" thickBot="1" x14ac:dyDescent="0.25">
      <c r="A848" s="38"/>
      <c r="B848" s="39"/>
      <c r="C848" s="40"/>
      <c r="D848" s="40"/>
      <c r="E848" s="40"/>
      <c r="F848" s="140"/>
      <c r="G848" s="140"/>
      <c r="H848" s="42"/>
      <c r="I848" s="44"/>
      <c r="J848" s="44" t="s">
        <v>24</v>
      </c>
      <c r="K848" s="44"/>
      <c r="L848" s="44"/>
      <c r="M848" s="44"/>
      <c r="N848" s="44" t="s">
        <v>24</v>
      </c>
      <c r="O848" s="44"/>
      <c r="P848" s="44"/>
      <c r="Q848" s="44"/>
      <c r="R848" s="44" t="s">
        <v>24</v>
      </c>
      <c r="S848" s="45" t="s">
        <v>24</v>
      </c>
      <c r="T848" s="35"/>
      <c r="U848" s="27"/>
      <c r="V848" s="46"/>
      <c r="W848" s="247"/>
      <c r="X848" s="44" t="s">
        <v>24</v>
      </c>
      <c r="Y848" s="44"/>
      <c r="Z848" s="44"/>
      <c r="AA848" s="44"/>
      <c r="AB848" s="44" t="s">
        <v>24</v>
      </c>
      <c r="AC848" s="44"/>
      <c r="AD848" s="44"/>
      <c r="AE848" s="44"/>
      <c r="AF848" s="44" t="s">
        <v>24</v>
      </c>
      <c r="AG848" s="45" t="s">
        <v>24</v>
      </c>
      <c r="AH848" s="35"/>
      <c r="AI848" s="27"/>
      <c r="AJ848" s="46"/>
      <c r="AK848" s="44"/>
      <c r="AL848" s="44" t="s">
        <v>24</v>
      </c>
      <c r="AM848" s="44"/>
      <c r="AN848" s="44" t="s">
        <v>24</v>
      </c>
      <c r="AO848" s="44"/>
      <c r="AP848" s="44" t="s">
        <v>24</v>
      </c>
      <c r="AQ848" s="44"/>
      <c r="AR848" s="44"/>
      <c r="AS848" s="44"/>
      <c r="AT848" s="44" t="s">
        <v>24</v>
      </c>
      <c r="AU848" s="45" t="s">
        <v>24</v>
      </c>
      <c r="AV848" s="35"/>
      <c r="AW848" s="27"/>
      <c r="AX848" s="46"/>
      <c r="AY848" s="44"/>
      <c r="AZ848" s="44" t="s">
        <v>24</v>
      </c>
      <c r="BA848" s="44"/>
      <c r="BB848" s="44" t="s">
        <v>24</v>
      </c>
      <c r="BC848" s="44"/>
      <c r="BD848" s="44" t="s">
        <v>24</v>
      </c>
      <c r="BE848" s="44"/>
      <c r="BF848" s="44"/>
      <c r="BG848" s="44"/>
      <c r="BH848" s="44" t="s">
        <v>24</v>
      </c>
      <c r="BI848" s="45" t="s">
        <v>24</v>
      </c>
      <c r="BJ848" s="35"/>
      <c r="BK848" s="50"/>
      <c r="BL848" s="46"/>
      <c r="BM848" s="44"/>
      <c r="BN848" s="44" t="s">
        <v>24</v>
      </c>
      <c r="BO848" s="44"/>
      <c r="BP848" s="44" t="s">
        <v>24</v>
      </c>
      <c r="BQ848" s="44"/>
      <c r="BR848" s="44" t="s">
        <v>24</v>
      </c>
      <c r="BS848" s="43"/>
      <c r="BT848" s="106" t="s">
        <v>24</v>
      </c>
      <c r="BU848" s="247" t="s">
        <v>24</v>
      </c>
      <c r="BV848" s="43" t="s">
        <v>24</v>
      </c>
      <c r="BW848" s="45" t="s">
        <v>24</v>
      </c>
      <c r="BX848" s="35"/>
      <c r="BY848" s="27"/>
      <c r="BZ848" s="46"/>
      <c r="CA848" s="44"/>
      <c r="CB848" s="44" t="s">
        <v>24</v>
      </c>
      <c r="CC848" s="44"/>
      <c r="CD848" s="44" t="s">
        <v>24</v>
      </c>
      <c r="CE848" s="44"/>
      <c r="CF848" s="44" t="s">
        <v>24</v>
      </c>
      <c r="CG848" s="43"/>
      <c r="CH848" s="106" t="s">
        <v>24</v>
      </c>
      <c r="CI848" s="247" t="s">
        <v>24</v>
      </c>
      <c r="CJ848" s="43" t="s">
        <v>24</v>
      </c>
      <c r="CK848" s="45" t="s">
        <v>24</v>
      </c>
      <c r="CL848" s="35"/>
      <c r="CM848" s="27"/>
      <c r="CN848" s="46"/>
      <c r="CO848" s="44"/>
      <c r="CP848" s="44" t="s">
        <v>24</v>
      </c>
      <c r="CQ848" s="44"/>
      <c r="CR848" s="44" t="s">
        <v>24</v>
      </c>
      <c r="CS848" s="44"/>
      <c r="CT848" s="44" t="s">
        <v>24</v>
      </c>
      <c r="CU848" s="43"/>
      <c r="CV848" s="106" t="s">
        <v>24</v>
      </c>
      <c r="CW848" s="247" t="s">
        <v>24</v>
      </c>
      <c r="CX848" s="43" t="s">
        <v>24</v>
      </c>
      <c r="CY848" s="45" t="s">
        <v>24</v>
      </c>
      <c r="CZ848" s="35"/>
      <c r="DA848" s="58"/>
      <c r="DB848" s="46"/>
      <c r="DC848" s="44"/>
      <c r="DD848" s="44" t="s">
        <v>24</v>
      </c>
      <c r="DE848" s="44"/>
      <c r="DF848" s="44" t="s">
        <v>24</v>
      </c>
      <c r="DG848" s="44"/>
      <c r="DH848" s="44" t="s">
        <v>24</v>
      </c>
      <c r="DI848" s="43"/>
      <c r="DJ848" s="106" t="s">
        <v>24</v>
      </c>
      <c r="DK848" s="247" t="s">
        <v>24</v>
      </c>
      <c r="DL848" s="43" t="s">
        <v>24</v>
      </c>
      <c r="DM848" s="45" t="s">
        <v>24</v>
      </c>
      <c r="DN848" s="35"/>
      <c r="DO848" s="27"/>
      <c r="DP848" s="46"/>
      <c r="DQ848" s="44"/>
      <c r="DR848" s="44" t="s">
        <v>24</v>
      </c>
      <c r="DS848" s="44"/>
      <c r="DT848" s="44" t="s">
        <v>24</v>
      </c>
      <c r="DU848" s="44"/>
      <c r="DV848" s="44" t="s">
        <v>24</v>
      </c>
      <c r="DW848" s="43"/>
      <c r="DX848" s="106" t="s">
        <v>24</v>
      </c>
      <c r="DY848" s="247" t="s">
        <v>24</v>
      </c>
      <c r="DZ848" s="43" t="s">
        <v>24</v>
      </c>
      <c r="EA848" s="45" t="s">
        <v>24</v>
      </c>
      <c r="EB848" s="35"/>
      <c r="EC848" s="27"/>
      <c r="ED848" s="46"/>
      <c r="EE848" s="247"/>
      <c r="EF848" s="44" t="s">
        <v>24</v>
      </c>
      <c r="EG848" s="44"/>
      <c r="EH848" s="44"/>
      <c r="EI848" s="44"/>
      <c r="EJ848" s="44" t="s">
        <v>24</v>
      </c>
      <c r="EK848" s="44"/>
      <c r="EL848" s="44"/>
      <c r="EM848" s="44"/>
      <c r="EN848" s="44" t="s">
        <v>24</v>
      </c>
      <c r="EO848" s="45" t="s">
        <v>24</v>
      </c>
      <c r="EP848" s="35"/>
      <c r="EQ848" s="27"/>
      <c r="ER848" s="46"/>
      <c r="ES848" s="44"/>
      <c r="ET848" s="44" t="s">
        <v>24</v>
      </c>
      <c r="EU848" s="44"/>
      <c r="EV848" s="44" t="s">
        <v>24</v>
      </c>
      <c r="EW848" s="44"/>
      <c r="EX848" s="44" t="s">
        <v>24</v>
      </c>
      <c r="EY848" s="44"/>
      <c r="EZ848" s="44"/>
      <c r="FA848" s="44"/>
      <c r="FB848" s="44" t="s">
        <v>24</v>
      </c>
      <c r="FC848" s="45" t="s">
        <v>24</v>
      </c>
      <c r="FD848" s="35"/>
      <c r="HW848" s="181"/>
      <c r="IY848" s="33"/>
      <c r="IZ848" s="46"/>
      <c r="JA848" s="44"/>
      <c r="JB848" s="44" t="s">
        <v>24</v>
      </c>
      <c r="JC848" s="44"/>
      <c r="JD848" s="44" t="s">
        <v>24</v>
      </c>
      <c r="JE848" s="44"/>
      <c r="JF848" s="44" t="s">
        <v>24</v>
      </c>
      <c r="JG848" s="43"/>
      <c r="JH848" s="60" t="s">
        <v>24</v>
      </c>
      <c r="JI848" s="247" t="s">
        <v>24</v>
      </c>
      <c r="JJ848" s="43" t="s">
        <v>24</v>
      </c>
      <c r="JK848" s="45" t="s">
        <v>24</v>
      </c>
      <c r="JL848" s="35"/>
      <c r="JM848" s="27"/>
      <c r="JN848" s="46"/>
      <c r="JO848" s="44"/>
      <c r="JP848" s="44" t="s">
        <v>24</v>
      </c>
      <c r="JQ848" s="44"/>
      <c r="JR848" s="44" t="s">
        <v>24</v>
      </c>
      <c r="JS848" s="44"/>
      <c r="JT848" s="44" t="s">
        <v>24</v>
      </c>
      <c r="JU848" s="43"/>
      <c r="JV848" s="106" t="s">
        <v>24</v>
      </c>
      <c r="JW848" s="247" t="s">
        <v>24</v>
      </c>
      <c r="JX848" s="43" t="s">
        <v>24</v>
      </c>
      <c r="JY848" s="45" t="s">
        <v>24</v>
      </c>
      <c r="JZ848" s="35"/>
      <c r="KA848" s="245"/>
      <c r="KB848" s="46"/>
      <c r="KC848" s="44"/>
      <c r="KD848" s="44" t="s">
        <v>24</v>
      </c>
      <c r="KE848" s="44"/>
      <c r="KF848" s="44" t="s">
        <v>24</v>
      </c>
      <c r="KG848" s="44"/>
      <c r="KH848" s="44" t="s">
        <v>24</v>
      </c>
      <c r="KI848" s="43"/>
      <c r="KJ848" s="106" t="s">
        <v>24</v>
      </c>
      <c r="KK848" s="247" t="s">
        <v>24</v>
      </c>
      <c r="KL848" s="43" t="s">
        <v>24</v>
      </c>
      <c r="KM848" s="45" t="s">
        <v>24</v>
      </c>
      <c r="KN848" s="35"/>
      <c r="KO848" s="27"/>
      <c r="KP848" s="46"/>
      <c r="KQ848" s="44"/>
      <c r="KR848" s="44" t="s">
        <v>24</v>
      </c>
      <c r="KS848" s="44"/>
      <c r="KT848" s="44" t="s">
        <v>24</v>
      </c>
      <c r="KU848" s="44"/>
      <c r="KV848" s="44" t="s">
        <v>24</v>
      </c>
      <c r="KW848" s="43"/>
      <c r="KX848" s="106" t="s">
        <v>24</v>
      </c>
      <c r="KY848" s="247" t="s">
        <v>24</v>
      </c>
      <c r="KZ848" s="43" t="s">
        <v>24</v>
      </c>
      <c r="LA848" s="45" t="s">
        <v>24</v>
      </c>
      <c r="LB848" s="35"/>
      <c r="LC848" s="27"/>
      <c r="LD848" s="74"/>
      <c r="LE848" s="75"/>
      <c r="LF848" s="75"/>
      <c r="LG848" s="75"/>
      <c r="LH848" s="75" t="s">
        <v>24</v>
      </c>
      <c r="LI848" s="75"/>
      <c r="LJ848" s="75" t="s">
        <v>24</v>
      </c>
      <c r="LK848" s="75"/>
      <c r="LL848" s="77" t="s">
        <v>24</v>
      </c>
      <c r="LM848" s="251" t="s">
        <v>24</v>
      </c>
      <c r="LN848" s="75" t="s">
        <v>24</v>
      </c>
      <c r="LO848" s="79"/>
      <c r="LP848" s="35"/>
      <c r="LQ848" s="27"/>
      <c r="LR848" s="46"/>
      <c r="LS848" s="247"/>
      <c r="LT848" s="44" t="s">
        <v>24</v>
      </c>
      <c r="LU848" s="44"/>
      <c r="LV848" s="44"/>
      <c r="LW848" s="44"/>
      <c r="LX848" s="44" t="s">
        <v>24</v>
      </c>
      <c r="LY848" s="44"/>
      <c r="LZ848" s="44"/>
      <c r="MA848" s="44"/>
      <c r="MB848" s="44" t="s">
        <v>24</v>
      </c>
      <c r="MC848" s="45" t="s">
        <v>24</v>
      </c>
      <c r="MD848" s="35"/>
      <c r="ME848" s="27"/>
      <c r="MF848" s="46"/>
      <c r="MG848" s="247"/>
      <c r="MH848" s="44" t="s">
        <v>24</v>
      </c>
      <c r="MI848" s="44"/>
      <c r="MJ848" s="44"/>
      <c r="MK848" s="44"/>
      <c r="ML848" s="44" t="s">
        <v>24</v>
      </c>
      <c r="MM848" s="44"/>
      <c r="MN848" s="44"/>
      <c r="MO848" s="44"/>
      <c r="MP848" s="44" t="s">
        <v>24</v>
      </c>
      <c r="MQ848" s="45" t="s">
        <v>24</v>
      </c>
      <c r="MR848" s="35"/>
      <c r="MS848" s="27"/>
      <c r="MT848" s="46"/>
      <c r="MU848" s="247"/>
      <c r="MV848" s="44" t="s">
        <v>24</v>
      </c>
      <c r="MW848" s="44"/>
      <c r="MX848" s="44"/>
      <c r="MY848" s="44"/>
      <c r="MZ848" s="44" t="s">
        <v>24</v>
      </c>
      <c r="NA848" s="44"/>
      <c r="NB848" s="44"/>
      <c r="NC848" s="44"/>
      <c r="ND848" s="44" t="s">
        <v>24</v>
      </c>
      <c r="NE848" s="45" t="s">
        <v>24</v>
      </c>
      <c r="NF848" s="35"/>
      <c r="NG848" s="27"/>
      <c r="NH848" s="46"/>
      <c r="NI848" s="247"/>
      <c r="NJ848" s="44" t="s">
        <v>24</v>
      </c>
      <c r="NK848" s="44"/>
      <c r="NL848" s="44"/>
      <c r="NM848" s="44"/>
      <c r="NN848" s="44" t="s">
        <v>24</v>
      </c>
      <c r="NO848" s="44"/>
      <c r="NP848" s="44"/>
      <c r="NQ848" s="44"/>
      <c r="NR848" s="44" t="s">
        <v>24</v>
      </c>
      <c r="NS848" s="45" t="s">
        <v>24</v>
      </c>
      <c r="NT848" s="35"/>
    </row>
    <row r="849" spans="1:384" ht="15.75" thickTop="1" x14ac:dyDescent="0.2">
      <c r="A849" s="38"/>
      <c r="B849" s="39"/>
      <c r="C849" s="40"/>
      <c r="D849" s="40"/>
      <c r="E849" s="40"/>
      <c r="F849" s="140"/>
      <c r="G849" s="140"/>
      <c r="H849" s="42"/>
      <c r="I849" s="44"/>
      <c r="J849" s="44" t="s">
        <v>24</v>
      </c>
      <c r="K849" s="44"/>
      <c r="L849" s="44"/>
      <c r="M849" s="44"/>
      <c r="N849" s="44" t="s">
        <v>24</v>
      </c>
      <c r="O849" s="44"/>
      <c r="P849" s="44"/>
      <c r="Q849" s="44"/>
      <c r="R849" s="44" t="s">
        <v>24</v>
      </c>
      <c r="S849" s="45" t="s">
        <v>24</v>
      </c>
      <c r="T849" s="35"/>
      <c r="U849" s="27"/>
      <c r="V849" s="46"/>
      <c r="W849" s="247"/>
      <c r="X849" s="44" t="s">
        <v>24</v>
      </c>
      <c r="Y849" s="44"/>
      <c r="Z849" s="44"/>
      <c r="AA849" s="44"/>
      <c r="AB849" s="44" t="s">
        <v>24</v>
      </c>
      <c r="AC849" s="44"/>
      <c r="AD849" s="44"/>
      <c r="AE849" s="44"/>
      <c r="AF849" s="44" t="s">
        <v>24</v>
      </c>
      <c r="AG849" s="45" t="s">
        <v>24</v>
      </c>
      <c r="AH849" s="35"/>
      <c r="AI849" s="27"/>
      <c r="AJ849" s="46"/>
      <c r="AK849" s="44"/>
      <c r="AL849" s="44" t="s">
        <v>24</v>
      </c>
      <c r="AM849" s="44"/>
      <c r="AN849" s="44" t="s">
        <v>24</v>
      </c>
      <c r="AO849" s="44"/>
      <c r="AP849" s="44" t="s">
        <v>24</v>
      </c>
      <c r="AQ849" s="44"/>
      <c r="AR849" s="44"/>
      <c r="AS849" s="44"/>
      <c r="AT849" s="44" t="s">
        <v>24</v>
      </c>
      <c r="AU849" s="45" t="s">
        <v>24</v>
      </c>
      <c r="AV849" s="35"/>
      <c r="AW849" s="27"/>
      <c r="AX849" s="46"/>
      <c r="AY849" s="44"/>
      <c r="AZ849" s="44" t="s">
        <v>24</v>
      </c>
      <c r="BA849" s="44"/>
      <c r="BB849" s="44" t="s">
        <v>24</v>
      </c>
      <c r="BC849" s="44"/>
      <c r="BD849" s="44" t="s">
        <v>24</v>
      </c>
      <c r="BE849" s="44"/>
      <c r="BF849" s="44"/>
      <c r="BG849" s="44"/>
      <c r="BH849" s="44" t="s">
        <v>24</v>
      </c>
      <c r="BI849" s="45" t="s">
        <v>24</v>
      </c>
      <c r="BJ849" s="35"/>
      <c r="BK849" s="50"/>
      <c r="BL849" s="46"/>
      <c r="BM849" s="44"/>
      <c r="BN849" s="44" t="s">
        <v>24</v>
      </c>
      <c r="BO849" s="44"/>
      <c r="BP849" s="44" t="s">
        <v>24</v>
      </c>
      <c r="BQ849" s="44"/>
      <c r="BR849" s="44" t="s">
        <v>24</v>
      </c>
      <c r="BS849" s="25"/>
      <c r="BT849" s="60" t="s">
        <v>24</v>
      </c>
      <c r="BU849" s="247" t="s">
        <v>24</v>
      </c>
      <c r="BV849" s="44" t="s">
        <v>24</v>
      </c>
      <c r="BW849" s="45" t="s">
        <v>24</v>
      </c>
      <c r="BX849" s="35"/>
      <c r="BY849" s="27"/>
      <c r="BZ849" s="46"/>
      <c r="CA849" s="44"/>
      <c r="CB849" s="44" t="s">
        <v>24</v>
      </c>
      <c r="CC849" s="44"/>
      <c r="CD849" s="44" t="s">
        <v>24</v>
      </c>
      <c r="CE849" s="44"/>
      <c r="CF849" s="44" t="s">
        <v>24</v>
      </c>
      <c r="CG849" s="25"/>
      <c r="CH849" s="60" t="s">
        <v>24</v>
      </c>
      <c r="CI849" s="247" t="s">
        <v>24</v>
      </c>
      <c r="CJ849" s="44" t="s">
        <v>24</v>
      </c>
      <c r="CK849" s="45" t="s">
        <v>24</v>
      </c>
      <c r="CL849" s="35"/>
      <c r="CM849" s="27"/>
      <c r="CN849" s="46"/>
      <c r="CO849" s="44"/>
      <c r="CP849" s="44" t="s">
        <v>24</v>
      </c>
      <c r="CQ849" s="44"/>
      <c r="CR849" s="44" t="s">
        <v>24</v>
      </c>
      <c r="CS849" s="44"/>
      <c r="CT849" s="44" t="s">
        <v>24</v>
      </c>
      <c r="CU849" s="25"/>
      <c r="CV849" s="60" t="s">
        <v>24</v>
      </c>
      <c r="CW849" s="247" t="s">
        <v>24</v>
      </c>
      <c r="CX849" s="44" t="s">
        <v>24</v>
      </c>
      <c r="CY849" s="45" t="s">
        <v>24</v>
      </c>
      <c r="CZ849" s="35"/>
      <c r="DA849" s="58"/>
      <c r="DB849" s="46"/>
      <c r="DC849" s="44"/>
      <c r="DD849" s="44" t="s">
        <v>24</v>
      </c>
      <c r="DE849" s="44"/>
      <c r="DF849" s="44" t="s">
        <v>24</v>
      </c>
      <c r="DG849" s="44"/>
      <c r="DH849" s="44" t="s">
        <v>24</v>
      </c>
      <c r="DI849" s="25"/>
      <c r="DJ849" s="60" t="s">
        <v>24</v>
      </c>
      <c r="DK849" s="247" t="s">
        <v>24</v>
      </c>
      <c r="DL849" s="44" t="s">
        <v>24</v>
      </c>
      <c r="DM849" s="45" t="s">
        <v>24</v>
      </c>
      <c r="DN849" s="35"/>
      <c r="DO849" s="27"/>
      <c r="DP849" s="46"/>
      <c r="DQ849" s="44"/>
      <c r="DR849" s="44" t="s">
        <v>24</v>
      </c>
      <c r="DS849" s="44"/>
      <c r="DT849" s="44" t="s">
        <v>24</v>
      </c>
      <c r="DU849" s="44"/>
      <c r="DV849" s="44" t="s">
        <v>24</v>
      </c>
      <c r="DW849" s="25"/>
      <c r="DX849" s="60" t="s">
        <v>24</v>
      </c>
      <c r="DY849" s="247" t="s">
        <v>24</v>
      </c>
      <c r="DZ849" s="44" t="s">
        <v>24</v>
      </c>
      <c r="EA849" s="45" t="s">
        <v>24</v>
      </c>
      <c r="EB849" s="35"/>
      <c r="EC849" s="27"/>
      <c r="ED849" s="46"/>
      <c r="EE849" s="247"/>
      <c r="EF849" s="44" t="s">
        <v>24</v>
      </c>
      <c r="EG849" s="44"/>
      <c r="EH849" s="44"/>
      <c r="EI849" s="44"/>
      <c r="EJ849" s="44" t="s">
        <v>24</v>
      </c>
      <c r="EK849" s="44"/>
      <c r="EL849" s="44"/>
      <c r="EM849" s="44"/>
      <c r="EN849" s="44" t="s">
        <v>24</v>
      </c>
      <c r="EO849" s="45" t="s">
        <v>24</v>
      </c>
      <c r="EP849" s="35"/>
      <c r="EQ849" s="27"/>
      <c r="ER849" s="46"/>
      <c r="ES849" s="44"/>
      <c r="ET849" s="44" t="s">
        <v>24</v>
      </c>
      <c r="EU849" s="44"/>
      <c r="EV849" s="44" t="s">
        <v>24</v>
      </c>
      <c r="EW849" s="44"/>
      <c r="EX849" s="44" t="s">
        <v>24</v>
      </c>
      <c r="EY849" s="44"/>
      <c r="EZ849" s="44"/>
      <c r="FA849" s="44"/>
      <c r="FB849" s="44" t="s">
        <v>24</v>
      </c>
      <c r="FC849" s="45" t="s">
        <v>24</v>
      </c>
      <c r="FD849" s="35"/>
      <c r="HW849" s="181"/>
      <c r="IY849" s="33"/>
      <c r="IZ849" s="46"/>
      <c r="JA849" s="44"/>
      <c r="JB849" s="44" t="s">
        <v>24</v>
      </c>
      <c r="JC849" s="44"/>
      <c r="JD849" s="44" t="s">
        <v>24</v>
      </c>
      <c r="JE849" s="44"/>
      <c r="JF849" s="44" t="s">
        <v>24</v>
      </c>
      <c r="JG849" s="25"/>
      <c r="JH849" s="60" t="s">
        <v>24</v>
      </c>
      <c r="JI849" s="247" t="s">
        <v>24</v>
      </c>
      <c r="JJ849" s="44" t="s">
        <v>24</v>
      </c>
      <c r="JK849" s="45" t="s">
        <v>24</v>
      </c>
      <c r="JL849" s="35"/>
      <c r="JM849" s="27"/>
      <c r="JN849" s="46"/>
      <c r="JO849" s="44"/>
      <c r="JP849" s="44" t="s">
        <v>24</v>
      </c>
      <c r="JQ849" s="44"/>
      <c r="JR849" s="44" t="s">
        <v>24</v>
      </c>
      <c r="JS849" s="44"/>
      <c r="JT849" s="44" t="s">
        <v>24</v>
      </c>
      <c r="JU849" s="25"/>
      <c r="JV849" s="60" t="s">
        <v>24</v>
      </c>
      <c r="JW849" s="247" t="s">
        <v>24</v>
      </c>
      <c r="JX849" s="44" t="s">
        <v>24</v>
      </c>
      <c r="JY849" s="45" t="s">
        <v>24</v>
      </c>
      <c r="JZ849" s="35"/>
      <c r="KA849" s="245"/>
      <c r="KB849" s="46"/>
      <c r="KC849" s="44"/>
      <c r="KD849" s="44" t="s">
        <v>24</v>
      </c>
      <c r="KE849" s="44"/>
      <c r="KF849" s="44" t="s">
        <v>24</v>
      </c>
      <c r="KG849" s="44"/>
      <c r="KH849" s="44" t="s">
        <v>24</v>
      </c>
      <c r="KI849" s="25"/>
      <c r="KJ849" s="60" t="s">
        <v>24</v>
      </c>
      <c r="KK849" s="247" t="s">
        <v>24</v>
      </c>
      <c r="KL849" s="44" t="s">
        <v>24</v>
      </c>
      <c r="KM849" s="45" t="s">
        <v>24</v>
      </c>
      <c r="KN849" s="35"/>
      <c r="KO849" s="27"/>
      <c r="KP849" s="46"/>
      <c r="KQ849" s="44"/>
      <c r="KR849" s="44" t="s">
        <v>24</v>
      </c>
      <c r="KS849" s="44"/>
      <c r="KT849" s="44" t="s">
        <v>24</v>
      </c>
      <c r="KU849" s="44"/>
      <c r="KV849" s="44" t="s">
        <v>24</v>
      </c>
      <c r="KW849" s="25"/>
      <c r="KX849" s="60" t="s">
        <v>24</v>
      </c>
      <c r="KY849" s="247" t="s">
        <v>24</v>
      </c>
      <c r="KZ849" s="44" t="s">
        <v>24</v>
      </c>
      <c r="LA849" s="45" t="s">
        <v>24</v>
      </c>
      <c r="LB849" s="35"/>
      <c r="LC849" s="27"/>
      <c r="LD849" s="240"/>
      <c r="LE849" s="238"/>
      <c r="LF849" s="252" t="s">
        <v>24</v>
      </c>
      <c r="LG849" s="238"/>
      <c r="LH849" s="238"/>
      <c r="LI849" s="238"/>
      <c r="LJ849" s="87"/>
      <c r="LK849" s="238"/>
      <c r="LL849" s="72"/>
      <c r="LM849" s="247"/>
      <c r="LN849" s="87" t="s">
        <v>24</v>
      </c>
      <c r="LO849" s="242"/>
      <c r="LP849" s="35"/>
      <c r="LQ849" s="27"/>
      <c r="LR849" s="46"/>
      <c r="LS849" s="247"/>
      <c r="LT849" s="44" t="s">
        <v>24</v>
      </c>
      <c r="LU849" s="44"/>
      <c r="LV849" s="44"/>
      <c r="LW849" s="44"/>
      <c r="LX849" s="44" t="s">
        <v>24</v>
      </c>
      <c r="LY849" s="44"/>
      <c r="LZ849" s="44"/>
      <c r="MA849" s="44"/>
      <c r="MB849" s="44" t="s">
        <v>24</v>
      </c>
      <c r="MC849" s="45" t="s">
        <v>24</v>
      </c>
      <c r="MD849" s="35"/>
      <c r="ME849" s="27"/>
      <c r="MF849" s="46"/>
      <c r="MG849" s="247"/>
      <c r="MH849" s="44" t="s">
        <v>24</v>
      </c>
      <c r="MI849" s="44"/>
      <c r="MJ849" s="44"/>
      <c r="MK849" s="44"/>
      <c r="ML849" s="44" t="s">
        <v>24</v>
      </c>
      <c r="MM849" s="44"/>
      <c r="MN849" s="44"/>
      <c r="MO849" s="44"/>
      <c r="MP849" s="44" t="s">
        <v>24</v>
      </c>
      <c r="MQ849" s="45" t="s">
        <v>24</v>
      </c>
      <c r="MR849" s="35"/>
      <c r="MS849" s="27"/>
      <c r="MT849" s="46"/>
      <c r="MU849" s="247"/>
      <c r="MV849" s="44" t="s">
        <v>24</v>
      </c>
      <c r="MW849" s="44"/>
      <c r="MX849" s="44"/>
      <c r="MY849" s="44"/>
      <c r="MZ849" s="44" t="s">
        <v>24</v>
      </c>
      <c r="NA849" s="44"/>
      <c r="NB849" s="44"/>
      <c r="NC849" s="44"/>
      <c r="ND849" s="44" t="s">
        <v>24</v>
      </c>
      <c r="NE849" s="45" t="s">
        <v>24</v>
      </c>
      <c r="NF849" s="35"/>
      <c r="NG849" s="27"/>
      <c r="NH849" s="46"/>
      <c r="NI849" s="247"/>
      <c r="NJ849" s="44" t="s">
        <v>24</v>
      </c>
      <c r="NK849" s="44"/>
      <c r="NL849" s="44"/>
      <c r="NM849" s="44"/>
      <c r="NN849" s="44" t="s">
        <v>24</v>
      </c>
      <c r="NO849" s="44"/>
      <c r="NP849" s="44"/>
      <c r="NQ849" s="44"/>
      <c r="NR849" s="44" t="s">
        <v>24</v>
      </c>
      <c r="NS849" s="45" t="s">
        <v>24</v>
      </c>
      <c r="NT849" s="35"/>
    </row>
    <row r="850" spans="1:384" ht="15.75" thickBot="1" x14ac:dyDescent="0.25">
      <c r="A850" s="38"/>
      <c r="B850" s="39"/>
      <c r="C850" s="40"/>
      <c r="D850" s="40"/>
      <c r="E850" s="40"/>
      <c r="F850" s="140"/>
      <c r="G850" s="140"/>
      <c r="H850" s="42"/>
      <c r="I850" s="44"/>
      <c r="J850" s="44" t="s">
        <v>24</v>
      </c>
      <c r="K850" s="44"/>
      <c r="L850" s="44"/>
      <c r="M850" s="44"/>
      <c r="N850" s="44" t="s">
        <v>24</v>
      </c>
      <c r="O850" s="44"/>
      <c r="P850" s="44"/>
      <c r="Q850" s="44"/>
      <c r="R850" s="44" t="s">
        <v>24</v>
      </c>
      <c r="S850" s="45" t="s">
        <v>24</v>
      </c>
      <c r="T850" s="35"/>
      <c r="U850" s="27"/>
      <c r="V850" s="46"/>
      <c r="W850" s="247"/>
      <c r="X850" s="44" t="s">
        <v>24</v>
      </c>
      <c r="Y850" s="44"/>
      <c r="Z850" s="44"/>
      <c r="AA850" s="44"/>
      <c r="AB850" s="44" t="s">
        <v>24</v>
      </c>
      <c r="AC850" s="44"/>
      <c r="AD850" s="44"/>
      <c r="AE850" s="44"/>
      <c r="AF850" s="44" t="s">
        <v>24</v>
      </c>
      <c r="AG850" s="45" t="s">
        <v>24</v>
      </c>
      <c r="AH850" s="35"/>
      <c r="AI850" s="27"/>
      <c r="AJ850" s="46"/>
      <c r="AK850" s="44"/>
      <c r="AL850" s="44" t="s">
        <v>24</v>
      </c>
      <c r="AM850" s="44"/>
      <c r="AN850" s="44" t="s">
        <v>24</v>
      </c>
      <c r="AO850" s="44"/>
      <c r="AP850" s="44" t="s">
        <v>24</v>
      </c>
      <c r="AQ850" s="44"/>
      <c r="AR850" s="44"/>
      <c r="AS850" s="44"/>
      <c r="AT850" s="44" t="s">
        <v>24</v>
      </c>
      <c r="AU850" s="45" t="s">
        <v>24</v>
      </c>
      <c r="AV850" s="35"/>
      <c r="AW850" s="27"/>
      <c r="AX850" s="46"/>
      <c r="AY850" s="44"/>
      <c r="AZ850" s="44" t="s">
        <v>24</v>
      </c>
      <c r="BA850" s="44"/>
      <c r="BB850" s="44" t="s">
        <v>24</v>
      </c>
      <c r="BC850" s="44"/>
      <c r="BD850" s="44" t="s">
        <v>24</v>
      </c>
      <c r="BE850" s="44"/>
      <c r="BF850" s="44"/>
      <c r="BG850" s="44"/>
      <c r="BH850" s="44" t="s">
        <v>24</v>
      </c>
      <c r="BI850" s="45" t="s">
        <v>24</v>
      </c>
      <c r="BJ850" s="35"/>
      <c r="BK850" s="50"/>
      <c r="BL850" s="74"/>
      <c r="BM850" s="75"/>
      <c r="BN850" s="75" t="s">
        <v>24</v>
      </c>
      <c r="BO850" s="75"/>
      <c r="BP850" s="75" t="s">
        <v>24</v>
      </c>
      <c r="BQ850" s="75"/>
      <c r="BR850" s="75" t="s">
        <v>24</v>
      </c>
      <c r="BS850" s="75"/>
      <c r="BT850" s="77" t="s">
        <v>24</v>
      </c>
      <c r="BU850" s="251" t="s">
        <v>24</v>
      </c>
      <c r="BV850" s="75" t="s">
        <v>24</v>
      </c>
      <c r="BW850" s="79" t="s">
        <v>24</v>
      </c>
      <c r="BX850" s="35"/>
      <c r="BY850" s="27"/>
      <c r="BZ850" s="74"/>
      <c r="CA850" s="75"/>
      <c r="CB850" s="75" t="s">
        <v>24</v>
      </c>
      <c r="CC850" s="75"/>
      <c r="CD850" s="75" t="s">
        <v>24</v>
      </c>
      <c r="CE850" s="75"/>
      <c r="CF850" s="75" t="s">
        <v>24</v>
      </c>
      <c r="CG850" s="75"/>
      <c r="CH850" s="77" t="s">
        <v>24</v>
      </c>
      <c r="CI850" s="251" t="s">
        <v>24</v>
      </c>
      <c r="CJ850" s="75" t="s">
        <v>24</v>
      </c>
      <c r="CK850" s="79" t="s">
        <v>24</v>
      </c>
      <c r="CL850" s="35"/>
      <c r="CM850" s="27"/>
      <c r="CN850" s="74"/>
      <c r="CO850" s="75"/>
      <c r="CP850" s="75" t="s">
        <v>24</v>
      </c>
      <c r="CQ850" s="75"/>
      <c r="CR850" s="75" t="s">
        <v>24</v>
      </c>
      <c r="CS850" s="75"/>
      <c r="CT850" s="75" t="s">
        <v>24</v>
      </c>
      <c r="CU850" s="75"/>
      <c r="CV850" s="77" t="s">
        <v>24</v>
      </c>
      <c r="CW850" s="251" t="s">
        <v>24</v>
      </c>
      <c r="CX850" s="75" t="s">
        <v>24</v>
      </c>
      <c r="CY850" s="79" t="s">
        <v>24</v>
      </c>
      <c r="CZ850" s="35"/>
      <c r="DA850" s="58"/>
      <c r="DB850" s="74"/>
      <c r="DC850" s="75"/>
      <c r="DD850" s="75" t="s">
        <v>24</v>
      </c>
      <c r="DE850" s="75"/>
      <c r="DF850" s="75" t="s">
        <v>24</v>
      </c>
      <c r="DG850" s="75"/>
      <c r="DH850" s="75" t="s">
        <v>24</v>
      </c>
      <c r="DI850" s="75"/>
      <c r="DJ850" s="77" t="s">
        <v>24</v>
      </c>
      <c r="DK850" s="251" t="s">
        <v>24</v>
      </c>
      <c r="DL850" s="75" t="s">
        <v>24</v>
      </c>
      <c r="DM850" s="79" t="s">
        <v>24</v>
      </c>
      <c r="DN850" s="35"/>
      <c r="DO850" s="27"/>
      <c r="DP850" s="74"/>
      <c r="DQ850" s="75"/>
      <c r="DR850" s="75" t="s">
        <v>24</v>
      </c>
      <c r="DS850" s="75"/>
      <c r="DT850" s="75" t="s">
        <v>24</v>
      </c>
      <c r="DU850" s="75"/>
      <c r="DV850" s="75" t="s">
        <v>24</v>
      </c>
      <c r="DW850" s="75"/>
      <c r="DX850" s="77" t="s">
        <v>24</v>
      </c>
      <c r="DY850" s="251" t="s">
        <v>24</v>
      </c>
      <c r="DZ850" s="75" t="s">
        <v>24</v>
      </c>
      <c r="EA850" s="79" t="s">
        <v>24</v>
      </c>
      <c r="EB850" s="35"/>
      <c r="EC850" s="27"/>
      <c r="ED850" s="46"/>
      <c r="EE850" s="247"/>
      <c r="EF850" s="44" t="s">
        <v>24</v>
      </c>
      <c r="EG850" s="44"/>
      <c r="EH850" s="44"/>
      <c r="EI850" s="44"/>
      <c r="EJ850" s="44" t="s">
        <v>24</v>
      </c>
      <c r="EK850" s="44"/>
      <c r="EL850" s="44"/>
      <c r="EM850" s="44"/>
      <c r="EN850" s="44" t="s">
        <v>24</v>
      </c>
      <c r="EO850" s="45" t="s">
        <v>24</v>
      </c>
      <c r="EP850" s="35"/>
      <c r="EQ850" s="27"/>
      <c r="ER850" s="46"/>
      <c r="ES850" s="44"/>
      <c r="ET850" s="44" t="s">
        <v>24</v>
      </c>
      <c r="EU850" s="44"/>
      <c r="EV850" s="44" t="s">
        <v>24</v>
      </c>
      <c r="EW850" s="44"/>
      <c r="EX850" s="44" t="s">
        <v>24</v>
      </c>
      <c r="EY850" s="44"/>
      <c r="EZ850" s="44"/>
      <c r="FA850" s="44"/>
      <c r="FB850" s="44" t="s">
        <v>24</v>
      </c>
      <c r="FC850" s="45" t="s">
        <v>24</v>
      </c>
      <c r="FD850" s="35"/>
      <c r="HW850" s="181"/>
      <c r="IY850" s="33"/>
      <c r="IZ850" s="74"/>
      <c r="JA850" s="75"/>
      <c r="JB850" s="75" t="s">
        <v>24</v>
      </c>
      <c r="JC850" s="75"/>
      <c r="JD850" s="75" t="s">
        <v>24</v>
      </c>
      <c r="JE850" s="75"/>
      <c r="JF850" s="75" t="s">
        <v>24</v>
      </c>
      <c r="JG850" s="75"/>
      <c r="JH850" s="77" t="s">
        <v>24</v>
      </c>
      <c r="JI850" s="251" t="s">
        <v>24</v>
      </c>
      <c r="JJ850" s="75" t="s">
        <v>24</v>
      </c>
      <c r="JK850" s="79" t="s">
        <v>24</v>
      </c>
      <c r="JL850" s="35"/>
      <c r="JM850" s="27"/>
      <c r="JN850" s="74"/>
      <c r="JO850" s="75"/>
      <c r="JP850" s="75" t="s">
        <v>24</v>
      </c>
      <c r="JQ850" s="75"/>
      <c r="JR850" s="75" t="s">
        <v>24</v>
      </c>
      <c r="JS850" s="75"/>
      <c r="JT850" s="75" t="s">
        <v>24</v>
      </c>
      <c r="JU850" s="75"/>
      <c r="JV850" s="77" t="s">
        <v>24</v>
      </c>
      <c r="JW850" s="251" t="s">
        <v>24</v>
      </c>
      <c r="JX850" s="75" t="s">
        <v>24</v>
      </c>
      <c r="JY850" s="79" t="s">
        <v>24</v>
      </c>
      <c r="JZ850" s="35"/>
      <c r="KA850" s="245"/>
      <c r="KB850" s="74"/>
      <c r="KC850" s="75"/>
      <c r="KD850" s="75" t="s">
        <v>24</v>
      </c>
      <c r="KE850" s="75"/>
      <c r="KF850" s="75" t="s">
        <v>24</v>
      </c>
      <c r="KG850" s="75"/>
      <c r="KH850" s="75" t="s">
        <v>24</v>
      </c>
      <c r="KI850" s="75"/>
      <c r="KJ850" s="77" t="s">
        <v>24</v>
      </c>
      <c r="KK850" s="251" t="s">
        <v>24</v>
      </c>
      <c r="KL850" s="75" t="s">
        <v>24</v>
      </c>
      <c r="KM850" s="79" t="s">
        <v>24</v>
      </c>
      <c r="KN850" s="35"/>
      <c r="KO850" s="27"/>
      <c r="KP850" s="74"/>
      <c r="KQ850" s="75"/>
      <c r="KR850" s="75" t="s">
        <v>24</v>
      </c>
      <c r="KS850" s="75"/>
      <c r="KT850" s="75" t="s">
        <v>24</v>
      </c>
      <c r="KU850" s="75"/>
      <c r="KV850" s="75" t="s">
        <v>24</v>
      </c>
      <c r="KW850" s="75"/>
      <c r="KX850" s="77" t="s">
        <v>24</v>
      </c>
      <c r="KY850" s="251" t="s">
        <v>24</v>
      </c>
      <c r="KZ850" s="75" t="s">
        <v>24</v>
      </c>
      <c r="LA850" s="79" t="s">
        <v>24</v>
      </c>
      <c r="LB850" s="35"/>
      <c r="LC850" s="27"/>
      <c r="LD850" s="46"/>
      <c r="LE850" s="44"/>
      <c r="LF850" s="44"/>
      <c r="LG850" s="44"/>
      <c r="LH850" s="44"/>
      <c r="LI850" s="44"/>
      <c r="LJ850" s="44"/>
      <c r="LK850" s="44"/>
      <c r="LL850" s="60"/>
      <c r="LM850" s="247"/>
      <c r="LN850" s="44" t="s">
        <v>24</v>
      </c>
      <c r="LO850" s="45"/>
      <c r="LP850" s="35"/>
      <c r="LQ850" s="27"/>
      <c r="LR850" s="46"/>
      <c r="LS850" s="247"/>
      <c r="LT850" s="44" t="s">
        <v>24</v>
      </c>
      <c r="LU850" s="44"/>
      <c r="LV850" s="44"/>
      <c r="LW850" s="44"/>
      <c r="LX850" s="44" t="s">
        <v>24</v>
      </c>
      <c r="LY850" s="44"/>
      <c r="LZ850" s="44"/>
      <c r="MA850" s="44"/>
      <c r="MB850" s="44" t="s">
        <v>24</v>
      </c>
      <c r="MC850" s="45" t="s">
        <v>24</v>
      </c>
      <c r="MD850" s="35"/>
      <c r="ME850" s="27"/>
      <c r="MF850" s="46"/>
      <c r="MG850" s="247"/>
      <c r="MH850" s="44" t="s">
        <v>24</v>
      </c>
      <c r="MI850" s="44"/>
      <c r="MJ850" s="44"/>
      <c r="MK850" s="44"/>
      <c r="ML850" s="44" t="s">
        <v>24</v>
      </c>
      <c r="MM850" s="44"/>
      <c r="MN850" s="44"/>
      <c r="MO850" s="44"/>
      <c r="MP850" s="44" t="s">
        <v>24</v>
      </c>
      <c r="MQ850" s="45" t="s">
        <v>24</v>
      </c>
      <c r="MR850" s="35"/>
      <c r="MS850" s="27"/>
      <c r="MT850" s="46"/>
      <c r="MU850" s="247"/>
      <c r="MV850" s="44" t="s">
        <v>24</v>
      </c>
      <c r="MW850" s="44"/>
      <c r="MX850" s="44"/>
      <c r="MY850" s="44"/>
      <c r="MZ850" s="44" t="s">
        <v>24</v>
      </c>
      <c r="NA850" s="44"/>
      <c r="NB850" s="44"/>
      <c r="NC850" s="44"/>
      <c r="ND850" s="44" t="s">
        <v>24</v>
      </c>
      <c r="NE850" s="45" t="s">
        <v>24</v>
      </c>
      <c r="NF850" s="35"/>
      <c r="NG850" s="27"/>
      <c r="NH850" s="46"/>
      <c r="NI850" s="247"/>
      <c r="NJ850" s="44" t="s">
        <v>24</v>
      </c>
      <c r="NK850" s="44"/>
      <c r="NL850" s="44"/>
      <c r="NM850" s="44"/>
      <c r="NN850" s="44" t="s">
        <v>24</v>
      </c>
      <c r="NO850" s="44"/>
      <c r="NP850" s="44"/>
      <c r="NQ850" s="44"/>
      <c r="NR850" s="44" t="s">
        <v>24</v>
      </c>
      <c r="NS850" s="45" t="s">
        <v>24</v>
      </c>
      <c r="NT850" s="35"/>
    </row>
    <row r="851" spans="1:384" ht="16.5" thickTop="1" thickBot="1" x14ac:dyDescent="0.25">
      <c r="A851" s="38"/>
      <c r="B851" s="39"/>
      <c r="C851" s="40"/>
      <c r="D851" s="40"/>
      <c r="E851" s="40"/>
      <c r="F851" s="140"/>
      <c r="G851" s="140"/>
      <c r="H851" s="42"/>
      <c r="I851" s="44"/>
      <c r="J851" s="44" t="s">
        <v>24</v>
      </c>
      <c r="K851" s="44"/>
      <c r="L851" s="44"/>
      <c r="M851" s="44"/>
      <c r="N851" s="44" t="s">
        <v>24</v>
      </c>
      <c r="O851" s="44"/>
      <c r="P851" s="44"/>
      <c r="Q851" s="44"/>
      <c r="R851" s="44" t="s">
        <v>24</v>
      </c>
      <c r="S851" s="45" t="s">
        <v>24</v>
      </c>
      <c r="T851" s="35"/>
      <c r="U851" s="27"/>
      <c r="V851" s="46"/>
      <c r="W851" s="247"/>
      <c r="X851" s="44" t="s">
        <v>24</v>
      </c>
      <c r="Y851" s="44"/>
      <c r="Z851" s="44"/>
      <c r="AA851" s="44"/>
      <c r="AB851" s="44" t="s">
        <v>24</v>
      </c>
      <c r="AC851" s="44"/>
      <c r="AD851" s="44"/>
      <c r="AE851" s="44"/>
      <c r="AF851" s="44" t="s">
        <v>24</v>
      </c>
      <c r="AG851" s="45" t="s">
        <v>24</v>
      </c>
      <c r="AH851" s="35"/>
      <c r="AI851" s="27"/>
      <c r="AJ851" s="46"/>
      <c r="AK851" s="44"/>
      <c r="AL851" s="44" t="s">
        <v>24</v>
      </c>
      <c r="AM851" s="44"/>
      <c r="AN851" s="44" t="s">
        <v>24</v>
      </c>
      <c r="AO851" s="44"/>
      <c r="AP851" s="44" t="s">
        <v>24</v>
      </c>
      <c r="AQ851" s="44"/>
      <c r="AR851" s="44"/>
      <c r="AS851" s="44"/>
      <c r="AT851" s="44" t="s">
        <v>24</v>
      </c>
      <c r="AU851" s="45" t="s">
        <v>24</v>
      </c>
      <c r="AV851" s="35"/>
      <c r="AW851" s="27"/>
      <c r="AX851" s="46"/>
      <c r="AY851" s="44"/>
      <c r="AZ851" s="44" t="s">
        <v>24</v>
      </c>
      <c r="BA851" s="44"/>
      <c r="BB851" s="44" t="s">
        <v>24</v>
      </c>
      <c r="BC851" s="44"/>
      <c r="BD851" s="44" t="s">
        <v>24</v>
      </c>
      <c r="BE851" s="44"/>
      <c r="BF851" s="44"/>
      <c r="BG851" s="44"/>
      <c r="BH851" s="44" t="s">
        <v>24</v>
      </c>
      <c r="BI851" s="45" t="s">
        <v>24</v>
      </c>
      <c r="BJ851" s="35"/>
      <c r="BK851" s="50"/>
      <c r="BL851" s="240" t="s">
        <v>24</v>
      </c>
      <c r="BM851" s="238"/>
      <c r="BN851" s="238" t="s">
        <v>24</v>
      </c>
      <c r="BO851" s="238"/>
      <c r="BP851" s="87" t="s">
        <v>24</v>
      </c>
      <c r="BQ851" s="238"/>
      <c r="BR851" s="238" t="s">
        <v>24</v>
      </c>
      <c r="BS851" s="238"/>
      <c r="BT851" s="241" t="s">
        <v>24</v>
      </c>
      <c r="BU851" s="239" t="s">
        <v>24</v>
      </c>
      <c r="BV851" s="87" t="s">
        <v>24</v>
      </c>
      <c r="BW851" s="89" t="s">
        <v>24</v>
      </c>
      <c r="BX851" s="35"/>
      <c r="BY851" s="27"/>
      <c r="BZ851" s="240" t="s">
        <v>24</v>
      </c>
      <c r="CA851" s="238"/>
      <c r="CB851" s="238" t="s">
        <v>24</v>
      </c>
      <c r="CC851" s="238"/>
      <c r="CD851" s="87" t="s">
        <v>24</v>
      </c>
      <c r="CE851" s="238"/>
      <c r="CF851" s="238" t="s">
        <v>24</v>
      </c>
      <c r="CG851" s="238"/>
      <c r="CH851" s="241" t="s">
        <v>24</v>
      </c>
      <c r="CI851" s="239" t="s">
        <v>24</v>
      </c>
      <c r="CJ851" s="87" t="s">
        <v>24</v>
      </c>
      <c r="CK851" s="89" t="s">
        <v>24</v>
      </c>
      <c r="CL851" s="35"/>
      <c r="CM851" s="27"/>
      <c r="CN851" s="240" t="s">
        <v>24</v>
      </c>
      <c r="CO851" s="238"/>
      <c r="CP851" s="238" t="s">
        <v>24</v>
      </c>
      <c r="CQ851" s="238"/>
      <c r="CR851" s="87" t="s">
        <v>24</v>
      </c>
      <c r="CS851" s="238"/>
      <c r="CT851" s="238" t="s">
        <v>24</v>
      </c>
      <c r="CU851" s="238"/>
      <c r="CV851" s="241" t="s">
        <v>24</v>
      </c>
      <c r="CW851" s="239" t="s">
        <v>24</v>
      </c>
      <c r="CX851" s="87" t="s">
        <v>24</v>
      </c>
      <c r="CY851" s="89" t="s">
        <v>24</v>
      </c>
      <c r="CZ851" s="35"/>
      <c r="DA851" s="58"/>
      <c r="DB851" s="240" t="s">
        <v>24</v>
      </c>
      <c r="DC851" s="238"/>
      <c r="DD851" s="238" t="s">
        <v>24</v>
      </c>
      <c r="DE851" s="238"/>
      <c r="DF851" s="87" t="s">
        <v>24</v>
      </c>
      <c r="DG851" s="238"/>
      <c r="DH851" s="238" t="s">
        <v>24</v>
      </c>
      <c r="DI851" s="238"/>
      <c r="DJ851" s="241" t="s">
        <v>24</v>
      </c>
      <c r="DK851" s="239" t="s">
        <v>24</v>
      </c>
      <c r="DL851" s="87" t="s">
        <v>24</v>
      </c>
      <c r="DM851" s="89" t="s">
        <v>24</v>
      </c>
      <c r="DN851" s="35"/>
      <c r="DO851" s="27"/>
      <c r="DP851" s="240" t="s">
        <v>24</v>
      </c>
      <c r="DQ851" s="238"/>
      <c r="DR851" s="238" t="s">
        <v>24</v>
      </c>
      <c r="DS851" s="238"/>
      <c r="DT851" s="87" t="s">
        <v>24</v>
      </c>
      <c r="DU851" s="238"/>
      <c r="DV851" s="238" t="s">
        <v>24</v>
      </c>
      <c r="DW851" s="238"/>
      <c r="DX851" s="241" t="s">
        <v>24</v>
      </c>
      <c r="DY851" s="239" t="s">
        <v>24</v>
      </c>
      <c r="DZ851" s="87" t="s">
        <v>24</v>
      </c>
      <c r="EA851" s="89" t="s">
        <v>24</v>
      </c>
      <c r="EB851" s="35"/>
      <c r="EC851" s="27"/>
      <c r="ED851" s="46"/>
      <c r="EE851" s="247"/>
      <c r="EF851" s="44" t="s">
        <v>24</v>
      </c>
      <c r="EG851" s="44"/>
      <c r="EH851" s="44"/>
      <c r="EI851" s="44"/>
      <c r="EJ851" s="44" t="s">
        <v>24</v>
      </c>
      <c r="EK851" s="44"/>
      <c r="EL851" s="44"/>
      <c r="EM851" s="44"/>
      <c r="EN851" s="44" t="s">
        <v>24</v>
      </c>
      <c r="EO851" s="45" t="s">
        <v>24</v>
      </c>
      <c r="EP851" s="35"/>
      <c r="EQ851" s="27"/>
      <c r="ER851" s="46"/>
      <c r="ES851" s="44"/>
      <c r="ET851" s="44" t="s">
        <v>24</v>
      </c>
      <c r="EU851" s="44"/>
      <c r="EV851" s="44" t="s">
        <v>24</v>
      </c>
      <c r="EW851" s="44"/>
      <c r="EX851" s="44" t="s">
        <v>24</v>
      </c>
      <c r="EY851" s="44"/>
      <c r="EZ851" s="44"/>
      <c r="FA851" s="44"/>
      <c r="FB851" s="44" t="s">
        <v>24</v>
      </c>
      <c r="FC851" s="45" t="s">
        <v>24</v>
      </c>
      <c r="FD851" s="35"/>
      <c r="HW851" s="181"/>
      <c r="IY851" s="33"/>
      <c r="IZ851" s="240" t="s">
        <v>24</v>
      </c>
      <c r="JA851" s="238"/>
      <c r="JB851" s="238" t="s">
        <v>24</v>
      </c>
      <c r="JC851" s="238"/>
      <c r="JD851" s="87" t="s">
        <v>24</v>
      </c>
      <c r="JE851" s="238"/>
      <c r="JF851" s="238" t="s">
        <v>24</v>
      </c>
      <c r="JG851" s="238"/>
      <c r="JH851" s="241" t="s">
        <v>24</v>
      </c>
      <c r="JI851" s="239" t="s">
        <v>24</v>
      </c>
      <c r="JJ851" s="87" t="s">
        <v>24</v>
      </c>
      <c r="JK851" s="89" t="s">
        <v>24</v>
      </c>
      <c r="JL851" s="35"/>
      <c r="JM851" s="27"/>
      <c r="JN851" s="240" t="s">
        <v>24</v>
      </c>
      <c r="JO851" s="238"/>
      <c r="JP851" s="238" t="s">
        <v>24</v>
      </c>
      <c r="JQ851" s="238"/>
      <c r="JR851" s="87" t="s">
        <v>24</v>
      </c>
      <c r="JS851" s="238"/>
      <c r="JT851" s="238" t="s">
        <v>24</v>
      </c>
      <c r="JU851" s="238"/>
      <c r="JV851" s="241" t="s">
        <v>24</v>
      </c>
      <c r="JW851" s="239" t="s">
        <v>24</v>
      </c>
      <c r="JX851" s="87" t="s">
        <v>24</v>
      </c>
      <c r="JY851" s="89" t="s">
        <v>24</v>
      </c>
      <c r="JZ851" s="35"/>
      <c r="KA851" s="245"/>
      <c r="KB851" s="240" t="s">
        <v>24</v>
      </c>
      <c r="KC851" s="238"/>
      <c r="KD851" s="238" t="s">
        <v>24</v>
      </c>
      <c r="KE851" s="238"/>
      <c r="KF851" s="87" t="s">
        <v>24</v>
      </c>
      <c r="KG851" s="238"/>
      <c r="KH851" s="238" t="s">
        <v>24</v>
      </c>
      <c r="KI851" s="238"/>
      <c r="KJ851" s="241" t="s">
        <v>24</v>
      </c>
      <c r="KK851" s="239" t="s">
        <v>24</v>
      </c>
      <c r="KL851" s="87" t="s">
        <v>24</v>
      </c>
      <c r="KM851" s="89" t="s">
        <v>24</v>
      </c>
      <c r="KN851" s="35"/>
      <c r="KO851" s="27"/>
      <c r="KP851" s="240" t="s">
        <v>24</v>
      </c>
      <c r="KQ851" s="238"/>
      <c r="KR851" s="238" t="s">
        <v>24</v>
      </c>
      <c r="KS851" s="238"/>
      <c r="KT851" s="87" t="s">
        <v>24</v>
      </c>
      <c r="KU851" s="238"/>
      <c r="KV851" s="238" t="s">
        <v>24</v>
      </c>
      <c r="KW851" s="238"/>
      <c r="KX851" s="241" t="s">
        <v>24</v>
      </c>
      <c r="KY851" s="239" t="s">
        <v>24</v>
      </c>
      <c r="KZ851" s="87" t="s">
        <v>24</v>
      </c>
      <c r="LA851" s="89" t="s">
        <v>24</v>
      </c>
      <c r="LB851" s="35"/>
      <c r="LC851" s="27"/>
      <c r="LD851" s="74"/>
      <c r="LE851" s="75"/>
      <c r="LF851" s="75"/>
      <c r="LG851" s="75"/>
      <c r="LH851" s="75"/>
      <c r="LI851" s="75"/>
      <c r="LJ851" s="75"/>
      <c r="LK851" s="75"/>
      <c r="LL851" s="77"/>
      <c r="LM851" s="251"/>
      <c r="LN851" s="75" t="s">
        <v>24</v>
      </c>
      <c r="LO851" s="79"/>
      <c r="LP851" s="35"/>
      <c r="LQ851" s="27"/>
      <c r="LR851" s="46"/>
      <c r="LS851" s="247"/>
      <c r="LT851" s="44" t="s">
        <v>24</v>
      </c>
      <c r="LU851" s="44"/>
      <c r="LV851" s="44"/>
      <c r="LW851" s="44"/>
      <c r="LX851" s="44" t="s">
        <v>24</v>
      </c>
      <c r="LY851" s="44"/>
      <c r="LZ851" s="44"/>
      <c r="MA851" s="44"/>
      <c r="MB851" s="44" t="s">
        <v>24</v>
      </c>
      <c r="MC851" s="45" t="s">
        <v>24</v>
      </c>
      <c r="MD851" s="35"/>
      <c r="ME851" s="27"/>
      <c r="MF851" s="46"/>
      <c r="MG851" s="247"/>
      <c r="MH851" s="44" t="s">
        <v>24</v>
      </c>
      <c r="MI851" s="44"/>
      <c r="MJ851" s="44"/>
      <c r="MK851" s="44"/>
      <c r="ML851" s="44" t="s">
        <v>24</v>
      </c>
      <c r="MM851" s="44"/>
      <c r="MN851" s="44"/>
      <c r="MO851" s="44"/>
      <c r="MP851" s="44" t="s">
        <v>24</v>
      </c>
      <c r="MQ851" s="45" t="s">
        <v>24</v>
      </c>
      <c r="MR851" s="35"/>
      <c r="MS851" s="27"/>
      <c r="MT851" s="46"/>
      <c r="MU851" s="247"/>
      <c r="MV851" s="44" t="s">
        <v>24</v>
      </c>
      <c r="MW851" s="44"/>
      <c r="MX851" s="44"/>
      <c r="MY851" s="44"/>
      <c r="MZ851" s="44" t="s">
        <v>24</v>
      </c>
      <c r="NA851" s="44"/>
      <c r="NB851" s="44"/>
      <c r="NC851" s="44"/>
      <c r="ND851" s="44" t="s">
        <v>24</v>
      </c>
      <c r="NE851" s="45" t="s">
        <v>24</v>
      </c>
      <c r="NF851" s="35"/>
      <c r="NG851" s="27"/>
      <c r="NH851" s="46"/>
      <c r="NI851" s="247"/>
      <c r="NJ851" s="44" t="s">
        <v>24</v>
      </c>
      <c r="NK851" s="44"/>
      <c r="NL851" s="44"/>
      <c r="NM851" s="44"/>
      <c r="NN851" s="44" t="s">
        <v>24</v>
      </c>
      <c r="NO851" s="44"/>
      <c r="NP851" s="44"/>
      <c r="NQ851" s="44"/>
      <c r="NR851" s="44" t="s">
        <v>24</v>
      </c>
      <c r="NS851" s="45" t="s">
        <v>24</v>
      </c>
      <c r="NT851" s="35"/>
    </row>
    <row r="852" spans="1:384" ht="15.75" thickTop="1" x14ac:dyDescent="0.2">
      <c r="A852" s="38"/>
      <c r="B852" s="39"/>
      <c r="C852" s="40"/>
      <c r="D852" s="40"/>
      <c r="E852" s="40"/>
      <c r="F852" s="140"/>
      <c r="G852" s="140"/>
      <c r="H852" s="42"/>
      <c r="I852" s="44"/>
      <c r="J852" s="44" t="s">
        <v>24</v>
      </c>
      <c r="K852" s="44"/>
      <c r="L852" s="44"/>
      <c r="M852" s="44"/>
      <c r="N852" s="44" t="s">
        <v>24</v>
      </c>
      <c r="O852" s="44"/>
      <c r="P852" s="44"/>
      <c r="Q852" s="44"/>
      <c r="R852" s="44" t="s">
        <v>24</v>
      </c>
      <c r="S852" s="45" t="s">
        <v>24</v>
      </c>
      <c r="T852" s="35"/>
      <c r="U852" s="27"/>
      <c r="V852" s="46"/>
      <c r="W852" s="247"/>
      <c r="X852" s="44" t="s">
        <v>24</v>
      </c>
      <c r="Y852" s="44"/>
      <c r="Z852" s="44"/>
      <c r="AA852" s="44"/>
      <c r="AB852" s="44" t="s">
        <v>24</v>
      </c>
      <c r="AC852" s="44"/>
      <c r="AD852" s="44"/>
      <c r="AE852" s="44"/>
      <c r="AF852" s="44" t="s">
        <v>24</v>
      </c>
      <c r="AG852" s="45" t="s">
        <v>24</v>
      </c>
      <c r="AH852" s="35"/>
      <c r="AI852" s="27"/>
      <c r="AJ852" s="46"/>
      <c r="AK852" s="44"/>
      <c r="AL852" s="44" t="s">
        <v>24</v>
      </c>
      <c r="AM852" s="44"/>
      <c r="AN852" s="44" t="s">
        <v>24</v>
      </c>
      <c r="AO852" s="44"/>
      <c r="AP852" s="44" t="s">
        <v>24</v>
      </c>
      <c r="AQ852" s="44"/>
      <c r="AR852" s="44"/>
      <c r="AS852" s="44"/>
      <c r="AT852" s="44" t="s">
        <v>24</v>
      </c>
      <c r="AU852" s="45" t="s">
        <v>24</v>
      </c>
      <c r="AV852" s="35"/>
      <c r="AW852" s="27"/>
      <c r="AX852" s="46"/>
      <c r="AY852" s="44"/>
      <c r="AZ852" s="44" t="s">
        <v>24</v>
      </c>
      <c r="BA852" s="44"/>
      <c r="BB852" s="44" t="s">
        <v>24</v>
      </c>
      <c r="BC852" s="44"/>
      <c r="BD852" s="44" t="s">
        <v>24</v>
      </c>
      <c r="BE852" s="44"/>
      <c r="BF852" s="44"/>
      <c r="BG852" s="44"/>
      <c r="BH852" s="44" t="s">
        <v>24</v>
      </c>
      <c r="BI852" s="45" t="s">
        <v>24</v>
      </c>
      <c r="BJ852" s="35"/>
      <c r="BK852" s="50"/>
      <c r="BL852" s="46"/>
      <c r="BM852" s="44"/>
      <c r="BN852" s="44" t="s">
        <v>24</v>
      </c>
      <c r="BO852" s="44"/>
      <c r="BP852" s="44" t="s">
        <v>24</v>
      </c>
      <c r="BQ852" s="44"/>
      <c r="BR852" s="44" t="s">
        <v>24</v>
      </c>
      <c r="BS852" s="44"/>
      <c r="BT852" s="60" t="s">
        <v>24</v>
      </c>
      <c r="BU852" s="247" t="s">
        <v>24</v>
      </c>
      <c r="BV852" s="44" t="s">
        <v>24</v>
      </c>
      <c r="BW852" s="45" t="s">
        <v>24</v>
      </c>
      <c r="BX852" s="35"/>
      <c r="BY852" s="27"/>
      <c r="BZ852" s="46"/>
      <c r="CA852" s="44"/>
      <c r="CB852" s="44" t="s">
        <v>24</v>
      </c>
      <c r="CC852" s="44"/>
      <c r="CD852" s="44" t="s">
        <v>24</v>
      </c>
      <c r="CE852" s="44"/>
      <c r="CF852" s="44" t="s">
        <v>24</v>
      </c>
      <c r="CG852" s="44"/>
      <c r="CH852" s="60" t="s">
        <v>24</v>
      </c>
      <c r="CI852" s="247" t="s">
        <v>24</v>
      </c>
      <c r="CJ852" s="44" t="s">
        <v>24</v>
      </c>
      <c r="CK852" s="45" t="s">
        <v>24</v>
      </c>
      <c r="CL852" s="35"/>
      <c r="CM852" s="27"/>
      <c r="CN852" s="46"/>
      <c r="CO852" s="44"/>
      <c r="CP852" s="44" t="s">
        <v>24</v>
      </c>
      <c r="CQ852" s="44"/>
      <c r="CR852" s="44" t="s">
        <v>24</v>
      </c>
      <c r="CS852" s="44"/>
      <c r="CT852" s="44" t="s">
        <v>24</v>
      </c>
      <c r="CU852" s="44"/>
      <c r="CV852" s="60" t="s">
        <v>24</v>
      </c>
      <c r="CW852" s="247" t="s">
        <v>24</v>
      </c>
      <c r="CX852" s="44" t="s">
        <v>24</v>
      </c>
      <c r="CY852" s="45" t="s">
        <v>24</v>
      </c>
      <c r="CZ852" s="35"/>
      <c r="DA852" s="58"/>
      <c r="DB852" s="46"/>
      <c r="DC852" s="44"/>
      <c r="DD852" s="44" t="s">
        <v>24</v>
      </c>
      <c r="DE852" s="44"/>
      <c r="DF852" s="44" t="s">
        <v>24</v>
      </c>
      <c r="DG852" s="44"/>
      <c r="DH852" s="44" t="s">
        <v>24</v>
      </c>
      <c r="DI852" s="44"/>
      <c r="DJ852" s="60" t="s">
        <v>24</v>
      </c>
      <c r="DK852" s="247" t="s">
        <v>24</v>
      </c>
      <c r="DL852" s="44" t="s">
        <v>24</v>
      </c>
      <c r="DM852" s="45" t="s">
        <v>24</v>
      </c>
      <c r="DN852" s="35"/>
      <c r="DO852" s="27"/>
      <c r="DP852" s="46"/>
      <c r="DQ852" s="44"/>
      <c r="DR852" s="44" t="s">
        <v>24</v>
      </c>
      <c r="DS852" s="44"/>
      <c r="DT852" s="44" t="s">
        <v>24</v>
      </c>
      <c r="DU852" s="44"/>
      <c r="DV852" s="44" t="s">
        <v>24</v>
      </c>
      <c r="DW852" s="44"/>
      <c r="DX852" s="60" t="s">
        <v>24</v>
      </c>
      <c r="DY852" s="247" t="s">
        <v>24</v>
      </c>
      <c r="DZ852" s="44" t="s">
        <v>24</v>
      </c>
      <c r="EA852" s="45" t="s">
        <v>24</v>
      </c>
      <c r="EB852" s="35"/>
      <c r="EC852" s="27"/>
      <c r="ED852" s="46"/>
      <c r="EE852" s="247"/>
      <c r="EF852" s="44" t="s">
        <v>24</v>
      </c>
      <c r="EG852" s="44"/>
      <c r="EH852" s="44"/>
      <c r="EI852" s="44"/>
      <c r="EJ852" s="44" t="s">
        <v>24</v>
      </c>
      <c r="EK852" s="44"/>
      <c r="EL852" s="44"/>
      <c r="EM852" s="44"/>
      <c r="EN852" s="44" t="s">
        <v>24</v>
      </c>
      <c r="EO852" s="45" t="s">
        <v>24</v>
      </c>
      <c r="EP852" s="35"/>
      <c r="EQ852" s="27"/>
      <c r="ER852" s="46"/>
      <c r="ES852" s="44"/>
      <c r="ET852" s="44" t="s">
        <v>24</v>
      </c>
      <c r="EU852" s="44"/>
      <c r="EV852" s="44" t="s">
        <v>24</v>
      </c>
      <c r="EW852" s="44"/>
      <c r="EX852" s="44" t="s">
        <v>24</v>
      </c>
      <c r="EY852" s="44"/>
      <c r="EZ852" s="44"/>
      <c r="FA852" s="44"/>
      <c r="FB852" s="44" t="s">
        <v>24</v>
      </c>
      <c r="FC852" s="45" t="s">
        <v>24</v>
      </c>
      <c r="FD852" s="35"/>
      <c r="HW852" s="181"/>
      <c r="IY852" s="33"/>
      <c r="IZ852" s="46"/>
      <c r="JA852" s="44"/>
      <c r="JB852" s="44" t="s">
        <v>24</v>
      </c>
      <c r="JC852" s="44"/>
      <c r="JD852" s="44" t="s">
        <v>24</v>
      </c>
      <c r="JE852" s="44"/>
      <c r="JF852" s="44" t="s">
        <v>24</v>
      </c>
      <c r="JG852" s="44"/>
      <c r="JH852" s="60" t="s">
        <v>24</v>
      </c>
      <c r="JI852" s="247" t="s">
        <v>24</v>
      </c>
      <c r="JJ852" s="44" t="s">
        <v>24</v>
      </c>
      <c r="JK852" s="45" t="s">
        <v>24</v>
      </c>
      <c r="JL852" s="35"/>
      <c r="JM852" s="27"/>
      <c r="JN852" s="46"/>
      <c r="JO852" s="44"/>
      <c r="JP852" s="44" t="s">
        <v>24</v>
      </c>
      <c r="JQ852" s="44"/>
      <c r="JR852" s="44" t="s">
        <v>24</v>
      </c>
      <c r="JS852" s="44"/>
      <c r="JT852" s="44" t="s">
        <v>24</v>
      </c>
      <c r="JU852" s="44"/>
      <c r="JV852" s="60" t="s">
        <v>24</v>
      </c>
      <c r="JW852" s="247" t="s">
        <v>24</v>
      </c>
      <c r="JX852" s="44" t="s">
        <v>24</v>
      </c>
      <c r="JY852" s="45" t="s">
        <v>24</v>
      </c>
      <c r="JZ852" s="35"/>
      <c r="KA852" s="245"/>
      <c r="KB852" s="46"/>
      <c r="KC852" s="44"/>
      <c r="KD852" s="44" t="s">
        <v>24</v>
      </c>
      <c r="KE852" s="44"/>
      <c r="KF852" s="44" t="s">
        <v>24</v>
      </c>
      <c r="KG852" s="44"/>
      <c r="KH852" s="44" t="s">
        <v>24</v>
      </c>
      <c r="KI852" s="44"/>
      <c r="KJ852" s="60" t="s">
        <v>24</v>
      </c>
      <c r="KK852" s="247" t="s">
        <v>24</v>
      </c>
      <c r="KL852" s="44" t="s">
        <v>24</v>
      </c>
      <c r="KM852" s="45" t="s">
        <v>24</v>
      </c>
      <c r="KN852" s="35"/>
      <c r="KO852" s="27"/>
      <c r="KP852" s="46"/>
      <c r="KQ852" s="44"/>
      <c r="KR852" s="44" t="s">
        <v>24</v>
      </c>
      <c r="KS852" s="44"/>
      <c r="KT852" s="44" t="s">
        <v>24</v>
      </c>
      <c r="KU852" s="44"/>
      <c r="KV852" s="44" t="s">
        <v>24</v>
      </c>
      <c r="KW852" s="44"/>
      <c r="KX852" s="60" t="s">
        <v>24</v>
      </c>
      <c r="KY852" s="247" t="s">
        <v>24</v>
      </c>
      <c r="KZ852" s="44" t="s">
        <v>24</v>
      </c>
      <c r="LA852" s="45" t="s">
        <v>24</v>
      </c>
      <c r="LB852" s="35"/>
      <c r="LC852" s="27"/>
      <c r="LD852" s="240"/>
      <c r="LE852" s="238"/>
      <c r="LF852" s="252" t="s">
        <v>24</v>
      </c>
      <c r="LG852" s="238"/>
      <c r="LH852" s="238"/>
      <c r="LI852" s="238"/>
      <c r="LJ852" s="87"/>
      <c r="LK852" s="238"/>
      <c r="LL852" s="72"/>
      <c r="LM852" s="247"/>
      <c r="LN852" s="87" t="s">
        <v>24</v>
      </c>
      <c r="LO852" s="242"/>
      <c r="LP852" s="35"/>
      <c r="LQ852" s="27"/>
      <c r="LR852" s="46"/>
      <c r="LS852" s="247"/>
      <c r="LT852" s="44" t="s">
        <v>24</v>
      </c>
      <c r="LU852" s="44"/>
      <c r="LV852" s="44"/>
      <c r="LW852" s="44"/>
      <c r="LX852" s="44" t="s">
        <v>24</v>
      </c>
      <c r="LY852" s="44"/>
      <c r="LZ852" s="44"/>
      <c r="MA852" s="44"/>
      <c r="MB852" s="44" t="s">
        <v>24</v>
      </c>
      <c r="MC852" s="45" t="s">
        <v>24</v>
      </c>
      <c r="MD852" s="35"/>
      <c r="ME852" s="27"/>
      <c r="MF852" s="46"/>
      <c r="MG852" s="247"/>
      <c r="MH852" s="44" t="s">
        <v>24</v>
      </c>
      <c r="MI852" s="44"/>
      <c r="MJ852" s="44"/>
      <c r="MK852" s="44"/>
      <c r="ML852" s="44" t="s">
        <v>24</v>
      </c>
      <c r="MM852" s="44"/>
      <c r="MN852" s="44"/>
      <c r="MO852" s="44"/>
      <c r="MP852" s="44" t="s">
        <v>24</v>
      </c>
      <c r="MQ852" s="45" t="s">
        <v>24</v>
      </c>
      <c r="MR852" s="35"/>
      <c r="MS852" s="27"/>
      <c r="MT852" s="46"/>
      <c r="MU852" s="247"/>
      <c r="MV852" s="44" t="s">
        <v>24</v>
      </c>
      <c r="MW852" s="44"/>
      <c r="MX852" s="44"/>
      <c r="MY852" s="44"/>
      <c r="MZ852" s="44" t="s">
        <v>24</v>
      </c>
      <c r="NA852" s="44"/>
      <c r="NB852" s="44"/>
      <c r="NC852" s="44"/>
      <c r="ND852" s="44" t="s">
        <v>24</v>
      </c>
      <c r="NE852" s="45" t="s">
        <v>24</v>
      </c>
      <c r="NF852" s="35"/>
      <c r="NG852" s="27"/>
      <c r="NH852" s="46"/>
      <c r="NI852" s="247"/>
      <c r="NJ852" s="44" t="s">
        <v>24</v>
      </c>
      <c r="NK852" s="44"/>
      <c r="NL852" s="44"/>
      <c r="NM852" s="44"/>
      <c r="NN852" s="44" t="s">
        <v>24</v>
      </c>
      <c r="NO852" s="44"/>
      <c r="NP852" s="44"/>
      <c r="NQ852" s="44"/>
      <c r="NR852" s="44" t="s">
        <v>24</v>
      </c>
      <c r="NS852" s="45" t="s">
        <v>24</v>
      </c>
      <c r="NT852" s="35"/>
    </row>
    <row r="853" spans="1:384" x14ac:dyDescent="0.2">
      <c r="A853" s="38"/>
      <c r="B853" s="39"/>
      <c r="C853" s="40"/>
      <c r="D853" s="40"/>
      <c r="E853" s="40"/>
      <c r="F853" s="140"/>
      <c r="G853" s="140"/>
      <c r="H853" s="42"/>
      <c r="I853" s="44"/>
      <c r="J853" s="44" t="s">
        <v>24</v>
      </c>
      <c r="K853" s="44"/>
      <c r="L853" s="44"/>
      <c r="M853" s="44"/>
      <c r="N853" s="44" t="s">
        <v>24</v>
      </c>
      <c r="O853" s="44"/>
      <c r="P853" s="44"/>
      <c r="Q853" s="44"/>
      <c r="R853" s="44" t="s">
        <v>24</v>
      </c>
      <c r="S853" s="45" t="s">
        <v>24</v>
      </c>
      <c r="T853" s="35"/>
      <c r="U853" s="27"/>
      <c r="V853" s="46"/>
      <c r="W853" s="247"/>
      <c r="X853" s="44" t="s">
        <v>24</v>
      </c>
      <c r="Y853" s="44"/>
      <c r="Z853" s="44"/>
      <c r="AA853" s="44"/>
      <c r="AB853" s="44" t="s">
        <v>24</v>
      </c>
      <c r="AC853" s="44"/>
      <c r="AD853" s="44"/>
      <c r="AE853" s="44"/>
      <c r="AF853" s="44" t="s">
        <v>24</v>
      </c>
      <c r="AG853" s="45" t="s">
        <v>24</v>
      </c>
      <c r="AH853" s="35"/>
      <c r="AI853" s="27"/>
      <c r="AJ853" s="46"/>
      <c r="AK853" s="44"/>
      <c r="AL853" s="44" t="s">
        <v>24</v>
      </c>
      <c r="AM853" s="44"/>
      <c r="AN853" s="44" t="s">
        <v>24</v>
      </c>
      <c r="AO853" s="44"/>
      <c r="AP853" s="44" t="s">
        <v>24</v>
      </c>
      <c r="AQ853" s="44"/>
      <c r="AR853" s="44"/>
      <c r="AS853" s="44"/>
      <c r="AT853" s="44" t="s">
        <v>24</v>
      </c>
      <c r="AU853" s="45" t="s">
        <v>24</v>
      </c>
      <c r="AV853" s="35"/>
      <c r="AW853" s="27"/>
      <c r="AX853" s="46"/>
      <c r="AY853" s="44"/>
      <c r="AZ853" s="44" t="s">
        <v>24</v>
      </c>
      <c r="BA853" s="44"/>
      <c r="BB853" s="44" t="s">
        <v>24</v>
      </c>
      <c r="BC853" s="44"/>
      <c r="BD853" s="44" t="s">
        <v>24</v>
      </c>
      <c r="BE853" s="44"/>
      <c r="BF853" s="44"/>
      <c r="BG853" s="44"/>
      <c r="BH853" s="44" t="s">
        <v>24</v>
      </c>
      <c r="BI853" s="45" t="s">
        <v>24</v>
      </c>
      <c r="BJ853" s="35"/>
      <c r="BK853" s="50"/>
      <c r="BL853" s="46"/>
      <c r="BM853" s="44"/>
      <c r="BN853" s="44" t="s">
        <v>24</v>
      </c>
      <c r="BO853" s="44"/>
      <c r="BP853" s="44" t="s">
        <v>24</v>
      </c>
      <c r="BQ853" s="44"/>
      <c r="BR853" s="44" t="s">
        <v>24</v>
      </c>
      <c r="BS853" s="44"/>
      <c r="BT853" s="60" t="s">
        <v>24</v>
      </c>
      <c r="BU853" s="247" t="s">
        <v>24</v>
      </c>
      <c r="BV853" s="44" t="s">
        <v>24</v>
      </c>
      <c r="BW853" s="45" t="s">
        <v>24</v>
      </c>
      <c r="BX853" s="35"/>
      <c r="BY853" s="27"/>
      <c r="BZ853" s="46"/>
      <c r="CA853" s="44"/>
      <c r="CB853" s="44" t="s">
        <v>24</v>
      </c>
      <c r="CC853" s="44"/>
      <c r="CD853" s="44" t="s">
        <v>24</v>
      </c>
      <c r="CE853" s="44"/>
      <c r="CF853" s="44" t="s">
        <v>24</v>
      </c>
      <c r="CG853" s="44"/>
      <c r="CH853" s="60" t="s">
        <v>24</v>
      </c>
      <c r="CI853" s="247" t="s">
        <v>24</v>
      </c>
      <c r="CJ853" s="44" t="s">
        <v>24</v>
      </c>
      <c r="CK853" s="45" t="s">
        <v>24</v>
      </c>
      <c r="CL853" s="35"/>
      <c r="CM853" s="27"/>
      <c r="CN853" s="46"/>
      <c r="CO853" s="44"/>
      <c r="CP853" s="44" t="s">
        <v>24</v>
      </c>
      <c r="CQ853" s="44"/>
      <c r="CR853" s="44" t="s">
        <v>24</v>
      </c>
      <c r="CS853" s="44"/>
      <c r="CT853" s="44" t="s">
        <v>24</v>
      </c>
      <c r="CU853" s="44"/>
      <c r="CV853" s="60" t="s">
        <v>24</v>
      </c>
      <c r="CW853" s="247" t="s">
        <v>24</v>
      </c>
      <c r="CX853" s="44" t="s">
        <v>24</v>
      </c>
      <c r="CY853" s="45" t="s">
        <v>24</v>
      </c>
      <c r="CZ853" s="35"/>
      <c r="DA853" s="58"/>
      <c r="DB853" s="46"/>
      <c r="DC853" s="44"/>
      <c r="DD853" s="44" t="s">
        <v>24</v>
      </c>
      <c r="DE853" s="44"/>
      <c r="DF853" s="44" t="s">
        <v>24</v>
      </c>
      <c r="DG853" s="44"/>
      <c r="DH853" s="44" t="s">
        <v>24</v>
      </c>
      <c r="DI853" s="44"/>
      <c r="DJ853" s="60" t="s">
        <v>24</v>
      </c>
      <c r="DK853" s="247" t="s">
        <v>24</v>
      </c>
      <c r="DL853" s="44" t="s">
        <v>24</v>
      </c>
      <c r="DM853" s="45" t="s">
        <v>24</v>
      </c>
      <c r="DN853" s="35"/>
      <c r="DO853" s="27"/>
      <c r="DP853" s="46"/>
      <c r="DQ853" s="44"/>
      <c r="DR853" s="44" t="s">
        <v>24</v>
      </c>
      <c r="DS853" s="44"/>
      <c r="DT853" s="44" t="s">
        <v>24</v>
      </c>
      <c r="DU853" s="44"/>
      <c r="DV853" s="44" t="s">
        <v>24</v>
      </c>
      <c r="DW853" s="44"/>
      <c r="DX853" s="60" t="s">
        <v>24</v>
      </c>
      <c r="DY853" s="247" t="s">
        <v>24</v>
      </c>
      <c r="DZ853" s="44" t="s">
        <v>24</v>
      </c>
      <c r="EA853" s="45" t="s">
        <v>24</v>
      </c>
      <c r="EB853" s="35"/>
      <c r="EC853" s="27"/>
      <c r="ED853" s="46"/>
      <c r="EE853" s="247"/>
      <c r="EF853" s="44" t="s">
        <v>24</v>
      </c>
      <c r="EG853" s="44"/>
      <c r="EH853" s="44"/>
      <c r="EI853" s="44"/>
      <c r="EJ853" s="44" t="s">
        <v>24</v>
      </c>
      <c r="EK853" s="44"/>
      <c r="EL853" s="44"/>
      <c r="EM853" s="44"/>
      <c r="EN853" s="44" t="s">
        <v>24</v>
      </c>
      <c r="EO853" s="45" t="s">
        <v>24</v>
      </c>
      <c r="EP853" s="35"/>
      <c r="EQ853" s="27"/>
      <c r="ER853" s="46"/>
      <c r="ES853" s="44"/>
      <c r="ET853" s="44" t="s">
        <v>24</v>
      </c>
      <c r="EU853" s="44"/>
      <c r="EV853" s="44" t="s">
        <v>24</v>
      </c>
      <c r="EW853" s="44"/>
      <c r="EX853" s="44" t="s">
        <v>24</v>
      </c>
      <c r="EY853" s="44"/>
      <c r="EZ853" s="44"/>
      <c r="FA853" s="44"/>
      <c r="FB853" s="44" t="s">
        <v>24</v>
      </c>
      <c r="FC853" s="45" t="s">
        <v>24</v>
      </c>
      <c r="FD853" s="35"/>
      <c r="HW853" s="181"/>
      <c r="IY853" s="33"/>
      <c r="IZ853" s="46"/>
      <c r="JA853" s="44"/>
      <c r="JB853" s="44" t="s">
        <v>24</v>
      </c>
      <c r="JC853" s="44"/>
      <c r="JD853" s="44" t="s">
        <v>24</v>
      </c>
      <c r="JE853" s="44"/>
      <c r="JF853" s="44" t="s">
        <v>24</v>
      </c>
      <c r="JG853" s="44"/>
      <c r="JH853" s="60" t="s">
        <v>24</v>
      </c>
      <c r="JI853" s="247" t="s">
        <v>24</v>
      </c>
      <c r="JJ853" s="44" t="s">
        <v>24</v>
      </c>
      <c r="JK853" s="45" t="s">
        <v>24</v>
      </c>
      <c r="JL853" s="35"/>
      <c r="JM853" s="27"/>
      <c r="JN853" s="46"/>
      <c r="JO853" s="44"/>
      <c r="JP853" s="44" t="s">
        <v>24</v>
      </c>
      <c r="JQ853" s="44"/>
      <c r="JR853" s="44" t="s">
        <v>24</v>
      </c>
      <c r="JS853" s="44"/>
      <c r="JT853" s="44" t="s">
        <v>24</v>
      </c>
      <c r="JU853" s="44"/>
      <c r="JV853" s="60" t="s">
        <v>24</v>
      </c>
      <c r="JW853" s="247" t="s">
        <v>24</v>
      </c>
      <c r="JX853" s="44" t="s">
        <v>24</v>
      </c>
      <c r="JY853" s="45" t="s">
        <v>24</v>
      </c>
      <c r="JZ853" s="35"/>
      <c r="KA853" s="245"/>
      <c r="KB853" s="46"/>
      <c r="KC853" s="44"/>
      <c r="KD853" s="44" t="s">
        <v>24</v>
      </c>
      <c r="KE853" s="44"/>
      <c r="KF853" s="44" t="s">
        <v>24</v>
      </c>
      <c r="KG853" s="44"/>
      <c r="KH853" s="44" t="s">
        <v>24</v>
      </c>
      <c r="KI853" s="44"/>
      <c r="KJ853" s="60" t="s">
        <v>24</v>
      </c>
      <c r="KK853" s="247" t="s">
        <v>24</v>
      </c>
      <c r="KL853" s="44" t="s">
        <v>24</v>
      </c>
      <c r="KM853" s="45" t="s">
        <v>24</v>
      </c>
      <c r="KN853" s="35"/>
      <c r="KO853" s="27"/>
      <c r="KP853" s="46"/>
      <c r="KQ853" s="44"/>
      <c r="KR853" s="44" t="s">
        <v>24</v>
      </c>
      <c r="KS853" s="44"/>
      <c r="KT853" s="44" t="s">
        <v>24</v>
      </c>
      <c r="KU853" s="44"/>
      <c r="KV853" s="44" t="s">
        <v>24</v>
      </c>
      <c r="KW853" s="44"/>
      <c r="KX853" s="60" t="s">
        <v>24</v>
      </c>
      <c r="KY853" s="247" t="s">
        <v>24</v>
      </c>
      <c r="KZ853" s="44" t="s">
        <v>24</v>
      </c>
      <c r="LA853" s="45" t="s">
        <v>24</v>
      </c>
      <c r="LB853" s="35"/>
      <c r="LC853" s="27"/>
      <c r="LD853" s="240"/>
      <c r="LE853" s="238"/>
      <c r="LF853" s="44"/>
      <c r="LG853" s="44"/>
      <c r="LH853" s="44"/>
      <c r="LI853" s="44"/>
      <c r="LJ853" s="44"/>
      <c r="LK853" s="44"/>
      <c r="LL853" s="60"/>
      <c r="LM853" s="247"/>
      <c r="LN853" s="44" t="s">
        <v>24</v>
      </c>
      <c r="LO853" s="45"/>
      <c r="LP853" s="35"/>
      <c r="LQ853" s="27"/>
      <c r="LR853" s="46"/>
      <c r="LS853" s="247"/>
      <c r="LT853" s="44" t="s">
        <v>24</v>
      </c>
      <c r="LU853" s="44"/>
      <c r="LV853" s="44"/>
      <c r="LW853" s="44"/>
      <c r="LX853" s="44" t="s">
        <v>24</v>
      </c>
      <c r="LY853" s="44"/>
      <c r="LZ853" s="44"/>
      <c r="MA853" s="44"/>
      <c r="MB853" s="44" t="s">
        <v>24</v>
      </c>
      <c r="MC853" s="45" t="s">
        <v>24</v>
      </c>
      <c r="MD853" s="35"/>
      <c r="ME853" s="27"/>
      <c r="MF853" s="46"/>
      <c r="MG853" s="247"/>
      <c r="MH853" s="44" t="s">
        <v>24</v>
      </c>
      <c r="MI853" s="44"/>
      <c r="MJ853" s="44"/>
      <c r="MK853" s="44"/>
      <c r="ML853" s="44" t="s">
        <v>24</v>
      </c>
      <c r="MM853" s="44"/>
      <c r="MN853" s="44"/>
      <c r="MO853" s="44"/>
      <c r="MP853" s="44" t="s">
        <v>24</v>
      </c>
      <c r="MQ853" s="45" t="s">
        <v>24</v>
      </c>
      <c r="MR853" s="35"/>
      <c r="MS853" s="27"/>
      <c r="MT853" s="46"/>
      <c r="MU853" s="247"/>
      <c r="MV853" s="44" t="s">
        <v>24</v>
      </c>
      <c r="MW853" s="44"/>
      <c r="MX853" s="44"/>
      <c r="MY853" s="44"/>
      <c r="MZ853" s="44" t="s">
        <v>24</v>
      </c>
      <c r="NA853" s="44"/>
      <c r="NB853" s="44"/>
      <c r="NC853" s="44"/>
      <c r="ND853" s="44" t="s">
        <v>24</v>
      </c>
      <c r="NE853" s="45" t="s">
        <v>24</v>
      </c>
      <c r="NF853" s="35"/>
      <c r="NG853" s="27"/>
      <c r="NH853" s="46"/>
      <c r="NI853" s="247"/>
      <c r="NJ853" s="44" t="s">
        <v>24</v>
      </c>
      <c r="NK853" s="44"/>
      <c r="NL853" s="44"/>
      <c r="NM853" s="44"/>
      <c r="NN853" s="44" t="s">
        <v>24</v>
      </c>
      <c r="NO853" s="44"/>
      <c r="NP853" s="44"/>
      <c r="NQ853" s="44"/>
      <c r="NR853" s="44" t="s">
        <v>24</v>
      </c>
      <c r="NS853" s="45" t="s">
        <v>24</v>
      </c>
      <c r="NT853" s="35"/>
    </row>
    <row r="854" spans="1:384" ht="15.75" thickBot="1" x14ac:dyDescent="0.25">
      <c r="A854" s="38"/>
      <c r="B854" s="39"/>
      <c r="C854" s="40"/>
      <c r="D854" s="40"/>
      <c r="E854" s="40"/>
      <c r="F854" s="140"/>
      <c r="G854" s="140"/>
      <c r="H854" s="42"/>
      <c r="I854" s="44"/>
      <c r="J854" s="44" t="s">
        <v>24</v>
      </c>
      <c r="K854" s="44"/>
      <c r="L854" s="44"/>
      <c r="M854" s="44"/>
      <c r="N854" s="44" t="s">
        <v>24</v>
      </c>
      <c r="O854" s="44"/>
      <c r="P854" s="44"/>
      <c r="Q854" s="44"/>
      <c r="R854" s="44" t="s">
        <v>24</v>
      </c>
      <c r="S854" s="45" t="s">
        <v>24</v>
      </c>
      <c r="T854" s="35"/>
      <c r="U854" s="27"/>
      <c r="V854" s="46"/>
      <c r="W854" s="247"/>
      <c r="X854" s="44" t="s">
        <v>24</v>
      </c>
      <c r="Y854" s="44"/>
      <c r="Z854" s="44"/>
      <c r="AA854" s="44"/>
      <c r="AB854" s="44" t="s">
        <v>24</v>
      </c>
      <c r="AC854" s="44"/>
      <c r="AD854" s="44"/>
      <c r="AE854" s="44"/>
      <c r="AF854" s="44" t="s">
        <v>24</v>
      </c>
      <c r="AG854" s="45" t="s">
        <v>24</v>
      </c>
      <c r="AH854" s="35"/>
      <c r="AI854" s="27"/>
      <c r="AJ854" s="46"/>
      <c r="AK854" s="44"/>
      <c r="AL854" s="44" t="s">
        <v>24</v>
      </c>
      <c r="AM854" s="44"/>
      <c r="AN854" s="44" t="s">
        <v>24</v>
      </c>
      <c r="AO854" s="44"/>
      <c r="AP854" s="44" t="s">
        <v>24</v>
      </c>
      <c r="AQ854" s="44"/>
      <c r="AR854" s="44"/>
      <c r="AS854" s="44"/>
      <c r="AT854" s="44" t="s">
        <v>24</v>
      </c>
      <c r="AU854" s="45" t="s">
        <v>24</v>
      </c>
      <c r="AV854" s="35"/>
      <c r="AW854" s="27"/>
      <c r="AX854" s="46"/>
      <c r="AY854" s="44"/>
      <c r="AZ854" s="44" t="s">
        <v>24</v>
      </c>
      <c r="BA854" s="44"/>
      <c r="BB854" s="44" t="s">
        <v>24</v>
      </c>
      <c r="BC854" s="44"/>
      <c r="BD854" s="44" t="s">
        <v>24</v>
      </c>
      <c r="BE854" s="44"/>
      <c r="BF854" s="44"/>
      <c r="BG854" s="44"/>
      <c r="BH854" s="44" t="s">
        <v>24</v>
      </c>
      <c r="BI854" s="45" t="s">
        <v>24</v>
      </c>
      <c r="BJ854" s="35"/>
      <c r="BK854" s="50"/>
      <c r="BL854" s="74"/>
      <c r="BM854" s="75"/>
      <c r="BN854" s="75" t="s">
        <v>24</v>
      </c>
      <c r="BO854" s="75"/>
      <c r="BP854" s="75" t="s">
        <v>24</v>
      </c>
      <c r="BQ854" s="75"/>
      <c r="BR854" s="75" t="s">
        <v>24</v>
      </c>
      <c r="BS854" s="75"/>
      <c r="BT854" s="77" t="s">
        <v>24</v>
      </c>
      <c r="BU854" s="251" t="s">
        <v>24</v>
      </c>
      <c r="BV854" s="75" t="s">
        <v>24</v>
      </c>
      <c r="BW854" s="79" t="s">
        <v>24</v>
      </c>
      <c r="BX854" s="35"/>
      <c r="BY854" s="27"/>
      <c r="BZ854" s="74"/>
      <c r="CA854" s="75"/>
      <c r="CB854" s="75" t="s">
        <v>24</v>
      </c>
      <c r="CC854" s="75"/>
      <c r="CD854" s="75" t="s">
        <v>24</v>
      </c>
      <c r="CE854" s="75"/>
      <c r="CF854" s="75" t="s">
        <v>24</v>
      </c>
      <c r="CG854" s="75"/>
      <c r="CH854" s="77" t="s">
        <v>24</v>
      </c>
      <c r="CI854" s="251" t="s">
        <v>24</v>
      </c>
      <c r="CJ854" s="75" t="s">
        <v>24</v>
      </c>
      <c r="CK854" s="79" t="s">
        <v>24</v>
      </c>
      <c r="CL854" s="35"/>
      <c r="CM854" s="27"/>
      <c r="CN854" s="74"/>
      <c r="CO854" s="75"/>
      <c r="CP854" s="75" t="s">
        <v>24</v>
      </c>
      <c r="CQ854" s="75"/>
      <c r="CR854" s="75" t="s">
        <v>24</v>
      </c>
      <c r="CS854" s="75"/>
      <c r="CT854" s="75" t="s">
        <v>24</v>
      </c>
      <c r="CU854" s="75"/>
      <c r="CV854" s="77" t="s">
        <v>24</v>
      </c>
      <c r="CW854" s="251" t="s">
        <v>24</v>
      </c>
      <c r="CX854" s="75" t="s">
        <v>24</v>
      </c>
      <c r="CY854" s="79" t="s">
        <v>24</v>
      </c>
      <c r="CZ854" s="35"/>
      <c r="DA854" s="58"/>
      <c r="DB854" s="74"/>
      <c r="DC854" s="75"/>
      <c r="DD854" s="75" t="s">
        <v>24</v>
      </c>
      <c r="DE854" s="75"/>
      <c r="DF854" s="75" t="s">
        <v>24</v>
      </c>
      <c r="DG854" s="75"/>
      <c r="DH854" s="75" t="s">
        <v>24</v>
      </c>
      <c r="DI854" s="75"/>
      <c r="DJ854" s="77" t="s">
        <v>24</v>
      </c>
      <c r="DK854" s="251" t="s">
        <v>24</v>
      </c>
      <c r="DL854" s="75" t="s">
        <v>24</v>
      </c>
      <c r="DM854" s="79" t="s">
        <v>24</v>
      </c>
      <c r="DN854" s="35"/>
      <c r="DO854" s="27"/>
      <c r="DP854" s="74"/>
      <c r="DQ854" s="75"/>
      <c r="DR854" s="75" t="s">
        <v>24</v>
      </c>
      <c r="DS854" s="75"/>
      <c r="DT854" s="75" t="s">
        <v>24</v>
      </c>
      <c r="DU854" s="75"/>
      <c r="DV854" s="75" t="s">
        <v>24</v>
      </c>
      <c r="DW854" s="75"/>
      <c r="DX854" s="77" t="s">
        <v>24</v>
      </c>
      <c r="DY854" s="251" t="s">
        <v>24</v>
      </c>
      <c r="DZ854" s="75" t="s">
        <v>24</v>
      </c>
      <c r="EA854" s="79" t="s">
        <v>24</v>
      </c>
      <c r="EB854" s="35"/>
      <c r="EC854" s="27"/>
      <c r="ED854" s="46"/>
      <c r="EE854" s="247"/>
      <c r="EF854" s="44" t="s">
        <v>24</v>
      </c>
      <c r="EG854" s="44"/>
      <c r="EH854" s="44"/>
      <c r="EI854" s="44"/>
      <c r="EJ854" s="44" t="s">
        <v>24</v>
      </c>
      <c r="EK854" s="44"/>
      <c r="EL854" s="44"/>
      <c r="EM854" s="44"/>
      <c r="EN854" s="44" t="s">
        <v>24</v>
      </c>
      <c r="EO854" s="45" t="s">
        <v>24</v>
      </c>
      <c r="EP854" s="35"/>
      <c r="EQ854" s="27"/>
      <c r="ER854" s="46"/>
      <c r="ES854" s="44"/>
      <c r="ET854" s="44" t="s">
        <v>24</v>
      </c>
      <c r="EU854" s="44"/>
      <c r="EV854" s="44" t="s">
        <v>24</v>
      </c>
      <c r="EW854" s="44"/>
      <c r="EX854" s="44" t="s">
        <v>24</v>
      </c>
      <c r="EY854" s="44"/>
      <c r="EZ854" s="44"/>
      <c r="FA854" s="44"/>
      <c r="FB854" s="44" t="s">
        <v>24</v>
      </c>
      <c r="FC854" s="45" t="s">
        <v>24</v>
      </c>
      <c r="FD854" s="35"/>
      <c r="HW854" s="181"/>
      <c r="IY854" s="33"/>
      <c r="IZ854" s="74"/>
      <c r="JA854" s="75"/>
      <c r="JB854" s="75" t="s">
        <v>24</v>
      </c>
      <c r="JC854" s="75"/>
      <c r="JD854" s="75" t="s">
        <v>24</v>
      </c>
      <c r="JE854" s="75"/>
      <c r="JF854" s="75" t="s">
        <v>24</v>
      </c>
      <c r="JG854" s="75"/>
      <c r="JH854" s="77" t="s">
        <v>24</v>
      </c>
      <c r="JI854" s="251" t="s">
        <v>24</v>
      </c>
      <c r="JJ854" s="75" t="s">
        <v>24</v>
      </c>
      <c r="JK854" s="79" t="s">
        <v>24</v>
      </c>
      <c r="JL854" s="35"/>
      <c r="JM854" s="27"/>
      <c r="JN854" s="74"/>
      <c r="JO854" s="75"/>
      <c r="JP854" s="75" t="s">
        <v>24</v>
      </c>
      <c r="JQ854" s="75"/>
      <c r="JR854" s="75" t="s">
        <v>24</v>
      </c>
      <c r="JS854" s="75"/>
      <c r="JT854" s="75" t="s">
        <v>24</v>
      </c>
      <c r="JU854" s="75"/>
      <c r="JV854" s="77" t="s">
        <v>24</v>
      </c>
      <c r="JW854" s="251" t="s">
        <v>24</v>
      </c>
      <c r="JX854" s="75" t="s">
        <v>24</v>
      </c>
      <c r="JY854" s="79" t="s">
        <v>24</v>
      </c>
      <c r="JZ854" s="35"/>
      <c r="KA854" s="245"/>
      <c r="KB854" s="74"/>
      <c r="KC854" s="75"/>
      <c r="KD854" s="75" t="s">
        <v>24</v>
      </c>
      <c r="KE854" s="75"/>
      <c r="KF854" s="75" t="s">
        <v>24</v>
      </c>
      <c r="KG854" s="75"/>
      <c r="KH854" s="75" t="s">
        <v>24</v>
      </c>
      <c r="KI854" s="75"/>
      <c r="KJ854" s="77" t="s">
        <v>24</v>
      </c>
      <c r="KK854" s="251" t="s">
        <v>24</v>
      </c>
      <c r="KL854" s="75" t="s">
        <v>24</v>
      </c>
      <c r="KM854" s="79" t="s">
        <v>24</v>
      </c>
      <c r="KN854" s="35"/>
      <c r="KO854" s="27"/>
      <c r="KP854" s="74"/>
      <c r="KQ854" s="75"/>
      <c r="KR854" s="75" t="s">
        <v>24</v>
      </c>
      <c r="KS854" s="75"/>
      <c r="KT854" s="75" t="s">
        <v>24</v>
      </c>
      <c r="KU854" s="75"/>
      <c r="KV854" s="75" t="s">
        <v>24</v>
      </c>
      <c r="KW854" s="75"/>
      <c r="KX854" s="77" t="s">
        <v>24</v>
      </c>
      <c r="KY854" s="251" t="s">
        <v>24</v>
      </c>
      <c r="KZ854" s="75" t="s">
        <v>24</v>
      </c>
      <c r="LA854" s="79" t="s">
        <v>24</v>
      </c>
      <c r="LB854" s="35"/>
      <c r="LC854" s="27"/>
      <c r="LD854" s="253"/>
      <c r="LE854" s="236"/>
      <c r="LF854" s="75"/>
      <c r="LG854" s="75"/>
      <c r="LH854" s="75"/>
      <c r="LI854" s="75"/>
      <c r="LJ854" s="75"/>
      <c r="LK854" s="75"/>
      <c r="LL854" s="77"/>
      <c r="LM854" s="251"/>
      <c r="LN854" s="75" t="s">
        <v>24</v>
      </c>
      <c r="LO854" s="79"/>
      <c r="LP854" s="35"/>
      <c r="LQ854" s="27"/>
      <c r="LR854" s="46"/>
      <c r="LS854" s="247"/>
      <c r="LT854" s="44" t="s">
        <v>24</v>
      </c>
      <c r="LU854" s="44"/>
      <c r="LV854" s="44"/>
      <c r="LW854" s="44"/>
      <c r="LX854" s="44" t="s">
        <v>24</v>
      </c>
      <c r="LY854" s="44"/>
      <c r="LZ854" s="44"/>
      <c r="MA854" s="44"/>
      <c r="MB854" s="44" t="s">
        <v>24</v>
      </c>
      <c r="MC854" s="45" t="s">
        <v>24</v>
      </c>
      <c r="MD854" s="35"/>
      <c r="ME854" s="27"/>
      <c r="MF854" s="46"/>
      <c r="MG854" s="247"/>
      <c r="MH854" s="44" t="s">
        <v>24</v>
      </c>
      <c r="MI854" s="44"/>
      <c r="MJ854" s="44"/>
      <c r="MK854" s="44"/>
      <c r="ML854" s="44" t="s">
        <v>24</v>
      </c>
      <c r="MM854" s="44"/>
      <c r="MN854" s="44"/>
      <c r="MO854" s="44"/>
      <c r="MP854" s="44" t="s">
        <v>24</v>
      </c>
      <c r="MQ854" s="45" t="s">
        <v>24</v>
      </c>
      <c r="MR854" s="35"/>
      <c r="MS854" s="27"/>
      <c r="MT854" s="46"/>
      <c r="MU854" s="247"/>
      <c r="MV854" s="44" t="s">
        <v>24</v>
      </c>
      <c r="MW854" s="44"/>
      <c r="MX854" s="44"/>
      <c r="MY854" s="44"/>
      <c r="MZ854" s="44" t="s">
        <v>24</v>
      </c>
      <c r="NA854" s="44"/>
      <c r="NB854" s="44"/>
      <c r="NC854" s="44"/>
      <c r="ND854" s="44" t="s">
        <v>24</v>
      </c>
      <c r="NE854" s="45" t="s">
        <v>24</v>
      </c>
      <c r="NF854" s="35"/>
      <c r="NG854" s="27"/>
      <c r="NH854" s="46"/>
      <c r="NI854" s="247"/>
      <c r="NJ854" s="44" t="s">
        <v>24</v>
      </c>
      <c r="NK854" s="44"/>
      <c r="NL854" s="44"/>
      <c r="NM854" s="44"/>
      <c r="NN854" s="44" t="s">
        <v>24</v>
      </c>
      <c r="NO854" s="44"/>
      <c r="NP854" s="44"/>
      <c r="NQ854" s="44"/>
      <c r="NR854" s="44" t="s">
        <v>24</v>
      </c>
      <c r="NS854" s="45" t="s">
        <v>24</v>
      </c>
      <c r="NT854" s="35"/>
    </row>
    <row r="855" spans="1:384" ht="15.75" thickTop="1" x14ac:dyDescent="0.2">
      <c r="A855" s="38"/>
      <c r="B855" s="39"/>
      <c r="C855" s="40"/>
      <c r="D855" s="40"/>
      <c r="E855" s="40"/>
      <c r="F855" s="140"/>
      <c r="G855" s="140"/>
      <c r="H855" s="42"/>
      <c r="I855" s="44"/>
      <c r="J855" s="44" t="s">
        <v>24</v>
      </c>
      <c r="K855" s="44"/>
      <c r="L855" s="44"/>
      <c r="M855" s="44"/>
      <c r="N855" s="44" t="s">
        <v>24</v>
      </c>
      <c r="O855" s="44"/>
      <c r="P855" s="44"/>
      <c r="Q855" s="44"/>
      <c r="R855" s="44" t="s">
        <v>24</v>
      </c>
      <c r="S855" s="45" t="s">
        <v>24</v>
      </c>
      <c r="T855" s="35"/>
      <c r="U855" s="27"/>
      <c r="V855" s="46"/>
      <c r="W855" s="247"/>
      <c r="X855" s="44"/>
      <c r="Y855" s="44"/>
      <c r="Z855" s="44"/>
      <c r="AA855" s="44"/>
      <c r="AB855" s="44"/>
      <c r="AC855" s="44"/>
      <c r="AD855" s="44"/>
      <c r="AE855" s="44"/>
      <c r="AF855" s="44"/>
      <c r="AG855" s="45"/>
      <c r="AH855" s="35"/>
      <c r="AI855" s="27"/>
      <c r="AJ855" s="46"/>
      <c r="AK855" s="44"/>
      <c r="AL855" s="44" t="s">
        <v>24</v>
      </c>
      <c r="AM855" s="44"/>
      <c r="AN855" s="44" t="s">
        <v>24</v>
      </c>
      <c r="AO855" s="44"/>
      <c r="AP855" s="44" t="s">
        <v>24</v>
      </c>
      <c r="AQ855" s="44"/>
      <c r="AR855" s="44"/>
      <c r="AS855" s="44"/>
      <c r="AT855" s="44" t="s">
        <v>24</v>
      </c>
      <c r="AU855" s="45" t="s">
        <v>24</v>
      </c>
      <c r="AV855" s="35"/>
      <c r="AW855" s="27"/>
      <c r="AX855" s="46"/>
      <c r="AY855" s="44"/>
      <c r="AZ855" s="44" t="s">
        <v>24</v>
      </c>
      <c r="BA855" s="44"/>
      <c r="BB855" s="44" t="s">
        <v>24</v>
      </c>
      <c r="BC855" s="44"/>
      <c r="BD855" s="44" t="s">
        <v>24</v>
      </c>
      <c r="BE855" s="44"/>
      <c r="BF855" s="44"/>
      <c r="BG855" s="44"/>
      <c r="BH855" s="44" t="s">
        <v>24</v>
      </c>
      <c r="BI855" s="45" t="s">
        <v>24</v>
      </c>
      <c r="BJ855" s="35"/>
      <c r="BK855" s="50"/>
      <c r="BL855" s="240" t="s">
        <v>24</v>
      </c>
      <c r="BM855" s="238"/>
      <c r="BN855" s="238" t="s">
        <v>24</v>
      </c>
      <c r="BO855" s="238"/>
      <c r="BP855" s="87" t="s">
        <v>24</v>
      </c>
      <c r="BQ855" s="238"/>
      <c r="BR855" s="238" t="s">
        <v>24</v>
      </c>
      <c r="BS855" s="238"/>
      <c r="BT855" s="241" t="s">
        <v>24</v>
      </c>
      <c r="BU855" s="239" t="s">
        <v>24</v>
      </c>
      <c r="BV855" s="44" t="s">
        <v>24</v>
      </c>
      <c r="BW855" s="89" t="s">
        <v>24</v>
      </c>
      <c r="BX855" s="35"/>
      <c r="BY855" s="27"/>
      <c r="BZ855" s="240" t="s">
        <v>24</v>
      </c>
      <c r="CA855" s="238"/>
      <c r="CB855" s="238" t="s">
        <v>24</v>
      </c>
      <c r="CC855" s="238"/>
      <c r="CD855" s="87" t="s">
        <v>24</v>
      </c>
      <c r="CE855" s="238"/>
      <c r="CF855" s="238" t="s">
        <v>24</v>
      </c>
      <c r="CG855" s="238"/>
      <c r="CH855" s="241" t="s">
        <v>24</v>
      </c>
      <c r="CI855" s="239" t="s">
        <v>24</v>
      </c>
      <c r="CJ855" s="44" t="s">
        <v>24</v>
      </c>
      <c r="CK855" s="89" t="s">
        <v>24</v>
      </c>
      <c r="CL855" s="35"/>
      <c r="CM855" s="27"/>
      <c r="CN855" s="240" t="s">
        <v>24</v>
      </c>
      <c r="CO855" s="238"/>
      <c r="CP855" s="238" t="s">
        <v>24</v>
      </c>
      <c r="CQ855" s="238"/>
      <c r="CR855" s="87" t="s">
        <v>24</v>
      </c>
      <c r="CS855" s="238"/>
      <c r="CT855" s="238" t="s">
        <v>24</v>
      </c>
      <c r="CU855" s="238"/>
      <c r="CV855" s="241" t="s">
        <v>24</v>
      </c>
      <c r="CW855" s="239" t="s">
        <v>24</v>
      </c>
      <c r="CX855" s="44" t="s">
        <v>24</v>
      </c>
      <c r="CY855" s="89" t="s">
        <v>24</v>
      </c>
      <c r="CZ855" s="35"/>
      <c r="DA855" s="58"/>
      <c r="DB855" s="240" t="s">
        <v>24</v>
      </c>
      <c r="DC855" s="238"/>
      <c r="DD855" s="238" t="s">
        <v>24</v>
      </c>
      <c r="DE855" s="238"/>
      <c r="DF855" s="87" t="s">
        <v>24</v>
      </c>
      <c r="DG855" s="238"/>
      <c r="DH855" s="238" t="s">
        <v>24</v>
      </c>
      <c r="DI855" s="238"/>
      <c r="DJ855" s="241" t="s">
        <v>24</v>
      </c>
      <c r="DK855" s="239" t="s">
        <v>24</v>
      </c>
      <c r="DL855" s="44" t="s">
        <v>24</v>
      </c>
      <c r="DM855" s="89" t="s">
        <v>24</v>
      </c>
      <c r="DN855" s="35"/>
      <c r="DO855" s="27"/>
      <c r="DP855" s="240" t="s">
        <v>24</v>
      </c>
      <c r="DQ855" s="238"/>
      <c r="DR855" s="238" t="s">
        <v>24</v>
      </c>
      <c r="DS855" s="238"/>
      <c r="DT855" s="87" t="s">
        <v>24</v>
      </c>
      <c r="DU855" s="238"/>
      <c r="DV855" s="238" t="s">
        <v>24</v>
      </c>
      <c r="DW855" s="238"/>
      <c r="DX855" s="241" t="s">
        <v>24</v>
      </c>
      <c r="DY855" s="239" t="s">
        <v>24</v>
      </c>
      <c r="DZ855" s="44" t="s">
        <v>24</v>
      </c>
      <c r="EA855" s="89" t="s">
        <v>24</v>
      </c>
      <c r="EB855" s="35"/>
      <c r="EC855" s="27"/>
      <c r="ED855" s="46"/>
      <c r="EE855" s="247"/>
      <c r="EF855" s="44"/>
      <c r="EG855" s="44"/>
      <c r="EH855" s="44"/>
      <c r="EI855" s="44"/>
      <c r="EJ855" s="44"/>
      <c r="EK855" s="44"/>
      <c r="EL855" s="44"/>
      <c r="EM855" s="44"/>
      <c r="EN855" s="44"/>
      <c r="EO855" s="45"/>
      <c r="EP855" s="35"/>
      <c r="EQ855" s="27"/>
      <c r="ER855" s="46"/>
      <c r="ES855" s="44"/>
      <c r="ET855" s="44" t="s">
        <v>24</v>
      </c>
      <c r="EU855" s="44"/>
      <c r="EV855" s="44" t="s">
        <v>24</v>
      </c>
      <c r="EW855" s="44"/>
      <c r="EX855" s="44" t="s">
        <v>24</v>
      </c>
      <c r="EY855" s="44"/>
      <c r="EZ855" s="44"/>
      <c r="FA855" s="44"/>
      <c r="FB855" s="44" t="s">
        <v>24</v>
      </c>
      <c r="FC855" s="45" t="s">
        <v>24</v>
      </c>
      <c r="FD855" s="35"/>
      <c r="HW855" s="181"/>
      <c r="IY855" s="33"/>
      <c r="IZ855" s="240" t="s">
        <v>24</v>
      </c>
      <c r="JA855" s="238"/>
      <c r="JB855" s="238" t="s">
        <v>24</v>
      </c>
      <c r="JC855" s="238"/>
      <c r="JD855" s="87" t="s">
        <v>24</v>
      </c>
      <c r="JE855" s="238"/>
      <c r="JF855" s="238" t="s">
        <v>24</v>
      </c>
      <c r="JG855" s="238"/>
      <c r="JH855" s="241" t="s">
        <v>24</v>
      </c>
      <c r="JI855" s="239" t="s">
        <v>24</v>
      </c>
      <c r="JJ855" s="44" t="s">
        <v>24</v>
      </c>
      <c r="JK855" s="89" t="s">
        <v>24</v>
      </c>
      <c r="JL855" s="35"/>
      <c r="JM855" s="27"/>
      <c r="JN855" s="240" t="s">
        <v>24</v>
      </c>
      <c r="JO855" s="238"/>
      <c r="JP855" s="238" t="s">
        <v>24</v>
      </c>
      <c r="JQ855" s="238"/>
      <c r="JR855" s="87" t="s">
        <v>24</v>
      </c>
      <c r="JS855" s="238"/>
      <c r="JT855" s="238" t="s">
        <v>24</v>
      </c>
      <c r="JU855" s="238"/>
      <c r="JV855" s="241" t="s">
        <v>24</v>
      </c>
      <c r="JW855" s="239" t="s">
        <v>24</v>
      </c>
      <c r="JX855" s="44" t="s">
        <v>24</v>
      </c>
      <c r="JY855" s="89" t="s">
        <v>24</v>
      </c>
      <c r="JZ855" s="35"/>
      <c r="KA855" s="245"/>
      <c r="KB855" s="240" t="s">
        <v>24</v>
      </c>
      <c r="KC855" s="238"/>
      <c r="KD855" s="238" t="s">
        <v>24</v>
      </c>
      <c r="KE855" s="238"/>
      <c r="KF855" s="87" t="s">
        <v>24</v>
      </c>
      <c r="KG855" s="238"/>
      <c r="KH855" s="238" t="s">
        <v>24</v>
      </c>
      <c r="KI855" s="238"/>
      <c r="KJ855" s="241" t="s">
        <v>24</v>
      </c>
      <c r="KK855" s="239" t="s">
        <v>24</v>
      </c>
      <c r="KL855" s="44" t="s">
        <v>24</v>
      </c>
      <c r="KM855" s="89" t="s">
        <v>24</v>
      </c>
      <c r="KN855" s="35"/>
      <c r="KO855" s="27"/>
      <c r="KP855" s="240" t="s">
        <v>24</v>
      </c>
      <c r="KQ855" s="238"/>
      <c r="KR855" s="238" t="s">
        <v>24</v>
      </c>
      <c r="KS855" s="238"/>
      <c r="KT855" s="87" t="s">
        <v>24</v>
      </c>
      <c r="KU855" s="238"/>
      <c r="KV855" s="238" t="s">
        <v>24</v>
      </c>
      <c r="KW855" s="238"/>
      <c r="KX855" s="241" t="s">
        <v>24</v>
      </c>
      <c r="KY855" s="239" t="s">
        <v>24</v>
      </c>
      <c r="KZ855" s="44" t="s">
        <v>24</v>
      </c>
      <c r="LA855" s="89" t="s">
        <v>24</v>
      </c>
      <c r="LB855" s="35"/>
      <c r="LC855" s="27"/>
      <c r="LD855" s="107"/>
      <c r="LE855" s="87"/>
      <c r="LF855" s="87"/>
      <c r="LG855" s="87"/>
      <c r="LH855" s="87"/>
      <c r="LI855" s="87"/>
      <c r="LJ855" s="87" t="s">
        <v>24</v>
      </c>
      <c r="LK855" s="87"/>
      <c r="LL855" s="108"/>
      <c r="LM855" s="109"/>
      <c r="LN855" s="87"/>
      <c r="LO855" s="89"/>
      <c r="LP855" s="35"/>
      <c r="LQ855" s="27"/>
      <c r="LR855" s="46"/>
      <c r="LS855" s="247"/>
      <c r="LT855" s="44"/>
      <c r="LU855" s="44"/>
      <c r="LV855" s="44"/>
      <c r="LW855" s="44"/>
      <c r="LX855" s="44"/>
      <c r="LY855" s="44"/>
      <c r="LZ855" s="44"/>
      <c r="MA855" s="44"/>
      <c r="MB855" s="44"/>
      <c r="MC855" s="45"/>
      <c r="MD855" s="35"/>
      <c r="ME855" s="27"/>
      <c r="MF855" s="46"/>
      <c r="MG855" s="247"/>
      <c r="MH855" s="44"/>
      <c r="MI855" s="44"/>
      <c r="MJ855" s="44"/>
      <c r="MK855" s="44"/>
      <c r="ML855" s="44"/>
      <c r="MM855" s="44"/>
      <c r="MN855" s="44"/>
      <c r="MO855" s="44"/>
      <c r="MP855" s="44"/>
      <c r="MQ855" s="45"/>
      <c r="MR855" s="35"/>
      <c r="MS855" s="27"/>
      <c r="MT855" s="46"/>
      <c r="MU855" s="247"/>
      <c r="MV855" s="44"/>
      <c r="MW855" s="44"/>
      <c r="MX855" s="44"/>
      <c r="MY855" s="44"/>
      <c r="MZ855" s="44"/>
      <c r="NA855" s="44"/>
      <c r="NB855" s="44"/>
      <c r="NC855" s="44"/>
      <c r="ND855" s="44"/>
      <c r="NE855" s="45"/>
      <c r="NF855" s="35"/>
      <c r="NG855" s="27"/>
      <c r="NH855" s="46"/>
      <c r="NI855" s="247"/>
      <c r="NJ855" s="44"/>
      <c r="NK855" s="44"/>
      <c r="NL855" s="44"/>
      <c r="NM855" s="44"/>
      <c r="NN855" s="44"/>
      <c r="NO855" s="44"/>
      <c r="NP855" s="44"/>
      <c r="NQ855" s="44"/>
      <c r="NR855" s="44"/>
      <c r="NS855" s="45"/>
      <c r="NT855" s="35"/>
    </row>
    <row r="856" spans="1:384" x14ac:dyDescent="0.2">
      <c r="A856" s="38"/>
      <c r="B856" s="39"/>
      <c r="C856" s="40"/>
      <c r="D856" s="40"/>
      <c r="E856" s="40"/>
      <c r="F856" s="140"/>
      <c r="G856" s="140"/>
      <c r="H856" s="42"/>
      <c r="I856" s="44"/>
      <c r="J856" s="44" t="s">
        <v>24</v>
      </c>
      <c r="K856" s="44"/>
      <c r="L856" s="44"/>
      <c r="M856" s="44"/>
      <c r="N856" s="44" t="s">
        <v>24</v>
      </c>
      <c r="O856" s="44"/>
      <c r="P856" s="44"/>
      <c r="Q856" s="44"/>
      <c r="R856" s="44" t="s">
        <v>24</v>
      </c>
      <c r="S856" s="45" t="s">
        <v>24</v>
      </c>
      <c r="T856" s="35"/>
      <c r="U856" s="27"/>
      <c r="V856" s="46"/>
      <c r="W856" s="247"/>
      <c r="X856" s="44" t="s">
        <v>24</v>
      </c>
      <c r="Y856" s="44"/>
      <c r="Z856" s="44"/>
      <c r="AA856" s="44"/>
      <c r="AB856" s="44" t="s">
        <v>24</v>
      </c>
      <c r="AC856" s="44"/>
      <c r="AD856" s="44"/>
      <c r="AE856" s="44"/>
      <c r="AF856" s="44" t="s">
        <v>24</v>
      </c>
      <c r="AG856" s="45" t="s">
        <v>24</v>
      </c>
      <c r="AH856" s="35"/>
      <c r="AI856" s="27"/>
      <c r="AJ856" s="46"/>
      <c r="AK856" s="44"/>
      <c r="AL856" s="44" t="s">
        <v>24</v>
      </c>
      <c r="AM856" s="44"/>
      <c r="AN856" s="44" t="s">
        <v>24</v>
      </c>
      <c r="AO856" s="44"/>
      <c r="AP856" s="44" t="s">
        <v>24</v>
      </c>
      <c r="AQ856" s="44"/>
      <c r="AR856" s="44"/>
      <c r="AS856" s="44"/>
      <c r="AT856" s="44" t="s">
        <v>24</v>
      </c>
      <c r="AU856" s="45" t="s">
        <v>24</v>
      </c>
      <c r="AV856" s="35"/>
      <c r="AW856" s="27"/>
      <c r="AX856" s="46"/>
      <c r="AY856" s="44"/>
      <c r="AZ856" s="44" t="s">
        <v>24</v>
      </c>
      <c r="BA856" s="44"/>
      <c r="BB856" s="44" t="s">
        <v>24</v>
      </c>
      <c r="BC856" s="44"/>
      <c r="BD856" s="44" t="s">
        <v>24</v>
      </c>
      <c r="BE856" s="44"/>
      <c r="BF856" s="44"/>
      <c r="BG856" s="44"/>
      <c r="BH856" s="44" t="s">
        <v>24</v>
      </c>
      <c r="BI856" s="45" t="s">
        <v>24</v>
      </c>
      <c r="BJ856" s="35"/>
      <c r="BK856" s="50"/>
      <c r="BL856" s="46"/>
      <c r="BM856" s="44"/>
      <c r="BN856" s="44" t="s">
        <v>24</v>
      </c>
      <c r="BO856" s="44"/>
      <c r="BP856" s="44" t="s">
        <v>24</v>
      </c>
      <c r="BQ856" s="44"/>
      <c r="BR856" s="44" t="s">
        <v>24</v>
      </c>
      <c r="BS856" s="44"/>
      <c r="BT856" s="60" t="s">
        <v>24</v>
      </c>
      <c r="BU856" s="247" t="s">
        <v>24</v>
      </c>
      <c r="BV856" s="43" t="s">
        <v>24</v>
      </c>
      <c r="BW856" s="45" t="s">
        <v>24</v>
      </c>
      <c r="BX856" s="35"/>
      <c r="BY856" s="27"/>
      <c r="BZ856" s="46"/>
      <c r="CA856" s="44"/>
      <c r="CB856" s="44" t="s">
        <v>24</v>
      </c>
      <c r="CC856" s="44"/>
      <c r="CD856" s="44" t="s">
        <v>24</v>
      </c>
      <c r="CE856" s="44"/>
      <c r="CF856" s="44" t="s">
        <v>24</v>
      </c>
      <c r="CG856" s="44"/>
      <c r="CH856" s="60" t="s">
        <v>24</v>
      </c>
      <c r="CI856" s="247" t="s">
        <v>24</v>
      </c>
      <c r="CJ856" s="43" t="s">
        <v>24</v>
      </c>
      <c r="CK856" s="45" t="s">
        <v>24</v>
      </c>
      <c r="CL856" s="35"/>
      <c r="CM856" s="27"/>
      <c r="CN856" s="46"/>
      <c r="CO856" s="44"/>
      <c r="CP856" s="44" t="s">
        <v>24</v>
      </c>
      <c r="CQ856" s="44"/>
      <c r="CR856" s="44" t="s">
        <v>24</v>
      </c>
      <c r="CS856" s="44"/>
      <c r="CT856" s="44" t="s">
        <v>24</v>
      </c>
      <c r="CU856" s="44"/>
      <c r="CV856" s="60" t="s">
        <v>24</v>
      </c>
      <c r="CW856" s="247" t="s">
        <v>24</v>
      </c>
      <c r="CX856" s="43" t="s">
        <v>24</v>
      </c>
      <c r="CY856" s="45" t="s">
        <v>24</v>
      </c>
      <c r="CZ856" s="35"/>
      <c r="DA856" s="58"/>
      <c r="DB856" s="46"/>
      <c r="DC856" s="44"/>
      <c r="DD856" s="44" t="s">
        <v>24</v>
      </c>
      <c r="DE856" s="44"/>
      <c r="DF856" s="44" t="s">
        <v>24</v>
      </c>
      <c r="DG856" s="44"/>
      <c r="DH856" s="44" t="s">
        <v>24</v>
      </c>
      <c r="DI856" s="44"/>
      <c r="DJ856" s="60" t="s">
        <v>24</v>
      </c>
      <c r="DK856" s="247" t="s">
        <v>24</v>
      </c>
      <c r="DL856" s="43" t="s">
        <v>24</v>
      </c>
      <c r="DM856" s="45" t="s">
        <v>24</v>
      </c>
      <c r="DN856" s="35"/>
      <c r="DO856" s="27"/>
      <c r="DP856" s="46"/>
      <c r="DQ856" s="44"/>
      <c r="DR856" s="44" t="s">
        <v>24</v>
      </c>
      <c r="DS856" s="44"/>
      <c r="DT856" s="44" t="s">
        <v>24</v>
      </c>
      <c r="DU856" s="44"/>
      <c r="DV856" s="44" t="s">
        <v>24</v>
      </c>
      <c r="DW856" s="44"/>
      <c r="DX856" s="60" t="s">
        <v>24</v>
      </c>
      <c r="DY856" s="247" t="s">
        <v>24</v>
      </c>
      <c r="DZ856" s="43" t="s">
        <v>24</v>
      </c>
      <c r="EA856" s="45" t="s">
        <v>24</v>
      </c>
      <c r="EB856" s="35"/>
      <c r="EC856" s="27"/>
      <c r="ED856" s="46"/>
      <c r="EE856" s="247"/>
      <c r="EF856" s="44" t="s">
        <v>24</v>
      </c>
      <c r="EG856" s="44"/>
      <c r="EH856" s="44"/>
      <c r="EI856" s="44"/>
      <c r="EJ856" s="44" t="s">
        <v>24</v>
      </c>
      <c r="EK856" s="44"/>
      <c r="EL856" s="44"/>
      <c r="EM856" s="44"/>
      <c r="EN856" s="44" t="s">
        <v>24</v>
      </c>
      <c r="EO856" s="45" t="s">
        <v>24</v>
      </c>
      <c r="EP856" s="35"/>
      <c r="EQ856" s="27"/>
      <c r="ER856" s="46"/>
      <c r="ES856" s="44"/>
      <c r="ET856" s="44" t="s">
        <v>24</v>
      </c>
      <c r="EU856" s="44"/>
      <c r="EV856" s="44" t="s">
        <v>24</v>
      </c>
      <c r="EW856" s="44"/>
      <c r="EX856" s="44" t="s">
        <v>24</v>
      </c>
      <c r="EY856" s="44"/>
      <c r="EZ856" s="44"/>
      <c r="FA856" s="44"/>
      <c r="FB856" s="44" t="s">
        <v>24</v>
      </c>
      <c r="FC856" s="45" t="s">
        <v>24</v>
      </c>
      <c r="FD856" s="35"/>
      <c r="HW856" s="181"/>
      <c r="IY856" s="33"/>
      <c r="IZ856" s="46"/>
      <c r="JA856" s="44"/>
      <c r="JB856" s="44" t="s">
        <v>24</v>
      </c>
      <c r="JC856" s="44"/>
      <c r="JD856" s="44" t="s">
        <v>24</v>
      </c>
      <c r="JE856" s="44"/>
      <c r="JF856" s="44" t="s">
        <v>24</v>
      </c>
      <c r="JG856" s="44"/>
      <c r="JH856" s="60" t="s">
        <v>24</v>
      </c>
      <c r="JI856" s="247" t="s">
        <v>24</v>
      </c>
      <c r="JJ856" s="43" t="s">
        <v>24</v>
      </c>
      <c r="JK856" s="45" t="s">
        <v>24</v>
      </c>
      <c r="JL856" s="35"/>
      <c r="JM856" s="27"/>
      <c r="JN856" s="46"/>
      <c r="JO856" s="44"/>
      <c r="JP856" s="44" t="s">
        <v>24</v>
      </c>
      <c r="JQ856" s="44"/>
      <c r="JR856" s="44" t="s">
        <v>24</v>
      </c>
      <c r="JS856" s="44"/>
      <c r="JT856" s="44" t="s">
        <v>24</v>
      </c>
      <c r="JU856" s="44"/>
      <c r="JV856" s="60" t="s">
        <v>24</v>
      </c>
      <c r="JW856" s="247" t="s">
        <v>24</v>
      </c>
      <c r="JX856" s="43" t="s">
        <v>24</v>
      </c>
      <c r="JY856" s="45" t="s">
        <v>24</v>
      </c>
      <c r="JZ856" s="35"/>
      <c r="KA856" s="245"/>
      <c r="KB856" s="46"/>
      <c r="KC856" s="44"/>
      <c r="KD856" s="44" t="s">
        <v>24</v>
      </c>
      <c r="KE856" s="44"/>
      <c r="KF856" s="44" t="s">
        <v>24</v>
      </c>
      <c r="KG856" s="44"/>
      <c r="KH856" s="44" t="s">
        <v>24</v>
      </c>
      <c r="KI856" s="44"/>
      <c r="KJ856" s="60" t="s">
        <v>24</v>
      </c>
      <c r="KK856" s="247" t="s">
        <v>24</v>
      </c>
      <c r="KL856" s="43" t="s">
        <v>24</v>
      </c>
      <c r="KM856" s="45" t="s">
        <v>24</v>
      </c>
      <c r="KN856" s="35"/>
      <c r="KO856" s="27"/>
      <c r="KP856" s="46"/>
      <c r="KQ856" s="44"/>
      <c r="KR856" s="44" t="s">
        <v>24</v>
      </c>
      <c r="KS856" s="44"/>
      <c r="KT856" s="44" t="s">
        <v>24</v>
      </c>
      <c r="KU856" s="44"/>
      <c r="KV856" s="44" t="s">
        <v>24</v>
      </c>
      <c r="KW856" s="44"/>
      <c r="KX856" s="60" t="s">
        <v>24</v>
      </c>
      <c r="KY856" s="247" t="s">
        <v>24</v>
      </c>
      <c r="KZ856" s="43" t="s">
        <v>24</v>
      </c>
      <c r="LA856" s="45" t="s">
        <v>24</v>
      </c>
      <c r="LB856" s="35"/>
      <c r="LC856" s="27"/>
      <c r="LD856" s="46"/>
      <c r="LE856" s="44"/>
      <c r="LF856" s="44"/>
      <c r="LG856" s="44"/>
      <c r="LH856" s="44"/>
      <c r="LI856" s="44"/>
      <c r="LJ856" s="44" t="s">
        <v>24</v>
      </c>
      <c r="LK856" s="44"/>
      <c r="LL856" s="60"/>
      <c r="LM856" s="247"/>
      <c r="LN856" s="44"/>
      <c r="LO856" s="45"/>
      <c r="LP856" s="35"/>
      <c r="LQ856" s="27"/>
      <c r="LR856" s="46"/>
      <c r="LS856" s="247"/>
      <c r="LT856" s="44" t="s">
        <v>24</v>
      </c>
      <c r="LU856" s="44"/>
      <c r="LV856" s="44"/>
      <c r="LW856" s="44"/>
      <c r="LX856" s="44" t="s">
        <v>24</v>
      </c>
      <c r="LY856" s="44"/>
      <c r="LZ856" s="44"/>
      <c r="MA856" s="44"/>
      <c r="MB856" s="44" t="s">
        <v>24</v>
      </c>
      <c r="MC856" s="45" t="s">
        <v>24</v>
      </c>
      <c r="MD856" s="35"/>
      <c r="ME856" s="27"/>
      <c r="MF856" s="46"/>
      <c r="MG856" s="247"/>
      <c r="MH856" s="44" t="s">
        <v>24</v>
      </c>
      <c r="MI856" s="44"/>
      <c r="MJ856" s="44"/>
      <c r="MK856" s="44"/>
      <c r="ML856" s="44" t="s">
        <v>24</v>
      </c>
      <c r="MM856" s="44"/>
      <c r="MN856" s="44"/>
      <c r="MO856" s="44"/>
      <c r="MP856" s="44" t="s">
        <v>24</v>
      </c>
      <c r="MQ856" s="45" t="s">
        <v>24</v>
      </c>
      <c r="MR856" s="35"/>
      <c r="MS856" s="27"/>
      <c r="MT856" s="46"/>
      <c r="MU856" s="247"/>
      <c r="MV856" s="44" t="s">
        <v>24</v>
      </c>
      <c r="MW856" s="44"/>
      <c r="MX856" s="44"/>
      <c r="MY856" s="44"/>
      <c r="MZ856" s="44" t="s">
        <v>24</v>
      </c>
      <c r="NA856" s="44"/>
      <c r="NB856" s="44"/>
      <c r="NC856" s="44"/>
      <c r="ND856" s="44" t="s">
        <v>24</v>
      </c>
      <c r="NE856" s="45" t="s">
        <v>24</v>
      </c>
      <c r="NF856" s="35"/>
      <c r="NG856" s="27"/>
      <c r="NH856" s="46"/>
      <c r="NI856" s="247"/>
      <c r="NJ856" s="44" t="s">
        <v>24</v>
      </c>
      <c r="NK856" s="44"/>
      <c r="NL856" s="44"/>
      <c r="NM856" s="44"/>
      <c r="NN856" s="44" t="s">
        <v>24</v>
      </c>
      <c r="NO856" s="44"/>
      <c r="NP856" s="44"/>
      <c r="NQ856" s="44"/>
      <c r="NR856" s="44" t="s">
        <v>24</v>
      </c>
      <c r="NS856" s="45" t="s">
        <v>24</v>
      </c>
      <c r="NT856" s="35"/>
    </row>
    <row r="857" spans="1:384" ht="15.75" thickBot="1" x14ac:dyDescent="0.25">
      <c r="A857" s="38"/>
      <c r="B857" s="39"/>
      <c r="C857" s="40"/>
      <c r="D857" s="40"/>
      <c r="E857" s="40"/>
      <c r="F857" s="140"/>
      <c r="G857" s="140"/>
      <c r="H857" s="42"/>
      <c r="I857" s="44"/>
      <c r="J857" s="44" t="s">
        <v>24</v>
      </c>
      <c r="K857" s="44"/>
      <c r="L857" s="44"/>
      <c r="M857" s="44"/>
      <c r="N857" s="44" t="s">
        <v>24</v>
      </c>
      <c r="O857" s="44"/>
      <c r="P857" s="44"/>
      <c r="Q857" s="44"/>
      <c r="R857" s="44" t="s">
        <v>24</v>
      </c>
      <c r="S857" s="45" t="s">
        <v>24</v>
      </c>
      <c r="T857" s="35"/>
      <c r="U857" s="27"/>
      <c r="V857" s="46"/>
      <c r="W857" s="247"/>
      <c r="X857" s="44" t="s">
        <v>24</v>
      </c>
      <c r="Y857" s="44"/>
      <c r="Z857" s="44"/>
      <c r="AA857" s="44"/>
      <c r="AB857" s="44" t="s">
        <v>24</v>
      </c>
      <c r="AC857" s="44"/>
      <c r="AD857" s="44"/>
      <c r="AE857" s="44"/>
      <c r="AF857" s="44" t="s">
        <v>24</v>
      </c>
      <c r="AG857" s="45" t="s">
        <v>24</v>
      </c>
      <c r="AH857" s="35"/>
      <c r="AI857" s="27"/>
      <c r="AJ857" s="46"/>
      <c r="AK857" s="44"/>
      <c r="AL857" s="44" t="s">
        <v>24</v>
      </c>
      <c r="AM857" s="44"/>
      <c r="AN857" s="44" t="s">
        <v>24</v>
      </c>
      <c r="AO857" s="44"/>
      <c r="AP857" s="44" t="s">
        <v>24</v>
      </c>
      <c r="AQ857" s="44"/>
      <c r="AR857" s="44"/>
      <c r="AS857" s="44"/>
      <c r="AT857" s="44" t="s">
        <v>24</v>
      </c>
      <c r="AU857" s="45" t="s">
        <v>24</v>
      </c>
      <c r="AV857" s="35"/>
      <c r="AW857" s="27"/>
      <c r="AX857" s="46"/>
      <c r="AY857" s="44"/>
      <c r="AZ857" s="44" t="s">
        <v>24</v>
      </c>
      <c r="BA857" s="44"/>
      <c r="BB857" s="44" t="s">
        <v>24</v>
      </c>
      <c r="BC857" s="44"/>
      <c r="BD857" s="44" t="s">
        <v>24</v>
      </c>
      <c r="BE857" s="44"/>
      <c r="BF857" s="44"/>
      <c r="BG857" s="44"/>
      <c r="BH857" s="44" t="s">
        <v>24</v>
      </c>
      <c r="BI857" s="45" t="s">
        <v>24</v>
      </c>
      <c r="BJ857" s="35"/>
      <c r="BK857" s="50"/>
      <c r="BL857" s="46"/>
      <c r="BM857" s="44"/>
      <c r="BN857" s="44" t="s">
        <v>24</v>
      </c>
      <c r="BO857" s="44"/>
      <c r="BP857" s="44" t="s">
        <v>24</v>
      </c>
      <c r="BQ857" s="44"/>
      <c r="BR857" s="44" t="s">
        <v>24</v>
      </c>
      <c r="BS857" s="44"/>
      <c r="BT857" s="60" t="s">
        <v>24</v>
      </c>
      <c r="BU857" s="247" t="s">
        <v>24</v>
      </c>
      <c r="BV857" s="44" t="s">
        <v>24</v>
      </c>
      <c r="BW857" s="45" t="s">
        <v>24</v>
      </c>
      <c r="BX857" s="35"/>
      <c r="BY857" s="27"/>
      <c r="BZ857" s="46"/>
      <c r="CA857" s="44"/>
      <c r="CB857" s="44" t="s">
        <v>24</v>
      </c>
      <c r="CC857" s="44"/>
      <c r="CD857" s="44" t="s">
        <v>24</v>
      </c>
      <c r="CE857" s="44"/>
      <c r="CF857" s="44" t="s">
        <v>24</v>
      </c>
      <c r="CG857" s="44"/>
      <c r="CH857" s="60" t="s">
        <v>24</v>
      </c>
      <c r="CI857" s="247" t="s">
        <v>24</v>
      </c>
      <c r="CJ857" s="44" t="s">
        <v>24</v>
      </c>
      <c r="CK857" s="45" t="s">
        <v>24</v>
      </c>
      <c r="CL857" s="35"/>
      <c r="CM857" s="27"/>
      <c r="CN857" s="46"/>
      <c r="CO857" s="44"/>
      <c r="CP857" s="44" t="s">
        <v>24</v>
      </c>
      <c r="CQ857" s="44"/>
      <c r="CR857" s="44" t="s">
        <v>24</v>
      </c>
      <c r="CS857" s="44"/>
      <c r="CT857" s="44" t="s">
        <v>24</v>
      </c>
      <c r="CU857" s="44"/>
      <c r="CV857" s="60" t="s">
        <v>24</v>
      </c>
      <c r="CW857" s="247" t="s">
        <v>24</v>
      </c>
      <c r="CX857" s="44" t="s">
        <v>24</v>
      </c>
      <c r="CY857" s="45" t="s">
        <v>24</v>
      </c>
      <c r="CZ857" s="35"/>
      <c r="DA857" s="58"/>
      <c r="DB857" s="46"/>
      <c r="DC857" s="44"/>
      <c r="DD857" s="44" t="s">
        <v>24</v>
      </c>
      <c r="DE857" s="44"/>
      <c r="DF857" s="44" t="s">
        <v>24</v>
      </c>
      <c r="DG857" s="44"/>
      <c r="DH857" s="44" t="s">
        <v>24</v>
      </c>
      <c r="DI857" s="44"/>
      <c r="DJ857" s="60" t="s">
        <v>24</v>
      </c>
      <c r="DK857" s="247" t="s">
        <v>24</v>
      </c>
      <c r="DL857" s="44" t="s">
        <v>24</v>
      </c>
      <c r="DM857" s="45" t="s">
        <v>24</v>
      </c>
      <c r="DN857" s="35"/>
      <c r="DO857" s="27"/>
      <c r="DP857" s="46"/>
      <c r="DQ857" s="44"/>
      <c r="DR857" s="44" t="s">
        <v>24</v>
      </c>
      <c r="DS857" s="44"/>
      <c r="DT857" s="44" t="s">
        <v>24</v>
      </c>
      <c r="DU857" s="44"/>
      <c r="DV857" s="44" t="s">
        <v>24</v>
      </c>
      <c r="DW857" s="44"/>
      <c r="DX857" s="60" t="s">
        <v>24</v>
      </c>
      <c r="DY857" s="247" t="s">
        <v>24</v>
      </c>
      <c r="DZ857" s="44" t="s">
        <v>24</v>
      </c>
      <c r="EA857" s="45" t="s">
        <v>24</v>
      </c>
      <c r="EB857" s="35"/>
      <c r="EC857" s="27"/>
      <c r="ED857" s="46"/>
      <c r="EE857" s="247"/>
      <c r="EF857" s="44" t="s">
        <v>24</v>
      </c>
      <c r="EG857" s="44"/>
      <c r="EH857" s="44"/>
      <c r="EI857" s="44"/>
      <c r="EJ857" s="44" t="s">
        <v>24</v>
      </c>
      <c r="EK857" s="44"/>
      <c r="EL857" s="44"/>
      <c r="EM857" s="44"/>
      <c r="EN857" s="44" t="s">
        <v>24</v>
      </c>
      <c r="EO857" s="45" t="s">
        <v>24</v>
      </c>
      <c r="EP857" s="35"/>
      <c r="EQ857" s="27"/>
      <c r="ER857" s="46"/>
      <c r="ES857" s="44"/>
      <c r="ET857" s="44" t="s">
        <v>24</v>
      </c>
      <c r="EU857" s="44"/>
      <c r="EV857" s="44" t="s">
        <v>24</v>
      </c>
      <c r="EW857" s="44"/>
      <c r="EX857" s="44" t="s">
        <v>24</v>
      </c>
      <c r="EY857" s="44"/>
      <c r="EZ857" s="44"/>
      <c r="FA857" s="44"/>
      <c r="FB857" s="44" t="s">
        <v>24</v>
      </c>
      <c r="FC857" s="45" t="s">
        <v>24</v>
      </c>
      <c r="FD857" s="35"/>
      <c r="HW857" s="181"/>
      <c r="IY857" s="33"/>
      <c r="IZ857" s="46"/>
      <c r="JA857" s="44"/>
      <c r="JB857" s="44" t="s">
        <v>24</v>
      </c>
      <c r="JC857" s="44"/>
      <c r="JD857" s="44" t="s">
        <v>24</v>
      </c>
      <c r="JE857" s="44"/>
      <c r="JF857" s="44" t="s">
        <v>24</v>
      </c>
      <c r="JG857" s="44"/>
      <c r="JH857" s="60" t="s">
        <v>24</v>
      </c>
      <c r="JI857" s="247" t="s">
        <v>24</v>
      </c>
      <c r="JJ857" s="44" t="s">
        <v>24</v>
      </c>
      <c r="JK857" s="45" t="s">
        <v>24</v>
      </c>
      <c r="JL857" s="35"/>
      <c r="JM857" s="27"/>
      <c r="JN857" s="46"/>
      <c r="JO857" s="44"/>
      <c r="JP857" s="44" t="s">
        <v>24</v>
      </c>
      <c r="JQ857" s="44"/>
      <c r="JR857" s="44" t="s">
        <v>24</v>
      </c>
      <c r="JS857" s="44"/>
      <c r="JT857" s="44" t="s">
        <v>24</v>
      </c>
      <c r="JU857" s="44"/>
      <c r="JV857" s="60" t="s">
        <v>24</v>
      </c>
      <c r="JW857" s="247" t="s">
        <v>24</v>
      </c>
      <c r="JX857" s="44" t="s">
        <v>24</v>
      </c>
      <c r="JY857" s="45" t="s">
        <v>24</v>
      </c>
      <c r="JZ857" s="35"/>
      <c r="KA857" s="245"/>
      <c r="KB857" s="46"/>
      <c r="KC857" s="44"/>
      <c r="KD857" s="44" t="s">
        <v>24</v>
      </c>
      <c r="KE857" s="44"/>
      <c r="KF857" s="44" t="s">
        <v>24</v>
      </c>
      <c r="KG857" s="44"/>
      <c r="KH857" s="44" t="s">
        <v>24</v>
      </c>
      <c r="KI857" s="44"/>
      <c r="KJ857" s="60" t="s">
        <v>24</v>
      </c>
      <c r="KK857" s="247" t="s">
        <v>24</v>
      </c>
      <c r="KL857" s="44" t="s">
        <v>24</v>
      </c>
      <c r="KM857" s="45" t="s">
        <v>24</v>
      </c>
      <c r="KN857" s="35"/>
      <c r="KO857" s="27"/>
      <c r="KP857" s="46"/>
      <c r="KQ857" s="44"/>
      <c r="KR857" s="44" t="s">
        <v>24</v>
      </c>
      <c r="KS857" s="44"/>
      <c r="KT857" s="44" t="s">
        <v>24</v>
      </c>
      <c r="KU857" s="44"/>
      <c r="KV857" s="44" t="s">
        <v>24</v>
      </c>
      <c r="KW857" s="44"/>
      <c r="KX857" s="60" t="s">
        <v>24</v>
      </c>
      <c r="KY857" s="247" t="s">
        <v>24</v>
      </c>
      <c r="KZ857" s="44" t="s">
        <v>24</v>
      </c>
      <c r="LA857" s="45" t="s">
        <v>24</v>
      </c>
      <c r="LB857" s="35"/>
      <c r="LC857" s="27"/>
      <c r="LD857" s="74"/>
      <c r="LE857" s="75"/>
      <c r="LF857" s="75"/>
      <c r="LG857" s="75"/>
      <c r="LH857" s="75"/>
      <c r="LI857" s="75"/>
      <c r="LJ857" s="75" t="s">
        <v>24</v>
      </c>
      <c r="LK857" s="75"/>
      <c r="LL857" s="77"/>
      <c r="LM857" s="251"/>
      <c r="LN857" s="75"/>
      <c r="LO857" s="79"/>
      <c r="LP857" s="35"/>
      <c r="LQ857" s="27"/>
      <c r="LR857" s="46"/>
      <c r="LS857" s="247"/>
      <c r="LT857" s="44" t="s">
        <v>24</v>
      </c>
      <c r="LU857" s="44"/>
      <c r="LV857" s="44"/>
      <c r="LW857" s="44"/>
      <c r="LX857" s="44" t="s">
        <v>24</v>
      </c>
      <c r="LY857" s="44"/>
      <c r="LZ857" s="44"/>
      <c r="MA857" s="44"/>
      <c r="MB857" s="44" t="s">
        <v>24</v>
      </c>
      <c r="MC857" s="45" t="s">
        <v>24</v>
      </c>
      <c r="MD857" s="35"/>
      <c r="ME857" s="27"/>
      <c r="MF857" s="46"/>
      <c r="MG857" s="247"/>
      <c r="MH857" s="44" t="s">
        <v>24</v>
      </c>
      <c r="MI857" s="44"/>
      <c r="MJ857" s="44"/>
      <c r="MK857" s="44"/>
      <c r="ML857" s="44" t="s">
        <v>24</v>
      </c>
      <c r="MM857" s="44"/>
      <c r="MN857" s="44"/>
      <c r="MO857" s="44"/>
      <c r="MP857" s="44" t="s">
        <v>24</v>
      </c>
      <c r="MQ857" s="45" t="s">
        <v>24</v>
      </c>
      <c r="MR857" s="35"/>
      <c r="MS857" s="27"/>
      <c r="MT857" s="46"/>
      <c r="MU857" s="247"/>
      <c r="MV857" s="44" t="s">
        <v>24</v>
      </c>
      <c r="MW857" s="44"/>
      <c r="MX857" s="44"/>
      <c r="MY857" s="44"/>
      <c r="MZ857" s="44" t="s">
        <v>24</v>
      </c>
      <c r="NA857" s="44"/>
      <c r="NB857" s="44"/>
      <c r="NC857" s="44"/>
      <c r="ND857" s="44" t="s">
        <v>24</v>
      </c>
      <c r="NE857" s="45" t="s">
        <v>24</v>
      </c>
      <c r="NF857" s="35"/>
      <c r="NG857" s="27"/>
      <c r="NH857" s="46"/>
      <c r="NI857" s="247"/>
      <c r="NJ857" s="44" t="s">
        <v>24</v>
      </c>
      <c r="NK857" s="44"/>
      <c r="NL857" s="44"/>
      <c r="NM857" s="44"/>
      <c r="NN857" s="44" t="s">
        <v>24</v>
      </c>
      <c r="NO857" s="44"/>
      <c r="NP857" s="44"/>
      <c r="NQ857" s="44"/>
      <c r="NR857" s="44" t="s">
        <v>24</v>
      </c>
      <c r="NS857" s="45" t="s">
        <v>24</v>
      </c>
      <c r="NT857" s="35"/>
    </row>
    <row r="858" spans="1:384" ht="16.5" thickTop="1" thickBot="1" x14ac:dyDescent="0.25">
      <c r="A858" s="38"/>
      <c r="B858" s="39"/>
      <c r="C858" s="40"/>
      <c r="D858" s="40"/>
      <c r="E858" s="40"/>
      <c r="F858" s="140"/>
      <c r="G858" s="140"/>
      <c r="H858" s="42"/>
      <c r="I858" s="44"/>
      <c r="J858" s="44" t="s">
        <v>24</v>
      </c>
      <c r="K858" s="44"/>
      <c r="L858" s="44"/>
      <c r="M858" s="44"/>
      <c r="N858" s="44" t="s">
        <v>24</v>
      </c>
      <c r="O858" s="44"/>
      <c r="P858" s="44"/>
      <c r="Q858" s="44"/>
      <c r="R858" s="44" t="s">
        <v>24</v>
      </c>
      <c r="S858" s="45" t="s">
        <v>24</v>
      </c>
      <c r="T858" s="35"/>
      <c r="U858" s="27"/>
      <c r="V858" s="46"/>
      <c r="W858" s="247"/>
      <c r="X858" s="44" t="s">
        <v>24</v>
      </c>
      <c r="Y858" s="44"/>
      <c r="Z858" s="44"/>
      <c r="AA858" s="44"/>
      <c r="AB858" s="44" t="s">
        <v>24</v>
      </c>
      <c r="AC858" s="44"/>
      <c r="AD858" s="44"/>
      <c r="AE858" s="44"/>
      <c r="AF858" s="44" t="s">
        <v>24</v>
      </c>
      <c r="AG858" s="45" t="s">
        <v>24</v>
      </c>
      <c r="AH858" s="35"/>
      <c r="AI858" s="27"/>
      <c r="AJ858" s="46"/>
      <c r="AK858" s="44"/>
      <c r="AL858" s="44" t="s">
        <v>24</v>
      </c>
      <c r="AM858" s="44"/>
      <c r="AN858" s="44" t="s">
        <v>24</v>
      </c>
      <c r="AO858" s="44"/>
      <c r="AP858" s="44" t="s">
        <v>24</v>
      </c>
      <c r="AQ858" s="44"/>
      <c r="AR858" s="44"/>
      <c r="AS858" s="44"/>
      <c r="AT858" s="44" t="s">
        <v>24</v>
      </c>
      <c r="AU858" s="45" t="s">
        <v>24</v>
      </c>
      <c r="AV858" s="35"/>
      <c r="AW858" s="27"/>
      <c r="AX858" s="46"/>
      <c r="AY858" s="44"/>
      <c r="AZ858" s="44" t="s">
        <v>24</v>
      </c>
      <c r="BA858" s="44"/>
      <c r="BB858" s="44" t="s">
        <v>24</v>
      </c>
      <c r="BC858" s="44"/>
      <c r="BD858" s="44" t="s">
        <v>24</v>
      </c>
      <c r="BE858" s="44"/>
      <c r="BF858" s="44"/>
      <c r="BG858" s="44"/>
      <c r="BH858" s="44" t="s">
        <v>24</v>
      </c>
      <c r="BI858" s="45" t="s">
        <v>24</v>
      </c>
      <c r="BJ858" s="35"/>
      <c r="BK858" s="50"/>
      <c r="BL858" s="74"/>
      <c r="BM858" s="75"/>
      <c r="BN858" s="75" t="s">
        <v>24</v>
      </c>
      <c r="BO858" s="75"/>
      <c r="BP858" s="75" t="s">
        <v>24</v>
      </c>
      <c r="BQ858" s="75"/>
      <c r="BR858" s="75" t="s">
        <v>24</v>
      </c>
      <c r="BS858" s="75"/>
      <c r="BT858" s="77" t="s">
        <v>24</v>
      </c>
      <c r="BU858" s="251" t="s">
        <v>24</v>
      </c>
      <c r="BV858" s="75" t="s">
        <v>24</v>
      </c>
      <c r="BW858" s="79" t="s">
        <v>24</v>
      </c>
      <c r="BX858" s="35"/>
      <c r="BY858" s="27"/>
      <c r="BZ858" s="74"/>
      <c r="CA858" s="75"/>
      <c r="CB858" s="75" t="s">
        <v>24</v>
      </c>
      <c r="CC858" s="75"/>
      <c r="CD858" s="75" t="s">
        <v>24</v>
      </c>
      <c r="CE858" s="75"/>
      <c r="CF858" s="75" t="s">
        <v>24</v>
      </c>
      <c r="CG858" s="75"/>
      <c r="CH858" s="77" t="s">
        <v>24</v>
      </c>
      <c r="CI858" s="251" t="s">
        <v>24</v>
      </c>
      <c r="CJ858" s="75" t="s">
        <v>24</v>
      </c>
      <c r="CK858" s="79" t="s">
        <v>24</v>
      </c>
      <c r="CL858" s="35"/>
      <c r="CM858" s="27"/>
      <c r="CN858" s="74"/>
      <c r="CO858" s="75"/>
      <c r="CP858" s="75" t="s">
        <v>24</v>
      </c>
      <c r="CQ858" s="75"/>
      <c r="CR858" s="75" t="s">
        <v>24</v>
      </c>
      <c r="CS858" s="75"/>
      <c r="CT858" s="75" t="s">
        <v>24</v>
      </c>
      <c r="CU858" s="75"/>
      <c r="CV858" s="77" t="s">
        <v>24</v>
      </c>
      <c r="CW858" s="251" t="s">
        <v>24</v>
      </c>
      <c r="CX858" s="75" t="s">
        <v>24</v>
      </c>
      <c r="CY858" s="79" t="s">
        <v>24</v>
      </c>
      <c r="CZ858" s="35"/>
      <c r="DA858" s="58"/>
      <c r="DB858" s="74"/>
      <c r="DC858" s="75"/>
      <c r="DD858" s="75" t="s">
        <v>24</v>
      </c>
      <c r="DE858" s="75"/>
      <c r="DF858" s="75" t="s">
        <v>24</v>
      </c>
      <c r="DG858" s="75"/>
      <c r="DH858" s="75" t="s">
        <v>24</v>
      </c>
      <c r="DI858" s="75"/>
      <c r="DJ858" s="77" t="s">
        <v>24</v>
      </c>
      <c r="DK858" s="251" t="s">
        <v>24</v>
      </c>
      <c r="DL858" s="75" t="s">
        <v>24</v>
      </c>
      <c r="DM858" s="79" t="s">
        <v>24</v>
      </c>
      <c r="DN858" s="35"/>
      <c r="DO858" s="27"/>
      <c r="DP858" s="74"/>
      <c r="DQ858" s="75"/>
      <c r="DR858" s="75" t="s">
        <v>24</v>
      </c>
      <c r="DS858" s="75"/>
      <c r="DT858" s="75" t="s">
        <v>24</v>
      </c>
      <c r="DU858" s="75"/>
      <c r="DV858" s="75" t="s">
        <v>24</v>
      </c>
      <c r="DW858" s="75"/>
      <c r="DX858" s="77" t="s">
        <v>24</v>
      </c>
      <c r="DY858" s="251" t="s">
        <v>24</v>
      </c>
      <c r="DZ858" s="75" t="s">
        <v>24</v>
      </c>
      <c r="EA858" s="79" t="s">
        <v>24</v>
      </c>
      <c r="EB858" s="35"/>
      <c r="EC858" s="27"/>
      <c r="ED858" s="46"/>
      <c r="EE858" s="247"/>
      <c r="EF858" s="44" t="s">
        <v>24</v>
      </c>
      <c r="EG858" s="44"/>
      <c r="EH858" s="44"/>
      <c r="EI858" s="44"/>
      <c r="EJ858" s="44" t="s">
        <v>24</v>
      </c>
      <c r="EK858" s="44"/>
      <c r="EL858" s="44"/>
      <c r="EM858" s="44"/>
      <c r="EN858" s="44" t="s">
        <v>24</v>
      </c>
      <c r="EO858" s="45" t="s">
        <v>24</v>
      </c>
      <c r="EP858" s="35"/>
      <c r="EQ858" s="27"/>
      <c r="ER858" s="46"/>
      <c r="ES858" s="44"/>
      <c r="ET858" s="44" t="s">
        <v>24</v>
      </c>
      <c r="EU858" s="44"/>
      <c r="EV858" s="44" t="s">
        <v>24</v>
      </c>
      <c r="EW858" s="44"/>
      <c r="EX858" s="44" t="s">
        <v>24</v>
      </c>
      <c r="EY858" s="44"/>
      <c r="EZ858" s="44"/>
      <c r="FA858" s="44"/>
      <c r="FB858" s="44" t="s">
        <v>24</v>
      </c>
      <c r="FC858" s="45" t="s">
        <v>24</v>
      </c>
      <c r="FD858" s="35"/>
      <c r="HW858" s="181"/>
      <c r="IY858" s="33"/>
      <c r="IZ858" s="74"/>
      <c r="JA858" s="75"/>
      <c r="JB858" s="75" t="s">
        <v>24</v>
      </c>
      <c r="JC858" s="75"/>
      <c r="JD858" s="75" t="s">
        <v>24</v>
      </c>
      <c r="JE858" s="75"/>
      <c r="JF858" s="75" t="s">
        <v>24</v>
      </c>
      <c r="JG858" s="75"/>
      <c r="JH858" s="77" t="s">
        <v>24</v>
      </c>
      <c r="JI858" s="251" t="s">
        <v>24</v>
      </c>
      <c r="JJ858" s="75" t="s">
        <v>24</v>
      </c>
      <c r="JK858" s="79" t="s">
        <v>24</v>
      </c>
      <c r="JL858" s="35"/>
      <c r="JM858" s="27"/>
      <c r="JN858" s="74"/>
      <c r="JO858" s="75"/>
      <c r="JP858" s="75" t="s">
        <v>24</v>
      </c>
      <c r="JQ858" s="75"/>
      <c r="JR858" s="75" t="s">
        <v>24</v>
      </c>
      <c r="JS858" s="75"/>
      <c r="JT858" s="75" t="s">
        <v>24</v>
      </c>
      <c r="JU858" s="75"/>
      <c r="JV858" s="77" t="s">
        <v>24</v>
      </c>
      <c r="JW858" s="251" t="s">
        <v>24</v>
      </c>
      <c r="JX858" s="75" t="s">
        <v>24</v>
      </c>
      <c r="JY858" s="79" t="s">
        <v>24</v>
      </c>
      <c r="JZ858" s="35"/>
      <c r="KA858" s="245"/>
      <c r="KB858" s="74"/>
      <c r="KC858" s="75"/>
      <c r="KD858" s="75" t="s">
        <v>24</v>
      </c>
      <c r="KE858" s="75"/>
      <c r="KF858" s="75" t="s">
        <v>24</v>
      </c>
      <c r="KG858" s="75"/>
      <c r="KH858" s="75" t="s">
        <v>24</v>
      </c>
      <c r="KI858" s="75"/>
      <c r="KJ858" s="77" t="s">
        <v>24</v>
      </c>
      <c r="KK858" s="251" t="s">
        <v>24</v>
      </c>
      <c r="KL858" s="75" t="s">
        <v>24</v>
      </c>
      <c r="KM858" s="79" t="s">
        <v>24</v>
      </c>
      <c r="KN858" s="35"/>
      <c r="KO858" s="27"/>
      <c r="KP858" s="74"/>
      <c r="KQ858" s="75"/>
      <c r="KR858" s="75" t="s">
        <v>24</v>
      </c>
      <c r="KS858" s="75"/>
      <c r="KT858" s="75" t="s">
        <v>24</v>
      </c>
      <c r="KU858" s="75"/>
      <c r="KV858" s="75" t="s">
        <v>24</v>
      </c>
      <c r="KW858" s="75"/>
      <c r="KX858" s="77" t="s">
        <v>24</v>
      </c>
      <c r="KY858" s="251" t="s">
        <v>24</v>
      </c>
      <c r="KZ858" s="75" t="s">
        <v>24</v>
      </c>
      <c r="LA858" s="79" t="s">
        <v>24</v>
      </c>
      <c r="LB858" s="35"/>
      <c r="LC858" s="27"/>
      <c r="LD858" s="107"/>
      <c r="LE858" s="87"/>
      <c r="LF858" s="87"/>
      <c r="LG858" s="87"/>
      <c r="LH858" s="87"/>
      <c r="LI858" s="87"/>
      <c r="LJ858" s="87" t="s">
        <v>24</v>
      </c>
      <c r="LK858" s="87"/>
      <c r="LL858" s="108"/>
      <c r="LM858" s="109"/>
      <c r="LN858" s="87"/>
      <c r="LO858" s="89"/>
      <c r="LP858" s="35"/>
      <c r="LQ858" s="27"/>
      <c r="LR858" s="46"/>
      <c r="LS858" s="247"/>
      <c r="LT858" s="44" t="s">
        <v>24</v>
      </c>
      <c r="LU858" s="44"/>
      <c r="LV858" s="44"/>
      <c r="LW858" s="44"/>
      <c r="LX858" s="44" t="s">
        <v>24</v>
      </c>
      <c r="LY858" s="44"/>
      <c r="LZ858" s="44"/>
      <c r="MA858" s="44"/>
      <c r="MB858" s="44" t="s">
        <v>24</v>
      </c>
      <c r="MC858" s="45" t="s">
        <v>24</v>
      </c>
      <c r="MD858" s="35"/>
      <c r="ME858" s="27"/>
      <c r="MF858" s="46"/>
      <c r="MG858" s="247"/>
      <c r="MH858" s="44" t="s">
        <v>24</v>
      </c>
      <c r="MI858" s="44"/>
      <c r="MJ858" s="44"/>
      <c r="MK858" s="44"/>
      <c r="ML858" s="44" t="s">
        <v>24</v>
      </c>
      <c r="MM858" s="44"/>
      <c r="MN858" s="44"/>
      <c r="MO858" s="44"/>
      <c r="MP858" s="44" t="s">
        <v>24</v>
      </c>
      <c r="MQ858" s="45" t="s">
        <v>24</v>
      </c>
      <c r="MR858" s="35"/>
      <c r="MS858" s="27"/>
      <c r="MT858" s="46"/>
      <c r="MU858" s="247"/>
      <c r="MV858" s="44" t="s">
        <v>24</v>
      </c>
      <c r="MW858" s="44"/>
      <c r="MX858" s="44"/>
      <c r="MY858" s="44"/>
      <c r="MZ858" s="44" t="s">
        <v>24</v>
      </c>
      <c r="NA858" s="44"/>
      <c r="NB858" s="44"/>
      <c r="NC858" s="44"/>
      <c r="ND858" s="44" t="s">
        <v>24</v>
      </c>
      <c r="NE858" s="45" t="s">
        <v>24</v>
      </c>
      <c r="NF858" s="35"/>
      <c r="NG858" s="27"/>
      <c r="NH858" s="46"/>
      <c r="NI858" s="247"/>
      <c r="NJ858" s="44" t="s">
        <v>24</v>
      </c>
      <c r="NK858" s="44"/>
      <c r="NL858" s="44"/>
      <c r="NM858" s="44"/>
      <c r="NN858" s="44" t="s">
        <v>24</v>
      </c>
      <c r="NO858" s="44"/>
      <c r="NP858" s="44"/>
      <c r="NQ858" s="44"/>
      <c r="NR858" s="44" t="s">
        <v>24</v>
      </c>
      <c r="NS858" s="45" t="s">
        <v>24</v>
      </c>
      <c r="NT858" s="35"/>
    </row>
    <row r="859" spans="1:384" ht="15.75" thickTop="1" x14ac:dyDescent="0.2">
      <c r="A859" s="38"/>
      <c r="B859" s="39"/>
      <c r="C859" s="40"/>
      <c r="D859" s="40"/>
      <c r="E859" s="40"/>
      <c r="F859" s="140"/>
      <c r="G859" s="140"/>
      <c r="H859" s="42"/>
      <c r="I859" s="44"/>
      <c r="J859" s="44"/>
      <c r="K859" s="44"/>
      <c r="L859" s="44"/>
      <c r="M859" s="44"/>
      <c r="N859" s="44" t="s">
        <v>24</v>
      </c>
      <c r="O859" s="44"/>
      <c r="P859" s="44"/>
      <c r="Q859" s="44"/>
      <c r="R859" s="44" t="s">
        <v>24</v>
      </c>
      <c r="S859" s="45" t="s">
        <v>24</v>
      </c>
      <c r="T859" s="35"/>
      <c r="U859" s="27"/>
      <c r="V859" s="46"/>
      <c r="W859" s="247"/>
      <c r="X859" s="44"/>
      <c r="Y859" s="44"/>
      <c r="Z859" s="44"/>
      <c r="AA859" s="44"/>
      <c r="AB859" s="44" t="s">
        <v>24</v>
      </c>
      <c r="AC859" s="44"/>
      <c r="AD859" s="44"/>
      <c r="AE859" s="44"/>
      <c r="AF859" s="44" t="s">
        <v>24</v>
      </c>
      <c r="AG859" s="45" t="s">
        <v>24</v>
      </c>
      <c r="AH859" s="35"/>
      <c r="AI859" s="27"/>
      <c r="AJ859" s="46"/>
      <c r="AK859" s="44"/>
      <c r="AL859" s="44"/>
      <c r="AM859" s="44"/>
      <c r="AN859" s="44" t="s">
        <v>24</v>
      </c>
      <c r="AO859" s="44"/>
      <c r="AP859" s="44" t="s">
        <v>24</v>
      </c>
      <c r="AQ859" s="44"/>
      <c r="AR859" s="44"/>
      <c r="AS859" s="44"/>
      <c r="AT859" s="44" t="s">
        <v>24</v>
      </c>
      <c r="AU859" s="45" t="s">
        <v>24</v>
      </c>
      <c r="AV859" s="35"/>
      <c r="AW859" s="27"/>
      <c r="AX859" s="46"/>
      <c r="AY859" s="44"/>
      <c r="AZ859" s="44"/>
      <c r="BA859" s="44"/>
      <c r="BB859" s="44" t="s">
        <v>24</v>
      </c>
      <c r="BC859" s="44"/>
      <c r="BD859" s="44" t="s">
        <v>24</v>
      </c>
      <c r="BE859" s="44"/>
      <c r="BF859" s="44"/>
      <c r="BG859" s="44"/>
      <c r="BH859" s="44" t="s">
        <v>24</v>
      </c>
      <c r="BI859" s="45" t="s">
        <v>24</v>
      </c>
      <c r="BJ859" s="35"/>
      <c r="BK859" s="50"/>
      <c r="BL859" s="240" t="s">
        <v>24</v>
      </c>
      <c r="BM859" s="238"/>
      <c r="BN859" s="238" t="s">
        <v>24</v>
      </c>
      <c r="BO859" s="238"/>
      <c r="BP859" s="87" t="s">
        <v>24</v>
      </c>
      <c r="BQ859" s="238"/>
      <c r="BR859" s="238" t="s">
        <v>24</v>
      </c>
      <c r="BS859" s="238"/>
      <c r="BT859" s="241" t="s">
        <v>24</v>
      </c>
      <c r="BU859" s="239" t="s">
        <v>24</v>
      </c>
      <c r="BV859" s="87" t="s">
        <v>24</v>
      </c>
      <c r="BW859" s="89" t="s">
        <v>24</v>
      </c>
      <c r="BX859" s="35"/>
      <c r="BY859" s="27"/>
      <c r="BZ859" s="240" t="s">
        <v>24</v>
      </c>
      <c r="CA859" s="238"/>
      <c r="CB859" s="238" t="s">
        <v>24</v>
      </c>
      <c r="CC859" s="238"/>
      <c r="CD859" s="87" t="s">
        <v>24</v>
      </c>
      <c r="CE859" s="238"/>
      <c r="CF859" s="238" t="s">
        <v>24</v>
      </c>
      <c r="CG859" s="238"/>
      <c r="CH859" s="241" t="s">
        <v>24</v>
      </c>
      <c r="CI859" s="239" t="s">
        <v>24</v>
      </c>
      <c r="CJ859" s="87" t="s">
        <v>24</v>
      </c>
      <c r="CK859" s="89" t="s">
        <v>24</v>
      </c>
      <c r="CL859" s="35"/>
      <c r="CM859" s="27"/>
      <c r="CN859" s="240" t="s">
        <v>24</v>
      </c>
      <c r="CO859" s="238"/>
      <c r="CP859" s="238" t="s">
        <v>24</v>
      </c>
      <c r="CQ859" s="238"/>
      <c r="CR859" s="87" t="s">
        <v>24</v>
      </c>
      <c r="CS859" s="238"/>
      <c r="CT859" s="238" t="s">
        <v>24</v>
      </c>
      <c r="CU859" s="238"/>
      <c r="CV859" s="241" t="s">
        <v>24</v>
      </c>
      <c r="CW859" s="239" t="s">
        <v>24</v>
      </c>
      <c r="CX859" s="87" t="s">
        <v>24</v>
      </c>
      <c r="CY859" s="89" t="s">
        <v>24</v>
      </c>
      <c r="CZ859" s="35"/>
      <c r="DA859" s="58"/>
      <c r="DB859" s="240" t="s">
        <v>24</v>
      </c>
      <c r="DC859" s="238"/>
      <c r="DD859" s="238" t="s">
        <v>24</v>
      </c>
      <c r="DE859" s="238"/>
      <c r="DF859" s="87" t="s">
        <v>24</v>
      </c>
      <c r="DG859" s="238"/>
      <c r="DH859" s="238" t="s">
        <v>24</v>
      </c>
      <c r="DI859" s="238"/>
      <c r="DJ859" s="241" t="s">
        <v>24</v>
      </c>
      <c r="DK859" s="239" t="s">
        <v>24</v>
      </c>
      <c r="DL859" s="87" t="s">
        <v>24</v>
      </c>
      <c r="DM859" s="89" t="s">
        <v>24</v>
      </c>
      <c r="DN859" s="35"/>
      <c r="DO859" s="27"/>
      <c r="DP859" s="240" t="s">
        <v>24</v>
      </c>
      <c r="DQ859" s="238"/>
      <c r="DR859" s="238" t="s">
        <v>24</v>
      </c>
      <c r="DS859" s="238"/>
      <c r="DT859" s="87" t="s">
        <v>24</v>
      </c>
      <c r="DU859" s="238"/>
      <c r="DV859" s="238" t="s">
        <v>24</v>
      </c>
      <c r="DW859" s="238"/>
      <c r="DX859" s="241" t="s">
        <v>24</v>
      </c>
      <c r="DY859" s="239" t="s">
        <v>24</v>
      </c>
      <c r="DZ859" s="87" t="s">
        <v>24</v>
      </c>
      <c r="EA859" s="89" t="s">
        <v>24</v>
      </c>
      <c r="EB859" s="35"/>
      <c r="EC859" s="27"/>
      <c r="ED859" s="46"/>
      <c r="EE859" s="247"/>
      <c r="EF859" s="44"/>
      <c r="EG859" s="44"/>
      <c r="EH859" s="44"/>
      <c r="EI859" s="44"/>
      <c r="EJ859" s="44" t="s">
        <v>24</v>
      </c>
      <c r="EK859" s="44"/>
      <c r="EL859" s="44"/>
      <c r="EM859" s="44"/>
      <c r="EN859" s="44" t="s">
        <v>24</v>
      </c>
      <c r="EO859" s="45" t="s">
        <v>24</v>
      </c>
      <c r="EP859" s="35"/>
      <c r="EQ859" s="27"/>
      <c r="ER859" s="46"/>
      <c r="ES859" s="44"/>
      <c r="ET859" s="44"/>
      <c r="EU859" s="44"/>
      <c r="EV859" s="44" t="s">
        <v>24</v>
      </c>
      <c r="EW859" s="44"/>
      <c r="EX859" s="44" t="s">
        <v>24</v>
      </c>
      <c r="EY859" s="44"/>
      <c r="EZ859" s="44"/>
      <c r="FA859" s="44"/>
      <c r="FB859" s="44" t="s">
        <v>24</v>
      </c>
      <c r="FC859" s="45" t="s">
        <v>24</v>
      </c>
      <c r="FD859" s="35"/>
      <c r="HW859" s="181"/>
      <c r="IY859" s="33"/>
      <c r="IZ859" s="240" t="s">
        <v>24</v>
      </c>
      <c r="JA859" s="238"/>
      <c r="JB859" s="238" t="s">
        <v>24</v>
      </c>
      <c r="JC859" s="238"/>
      <c r="JD859" s="87" t="s">
        <v>24</v>
      </c>
      <c r="JE859" s="238"/>
      <c r="JF859" s="238" t="s">
        <v>24</v>
      </c>
      <c r="JG859" s="238"/>
      <c r="JH859" s="241" t="s">
        <v>24</v>
      </c>
      <c r="JI859" s="239" t="s">
        <v>24</v>
      </c>
      <c r="JJ859" s="87" t="s">
        <v>24</v>
      </c>
      <c r="JK859" s="89" t="s">
        <v>24</v>
      </c>
      <c r="JL859" s="35"/>
      <c r="JM859" s="27"/>
      <c r="JN859" s="240" t="s">
        <v>24</v>
      </c>
      <c r="JO859" s="238"/>
      <c r="JP859" s="238" t="s">
        <v>24</v>
      </c>
      <c r="JQ859" s="238"/>
      <c r="JR859" s="87" t="s">
        <v>24</v>
      </c>
      <c r="JS859" s="238"/>
      <c r="JT859" s="238" t="s">
        <v>24</v>
      </c>
      <c r="JU859" s="238"/>
      <c r="JV859" s="241" t="s">
        <v>24</v>
      </c>
      <c r="JW859" s="239" t="s">
        <v>24</v>
      </c>
      <c r="JX859" s="87" t="s">
        <v>24</v>
      </c>
      <c r="JY859" s="89" t="s">
        <v>24</v>
      </c>
      <c r="JZ859" s="35"/>
      <c r="KA859" s="245"/>
      <c r="KB859" s="240" t="s">
        <v>24</v>
      </c>
      <c r="KC859" s="238"/>
      <c r="KD859" s="238" t="s">
        <v>24</v>
      </c>
      <c r="KE859" s="238"/>
      <c r="KF859" s="87" t="s">
        <v>24</v>
      </c>
      <c r="KG859" s="238"/>
      <c r="KH859" s="238" t="s">
        <v>24</v>
      </c>
      <c r="KI859" s="238"/>
      <c r="KJ859" s="241" t="s">
        <v>24</v>
      </c>
      <c r="KK859" s="239" t="s">
        <v>24</v>
      </c>
      <c r="KL859" s="87" t="s">
        <v>24</v>
      </c>
      <c r="KM859" s="89" t="s">
        <v>24</v>
      </c>
      <c r="KN859" s="35"/>
      <c r="KO859" s="27"/>
      <c r="KP859" s="240" t="s">
        <v>24</v>
      </c>
      <c r="KQ859" s="238"/>
      <c r="KR859" s="238" t="s">
        <v>24</v>
      </c>
      <c r="KS859" s="238"/>
      <c r="KT859" s="87" t="s">
        <v>24</v>
      </c>
      <c r="KU859" s="238"/>
      <c r="KV859" s="238" t="s">
        <v>24</v>
      </c>
      <c r="KW859" s="238"/>
      <c r="KX859" s="241" t="s">
        <v>24</v>
      </c>
      <c r="KY859" s="239" t="s">
        <v>24</v>
      </c>
      <c r="KZ859" s="87" t="s">
        <v>24</v>
      </c>
      <c r="LA859" s="89" t="s">
        <v>24</v>
      </c>
      <c r="LB859" s="35"/>
      <c r="LC859" s="27"/>
      <c r="LD859" s="46"/>
      <c r="LE859" s="44"/>
      <c r="LF859" s="44"/>
      <c r="LG859" s="44"/>
      <c r="LH859" s="44"/>
      <c r="LI859" s="44"/>
      <c r="LJ859" s="44"/>
      <c r="LK859" s="44"/>
      <c r="LL859" s="60"/>
      <c r="LM859" s="44"/>
      <c r="LN859" s="44"/>
      <c r="LO859" s="44"/>
      <c r="LP859" s="35"/>
      <c r="LQ859" s="27"/>
      <c r="LR859" s="46"/>
      <c r="LS859" s="247"/>
      <c r="LT859" s="44"/>
      <c r="LU859" s="44"/>
      <c r="LV859" s="44"/>
      <c r="LW859" s="44"/>
      <c r="LX859" s="44" t="s">
        <v>24</v>
      </c>
      <c r="LY859" s="44"/>
      <c r="LZ859" s="44"/>
      <c r="MA859" s="44"/>
      <c r="MB859" s="44" t="s">
        <v>24</v>
      </c>
      <c r="MC859" s="45" t="s">
        <v>24</v>
      </c>
      <c r="MD859" s="35"/>
      <c r="ME859" s="27"/>
      <c r="MF859" s="46"/>
      <c r="MG859" s="247"/>
      <c r="MH859" s="44"/>
      <c r="MI859" s="44"/>
      <c r="MJ859" s="44"/>
      <c r="MK859" s="44"/>
      <c r="ML859" s="44" t="s">
        <v>24</v>
      </c>
      <c r="MM859" s="44"/>
      <c r="MN859" s="44"/>
      <c r="MO859" s="44"/>
      <c r="MP859" s="44" t="s">
        <v>24</v>
      </c>
      <c r="MQ859" s="45" t="s">
        <v>24</v>
      </c>
      <c r="MR859" s="35"/>
      <c r="MS859" s="27"/>
      <c r="MT859" s="46"/>
      <c r="MU859" s="247"/>
      <c r="MV859" s="44"/>
      <c r="MW859" s="44"/>
      <c r="MX859" s="44"/>
      <c r="MY859" s="44"/>
      <c r="MZ859" s="44" t="s">
        <v>24</v>
      </c>
      <c r="NA859" s="44"/>
      <c r="NB859" s="44"/>
      <c r="NC859" s="44"/>
      <c r="ND859" s="44" t="s">
        <v>24</v>
      </c>
      <c r="NE859" s="45" t="s">
        <v>24</v>
      </c>
      <c r="NF859" s="35"/>
      <c r="NG859" s="27"/>
      <c r="NH859" s="46"/>
      <c r="NI859" s="247"/>
      <c r="NJ859" s="44"/>
      <c r="NK859" s="44"/>
      <c r="NL859" s="44"/>
      <c r="NM859" s="44"/>
      <c r="NN859" s="44" t="s">
        <v>24</v>
      </c>
      <c r="NO859" s="44"/>
      <c r="NP859" s="44"/>
      <c r="NQ859" s="44"/>
      <c r="NR859" s="44" t="s">
        <v>24</v>
      </c>
      <c r="NS859" s="45" t="s">
        <v>24</v>
      </c>
      <c r="NT859" s="35"/>
    </row>
    <row r="860" spans="1:384" x14ac:dyDescent="0.2">
      <c r="A860" s="38"/>
      <c r="B860" s="39"/>
      <c r="C860" s="40"/>
      <c r="D860" s="40"/>
      <c r="E860" s="40"/>
      <c r="F860" s="140"/>
      <c r="G860" s="140"/>
      <c r="H860" s="42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5"/>
      <c r="T860" s="35"/>
      <c r="U860" s="27"/>
      <c r="V860" s="46"/>
      <c r="W860" s="247"/>
      <c r="X860" s="44"/>
      <c r="Y860" s="44"/>
      <c r="Z860" s="44"/>
      <c r="AA860" s="44"/>
      <c r="AB860" s="44"/>
      <c r="AC860" s="44"/>
      <c r="AD860" s="44"/>
      <c r="AE860" s="44"/>
      <c r="AF860" s="44"/>
      <c r="AG860" s="45"/>
      <c r="AH860" s="35"/>
      <c r="AI860" s="27"/>
      <c r="AJ860" s="46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5"/>
      <c r="AV860" s="35"/>
      <c r="AW860" s="27"/>
      <c r="AX860" s="46"/>
      <c r="AY860" s="44"/>
      <c r="AZ860" s="44"/>
      <c r="BA860" s="44"/>
      <c r="BB860" s="44"/>
      <c r="BC860" s="44"/>
      <c r="BD860" s="44"/>
      <c r="BE860" s="44"/>
      <c r="BF860" s="44"/>
      <c r="BG860" s="44"/>
      <c r="BH860" s="44"/>
      <c r="BI860" s="45"/>
      <c r="BJ860" s="35"/>
      <c r="BK860" s="50"/>
      <c r="BL860" s="240"/>
      <c r="BM860" s="238"/>
      <c r="BN860" s="44" t="s">
        <v>24</v>
      </c>
      <c r="BO860" s="238"/>
      <c r="BP860" s="44" t="s">
        <v>24</v>
      </c>
      <c r="BQ860" s="238"/>
      <c r="BR860" s="44" t="s">
        <v>24</v>
      </c>
      <c r="BS860" s="238"/>
      <c r="BT860" s="60" t="s">
        <v>24</v>
      </c>
      <c r="BU860" s="247" t="s">
        <v>24</v>
      </c>
      <c r="BV860" s="44" t="s">
        <v>24</v>
      </c>
      <c r="BW860" s="45" t="s">
        <v>24</v>
      </c>
      <c r="BX860" s="35"/>
      <c r="BY860" s="27"/>
      <c r="BZ860" s="240"/>
      <c r="CA860" s="238"/>
      <c r="CB860" s="44" t="s">
        <v>24</v>
      </c>
      <c r="CC860" s="238"/>
      <c r="CD860" s="44" t="s">
        <v>24</v>
      </c>
      <c r="CE860" s="238"/>
      <c r="CF860" s="44" t="s">
        <v>24</v>
      </c>
      <c r="CG860" s="238"/>
      <c r="CH860" s="60" t="s">
        <v>24</v>
      </c>
      <c r="CI860" s="247" t="s">
        <v>24</v>
      </c>
      <c r="CJ860" s="44" t="s">
        <v>24</v>
      </c>
      <c r="CK860" s="45" t="s">
        <v>24</v>
      </c>
      <c r="CL860" s="35"/>
      <c r="CM860" s="27"/>
      <c r="CN860" s="240"/>
      <c r="CO860" s="238"/>
      <c r="CP860" s="44" t="s">
        <v>24</v>
      </c>
      <c r="CQ860" s="238"/>
      <c r="CR860" s="44" t="s">
        <v>24</v>
      </c>
      <c r="CS860" s="238"/>
      <c r="CT860" s="44" t="s">
        <v>24</v>
      </c>
      <c r="CU860" s="238"/>
      <c r="CV860" s="60" t="s">
        <v>24</v>
      </c>
      <c r="CW860" s="247" t="s">
        <v>24</v>
      </c>
      <c r="CX860" s="44" t="s">
        <v>24</v>
      </c>
      <c r="CY860" s="45" t="s">
        <v>24</v>
      </c>
      <c r="CZ860" s="35"/>
      <c r="DA860" s="58"/>
      <c r="DB860" s="240"/>
      <c r="DC860" s="238"/>
      <c r="DD860" s="44" t="s">
        <v>24</v>
      </c>
      <c r="DE860" s="238"/>
      <c r="DF860" s="44" t="s">
        <v>24</v>
      </c>
      <c r="DG860" s="238"/>
      <c r="DH860" s="44" t="s">
        <v>24</v>
      </c>
      <c r="DI860" s="238"/>
      <c r="DJ860" s="60" t="s">
        <v>24</v>
      </c>
      <c r="DK860" s="247" t="s">
        <v>24</v>
      </c>
      <c r="DL860" s="44" t="s">
        <v>24</v>
      </c>
      <c r="DM860" s="45" t="s">
        <v>24</v>
      </c>
      <c r="DN860" s="35"/>
      <c r="DO860" s="27"/>
      <c r="DP860" s="240"/>
      <c r="DQ860" s="238"/>
      <c r="DR860" s="44" t="s">
        <v>24</v>
      </c>
      <c r="DS860" s="238"/>
      <c r="DT860" s="44" t="s">
        <v>24</v>
      </c>
      <c r="DU860" s="238"/>
      <c r="DV860" s="44" t="s">
        <v>24</v>
      </c>
      <c r="DW860" s="238"/>
      <c r="DX860" s="60" t="s">
        <v>24</v>
      </c>
      <c r="DY860" s="247" t="s">
        <v>24</v>
      </c>
      <c r="DZ860" s="44" t="s">
        <v>24</v>
      </c>
      <c r="EA860" s="45" t="s">
        <v>24</v>
      </c>
      <c r="EB860" s="35"/>
      <c r="EC860" s="27"/>
      <c r="ED860" s="46"/>
      <c r="EE860" s="247"/>
      <c r="EF860" s="44"/>
      <c r="EG860" s="44"/>
      <c r="EH860" s="44"/>
      <c r="EI860" s="44"/>
      <c r="EJ860" s="44"/>
      <c r="EK860" s="44"/>
      <c r="EL860" s="44"/>
      <c r="EM860" s="44"/>
      <c r="EN860" s="44"/>
      <c r="EO860" s="45"/>
      <c r="EP860" s="35"/>
      <c r="EQ860" s="27"/>
      <c r="ER860" s="46"/>
      <c r="ES860" s="44"/>
      <c r="ET860" s="44"/>
      <c r="EU860" s="44"/>
      <c r="EV860" s="44"/>
      <c r="EW860" s="44"/>
      <c r="EX860" s="44"/>
      <c r="EY860" s="44"/>
      <c r="EZ860" s="44"/>
      <c r="FA860" s="44"/>
      <c r="FB860" s="44"/>
      <c r="FC860" s="45"/>
      <c r="FD860" s="35"/>
      <c r="HW860" s="181"/>
      <c r="IY860" s="33"/>
      <c r="IZ860" s="240"/>
      <c r="JA860" s="238"/>
      <c r="JB860" s="44" t="s">
        <v>24</v>
      </c>
      <c r="JC860" s="238"/>
      <c r="JD860" s="44" t="s">
        <v>24</v>
      </c>
      <c r="JE860" s="238"/>
      <c r="JF860" s="44" t="s">
        <v>24</v>
      </c>
      <c r="JG860" s="238"/>
      <c r="JH860" s="60" t="s">
        <v>24</v>
      </c>
      <c r="JI860" s="247" t="s">
        <v>24</v>
      </c>
      <c r="JJ860" s="44" t="s">
        <v>24</v>
      </c>
      <c r="JK860" s="45" t="s">
        <v>24</v>
      </c>
      <c r="JL860" s="35"/>
      <c r="JM860" s="27"/>
      <c r="JN860" s="240"/>
      <c r="JO860" s="238"/>
      <c r="JP860" s="44" t="s">
        <v>24</v>
      </c>
      <c r="JQ860" s="238"/>
      <c r="JR860" s="44" t="s">
        <v>24</v>
      </c>
      <c r="JS860" s="238"/>
      <c r="JT860" s="44" t="s">
        <v>24</v>
      </c>
      <c r="JU860" s="238"/>
      <c r="JV860" s="60" t="s">
        <v>24</v>
      </c>
      <c r="JW860" s="247" t="s">
        <v>24</v>
      </c>
      <c r="JX860" s="44" t="s">
        <v>24</v>
      </c>
      <c r="JY860" s="45" t="s">
        <v>24</v>
      </c>
      <c r="JZ860" s="35"/>
      <c r="KA860" s="245"/>
      <c r="KB860" s="240"/>
      <c r="KC860" s="238"/>
      <c r="KD860" s="44" t="s">
        <v>24</v>
      </c>
      <c r="KE860" s="238"/>
      <c r="KF860" s="44" t="s">
        <v>24</v>
      </c>
      <c r="KG860" s="238"/>
      <c r="KH860" s="44" t="s">
        <v>24</v>
      </c>
      <c r="KI860" s="238"/>
      <c r="KJ860" s="60" t="s">
        <v>24</v>
      </c>
      <c r="KK860" s="247" t="s">
        <v>24</v>
      </c>
      <c r="KL860" s="44" t="s">
        <v>24</v>
      </c>
      <c r="KM860" s="45" t="s">
        <v>24</v>
      </c>
      <c r="KN860" s="35"/>
      <c r="KO860" s="27"/>
      <c r="KP860" s="240"/>
      <c r="KQ860" s="238"/>
      <c r="KR860" s="44" t="s">
        <v>24</v>
      </c>
      <c r="KS860" s="238"/>
      <c r="KT860" s="44" t="s">
        <v>24</v>
      </c>
      <c r="KU860" s="238"/>
      <c r="KV860" s="44" t="s">
        <v>24</v>
      </c>
      <c r="KW860" s="238"/>
      <c r="KX860" s="60" t="s">
        <v>24</v>
      </c>
      <c r="KY860" s="247" t="s">
        <v>24</v>
      </c>
      <c r="KZ860" s="44" t="s">
        <v>24</v>
      </c>
      <c r="LA860" s="45" t="s">
        <v>24</v>
      </c>
      <c r="LB860" s="35"/>
      <c r="LC860" s="27"/>
      <c r="LD860" s="46"/>
      <c r="LE860" s="44"/>
      <c r="LF860" s="44"/>
      <c r="LG860" s="44"/>
      <c r="LH860" s="44"/>
      <c r="LI860" s="44"/>
      <c r="LJ860" s="44"/>
      <c r="LK860" s="44"/>
      <c r="LL860" s="60"/>
      <c r="LM860" s="44"/>
      <c r="LN860" s="44"/>
      <c r="LO860" s="44"/>
      <c r="LP860" s="35"/>
      <c r="LQ860" s="27"/>
      <c r="LR860" s="46"/>
      <c r="LS860" s="247"/>
      <c r="LT860" s="44"/>
      <c r="LU860" s="44"/>
      <c r="LV860" s="44"/>
      <c r="LW860" s="44"/>
      <c r="LX860" s="44"/>
      <c r="LY860" s="44"/>
      <c r="LZ860" s="44"/>
      <c r="MA860" s="44"/>
      <c r="MB860" s="44"/>
      <c r="MC860" s="45"/>
      <c r="MD860" s="35"/>
      <c r="ME860" s="27"/>
      <c r="MF860" s="46"/>
      <c r="MG860" s="247"/>
      <c r="MH860" s="44"/>
      <c r="MI860" s="44"/>
      <c r="MJ860" s="44"/>
      <c r="MK860" s="44"/>
      <c r="ML860" s="44"/>
      <c r="MM860" s="44"/>
      <c r="MN860" s="44"/>
      <c r="MO860" s="44"/>
      <c r="MP860" s="44"/>
      <c r="MQ860" s="45"/>
      <c r="MR860" s="35"/>
      <c r="MS860" s="27"/>
      <c r="MT860" s="46"/>
      <c r="MU860" s="247"/>
      <c r="MV860" s="44"/>
      <c r="MW860" s="44"/>
      <c r="MX860" s="44"/>
      <c r="MY860" s="44"/>
      <c r="MZ860" s="44"/>
      <c r="NA860" s="44"/>
      <c r="NB860" s="44"/>
      <c r="NC860" s="44"/>
      <c r="ND860" s="44"/>
      <c r="NE860" s="45"/>
      <c r="NF860" s="35"/>
      <c r="NG860" s="27"/>
      <c r="NH860" s="46"/>
      <c r="NI860" s="247"/>
      <c r="NJ860" s="44"/>
      <c r="NK860" s="44"/>
      <c r="NL860" s="44"/>
      <c r="NM860" s="44"/>
      <c r="NN860" s="44"/>
      <c r="NO860" s="44"/>
      <c r="NP860" s="44"/>
      <c r="NQ860" s="44"/>
      <c r="NR860" s="44"/>
      <c r="NS860" s="45"/>
      <c r="NT860" s="35"/>
    </row>
    <row r="861" spans="1:384" x14ac:dyDescent="0.2">
      <c r="A861" s="38"/>
      <c r="B861" s="39"/>
      <c r="C861" s="40"/>
      <c r="D861" s="40"/>
      <c r="E861" s="40"/>
      <c r="F861" s="140"/>
      <c r="G861" s="140"/>
      <c r="H861" s="42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5"/>
      <c r="T861" s="35"/>
      <c r="U861" s="27"/>
      <c r="V861" s="46"/>
      <c r="W861" s="247"/>
      <c r="X861" s="44"/>
      <c r="Y861" s="44"/>
      <c r="Z861" s="44"/>
      <c r="AA861" s="44"/>
      <c r="AB861" s="44"/>
      <c r="AC861" s="44"/>
      <c r="AD861" s="44"/>
      <c r="AE861" s="44"/>
      <c r="AF861" s="44"/>
      <c r="AG861" s="45"/>
      <c r="AH861" s="35"/>
      <c r="AI861" s="27"/>
      <c r="AJ861" s="46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5"/>
      <c r="AV861" s="35"/>
      <c r="AW861" s="27"/>
      <c r="AX861" s="46"/>
      <c r="AY861" s="44"/>
      <c r="AZ861" s="44"/>
      <c r="BA861" s="44"/>
      <c r="BB861" s="44"/>
      <c r="BC861" s="44"/>
      <c r="BD861" s="44"/>
      <c r="BE861" s="44"/>
      <c r="BF861" s="44"/>
      <c r="BG861" s="44"/>
      <c r="BH861" s="44"/>
      <c r="BI861" s="45"/>
      <c r="BJ861" s="35"/>
      <c r="BK861" s="50"/>
      <c r="BL861" s="240"/>
      <c r="BM861" s="238"/>
      <c r="BN861" s="44" t="s">
        <v>24</v>
      </c>
      <c r="BO861" s="238"/>
      <c r="BP861" s="44" t="s">
        <v>24</v>
      </c>
      <c r="BQ861" s="238"/>
      <c r="BR861" s="44" t="s">
        <v>24</v>
      </c>
      <c r="BS861" s="238"/>
      <c r="BT861" s="60" t="s">
        <v>24</v>
      </c>
      <c r="BU861" s="247" t="s">
        <v>24</v>
      </c>
      <c r="BV861" s="44" t="s">
        <v>24</v>
      </c>
      <c r="BW861" s="45" t="s">
        <v>24</v>
      </c>
      <c r="BX861" s="35"/>
      <c r="BY861" s="27"/>
      <c r="BZ861" s="240"/>
      <c r="CA861" s="238"/>
      <c r="CB861" s="44" t="s">
        <v>24</v>
      </c>
      <c r="CC861" s="238"/>
      <c r="CD861" s="44" t="s">
        <v>24</v>
      </c>
      <c r="CE861" s="238"/>
      <c r="CF861" s="44" t="s">
        <v>24</v>
      </c>
      <c r="CG861" s="238"/>
      <c r="CH861" s="60" t="s">
        <v>24</v>
      </c>
      <c r="CI861" s="247" t="s">
        <v>24</v>
      </c>
      <c r="CJ861" s="44" t="s">
        <v>24</v>
      </c>
      <c r="CK861" s="45" t="s">
        <v>24</v>
      </c>
      <c r="CL861" s="35"/>
      <c r="CM861" s="27"/>
      <c r="CN861" s="240"/>
      <c r="CO861" s="238"/>
      <c r="CP861" s="44" t="s">
        <v>24</v>
      </c>
      <c r="CQ861" s="238"/>
      <c r="CR861" s="44" t="s">
        <v>24</v>
      </c>
      <c r="CS861" s="238"/>
      <c r="CT861" s="44" t="s">
        <v>24</v>
      </c>
      <c r="CU861" s="238"/>
      <c r="CV861" s="60" t="s">
        <v>24</v>
      </c>
      <c r="CW861" s="247" t="s">
        <v>24</v>
      </c>
      <c r="CX861" s="44" t="s">
        <v>24</v>
      </c>
      <c r="CY861" s="45" t="s">
        <v>24</v>
      </c>
      <c r="CZ861" s="35"/>
      <c r="DA861" s="58"/>
      <c r="DB861" s="240"/>
      <c r="DC861" s="238"/>
      <c r="DD861" s="44" t="s">
        <v>24</v>
      </c>
      <c r="DE861" s="238"/>
      <c r="DF861" s="44" t="s">
        <v>24</v>
      </c>
      <c r="DG861" s="238"/>
      <c r="DH861" s="44" t="s">
        <v>24</v>
      </c>
      <c r="DI861" s="238"/>
      <c r="DJ861" s="60" t="s">
        <v>24</v>
      </c>
      <c r="DK861" s="247" t="s">
        <v>24</v>
      </c>
      <c r="DL861" s="44" t="s">
        <v>24</v>
      </c>
      <c r="DM861" s="45" t="s">
        <v>24</v>
      </c>
      <c r="DN861" s="35"/>
      <c r="DO861" s="27"/>
      <c r="DP861" s="240"/>
      <c r="DQ861" s="238"/>
      <c r="DR861" s="44" t="s">
        <v>24</v>
      </c>
      <c r="DS861" s="238"/>
      <c r="DT861" s="44" t="s">
        <v>24</v>
      </c>
      <c r="DU861" s="238"/>
      <c r="DV861" s="44" t="s">
        <v>24</v>
      </c>
      <c r="DW861" s="238"/>
      <c r="DX861" s="60" t="s">
        <v>24</v>
      </c>
      <c r="DY861" s="247" t="s">
        <v>24</v>
      </c>
      <c r="DZ861" s="44" t="s">
        <v>24</v>
      </c>
      <c r="EA861" s="45" t="s">
        <v>24</v>
      </c>
      <c r="EB861" s="35"/>
      <c r="EC861" s="27"/>
      <c r="ED861" s="46"/>
      <c r="EE861" s="247"/>
      <c r="EF861" s="44"/>
      <c r="EG861" s="44"/>
      <c r="EH861" s="44"/>
      <c r="EI861" s="44"/>
      <c r="EJ861" s="44"/>
      <c r="EK861" s="44"/>
      <c r="EL861" s="44"/>
      <c r="EM861" s="44"/>
      <c r="EN861" s="44"/>
      <c r="EO861" s="45"/>
      <c r="EP861" s="35"/>
      <c r="EQ861" s="27"/>
      <c r="ER861" s="46"/>
      <c r="ES861" s="44"/>
      <c r="ET861" s="44"/>
      <c r="EU861" s="44"/>
      <c r="EV861" s="44"/>
      <c r="EW861" s="44"/>
      <c r="EX861" s="44"/>
      <c r="EY861" s="44"/>
      <c r="EZ861" s="44"/>
      <c r="FA861" s="44"/>
      <c r="FB861" s="44"/>
      <c r="FC861" s="45"/>
      <c r="FD861" s="35"/>
      <c r="HW861" s="181"/>
      <c r="IY861" s="33"/>
      <c r="IZ861" s="240"/>
      <c r="JA861" s="238"/>
      <c r="JB861" s="44" t="s">
        <v>24</v>
      </c>
      <c r="JC861" s="238"/>
      <c r="JD861" s="44" t="s">
        <v>24</v>
      </c>
      <c r="JE861" s="238"/>
      <c r="JF861" s="44" t="s">
        <v>24</v>
      </c>
      <c r="JG861" s="238"/>
      <c r="JH861" s="60" t="s">
        <v>24</v>
      </c>
      <c r="JI861" s="247" t="s">
        <v>24</v>
      </c>
      <c r="JJ861" s="44" t="s">
        <v>24</v>
      </c>
      <c r="JK861" s="45" t="s">
        <v>24</v>
      </c>
      <c r="JL861" s="35"/>
      <c r="JM861" s="27"/>
      <c r="JN861" s="240"/>
      <c r="JO861" s="238"/>
      <c r="JP861" s="44" t="s">
        <v>24</v>
      </c>
      <c r="JQ861" s="238"/>
      <c r="JR861" s="44" t="s">
        <v>24</v>
      </c>
      <c r="JS861" s="238"/>
      <c r="JT861" s="44" t="s">
        <v>24</v>
      </c>
      <c r="JU861" s="238"/>
      <c r="JV861" s="60" t="s">
        <v>24</v>
      </c>
      <c r="JW861" s="247" t="s">
        <v>24</v>
      </c>
      <c r="JX861" s="44" t="s">
        <v>24</v>
      </c>
      <c r="JY861" s="45" t="s">
        <v>24</v>
      </c>
      <c r="JZ861" s="35"/>
      <c r="KA861" s="245"/>
      <c r="KB861" s="240"/>
      <c r="KC861" s="238"/>
      <c r="KD861" s="44" t="s">
        <v>24</v>
      </c>
      <c r="KE861" s="238"/>
      <c r="KF861" s="44" t="s">
        <v>24</v>
      </c>
      <c r="KG861" s="238"/>
      <c r="KH861" s="44" t="s">
        <v>24</v>
      </c>
      <c r="KI861" s="238"/>
      <c r="KJ861" s="60" t="s">
        <v>24</v>
      </c>
      <c r="KK861" s="247" t="s">
        <v>24</v>
      </c>
      <c r="KL861" s="44" t="s">
        <v>24</v>
      </c>
      <c r="KM861" s="45" t="s">
        <v>24</v>
      </c>
      <c r="KN861" s="35"/>
      <c r="KO861" s="27"/>
      <c r="KP861" s="240"/>
      <c r="KQ861" s="238"/>
      <c r="KR861" s="44" t="s">
        <v>24</v>
      </c>
      <c r="KS861" s="238"/>
      <c r="KT861" s="44" t="s">
        <v>24</v>
      </c>
      <c r="KU861" s="238"/>
      <c r="KV861" s="44" t="s">
        <v>24</v>
      </c>
      <c r="KW861" s="238"/>
      <c r="KX861" s="60" t="s">
        <v>24</v>
      </c>
      <c r="KY861" s="247" t="s">
        <v>24</v>
      </c>
      <c r="KZ861" s="44" t="s">
        <v>24</v>
      </c>
      <c r="LA861" s="45" t="s">
        <v>24</v>
      </c>
      <c r="LB861" s="35"/>
      <c r="LC861" s="27"/>
      <c r="LD861" s="46"/>
      <c r="LE861" s="44"/>
      <c r="LF861" s="44"/>
      <c r="LG861" s="44"/>
      <c r="LH861" s="44"/>
      <c r="LI861" s="44"/>
      <c r="LJ861" s="44"/>
      <c r="LK861" s="44"/>
      <c r="LL861" s="60"/>
      <c r="LM861" s="44"/>
      <c r="LN861" s="44"/>
      <c r="LO861" s="44"/>
      <c r="LP861" s="35"/>
      <c r="LQ861" s="27"/>
      <c r="LR861" s="46"/>
      <c r="LS861" s="247"/>
      <c r="LT861" s="44"/>
      <c r="LU861" s="44"/>
      <c r="LV861" s="44"/>
      <c r="LW861" s="44"/>
      <c r="LX861" s="44"/>
      <c r="LY861" s="44"/>
      <c r="LZ861" s="44"/>
      <c r="MA861" s="44"/>
      <c r="MB861" s="44"/>
      <c r="MC861" s="45"/>
      <c r="MD861" s="35"/>
      <c r="ME861" s="27"/>
      <c r="MF861" s="46"/>
      <c r="MG861" s="247"/>
      <c r="MH861" s="44"/>
      <c r="MI861" s="44"/>
      <c r="MJ861" s="44"/>
      <c r="MK861" s="44"/>
      <c r="ML861" s="44"/>
      <c r="MM861" s="44"/>
      <c r="MN861" s="44"/>
      <c r="MO861" s="44"/>
      <c r="MP861" s="44"/>
      <c r="MQ861" s="45"/>
      <c r="MR861" s="35"/>
      <c r="MS861" s="27"/>
      <c r="MT861" s="46"/>
      <c r="MU861" s="247"/>
      <c r="MV861" s="44"/>
      <c r="MW861" s="44"/>
      <c r="MX861" s="44"/>
      <c r="MY861" s="44"/>
      <c r="MZ861" s="44"/>
      <c r="NA861" s="44"/>
      <c r="NB861" s="44"/>
      <c r="NC861" s="44"/>
      <c r="ND861" s="44"/>
      <c r="NE861" s="45"/>
      <c r="NF861" s="35"/>
      <c r="NG861" s="27"/>
      <c r="NH861" s="46"/>
      <c r="NI861" s="247"/>
      <c r="NJ861" s="44"/>
      <c r="NK861" s="44"/>
      <c r="NL861" s="44"/>
      <c r="NM861" s="44"/>
      <c r="NN861" s="44"/>
      <c r="NO861" s="44"/>
      <c r="NP861" s="44"/>
      <c r="NQ861" s="44"/>
      <c r="NR861" s="44"/>
      <c r="NS861" s="45"/>
      <c r="NT861" s="35"/>
    </row>
    <row r="862" spans="1:384" ht="15.75" thickBot="1" x14ac:dyDescent="0.25">
      <c r="A862" s="38"/>
      <c r="B862" s="39"/>
      <c r="C862" s="40"/>
      <c r="D862" s="40"/>
      <c r="E862" s="40"/>
      <c r="F862" s="140"/>
      <c r="G862" s="140"/>
      <c r="H862" s="42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5"/>
      <c r="T862" s="35"/>
      <c r="U862" s="27"/>
      <c r="V862" s="46"/>
      <c r="W862" s="247"/>
      <c r="X862" s="44"/>
      <c r="Y862" s="44"/>
      <c r="Z862" s="44"/>
      <c r="AA862" s="44"/>
      <c r="AB862" s="44"/>
      <c r="AC862" s="44"/>
      <c r="AD862" s="44"/>
      <c r="AE862" s="44"/>
      <c r="AF862" s="44"/>
      <c r="AG862" s="45"/>
      <c r="AH862" s="35"/>
      <c r="AI862" s="27"/>
      <c r="AJ862" s="46"/>
      <c r="AK862" s="44"/>
      <c r="AL862" s="44"/>
      <c r="AM862" s="44"/>
      <c r="AN862" s="44"/>
      <c r="AO862" s="44"/>
      <c r="AP862" s="44"/>
      <c r="AQ862" s="44"/>
      <c r="AR862" s="44"/>
      <c r="AS862" s="44"/>
      <c r="AT862" s="44"/>
      <c r="AU862" s="45"/>
      <c r="AV862" s="35"/>
      <c r="AW862" s="27"/>
      <c r="AX862" s="46"/>
      <c r="AY862" s="44"/>
      <c r="AZ862" s="44"/>
      <c r="BA862" s="44"/>
      <c r="BB862" s="44"/>
      <c r="BC862" s="44"/>
      <c r="BD862" s="44"/>
      <c r="BE862" s="44"/>
      <c r="BF862" s="44"/>
      <c r="BG862" s="44"/>
      <c r="BH862" s="44"/>
      <c r="BI862" s="45"/>
      <c r="BJ862" s="35"/>
      <c r="BK862" s="50"/>
      <c r="BL862" s="240"/>
      <c r="BM862" s="238"/>
      <c r="BN862" s="44" t="s">
        <v>24</v>
      </c>
      <c r="BO862" s="44"/>
      <c r="BP862" s="44" t="s">
        <v>24</v>
      </c>
      <c r="BQ862" s="44"/>
      <c r="BR862" s="44" t="s">
        <v>24</v>
      </c>
      <c r="BS862" s="238"/>
      <c r="BT862" s="77" t="s">
        <v>24</v>
      </c>
      <c r="BU862" s="251" t="s">
        <v>24</v>
      </c>
      <c r="BV862" s="75" t="s">
        <v>24</v>
      </c>
      <c r="BW862" s="79" t="s">
        <v>24</v>
      </c>
      <c r="BX862" s="35"/>
      <c r="BY862" s="27"/>
      <c r="BZ862" s="240"/>
      <c r="CA862" s="238"/>
      <c r="CB862" s="44" t="s">
        <v>24</v>
      </c>
      <c r="CC862" s="44"/>
      <c r="CD862" s="44" t="s">
        <v>24</v>
      </c>
      <c r="CE862" s="44"/>
      <c r="CF862" s="44" t="s">
        <v>24</v>
      </c>
      <c r="CG862" s="238"/>
      <c r="CH862" s="77" t="s">
        <v>24</v>
      </c>
      <c r="CI862" s="251" t="s">
        <v>24</v>
      </c>
      <c r="CJ862" s="75" t="s">
        <v>24</v>
      </c>
      <c r="CK862" s="79" t="s">
        <v>24</v>
      </c>
      <c r="CL862" s="35"/>
      <c r="CM862" s="27"/>
      <c r="CN862" s="240"/>
      <c r="CO862" s="238"/>
      <c r="CP862" s="44" t="s">
        <v>24</v>
      </c>
      <c r="CQ862" s="44"/>
      <c r="CR862" s="44" t="s">
        <v>24</v>
      </c>
      <c r="CS862" s="44"/>
      <c r="CT862" s="44" t="s">
        <v>24</v>
      </c>
      <c r="CU862" s="238"/>
      <c r="CV862" s="77" t="s">
        <v>24</v>
      </c>
      <c r="CW862" s="251" t="s">
        <v>24</v>
      </c>
      <c r="CX862" s="75" t="s">
        <v>24</v>
      </c>
      <c r="CY862" s="79" t="s">
        <v>24</v>
      </c>
      <c r="CZ862" s="35"/>
      <c r="DA862" s="58"/>
      <c r="DB862" s="240"/>
      <c r="DC862" s="238"/>
      <c r="DD862" s="44" t="s">
        <v>24</v>
      </c>
      <c r="DE862" s="44"/>
      <c r="DF862" s="44" t="s">
        <v>24</v>
      </c>
      <c r="DG862" s="44"/>
      <c r="DH862" s="44" t="s">
        <v>24</v>
      </c>
      <c r="DI862" s="238"/>
      <c r="DJ862" s="77" t="s">
        <v>24</v>
      </c>
      <c r="DK862" s="251" t="s">
        <v>24</v>
      </c>
      <c r="DL862" s="75" t="s">
        <v>24</v>
      </c>
      <c r="DM862" s="79" t="s">
        <v>24</v>
      </c>
      <c r="DN862" s="35"/>
      <c r="DO862" s="27"/>
      <c r="DP862" s="240"/>
      <c r="DQ862" s="238"/>
      <c r="DR862" s="44" t="s">
        <v>24</v>
      </c>
      <c r="DS862" s="44"/>
      <c r="DT862" s="44" t="s">
        <v>24</v>
      </c>
      <c r="DU862" s="44"/>
      <c r="DV862" s="44" t="s">
        <v>24</v>
      </c>
      <c r="DW862" s="238"/>
      <c r="DX862" s="77" t="s">
        <v>24</v>
      </c>
      <c r="DY862" s="251" t="s">
        <v>24</v>
      </c>
      <c r="DZ862" s="75" t="s">
        <v>24</v>
      </c>
      <c r="EA862" s="79" t="s">
        <v>24</v>
      </c>
      <c r="EB862" s="35"/>
      <c r="EC862" s="27"/>
      <c r="ED862" s="46"/>
      <c r="EE862" s="247"/>
      <c r="EF862" s="44"/>
      <c r="EG862" s="44"/>
      <c r="EH862" s="44"/>
      <c r="EI862" s="44"/>
      <c r="EJ862" s="44"/>
      <c r="EK862" s="44"/>
      <c r="EL862" s="44"/>
      <c r="EM862" s="44"/>
      <c r="EN862" s="44"/>
      <c r="EO862" s="45"/>
      <c r="EP862" s="35"/>
      <c r="EQ862" s="27"/>
      <c r="ER862" s="46"/>
      <c r="ES862" s="44"/>
      <c r="ET862" s="44"/>
      <c r="EU862" s="44"/>
      <c r="EV862" s="44"/>
      <c r="EW862" s="44"/>
      <c r="EX862" s="44"/>
      <c r="EY862" s="44"/>
      <c r="EZ862" s="44"/>
      <c r="FA862" s="44"/>
      <c r="FB862" s="44"/>
      <c r="FC862" s="45"/>
      <c r="FD862" s="35"/>
      <c r="HW862" s="181"/>
      <c r="IY862" s="33"/>
      <c r="IZ862" s="240"/>
      <c r="JA862" s="238"/>
      <c r="JB862" s="44" t="s">
        <v>24</v>
      </c>
      <c r="JC862" s="44"/>
      <c r="JD862" s="44" t="s">
        <v>24</v>
      </c>
      <c r="JE862" s="44"/>
      <c r="JF862" s="44" t="s">
        <v>24</v>
      </c>
      <c r="JG862" s="238"/>
      <c r="JH862" s="77" t="s">
        <v>24</v>
      </c>
      <c r="JI862" s="251" t="s">
        <v>24</v>
      </c>
      <c r="JJ862" s="75" t="s">
        <v>24</v>
      </c>
      <c r="JK862" s="79" t="s">
        <v>24</v>
      </c>
      <c r="JL862" s="35"/>
      <c r="JM862" s="27"/>
      <c r="JN862" s="240"/>
      <c r="JO862" s="238"/>
      <c r="JP862" s="44" t="s">
        <v>24</v>
      </c>
      <c r="JQ862" s="44"/>
      <c r="JR862" s="44" t="s">
        <v>24</v>
      </c>
      <c r="JS862" s="44"/>
      <c r="JT862" s="44" t="s">
        <v>24</v>
      </c>
      <c r="JU862" s="238"/>
      <c r="JV862" s="77" t="s">
        <v>24</v>
      </c>
      <c r="JW862" s="251" t="s">
        <v>24</v>
      </c>
      <c r="JX862" s="75" t="s">
        <v>24</v>
      </c>
      <c r="JY862" s="79" t="s">
        <v>24</v>
      </c>
      <c r="JZ862" s="35"/>
      <c r="KA862" s="245"/>
      <c r="KB862" s="240"/>
      <c r="KC862" s="238"/>
      <c r="KD862" s="44" t="s">
        <v>24</v>
      </c>
      <c r="KE862" s="44"/>
      <c r="KF862" s="44" t="s">
        <v>24</v>
      </c>
      <c r="KG862" s="44"/>
      <c r="KH862" s="44" t="s">
        <v>24</v>
      </c>
      <c r="KI862" s="238"/>
      <c r="KJ862" s="77" t="s">
        <v>24</v>
      </c>
      <c r="KK862" s="251" t="s">
        <v>24</v>
      </c>
      <c r="KL862" s="75" t="s">
        <v>24</v>
      </c>
      <c r="KM862" s="79" t="s">
        <v>24</v>
      </c>
      <c r="KN862" s="35"/>
      <c r="KO862" s="27"/>
      <c r="KP862" s="240"/>
      <c r="KQ862" s="238"/>
      <c r="KR862" s="44" t="s">
        <v>24</v>
      </c>
      <c r="KS862" s="44"/>
      <c r="KT862" s="44" t="s">
        <v>24</v>
      </c>
      <c r="KU862" s="44"/>
      <c r="KV862" s="44" t="s">
        <v>24</v>
      </c>
      <c r="KW862" s="238"/>
      <c r="KX862" s="77" t="s">
        <v>24</v>
      </c>
      <c r="KY862" s="251" t="s">
        <v>24</v>
      </c>
      <c r="KZ862" s="75" t="s">
        <v>24</v>
      </c>
      <c r="LA862" s="79" t="s">
        <v>24</v>
      </c>
      <c r="LB862" s="35"/>
      <c r="LC862" s="27"/>
      <c r="LD862" s="46"/>
      <c r="LE862" s="44"/>
      <c r="LF862" s="44"/>
      <c r="LG862" s="44"/>
      <c r="LH862" s="44"/>
      <c r="LI862" s="44"/>
      <c r="LJ862" s="44"/>
      <c r="LK862" s="44"/>
      <c r="LL862" s="60"/>
      <c r="LM862" s="44"/>
      <c r="LN862" s="44"/>
      <c r="LO862" s="44"/>
      <c r="LP862" s="35"/>
      <c r="LQ862" s="27"/>
      <c r="LR862" s="46"/>
      <c r="LS862" s="247"/>
      <c r="LT862" s="44"/>
      <c r="LU862" s="44"/>
      <c r="LV862" s="44"/>
      <c r="LW862" s="44"/>
      <c r="LX862" s="44"/>
      <c r="LY862" s="44"/>
      <c r="LZ862" s="44"/>
      <c r="MA862" s="44"/>
      <c r="MB862" s="44"/>
      <c r="MC862" s="45"/>
      <c r="MD862" s="35"/>
      <c r="ME862" s="27"/>
      <c r="MF862" s="46"/>
      <c r="MG862" s="247"/>
      <c r="MH862" s="44"/>
      <c r="MI862" s="44"/>
      <c r="MJ862" s="44"/>
      <c r="MK862" s="44"/>
      <c r="ML862" s="44"/>
      <c r="MM862" s="44"/>
      <c r="MN862" s="44"/>
      <c r="MO862" s="44"/>
      <c r="MP862" s="44"/>
      <c r="MQ862" s="45"/>
      <c r="MR862" s="35"/>
      <c r="MS862" s="27"/>
      <c r="MT862" s="46"/>
      <c r="MU862" s="247"/>
      <c r="MV862" s="44"/>
      <c r="MW862" s="44"/>
      <c r="MX862" s="44"/>
      <c r="MY862" s="44"/>
      <c r="MZ862" s="44"/>
      <c r="NA862" s="44"/>
      <c r="NB862" s="44"/>
      <c r="NC862" s="44"/>
      <c r="ND862" s="44"/>
      <c r="NE862" s="45"/>
      <c r="NF862" s="35"/>
      <c r="NG862" s="27"/>
      <c r="NH862" s="46"/>
      <c r="NI862" s="247"/>
      <c r="NJ862" s="44"/>
      <c r="NK862" s="44"/>
      <c r="NL862" s="44"/>
      <c r="NM862" s="44"/>
      <c r="NN862" s="44"/>
      <c r="NO862" s="44"/>
      <c r="NP862" s="44"/>
      <c r="NQ862" s="44"/>
      <c r="NR862" s="44"/>
      <c r="NS862" s="45"/>
      <c r="NT862" s="35"/>
    </row>
    <row r="863" spans="1:384" ht="15.75" thickTop="1" x14ac:dyDescent="0.2">
      <c r="A863" s="110" t="s">
        <v>741</v>
      </c>
      <c r="B863" s="39"/>
      <c r="C863" s="40"/>
      <c r="D863" s="40"/>
      <c r="E863" s="40"/>
      <c r="F863" s="140"/>
      <c r="G863" s="140"/>
      <c r="H863" s="42"/>
      <c r="I863" s="23" t="s">
        <v>29</v>
      </c>
      <c r="J863" s="44">
        <v>51900</v>
      </c>
      <c r="K863" s="44"/>
      <c r="L863" s="44">
        <v>71</v>
      </c>
      <c r="M863" s="23" t="s">
        <v>30</v>
      </c>
      <c r="N863" s="44">
        <v>75</v>
      </c>
      <c r="O863" s="44">
        <v>0</v>
      </c>
      <c r="P863" s="44"/>
      <c r="Q863" s="44"/>
      <c r="R863" s="44"/>
      <c r="S863" s="44"/>
      <c r="T863" s="35"/>
      <c r="U863" s="27"/>
      <c r="V863" s="46"/>
      <c r="W863" s="257" t="s">
        <v>29</v>
      </c>
      <c r="X863" s="44">
        <v>154100</v>
      </c>
      <c r="Y863" s="44"/>
      <c r="Z863" s="44">
        <v>60</v>
      </c>
      <c r="AA863" s="23" t="s">
        <v>30</v>
      </c>
      <c r="AB863" s="44">
        <v>68</v>
      </c>
      <c r="AC863" s="44">
        <v>0</v>
      </c>
      <c r="AD863" s="44"/>
      <c r="AE863" s="44"/>
      <c r="AF863" s="44"/>
      <c r="AG863" s="44"/>
      <c r="AH863" s="35"/>
      <c r="AI863" s="27"/>
      <c r="AJ863" s="46"/>
      <c r="AK863" s="23" t="s">
        <v>29</v>
      </c>
      <c r="AL863" s="44">
        <v>94000</v>
      </c>
      <c r="AM863" s="44"/>
      <c r="AN863" s="44">
        <v>13</v>
      </c>
      <c r="AO863" s="23" t="s">
        <v>30</v>
      </c>
      <c r="AP863" s="44">
        <v>13</v>
      </c>
      <c r="AQ863" s="44"/>
      <c r="AR863" s="44"/>
      <c r="AS863" s="44"/>
      <c r="AT863" s="44"/>
      <c r="AU863" s="44"/>
      <c r="AV863" s="35"/>
      <c r="AW863" s="27"/>
      <c r="AX863" s="46"/>
      <c r="AY863" s="23" t="s">
        <v>29</v>
      </c>
      <c r="AZ863" s="44">
        <v>66600</v>
      </c>
      <c r="BA863" s="44"/>
      <c r="BB863" s="44">
        <v>47</v>
      </c>
      <c r="BC863" s="23" t="s">
        <v>30</v>
      </c>
      <c r="BD863" s="44">
        <v>83</v>
      </c>
      <c r="BE863" s="44"/>
      <c r="BF863" s="44"/>
      <c r="BG863" s="44"/>
      <c r="BH863" s="44"/>
      <c r="BI863" s="44"/>
      <c r="BJ863" s="35"/>
      <c r="BK863" s="50"/>
      <c r="BL863" s="46"/>
      <c r="BM863" s="23" t="s">
        <v>29</v>
      </c>
      <c r="BN863" s="238">
        <v>194400</v>
      </c>
      <c r="BO863" s="238"/>
      <c r="BP863" s="238">
        <v>126</v>
      </c>
      <c r="BQ863" s="258" t="s">
        <v>30</v>
      </c>
      <c r="BR863" s="238">
        <v>209</v>
      </c>
      <c r="BS863" s="44"/>
      <c r="BT863" s="326" t="s">
        <v>31</v>
      </c>
      <c r="BU863" s="326"/>
      <c r="BV863" s="44">
        <v>72886</v>
      </c>
      <c r="BW863" s="113"/>
      <c r="BX863" s="35"/>
      <c r="BY863" s="27"/>
      <c r="BZ863" s="46"/>
      <c r="CA863" s="23" t="s">
        <v>29</v>
      </c>
      <c r="CB863" s="238">
        <v>205200</v>
      </c>
      <c r="CC863" s="238"/>
      <c r="CD863" s="238">
        <v>109</v>
      </c>
      <c r="CE863" s="23" t="s">
        <v>30</v>
      </c>
      <c r="CF863" s="44">
        <v>131</v>
      </c>
      <c r="CG863" s="44"/>
      <c r="CH863" s="326" t="s">
        <v>31</v>
      </c>
      <c r="CI863" s="326"/>
      <c r="CJ863" s="44">
        <v>43410</v>
      </c>
      <c r="CK863" s="44"/>
      <c r="CL863" s="35"/>
      <c r="CM863" s="27"/>
      <c r="CN863" s="46"/>
      <c r="CO863" s="23" t="s">
        <v>29</v>
      </c>
      <c r="CP863" s="238">
        <v>154400</v>
      </c>
      <c r="CQ863" s="238"/>
      <c r="CR863" s="238">
        <v>153</v>
      </c>
      <c r="CS863" s="23" t="s">
        <v>30</v>
      </c>
      <c r="CT863" s="44">
        <v>210</v>
      </c>
      <c r="CU863" s="44"/>
      <c r="CV863" s="326" t="s">
        <v>31</v>
      </c>
      <c r="CW863" s="326"/>
      <c r="CX863" s="44">
        <v>49524</v>
      </c>
      <c r="CY863" s="44"/>
      <c r="CZ863" s="35"/>
      <c r="DA863" s="58"/>
      <c r="DB863" s="46"/>
      <c r="DC863" s="23" t="s">
        <v>29</v>
      </c>
      <c r="DD863" s="238">
        <v>141900</v>
      </c>
      <c r="DE863" s="238"/>
      <c r="DF863" s="238">
        <v>68</v>
      </c>
      <c r="DG863" s="258" t="s">
        <v>30</v>
      </c>
      <c r="DH863" s="238">
        <v>91</v>
      </c>
      <c r="DI863" s="44"/>
      <c r="DJ863" s="336" t="s">
        <v>31</v>
      </c>
      <c r="DK863" s="336"/>
      <c r="DL863" s="44">
        <v>23024</v>
      </c>
      <c r="DM863" s="113"/>
      <c r="DN863" s="35"/>
      <c r="DO863" s="27"/>
      <c r="DP863" s="46"/>
      <c r="DQ863" s="23" t="s">
        <v>29</v>
      </c>
      <c r="DR863" s="238">
        <v>139900</v>
      </c>
      <c r="DS863" s="238"/>
      <c r="DT863" s="238">
        <v>111</v>
      </c>
      <c r="DU863" s="258" t="s">
        <v>30</v>
      </c>
      <c r="DV863" s="238">
        <v>148</v>
      </c>
      <c r="DW863" s="44"/>
      <c r="DX863" s="336" t="s">
        <v>31</v>
      </c>
      <c r="DY863" s="336"/>
      <c r="DZ863" s="44">
        <v>71445</v>
      </c>
      <c r="EA863" s="113"/>
      <c r="EB863" s="35"/>
      <c r="EC863" s="27"/>
      <c r="ED863" s="46"/>
      <c r="EE863" s="257" t="s">
        <v>29</v>
      </c>
      <c r="EF863" s="44">
        <v>79700</v>
      </c>
      <c r="EG863" s="44"/>
      <c r="EH863" s="44">
        <v>33</v>
      </c>
      <c r="EI863" s="23" t="s">
        <v>30</v>
      </c>
      <c r="EJ863" s="44">
        <v>35</v>
      </c>
      <c r="EK863" s="44">
        <v>0</v>
      </c>
      <c r="EL863" s="44"/>
      <c r="EM863" s="44"/>
      <c r="EN863" s="44"/>
      <c r="EO863" s="44"/>
      <c r="EP863" s="35"/>
      <c r="EQ863" s="27"/>
      <c r="ER863" s="46"/>
      <c r="ES863" s="23" t="s">
        <v>29</v>
      </c>
      <c r="ET863" s="44">
        <v>70200</v>
      </c>
      <c r="EU863" s="44"/>
      <c r="EV863" s="44">
        <v>28</v>
      </c>
      <c r="EW863" s="23" t="s">
        <v>30</v>
      </c>
      <c r="EX863" s="44">
        <v>31</v>
      </c>
      <c r="EY863" s="44"/>
      <c r="EZ863" s="44"/>
      <c r="FA863" s="44"/>
      <c r="FB863" s="44"/>
      <c r="FC863" s="44"/>
      <c r="FD863" s="35"/>
      <c r="HW863" s="181"/>
      <c r="IY863" s="33"/>
      <c r="IZ863" s="46"/>
      <c r="JA863" s="23" t="s">
        <v>29</v>
      </c>
      <c r="JB863" s="238">
        <v>154500</v>
      </c>
      <c r="JC863" s="238"/>
      <c r="JD863" s="238">
        <v>49</v>
      </c>
      <c r="JE863" s="23" t="s">
        <v>30</v>
      </c>
      <c r="JF863" s="44">
        <v>53</v>
      </c>
      <c r="JG863" s="44"/>
      <c r="JH863" s="326" t="s">
        <v>31</v>
      </c>
      <c r="JI863" s="326"/>
      <c r="JJ863" s="44">
        <v>40599</v>
      </c>
      <c r="JK863" s="44"/>
      <c r="JL863" s="35"/>
      <c r="JM863" s="27"/>
      <c r="JN863" s="46"/>
      <c r="JO863" s="23" t="s">
        <v>29</v>
      </c>
      <c r="JP863" s="238">
        <v>206900</v>
      </c>
      <c r="JQ863" s="238"/>
      <c r="JR863" s="238">
        <v>51</v>
      </c>
      <c r="JS863" s="23" t="s">
        <v>30</v>
      </c>
      <c r="JT863" s="44">
        <v>66</v>
      </c>
      <c r="JU863" s="44"/>
      <c r="JV863" s="326" t="s">
        <v>31</v>
      </c>
      <c r="JW863" s="326"/>
      <c r="JX863" s="44">
        <v>45384</v>
      </c>
      <c r="JY863" s="44"/>
      <c r="JZ863" s="35"/>
      <c r="KA863" s="245"/>
      <c r="KB863" s="46"/>
      <c r="KC863" s="23" t="s">
        <v>29</v>
      </c>
      <c r="KD863" s="238">
        <v>158100</v>
      </c>
      <c r="KE863" s="238"/>
      <c r="KF863" s="238">
        <v>132</v>
      </c>
      <c r="KG863" s="23" t="s">
        <v>30</v>
      </c>
      <c r="KH863" s="44">
        <v>238</v>
      </c>
      <c r="KI863" s="44"/>
      <c r="KJ863" s="326" t="s">
        <v>31</v>
      </c>
      <c r="KK863" s="326"/>
      <c r="KL863" s="44">
        <v>52898</v>
      </c>
      <c r="KM863" s="44"/>
      <c r="KN863" s="35"/>
      <c r="KO863" s="27"/>
      <c r="KP863" s="46"/>
      <c r="KQ863" s="23" t="s">
        <v>29</v>
      </c>
      <c r="KR863" s="238">
        <v>143700</v>
      </c>
      <c r="KS863" s="238"/>
      <c r="KT863" s="238">
        <v>86</v>
      </c>
      <c r="KU863" s="23" t="s">
        <v>30</v>
      </c>
      <c r="KV863" s="44">
        <v>85</v>
      </c>
      <c r="KW863" s="44"/>
      <c r="KX863" s="326" t="s">
        <v>31</v>
      </c>
      <c r="KY863" s="326"/>
      <c r="KZ863" s="44">
        <v>35076</v>
      </c>
      <c r="LA863" s="44"/>
      <c r="LB863" s="35"/>
      <c r="LC863" s="27"/>
      <c r="LD863" s="46"/>
      <c r="LE863" s="44"/>
      <c r="LF863" s="44"/>
      <c r="LG863" s="44"/>
      <c r="LH863" s="44"/>
      <c r="LI863" s="44"/>
      <c r="LJ863" s="44"/>
      <c r="LK863" s="44"/>
      <c r="LL863" s="60"/>
      <c r="LM863" s="44"/>
      <c r="LN863" s="44"/>
      <c r="LO863" s="44"/>
      <c r="LP863" s="35"/>
      <c r="LQ863" s="27"/>
      <c r="LR863" s="46"/>
      <c r="LS863" s="257" t="s">
        <v>29</v>
      </c>
      <c r="LT863" s="44">
        <v>86800</v>
      </c>
      <c r="LU863" s="44"/>
      <c r="LV863" s="44">
        <v>80</v>
      </c>
      <c r="LW863" s="23" t="s">
        <v>30</v>
      </c>
      <c r="LX863" s="44">
        <v>88</v>
      </c>
      <c r="LY863" s="44">
        <v>0</v>
      </c>
      <c r="LZ863" s="44"/>
      <c r="MA863" s="44"/>
      <c r="MB863" s="44"/>
      <c r="MC863" s="44"/>
      <c r="MD863" s="35"/>
      <c r="ME863" s="27"/>
      <c r="MF863" s="46"/>
      <c r="MG863" s="257" t="s">
        <v>29</v>
      </c>
      <c r="MH863" s="44">
        <v>52800</v>
      </c>
      <c r="MI863" s="44"/>
      <c r="MJ863" s="44">
        <v>45</v>
      </c>
      <c r="MK863" s="23" t="s">
        <v>30</v>
      </c>
      <c r="ML863" s="44">
        <v>42</v>
      </c>
      <c r="MM863" s="44">
        <v>0</v>
      </c>
      <c r="MN863" s="44"/>
      <c r="MO863" s="44"/>
      <c r="MP863" s="44"/>
      <c r="MQ863" s="44"/>
      <c r="MR863" s="35"/>
      <c r="MS863" s="27"/>
      <c r="MT863" s="46"/>
      <c r="MU863" s="257" t="s">
        <v>29</v>
      </c>
      <c r="MV863" s="44">
        <v>87300</v>
      </c>
      <c r="MW863" s="44"/>
      <c r="MX863" s="44">
        <v>60</v>
      </c>
      <c r="MY863" s="23" t="s">
        <v>30</v>
      </c>
      <c r="MZ863" s="44">
        <v>63</v>
      </c>
      <c r="NA863" s="44">
        <v>0</v>
      </c>
      <c r="NB863" s="44"/>
      <c r="NC863" s="44"/>
      <c r="ND863" s="44"/>
      <c r="NE863" s="44"/>
      <c r="NF863" s="35"/>
      <c r="NG863" s="27"/>
      <c r="NH863" s="46"/>
      <c r="NI863" s="257" t="s">
        <v>29</v>
      </c>
      <c r="NJ863" s="44">
        <v>105600</v>
      </c>
      <c r="NK863" s="44"/>
      <c r="NL863" s="44">
        <v>13</v>
      </c>
      <c r="NM863" s="23" t="s">
        <v>30</v>
      </c>
      <c r="NN863" s="44">
        <v>14</v>
      </c>
      <c r="NO863" s="44">
        <v>0</v>
      </c>
      <c r="NP863" s="44"/>
      <c r="NQ863" s="44"/>
      <c r="NR863" s="44"/>
      <c r="NS863" s="44"/>
      <c r="NT863" s="35"/>
    </row>
    <row r="864" spans="1:384" x14ac:dyDescent="0.2">
      <c r="A864" s="114">
        <v>28</v>
      </c>
      <c r="B864" s="39"/>
      <c r="C864" s="40"/>
      <c r="D864" s="40"/>
      <c r="E864" s="40"/>
      <c r="F864" s="140"/>
      <c r="G864" s="140"/>
      <c r="H864" s="42"/>
      <c r="I864" s="23" t="s">
        <v>32</v>
      </c>
      <c r="J864" s="44">
        <v>1853.5714285714287</v>
      </c>
      <c r="K864" s="44">
        <v>51900</v>
      </c>
      <c r="L864" s="44"/>
      <c r="M864" s="23"/>
      <c r="N864" s="44"/>
      <c r="O864" s="44"/>
      <c r="P864" s="44"/>
      <c r="Q864" s="44"/>
      <c r="R864" s="44"/>
      <c r="S864" s="44"/>
      <c r="T864" s="35"/>
      <c r="U864" s="27"/>
      <c r="V864" s="46"/>
      <c r="W864" s="257" t="s">
        <v>32</v>
      </c>
      <c r="X864" s="44">
        <v>5503.5714285714284</v>
      </c>
      <c r="Y864" s="44">
        <v>154100</v>
      </c>
      <c r="Z864" s="44"/>
      <c r="AA864" s="23"/>
      <c r="AB864" s="44"/>
      <c r="AC864" s="44"/>
      <c r="AD864" s="44"/>
      <c r="AE864" s="44"/>
      <c r="AF864" s="44"/>
      <c r="AG864" s="44"/>
      <c r="AH864" s="35"/>
      <c r="AI864" s="27"/>
      <c r="AJ864" s="46"/>
      <c r="AK864" s="23" t="s">
        <v>32</v>
      </c>
      <c r="AL864" s="44">
        <v>3357.1428571428573</v>
      </c>
      <c r="AM864" s="44">
        <v>94000</v>
      </c>
      <c r="AN864" s="44"/>
      <c r="AO864" s="23"/>
      <c r="AP864" s="44"/>
      <c r="AQ864" s="44"/>
      <c r="AR864" s="44"/>
      <c r="AS864" s="44"/>
      <c r="AT864" s="44"/>
      <c r="AU864" s="44"/>
      <c r="AV864" s="35"/>
      <c r="AW864" s="27"/>
      <c r="AX864" s="46"/>
      <c r="AY864" s="23" t="s">
        <v>32</v>
      </c>
      <c r="AZ864" s="44">
        <v>2378.5714285714284</v>
      </c>
      <c r="BA864" s="44">
        <v>66600</v>
      </c>
      <c r="BB864" s="44"/>
      <c r="BC864" s="23"/>
      <c r="BD864" s="44"/>
      <c r="BE864" s="44"/>
      <c r="BF864" s="44"/>
      <c r="BG864" s="44"/>
      <c r="BH864" s="44"/>
      <c r="BI864" s="44"/>
      <c r="BJ864" s="35"/>
      <c r="BK864" s="50"/>
      <c r="BL864" s="46"/>
      <c r="BM864" s="23" t="s">
        <v>32</v>
      </c>
      <c r="BN864" s="44">
        <v>6942.8571428571431</v>
      </c>
      <c r="BO864" s="44">
        <v>194400</v>
      </c>
      <c r="BP864" s="44"/>
      <c r="BQ864" s="23"/>
      <c r="BR864" s="44"/>
      <c r="BS864" s="44"/>
      <c r="BT864" s="326" t="s">
        <v>33</v>
      </c>
      <c r="BU864" s="326"/>
      <c r="BV864" s="44"/>
      <c r="BW864" s="113">
        <v>0.37492798353909462</v>
      </c>
      <c r="BX864" s="35"/>
      <c r="BY864" s="27"/>
      <c r="BZ864" s="46"/>
      <c r="CA864" s="23" t="s">
        <v>32</v>
      </c>
      <c r="CB864" s="44">
        <v>7328.5714285714284</v>
      </c>
      <c r="CC864" s="44">
        <v>205200</v>
      </c>
      <c r="CD864" s="44"/>
      <c r="CE864" s="23"/>
      <c r="CF864" s="44"/>
      <c r="CG864" s="44"/>
      <c r="CH864" s="326" t="s">
        <v>33</v>
      </c>
      <c r="CI864" s="326"/>
      <c r="CJ864" s="44"/>
      <c r="CK864" s="113">
        <v>0.21154970760233918</v>
      </c>
      <c r="CL864" s="35"/>
      <c r="CM864" s="27"/>
      <c r="CN864" s="46"/>
      <c r="CO864" s="23" t="s">
        <v>32</v>
      </c>
      <c r="CP864" s="44">
        <v>5514.2857142857147</v>
      </c>
      <c r="CQ864" s="44">
        <v>165428.57142857145</v>
      </c>
      <c r="CR864" s="44"/>
      <c r="CS864" s="23"/>
      <c r="CT864" s="44"/>
      <c r="CU864" s="44"/>
      <c r="CV864" s="326" t="s">
        <v>33</v>
      </c>
      <c r="CW864" s="326"/>
      <c r="CX864" s="44"/>
      <c r="CY864" s="113">
        <v>0.32075129533678759</v>
      </c>
      <c r="CZ864" s="35"/>
      <c r="DA864" s="58"/>
      <c r="DB864" s="46"/>
      <c r="DC864" s="23" t="s">
        <v>32</v>
      </c>
      <c r="DD864" s="44">
        <v>5067.8571428571431</v>
      </c>
      <c r="DE864" s="44">
        <v>141900</v>
      </c>
      <c r="DF864" s="44"/>
      <c r="DG864" s="23"/>
      <c r="DH864" s="44"/>
      <c r="DI864" s="44"/>
      <c r="DJ864" s="336" t="s">
        <v>33</v>
      </c>
      <c r="DK864" s="336"/>
      <c r="DL864" s="44"/>
      <c r="DM864" s="113">
        <v>0.16225510923185341</v>
      </c>
      <c r="DN864" s="35"/>
      <c r="DO864" s="27"/>
      <c r="DP864" s="46"/>
      <c r="DQ864" s="23" t="s">
        <v>32</v>
      </c>
      <c r="DR864" s="44">
        <v>4996.4285714285716</v>
      </c>
      <c r="DS864" s="44">
        <v>139900</v>
      </c>
      <c r="DT864" s="44"/>
      <c r="DU864" s="23"/>
      <c r="DV864" s="44"/>
      <c r="DW864" s="44"/>
      <c r="DX864" s="336" t="s">
        <v>33</v>
      </c>
      <c r="DY864" s="336"/>
      <c r="DZ864" s="44"/>
      <c r="EA864" s="113">
        <v>0.51068620443173696</v>
      </c>
      <c r="EB864" s="35"/>
      <c r="EC864" s="27"/>
      <c r="ED864" s="46"/>
      <c r="EE864" s="257" t="s">
        <v>32</v>
      </c>
      <c r="EF864" s="44">
        <v>2846.4285714285716</v>
      </c>
      <c r="EG864" s="44">
        <v>79700</v>
      </c>
      <c r="EH864" s="44"/>
      <c r="EI864" s="23"/>
      <c r="EJ864" s="44"/>
      <c r="EK864" s="44"/>
      <c r="EL864" s="44"/>
      <c r="EM864" s="44"/>
      <c r="EN864" s="44"/>
      <c r="EO864" s="44"/>
      <c r="EP864" s="35"/>
      <c r="EQ864" s="27"/>
      <c r="ER864" s="46"/>
      <c r="ES864" s="23" t="s">
        <v>32</v>
      </c>
      <c r="ET864" s="44">
        <v>2507.1428571428573</v>
      </c>
      <c r="EU864" s="44">
        <v>70200</v>
      </c>
      <c r="EV864" s="44"/>
      <c r="EW864" s="23"/>
      <c r="EX864" s="44"/>
      <c r="EY864" s="44"/>
      <c r="EZ864" s="44"/>
      <c r="FA864" s="44"/>
      <c r="FB864" s="44"/>
      <c r="FC864" s="44"/>
      <c r="FD864" s="35"/>
      <c r="HW864" s="181"/>
      <c r="IY864" s="33"/>
      <c r="IZ864" s="46"/>
      <c r="JA864" s="23" t="s">
        <v>32</v>
      </c>
      <c r="JB864" s="44">
        <v>5517.8571428571431</v>
      </c>
      <c r="JC864" s="44">
        <v>154500</v>
      </c>
      <c r="JD864" s="44"/>
      <c r="JE864" s="23"/>
      <c r="JF864" s="44"/>
      <c r="JG864" s="44"/>
      <c r="JH864" s="326" t="s">
        <v>33</v>
      </c>
      <c r="JI864" s="326"/>
      <c r="JJ864" s="44"/>
      <c r="JK864" s="113">
        <v>0.2627766990291262</v>
      </c>
      <c r="JL864" s="35"/>
      <c r="JM864" s="27"/>
      <c r="JN864" s="46"/>
      <c r="JO864" s="23" t="s">
        <v>32</v>
      </c>
      <c r="JP864" s="44">
        <v>7389.2857142857147</v>
      </c>
      <c r="JQ864" s="44">
        <v>206900</v>
      </c>
      <c r="JR864" s="44"/>
      <c r="JS864" s="23"/>
      <c r="JT864" s="44"/>
      <c r="JU864" s="44"/>
      <c r="JV864" s="326" t="s">
        <v>33</v>
      </c>
      <c r="JW864" s="326"/>
      <c r="JX864" s="44"/>
      <c r="JY864" s="113">
        <v>0.21935234412759788</v>
      </c>
      <c r="JZ864" s="35"/>
      <c r="KA864" s="245"/>
      <c r="KB864" s="46"/>
      <c r="KC864" s="23" t="s">
        <v>32</v>
      </c>
      <c r="KD864" s="44">
        <v>5646.4285714285716</v>
      </c>
      <c r="KE864" s="44">
        <v>158100</v>
      </c>
      <c r="KF864" s="44"/>
      <c r="KG864" s="23"/>
      <c r="KH864" s="44"/>
      <c r="KI864" s="44"/>
      <c r="KJ864" s="326" t="s">
        <v>33</v>
      </c>
      <c r="KK864" s="326"/>
      <c r="KL864" s="44"/>
      <c r="KM864" s="113">
        <v>0.33458570524984188</v>
      </c>
      <c r="KN864" s="35"/>
      <c r="KO864" s="27"/>
      <c r="KP864" s="46"/>
      <c r="KQ864" s="23" t="s">
        <v>32</v>
      </c>
      <c r="KR864" s="44">
        <v>5132.1428571428569</v>
      </c>
      <c r="KS864" s="44">
        <v>143700</v>
      </c>
      <c r="KT864" s="44"/>
      <c r="KU864" s="23"/>
      <c r="KV864" s="44"/>
      <c r="KW864" s="44"/>
      <c r="KX864" s="326" t="s">
        <v>33</v>
      </c>
      <c r="KY864" s="326"/>
      <c r="KZ864" s="44"/>
      <c r="LA864" s="113">
        <v>0.2440918580375783</v>
      </c>
      <c r="LB864" s="35"/>
      <c r="LC864" s="27"/>
      <c r="LD864" s="46"/>
      <c r="LE864" s="23" t="s">
        <v>29</v>
      </c>
      <c r="LF864" s="44">
        <v>39900</v>
      </c>
      <c r="LG864" s="44"/>
      <c r="LH864" s="44">
        <v>0</v>
      </c>
      <c r="LI864" s="23" t="s">
        <v>30</v>
      </c>
      <c r="LJ864" s="44">
        <v>1</v>
      </c>
      <c r="LK864" s="44">
        <v>2</v>
      </c>
      <c r="LL864" s="60"/>
      <c r="LM864" s="23" t="s">
        <v>34</v>
      </c>
      <c r="LN864" s="115">
        <v>1000</v>
      </c>
      <c r="LO864" s="113">
        <v>2.5062656641604009E-2</v>
      </c>
      <c r="LP864" s="35"/>
      <c r="LQ864" s="27"/>
      <c r="LR864" s="46"/>
      <c r="LS864" s="257" t="s">
        <v>32</v>
      </c>
      <c r="LT864" s="44">
        <v>3100</v>
      </c>
      <c r="LU864" s="44">
        <v>86800</v>
      </c>
      <c r="LV864" s="44"/>
      <c r="LW864" s="23"/>
      <c r="LX864" s="44"/>
      <c r="LY864" s="44"/>
      <c r="LZ864" s="44"/>
      <c r="MA864" s="44"/>
      <c r="MB864" s="44"/>
      <c r="MC864" s="44"/>
      <c r="MD864" s="35"/>
      <c r="ME864" s="27"/>
      <c r="MF864" s="46"/>
      <c r="MG864" s="257" t="s">
        <v>32</v>
      </c>
      <c r="MH864" s="44">
        <v>1885.7142857142858</v>
      </c>
      <c r="MI864" s="44">
        <v>52800</v>
      </c>
      <c r="MJ864" s="44"/>
      <c r="MK864" s="23"/>
      <c r="ML864" s="44"/>
      <c r="MM864" s="44"/>
      <c r="MN864" s="44"/>
      <c r="MO864" s="44"/>
      <c r="MP864" s="44"/>
      <c r="MQ864" s="44"/>
      <c r="MR864" s="35"/>
      <c r="MS864" s="27"/>
      <c r="MT864" s="46"/>
      <c r="MU864" s="257" t="s">
        <v>32</v>
      </c>
      <c r="MV864" s="44">
        <v>3117.8571428571427</v>
      </c>
      <c r="MW864" s="44">
        <v>87300</v>
      </c>
      <c r="MX864" s="44"/>
      <c r="MY864" s="23"/>
      <c r="MZ864" s="44"/>
      <c r="NA864" s="44"/>
      <c r="NB864" s="44"/>
      <c r="NC864" s="44"/>
      <c r="ND864" s="44"/>
      <c r="NE864" s="44"/>
      <c r="NF864" s="35"/>
      <c r="NG864" s="27"/>
      <c r="NH864" s="46"/>
      <c r="NI864" s="257" t="s">
        <v>32</v>
      </c>
      <c r="NJ864" s="44">
        <v>3771.4285714285716</v>
      </c>
      <c r="NK864" s="44">
        <v>105600</v>
      </c>
      <c r="NL864" s="44"/>
      <c r="NM864" s="23"/>
      <c r="NN864" s="44"/>
      <c r="NO864" s="44"/>
      <c r="NP864" s="44"/>
      <c r="NQ864" s="44"/>
      <c r="NR864" s="44"/>
      <c r="NS864" s="44"/>
      <c r="NT864" s="35"/>
    </row>
    <row r="865" spans="1:384" x14ac:dyDescent="0.2">
      <c r="A865" s="116">
        <v>28</v>
      </c>
      <c r="B865" s="39"/>
      <c r="C865" s="40"/>
      <c r="D865" s="40"/>
      <c r="E865" s="40"/>
      <c r="F865" s="140"/>
      <c r="G865" s="140"/>
      <c r="H865" s="42"/>
      <c r="I865" s="23" t="s">
        <v>35</v>
      </c>
      <c r="J865" s="44">
        <v>31140</v>
      </c>
      <c r="K865" s="44"/>
      <c r="L865" s="44"/>
      <c r="M865" s="23" t="s">
        <v>34</v>
      </c>
      <c r="N865" s="44">
        <v>27225</v>
      </c>
      <c r="O865" s="113">
        <v>0.52456647398843925</v>
      </c>
      <c r="P865" s="113"/>
      <c r="Q865" s="44"/>
      <c r="R865" s="44"/>
      <c r="S865" s="44"/>
      <c r="T865" s="35"/>
      <c r="U865" s="27"/>
      <c r="V865" s="46"/>
      <c r="W865" s="257" t="s">
        <v>35</v>
      </c>
      <c r="X865" s="44">
        <v>92460</v>
      </c>
      <c r="Y865" s="44"/>
      <c r="Z865" s="44"/>
      <c r="AA865" s="23" t="s">
        <v>34</v>
      </c>
      <c r="AB865" s="44">
        <v>26180</v>
      </c>
      <c r="AC865" s="113">
        <v>0.16988968202465932</v>
      </c>
      <c r="AD865" s="113"/>
      <c r="AE865" s="44"/>
      <c r="AF865" s="44"/>
      <c r="AG865" s="44"/>
      <c r="AH865" s="35"/>
      <c r="AI865" s="27"/>
      <c r="AJ865" s="46"/>
      <c r="AK865" s="23" t="s">
        <v>35</v>
      </c>
      <c r="AL865" s="44">
        <v>56400</v>
      </c>
      <c r="AM865" s="44"/>
      <c r="AN865" s="44"/>
      <c r="AO865" s="23" t="s">
        <v>34</v>
      </c>
      <c r="AP865" s="44">
        <v>13104</v>
      </c>
      <c r="AQ865" s="113">
        <v>0.13940425531914893</v>
      </c>
      <c r="AR865" s="113"/>
      <c r="AS865" s="44"/>
      <c r="AT865" s="44"/>
      <c r="AU865" s="44"/>
      <c r="AV865" s="35"/>
      <c r="AW865" s="27"/>
      <c r="AX865" s="46"/>
      <c r="AY865" s="23"/>
      <c r="AZ865" s="44"/>
      <c r="BA865" s="44"/>
      <c r="BB865" s="44"/>
      <c r="BC865" s="23" t="s">
        <v>34</v>
      </c>
      <c r="BD865" s="44">
        <v>24900</v>
      </c>
      <c r="BE865" s="113">
        <v>0.37387387387387389</v>
      </c>
      <c r="BF865" s="113"/>
      <c r="BG865" s="44"/>
      <c r="BH865" s="44"/>
      <c r="BI865" s="44"/>
      <c r="BJ865" s="35"/>
      <c r="BK865" s="50"/>
      <c r="BL865" s="46"/>
      <c r="BM865" s="23" t="s">
        <v>35</v>
      </c>
      <c r="BN865" s="44">
        <v>116640</v>
      </c>
      <c r="BO865" s="44"/>
      <c r="BP865" s="44"/>
      <c r="BQ865" s="23"/>
      <c r="BR865" s="44"/>
      <c r="BS865" s="44"/>
      <c r="BT865" s="326" t="s">
        <v>36</v>
      </c>
      <c r="BU865" s="326"/>
      <c r="BV865" s="44">
        <v>43754</v>
      </c>
      <c r="BW865" s="113">
        <v>0.22507201646090536</v>
      </c>
      <c r="BX865" s="35"/>
      <c r="BY865" s="27"/>
      <c r="BZ865" s="46"/>
      <c r="CA865" s="23" t="s">
        <v>35</v>
      </c>
      <c r="CB865" s="44">
        <v>123120</v>
      </c>
      <c r="CC865" s="44"/>
      <c r="CD865" s="44"/>
      <c r="CE865" s="23"/>
      <c r="CF865" s="44"/>
      <c r="CG865" s="44"/>
      <c r="CH865" s="326" t="s">
        <v>36</v>
      </c>
      <c r="CI865" s="326"/>
      <c r="CJ865" s="44">
        <v>79710</v>
      </c>
      <c r="CK865" s="113">
        <v>0.38845029239766082</v>
      </c>
      <c r="CL865" s="35"/>
      <c r="CM865" s="27"/>
      <c r="CN865" s="46"/>
      <c r="CO865" s="23" t="s">
        <v>35</v>
      </c>
      <c r="CP865" s="44">
        <v>92640</v>
      </c>
      <c r="CQ865" s="44"/>
      <c r="CR865" s="44"/>
      <c r="CS865" s="23"/>
      <c r="CT865" s="44"/>
      <c r="CU865" s="44"/>
      <c r="CV865" s="326" t="s">
        <v>36</v>
      </c>
      <c r="CW865" s="326"/>
      <c r="CX865" s="44">
        <v>43116</v>
      </c>
      <c r="CY865" s="113">
        <v>0.27924870466321244</v>
      </c>
      <c r="CZ865" s="35"/>
      <c r="DA865" s="58"/>
      <c r="DB865" s="46"/>
      <c r="DC865" s="23" t="s">
        <v>35</v>
      </c>
      <c r="DD865" s="44">
        <v>85140</v>
      </c>
      <c r="DE865" s="44"/>
      <c r="DF865" s="44"/>
      <c r="DG865" s="23"/>
      <c r="DH865" s="44"/>
      <c r="DI865" s="44"/>
      <c r="DJ865" s="336" t="s">
        <v>36</v>
      </c>
      <c r="DK865" s="336"/>
      <c r="DL865" s="44">
        <v>62116</v>
      </c>
      <c r="DM865" s="113">
        <v>0.4377448907681466</v>
      </c>
      <c r="DN865" s="35"/>
      <c r="DO865" s="27"/>
      <c r="DP865" s="46"/>
      <c r="DQ865" s="23" t="s">
        <v>35</v>
      </c>
      <c r="DR865" s="44">
        <v>83940</v>
      </c>
      <c r="DS865" s="44"/>
      <c r="DT865" s="44"/>
      <c r="DU865" s="23"/>
      <c r="DV865" s="44"/>
      <c r="DW865" s="44"/>
      <c r="DX865" s="336" t="s">
        <v>36</v>
      </c>
      <c r="DY865" s="336"/>
      <c r="DZ865" s="44">
        <v>12495</v>
      </c>
      <c r="EA865" s="113">
        <v>8.9313795568263049E-2</v>
      </c>
      <c r="EB865" s="35"/>
      <c r="EC865" s="27"/>
      <c r="ED865" s="46"/>
      <c r="EE865" s="257" t="s">
        <v>35</v>
      </c>
      <c r="EF865" s="44">
        <v>47820</v>
      </c>
      <c r="EG865" s="44"/>
      <c r="EH865" s="44"/>
      <c r="EI865" s="23" t="s">
        <v>34</v>
      </c>
      <c r="EJ865" s="44">
        <v>30640</v>
      </c>
      <c r="EK865" s="113">
        <v>0.38444165621079046</v>
      </c>
      <c r="EL865" s="113"/>
      <c r="EM865" s="44"/>
      <c r="EN865" s="44"/>
      <c r="EO865" s="44"/>
      <c r="EP865" s="35"/>
      <c r="EQ865" s="27"/>
      <c r="ER865" s="46"/>
      <c r="ES865" s="23" t="s">
        <v>35</v>
      </c>
      <c r="ET865" s="44">
        <v>42120</v>
      </c>
      <c r="EU865" s="44"/>
      <c r="EV865" s="44"/>
      <c r="EW865" s="23" t="s">
        <v>34</v>
      </c>
      <c r="EX865" s="44">
        <v>24750</v>
      </c>
      <c r="EY865" s="113">
        <v>0.35256410256410259</v>
      </c>
      <c r="EZ865" s="113"/>
      <c r="FA865" s="44"/>
      <c r="FB865" s="44"/>
      <c r="FC865" s="44"/>
      <c r="FD865" s="35"/>
      <c r="HW865" s="181"/>
      <c r="IY865" s="33"/>
      <c r="IZ865" s="46"/>
      <c r="JA865" s="23" t="s">
        <v>35</v>
      </c>
      <c r="JB865" s="44">
        <v>92700</v>
      </c>
      <c r="JC865" s="44"/>
      <c r="JD865" s="44"/>
      <c r="JE865" s="23"/>
      <c r="JF865" s="44"/>
      <c r="JG865" s="44"/>
      <c r="JH865" s="326" t="s">
        <v>36</v>
      </c>
      <c r="JI865" s="326"/>
      <c r="JJ865" s="44">
        <v>52101</v>
      </c>
      <c r="JK865" s="113">
        <v>0.33722330097087377</v>
      </c>
      <c r="JL865" s="35"/>
      <c r="JM865" s="27"/>
      <c r="JN865" s="46"/>
      <c r="JO865" s="23" t="s">
        <v>35</v>
      </c>
      <c r="JP865" s="44">
        <v>124140</v>
      </c>
      <c r="JQ865" s="44"/>
      <c r="JR865" s="44"/>
      <c r="JS865" s="23"/>
      <c r="JT865" s="44"/>
      <c r="JU865" s="44"/>
      <c r="JV865" s="326" t="s">
        <v>36</v>
      </c>
      <c r="JW865" s="326"/>
      <c r="JX865" s="44">
        <v>78756</v>
      </c>
      <c r="JY865" s="113">
        <v>0.38064765587240212</v>
      </c>
      <c r="JZ865" s="35"/>
      <c r="KA865" s="245"/>
      <c r="KB865" s="46"/>
      <c r="KC865" s="23" t="s">
        <v>35</v>
      </c>
      <c r="KD865" s="44">
        <v>94860</v>
      </c>
      <c r="KE865" s="44"/>
      <c r="KF865" s="44"/>
      <c r="KG865" s="23"/>
      <c r="KH865" s="44"/>
      <c r="KI865" s="44"/>
      <c r="KJ865" s="326" t="s">
        <v>36</v>
      </c>
      <c r="KK865" s="326"/>
      <c r="KL865" s="44">
        <v>41962</v>
      </c>
      <c r="KM865" s="113">
        <v>0.26541429475015815</v>
      </c>
      <c r="KN865" s="35"/>
      <c r="KO865" s="27"/>
      <c r="KP865" s="46"/>
      <c r="KQ865" s="23" t="s">
        <v>35</v>
      </c>
      <c r="KR865" s="44">
        <v>86220</v>
      </c>
      <c r="KS865" s="44"/>
      <c r="KT865" s="44"/>
      <c r="KU865" s="23"/>
      <c r="KV865" s="44"/>
      <c r="KW865" s="44"/>
      <c r="KX865" s="326" t="s">
        <v>36</v>
      </c>
      <c r="KY865" s="326"/>
      <c r="KZ865" s="44">
        <v>51144</v>
      </c>
      <c r="LA865" s="113">
        <v>0.35590814196242171</v>
      </c>
      <c r="LB865" s="35"/>
      <c r="LC865" s="27"/>
      <c r="LD865" s="46"/>
      <c r="LE865" s="23" t="s">
        <v>32</v>
      </c>
      <c r="LF865" s="44">
        <v>1425</v>
      </c>
      <c r="LG865" s="44">
        <v>42750</v>
      </c>
      <c r="LH865" s="44"/>
      <c r="LI865" s="23"/>
      <c r="LJ865" s="44"/>
      <c r="LK865" s="44"/>
      <c r="LL865" s="60"/>
      <c r="LM865" s="23" t="s">
        <v>36</v>
      </c>
      <c r="LN865" s="44">
        <v>22940</v>
      </c>
      <c r="LO865" s="113">
        <v>0.57493734335839597</v>
      </c>
      <c r="LP865" s="35"/>
      <c r="LQ865" s="27"/>
      <c r="LR865" s="46"/>
      <c r="LS865" s="257" t="s">
        <v>35</v>
      </c>
      <c r="LT865" s="44">
        <v>52080</v>
      </c>
      <c r="LU865" s="44"/>
      <c r="LV865" s="44"/>
      <c r="LW865" s="23" t="s">
        <v>34</v>
      </c>
      <c r="LX865" s="44">
        <v>33880</v>
      </c>
      <c r="LY865" s="113">
        <v>0.39032258064516129</v>
      </c>
      <c r="LZ865" s="113"/>
      <c r="MA865" s="44"/>
      <c r="MB865" s="44"/>
      <c r="MC865" s="44"/>
      <c r="MD865" s="35"/>
      <c r="ME865" s="27"/>
      <c r="MF865" s="46"/>
      <c r="MG865" s="257" t="s">
        <v>35</v>
      </c>
      <c r="MH865" s="44">
        <v>31680</v>
      </c>
      <c r="MI865" s="44"/>
      <c r="MJ865" s="44"/>
      <c r="MK865" s="23" t="s">
        <v>34</v>
      </c>
      <c r="ML865" s="44">
        <v>17010</v>
      </c>
      <c r="MM865" s="113">
        <v>0.32215909090909089</v>
      </c>
      <c r="MN865" s="113"/>
      <c r="MO865" s="44"/>
      <c r="MP865" s="44"/>
      <c r="MQ865" s="44"/>
      <c r="MR865" s="35"/>
      <c r="MS865" s="27"/>
      <c r="MT865" s="46"/>
      <c r="MU865" s="257" t="s">
        <v>35</v>
      </c>
      <c r="MV865" s="44">
        <v>52380</v>
      </c>
      <c r="MW865" s="44"/>
      <c r="MX865" s="44"/>
      <c r="MY865" s="23" t="s">
        <v>34</v>
      </c>
      <c r="MZ865" s="44">
        <v>21900</v>
      </c>
      <c r="NA865" s="113">
        <v>0.25085910652920962</v>
      </c>
      <c r="NB865" s="113"/>
      <c r="NC865" s="44"/>
      <c r="ND865" s="44"/>
      <c r="NE865" s="44"/>
      <c r="NF865" s="35"/>
      <c r="NG865" s="27"/>
      <c r="NH865" s="46"/>
      <c r="NI865" s="257" t="s">
        <v>35</v>
      </c>
      <c r="NJ865" s="44">
        <v>63360</v>
      </c>
      <c r="NK865" s="44"/>
      <c r="NL865" s="44"/>
      <c r="NM865" s="23" t="s">
        <v>34</v>
      </c>
      <c r="NN865" s="44">
        <v>15400</v>
      </c>
      <c r="NO865" s="113">
        <v>0.14583333333333334</v>
      </c>
      <c r="NP865" s="113"/>
      <c r="NQ865" s="44"/>
      <c r="NR865" s="44"/>
      <c r="NS865" s="44"/>
      <c r="NT865" s="35"/>
    </row>
    <row r="866" spans="1:384" x14ac:dyDescent="0.2">
      <c r="A866" s="38"/>
      <c r="B866" s="39"/>
      <c r="C866" s="40"/>
      <c r="D866" s="40"/>
      <c r="E866" s="40"/>
      <c r="F866" s="140"/>
      <c r="G866" s="140"/>
      <c r="H866" s="42"/>
      <c r="I866" s="23" t="s">
        <v>37</v>
      </c>
      <c r="J866" s="44">
        <v>47400</v>
      </c>
      <c r="K866" s="44"/>
      <c r="L866" s="44"/>
      <c r="M866" s="23" t="s">
        <v>36</v>
      </c>
      <c r="N866" s="44">
        <v>3915</v>
      </c>
      <c r="O866" s="113">
        <v>7.5433526011560698E-2</v>
      </c>
      <c r="P866" s="113"/>
      <c r="Q866" s="45"/>
      <c r="R866" s="45"/>
      <c r="S866" s="45"/>
      <c r="T866" s="35"/>
      <c r="U866" s="27"/>
      <c r="V866" s="46"/>
      <c r="W866" s="257" t="s">
        <v>37</v>
      </c>
      <c r="X866" s="44">
        <v>82800</v>
      </c>
      <c r="Y866" s="44"/>
      <c r="Z866" s="44"/>
      <c r="AA866" s="23" t="s">
        <v>36</v>
      </c>
      <c r="AB866" s="44">
        <v>66280</v>
      </c>
      <c r="AC866" s="113">
        <v>0.43011031797534066</v>
      </c>
      <c r="AD866" s="113"/>
      <c r="AE866" s="45"/>
      <c r="AF866" s="45"/>
      <c r="AG866" s="45"/>
      <c r="AH866" s="35"/>
      <c r="AI866" s="27"/>
      <c r="AJ866" s="46"/>
      <c r="AK866" s="23" t="s">
        <v>37</v>
      </c>
      <c r="AL866" s="44">
        <v>104100</v>
      </c>
      <c r="AM866" s="44"/>
      <c r="AN866" s="44"/>
      <c r="AO866" s="23" t="s">
        <v>36</v>
      </c>
      <c r="AP866" s="44">
        <v>43296</v>
      </c>
      <c r="AQ866" s="113">
        <v>0.46059574468085107</v>
      </c>
      <c r="AR866" s="113"/>
      <c r="AS866" s="45"/>
      <c r="AT866" s="45"/>
      <c r="AU866" s="45"/>
      <c r="AV866" s="35"/>
      <c r="AW866" s="27"/>
      <c r="AX866" s="46"/>
      <c r="AY866" s="23" t="s">
        <v>35</v>
      </c>
      <c r="AZ866" s="44">
        <v>39960</v>
      </c>
      <c r="BA866" s="44"/>
      <c r="BB866" s="44"/>
      <c r="BC866" s="23" t="s">
        <v>36</v>
      </c>
      <c r="BD866" s="44">
        <v>15060</v>
      </c>
      <c r="BE866" s="113">
        <v>0.22612612612612612</v>
      </c>
      <c r="BF866" s="113"/>
      <c r="BG866" s="45"/>
      <c r="BH866" s="45"/>
      <c r="BI866" s="45"/>
      <c r="BJ866" s="35"/>
      <c r="BK866" s="50"/>
      <c r="BL866" s="46"/>
      <c r="BM866" s="23" t="s">
        <v>37</v>
      </c>
      <c r="BN866" s="44">
        <v>174500</v>
      </c>
      <c r="BO866" s="44"/>
      <c r="BP866" s="44"/>
      <c r="BQ866" s="23"/>
      <c r="BR866" s="44"/>
      <c r="BS866" s="66"/>
      <c r="BT866" s="332" t="s">
        <v>742</v>
      </c>
      <c r="BU866" s="334"/>
      <c r="BV866" s="43">
        <v>72044</v>
      </c>
      <c r="BW866" s="45"/>
      <c r="BX866" s="35"/>
      <c r="BY866" s="27"/>
      <c r="BZ866" s="46"/>
      <c r="CA866" s="23" t="s">
        <v>37</v>
      </c>
      <c r="CB866" s="44">
        <v>149300</v>
      </c>
      <c r="CC866" s="44"/>
      <c r="CD866" s="44"/>
      <c r="CE866" s="23"/>
      <c r="CF866" s="44"/>
      <c r="CG866" s="44"/>
      <c r="CH866" s="332" t="s">
        <v>742</v>
      </c>
      <c r="CI866" s="334"/>
      <c r="CJ866" s="43">
        <v>40006</v>
      </c>
      <c r="CK866" s="45"/>
      <c r="CL866" s="35"/>
      <c r="CM866" s="27"/>
      <c r="CN866" s="46"/>
      <c r="CO866" s="23" t="s">
        <v>37</v>
      </c>
      <c r="CP866" s="44">
        <v>135900</v>
      </c>
      <c r="CQ866" s="44"/>
      <c r="CR866" s="44"/>
      <c r="CS866" s="23"/>
      <c r="CT866" s="44"/>
      <c r="CU866" s="44"/>
      <c r="CV866" s="332" t="s">
        <v>742</v>
      </c>
      <c r="CW866" s="334"/>
      <c r="CX866" s="43">
        <v>103588</v>
      </c>
      <c r="CY866" s="45"/>
      <c r="CZ866" s="35"/>
      <c r="DA866" s="58"/>
      <c r="DB866" s="46"/>
      <c r="DC866" s="23" t="s">
        <v>37</v>
      </c>
      <c r="DD866" s="44">
        <v>121600</v>
      </c>
      <c r="DE866" s="44"/>
      <c r="DF866" s="44"/>
      <c r="DG866" s="23"/>
      <c r="DH866" s="44"/>
      <c r="DI866" s="66"/>
      <c r="DJ866" s="332" t="s">
        <v>742</v>
      </c>
      <c r="DK866" s="334"/>
      <c r="DL866" s="43">
        <v>31136</v>
      </c>
      <c r="DM866" s="45"/>
      <c r="DN866" s="35"/>
      <c r="DO866" s="27"/>
      <c r="DP866" s="46"/>
      <c r="DQ866" s="23" t="s">
        <v>37</v>
      </c>
      <c r="DR866" s="44">
        <v>111200</v>
      </c>
      <c r="DS866" s="44"/>
      <c r="DT866" s="44"/>
      <c r="DU866" s="23"/>
      <c r="DV866" s="44"/>
      <c r="DW866" s="66"/>
      <c r="DX866" s="332" t="s">
        <v>742</v>
      </c>
      <c r="DY866" s="334"/>
      <c r="DZ866" s="43">
        <v>57464</v>
      </c>
      <c r="EA866" s="45"/>
      <c r="EB866" s="35"/>
      <c r="EC866" s="27"/>
      <c r="ED866" s="46"/>
      <c r="EE866" s="257" t="s">
        <v>37</v>
      </c>
      <c r="EF866" s="44">
        <v>63500</v>
      </c>
      <c r="EG866" s="44"/>
      <c r="EH866" s="44"/>
      <c r="EI866" s="23" t="s">
        <v>36</v>
      </c>
      <c r="EJ866" s="44">
        <v>17180</v>
      </c>
      <c r="EK866" s="113">
        <v>0.21555834378920954</v>
      </c>
      <c r="EL866" s="113"/>
      <c r="EM866" s="45"/>
      <c r="EN866" s="45"/>
      <c r="EO866" s="45"/>
      <c r="EP866" s="35"/>
      <c r="EQ866" s="27"/>
      <c r="ER866" s="46"/>
      <c r="ES866" s="23" t="s">
        <v>37</v>
      </c>
      <c r="ET866" s="44">
        <v>55100</v>
      </c>
      <c r="EU866" s="44"/>
      <c r="EV866" s="44"/>
      <c r="EW866" s="23" t="s">
        <v>36</v>
      </c>
      <c r="EX866" s="44">
        <v>17370</v>
      </c>
      <c r="EY866" s="113">
        <v>0.24743589743589745</v>
      </c>
      <c r="EZ866" s="113"/>
      <c r="FA866" s="45"/>
      <c r="FB866" s="45"/>
      <c r="FC866" s="45"/>
      <c r="FD866" s="35"/>
      <c r="HW866" s="181"/>
      <c r="IY866" s="33"/>
      <c r="IZ866" s="46"/>
      <c r="JA866" s="23" t="s">
        <v>37</v>
      </c>
      <c r="JB866" s="44">
        <v>122900</v>
      </c>
      <c r="JC866" s="44"/>
      <c r="JD866" s="44"/>
      <c r="JE866" s="23"/>
      <c r="JF866" s="44"/>
      <c r="JG866" s="44"/>
      <c r="JH866" s="332" t="s">
        <v>742</v>
      </c>
      <c r="JI866" s="334"/>
      <c r="JJ866" s="43">
        <v>129032</v>
      </c>
      <c r="JK866" s="45"/>
      <c r="JL866" s="35"/>
      <c r="JM866" s="27"/>
      <c r="JN866" s="46"/>
      <c r="JO866" s="23" t="s">
        <v>37</v>
      </c>
      <c r="JP866" s="44">
        <v>185100</v>
      </c>
      <c r="JQ866" s="44"/>
      <c r="JR866" s="44"/>
      <c r="JS866" s="23"/>
      <c r="JT866" s="44"/>
      <c r="JU866" s="44"/>
      <c r="JV866" s="332" t="s">
        <v>742</v>
      </c>
      <c r="JW866" s="334"/>
      <c r="JX866" s="43">
        <v>67766</v>
      </c>
      <c r="JY866" s="45"/>
      <c r="JZ866" s="35"/>
      <c r="KA866" s="245"/>
      <c r="KB866" s="46"/>
      <c r="KC866" s="23" t="s">
        <v>37</v>
      </c>
      <c r="KD866" s="44">
        <v>94000</v>
      </c>
      <c r="KE866" s="44"/>
      <c r="KF866" s="44"/>
      <c r="KG866" s="23"/>
      <c r="KH866" s="44"/>
      <c r="KI866" s="44"/>
      <c r="KJ866" s="332" t="s">
        <v>742</v>
      </c>
      <c r="KK866" s="334"/>
      <c r="KL866" s="43">
        <v>69550</v>
      </c>
      <c r="KM866" s="45"/>
      <c r="KN866" s="35"/>
      <c r="KO866" s="27"/>
      <c r="KP866" s="46"/>
      <c r="KQ866" s="23" t="s">
        <v>37</v>
      </c>
      <c r="KR866" s="44">
        <v>143900</v>
      </c>
      <c r="KS866" s="44"/>
      <c r="KT866" s="44"/>
      <c r="KU866" s="23"/>
      <c r="KV866" s="44"/>
      <c r="KW866" s="44"/>
      <c r="KX866" s="332" t="s">
        <v>742</v>
      </c>
      <c r="KY866" s="334"/>
      <c r="KZ866" s="43">
        <v>39360</v>
      </c>
      <c r="LA866" s="45"/>
      <c r="LB866" s="35"/>
      <c r="LC866" s="27"/>
      <c r="LD866" s="46"/>
      <c r="LE866" s="23" t="s">
        <v>35</v>
      </c>
      <c r="LF866" s="44">
        <v>23940</v>
      </c>
      <c r="LG866" s="44"/>
      <c r="LH866" s="44"/>
      <c r="LI866" s="23"/>
      <c r="LJ866" s="44"/>
      <c r="LK866" s="44"/>
      <c r="LL866" s="66"/>
      <c r="LM866" s="326" t="s">
        <v>33</v>
      </c>
      <c r="LN866" s="335"/>
      <c r="LO866" s="113">
        <v>2.5062656641604009E-2</v>
      </c>
      <c r="LP866" s="35"/>
      <c r="LQ866" s="27"/>
      <c r="LR866" s="46"/>
      <c r="LS866" s="257" t="s">
        <v>37</v>
      </c>
      <c r="LT866" s="44">
        <v>50500</v>
      </c>
      <c r="LU866" s="44"/>
      <c r="LV866" s="44"/>
      <c r="LW866" s="23" t="s">
        <v>36</v>
      </c>
      <c r="LX866" s="44">
        <v>18200</v>
      </c>
      <c r="LY866" s="113">
        <v>0.20967741935483872</v>
      </c>
      <c r="LZ866" s="113"/>
      <c r="MA866" s="45"/>
      <c r="MB866" s="45"/>
      <c r="MC866" s="45"/>
      <c r="MD866" s="35"/>
      <c r="ME866" s="27"/>
      <c r="MF866" s="46"/>
      <c r="MG866" s="257" t="s">
        <v>37</v>
      </c>
      <c r="MH866" s="44">
        <v>60300</v>
      </c>
      <c r="MI866" s="44"/>
      <c r="MJ866" s="44"/>
      <c r="MK866" s="23" t="s">
        <v>36</v>
      </c>
      <c r="ML866" s="44">
        <v>14670</v>
      </c>
      <c r="MM866" s="113">
        <v>0.27784090909090908</v>
      </c>
      <c r="MN866" s="113"/>
      <c r="MO866" s="45"/>
      <c r="MP866" s="45"/>
      <c r="MQ866" s="45"/>
      <c r="MR866" s="35"/>
      <c r="MS866" s="27"/>
      <c r="MT866" s="46"/>
      <c r="MU866" s="257" t="s">
        <v>37</v>
      </c>
      <c r="MV866" s="44">
        <v>90100</v>
      </c>
      <c r="MW866" s="44"/>
      <c r="MX866" s="44"/>
      <c r="MY866" s="23" t="s">
        <v>36</v>
      </c>
      <c r="MZ866" s="44">
        <v>30480</v>
      </c>
      <c r="NA866" s="113">
        <v>0.34914089347079036</v>
      </c>
      <c r="NB866" s="113"/>
      <c r="NC866" s="45"/>
      <c r="ND866" s="45"/>
      <c r="NE866" s="45"/>
      <c r="NF866" s="35"/>
      <c r="NG866" s="27"/>
      <c r="NH866" s="46"/>
      <c r="NI866" s="257" t="s">
        <v>37</v>
      </c>
      <c r="NJ866" s="44">
        <v>107000</v>
      </c>
      <c r="NK866" s="44"/>
      <c r="NL866" s="44"/>
      <c r="NM866" s="23" t="s">
        <v>36</v>
      </c>
      <c r="NN866" s="44">
        <v>47960</v>
      </c>
      <c r="NO866" s="113">
        <v>0.45416666666666666</v>
      </c>
      <c r="NP866" s="113"/>
      <c r="NQ866" s="45"/>
      <c r="NR866" s="45"/>
      <c r="NS866" s="45"/>
      <c r="NT866" s="35"/>
    </row>
    <row r="867" spans="1:384" x14ac:dyDescent="0.2">
      <c r="A867" s="38"/>
      <c r="B867" s="39"/>
      <c r="C867" s="40"/>
      <c r="D867" s="40"/>
      <c r="E867" s="40"/>
      <c r="F867" s="140"/>
      <c r="G867" s="140"/>
      <c r="H867" s="42"/>
      <c r="I867" s="44"/>
      <c r="J867" s="44"/>
      <c r="K867" s="44"/>
      <c r="L867" s="44"/>
      <c r="M867" s="326" t="s">
        <v>743</v>
      </c>
      <c r="N867" s="333"/>
      <c r="O867" s="44">
        <v>37389</v>
      </c>
      <c r="P867" s="44"/>
      <c r="Q867" s="45"/>
      <c r="R867" s="45"/>
      <c r="S867" s="45"/>
      <c r="T867" s="35"/>
      <c r="U867" s="27"/>
      <c r="V867" s="46"/>
      <c r="W867" s="247"/>
      <c r="X867" s="44"/>
      <c r="Y867" s="44"/>
      <c r="Z867" s="44"/>
      <c r="AA867" s="326" t="s">
        <v>743</v>
      </c>
      <c r="AB867" s="333"/>
      <c r="AC867" s="44">
        <v>16940</v>
      </c>
      <c r="AD867" s="44"/>
      <c r="AE867" s="45"/>
      <c r="AF867" s="45"/>
      <c r="AG867" s="45"/>
      <c r="AH867" s="35"/>
      <c r="AI867" s="27"/>
      <c r="AJ867" s="46"/>
      <c r="AK867" s="44"/>
      <c r="AL867" s="44"/>
      <c r="AM867" s="44"/>
      <c r="AN867" s="44"/>
      <c r="AO867" s="326" t="s">
        <v>743</v>
      </c>
      <c r="AP867" s="333"/>
      <c r="AQ867" s="44">
        <v>44352</v>
      </c>
      <c r="AR867" s="44"/>
      <c r="AS867" s="45"/>
      <c r="AT867" s="45"/>
      <c r="AU867" s="45"/>
      <c r="AV867" s="35"/>
      <c r="AW867" s="27"/>
      <c r="AX867" s="46"/>
      <c r="AY867" s="117" t="s">
        <v>37</v>
      </c>
      <c r="AZ867" s="90">
        <v>139800</v>
      </c>
      <c r="BA867" s="44"/>
      <c r="BB867" s="44"/>
      <c r="BC867" s="326" t="s">
        <v>743</v>
      </c>
      <c r="BD867" s="333"/>
      <c r="BE867" s="44">
        <v>6600</v>
      </c>
      <c r="BF867" s="44"/>
      <c r="BG867" s="45"/>
      <c r="BH867" s="45"/>
      <c r="BI867" s="45"/>
      <c r="BJ867" s="35"/>
      <c r="BK867" s="50"/>
      <c r="BL867" s="46"/>
      <c r="BM867" s="44"/>
      <c r="BN867" s="44"/>
      <c r="BO867" s="44"/>
      <c r="BP867" s="44"/>
      <c r="BQ867" s="23"/>
      <c r="BR867" s="44"/>
      <c r="BS867" s="66"/>
      <c r="BT867" s="52"/>
      <c r="BU867" s="118"/>
      <c r="BV867" s="247"/>
      <c r="BW867" s="45"/>
      <c r="BX867" s="35"/>
      <c r="BY867" s="27"/>
      <c r="BZ867" s="46"/>
      <c r="CA867" s="44"/>
      <c r="CB867" s="44"/>
      <c r="CC867" s="44"/>
      <c r="CD867" s="44"/>
      <c r="CE867" s="23"/>
      <c r="CF867" s="44"/>
      <c r="CG867" s="44"/>
      <c r="CH867" s="119"/>
      <c r="CI867" s="118"/>
      <c r="CJ867" s="247"/>
      <c r="CK867" s="45"/>
      <c r="CL867" s="35"/>
      <c r="CM867" s="27"/>
      <c r="CN867" s="46"/>
      <c r="CO867" s="44"/>
      <c r="CP867" s="90"/>
      <c r="CQ867" s="44"/>
      <c r="CR867" s="44"/>
      <c r="CS867" s="23"/>
      <c r="CT867" s="44"/>
      <c r="CU867" s="44"/>
      <c r="CV867" s="120"/>
      <c r="CW867" s="257"/>
      <c r="CX867" s="45"/>
      <c r="CY867" s="45"/>
      <c r="CZ867" s="35"/>
      <c r="DA867" s="58"/>
      <c r="DB867" s="46"/>
      <c r="DC867" s="44"/>
      <c r="DD867" s="44"/>
      <c r="DE867" s="44"/>
      <c r="DF867" s="44"/>
      <c r="DG867" s="23"/>
      <c r="DH867" s="44"/>
      <c r="DI867" s="66"/>
      <c r="DJ867" s="121"/>
      <c r="DK867" s="118"/>
      <c r="DL867" s="247"/>
      <c r="DM867" s="45"/>
      <c r="DN867" s="35"/>
      <c r="DO867" s="27"/>
      <c r="DP867" s="46"/>
      <c r="DQ867" s="44"/>
      <c r="DR867" s="44"/>
      <c r="DS867" s="44"/>
      <c r="DT867" s="44"/>
      <c r="DU867" s="23"/>
      <c r="DV867" s="44"/>
      <c r="DW867" s="66"/>
      <c r="DX867" s="121"/>
      <c r="DY867" s="118"/>
      <c r="DZ867" s="247"/>
      <c r="EA867" s="45"/>
      <c r="EB867" s="35"/>
      <c r="EC867" s="27"/>
      <c r="ED867" s="46"/>
      <c r="EE867" s="247"/>
      <c r="EF867" s="44"/>
      <c r="EG867" s="44"/>
      <c r="EH867" s="44"/>
      <c r="EI867" s="326" t="s">
        <v>743</v>
      </c>
      <c r="EJ867" s="333"/>
      <c r="EK867" s="44">
        <v>14080</v>
      </c>
      <c r="EL867" s="44"/>
      <c r="EM867" s="45"/>
      <c r="EN867" s="45"/>
      <c r="EO867" s="45"/>
      <c r="EP867" s="35"/>
      <c r="EQ867" s="27"/>
      <c r="ER867" s="46"/>
      <c r="EW867" s="326" t="s">
        <v>743</v>
      </c>
      <c r="EX867" s="333"/>
      <c r="EY867" s="44">
        <v>34848</v>
      </c>
      <c r="EZ867" s="44"/>
      <c r="FA867" s="45"/>
      <c r="FB867" s="45"/>
      <c r="FC867" s="45"/>
      <c r="FD867" s="35"/>
      <c r="HW867" s="181"/>
      <c r="IY867" s="33"/>
      <c r="IZ867" s="46"/>
      <c r="JA867" s="44"/>
      <c r="JB867" s="90"/>
      <c r="JC867" s="44"/>
      <c r="JD867" s="44"/>
      <c r="JE867" s="23"/>
      <c r="JF867" s="44"/>
      <c r="JG867" s="44"/>
      <c r="JH867" s="122"/>
      <c r="JI867" s="257"/>
      <c r="JJ867" s="45"/>
      <c r="JK867" s="45"/>
      <c r="JL867" s="35"/>
      <c r="JM867" s="27"/>
      <c r="JN867" s="46"/>
      <c r="JO867" s="44"/>
      <c r="JP867" s="44"/>
      <c r="JQ867" s="44"/>
      <c r="JR867" s="44"/>
      <c r="JS867" s="23"/>
      <c r="JT867" s="44"/>
      <c r="JU867" s="44"/>
      <c r="JV867" s="66"/>
      <c r="JW867" s="118"/>
      <c r="JX867" s="247"/>
      <c r="JY867" s="45"/>
      <c r="JZ867" s="35"/>
      <c r="KA867" s="245"/>
      <c r="KB867" s="46"/>
      <c r="KC867" s="44"/>
      <c r="KD867" s="90"/>
      <c r="KE867" s="44"/>
      <c r="KF867" s="44"/>
      <c r="KG867" s="23"/>
      <c r="KH867" s="44"/>
      <c r="KI867" s="44"/>
      <c r="KJ867" s="122"/>
      <c r="KK867" s="257"/>
      <c r="KL867" s="45"/>
      <c r="KM867" s="45"/>
      <c r="KN867" s="35"/>
      <c r="KO867" s="27"/>
      <c r="KP867" s="46"/>
      <c r="KQ867" s="44"/>
      <c r="KR867" s="44"/>
      <c r="KS867" s="44"/>
      <c r="KT867" s="44"/>
      <c r="KU867" s="23"/>
      <c r="KV867" s="44"/>
      <c r="KW867" s="44"/>
      <c r="KX867" s="66"/>
      <c r="KY867" s="118"/>
      <c r="KZ867" s="247"/>
      <c r="LA867" s="45"/>
      <c r="LB867" s="35"/>
      <c r="LC867" s="27"/>
      <c r="LD867" s="46"/>
      <c r="LE867" s="23" t="s">
        <v>37</v>
      </c>
      <c r="LF867" s="44">
        <v>67900</v>
      </c>
      <c r="LG867" s="44"/>
      <c r="LH867" s="44"/>
      <c r="LI867" s="23"/>
      <c r="LJ867" s="44"/>
      <c r="LK867" s="66"/>
      <c r="LL867" s="24"/>
      <c r="LM867" s="332" t="s">
        <v>742</v>
      </c>
      <c r="LN867" s="334"/>
      <c r="LO867" s="43">
        <v>6000</v>
      </c>
      <c r="LP867" s="35"/>
      <c r="LQ867" s="27"/>
      <c r="LR867" s="46"/>
      <c r="LS867" s="247"/>
      <c r="LT867" s="44"/>
      <c r="LU867" s="44"/>
      <c r="LV867" s="44"/>
      <c r="LW867" s="326" t="s">
        <v>743</v>
      </c>
      <c r="LX867" s="333"/>
      <c r="LY867" s="44">
        <v>13475</v>
      </c>
      <c r="LZ867" s="44"/>
      <c r="MA867" s="45"/>
      <c r="MB867" s="45"/>
      <c r="MC867" s="45"/>
      <c r="MD867" s="35"/>
      <c r="ME867" s="27"/>
      <c r="MF867" s="46"/>
      <c r="MG867" s="247"/>
      <c r="MH867" s="44"/>
      <c r="MI867" s="44"/>
      <c r="MJ867" s="44"/>
      <c r="MK867" s="326" t="s">
        <v>743</v>
      </c>
      <c r="ML867" s="333"/>
      <c r="MM867" s="44">
        <v>18630</v>
      </c>
      <c r="MN867" s="44"/>
      <c r="MO867" s="45"/>
      <c r="MP867" s="45"/>
      <c r="MQ867" s="45"/>
      <c r="MR867" s="35"/>
      <c r="MS867" s="27"/>
      <c r="MT867" s="46"/>
      <c r="MU867" s="247"/>
      <c r="MV867" s="44"/>
      <c r="MW867" s="44"/>
      <c r="MX867" s="44"/>
      <c r="MY867" s="326" t="s">
        <v>743</v>
      </c>
      <c r="MZ867" s="333"/>
      <c r="NA867" s="44">
        <v>12300</v>
      </c>
      <c r="NB867" s="44"/>
      <c r="NC867" s="45"/>
      <c r="ND867" s="45"/>
      <c r="NE867" s="45"/>
      <c r="NF867" s="35"/>
      <c r="NG867" s="27"/>
      <c r="NH867" s="46"/>
      <c r="NI867" s="247"/>
      <c r="NJ867" s="44"/>
      <c r="NK867" s="44"/>
      <c r="NL867" s="44"/>
      <c r="NM867" s="326" t="s">
        <v>743</v>
      </c>
      <c r="NN867" s="333"/>
      <c r="NO867" s="44">
        <v>37400</v>
      </c>
      <c r="NP867" s="44"/>
      <c r="NQ867" s="45"/>
      <c r="NR867" s="45"/>
      <c r="NS867" s="45"/>
      <c r="NT867" s="35"/>
    </row>
    <row r="868" spans="1:384" x14ac:dyDescent="0.2">
      <c r="A868" s="38"/>
      <c r="B868" s="39"/>
      <c r="C868" s="40"/>
      <c r="D868" s="40"/>
      <c r="E868" s="40"/>
      <c r="F868" s="140"/>
      <c r="G868" s="140"/>
      <c r="H868" s="42"/>
      <c r="I868" s="44"/>
      <c r="J868" s="44"/>
      <c r="K868" s="44"/>
      <c r="L868" s="44"/>
      <c r="M868" s="23"/>
      <c r="N868" s="44"/>
      <c r="O868" s="44"/>
      <c r="P868" s="44"/>
      <c r="Q868" s="45"/>
      <c r="R868" s="45"/>
      <c r="S868" s="45"/>
      <c r="T868" s="35"/>
      <c r="U868" s="27"/>
      <c r="V868" s="46"/>
      <c r="W868" s="247"/>
      <c r="X868" s="44"/>
      <c r="Y868" s="44"/>
      <c r="Z868" s="44"/>
      <c r="AA868" s="23"/>
      <c r="AB868" s="44"/>
      <c r="AC868" s="44"/>
      <c r="AD868" s="44"/>
      <c r="AE868" s="45"/>
      <c r="AF868" s="45"/>
      <c r="AG868" s="45"/>
      <c r="AH868" s="35"/>
      <c r="AI868" s="27"/>
      <c r="AJ868" s="46"/>
      <c r="AK868" s="44"/>
      <c r="AL868" s="44"/>
      <c r="AM868" s="44"/>
      <c r="AN868" s="44"/>
      <c r="AO868" s="23"/>
      <c r="AP868" s="44"/>
      <c r="AQ868" s="44"/>
      <c r="AR868" s="44"/>
      <c r="AS868" s="45"/>
      <c r="AT868" s="45"/>
      <c r="AU868" s="45"/>
      <c r="AV868" s="35"/>
      <c r="AW868" s="27"/>
      <c r="AX868" s="123"/>
      <c r="AY868" s="124"/>
      <c r="AZ868" s="124"/>
      <c r="BA868" s="67"/>
      <c r="BB868" s="44"/>
      <c r="BC868" s="23"/>
      <c r="BD868" s="44"/>
      <c r="BE868" s="113"/>
      <c r="BF868" s="113"/>
      <c r="BG868" s="45"/>
      <c r="BH868" s="45"/>
      <c r="BI868" s="45"/>
      <c r="BJ868" s="35"/>
      <c r="BK868" s="50"/>
      <c r="BL868" s="46"/>
      <c r="BM868" s="44"/>
      <c r="BN868" s="44"/>
      <c r="BO868" s="44"/>
      <c r="BP868" s="44"/>
      <c r="BQ868" s="23"/>
      <c r="BR868" s="44"/>
      <c r="BS868" s="44"/>
      <c r="BT868" s="125"/>
      <c r="BU868" s="126"/>
      <c r="BV868" s="259" t="s">
        <v>744</v>
      </c>
      <c r="BW868" s="45"/>
      <c r="BX868" s="35"/>
      <c r="BY868" s="27"/>
      <c r="BZ868" s="46"/>
      <c r="CA868" s="44"/>
      <c r="CB868" s="44"/>
      <c r="CC868" s="44"/>
      <c r="CD868" s="44"/>
      <c r="CE868" s="23"/>
      <c r="CF868" s="44"/>
      <c r="CG868" s="44"/>
      <c r="CH868" s="128"/>
      <c r="CI868" s="126"/>
      <c r="CJ868" s="260"/>
      <c r="CK868" s="45"/>
      <c r="CL868" s="35"/>
      <c r="CM868" s="27"/>
      <c r="CN868" s="46"/>
      <c r="CO868" s="44"/>
      <c r="CP868" s="90"/>
      <c r="CQ868" s="44"/>
      <c r="CR868" s="44"/>
      <c r="CS868" s="23"/>
      <c r="CT868" s="44"/>
      <c r="CU868" s="44"/>
      <c r="CV868" s="120"/>
      <c r="CW868" s="261"/>
      <c r="CX868" s="45"/>
      <c r="CY868" s="45"/>
      <c r="CZ868" s="35"/>
      <c r="DA868" s="58"/>
      <c r="DB868" s="46"/>
      <c r="DC868" s="44"/>
      <c r="DD868" s="44"/>
      <c r="DE868" s="44"/>
      <c r="DF868" s="44"/>
      <c r="DG868" s="23"/>
      <c r="DH868" s="44"/>
      <c r="DI868" s="44"/>
      <c r="DJ868" s="131"/>
      <c r="DK868" s="126"/>
      <c r="DL868" s="259" t="s">
        <v>744</v>
      </c>
      <c r="DM868" s="45"/>
      <c r="DN868" s="35"/>
      <c r="DO868" s="27"/>
      <c r="DP868" s="46"/>
      <c r="DQ868" s="44"/>
      <c r="DR868" s="44"/>
      <c r="DS868" s="44"/>
      <c r="DT868" s="44"/>
      <c r="DU868" s="23"/>
      <c r="DV868" s="44"/>
      <c r="DW868" s="44"/>
      <c r="DX868" s="131"/>
      <c r="DY868" s="126"/>
      <c r="DZ868" s="259" t="s">
        <v>744</v>
      </c>
      <c r="EA868" s="45"/>
      <c r="EB868" s="35"/>
      <c r="EC868" s="27"/>
      <c r="ED868" s="46"/>
      <c r="EE868" s="247"/>
      <c r="EF868" s="44"/>
      <c r="EG868" s="44"/>
      <c r="EH868" s="44"/>
      <c r="EI868" s="23"/>
      <c r="EJ868" s="44"/>
      <c r="EK868" s="44"/>
      <c r="EL868" s="44"/>
      <c r="EM868" s="45"/>
      <c r="EN868" s="45"/>
      <c r="EO868" s="45"/>
      <c r="EP868" s="35"/>
      <c r="EQ868" s="27"/>
      <c r="ER868" s="46"/>
      <c r="ES868" s="23"/>
      <c r="ET868" s="44"/>
      <c r="EU868" s="44"/>
      <c r="EV868" s="44"/>
      <c r="EW868" s="23"/>
      <c r="EX868" s="44"/>
      <c r="EY868" s="113"/>
      <c r="EZ868" s="113"/>
      <c r="FA868" s="45"/>
      <c r="FB868" s="45"/>
      <c r="FC868" s="45"/>
      <c r="FD868" s="35"/>
      <c r="HW868" s="181"/>
      <c r="IY868" s="33"/>
      <c r="IZ868" s="46"/>
      <c r="JA868" s="44"/>
      <c r="JB868" s="90"/>
      <c r="JC868" s="44"/>
      <c r="JD868" s="44"/>
      <c r="JE868" s="23"/>
      <c r="JF868" s="44"/>
      <c r="JG868" s="44"/>
      <c r="JH868" s="122"/>
      <c r="JI868" s="261"/>
      <c r="JJ868" s="45"/>
      <c r="JK868" s="45"/>
      <c r="JL868" s="35"/>
      <c r="JM868" s="27"/>
      <c r="JN868" s="46"/>
      <c r="JO868" s="44"/>
      <c r="JP868" s="44"/>
      <c r="JQ868" s="44"/>
      <c r="JR868" s="44"/>
      <c r="JS868" s="23"/>
      <c r="JT868" s="44"/>
      <c r="JU868" s="44"/>
      <c r="JV868" s="132"/>
      <c r="JW868" s="126"/>
      <c r="JX868" s="260"/>
      <c r="JY868" s="45"/>
      <c r="JZ868" s="35"/>
      <c r="KA868" s="245"/>
      <c r="KB868" s="46"/>
      <c r="KC868" s="44"/>
      <c r="KD868" s="90"/>
      <c r="KE868" s="44"/>
      <c r="KF868" s="44"/>
      <c r="KG868" s="23"/>
      <c r="KH868" s="44"/>
      <c r="KI868" s="44"/>
      <c r="KJ868" s="122"/>
      <c r="KK868" s="261"/>
      <c r="KL868" s="45"/>
      <c r="KM868" s="45"/>
      <c r="KN868" s="35"/>
      <c r="KO868" s="27"/>
      <c r="KP868" s="46"/>
      <c r="KQ868" s="44"/>
      <c r="KR868" s="44"/>
      <c r="KS868" s="44"/>
      <c r="KT868" s="44"/>
      <c r="KU868" s="23"/>
      <c r="KV868" s="44"/>
      <c r="KW868" s="44"/>
      <c r="KX868" s="132"/>
      <c r="KY868" s="126"/>
      <c r="KZ868" s="260"/>
      <c r="LA868" s="45"/>
      <c r="LB868" s="35"/>
      <c r="LC868" s="27"/>
      <c r="LD868" s="46"/>
      <c r="LE868" s="23"/>
      <c r="LF868" s="44"/>
      <c r="LG868" s="44"/>
      <c r="LH868" s="44"/>
      <c r="LI868" s="23"/>
      <c r="LJ868" s="44"/>
      <c r="LK868" s="66"/>
      <c r="LL868" s="24"/>
      <c r="LM868" s="126"/>
      <c r="LN868" s="260"/>
      <c r="LO868" s="45"/>
      <c r="LP868" s="35"/>
      <c r="LQ868" s="27"/>
      <c r="LR868" s="46"/>
      <c r="LS868" s="247"/>
      <c r="LT868" s="44"/>
      <c r="LU868" s="44"/>
      <c r="LV868" s="44"/>
      <c r="LW868" s="23"/>
      <c r="LX868" s="44"/>
      <c r="LY868" s="44"/>
      <c r="LZ868" s="44"/>
      <c r="MA868" s="45"/>
      <c r="MB868" s="45"/>
      <c r="MC868" s="45"/>
      <c r="MD868" s="35"/>
      <c r="ME868" s="27"/>
      <c r="MF868" s="46"/>
      <c r="MG868" s="247"/>
      <c r="MH868" s="44"/>
      <c r="MI868" s="44"/>
      <c r="MJ868" s="44"/>
      <c r="MK868" s="23"/>
      <c r="ML868" s="44"/>
      <c r="MM868" s="44"/>
      <c r="MN868" s="44"/>
      <c r="MO868" s="45"/>
      <c r="MP868" s="45"/>
      <c r="MQ868" s="45"/>
      <c r="MR868" s="35"/>
      <c r="MS868" s="27"/>
      <c r="MT868" s="46"/>
      <c r="MU868" s="247"/>
      <c r="MV868" s="44"/>
      <c r="MW868" s="44"/>
      <c r="MX868" s="44"/>
      <c r="MY868" s="23"/>
      <c r="MZ868" s="44"/>
      <c r="NA868" s="44"/>
      <c r="NB868" s="44"/>
      <c r="NC868" s="45"/>
      <c r="ND868" s="45"/>
      <c r="NE868" s="45"/>
      <c r="NF868" s="35"/>
      <c r="NG868" s="27"/>
      <c r="NH868" s="46"/>
      <c r="NI868" s="247"/>
      <c r="NJ868" s="44"/>
      <c r="NK868" s="44"/>
      <c r="NL868" s="44"/>
      <c r="NM868" s="23"/>
      <c r="NN868" s="44"/>
      <c r="NO868" s="44"/>
      <c r="NP868" s="44"/>
      <c r="NQ868" s="45"/>
      <c r="NR868" s="45"/>
      <c r="NS868" s="45"/>
      <c r="NT868" s="35"/>
    </row>
    <row r="869" spans="1:384" x14ac:dyDescent="0.2">
      <c r="A869" s="38"/>
      <c r="B869" s="39"/>
      <c r="C869" s="40"/>
      <c r="D869" s="40"/>
      <c r="E869" s="40"/>
      <c r="F869" s="140"/>
      <c r="G869" s="140"/>
      <c r="H869" s="42"/>
      <c r="I869" s="44"/>
      <c r="J869" s="44"/>
      <c r="K869" s="44"/>
      <c r="L869" s="44"/>
      <c r="M869" s="23"/>
      <c r="N869" s="44"/>
      <c r="O869" s="113"/>
      <c r="P869" s="113"/>
      <c r="Q869" s="44"/>
      <c r="R869" s="44"/>
      <c r="S869" s="44"/>
      <c r="T869" s="35"/>
      <c r="U869" s="27"/>
      <c r="V869" s="46"/>
      <c r="W869" s="247"/>
      <c r="X869" s="44"/>
      <c r="Y869" s="44"/>
      <c r="Z869" s="44"/>
      <c r="AA869" s="23"/>
      <c r="AB869" s="44"/>
      <c r="AC869" s="113"/>
      <c r="AD869" s="113"/>
      <c r="AE869" s="44"/>
      <c r="AF869" s="44"/>
      <c r="AG869" s="44"/>
      <c r="AH869" s="35"/>
      <c r="AI869" s="27"/>
      <c r="AJ869" s="46"/>
      <c r="AK869" s="44"/>
      <c r="AL869" s="44"/>
      <c r="AM869" s="44"/>
      <c r="AN869" s="44"/>
      <c r="AO869" s="23"/>
      <c r="AP869" s="44"/>
      <c r="AQ869" s="44"/>
      <c r="AR869" s="44"/>
      <c r="AS869" s="44"/>
      <c r="AT869" s="44"/>
      <c r="AU869" s="44"/>
      <c r="AV869" s="35"/>
      <c r="AW869" s="27"/>
      <c r="AX869" s="46"/>
      <c r="AY869" s="43"/>
      <c r="AZ869" s="43"/>
      <c r="BA869" s="44"/>
      <c r="BB869" s="44"/>
      <c r="BC869" s="23"/>
      <c r="BD869" s="44"/>
      <c r="BE869" s="44"/>
      <c r="BF869" s="44"/>
      <c r="BG869" s="44"/>
      <c r="BH869" s="44"/>
      <c r="BI869" s="44"/>
      <c r="BJ869" s="35"/>
      <c r="BK869" s="50"/>
      <c r="BL869" s="329" t="s">
        <v>38</v>
      </c>
      <c r="BM869" s="329"/>
      <c r="BN869" s="133">
        <v>71400</v>
      </c>
      <c r="BO869" s="247">
        <v>2550</v>
      </c>
      <c r="BP869" s="44"/>
      <c r="BQ869" s="23">
        <v>2462.0689655172414</v>
      </c>
      <c r="BR869" s="133">
        <v>29</v>
      </c>
      <c r="BS869" s="44"/>
      <c r="BT869" s="241" t="s">
        <v>88</v>
      </c>
      <c r="BU869" s="238">
        <v>1100</v>
      </c>
      <c r="BV869" s="133">
        <v>26100</v>
      </c>
      <c r="BW869" s="113">
        <v>0.36554621848739494</v>
      </c>
      <c r="BX869" s="35"/>
      <c r="BY869" s="27"/>
      <c r="BZ869" s="329" t="s">
        <v>38</v>
      </c>
      <c r="CA869" s="329"/>
      <c r="CB869" s="133">
        <v>51900</v>
      </c>
      <c r="CC869" s="247">
        <v>1853.5714285714287</v>
      </c>
      <c r="CD869" s="44"/>
      <c r="CE869" s="23">
        <v>4718.181818181818</v>
      </c>
      <c r="CF869" s="133">
        <v>11</v>
      </c>
      <c r="CG869" s="44"/>
      <c r="CH869" s="248" t="s">
        <v>22</v>
      </c>
      <c r="CI869" s="238">
        <v>400</v>
      </c>
      <c r="CJ869" s="133">
        <v>15300</v>
      </c>
      <c r="CK869" s="113">
        <v>0.2947976878612717</v>
      </c>
      <c r="CL869" s="35"/>
      <c r="CM869" s="27"/>
      <c r="CN869" s="329" t="s">
        <v>38</v>
      </c>
      <c r="CO869" s="329"/>
      <c r="CP869" s="133">
        <v>37500</v>
      </c>
      <c r="CQ869" s="247">
        <v>1339.2857142857142</v>
      </c>
      <c r="CR869" s="44"/>
      <c r="CS869" s="23">
        <v>2678.5714285714284</v>
      </c>
      <c r="CT869" s="133">
        <v>14</v>
      </c>
      <c r="CU869" s="44"/>
      <c r="CV869" s="241" t="s">
        <v>96</v>
      </c>
      <c r="CW869" s="238">
        <v>770</v>
      </c>
      <c r="CX869" s="133">
        <v>8844</v>
      </c>
      <c r="CY869" s="113">
        <v>0.23583999999999999</v>
      </c>
      <c r="CZ869" s="35"/>
      <c r="DA869" s="58"/>
      <c r="DB869" s="329" t="s">
        <v>38</v>
      </c>
      <c r="DC869" s="329"/>
      <c r="DD869" s="133">
        <v>49600</v>
      </c>
      <c r="DE869" s="247">
        <v>1771.4285714285713</v>
      </c>
      <c r="DF869" s="44"/>
      <c r="DG869" s="23">
        <v>8266.6666666666661</v>
      </c>
      <c r="DH869" s="133">
        <v>6</v>
      </c>
      <c r="DI869" s="44"/>
      <c r="DJ869" s="241" t="s">
        <v>76</v>
      </c>
      <c r="DK869" s="238">
        <v>748</v>
      </c>
      <c r="DL869" s="133">
        <v>5236</v>
      </c>
      <c r="DM869" s="113">
        <v>0.10556451612903225</v>
      </c>
      <c r="DN869" s="35"/>
      <c r="DO869" s="27"/>
      <c r="DP869" s="329" t="s">
        <v>38</v>
      </c>
      <c r="DQ869" s="329"/>
      <c r="DR869" s="133">
        <v>43700</v>
      </c>
      <c r="DS869" s="247">
        <v>1560.7142857142858</v>
      </c>
      <c r="DT869" s="44"/>
      <c r="DU869" s="23">
        <v>1680.7692307692307</v>
      </c>
      <c r="DV869" s="133">
        <v>26</v>
      </c>
      <c r="DW869" s="44"/>
      <c r="DX869" s="53" t="s">
        <v>91</v>
      </c>
      <c r="DY869" s="43">
        <v>770</v>
      </c>
      <c r="DZ869" s="133">
        <v>13860</v>
      </c>
      <c r="EA869" s="113">
        <v>0.317162471395881</v>
      </c>
      <c r="EB869" s="35"/>
      <c r="EC869" s="27"/>
      <c r="ED869" s="46"/>
      <c r="EE869" s="247"/>
      <c r="EF869" s="44"/>
      <c r="EG869" s="44"/>
      <c r="EH869" s="44"/>
      <c r="EI869" s="23"/>
      <c r="EJ869" s="44"/>
      <c r="EK869" s="113"/>
      <c r="EL869" s="113"/>
      <c r="EM869" s="44"/>
      <c r="EN869" s="44"/>
      <c r="EO869" s="44"/>
      <c r="EP869" s="35"/>
      <c r="EQ869" s="27"/>
      <c r="ER869" s="46"/>
      <c r="FA869" s="44"/>
      <c r="FB869" s="44"/>
      <c r="FC869" s="44"/>
      <c r="FD869" s="35"/>
      <c r="HW869" s="181"/>
      <c r="HX869" s="137"/>
      <c r="HY869" s="137"/>
      <c r="HZ869" s="137"/>
      <c r="IA869" s="27"/>
      <c r="IC869" s="174"/>
      <c r="ID869" s="27"/>
      <c r="IE869" s="27"/>
      <c r="IF869" s="27"/>
      <c r="IG869" s="27"/>
      <c r="IH869" s="29"/>
      <c r="IL869" s="137"/>
      <c r="IM869" s="137"/>
      <c r="IN869" s="137"/>
      <c r="IO869" s="27"/>
      <c r="IQ869" s="174"/>
      <c r="IR869" s="27"/>
      <c r="IS869" s="27"/>
      <c r="IT869" s="27"/>
      <c r="IU869" s="27"/>
      <c r="IV869" s="29"/>
      <c r="IY869" s="33"/>
      <c r="IZ869" s="329" t="s">
        <v>38</v>
      </c>
      <c r="JA869" s="329"/>
      <c r="JB869" s="133">
        <v>45700</v>
      </c>
      <c r="JC869" s="247">
        <v>1523.3333333333333</v>
      </c>
      <c r="JD869" s="44"/>
      <c r="JE869" s="23">
        <v>9140</v>
      </c>
      <c r="JF869" s="133">
        <v>5</v>
      </c>
      <c r="JG869" s="44"/>
      <c r="JH869" s="241" t="s">
        <v>89</v>
      </c>
      <c r="JI869" s="238">
        <v>800</v>
      </c>
      <c r="JJ869" s="133">
        <v>6400</v>
      </c>
      <c r="JK869" s="113">
        <v>0.14004376367614879</v>
      </c>
      <c r="JL869" s="35"/>
      <c r="JM869" s="27"/>
      <c r="JN869" s="329" t="s">
        <v>38</v>
      </c>
      <c r="JO869" s="329"/>
      <c r="JP869" s="133">
        <v>48000</v>
      </c>
      <c r="JQ869" s="247">
        <v>1600</v>
      </c>
      <c r="JR869" s="44"/>
      <c r="JS869" s="23">
        <v>5333.333333333333</v>
      </c>
      <c r="JT869" s="133">
        <v>9</v>
      </c>
      <c r="JU869" s="44"/>
      <c r="JV869" s="241" t="s">
        <v>23</v>
      </c>
      <c r="JW869" s="238">
        <v>1100</v>
      </c>
      <c r="JX869" s="133">
        <v>9900</v>
      </c>
      <c r="JY869" s="113">
        <v>0.20624999999999999</v>
      </c>
      <c r="JZ869" s="35"/>
      <c r="KA869" s="134"/>
      <c r="KB869" s="329" t="s">
        <v>38</v>
      </c>
      <c r="KC869" s="329"/>
      <c r="KD869" s="133">
        <v>51400</v>
      </c>
      <c r="KE869" s="247">
        <v>1713.3333333333333</v>
      </c>
      <c r="KF869" s="44"/>
      <c r="KG869" s="23">
        <v>5711.1111111111113</v>
      </c>
      <c r="KH869" s="133">
        <v>9</v>
      </c>
      <c r="KI869" s="44"/>
      <c r="KJ869" s="241" t="s">
        <v>80</v>
      </c>
      <c r="KK869" s="238">
        <v>200</v>
      </c>
      <c r="KL869" s="133">
        <v>17900</v>
      </c>
      <c r="KM869" s="113">
        <v>0.34824902723735407</v>
      </c>
      <c r="KN869" s="35"/>
      <c r="KO869" s="27"/>
      <c r="KP869" s="329" t="s">
        <v>38</v>
      </c>
      <c r="KQ869" s="329"/>
      <c r="KR869" s="133">
        <v>28200</v>
      </c>
      <c r="KS869" s="247">
        <v>940</v>
      </c>
      <c r="KT869" s="44"/>
      <c r="KU869" s="23">
        <v>1880</v>
      </c>
      <c r="KV869" s="133">
        <v>15</v>
      </c>
      <c r="KW869" s="44"/>
      <c r="KX869" s="241" t="s">
        <v>70</v>
      </c>
      <c r="KY869" s="238">
        <v>1034</v>
      </c>
      <c r="KZ869" s="133">
        <v>15510</v>
      </c>
      <c r="LA869" s="113">
        <v>0.55000000000000004</v>
      </c>
      <c r="LB869" s="35"/>
      <c r="LC869" s="27"/>
      <c r="LD869" s="46"/>
      <c r="LG869" s="44"/>
      <c r="LH869" s="44"/>
      <c r="LI869" s="23"/>
      <c r="LJ869" s="44"/>
      <c r="LK869" s="44"/>
      <c r="LL869" s="241"/>
      <c r="LM869" s="238"/>
      <c r="LN869" s="135"/>
      <c r="LO869" s="113"/>
      <c r="LP869" s="35"/>
      <c r="LQ869" s="27"/>
      <c r="LR869" s="46"/>
      <c r="LS869" s="247"/>
      <c r="LT869" s="44"/>
      <c r="LU869" s="44"/>
      <c r="LV869" s="44"/>
      <c r="LW869" s="23"/>
      <c r="LX869" s="44"/>
      <c r="LY869" s="113"/>
      <c r="LZ869" s="113"/>
      <c r="MA869" s="44"/>
      <c r="MB869" s="44"/>
      <c r="MC869" s="44"/>
      <c r="MD869" s="35"/>
      <c r="ME869" s="27"/>
      <c r="MF869" s="46"/>
      <c r="MG869" s="247"/>
      <c r="MH869" s="44"/>
      <c r="MI869" s="44"/>
      <c r="MJ869" s="44"/>
      <c r="MK869" s="23"/>
      <c r="ML869" s="44"/>
      <c r="MM869" s="113"/>
      <c r="MN869" s="113"/>
      <c r="MO869" s="44"/>
      <c r="MP869" s="44"/>
      <c r="MQ869" s="44"/>
      <c r="MR869" s="35"/>
      <c r="MS869" s="27"/>
      <c r="MT869" s="46"/>
      <c r="MU869" s="247"/>
      <c r="MV869" s="44"/>
      <c r="MW869" s="44"/>
      <c r="MX869" s="44"/>
      <c r="MY869" s="23"/>
      <c r="MZ869" s="44"/>
      <c r="NA869" s="113"/>
      <c r="NB869" s="113"/>
      <c r="NC869" s="44"/>
      <c r="ND869" s="44"/>
      <c r="NE869" s="44"/>
      <c r="NF869" s="35"/>
      <c r="NG869" s="27"/>
      <c r="NH869" s="46"/>
      <c r="NI869" s="247"/>
      <c r="NJ869" s="44"/>
      <c r="NK869" s="44"/>
      <c r="NL869" s="44"/>
      <c r="NM869" s="23"/>
      <c r="NN869" s="44"/>
      <c r="NO869" s="113"/>
      <c r="NP869" s="113"/>
      <c r="NQ869" s="44"/>
      <c r="NR869" s="44"/>
      <c r="NS869" s="44"/>
      <c r="NT869" s="35"/>
    </row>
    <row r="870" spans="1:384" x14ac:dyDescent="0.2">
      <c r="A870" s="38"/>
      <c r="B870" s="138"/>
      <c r="C870" s="40"/>
      <c r="D870" s="40"/>
      <c r="E870" s="40"/>
      <c r="F870" s="140"/>
      <c r="G870" s="140"/>
      <c r="H870" s="178"/>
      <c r="I870" s="66"/>
      <c r="J870" s="247"/>
      <c r="K870" s="44"/>
      <c r="L870" s="44"/>
      <c r="M870" s="23"/>
      <c r="N870" s="44"/>
      <c r="O870" s="113"/>
      <c r="P870" s="113"/>
      <c r="Q870" s="44"/>
      <c r="R870" s="44"/>
      <c r="S870" s="44"/>
      <c r="T870" s="35"/>
      <c r="U870" s="27"/>
      <c r="V870" s="46"/>
      <c r="W870" s="44"/>
      <c r="X870" s="44"/>
      <c r="Y870" s="44"/>
      <c r="Z870" s="44"/>
      <c r="AA870" s="23"/>
      <c r="AB870" s="44"/>
      <c r="AC870" s="113"/>
      <c r="AD870" s="113"/>
      <c r="AE870" s="44"/>
      <c r="AF870" s="44"/>
      <c r="AG870" s="44"/>
      <c r="AH870" s="35"/>
      <c r="AI870" s="27"/>
      <c r="AJ870" s="46"/>
      <c r="AK870" s="44"/>
      <c r="AL870" s="44"/>
      <c r="AM870" s="44"/>
      <c r="AN870" s="44"/>
      <c r="AO870" s="23"/>
      <c r="AP870" s="44"/>
      <c r="AQ870" s="44"/>
      <c r="AR870" s="44"/>
      <c r="AS870" s="44"/>
      <c r="AT870" s="44"/>
      <c r="AU870" s="44"/>
      <c r="AV870" s="35"/>
      <c r="AW870" s="27"/>
      <c r="AX870" s="46"/>
      <c r="AY870" s="44"/>
      <c r="AZ870" s="44"/>
      <c r="BA870" s="44"/>
      <c r="BB870" s="44"/>
      <c r="BC870" s="23"/>
      <c r="BD870" s="44"/>
      <c r="BE870" s="44"/>
      <c r="BF870" s="44"/>
      <c r="BG870" s="44"/>
      <c r="BH870" s="44"/>
      <c r="BI870" s="44"/>
      <c r="BJ870" s="35"/>
      <c r="BK870" s="50"/>
      <c r="BL870" s="329" t="s">
        <v>38</v>
      </c>
      <c r="BM870" s="329"/>
      <c r="BN870" s="133">
        <v>40600</v>
      </c>
      <c r="BO870" s="247">
        <v>1450</v>
      </c>
      <c r="BP870" s="44"/>
      <c r="BQ870" s="23">
        <v>2388.2352941176468</v>
      </c>
      <c r="BR870" s="133">
        <v>17</v>
      </c>
      <c r="BS870" s="44"/>
      <c r="BT870" s="241" t="s">
        <v>23</v>
      </c>
      <c r="BU870" s="238">
        <v>1000</v>
      </c>
      <c r="BV870" s="133">
        <v>17300</v>
      </c>
      <c r="BW870" s="113">
        <v>0.42610837438423643</v>
      </c>
      <c r="BX870" s="35"/>
      <c r="BY870" s="27"/>
      <c r="BZ870" s="329" t="s">
        <v>38</v>
      </c>
      <c r="CA870" s="329"/>
      <c r="CB870" s="133">
        <v>47500</v>
      </c>
      <c r="CC870" s="247">
        <v>1696.4285714285713</v>
      </c>
      <c r="CD870" s="44"/>
      <c r="CE870" s="23">
        <v>3958.3333333333335</v>
      </c>
      <c r="CF870" s="133">
        <v>12</v>
      </c>
      <c r="CG870" s="44"/>
      <c r="CH870" s="248" t="s">
        <v>97</v>
      </c>
      <c r="CI870" s="238">
        <v>800</v>
      </c>
      <c r="CJ870" s="133">
        <v>9600</v>
      </c>
      <c r="CK870" s="113">
        <v>0.20210526315789473</v>
      </c>
      <c r="CL870" s="35"/>
      <c r="CM870" s="27"/>
      <c r="CN870" s="329" t="s">
        <v>38</v>
      </c>
      <c r="CO870" s="329"/>
      <c r="CP870" s="133">
        <v>31400</v>
      </c>
      <c r="CQ870" s="247">
        <v>1121.4285714285713</v>
      </c>
      <c r="CR870" s="44"/>
      <c r="CS870" s="23">
        <v>2854.5454545454545</v>
      </c>
      <c r="CT870" s="133">
        <v>11</v>
      </c>
      <c r="CU870" s="44"/>
      <c r="CV870" s="241" t="s">
        <v>75</v>
      </c>
      <c r="CW870" s="238">
        <v>760</v>
      </c>
      <c r="CX870" s="133">
        <v>8360</v>
      </c>
      <c r="CY870" s="113">
        <v>0.26624203821656051</v>
      </c>
      <c r="CZ870" s="35"/>
      <c r="DA870" s="58"/>
      <c r="DB870" s="329" t="s">
        <v>38</v>
      </c>
      <c r="DC870" s="329"/>
      <c r="DD870" s="133">
        <v>36700</v>
      </c>
      <c r="DE870" s="247">
        <v>1310.7142857142858</v>
      </c>
      <c r="DF870" s="44"/>
      <c r="DG870" s="23">
        <v>3670</v>
      </c>
      <c r="DH870" s="133">
        <v>10</v>
      </c>
      <c r="DI870" s="44"/>
      <c r="DJ870" s="241" t="s">
        <v>88</v>
      </c>
      <c r="DK870" s="238">
        <v>1100</v>
      </c>
      <c r="DL870" s="133">
        <v>10296</v>
      </c>
      <c r="DM870" s="113">
        <v>0.28054495912806537</v>
      </c>
      <c r="DN870" s="35"/>
      <c r="DO870" s="27"/>
      <c r="DP870" s="329" t="s">
        <v>38</v>
      </c>
      <c r="DQ870" s="329"/>
      <c r="DR870" s="133">
        <v>20700</v>
      </c>
      <c r="DS870" s="247">
        <v>739.28571428571433</v>
      </c>
      <c r="DT870" s="44"/>
      <c r="DU870" s="23">
        <v>376.36363636363637</v>
      </c>
      <c r="DV870" s="133">
        <v>55</v>
      </c>
      <c r="DW870" s="44"/>
      <c r="DX870" s="53" t="s">
        <v>25</v>
      </c>
      <c r="DY870" s="43">
        <v>25</v>
      </c>
      <c r="DZ870" s="133">
        <v>20415</v>
      </c>
      <c r="EA870" s="113">
        <v>0.98623188405797102</v>
      </c>
      <c r="EB870" s="35"/>
      <c r="EC870" s="27"/>
      <c r="ED870" s="46"/>
      <c r="EE870" s="44"/>
      <c r="EF870" s="44"/>
      <c r="EG870" s="44"/>
      <c r="EH870" s="44"/>
      <c r="EI870" s="23"/>
      <c r="EJ870" s="44"/>
      <c r="EK870" s="113"/>
      <c r="EL870" s="113"/>
      <c r="EM870" s="44"/>
      <c r="EN870" s="44"/>
      <c r="EO870" s="44"/>
      <c r="EP870" s="35"/>
      <c r="EQ870" s="27"/>
      <c r="ER870" s="46"/>
      <c r="ES870" s="44"/>
      <c r="ET870" s="44"/>
      <c r="EU870" s="44"/>
      <c r="EV870" s="44"/>
      <c r="EW870" s="23"/>
      <c r="EX870" s="44"/>
      <c r="EY870" s="44"/>
      <c r="EZ870" s="44"/>
      <c r="FA870" s="44"/>
      <c r="FB870" s="44"/>
      <c r="FC870" s="44"/>
      <c r="FD870" s="35"/>
      <c r="HW870" s="181"/>
      <c r="HX870" s="27"/>
      <c r="HY870" s="27"/>
      <c r="HZ870" s="27"/>
      <c r="IA870" s="27"/>
      <c r="IC870" s="174"/>
      <c r="ID870" s="27"/>
      <c r="IE870" s="27"/>
      <c r="IF870" s="27"/>
      <c r="IG870" s="27"/>
      <c r="IH870" s="29"/>
      <c r="IL870" s="27"/>
      <c r="IM870" s="27"/>
      <c r="IN870" s="27"/>
      <c r="IO870" s="27"/>
      <c r="IQ870" s="174"/>
      <c r="IR870" s="27"/>
      <c r="IS870" s="27"/>
      <c r="IT870" s="27"/>
      <c r="IU870" s="27"/>
      <c r="IV870" s="29"/>
      <c r="IY870" s="33"/>
      <c r="IZ870" s="329" t="s">
        <v>38</v>
      </c>
      <c r="JA870" s="329"/>
      <c r="JB870" s="133">
        <v>28400</v>
      </c>
      <c r="JC870" s="247">
        <v>946.66666666666663</v>
      </c>
      <c r="JD870" s="44"/>
      <c r="JE870" s="23">
        <v>4733.333333333333</v>
      </c>
      <c r="JF870" s="133">
        <v>6</v>
      </c>
      <c r="JG870" s="44"/>
      <c r="JH870" s="241" t="s">
        <v>91</v>
      </c>
      <c r="JI870" s="238">
        <v>770</v>
      </c>
      <c r="JJ870" s="133">
        <v>4650</v>
      </c>
      <c r="JK870" s="113">
        <v>0.16373239436619719</v>
      </c>
      <c r="JL870" s="35"/>
      <c r="JM870" s="27"/>
      <c r="JN870" s="329" t="s">
        <v>38</v>
      </c>
      <c r="JO870" s="329"/>
      <c r="JP870" s="133">
        <v>82200</v>
      </c>
      <c r="JQ870" s="67">
        <v>2740</v>
      </c>
      <c r="JR870" s="44"/>
      <c r="JS870" s="23">
        <v>9133.3333333333339</v>
      </c>
      <c r="JT870" s="133">
        <v>9</v>
      </c>
      <c r="JU870" s="44"/>
      <c r="JV870" s="241" t="s">
        <v>76</v>
      </c>
      <c r="JW870" s="238">
        <v>900</v>
      </c>
      <c r="JX870" s="133">
        <v>8300</v>
      </c>
      <c r="JY870" s="113">
        <v>0.10097323600973236</v>
      </c>
      <c r="JZ870" s="35"/>
      <c r="KA870" s="134"/>
      <c r="KB870" s="329" t="s">
        <v>38</v>
      </c>
      <c r="KC870" s="329"/>
      <c r="KD870" s="133">
        <v>41700</v>
      </c>
      <c r="KE870" s="247">
        <v>1390</v>
      </c>
      <c r="KF870" s="44"/>
      <c r="KG870" s="23">
        <v>3207.6923076923076</v>
      </c>
      <c r="KH870" s="133">
        <v>13</v>
      </c>
      <c r="KI870" s="44"/>
      <c r="KJ870" s="241" t="s">
        <v>21</v>
      </c>
      <c r="KK870" s="238">
        <v>726</v>
      </c>
      <c r="KL870" s="133">
        <v>11308</v>
      </c>
      <c r="KM870" s="113">
        <v>0.27117505995203839</v>
      </c>
      <c r="KN870" s="35"/>
      <c r="KO870" s="27"/>
      <c r="KP870" s="329" t="s">
        <v>38</v>
      </c>
      <c r="KQ870" s="329"/>
      <c r="KR870" s="133">
        <v>24200</v>
      </c>
      <c r="KS870" s="247">
        <v>806.66666666666663</v>
      </c>
      <c r="KT870" s="44"/>
      <c r="KU870" s="23">
        <v>4840</v>
      </c>
      <c r="KV870" s="133">
        <v>5</v>
      </c>
      <c r="KW870" s="44"/>
      <c r="KX870" s="241" t="s">
        <v>81</v>
      </c>
      <c r="KY870" s="238">
        <v>1200</v>
      </c>
      <c r="KZ870" s="133">
        <v>6000</v>
      </c>
      <c r="LA870" s="113">
        <v>0.24793388429752067</v>
      </c>
      <c r="LB870" s="35"/>
      <c r="LC870" s="27"/>
      <c r="LD870" s="46"/>
      <c r="LE870" s="44"/>
      <c r="LF870" s="44"/>
      <c r="LG870" s="44"/>
      <c r="LH870" s="44"/>
      <c r="LI870" s="23"/>
      <c r="LJ870" s="44"/>
      <c r="LK870" s="44"/>
      <c r="LL870" s="60"/>
      <c r="LM870" s="247"/>
      <c r="LN870" s="44"/>
      <c r="LO870" s="45"/>
      <c r="LP870" s="35"/>
      <c r="LQ870" s="27"/>
      <c r="LR870" s="46"/>
      <c r="LS870" s="44"/>
      <c r="LT870" s="44"/>
      <c r="LU870" s="44"/>
      <c r="LV870" s="44"/>
      <c r="LW870" s="23"/>
      <c r="LX870" s="44"/>
      <c r="LY870" s="113"/>
      <c r="LZ870" s="113"/>
      <c r="MA870" s="44"/>
      <c r="MB870" s="44"/>
      <c r="MC870" s="44"/>
      <c r="MD870" s="35"/>
      <c r="ME870" s="27"/>
      <c r="MF870" s="46"/>
      <c r="MG870" s="44"/>
      <c r="MH870" s="44"/>
      <c r="MI870" s="44"/>
      <c r="MJ870" s="44"/>
      <c r="MK870" s="23"/>
      <c r="ML870" s="44"/>
      <c r="MM870" s="113"/>
      <c r="MN870" s="113"/>
      <c r="MO870" s="44"/>
      <c r="MP870" s="44"/>
      <c r="MQ870" s="44"/>
      <c r="MR870" s="35"/>
      <c r="MS870" s="27"/>
      <c r="MT870" s="46"/>
      <c r="MU870" s="44"/>
      <c r="MV870" s="44"/>
      <c r="MW870" s="44"/>
      <c r="MX870" s="44"/>
      <c r="MY870" s="23"/>
      <c r="MZ870" s="44"/>
      <c r="NA870" s="113"/>
      <c r="NB870" s="113"/>
      <c r="NC870" s="44"/>
      <c r="ND870" s="44"/>
      <c r="NE870" s="44"/>
      <c r="NF870" s="35"/>
      <c r="NG870" s="27"/>
      <c r="NH870" s="46"/>
      <c r="NI870" s="44"/>
      <c r="NJ870" s="44"/>
      <c r="NK870" s="44"/>
      <c r="NL870" s="44"/>
      <c r="NM870" s="23"/>
      <c r="NN870" s="44"/>
      <c r="NO870" s="113"/>
      <c r="NP870" s="113"/>
      <c r="NQ870" s="44"/>
      <c r="NR870" s="44"/>
      <c r="NS870" s="44"/>
      <c r="NT870" s="35"/>
    </row>
    <row r="871" spans="1:384" x14ac:dyDescent="0.2">
      <c r="A871" s="141" t="s">
        <v>745</v>
      </c>
      <c r="B871" s="142">
        <v>23879</v>
      </c>
      <c r="C871" s="142">
        <v>9245</v>
      </c>
      <c r="D871" s="142">
        <v>4239</v>
      </c>
      <c r="E871" s="143">
        <v>10673</v>
      </c>
      <c r="F871" s="215"/>
      <c r="G871" s="215"/>
      <c r="H871" s="178"/>
      <c r="I871" s="326">
        <v>2387900</v>
      </c>
      <c r="J871" s="326"/>
      <c r="K871" s="31" t="s">
        <v>746</v>
      </c>
      <c r="L871" s="44"/>
      <c r="M871" s="332" t="s">
        <v>742</v>
      </c>
      <c r="N871" s="332"/>
      <c r="O871" s="144">
        <v>851960</v>
      </c>
      <c r="P871" s="144"/>
      <c r="Q871" s="44"/>
      <c r="R871" s="44"/>
      <c r="S871" s="44"/>
      <c r="T871" s="35"/>
      <c r="U871" s="27"/>
      <c r="V871" s="46"/>
      <c r="W871" s="326"/>
      <c r="X871" s="326"/>
      <c r="Y871" s="31"/>
      <c r="Z871" s="44"/>
      <c r="AA871" s="23"/>
      <c r="AB871" s="44"/>
      <c r="AC871" s="113"/>
      <c r="AD871" s="113"/>
      <c r="AE871" s="44"/>
      <c r="AF871" s="44"/>
      <c r="AG871" s="44"/>
      <c r="AH871" s="35"/>
      <c r="AI871" s="27"/>
      <c r="AJ871" s="46"/>
      <c r="AK871" s="44"/>
      <c r="AL871" s="44"/>
      <c r="AM871" s="44"/>
      <c r="AN871" s="44"/>
      <c r="AO871" s="23"/>
      <c r="AP871" s="44"/>
      <c r="AQ871" s="44"/>
      <c r="AR871" s="44"/>
      <c r="AS871" s="44"/>
      <c r="AT871" s="44"/>
      <c r="AU871" s="44"/>
      <c r="AV871" s="35"/>
      <c r="AW871" s="27"/>
      <c r="AX871" s="46"/>
      <c r="AY871" s="44"/>
      <c r="AZ871" s="44"/>
      <c r="BA871" s="44"/>
      <c r="BB871" s="44"/>
      <c r="BC871" s="23"/>
      <c r="BD871" s="44"/>
      <c r="BE871" s="44"/>
      <c r="BF871" s="44"/>
      <c r="BG871" s="44"/>
      <c r="BH871" s="44"/>
      <c r="BI871" s="44"/>
      <c r="BJ871" s="35"/>
      <c r="BK871" s="50"/>
      <c r="BL871" s="329" t="s">
        <v>38</v>
      </c>
      <c r="BM871" s="329"/>
      <c r="BN871" s="133">
        <v>53100</v>
      </c>
      <c r="BO871" s="247">
        <v>1896.4285714285713</v>
      </c>
      <c r="BP871" s="44"/>
      <c r="BQ871" s="23">
        <v>1770</v>
      </c>
      <c r="BR871" s="133">
        <v>30</v>
      </c>
      <c r="BS871" s="44"/>
      <c r="BT871" s="241" t="s">
        <v>49</v>
      </c>
      <c r="BU871" s="238">
        <v>800</v>
      </c>
      <c r="BV871" s="133">
        <v>24000</v>
      </c>
      <c r="BW871" s="113">
        <v>0.4519774011299435</v>
      </c>
      <c r="BX871" s="35"/>
      <c r="BY871" s="27"/>
      <c r="BZ871" s="329" t="s">
        <v>38</v>
      </c>
      <c r="CA871" s="329"/>
      <c r="CB871" s="133">
        <v>47700</v>
      </c>
      <c r="CC871" s="247">
        <v>1703.5714285714287</v>
      </c>
      <c r="CD871" s="44"/>
      <c r="CE871" s="23">
        <v>769.35483870967744</v>
      </c>
      <c r="CF871" s="133">
        <v>62</v>
      </c>
      <c r="CG871" s="44"/>
      <c r="CH871" s="248" t="s">
        <v>98</v>
      </c>
      <c r="CI871" s="238">
        <v>165</v>
      </c>
      <c r="CJ871" s="133">
        <v>10230</v>
      </c>
      <c r="CK871" s="113">
        <v>0.21446540880503145</v>
      </c>
      <c r="CL871" s="35"/>
      <c r="CM871" s="27"/>
      <c r="CN871" s="329" t="s">
        <v>38</v>
      </c>
      <c r="CO871" s="329"/>
      <c r="CP871" s="133">
        <v>42000</v>
      </c>
      <c r="CQ871" s="247">
        <v>1500</v>
      </c>
      <c r="CR871" s="44"/>
      <c r="CS871" s="23">
        <v>1312.5</v>
      </c>
      <c r="CT871" s="133">
        <v>32</v>
      </c>
      <c r="CU871" s="44"/>
      <c r="CV871" s="241" t="s">
        <v>92</v>
      </c>
      <c r="CW871" s="238">
        <v>660</v>
      </c>
      <c r="CX871" s="133">
        <v>1320</v>
      </c>
      <c r="CY871" s="113">
        <v>3.1428571428571431E-2</v>
      </c>
      <c r="CZ871" s="35"/>
      <c r="DA871" s="58"/>
      <c r="DB871" s="329" t="s">
        <v>38</v>
      </c>
      <c r="DC871" s="329"/>
      <c r="DD871" s="133">
        <v>43200</v>
      </c>
      <c r="DE871" s="247">
        <v>1542.8571428571429</v>
      </c>
      <c r="DF871" s="44"/>
      <c r="DG871" s="23">
        <v>1234.2857142857142</v>
      </c>
      <c r="DH871" s="133">
        <v>35</v>
      </c>
      <c r="DI871" s="44"/>
      <c r="DJ871" s="241" t="s">
        <v>52</v>
      </c>
      <c r="DK871" s="238">
        <v>490</v>
      </c>
      <c r="DL871" s="133">
        <v>6848</v>
      </c>
      <c r="DM871" s="113">
        <v>0.15851851851851853</v>
      </c>
      <c r="DN871" s="35"/>
      <c r="DO871" s="27"/>
      <c r="DP871" s="329" t="s">
        <v>38</v>
      </c>
      <c r="DQ871" s="329"/>
      <c r="DR871" s="133">
        <v>37400</v>
      </c>
      <c r="DS871" s="247">
        <v>1335.7142857142858</v>
      </c>
      <c r="DT871" s="44"/>
      <c r="DU871" s="23">
        <v>1438.4615384615386</v>
      </c>
      <c r="DV871" s="133">
        <v>26</v>
      </c>
      <c r="DW871" s="44"/>
      <c r="DX871" s="53" t="s">
        <v>42</v>
      </c>
      <c r="DY871" s="43">
        <v>100</v>
      </c>
      <c r="DZ871" s="133">
        <v>15746</v>
      </c>
      <c r="EA871" s="113">
        <v>0.42101604278074867</v>
      </c>
      <c r="EB871" s="35"/>
      <c r="EC871" s="27"/>
      <c r="ED871" s="46"/>
      <c r="EE871" s="326"/>
      <c r="EF871" s="326"/>
      <c r="EG871" s="31"/>
      <c r="EH871" s="44"/>
      <c r="EI871" s="23"/>
      <c r="EJ871" s="44"/>
      <c r="EK871" s="113"/>
      <c r="EL871" s="113"/>
      <c r="EM871" s="44"/>
      <c r="EN871" s="44"/>
      <c r="EO871" s="44"/>
      <c r="EP871" s="35"/>
      <c r="EQ871" s="27"/>
      <c r="ER871" s="46"/>
      <c r="ES871" s="44"/>
      <c r="ET871" s="44"/>
      <c r="EU871" s="44"/>
      <c r="EV871" s="44"/>
      <c r="EW871" s="23"/>
      <c r="EX871" s="44"/>
      <c r="EY871" s="44"/>
      <c r="EZ871" s="44"/>
      <c r="FA871" s="44"/>
      <c r="FB871" s="44"/>
      <c r="FC871" s="44"/>
      <c r="FD871" s="35"/>
      <c r="HW871" s="181"/>
      <c r="HX871" s="27"/>
      <c r="HY871" s="27"/>
      <c r="HZ871" s="27"/>
      <c r="IA871" s="27"/>
      <c r="IC871" s="174"/>
      <c r="ID871" s="27"/>
      <c r="IE871" s="27"/>
      <c r="IF871" s="27"/>
      <c r="IG871" s="27"/>
      <c r="IH871" s="29"/>
      <c r="IL871" s="27"/>
      <c r="IM871" s="27"/>
      <c r="IN871" s="27"/>
      <c r="IO871" s="27"/>
      <c r="IQ871" s="174"/>
      <c r="IR871" s="27"/>
      <c r="IS871" s="27"/>
      <c r="IT871" s="27"/>
      <c r="IU871" s="27"/>
      <c r="IV871" s="29"/>
      <c r="IY871" s="33"/>
      <c r="IZ871" s="329" t="s">
        <v>38</v>
      </c>
      <c r="JA871" s="329"/>
      <c r="JB871" s="133">
        <v>29500</v>
      </c>
      <c r="JC871" s="247">
        <v>983.33333333333337</v>
      </c>
      <c r="JD871" s="44"/>
      <c r="JE871" s="23">
        <v>2269.2307692307691</v>
      </c>
      <c r="JF871" s="133">
        <v>13</v>
      </c>
      <c r="JG871" s="44"/>
      <c r="JH871" s="241" t="s">
        <v>64</v>
      </c>
      <c r="JI871" s="238">
        <v>673</v>
      </c>
      <c r="JJ871" s="133">
        <v>8749</v>
      </c>
      <c r="JK871" s="113">
        <v>0.2965762711864407</v>
      </c>
      <c r="JL871" s="35"/>
      <c r="JM871" s="27"/>
      <c r="JN871" s="329" t="s">
        <v>38</v>
      </c>
      <c r="JO871" s="329"/>
      <c r="JP871" s="133">
        <v>25600</v>
      </c>
      <c r="JQ871" s="247">
        <v>853.33333333333337</v>
      </c>
      <c r="JR871" s="44"/>
      <c r="JS871" s="23">
        <v>2133.3333333333335</v>
      </c>
      <c r="JT871" s="133">
        <v>12</v>
      </c>
      <c r="JU871" s="44"/>
      <c r="JV871" s="241" t="s">
        <v>90</v>
      </c>
      <c r="JW871" s="238">
        <v>700</v>
      </c>
      <c r="JX871" s="133">
        <v>3050</v>
      </c>
      <c r="JY871" s="113">
        <v>0.119140625</v>
      </c>
      <c r="JZ871" s="35"/>
      <c r="KA871" s="134"/>
      <c r="KB871" s="329" t="s">
        <v>38</v>
      </c>
      <c r="KC871" s="329"/>
      <c r="KD871" s="133">
        <v>33300</v>
      </c>
      <c r="KE871" s="247">
        <v>1110</v>
      </c>
      <c r="KF871" s="44"/>
      <c r="KG871" s="23">
        <v>164.85148514851485</v>
      </c>
      <c r="KH871" s="133">
        <v>202</v>
      </c>
      <c r="KI871" s="44"/>
      <c r="KJ871" s="241" t="s">
        <v>87</v>
      </c>
      <c r="KK871" s="238">
        <v>120</v>
      </c>
      <c r="KL871" s="133">
        <v>24240</v>
      </c>
      <c r="KM871" s="113">
        <v>0.72792792792792793</v>
      </c>
      <c r="KN871" s="35"/>
      <c r="KO871" s="27"/>
      <c r="KP871" s="329" t="s">
        <v>38</v>
      </c>
      <c r="KQ871" s="329"/>
      <c r="KR871" s="133">
        <v>49200</v>
      </c>
      <c r="KS871" s="247">
        <v>1640</v>
      </c>
      <c r="KT871" s="44"/>
      <c r="KU871" s="23">
        <v>2050</v>
      </c>
      <c r="KV871" s="133">
        <v>24</v>
      </c>
      <c r="KW871" s="44"/>
      <c r="KX871" s="241" t="s">
        <v>26</v>
      </c>
      <c r="KY871" s="238">
        <v>189</v>
      </c>
      <c r="KZ871" s="133">
        <v>4536</v>
      </c>
      <c r="LA871" s="113">
        <v>9.2195121951219511E-2</v>
      </c>
      <c r="LB871" s="35"/>
      <c r="LC871" s="27"/>
      <c r="LD871" s="46"/>
      <c r="LE871" s="44"/>
      <c r="LF871" s="44"/>
      <c r="LG871" s="44"/>
      <c r="LH871" s="44"/>
      <c r="LI871" s="23"/>
      <c r="LJ871" s="44"/>
      <c r="LK871" s="44"/>
      <c r="LL871" s="60"/>
      <c r="LM871" s="247"/>
      <c r="LN871" s="44"/>
      <c r="LO871" s="45"/>
      <c r="LP871" s="35"/>
      <c r="LQ871" s="27"/>
      <c r="LR871" s="46"/>
      <c r="LS871" s="326"/>
      <c r="LT871" s="326"/>
      <c r="LU871" s="31"/>
      <c r="LV871" s="44"/>
      <c r="LW871" s="23"/>
      <c r="LX871" s="44"/>
      <c r="LY871" s="113"/>
      <c r="LZ871" s="113"/>
      <c r="MA871" s="44"/>
      <c r="MB871" s="44"/>
      <c r="MC871" s="44"/>
      <c r="MD871" s="35"/>
      <c r="ME871" s="27"/>
      <c r="MF871" s="46"/>
      <c r="MG871" s="326"/>
      <c r="MH871" s="326"/>
      <c r="MI871" s="31"/>
      <c r="MJ871" s="44"/>
      <c r="MK871" s="23"/>
      <c r="ML871" s="44"/>
      <c r="MM871" s="113"/>
      <c r="MN871" s="113"/>
      <c r="MO871" s="44"/>
      <c r="MP871" s="44"/>
      <c r="MQ871" s="44"/>
      <c r="MR871" s="35"/>
      <c r="MS871" s="27"/>
      <c r="MT871" s="46"/>
      <c r="MU871" s="326"/>
      <c r="MV871" s="326"/>
      <c r="MW871" s="31"/>
      <c r="MX871" s="44"/>
      <c r="MY871" s="23"/>
      <c r="MZ871" s="44"/>
      <c r="NA871" s="113"/>
      <c r="NB871" s="113"/>
      <c r="NC871" s="44"/>
      <c r="ND871" s="44"/>
      <c r="NE871" s="44"/>
      <c r="NF871" s="35"/>
      <c r="NG871" s="27"/>
      <c r="NH871" s="46"/>
      <c r="NI871" s="326"/>
      <c r="NJ871" s="326"/>
      <c r="NK871" s="31"/>
      <c r="NL871" s="44"/>
      <c r="NM871" s="23"/>
      <c r="NN871" s="44"/>
      <c r="NO871" s="113"/>
      <c r="NP871" s="113"/>
      <c r="NQ871" s="44"/>
      <c r="NR871" s="44"/>
      <c r="NS871" s="44"/>
      <c r="NT871" s="35"/>
    </row>
    <row r="872" spans="1:384" ht="15.75" thickBot="1" x14ac:dyDescent="0.25">
      <c r="A872" s="145" t="s">
        <v>40</v>
      </c>
      <c r="B872" s="146">
        <v>852.82142857142856</v>
      </c>
      <c r="C872" s="143">
        <v>330.17857142857144</v>
      </c>
      <c r="D872" s="143">
        <v>151.39285714285714</v>
      </c>
      <c r="E872" s="216">
        <v>381.17857142857144</v>
      </c>
      <c r="F872" s="215"/>
      <c r="G872" s="215"/>
      <c r="H872" s="178"/>
      <c r="I872" s="326">
        <v>85282.142857142855</v>
      </c>
      <c r="J872" s="326"/>
      <c r="K872" s="44">
        <v>2387900</v>
      </c>
      <c r="L872" s="44"/>
      <c r="M872" s="23" t="s">
        <v>41</v>
      </c>
      <c r="N872" s="44">
        <v>653015</v>
      </c>
      <c r="O872" s="113">
        <v>0.2734683194438628</v>
      </c>
      <c r="P872" s="113"/>
      <c r="Q872" s="45"/>
      <c r="R872" s="45"/>
      <c r="S872" s="45"/>
      <c r="T872" s="35"/>
      <c r="U872" s="27"/>
      <c r="V872" s="46"/>
      <c r="W872" s="326"/>
      <c r="X872" s="326"/>
      <c r="Y872" s="44"/>
      <c r="Z872" s="44"/>
      <c r="AA872" s="23"/>
      <c r="AB872" s="44"/>
      <c r="AC872" s="113"/>
      <c r="AD872" s="113"/>
      <c r="AE872" s="45"/>
      <c r="AF872" s="45"/>
      <c r="AG872" s="45"/>
      <c r="AH872" s="35"/>
      <c r="AI872" s="27"/>
      <c r="AJ872" s="46"/>
      <c r="AK872" s="44"/>
      <c r="AL872" s="44"/>
      <c r="AM872" s="44"/>
      <c r="AN872" s="44"/>
      <c r="AO872" s="23"/>
      <c r="AP872" s="44"/>
      <c r="AQ872" s="44"/>
      <c r="AR872" s="44"/>
      <c r="AS872" s="44"/>
      <c r="AT872" s="44"/>
      <c r="AU872" s="44"/>
      <c r="AV872" s="35"/>
      <c r="AW872" s="27"/>
      <c r="AX872" s="46"/>
      <c r="AY872" s="44"/>
      <c r="AZ872" s="44"/>
      <c r="BA872" s="44"/>
      <c r="BB872" s="44"/>
      <c r="BC872" s="23"/>
      <c r="BD872" s="44"/>
      <c r="BE872" s="44"/>
      <c r="BF872" s="44"/>
      <c r="BG872" s="44"/>
      <c r="BH872" s="44"/>
      <c r="BI872" s="44"/>
      <c r="BJ872" s="35"/>
      <c r="BK872" s="50"/>
      <c r="BL872" s="329" t="s">
        <v>38</v>
      </c>
      <c r="BM872" s="329"/>
      <c r="BN872" s="133">
        <v>29300</v>
      </c>
      <c r="BO872" s="247">
        <v>1046.4285714285713</v>
      </c>
      <c r="BP872" s="44"/>
      <c r="BQ872" s="23">
        <v>218.65671641791045</v>
      </c>
      <c r="BR872" s="133">
        <v>134</v>
      </c>
      <c r="BS872" s="44"/>
      <c r="BT872" s="241" t="s">
        <v>26</v>
      </c>
      <c r="BU872" s="238">
        <v>189</v>
      </c>
      <c r="BV872" s="133">
        <v>4786</v>
      </c>
      <c r="BW872" s="113">
        <v>0.16334470989761093</v>
      </c>
      <c r="BX872" s="35"/>
      <c r="BY872" s="27"/>
      <c r="BZ872" s="329" t="s">
        <v>38</v>
      </c>
      <c r="CA872" s="329"/>
      <c r="CB872" s="133">
        <v>58100</v>
      </c>
      <c r="CC872" s="247">
        <v>2075</v>
      </c>
      <c r="CD872" s="44"/>
      <c r="CE872" s="23">
        <v>1452.5</v>
      </c>
      <c r="CF872" s="133">
        <v>40</v>
      </c>
      <c r="CG872" s="44"/>
      <c r="CH872" s="248" t="s">
        <v>99</v>
      </c>
      <c r="CI872" s="238">
        <v>187</v>
      </c>
      <c r="CJ872" s="133">
        <v>7480</v>
      </c>
      <c r="CK872" s="113">
        <v>0.1287435456110155</v>
      </c>
      <c r="CL872" s="35"/>
      <c r="CM872" s="27"/>
      <c r="CN872" s="329" t="s">
        <v>38</v>
      </c>
      <c r="CO872" s="329"/>
      <c r="CP872" s="133">
        <v>43500</v>
      </c>
      <c r="CQ872" s="247">
        <v>1553.5714285714287</v>
      </c>
      <c r="CR872" s="44"/>
      <c r="CS872" s="23">
        <v>280.64516129032256</v>
      </c>
      <c r="CT872" s="133">
        <v>155</v>
      </c>
      <c r="CU872" s="44"/>
      <c r="CV872" s="241" t="s">
        <v>87</v>
      </c>
      <c r="CW872" s="238">
        <v>200</v>
      </c>
      <c r="CX872" s="133">
        <v>31000</v>
      </c>
      <c r="CY872" s="113">
        <v>0.71264367816091956</v>
      </c>
      <c r="CZ872" s="35"/>
      <c r="DA872" s="58"/>
      <c r="DB872" s="329" t="s">
        <v>38</v>
      </c>
      <c r="DC872" s="329"/>
      <c r="DD872" s="133">
        <v>12400</v>
      </c>
      <c r="DE872" s="247">
        <v>442.85714285714283</v>
      </c>
      <c r="DF872" s="44"/>
      <c r="DG872" s="23">
        <v>302.4390243902439</v>
      </c>
      <c r="DH872" s="133">
        <v>41</v>
      </c>
      <c r="DI872" s="44"/>
      <c r="DJ872" s="241" t="s">
        <v>110</v>
      </c>
      <c r="DK872" s="238">
        <v>660</v>
      </c>
      <c r="DL872" s="133">
        <v>2140</v>
      </c>
      <c r="DM872" s="113">
        <v>0.17258064516129032</v>
      </c>
      <c r="DN872" s="35"/>
      <c r="DO872" s="27"/>
      <c r="DP872" s="329" t="s">
        <v>38</v>
      </c>
      <c r="DQ872" s="329"/>
      <c r="DR872" s="133">
        <v>38100</v>
      </c>
      <c r="DS872" s="247">
        <v>1360.7142857142858</v>
      </c>
      <c r="DT872" s="44"/>
      <c r="DU872" s="23">
        <v>865.90909090909088</v>
      </c>
      <c r="DV872" s="133">
        <v>44</v>
      </c>
      <c r="DW872" s="44"/>
      <c r="DX872" s="53" t="s">
        <v>98</v>
      </c>
      <c r="DY872" s="43">
        <v>180</v>
      </c>
      <c r="DZ872" s="133">
        <v>15264</v>
      </c>
      <c r="EA872" s="113">
        <v>0.40062992125984254</v>
      </c>
      <c r="EB872" s="35"/>
      <c r="EC872" s="27"/>
      <c r="ED872" s="46"/>
      <c r="EE872" s="326"/>
      <c r="EF872" s="326"/>
      <c r="EG872" s="44"/>
      <c r="EH872" s="44"/>
      <c r="EI872" s="23"/>
      <c r="EJ872" s="44"/>
      <c r="EK872" s="113"/>
      <c r="EL872" s="113"/>
      <c r="EM872" s="45"/>
      <c r="EN872" s="45"/>
      <c r="EO872" s="45"/>
      <c r="EP872" s="35"/>
      <c r="EQ872" s="27"/>
      <c r="ER872" s="46"/>
      <c r="ES872" s="44"/>
      <c r="ET872" s="44"/>
      <c r="EU872" s="44"/>
      <c r="EV872" s="44"/>
      <c r="EW872" s="23"/>
      <c r="EX872" s="44"/>
      <c r="EY872" s="44"/>
      <c r="EZ872" s="44"/>
      <c r="FA872" s="44"/>
      <c r="FB872" s="44"/>
      <c r="FC872" s="44"/>
      <c r="FD872" s="35"/>
      <c r="HW872" s="181"/>
      <c r="HX872" s="27"/>
      <c r="HY872" s="27"/>
      <c r="HZ872" s="27"/>
      <c r="IA872" s="27"/>
      <c r="IC872" s="174"/>
      <c r="ID872" s="27"/>
      <c r="IE872" s="27"/>
      <c r="IF872" s="27"/>
      <c r="IG872" s="27"/>
      <c r="IH872" s="29"/>
      <c r="IL872" s="27"/>
      <c r="IM872" s="27"/>
      <c r="IN872" s="27"/>
      <c r="IO872" s="27"/>
      <c r="IQ872" s="174"/>
      <c r="IR872" s="27"/>
      <c r="IS872" s="27"/>
      <c r="IT872" s="27"/>
      <c r="IU872" s="27"/>
      <c r="IV872" s="29"/>
      <c r="IY872" s="33"/>
      <c r="IZ872" s="329" t="s">
        <v>38</v>
      </c>
      <c r="JA872" s="329"/>
      <c r="JB872" s="133">
        <v>50900</v>
      </c>
      <c r="JC872" s="247">
        <v>1696.6666666666667</v>
      </c>
      <c r="JD872" s="44"/>
      <c r="JE872" s="23">
        <v>1885.1851851851852</v>
      </c>
      <c r="JF872" s="133">
        <v>27</v>
      </c>
      <c r="JG872" s="44"/>
      <c r="JH872" s="241" t="s">
        <v>74</v>
      </c>
      <c r="JI872" s="238">
        <v>800</v>
      </c>
      <c r="JJ872" s="133">
        <v>21600</v>
      </c>
      <c r="JK872" s="113">
        <v>0.42436149312377208</v>
      </c>
      <c r="JL872" s="35"/>
      <c r="JM872" s="27"/>
      <c r="JN872" s="329" t="s">
        <v>38</v>
      </c>
      <c r="JO872" s="329"/>
      <c r="JP872" s="133">
        <v>51100</v>
      </c>
      <c r="JQ872" s="247">
        <v>1703.3333333333333</v>
      </c>
      <c r="JR872" s="44"/>
      <c r="JS872" s="23">
        <v>1381.081081081081</v>
      </c>
      <c r="JT872" s="133">
        <v>37</v>
      </c>
      <c r="JU872" s="44"/>
      <c r="JV872" s="53" t="s">
        <v>28</v>
      </c>
      <c r="JW872" s="238">
        <v>682</v>
      </c>
      <c r="JX872" s="133">
        <v>25234</v>
      </c>
      <c r="JY872" s="113">
        <v>0.49381604696673193</v>
      </c>
      <c r="JZ872" s="35"/>
      <c r="KA872" s="134"/>
      <c r="KB872" s="329" t="s">
        <v>38</v>
      </c>
      <c r="KC872" s="329"/>
      <c r="KD872" s="133">
        <v>31700</v>
      </c>
      <c r="KE872" s="247">
        <v>1056.6666666666667</v>
      </c>
      <c r="KF872" s="44"/>
      <c r="KG872" s="23">
        <v>2881.818181818182</v>
      </c>
      <c r="KH872" s="133">
        <v>11</v>
      </c>
      <c r="KI872" s="44"/>
      <c r="KJ872" s="241" t="s">
        <v>63</v>
      </c>
      <c r="KK872" s="238">
        <v>450</v>
      </c>
      <c r="KL872" s="133">
        <v>4950</v>
      </c>
      <c r="KM872" s="113">
        <v>0.15615141955835962</v>
      </c>
      <c r="KN872" s="35"/>
      <c r="KO872" s="27"/>
      <c r="KP872" s="329" t="s">
        <v>38</v>
      </c>
      <c r="KQ872" s="329"/>
      <c r="KR872" s="133">
        <v>42100</v>
      </c>
      <c r="KS872" s="247">
        <v>1403.3333333333333</v>
      </c>
      <c r="KT872" s="44"/>
      <c r="KU872" s="23">
        <v>1079.4871794871794</v>
      </c>
      <c r="KV872" s="133">
        <v>39</v>
      </c>
      <c r="KW872" s="44"/>
      <c r="KX872" s="241" t="s">
        <v>27</v>
      </c>
      <c r="KY872" s="238">
        <v>170</v>
      </c>
      <c r="KZ872" s="133">
        <v>6630</v>
      </c>
      <c r="LA872" s="113">
        <v>0.15748218527315916</v>
      </c>
      <c r="LB872" s="35"/>
      <c r="LC872" s="27"/>
      <c r="LD872" s="46"/>
      <c r="LE872" s="44"/>
      <c r="LF872" s="44"/>
      <c r="LG872" s="44"/>
      <c r="LH872" s="44"/>
      <c r="LI872" s="23"/>
      <c r="LJ872" s="44"/>
      <c r="LK872" s="44"/>
      <c r="LL872" s="60"/>
      <c r="LM872" s="247"/>
      <c r="LN872" s="44"/>
      <c r="LO872" s="45"/>
      <c r="LP872" s="35"/>
      <c r="LQ872" s="27"/>
      <c r="LR872" s="46"/>
      <c r="LS872" s="326"/>
      <c r="LT872" s="326"/>
      <c r="LU872" s="44"/>
      <c r="LV872" s="44"/>
      <c r="LW872" s="23"/>
      <c r="LX872" s="44"/>
      <c r="LY872" s="113"/>
      <c r="LZ872" s="113"/>
      <c r="MA872" s="45"/>
      <c r="MB872" s="45"/>
      <c r="MC872" s="45"/>
      <c r="MD872" s="35"/>
      <c r="ME872" s="27"/>
      <c r="MF872" s="46"/>
      <c r="MG872" s="326"/>
      <c r="MH872" s="326"/>
      <c r="MI872" s="44"/>
      <c r="MJ872" s="44"/>
      <c r="MK872" s="23"/>
      <c r="ML872" s="44"/>
      <c r="MM872" s="113"/>
      <c r="MN872" s="113"/>
      <c r="MO872" s="45"/>
      <c r="MP872" s="45"/>
      <c r="MQ872" s="45"/>
      <c r="MR872" s="35"/>
      <c r="MS872" s="27"/>
      <c r="MT872" s="46"/>
      <c r="MU872" s="326"/>
      <c r="MV872" s="326"/>
      <c r="MW872" s="44"/>
      <c r="MX872" s="44"/>
      <c r="MY872" s="23"/>
      <c r="MZ872" s="44"/>
      <c r="NA872" s="113"/>
      <c r="NB872" s="113"/>
      <c r="NC872" s="45"/>
      <c r="ND872" s="45"/>
      <c r="NE872" s="45"/>
      <c r="NF872" s="35"/>
      <c r="NG872" s="27"/>
      <c r="NH872" s="46"/>
      <c r="NI872" s="326"/>
      <c r="NJ872" s="326"/>
      <c r="NK872" s="44"/>
      <c r="NL872" s="44"/>
      <c r="NM872" s="23"/>
      <c r="NN872" s="44"/>
      <c r="NO872" s="113"/>
      <c r="NP872" s="113"/>
      <c r="NQ872" s="45"/>
      <c r="NR872" s="45"/>
      <c r="NS872" s="45"/>
      <c r="NT872" s="35"/>
    </row>
    <row r="873" spans="1:384" ht="15.75" thickTop="1" x14ac:dyDescent="0.2">
      <c r="A873" s="148" t="s">
        <v>747</v>
      </c>
      <c r="B873" s="149">
        <v>23879</v>
      </c>
      <c r="C873" s="150">
        <v>9245</v>
      </c>
      <c r="D873" s="150">
        <v>4239</v>
      </c>
      <c r="E873" s="143">
        <v>10673</v>
      </c>
      <c r="F873" s="215"/>
      <c r="G873" s="215"/>
      <c r="H873" s="42"/>
      <c r="I873" s="326">
        <v>1432740</v>
      </c>
      <c r="J873" s="326"/>
      <c r="K873" s="151">
        <v>0.6</v>
      </c>
      <c r="L873" s="90"/>
      <c r="M873" s="117" t="s">
        <v>36</v>
      </c>
      <c r="N873" s="90">
        <v>779725</v>
      </c>
      <c r="O873" s="151">
        <v>0.32653168055613718</v>
      </c>
      <c r="P873" s="151"/>
      <c r="Q873" s="152"/>
      <c r="R873" s="152"/>
      <c r="S873" s="152"/>
      <c r="T873" s="153"/>
      <c r="U873" s="27"/>
      <c r="V873" s="46"/>
      <c r="W873" s="326"/>
      <c r="X873" s="326"/>
      <c r="Y873" s="113"/>
      <c r="Z873" s="44"/>
      <c r="AA873" s="23"/>
      <c r="AB873" s="44"/>
      <c r="AC873" s="113"/>
      <c r="AD873" s="113"/>
      <c r="AE873" s="45"/>
      <c r="AF873" s="45"/>
      <c r="AG873" s="45"/>
      <c r="AH873" s="35"/>
      <c r="AI873" s="27"/>
      <c r="AJ873" s="46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35"/>
      <c r="AW873" s="27"/>
      <c r="AX873" s="46"/>
      <c r="AY873" s="44"/>
      <c r="AZ873" s="44"/>
      <c r="BA873" s="44"/>
      <c r="BB873" s="44"/>
      <c r="BC873" s="44"/>
      <c r="BD873" s="44"/>
      <c r="BE873" s="44"/>
      <c r="BF873" s="44"/>
      <c r="BG873" s="44"/>
      <c r="BH873" s="44"/>
      <c r="BI873" s="44"/>
      <c r="BJ873" s="35"/>
      <c r="BK873" s="50"/>
      <c r="BL873" s="46"/>
      <c r="BM873" s="23" t="s">
        <v>29</v>
      </c>
      <c r="BN873" s="44">
        <v>194400</v>
      </c>
      <c r="BO873" s="44"/>
      <c r="BP873" s="44"/>
      <c r="BQ873" s="44"/>
      <c r="BR873" s="44">
        <v>210</v>
      </c>
      <c r="BS873" s="44"/>
      <c r="BT873" s="329" t="s">
        <v>43</v>
      </c>
      <c r="BU873" s="329"/>
      <c r="BV873" s="238">
        <v>72186</v>
      </c>
      <c r="BW873" s="262">
        <v>0.37132716049382714</v>
      </c>
      <c r="BX873" s="243"/>
      <c r="BY873" s="27"/>
      <c r="BZ873" s="46"/>
      <c r="CA873" s="23" t="s">
        <v>29</v>
      </c>
      <c r="CB873" s="44">
        <v>205200</v>
      </c>
      <c r="CC873" s="44"/>
      <c r="CD873" s="44"/>
      <c r="CE873" s="44"/>
      <c r="CF873" s="44">
        <v>125</v>
      </c>
      <c r="CG873" s="44"/>
      <c r="CH873" s="325" t="s">
        <v>43</v>
      </c>
      <c r="CI873" s="325"/>
      <c r="CJ873" s="238">
        <v>42610</v>
      </c>
      <c r="CK873" s="262">
        <v>0.20765107212475634</v>
      </c>
      <c r="CL873" s="35"/>
      <c r="CM873" s="27"/>
      <c r="CN873" s="46"/>
      <c r="CO873" s="23" t="s">
        <v>29</v>
      </c>
      <c r="CP873" s="44">
        <v>154400</v>
      </c>
      <c r="CQ873" s="44"/>
      <c r="CR873" s="44"/>
      <c r="CS873" s="44"/>
      <c r="CT873" s="44">
        <v>212</v>
      </c>
      <c r="CU873" s="44"/>
      <c r="CV873" s="325" t="s">
        <v>43</v>
      </c>
      <c r="CW873" s="325"/>
      <c r="CX873" s="238">
        <v>49524</v>
      </c>
      <c r="CY873" s="262">
        <v>0.32075129533678759</v>
      </c>
      <c r="CZ873" s="35"/>
      <c r="DA873" s="58"/>
      <c r="DB873" s="46"/>
      <c r="DC873" s="23" t="s">
        <v>29</v>
      </c>
      <c r="DD873" s="44">
        <v>141900</v>
      </c>
      <c r="DE873" s="44"/>
      <c r="DF873" s="44"/>
      <c r="DG873" s="44"/>
      <c r="DH873" s="44">
        <v>92</v>
      </c>
      <c r="DI873" s="44"/>
      <c r="DJ873" s="330" t="s">
        <v>43</v>
      </c>
      <c r="DK873" s="330"/>
      <c r="DL873" s="238">
        <v>24520</v>
      </c>
      <c r="DM873" s="262">
        <v>0.17279774489076816</v>
      </c>
      <c r="DN873" s="243"/>
      <c r="DO873" s="27"/>
      <c r="DP873" s="46"/>
      <c r="DQ873" s="23" t="s">
        <v>29</v>
      </c>
      <c r="DR873" s="44">
        <v>139900</v>
      </c>
      <c r="DS873" s="44"/>
      <c r="DT873" s="44"/>
      <c r="DU873" s="44"/>
      <c r="DV873" s="44">
        <v>151</v>
      </c>
      <c r="DW873" s="44"/>
      <c r="DX873" s="331" t="s">
        <v>43</v>
      </c>
      <c r="DY873" s="331"/>
      <c r="DZ873" s="238">
        <v>65285</v>
      </c>
      <c r="EA873" s="262">
        <v>0.46665475339528234</v>
      </c>
      <c r="EB873" s="243"/>
      <c r="EC873" s="27"/>
      <c r="ED873" s="46"/>
      <c r="EE873" s="326"/>
      <c r="EF873" s="326"/>
      <c r="EG873" s="113"/>
      <c r="EH873" s="44"/>
      <c r="EI873" s="23"/>
      <c r="EJ873" s="44"/>
      <c r="EK873" s="113"/>
      <c r="EL873" s="113"/>
      <c r="EM873" s="45"/>
      <c r="EN873" s="45"/>
      <c r="EO873" s="45"/>
      <c r="EP873" s="35"/>
      <c r="EQ873" s="27"/>
      <c r="ER873" s="46"/>
      <c r="ES873" s="44"/>
      <c r="ET873" s="44"/>
      <c r="EU873" s="44"/>
      <c r="EV873" s="44"/>
      <c r="EW873" s="44"/>
      <c r="EX873" s="44"/>
      <c r="EY873" s="44"/>
      <c r="EZ873" s="44"/>
      <c r="FA873" s="44"/>
      <c r="FB873" s="44"/>
      <c r="FC873" s="44"/>
      <c r="FD873" s="35"/>
      <c r="HW873" s="181"/>
      <c r="HX873" s="27"/>
      <c r="HY873" s="27"/>
      <c r="HZ873" s="27"/>
      <c r="IA873" s="27"/>
      <c r="IC873" s="174"/>
      <c r="ID873" s="27"/>
      <c r="IE873" s="27"/>
      <c r="IF873" s="27"/>
      <c r="IG873" s="27"/>
      <c r="IH873" s="29"/>
      <c r="IL873" s="27"/>
      <c r="IM873" s="27"/>
      <c r="IN873" s="27"/>
      <c r="IO873" s="27"/>
      <c r="IQ873" s="174"/>
      <c r="IR873" s="27"/>
      <c r="IS873" s="27"/>
      <c r="IT873" s="27"/>
      <c r="IU873" s="27"/>
      <c r="IV873" s="29"/>
      <c r="IY873" s="33"/>
      <c r="IZ873" s="46"/>
      <c r="JA873" s="23" t="s">
        <v>29</v>
      </c>
      <c r="JB873" s="44">
        <v>154500</v>
      </c>
      <c r="JC873" s="44"/>
      <c r="JD873" s="44"/>
      <c r="JE873" s="44"/>
      <c r="JF873" s="44">
        <v>51</v>
      </c>
      <c r="JG873" s="44"/>
      <c r="JH873" s="325" t="s">
        <v>43</v>
      </c>
      <c r="JI873" s="325"/>
      <c r="JJ873" s="238">
        <v>41399</v>
      </c>
      <c r="JK873" s="262">
        <v>0.26795469255663429</v>
      </c>
      <c r="JL873" s="35"/>
      <c r="JM873" s="27"/>
      <c r="JN873" s="46"/>
      <c r="JO873" s="23" t="s">
        <v>29</v>
      </c>
      <c r="JP873" s="44">
        <v>206900</v>
      </c>
      <c r="JQ873" s="44"/>
      <c r="JR873" s="44"/>
      <c r="JS873" s="44"/>
      <c r="JT873" s="44">
        <v>67</v>
      </c>
      <c r="JU873" s="44"/>
      <c r="JV873" s="325" t="s">
        <v>43</v>
      </c>
      <c r="JW873" s="325"/>
      <c r="JX873" s="238">
        <v>46484</v>
      </c>
      <c r="JY873" s="262">
        <v>0.22466892218463025</v>
      </c>
      <c r="JZ873" s="35"/>
      <c r="KA873" s="245"/>
      <c r="KB873" s="46"/>
      <c r="KC873" s="23" t="s">
        <v>29</v>
      </c>
      <c r="KD873" s="44">
        <v>158100</v>
      </c>
      <c r="KE873" s="44"/>
      <c r="KF873" s="44"/>
      <c r="KG873" s="44"/>
      <c r="KH873" s="44">
        <v>235</v>
      </c>
      <c r="KI873" s="44"/>
      <c r="KJ873" s="325" t="s">
        <v>43</v>
      </c>
      <c r="KK873" s="325"/>
      <c r="KL873" s="238">
        <v>58398</v>
      </c>
      <c r="KM873" s="262">
        <v>0.36937381404174574</v>
      </c>
      <c r="KN873" s="35"/>
      <c r="KO873" s="27"/>
      <c r="KP873" s="46"/>
      <c r="KQ873" s="23" t="s">
        <v>29</v>
      </c>
      <c r="KR873" s="44">
        <v>143700</v>
      </c>
      <c r="KS873" s="44"/>
      <c r="KT873" s="44"/>
      <c r="KU873" s="44"/>
      <c r="KV873" s="44">
        <v>83</v>
      </c>
      <c r="KW873" s="44"/>
      <c r="KX873" s="325" t="s">
        <v>43</v>
      </c>
      <c r="KY873" s="325"/>
      <c r="KZ873" s="238">
        <v>32676</v>
      </c>
      <c r="LA873" s="262">
        <v>0.22739039665970773</v>
      </c>
      <c r="LB873" s="35"/>
      <c r="LC873" s="27"/>
      <c r="LD873" s="46"/>
      <c r="LE873" s="44"/>
      <c r="LF873" s="44"/>
      <c r="LG873" s="44"/>
      <c r="LH873" s="44"/>
      <c r="LI873" s="44"/>
      <c r="LJ873" s="44"/>
      <c r="LK873" s="44"/>
      <c r="LL873" s="241"/>
      <c r="LM873" s="238"/>
      <c r="LN873" s="238"/>
      <c r="LO873" s="238"/>
      <c r="LP873" s="35"/>
      <c r="LQ873" s="27"/>
      <c r="LR873" s="46"/>
      <c r="LS873" s="326"/>
      <c r="LT873" s="326"/>
      <c r="LU873" s="113"/>
      <c r="LV873" s="44"/>
      <c r="LW873" s="23"/>
      <c r="LX873" s="44"/>
      <c r="LY873" s="113"/>
      <c r="LZ873" s="113"/>
      <c r="MA873" s="45"/>
      <c r="MB873" s="45"/>
      <c r="MC873" s="45"/>
      <c r="MD873" s="35"/>
      <c r="ME873" s="27"/>
      <c r="MF873" s="46"/>
      <c r="MG873" s="326"/>
      <c r="MH873" s="326"/>
      <c r="MI873" s="113"/>
      <c r="MJ873" s="44"/>
      <c r="MK873" s="23"/>
      <c r="ML873" s="44"/>
      <c r="MM873" s="113"/>
      <c r="MN873" s="113"/>
      <c r="MO873" s="45"/>
      <c r="MP873" s="45"/>
      <c r="MQ873" s="45"/>
      <c r="MR873" s="35"/>
      <c r="MS873" s="27"/>
      <c r="MT873" s="46"/>
      <c r="MU873" s="326"/>
      <c r="MV873" s="326"/>
      <c r="MW873" s="113"/>
      <c r="MX873" s="44"/>
      <c r="MY873" s="23"/>
      <c r="MZ873" s="44"/>
      <c r="NA873" s="113"/>
      <c r="NB873" s="113"/>
      <c r="NC873" s="45"/>
      <c r="ND873" s="45"/>
      <c r="NE873" s="45"/>
      <c r="NF873" s="35"/>
      <c r="NG873" s="27"/>
      <c r="NH873" s="46"/>
      <c r="NI873" s="326"/>
      <c r="NJ873" s="326"/>
      <c r="NK873" s="113"/>
      <c r="NL873" s="44"/>
      <c r="NM873" s="23"/>
      <c r="NN873" s="44"/>
      <c r="NO873" s="113"/>
      <c r="NP873" s="113"/>
      <c r="NQ873" s="45"/>
      <c r="NR873" s="45"/>
      <c r="NS873" s="45"/>
      <c r="NT873" s="35"/>
    </row>
    <row r="874" spans="1:384" x14ac:dyDescent="0.2">
      <c r="A874" s="155"/>
      <c r="B874" s="40"/>
      <c r="C874" s="217"/>
      <c r="D874" s="40"/>
      <c r="E874" s="88"/>
      <c r="F874" s="140"/>
      <c r="G874" s="140"/>
      <c r="H874" s="178"/>
      <c r="I874" s="194"/>
      <c r="J874" s="195"/>
      <c r="K874" s="196"/>
      <c r="L874" s="197"/>
      <c r="M874" s="194"/>
      <c r="N874" s="197"/>
      <c r="O874" s="198"/>
      <c r="P874" s="198"/>
      <c r="Q874" s="198"/>
      <c r="R874" s="198"/>
      <c r="S874" s="198"/>
      <c r="T874" s="199"/>
      <c r="U874" s="27"/>
      <c r="V874" s="168"/>
      <c r="W874" s="29"/>
      <c r="Y874" s="167"/>
      <c r="Z874" s="27"/>
      <c r="AA874" s="29"/>
      <c r="AB874" s="27"/>
      <c r="AC874" s="137"/>
      <c r="AD874" s="137"/>
      <c r="AE874" s="137"/>
      <c r="AF874" s="137"/>
      <c r="AG874" s="137"/>
      <c r="AH874" s="50"/>
      <c r="AI874" s="27"/>
      <c r="AJ874" s="168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50"/>
      <c r="AW874" s="27"/>
      <c r="AX874" s="168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50"/>
      <c r="BK874" s="50"/>
      <c r="BL874" s="50"/>
      <c r="BM874" s="50"/>
      <c r="BN874" s="50"/>
      <c r="BO874" s="50"/>
      <c r="BP874" s="50"/>
      <c r="BQ874" s="50"/>
      <c r="BR874" s="50"/>
      <c r="BS874" s="50"/>
      <c r="BT874" s="50"/>
      <c r="BU874" s="50"/>
      <c r="BV874" s="50"/>
      <c r="BW874" s="50"/>
      <c r="BX874" s="50"/>
      <c r="BY874" s="27"/>
      <c r="BZ874" s="168"/>
      <c r="CA874" s="29"/>
      <c r="CE874" s="27"/>
      <c r="CF874" s="27"/>
      <c r="CG874" s="27"/>
      <c r="CH874" s="169"/>
      <c r="CJ874" s="27"/>
      <c r="CK874" s="167"/>
      <c r="CL874" s="50"/>
      <c r="CM874" s="27"/>
      <c r="CN874" s="168"/>
      <c r="CO874" s="29"/>
      <c r="CP874" s="27"/>
      <c r="CQ874" s="27"/>
      <c r="CR874" s="27"/>
      <c r="CS874" s="27"/>
      <c r="CT874" s="27"/>
      <c r="CU874" s="27"/>
      <c r="CV874" s="170"/>
      <c r="CX874" s="27"/>
      <c r="CY874" s="167"/>
      <c r="CZ874" s="50"/>
      <c r="DA874" s="58"/>
      <c r="DB874" s="50"/>
      <c r="DC874" s="50"/>
      <c r="DD874" s="50"/>
      <c r="DE874" s="50"/>
      <c r="DF874" s="50"/>
      <c r="DG874" s="50"/>
      <c r="DH874" s="50"/>
      <c r="DI874" s="50"/>
      <c r="DJ874" s="171"/>
      <c r="DK874" s="50"/>
      <c r="DL874" s="50"/>
      <c r="DM874" s="50"/>
      <c r="DN874" s="50"/>
      <c r="DO874" s="27"/>
      <c r="DP874" s="168"/>
      <c r="DQ874" s="29"/>
      <c r="DR874" s="27"/>
      <c r="DS874" s="27"/>
      <c r="DT874" s="27"/>
      <c r="DU874" s="27"/>
      <c r="DV874" s="27"/>
      <c r="DW874" s="27"/>
      <c r="DX874" s="170"/>
      <c r="DZ874" s="27"/>
      <c r="EA874" s="167"/>
      <c r="EB874" s="50"/>
      <c r="EC874" s="27"/>
      <c r="ED874" s="168"/>
      <c r="EE874" s="29"/>
      <c r="EG874" s="167"/>
      <c r="EH874" s="27"/>
      <c r="EI874" s="29"/>
      <c r="EJ874" s="27"/>
      <c r="EK874" s="137"/>
      <c r="EL874" s="137"/>
      <c r="EM874" s="137"/>
      <c r="EN874" s="137"/>
      <c r="EO874" s="137"/>
      <c r="EP874" s="50"/>
      <c r="EQ874" s="27"/>
      <c r="ER874" s="168"/>
      <c r="ES874" s="27"/>
      <c r="ET874" s="27"/>
      <c r="EU874" s="27"/>
      <c r="EV874" s="27"/>
      <c r="EW874" s="27"/>
      <c r="EX874" s="27"/>
      <c r="EY874" s="27"/>
      <c r="EZ874" s="27"/>
      <c r="FA874" s="27"/>
      <c r="FB874" s="27"/>
      <c r="FC874" s="27"/>
      <c r="FD874" s="50"/>
      <c r="HW874" s="50"/>
      <c r="HX874" s="27"/>
      <c r="HY874" s="27"/>
      <c r="HZ874" s="27"/>
      <c r="IA874" s="27"/>
      <c r="IC874" s="174"/>
      <c r="ID874" s="27"/>
      <c r="IE874" s="27"/>
      <c r="IF874" s="27"/>
      <c r="IG874" s="27"/>
      <c r="IH874" s="27"/>
      <c r="IL874" s="27"/>
      <c r="IM874" s="27"/>
      <c r="IN874" s="27"/>
      <c r="IO874" s="27"/>
      <c r="IQ874" s="174"/>
      <c r="IR874" s="27"/>
      <c r="IS874" s="27"/>
      <c r="IT874" s="27"/>
      <c r="IU874" s="27"/>
      <c r="IV874" s="27"/>
      <c r="IY874" s="33"/>
      <c r="IZ874" s="168"/>
      <c r="JA874" s="29"/>
      <c r="JB874" s="27"/>
      <c r="JC874" s="27"/>
      <c r="JD874" s="27"/>
      <c r="JE874" s="27"/>
      <c r="JF874" s="27"/>
      <c r="JG874" s="27"/>
      <c r="JH874" s="172"/>
      <c r="JJ874" s="27"/>
      <c r="JK874" s="167"/>
      <c r="JL874" s="50"/>
      <c r="JM874" s="27"/>
      <c r="JN874" s="168"/>
      <c r="JO874" s="29"/>
      <c r="JS874" s="27"/>
      <c r="JT874" s="27"/>
      <c r="JU874" s="27"/>
      <c r="JV874" s="27"/>
      <c r="JX874" s="27"/>
      <c r="JY874" s="167"/>
      <c r="JZ874" s="50"/>
      <c r="KA874" s="50"/>
      <c r="KB874" s="168"/>
      <c r="KC874" s="29"/>
      <c r="KD874" s="27"/>
      <c r="KE874" s="27"/>
      <c r="KF874" s="27"/>
      <c r="KG874" s="27"/>
      <c r="KH874" s="27"/>
      <c r="KI874" s="27"/>
      <c r="KJ874" s="172"/>
      <c r="KL874" s="27"/>
      <c r="KM874" s="167"/>
      <c r="KN874" s="50"/>
      <c r="KO874" s="27"/>
      <c r="KP874" s="168"/>
      <c r="KQ874" s="29"/>
      <c r="KU874" s="27"/>
      <c r="KV874" s="27"/>
      <c r="KW874" s="27"/>
      <c r="KX874" s="27"/>
      <c r="KZ874" s="27"/>
      <c r="LA874" s="167"/>
      <c r="LB874" s="50"/>
      <c r="LC874" s="27"/>
      <c r="LD874" s="168"/>
      <c r="LE874" s="27"/>
      <c r="LF874" s="27"/>
      <c r="LG874" s="27"/>
      <c r="LH874" s="27"/>
      <c r="LI874" s="27"/>
      <c r="LJ874" s="27"/>
      <c r="LK874" s="27"/>
      <c r="LL874" s="173"/>
      <c r="LM874" s="27"/>
      <c r="LN874" s="27"/>
      <c r="LO874" s="27"/>
      <c r="LP874" s="50"/>
      <c r="LQ874" s="27"/>
      <c r="LR874" s="168"/>
      <c r="LS874" s="29"/>
      <c r="LU874" s="167"/>
      <c r="LV874" s="27"/>
      <c r="LW874" s="29"/>
      <c r="LX874" s="27"/>
      <c r="LY874" s="137"/>
      <c r="LZ874" s="137"/>
      <c r="MA874" s="137"/>
      <c r="MB874" s="137"/>
      <c r="MC874" s="137"/>
      <c r="MD874" s="50"/>
      <c r="ME874" s="27"/>
      <c r="MF874" s="168"/>
      <c r="MG874" s="29"/>
      <c r="MI874" s="167"/>
      <c r="MJ874" s="27"/>
      <c r="MK874" s="29"/>
      <c r="ML874" s="27"/>
      <c r="MM874" s="137"/>
      <c r="MN874" s="137"/>
      <c r="MO874" s="137"/>
      <c r="MP874" s="137"/>
      <c r="MQ874" s="137"/>
      <c r="MR874" s="50"/>
      <c r="MS874" s="27"/>
      <c r="MT874" s="168"/>
      <c r="MU874" s="29"/>
      <c r="MW874" s="167"/>
      <c r="MX874" s="27"/>
      <c r="MY874" s="29"/>
      <c r="MZ874" s="27"/>
      <c r="NA874" s="137"/>
      <c r="NB874" s="137"/>
      <c r="NC874" s="137"/>
      <c r="ND874" s="137"/>
      <c r="NE874" s="137"/>
      <c r="NF874" s="50"/>
      <c r="NG874" s="27"/>
      <c r="NH874" s="168"/>
      <c r="NI874" s="29"/>
      <c r="NK874" s="167"/>
      <c r="NL874" s="27"/>
      <c r="NM874" s="29"/>
      <c r="NN874" s="27"/>
      <c r="NO874" s="137"/>
      <c r="NP874" s="137"/>
      <c r="NQ874" s="137"/>
      <c r="NR874" s="137"/>
      <c r="NS874" s="137"/>
      <c r="NT874" s="50"/>
    </row>
    <row r="875" spans="1:384" x14ac:dyDescent="0.2">
      <c r="A875" s="175" t="s">
        <v>44</v>
      </c>
      <c r="B875" s="218"/>
      <c r="C875" s="40"/>
      <c r="D875" s="40"/>
      <c r="E875" s="40"/>
      <c r="F875" s="140"/>
      <c r="G875" s="140"/>
      <c r="H875" s="178"/>
      <c r="I875" s="326">
        <v>4759100</v>
      </c>
      <c r="J875" s="326"/>
      <c r="K875" s="113"/>
      <c r="L875" s="44"/>
      <c r="M875" s="332" t="s">
        <v>742</v>
      </c>
      <c r="N875" s="332"/>
      <c r="O875" s="44">
        <v>1289005</v>
      </c>
      <c r="P875" s="44"/>
      <c r="Q875" s="45"/>
      <c r="R875" s="45"/>
      <c r="S875" s="45"/>
      <c r="T875" s="35"/>
      <c r="U875" s="27"/>
      <c r="V875" s="183"/>
      <c r="W875" s="327"/>
      <c r="X875" s="327"/>
      <c r="Y875" s="167"/>
      <c r="Z875" s="27"/>
      <c r="AA875" s="29"/>
      <c r="AB875" s="27"/>
      <c r="AC875" s="137"/>
      <c r="AD875" s="137"/>
      <c r="AE875" s="137"/>
      <c r="AF875" s="137"/>
      <c r="AG875" s="137"/>
      <c r="AH875" s="50"/>
      <c r="AI875" s="27"/>
      <c r="AJ875" s="168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50"/>
      <c r="AW875" s="27"/>
      <c r="AX875" s="168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50"/>
      <c r="BK875" s="50"/>
      <c r="BL875" s="50"/>
      <c r="BM875" s="50"/>
      <c r="BN875" s="50"/>
      <c r="BO875" s="50"/>
      <c r="BP875" s="50"/>
      <c r="BQ875" s="50"/>
      <c r="BR875" s="50"/>
      <c r="BS875" s="50"/>
      <c r="BT875" s="50"/>
      <c r="BU875" s="50"/>
      <c r="BV875" s="50"/>
      <c r="BW875" s="50"/>
      <c r="BX875" s="50"/>
      <c r="BY875" s="27"/>
      <c r="BZ875" s="168"/>
      <c r="CA875" s="29"/>
      <c r="CE875" s="27"/>
      <c r="CF875" s="27"/>
      <c r="CG875" s="27"/>
      <c r="CH875" s="169"/>
      <c r="CJ875" s="27"/>
      <c r="CK875" s="167"/>
      <c r="CL875" s="50"/>
      <c r="CM875" s="27"/>
      <c r="CN875" s="168"/>
      <c r="CO875" s="29"/>
      <c r="CP875" s="27"/>
      <c r="CQ875" s="27"/>
      <c r="CR875" s="27"/>
      <c r="CS875" s="27"/>
      <c r="CT875" s="27"/>
      <c r="CU875" s="27"/>
      <c r="CV875" s="170"/>
      <c r="CX875" s="27"/>
      <c r="CY875" s="167"/>
      <c r="CZ875" s="50"/>
      <c r="DA875" s="58"/>
      <c r="DB875" s="50"/>
      <c r="DC875" s="50"/>
      <c r="DD875" s="50"/>
      <c r="DE875" s="50"/>
      <c r="DF875" s="50"/>
      <c r="DG875" s="50"/>
      <c r="DH875" s="50"/>
      <c r="DI875" s="50"/>
      <c r="DJ875" s="171"/>
      <c r="DK875" s="50"/>
      <c r="DL875" s="50"/>
      <c r="DM875" s="50"/>
      <c r="DN875" s="50"/>
      <c r="DO875" s="27"/>
      <c r="DP875" s="168"/>
      <c r="DQ875" s="29"/>
      <c r="DR875" s="27"/>
      <c r="DS875" s="27"/>
      <c r="DT875" s="27"/>
      <c r="DU875" s="27"/>
      <c r="DV875" s="27"/>
      <c r="DW875" s="27"/>
      <c r="DX875" s="170"/>
      <c r="DZ875" s="27"/>
      <c r="EA875" s="167"/>
      <c r="EB875" s="50"/>
      <c r="EC875" s="27"/>
      <c r="ED875" s="183"/>
      <c r="EE875" s="327"/>
      <c r="EF875" s="327"/>
      <c r="EG875" s="167"/>
      <c r="EH875" s="27"/>
      <c r="EI875" s="29"/>
      <c r="EJ875" s="27"/>
      <c r="EK875" s="137"/>
      <c r="EL875" s="137"/>
      <c r="EM875" s="137"/>
      <c r="EN875" s="137"/>
      <c r="EO875" s="137"/>
      <c r="EP875" s="50"/>
      <c r="EQ875" s="27"/>
      <c r="ER875" s="168"/>
      <c r="ES875" s="27"/>
      <c r="ET875" s="27"/>
      <c r="EU875" s="27"/>
      <c r="EV875" s="27"/>
      <c r="EW875" s="27"/>
      <c r="EX875" s="27"/>
      <c r="EY875" s="27"/>
      <c r="EZ875" s="27"/>
      <c r="FA875" s="27"/>
      <c r="FB875" s="27"/>
      <c r="FC875" s="27"/>
      <c r="FD875" s="50"/>
      <c r="HW875" s="50"/>
      <c r="IY875" s="33"/>
      <c r="IZ875" s="168"/>
      <c r="JA875" s="29"/>
      <c r="JB875" s="27"/>
      <c r="JC875" s="27"/>
      <c r="JD875" s="27"/>
      <c r="JE875" s="27"/>
      <c r="JF875" s="27"/>
      <c r="JG875" s="27"/>
      <c r="JH875" s="172"/>
      <c r="JJ875" s="27"/>
      <c r="JK875" s="167"/>
      <c r="JL875" s="50"/>
      <c r="JM875" s="27"/>
      <c r="JN875" s="168"/>
      <c r="JO875" s="29"/>
      <c r="JS875" s="27"/>
      <c r="JT875" s="27"/>
      <c r="JU875" s="27"/>
      <c r="JV875" s="27"/>
      <c r="JX875" s="27"/>
      <c r="JY875" s="167"/>
      <c r="JZ875" s="50"/>
      <c r="KA875" s="50"/>
      <c r="KB875" s="168"/>
      <c r="KC875" s="29"/>
      <c r="KD875" s="27"/>
      <c r="KE875" s="27"/>
      <c r="KF875" s="27"/>
      <c r="KG875" s="27"/>
      <c r="KH875" s="27"/>
      <c r="KI875" s="27"/>
      <c r="KJ875" s="172"/>
      <c r="KL875" s="27"/>
      <c r="KM875" s="167"/>
      <c r="KN875" s="50"/>
      <c r="KO875" s="27"/>
      <c r="KP875" s="168"/>
      <c r="KQ875" s="29"/>
      <c r="KU875" s="27"/>
      <c r="KV875" s="27"/>
      <c r="KW875" s="27"/>
      <c r="KX875" s="27"/>
      <c r="KZ875" s="27"/>
      <c r="LA875" s="167"/>
      <c r="LB875" s="50"/>
      <c r="LC875" s="27"/>
      <c r="LD875" s="168"/>
      <c r="LE875" s="27"/>
      <c r="LF875" s="27"/>
      <c r="LG875" s="27"/>
      <c r="LH875" s="27"/>
      <c r="LI875" s="27"/>
      <c r="LJ875" s="27"/>
      <c r="LK875" s="27"/>
      <c r="LL875" s="173"/>
      <c r="LM875" s="27"/>
      <c r="LN875" s="27"/>
      <c r="LO875" s="27"/>
      <c r="LP875" s="50"/>
      <c r="LQ875" s="27"/>
      <c r="LR875" s="183"/>
      <c r="LS875" s="327"/>
      <c r="LT875" s="327"/>
      <c r="LU875" s="167"/>
      <c r="LV875" s="27"/>
      <c r="LW875" s="29"/>
      <c r="LX875" s="27"/>
      <c r="LY875" s="137"/>
      <c r="LZ875" s="137"/>
      <c r="MA875" s="137"/>
      <c r="MB875" s="137"/>
      <c r="MC875" s="137"/>
      <c r="MD875" s="50"/>
      <c r="ME875" s="27"/>
      <c r="MF875" s="183"/>
      <c r="MG875" s="327"/>
      <c r="MH875" s="327"/>
      <c r="MI875" s="167"/>
      <c r="MJ875" s="27"/>
      <c r="MK875" s="29"/>
      <c r="ML875" s="27"/>
      <c r="MM875" s="137"/>
      <c r="MN875" s="137"/>
      <c r="MO875" s="137"/>
      <c r="MP875" s="137"/>
      <c r="MQ875" s="137"/>
      <c r="MR875" s="50"/>
      <c r="MS875" s="27"/>
      <c r="MT875" s="183"/>
      <c r="MU875" s="327"/>
      <c r="MV875" s="327"/>
      <c r="MW875" s="167"/>
      <c r="MX875" s="27"/>
      <c r="MY875" s="29"/>
      <c r="MZ875" s="27"/>
      <c r="NA875" s="137"/>
      <c r="NB875" s="137"/>
      <c r="NC875" s="137"/>
      <c r="ND875" s="137"/>
      <c r="NE875" s="137"/>
      <c r="NF875" s="50"/>
      <c r="NG875" s="27"/>
      <c r="NH875" s="183"/>
      <c r="NI875" s="327"/>
      <c r="NJ875" s="327"/>
      <c r="NK875" s="167"/>
      <c r="NL875" s="27"/>
      <c r="NM875" s="29"/>
      <c r="NN875" s="27"/>
      <c r="NO875" s="137"/>
      <c r="NP875" s="137"/>
      <c r="NQ875" s="137"/>
      <c r="NR875" s="137"/>
      <c r="NS875" s="137"/>
      <c r="NT875" s="50"/>
    </row>
    <row r="876" spans="1:384" x14ac:dyDescent="0.2">
      <c r="A876" s="17"/>
      <c r="B876" s="39"/>
      <c r="C876" s="40"/>
      <c r="D876" s="40"/>
      <c r="E876" s="40"/>
      <c r="F876" s="140"/>
      <c r="G876" s="140"/>
      <c r="H876" s="178"/>
      <c r="I876" s="326"/>
      <c r="J876" s="326"/>
      <c r="K876" s="113"/>
      <c r="L876" s="44"/>
      <c r="M876" s="326" t="s">
        <v>45</v>
      </c>
      <c r="N876" s="326"/>
      <c r="O876" s="44">
        <v>4759100</v>
      </c>
      <c r="P876" s="44"/>
      <c r="Q876" s="45"/>
      <c r="R876" s="45"/>
      <c r="S876" s="45"/>
      <c r="T876" s="35"/>
      <c r="U876" s="27"/>
      <c r="V876" s="183"/>
      <c r="W876" s="29"/>
      <c r="Y876" s="167"/>
      <c r="Z876" s="27"/>
      <c r="AA876" s="29"/>
      <c r="AB876" s="27"/>
      <c r="AC876" s="137"/>
      <c r="AD876" s="137"/>
      <c r="AE876" s="137"/>
      <c r="AF876" s="137"/>
      <c r="AG876" s="137"/>
      <c r="AH876" s="50"/>
      <c r="AI876" s="27"/>
      <c r="AJ876" s="168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50"/>
      <c r="AW876" s="27"/>
      <c r="AX876" s="168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50"/>
      <c r="BK876" s="50"/>
      <c r="BL876" s="50"/>
      <c r="BM876" s="50"/>
      <c r="BN876" s="50"/>
      <c r="BO876" s="50"/>
      <c r="BP876" s="50"/>
      <c r="BQ876" s="50"/>
      <c r="BR876" s="50"/>
      <c r="BS876" s="50"/>
      <c r="BT876" s="50"/>
      <c r="BU876" s="50"/>
      <c r="BV876" s="50"/>
      <c r="BW876" s="50"/>
      <c r="BX876" s="50"/>
      <c r="BY876" s="27"/>
      <c r="BZ876" s="168"/>
      <c r="CA876" s="29"/>
      <c r="CE876" s="27"/>
      <c r="CF876" s="27"/>
      <c r="CG876" s="27"/>
      <c r="CH876" s="169"/>
      <c r="CJ876" s="27"/>
      <c r="CK876" s="167"/>
      <c r="CL876" s="50"/>
      <c r="CM876" s="27"/>
      <c r="CN876" s="168"/>
      <c r="CO876" s="29"/>
      <c r="CP876" s="27"/>
      <c r="CQ876" s="27"/>
      <c r="CR876" s="27"/>
      <c r="CS876" s="27"/>
      <c r="CT876" s="27"/>
      <c r="CU876" s="27"/>
      <c r="CV876" s="170"/>
      <c r="CX876" s="27"/>
      <c r="CY876" s="167"/>
      <c r="CZ876" s="50"/>
      <c r="DA876" s="58"/>
      <c r="DB876" s="50"/>
      <c r="DC876" s="50"/>
      <c r="DD876" s="50"/>
      <c r="DE876" s="50"/>
      <c r="DF876" s="50"/>
      <c r="DG876" s="50"/>
      <c r="DH876" s="50"/>
      <c r="DI876" s="50"/>
      <c r="DJ876" s="171"/>
      <c r="DK876" s="50"/>
      <c r="DL876" s="50"/>
      <c r="DM876" s="50"/>
      <c r="DN876" s="50"/>
      <c r="DO876" s="27"/>
      <c r="DP876" s="168"/>
      <c r="DQ876" s="29"/>
      <c r="DR876" s="27"/>
      <c r="DS876" s="27"/>
      <c r="DT876" s="27"/>
      <c r="DU876" s="27"/>
      <c r="DV876" s="27"/>
      <c r="DW876" s="27"/>
      <c r="DX876" s="170"/>
      <c r="DZ876" s="27"/>
      <c r="EA876" s="167"/>
      <c r="EB876" s="50"/>
      <c r="EC876" s="27"/>
      <c r="ED876" s="183"/>
      <c r="EE876" s="29"/>
      <c r="EG876" s="167"/>
      <c r="EH876" s="27"/>
      <c r="EI876" s="29"/>
      <c r="EJ876" s="27"/>
      <c r="EK876" s="137"/>
      <c r="EL876" s="137"/>
      <c r="EM876" s="137"/>
      <c r="EN876" s="137"/>
      <c r="EO876" s="137"/>
      <c r="EP876" s="50"/>
      <c r="EQ876" s="27"/>
      <c r="ER876" s="168"/>
      <c r="ES876" s="27"/>
      <c r="ET876" s="27"/>
      <c r="EU876" s="27"/>
      <c r="EV876" s="27"/>
      <c r="EW876" s="27"/>
      <c r="EX876" s="27"/>
      <c r="EY876" s="27"/>
      <c r="EZ876" s="27"/>
      <c r="FA876" s="27"/>
      <c r="FB876" s="27"/>
      <c r="FC876" s="27"/>
      <c r="FD876" s="50"/>
      <c r="HW876" s="50"/>
      <c r="IY876" s="33"/>
      <c r="IZ876" s="168"/>
      <c r="JA876" s="29"/>
      <c r="JB876" s="27"/>
      <c r="JC876" s="27"/>
      <c r="JD876" s="27"/>
      <c r="JE876" s="27"/>
      <c r="JF876" s="27"/>
      <c r="JG876" s="27"/>
      <c r="JH876" s="172"/>
      <c r="JJ876" s="27"/>
      <c r="JK876" s="167"/>
      <c r="JL876" s="50"/>
      <c r="JM876" s="27"/>
      <c r="JN876" s="168"/>
      <c r="JO876" s="29"/>
      <c r="JS876" s="27"/>
      <c r="JT876" s="27"/>
      <c r="JU876" s="27"/>
      <c r="JV876" s="27"/>
      <c r="JX876" s="27"/>
      <c r="JY876" s="167"/>
      <c r="JZ876" s="50"/>
      <c r="KA876" s="50"/>
      <c r="KB876" s="168"/>
      <c r="KC876" s="29"/>
      <c r="KD876" s="27"/>
      <c r="KE876" s="27"/>
      <c r="KF876" s="27"/>
      <c r="KG876" s="27"/>
      <c r="KH876" s="27"/>
      <c r="KI876" s="27"/>
      <c r="KJ876" s="172"/>
      <c r="KL876" s="27"/>
      <c r="KM876" s="167"/>
      <c r="KN876" s="50"/>
      <c r="KO876" s="27"/>
      <c r="KP876" s="168"/>
      <c r="KQ876" s="29"/>
      <c r="KU876" s="27"/>
      <c r="KV876" s="27"/>
      <c r="KW876" s="27"/>
      <c r="KX876" s="27"/>
      <c r="KZ876" s="27"/>
      <c r="LA876" s="167"/>
      <c r="LB876" s="50"/>
      <c r="LC876" s="27"/>
      <c r="LD876" s="168"/>
      <c r="LE876" s="27"/>
      <c r="LF876" s="27"/>
      <c r="LG876" s="27"/>
      <c r="LH876" s="27"/>
      <c r="LI876" s="27"/>
      <c r="LJ876" s="27"/>
      <c r="LK876" s="27"/>
      <c r="LL876" s="173"/>
      <c r="LM876" s="27"/>
      <c r="LN876" s="27"/>
      <c r="LO876" s="27"/>
      <c r="LP876" s="50"/>
      <c r="LQ876" s="27"/>
      <c r="LR876" s="183"/>
      <c r="LS876" s="29"/>
      <c r="LU876" s="167"/>
      <c r="LV876" s="27"/>
      <c r="LW876" s="29"/>
      <c r="LX876" s="27"/>
      <c r="LY876" s="137"/>
      <c r="LZ876" s="137"/>
      <c r="MA876" s="137"/>
      <c r="MB876" s="137"/>
      <c r="MC876" s="137"/>
      <c r="MD876" s="50"/>
      <c r="ME876" s="27"/>
      <c r="MF876" s="183"/>
      <c r="MG876" s="29"/>
      <c r="MI876" s="167"/>
      <c r="MJ876" s="27"/>
      <c r="MK876" s="29"/>
      <c r="ML876" s="27"/>
      <c r="MM876" s="137"/>
      <c r="MN876" s="137"/>
      <c r="MO876" s="137"/>
      <c r="MP876" s="137"/>
      <c r="MQ876" s="137"/>
      <c r="MR876" s="50"/>
      <c r="MS876" s="27"/>
      <c r="MT876" s="183"/>
      <c r="MU876" s="29"/>
      <c r="MW876" s="167"/>
      <c r="MX876" s="27"/>
      <c r="MY876" s="29"/>
      <c r="MZ876" s="27"/>
      <c r="NA876" s="137"/>
      <c r="NB876" s="137"/>
      <c r="NC876" s="137"/>
      <c r="ND876" s="137"/>
      <c r="NE876" s="137"/>
      <c r="NF876" s="50"/>
      <c r="NG876" s="27"/>
      <c r="NH876" s="183"/>
      <c r="NI876" s="29"/>
      <c r="NK876" s="167"/>
      <c r="NL876" s="27"/>
      <c r="NM876" s="29"/>
      <c r="NN876" s="27"/>
      <c r="NO876" s="137"/>
      <c r="NP876" s="137"/>
      <c r="NQ876" s="137"/>
      <c r="NR876" s="137"/>
      <c r="NS876" s="137"/>
      <c r="NT876" s="50"/>
    </row>
    <row r="877" spans="1:384" x14ac:dyDescent="0.2">
      <c r="A877" s="17"/>
      <c r="B877" s="39"/>
      <c r="C877" s="40"/>
      <c r="D877" s="40"/>
      <c r="E877" s="40"/>
      <c r="F877" s="140"/>
      <c r="G877" s="140"/>
      <c r="H877" s="178"/>
      <c r="I877" s="326"/>
      <c r="J877" s="326"/>
      <c r="K877" s="113"/>
      <c r="L877" s="44"/>
      <c r="M877" s="332" t="s">
        <v>749</v>
      </c>
      <c r="N877" s="332"/>
      <c r="O877" s="66">
        <v>1212154</v>
      </c>
      <c r="P877" s="66"/>
      <c r="Q877" s="113">
        <v>0.25470235968985733</v>
      </c>
      <c r="R877" s="45"/>
      <c r="S877" s="45"/>
      <c r="T877" s="35"/>
      <c r="U877" s="27"/>
      <c r="V877" s="168"/>
      <c r="W877" s="327"/>
      <c r="X877" s="327"/>
      <c r="Y877" s="167"/>
      <c r="Z877" s="27"/>
      <c r="AA877" s="29"/>
      <c r="AB877" s="27"/>
      <c r="AC877" s="137"/>
      <c r="AD877" s="137"/>
      <c r="AE877" s="137"/>
      <c r="AF877" s="137"/>
      <c r="AG877" s="137"/>
      <c r="AH877" s="50"/>
      <c r="AI877" s="27"/>
      <c r="AJ877" s="168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50"/>
      <c r="AW877" s="27"/>
      <c r="AX877" s="168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50"/>
      <c r="BK877" s="50"/>
      <c r="BL877" s="50"/>
      <c r="BM877" s="50"/>
      <c r="BN877" s="50"/>
      <c r="BO877" s="50"/>
      <c r="BP877" s="50"/>
      <c r="BQ877" s="50"/>
      <c r="BR877" s="50"/>
      <c r="BS877" s="50"/>
      <c r="BT877" s="50"/>
      <c r="BU877" s="50"/>
      <c r="BV877" s="50"/>
      <c r="BW877" s="50"/>
      <c r="BX877" s="50"/>
      <c r="BY877" s="27"/>
      <c r="BZ877" s="168"/>
      <c r="CA877" s="29"/>
      <c r="CB877" s="27"/>
      <c r="CC877" s="27"/>
      <c r="CD877" s="27"/>
      <c r="CE877" s="27"/>
      <c r="CF877" s="27"/>
      <c r="CG877" s="27"/>
      <c r="CH877" s="187"/>
      <c r="CJ877" s="27"/>
      <c r="CK877" s="167"/>
      <c r="CL877" s="50"/>
      <c r="CM877" s="27"/>
      <c r="CN877" s="168"/>
      <c r="CO877" s="29"/>
      <c r="CP877" s="27"/>
      <c r="CQ877" s="27"/>
      <c r="CR877" s="27"/>
      <c r="CS877" s="27"/>
      <c r="CT877" s="27"/>
      <c r="CU877" s="27"/>
      <c r="CV877" s="170"/>
      <c r="CX877" s="27"/>
      <c r="CY877" s="167"/>
      <c r="CZ877" s="50"/>
      <c r="DA877" s="58"/>
      <c r="DB877" s="50"/>
      <c r="DC877" s="50"/>
      <c r="DD877" s="50"/>
      <c r="DE877" s="50"/>
      <c r="DF877" s="50"/>
      <c r="DG877" s="50"/>
      <c r="DH877" s="50"/>
      <c r="DI877" s="50"/>
      <c r="DJ877" s="171"/>
      <c r="DK877" s="50"/>
      <c r="DL877" s="50"/>
      <c r="DM877" s="50"/>
      <c r="DN877" s="50"/>
      <c r="DO877" s="27"/>
      <c r="DP877" s="168"/>
      <c r="DQ877" s="29"/>
      <c r="DR877" s="27"/>
      <c r="DS877" s="27"/>
      <c r="DT877" s="27"/>
      <c r="DU877" s="27"/>
      <c r="DV877" s="27"/>
      <c r="DW877" s="27"/>
      <c r="DX877" s="170"/>
      <c r="DZ877" s="27"/>
      <c r="EA877" s="167"/>
      <c r="EB877" s="50"/>
      <c r="EC877" s="27"/>
      <c r="ED877" s="168"/>
      <c r="EE877" s="327"/>
      <c r="EF877" s="327"/>
      <c r="EG877" s="167"/>
      <c r="EH877" s="27"/>
      <c r="EI877" s="29"/>
      <c r="EJ877" s="27"/>
      <c r="EK877" s="137"/>
      <c r="EL877" s="137"/>
      <c r="EM877" s="137"/>
      <c r="EN877" s="137"/>
      <c r="EO877" s="137"/>
      <c r="EP877" s="50"/>
      <c r="EQ877" s="27"/>
      <c r="ER877" s="168"/>
      <c r="ES877" s="27"/>
      <c r="ET877" s="27"/>
      <c r="EU877" s="27"/>
      <c r="EV877" s="27"/>
      <c r="EW877" s="27"/>
      <c r="EX877" s="27"/>
      <c r="EY877" s="27"/>
      <c r="EZ877" s="27"/>
      <c r="FA877" s="27"/>
      <c r="FB877" s="27"/>
      <c r="FC877" s="27"/>
      <c r="FD877" s="50"/>
      <c r="HW877" s="50"/>
      <c r="IY877" s="33"/>
      <c r="IZ877" s="168"/>
      <c r="JA877" s="29"/>
      <c r="JB877" s="27"/>
      <c r="JC877" s="27"/>
      <c r="JD877" s="27"/>
      <c r="JE877" s="27"/>
      <c r="JF877" s="27"/>
      <c r="JG877" s="27"/>
      <c r="JH877" s="172"/>
      <c r="JJ877" s="27"/>
      <c r="JK877" s="167"/>
      <c r="JL877" s="50"/>
      <c r="JM877" s="27"/>
      <c r="JN877" s="168"/>
      <c r="JO877" s="29"/>
      <c r="JP877" s="27"/>
      <c r="JQ877" s="27"/>
      <c r="JR877" s="27"/>
      <c r="JS877" s="27"/>
      <c r="JT877" s="27"/>
      <c r="JU877" s="27"/>
      <c r="JV877" s="188"/>
      <c r="JX877" s="27"/>
      <c r="JY877" s="167"/>
      <c r="JZ877" s="50"/>
      <c r="KA877" s="50"/>
      <c r="KB877" s="168"/>
      <c r="KC877" s="29"/>
      <c r="KD877" s="27"/>
      <c r="KE877" s="27"/>
      <c r="KF877" s="27"/>
      <c r="KG877" s="27"/>
      <c r="KH877" s="27"/>
      <c r="KI877" s="27"/>
      <c r="KJ877" s="172"/>
      <c r="KL877" s="27"/>
      <c r="KM877" s="167"/>
      <c r="KN877" s="50"/>
      <c r="KO877" s="27"/>
      <c r="KP877" s="168"/>
      <c r="KQ877" s="29"/>
      <c r="KR877" s="27"/>
      <c r="KS877" s="27"/>
      <c r="KT877" s="27"/>
      <c r="KU877" s="27"/>
      <c r="KV877" s="27"/>
      <c r="KW877" s="27"/>
      <c r="KX877" s="188"/>
      <c r="KZ877" s="27"/>
      <c r="LA877" s="167"/>
      <c r="LB877" s="50"/>
      <c r="LC877" s="27"/>
      <c r="LD877" s="168"/>
      <c r="LE877" s="27"/>
      <c r="LF877" s="27"/>
      <c r="LG877" s="27"/>
      <c r="LH877" s="27"/>
      <c r="LI877" s="27"/>
      <c r="LJ877" s="27"/>
      <c r="LK877" s="27"/>
      <c r="LL877" s="173"/>
      <c r="LM877" s="27"/>
      <c r="LN877" s="27"/>
      <c r="LO877" s="27"/>
      <c r="LP877" s="50"/>
      <c r="LQ877" s="27"/>
      <c r="LR877" s="168"/>
      <c r="LS877" s="327"/>
      <c r="LT877" s="327"/>
      <c r="LU877" s="167"/>
      <c r="LV877" s="27"/>
      <c r="LW877" s="29"/>
      <c r="LX877" s="27"/>
      <c r="LY877" s="137"/>
      <c r="LZ877" s="137"/>
      <c r="MA877" s="137"/>
      <c r="MB877" s="137"/>
      <c r="MC877" s="137"/>
      <c r="MD877" s="50"/>
      <c r="ME877" s="27"/>
      <c r="MF877" s="168"/>
      <c r="MG877" s="327"/>
      <c r="MH877" s="327"/>
      <c r="MI877" s="167"/>
      <c r="MJ877" s="27"/>
      <c r="MK877" s="29"/>
      <c r="ML877" s="27"/>
      <c r="MM877" s="137"/>
      <c r="MN877" s="137"/>
      <c r="MO877" s="137"/>
      <c r="MP877" s="137"/>
      <c r="MQ877" s="137"/>
      <c r="MR877" s="50"/>
      <c r="MS877" s="27"/>
      <c r="MT877" s="168"/>
      <c r="MU877" s="327"/>
      <c r="MV877" s="327"/>
      <c r="MW877" s="167"/>
      <c r="MX877" s="27"/>
      <c r="MY877" s="29"/>
      <c r="MZ877" s="27"/>
      <c r="NA877" s="137"/>
      <c r="NB877" s="137"/>
      <c r="NC877" s="137"/>
      <c r="ND877" s="137"/>
      <c r="NE877" s="137"/>
      <c r="NF877" s="50"/>
      <c r="NG877" s="27"/>
      <c r="NH877" s="168"/>
      <c r="NI877" s="327"/>
      <c r="NJ877" s="327"/>
      <c r="NK877" s="167"/>
      <c r="NL877" s="27"/>
      <c r="NM877" s="29"/>
      <c r="NN877" s="27"/>
      <c r="NO877" s="137"/>
      <c r="NP877" s="137"/>
      <c r="NQ877" s="137"/>
      <c r="NR877" s="137"/>
      <c r="NS877" s="137"/>
      <c r="NT877" s="50"/>
    </row>
    <row r="878" spans="1:384" x14ac:dyDescent="0.2">
      <c r="A878" s="184"/>
      <c r="B878" s="140"/>
      <c r="C878" s="140"/>
      <c r="D878" s="140"/>
      <c r="E878" s="140"/>
      <c r="F878" s="140"/>
      <c r="G878" s="140"/>
      <c r="H878" s="140"/>
      <c r="I878" s="185"/>
      <c r="J878" s="186"/>
      <c r="K878" s="179"/>
      <c r="L878" s="165"/>
      <c r="M878" s="29"/>
      <c r="N878" s="27"/>
      <c r="O878" s="137"/>
      <c r="P878" s="137"/>
      <c r="Q878" s="137"/>
      <c r="R878" s="137"/>
      <c r="S878" s="137"/>
      <c r="T878" s="50"/>
      <c r="U878" s="27"/>
      <c r="V878" s="168"/>
      <c r="W878" s="29"/>
      <c r="Y878" s="167"/>
      <c r="Z878" s="27"/>
      <c r="AA878" s="29"/>
      <c r="AB878" s="27"/>
      <c r="AC878" s="137"/>
      <c r="AD878" s="137"/>
      <c r="AE878" s="137"/>
      <c r="AF878" s="137"/>
      <c r="AG878" s="137"/>
      <c r="AH878" s="50"/>
      <c r="AI878" s="27"/>
      <c r="AJ878" s="168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50"/>
      <c r="AW878" s="27"/>
      <c r="AX878" s="168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50"/>
      <c r="BK878" s="50"/>
      <c r="BL878" s="50"/>
      <c r="BM878" s="50"/>
      <c r="BN878" s="50"/>
      <c r="BO878" s="50"/>
      <c r="BP878" s="50"/>
      <c r="BQ878" s="50"/>
      <c r="BR878" s="50"/>
      <c r="BS878" s="50"/>
      <c r="BT878" s="50"/>
      <c r="BU878" s="50"/>
      <c r="BV878" s="50"/>
      <c r="BW878" s="50"/>
      <c r="BX878" s="50"/>
      <c r="BY878" s="27"/>
      <c r="BZ878" s="168"/>
      <c r="CA878" s="29"/>
      <c r="CB878" s="27"/>
      <c r="CC878" s="27"/>
      <c r="CD878" s="27"/>
      <c r="CE878" s="27"/>
      <c r="CF878" s="27"/>
      <c r="CG878" s="27"/>
      <c r="CH878" s="187"/>
      <c r="CJ878" s="27"/>
      <c r="CK878" s="167"/>
      <c r="CL878" s="50"/>
      <c r="CM878" s="27"/>
      <c r="CN878" s="168"/>
      <c r="CO878" s="29"/>
      <c r="CP878" s="27"/>
      <c r="CQ878" s="27"/>
      <c r="CR878" s="27"/>
      <c r="CS878" s="27"/>
      <c r="CT878" s="27"/>
      <c r="CU878" s="27"/>
      <c r="CV878" s="170"/>
      <c r="CX878" s="27"/>
      <c r="CY878" s="167"/>
      <c r="CZ878" s="50"/>
      <c r="DA878" s="58"/>
      <c r="DB878" s="50"/>
      <c r="DC878" s="50"/>
      <c r="DD878" s="50"/>
      <c r="DE878" s="50"/>
      <c r="DF878" s="50"/>
      <c r="DG878" s="50"/>
      <c r="DH878" s="50"/>
      <c r="DI878" s="50"/>
      <c r="DJ878" s="171"/>
      <c r="DK878" s="50"/>
      <c r="DL878" s="50"/>
      <c r="DM878" s="50"/>
      <c r="DN878" s="50"/>
      <c r="DO878" s="27"/>
      <c r="DP878" s="168"/>
      <c r="DQ878" s="29"/>
      <c r="DR878" s="27"/>
      <c r="DS878" s="27"/>
      <c r="DT878" s="27"/>
      <c r="DU878" s="27"/>
      <c r="DV878" s="27"/>
      <c r="DW878" s="27"/>
      <c r="DX878" s="170"/>
      <c r="DZ878" s="27"/>
      <c r="EA878" s="167"/>
      <c r="EB878" s="50"/>
      <c r="EC878" s="27"/>
      <c r="ED878" s="168"/>
      <c r="EE878" s="29"/>
      <c r="EG878" s="167"/>
      <c r="EH878" s="27"/>
      <c r="EI878" s="29"/>
      <c r="EJ878" s="27"/>
      <c r="EK878" s="137"/>
      <c r="EL878" s="137"/>
      <c r="EM878" s="137"/>
      <c r="EN878" s="137"/>
      <c r="EO878" s="137"/>
      <c r="EP878" s="50"/>
      <c r="EQ878" s="27"/>
      <c r="ER878" s="168"/>
      <c r="ES878" s="27"/>
      <c r="ET878" s="27"/>
      <c r="EU878" s="27"/>
      <c r="EV878" s="27"/>
      <c r="EW878" s="27"/>
      <c r="EX878" s="27"/>
      <c r="EY878" s="27"/>
      <c r="EZ878" s="27"/>
      <c r="FA878" s="27"/>
      <c r="FB878" s="27"/>
      <c r="FC878" s="27"/>
      <c r="FD878" s="50"/>
      <c r="HW878" s="50"/>
      <c r="IY878" s="33"/>
      <c r="IZ878" s="168"/>
      <c r="JA878" s="29"/>
      <c r="JB878" s="27"/>
      <c r="JC878" s="27"/>
      <c r="JD878" s="27"/>
      <c r="JE878" s="27"/>
      <c r="JF878" s="27"/>
      <c r="JG878" s="27"/>
      <c r="JH878" s="172"/>
      <c r="JJ878" s="27"/>
      <c r="JK878" s="167"/>
      <c r="JL878" s="50"/>
      <c r="JM878" s="27"/>
      <c r="JN878" s="168"/>
      <c r="JO878" s="29"/>
      <c r="JP878" s="27"/>
      <c r="JQ878" s="27"/>
      <c r="JR878" s="27"/>
      <c r="JS878" s="27"/>
      <c r="JT878" s="27"/>
      <c r="JU878" s="27"/>
      <c r="JV878" s="188"/>
      <c r="JX878" s="27"/>
      <c r="JY878" s="167"/>
      <c r="JZ878" s="50"/>
      <c r="KA878" s="50"/>
      <c r="KB878" s="168"/>
      <c r="KC878" s="29"/>
      <c r="KD878" s="27"/>
      <c r="KE878" s="27"/>
      <c r="KF878" s="27"/>
      <c r="KG878" s="27"/>
      <c r="KH878" s="27"/>
      <c r="KI878" s="27"/>
      <c r="KJ878" s="172"/>
      <c r="KL878" s="27"/>
      <c r="KM878" s="167"/>
      <c r="KN878" s="50"/>
      <c r="KO878" s="27"/>
      <c r="KP878" s="168"/>
      <c r="KQ878" s="29"/>
      <c r="KR878" s="27"/>
      <c r="KS878" s="27"/>
      <c r="KT878" s="27"/>
      <c r="KU878" s="27"/>
      <c r="KV878" s="27"/>
      <c r="KW878" s="27"/>
      <c r="KX878" s="188"/>
      <c r="KZ878" s="27"/>
      <c r="LA878" s="167"/>
      <c r="LB878" s="50"/>
      <c r="LC878" s="27"/>
      <c r="LD878" s="168"/>
      <c r="LE878" s="27"/>
      <c r="LF878" s="27"/>
      <c r="LG878" s="27"/>
      <c r="LH878" s="27"/>
      <c r="LI878" s="27"/>
      <c r="LJ878" s="27"/>
      <c r="LK878" s="27"/>
      <c r="LL878" s="173"/>
      <c r="LM878" s="27"/>
      <c r="LN878" s="27"/>
      <c r="LO878" s="27"/>
      <c r="LP878" s="50"/>
      <c r="LQ878" s="27"/>
      <c r="LR878" s="168"/>
      <c r="LS878" s="29"/>
      <c r="LU878" s="167"/>
      <c r="LV878" s="27"/>
      <c r="LW878" s="29"/>
      <c r="LX878" s="27"/>
      <c r="LY878" s="137"/>
      <c r="LZ878" s="137"/>
      <c r="MA878" s="137"/>
      <c r="MB878" s="137"/>
      <c r="MC878" s="137"/>
      <c r="MD878" s="50"/>
      <c r="ME878" s="27"/>
      <c r="MF878" s="168"/>
      <c r="MG878" s="29"/>
      <c r="MI878" s="167"/>
      <c r="MJ878" s="27"/>
      <c r="MK878" s="29"/>
      <c r="ML878" s="27"/>
      <c r="MM878" s="137"/>
      <c r="MN878" s="137"/>
      <c r="MO878" s="137"/>
      <c r="MP878" s="137"/>
      <c r="MQ878" s="137"/>
      <c r="MR878" s="50"/>
      <c r="MS878" s="27"/>
      <c r="MT878" s="168"/>
      <c r="MU878" s="29"/>
      <c r="MW878" s="167"/>
      <c r="MX878" s="27"/>
      <c r="MY878" s="29"/>
      <c r="MZ878" s="27"/>
      <c r="NA878" s="137"/>
      <c r="NB878" s="137"/>
      <c r="NC878" s="137"/>
      <c r="ND878" s="137"/>
      <c r="NE878" s="137"/>
      <c r="NF878" s="50"/>
      <c r="NG878" s="27"/>
      <c r="NH878" s="168"/>
      <c r="NI878" s="29"/>
      <c r="NK878" s="167"/>
      <c r="NL878" s="27"/>
      <c r="NM878" s="29"/>
      <c r="NN878" s="27"/>
      <c r="NO878" s="137"/>
      <c r="NP878" s="137"/>
      <c r="NQ878" s="137"/>
      <c r="NR878" s="137"/>
      <c r="NS878" s="137"/>
      <c r="NT878" s="50"/>
    </row>
  </sheetData>
  <mergeCells count="2121">
    <mergeCell ref="KJ141:KK141"/>
    <mergeCell ref="KX141:KY141"/>
    <mergeCell ref="LS141:LT141"/>
    <mergeCell ref="MG141:MH141"/>
    <mergeCell ref="MU141:MV141"/>
    <mergeCell ref="NI141:NJ141"/>
    <mergeCell ref="I143:J143"/>
    <mergeCell ref="M143:N143"/>
    <mergeCell ref="W143:X143"/>
    <mergeCell ref="EE143:EF143"/>
    <mergeCell ref="LS143:LT143"/>
    <mergeCell ref="MG143:MH143"/>
    <mergeCell ref="MU143:MV143"/>
    <mergeCell ref="NI143:NJ143"/>
    <mergeCell ref="I141:J141"/>
    <mergeCell ref="W141:X141"/>
    <mergeCell ref="BT141:BU141"/>
    <mergeCell ref="CH141:CI141"/>
    <mergeCell ref="CV141:CW141"/>
    <mergeCell ref="DJ141:DK141"/>
    <mergeCell ref="DX141:DY141"/>
    <mergeCell ref="EE141:EF141"/>
    <mergeCell ref="FG141:FH141"/>
    <mergeCell ref="FU141:FV141"/>
    <mergeCell ref="GI141:GJ141"/>
    <mergeCell ref="GW141:GX141"/>
    <mergeCell ref="HK141:HL141"/>
    <mergeCell ref="IF141:IG141"/>
    <mergeCell ref="IT141:IU141"/>
    <mergeCell ref="JH141:JI141"/>
    <mergeCell ref="JV141:JW141"/>
    <mergeCell ref="MU139:MV139"/>
    <mergeCell ref="NI139:NJ139"/>
    <mergeCell ref="I140:J140"/>
    <mergeCell ref="W140:X140"/>
    <mergeCell ref="BL140:BM140"/>
    <mergeCell ref="BZ140:CA140"/>
    <mergeCell ref="CN140:CO140"/>
    <mergeCell ref="DB140:DC140"/>
    <mergeCell ref="DP140:DQ140"/>
    <mergeCell ref="EE140:EF140"/>
    <mergeCell ref="FG140:FH140"/>
    <mergeCell ref="FU140:FV140"/>
    <mergeCell ref="GI140:GJ140"/>
    <mergeCell ref="GW140:GX140"/>
    <mergeCell ref="HK140:HL140"/>
    <mergeCell ref="HX140:HY140"/>
    <mergeCell ref="IL140:IM140"/>
    <mergeCell ref="IZ140:JA140"/>
    <mergeCell ref="JN140:JO140"/>
    <mergeCell ref="KB140:KC140"/>
    <mergeCell ref="KP140:KQ140"/>
    <mergeCell ref="LS140:LT140"/>
    <mergeCell ref="MG140:MH140"/>
    <mergeCell ref="MU140:MV140"/>
    <mergeCell ref="NI140:NJ140"/>
    <mergeCell ref="I139:J139"/>
    <mergeCell ref="M139:N139"/>
    <mergeCell ref="W139:X139"/>
    <mergeCell ref="BL139:BM139"/>
    <mergeCell ref="BZ139:CA139"/>
    <mergeCell ref="CN139:CO139"/>
    <mergeCell ref="DB139:DC139"/>
    <mergeCell ref="DP139:DQ139"/>
    <mergeCell ref="EE139:EF139"/>
    <mergeCell ref="FG139:FH139"/>
    <mergeCell ref="FU139:FV139"/>
    <mergeCell ref="GI139:GJ139"/>
    <mergeCell ref="GW139:GX139"/>
    <mergeCell ref="HK139:HL139"/>
    <mergeCell ref="HX139:HY139"/>
    <mergeCell ref="IL139:IM139"/>
    <mergeCell ref="IZ139:JA139"/>
    <mergeCell ref="LW135:LX135"/>
    <mergeCell ref="MK135:ML135"/>
    <mergeCell ref="JN139:JO139"/>
    <mergeCell ref="KB139:KC139"/>
    <mergeCell ref="KP139:KQ139"/>
    <mergeCell ref="LS139:LT139"/>
    <mergeCell ref="MG139:MH139"/>
    <mergeCell ref="MY135:MZ135"/>
    <mergeCell ref="NM135:NN135"/>
    <mergeCell ref="BL137:BM137"/>
    <mergeCell ref="BZ137:CA137"/>
    <mergeCell ref="CN137:CO137"/>
    <mergeCell ref="DB137:DC137"/>
    <mergeCell ref="DP137:DQ137"/>
    <mergeCell ref="HX137:HY137"/>
    <mergeCell ref="IL137:IM137"/>
    <mergeCell ref="IZ137:JA137"/>
    <mergeCell ref="JN137:JO137"/>
    <mergeCell ref="KB137:KC137"/>
    <mergeCell ref="KP137:KQ137"/>
    <mergeCell ref="BL138:BM138"/>
    <mergeCell ref="BZ138:CA138"/>
    <mergeCell ref="CN138:CO138"/>
    <mergeCell ref="DB138:DC138"/>
    <mergeCell ref="DP138:DQ138"/>
    <mergeCell ref="HX138:HY138"/>
    <mergeCell ref="IL138:IM138"/>
    <mergeCell ref="IZ138:JA138"/>
    <mergeCell ref="JN138:JO138"/>
    <mergeCell ref="KB138:KC138"/>
    <mergeCell ref="KP138:KQ138"/>
    <mergeCell ref="BT134:BU134"/>
    <mergeCell ref="CH134:CI134"/>
    <mergeCell ref="CV134:CW134"/>
    <mergeCell ref="DJ134:DK134"/>
    <mergeCell ref="DX134:DY134"/>
    <mergeCell ref="IF134:IG134"/>
    <mergeCell ref="IT134:IU134"/>
    <mergeCell ref="JH134:JI134"/>
    <mergeCell ref="JV134:JW134"/>
    <mergeCell ref="KJ134:KK134"/>
    <mergeCell ref="KX134:KY134"/>
    <mergeCell ref="LM134:LN134"/>
    <mergeCell ref="M135:N135"/>
    <mergeCell ref="AA135:AB135"/>
    <mergeCell ref="AO135:AP135"/>
    <mergeCell ref="BC135:BD135"/>
    <mergeCell ref="EI135:EJ135"/>
    <mergeCell ref="EW135:EX135"/>
    <mergeCell ref="FK135:FL135"/>
    <mergeCell ref="FY135:FZ135"/>
    <mergeCell ref="GM135:GN135"/>
    <mergeCell ref="HA135:HB135"/>
    <mergeCell ref="HO135:HP135"/>
    <mergeCell ref="LM135:LN135"/>
    <mergeCell ref="BT132:BU132"/>
    <mergeCell ref="CH132:CI132"/>
    <mergeCell ref="CV132:CW132"/>
    <mergeCell ref="DJ132:DK132"/>
    <mergeCell ref="DX132:DY132"/>
    <mergeCell ref="IF132:IG132"/>
    <mergeCell ref="IT132:IU132"/>
    <mergeCell ref="JH132:JI132"/>
    <mergeCell ref="JV132:JW132"/>
    <mergeCell ref="KJ132:KK132"/>
    <mergeCell ref="KX132:KY132"/>
    <mergeCell ref="BT133:BU133"/>
    <mergeCell ref="CH133:CI133"/>
    <mergeCell ref="CV133:CW133"/>
    <mergeCell ref="DJ133:DK133"/>
    <mergeCell ref="DX133:DY133"/>
    <mergeCell ref="IF133:IG133"/>
    <mergeCell ref="IT133:IU133"/>
    <mergeCell ref="JH133:JI133"/>
    <mergeCell ref="JV133:JW133"/>
    <mergeCell ref="KJ133:KK133"/>
    <mergeCell ref="KX133:KY133"/>
    <mergeCell ref="IL73:IN73"/>
    <mergeCell ref="IZ73:JB73"/>
    <mergeCell ref="JN73:JP73"/>
    <mergeCell ref="KB73:KD73"/>
    <mergeCell ref="KP73:KR73"/>
    <mergeCell ref="LD73:LF73"/>
    <mergeCell ref="LS73:LV73"/>
    <mergeCell ref="MG73:MJ73"/>
    <mergeCell ref="MU73:MX73"/>
    <mergeCell ref="NI73:NL73"/>
    <mergeCell ref="BT131:BU131"/>
    <mergeCell ref="CH131:CI131"/>
    <mergeCell ref="CV131:CW131"/>
    <mergeCell ref="DJ131:DK131"/>
    <mergeCell ref="DX131:DY131"/>
    <mergeCell ref="IF131:IG131"/>
    <mergeCell ref="IT131:IU131"/>
    <mergeCell ref="JH131:JI131"/>
    <mergeCell ref="JV131:JW131"/>
    <mergeCell ref="KJ131:KK131"/>
    <mergeCell ref="KX131:KY131"/>
    <mergeCell ref="I73:L73"/>
    <mergeCell ref="W73:Z73"/>
    <mergeCell ref="AJ73:AL73"/>
    <mergeCell ref="AX73:AZ73"/>
    <mergeCell ref="BL73:BN73"/>
    <mergeCell ref="BZ73:CB73"/>
    <mergeCell ref="CN73:CP73"/>
    <mergeCell ref="DB73:DD73"/>
    <mergeCell ref="DP73:DR73"/>
    <mergeCell ref="EE73:EH73"/>
    <mergeCell ref="ER73:ET73"/>
    <mergeCell ref="FG73:FJ73"/>
    <mergeCell ref="FU73:FX73"/>
    <mergeCell ref="GI73:GL73"/>
    <mergeCell ref="GW73:GZ73"/>
    <mergeCell ref="HK73:HN73"/>
    <mergeCell ref="HX73:HZ73"/>
    <mergeCell ref="NI287:NJ287"/>
    <mergeCell ref="MU287:MV287"/>
    <mergeCell ref="MG287:MH287"/>
    <mergeCell ref="LS287:LT287"/>
    <mergeCell ref="I285:J285"/>
    <mergeCell ref="W285:X285"/>
    <mergeCell ref="BT285:BU285"/>
    <mergeCell ref="CH285:CI285"/>
    <mergeCell ref="CV285:CW285"/>
    <mergeCell ref="DJ285:DK285"/>
    <mergeCell ref="DX285:DY285"/>
    <mergeCell ref="EE285:EF285"/>
    <mergeCell ref="JH285:JI285"/>
    <mergeCell ref="JV285:JW285"/>
    <mergeCell ref="KJ285:KK285"/>
    <mergeCell ref="KX285:KY285"/>
    <mergeCell ref="NI285:NJ285"/>
    <mergeCell ref="MU285:MV285"/>
    <mergeCell ref="MG285:MH285"/>
    <mergeCell ref="LS285:LT285"/>
    <mergeCell ref="GI285:GJ285"/>
    <mergeCell ref="I284:J284"/>
    <mergeCell ref="W284:X284"/>
    <mergeCell ref="BL284:BM284"/>
    <mergeCell ref="BZ284:CA284"/>
    <mergeCell ref="CN284:CO284"/>
    <mergeCell ref="DB284:DC284"/>
    <mergeCell ref="DP284:DQ284"/>
    <mergeCell ref="EE284:EF284"/>
    <mergeCell ref="IZ284:JA284"/>
    <mergeCell ref="JN284:JO284"/>
    <mergeCell ref="GW285:GX285"/>
    <mergeCell ref="HK285:HL285"/>
    <mergeCell ref="IF285:IG285"/>
    <mergeCell ref="IT285:IU285"/>
    <mergeCell ref="FG285:FH285"/>
    <mergeCell ref="FU285:FV285"/>
    <mergeCell ref="I287:J287"/>
    <mergeCell ref="M287:N287"/>
    <mergeCell ref="W287:X287"/>
    <mergeCell ref="EE287:EF287"/>
    <mergeCell ref="I283:J283"/>
    <mergeCell ref="M283:N283"/>
    <mergeCell ref="W283:X283"/>
    <mergeCell ref="BL283:BM283"/>
    <mergeCell ref="BZ283:CA283"/>
    <mergeCell ref="CN283:CO283"/>
    <mergeCell ref="DB283:DC283"/>
    <mergeCell ref="DP283:DQ283"/>
    <mergeCell ref="EE283:EF283"/>
    <mergeCell ref="IZ283:JA283"/>
    <mergeCell ref="JN283:JO283"/>
    <mergeCell ref="KB283:KC283"/>
    <mergeCell ref="KP283:KQ283"/>
    <mergeCell ref="NI283:NJ283"/>
    <mergeCell ref="MU283:MV283"/>
    <mergeCell ref="MG283:MH283"/>
    <mergeCell ref="LS283:LT283"/>
    <mergeCell ref="GI283:GJ283"/>
    <mergeCell ref="GW283:GX283"/>
    <mergeCell ref="HK283:HL283"/>
    <mergeCell ref="HX283:HY283"/>
    <mergeCell ref="IL283:IM283"/>
    <mergeCell ref="FG283:FH283"/>
    <mergeCell ref="FU283:FV283"/>
    <mergeCell ref="BL282:BM282"/>
    <mergeCell ref="BZ282:CA282"/>
    <mergeCell ref="CN282:CO282"/>
    <mergeCell ref="DB282:DC282"/>
    <mergeCell ref="DP282:DQ282"/>
    <mergeCell ref="IZ282:JA282"/>
    <mergeCell ref="JN282:JO282"/>
    <mergeCell ref="KB282:KC282"/>
    <mergeCell ref="KP282:KQ282"/>
    <mergeCell ref="HX282:HY282"/>
    <mergeCell ref="IL282:IM282"/>
    <mergeCell ref="KB284:KC284"/>
    <mergeCell ref="KP284:KQ284"/>
    <mergeCell ref="NI284:NJ284"/>
    <mergeCell ref="MU284:MV284"/>
    <mergeCell ref="MG284:MH284"/>
    <mergeCell ref="LS284:LT284"/>
    <mergeCell ref="GI284:GJ284"/>
    <mergeCell ref="GW284:GX284"/>
    <mergeCell ref="HK284:HL284"/>
    <mergeCell ref="HX284:HY284"/>
    <mergeCell ref="IL284:IM284"/>
    <mergeCell ref="FG284:FH284"/>
    <mergeCell ref="FU284:FV284"/>
    <mergeCell ref="LM278:LN278"/>
    <mergeCell ref="IF278:IG278"/>
    <mergeCell ref="IT278:IU278"/>
    <mergeCell ref="M279:N279"/>
    <mergeCell ref="AA279:AB279"/>
    <mergeCell ref="AO279:AP279"/>
    <mergeCell ref="BC279:BD279"/>
    <mergeCell ref="EI279:EJ279"/>
    <mergeCell ref="EW279:EX279"/>
    <mergeCell ref="FK279:FL279"/>
    <mergeCell ref="FY279:FZ279"/>
    <mergeCell ref="BL281:BM281"/>
    <mergeCell ref="BZ281:CA281"/>
    <mergeCell ref="CN281:CO281"/>
    <mergeCell ref="DB281:DC281"/>
    <mergeCell ref="DP281:DQ281"/>
    <mergeCell ref="IZ281:JA281"/>
    <mergeCell ref="JN281:JO281"/>
    <mergeCell ref="KB281:KC281"/>
    <mergeCell ref="KP281:KQ281"/>
    <mergeCell ref="HX281:HY281"/>
    <mergeCell ref="IL281:IM281"/>
    <mergeCell ref="CV277:CW277"/>
    <mergeCell ref="DJ277:DK277"/>
    <mergeCell ref="DX277:DY277"/>
    <mergeCell ref="JH277:JI277"/>
    <mergeCell ref="JV277:JW277"/>
    <mergeCell ref="KJ277:KK277"/>
    <mergeCell ref="KX277:KY277"/>
    <mergeCell ref="IF277:IG277"/>
    <mergeCell ref="IT277:IU277"/>
    <mergeCell ref="BT278:BU278"/>
    <mergeCell ref="CH278:CI278"/>
    <mergeCell ref="CV278:CW278"/>
    <mergeCell ref="DJ278:DK278"/>
    <mergeCell ref="DX278:DY278"/>
    <mergeCell ref="JH278:JI278"/>
    <mergeCell ref="JV278:JW278"/>
    <mergeCell ref="KJ278:KK278"/>
    <mergeCell ref="KX278:KY278"/>
    <mergeCell ref="BT275:BU275"/>
    <mergeCell ref="CH275:CI275"/>
    <mergeCell ref="CV275:CW275"/>
    <mergeCell ref="DJ275:DK275"/>
    <mergeCell ref="DX275:DY275"/>
    <mergeCell ref="JH275:JI275"/>
    <mergeCell ref="JV275:JW275"/>
    <mergeCell ref="KJ275:KK275"/>
    <mergeCell ref="KX275:KY275"/>
    <mergeCell ref="IF275:IG275"/>
    <mergeCell ref="IT275:IU275"/>
    <mergeCell ref="NM279:NN279"/>
    <mergeCell ref="MY279:MZ279"/>
    <mergeCell ref="MK279:ML279"/>
    <mergeCell ref="LW279:LX279"/>
    <mergeCell ref="LM279:LN279"/>
    <mergeCell ref="GM279:GN279"/>
    <mergeCell ref="HA279:HB279"/>
    <mergeCell ref="HO279:HP279"/>
    <mergeCell ref="BT276:BU276"/>
    <mergeCell ref="CH276:CI276"/>
    <mergeCell ref="CV276:CW276"/>
    <mergeCell ref="DJ276:DK276"/>
    <mergeCell ref="DX276:DY276"/>
    <mergeCell ref="JH276:JI276"/>
    <mergeCell ref="JV276:JW276"/>
    <mergeCell ref="KJ276:KK276"/>
    <mergeCell ref="KX276:KY276"/>
    <mergeCell ref="IF276:IG276"/>
    <mergeCell ref="IT276:IU276"/>
    <mergeCell ref="BT277:BU277"/>
    <mergeCell ref="CH277:CI277"/>
    <mergeCell ref="I217:L217"/>
    <mergeCell ref="W217:Z217"/>
    <mergeCell ref="AJ217:AL217"/>
    <mergeCell ref="AX217:AZ217"/>
    <mergeCell ref="BL217:BN217"/>
    <mergeCell ref="BZ217:CB217"/>
    <mergeCell ref="CN217:CP217"/>
    <mergeCell ref="DB217:DD217"/>
    <mergeCell ref="DP217:DR217"/>
    <mergeCell ref="EE217:EH217"/>
    <mergeCell ref="ER217:ET217"/>
    <mergeCell ref="IZ217:JB217"/>
    <mergeCell ref="JN217:JP217"/>
    <mergeCell ref="KB217:KD217"/>
    <mergeCell ref="KP217:KR217"/>
    <mergeCell ref="NI217:NL217"/>
    <mergeCell ref="MU217:MX217"/>
    <mergeCell ref="MG217:MJ217"/>
    <mergeCell ref="LS217:LV217"/>
    <mergeCell ref="LD217:LF217"/>
    <mergeCell ref="GI217:GL217"/>
    <mergeCell ref="GW217:GZ217"/>
    <mergeCell ref="HK217:HN217"/>
    <mergeCell ref="HX217:HZ217"/>
    <mergeCell ref="IL217:IN217"/>
    <mergeCell ref="FG217:FJ217"/>
    <mergeCell ref="FU217:FX217"/>
    <mergeCell ref="LS581:LT581"/>
    <mergeCell ref="I580:J580"/>
    <mergeCell ref="M580:N580"/>
    <mergeCell ref="I581:J581"/>
    <mergeCell ref="M581:N581"/>
    <mergeCell ref="W581:X581"/>
    <mergeCell ref="EE581:EF581"/>
    <mergeCell ref="NI581:NJ581"/>
    <mergeCell ref="MU581:MV581"/>
    <mergeCell ref="MG581:MH581"/>
    <mergeCell ref="I579:J579"/>
    <mergeCell ref="M579:N579"/>
    <mergeCell ref="W579:X579"/>
    <mergeCell ref="EE579:EF579"/>
    <mergeCell ref="NI579:NJ579"/>
    <mergeCell ref="MU579:MV579"/>
    <mergeCell ref="MG579:MH579"/>
    <mergeCell ref="LS579:LT579"/>
    <mergeCell ref="W577:X577"/>
    <mergeCell ref="BT577:BU577"/>
    <mergeCell ref="CH577:CI577"/>
    <mergeCell ref="CV577:CW577"/>
    <mergeCell ref="DJ577:DK577"/>
    <mergeCell ref="DX577:DY577"/>
    <mergeCell ref="EE577:EF577"/>
    <mergeCell ref="JH577:JI577"/>
    <mergeCell ref="I576:J576"/>
    <mergeCell ref="W576:X576"/>
    <mergeCell ref="BL576:BM576"/>
    <mergeCell ref="BZ576:CA576"/>
    <mergeCell ref="CN576:CO576"/>
    <mergeCell ref="DB576:DC576"/>
    <mergeCell ref="DP576:DQ576"/>
    <mergeCell ref="EE576:EF576"/>
    <mergeCell ref="IZ576:JA576"/>
    <mergeCell ref="JN576:JO576"/>
    <mergeCell ref="KB576:KC576"/>
    <mergeCell ref="KP576:KQ576"/>
    <mergeCell ref="NI576:NJ576"/>
    <mergeCell ref="MU576:MV576"/>
    <mergeCell ref="MG576:MH576"/>
    <mergeCell ref="LS576:LT576"/>
    <mergeCell ref="JV577:JW577"/>
    <mergeCell ref="KJ577:KK577"/>
    <mergeCell ref="KX577:KY577"/>
    <mergeCell ref="NI577:NJ577"/>
    <mergeCell ref="MU577:MV577"/>
    <mergeCell ref="MG577:MH577"/>
    <mergeCell ref="LS577:LT577"/>
    <mergeCell ref="I575:J575"/>
    <mergeCell ref="M575:N575"/>
    <mergeCell ref="W575:X575"/>
    <mergeCell ref="BL575:BM575"/>
    <mergeCell ref="BZ575:CA575"/>
    <mergeCell ref="CN575:CO575"/>
    <mergeCell ref="DB575:DC575"/>
    <mergeCell ref="DP575:DQ575"/>
    <mergeCell ref="EE575:EF575"/>
    <mergeCell ref="IZ575:JA575"/>
    <mergeCell ref="JN575:JO575"/>
    <mergeCell ref="KB575:KC575"/>
    <mergeCell ref="KP575:KQ575"/>
    <mergeCell ref="NI575:NJ575"/>
    <mergeCell ref="MU575:MV575"/>
    <mergeCell ref="MG575:MH575"/>
    <mergeCell ref="LS575:LT575"/>
    <mergeCell ref="I577:J577"/>
    <mergeCell ref="BL573:BM573"/>
    <mergeCell ref="BZ573:CA573"/>
    <mergeCell ref="CN573:CO573"/>
    <mergeCell ref="DB573:DC573"/>
    <mergeCell ref="DP573:DQ573"/>
    <mergeCell ref="IZ573:JA573"/>
    <mergeCell ref="JN573:JO573"/>
    <mergeCell ref="KB573:KC573"/>
    <mergeCell ref="KP573:KQ573"/>
    <mergeCell ref="BL574:BM574"/>
    <mergeCell ref="BZ574:CA574"/>
    <mergeCell ref="CN574:CO574"/>
    <mergeCell ref="DB574:DC574"/>
    <mergeCell ref="DP574:DQ574"/>
    <mergeCell ref="IZ574:JA574"/>
    <mergeCell ref="JN574:JO574"/>
    <mergeCell ref="KB574:KC574"/>
    <mergeCell ref="KP574:KQ574"/>
    <mergeCell ref="DJ569:DK569"/>
    <mergeCell ref="DX569:DY569"/>
    <mergeCell ref="JH569:JI569"/>
    <mergeCell ref="JV569:JW569"/>
    <mergeCell ref="KJ569:KK569"/>
    <mergeCell ref="KX569:KY569"/>
    <mergeCell ref="LM570:LN570"/>
    <mergeCell ref="M571:N571"/>
    <mergeCell ref="AA571:AB571"/>
    <mergeCell ref="AO571:AP571"/>
    <mergeCell ref="BC571:BD571"/>
    <mergeCell ref="EI571:EJ571"/>
    <mergeCell ref="EW571:EX571"/>
    <mergeCell ref="NM571:NN571"/>
    <mergeCell ref="MY571:MZ571"/>
    <mergeCell ref="MK571:ML571"/>
    <mergeCell ref="LW571:LX571"/>
    <mergeCell ref="LM571:LN571"/>
    <mergeCell ref="BT570:BU570"/>
    <mergeCell ref="CH570:CI570"/>
    <mergeCell ref="CV570:CW570"/>
    <mergeCell ref="DJ570:DK570"/>
    <mergeCell ref="DX570:DY570"/>
    <mergeCell ref="JH570:JI570"/>
    <mergeCell ref="JV570:JW570"/>
    <mergeCell ref="KJ570:KK570"/>
    <mergeCell ref="KX570:KY570"/>
    <mergeCell ref="BT569:BU569"/>
    <mergeCell ref="CH569:CI569"/>
    <mergeCell ref="CV569:CW569"/>
    <mergeCell ref="LD509:LF509"/>
    <mergeCell ref="IQ509:IS509"/>
    <mergeCell ref="IT509:IV509"/>
    <mergeCell ref="BT567:BU567"/>
    <mergeCell ref="CH567:CI567"/>
    <mergeCell ref="CV567:CW567"/>
    <mergeCell ref="DJ567:DK567"/>
    <mergeCell ref="DX567:DY567"/>
    <mergeCell ref="JH567:JI567"/>
    <mergeCell ref="JV567:JW567"/>
    <mergeCell ref="KJ567:KK567"/>
    <mergeCell ref="KX567:KY567"/>
    <mergeCell ref="EE509:EH509"/>
    <mergeCell ref="ER509:ET509"/>
    <mergeCell ref="IZ509:JB509"/>
    <mergeCell ref="JN509:JP509"/>
    <mergeCell ref="KB509:KD509"/>
    <mergeCell ref="KP509:KR509"/>
    <mergeCell ref="IC509:IE509"/>
    <mergeCell ref="IF509:IH509"/>
    <mergeCell ref="NI509:NL509"/>
    <mergeCell ref="MU509:MX509"/>
    <mergeCell ref="MG509:MJ509"/>
    <mergeCell ref="LS655:LT655"/>
    <mergeCell ref="I654:J654"/>
    <mergeCell ref="M654:N654"/>
    <mergeCell ref="I655:J655"/>
    <mergeCell ref="M655:N655"/>
    <mergeCell ref="W655:X655"/>
    <mergeCell ref="EE655:EF655"/>
    <mergeCell ref="NI655:NJ655"/>
    <mergeCell ref="MU655:MV655"/>
    <mergeCell ref="MG655:MH655"/>
    <mergeCell ref="I509:L509"/>
    <mergeCell ref="W509:Z509"/>
    <mergeCell ref="AJ509:AL509"/>
    <mergeCell ref="AX509:AZ509"/>
    <mergeCell ref="BL509:BN509"/>
    <mergeCell ref="BZ509:CB509"/>
    <mergeCell ref="CN509:CP509"/>
    <mergeCell ref="DB509:DD509"/>
    <mergeCell ref="DP509:DR509"/>
    <mergeCell ref="LS509:LV509"/>
    <mergeCell ref="BT568:BU568"/>
    <mergeCell ref="CH568:CI568"/>
    <mergeCell ref="CV568:CW568"/>
    <mergeCell ref="DJ568:DK568"/>
    <mergeCell ref="DX568:DY568"/>
    <mergeCell ref="JH568:JI568"/>
    <mergeCell ref="JV568:JW568"/>
    <mergeCell ref="KJ568:KK568"/>
    <mergeCell ref="KX568:KY568"/>
    <mergeCell ref="JV651:JW651"/>
    <mergeCell ref="KJ651:KK651"/>
    <mergeCell ref="KX651:KY651"/>
    <mergeCell ref="NI651:NJ651"/>
    <mergeCell ref="MU651:MV651"/>
    <mergeCell ref="MG651:MH651"/>
    <mergeCell ref="LS651:LT651"/>
    <mergeCell ref="I653:J653"/>
    <mergeCell ref="M653:N653"/>
    <mergeCell ref="W653:X653"/>
    <mergeCell ref="EE653:EF653"/>
    <mergeCell ref="NI653:NJ653"/>
    <mergeCell ref="MU653:MV653"/>
    <mergeCell ref="MG653:MH653"/>
    <mergeCell ref="LS653:LT653"/>
    <mergeCell ref="I651:J651"/>
    <mergeCell ref="W651:X651"/>
    <mergeCell ref="BT651:BU651"/>
    <mergeCell ref="CH651:CI651"/>
    <mergeCell ref="CV651:CW651"/>
    <mergeCell ref="DJ651:DK651"/>
    <mergeCell ref="DX651:DY651"/>
    <mergeCell ref="EE651:EF651"/>
    <mergeCell ref="JH651:JI651"/>
    <mergeCell ref="NI649:NJ649"/>
    <mergeCell ref="MU649:MV649"/>
    <mergeCell ref="MG649:MH649"/>
    <mergeCell ref="LS649:LT649"/>
    <mergeCell ref="I650:J650"/>
    <mergeCell ref="W650:X650"/>
    <mergeCell ref="BL650:BM650"/>
    <mergeCell ref="BZ650:CA650"/>
    <mergeCell ref="CN650:CO650"/>
    <mergeCell ref="DB650:DC650"/>
    <mergeCell ref="DP650:DQ650"/>
    <mergeCell ref="EE650:EF650"/>
    <mergeCell ref="IZ650:JA650"/>
    <mergeCell ref="JN650:JO650"/>
    <mergeCell ref="KB650:KC650"/>
    <mergeCell ref="KP650:KQ650"/>
    <mergeCell ref="NI650:NJ650"/>
    <mergeCell ref="MU650:MV650"/>
    <mergeCell ref="MG650:MH650"/>
    <mergeCell ref="LS650:LT650"/>
    <mergeCell ref="JN647:JO647"/>
    <mergeCell ref="KB647:KC647"/>
    <mergeCell ref="KP647:KQ647"/>
    <mergeCell ref="BL648:BM648"/>
    <mergeCell ref="BZ648:CA648"/>
    <mergeCell ref="CN648:CO648"/>
    <mergeCell ref="DB648:DC648"/>
    <mergeCell ref="DP648:DQ648"/>
    <mergeCell ref="IZ648:JA648"/>
    <mergeCell ref="JN648:JO648"/>
    <mergeCell ref="KB648:KC648"/>
    <mergeCell ref="KP648:KQ648"/>
    <mergeCell ref="DP649:DQ649"/>
    <mergeCell ref="EE649:EF649"/>
    <mergeCell ref="IZ649:JA649"/>
    <mergeCell ref="JN649:JO649"/>
    <mergeCell ref="KB649:KC649"/>
    <mergeCell ref="KP649:KQ649"/>
    <mergeCell ref="BZ649:CA649"/>
    <mergeCell ref="CN649:CO649"/>
    <mergeCell ref="DB649:DC649"/>
    <mergeCell ref="JH642:JI642"/>
    <mergeCell ref="JV642:JW642"/>
    <mergeCell ref="KJ642:KK642"/>
    <mergeCell ref="KX642:KY642"/>
    <mergeCell ref="BT643:BU643"/>
    <mergeCell ref="CH643:CI643"/>
    <mergeCell ref="CV643:CW643"/>
    <mergeCell ref="DJ643:DK643"/>
    <mergeCell ref="DX643:DY643"/>
    <mergeCell ref="JH643:JI643"/>
    <mergeCell ref="JV643:JW643"/>
    <mergeCell ref="KJ643:KK643"/>
    <mergeCell ref="KX643:KY643"/>
    <mergeCell ref="DP583:DR583"/>
    <mergeCell ref="LS583:LV583"/>
    <mergeCell ref="LD583:LF583"/>
    <mergeCell ref="IQ583:IS583"/>
    <mergeCell ref="IT583:IV583"/>
    <mergeCell ref="BT641:BU641"/>
    <mergeCell ref="CH641:CI641"/>
    <mergeCell ref="CV641:CW641"/>
    <mergeCell ref="DJ641:DK641"/>
    <mergeCell ref="DX641:DY641"/>
    <mergeCell ref="JH641:JI641"/>
    <mergeCell ref="JV641:JW641"/>
    <mergeCell ref="KJ641:KK641"/>
    <mergeCell ref="KX641:KY641"/>
    <mergeCell ref="EE583:EH583"/>
    <mergeCell ref="KP583:KR583"/>
    <mergeCell ref="ER583:ET583"/>
    <mergeCell ref="IZ583:JB583"/>
    <mergeCell ref="JN583:JP583"/>
    <mergeCell ref="AJ731:AL731"/>
    <mergeCell ref="AX731:AZ731"/>
    <mergeCell ref="NM645:NN645"/>
    <mergeCell ref="MY645:MZ645"/>
    <mergeCell ref="MK645:ML645"/>
    <mergeCell ref="LW645:LX645"/>
    <mergeCell ref="LM645:LN645"/>
    <mergeCell ref="BT644:BU644"/>
    <mergeCell ref="CH644:CI644"/>
    <mergeCell ref="CV644:CW644"/>
    <mergeCell ref="DJ644:DK644"/>
    <mergeCell ref="DX644:DY644"/>
    <mergeCell ref="LM644:LN644"/>
    <mergeCell ref="M645:N645"/>
    <mergeCell ref="AA645:AB645"/>
    <mergeCell ref="AO645:AP645"/>
    <mergeCell ref="BC645:BD645"/>
    <mergeCell ref="EI645:EJ645"/>
    <mergeCell ref="EW645:EX645"/>
    <mergeCell ref="JH644:JI644"/>
    <mergeCell ref="JV644:JW644"/>
    <mergeCell ref="KJ644:KK644"/>
    <mergeCell ref="KP731:KR731"/>
    <mergeCell ref="NI731:NL731"/>
    <mergeCell ref="MU731:MX731"/>
    <mergeCell ref="BT715:BU715"/>
    <mergeCell ref="CH715:CI715"/>
    <mergeCell ref="CV715:CW715"/>
    <mergeCell ref="DJ715:DK715"/>
    <mergeCell ref="DX715:DY715"/>
    <mergeCell ref="DP647:DQ647"/>
    <mergeCell ref="IZ647:JA647"/>
    <mergeCell ref="NI583:NL583"/>
    <mergeCell ref="MU583:MX583"/>
    <mergeCell ref="DJ642:DK642"/>
    <mergeCell ref="DX642:DY642"/>
    <mergeCell ref="DB647:DC647"/>
    <mergeCell ref="M793:N793"/>
    <mergeCell ref="AA793:AB793"/>
    <mergeCell ref="AO793:AP793"/>
    <mergeCell ref="BC793:BD793"/>
    <mergeCell ref="BT789:BU789"/>
    <mergeCell ref="CH789:CI789"/>
    <mergeCell ref="I802:J802"/>
    <mergeCell ref="MG583:MJ583"/>
    <mergeCell ref="I876:J876"/>
    <mergeCell ref="M876:N876"/>
    <mergeCell ref="I877:J877"/>
    <mergeCell ref="M877:N877"/>
    <mergeCell ref="W877:X877"/>
    <mergeCell ref="BT863:BU863"/>
    <mergeCell ref="CH863:CI863"/>
    <mergeCell ref="M867:N867"/>
    <mergeCell ref="AA867:AB867"/>
    <mergeCell ref="I583:L583"/>
    <mergeCell ref="W583:Z583"/>
    <mergeCell ref="AJ583:AL583"/>
    <mergeCell ref="AX583:AZ583"/>
    <mergeCell ref="BL583:BN583"/>
    <mergeCell ref="BZ583:CB583"/>
    <mergeCell ref="CN583:CP583"/>
    <mergeCell ref="DB583:DD583"/>
    <mergeCell ref="BT642:BU642"/>
    <mergeCell ref="CH642:CI642"/>
    <mergeCell ref="KB583:KD583"/>
    <mergeCell ref="BL869:BM869"/>
    <mergeCell ref="BZ869:CA869"/>
    <mergeCell ref="CN869:CO869"/>
    <mergeCell ref="BT791:BU791"/>
    <mergeCell ref="CH791:CI791"/>
    <mergeCell ref="CV791:CW791"/>
    <mergeCell ref="BL795:BM795"/>
    <mergeCell ref="M797:N797"/>
    <mergeCell ref="W797:X797"/>
    <mergeCell ref="BL797:BM797"/>
    <mergeCell ref="BZ797:CA797"/>
    <mergeCell ref="CN797:CO797"/>
    <mergeCell ref="BL796:BM796"/>
    <mergeCell ref="BZ796:CA796"/>
    <mergeCell ref="CN796:CO796"/>
    <mergeCell ref="M802:N802"/>
    <mergeCell ref="BZ647:CA647"/>
    <mergeCell ref="CN647:CO647"/>
    <mergeCell ref="DJ865:DK865"/>
    <mergeCell ref="DX865:DY865"/>
    <mergeCell ref="JH865:JI865"/>
    <mergeCell ref="JV865:JW865"/>
    <mergeCell ref="DB795:DC795"/>
    <mergeCell ref="DP795:DQ795"/>
    <mergeCell ref="IZ795:JA795"/>
    <mergeCell ref="JN795:JO795"/>
    <mergeCell ref="KB795:KC795"/>
    <mergeCell ref="BL731:BN731"/>
    <mergeCell ref="BZ731:CB731"/>
    <mergeCell ref="CN731:CP731"/>
    <mergeCell ref="W803:X803"/>
    <mergeCell ref="LM866:LN866"/>
    <mergeCell ref="KX866:KY866"/>
    <mergeCell ref="JV866:JW866"/>
    <mergeCell ref="CV863:CW863"/>
    <mergeCell ref="DJ863:DK863"/>
    <mergeCell ref="DX863:DY863"/>
    <mergeCell ref="JH863:JI863"/>
    <mergeCell ref="JV863:JW863"/>
    <mergeCell ref="KJ863:KK863"/>
    <mergeCell ref="KX863:KY863"/>
    <mergeCell ref="DB805:DD805"/>
    <mergeCell ref="DP805:DR805"/>
    <mergeCell ref="EE805:EH805"/>
    <mergeCell ref="ER805:ET805"/>
    <mergeCell ref="CV642:CW642"/>
    <mergeCell ref="I649:J649"/>
    <mergeCell ref="M649:N649"/>
    <mergeCell ref="W649:X649"/>
    <mergeCell ref="BL649:BM649"/>
    <mergeCell ref="I805:L805"/>
    <mergeCell ref="W805:Z805"/>
    <mergeCell ref="AJ805:AL805"/>
    <mergeCell ref="AX805:AZ805"/>
    <mergeCell ref="BL805:BN805"/>
    <mergeCell ref="BZ805:CB805"/>
    <mergeCell ref="CN805:CP805"/>
    <mergeCell ref="BT864:BU864"/>
    <mergeCell ref="CH864:CI864"/>
    <mergeCell ref="KX644:KY644"/>
    <mergeCell ref="BL647:BM647"/>
    <mergeCell ref="I731:L731"/>
    <mergeCell ref="W731:Z731"/>
    <mergeCell ref="KJ865:KK865"/>
    <mergeCell ref="KX865:KY865"/>
    <mergeCell ref="LM867:LN867"/>
    <mergeCell ref="LW867:LX867"/>
    <mergeCell ref="MK867:ML867"/>
    <mergeCell ref="MY867:MZ867"/>
    <mergeCell ref="NM867:NN867"/>
    <mergeCell ref="BT866:BU866"/>
    <mergeCell ref="CH866:CI866"/>
    <mergeCell ref="CV865:CW865"/>
    <mergeCell ref="MU805:MX805"/>
    <mergeCell ref="CV864:CW864"/>
    <mergeCell ref="I872:J872"/>
    <mergeCell ref="W872:X872"/>
    <mergeCell ref="BL872:BM872"/>
    <mergeCell ref="BZ872:CA872"/>
    <mergeCell ref="CN872:CO872"/>
    <mergeCell ref="AO867:AP867"/>
    <mergeCell ref="BC867:BD867"/>
    <mergeCell ref="BL870:BM870"/>
    <mergeCell ref="BT865:BU865"/>
    <mergeCell ref="CH865:CI865"/>
    <mergeCell ref="MG805:MJ805"/>
    <mergeCell ref="LS805:LV805"/>
    <mergeCell ref="LD805:LF805"/>
    <mergeCell ref="IQ805:IS805"/>
    <mergeCell ref="IT805:IV805"/>
    <mergeCell ref="NI805:NL805"/>
    <mergeCell ref="DB870:DC870"/>
    <mergeCell ref="DP870:DQ870"/>
    <mergeCell ref="IZ870:JA870"/>
    <mergeCell ref="JN870:JO870"/>
    <mergeCell ref="KB870:KC870"/>
    <mergeCell ref="KP870:KQ870"/>
    <mergeCell ref="DB869:DC869"/>
    <mergeCell ref="DP869:DQ869"/>
    <mergeCell ref="IZ869:JA869"/>
    <mergeCell ref="JN869:JO869"/>
    <mergeCell ref="KB869:KC869"/>
    <mergeCell ref="KP869:KQ869"/>
    <mergeCell ref="BZ870:CA870"/>
    <mergeCell ref="CN870:CO870"/>
    <mergeCell ref="CV866:CW866"/>
    <mergeCell ref="DJ866:DK866"/>
    <mergeCell ref="DX866:DY866"/>
    <mergeCell ref="JH866:JI866"/>
    <mergeCell ref="KJ866:KK866"/>
    <mergeCell ref="EI867:EJ867"/>
    <mergeCell ref="EW867:EX867"/>
    <mergeCell ref="DB872:DC872"/>
    <mergeCell ref="DP872:DQ872"/>
    <mergeCell ref="EE872:EF872"/>
    <mergeCell ref="IZ872:JA872"/>
    <mergeCell ref="JN872:JO872"/>
    <mergeCell ref="MG872:MH872"/>
    <mergeCell ref="LS872:LT872"/>
    <mergeCell ref="JN871:JO871"/>
    <mergeCell ref="KB871:KC871"/>
    <mergeCell ref="I871:J871"/>
    <mergeCell ref="M871:N871"/>
    <mergeCell ref="W871:X871"/>
    <mergeCell ref="BL871:BM871"/>
    <mergeCell ref="BZ871:CA871"/>
    <mergeCell ref="CN871:CO871"/>
    <mergeCell ref="KP871:KQ871"/>
    <mergeCell ref="NI871:NJ871"/>
    <mergeCell ref="MU871:MV871"/>
    <mergeCell ref="DB871:DC871"/>
    <mergeCell ref="DP871:DQ871"/>
    <mergeCell ref="EE871:EF871"/>
    <mergeCell ref="IZ871:JA871"/>
    <mergeCell ref="LS871:LT871"/>
    <mergeCell ref="I875:J875"/>
    <mergeCell ref="M875:N875"/>
    <mergeCell ref="W875:X875"/>
    <mergeCell ref="EE875:EF875"/>
    <mergeCell ref="NI875:NJ875"/>
    <mergeCell ref="MU875:MV875"/>
    <mergeCell ref="MG875:MH875"/>
    <mergeCell ref="LS875:LT875"/>
    <mergeCell ref="BT873:BU873"/>
    <mergeCell ref="CH873:CI873"/>
    <mergeCell ref="CV873:CW873"/>
    <mergeCell ref="DJ873:DK873"/>
    <mergeCell ref="DX873:DY873"/>
    <mergeCell ref="EE873:EF873"/>
    <mergeCell ref="JH873:JI873"/>
    <mergeCell ref="JV873:JW873"/>
    <mergeCell ref="KJ873:KK873"/>
    <mergeCell ref="I873:J873"/>
    <mergeCell ref="W873:X873"/>
    <mergeCell ref="EE877:EF877"/>
    <mergeCell ref="NI877:NJ877"/>
    <mergeCell ref="MU877:MV877"/>
    <mergeCell ref="DX790:DY790"/>
    <mergeCell ref="JH790:JI790"/>
    <mergeCell ref="JV790:JW790"/>
    <mergeCell ref="KJ790:KK790"/>
    <mergeCell ref="KX790:KY790"/>
    <mergeCell ref="KB872:KC872"/>
    <mergeCell ref="KP872:KQ872"/>
    <mergeCell ref="NI872:NJ872"/>
    <mergeCell ref="MU872:MV872"/>
    <mergeCell ref="LD731:LF731"/>
    <mergeCell ref="IQ731:IS731"/>
    <mergeCell ref="IT731:IV731"/>
    <mergeCell ref="NI797:NJ797"/>
    <mergeCell ref="KB798:KC798"/>
    <mergeCell ref="KP798:KQ798"/>
    <mergeCell ref="NI798:NJ798"/>
    <mergeCell ref="MU798:MV798"/>
    <mergeCell ref="MG798:MH798"/>
    <mergeCell ref="LS798:LT798"/>
    <mergeCell ref="MG877:MH877"/>
    <mergeCell ref="KX873:KY873"/>
    <mergeCell ref="NI873:NJ873"/>
    <mergeCell ref="MU873:MV873"/>
    <mergeCell ref="MG873:MH873"/>
    <mergeCell ref="MG871:MH871"/>
    <mergeCell ref="LS873:LT873"/>
    <mergeCell ref="LS877:LT877"/>
    <mergeCell ref="IZ805:JB805"/>
    <mergeCell ref="JN805:JP805"/>
    <mergeCell ref="KP795:KQ795"/>
    <mergeCell ref="KP797:KQ797"/>
    <mergeCell ref="DX864:DY864"/>
    <mergeCell ref="JH864:JI864"/>
    <mergeCell ref="JV864:JW864"/>
    <mergeCell ref="KJ864:KK864"/>
    <mergeCell ref="KX864:KY864"/>
    <mergeCell ref="DJ864:DK864"/>
    <mergeCell ref="KB797:KC797"/>
    <mergeCell ref="DB797:DC797"/>
    <mergeCell ref="DP797:DQ797"/>
    <mergeCell ref="EE797:EF797"/>
    <mergeCell ref="DB796:DC796"/>
    <mergeCell ref="DP796:DQ796"/>
    <mergeCell ref="IZ796:JA796"/>
    <mergeCell ref="JN796:JO796"/>
    <mergeCell ref="KB796:KC796"/>
    <mergeCell ref="IZ797:JA797"/>
    <mergeCell ref="JN797:JO797"/>
    <mergeCell ref="KB805:KD805"/>
    <mergeCell ref="KP805:KR805"/>
    <mergeCell ref="IC805:IE805"/>
    <mergeCell ref="IF805:IH805"/>
    <mergeCell ref="EE803:EF803"/>
    <mergeCell ref="MU797:MV797"/>
    <mergeCell ref="MG797:MH797"/>
    <mergeCell ref="LS797:LT797"/>
    <mergeCell ref="JN798:JO798"/>
    <mergeCell ref="CV789:CW789"/>
    <mergeCell ref="DJ789:DK789"/>
    <mergeCell ref="DX789:DY789"/>
    <mergeCell ref="JH789:JI789"/>
    <mergeCell ref="JV789:JW789"/>
    <mergeCell ref="KJ789:KK789"/>
    <mergeCell ref="KX789:KY789"/>
    <mergeCell ref="MG731:MJ731"/>
    <mergeCell ref="LS731:LV731"/>
    <mergeCell ref="BT790:BU790"/>
    <mergeCell ref="CH790:CI790"/>
    <mergeCell ref="CV790:CW790"/>
    <mergeCell ref="DJ790:DK790"/>
    <mergeCell ref="KP796:KQ796"/>
    <mergeCell ref="BZ795:CA795"/>
    <mergeCell ref="CN795:CO795"/>
    <mergeCell ref="LM792:LN792"/>
    <mergeCell ref="EI793:EJ793"/>
    <mergeCell ref="EW793:EX793"/>
    <mergeCell ref="DB731:DD731"/>
    <mergeCell ref="DP731:DR731"/>
    <mergeCell ref="EE731:EH731"/>
    <mergeCell ref="ER731:ET731"/>
    <mergeCell ref="IZ731:JB731"/>
    <mergeCell ref="JN731:JP731"/>
    <mergeCell ref="KB731:KD731"/>
    <mergeCell ref="DJ791:DK791"/>
    <mergeCell ref="DX791:DY791"/>
    <mergeCell ref="NM793:NN793"/>
    <mergeCell ref="MY793:MZ793"/>
    <mergeCell ref="MK793:ML793"/>
    <mergeCell ref="LW793:LX793"/>
    <mergeCell ref="LM793:LN793"/>
    <mergeCell ref="BT792:BU792"/>
    <mergeCell ref="CH792:CI792"/>
    <mergeCell ref="CV792:CW792"/>
    <mergeCell ref="DJ792:DK792"/>
    <mergeCell ref="DX792:DY792"/>
    <mergeCell ref="JH792:JI792"/>
    <mergeCell ref="JV792:JW792"/>
    <mergeCell ref="KJ792:KK792"/>
    <mergeCell ref="KX792:KY792"/>
    <mergeCell ref="JH791:JI791"/>
    <mergeCell ref="JV791:JW791"/>
    <mergeCell ref="KJ791:KK791"/>
    <mergeCell ref="KX791:KY791"/>
    <mergeCell ref="NI803:NJ803"/>
    <mergeCell ref="MU803:MV803"/>
    <mergeCell ref="MG803:MH803"/>
    <mergeCell ref="I798:J798"/>
    <mergeCell ref="W798:X798"/>
    <mergeCell ref="BL798:BM798"/>
    <mergeCell ref="BZ798:CA798"/>
    <mergeCell ref="CN798:CO798"/>
    <mergeCell ref="DB798:DC798"/>
    <mergeCell ref="DP798:DQ798"/>
    <mergeCell ref="EE798:EF798"/>
    <mergeCell ref="IZ798:JA798"/>
    <mergeCell ref="NI799:NJ799"/>
    <mergeCell ref="MU799:MV799"/>
    <mergeCell ref="MG799:MH799"/>
    <mergeCell ref="NI801:NJ801"/>
    <mergeCell ref="MU801:MV801"/>
    <mergeCell ref="MG801:MH801"/>
    <mergeCell ref="LS801:LT801"/>
    <mergeCell ref="I803:J803"/>
    <mergeCell ref="M803:N803"/>
    <mergeCell ref="I797:J797"/>
    <mergeCell ref="I657:L657"/>
    <mergeCell ref="W657:Z657"/>
    <mergeCell ref="AJ657:AL657"/>
    <mergeCell ref="AX657:AZ657"/>
    <mergeCell ref="BL657:BN657"/>
    <mergeCell ref="BZ657:CB657"/>
    <mergeCell ref="CN657:CP657"/>
    <mergeCell ref="DB657:DD657"/>
    <mergeCell ref="DP657:DR657"/>
    <mergeCell ref="LS803:LT803"/>
    <mergeCell ref="I799:J799"/>
    <mergeCell ref="W799:X799"/>
    <mergeCell ref="BT799:BU799"/>
    <mergeCell ref="CH799:CI799"/>
    <mergeCell ref="CV799:CW799"/>
    <mergeCell ref="DJ799:DK799"/>
    <mergeCell ref="DX799:DY799"/>
    <mergeCell ref="EE799:EF799"/>
    <mergeCell ref="JH799:JI799"/>
    <mergeCell ref="JV799:JW799"/>
    <mergeCell ref="KJ799:KK799"/>
    <mergeCell ref="KX799:KY799"/>
    <mergeCell ref="LS799:LT799"/>
    <mergeCell ref="I801:J801"/>
    <mergeCell ref="M801:N801"/>
    <mergeCell ref="W801:X801"/>
    <mergeCell ref="EE801:EF801"/>
    <mergeCell ref="LS657:LV657"/>
    <mergeCell ref="LD657:LF657"/>
    <mergeCell ref="IQ657:IS657"/>
    <mergeCell ref="IT657:IV657"/>
    <mergeCell ref="JH715:JI715"/>
    <mergeCell ref="JV715:JW715"/>
    <mergeCell ref="KJ715:KK715"/>
    <mergeCell ref="KX715:KY715"/>
    <mergeCell ref="EE657:EH657"/>
    <mergeCell ref="ER657:ET657"/>
    <mergeCell ref="IZ657:JB657"/>
    <mergeCell ref="JN657:JP657"/>
    <mergeCell ref="KB657:KD657"/>
    <mergeCell ref="KP657:KR657"/>
    <mergeCell ref="NI657:NL657"/>
    <mergeCell ref="MU657:MX657"/>
    <mergeCell ref="MG657:MJ657"/>
    <mergeCell ref="BT717:BU717"/>
    <mergeCell ref="CH717:CI717"/>
    <mergeCell ref="CV717:CW717"/>
    <mergeCell ref="DJ717:DK717"/>
    <mergeCell ref="DX717:DY717"/>
    <mergeCell ref="JH717:JI717"/>
    <mergeCell ref="JV717:JW717"/>
    <mergeCell ref="KJ717:KK717"/>
    <mergeCell ref="KX717:KY717"/>
    <mergeCell ref="BT716:BU716"/>
    <mergeCell ref="CH716:CI716"/>
    <mergeCell ref="CV716:CW716"/>
    <mergeCell ref="DJ716:DK716"/>
    <mergeCell ref="DX716:DY716"/>
    <mergeCell ref="JH716:JI716"/>
    <mergeCell ref="JV716:JW716"/>
    <mergeCell ref="KJ716:KK716"/>
    <mergeCell ref="KX716:KY716"/>
    <mergeCell ref="BZ721:CA721"/>
    <mergeCell ref="CN721:CO721"/>
    <mergeCell ref="DB721:DC721"/>
    <mergeCell ref="DP721:DQ721"/>
    <mergeCell ref="IZ721:JA721"/>
    <mergeCell ref="JN721:JO721"/>
    <mergeCell ref="KB721:KC721"/>
    <mergeCell ref="KP721:KQ721"/>
    <mergeCell ref="LM718:LN718"/>
    <mergeCell ref="M719:N719"/>
    <mergeCell ref="AA719:AB719"/>
    <mergeCell ref="AO719:AP719"/>
    <mergeCell ref="BC719:BD719"/>
    <mergeCell ref="EI719:EJ719"/>
    <mergeCell ref="EW719:EX719"/>
    <mergeCell ref="NM719:NN719"/>
    <mergeCell ref="MY719:MZ719"/>
    <mergeCell ref="MK719:ML719"/>
    <mergeCell ref="LW719:LX719"/>
    <mergeCell ref="LM719:LN719"/>
    <mergeCell ref="BT718:BU718"/>
    <mergeCell ref="CH718:CI718"/>
    <mergeCell ref="CV718:CW718"/>
    <mergeCell ref="DJ718:DK718"/>
    <mergeCell ref="DX718:DY718"/>
    <mergeCell ref="JH718:JI718"/>
    <mergeCell ref="JV718:JW718"/>
    <mergeCell ref="KJ718:KK718"/>
    <mergeCell ref="KX718:KY718"/>
    <mergeCell ref="NI724:NJ724"/>
    <mergeCell ref="MU724:MV724"/>
    <mergeCell ref="MG724:MH724"/>
    <mergeCell ref="LS724:LT724"/>
    <mergeCell ref="I723:J723"/>
    <mergeCell ref="M723:N723"/>
    <mergeCell ref="W723:X723"/>
    <mergeCell ref="BL723:BM723"/>
    <mergeCell ref="BZ723:CA723"/>
    <mergeCell ref="CN723:CO723"/>
    <mergeCell ref="DB723:DC723"/>
    <mergeCell ref="DP723:DQ723"/>
    <mergeCell ref="EE723:EF723"/>
    <mergeCell ref="BL722:BM722"/>
    <mergeCell ref="BZ722:CA722"/>
    <mergeCell ref="CN722:CO722"/>
    <mergeCell ref="DB722:DC722"/>
    <mergeCell ref="DP722:DQ722"/>
    <mergeCell ref="IZ722:JA722"/>
    <mergeCell ref="JN722:JO722"/>
    <mergeCell ref="KB722:KC722"/>
    <mergeCell ref="KP722:KQ722"/>
    <mergeCell ref="NI727:NJ727"/>
    <mergeCell ref="MU727:MV727"/>
    <mergeCell ref="MG727:MH727"/>
    <mergeCell ref="LS727:LT727"/>
    <mergeCell ref="I725:J725"/>
    <mergeCell ref="W725:X725"/>
    <mergeCell ref="BT725:BU725"/>
    <mergeCell ref="CH725:CI725"/>
    <mergeCell ref="CV725:CW725"/>
    <mergeCell ref="DJ725:DK725"/>
    <mergeCell ref="DX725:DY725"/>
    <mergeCell ref="EE725:EF725"/>
    <mergeCell ref="JH725:JI725"/>
    <mergeCell ref="IZ723:JA723"/>
    <mergeCell ref="JN723:JO723"/>
    <mergeCell ref="KB723:KC723"/>
    <mergeCell ref="KP723:KQ723"/>
    <mergeCell ref="NI723:NJ723"/>
    <mergeCell ref="MU723:MV723"/>
    <mergeCell ref="MG723:MH723"/>
    <mergeCell ref="LS723:LT723"/>
    <mergeCell ref="I724:J724"/>
    <mergeCell ref="W724:X724"/>
    <mergeCell ref="BL724:BM724"/>
    <mergeCell ref="BZ724:CA724"/>
    <mergeCell ref="CN724:CO724"/>
    <mergeCell ref="DB724:DC724"/>
    <mergeCell ref="DP724:DQ724"/>
    <mergeCell ref="EE724:EF724"/>
    <mergeCell ref="IZ724:JA724"/>
    <mergeCell ref="JN724:JO724"/>
    <mergeCell ref="KB724:KC724"/>
    <mergeCell ref="I435:L435"/>
    <mergeCell ref="W435:Z435"/>
    <mergeCell ref="AJ435:AL435"/>
    <mergeCell ref="AX435:AZ435"/>
    <mergeCell ref="BL435:BN435"/>
    <mergeCell ref="BZ435:CB435"/>
    <mergeCell ref="CN435:CP435"/>
    <mergeCell ref="DB435:DD435"/>
    <mergeCell ref="DP435:DR435"/>
    <mergeCell ref="LS729:LT729"/>
    <mergeCell ref="I728:J728"/>
    <mergeCell ref="M728:N728"/>
    <mergeCell ref="I729:J729"/>
    <mergeCell ref="M729:N729"/>
    <mergeCell ref="W729:X729"/>
    <mergeCell ref="EE729:EF729"/>
    <mergeCell ref="BL499:BM499"/>
    <mergeCell ref="BZ499:CA499"/>
    <mergeCell ref="CN499:CO499"/>
    <mergeCell ref="DB499:DC499"/>
    <mergeCell ref="DP499:DQ499"/>
    <mergeCell ref="IZ499:JA499"/>
    <mergeCell ref="JN499:JO499"/>
    <mergeCell ref="KB499:KC499"/>
    <mergeCell ref="KP499:KQ499"/>
    <mergeCell ref="LM496:LN496"/>
    <mergeCell ref="M497:N497"/>
    <mergeCell ref="AA497:AB497"/>
    <mergeCell ref="AO497:AP497"/>
    <mergeCell ref="BC497:BD497"/>
    <mergeCell ref="KP724:KQ724"/>
    <mergeCell ref="BL721:BM721"/>
    <mergeCell ref="NI729:NJ729"/>
    <mergeCell ref="MU729:MV729"/>
    <mergeCell ref="MG729:MH729"/>
    <mergeCell ref="JV725:JW725"/>
    <mergeCell ref="KJ725:KK725"/>
    <mergeCell ref="KX725:KY725"/>
    <mergeCell ref="NI725:NJ725"/>
    <mergeCell ref="MU725:MV725"/>
    <mergeCell ref="MG725:MH725"/>
    <mergeCell ref="LS725:LT725"/>
    <mergeCell ref="I727:J727"/>
    <mergeCell ref="M727:N727"/>
    <mergeCell ref="W727:X727"/>
    <mergeCell ref="EE727:EF727"/>
    <mergeCell ref="LS435:LV435"/>
    <mergeCell ref="LD435:LF435"/>
    <mergeCell ref="BT493:BU493"/>
    <mergeCell ref="CH493:CI493"/>
    <mergeCell ref="CV493:CW493"/>
    <mergeCell ref="DJ493:DK493"/>
    <mergeCell ref="DX493:DY493"/>
    <mergeCell ref="JH493:JI493"/>
    <mergeCell ref="JV493:JW493"/>
    <mergeCell ref="KJ493:KK493"/>
    <mergeCell ref="KX493:KY493"/>
    <mergeCell ref="EE435:EH435"/>
    <mergeCell ref="ER435:ET435"/>
    <mergeCell ref="IZ435:JB435"/>
    <mergeCell ref="JN435:JP435"/>
    <mergeCell ref="KB435:KD435"/>
    <mergeCell ref="KP435:KR435"/>
    <mergeCell ref="NI435:NL435"/>
    <mergeCell ref="MU435:MX435"/>
    <mergeCell ref="MG435:MJ435"/>
    <mergeCell ref="BT495:BU495"/>
    <mergeCell ref="CH495:CI495"/>
    <mergeCell ref="CV495:CW495"/>
    <mergeCell ref="DJ495:DK495"/>
    <mergeCell ref="DX495:DY495"/>
    <mergeCell ref="JH495:JI495"/>
    <mergeCell ref="JV495:JW495"/>
    <mergeCell ref="KJ495:KK495"/>
    <mergeCell ref="KX495:KY495"/>
    <mergeCell ref="BT494:BU494"/>
    <mergeCell ref="CH494:CI494"/>
    <mergeCell ref="CV494:CW494"/>
    <mergeCell ref="DJ494:DK494"/>
    <mergeCell ref="DX494:DY494"/>
    <mergeCell ref="JH494:JI494"/>
    <mergeCell ref="JV494:JW494"/>
    <mergeCell ref="KJ494:KK494"/>
    <mergeCell ref="KX494:KY494"/>
    <mergeCell ref="GW435:GZ435"/>
    <mergeCell ref="HK435:HN435"/>
    <mergeCell ref="GI435:GL435"/>
    <mergeCell ref="IL435:IN435"/>
    <mergeCell ref="NM497:NN497"/>
    <mergeCell ref="MY497:MZ497"/>
    <mergeCell ref="MK497:ML497"/>
    <mergeCell ref="LW497:LX497"/>
    <mergeCell ref="LM497:LN497"/>
    <mergeCell ref="BT496:BU496"/>
    <mergeCell ref="CH496:CI496"/>
    <mergeCell ref="CV496:CW496"/>
    <mergeCell ref="DJ496:DK496"/>
    <mergeCell ref="DX496:DY496"/>
    <mergeCell ref="JH496:JI496"/>
    <mergeCell ref="JV496:JW496"/>
    <mergeCell ref="KJ496:KK496"/>
    <mergeCell ref="KX496:KY496"/>
    <mergeCell ref="MU502:MV502"/>
    <mergeCell ref="MG502:MH502"/>
    <mergeCell ref="LS502:LT502"/>
    <mergeCell ref="KP500:KQ500"/>
    <mergeCell ref="GM497:GN497"/>
    <mergeCell ref="HA497:HB497"/>
    <mergeCell ref="GI502:GJ502"/>
    <mergeCell ref="GW502:GX502"/>
    <mergeCell ref="HO497:HP497"/>
    <mergeCell ref="HK502:HL502"/>
    <mergeCell ref="CN501:CO501"/>
    <mergeCell ref="DB501:DC501"/>
    <mergeCell ref="DP501:DQ501"/>
    <mergeCell ref="EE501:EF501"/>
    <mergeCell ref="KP501:KQ501"/>
    <mergeCell ref="NI501:NJ501"/>
    <mergeCell ref="MU501:MV501"/>
    <mergeCell ref="MG501:MH501"/>
    <mergeCell ref="BL500:BM500"/>
    <mergeCell ref="BZ500:CA500"/>
    <mergeCell ref="CN500:CO500"/>
    <mergeCell ref="DB500:DC500"/>
    <mergeCell ref="DP500:DQ500"/>
    <mergeCell ref="IZ500:JA500"/>
    <mergeCell ref="JN500:JO500"/>
    <mergeCell ref="KB500:KC500"/>
    <mergeCell ref="GI501:GJ501"/>
    <mergeCell ref="GW501:GX501"/>
    <mergeCell ref="HK501:HL501"/>
    <mergeCell ref="EI497:EJ497"/>
    <mergeCell ref="EW497:EX497"/>
    <mergeCell ref="CH503:CI503"/>
    <mergeCell ref="CV503:CW503"/>
    <mergeCell ref="DJ503:DK503"/>
    <mergeCell ref="DX503:DY503"/>
    <mergeCell ref="EE503:EF503"/>
    <mergeCell ref="JH503:JI503"/>
    <mergeCell ref="IZ501:JA501"/>
    <mergeCell ref="JN501:JO501"/>
    <mergeCell ref="KB501:KC501"/>
    <mergeCell ref="GI503:GJ503"/>
    <mergeCell ref="GW503:GX503"/>
    <mergeCell ref="LS501:LT501"/>
    <mergeCell ref="I502:J502"/>
    <mergeCell ref="W502:X502"/>
    <mergeCell ref="BL502:BM502"/>
    <mergeCell ref="BZ502:CA502"/>
    <mergeCell ref="CN502:CO502"/>
    <mergeCell ref="DB502:DC502"/>
    <mergeCell ref="DP502:DQ502"/>
    <mergeCell ref="EE502:EF502"/>
    <mergeCell ref="IZ502:JA502"/>
    <mergeCell ref="JN502:JO502"/>
    <mergeCell ref="KB502:KC502"/>
    <mergeCell ref="KP502:KQ502"/>
    <mergeCell ref="NI502:NJ502"/>
    <mergeCell ref="I501:J501"/>
    <mergeCell ref="M501:N501"/>
    <mergeCell ref="W501:X501"/>
    <mergeCell ref="BL501:BM501"/>
    <mergeCell ref="BZ501:CA501"/>
    <mergeCell ref="LS507:LT507"/>
    <mergeCell ref="I506:J506"/>
    <mergeCell ref="M506:N506"/>
    <mergeCell ref="I507:J507"/>
    <mergeCell ref="M507:N507"/>
    <mergeCell ref="W507:X507"/>
    <mergeCell ref="EE507:EF507"/>
    <mergeCell ref="NI507:NJ507"/>
    <mergeCell ref="MU507:MV507"/>
    <mergeCell ref="MG507:MH507"/>
    <mergeCell ref="JV503:JW503"/>
    <mergeCell ref="KJ503:KK503"/>
    <mergeCell ref="KX503:KY503"/>
    <mergeCell ref="NI503:NJ503"/>
    <mergeCell ref="MU503:MV503"/>
    <mergeCell ref="MG503:MH503"/>
    <mergeCell ref="LS503:LT503"/>
    <mergeCell ref="I505:J505"/>
    <mergeCell ref="M505:N505"/>
    <mergeCell ref="W505:X505"/>
    <mergeCell ref="EE505:EF505"/>
    <mergeCell ref="NI505:NJ505"/>
    <mergeCell ref="MU505:MV505"/>
    <mergeCell ref="HK503:HL503"/>
    <mergeCell ref="IF503:IG503"/>
    <mergeCell ref="MG505:MH505"/>
    <mergeCell ref="LS505:LT505"/>
    <mergeCell ref="I503:J503"/>
    <mergeCell ref="W503:X503"/>
    <mergeCell ref="BT503:BU503"/>
    <mergeCell ref="IC583:IE583"/>
    <mergeCell ref="IF583:IH583"/>
    <mergeCell ref="IC657:IE657"/>
    <mergeCell ref="IF657:IH657"/>
    <mergeCell ref="IC731:IE731"/>
    <mergeCell ref="IF731:IH731"/>
    <mergeCell ref="HX435:HZ435"/>
    <mergeCell ref="IF493:IG493"/>
    <mergeCell ref="IF494:IG494"/>
    <mergeCell ref="IF495:IG495"/>
    <mergeCell ref="IF496:IG496"/>
    <mergeCell ref="HX499:HY499"/>
    <mergeCell ref="HX500:HY500"/>
    <mergeCell ref="HX501:HY501"/>
    <mergeCell ref="HX502:HY502"/>
    <mergeCell ref="IT493:IU493"/>
    <mergeCell ref="IT494:IU494"/>
    <mergeCell ref="IT495:IU495"/>
    <mergeCell ref="IT496:IU496"/>
    <mergeCell ref="IL499:IM499"/>
    <mergeCell ref="IL500:IM500"/>
    <mergeCell ref="IL501:IM501"/>
    <mergeCell ref="IL502:IM502"/>
    <mergeCell ref="IT503:IU503"/>
    <mergeCell ref="I361:L361"/>
    <mergeCell ref="W361:Z361"/>
    <mergeCell ref="AJ361:AL361"/>
    <mergeCell ref="AX361:AZ361"/>
    <mergeCell ref="BL361:BN361"/>
    <mergeCell ref="BZ361:CB361"/>
    <mergeCell ref="CN361:CP361"/>
    <mergeCell ref="DB361:DD361"/>
    <mergeCell ref="DP361:DR361"/>
    <mergeCell ref="EE361:EH361"/>
    <mergeCell ref="ER361:ET361"/>
    <mergeCell ref="IZ361:JB361"/>
    <mergeCell ref="JN361:JP361"/>
    <mergeCell ref="KB361:KD361"/>
    <mergeCell ref="KP361:KR361"/>
    <mergeCell ref="NI361:NL361"/>
    <mergeCell ref="MU361:MX361"/>
    <mergeCell ref="MG361:MJ361"/>
    <mergeCell ref="LS361:LV361"/>
    <mergeCell ref="LD361:LF361"/>
    <mergeCell ref="GI361:GL361"/>
    <mergeCell ref="GW361:GZ361"/>
    <mergeCell ref="HX361:HZ361"/>
    <mergeCell ref="IL361:IN361"/>
    <mergeCell ref="HK361:HN361"/>
    <mergeCell ref="FG361:FJ361"/>
    <mergeCell ref="BT419:BU419"/>
    <mergeCell ref="CH419:CI419"/>
    <mergeCell ref="CV419:CW419"/>
    <mergeCell ref="DJ419:DK419"/>
    <mergeCell ref="DX419:DY419"/>
    <mergeCell ref="JH419:JI419"/>
    <mergeCell ref="JV419:JW419"/>
    <mergeCell ref="KJ419:KK419"/>
    <mergeCell ref="KX419:KY419"/>
    <mergeCell ref="IF419:IG419"/>
    <mergeCell ref="IT419:IU419"/>
    <mergeCell ref="BT420:BU420"/>
    <mergeCell ref="CH420:CI420"/>
    <mergeCell ref="CV420:CW420"/>
    <mergeCell ref="DJ420:DK420"/>
    <mergeCell ref="DX420:DY420"/>
    <mergeCell ref="JH420:JI420"/>
    <mergeCell ref="JV420:JW420"/>
    <mergeCell ref="KJ420:KK420"/>
    <mergeCell ref="KX420:KY420"/>
    <mergeCell ref="IF420:IG420"/>
    <mergeCell ref="IT420:IU420"/>
    <mergeCell ref="BT421:BU421"/>
    <mergeCell ref="CH421:CI421"/>
    <mergeCell ref="CV421:CW421"/>
    <mergeCell ref="DJ421:DK421"/>
    <mergeCell ref="DX421:DY421"/>
    <mergeCell ref="JH421:JI421"/>
    <mergeCell ref="JV421:JW421"/>
    <mergeCell ref="KJ421:KK421"/>
    <mergeCell ref="KX421:KY421"/>
    <mergeCell ref="IF421:IG421"/>
    <mergeCell ref="IT421:IU421"/>
    <mergeCell ref="BT422:BU422"/>
    <mergeCell ref="CH422:CI422"/>
    <mergeCell ref="CV422:CW422"/>
    <mergeCell ref="DJ422:DK422"/>
    <mergeCell ref="DX422:DY422"/>
    <mergeCell ref="JH422:JI422"/>
    <mergeCell ref="JV422:JW422"/>
    <mergeCell ref="KJ422:KK422"/>
    <mergeCell ref="KX422:KY422"/>
    <mergeCell ref="LM422:LN422"/>
    <mergeCell ref="IF422:IG422"/>
    <mergeCell ref="IT422:IU422"/>
    <mergeCell ref="M423:N423"/>
    <mergeCell ref="AA423:AB423"/>
    <mergeCell ref="AO423:AP423"/>
    <mergeCell ref="BC423:BD423"/>
    <mergeCell ref="EI423:EJ423"/>
    <mergeCell ref="EW423:EX423"/>
    <mergeCell ref="NM423:NN423"/>
    <mergeCell ref="MY423:MZ423"/>
    <mergeCell ref="MK423:ML423"/>
    <mergeCell ref="LW423:LX423"/>
    <mergeCell ref="LM423:LN423"/>
    <mergeCell ref="GM423:GN423"/>
    <mergeCell ref="HA423:HB423"/>
    <mergeCell ref="HO423:HP423"/>
    <mergeCell ref="FK423:FL423"/>
    <mergeCell ref="BL425:BM425"/>
    <mergeCell ref="BZ425:CA425"/>
    <mergeCell ref="CN425:CO425"/>
    <mergeCell ref="DB425:DC425"/>
    <mergeCell ref="DP425:DQ425"/>
    <mergeCell ref="IZ425:JA425"/>
    <mergeCell ref="JN425:JO425"/>
    <mergeCell ref="KB425:KC425"/>
    <mergeCell ref="KP425:KQ425"/>
    <mergeCell ref="HX425:HY425"/>
    <mergeCell ref="IL425:IM425"/>
    <mergeCell ref="BL426:BM426"/>
    <mergeCell ref="BZ426:CA426"/>
    <mergeCell ref="CN426:CO426"/>
    <mergeCell ref="DB426:DC426"/>
    <mergeCell ref="DP426:DQ426"/>
    <mergeCell ref="IZ426:JA426"/>
    <mergeCell ref="JN426:JO426"/>
    <mergeCell ref="KB426:KC426"/>
    <mergeCell ref="KP426:KQ426"/>
    <mergeCell ref="HX426:HY426"/>
    <mergeCell ref="IL426:IM426"/>
    <mergeCell ref="HK428:HL428"/>
    <mergeCell ref="I427:J427"/>
    <mergeCell ref="M427:N427"/>
    <mergeCell ref="W427:X427"/>
    <mergeCell ref="BL427:BM427"/>
    <mergeCell ref="BZ427:CA427"/>
    <mergeCell ref="CN427:CO427"/>
    <mergeCell ref="DB427:DC427"/>
    <mergeCell ref="DP427:DQ427"/>
    <mergeCell ref="EE427:EF427"/>
    <mergeCell ref="IZ427:JA427"/>
    <mergeCell ref="JN427:JO427"/>
    <mergeCell ref="KB427:KC427"/>
    <mergeCell ref="KP427:KQ427"/>
    <mergeCell ref="NI427:NJ427"/>
    <mergeCell ref="MU427:MV427"/>
    <mergeCell ref="MG427:MH427"/>
    <mergeCell ref="LS427:LT427"/>
    <mergeCell ref="FG427:FH427"/>
    <mergeCell ref="FG428:FH428"/>
    <mergeCell ref="KJ429:KK429"/>
    <mergeCell ref="KX429:KY429"/>
    <mergeCell ref="NI429:NJ429"/>
    <mergeCell ref="MU429:MV429"/>
    <mergeCell ref="MG429:MH429"/>
    <mergeCell ref="LS429:LT429"/>
    <mergeCell ref="GI429:GJ429"/>
    <mergeCell ref="GI427:GJ427"/>
    <mergeCell ref="GW427:GX427"/>
    <mergeCell ref="HX427:HY427"/>
    <mergeCell ref="IL427:IM427"/>
    <mergeCell ref="HK427:HL427"/>
    <mergeCell ref="I428:J428"/>
    <mergeCell ref="W428:X428"/>
    <mergeCell ref="BL428:BM428"/>
    <mergeCell ref="BZ428:CA428"/>
    <mergeCell ref="CN428:CO428"/>
    <mergeCell ref="DB428:DC428"/>
    <mergeCell ref="DP428:DQ428"/>
    <mergeCell ref="EE428:EF428"/>
    <mergeCell ref="IZ428:JA428"/>
    <mergeCell ref="JN428:JO428"/>
    <mergeCell ref="KB428:KC428"/>
    <mergeCell ref="KP428:KQ428"/>
    <mergeCell ref="NI428:NJ428"/>
    <mergeCell ref="MU428:MV428"/>
    <mergeCell ref="MG428:MH428"/>
    <mergeCell ref="LS428:LT428"/>
    <mergeCell ref="GI428:GJ428"/>
    <mergeCell ref="GW428:GX428"/>
    <mergeCell ref="HX428:HY428"/>
    <mergeCell ref="IL428:IM428"/>
    <mergeCell ref="GW429:GX429"/>
    <mergeCell ref="IF429:IG429"/>
    <mergeCell ref="IT429:IU429"/>
    <mergeCell ref="HK429:HL429"/>
    <mergeCell ref="I431:J431"/>
    <mergeCell ref="M431:N431"/>
    <mergeCell ref="W431:X431"/>
    <mergeCell ref="EE431:EF431"/>
    <mergeCell ref="NI431:NJ431"/>
    <mergeCell ref="MU431:MV431"/>
    <mergeCell ref="MG431:MH431"/>
    <mergeCell ref="LS431:LT431"/>
    <mergeCell ref="I432:J432"/>
    <mergeCell ref="M432:N432"/>
    <mergeCell ref="I433:J433"/>
    <mergeCell ref="M433:N433"/>
    <mergeCell ref="W433:X433"/>
    <mergeCell ref="EE433:EF433"/>
    <mergeCell ref="NI433:NJ433"/>
    <mergeCell ref="MU433:MV433"/>
    <mergeCell ref="MG433:MH433"/>
    <mergeCell ref="LS433:LT433"/>
    <mergeCell ref="I429:J429"/>
    <mergeCell ref="W429:X429"/>
    <mergeCell ref="BT429:BU429"/>
    <mergeCell ref="CH429:CI429"/>
    <mergeCell ref="CV429:CW429"/>
    <mergeCell ref="DJ429:DK429"/>
    <mergeCell ref="DX429:DY429"/>
    <mergeCell ref="EE429:EF429"/>
    <mergeCell ref="JH429:JI429"/>
    <mergeCell ref="JV429:JW429"/>
    <mergeCell ref="I289:L289"/>
    <mergeCell ref="W289:Z289"/>
    <mergeCell ref="AJ289:AL289"/>
    <mergeCell ref="AX289:AZ289"/>
    <mergeCell ref="BL289:BN289"/>
    <mergeCell ref="BZ289:CB289"/>
    <mergeCell ref="CN289:CP289"/>
    <mergeCell ref="DB289:DD289"/>
    <mergeCell ref="DP289:DR289"/>
    <mergeCell ref="EE289:EH289"/>
    <mergeCell ref="ER289:ET289"/>
    <mergeCell ref="IZ289:JB289"/>
    <mergeCell ref="JN289:JP289"/>
    <mergeCell ref="KB289:KD289"/>
    <mergeCell ref="KP289:KR289"/>
    <mergeCell ref="NI289:NL289"/>
    <mergeCell ref="MU289:MX289"/>
    <mergeCell ref="MG289:MJ289"/>
    <mergeCell ref="LS289:LV289"/>
    <mergeCell ref="LD289:LF289"/>
    <mergeCell ref="GI289:GL289"/>
    <mergeCell ref="GW289:GZ289"/>
    <mergeCell ref="HX289:HZ289"/>
    <mergeCell ref="IL289:IN289"/>
    <mergeCell ref="HK289:HN289"/>
    <mergeCell ref="FG289:FJ289"/>
    <mergeCell ref="BT347:BU347"/>
    <mergeCell ref="CH347:CI347"/>
    <mergeCell ref="CV347:CW347"/>
    <mergeCell ref="DJ347:DK347"/>
    <mergeCell ref="DX347:DY347"/>
    <mergeCell ref="JH347:JI347"/>
    <mergeCell ref="JV347:JW347"/>
    <mergeCell ref="KJ347:KK347"/>
    <mergeCell ref="KX347:KY347"/>
    <mergeCell ref="IF347:IG347"/>
    <mergeCell ref="IT347:IU347"/>
    <mergeCell ref="BT348:BU348"/>
    <mergeCell ref="CH348:CI348"/>
    <mergeCell ref="CV348:CW348"/>
    <mergeCell ref="DJ348:DK348"/>
    <mergeCell ref="DX348:DY348"/>
    <mergeCell ref="JH348:JI348"/>
    <mergeCell ref="JV348:JW348"/>
    <mergeCell ref="KJ348:KK348"/>
    <mergeCell ref="KX348:KY348"/>
    <mergeCell ref="IF348:IG348"/>
    <mergeCell ref="IT348:IU348"/>
    <mergeCell ref="BT349:BU349"/>
    <mergeCell ref="CH349:CI349"/>
    <mergeCell ref="CV349:CW349"/>
    <mergeCell ref="DJ349:DK349"/>
    <mergeCell ref="DX349:DY349"/>
    <mergeCell ref="JH349:JI349"/>
    <mergeCell ref="JV349:JW349"/>
    <mergeCell ref="KJ349:KK349"/>
    <mergeCell ref="KX349:KY349"/>
    <mergeCell ref="IF349:IG349"/>
    <mergeCell ref="IT349:IU349"/>
    <mergeCell ref="HX354:HY354"/>
    <mergeCell ref="IL354:IM354"/>
    <mergeCell ref="BT350:BU350"/>
    <mergeCell ref="CH350:CI350"/>
    <mergeCell ref="CV350:CW350"/>
    <mergeCell ref="DJ350:DK350"/>
    <mergeCell ref="DX350:DY350"/>
    <mergeCell ref="JH350:JI350"/>
    <mergeCell ref="JV350:JW350"/>
    <mergeCell ref="KJ350:KK350"/>
    <mergeCell ref="KX350:KY350"/>
    <mergeCell ref="LM350:LN350"/>
    <mergeCell ref="IF350:IG350"/>
    <mergeCell ref="IT350:IU350"/>
    <mergeCell ref="M351:N351"/>
    <mergeCell ref="AA351:AB351"/>
    <mergeCell ref="AO351:AP351"/>
    <mergeCell ref="BC351:BD351"/>
    <mergeCell ref="EI351:EJ351"/>
    <mergeCell ref="EW351:EX351"/>
    <mergeCell ref="NM351:NN351"/>
    <mergeCell ref="MY351:MZ351"/>
    <mergeCell ref="MK351:ML351"/>
    <mergeCell ref="LW351:LX351"/>
    <mergeCell ref="LM351:LN351"/>
    <mergeCell ref="GM351:GN351"/>
    <mergeCell ref="HA351:HB351"/>
    <mergeCell ref="HX353:HY353"/>
    <mergeCell ref="IL353:IM353"/>
    <mergeCell ref="FK351:FL351"/>
    <mergeCell ref="EE355:EF355"/>
    <mergeCell ref="IZ355:JA355"/>
    <mergeCell ref="JN355:JO355"/>
    <mergeCell ref="KB355:KC355"/>
    <mergeCell ref="KP355:KQ355"/>
    <mergeCell ref="NI355:NJ355"/>
    <mergeCell ref="MU355:MV355"/>
    <mergeCell ref="MG355:MH355"/>
    <mergeCell ref="LS355:LT355"/>
    <mergeCell ref="HO351:HP351"/>
    <mergeCell ref="BL353:BM353"/>
    <mergeCell ref="BZ353:CA353"/>
    <mergeCell ref="CN353:CO353"/>
    <mergeCell ref="DB353:DC353"/>
    <mergeCell ref="DP353:DQ353"/>
    <mergeCell ref="IZ353:JA353"/>
    <mergeCell ref="JN353:JO353"/>
    <mergeCell ref="KB353:KC353"/>
    <mergeCell ref="KP353:KQ353"/>
    <mergeCell ref="BL354:BM354"/>
    <mergeCell ref="BZ354:CA354"/>
    <mergeCell ref="CN354:CO354"/>
    <mergeCell ref="DB354:DC354"/>
    <mergeCell ref="DP354:DQ354"/>
    <mergeCell ref="IZ354:JA354"/>
    <mergeCell ref="JN354:JO354"/>
    <mergeCell ref="KB354:KC354"/>
    <mergeCell ref="KP354:KQ354"/>
    <mergeCell ref="GI355:GJ355"/>
    <mergeCell ref="GW355:GX355"/>
    <mergeCell ref="HX355:HY355"/>
    <mergeCell ref="IL355:IM355"/>
    <mergeCell ref="HK355:HL355"/>
    <mergeCell ref="I356:J356"/>
    <mergeCell ref="W356:X356"/>
    <mergeCell ref="BL356:BM356"/>
    <mergeCell ref="BZ356:CA356"/>
    <mergeCell ref="CN356:CO356"/>
    <mergeCell ref="DB356:DC356"/>
    <mergeCell ref="DP356:DQ356"/>
    <mergeCell ref="EE356:EF356"/>
    <mergeCell ref="IZ356:JA356"/>
    <mergeCell ref="JN356:JO356"/>
    <mergeCell ref="KB356:KC356"/>
    <mergeCell ref="KP356:KQ356"/>
    <mergeCell ref="NI356:NJ356"/>
    <mergeCell ref="MU356:MV356"/>
    <mergeCell ref="MG356:MH356"/>
    <mergeCell ref="LS356:LT356"/>
    <mergeCell ref="GI356:GJ356"/>
    <mergeCell ref="GW356:GX356"/>
    <mergeCell ref="HX356:HY356"/>
    <mergeCell ref="IL356:IM356"/>
    <mergeCell ref="HK356:HL356"/>
    <mergeCell ref="I355:J355"/>
    <mergeCell ref="M355:N355"/>
    <mergeCell ref="W355:X355"/>
    <mergeCell ref="BL355:BM355"/>
    <mergeCell ref="BZ355:CA355"/>
    <mergeCell ref="CN355:CO355"/>
    <mergeCell ref="DB355:DC355"/>
    <mergeCell ref="DP355:DQ355"/>
    <mergeCell ref="FG355:FH355"/>
    <mergeCell ref="FG356:FH356"/>
    <mergeCell ref="GW357:GX357"/>
    <mergeCell ref="IF357:IG357"/>
    <mergeCell ref="IT357:IU357"/>
    <mergeCell ref="HK357:HL357"/>
    <mergeCell ref="I359:J359"/>
    <mergeCell ref="M359:N359"/>
    <mergeCell ref="W359:X359"/>
    <mergeCell ref="EE359:EF359"/>
    <mergeCell ref="NI359:NJ359"/>
    <mergeCell ref="MU359:MV359"/>
    <mergeCell ref="MG359:MH359"/>
    <mergeCell ref="LS359:LT359"/>
    <mergeCell ref="I357:J357"/>
    <mergeCell ref="W357:X357"/>
    <mergeCell ref="BT357:BU357"/>
    <mergeCell ref="CH357:CI357"/>
    <mergeCell ref="CV357:CW357"/>
    <mergeCell ref="DJ357:DK357"/>
    <mergeCell ref="DX357:DY357"/>
    <mergeCell ref="EE357:EF357"/>
    <mergeCell ref="JH357:JI357"/>
    <mergeCell ref="JV357:JW357"/>
    <mergeCell ref="KJ357:KK357"/>
    <mergeCell ref="KX357:KY357"/>
    <mergeCell ref="NI357:NJ357"/>
    <mergeCell ref="MU357:MV357"/>
    <mergeCell ref="MG357:MH357"/>
    <mergeCell ref="LS357:LT357"/>
    <mergeCell ref="GI357:GJ357"/>
    <mergeCell ref="FG357:FH357"/>
    <mergeCell ref="FG429:FH429"/>
    <mergeCell ref="FG435:FJ435"/>
    <mergeCell ref="FK497:FL497"/>
    <mergeCell ref="FG501:FH501"/>
    <mergeCell ref="FG502:FH502"/>
    <mergeCell ref="FG503:FH503"/>
    <mergeCell ref="FU289:FX289"/>
    <mergeCell ref="FY351:FZ351"/>
    <mergeCell ref="FU355:FV355"/>
    <mergeCell ref="FU356:FV356"/>
    <mergeCell ref="FU357:FV357"/>
    <mergeCell ref="FU361:FX361"/>
    <mergeCell ref="FY423:FZ423"/>
    <mergeCell ref="FU427:FV427"/>
    <mergeCell ref="FU428:FV428"/>
    <mergeCell ref="FU429:FV429"/>
    <mergeCell ref="FU435:FX435"/>
    <mergeCell ref="FY497:FZ497"/>
    <mergeCell ref="FU501:FV501"/>
    <mergeCell ref="FU502:FV502"/>
    <mergeCell ref="FU503:FV503"/>
    <mergeCell ref="I145:L145"/>
    <mergeCell ref="W145:Z145"/>
    <mergeCell ref="AJ145:AL145"/>
    <mergeCell ref="AX145:AZ145"/>
    <mergeCell ref="BL145:BN145"/>
    <mergeCell ref="BZ145:CB145"/>
    <mergeCell ref="CN145:CP145"/>
    <mergeCell ref="DB145:DD145"/>
    <mergeCell ref="DP145:DR145"/>
    <mergeCell ref="EE145:EH145"/>
    <mergeCell ref="ER145:ET145"/>
    <mergeCell ref="IZ145:JB145"/>
    <mergeCell ref="JN145:JP145"/>
    <mergeCell ref="KB145:KD145"/>
    <mergeCell ref="KP145:KR145"/>
    <mergeCell ref="NI145:NL145"/>
    <mergeCell ref="MU145:MX145"/>
    <mergeCell ref="MG145:MJ145"/>
    <mergeCell ref="LS145:LV145"/>
    <mergeCell ref="LD145:LF145"/>
    <mergeCell ref="GI145:GL145"/>
    <mergeCell ref="GW145:GZ145"/>
    <mergeCell ref="HK145:HN145"/>
    <mergeCell ref="HX145:HZ145"/>
    <mergeCell ref="IL145:IN145"/>
    <mergeCell ref="FG145:FJ145"/>
    <mergeCell ref="FU145:FX145"/>
    <mergeCell ref="BT203:BU203"/>
    <mergeCell ref="CH203:CI203"/>
    <mergeCell ref="CV203:CW203"/>
    <mergeCell ref="DJ203:DK203"/>
    <mergeCell ref="DX203:DY203"/>
    <mergeCell ref="JH203:JI203"/>
    <mergeCell ref="JV203:JW203"/>
    <mergeCell ref="KJ203:KK203"/>
    <mergeCell ref="KX203:KY203"/>
    <mergeCell ref="IF203:IG203"/>
    <mergeCell ref="IT203:IU203"/>
    <mergeCell ref="NM207:NN207"/>
    <mergeCell ref="MY207:MZ207"/>
    <mergeCell ref="MK207:ML207"/>
    <mergeCell ref="LW207:LX207"/>
    <mergeCell ref="LM207:LN207"/>
    <mergeCell ref="GM207:GN207"/>
    <mergeCell ref="HA207:HB207"/>
    <mergeCell ref="HO207:HP207"/>
    <mergeCell ref="BT204:BU204"/>
    <mergeCell ref="CH204:CI204"/>
    <mergeCell ref="CV204:CW204"/>
    <mergeCell ref="DJ204:DK204"/>
    <mergeCell ref="DX204:DY204"/>
    <mergeCell ref="JH204:JI204"/>
    <mergeCell ref="JV204:JW204"/>
    <mergeCell ref="KJ204:KK204"/>
    <mergeCell ref="KX204:KY204"/>
    <mergeCell ref="IF204:IG204"/>
    <mergeCell ref="IT204:IU204"/>
    <mergeCell ref="BT205:BU205"/>
    <mergeCell ref="CH205:CI205"/>
    <mergeCell ref="CV205:CW205"/>
    <mergeCell ref="DJ205:DK205"/>
    <mergeCell ref="DX205:DY205"/>
    <mergeCell ref="JH205:JI205"/>
    <mergeCell ref="JV205:JW205"/>
    <mergeCell ref="KJ205:KK205"/>
    <mergeCell ref="KX205:KY205"/>
    <mergeCell ref="IF205:IG205"/>
    <mergeCell ref="IT205:IU205"/>
    <mergeCell ref="BT206:BU206"/>
    <mergeCell ref="CH206:CI206"/>
    <mergeCell ref="CV206:CW206"/>
    <mergeCell ref="DJ206:DK206"/>
    <mergeCell ref="DX206:DY206"/>
    <mergeCell ref="JH206:JI206"/>
    <mergeCell ref="JV206:JW206"/>
    <mergeCell ref="KJ206:KK206"/>
    <mergeCell ref="KX206:KY206"/>
    <mergeCell ref="LM206:LN206"/>
    <mergeCell ref="IF206:IG206"/>
    <mergeCell ref="IT206:IU206"/>
    <mergeCell ref="M207:N207"/>
    <mergeCell ref="AA207:AB207"/>
    <mergeCell ref="AO207:AP207"/>
    <mergeCell ref="BC207:BD207"/>
    <mergeCell ref="EI207:EJ207"/>
    <mergeCell ref="EW207:EX207"/>
    <mergeCell ref="NI211:NJ211"/>
    <mergeCell ref="MU211:MV211"/>
    <mergeCell ref="MG211:MH211"/>
    <mergeCell ref="LS211:LT211"/>
    <mergeCell ref="FK207:FL207"/>
    <mergeCell ref="FY207:FZ207"/>
    <mergeCell ref="BL209:BM209"/>
    <mergeCell ref="BZ209:CA209"/>
    <mergeCell ref="CN209:CO209"/>
    <mergeCell ref="DB209:DC209"/>
    <mergeCell ref="DP209:DQ209"/>
    <mergeCell ref="IZ209:JA209"/>
    <mergeCell ref="JN209:JO209"/>
    <mergeCell ref="KB209:KC209"/>
    <mergeCell ref="KP209:KQ209"/>
    <mergeCell ref="HX209:HY209"/>
    <mergeCell ref="IL209:IM209"/>
    <mergeCell ref="BL210:BM210"/>
    <mergeCell ref="BZ210:CA210"/>
    <mergeCell ref="CN210:CO210"/>
    <mergeCell ref="DB210:DC210"/>
    <mergeCell ref="DP210:DQ210"/>
    <mergeCell ref="IZ210:JA210"/>
    <mergeCell ref="JN210:JO210"/>
    <mergeCell ref="KB210:KC210"/>
    <mergeCell ref="KP210:KQ210"/>
    <mergeCell ref="HX210:HY210"/>
    <mergeCell ref="IL210:IM210"/>
    <mergeCell ref="CN212:CO212"/>
    <mergeCell ref="DB212:DC212"/>
    <mergeCell ref="DP212:DQ212"/>
    <mergeCell ref="EE212:EF212"/>
    <mergeCell ref="IZ212:JA212"/>
    <mergeCell ref="JN212:JO212"/>
    <mergeCell ref="W211:X211"/>
    <mergeCell ref="BL211:BM211"/>
    <mergeCell ref="BZ211:CA211"/>
    <mergeCell ref="CN211:CO211"/>
    <mergeCell ref="DB211:DC211"/>
    <mergeCell ref="DP211:DQ211"/>
    <mergeCell ref="EE211:EF211"/>
    <mergeCell ref="IZ211:JA211"/>
    <mergeCell ref="JN211:JO211"/>
    <mergeCell ref="KB211:KC211"/>
    <mergeCell ref="KP211:KQ211"/>
    <mergeCell ref="KB212:KC212"/>
    <mergeCell ref="KP212:KQ212"/>
    <mergeCell ref="NI212:NJ212"/>
    <mergeCell ref="MU212:MV212"/>
    <mergeCell ref="MG212:MH212"/>
    <mergeCell ref="LS212:LT212"/>
    <mergeCell ref="GI212:GJ212"/>
    <mergeCell ref="GW212:GX212"/>
    <mergeCell ref="HK212:HL212"/>
    <mergeCell ref="HX212:HY212"/>
    <mergeCell ref="IL212:IM212"/>
    <mergeCell ref="FG212:FH212"/>
    <mergeCell ref="FU212:FV212"/>
    <mergeCell ref="I211:J211"/>
    <mergeCell ref="M211:N211"/>
    <mergeCell ref="GW213:GX213"/>
    <mergeCell ref="HK213:HL213"/>
    <mergeCell ref="IF213:IG213"/>
    <mergeCell ref="IT213:IU213"/>
    <mergeCell ref="FG213:FH213"/>
    <mergeCell ref="FU213:FV213"/>
    <mergeCell ref="GI211:GJ211"/>
    <mergeCell ref="GW211:GX211"/>
    <mergeCell ref="HK211:HL211"/>
    <mergeCell ref="HX211:HY211"/>
    <mergeCell ref="IL211:IM211"/>
    <mergeCell ref="FG211:FH211"/>
    <mergeCell ref="FU211:FV211"/>
    <mergeCell ref="I212:J212"/>
    <mergeCell ref="W212:X212"/>
    <mergeCell ref="BL212:BM212"/>
    <mergeCell ref="BZ212:CA212"/>
    <mergeCell ref="I215:J215"/>
    <mergeCell ref="M215:N215"/>
    <mergeCell ref="W215:X215"/>
    <mergeCell ref="EE215:EF215"/>
    <mergeCell ref="NI215:NJ215"/>
    <mergeCell ref="MU215:MV215"/>
    <mergeCell ref="MG215:MH215"/>
    <mergeCell ref="LS215:LT215"/>
    <mergeCell ref="I213:J213"/>
    <mergeCell ref="W213:X213"/>
    <mergeCell ref="BT213:BU213"/>
    <mergeCell ref="CH213:CI213"/>
    <mergeCell ref="CV213:CW213"/>
    <mergeCell ref="DJ213:DK213"/>
    <mergeCell ref="DX213:DY213"/>
    <mergeCell ref="EE213:EF213"/>
    <mergeCell ref="JH213:JI213"/>
    <mergeCell ref="JV213:JW213"/>
    <mergeCell ref="KJ213:KK213"/>
    <mergeCell ref="KX213:KY213"/>
    <mergeCell ref="NI213:NJ213"/>
    <mergeCell ref="MU213:MV213"/>
    <mergeCell ref="MG213:MH213"/>
    <mergeCell ref="LS213:LT213"/>
    <mergeCell ref="GI213:GJ213"/>
    <mergeCell ref="I1:L1"/>
    <mergeCell ref="W1:Z1"/>
    <mergeCell ref="AJ1:AL1"/>
    <mergeCell ref="AX1:AZ1"/>
    <mergeCell ref="BL1:BN1"/>
    <mergeCell ref="BZ1:CB1"/>
    <mergeCell ref="CN1:CP1"/>
    <mergeCell ref="DB1:DD1"/>
    <mergeCell ref="DP1:DR1"/>
    <mergeCell ref="EE1:EH1"/>
    <mergeCell ref="ER1:ET1"/>
    <mergeCell ref="FG1:FJ1"/>
    <mergeCell ref="FU1:FX1"/>
    <mergeCell ref="GI1:GL1"/>
    <mergeCell ref="GW1:GZ1"/>
    <mergeCell ref="HK1:HN1"/>
    <mergeCell ref="HX1:HZ1"/>
    <mergeCell ref="IL1:IN1"/>
    <mergeCell ref="IZ1:JB1"/>
    <mergeCell ref="JN1:JP1"/>
    <mergeCell ref="KB1:KD1"/>
    <mergeCell ref="KP1:KR1"/>
    <mergeCell ref="LD1:LF1"/>
    <mergeCell ref="LS1:LV1"/>
    <mergeCell ref="MG1:MJ1"/>
    <mergeCell ref="MU1:MX1"/>
    <mergeCell ref="NI1:NL1"/>
    <mergeCell ref="BT59:BU59"/>
    <mergeCell ref="CH59:CI59"/>
    <mergeCell ref="CV59:CW59"/>
    <mergeCell ref="DJ59:DK59"/>
    <mergeCell ref="DX59:DY59"/>
    <mergeCell ref="IF59:IG59"/>
    <mergeCell ref="IT59:IU59"/>
    <mergeCell ref="JH59:JI59"/>
    <mergeCell ref="JV59:JW59"/>
    <mergeCell ref="KJ59:KK59"/>
    <mergeCell ref="KX59:KY59"/>
    <mergeCell ref="BT60:BU60"/>
    <mergeCell ref="CH60:CI60"/>
    <mergeCell ref="CV60:CW60"/>
    <mergeCell ref="DJ60:DK60"/>
    <mergeCell ref="DX60:DY60"/>
    <mergeCell ref="IF60:IG60"/>
    <mergeCell ref="IT60:IU60"/>
    <mergeCell ref="JH60:JI60"/>
    <mergeCell ref="JV60:JW60"/>
    <mergeCell ref="KJ60:KK60"/>
    <mergeCell ref="KX60:KY60"/>
    <mergeCell ref="BT61:BU61"/>
    <mergeCell ref="CH61:CI61"/>
    <mergeCell ref="CV61:CW61"/>
    <mergeCell ref="DJ61:DK61"/>
    <mergeCell ref="DX61:DY61"/>
    <mergeCell ref="IF61:IG61"/>
    <mergeCell ref="IT61:IU61"/>
    <mergeCell ref="JH61:JI61"/>
    <mergeCell ref="JV61:JW61"/>
    <mergeCell ref="KJ61:KK61"/>
    <mergeCell ref="KX61:KY61"/>
    <mergeCell ref="BT62:BU62"/>
    <mergeCell ref="CH62:CI62"/>
    <mergeCell ref="CV62:CW62"/>
    <mergeCell ref="DJ62:DK62"/>
    <mergeCell ref="DX62:DY62"/>
    <mergeCell ref="IF62:IG62"/>
    <mergeCell ref="IT62:IU62"/>
    <mergeCell ref="JH62:JI62"/>
    <mergeCell ref="JV62:JW62"/>
    <mergeCell ref="KJ62:KK62"/>
    <mergeCell ref="KX62:KY62"/>
    <mergeCell ref="LM62:LN62"/>
    <mergeCell ref="M63:N63"/>
    <mergeCell ref="AA63:AB63"/>
    <mergeCell ref="AO63:AP63"/>
    <mergeCell ref="BC63:BD63"/>
    <mergeCell ref="EI63:EJ63"/>
    <mergeCell ref="EW63:EX63"/>
    <mergeCell ref="FK63:FL63"/>
    <mergeCell ref="FY63:FZ63"/>
    <mergeCell ref="GM63:GN63"/>
    <mergeCell ref="HA63:HB63"/>
    <mergeCell ref="HO63:HP63"/>
    <mergeCell ref="LM63:LN63"/>
    <mergeCell ref="MY63:MZ63"/>
    <mergeCell ref="NM63:NN63"/>
    <mergeCell ref="BL65:BM65"/>
    <mergeCell ref="BZ65:CA65"/>
    <mergeCell ref="CN65:CO65"/>
    <mergeCell ref="DB65:DC65"/>
    <mergeCell ref="DP65:DQ65"/>
    <mergeCell ref="HX65:HY65"/>
    <mergeCell ref="IL65:IM65"/>
    <mergeCell ref="IZ65:JA65"/>
    <mergeCell ref="JN65:JO65"/>
    <mergeCell ref="KB65:KC65"/>
    <mergeCell ref="KP65:KQ65"/>
    <mergeCell ref="BL66:BM66"/>
    <mergeCell ref="BZ66:CA66"/>
    <mergeCell ref="CN66:CO66"/>
    <mergeCell ref="DB66:DC66"/>
    <mergeCell ref="DP66:DQ66"/>
    <mergeCell ref="HX66:HY66"/>
    <mergeCell ref="IL66:IM66"/>
    <mergeCell ref="IZ66:JA66"/>
    <mergeCell ref="JN66:JO66"/>
    <mergeCell ref="KB66:KC66"/>
    <mergeCell ref="KP66:KQ66"/>
    <mergeCell ref="DP67:DQ67"/>
    <mergeCell ref="EE67:EF67"/>
    <mergeCell ref="FG67:FH67"/>
    <mergeCell ref="FU67:FV67"/>
    <mergeCell ref="GI67:GJ67"/>
    <mergeCell ref="GW67:GX67"/>
    <mergeCell ref="HK67:HL67"/>
    <mergeCell ref="HX67:HY67"/>
    <mergeCell ref="IL67:IM67"/>
    <mergeCell ref="IZ67:JA67"/>
    <mergeCell ref="LW63:LX63"/>
    <mergeCell ref="MK63:ML63"/>
    <mergeCell ref="JN67:JO67"/>
    <mergeCell ref="KB67:KC67"/>
    <mergeCell ref="KP67:KQ67"/>
    <mergeCell ref="LS67:LT67"/>
    <mergeCell ref="MG67:MH67"/>
    <mergeCell ref="MU67:MV67"/>
    <mergeCell ref="NI67:NJ67"/>
    <mergeCell ref="I68:J68"/>
    <mergeCell ref="W68:X68"/>
    <mergeCell ref="BL68:BM68"/>
    <mergeCell ref="BZ68:CA68"/>
    <mergeCell ref="CN68:CO68"/>
    <mergeCell ref="DB68:DC68"/>
    <mergeCell ref="DP68:DQ68"/>
    <mergeCell ref="EE68:EF68"/>
    <mergeCell ref="FG68:FH68"/>
    <mergeCell ref="FU68:FV68"/>
    <mergeCell ref="GI68:GJ68"/>
    <mergeCell ref="GW68:GX68"/>
    <mergeCell ref="HK68:HL68"/>
    <mergeCell ref="HX68:HY68"/>
    <mergeCell ref="IL68:IM68"/>
    <mergeCell ref="IZ68:JA68"/>
    <mergeCell ref="JN68:JO68"/>
    <mergeCell ref="KB68:KC68"/>
    <mergeCell ref="KP68:KQ68"/>
    <mergeCell ref="LS68:LT68"/>
    <mergeCell ref="MG68:MH68"/>
    <mergeCell ref="MU68:MV68"/>
    <mergeCell ref="NI68:NJ68"/>
    <mergeCell ref="I67:J67"/>
    <mergeCell ref="M67:N67"/>
    <mergeCell ref="W67:X67"/>
    <mergeCell ref="BL67:BM67"/>
    <mergeCell ref="BZ67:CA67"/>
    <mergeCell ref="CN67:CO67"/>
    <mergeCell ref="DB67:DC67"/>
    <mergeCell ref="KJ69:KK69"/>
    <mergeCell ref="KX69:KY69"/>
    <mergeCell ref="LS69:LT69"/>
    <mergeCell ref="MG69:MH69"/>
    <mergeCell ref="MU69:MV69"/>
    <mergeCell ref="NI69:NJ69"/>
    <mergeCell ref="I71:J71"/>
    <mergeCell ref="M71:N71"/>
    <mergeCell ref="W71:X71"/>
    <mergeCell ref="EE71:EF71"/>
    <mergeCell ref="LS71:LT71"/>
    <mergeCell ref="MG71:MH71"/>
    <mergeCell ref="MU71:MV71"/>
    <mergeCell ref="NI71:NJ71"/>
    <mergeCell ref="I69:J69"/>
    <mergeCell ref="W69:X69"/>
    <mergeCell ref="BT69:BU69"/>
    <mergeCell ref="CH69:CI69"/>
    <mergeCell ref="CV69:CW69"/>
    <mergeCell ref="DJ69:DK69"/>
    <mergeCell ref="DX69:DY69"/>
    <mergeCell ref="EE69:EF69"/>
    <mergeCell ref="FG69:FH69"/>
    <mergeCell ref="FU69:FV69"/>
    <mergeCell ref="GI69:GJ69"/>
    <mergeCell ref="GW69:GX69"/>
    <mergeCell ref="HK69:HL69"/>
    <mergeCell ref="IF69:IG69"/>
    <mergeCell ref="IT69:IU69"/>
    <mergeCell ref="JH69:JI69"/>
    <mergeCell ref="JV69:JW69"/>
  </mergeCells>
  <phoneticPr fontId="1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福重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sakamoto</dc:creator>
  <cp:lastModifiedBy>浩一 坂本</cp:lastModifiedBy>
  <dcterms:created xsi:type="dcterms:W3CDTF">2022-10-04T13:26:53Z</dcterms:created>
  <dcterms:modified xsi:type="dcterms:W3CDTF">2026-04-03T12:35:52Z</dcterms:modified>
</cp:coreProperties>
</file>